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C:\Users\richa\OneDrive\Desktop\"/>
    </mc:Choice>
  </mc:AlternateContent>
  <xr:revisionPtr revIDLastSave="0" documentId="13_ncr:1_{A2439B0F-7ED6-44FA-B0F5-D116B88F7EFC}" xr6:coauthVersionLast="47" xr6:coauthVersionMax="47" xr10:uidLastSave="{00000000-0000-0000-0000-000000000000}"/>
  <workbookProtection workbookAlgorithmName="SHA-512" workbookHashValue="BHMKr2BXEY9lG38z96WnynGd8ikEwhLUpi854DqX14jQGstcBMTMPQyAc97xTttxkw2oarko3Ku3e2/h+p9RPA==" workbookSaltValue="UwAas3eaZXBZL9pUWWUC9g==" workbookSpinCount="100000" lockStructure="1"/>
  <bookViews>
    <workbookView xWindow="-120" yWindow="-120" windowWidth="29040" windowHeight="15720" xr2:uid="{58C68375-7D13-4BF1-A043-27AEC41B9DC3}"/>
  </bookViews>
  <sheets>
    <sheet name="Setup" sheetId="10" r:id="rId1"/>
    <sheet name="Dashboard" sheetId="17" r:id="rId2"/>
    <sheet name="Fuel" sheetId="8" r:id="rId3"/>
    <sheet name="Details" sheetId="12" r:id="rId4"/>
    <sheet name="Business Use" sheetId="11" r:id="rId5"/>
    <sheet name="Fuel Efficiency" sheetId="18" r:id="rId6"/>
    <sheet name="Business Mileage" sheetId="19" r:id="rId7"/>
  </sheets>
  <definedNames>
    <definedName name="_xlnm._FilterDatabase" localSheetId="4" hidden="1">'Business Use'!$B$10:$E$5010</definedName>
    <definedName name="_xlnm.Print_Area" localSheetId="6">'Business Mileage'!$A$1:$V$76</definedName>
    <definedName name="_xlnm.Print_Area" localSheetId="4">'Business Use'!$A$1:$H$5011</definedName>
    <definedName name="_xlnm.Print_Area" localSheetId="1">Dashboard!$A$1:$V$38</definedName>
    <definedName name="_xlnm.Print_Area" localSheetId="3">Details!$A$1:$V$1211</definedName>
    <definedName name="_xlnm.Print_Area" localSheetId="2">Fuel!$A$1:$K$1211</definedName>
    <definedName name="_xlnm.Print_Area" localSheetId="5">'Fuel Efficiency'!$A$1:$V$69</definedName>
    <definedName name="_xlnm.Print_Area" localSheetId="0">Setup!$A$1:$V$96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8" i="10" l="1"/>
  <c r="AI9" i="10" s="1"/>
  <c r="AI10" i="10"/>
  <c r="AI22" i="10" s="1"/>
  <c r="AJ22" i="10" s="1"/>
  <c r="AL22" i="10" s="1"/>
  <c r="AI6" i="10"/>
  <c r="AH64" i="8"/>
  <c r="AH73" i="8"/>
  <c r="AG5010" i="11"/>
  <c r="AG5009" i="11"/>
  <c r="AG5008" i="11"/>
  <c r="AG5007" i="11"/>
  <c r="AG5006" i="11"/>
  <c r="AG5005" i="11"/>
  <c r="AG5004" i="11"/>
  <c r="AG5003" i="11"/>
  <c r="AG5002" i="11"/>
  <c r="AG5001" i="11"/>
  <c r="AG5000" i="11"/>
  <c r="AG4999" i="11"/>
  <c r="AG4998" i="11"/>
  <c r="AG4997" i="11"/>
  <c r="AG4996" i="11"/>
  <c r="AG4995" i="11"/>
  <c r="AG4994" i="11"/>
  <c r="AG4993" i="11"/>
  <c r="AG4992" i="11"/>
  <c r="AG4991" i="11"/>
  <c r="AG4990" i="11"/>
  <c r="AG4989" i="11"/>
  <c r="AG4988" i="11"/>
  <c r="AG4987" i="11"/>
  <c r="AG4986" i="11"/>
  <c r="AG4985" i="11"/>
  <c r="AG4984" i="11"/>
  <c r="AG4983" i="11"/>
  <c r="AG4982" i="11"/>
  <c r="AG4981" i="11"/>
  <c r="AG4980" i="11"/>
  <c r="AG4979" i="11"/>
  <c r="AG4978" i="11"/>
  <c r="AG4977" i="11"/>
  <c r="AG4976" i="11"/>
  <c r="AG4975" i="11"/>
  <c r="AG4974" i="11"/>
  <c r="AG4973" i="11"/>
  <c r="AG4972" i="11"/>
  <c r="AG4971" i="11"/>
  <c r="AG4970" i="11"/>
  <c r="AG4969" i="11"/>
  <c r="AG4968" i="11"/>
  <c r="AG4967" i="11"/>
  <c r="AG4966" i="11"/>
  <c r="AG4965" i="11"/>
  <c r="AG4964" i="11"/>
  <c r="AG4963" i="11"/>
  <c r="AG4962" i="11"/>
  <c r="AG4961" i="11"/>
  <c r="AG4960" i="11"/>
  <c r="AG4959" i="11"/>
  <c r="AG4958" i="11"/>
  <c r="AG4957" i="11"/>
  <c r="AG4956" i="11"/>
  <c r="AG4955" i="11"/>
  <c r="AG4954" i="11"/>
  <c r="AG4953" i="11"/>
  <c r="AG4952" i="11"/>
  <c r="AG4951" i="11"/>
  <c r="AG4950" i="11"/>
  <c r="AG4949" i="11"/>
  <c r="AG4948" i="11"/>
  <c r="AG4947" i="11"/>
  <c r="AG4946" i="11"/>
  <c r="AG4945" i="11"/>
  <c r="AG4944" i="11"/>
  <c r="AG4943" i="11"/>
  <c r="AG4942" i="11"/>
  <c r="AG4941" i="11"/>
  <c r="AG4940" i="11"/>
  <c r="AG4939" i="11"/>
  <c r="AG4938" i="11"/>
  <c r="AG4937" i="11"/>
  <c r="AG4936" i="11"/>
  <c r="AG4935" i="11"/>
  <c r="AG4934" i="11"/>
  <c r="AG4933" i="11"/>
  <c r="AG4932" i="11"/>
  <c r="AG4931" i="11"/>
  <c r="AG4930" i="11"/>
  <c r="AG4929" i="11"/>
  <c r="AG4928" i="11"/>
  <c r="AG4927" i="11"/>
  <c r="AG4926" i="11"/>
  <c r="AG4925" i="11"/>
  <c r="AG4924" i="11"/>
  <c r="AG4923" i="11"/>
  <c r="AG4922" i="11"/>
  <c r="AG4921" i="11"/>
  <c r="AG4920" i="11"/>
  <c r="AG4919" i="11"/>
  <c r="AG4918" i="11"/>
  <c r="AG4917" i="11"/>
  <c r="AG4916" i="11"/>
  <c r="AG4915" i="11"/>
  <c r="AG4914" i="11"/>
  <c r="AG4913" i="11"/>
  <c r="AG4912" i="11"/>
  <c r="AG4911" i="11"/>
  <c r="AG4910" i="11"/>
  <c r="AG4909" i="11"/>
  <c r="AG4908" i="11"/>
  <c r="AG4907" i="11"/>
  <c r="AG4906" i="11"/>
  <c r="AG4905" i="11"/>
  <c r="AG4904" i="11"/>
  <c r="AG4903" i="11"/>
  <c r="AG4902" i="11"/>
  <c r="AG4901" i="11"/>
  <c r="AG4900" i="11"/>
  <c r="AG4899" i="11"/>
  <c r="AG4898" i="11"/>
  <c r="AG4897" i="11"/>
  <c r="AG4896" i="11"/>
  <c r="AG4895" i="11"/>
  <c r="AG4894" i="11"/>
  <c r="AG4893" i="11"/>
  <c r="AG4892" i="11"/>
  <c r="AG4891" i="11"/>
  <c r="AG4890" i="11"/>
  <c r="AG4889" i="11"/>
  <c r="AG4888" i="11"/>
  <c r="AG4887" i="11"/>
  <c r="AG4886" i="11"/>
  <c r="AG4885" i="11"/>
  <c r="AG4884" i="11"/>
  <c r="AG4883" i="11"/>
  <c r="AG4882" i="11"/>
  <c r="AG4881" i="11"/>
  <c r="AG4880" i="11"/>
  <c r="AG4879" i="11"/>
  <c r="AG4878" i="11"/>
  <c r="AG4877" i="11"/>
  <c r="AG4876" i="11"/>
  <c r="AG4875" i="11"/>
  <c r="AG4874" i="11"/>
  <c r="AG4873" i="11"/>
  <c r="AG4872" i="11"/>
  <c r="AG4871" i="11"/>
  <c r="AG4870" i="11"/>
  <c r="AG4869" i="11"/>
  <c r="AG4868" i="11"/>
  <c r="AG4867" i="11"/>
  <c r="AG4866" i="11"/>
  <c r="AG4865" i="11"/>
  <c r="AG4864" i="11"/>
  <c r="AG4863" i="11"/>
  <c r="AG4862" i="11"/>
  <c r="AG4861" i="11"/>
  <c r="AG4860" i="11"/>
  <c r="AG4859" i="11"/>
  <c r="AG4858" i="11"/>
  <c r="AG4857" i="11"/>
  <c r="AG4856" i="11"/>
  <c r="AG4855" i="11"/>
  <c r="AG4854" i="11"/>
  <c r="AG4853" i="11"/>
  <c r="AG4852" i="11"/>
  <c r="AG4851" i="11"/>
  <c r="AG4850" i="11"/>
  <c r="AG4849" i="11"/>
  <c r="AG4848" i="11"/>
  <c r="AG4847" i="11"/>
  <c r="AG4846" i="11"/>
  <c r="AG4845" i="11"/>
  <c r="AG4844" i="11"/>
  <c r="AG4843" i="11"/>
  <c r="AG4842" i="11"/>
  <c r="AG4841" i="11"/>
  <c r="AG4840" i="11"/>
  <c r="AG4839" i="11"/>
  <c r="AG4838" i="11"/>
  <c r="AG4837" i="11"/>
  <c r="AG4836" i="11"/>
  <c r="AG4835" i="11"/>
  <c r="AG4834" i="11"/>
  <c r="AG4833" i="11"/>
  <c r="AG4832" i="11"/>
  <c r="AG4831" i="11"/>
  <c r="AG4830" i="11"/>
  <c r="AG4829" i="11"/>
  <c r="AG4828" i="11"/>
  <c r="AG4827" i="11"/>
  <c r="AG4826" i="11"/>
  <c r="AG4825" i="11"/>
  <c r="AG4824" i="11"/>
  <c r="AG4823" i="11"/>
  <c r="AG4822" i="11"/>
  <c r="AG4821" i="11"/>
  <c r="AG4820" i="11"/>
  <c r="AG4819" i="11"/>
  <c r="AG4818" i="11"/>
  <c r="AG4817" i="11"/>
  <c r="AG4816" i="11"/>
  <c r="AG4815" i="11"/>
  <c r="AG4814" i="11"/>
  <c r="AG4813" i="11"/>
  <c r="AG4812" i="11"/>
  <c r="AG4811" i="11"/>
  <c r="AG4810" i="11"/>
  <c r="AG4809" i="11"/>
  <c r="AG4808" i="11"/>
  <c r="AG4807" i="11"/>
  <c r="AG4806" i="11"/>
  <c r="AG4805" i="11"/>
  <c r="AG4804" i="11"/>
  <c r="AG4803" i="11"/>
  <c r="AG4802" i="11"/>
  <c r="AG4801" i="11"/>
  <c r="AG4800" i="11"/>
  <c r="AG4799" i="11"/>
  <c r="AG4798" i="11"/>
  <c r="AG4797" i="11"/>
  <c r="AG4796" i="11"/>
  <c r="AG4795" i="11"/>
  <c r="AG4794" i="11"/>
  <c r="AG4793" i="11"/>
  <c r="AG4792" i="11"/>
  <c r="AG4791" i="11"/>
  <c r="AG4790" i="11"/>
  <c r="AG4789" i="11"/>
  <c r="AG4788" i="11"/>
  <c r="AG4787" i="11"/>
  <c r="AG4786" i="11"/>
  <c r="AG4785" i="11"/>
  <c r="AG4784" i="11"/>
  <c r="AG4783" i="11"/>
  <c r="AG4782" i="11"/>
  <c r="AG4781" i="11"/>
  <c r="AG4780" i="11"/>
  <c r="AG4779" i="11"/>
  <c r="AG4778" i="11"/>
  <c r="AG4777" i="11"/>
  <c r="AG4776" i="11"/>
  <c r="AG4775" i="11"/>
  <c r="AG4774" i="11"/>
  <c r="AG4773" i="11"/>
  <c r="AG4772" i="11"/>
  <c r="AG4771" i="11"/>
  <c r="AG4770" i="11"/>
  <c r="AG4769" i="11"/>
  <c r="AG4768" i="11"/>
  <c r="AG4767" i="11"/>
  <c r="AG4766" i="11"/>
  <c r="AG4765" i="11"/>
  <c r="AG4764" i="11"/>
  <c r="AG4763" i="11"/>
  <c r="AG4762" i="11"/>
  <c r="AG4761" i="11"/>
  <c r="AG4760" i="11"/>
  <c r="AG4759" i="11"/>
  <c r="AG4758" i="11"/>
  <c r="AG4757" i="11"/>
  <c r="AG4756" i="11"/>
  <c r="AG4755" i="11"/>
  <c r="AG4754" i="11"/>
  <c r="AG4753" i="11"/>
  <c r="AG4752" i="11"/>
  <c r="AG4751" i="11"/>
  <c r="AG4750" i="11"/>
  <c r="AG4749" i="11"/>
  <c r="AG4748" i="11"/>
  <c r="AG4747" i="11"/>
  <c r="AG4746" i="11"/>
  <c r="AG4745" i="11"/>
  <c r="AG4744" i="11"/>
  <c r="AG4743" i="11"/>
  <c r="AG4742" i="11"/>
  <c r="AG4741" i="11"/>
  <c r="AG4740" i="11"/>
  <c r="AG4739" i="11"/>
  <c r="AG4738" i="11"/>
  <c r="AG4737" i="11"/>
  <c r="AG4736" i="11"/>
  <c r="AG4735" i="11"/>
  <c r="AG4734" i="11"/>
  <c r="AG4733" i="11"/>
  <c r="AG4732" i="11"/>
  <c r="AG4731" i="11"/>
  <c r="AG4730" i="11"/>
  <c r="AG4729" i="11"/>
  <c r="AG4728" i="11"/>
  <c r="AG4727" i="11"/>
  <c r="AG4726" i="11"/>
  <c r="AG4725" i="11"/>
  <c r="AG4724" i="11"/>
  <c r="AG4723" i="11"/>
  <c r="AG4722" i="11"/>
  <c r="AG4721" i="11"/>
  <c r="AG4720" i="11"/>
  <c r="AG4719" i="11"/>
  <c r="AG4718" i="11"/>
  <c r="AG4717" i="11"/>
  <c r="AG4716" i="11"/>
  <c r="AG4715" i="11"/>
  <c r="AG4714" i="11"/>
  <c r="AG4713" i="11"/>
  <c r="AG4712" i="11"/>
  <c r="AG4711" i="11"/>
  <c r="AG4710" i="11"/>
  <c r="AG4709" i="11"/>
  <c r="AG4708" i="11"/>
  <c r="AG4707" i="11"/>
  <c r="AG4706" i="11"/>
  <c r="AG4705" i="11"/>
  <c r="AG4704" i="11"/>
  <c r="AG4703" i="11"/>
  <c r="AG4702" i="11"/>
  <c r="AG4701" i="11"/>
  <c r="AG4700" i="11"/>
  <c r="AG4699" i="11"/>
  <c r="AG4698" i="11"/>
  <c r="AG4697" i="11"/>
  <c r="AG4696" i="11"/>
  <c r="AG4695" i="11"/>
  <c r="AG4694" i="11"/>
  <c r="AG4693" i="11"/>
  <c r="AG4692" i="11"/>
  <c r="AG4691" i="11"/>
  <c r="AG4690" i="11"/>
  <c r="AG4689" i="11"/>
  <c r="AG4688" i="11"/>
  <c r="AG4687" i="11"/>
  <c r="AG4686" i="11"/>
  <c r="AG4685" i="11"/>
  <c r="AG4684" i="11"/>
  <c r="AG4683" i="11"/>
  <c r="AG4682" i="11"/>
  <c r="AG4681" i="11"/>
  <c r="AG4680" i="11"/>
  <c r="AG4679" i="11"/>
  <c r="AG4678" i="11"/>
  <c r="AG4677" i="11"/>
  <c r="AG4676" i="11"/>
  <c r="AG4675" i="11"/>
  <c r="AG4674" i="11"/>
  <c r="AG4673" i="11"/>
  <c r="AG4672" i="11"/>
  <c r="AG4671" i="11"/>
  <c r="AG4670" i="11"/>
  <c r="AG4669" i="11"/>
  <c r="AG4668" i="11"/>
  <c r="AG4667" i="11"/>
  <c r="AG4666" i="11"/>
  <c r="AG4665" i="11"/>
  <c r="AG4664" i="11"/>
  <c r="AG4663" i="11"/>
  <c r="AG4662" i="11"/>
  <c r="AG4661" i="11"/>
  <c r="AG4660" i="11"/>
  <c r="AG4659" i="11"/>
  <c r="AG4658" i="11"/>
  <c r="AG4657" i="11"/>
  <c r="AG4656" i="11"/>
  <c r="AG4655" i="11"/>
  <c r="AG4654" i="11"/>
  <c r="AG4653" i="11"/>
  <c r="AG4652" i="11"/>
  <c r="AG4651" i="11"/>
  <c r="AG4650" i="11"/>
  <c r="AG4649" i="11"/>
  <c r="AG4648" i="11"/>
  <c r="AG4647" i="11"/>
  <c r="AG4646" i="11"/>
  <c r="AG4645" i="11"/>
  <c r="AG4644" i="11"/>
  <c r="AG4643" i="11"/>
  <c r="AG4642" i="11"/>
  <c r="AG4641" i="11"/>
  <c r="AG4640" i="11"/>
  <c r="AG4639" i="11"/>
  <c r="AG4638" i="11"/>
  <c r="AG4637" i="11"/>
  <c r="AG4636" i="11"/>
  <c r="AG4635" i="11"/>
  <c r="AG4634" i="11"/>
  <c r="AG4633" i="11"/>
  <c r="AG4632" i="11"/>
  <c r="AG4631" i="11"/>
  <c r="AG4630" i="11"/>
  <c r="AG4629" i="11"/>
  <c r="AG4628" i="11"/>
  <c r="AG4627" i="11"/>
  <c r="AG4626" i="11"/>
  <c r="AG4625" i="11"/>
  <c r="AG4624" i="11"/>
  <c r="AG4623" i="11"/>
  <c r="AG4622" i="11"/>
  <c r="AG4621" i="11"/>
  <c r="AG4620" i="11"/>
  <c r="AG4619" i="11"/>
  <c r="AG4618" i="11"/>
  <c r="AG4617" i="11"/>
  <c r="AG4616" i="11"/>
  <c r="AG4615" i="11"/>
  <c r="AG4614" i="11"/>
  <c r="AG4613" i="11"/>
  <c r="AG4612" i="11"/>
  <c r="AG4611" i="11"/>
  <c r="AG4610" i="11"/>
  <c r="AG4609" i="11"/>
  <c r="AG4608" i="11"/>
  <c r="AG4607" i="11"/>
  <c r="AG4606" i="11"/>
  <c r="AG4605" i="11"/>
  <c r="AG4604" i="11"/>
  <c r="AG4603" i="11"/>
  <c r="AG4602" i="11"/>
  <c r="AG4601" i="11"/>
  <c r="AG4600" i="11"/>
  <c r="AG4599" i="11"/>
  <c r="AG4598" i="11"/>
  <c r="AG4597" i="11"/>
  <c r="AG4596" i="11"/>
  <c r="AG4595" i="11"/>
  <c r="AG4594" i="11"/>
  <c r="AG4593" i="11"/>
  <c r="AG4592" i="11"/>
  <c r="AG4591" i="11"/>
  <c r="AG4590" i="11"/>
  <c r="AG4589" i="11"/>
  <c r="AG4588" i="11"/>
  <c r="AG4587" i="11"/>
  <c r="AG4586" i="11"/>
  <c r="AG4585" i="11"/>
  <c r="AG4584" i="11"/>
  <c r="AG4583" i="11"/>
  <c r="AG4582" i="11"/>
  <c r="AG4581" i="11"/>
  <c r="AG4580" i="11"/>
  <c r="AG4579" i="11"/>
  <c r="AG4578" i="11"/>
  <c r="AG4577" i="11"/>
  <c r="AG4576" i="11"/>
  <c r="AG4575" i="11"/>
  <c r="AG4574" i="11"/>
  <c r="AG4573" i="11"/>
  <c r="AG4572" i="11"/>
  <c r="AG4571" i="11"/>
  <c r="AG4570" i="11"/>
  <c r="AG4569" i="11"/>
  <c r="AG4568" i="11"/>
  <c r="AG4567" i="11"/>
  <c r="AG4566" i="11"/>
  <c r="AG4565" i="11"/>
  <c r="AG4564" i="11"/>
  <c r="AG4563" i="11"/>
  <c r="AG4562" i="11"/>
  <c r="AG4561" i="11"/>
  <c r="AG4560" i="11"/>
  <c r="AG4559" i="11"/>
  <c r="AG4558" i="11"/>
  <c r="AG4557" i="11"/>
  <c r="AG4556" i="11"/>
  <c r="AG4555" i="11"/>
  <c r="AG4554" i="11"/>
  <c r="AG4553" i="11"/>
  <c r="AG4552" i="11"/>
  <c r="AG4551" i="11"/>
  <c r="AG4550" i="11"/>
  <c r="AG4549" i="11"/>
  <c r="AG4548" i="11"/>
  <c r="AG4547" i="11"/>
  <c r="AG4546" i="11"/>
  <c r="AG4545" i="11"/>
  <c r="AG4544" i="11"/>
  <c r="AG4543" i="11"/>
  <c r="AG4542" i="11"/>
  <c r="AG4541" i="11"/>
  <c r="AG4540" i="11"/>
  <c r="AG4539" i="11"/>
  <c r="AG4538" i="11"/>
  <c r="AG4537" i="11"/>
  <c r="AG4536" i="11"/>
  <c r="AG4535" i="11"/>
  <c r="AG4534" i="11"/>
  <c r="AG4533" i="11"/>
  <c r="AG4532" i="11"/>
  <c r="AG4531" i="11"/>
  <c r="AG4530" i="11"/>
  <c r="AG4529" i="11"/>
  <c r="AG4528" i="11"/>
  <c r="AG4527" i="11"/>
  <c r="AG4526" i="11"/>
  <c r="AG4525" i="11"/>
  <c r="AG4524" i="11"/>
  <c r="AG4523" i="11"/>
  <c r="AG4522" i="11"/>
  <c r="AG4521" i="11"/>
  <c r="AG4520" i="11"/>
  <c r="AG4519" i="11"/>
  <c r="AG4518" i="11"/>
  <c r="AG4517" i="11"/>
  <c r="AG4516" i="11"/>
  <c r="AG4515" i="11"/>
  <c r="AG4514" i="11"/>
  <c r="AG4513" i="11"/>
  <c r="AG4512" i="11"/>
  <c r="AG4511" i="11"/>
  <c r="AG4510" i="11"/>
  <c r="AG4509" i="11"/>
  <c r="AG4508" i="11"/>
  <c r="AG4507" i="11"/>
  <c r="AG4506" i="11"/>
  <c r="AG4505" i="11"/>
  <c r="AG4504" i="11"/>
  <c r="AG4503" i="11"/>
  <c r="AG4502" i="11"/>
  <c r="AG4501" i="11"/>
  <c r="AG4500" i="11"/>
  <c r="AG4499" i="11"/>
  <c r="AG4498" i="11"/>
  <c r="AG4497" i="11"/>
  <c r="AG4496" i="11"/>
  <c r="AG4495" i="11"/>
  <c r="AG4494" i="11"/>
  <c r="AG4493" i="11"/>
  <c r="AG4492" i="11"/>
  <c r="AG4491" i="11"/>
  <c r="AG4490" i="11"/>
  <c r="AG4489" i="11"/>
  <c r="AG4488" i="11"/>
  <c r="AG4487" i="11"/>
  <c r="AG4486" i="11"/>
  <c r="AG4485" i="11"/>
  <c r="AG4484" i="11"/>
  <c r="AG4483" i="11"/>
  <c r="AG4482" i="11"/>
  <c r="AG4481" i="11"/>
  <c r="AG4480" i="11"/>
  <c r="AG4479" i="11"/>
  <c r="AG4478" i="11"/>
  <c r="AG4477" i="11"/>
  <c r="AG4476" i="11"/>
  <c r="AG4475" i="11"/>
  <c r="AG4474" i="11"/>
  <c r="AG4473" i="11"/>
  <c r="AG4472" i="11"/>
  <c r="AG4471" i="11"/>
  <c r="AG4470" i="11"/>
  <c r="AG4469" i="11"/>
  <c r="AG4468" i="11"/>
  <c r="AG4467" i="11"/>
  <c r="AG4466" i="11"/>
  <c r="AG4465" i="11"/>
  <c r="AG4464" i="11"/>
  <c r="AG4463" i="11"/>
  <c r="AG4462" i="11"/>
  <c r="AG4461" i="11"/>
  <c r="AG4460" i="11"/>
  <c r="AG4459" i="11"/>
  <c r="AG4458" i="11"/>
  <c r="AG4457" i="11"/>
  <c r="AG4456" i="11"/>
  <c r="AG4455" i="11"/>
  <c r="AG4454" i="11"/>
  <c r="AG4453" i="11"/>
  <c r="AG4452" i="11"/>
  <c r="AG4451" i="11"/>
  <c r="AG4450" i="11"/>
  <c r="AG4449" i="11"/>
  <c r="AG4448" i="11"/>
  <c r="AG4447" i="11"/>
  <c r="AG4446" i="11"/>
  <c r="AG4445" i="11"/>
  <c r="AG4444" i="11"/>
  <c r="AG4443" i="11"/>
  <c r="AG4442" i="11"/>
  <c r="AG4441" i="11"/>
  <c r="AG4440" i="11"/>
  <c r="AG4439" i="11"/>
  <c r="AG4438" i="11"/>
  <c r="AG4437" i="11"/>
  <c r="AG4436" i="11"/>
  <c r="AG4435" i="11"/>
  <c r="AG4434" i="11"/>
  <c r="AG4433" i="11"/>
  <c r="AG4432" i="11"/>
  <c r="AG4431" i="11"/>
  <c r="AG4430" i="11"/>
  <c r="AG4429" i="11"/>
  <c r="AG4428" i="11"/>
  <c r="AG4427" i="11"/>
  <c r="AG4426" i="11"/>
  <c r="AG4425" i="11"/>
  <c r="AG4424" i="11"/>
  <c r="AG4423" i="11"/>
  <c r="AG4422" i="11"/>
  <c r="AG4421" i="11"/>
  <c r="AG4420" i="11"/>
  <c r="AG4419" i="11"/>
  <c r="AG4418" i="11"/>
  <c r="AG4417" i="11"/>
  <c r="AG4416" i="11"/>
  <c r="AG4415" i="11"/>
  <c r="AG4414" i="11"/>
  <c r="AG4413" i="11"/>
  <c r="AG4412" i="11"/>
  <c r="AG4411" i="11"/>
  <c r="AG4410" i="11"/>
  <c r="AG4409" i="11"/>
  <c r="AG4408" i="11"/>
  <c r="AG4407" i="11"/>
  <c r="AG4406" i="11"/>
  <c r="AG4405" i="11"/>
  <c r="AG4404" i="11"/>
  <c r="AG4403" i="11"/>
  <c r="AG4402" i="11"/>
  <c r="AG4401" i="11"/>
  <c r="AG4400" i="11"/>
  <c r="AG4399" i="11"/>
  <c r="AG4398" i="11"/>
  <c r="AG4397" i="11"/>
  <c r="AG4396" i="11"/>
  <c r="AG4395" i="11"/>
  <c r="AG4394" i="11"/>
  <c r="AG4393" i="11"/>
  <c r="AG4392" i="11"/>
  <c r="AG4391" i="11"/>
  <c r="AG4390" i="11"/>
  <c r="AG4389" i="11"/>
  <c r="AG4388" i="11"/>
  <c r="AG4387" i="11"/>
  <c r="AG4386" i="11"/>
  <c r="AG4385" i="11"/>
  <c r="AG4384" i="11"/>
  <c r="AG4383" i="11"/>
  <c r="AG4382" i="11"/>
  <c r="AG4381" i="11"/>
  <c r="AG4380" i="11"/>
  <c r="AG4379" i="11"/>
  <c r="AG4378" i="11"/>
  <c r="AG4377" i="11"/>
  <c r="AG4376" i="11"/>
  <c r="AG4375" i="11"/>
  <c r="AG4374" i="11"/>
  <c r="AG4373" i="11"/>
  <c r="AG4372" i="11"/>
  <c r="AG4371" i="11"/>
  <c r="AG4370" i="11"/>
  <c r="AG4369" i="11"/>
  <c r="AG4368" i="11"/>
  <c r="AG4367" i="11"/>
  <c r="AG4366" i="11"/>
  <c r="AG4365" i="11"/>
  <c r="AG4364" i="11"/>
  <c r="AG4363" i="11"/>
  <c r="AG4362" i="11"/>
  <c r="AG4361" i="11"/>
  <c r="AG4360" i="11"/>
  <c r="AG4359" i="11"/>
  <c r="AG4358" i="11"/>
  <c r="AG4357" i="11"/>
  <c r="AG4356" i="11"/>
  <c r="AG4355" i="11"/>
  <c r="AG4354" i="11"/>
  <c r="AG4353" i="11"/>
  <c r="AG4352" i="11"/>
  <c r="AG4351" i="11"/>
  <c r="AG4350" i="11"/>
  <c r="AG4349" i="11"/>
  <c r="AG4348" i="11"/>
  <c r="AG4347" i="11"/>
  <c r="AG4346" i="11"/>
  <c r="AG4345" i="11"/>
  <c r="AG4344" i="11"/>
  <c r="AG4343" i="11"/>
  <c r="AG4342" i="11"/>
  <c r="AG4341" i="11"/>
  <c r="AG4340" i="11"/>
  <c r="AG4339" i="11"/>
  <c r="AG4338" i="11"/>
  <c r="AG4337" i="11"/>
  <c r="AG4336" i="11"/>
  <c r="AG4335" i="11"/>
  <c r="AG4334" i="11"/>
  <c r="AG4333" i="11"/>
  <c r="AG4332" i="11"/>
  <c r="AG4331" i="11"/>
  <c r="AG4330" i="11"/>
  <c r="AG4329" i="11"/>
  <c r="AG4328" i="11"/>
  <c r="AG4327" i="11"/>
  <c r="AG4326" i="11"/>
  <c r="AG4325" i="11"/>
  <c r="AG4324" i="11"/>
  <c r="AG4323" i="11"/>
  <c r="AG4322" i="11"/>
  <c r="AG4321" i="11"/>
  <c r="AG4320" i="11"/>
  <c r="AG4319" i="11"/>
  <c r="AG4318" i="11"/>
  <c r="AG4317" i="11"/>
  <c r="AG4316" i="11"/>
  <c r="AG4315" i="11"/>
  <c r="AG4314" i="11"/>
  <c r="AG4313" i="11"/>
  <c r="AG4312" i="11"/>
  <c r="AG4311" i="11"/>
  <c r="AG4310" i="11"/>
  <c r="AG4309" i="11"/>
  <c r="AG4308" i="11"/>
  <c r="AG4307" i="11"/>
  <c r="AG4306" i="11"/>
  <c r="AG4305" i="11"/>
  <c r="AG4304" i="11"/>
  <c r="AG4303" i="11"/>
  <c r="AG4302" i="11"/>
  <c r="AG4301" i="11"/>
  <c r="AG4300" i="11"/>
  <c r="AG4299" i="11"/>
  <c r="AG4298" i="11"/>
  <c r="AG4297" i="11"/>
  <c r="AG4296" i="11"/>
  <c r="AG4295" i="11"/>
  <c r="AG4294" i="11"/>
  <c r="AG4293" i="11"/>
  <c r="AG4292" i="11"/>
  <c r="AG4291" i="11"/>
  <c r="AG4290" i="11"/>
  <c r="AG4289" i="11"/>
  <c r="AG4288" i="11"/>
  <c r="AG4287" i="11"/>
  <c r="AG4286" i="11"/>
  <c r="AG4285" i="11"/>
  <c r="AG4284" i="11"/>
  <c r="AG4283" i="11"/>
  <c r="AG4282" i="11"/>
  <c r="AG4281" i="11"/>
  <c r="AG4280" i="11"/>
  <c r="AG4279" i="11"/>
  <c r="AG4278" i="11"/>
  <c r="AG4277" i="11"/>
  <c r="AG4276" i="11"/>
  <c r="AG4275" i="11"/>
  <c r="AG4274" i="11"/>
  <c r="AG4273" i="11"/>
  <c r="AG4272" i="11"/>
  <c r="AG4271" i="11"/>
  <c r="AG4270" i="11"/>
  <c r="AG4269" i="11"/>
  <c r="AG4268" i="11"/>
  <c r="AG4267" i="11"/>
  <c r="AG4266" i="11"/>
  <c r="AG4265" i="11"/>
  <c r="AG4264" i="11"/>
  <c r="AG4263" i="11"/>
  <c r="AG4262" i="11"/>
  <c r="AG4261" i="11"/>
  <c r="AG4260" i="11"/>
  <c r="AG4259" i="11"/>
  <c r="AG4258" i="11"/>
  <c r="AG4257" i="11"/>
  <c r="AG4256" i="11"/>
  <c r="AG4255" i="11"/>
  <c r="AG4254" i="11"/>
  <c r="AG4253" i="11"/>
  <c r="AG4252" i="11"/>
  <c r="AG4251" i="11"/>
  <c r="AG4250" i="11"/>
  <c r="AG4249" i="11"/>
  <c r="AG4248" i="11"/>
  <c r="AG4247" i="11"/>
  <c r="AG4246" i="11"/>
  <c r="AG4245" i="11"/>
  <c r="AG4244" i="11"/>
  <c r="AG4243" i="11"/>
  <c r="AG4242" i="11"/>
  <c r="AG4241" i="11"/>
  <c r="AG4240" i="11"/>
  <c r="AG4239" i="11"/>
  <c r="AG4238" i="11"/>
  <c r="AG4237" i="11"/>
  <c r="AG4236" i="11"/>
  <c r="AG4235" i="11"/>
  <c r="AG4234" i="11"/>
  <c r="AG4233" i="11"/>
  <c r="AG4232" i="11"/>
  <c r="AG4231" i="11"/>
  <c r="AG4230" i="11"/>
  <c r="AG4229" i="11"/>
  <c r="AG4228" i="11"/>
  <c r="AG4227" i="11"/>
  <c r="AG4226" i="11"/>
  <c r="AG4225" i="11"/>
  <c r="AG4224" i="11"/>
  <c r="AG4223" i="11"/>
  <c r="AG4222" i="11"/>
  <c r="AG4221" i="11"/>
  <c r="AG4220" i="11"/>
  <c r="AG4219" i="11"/>
  <c r="AG4218" i="11"/>
  <c r="AG4217" i="11"/>
  <c r="AG4216" i="11"/>
  <c r="AG4215" i="11"/>
  <c r="AG4214" i="11"/>
  <c r="AG4213" i="11"/>
  <c r="AG4212" i="11"/>
  <c r="AG4211" i="11"/>
  <c r="AG4210" i="11"/>
  <c r="AG4209" i="11"/>
  <c r="AG4208" i="11"/>
  <c r="AG4207" i="11"/>
  <c r="AG4206" i="11"/>
  <c r="AG4205" i="11"/>
  <c r="AG4204" i="11"/>
  <c r="AG4203" i="11"/>
  <c r="AG4202" i="11"/>
  <c r="AG4201" i="11"/>
  <c r="AG4200" i="11"/>
  <c r="AG4199" i="11"/>
  <c r="AG4198" i="11"/>
  <c r="AG4197" i="11"/>
  <c r="AG4196" i="11"/>
  <c r="AG4195" i="11"/>
  <c r="AG4194" i="11"/>
  <c r="AG4193" i="11"/>
  <c r="AG4192" i="11"/>
  <c r="AG4191" i="11"/>
  <c r="AG4190" i="11"/>
  <c r="AG4189" i="11"/>
  <c r="AG4188" i="11"/>
  <c r="AG4187" i="11"/>
  <c r="AG4186" i="11"/>
  <c r="AG4185" i="11"/>
  <c r="AG4184" i="11"/>
  <c r="AG4183" i="11"/>
  <c r="AG4182" i="11"/>
  <c r="AG4181" i="11"/>
  <c r="AG4180" i="11"/>
  <c r="AG4179" i="11"/>
  <c r="AG4178" i="11"/>
  <c r="AG4177" i="11"/>
  <c r="AG4176" i="11"/>
  <c r="AG4175" i="11"/>
  <c r="AG4174" i="11"/>
  <c r="AG4173" i="11"/>
  <c r="AG4172" i="11"/>
  <c r="AG4171" i="11"/>
  <c r="AG4170" i="11"/>
  <c r="AG4169" i="11"/>
  <c r="AG4168" i="11"/>
  <c r="AG4167" i="11"/>
  <c r="AG4166" i="11"/>
  <c r="AG4165" i="11"/>
  <c r="AG4164" i="11"/>
  <c r="AG4163" i="11"/>
  <c r="AG4162" i="11"/>
  <c r="AG4161" i="11"/>
  <c r="AG4160" i="11"/>
  <c r="AG4159" i="11"/>
  <c r="AG4158" i="11"/>
  <c r="AG4157" i="11"/>
  <c r="AG4156" i="11"/>
  <c r="AG4155" i="11"/>
  <c r="AG4154" i="11"/>
  <c r="AG4153" i="11"/>
  <c r="AG4152" i="11"/>
  <c r="AG4151" i="11"/>
  <c r="AG4150" i="11"/>
  <c r="AG4149" i="11"/>
  <c r="AG4148" i="11"/>
  <c r="AG4147" i="11"/>
  <c r="AG4146" i="11"/>
  <c r="AG4145" i="11"/>
  <c r="AG4144" i="11"/>
  <c r="AG4143" i="11"/>
  <c r="AG4142" i="11"/>
  <c r="AG4141" i="11"/>
  <c r="AG4140" i="11"/>
  <c r="AG4139" i="11"/>
  <c r="AG4138" i="11"/>
  <c r="AG4137" i="11"/>
  <c r="AG4136" i="11"/>
  <c r="AG4135" i="11"/>
  <c r="AG4134" i="11"/>
  <c r="AG4133" i="11"/>
  <c r="AG4132" i="11"/>
  <c r="AG4131" i="11"/>
  <c r="AG4130" i="11"/>
  <c r="AG4129" i="11"/>
  <c r="AG4128" i="11"/>
  <c r="AG4127" i="11"/>
  <c r="AG4126" i="11"/>
  <c r="AG4125" i="11"/>
  <c r="AG4124" i="11"/>
  <c r="AG4123" i="11"/>
  <c r="AG4122" i="11"/>
  <c r="AG4121" i="11"/>
  <c r="AG4120" i="11"/>
  <c r="AG4119" i="11"/>
  <c r="AG4118" i="11"/>
  <c r="AG4117" i="11"/>
  <c r="AG4116" i="11"/>
  <c r="AG4115" i="11"/>
  <c r="AG4114" i="11"/>
  <c r="AG4113" i="11"/>
  <c r="AG4112" i="11"/>
  <c r="AG4111" i="11"/>
  <c r="AG4110" i="11"/>
  <c r="AG4109" i="11"/>
  <c r="AG4108" i="11"/>
  <c r="AG4107" i="11"/>
  <c r="AG4106" i="11"/>
  <c r="AG4105" i="11"/>
  <c r="AG4104" i="11"/>
  <c r="AG4103" i="11"/>
  <c r="AG4102" i="11"/>
  <c r="AG4101" i="11"/>
  <c r="AG4100" i="11"/>
  <c r="AG4099" i="11"/>
  <c r="AG4098" i="11"/>
  <c r="AG4097" i="11"/>
  <c r="AG4096" i="11"/>
  <c r="AG4095" i="11"/>
  <c r="AG4094" i="11"/>
  <c r="AG4093" i="11"/>
  <c r="AG4092" i="11"/>
  <c r="AG4091" i="11"/>
  <c r="AG4090" i="11"/>
  <c r="AG4089" i="11"/>
  <c r="AG4088" i="11"/>
  <c r="AG4087" i="11"/>
  <c r="AG4086" i="11"/>
  <c r="AG4085" i="11"/>
  <c r="AG4084" i="11"/>
  <c r="AG4083" i="11"/>
  <c r="AG4082" i="11"/>
  <c r="AG4081" i="11"/>
  <c r="AG4080" i="11"/>
  <c r="AG4079" i="11"/>
  <c r="AG4078" i="11"/>
  <c r="AG4077" i="11"/>
  <c r="AG4076" i="11"/>
  <c r="AG4075" i="11"/>
  <c r="AG4074" i="11"/>
  <c r="AG4073" i="11"/>
  <c r="AG4072" i="11"/>
  <c r="AG4071" i="11"/>
  <c r="AG4070" i="11"/>
  <c r="AG4069" i="11"/>
  <c r="AG4068" i="11"/>
  <c r="AG4067" i="11"/>
  <c r="AG4066" i="11"/>
  <c r="AG4065" i="11"/>
  <c r="AG4064" i="11"/>
  <c r="AG4063" i="11"/>
  <c r="AG4062" i="11"/>
  <c r="AG4061" i="11"/>
  <c r="AG4060" i="11"/>
  <c r="AG4059" i="11"/>
  <c r="AG4058" i="11"/>
  <c r="AG4057" i="11"/>
  <c r="AG4056" i="11"/>
  <c r="AG4055" i="11"/>
  <c r="AG4054" i="11"/>
  <c r="AG4053" i="11"/>
  <c r="AG4052" i="11"/>
  <c r="AG4051" i="11"/>
  <c r="AG4050" i="11"/>
  <c r="AG4049" i="11"/>
  <c r="AG4048" i="11"/>
  <c r="AG4047" i="11"/>
  <c r="AG4046" i="11"/>
  <c r="AG4045" i="11"/>
  <c r="AG4044" i="11"/>
  <c r="AG4043" i="11"/>
  <c r="AG4042" i="11"/>
  <c r="AG4041" i="11"/>
  <c r="AG4040" i="11"/>
  <c r="AG4039" i="11"/>
  <c r="AG4038" i="11"/>
  <c r="AG4037" i="11"/>
  <c r="AG4036" i="11"/>
  <c r="AG4035" i="11"/>
  <c r="AG4034" i="11"/>
  <c r="AG4033" i="11"/>
  <c r="AG4032" i="11"/>
  <c r="AG4031" i="11"/>
  <c r="AG4030" i="11"/>
  <c r="AG4029" i="11"/>
  <c r="AG4028" i="11"/>
  <c r="AG4027" i="11"/>
  <c r="AG4026" i="11"/>
  <c r="AG4025" i="11"/>
  <c r="AG4024" i="11"/>
  <c r="AG4023" i="11"/>
  <c r="AG4022" i="11"/>
  <c r="AG4021" i="11"/>
  <c r="AG4020" i="11"/>
  <c r="AG4019" i="11"/>
  <c r="AG4018" i="11"/>
  <c r="AG4017" i="11"/>
  <c r="AG4016" i="11"/>
  <c r="AG4015" i="11"/>
  <c r="AG4014" i="11"/>
  <c r="AG4013" i="11"/>
  <c r="AG4012" i="11"/>
  <c r="AG4011" i="11"/>
  <c r="AG4010" i="11"/>
  <c r="AG4009" i="11"/>
  <c r="AG4008" i="11"/>
  <c r="AG4007" i="11"/>
  <c r="AG4006" i="11"/>
  <c r="AG4005" i="11"/>
  <c r="AG4004" i="11"/>
  <c r="AG4003" i="11"/>
  <c r="AG4002" i="11"/>
  <c r="AG4001" i="11"/>
  <c r="AG4000" i="11"/>
  <c r="AG3999" i="11"/>
  <c r="AG3998" i="11"/>
  <c r="AG3997" i="11"/>
  <c r="AG3996" i="11"/>
  <c r="AG3995" i="11"/>
  <c r="AG3994" i="11"/>
  <c r="AG3993" i="11"/>
  <c r="AG3992" i="11"/>
  <c r="AG3991" i="11"/>
  <c r="AG3990" i="11"/>
  <c r="AG3989" i="11"/>
  <c r="AG3988" i="11"/>
  <c r="AG3987" i="11"/>
  <c r="AG3986" i="11"/>
  <c r="AG3985" i="11"/>
  <c r="AG3984" i="11"/>
  <c r="AG3983" i="11"/>
  <c r="AG3982" i="11"/>
  <c r="AG3981" i="11"/>
  <c r="AG3980" i="11"/>
  <c r="AG3979" i="11"/>
  <c r="AG3978" i="11"/>
  <c r="AG3977" i="11"/>
  <c r="AG3976" i="11"/>
  <c r="AG3975" i="11"/>
  <c r="AG3974" i="11"/>
  <c r="AG3973" i="11"/>
  <c r="AG3972" i="11"/>
  <c r="AG3971" i="11"/>
  <c r="AG3970" i="11"/>
  <c r="AG3969" i="11"/>
  <c r="AG3968" i="11"/>
  <c r="AG3967" i="11"/>
  <c r="AG3966" i="11"/>
  <c r="AG3965" i="11"/>
  <c r="AG3964" i="11"/>
  <c r="AG3963" i="11"/>
  <c r="AG3962" i="11"/>
  <c r="AG3961" i="11"/>
  <c r="AG3960" i="11"/>
  <c r="AG3959" i="11"/>
  <c r="AG3958" i="11"/>
  <c r="AG3957" i="11"/>
  <c r="AG3956" i="11"/>
  <c r="AG3955" i="11"/>
  <c r="AG3954" i="11"/>
  <c r="AG3953" i="11"/>
  <c r="AG3952" i="11"/>
  <c r="AG3951" i="11"/>
  <c r="AG3950" i="11"/>
  <c r="AG3949" i="11"/>
  <c r="AG3948" i="11"/>
  <c r="AG3947" i="11"/>
  <c r="AG3946" i="11"/>
  <c r="AG3945" i="11"/>
  <c r="AG3944" i="11"/>
  <c r="AG3943" i="11"/>
  <c r="AG3942" i="11"/>
  <c r="AG3941" i="11"/>
  <c r="AG3940" i="11"/>
  <c r="AG3939" i="11"/>
  <c r="AG3938" i="11"/>
  <c r="AG3937" i="11"/>
  <c r="AG3936" i="11"/>
  <c r="AG3935" i="11"/>
  <c r="AG3934" i="11"/>
  <c r="AG3933" i="11"/>
  <c r="AG3932" i="11"/>
  <c r="AG3931" i="11"/>
  <c r="AG3930" i="11"/>
  <c r="AG3929" i="11"/>
  <c r="AG3928" i="11"/>
  <c r="AG3927" i="11"/>
  <c r="AG3926" i="11"/>
  <c r="AG3925" i="11"/>
  <c r="AG3924" i="11"/>
  <c r="AG3923" i="11"/>
  <c r="AG3922" i="11"/>
  <c r="AG3921" i="11"/>
  <c r="AG3920" i="11"/>
  <c r="AG3919" i="11"/>
  <c r="AG3918" i="11"/>
  <c r="AG3917" i="11"/>
  <c r="AG3916" i="11"/>
  <c r="AG3915" i="11"/>
  <c r="AG3914" i="11"/>
  <c r="AG3913" i="11"/>
  <c r="AG3912" i="11"/>
  <c r="AG3911" i="11"/>
  <c r="AG3910" i="11"/>
  <c r="AG3909" i="11"/>
  <c r="AG3908" i="11"/>
  <c r="AG3907" i="11"/>
  <c r="AG3906" i="11"/>
  <c r="AG3905" i="11"/>
  <c r="AG3904" i="11"/>
  <c r="AG3903" i="11"/>
  <c r="AG3902" i="11"/>
  <c r="AG3901" i="11"/>
  <c r="AG3900" i="11"/>
  <c r="AG3899" i="11"/>
  <c r="AG3898" i="11"/>
  <c r="AG3897" i="11"/>
  <c r="AG3896" i="11"/>
  <c r="AG3895" i="11"/>
  <c r="AG3894" i="11"/>
  <c r="AG3893" i="11"/>
  <c r="AG3892" i="11"/>
  <c r="AG3891" i="11"/>
  <c r="AG3890" i="11"/>
  <c r="AG3889" i="11"/>
  <c r="AG3888" i="11"/>
  <c r="AG3887" i="11"/>
  <c r="AG3886" i="11"/>
  <c r="AG3885" i="11"/>
  <c r="AG3884" i="11"/>
  <c r="AG3883" i="11"/>
  <c r="AG3882" i="11"/>
  <c r="AG3881" i="11"/>
  <c r="AG3880" i="11"/>
  <c r="AG3879" i="11"/>
  <c r="AG3878" i="11"/>
  <c r="AG3877" i="11"/>
  <c r="AG3876" i="11"/>
  <c r="AG3875" i="11"/>
  <c r="AG3874" i="11"/>
  <c r="AG3873" i="11"/>
  <c r="AG3872" i="11"/>
  <c r="AG3871" i="11"/>
  <c r="AG3870" i="11"/>
  <c r="AG3869" i="11"/>
  <c r="AG3868" i="11"/>
  <c r="AG3867" i="11"/>
  <c r="AG3866" i="11"/>
  <c r="AG3865" i="11"/>
  <c r="AG3864" i="11"/>
  <c r="AG3863" i="11"/>
  <c r="AG3862" i="11"/>
  <c r="AG3861" i="11"/>
  <c r="AG3860" i="11"/>
  <c r="AG3859" i="11"/>
  <c r="AG3858" i="11"/>
  <c r="AG3857" i="11"/>
  <c r="AG3856" i="11"/>
  <c r="AG3855" i="11"/>
  <c r="AG3854" i="11"/>
  <c r="AG3853" i="11"/>
  <c r="AG3852" i="11"/>
  <c r="AG3851" i="11"/>
  <c r="AG3850" i="11"/>
  <c r="AG3849" i="11"/>
  <c r="AG3848" i="11"/>
  <c r="AG3847" i="11"/>
  <c r="AG3846" i="11"/>
  <c r="AG3845" i="11"/>
  <c r="AG3844" i="11"/>
  <c r="AG3843" i="11"/>
  <c r="AG3842" i="11"/>
  <c r="AG3841" i="11"/>
  <c r="AG3840" i="11"/>
  <c r="AG3839" i="11"/>
  <c r="AG3838" i="11"/>
  <c r="AG3837" i="11"/>
  <c r="AG3836" i="11"/>
  <c r="AG3835" i="11"/>
  <c r="AG3834" i="11"/>
  <c r="AG3833" i="11"/>
  <c r="AG3832" i="11"/>
  <c r="AG3831" i="11"/>
  <c r="AG3830" i="11"/>
  <c r="AG3829" i="11"/>
  <c r="AG3828" i="11"/>
  <c r="AG3827" i="11"/>
  <c r="AG3826" i="11"/>
  <c r="AG3825" i="11"/>
  <c r="AG3824" i="11"/>
  <c r="AG3823" i="11"/>
  <c r="AG3822" i="11"/>
  <c r="AG3821" i="11"/>
  <c r="AG3820" i="11"/>
  <c r="AG3819" i="11"/>
  <c r="AG3818" i="11"/>
  <c r="AG3817" i="11"/>
  <c r="AG3816" i="11"/>
  <c r="AG3815" i="11"/>
  <c r="AG3814" i="11"/>
  <c r="AG3813" i="11"/>
  <c r="AG3812" i="11"/>
  <c r="AG3811" i="11"/>
  <c r="AG3810" i="11"/>
  <c r="AG3809" i="11"/>
  <c r="AG3808" i="11"/>
  <c r="AG3807" i="11"/>
  <c r="AG3806" i="11"/>
  <c r="AG3805" i="11"/>
  <c r="AG3804" i="11"/>
  <c r="AG3803" i="11"/>
  <c r="AG3802" i="11"/>
  <c r="AG3801" i="11"/>
  <c r="AG3800" i="11"/>
  <c r="AG3799" i="11"/>
  <c r="AG3798" i="11"/>
  <c r="AG3797" i="11"/>
  <c r="AG3796" i="11"/>
  <c r="AG3795" i="11"/>
  <c r="AG3794" i="11"/>
  <c r="AG3793" i="11"/>
  <c r="AG3792" i="11"/>
  <c r="AG3791" i="11"/>
  <c r="AG3790" i="11"/>
  <c r="AG3789" i="11"/>
  <c r="AG3788" i="11"/>
  <c r="AG3787" i="11"/>
  <c r="AG3786" i="11"/>
  <c r="AG3785" i="11"/>
  <c r="AG3784" i="11"/>
  <c r="AG3783" i="11"/>
  <c r="AG3782" i="11"/>
  <c r="AG3781" i="11"/>
  <c r="AG3780" i="11"/>
  <c r="AG3779" i="11"/>
  <c r="AG3778" i="11"/>
  <c r="AG3777" i="11"/>
  <c r="AG3776" i="11"/>
  <c r="AG3775" i="11"/>
  <c r="AG3774" i="11"/>
  <c r="AG3773" i="11"/>
  <c r="AG3772" i="11"/>
  <c r="AG3771" i="11"/>
  <c r="AG3770" i="11"/>
  <c r="AG3769" i="11"/>
  <c r="AG3768" i="11"/>
  <c r="AG3767" i="11"/>
  <c r="AG3766" i="11"/>
  <c r="AG3765" i="11"/>
  <c r="AG3764" i="11"/>
  <c r="AG3763" i="11"/>
  <c r="AG3762" i="11"/>
  <c r="AG3761" i="11"/>
  <c r="AG3760" i="11"/>
  <c r="AG3759" i="11"/>
  <c r="AG3758" i="11"/>
  <c r="AG3757" i="11"/>
  <c r="AG3756" i="11"/>
  <c r="AG3755" i="11"/>
  <c r="AG3754" i="11"/>
  <c r="AG3753" i="11"/>
  <c r="AG3752" i="11"/>
  <c r="AG3751" i="11"/>
  <c r="AG3750" i="11"/>
  <c r="AG3749" i="11"/>
  <c r="AG3748" i="11"/>
  <c r="AG3747" i="11"/>
  <c r="AG3746" i="11"/>
  <c r="AG3745" i="11"/>
  <c r="AG3744" i="11"/>
  <c r="AG3743" i="11"/>
  <c r="AG3742" i="11"/>
  <c r="AG3741" i="11"/>
  <c r="AG3740" i="11"/>
  <c r="AG3739" i="11"/>
  <c r="AG3738" i="11"/>
  <c r="AG3737" i="11"/>
  <c r="AG3736" i="11"/>
  <c r="AG3735" i="11"/>
  <c r="AG3734" i="11"/>
  <c r="AG3733" i="11"/>
  <c r="AG3732" i="11"/>
  <c r="AG3731" i="11"/>
  <c r="AG3730" i="11"/>
  <c r="AG3729" i="11"/>
  <c r="AG3728" i="11"/>
  <c r="AG3727" i="11"/>
  <c r="AG3726" i="11"/>
  <c r="AG3725" i="11"/>
  <c r="AG3724" i="11"/>
  <c r="AG3723" i="11"/>
  <c r="AG3722" i="11"/>
  <c r="AG3721" i="11"/>
  <c r="AG3720" i="11"/>
  <c r="AG3719" i="11"/>
  <c r="AG3718" i="11"/>
  <c r="AG3717" i="11"/>
  <c r="AG3716" i="11"/>
  <c r="AG3715" i="11"/>
  <c r="AG3714" i="11"/>
  <c r="AG3713" i="11"/>
  <c r="AG3712" i="11"/>
  <c r="AG3711" i="11"/>
  <c r="AG3710" i="11"/>
  <c r="AG3709" i="11"/>
  <c r="AG3708" i="11"/>
  <c r="AG3707" i="11"/>
  <c r="AG3706" i="11"/>
  <c r="AG3705" i="11"/>
  <c r="AG3704" i="11"/>
  <c r="AG3703" i="11"/>
  <c r="AG3702" i="11"/>
  <c r="AG3701" i="11"/>
  <c r="AG3700" i="11"/>
  <c r="AG3699" i="11"/>
  <c r="AG3698" i="11"/>
  <c r="AG3697" i="11"/>
  <c r="AG3696" i="11"/>
  <c r="AG3695" i="11"/>
  <c r="AG3694" i="11"/>
  <c r="AG3693" i="11"/>
  <c r="AG3692" i="11"/>
  <c r="AG3691" i="11"/>
  <c r="AG3690" i="11"/>
  <c r="AG3689" i="11"/>
  <c r="AG3688" i="11"/>
  <c r="AG3687" i="11"/>
  <c r="AG3686" i="11"/>
  <c r="AG3685" i="11"/>
  <c r="AG3684" i="11"/>
  <c r="AG3683" i="11"/>
  <c r="AG3682" i="11"/>
  <c r="AG3681" i="11"/>
  <c r="AG3680" i="11"/>
  <c r="AG3679" i="11"/>
  <c r="AG3678" i="11"/>
  <c r="AG3677" i="11"/>
  <c r="AG3676" i="11"/>
  <c r="AG3675" i="11"/>
  <c r="AG3674" i="11"/>
  <c r="AG3673" i="11"/>
  <c r="AG3672" i="11"/>
  <c r="AG3671" i="11"/>
  <c r="AG3670" i="11"/>
  <c r="AG3669" i="11"/>
  <c r="AG3668" i="11"/>
  <c r="AG3667" i="11"/>
  <c r="AG3666" i="11"/>
  <c r="AG3665" i="11"/>
  <c r="AG3664" i="11"/>
  <c r="AG3663" i="11"/>
  <c r="AG3662" i="11"/>
  <c r="AG3661" i="11"/>
  <c r="AG3660" i="11"/>
  <c r="AG3659" i="11"/>
  <c r="AG3658" i="11"/>
  <c r="AG3657" i="11"/>
  <c r="AG3656" i="11"/>
  <c r="AG3655" i="11"/>
  <c r="AG3654" i="11"/>
  <c r="AG3653" i="11"/>
  <c r="AG3652" i="11"/>
  <c r="AG3651" i="11"/>
  <c r="AG3650" i="11"/>
  <c r="AG3649" i="11"/>
  <c r="AG3648" i="11"/>
  <c r="AG3647" i="11"/>
  <c r="AG3646" i="11"/>
  <c r="AG3645" i="11"/>
  <c r="AG3644" i="11"/>
  <c r="AG3643" i="11"/>
  <c r="AG3642" i="11"/>
  <c r="AG3641" i="11"/>
  <c r="AG3640" i="11"/>
  <c r="AG3639" i="11"/>
  <c r="AG3638" i="11"/>
  <c r="AG3637" i="11"/>
  <c r="AG3636" i="11"/>
  <c r="AG3635" i="11"/>
  <c r="AG3634" i="11"/>
  <c r="AG3633" i="11"/>
  <c r="AG3632" i="11"/>
  <c r="AG3631" i="11"/>
  <c r="AG3630" i="11"/>
  <c r="AG3629" i="11"/>
  <c r="AG3628" i="11"/>
  <c r="AG3627" i="11"/>
  <c r="AG3626" i="11"/>
  <c r="AG3625" i="11"/>
  <c r="AG3624" i="11"/>
  <c r="AG3623" i="11"/>
  <c r="AG3622" i="11"/>
  <c r="AG3621" i="11"/>
  <c r="AG3620" i="11"/>
  <c r="AG3619" i="11"/>
  <c r="AG3618" i="11"/>
  <c r="AG3617" i="11"/>
  <c r="AG3616" i="11"/>
  <c r="AG3615" i="11"/>
  <c r="AG3614" i="11"/>
  <c r="AG3613" i="11"/>
  <c r="AG3612" i="11"/>
  <c r="AG3611" i="11"/>
  <c r="AG3610" i="11"/>
  <c r="AG3609" i="11"/>
  <c r="AG3608" i="11"/>
  <c r="AG3607" i="11"/>
  <c r="AG3606" i="11"/>
  <c r="AG3605" i="11"/>
  <c r="AG3604" i="11"/>
  <c r="AG3603" i="11"/>
  <c r="AG3602" i="11"/>
  <c r="AG3601" i="11"/>
  <c r="AG3600" i="11"/>
  <c r="AG3599" i="11"/>
  <c r="AG3598" i="11"/>
  <c r="AG3597" i="11"/>
  <c r="AG3596" i="11"/>
  <c r="AG3595" i="11"/>
  <c r="AG3594" i="11"/>
  <c r="AG3593" i="11"/>
  <c r="AG3592" i="11"/>
  <c r="AG3591" i="11"/>
  <c r="AG3590" i="11"/>
  <c r="AG3589" i="11"/>
  <c r="AG3588" i="11"/>
  <c r="AG3587" i="11"/>
  <c r="AG3586" i="11"/>
  <c r="AG3585" i="11"/>
  <c r="AG3584" i="11"/>
  <c r="AG3583" i="11"/>
  <c r="AG3582" i="11"/>
  <c r="AG3581" i="11"/>
  <c r="AG3580" i="11"/>
  <c r="AG3579" i="11"/>
  <c r="AG3578" i="11"/>
  <c r="AG3577" i="11"/>
  <c r="AG3576" i="11"/>
  <c r="AG3575" i="11"/>
  <c r="AG3574" i="11"/>
  <c r="AG3573" i="11"/>
  <c r="AG3572" i="11"/>
  <c r="AG3571" i="11"/>
  <c r="AG3570" i="11"/>
  <c r="AG3569" i="11"/>
  <c r="AG3568" i="11"/>
  <c r="AG3567" i="11"/>
  <c r="AG3566" i="11"/>
  <c r="AG3565" i="11"/>
  <c r="AG3564" i="11"/>
  <c r="AG3563" i="11"/>
  <c r="AG3562" i="11"/>
  <c r="AG3561" i="11"/>
  <c r="AG3560" i="11"/>
  <c r="AG3559" i="11"/>
  <c r="AG3558" i="11"/>
  <c r="AG3557" i="11"/>
  <c r="AG3556" i="11"/>
  <c r="AG3555" i="11"/>
  <c r="AG3554" i="11"/>
  <c r="AG3553" i="11"/>
  <c r="AG3552" i="11"/>
  <c r="AG3551" i="11"/>
  <c r="AG3550" i="11"/>
  <c r="AG3549" i="11"/>
  <c r="AG3548" i="11"/>
  <c r="AG3547" i="11"/>
  <c r="AG3546" i="11"/>
  <c r="AG3545" i="11"/>
  <c r="AG3544" i="11"/>
  <c r="AG3543" i="11"/>
  <c r="AG3542" i="11"/>
  <c r="AG3541" i="11"/>
  <c r="AG3540" i="11"/>
  <c r="AG3539" i="11"/>
  <c r="AG3538" i="11"/>
  <c r="AG3537" i="11"/>
  <c r="AG3536" i="11"/>
  <c r="AG3535" i="11"/>
  <c r="AG3534" i="11"/>
  <c r="AG3533" i="11"/>
  <c r="AG3532" i="11"/>
  <c r="AG3531" i="11"/>
  <c r="AG3530" i="11"/>
  <c r="AG3529" i="11"/>
  <c r="AG3528" i="11"/>
  <c r="AG3527" i="11"/>
  <c r="AG3526" i="11"/>
  <c r="AG3525" i="11"/>
  <c r="AG3524" i="11"/>
  <c r="AG3523" i="11"/>
  <c r="AG3522" i="11"/>
  <c r="AG3521" i="11"/>
  <c r="AG3520" i="11"/>
  <c r="AG3519" i="11"/>
  <c r="AG3518" i="11"/>
  <c r="AG3517" i="11"/>
  <c r="AG3516" i="11"/>
  <c r="AG3515" i="11"/>
  <c r="AG3514" i="11"/>
  <c r="AG3513" i="11"/>
  <c r="AG3512" i="11"/>
  <c r="AG3511" i="11"/>
  <c r="AG3510" i="11"/>
  <c r="AG3509" i="11"/>
  <c r="AG3508" i="11"/>
  <c r="AG3507" i="11"/>
  <c r="AG3506" i="11"/>
  <c r="AG3505" i="11"/>
  <c r="AG3504" i="11"/>
  <c r="AG3503" i="11"/>
  <c r="AG3502" i="11"/>
  <c r="AG3501" i="11"/>
  <c r="AG3500" i="11"/>
  <c r="AG3499" i="11"/>
  <c r="AG3498" i="11"/>
  <c r="AG3497" i="11"/>
  <c r="AG3496" i="11"/>
  <c r="AG3495" i="11"/>
  <c r="AG3494" i="11"/>
  <c r="AG3493" i="11"/>
  <c r="AG3492" i="11"/>
  <c r="AG3491" i="11"/>
  <c r="AG3490" i="11"/>
  <c r="AG3489" i="11"/>
  <c r="AG3488" i="11"/>
  <c r="AG3487" i="11"/>
  <c r="AG3486" i="11"/>
  <c r="AG3485" i="11"/>
  <c r="AG3484" i="11"/>
  <c r="AG3483" i="11"/>
  <c r="AG3482" i="11"/>
  <c r="AG3481" i="11"/>
  <c r="AG3480" i="11"/>
  <c r="AG3479" i="11"/>
  <c r="AG3478" i="11"/>
  <c r="AG3477" i="11"/>
  <c r="AG3476" i="11"/>
  <c r="AG3475" i="11"/>
  <c r="AG3474" i="11"/>
  <c r="AG3473" i="11"/>
  <c r="AG3472" i="11"/>
  <c r="AG3471" i="11"/>
  <c r="AG3470" i="11"/>
  <c r="AG3469" i="11"/>
  <c r="AG3468" i="11"/>
  <c r="AG3467" i="11"/>
  <c r="AG3466" i="11"/>
  <c r="AG3465" i="11"/>
  <c r="AG3464" i="11"/>
  <c r="AG3463" i="11"/>
  <c r="AG3462" i="11"/>
  <c r="AG3461" i="11"/>
  <c r="AG3460" i="11"/>
  <c r="AG3459" i="11"/>
  <c r="AG3458" i="11"/>
  <c r="AG3457" i="11"/>
  <c r="AG3456" i="11"/>
  <c r="AG3455" i="11"/>
  <c r="AG3454" i="11"/>
  <c r="AG3453" i="11"/>
  <c r="AG3452" i="11"/>
  <c r="AG3451" i="11"/>
  <c r="AG3450" i="11"/>
  <c r="AG3449" i="11"/>
  <c r="AG3448" i="11"/>
  <c r="AG3447" i="11"/>
  <c r="AG3446" i="11"/>
  <c r="AG3445" i="11"/>
  <c r="AG3444" i="11"/>
  <c r="AG3443" i="11"/>
  <c r="AG3442" i="11"/>
  <c r="AG3441" i="11"/>
  <c r="AG3440" i="11"/>
  <c r="AG3439" i="11"/>
  <c r="AG3438" i="11"/>
  <c r="AG3437" i="11"/>
  <c r="AG3436" i="11"/>
  <c r="AG3435" i="11"/>
  <c r="AG3434" i="11"/>
  <c r="AG3433" i="11"/>
  <c r="AG3432" i="11"/>
  <c r="AG3431" i="11"/>
  <c r="AG3430" i="11"/>
  <c r="AG3429" i="11"/>
  <c r="AG3428" i="11"/>
  <c r="AG3427" i="11"/>
  <c r="AG3426" i="11"/>
  <c r="AG3425" i="11"/>
  <c r="AG3424" i="11"/>
  <c r="AG3423" i="11"/>
  <c r="AG3422" i="11"/>
  <c r="AG3421" i="11"/>
  <c r="AG3420" i="11"/>
  <c r="AG3419" i="11"/>
  <c r="AG3418" i="11"/>
  <c r="AG3417" i="11"/>
  <c r="AG3416" i="11"/>
  <c r="AG3415" i="11"/>
  <c r="AG3414" i="11"/>
  <c r="AG3413" i="11"/>
  <c r="AG3412" i="11"/>
  <c r="AG3411" i="11"/>
  <c r="AG3410" i="11"/>
  <c r="AG3409" i="11"/>
  <c r="AG3408" i="11"/>
  <c r="AG3407" i="11"/>
  <c r="AG3406" i="11"/>
  <c r="AG3405" i="11"/>
  <c r="AG3404" i="11"/>
  <c r="AG3403" i="11"/>
  <c r="AG3402" i="11"/>
  <c r="AG3401" i="11"/>
  <c r="AG3400" i="11"/>
  <c r="AG3399" i="11"/>
  <c r="AG3398" i="11"/>
  <c r="AG3397" i="11"/>
  <c r="AG3396" i="11"/>
  <c r="AG3395" i="11"/>
  <c r="AG3394" i="11"/>
  <c r="AG3393" i="11"/>
  <c r="AG3392" i="11"/>
  <c r="AG3391" i="11"/>
  <c r="AG3390" i="11"/>
  <c r="AG3389" i="11"/>
  <c r="AG3388" i="11"/>
  <c r="AG3387" i="11"/>
  <c r="AG3386" i="11"/>
  <c r="AG3385" i="11"/>
  <c r="AG3384" i="11"/>
  <c r="AG3383" i="11"/>
  <c r="AG3382" i="11"/>
  <c r="AG3381" i="11"/>
  <c r="AG3380" i="11"/>
  <c r="AG3379" i="11"/>
  <c r="AG3378" i="11"/>
  <c r="AG3377" i="11"/>
  <c r="AG3376" i="11"/>
  <c r="AG3375" i="11"/>
  <c r="AG3374" i="11"/>
  <c r="AG3373" i="11"/>
  <c r="AG3372" i="11"/>
  <c r="AG3371" i="11"/>
  <c r="AG3370" i="11"/>
  <c r="AG3369" i="11"/>
  <c r="AG3368" i="11"/>
  <c r="AG3367" i="11"/>
  <c r="AG3366" i="11"/>
  <c r="AG3365" i="11"/>
  <c r="AG3364" i="11"/>
  <c r="AG3363" i="11"/>
  <c r="AG3362" i="11"/>
  <c r="AG3361" i="11"/>
  <c r="AG3360" i="11"/>
  <c r="AG3359" i="11"/>
  <c r="AG3358" i="11"/>
  <c r="AG3357" i="11"/>
  <c r="AG3356" i="11"/>
  <c r="AG3355" i="11"/>
  <c r="AG3354" i="11"/>
  <c r="AG3353" i="11"/>
  <c r="AG3352" i="11"/>
  <c r="AG3351" i="11"/>
  <c r="AG3350" i="11"/>
  <c r="AG3349" i="11"/>
  <c r="AG3348" i="11"/>
  <c r="AG3347" i="11"/>
  <c r="AG3346" i="11"/>
  <c r="AG3345" i="11"/>
  <c r="AG3344" i="11"/>
  <c r="AG3343" i="11"/>
  <c r="AG3342" i="11"/>
  <c r="AG3341" i="11"/>
  <c r="AG3340" i="11"/>
  <c r="AG3339" i="11"/>
  <c r="AG3338" i="11"/>
  <c r="AG3337" i="11"/>
  <c r="AG3336" i="11"/>
  <c r="AG3335" i="11"/>
  <c r="AG3334" i="11"/>
  <c r="AG3333" i="11"/>
  <c r="AG3332" i="11"/>
  <c r="AG3331" i="11"/>
  <c r="AG3330" i="11"/>
  <c r="AG3329" i="11"/>
  <c r="AG3328" i="11"/>
  <c r="AG3327" i="11"/>
  <c r="AG3326" i="11"/>
  <c r="AG3325" i="11"/>
  <c r="AG3324" i="11"/>
  <c r="AG3323" i="11"/>
  <c r="AG3322" i="11"/>
  <c r="AG3321" i="11"/>
  <c r="AG3320" i="11"/>
  <c r="AG3319" i="11"/>
  <c r="AG3318" i="11"/>
  <c r="AG3317" i="11"/>
  <c r="AG3316" i="11"/>
  <c r="AG3315" i="11"/>
  <c r="AG3314" i="11"/>
  <c r="AG3313" i="11"/>
  <c r="AG3312" i="11"/>
  <c r="AG3311" i="11"/>
  <c r="AG3310" i="11"/>
  <c r="AG3309" i="11"/>
  <c r="AG3308" i="11"/>
  <c r="AG3307" i="11"/>
  <c r="AG3306" i="11"/>
  <c r="AG3305" i="11"/>
  <c r="AG3304" i="11"/>
  <c r="AG3303" i="11"/>
  <c r="AG3302" i="11"/>
  <c r="AG3301" i="11"/>
  <c r="AG3300" i="11"/>
  <c r="AG3299" i="11"/>
  <c r="AG3298" i="11"/>
  <c r="AG3297" i="11"/>
  <c r="AG3296" i="11"/>
  <c r="AG3295" i="11"/>
  <c r="AG3294" i="11"/>
  <c r="AG3293" i="11"/>
  <c r="AG3292" i="11"/>
  <c r="AG3291" i="11"/>
  <c r="AG3290" i="11"/>
  <c r="AG3289" i="11"/>
  <c r="AG3288" i="11"/>
  <c r="AG3287" i="11"/>
  <c r="AG3286" i="11"/>
  <c r="AG3285" i="11"/>
  <c r="AG3284" i="11"/>
  <c r="AG3283" i="11"/>
  <c r="AG3282" i="11"/>
  <c r="AG3281" i="11"/>
  <c r="AG3280" i="11"/>
  <c r="AG3279" i="11"/>
  <c r="AG3278" i="11"/>
  <c r="AG3277" i="11"/>
  <c r="AG3276" i="11"/>
  <c r="AG3275" i="11"/>
  <c r="AG3274" i="11"/>
  <c r="AG3273" i="11"/>
  <c r="AG3272" i="11"/>
  <c r="AG3271" i="11"/>
  <c r="AG3270" i="11"/>
  <c r="AG3269" i="11"/>
  <c r="AG3268" i="11"/>
  <c r="AG3267" i="11"/>
  <c r="AG3266" i="11"/>
  <c r="AG3265" i="11"/>
  <c r="AG3264" i="11"/>
  <c r="AG3263" i="11"/>
  <c r="AG3262" i="11"/>
  <c r="AG3261" i="11"/>
  <c r="AG3260" i="11"/>
  <c r="AG3259" i="11"/>
  <c r="AG3258" i="11"/>
  <c r="AG3257" i="11"/>
  <c r="AG3256" i="11"/>
  <c r="AG3255" i="11"/>
  <c r="AG3254" i="11"/>
  <c r="AG3253" i="11"/>
  <c r="AG3252" i="11"/>
  <c r="AG3251" i="11"/>
  <c r="AG3250" i="11"/>
  <c r="AG3249" i="11"/>
  <c r="AG3248" i="11"/>
  <c r="AG3247" i="11"/>
  <c r="AG3246" i="11"/>
  <c r="AG3245" i="11"/>
  <c r="AG3244" i="11"/>
  <c r="AG3243" i="11"/>
  <c r="AG3242" i="11"/>
  <c r="AG3241" i="11"/>
  <c r="AG3240" i="11"/>
  <c r="AG3239" i="11"/>
  <c r="AG3238" i="11"/>
  <c r="AG3237" i="11"/>
  <c r="AG3236" i="11"/>
  <c r="AG3235" i="11"/>
  <c r="AG3234" i="11"/>
  <c r="AG3233" i="11"/>
  <c r="AG3232" i="11"/>
  <c r="AG3231" i="11"/>
  <c r="AG3230" i="11"/>
  <c r="AG3229" i="11"/>
  <c r="AG3228" i="11"/>
  <c r="AG3227" i="11"/>
  <c r="AG3226" i="11"/>
  <c r="AG3225" i="11"/>
  <c r="AG3224" i="11"/>
  <c r="AG3223" i="11"/>
  <c r="AG3222" i="11"/>
  <c r="AG3221" i="11"/>
  <c r="AG3220" i="11"/>
  <c r="AG3219" i="11"/>
  <c r="AG3218" i="11"/>
  <c r="AG3217" i="11"/>
  <c r="AG3216" i="11"/>
  <c r="AG3215" i="11"/>
  <c r="AG3214" i="11"/>
  <c r="AG3213" i="11"/>
  <c r="AG3212" i="11"/>
  <c r="AG3211" i="11"/>
  <c r="AG3210" i="11"/>
  <c r="AG3209" i="11"/>
  <c r="AG3208" i="11"/>
  <c r="AG3207" i="11"/>
  <c r="AG3206" i="11"/>
  <c r="AG3205" i="11"/>
  <c r="AG3204" i="11"/>
  <c r="AG3203" i="11"/>
  <c r="AG3202" i="11"/>
  <c r="AG3201" i="11"/>
  <c r="AG3200" i="11"/>
  <c r="AG3199" i="11"/>
  <c r="AG3198" i="11"/>
  <c r="AG3197" i="11"/>
  <c r="AG3196" i="11"/>
  <c r="AG3195" i="11"/>
  <c r="AG3194" i="11"/>
  <c r="AG3193" i="11"/>
  <c r="AG3192" i="11"/>
  <c r="AG3191" i="11"/>
  <c r="AG3190" i="11"/>
  <c r="AG3189" i="11"/>
  <c r="AG3188" i="11"/>
  <c r="AG3187" i="11"/>
  <c r="AG3186" i="11"/>
  <c r="AG3185" i="11"/>
  <c r="AG3184" i="11"/>
  <c r="AG3183" i="11"/>
  <c r="AG3182" i="11"/>
  <c r="AG3181" i="11"/>
  <c r="AG3180" i="11"/>
  <c r="AG3179" i="11"/>
  <c r="AG3178" i="11"/>
  <c r="AG3177" i="11"/>
  <c r="AG3176" i="11"/>
  <c r="AG3175" i="11"/>
  <c r="AG3174" i="11"/>
  <c r="AG3173" i="11"/>
  <c r="AG3172" i="11"/>
  <c r="AG3171" i="11"/>
  <c r="AG3170" i="11"/>
  <c r="AG3169" i="11"/>
  <c r="AG3168" i="11"/>
  <c r="AG3167" i="11"/>
  <c r="AG3166" i="11"/>
  <c r="AG3165" i="11"/>
  <c r="AG3164" i="11"/>
  <c r="AG3163" i="11"/>
  <c r="AG3162" i="11"/>
  <c r="AG3161" i="11"/>
  <c r="AG3160" i="11"/>
  <c r="AG3159" i="11"/>
  <c r="AG3158" i="11"/>
  <c r="AG3157" i="11"/>
  <c r="AG3156" i="11"/>
  <c r="AG3155" i="11"/>
  <c r="AG3154" i="11"/>
  <c r="AG3153" i="11"/>
  <c r="AG3152" i="11"/>
  <c r="AG3151" i="11"/>
  <c r="AG3150" i="11"/>
  <c r="AG3149" i="11"/>
  <c r="AG3148" i="11"/>
  <c r="AG3147" i="11"/>
  <c r="AG3146" i="11"/>
  <c r="AG3145" i="11"/>
  <c r="AG3144" i="11"/>
  <c r="AG3143" i="11"/>
  <c r="AG3142" i="11"/>
  <c r="AG3141" i="11"/>
  <c r="AG3140" i="11"/>
  <c r="AG3139" i="11"/>
  <c r="AG3138" i="11"/>
  <c r="AG3137" i="11"/>
  <c r="AG3136" i="11"/>
  <c r="AG3135" i="11"/>
  <c r="AG3134" i="11"/>
  <c r="AG3133" i="11"/>
  <c r="AG3132" i="11"/>
  <c r="AG3131" i="11"/>
  <c r="AG3130" i="11"/>
  <c r="AG3129" i="11"/>
  <c r="AG3128" i="11"/>
  <c r="AG3127" i="11"/>
  <c r="AG3126" i="11"/>
  <c r="AG3125" i="11"/>
  <c r="AG3124" i="11"/>
  <c r="AG3123" i="11"/>
  <c r="AG3122" i="11"/>
  <c r="AG3121" i="11"/>
  <c r="AG3120" i="11"/>
  <c r="AG3119" i="11"/>
  <c r="AG3118" i="11"/>
  <c r="AG3117" i="11"/>
  <c r="AG3116" i="11"/>
  <c r="AG3115" i="11"/>
  <c r="AG3114" i="11"/>
  <c r="AG3113" i="11"/>
  <c r="AG3112" i="11"/>
  <c r="AG3111" i="11"/>
  <c r="AG3110" i="11"/>
  <c r="AG3109" i="11"/>
  <c r="AG3108" i="11"/>
  <c r="AG3107" i="11"/>
  <c r="AG3106" i="11"/>
  <c r="AG3105" i="11"/>
  <c r="AG3104" i="11"/>
  <c r="AG3103" i="11"/>
  <c r="AG3102" i="11"/>
  <c r="AG3101" i="11"/>
  <c r="AG3100" i="11"/>
  <c r="AG3099" i="11"/>
  <c r="AG3098" i="11"/>
  <c r="AG3097" i="11"/>
  <c r="AG3096" i="11"/>
  <c r="AG3095" i="11"/>
  <c r="AG3094" i="11"/>
  <c r="AG3093" i="11"/>
  <c r="AG3092" i="11"/>
  <c r="AG3091" i="11"/>
  <c r="AG3090" i="11"/>
  <c r="AG3089" i="11"/>
  <c r="AG3088" i="11"/>
  <c r="AG3087" i="11"/>
  <c r="AG3086" i="11"/>
  <c r="AG3085" i="11"/>
  <c r="AG3084" i="11"/>
  <c r="AG3083" i="11"/>
  <c r="AG3082" i="11"/>
  <c r="AG3081" i="11"/>
  <c r="AG3080" i="11"/>
  <c r="AG3079" i="11"/>
  <c r="AG3078" i="11"/>
  <c r="AG3077" i="11"/>
  <c r="AG3076" i="11"/>
  <c r="AG3075" i="11"/>
  <c r="AG3074" i="11"/>
  <c r="AG3073" i="11"/>
  <c r="AG3072" i="11"/>
  <c r="AG3071" i="11"/>
  <c r="AG3070" i="11"/>
  <c r="AG3069" i="11"/>
  <c r="AG3068" i="11"/>
  <c r="AG3067" i="11"/>
  <c r="AG3066" i="11"/>
  <c r="AG3065" i="11"/>
  <c r="AG3064" i="11"/>
  <c r="AG3063" i="11"/>
  <c r="AG3062" i="11"/>
  <c r="AG3061" i="11"/>
  <c r="AG3060" i="11"/>
  <c r="AG3059" i="11"/>
  <c r="AG3058" i="11"/>
  <c r="AG3057" i="11"/>
  <c r="AG3056" i="11"/>
  <c r="AG3055" i="11"/>
  <c r="AG3054" i="11"/>
  <c r="AG3053" i="11"/>
  <c r="AG3052" i="11"/>
  <c r="AG3051" i="11"/>
  <c r="AG3050" i="11"/>
  <c r="AG3049" i="11"/>
  <c r="AG3048" i="11"/>
  <c r="AG3047" i="11"/>
  <c r="AG3046" i="11"/>
  <c r="AG3045" i="11"/>
  <c r="AG3044" i="11"/>
  <c r="AG3043" i="11"/>
  <c r="AG3042" i="11"/>
  <c r="AG3041" i="11"/>
  <c r="AG3040" i="11"/>
  <c r="AG3039" i="11"/>
  <c r="AG3038" i="11"/>
  <c r="AG3037" i="11"/>
  <c r="AG3036" i="11"/>
  <c r="AG3035" i="11"/>
  <c r="AG3034" i="11"/>
  <c r="AG3033" i="11"/>
  <c r="AG3032" i="11"/>
  <c r="AG3031" i="11"/>
  <c r="AG3030" i="11"/>
  <c r="AG3029" i="11"/>
  <c r="AG3028" i="11"/>
  <c r="AG3027" i="11"/>
  <c r="AG3026" i="11"/>
  <c r="AG3025" i="11"/>
  <c r="AG3024" i="11"/>
  <c r="AG3023" i="11"/>
  <c r="AG3022" i="11"/>
  <c r="AG3021" i="11"/>
  <c r="AG3020" i="11"/>
  <c r="AG3019" i="11"/>
  <c r="AG3018" i="11"/>
  <c r="AG3017" i="11"/>
  <c r="AG3016" i="11"/>
  <c r="AG3015" i="11"/>
  <c r="AG3014" i="11"/>
  <c r="AG3013" i="11"/>
  <c r="AG3012" i="11"/>
  <c r="AG3011" i="11"/>
  <c r="AG3010" i="11"/>
  <c r="AG3009" i="11"/>
  <c r="AG3008" i="11"/>
  <c r="AG3007" i="11"/>
  <c r="AG3006" i="11"/>
  <c r="AG3005" i="11"/>
  <c r="AG3004" i="11"/>
  <c r="AG3003" i="11"/>
  <c r="AG3002" i="11"/>
  <c r="AG3001" i="11"/>
  <c r="AG3000" i="11"/>
  <c r="AG2999" i="11"/>
  <c r="AG2998" i="11"/>
  <c r="AG2997" i="11"/>
  <c r="AG2996" i="11"/>
  <c r="AG2995" i="11"/>
  <c r="AG2994" i="11"/>
  <c r="AG2993" i="11"/>
  <c r="AG2992" i="11"/>
  <c r="AG2991" i="11"/>
  <c r="AG2990" i="11"/>
  <c r="AG2989" i="11"/>
  <c r="AG2988" i="11"/>
  <c r="AG2987" i="11"/>
  <c r="AG2986" i="11"/>
  <c r="AG2985" i="11"/>
  <c r="AG2984" i="11"/>
  <c r="AG2983" i="11"/>
  <c r="AG2982" i="11"/>
  <c r="AG2981" i="11"/>
  <c r="AG2980" i="11"/>
  <c r="AG2979" i="11"/>
  <c r="AG2978" i="11"/>
  <c r="AG2977" i="11"/>
  <c r="AG2976" i="11"/>
  <c r="AG2975" i="11"/>
  <c r="AG2974" i="11"/>
  <c r="AG2973" i="11"/>
  <c r="AG2972" i="11"/>
  <c r="AG2971" i="11"/>
  <c r="AG2970" i="11"/>
  <c r="AG2969" i="11"/>
  <c r="AG2968" i="11"/>
  <c r="AG2967" i="11"/>
  <c r="AG2966" i="11"/>
  <c r="AG2965" i="11"/>
  <c r="AG2964" i="11"/>
  <c r="AG2963" i="11"/>
  <c r="AG2962" i="11"/>
  <c r="AG2961" i="11"/>
  <c r="AG2960" i="11"/>
  <c r="AG2959" i="11"/>
  <c r="AG2958" i="11"/>
  <c r="AG2957" i="11"/>
  <c r="AG2956" i="11"/>
  <c r="AG2955" i="11"/>
  <c r="AG2954" i="11"/>
  <c r="AG2953" i="11"/>
  <c r="AG2952" i="11"/>
  <c r="AG2951" i="11"/>
  <c r="AG2950" i="11"/>
  <c r="AG2949" i="11"/>
  <c r="AG2948" i="11"/>
  <c r="AG2947" i="11"/>
  <c r="AG2946" i="11"/>
  <c r="AG2945" i="11"/>
  <c r="AG2944" i="11"/>
  <c r="AG2943" i="11"/>
  <c r="AG2942" i="11"/>
  <c r="AG2941" i="11"/>
  <c r="AG2940" i="11"/>
  <c r="AG2939" i="11"/>
  <c r="AG2938" i="11"/>
  <c r="AG2937" i="11"/>
  <c r="AG2936" i="11"/>
  <c r="AG2935" i="11"/>
  <c r="AG2934" i="11"/>
  <c r="AG2933" i="11"/>
  <c r="AG2932" i="11"/>
  <c r="AG2931" i="11"/>
  <c r="AG2930" i="11"/>
  <c r="AG2929" i="11"/>
  <c r="AG2928" i="11"/>
  <c r="AG2927" i="11"/>
  <c r="AG2926" i="11"/>
  <c r="AG2925" i="11"/>
  <c r="AG2924" i="11"/>
  <c r="AG2923" i="11"/>
  <c r="AG2922" i="11"/>
  <c r="AG2921" i="11"/>
  <c r="AG2920" i="11"/>
  <c r="AG2919" i="11"/>
  <c r="AG2918" i="11"/>
  <c r="AG2917" i="11"/>
  <c r="AG2916" i="11"/>
  <c r="AG2915" i="11"/>
  <c r="AG2914" i="11"/>
  <c r="AG2913" i="11"/>
  <c r="AG2912" i="11"/>
  <c r="AG2911" i="11"/>
  <c r="AG2910" i="11"/>
  <c r="AG2909" i="11"/>
  <c r="AG2908" i="11"/>
  <c r="AG2907" i="11"/>
  <c r="AG2906" i="11"/>
  <c r="AG2905" i="11"/>
  <c r="AG2904" i="11"/>
  <c r="AG2903" i="11"/>
  <c r="AG2902" i="11"/>
  <c r="AG2901" i="11"/>
  <c r="AG2900" i="11"/>
  <c r="AG2899" i="11"/>
  <c r="AG2898" i="11"/>
  <c r="AG2897" i="11"/>
  <c r="AG2896" i="11"/>
  <c r="AG2895" i="11"/>
  <c r="AG2894" i="11"/>
  <c r="AG2893" i="11"/>
  <c r="AG2892" i="11"/>
  <c r="AG2891" i="11"/>
  <c r="AG2890" i="11"/>
  <c r="AG2889" i="11"/>
  <c r="AG2888" i="11"/>
  <c r="AG2887" i="11"/>
  <c r="AG2886" i="11"/>
  <c r="AG2885" i="11"/>
  <c r="AG2884" i="11"/>
  <c r="AG2883" i="11"/>
  <c r="AG2882" i="11"/>
  <c r="AG2881" i="11"/>
  <c r="AG2880" i="11"/>
  <c r="AG2879" i="11"/>
  <c r="AG2878" i="11"/>
  <c r="AG2877" i="11"/>
  <c r="AG2876" i="11"/>
  <c r="AG2875" i="11"/>
  <c r="AG2874" i="11"/>
  <c r="AG2873" i="11"/>
  <c r="AG2872" i="11"/>
  <c r="AG2871" i="11"/>
  <c r="AG2870" i="11"/>
  <c r="AG2869" i="11"/>
  <c r="AG2868" i="11"/>
  <c r="AG2867" i="11"/>
  <c r="AG2866" i="11"/>
  <c r="AG2865" i="11"/>
  <c r="AG2864" i="11"/>
  <c r="AG2863" i="11"/>
  <c r="AG2862" i="11"/>
  <c r="AG2861" i="11"/>
  <c r="AG2860" i="11"/>
  <c r="AG2859" i="11"/>
  <c r="AG2858" i="11"/>
  <c r="AG2857" i="11"/>
  <c r="AG2856" i="11"/>
  <c r="AG2855" i="11"/>
  <c r="AG2854" i="11"/>
  <c r="AG2853" i="11"/>
  <c r="AG2852" i="11"/>
  <c r="AG2851" i="11"/>
  <c r="AG2850" i="11"/>
  <c r="AG2849" i="11"/>
  <c r="AG2848" i="11"/>
  <c r="AG2847" i="11"/>
  <c r="AG2846" i="11"/>
  <c r="AG2845" i="11"/>
  <c r="AG2844" i="11"/>
  <c r="AG2843" i="11"/>
  <c r="AG2842" i="11"/>
  <c r="AG2841" i="11"/>
  <c r="AG2840" i="11"/>
  <c r="AG2839" i="11"/>
  <c r="AG2838" i="11"/>
  <c r="AG2837" i="11"/>
  <c r="AG2836" i="11"/>
  <c r="AG2835" i="11"/>
  <c r="AG2834" i="11"/>
  <c r="AG2833" i="11"/>
  <c r="AG2832" i="11"/>
  <c r="AG2831" i="11"/>
  <c r="AG2830" i="11"/>
  <c r="AG2829" i="11"/>
  <c r="AG2828" i="11"/>
  <c r="AG2827" i="11"/>
  <c r="AG2826" i="11"/>
  <c r="AG2825" i="11"/>
  <c r="AG2824" i="11"/>
  <c r="AG2823" i="11"/>
  <c r="AG2822" i="11"/>
  <c r="AG2821" i="11"/>
  <c r="AG2820" i="11"/>
  <c r="AG2819" i="11"/>
  <c r="AG2818" i="11"/>
  <c r="AG2817" i="11"/>
  <c r="AG2816" i="11"/>
  <c r="AG2815" i="11"/>
  <c r="AG2814" i="11"/>
  <c r="AG2813" i="11"/>
  <c r="AG2812" i="11"/>
  <c r="AG2811" i="11"/>
  <c r="AG2810" i="11"/>
  <c r="AG2809" i="11"/>
  <c r="AG2808" i="11"/>
  <c r="AG2807" i="11"/>
  <c r="AG2806" i="11"/>
  <c r="AG2805" i="11"/>
  <c r="AG2804" i="11"/>
  <c r="AG2803" i="11"/>
  <c r="AG2802" i="11"/>
  <c r="AG2801" i="11"/>
  <c r="AG2800" i="11"/>
  <c r="AG2799" i="11"/>
  <c r="AG2798" i="11"/>
  <c r="AG2797" i="11"/>
  <c r="AG2796" i="11"/>
  <c r="AG2795" i="11"/>
  <c r="AG2794" i="11"/>
  <c r="AG2793" i="11"/>
  <c r="AG2792" i="11"/>
  <c r="AG2791" i="11"/>
  <c r="AG2790" i="11"/>
  <c r="AG2789" i="11"/>
  <c r="AG2788" i="11"/>
  <c r="AG2787" i="11"/>
  <c r="AG2786" i="11"/>
  <c r="AG2785" i="11"/>
  <c r="AG2784" i="11"/>
  <c r="AG2783" i="11"/>
  <c r="AG2782" i="11"/>
  <c r="AG2781" i="11"/>
  <c r="AG2780" i="11"/>
  <c r="AG2779" i="11"/>
  <c r="AG2778" i="11"/>
  <c r="AG2777" i="11"/>
  <c r="AG2776" i="11"/>
  <c r="AG2775" i="11"/>
  <c r="AG2774" i="11"/>
  <c r="AG2773" i="11"/>
  <c r="AG2772" i="11"/>
  <c r="AG2771" i="11"/>
  <c r="AG2770" i="11"/>
  <c r="AG2769" i="11"/>
  <c r="AG2768" i="11"/>
  <c r="AG2767" i="11"/>
  <c r="AG2766" i="11"/>
  <c r="AG2765" i="11"/>
  <c r="AG2764" i="11"/>
  <c r="AG2763" i="11"/>
  <c r="AG2762" i="11"/>
  <c r="AG2761" i="11"/>
  <c r="AG2760" i="11"/>
  <c r="AG2759" i="11"/>
  <c r="AG2758" i="11"/>
  <c r="AG2757" i="11"/>
  <c r="AG2756" i="11"/>
  <c r="AG2755" i="11"/>
  <c r="AG2754" i="11"/>
  <c r="AG2753" i="11"/>
  <c r="AG2752" i="11"/>
  <c r="AG2751" i="11"/>
  <c r="AG2750" i="11"/>
  <c r="AG2749" i="11"/>
  <c r="AG2748" i="11"/>
  <c r="AG2747" i="11"/>
  <c r="AG2746" i="11"/>
  <c r="AG2745" i="11"/>
  <c r="AG2744" i="11"/>
  <c r="AG2743" i="11"/>
  <c r="AG2742" i="11"/>
  <c r="AG2741" i="11"/>
  <c r="AG2740" i="11"/>
  <c r="AG2739" i="11"/>
  <c r="AG2738" i="11"/>
  <c r="AG2737" i="11"/>
  <c r="AG2736" i="11"/>
  <c r="AG2735" i="11"/>
  <c r="AG2734" i="11"/>
  <c r="AG2733" i="11"/>
  <c r="AG2732" i="11"/>
  <c r="AG2731" i="11"/>
  <c r="AG2730" i="11"/>
  <c r="AG2729" i="11"/>
  <c r="AG2728" i="11"/>
  <c r="AG2727" i="11"/>
  <c r="AG2726" i="11"/>
  <c r="AG2725" i="11"/>
  <c r="AG2724" i="11"/>
  <c r="AG2723" i="11"/>
  <c r="AG2722" i="11"/>
  <c r="AG2721" i="11"/>
  <c r="AG2720" i="11"/>
  <c r="AG2719" i="11"/>
  <c r="AG2718" i="11"/>
  <c r="AG2717" i="11"/>
  <c r="AG2716" i="11"/>
  <c r="AG2715" i="11"/>
  <c r="AG2714" i="11"/>
  <c r="AG2713" i="11"/>
  <c r="AG2712" i="11"/>
  <c r="AG2711" i="11"/>
  <c r="AG2710" i="11"/>
  <c r="AG2709" i="11"/>
  <c r="AG2708" i="11"/>
  <c r="AG2707" i="11"/>
  <c r="AG2706" i="11"/>
  <c r="AG2705" i="11"/>
  <c r="AG2704" i="11"/>
  <c r="AG2703" i="11"/>
  <c r="AG2702" i="11"/>
  <c r="AG2701" i="11"/>
  <c r="AG2700" i="11"/>
  <c r="AG2699" i="11"/>
  <c r="AG2698" i="11"/>
  <c r="AG2697" i="11"/>
  <c r="AG2696" i="11"/>
  <c r="AG2695" i="11"/>
  <c r="AG2694" i="11"/>
  <c r="AG2693" i="11"/>
  <c r="AG2692" i="11"/>
  <c r="AG2691" i="11"/>
  <c r="AG2690" i="11"/>
  <c r="AG2689" i="11"/>
  <c r="AG2688" i="11"/>
  <c r="AG2687" i="11"/>
  <c r="AG2686" i="11"/>
  <c r="AG2685" i="11"/>
  <c r="AG2684" i="11"/>
  <c r="AG2683" i="11"/>
  <c r="AG2682" i="11"/>
  <c r="AG2681" i="11"/>
  <c r="AG2680" i="11"/>
  <c r="AG2679" i="11"/>
  <c r="AG2678" i="11"/>
  <c r="AG2677" i="11"/>
  <c r="AG2676" i="11"/>
  <c r="AG2675" i="11"/>
  <c r="AG2674" i="11"/>
  <c r="AG2673" i="11"/>
  <c r="AG2672" i="11"/>
  <c r="AG2671" i="11"/>
  <c r="AG2670" i="11"/>
  <c r="AG2669" i="11"/>
  <c r="AG2668" i="11"/>
  <c r="AG2667" i="11"/>
  <c r="AG2666" i="11"/>
  <c r="AG2665" i="11"/>
  <c r="AG2664" i="11"/>
  <c r="AG2663" i="11"/>
  <c r="AG2662" i="11"/>
  <c r="AG2661" i="11"/>
  <c r="AG2660" i="11"/>
  <c r="AG2659" i="11"/>
  <c r="AG2658" i="11"/>
  <c r="AG2657" i="11"/>
  <c r="AG2656" i="11"/>
  <c r="AG2655" i="11"/>
  <c r="AG2654" i="11"/>
  <c r="AG2653" i="11"/>
  <c r="AG2652" i="11"/>
  <c r="AG2651" i="11"/>
  <c r="AG2650" i="11"/>
  <c r="AG2649" i="11"/>
  <c r="AG2648" i="11"/>
  <c r="AG2647" i="11"/>
  <c r="AG2646" i="11"/>
  <c r="AG2645" i="11"/>
  <c r="AG2644" i="11"/>
  <c r="AG2643" i="11"/>
  <c r="AG2642" i="11"/>
  <c r="AG2641" i="11"/>
  <c r="AG2640" i="11"/>
  <c r="AG2639" i="11"/>
  <c r="AG2638" i="11"/>
  <c r="AG2637" i="11"/>
  <c r="AG2636" i="11"/>
  <c r="AG2635" i="11"/>
  <c r="AG2634" i="11"/>
  <c r="AG2633" i="11"/>
  <c r="AG2632" i="11"/>
  <c r="AG2631" i="11"/>
  <c r="AG2630" i="11"/>
  <c r="AG2629" i="11"/>
  <c r="AG2628" i="11"/>
  <c r="AG2627" i="11"/>
  <c r="AG2626" i="11"/>
  <c r="AG2625" i="11"/>
  <c r="AG2624" i="11"/>
  <c r="AG2623" i="11"/>
  <c r="AG2622" i="11"/>
  <c r="AG2621" i="11"/>
  <c r="AG2620" i="11"/>
  <c r="AG2619" i="11"/>
  <c r="AG2618" i="11"/>
  <c r="AG2617" i="11"/>
  <c r="AG2616" i="11"/>
  <c r="AG2615" i="11"/>
  <c r="AG2614" i="11"/>
  <c r="AG2613" i="11"/>
  <c r="AG2612" i="11"/>
  <c r="AG2611" i="11"/>
  <c r="AG2610" i="11"/>
  <c r="AG2609" i="11"/>
  <c r="AG2608" i="11"/>
  <c r="AG2607" i="11"/>
  <c r="AG2606" i="11"/>
  <c r="AG2605" i="11"/>
  <c r="AG2604" i="11"/>
  <c r="AG2603" i="11"/>
  <c r="AG2602" i="11"/>
  <c r="AG2601" i="11"/>
  <c r="AG2600" i="11"/>
  <c r="AG2599" i="11"/>
  <c r="AG2598" i="11"/>
  <c r="AG2597" i="11"/>
  <c r="AG2596" i="11"/>
  <c r="AG2595" i="11"/>
  <c r="AG2594" i="11"/>
  <c r="AG2593" i="11"/>
  <c r="AG2592" i="11"/>
  <c r="AG2591" i="11"/>
  <c r="AG2590" i="11"/>
  <c r="AG2589" i="11"/>
  <c r="AG2588" i="11"/>
  <c r="AG2587" i="11"/>
  <c r="AG2586" i="11"/>
  <c r="AG2585" i="11"/>
  <c r="AG2584" i="11"/>
  <c r="AG2583" i="11"/>
  <c r="AG2582" i="11"/>
  <c r="AG2581" i="11"/>
  <c r="AG2580" i="11"/>
  <c r="AG2579" i="11"/>
  <c r="AG2578" i="11"/>
  <c r="AG2577" i="11"/>
  <c r="AG2576" i="11"/>
  <c r="AG2575" i="11"/>
  <c r="AG2574" i="11"/>
  <c r="AG2573" i="11"/>
  <c r="AG2572" i="11"/>
  <c r="AG2571" i="11"/>
  <c r="AG2570" i="11"/>
  <c r="AG2569" i="11"/>
  <c r="AG2568" i="11"/>
  <c r="AG2567" i="11"/>
  <c r="AG2566" i="11"/>
  <c r="AG2565" i="11"/>
  <c r="AG2564" i="11"/>
  <c r="AG2563" i="11"/>
  <c r="AG2562" i="11"/>
  <c r="AG2561" i="11"/>
  <c r="AG2560" i="11"/>
  <c r="AG2559" i="11"/>
  <c r="AG2558" i="11"/>
  <c r="AG2557" i="11"/>
  <c r="AG2556" i="11"/>
  <c r="AG2555" i="11"/>
  <c r="AG2554" i="11"/>
  <c r="AG2553" i="11"/>
  <c r="AG2552" i="11"/>
  <c r="AG2551" i="11"/>
  <c r="AG2550" i="11"/>
  <c r="AG2549" i="11"/>
  <c r="AG2548" i="11"/>
  <c r="AG2547" i="11"/>
  <c r="AG2546" i="11"/>
  <c r="AG2545" i="11"/>
  <c r="AG2544" i="11"/>
  <c r="AG2543" i="11"/>
  <c r="AG2542" i="11"/>
  <c r="AG2541" i="11"/>
  <c r="AG2540" i="11"/>
  <c r="AG2539" i="11"/>
  <c r="AG2538" i="11"/>
  <c r="AG2537" i="11"/>
  <c r="AG2536" i="11"/>
  <c r="AG2535" i="11"/>
  <c r="AG2534" i="11"/>
  <c r="AG2533" i="11"/>
  <c r="AG2532" i="11"/>
  <c r="AG2531" i="11"/>
  <c r="AG2530" i="11"/>
  <c r="AG2529" i="11"/>
  <c r="AG2528" i="11"/>
  <c r="AG2527" i="11"/>
  <c r="AG2526" i="11"/>
  <c r="AG2525" i="11"/>
  <c r="AG2524" i="11"/>
  <c r="AG2523" i="11"/>
  <c r="AG2522" i="11"/>
  <c r="AG2521" i="11"/>
  <c r="AG2520" i="11"/>
  <c r="AG2519" i="11"/>
  <c r="AG2518" i="11"/>
  <c r="AG2517" i="11"/>
  <c r="AG2516" i="11"/>
  <c r="AG2515" i="11"/>
  <c r="AG2514" i="11"/>
  <c r="AG2513" i="11"/>
  <c r="AG2512" i="11"/>
  <c r="AG2511" i="11"/>
  <c r="AG2510" i="11"/>
  <c r="AG2509" i="11"/>
  <c r="AG2508" i="11"/>
  <c r="AG2507" i="11"/>
  <c r="AG2506" i="11"/>
  <c r="AG2505" i="11"/>
  <c r="AG2504" i="11"/>
  <c r="AG2503" i="11"/>
  <c r="AG2502" i="11"/>
  <c r="AG2501" i="11"/>
  <c r="AG2500" i="11"/>
  <c r="AG2499" i="11"/>
  <c r="AG2498" i="11"/>
  <c r="AG2497" i="11"/>
  <c r="AG2496" i="11"/>
  <c r="AG2495" i="11"/>
  <c r="AG2494" i="11"/>
  <c r="AG2493" i="11"/>
  <c r="AG2492" i="11"/>
  <c r="AG2491" i="11"/>
  <c r="AG2490" i="11"/>
  <c r="AG2489" i="11"/>
  <c r="AG2488" i="11"/>
  <c r="AG2487" i="11"/>
  <c r="AG2486" i="11"/>
  <c r="AG2485" i="11"/>
  <c r="AG2484" i="11"/>
  <c r="AG2483" i="11"/>
  <c r="AG2482" i="11"/>
  <c r="AG2481" i="11"/>
  <c r="AG2480" i="11"/>
  <c r="AG2479" i="11"/>
  <c r="AG2478" i="11"/>
  <c r="AG2477" i="11"/>
  <c r="AG2476" i="11"/>
  <c r="AG2475" i="11"/>
  <c r="AG2474" i="11"/>
  <c r="AG2473" i="11"/>
  <c r="AG2472" i="11"/>
  <c r="AG2471" i="11"/>
  <c r="AG2470" i="11"/>
  <c r="AG2469" i="11"/>
  <c r="AG2468" i="11"/>
  <c r="AG2467" i="11"/>
  <c r="AG2466" i="11"/>
  <c r="AG2465" i="11"/>
  <c r="AG2464" i="11"/>
  <c r="AG2463" i="11"/>
  <c r="AG2462" i="11"/>
  <c r="AG2461" i="11"/>
  <c r="AG2460" i="11"/>
  <c r="AG2459" i="11"/>
  <c r="AG2458" i="11"/>
  <c r="AG2457" i="11"/>
  <c r="AG2456" i="11"/>
  <c r="AG2455" i="11"/>
  <c r="AG2454" i="11"/>
  <c r="AG2453" i="11"/>
  <c r="AG2452" i="11"/>
  <c r="AG2451" i="11"/>
  <c r="AG2450" i="11"/>
  <c r="AG2449" i="11"/>
  <c r="AG2448" i="11"/>
  <c r="AG2447" i="11"/>
  <c r="AG2446" i="11"/>
  <c r="AG2445" i="11"/>
  <c r="AG2444" i="11"/>
  <c r="AG2443" i="11"/>
  <c r="AG2442" i="11"/>
  <c r="AG2441" i="11"/>
  <c r="AG2440" i="11"/>
  <c r="AG2439" i="11"/>
  <c r="AG2438" i="11"/>
  <c r="AG2437" i="11"/>
  <c r="AG2436" i="11"/>
  <c r="AG2435" i="11"/>
  <c r="AG2434" i="11"/>
  <c r="AG2433" i="11"/>
  <c r="AG2432" i="11"/>
  <c r="AG2431" i="11"/>
  <c r="AG2430" i="11"/>
  <c r="AG2429" i="11"/>
  <c r="AG2428" i="11"/>
  <c r="AG2427" i="11"/>
  <c r="AG2426" i="11"/>
  <c r="AG2425" i="11"/>
  <c r="AG2424" i="11"/>
  <c r="AG2423" i="11"/>
  <c r="AG2422" i="11"/>
  <c r="AG2421" i="11"/>
  <c r="AG2420" i="11"/>
  <c r="AG2419" i="11"/>
  <c r="AG2418" i="11"/>
  <c r="AG2417" i="11"/>
  <c r="AG2416" i="11"/>
  <c r="AG2415" i="11"/>
  <c r="AG2414" i="11"/>
  <c r="AG2413" i="11"/>
  <c r="AG2412" i="11"/>
  <c r="AG2411" i="11"/>
  <c r="AG2410" i="11"/>
  <c r="AG2409" i="11"/>
  <c r="AG2408" i="11"/>
  <c r="AG2407" i="11"/>
  <c r="AG2406" i="11"/>
  <c r="AG2405" i="11"/>
  <c r="AG2404" i="11"/>
  <c r="AG2403" i="11"/>
  <c r="AG2402" i="11"/>
  <c r="AG2401" i="11"/>
  <c r="AG2400" i="11"/>
  <c r="AG2399" i="11"/>
  <c r="AG2398" i="11"/>
  <c r="AG2397" i="11"/>
  <c r="AG2396" i="11"/>
  <c r="AG2395" i="11"/>
  <c r="AG2394" i="11"/>
  <c r="AG2393" i="11"/>
  <c r="AG2392" i="11"/>
  <c r="AG2391" i="11"/>
  <c r="AG2390" i="11"/>
  <c r="AG2389" i="11"/>
  <c r="AG2388" i="11"/>
  <c r="AG2387" i="11"/>
  <c r="AG2386" i="11"/>
  <c r="AG2385" i="11"/>
  <c r="AG2384" i="11"/>
  <c r="AG2383" i="11"/>
  <c r="AG2382" i="11"/>
  <c r="AG2381" i="11"/>
  <c r="AG2380" i="11"/>
  <c r="AG2379" i="11"/>
  <c r="AG2378" i="11"/>
  <c r="AG2377" i="11"/>
  <c r="AG2376" i="11"/>
  <c r="AG2375" i="11"/>
  <c r="AG2374" i="11"/>
  <c r="AG2373" i="11"/>
  <c r="AG2372" i="11"/>
  <c r="AG2371" i="11"/>
  <c r="AG2370" i="11"/>
  <c r="AG2369" i="11"/>
  <c r="AG2368" i="11"/>
  <c r="AG2367" i="11"/>
  <c r="AG2366" i="11"/>
  <c r="AG2365" i="11"/>
  <c r="AG2364" i="11"/>
  <c r="AG2363" i="11"/>
  <c r="AG2362" i="11"/>
  <c r="AG2361" i="11"/>
  <c r="AG2360" i="11"/>
  <c r="AG2359" i="11"/>
  <c r="AG2358" i="11"/>
  <c r="AG2357" i="11"/>
  <c r="AG2356" i="11"/>
  <c r="AG2355" i="11"/>
  <c r="AG2354" i="11"/>
  <c r="AG2353" i="11"/>
  <c r="AG2352" i="11"/>
  <c r="AG2351" i="11"/>
  <c r="AG2350" i="11"/>
  <c r="AG2349" i="11"/>
  <c r="AG2348" i="11"/>
  <c r="AG2347" i="11"/>
  <c r="AG2346" i="11"/>
  <c r="AG2345" i="11"/>
  <c r="AG2344" i="11"/>
  <c r="AG2343" i="11"/>
  <c r="AG2342" i="11"/>
  <c r="AG2341" i="11"/>
  <c r="AG2340" i="11"/>
  <c r="AG2339" i="11"/>
  <c r="AG2338" i="11"/>
  <c r="AG2337" i="11"/>
  <c r="AG2336" i="11"/>
  <c r="AG2335" i="11"/>
  <c r="AG2334" i="11"/>
  <c r="AG2333" i="11"/>
  <c r="AG2332" i="11"/>
  <c r="AG2331" i="11"/>
  <c r="AG2330" i="11"/>
  <c r="AG2329" i="11"/>
  <c r="AG2328" i="11"/>
  <c r="AG2327" i="11"/>
  <c r="AG2326" i="11"/>
  <c r="AG2325" i="11"/>
  <c r="AG2324" i="11"/>
  <c r="AG2323" i="11"/>
  <c r="AG2322" i="11"/>
  <c r="AG2321" i="11"/>
  <c r="AG2320" i="11"/>
  <c r="AG2319" i="11"/>
  <c r="AG2318" i="11"/>
  <c r="AG2317" i="11"/>
  <c r="AG2316" i="11"/>
  <c r="AG2315" i="11"/>
  <c r="AG2314" i="11"/>
  <c r="AG2313" i="11"/>
  <c r="AG2312" i="11"/>
  <c r="AG2311" i="11"/>
  <c r="AG2310" i="11"/>
  <c r="AG2309" i="11"/>
  <c r="AG2308" i="11"/>
  <c r="AG2307" i="11"/>
  <c r="AG2306" i="11"/>
  <c r="AG2305" i="11"/>
  <c r="AG2304" i="11"/>
  <c r="AG2303" i="11"/>
  <c r="AG2302" i="11"/>
  <c r="AG2301" i="11"/>
  <c r="AG2300" i="11"/>
  <c r="AG2299" i="11"/>
  <c r="AG2298" i="11"/>
  <c r="AG2297" i="11"/>
  <c r="AG2296" i="11"/>
  <c r="AG2295" i="11"/>
  <c r="AG2294" i="11"/>
  <c r="AG2293" i="11"/>
  <c r="AG2292" i="11"/>
  <c r="AG2291" i="11"/>
  <c r="AG2290" i="11"/>
  <c r="AG2289" i="11"/>
  <c r="AG2288" i="11"/>
  <c r="AG2287" i="11"/>
  <c r="AG2286" i="11"/>
  <c r="AG2285" i="11"/>
  <c r="AG2284" i="11"/>
  <c r="AG2283" i="11"/>
  <c r="AG2282" i="11"/>
  <c r="AG2281" i="11"/>
  <c r="AG2280" i="11"/>
  <c r="AG2279" i="11"/>
  <c r="AG2278" i="11"/>
  <c r="AG2277" i="11"/>
  <c r="AG2276" i="11"/>
  <c r="AG2275" i="11"/>
  <c r="AG2274" i="11"/>
  <c r="AG2273" i="11"/>
  <c r="AG2272" i="11"/>
  <c r="AG2271" i="11"/>
  <c r="AG2270" i="11"/>
  <c r="AG2269" i="11"/>
  <c r="AG2268" i="11"/>
  <c r="AG2267" i="11"/>
  <c r="AG2266" i="11"/>
  <c r="AG2265" i="11"/>
  <c r="AG2264" i="11"/>
  <c r="AG2263" i="11"/>
  <c r="AG2262" i="11"/>
  <c r="AG2261" i="11"/>
  <c r="AG2260" i="11"/>
  <c r="AG2259" i="11"/>
  <c r="AG2258" i="11"/>
  <c r="AG2257" i="11"/>
  <c r="AG2256" i="11"/>
  <c r="AG2255" i="11"/>
  <c r="AG2254" i="11"/>
  <c r="AG2253" i="11"/>
  <c r="AG2252" i="11"/>
  <c r="AG2251" i="11"/>
  <c r="AG2250" i="11"/>
  <c r="AG2249" i="11"/>
  <c r="AG2248" i="11"/>
  <c r="AG2247" i="11"/>
  <c r="AG2246" i="11"/>
  <c r="AG2245" i="11"/>
  <c r="AG2244" i="11"/>
  <c r="AG2243" i="11"/>
  <c r="AG2242" i="11"/>
  <c r="AG2241" i="11"/>
  <c r="AG2240" i="11"/>
  <c r="AG2239" i="11"/>
  <c r="AG2238" i="11"/>
  <c r="AG2237" i="11"/>
  <c r="AG2236" i="11"/>
  <c r="AG2235" i="11"/>
  <c r="AG2234" i="11"/>
  <c r="AG2233" i="11"/>
  <c r="AG2232" i="11"/>
  <c r="AG2231" i="11"/>
  <c r="AG2230" i="11"/>
  <c r="AG2229" i="11"/>
  <c r="AG2228" i="11"/>
  <c r="AG2227" i="11"/>
  <c r="AG2226" i="11"/>
  <c r="AG2225" i="11"/>
  <c r="AG2224" i="11"/>
  <c r="AG2223" i="11"/>
  <c r="AG2222" i="11"/>
  <c r="AG2221" i="11"/>
  <c r="AG2220" i="11"/>
  <c r="AG2219" i="11"/>
  <c r="AG2218" i="11"/>
  <c r="AG2217" i="11"/>
  <c r="AG2216" i="11"/>
  <c r="AG2215" i="11"/>
  <c r="AG2214" i="11"/>
  <c r="AG2213" i="11"/>
  <c r="AG2212" i="11"/>
  <c r="AG2211" i="11"/>
  <c r="AG2210" i="11"/>
  <c r="AG2209" i="11"/>
  <c r="AG2208" i="11"/>
  <c r="AG2207" i="11"/>
  <c r="AG2206" i="11"/>
  <c r="AG2205" i="11"/>
  <c r="AG2204" i="11"/>
  <c r="AG2203" i="11"/>
  <c r="AG2202" i="11"/>
  <c r="AG2201" i="11"/>
  <c r="AG2200" i="11"/>
  <c r="AG2199" i="11"/>
  <c r="AG2198" i="11"/>
  <c r="AG2197" i="11"/>
  <c r="AG2196" i="11"/>
  <c r="AG2195" i="11"/>
  <c r="AG2194" i="11"/>
  <c r="AG2193" i="11"/>
  <c r="AG2192" i="11"/>
  <c r="AG2191" i="11"/>
  <c r="AG2190" i="11"/>
  <c r="AG2189" i="11"/>
  <c r="AG2188" i="11"/>
  <c r="AG2187" i="11"/>
  <c r="AG2186" i="11"/>
  <c r="AG2185" i="11"/>
  <c r="AG2184" i="11"/>
  <c r="AG2183" i="11"/>
  <c r="AG2182" i="11"/>
  <c r="AG2181" i="11"/>
  <c r="AG2180" i="11"/>
  <c r="AG2179" i="11"/>
  <c r="AG2178" i="11"/>
  <c r="AG2177" i="11"/>
  <c r="AG2176" i="11"/>
  <c r="AG2175" i="11"/>
  <c r="AG2174" i="11"/>
  <c r="AG2173" i="11"/>
  <c r="AG2172" i="11"/>
  <c r="AG2171" i="11"/>
  <c r="AG2170" i="11"/>
  <c r="AG2169" i="11"/>
  <c r="AG2168" i="11"/>
  <c r="AG2167" i="11"/>
  <c r="AG2166" i="11"/>
  <c r="AG2165" i="11"/>
  <c r="AG2164" i="11"/>
  <c r="AG2163" i="11"/>
  <c r="AG2162" i="11"/>
  <c r="AG2161" i="11"/>
  <c r="AG2160" i="11"/>
  <c r="AG2159" i="11"/>
  <c r="AG2158" i="11"/>
  <c r="AG2157" i="11"/>
  <c r="AG2156" i="11"/>
  <c r="AG2155" i="11"/>
  <c r="AG2154" i="11"/>
  <c r="AG2153" i="11"/>
  <c r="AG2152" i="11"/>
  <c r="AG2151" i="11"/>
  <c r="AG2150" i="11"/>
  <c r="AG2149" i="11"/>
  <c r="AG2148" i="11"/>
  <c r="AG2147" i="11"/>
  <c r="AG2146" i="11"/>
  <c r="AG2145" i="11"/>
  <c r="AG2144" i="11"/>
  <c r="AG2143" i="11"/>
  <c r="AG2142" i="11"/>
  <c r="AG2141" i="11"/>
  <c r="AG2140" i="11"/>
  <c r="AG2139" i="11"/>
  <c r="AG2138" i="11"/>
  <c r="AG2137" i="11"/>
  <c r="AG2136" i="11"/>
  <c r="AG2135" i="11"/>
  <c r="AG2134" i="11"/>
  <c r="AG2133" i="11"/>
  <c r="AG2132" i="11"/>
  <c r="AG2131" i="11"/>
  <c r="AG2130" i="11"/>
  <c r="AG2129" i="11"/>
  <c r="AG2128" i="11"/>
  <c r="AG2127" i="11"/>
  <c r="AG2126" i="11"/>
  <c r="AG2125" i="11"/>
  <c r="AG2124" i="11"/>
  <c r="AG2123" i="11"/>
  <c r="AG2122" i="11"/>
  <c r="AG2121" i="11"/>
  <c r="AG2120" i="11"/>
  <c r="AG2119" i="11"/>
  <c r="AG2118" i="11"/>
  <c r="AG2117" i="11"/>
  <c r="AG2116" i="11"/>
  <c r="AG2115" i="11"/>
  <c r="AG2114" i="11"/>
  <c r="AG2113" i="11"/>
  <c r="AG2112" i="11"/>
  <c r="AG2111" i="11"/>
  <c r="AG2110" i="11"/>
  <c r="AG2109" i="11"/>
  <c r="AG2108" i="11"/>
  <c r="AG2107" i="11"/>
  <c r="AG2106" i="11"/>
  <c r="AG2105" i="11"/>
  <c r="AG2104" i="11"/>
  <c r="AG2103" i="11"/>
  <c r="AG2102" i="11"/>
  <c r="AG2101" i="11"/>
  <c r="AG2100" i="11"/>
  <c r="AG2099" i="11"/>
  <c r="AG2098" i="11"/>
  <c r="AG2097" i="11"/>
  <c r="AG2096" i="11"/>
  <c r="AG2095" i="11"/>
  <c r="AG2094" i="11"/>
  <c r="AG2093" i="11"/>
  <c r="AG2092" i="11"/>
  <c r="AG2091" i="11"/>
  <c r="AG2090" i="11"/>
  <c r="AG2089" i="11"/>
  <c r="AG2088" i="11"/>
  <c r="AG2087" i="11"/>
  <c r="AG2086" i="11"/>
  <c r="AG2085" i="11"/>
  <c r="AG2084" i="11"/>
  <c r="AG2083" i="11"/>
  <c r="AG2082" i="11"/>
  <c r="AG2081" i="11"/>
  <c r="AG2080" i="11"/>
  <c r="AG2079" i="11"/>
  <c r="AG2078" i="11"/>
  <c r="AG2077" i="11"/>
  <c r="AG2076" i="11"/>
  <c r="AG2075" i="11"/>
  <c r="AG2074" i="11"/>
  <c r="AG2073" i="11"/>
  <c r="AG2072" i="11"/>
  <c r="AG2071" i="11"/>
  <c r="AG2070" i="11"/>
  <c r="AG2069" i="11"/>
  <c r="AG2068" i="11"/>
  <c r="AG2067" i="11"/>
  <c r="AG2066" i="11"/>
  <c r="AG2065" i="11"/>
  <c r="AG2064" i="11"/>
  <c r="AG2063" i="11"/>
  <c r="AG2062" i="11"/>
  <c r="AG2061" i="11"/>
  <c r="AG2060" i="11"/>
  <c r="AG2059" i="11"/>
  <c r="AG2058" i="11"/>
  <c r="AG2057" i="11"/>
  <c r="AG2056" i="11"/>
  <c r="AG2055" i="11"/>
  <c r="AG2054" i="11"/>
  <c r="AG2053" i="11"/>
  <c r="AG2052" i="11"/>
  <c r="AG2051" i="11"/>
  <c r="AG2050" i="11"/>
  <c r="AG2049" i="11"/>
  <c r="AG2048" i="11"/>
  <c r="AG2047" i="11"/>
  <c r="AG2046" i="11"/>
  <c r="AG2045" i="11"/>
  <c r="AG2044" i="11"/>
  <c r="AG2043" i="11"/>
  <c r="AG2042" i="11"/>
  <c r="AG2041" i="11"/>
  <c r="AG2040" i="11"/>
  <c r="AG2039" i="11"/>
  <c r="AG2038" i="11"/>
  <c r="AG2037" i="11"/>
  <c r="AG2036" i="11"/>
  <c r="AG2035" i="11"/>
  <c r="AG2034" i="11"/>
  <c r="AG2033" i="11"/>
  <c r="AG2032" i="11"/>
  <c r="AG2031" i="11"/>
  <c r="AG2030" i="11"/>
  <c r="AG2029" i="11"/>
  <c r="AG2028" i="11"/>
  <c r="AG2027" i="11"/>
  <c r="AG2026" i="11"/>
  <c r="AG2025" i="11"/>
  <c r="AG2024" i="11"/>
  <c r="AG2023" i="11"/>
  <c r="AG2022" i="11"/>
  <c r="AG2021" i="11"/>
  <c r="AG2020" i="11"/>
  <c r="AG2019" i="11"/>
  <c r="AG2018" i="11"/>
  <c r="AG2017" i="11"/>
  <c r="AG2016" i="11"/>
  <c r="AG2015" i="11"/>
  <c r="AG2014" i="11"/>
  <c r="AG2013" i="11"/>
  <c r="AG2012" i="11"/>
  <c r="AG2011" i="11"/>
  <c r="AG2010" i="11"/>
  <c r="AG2009" i="11"/>
  <c r="AG2008" i="11"/>
  <c r="AG2007" i="11"/>
  <c r="AG2006" i="11"/>
  <c r="AG2005" i="11"/>
  <c r="AG2004" i="11"/>
  <c r="AG2003" i="11"/>
  <c r="AG2002" i="11"/>
  <c r="AG2001" i="11"/>
  <c r="AG2000" i="11"/>
  <c r="AG1999" i="11"/>
  <c r="AG1998" i="11"/>
  <c r="AG1997" i="11"/>
  <c r="AG1996" i="11"/>
  <c r="AG1995" i="11"/>
  <c r="AG1994" i="11"/>
  <c r="AG1993" i="11"/>
  <c r="AG1992" i="11"/>
  <c r="AG1991" i="11"/>
  <c r="AG1990" i="11"/>
  <c r="AG1989" i="11"/>
  <c r="AG1988" i="11"/>
  <c r="AG1987" i="11"/>
  <c r="AG1986" i="11"/>
  <c r="AG1985" i="11"/>
  <c r="AG1984" i="11"/>
  <c r="AG1983" i="11"/>
  <c r="AG1982" i="11"/>
  <c r="AG1981" i="11"/>
  <c r="AG1980" i="11"/>
  <c r="AG1979" i="11"/>
  <c r="AG1978" i="11"/>
  <c r="AG1977" i="11"/>
  <c r="AG1976" i="11"/>
  <c r="AG1975" i="11"/>
  <c r="AG1974" i="11"/>
  <c r="AG1973" i="11"/>
  <c r="AG1972" i="11"/>
  <c r="AG1971" i="11"/>
  <c r="AG1970" i="11"/>
  <c r="AG1969" i="11"/>
  <c r="AG1968" i="11"/>
  <c r="AG1967" i="11"/>
  <c r="AG1966" i="11"/>
  <c r="AG1965" i="11"/>
  <c r="AG1964" i="11"/>
  <c r="AG1963" i="11"/>
  <c r="AG1962" i="11"/>
  <c r="AG1961" i="11"/>
  <c r="AG1960" i="11"/>
  <c r="AG1959" i="11"/>
  <c r="AG1958" i="11"/>
  <c r="AG1957" i="11"/>
  <c r="AG1956" i="11"/>
  <c r="AG1955" i="11"/>
  <c r="AG1954" i="11"/>
  <c r="AG1953" i="11"/>
  <c r="AG1952" i="11"/>
  <c r="AG1951" i="11"/>
  <c r="AG1950" i="11"/>
  <c r="AG1949" i="11"/>
  <c r="AG1948" i="11"/>
  <c r="AG1947" i="11"/>
  <c r="AG1946" i="11"/>
  <c r="AG1945" i="11"/>
  <c r="AG1944" i="11"/>
  <c r="AG1943" i="11"/>
  <c r="AG1942" i="11"/>
  <c r="AG1941" i="11"/>
  <c r="AG1940" i="11"/>
  <c r="AG1939" i="11"/>
  <c r="AG1938" i="11"/>
  <c r="AG1937" i="11"/>
  <c r="AG1936" i="11"/>
  <c r="AG1935" i="11"/>
  <c r="AG1934" i="11"/>
  <c r="AG1933" i="11"/>
  <c r="AG1932" i="11"/>
  <c r="AG1931" i="11"/>
  <c r="AG1930" i="11"/>
  <c r="AG1929" i="11"/>
  <c r="AG1928" i="11"/>
  <c r="AG1927" i="11"/>
  <c r="AG1926" i="11"/>
  <c r="AG1925" i="11"/>
  <c r="AG1924" i="11"/>
  <c r="AG1923" i="11"/>
  <c r="AG1922" i="11"/>
  <c r="AG1921" i="11"/>
  <c r="AG1920" i="11"/>
  <c r="AG1919" i="11"/>
  <c r="AG1918" i="11"/>
  <c r="AG1917" i="11"/>
  <c r="AG1916" i="11"/>
  <c r="AG1915" i="11"/>
  <c r="AG1914" i="11"/>
  <c r="AG1913" i="11"/>
  <c r="AG1912" i="11"/>
  <c r="AG1911" i="11"/>
  <c r="AG1910" i="11"/>
  <c r="AG1909" i="11"/>
  <c r="AG1908" i="11"/>
  <c r="AG1907" i="11"/>
  <c r="AG1906" i="11"/>
  <c r="AG1905" i="11"/>
  <c r="AG1904" i="11"/>
  <c r="AG1903" i="11"/>
  <c r="AG1902" i="11"/>
  <c r="AG1901" i="11"/>
  <c r="AG1900" i="11"/>
  <c r="AG1899" i="11"/>
  <c r="AG1898" i="11"/>
  <c r="AG1897" i="11"/>
  <c r="AG1896" i="11"/>
  <c r="AG1895" i="11"/>
  <c r="AG1894" i="11"/>
  <c r="AG1893" i="11"/>
  <c r="AG1892" i="11"/>
  <c r="AG1891" i="11"/>
  <c r="AG1890" i="11"/>
  <c r="AG1889" i="11"/>
  <c r="AG1888" i="11"/>
  <c r="AG1887" i="11"/>
  <c r="AG1886" i="11"/>
  <c r="AG1885" i="11"/>
  <c r="AG1884" i="11"/>
  <c r="AG1883" i="11"/>
  <c r="AG1882" i="11"/>
  <c r="AG1881" i="11"/>
  <c r="AG1880" i="11"/>
  <c r="AG1879" i="11"/>
  <c r="AG1878" i="11"/>
  <c r="AG1877" i="11"/>
  <c r="AG1876" i="11"/>
  <c r="AG1875" i="11"/>
  <c r="AG1874" i="11"/>
  <c r="AG1873" i="11"/>
  <c r="AG1872" i="11"/>
  <c r="AG1871" i="11"/>
  <c r="AG1870" i="11"/>
  <c r="AG1869" i="11"/>
  <c r="AG1868" i="11"/>
  <c r="AG1867" i="11"/>
  <c r="AG1866" i="11"/>
  <c r="AG1865" i="11"/>
  <c r="AG1864" i="11"/>
  <c r="AG1863" i="11"/>
  <c r="AG1862" i="11"/>
  <c r="AG1861" i="11"/>
  <c r="AG1860" i="11"/>
  <c r="AG1859" i="11"/>
  <c r="AG1858" i="11"/>
  <c r="AG1857" i="11"/>
  <c r="AG1856" i="11"/>
  <c r="AG1855" i="11"/>
  <c r="AG1854" i="11"/>
  <c r="AG1853" i="11"/>
  <c r="AG1852" i="11"/>
  <c r="AG1851" i="11"/>
  <c r="AG1850" i="11"/>
  <c r="AG1849" i="11"/>
  <c r="AG1848" i="11"/>
  <c r="AG1847" i="11"/>
  <c r="AG1846" i="11"/>
  <c r="AG1845" i="11"/>
  <c r="AG1844" i="11"/>
  <c r="AG1843" i="11"/>
  <c r="AG1842" i="11"/>
  <c r="AG1841" i="11"/>
  <c r="AG1840" i="11"/>
  <c r="AG1839" i="11"/>
  <c r="AG1838" i="11"/>
  <c r="AG1837" i="11"/>
  <c r="AG1836" i="11"/>
  <c r="AG1835" i="11"/>
  <c r="AG1834" i="11"/>
  <c r="AG1833" i="11"/>
  <c r="AG1832" i="11"/>
  <c r="AG1831" i="11"/>
  <c r="AG1830" i="11"/>
  <c r="AG1829" i="11"/>
  <c r="AG1828" i="11"/>
  <c r="AG1827" i="11"/>
  <c r="AG1826" i="11"/>
  <c r="AG1825" i="11"/>
  <c r="AG1824" i="11"/>
  <c r="AG1823" i="11"/>
  <c r="AG1822" i="11"/>
  <c r="AG1821" i="11"/>
  <c r="AG1820" i="11"/>
  <c r="AG1819" i="11"/>
  <c r="AG1818" i="11"/>
  <c r="AG1817" i="11"/>
  <c r="AG1816" i="11"/>
  <c r="AG1815" i="11"/>
  <c r="AG1814" i="11"/>
  <c r="AG1813" i="11"/>
  <c r="AG1812" i="11"/>
  <c r="AG1811" i="11"/>
  <c r="AG1810" i="11"/>
  <c r="AG1809" i="11"/>
  <c r="AG1808" i="11"/>
  <c r="AG1807" i="11"/>
  <c r="AG1806" i="11"/>
  <c r="AG1805" i="11"/>
  <c r="AG1804" i="11"/>
  <c r="AG1803" i="11"/>
  <c r="AG1802" i="11"/>
  <c r="AG1801" i="11"/>
  <c r="AG1800" i="11"/>
  <c r="AG1799" i="11"/>
  <c r="AG1798" i="11"/>
  <c r="AG1797" i="11"/>
  <c r="AG1796" i="11"/>
  <c r="AG1795" i="11"/>
  <c r="AG1794" i="11"/>
  <c r="AG1793" i="11"/>
  <c r="AG1792" i="11"/>
  <c r="AG1791" i="11"/>
  <c r="AG1790" i="11"/>
  <c r="AG1789" i="11"/>
  <c r="AG1788" i="11"/>
  <c r="AG1787" i="11"/>
  <c r="AG1786" i="11"/>
  <c r="AG1785" i="11"/>
  <c r="AG1784" i="11"/>
  <c r="AG1783" i="11"/>
  <c r="AG1782" i="11"/>
  <c r="AG1781" i="11"/>
  <c r="AG1780" i="11"/>
  <c r="AG1779" i="11"/>
  <c r="AG1778" i="11"/>
  <c r="AG1777" i="11"/>
  <c r="AG1776" i="11"/>
  <c r="AG1775" i="11"/>
  <c r="AG1774" i="11"/>
  <c r="AG1773" i="11"/>
  <c r="AG1772" i="11"/>
  <c r="AG1771" i="11"/>
  <c r="AG1770" i="11"/>
  <c r="AG1769" i="11"/>
  <c r="AG1768" i="11"/>
  <c r="AG1767" i="11"/>
  <c r="AG1766" i="11"/>
  <c r="AG1765" i="11"/>
  <c r="AG1764" i="11"/>
  <c r="AG1763" i="11"/>
  <c r="AG1762" i="11"/>
  <c r="AG1761" i="11"/>
  <c r="AG1760" i="11"/>
  <c r="AG1759" i="11"/>
  <c r="AG1758" i="11"/>
  <c r="AG1757" i="11"/>
  <c r="AG1756" i="11"/>
  <c r="AG1755" i="11"/>
  <c r="AG1754" i="11"/>
  <c r="AG1753" i="11"/>
  <c r="AG1752" i="11"/>
  <c r="AG1751" i="11"/>
  <c r="AG1750" i="11"/>
  <c r="AG1749" i="11"/>
  <c r="AG1748" i="11"/>
  <c r="AG1747" i="11"/>
  <c r="AG1746" i="11"/>
  <c r="AG1745" i="11"/>
  <c r="AG1744" i="11"/>
  <c r="AG1743" i="11"/>
  <c r="AG1742" i="11"/>
  <c r="AG1741" i="11"/>
  <c r="AG1740" i="11"/>
  <c r="AG1739" i="11"/>
  <c r="AG1738" i="11"/>
  <c r="AG1737" i="11"/>
  <c r="AG1736" i="11"/>
  <c r="AG1735" i="11"/>
  <c r="AG1734" i="11"/>
  <c r="AG1733" i="11"/>
  <c r="AG1732" i="11"/>
  <c r="AG1731" i="11"/>
  <c r="AG1730" i="11"/>
  <c r="AG1729" i="11"/>
  <c r="AG1728" i="11"/>
  <c r="AG1727" i="11"/>
  <c r="AG1726" i="11"/>
  <c r="AG1725" i="11"/>
  <c r="AG1724" i="11"/>
  <c r="AG1723" i="11"/>
  <c r="AG1722" i="11"/>
  <c r="AG1721" i="11"/>
  <c r="AG1720" i="11"/>
  <c r="AG1719" i="11"/>
  <c r="AG1718" i="11"/>
  <c r="AG1717" i="11"/>
  <c r="AG1716" i="11"/>
  <c r="AG1715" i="11"/>
  <c r="AG1714" i="11"/>
  <c r="AG1713" i="11"/>
  <c r="AG1712" i="11"/>
  <c r="AG1711" i="11"/>
  <c r="AG1710" i="11"/>
  <c r="AG1709" i="11"/>
  <c r="AG1708" i="11"/>
  <c r="AG1707" i="11"/>
  <c r="AG1706" i="11"/>
  <c r="AG1705" i="11"/>
  <c r="AG1704" i="11"/>
  <c r="AG1703" i="11"/>
  <c r="AG1702" i="11"/>
  <c r="AG1701" i="11"/>
  <c r="AG1700" i="11"/>
  <c r="AG1699" i="11"/>
  <c r="AG1698" i="11"/>
  <c r="AG1697" i="11"/>
  <c r="AG1696" i="11"/>
  <c r="AG1695" i="11"/>
  <c r="AG1694" i="11"/>
  <c r="AG1693" i="11"/>
  <c r="AG1692" i="11"/>
  <c r="AG1691" i="11"/>
  <c r="AG1690" i="11"/>
  <c r="AG1689" i="11"/>
  <c r="AG1688" i="11"/>
  <c r="AG1687" i="11"/>
  <c r="AG1686" i="11"/>
  <c r="AG1685" i="11"/>
  <c r="AG1684" i="11"/>
  <c r="AG1683" i="11"/>
  <c r="AG1682" i="11"/>
  <c r="AG1681" i="11"/>
  <c r="AG1680" i="11"/>
  <c r="AG1679" i="11"/>
  <c r="AG1678" i="11"/>
  <c r="AG1677" i="11"/>
  <c r="AG1676" i="11"/>
  <c r="AG1675" i="11"/>
  <c r="AG1674" i="11"/>
  <c r="AG1673" i="11"/>
  <c r="AG1672" i="11"/>
  <c r="AG1671" i="11"/>
  <c r="AG1670" i="11"/>
  <c r="AG1669" i="11"/>
  <c r="AG1668" i="11"/>
  <c r="AG1667" i="11"/>
  <c r="AG1666" i="11"/>
  <c r="AG1665" i="11"/>
  <c r="AG1664" i="11"/>
  <c r="AG1663" i="11"/>
  <c r="AG1662" i="11"/>
  <c r="AG1661" i="11"/>
  <c r="AG1660" i="11"/>
  <c r="AG1659" i="11"/>
  <c r="AG1658" i="11"/>
  <c r="AG1657" i="11"/>
  <c r="AG1656" i="11"/>
  <c r="AG1655" i="11"/>
  <c r="AG1654" i="11"/>
  <c r="AG1653" i="11"/>
  <c r="AG1652" i="11"/>
  <c r="AG1651" i="11"/>
  <c r="AG1650" i="11"/>
  <c r="AG1649" i="11"/>
  <c r="AG1648" i="11"/>
  <c r="AG1647" i="11"/>
  <c r="AG1646" i="11"/>
  <c r="AG1645" i="11"/>
  <c r="AG1644" i="11"/>
  <c r="AG1643" i="11"/>
  <c r="AG1642" i="11"/>
  <c r="AG1641" i="11"/>
  <c r="AG1640" i="11"/>
  <c r="AG1639" i="11"/>
  <c r="AG1638" i="11"/>
  <c r="AG1637" i="11"/>
  <c r="AG1636" i="11"/>
  <c r="AG1635" i="11"/>
  <c r="AG1634" i="11"/>
  <c r="AG1633" i="11"/>
  <c r="AG1632" i="11"/>
  <c r="AG1631" i="11"/>
  <c r="AG1630" i="11"/>
  <c r="AG1629" i="11"/>
  <c r="AG1628" i="11"/>
  <c r="AG1627" i="11"/>
  <c r="AG1626" i="11"/>
  <c r="AG1625" i="11"/>
  <c r="AG1624" i="11"/>
  <c r="AG1623" i="11"/>
  <c r="AG1622" i="11"/>
  <c r="AG1621" i="11"/>
  <c r="AG1620" i="11"/>
  <c r="AG1619" i="11"/>
  <c r="AG1618" i="11"/>
  <c r="AG1617" i="11"/>
  <c r="AG1616" i="11"/>
  <c r="AG1615" i="11"/>
  <c r="AG1614" i="11"/>
  <c r="AG1613" i="11"/>
  <c r="AG1612" i="11"/>
  <c r="AG1611" i="11"/>
  <c r="AG1610" i="11"/>
  <c r="AG1609" i="11"/>
  <c r="AG1608" i="11"/>
  <c r="AG1607" i="11"/>
  <c r="AG1606" i="11"/>
  <c r="AG1605" i="11"/>
  <c r="AG1604" i="11"/>
  <c r="AG1603" i="11"/>
  <c r="AG1602" i="11"/>
  <c r="AG1601" i="11"/>
  <c r="AG1600" i="11"/>
  <c r="AG1599" i="11"/>
  <c r="AG1598" i="11"/>
  <c r="AG1597" i="11"/>
  <c r="AG1596" i="11"/>
  <c r="AG1595" i="11"/>
  <c r="AG1594" i="11"/>
  <c r="AG1593" i="11"/>
  <c r="AG1592" i="11"/>
  <c r="AG1591" i="11"/>
  <c r="AG1590" i="11"/>
  <c r="AG1589" i="11"/>
  <c r="AG1588" i="11"/>
  <c r="AG1587" i="11"/>
  <c r="AG1586" i="11"/>
  <c r="AG1585" i="11"/>
  <c r="AG1584" i="11"/>
  <c r="AG1583" i="11"/>
  <c r="AG1582" i="11"/>
  <c r="AG1581" i="11"/>
  <c r="AG1580" i="11"/>
  <c r="AG1579" i="11"/>
  <c r="AG1578" i="11"/>
  <c r="AG1577" i="11"/>
  <c r="AG1576" i="11"/>
  <c r="AG1575" i="11"/>
  <c r="AG1574" i="11"/>
  <c r="AG1573" i="11"/>
  <c r="AG1572" i="11"/>
  <c r="AG1571" i="11"/>
  <c r="AG1570" i="11"/>
  <c r="AG1569" i="11"/>
  <c r="AG1568" i="11"/>
  <c r="AG1567" i="11"/>
  <c r="AG1566" i="11"/>
  <c r="AG1565" i="11"/>
  <c r="AG1564" i="11"/>
  <c r="AG1563" i="11"/>
  <c r="AG1562" i="11"/>
  <c r="AG1561" i="11"/>
  <c r="AG1560" i="11"/>
  <c r="AG1559" i="11"/>
  <c r="AG1558" i="11"/>
  <c r="AG1557" i="11"/>
  <c r="AG1556" i="11"/>
  <c r="AG1555" i="11"/>
  <c r="AG1554" i="11"/>
  <c r="AG1553" i="11"/>
  <c r="AG1552" i="11"/>
  <c r="AG1551" i="11"/>
  <c r="AG1550" i="11"/>
  <c r="AG1549" i="11"/>
  <c r="AG1548" i="11"/>
  <c r="AG1547" i="11"/>
  <c r="AG1546" i="11"/>
  <c r="AG1545" i="11"/>
  <c r="AG1544" i="11"/>
  <c r="AG1543" i="11"/>
  <c r="AG1542" i="11"/>
  <c r="AG1541" i="11"/>
  <c r="AG1540" i="11"/>
  <c r="AG1539" i="11"/>
  <c r="AG1538" i="11"/>
  <c r="AG1537" i="11"/>
  <c r="AG1536" i="11"/>
  <c r="AG1535" i="11"/>
  <c r="AG1534" i="11"/>
  <c r="AG1533" i="11"/>
  <c r="AG1532" i="11"/>
  <c r="AG1531" i="11"/>
  <c r="AG1530" i="11"/>
  <c r="AG1529" i="11"/>
  <c r="AG1528" i="11"/>
  <c r="AG1527" i="11"/>
  <c r="AG1526" i="11"/>
  <c r="AG1525" i="11"/>
  <c r="AG1524" i="11"/>
  <c r="AG1523" i="11"/>
  <c r="AG1522" i="11"/>
  <c r="AG1521" i="11"/>
  <c r="AG1520" i="11"/>
  <c r="AG1519" i="11"/>
  <c r="AG1518" i="11"/>
  <c r="AG1517" i="11"/>
  <c r="AG1516" i="11"/>
  <c r="AG1515" i="11"/>
  <c r="AG1514" i="11"/>
  <c r="AG1513" i="11"/>
  <c r="AG1512" i="11"/>
  <c r="AG1511" i="11"/>
  <c r="AG1510" i="11"/>
  <c r="AG1509" i="11"/>
  <c r="AG1508" i="11"/>
  <c r="AG1507" i="11"/>
  <c r="AG1506" i="11"/>
  <c r="AG1505" i="11"/>
  <c r="AG1504" i="11"/>
  <c r="AG1503" i="11"/>
  <c r="AG1502" i="11"/>
  <c r="AG1501" i="11"/>
  <c r="AG1500" i="11"/>
  <c r="AG1499" i="11"/>
  <c r="AG1498" i="11"/>
  <c r="AG1497" i="11"/>
  <c r="AG1496" i="11"/>
  <c r="AG1495" i="11"/>
  <c r="AG1494" i="11"/>
  <c r="AG1493" i="11"/>
  <c r="AG1492" i="11"/>
  <c r="AG1491" i="11"/>
  <c r="AG1490" i="11"/>
  <c r="AG1489" i="11"/>
  <c r="AG1488" i="11"/>
  <c r="AG1487" i="11"/>
  <c r="AG1486" i="11"/>
  <c r="AG1485" i="11"/>
  <c r="AG1484" i="11"/>
  <c r="AG1483" i="11"/>
  <c r="AG1482" i="11"/>
  <c r="AG1481" i="11"/>
  <c r="AG1480" i="11"/>
  <c r="AG1479" i="11"/>
  <c r="AG1478" i="11"/>
  <c r="AG1477" i="11"/>
  <c r="AG1476" i="11"/>
  <c r="AG1475" i="11"/>
  <c r="AG1474" i="11"/>
  <c r="AG1473" i="11"/>
  <c r="AG1472" i="11"/>
  <c r="AG1471" i="11"/>
  <c r="AG1470" i="11"/>
  <c r="AG1469" i="11"/>
  <c r="AG1468" i="11"/>
  <c r="AG1467" i="11"/>
  <c r="AG1466" i="11"/>
  <c r="AG1465" i="11"/>
  <c r="AG1464" i="11"/>
  <c r="AG1463" i="11"/>
  <c r="AG1462" i="11"/>
  <c r="AG1461" i="11"/>
  <c r="AG1460" i="11"/>
  <c r="AG1459" i="11"/>
  <c r="AG1458" i="11"/>
  <c r="AG1457" i="11"/>
  <c r="AG1456" i="11"/>
  <c r="AG1455" i="11"/>
  <c r="AG1454" i="11"/>
  <c r="AG1453" i="11"/>
  <c r="AG1452" i="11"/>
  <c r="AG1451" i="11"/>
  <c r="AG1450" i="11"/>
  <c r="AG1449" i="11"/>
  <c r="AG1448" i="11"/>
  <c r="AG1447" i="11"/>
  <c r="AG1446" i="11"/>
  <c r="AG1445" i="11"/>
  <c r="AG1444" i="11"/>
  <c r="AG1443" i="11"/>
  <c r="AG1442" i="11"/>
  <c r="AG1441" i="11"/>
  <c r="AG1440" i="11"/>
  <c r="AG1439" i="11"/>
  <c r="AG1438" i="11"/>
  <c r="AG1437" i="11"/>
  <c r="AG1436" i="11"/>
  <c r="AG1435" i="11"/>
  <c r="AG1434" i="11"/>
  <c r="AG1433" i="11"/>
  <c r="AG1432" i="11"/>
  <c r="AG1431" i="11"/>
  <c r="AG1430" i="11"/>
  <c r="AG1429" i="11"/>
  <c r="AG1428" i="11"/>
  <c r="AG1427" i="11"/>
  <c r="AG1426" i="11"/>
  <c r="AG1425" i="11"/>
  <c r="AG1424" i="11"/>
  <c r="AG1423" i="11"/>
  <c r="AG1422" i="11"/>
  <c r="AG1421" i="11"/>
  <c r="AG1420" i="11"/>
  <c r="AG1419" i="11"/>
  <c r="AG1418" i="11"/>
  <c r="AG1417" i="11"/>
  <c r="AG1416" i="11"/>
  <c r="AG1415" i="11"/>
  <c r="AG1414" i="11"/>
  <c r="AG1413" i="11"/>
  <c r="AG1412" i="11"/>
  <c r="AG1411" i="11"/>
  <c r="AG1410" i="11"/>
  <c r="AG1409" i="11"/>
  <c r="AG1408" i="11"/>
  <c r="AG1407" i="11"/>
  <c r="AG1406" i="11"/>
  <c r="AG1405" i="11"/>
  <c r="AG1404" i="11"/>
  <c r="AG1403" i="11"/>
  <c r="AG1402" i="11"/>
  <c r="AG1401" i="11"/>
  <c r="AG1400" i="11"/>
  <c r="AG1399" i="11"/>
  <c r="AG1398" i="11"/>
  <c r="AG1397" i="11"/>
  <c r="AG1396" i="11"/>
  <c r="AG1395" i="11"/>
  <c r="AG1394" i="11"/>
  <c r="AG1393" i="11"/>
  <c r="AG1392" i="11"/>
  <c r="AG1391" i="11"/>
  <c r="AG1390" i="11"/>
  <c r="AG1389" i="11"/>
  <c r="AG1388" i="11"/>
  <c r="AG1387" i="11"/>
  <c r="AG1386" i="11"/>
  <c r="AG1385" i="11"/>
  <c r="AG1384" i="11"/>
  <c r="AG1383" i="11"/>
  <c r="AG1382" i="11"/>
  <c r="AG1381" i="11"/>
  <c r="AG1380" i="11"/>
  <c r="AG1379" i="11"/>
  <c r="AG1378" i="11"/>
  <c r="AG1377" i="11"/>
  <c r="AG1376" i="11"/>
  <c r="AG1375" i="11"/>
  <c r="AG1374" i="11"/>
  <c r="AG1373" i="11"/>
  <c r="AG1372" i="11"/>
  <c r="AG1371" i="11"/>
  <c r="AG1370" i="11"/>
  <c r="AG1369" i="11"/>
  <c r="AG1368" i="11"/>
  <c r="AG1367" i="11"/>
  <c r="AG1366" i="11"/>
  <c r="AG1365" i="11"/>
  <c r="AG1364" i="11"/>
  <c r="AG1363" i="11"/>
  <c r="AG1362" i="11"/>
  <c r="AG1361" i="11"/>
  <c r="AG1360" i="11"/>
  <c r="AG1359" i="11"/>
  <c r="AG1358" i="11"/>
  <c r="AG1357" i="11"/>
  <c r="AG1356" i="11"/>
  <c r="AG1355" i="11"/>
  <c r="AG1354" i="11"/>
  <c r="AG1353" i="11"/>
  <c r="AG1352" i="11"/>
  <c r="AG1351" i="11"/>
  <c r="AG1350" i="11"/>
  <c r="AG1349" i="11"/>
  <c r="AG1348" i="11"/>
  <c r="AG1347" i="11"/>
  <c r="AG1346" i="11"/>
  <c r="AG1345" i="11"/>
  <c r="AG1344" i="11"/>
  <c r="AG1343" i="11"/>
  <c r="AG1342" i="11"/>
  <c r="AG1341" i="11"/>
  <c r="AG1340" i="11"/>
  <c r="AG1339" i="11"/>
  <c r="AG1338" i="11"/>
  <c r="AG1337" i="11"/>
  <c r="AG1336" i="11"/>
  <c r="AG1335" i="11"/>
  <c r="AG1334" i="11"/>
  <c r="AG1333" i="11"/>
  <c r="AG1332" i="11"/>
  <c r="AG1331" i="11"/>
  <c r="AG1330" i="11"/>
  <c r="AG1329" i="11"/>
  <c r="AG1328" i="11"/>
  <c r="AG1327" i="11"/>
  <c r="AG1326" i="11"/>
  <c r="AG1325" i="11"/>
  <c r="AG1324" i="11"/>
  <c r="AG1323" i="11"/>
  <c r="AG1322" i="11"/>
  <c r="AG1321" i="11"/>
  <c r="AG1320" i="11"/>
  <c r="AG1319" i="11"/>
  <c r="AG1318" i="11"/>
  <c r="AG1317" i="11"/>
  <c r="AG1316" i="11"/>
  <c r="AG1315" i="11"/>
  <c r="AG1314" i="11"/>
  <c r="AG1313" i="11"/>
  <c r="AG1312" i="11"/>
  <c r="AG1311" i="11"/>
  <c r="AG1310" i="11"/>
  <c r="AG1309" i="11"/>
  <c r="AG1308" i="11"/>
  <c r="AG1307" i="11"/>
  <c r="AG1306" i="11"/>
  <c r="AG1305" i="11"/>
  <c r="AG1304" i="11"/>
  <c r="AG1303" i="11"/>
  <c r="AG1302" i="11"/>
  <c r="AG1301" i="11"/>
  <c r="AG1300" i="11"/>
  <c r="AG1299" i="11"/>
  <c r="AG1298" i="11"/>
  <c r="AG1297" i="11"/>
  <c r="AG1296" i="11"/>
  <c r="AG1295" i="11"/>
  <c r="AG1294" i="11"/>
  <c r="AG1293" i="11"/>
  <c r="AG1292" i="11"/>
  <c r="AG1291" i="11"/>
  <c r="AG1290" i="11"/>
  <c r="AG1289" i="11"/>
  <c r="AG1288" i="11"/>
  <c r="AG1287" i="11"/>
  <c r="AG1286" i="11"/>
  <c r="AG1285" i="11"/>
  <c r="AG1284" i="11"/>
  <c r="AG1283" i="11"/>
  <c r="AG1282" i="11"/>
  <c r="AG1281" i="11"/>
  <c r="AG1280" i="11"/>
  <c r="AG1279" i="11"/>
  <c r="AG1278" i="11"/>
  <c r="AG1277" i="11"/>
  <c r="AG1276" i="11"/>
  <c r="AG1275" i="11"/>
  <c r="AG1274" i="11"/>
  <c r="AG1273" i="11"/>
  <c r="AG1272" i="11"/>
  <c r="AG1271" i="11"/>
  <c r="AG1270" i="11"/>
  <c r="AG1269" i="11"/>
  <c r="AG1268" i="11"/>
  <c r="AG1267" i="11"/>
  <c r="AG1266" i="11"/>
  <c r="AG1265" i="11"/>
  <c r="AG1264" i="11"/>
  <c r="AG1263" i="11"/>
  <c r="AG1262" i="11"/>
  <c r="AG1261" i="11"/>
  <c r="AG1260" i="11"/>
  <c r="AG1259" i="11"/>
  <c r="AG1258" i="11"/>
  <c r="AG1257" i="11"/>
  <c r="AG1256" i="11"/>
  <c r="AG1255" i="11"/>
  <c r="AG1254" i="11"/>
  <c r="AG1253" i="11"/>
  <c r="AG1252" i="11"/>
  <c r="AG1251" i="11"/>
  <c r="AG1250" i="11"/>
  <c r="AG1249" i="11"/>
  <c r="AG1248" i="11"/>
  <c r="AG1247" i="11"/>
  <c r="AG1246" i="11"/>
  <c r="AG1245" i="11"/>
  <c r="AG1244" i="11"/>
  <c r="AG1243" i="11"/>
  <c r="AG1242" i="11"/>
  <c r="AG1241" i="11"/>
  <c r="AG1240" i="11"/>
  <c r="AG1239" i="11"/>
  <c r="AG1238" i="11"/>
  <c r="AG1237" i="11"/>
  <c r="AG1236" i="11"/>
  <c r="AG1235" i="11"/>
  <c r="AG1234" i="11"/>
  <c r="AG1233" i="11"/>
  <c r="AG1232" i="11"/>
  <c r="AG1231" i="11"/>
  <c r="AG1230" i="11"/>
  <c r="AG1229" i="11"/>
  <c r="AG1228" i="11"/>
  <c r="AG1227" i="11"/>
  <c r="AG1226" i="11"/>
  <c r="AG1225" i="11"/>
  <c r="AG1224" i="11"/>
  <c r="AG1223" i="11"/>
  <c r="AG1222" i="11"/>
  <c r="AG1221" i="11"/>
  <c r="AG1220" i="11"/>
  <c r="AG1219" i="11"/>
  <c r="AG1218" i="11"/>
  <c r="AG1217" i="11"/>
  <c r="AG1216" i="11"/>
  <c r="AG1215" i="11"/>
  <c r="AG1214" i="11"/>
  <c r="AG1213" i="11"/>
  <c r="AG1212" i="11"/>
  <c r="AG1211" i="11"/>
  <c r="AG1210" i="11"/>
  <c r="AG1209" i="11"/>
  <c r="AG1208" i="11"/>
  <c r="AG1207" i="11"/>
  <c r="AG1206" i="11"/>
  <c r="AG1205" i="11"/>
  <c r="AG1204" i="11"/>
  <c r="AG1203" i="11"/>
  <c r="AG1202" i="11"/>
  <c r="AG1201" i="11"/>
  <c r="AG1200" i="11"/>
  <c r="AG1199" i="11"/>
  <c r="AG1198" i="11"/>
  <c r="AG1197" i="11"/>
  <c r="AG1196" i="11"/>
  <c r="AG1195" i="11"/>
  <c r="AG1194" i="11"/>
  <c r="AG1193" i="11"/>
  <c r="AG1192" i="11"/>
  <c r="AG1191" i="11"/>
  <c r="AG1190" i="11"/>
  <c r="AG1189" i="11"/>
  <c r="AG1188" i="11"/>
  <c r="AG1187" i="11"/>
  <c r="AG1186" i="11"/>
  <c r="AG1185" i="11"/>
  <c r="AG1184" i="11"/>
  <c r="AG1183" i="11"/>
  <c r="AG1182" i="11"/>
  <c r="AG1181" i="11"/>
  <c r="AG1180" i="11"/>
  <c r="AG1179" i="11"/>
  <c r="AG1178" i="11"/>
  <c r="AG1177" i="11"/>
  <c r="AG1176" i="11"/>
  <c r="AG1175" i="11"/>
  <c r="AG1174" i="11"/>
  <c r="AG1173" i="11"/>
  <c r="AG1172" i="11"/>
  <c r="AG1171" i="11"/>
  <c r="AG1170" i="11"/>
  <c r="AG1169" i="11"/>
  <c r="AG1168" i="11"/>
  <c r="AG1167" i="11"/>
  <c r="AG1166" i="11"/>
  <c r="AG1165" i="11"/>
  <c r="AG1164" i="11"/>
  <c r="AG1163" i="11"/>
  <c r="AG1162" i="11"/>
  <c r="AG1161" i="11"/>
  <c r="AG1160" i="11"/>
  <c r="AG1159" i="11"/>
  <c r="AG1158" i="11"/>
  <c r="AG1157" i="11"/>
  <c r="AG1156" i="11"/>
  <c r="AG1155" i="11"/>
  <c r="AG1154" i="11"/>
  <c r="AG1153" i="11"/>
  <c r="AG1152" i="11"/>
  <c r="AG1151" i="11"/>
  <c r="AG1150" i="11"/>
  <c r="AG1149" i="11"/>
  <c r="AG1148" i="11"/>
  <c r="AG1147" i="11"/>
  <c r="AG1146" i="11"/>
  <c r="AG1145" i="11"/>
  <c r="AG1144" i="11"/>
  <c r="AG1143" i="11"/>
  <c r="AG1142" i="11"/>
  <c r="AG1141" i="11"/>
  <c r="AG1140" i="11"/>
  <c r="AG1139" i="11"/>
  <c r="AG1138" i="11"/>
  <c r="AG1137" i="11"/>
  <c r="AG1136" i="11"/>
  <c r="AG1135" i="11"/>
  <c r="AG1134" i="11"/>
  <c r="AG1133" i="11"/>
  <c r="AG1132" i="11"/>
  <c r="AG1131" i="11"/>
  <c r="AG1130" i="11"/>
  <c r="AG1129" i="11"/>
  <c r="AG1128" i="11"/>
  <c r="AG1127" i="11"/>
  <c r="AG1126" i="11"/>
  <c r="AG1125" i="11"/>
  <c r="AG1124" i="11"/>
  <c r="AG1123" i="11"/>
  <c r="AG1122" i="11"/>
  <c r="AG1121" i="11"/>
  <c r="AG1120" i="11"/>
  <c r="AG1119" i="11"/>
  <c r="AG1118" i="11"/>
  <c r="AG1117" i="11"/>
  <c r="AG1116" i="11"/>
  <c r="AG1115" i="11"/>
  <c r="AG1114" i="11"/>
  <c r="AG1113" i="11"/>
  <c r="AG1112" i="11"/>
  <c r="AG1111" i="11"/>
  <c r="AG1110" i="11"/>
  <c r="AG1109" i="11"/>
  <c r="AG1108" i="11"/>
  <c r="AG1107" i="11"/>
  <c r="AG1106" i="11"/>
  <c r="AG1105" i="11"/>
  <c r="AG1104" i="11"/>
  <c r="AG1103" i="11"/>
  <c r="AG1102" i="11"/>
  <c r="AG1101" i="11"/>
  <c r="AG1100" i="11"/>
  <c r="AG1099" i="11"/>
  <c r="AG1098" i="11"/>
  <c r="AG1097" i="11"/>
  <c r="AG1096" i="11"/>
  <c r="AG1095" i="11"/>
  <c r="AG1094" i="11"/>
  <c r="AG1093" i="11"/>
  <c r="AG1092" i="11"/>
  <c r="AG1091" i="11"/>
  <c r="AG1090" i="11"/>
  <c r="AG1089" i="11"/>
  <c r="AG1088" i="11"/>
  <c r="AG1087" i="11"/>
  <c r="AG1086" i="11"/>
  <c r="AG1085" i="11"/>
  <c r="AG1084" i="11"/>
  <c r="AG1083" i="11"/>
  <c r="AG1082" i="11"/>
  <c r="AG1081" i="11"/>
  <c r="AG1080" i="11"/>
  <c r="AG1079" i="11"/>
  <c r="AG1078" i="11"/>
  <c r="AG1077" i="11"/>
  <c r="AG1076" i="11"/>
  <c r="AG1075" i="11"/>
  <c r="AG1074" i="11"/>
  <c r="AG1073" i="11"/>
  <c r="AG1072" i="11"/>
  <c r="AG1071" i="11"/>
  <c r="AG1070" i="11"/>
  <c r="AG1069" i="11"/>
  <c r="AG1068" i="11"/>
  <c r="AG1067" i="11"/>
  <c r="AG1066" i="11"/>
  <c r="AG1065" i="11"/>
  <c r="AG1064" i="11"/>
  <c r="AG1063" i="11"/>
  <c r="AG1062" i="11"/>
  <c r="AG1061" i="11"/>
  <c r="AG1060" i="11"/>
  <c r="AG1059" i="11"/>
  <c r="AG1058" i="11"/>
  <c r="AG1057" i="11"/>
  <c r="AG1056" i="11"/>
  <c r="AG1055" i="11"/>
  <c r="AG1054" i="11"/>
  <c r="AG1053" i="11"/>
  <c r="AG1052" i="11"/>
  <c r="AG1051" i="11"/>
  <c r="AG1050" i="11"/>
  <c r="AG1049" i="11"/>
  <c r="AG1048" i="11"/>
  <c r="AG1047" i="11"/>
  <c r="AG1046" i="11"/>
  <c r="AG1045" i="11"/>
  <c r="AG1044" i="11"/>
  <c r="AG1043" i="11"/>
  <c r="AG1042" i="11"/>
  <c r="AG1041" i="11"/>
  <c r="AG1040" i="11"/>
  <c r="AG1039" i="11"/>
  <c r="AG1038" i="11"/>
  <c r="AG1037" i="11"/>
  <c r="AG1036" i="11"/>
  <c r="AG1035" i="11"/>
  <c r="AG1034" i="11"/>
  <c r="AG1033" i="11"/>
  <c r="AG1032" i="11"/>
  <c r="AG1031" i="11"/>
  <c r="AG1030" i="11"/>
  <c r="AG1029" i="11"/>
  <c r="AG1028" i="11"/>
  <c r="AG1027" i="11"/>
  <c r="AG1026" i="11"/>
  <c r="AG1025" i="11"/>
  <c r="AG1024" i="11"/>
  <c r="AG1023" i="11"/>
  <c r="AG1022" i="11"/>
  <c r="AG1021" i="11"/>
  <c r="AG1020" i="11"/>
  <c r="AG1019" i="11"/>
  <c r="AG1018" i="11"/>
  <c r="AG1017" i="11"/>
  <c r="AG1016" i="11"/>
  <c r="AG1015" i="11"/>
  <c r="AG1014" i="11"/>
  <c r="AG1013" i="11"/>
  <c r="AG1012" i="11"/>
  <c r="AG1011" i="11"/>
  <c r="AG1010" i="11"/>
  <c r="AG1009" i="11"/>
  <c r="AG1008" i="11"/>
  <c r="AG1007" i="11"/>
  <c r="AG1006" i="11"/>
  <c r="AG1005" i="11"/>
  <c r="AG1004" i="11"/>
  <c r="AG1003" i="11"/>
  <c r="AG1002" i="11"/>
  <c r="AG1001" i="11"/>
  <c r="AG1000" i="11"/>
  <c r="AG999" i="11"/>
  <c r="AG998" i="11"/>
  <c r="AG997" i="11"/>
  <c r="AG996" i="11"/>
  <c r="AG995" i="11"/>
  <c r="AG994" i="11"/>
  <c r="AG993" i="11"/>
  <c r="AG992" i="11"/>
  <c r="AG991" i="11"/>
  <c r="AG990" i="11"/>
  <c r="AG989" i="11"/>
  <c r="AG988" i="11"/>
  <c r="AG987" i="11"/>
  <c r="AG986" i="11"/>
  <c r="AG985" i="11"/>
  <c r="AG984" i="11"/>
  <c r="AG983" i="11"/>
  <c r="AG982" i="11"/>
  <c r="AG981" i="11"/>
  <c r="AG980" i="11"/>
  <c r="AG979" i="11"/>
  <c r="AG978" i="11"/>
  <c r="AG977" i="11"/>
  <c r="AG976" i="11"/>
  <c r="AG975" i="11"/>
  <c r="AG974" i="11"/>
  <c r="AG973" i="11"/>
  <c r="AG972" i="11"/>
  <c r="AG971" i="11"/>
  <c r="AG970" i="11"/>
  <c r="AG969" i="11"/>
  <c r="AG968" i="11"/>
  <c r="AG967" i="11"/>
  <c r="AG966" i="11"/>
  <c r="AG965" i="11"/>
  <c r="AG964" i="11"/>
  <c r="AG963" i="11"/>
  <c r="AG962" i="11"/>
  <c r="AG961" i="11"/>
  <c r="AG960" i="11"/>
  <c r="AG959" i="11"/>
  <c r="AG958" i="11"/>
  <c r="AG957" i="11"/>
  <c r="AG956" i="11"/>
  <c r="AG955" i="11"/>
  <c r="AG954" i="11"/>
  <c r="AG953" i="11"/>
  <c r="AG952" i="11"/>
  <c r="AG951" i="11"/>
  <c r="AG950" i="11"/>
  <c r="AG949" i="11"/>
  <c r="AG948" i="11"/>
  <c r="AG947" i="11"/>
  <c r="AG946" i="11"/>
  <c r="AG945" i="11"/>
  <c r="AG944" i="11"/>
  <c r="AG943" i="11"/>
  <c r="AG942" i="11"/>
  <c r="AG941" i="11"/>
  <c r="AG940" i="11"/>
  <c r="AG939" i="11"/>
  <c r="AG938" i="11"/>
  <c r="AG937" i="11"/>
  <c r="AG936" i="11"/>
  <c r="AG935" i="11"/>
  <c r="AG934" i="11"/>
  <c r="AG933" i="11"/>
  <c r="AG932" i="11"/>
  <c r="AG931" i="11"/>
  <c r="AG930" i="11"/>
  <c r="AG929" i="11"/>
  <c r="AG928" i="11"/>
  <c r="AG927" i="11"/>
  <c r="AG926" i="11"/>
  <c r="AG925" i="11"/>
  <c r="AG924" i="11"/>
  <c r="AG923" i="11"/>
  <c r="AG922" i="11"/>
  <c r="AG921" i="11"/>
  <c r="AG920" i="11"/>
  <c r="AG919" i="11"/>
  <c r="AG918" i="11"/>
  <c r="AG917" i="11"/>
  <c r="AG916" i="11"/>
  <c r="AG915" i="11"/>
  <c r="AG914" i="11"/>
  <c r="AG913" i="11"/>
  <c r="AG912" i="11"/>
  <c r="AG911" i="11"/>
  <c r="AG910" i="11"/>
  <c r="AG909" i="11"/>
  <c r="AG908" i="11"/>
  <c r="AG907" i="11"/>
  <c r="AG906" i="11"/>
  <c r="AG905" i="11"/>
  <c r="AG904" i="11"/>
  <c r="AG903" i="11"/>
  <c r="AG902" i="11"/>
  <c r="AG901" i="11"/>
  <c r="AG900" i="11"/>
  <c r="AG899" i="11"/>
  <c r="AG898" i="11"/>
  <c r="AG897" i="11"/>
  <c r="AG896" i="11"/>
  <c r="AG895" i="11"/>
  <c r="AG894" i="11"/>
  <c r="AG893" i="11"/>
  <c r="AG892" i="11"/>
  <c r="AG891" i="11"/>
  <c r="AG890" i="11"/>
  <c r="AG889" i="11"/>
  <c r="AG888" i="11"/>
  <c r="AG887" i="11"/>
  <c r="AG886" i="11"/>
  <c r="AG885" i="11"/>
  <c r="AG884" i="11"/>
  <c r="AG883" i="11"/>
  <c r="AG882" i="11"/>
  <c r="AG881" i="11"/>
  <c r="AG880" i="11"/>
  <c r="AG879" i="11"/>
  <c r="AG878" i="11"/>
  <c r="AG877" i="11"/>
  <c r="AG876" i="11"/>
  <c r="AG875" i="11"/>
  <c r="AG874" i="11"/>
  <c r="AG873" i="11"/>
  <c r="AG872" i="11"/>
  <c r="AG871" i="11"/>
  <c r="AG870" i="11"/>
  <c r="AG869" i="11"/>
  <c r="AG868" i="11"/>
  <c r="AG867" i="11"/>
  <c r="AG866" i="11"/>
  <c r="AG865" i="11"/>
  <c r="AG864" i="11"/>
  <c r="AG863" i="11"/>
  <c r="AG862" i="11"/>
  <c r="AG861" i="11"/>
  <c r="AG860" i="11"/>
  <c r="AG859" i="11"/>
  <c r="AG858" i="11"/>
  <c r="AG857" i="11"/>
  <c r="AG856" i="11"/>
  <c r="AG855" i="11"/>
  <c r="AG854" i="11"/>
  <c r="AG853" i="11"/>
  <c r="AG852" i="11"/>
  <c r="AG851" i="11"/>
  <c r="AG850" i="11"/>
  <c r="AG849" i="11"/>
  <c r="AG848" i="11"/>
  <c r="AG847" i="11"/>
  <c r="AG846" i="11"/>
  <c r="AG845" i="11"/>
  <c r="AG844" i="11"/>
  <c r="AG843" i="11"/>
  <c r="AG842" i="11"/>
  <c r="AG841" i="11"/>
  <c r="AG840" i="11"/>
  <c r="AG839" i="11"/>
  <c r="AG838" i="11"/>
  <c r="AG837" i="11"/>
  <c r="AG836" i="11"/>
  <c r="AG835" i="11"/>
  <c r="AG834" i="11"/>
  <c r="AG833" i="11"/>
  <c r="AG832" i="11"/>
  <c r="AG831" i="11"/>
  <c r="AG830" i="11"/>
  <c r="AG829" i="11"/>
  <c r="AG828" i="11"/>
  <c r="AG827" i="11"/>
  <c r="AG826" i="11"/>
  <c r="AG825" i="11"/>
  <c r="AG824" i="11"/>
  <c r="AG823" i="11"/>
  <c r="AG822" i="11"/>
  <c r="AG821" i="11"/>
  <c r="AG820" i="11"/>
  <c r="AG819" i="11"/>
  <c r="AG818" i="11"/>
  <c r="AG817" i="11"/>
  <c r="AG816" i="11"/>
  <c r="AG815" i="11"/>
  <c r="AG814" i="11"/>
  <c r="AG813" i="11"/>
  <c r="AG812" i="11"/>
  <c r="AG811" i="11"/>
  <c r="AG810" i="11"/>
  <c r="AG809" i="11"/>
  <c r="AG808" i="11"/>
  <c r="AG807" i="11"/>
  <c r="AG806" i="11"/>
  <c r="AG805" i="11"/>
  <c r="AG804" i="11"/>
  <c r="AG803" i="11"/>
  <c r="AG802" i="11"/>
  <c r="AG801" i="11"/>
  <c r="AG800" i="11"/>
  <c r="AG799" i="11"/>
  <c r="AG798" i="11"/>
  <c r="AG797" i="11"/>
  <c r="AG796" i="11"/>
  <c r="AG795" i="11"/>
  <c r="AG794" i="11"/>
  <c r="AG793" i="11"/>
  <c r="AG792" i="11"/>
  <c r="AG791" i="11"/>
  <c r="AG790" i="11"/>
  <c r="AG789" i="11"/>
  <c r="AG788" i="11"/>
  <c r="AG787" i="11"/>
  <c r="AG786" i="11"/>
  <c r="AG785" i="11"/>
  <c r="AG784" i="11"/>
  <c r="AG783" i="11"/>
  <c r="AG782" i="11"/>
  <c r="AG781" i="11"/>
  <c r="AG780" i="11"/>
  <c r="AG779" i="11"/>
  <c r="AG778" i="11"/>
  <c r="AG777" i="11"/>
  <c r="AG776" i="11"/>
  <c r="AG775" i="11"/>
  <c r="AG774" i="11"/>
  <c r="AG773" i="11"/>
  <c r="AG772" i="11"/>
  <c r="AG771" i="11"/>
  <c r="AG770" i="11"/>
  <c r="AG769" i="11"/>
  <c r="AG768" i="11"/>
  <c r="AG767" i="11"/>
  <c r="AG766" i="11"/>
  <c r="AG765" i="11"/>
  <c r="AG764" i="11"/>
  <c r="AG763" i="11"/>
  <c r="AG762" i="11"/>
  <c r="AG761" i="11"/>
  <c r="AG760" i="11"/>
  <c r="AG759" i="11"/>
  <c r="AG758" i="11"/>
  <c r="AG757" i="11"/>
  <c r="AG756" i="11"/>
  <c r="AG755" i="11"/>
  <c r="AG754" i="11"/>
  <c r="AG753" i="11"/>
  <c r="AG752" i="11"/>
  <c r="AG751" i="11"/>
  <c r="AG750" i="11"/>
  <c r="AG749" i="11"/>
  <c r="AG748" i="11"/>
  <c r="AG747" i="11"/>
  <c r="AG746" i="11"/>
  <c r="AG745" i="11"/>
  <c r="AG744" i="11"/>
  <c r="AG743" i="11"/>
  <c r="AG742" i="11"/>
  <c r="AG741" i="11"/>
  <c r="AG740" i="11"/>
  <c r="AG739" i="11"/>
  <c r="AG738" i="11"/>
  <c r="AG737" i="11"/>
  <c r="AG736" i="11"/>
  <c r="AG735" i="11"/>
  <c r="AG734" i="11"/>
  <c r="AG733" i="11"/>
  <c r="AG732" i="11"/>
  <c r="AG731" i="11"/>
  <c r="AG730" i="11"/>
  <c r="AG729" i="11"/>
  <c r="AG728" i="11"/>
  <c r="AG727" i="11"/>
  <c r="AG726" i="11"/>
  <c r="AG725" i="11"/>
  <c r="AG724" i="11"/>
  <c r="AG723" i="11"/>
  <c r="AG722" i="11"/>
  <c r="AG721" i="11"/>
  <c r="AG720" i="11"/>
  <c r="AG719" i="11"/>
  <c r="AG718" i="11"/>
  <c r="AG717" i="11"/>
  <c r="AG716" i="11"/>
  <c r="AG715" i="11"/>
  <c r="AG714" i="11"/>
  <c r="AG713" i="11"/>
  <c r="AG712" i="11"/>
  <c r="AG711" i="11"/>
  <c r="AG710" i="11"/>
  <c r="AG709" i="11"/>
  <c r="AG708" i="11"/>
  <c r="AG707" i="11"/>
  <c r="AG706" i="11"/>
  <c r="AG705" i="11"/>
  <c r="AG704" i="11"/>
  <c r="AG703" i="11"/>
  <c r="AG702" i="11"/>
  <c r="AG701" i="11"/>
  <c r="AG700" i="11"/>
  <c r="AG699" i="11"/>
  <c r="AG698" i="11"/>
  <c r="AG697" i="11"/>
  <c r="AG696" i="11"/>
  <c r="AG695" i="11"/>
  <c r="AG694" i="11"/>
  <c r="AG693" i="11"/>
  <c r="AG692" i="11"/>
  <c r="AG691" i="11"/>
  <c r="AG690" i="11"/>
  <c r="AG689" i="11"/>
  <c r="AG688" i="11"/>
  <c r="AG687" i="11"/>
  <c r="AG686" i="11"/>
  <c r="AG685" i="11"/>
  <c r="AG684" i="11"/>
  <c r="AG683" i="11"/>
  <c r="AG682" i="11"/>
  <c r="AG681" i="11"/>
  <c r="AG680" i="11"/>
  <c r="AG679" i="11"/>
  <c r="AG678" i="11"/>
  <c r="AG677" i="11"/>
  <c r="AG676" i="11"/>
  <c r="AG675" i="11"/>
  <c r="AG674" i="11"/>
  <c r="AG673" i="11"/>
  <c r="AG672" i="11"/>
  <c r="AG671" i="11"/>
  <c r="AG670" i="11"/>
  <c r="AG669" i="11"/>
  <c r="AG668" i="11"/>
  <c r="AG667" i="11"/>
  <c r="AG666" i="11"/>
  <c r="AG665" i="11"/>
  <c r="AG664" i="11"/>
  <c r="AG663" i="11"/>
  <c r="AG662" i="11"/>
  <c r="AG661" i="11"/>
  <c r="AG660" i="11"/>
  <c r="AG659" i="11"/>
  <c r="AG658" i="11"/>
  <c r="AG657" i="11"/>
  <c r="AG656" i="11"/>
  <c r="AG655" i="11"/>
  <c r="AG654" i="11"/>
  <c r="AG653" i="11"/>
  <c r="AG652" i="11"/>
  <c r="AG651" i="11"/>
  <c r="AG650" i="11"/>
  <c r="AG649" i="11"/>
  <c r="AG648" i="11"/>
  <c r="AG647" i="11"/>
  <c r="AG646" i="11"/>
  <c r="AG645" i="11"/>
  <c r="AG644" i="11"/>
  <c r="AG643" i="11"/>
  <c r="AG642" i="11"/>
  <c r="AG641" i="11"/>
  <c r="AG640" i="11"/>
  <c r="AG639" i="11"/>
  <c r="AG638" i="11"/>
  <c r="AG637" i="11"/>
  <c r="AG636" i="11"/>
  <c r="AG635" i="11"/>
  <c r="AG634" i="11"/>
  <c r="AG633" i="11"/>
  <c r="AG632" i="11"/>
  <c r="AG631" i="11"/>
  <c r="AG630" i="11"/>
  <c r="AG629" i="11"/>
  <c r="AG628" i="11"/>
  <c r="AG627" i="11"/>
  <c r="AG626" i="11"/>
  <c r="AG625" i="11"/>
  <c r="AG624" i="11"/>
  <c r="AG623" i="11"/>
  <c r="AG622" i="11"/>
  <c r="AG621" i="11"/>
  <c r="AG620" i="11"/>
  <c r="AG619" i="11"/>
  <c r="AG618" i="11"/>
  <c r="AG617" i="11"/>
  <c r="AG616" i="11"/>
  <c r="AG615" i="11"/>
  <c r="AG614" i="11"/>
  <c r="AG613" i="11"/>
  <c r="AG612" i="11"/>
  <c r="AG611" i="11"/>
  <c r="AG610" i="11"/>
  <c r="AG609" i="11"/>
  <c r="AG608" i="11"/>
  <c r="AG607" i="11"/>
  <c r="AG606" i="11"/>
  <c r="AG605" i="11"/>
  <c r="AG604" i="11"/>
  <c r="AG603" i="11"/>
  <c r="AG602" i="11"/>
  <c r="AG601" i="11"/>
  <c r="AG600" i="11"/>
  <c r="AG599" i="11"/>
  <c r="AG598" i="11"/>
  <c r="AG597" i="11"/>
  <c r="AG596" i="11"/>
  <c r="AG595" i="11"/>
  <c r="AG594" i="11"/>
  <c r="AG593" i="11"/>
  <c r="AG592" i="11"/>
  <c r="AG591" i="11"/>
  <c r="AG590" i="11"/>
  <c r="AG589" i="11"/>
  <c r="AG588" i="11"/>
  <c r="AG587" i="11"/>
  <c r="AG586" i="11"/>
  <c r="AG585" i="11"/>
  <c r="AG584" i="11"/>
  <c r="AG583" i="11"/>
  <c r="AG582" i="11"/>
  <c r="AG581" i="11"/>
  <c r="AG580" i="11"/>
  <c r="AG579" i="11"/>
  <c r="AG578" i="11"/>
  <c r="AG577" i="11"/>
  <c r="AG576" i="11"/>
  <c r="AG575" i="11"/>
  <c r="AG574" i="11"/>
  <c r="AG573" i="11"/>
  <c r="AG572" i="11"/>
  <c r="AG571" i="11"/>
  <c r="AG570" i="11"/>
  <c r="AG569" i="11"/>
  <c r="AG568" i="11"/>
  <c r="AG567" i="11"/>
  <c r="AG566" i="11"/>
  <c r="AG565" i="11"/>
  <c r="AG564" i="11"/>
  <c r="AG563" i="11"/>
  <c r="AG562" i="11"/>
  <c r="AG561" i="11"/>
  <c r="AG560" i="11"/>
  <c r="AG559" i="11"/>
  <c r="AG558" i="11"/>
  <c r="AG557" i="11"/>
  <c r="AG556" i="11"/>
  <c r="AG555" i="11"/>
  <c r="AG554" i="11"/>
  <c r="AG553" i="11"/>
  <c r="AG552" i="11"/>
  <c r="AG551" i="11"/>
  <c r="AG550" i="11"/>
  <c r="AG549" i="11"/>
  <c r="AG548" i="11"/>
  <c r="AG547" i="11"/>
  <c r="AG546" i="11"/>
  <c r="AG545" i="11"/>
  <c r="AG544" i="11"/>
  <c r="AG543" i="11"/>
  <c r="AG542" i="11"/>
  <c r="AG541" i="11"/>
  <c r="AG540" i="11"/>
  <c r="AG539" i="11"/>
  <c r="AG538" i="11"/>
  <c r="AG537" i="11"/>
  <c r="AG536" i="11"/>
  <c r="AG535" i="11"/>
  <c r="AG534" i="11"/>
  <c r="AG533" i="11"/>
  <c r="AG532" i="11"/>
  <c r="AG531" i="11"/>
  <c r="AG530" i="11"/>
  <c r="AG529" i="11"/>
  <c r="AG528" i="11"/>
  <c r="AG527" i="11"/>
  <c r="AG526" i="11"/>
  <c r="AG525" i="11"/>
  <c r="AG524" i="11"/>
  <c r="AG523" i="11"/>
  <c r="AG522" i="11"/>
  <c r="AG521" i="11"/>
  <c r="AG520" i="11"/>
  <c r="AG519" i="11"/>
  <c r="AG518" i="11"/>
  <c r="AG517" i="11"/>
  <c r="AG516" i="11"/>
  <c r="AG515" i="11"/>
  <c r="AG514" i="11"/>
  <c r="AG513" i="11"/>
  <c r="AG512" i="11"/>
  <c r="AG511" i="11"/>
  <c r="AG510" i="11"/>
  <c r="AG509" i="11"/>
  <c r="AG508" i="11"/>
  <c r="AG507" i="11"/>
  <c r="AG506" i="11"/>
  <c r="AG505" i="11"/>
  <c r="AG504" i="11"/>
  <c r="AG503" i="11"/>
  <c r="AG502" i="11"/>
  <c r="AG501" i="11"/>
  <c r="AG500" i="11"/>
  <c r="AG499" i="11"/>
  <c r="AG498" i="11"/>
  <c r="AG497" i="11"/>
  <c r="AG496" i="11"/>
  <c r="AG495" i="11"/>
  <c r="AG494" i="11"/>
  <c r="AG493" i="11"/>
  <c r="AG492" i="11"/>
  <c r="AG491" i="11"/>
  <c r="AG490" i="11"/>
  <c r="AG489" i="11"/>
  <c r="AG488" i="11"/>
  <c r="AG487" i="11"/>
  <c r="AG486" i="11"/>
  <c r="AG485" i="11"/>
  <c r="AG484" i="11"/>
  <c r="AG483" i="11"/>
  <c r="AG482" i="11"/>
  <c r="AG481" i="11"/>
  <c r="AG480" i="11"/>
  <c r="AG479" i="11"/>
  <c r="AG478" i="11"/>
  <c r="AG477" i="11"/>
  <c r="AG476" i="11"/>
  <c r="AG475" i="11"/>
  <c r="AG474" i="11"/>
  <c r="AG473" i="11"/>
  <c r="AG472" i="11"/>
  <c r="AG471" i="11"/>
  <c r="AG470" i="11"/>
  <c r="AG469" i="11"/>
  <c r="AG468" i="11"/>
  <c r="AG467" i="11"/>
  <c r="AG466" i="11"/>
  <c r="AG465" i="11"/>
  <c r="AG464" i="11"/>
  <c r="AG463" i="11"/>
  <c r="AG462" i="11"/>
  <c r="AG461" i="11"/>
  <c r="AG460" i="11"/>
  <c r="AG459" i="11"/>
  <c r="AG458" i="11"/>
  <c r="AG457" i="11"/>
  <c r="AG456" i="11"/>
  <c r="AG455" i="11"/>
  <c r="AG454" i="11"/>
  <c r="AG453" i="11"/>
  <c r="AG452" i="11"/>
  <c r="AG451" i="11"/>
  <c r="AG450" i="11"/>
  <c r="AG449" i="11"/>
  <c r="AG448" i="11"/>
  <c r="AG447" i="11"/>
  <c r="AG446" i="11"/>
  <c r="AG445" i="11"/>
  <c r="AG444" i="11"/>
  <c r="AG443" i="11"/>
  <c r="AG442" i="11"/>
  <c r="AG441" i="11"/>
  <c r="AG440" i="11"/>
  <c r="AG439" i="11"/>
  <c r="AG438" i="11"/>
  <c r="AG437" i="11"/>
  <c r="AG436" i="11"/>
  <c r="AG435" i="11"/>
  <c r="AG434" i="11"/>
  <c r="AG433" i="11"/>
  <c r="AG432" i="11"/>
  <c r="AG431" i="11"/>
  <c r="AG430" i="11"/>
  <c r="AG429" i="11"/>
  <c r="AG428" i="11"/>
  <c r="AG427" i="11"/>
  <c r="AG426" i="11"/>
  <c r="AG425" i="11"/>
  <c r="AG424" i="11"/>
  <c r="AG423" i="11"/>
  <c r="AG422" i="11"/>
  <c r="AG421" i="11"/>
  <c r="AG420" i="11"/>
  <c r="AG419" i="11"/>
  <c r="AG418" i="11"/>
  <c r="AG417" i="11"/>
  <c r="AG416" i="11"/>
  <c r="AG415" i="11"/>
  <c r="AG414" i="11"/>
  <c r="AG413" i="11"/>
  <c r="AG412" i="11"/>
  <c r="AG411" i="11"/>
  <c r="AG410" i="11"/>
  <c r="AG409" i="11"/>
  <c r="AG408" i="11"/>
  <c r="AG407" i="11"/>
  <c r="AG406" i="11"/>
  <c r="AG405" i="11"/>
  <c r="AG404" i="11"/>
  <c r="AG403" i="11"/>
  <c r="AG402" i="11"/>
  <c r="AG401" i="11"/>
  <c r="AG400" i="11"/>
  <c r="AG399" i="11"/>
  <c r="AG398" i="11"/>
  <c r="AG397" i="11"/>
  <c r="AG396" i="11"/>
  <c r="AG395" i="11"/>
  <c r="AG394" i="11"/>
  <c r="AG393" i="11"/>
  <c r="AG392" i="11"/>
  <c r="AG391" i="11"/>
  <c r="AG390" i="11"/>
  <c r="AG389" i="11"/>
  <c r="AG388" i="11"/>
  <c r="AG387" i="11"/>
  <c r="AG386" i="11"/>
  <c r="AG385" i="11"/>
  <c r="AG384" i="11"/>
  <c r="AG383" i="11"/>
  <c r="AG382" i="11"/>
  <c r="AG381" i="11"/>
  <c r="AG380" i="11"/>
  <c r="AG379" i="11"/>
  <c r="AG378" i="11"/>
  <c r="AG377" i="11"/>
  <c r="AG376" i="11"/>
  <c r="AG375" i="11"/>
  <c r="AG374" i="11"/>
  <c r="AG373" i="11"/>
  <c r="AG372" i="11"/>
  <c r="AG371" i="11"/>
  <c r="AG370" i="11"/>
  <c r="AG369" i="11"/>
  <c r="AG368" i="11"/>
  <c r="AG367" i="11"/>
  <c r="AG366" i="11"/>
  <c r="AG365" i="11"/>
  <c r="AG364" i="11"/>
  <c r="AG363" i="11"/>
  <c r="AG362" i="11"/>
  <c r="AG361" i="11"/>
  <c r="AG360" i="11"/>
  <c r="AG359" i="11"/>
  <c r="AG358" i="11"/>
  <c r="AG357" i="11"/>
  <c r="AG356" i="11"/>
  <c r="AG355" i="11"/>
  <c r="AG354" i="11"/>
  <c r="AG353" i="11"/>
  <c r="AG352" i="11"/>
  <c r="AG351" i="11"/>
  <c r="AG350" i="11"/>
  <c r="AG349" i="11"/>
  <c r="AG348" i="11"/>
  <c r="AG347" i="11"/>
  <c r="AG346" i="11"/>
  <c r="AG345" i="11"/>
  <c r="AG344" i="11"/>
  <c r="AG343" i="11"/>
  <c r="AG342" i="11"/>
  <c r="AG341" i="11"/>
  <c r="AG340" i="11"/>
  <c r="AG339" i="11"/>
  <c r="AG338" i="11"/>
  <c r="AG337" i="11"/>
  <c r="AG336" i="11"/>
  <c r="AG335" i="11"/>
  <c r="AG334" i="11"/>
  <c r="AG333" i="11"/>
  <c r="AG332" i="11"/>
  <c r="AG331" i="11"/>
  <c r="AG330" i="11"/>
  <c r="AG329" i="11"/>
  <c r="AG328" i="11"/>
  <c r="AG327" i="11"/>
  <c r="AG326" i="11"/>
  <c r="AG325" i="11"/>
  <c r="AG324" i="11"/>
  <c r="AG323" i="11"/>
  <c r="AG322" i="11"/>
  <c r="AG321" i="11"/>
  <c r="AG320" i="11"/>
  <c r="AG319" i="11"/>
  <c r="AG318" i="11"/>
  <c r="AG317" i="11"/>
  <c r="AG316" i="11"/>
  <c r="AG315" i="11"/>
  <c r="AG314" i="11"/>
  <c r="AG313" i="11"/>
  <c r="AG312" i="11"/>
  <c r="AG311" i="11"/>
  <c r="AG310" i="11"/>
  <c r="AG309" i="11"/>
  <c r="AG308" i="11"/>
  <c r="AG307" i="11"/>
  <c r="AG306" i="11"/>
  <c r="AG305" i="11"/>
  <c r="AG304" i="11"/>
  <c r="AG303" i="11"/>
  <c r="AG302" i="11"/>
  <c r="AG301" i="11"/>
  <c r="AG300" i="11"/>
  <c r="AG299" i="11"/>
  <c r="AG298" i="11"/>
  <c r="AG297" i="11"/>
  <c r="AG296" i="11"/>
  <c r="AG295" i="11"/>
  <c r="AG294" i="11"/>
  <c r="AG293" i="11"/>
  <c r="AG292" i="11"/>
  <c r="AG291" i="11"/>
  <c r="AG290" i="11"/>
  <c r="AG289" i="11"/>
  <c r="AG288" i="11"/>
  <c r="AG287" i="11"/>
  <c r="AG286" i="11"/>
  <c r="AG285" i="11"/>
  <c r="AG284" i="11"/>
  <c r="AG283" i="11"/>
  <c r="AG282" i="11"/>
  <c r="AG281" i="11"/>
  <c r="AG280" i="11"/>
  <c r="AG279" i="11"/>
  <c r="AG278" i="11"/>
  <c r="AG277" i="11"/>
  <c r="AG276" i="11"/>
  <c r="AG275" i="11"/>
  <c r="AG274" i="11"/>
  <c r="AG273" i="11"/>
  <c r="AG272" i="11"/>
  <c r="AG271" i="11"/>
  <c r="AG270" i="11"/>
  <c r="AG269" i="11"/>
  <c r="AG268" i="11"/>
  <c r="AG267" i="11"/>
  <c r="AG266" i="11"/>
  <c r="AG265" i="11"/>
  <c r="AG264" i="11"/>
  <c r="AG263" i="11"/>
  <c r="AG262" i="11"/>
  <c r="AG261" i="11"/>
  <c r="AG260" i="11"/>
  <c r="AG259" i="11"/>
  <c r="AG258" i="11"/>
  <c r="AG257" i="11"/>
  <c r="AG256" i="11"/>
  <c r="AG255" i="11"/>
  <c r="AG254" i="11"/>
  <c r="AG253" i="11"/>
  <c r="AG252" i="11"/>
  <c r="AG251" i="11"/>
  <c r="AG250" i="11"/>
  <c r="AG249" i="11"/>
  <c r="AG248" i="11"/>
  <c r="AG247" i="11"/>
  <c r="AG246" i="11"/>
  <c r="AG245" i="11"/>
  <c r="AG244" i="11"/>
  <c r="AG243" i="11"/>
  <c r="AG242" i="11"/>
  <c r="AG241" i="11"/>
  <c r="AG240" i="11"/>
  <c r="AG239" i="11"/>
  <c r="AG238" i="11"/>
  <c r="AG237" i="11"/>
  <c r="AG236" i="11"/>
  <c r="AG235" i="11"/>
  <c r="AG234" i="11"/>
  <c r="AG233" i="11"/>
  <c r="AG232" i="11"/>
  <c r="AG231" i="11"/>
  <c r="AG230" i="11"/>
  <c r="AG229" i="11"/>
  <c r="AG228" i="11"/>
  <c r="AG227" i="11"/>
  <c r="AG226" i="11"/>
  <c r="AG225" i="11"/>
  <c r="AG224" i="11"/>
  <c r="AG223" i="11"/>
  <c r="AG222" i="11"/>
  <c r="AG221" i="11"/>
  <c r="AG220" i="11"/>
  <c r="AG219" i="11"/>
  <c r="AG218" i="11"/>
  <c r="AG217" i="11"/>
  <c r="AG216" i="11"/>
  <c r="AG215" i="11"/>
  <c r="AG214" i="11"/>
  <c r="AG213" i="11"/>
  <c r="AG212" i="11"/>
  <c r="AG211" i="11"/>
  <c r="AG210" i="11"/>
  <c r="AG209" i="11"/>
  <c r="AG208" i="11"/>
  <c r="AG207" i="11"/>
  <c r="AG206" i="11"/>
  <c r="AG205" i="11"/>
  <c r="AG204" i="11"/>
  <c r="AG203" i="11"/>
  <c r="AG202" i="11"/>
  <c r="AG201" i="11"/>
  <c r="AG200" i="11"/>
  <c r="AG199" i="11"/>
  <c r="AG198" i="11"/>
  <c r="AG197" i="11"/>
  <c r="AG196" i="11"/>
  <c r="AG195" i="11"/>
  <c r="AG194" i="11"/>
  <c r="AG193" i="11"/>
  <c r="AG192" i="11"/>
  <c r="AG191" i="11"/>
  <c r="AG190" i="11"/>
  <c r="AG189" i="11"/>
  <c r="AG188" i="11"/>
  <c r="AG187" i="11"/>
  <c r="AG186" i="11"/>
  <c r="AG185" i="11"/>
  <c r="AG184" i="11"/>
  <c r="AG183" i="11"/>
  <c r="AG182" i="11"/>
  <c r="AG181" i="11"/>
  <c r="AG180" i="11"/>
  <c r="AG179" i="11"/>
  <c r="AG178" i="11"/>
  <c r="AG177" i="11"/>
  <c r="AG176" i="11"/>
  <c r="AG175" i="11"/>
  <c r="AG174" i="11"/>
  <c r="AG173" i="11"/>
  <c r="AG172" i="11"/>
  <c r="AG171" i="11"/>
  <c r="AG170" i="11"/>
  <c r="AG169" i="11"/>
  <c r="AG168" i="11"/>
  <c r="AG167" i="11"/>
  <c r="AG166" i="11"/>
  <c r="AG165" i="11"/>
  <c r="AG164" i="11"/>
  <c r="AG163" i="11"/>
  <c r="AG162" i="11"/>
  <c r="AG161" i="11"/>
  <c r="AG160" i="11"/>
  <c r="AG159" i="11"/>
  <c r="AG158" i="11"/>
  <c r="AG157" i="11"/>
  <c r="AG156" i="11"/>
  <c r="AG155" i="11"/>
  <c r="AG154" i="11"/>
  <c r="AG153" i="11"/>
  <c r="AG152" i="11"/>
  <c r="AG151" i="11"/>
  <c r="AG150" i="11"/>
  <c r="AG149" i="11"/>
  <c r="AG148" i="11"/>
  <c r="AG147" i="11"/>
  <c r="AG146" i="11"/>
  <c r="AG145" i="11"/>
  <c r="AG144" i="11"/>
  <c r="AG143" i="11"/>
  <c r="AG142" i="11"/>
  <c r="AG141" i="11"/>
  <c r="AG140" i="11"/>
  <c r="AG139" i="11"/>
  <c r="AG138" i="11"/>
  <c r="AG137" i="11"/>
  <c r="AG136" i="11"/>
  <c r="AG135" i="11"/>
  <c r="AG134" i="11"/>
  <c r="AG133" i="11"/>
  <c r="AG132" i="11"/>
  <c r="AG131" i="11"/>
  <c r="AG130" i="11"/>
  <c r="AG129" i="11"/>
  <c r="AG128" i="11"/>
  <c r="AG127" i="11"/>
  <c r="AG126" i="11"/>
  <c r="AG125" i="11"/>
  <c r="AA11" i="19"/>
  <c r="AA10" i="19"/>
  <c r="AA9" i="19"/>
  <c r="M13" i="19"/>
  <c r="M33" i="17"/>
  <c r="B10" i="19"/>
  <c r="B34" i="17" s="1"/>
  <c r="X4" i="11"/>
  <c r="AE5010" i="11"/>
  <c r="AD5010" i="11"/>
  <c r="AC5010" i="11"/>
  <c r="AB5010" i="11"/>
  <c r="W5010" i="11"/>
  <c r="Y5010" i="11" s="1"/>
  <c r="AA5010" i="11" s="1"/>
  <c r="AE5009" i="11"/>
  <c r="AD5009" i="11"/>
  <c r="AC5009" i="11"/>
  <c r="AB5009" i="11"/>
  <c r="W5009" i="11"/>
  <c r="Y5009" i="11" s="1"/>
  <c r="AA5009" i="11" s="1"/>
  <c r="AE5008" i="11"/>
  <c r="AD5008" i="11"/>
  <c r="AC5008" i="11"/>
  <c r="AB5008" i="11"/>
  <c r="W5008" i="11"/>
  <c r="Y5008" i="11" s="1"/>
  <c r="AA5008" i="11" s="1"/>
  <c r="AE5007" i="11"/>
  <c r="AD5007" i="11"/>
  <c r="AC5007" i="11"/>
  <c r="AB5007" i="11"/>
  <c r="W5007" i="11"/>
  <c r="Y5007" i="11" s="1"/>
  <c r="AA5007" i="11" s="1"/>
  <c r="AE5006" i="11"/>
  <c r="AD5006" i="11"/>
  <c r="AC5006" i="11"/>
  <c r="AB5006" i="11"/>
  <c r="W5006" i="11"/>
  <c r="Y5006" i="11"/>
  <c r="AA5006" i="11" s="1"/>
  <c r="AE5005" i="11"/>
  <c r="AD5005" i="11"/>
  <c r="AC5005" i="11"/>
  <c r="AB5005" i="11"/>
  <c r="W5005" i="11"/>
  <c r="X5005" i="11" s="1"/>
  <c r="Z5005" i="11" s="1"/>
  <c r="Y5005" i="11"/>
  <c r="AA5005" i="11" s="1"/>
  <c r="AE5004" i="11"/>
  <c r="AD5004" i="11"/>
  <c r="AC5004" i="11"/>
  <c r="AB5004" i="11"/>
  <c r="W5004" i="11"/>
  <c r="Y5004" i="11"/>
  <c r="AA5004" i="11" s="1"/>
  <c r="AE5003" i="11"/>
  <c r="AD5003" i="11"/>
  <c r="AC5003" i="11"/>
  <c r="AB5003" i="11"/>
  <c r="W5003" i="11"/>
  <c r="AE5002" i="11"/>
  <c r="AD5002" i="11"/>
  <c r="AC5002" i="11"/>
  <c r="AB5002" i="11"/>
  <c r="W5002" i="11"/>
  <c r="Y5002" i="11"/>
  <c r="AA5002" i="11" s="1"/>
  <c r="AE5001" i="11"/>
  <c r="AD5001" i="11"/>
  <c r="AC5001" i="11"/>
  <c r="AB5001" i="11"/>
  <c r="W5001" i="11"/>
  <c r="Y5001" i="11"/>
  <c r="AA5001" i="11" s="1"/>
  <c r="AE5000" i="11"/>
  <c r="AD5000" i="11"/>
  <c r="AC5000" i="11"/>
  <c r="AB5000" i="11"/>
  <c r="W5000" i="11"/>
  <c r="Y5000" i="11"/>
  <c r="AA5000" i="11" s="1"/>
  <c r="AE4999" i="11"/>
  <c r="AD4999" i="11"/>
  <c r="AC4999" i="11"/>
  <c r="AB4999" i="11"/>
  <c r="W4999" i="11"/>
  <c r="Y4999" i="11"/>
  <c r="AA4999" i="11" s="1"/>
  <c r="AE4998" i="11"/>
  <c r="AD4998" i="11"/>
  <c r="AC4998" i="11"/>
  <c r="AB4998" i="11"/>
  <c r="W4998" i="11"/>
  <c r="Y4998" i="11"/>
  <c r="AA4998" i="11" s="1"/>
  <c r="AE4997" i="11"/>
  <c r="AD4997" i="11"/>
  <c r="AC4997" i="11"/>
  <c r="AB4997" i="11"/>
  <c r="W4997" i="11"/>
  <c r="X4997" i="11" s="1"/>
  <c r="Z4997" i="11" s="1"/>
  <c r="Y4997" i="11"/>
  <c r="AA4997" i="11" s="1"/>
  <c r="AE4996" i="11"/>
  <c r="AD4996" i="11"/>
  <c r="AC4996" i="11"/>
  <c r="AB4996" i="11"/>
  <c r="W4996" i="11"/>
  <c r="Y4996" i="11"/>
  <c r="AA4996" i="11" s="1"/>
  <c r="AE4995" i="11"/>
  <c r="AD4995" i="11"/>
  <c r="AC4995" i="11"/>
  <c r="AB4995" i="11"/>
  <c r="W4995" i="11"/>
  <c r="Y4995" i="11"/>
  <c r="AA4995" i="11" s="1"/>
  <c r="AE4994" i="11"/>
  <c r="AD4994" i="11"/>
  <c r="AC4994" i="11"/>
  <c r="AB4994" i="11"/>
  <c r="W4994" i="11"/>
  <c r="Y4994" i="11"/>
  <c r="AA4994" i="11" s="1"/>
  <c r="AE4993" i="11"/>
  <c r="AD4993" i="11"/>
  <c r="AC4993" i="11"/>
  <c r="AB4993" i="11"/>
  <c r="W4993" i="11"/>
  <c r="Y4993" i="11"/>
  <c r="AA4993" i="11" s="1"/>
  <c r="AE4992" i="11"/>
  <c r="AD4992" i="11"/>
  <c r="AC4992" i="11"/>
  <c r="AB4992" i="11"/>
  <c r="W4992" i="11"/>
  <c r="Y4992" i="11"/>
  <c r="AA4992" i="11" s="1"/>
  <c r="AE4991" i="11"/>
  <c r="AD4991" i="11"/>
  <c r="AC4991" i="11"/>
  <c r="AB4991" i="11"/>
  <c r="W4991" i="11"/>
  <c r="AE4990" i="11"/>
  <c r="AD4990" i="11"/>
  <c r="AC4990" i="11"/>
  <c r="AB4990" i="11"/>
  <c r="W4990" i="11"/>
  <c r="Y4990" i="11" s="1"/>
  <c r="AA4990" i="11" s="1"/>
  <c r="AE4989" i="11"/>
  <c r="AD4989" i="11"/>
  <c r="AC4989" i="11"/>
  <c r="AB4989" i="11"/>
  <c r="W4989" i="11"/>
  <c r="Y4989" i="11"/>
  <c r="AA4989" i="11" s="1"/>
  <c r="AE4988" i="11"/>
  <c r="AD4988" i="11"/>
  <c r="AC4988" i="11"/>
  <c r="AB4988" i="11"/>
  <c r="W4988" i="11"/>
  <c r="Y4988" i="11"/>
  <c r="AA4988" i="11" s="1"/>
  <c r="AE4987" i="11"/>
  <c r="AD4987" i="11"/>
  <c r="AC4987" i="11"/>
  <c r="AB4987" i="11"/>
  <c r="W4987" i="11"/>
  <c r="Y4987" i="11"/>
  <c r="AA4987" i="11"/>
  <c r="AE4986" i="11"/>
  <c r="AD4986" i="11"/>
  <c r="AC4986" i="11"/>
  <c r="AB4986" i="11"/>
  <c r="W4986" i="11"/>
  <c r="Y4986" i="11"/>
  <c r="AA4986" i="11" s="1"/>
  <c r="AE4985" i="11"/>
  <c r="AD4985" i="11"/>
  <c r="AC4985" i="11"/>
  <c r="AB4985" i="11"/>
  <c r="W4985" i="11"/>
  <c r="Y4985" i="11"/>
  <c r="AA4985" i="11" s="1"/>
  <c r="AE4984" i="11"/>
  <c r="AD4984" i="11"/>
  <c r="AC4984" i="11"/>
  <c r="AB4984" i="11"/>
  <c r="W4984" i="11"/>
  <c r="Y4984" i="11"/>
  <c r="AA4984" i="11" s="1"/>
  <c r="AE4983" i="11"/>
  <c r="AD4983" i="11"/>
  <c r="AC4983" i="11"/>
  <c r="AB4983" i="11"/>
  <c r="W4983" i="11"/>
  <c r="Y4983" i="11"/>
  <c r="AA4983" i="11" s="1"/>
  <c r="AE4982" i="11"/>
  <c r="AD4982" i="11"/>
  <c r="AC4982" i="11"/>
  <c r="AB4982" i="11"/>
  <c r="W4982" i="11"/>
  <c r="Y4982" i="11"/>
  <c r="AA4982" i="11" s="1"/>
  <c r="AE4981" i="11"/>
  <c r="AD4981" i="11"/>
  <c r="AC4981" i="11"/>
  <c r="AB4981" i="11"/>
  <c r="W4981" i="11"/>
  <c r="AE4980" i="11"/>
  <c r="AD4980" i="11"/>
  <c r="AC4980" i="11"/>
  <c r="AB4980" i="11"/>
  <c r="W4980" i="11"/>
  <c r="Y4980" i="11" s="1"/>
  <c r="AA4980" i="11" s="1"/>
  <c r="AE4979" i="11"/>
  <c r="AD4979" i="11"/>
  <c r="AC4979" i="11"/>
  <c r="AB4979" i="11"/>
  <c r="W4979" i="11"/>
  <c r="AE4978" i="11"/>
  <c r="AD4978" i="11"/>
  <c r="AC4978" i="11"/>
  <c r="AB4978" i="11"/>
  <c r="W4978" i="11"/>
  <c r="Y4978" i="11"/>
  <c r="AA4978" i="11" s="1"/>
  <c r="AE4977" i="11"/>
  <c r="AD4977" i="11"/>
  <c r="AC4977" i="11"/>
  <c r="AB4977" i="11"/>
  <c r="W4977" i="11"/>
  <c r="Y4977" i="11"/>
  <c r="AA4977" i="11" s="1"/>
  <c r="AE4976" i="11"/>
  <c r="AD4976" i="11"/>
  <c r="AC4976" i="11"/>
  <c r="AB4976" i="11"/>
  <c r="W4976" i="11"/>
  <c r="Y4976" i="11"/>
  <c r="AA4976" i="11" s="1"/>
  <c r="AE4975" i="11"/>
  <c r="AD4975" i="11"/>
  <c r="AC4975" i="11"/>
  <c r="AB4975" i="11"/>
  <c r="W4975" i="11"/>
  <c r="Y4975" i="11"/>
  <c r="AA4975" i="11" s="1"/>
  <c r="AE4974" i="11"/>
  <c r="AD4974" i="11"/>
  <c r="AC4974" i="11"/>
  <c r="AB4974" i="11"/>
  <c r="W4974" i="11"/>
  <c r="Y4974" i="11"/>
  <c r="AA4974" i="11" s="1"/>
  <c r="AE4973" i="11"/>
  <c r="AD4973" i="11"/>
  <c r="AC4973" i="11"/>
  <c r="AB4973" i="11"/>
  <c r="W4973" i="11"/>
  <c r="AE4972" i="11"/>
  <c r="AD4972" i="11"/>
  <c r="AC4972" i="11"/>
  <c r="AB4972" i="11"/>
  <c r="W4972" i="11"/>
  <c r="Y4972" i="11" s="1"/>
  <c r="AA4972" i="11" s="1"/>
  <c r="AE4971" i="11"/>
  <c r="AD4971" i="11"/>
  <c r="AC4971" i="11"/>
  <c r="AB4971" i="11"/>
  <c r="W4971" i="11"/>
  <c r="Y4971" i="11" s="1"/>
  <c r="AA4971" i="11" s="1"/>
  <c r="AE4970" i="11"/>
  <c r="AD4970" i="11"/>
  <c r="AC4970" i="11"/>
  <c r="AB4970" i="11"/>
  <c r="W4970" i="11"/>
  <c r="Y4970" i="11" s="1"/>
  <c r="AA4970" i="11" s="1"/>
  <c r="AE4969" i="11"/>
  <c r="AD4969" i="11"/>
  <c r="AC4969" i="11"/>
  <c r="AB4969" i="11"/>
  <c r="X4969" i="11"/>
  <c r="Z4969" i="11" s="1"/>
  <c r="W4969" i="11"/>
  <c r="Y4969" i="11"/>
  <c r="AA4969" i="11" s="1"/>
  <c r="AE4968" i="11"/>
  <c r="AD4968" i="11"/>
  <c r="AC4968" i="11"/>
  <c r="AB4968" i="11"/>
  <c r="W4968" i="11"/>
  <c r="Y4968" i="11"/>
  <c r="AA4968" i="11" s="1"/>
  <c r="AE4967" i="11"/>
  <c r="AD4967" i="11"/>
  <c r="AC4967" i="11"/>
  <c r="AB4967" i="11"/>
  <c r="W4967" i="11"/>
  <c r="AE4966" i="11"/>
  <c r="AD4966" i="11"/>
  <c r="AC4966" i="11"/>
  <c r="AB4966" i="11"/>
  <c r="W4966" i="11"/>
  <c r="Y4966" i="11" s="1"/>
  <c r="AA4966" i="11" s="1"/>
  <c r="AE4965" i="11"/>
  <c r="AD4965" i="11"/>
  <c r="AC4965" i="11"/>
  <c r="AB4965" i="11"/>
  <c r="W4965" i="11"/>
  <c r="Y4965" i="11" s="1"/>
  <c r="AA4965" i="11" s="1"/>
  <c r="AE4964" i="11"/>
  <c r="AD4964" i="11"/>
  <c r="AC4964" i="11"/>
  <c r="AB4964" i="11"/>
  <c r="W4964" i="11"/>
  <c r="Y4964" i="11" s="1"/>
  <c r="AA4964" i="11" s="1"/>
  <c r="AE4963" i="11"/>
  <c r="AD4963" i="11"/>
  <c r="AC4963" i="11"/>
  <c r="AB4963" i="11"/>
  <c r="W4963" i="11"/>
  <c r="Y4963" i="11" s="1"/>
  <c r="AA4963" i="11" s="1"/>
  <c r="AE4962" i="11"/>
  <c r="AD4962" i="11"/>
  <c r="AC4962" i="11"/>
  <c r="AB4962" i="11"/>
  <c r="W4962" i="11"/>
  <c r="Y4962" i="11" s="1"/>
  <c r="AA4962" i="11" s="1"/>
  <c r="AE4961" i="11"/>
  <c r="AD4961" i="11"/>
  <c r="AC4961" i="11"/>
  <c r="AB4961" i="11"/>
  <c r="X4961" i="11"/>
  <c r="Z4961" i="11" s="1"/>
  <c r="W4961" i="11"/>
  <c r="Y4961" i="11"/>
  <c r="AA4961" i="11" s="1"/>
  <c r="AE4960" i="11"/>
  <c r="AD4960" i="11"/>
  <c r="AC4960" i="11"/>
  <c r="AB4960" i="11"/>
  <c r="W4960" i="11"/>
  <c r="Y4960" i="11"/>
  <c r="AA4960" i="11" s="1"/>
  <c r="AE4959" i="11"/>
  <c r="AD4959" i="11"/>
  <c r="AC4959" i="11"/>
  <c r="AB4959" i="11"/>
  <c r="W4959" i="11"/>
  <c r="Y4959" i="11"/>
  <c r="AA4959" i="11" s="1"/>
  <c r="AE4958" i="11"/>
  <c r="AD4958" i="11"/>
  <c r="AC4958" i="11"/>
  <c r="AB4958" i="11"/>
  <c r="W4958" i="11"/>
  <c r="Y4958" i="11"/>
  <c r="AA4958" i="11" s="1"/>
  <c r="AE4957" i="11"/>
  <c r="AD4957" i="11"/>
  <c r="AC4957" i="11"/>
  <c r="AB4957" i="11"/>
  <c r="W4957" i="11"/>
  <c r="Y4957" i="11"/>
  <c r="AA4957" i="11" s="1"/>
  <c r="AE4956" i="11"/>
  <c r="AD4956" i="11"/>
  <c r="AC4956" i="11"/>
  <c r="AB4956" i="11"/>
  <c r="W4956" i="11"/>
  <c r="Y4956" i="11"/>
  <c r="AA4956" i="11" s="1"/>
  <c r="AE4955" i="11"/>
  <c r="AD4955" i="11"/>
  <c r="AC4955" i="11"/>
  <c r="AB4955" i="11"/>
  <c r="W4955" i="11"/>
  <c r="AE4954" i="11"/>
  <c r="AD4954" i="11"/>
  <c r="AC4954" i="11"/>
  <c r="AB4954" i="11"/>
  <c r="W4954" i="11"/>
  <c r="Y4954" i="11" s="1"/>
  <c r="AA4954" i="11" s="1"/>
  <c r="AE4953" i="11"/>
  <c r="AD4953" i="11"/>
  <c r="AC4953" i="11"/>
  <c r="AB4953" i="11"/>
  <c r="W4953" i="11"/>
  <c r="Y4953" i="11" s="1"/>
  <c r="AA4953" i="11" s="1"/>
  <c r="AE4952" i="11"/>
  <c r="AD4952" i="11"/>
  <c r="AC4952" i="11"/>
  <c r="AB4952" i="11"/>
  <c r="W4952" i="11"/>
  <c r="AE4951" i="11"/>
  <c r="AD4951" i="11"/>
  <c r="AC4951" i="11"/>
  <c r="AB4951" i="11"/>
  <c r="W4951" i="11"/>
  <c r="AE4950" i="11"/>
  <c r="AD4950" i="11"/>
  <c r="AC4950" i="11"/>
  <c r="AB4950" i="11"/>
  <c r="W4950" i="11"/>
  <c r="AE4949" i="11"/>
  <c r="AD4949" i="11"/>
  <c r="AC4949" i="11"/>
  <c r="AB4949" i="11"/>
  <c r="W4949" i="11"/>
  <c r="Y4949" i="11"/>
  <c r="AA4949" i="11" s="1"/>
  <c r="AE4948" i="11"/>
  <c r="AD4948" i="11"/>
  <c r="AC4948" i="11"/>
  <c r="AB4948" i="11"/>
  <c r="W4948" i="11"/>
  <c r="AE4947" i="11"/>
  <c r="AD4947" i="11"/>
  <c r="AC4947" i="11"/>
  <c r="AB4947" i="11"/>
  <c r="W4947" i="11"/>
  <c r="Y4947" i="11"/>
  <c r="AA4947" i="11" s="1"/>
  <c r="AE4946" i="11"/>
  <c r="AD4946" i="11"/>
  <c r="AC4946" i="11"/>
  <c r="AB4946" i="11"/>
  <c r="W4946" i="11"/>
  <c r="AE4945" i="11"/>
  <c r="AD4945" i="11"/>
  <c r="AC4945" i="11"/>
  <c r="AB4945" i="11"/>
  <c r="W4945" i="11"/>
  <c r="Y4945" i="11" s="1"/>
  <c r="AA4945" i="11" s="1"/>
  <c r="AE4944" i="11"/>
  <c r="AD4944" i="11"/>
  <c r="AC4944" i="11"/>
  <c r="AB4944" i="11"/>
  <c r="W4944" i="11"/>
  <c r="AE4943" i="11"/>
  <c r="AD4943" i="11"/>
  <c r="AC4943" i="11"/>
  <c r="AB4943" i="11"/>
  <c r="X4943" i="11"/>
  <c r="Z4943" i="11" s="1"/>
  <c r="W4943" i="11"/>
  <c r="Y4943" i="11" s="1"/>
  <c r="AA4943" i="11" s="1"/>
  <c r="AE4942" i="11"/>
  <c r="AD4942" i="11"/>
  <c r="AC4942" i="11"/>
  <c r="AB4942" i="11"/>
  <c r="W4942" i="11"/>
  <c r="AE4941" i="11"/>
  <c r="AD4941" i="11"/>
  <c r="AC4941" i="11"/>
  <c r="AB4941" i="11"/>
  <c r="W4941" i="11"/>
  <c r="Y4941" i="11" s="1"/>
  <c r="AA4941" i="11" s="1"/>
  <c r="AE4940" i="11"/>
  <c r="AD4940" i="11"/>
  <c r="AC4940" i="11"/>
  <c r="AB4940" i="11"/>
  <c r="W4940" i="11"/>
  <c r="AE4939" i="11"/>
  <c r="AD4939" i="11"/>
  <c r="AC4939" i="11"/>
  <c r="AB4939" i="11"/>
  <c r="W4939" i="11"/>
  <c r="X4939" i="11" s="1"/>
  <c r="Z4939" i="11" s="1"/>
  <c r="AE4938" i="11"/>
  <c r="AD4938" i="11"/>
  <c r="AC4938" i="11"/>
  <c r="AB4938" i="11"/>
  <c r="W4938" i="11"/>
  <c r="AE4937" i="11"/>
  <c r="AD4937" i="11"/>
  <c r="AC4937" i="11"/>
  <c r="AB4937" i="11"/>
  <c r="W4937" i="11"/>
  <c r="Y4937" i="11"/>
  <c r="AA4937" i="11" s="1"/>
  <c r="AE4936" i="11"/>
  <c r="AD4936" i="11"/>
  <c r="AC4936" i="11"/>
  <c r="AB4936" i="11"/>
  <c r="W4936" i="11"/>
  <c r="AE4935" i="11"/>
  <c r="AD4935" i="11"/>
  <c r="AC4935" i="11"/>
  <c r="AB4935" i="11"/>
  <c r="W4935" i="11"/>
  <c r="Y4935" i="11" s="1"/>
  <c r="AA4935" i="11" s="1"/>
  <c r="AE4934" i="11"/>
  <c r="AD4934" i="11"/>
  <c r="AC4934" i="11"/>
  <c r="AB4934" i="11"/>
  <c r="W4934" i="11"/>
  <c r="AE4933" i="11"/>
  <c r="AD4933" i="11"/>
  <c r="AC4933" i="11"/>
  <c r="AB4933" i="11"/>
  <c r="W4933" i="11"/>
  <c r="Y4933" i="11"/>
  <c r="AA4933" i="11" s="1"/>
  <c r="AE4932" i="11"/>
  <c r="AD4932" i="11"/>
  <c r="AC4932" i="11"/>
  <c r="AB4932" i="11"/>
  <c r="W4932" i="11"/>
  <c r="AE4931" i="11"/>
  <c r="AD4931" i="11"/>
  <c r="AC4931" i="11"/>
  <c r="AB4931" i="11"/>
  <c r="W4931" i="11"/>
  <c r="Y4931" i="11" s="1"/>
  <c r="AA4931" i="11" s="1"/>
  <c r="AE4930" i="11"/>
  <c r="AD4930" i="11"/>
  <c r="AC4930" i="11"/>
  <c r="AB4930" i="11"/>
  <c r="W4930" i="11"/>
  <c r="AE4929" i="11"/>
  <c r="AD4929" i="11"/>
  <c r="AC4929" i="11"/>
  <c r="AB4929" i="11"/>
  <c r="W4929" i="11"/>
  <c r="X4929" i="11" s="1"/>
  <c r="Z4929" i="11" s="1"/>
  <c r="AE4928" i="11"/>
  <c r="AD4928" i="11"/>
  <c r="AC4928" i="11"/>
  <c r="AB4928" i="11"/>
  <c r="W4928" i="11"/>
  <c r="AE4927" i="11"/>
  <c r="AD4927" i="11"/>
  <c r="AC4927" i="11"/>
  <c r="AB4927" i="11"/>
  <c r="W4927" i="11"/>
  <c r="Y4927" i="11" s="1"/>
  <c r="AA4927" i="11" s="1"/>
  <c r="AE4926" i="11"/>
  <c r="AD4926" i="11"/>
  <c r="AC4926" i="11"/>
  <c r="AB4926" i="11"/>
  <c r="W4926" i="11"/>
  <c r="AE4925" i="11"/>
  <c r="AD4925" i="11"/>
  <c r="AC4925" i="11"/>
  <c r="AB4925" i="11"/>
  <c r="W4925" i="11"/>
  <c r="Y4925" i="11" s="1"/>
  <c r="AA4925" i="11" s="1"/>
  <c r="AE4924" i="11"/>
  <c r="AD4924" i="11"/>
  <c r="AC4924" i="11"/>
  <c r="AB4924" i="11"/>
  <c r="W4924" i="11"/>
  <c r="X4924" i="11" s="1"/>
  <c r="Z4924" i="11" s="1"/>
  <c r="AE4923" i="11"/>
  <c r="AD4923" i="11"/>
  <c r="AC4923" i="11"/>
  <c r="AB4923" i="11"/>
  <c r="W4923" i="11"/>
  <c r="X4923" i="11" s="1"/>
  <c r="Z4923" i="11" s="1"/>
  <c r="Y4923" i="11"/>
  <c r="AA4923" i="11" s="1"/>
  <c r="AE4922" i="11"/>
  <c r="AD4922" i="11"/>
  <c r="AC4922" i="11"/>
  <c r="AB4922" i="11"/>
  <c r="W4922" i="11"/>
  <c r="AE4921" i="11"/>
  <c r="AD4921" i="11"/>
  <c r="AC4921" i="11"/>
  <c r="AB4921" i="11"/>
  <c r="Y4921" i="11"/>
  <c r="AA4921" i="11" s="1"/>
  <c r="W4921" i="11"/>
  <c r="X4921" i="11"/>
  <c r="Z4921" i="11" s="1"/>
  <c r="AE4920" i="11"/>
  <c r="AD4920" i="11"/>
  <c r="AC4920" i="11"/>
  <c r="AB4920" i="11"/>
  <c r="W4920" i="11"/>
  <c r="Y4920" i="11"/>
  <c r="AA4920" i="11" s="1"/>
  <c r="AE4919" i="11"/>
  <c r="AD4919" i="11"/>
  <c r="AC4919" i="11"/>
  <c r="AB4919" i="11"/>
  <c r="W4919" i="11"/>
  <c r="Y4919" i="11"/>
  <c r="AA4919" i="11" s="1"/>
  <c r="AE4918" i="11"/>
  <c r="AD4918" i="11"/>
  <c r="AC4918" i="11"/>
  <c r="AB4918" i="11"/>
  <c r="W4918" i="11"/>
  <c r="Y4918" i="11"/>
  <c r="AA4918" i="11" s="1"/>
  <c r="AE4917" i="11"/>
  <c r="AD4917" i="11"/>
  <c r="AC4917" i="11"/>
  <c r="AB4917" i="11"/>
  <c r="X4917" i="11"/>
  <c r="Z4917" i="11" s="1"/>
  <c r="W4917" i="11"/>
  <c r="Y4917" i="11" s="1"/>
  <c r="AA4917" i="11" s="1"/>
  <c r="AE4916" i="11"/>
  <c r="AD4916" i="11"/>
  <c r="AC4916" i="11"/>
  <c r="AB4916" i="11"/>
  <c r="X4916" i="11"/>
  <c r="Z4916" i="11" s="1"/>
  <c r="W4916" i="11"/>
  <c r="Y4916" i="11" s="1"/>
  <c r="AA4916" i="11" s="1"/>
  <c r="AE4915" i="11"/>
  <c r="AD4915" i="11"/>
  <c r="AC4915" i="11"/>
  <c r="AB4915" i="11"/>
  <c r="W4915" i="11"/>
  <c r="Y4915" i="11" s="1"/>
  <c r="AA4915" i="11" s="1"/>
  <c r="AE4914" i="11"/>
  <c r="AD4914" i="11"/>
  <c r="AC4914" i="11"/>
  <c r="AB4914" i="11"/>
  <c r="W4914" i="11"/>
  <c r="Y4914" i="11" s="1"/>
  <c r="AA4914" i="11" s="1"/>
  <c r="AE4913" i="11"/>
  <c r="AD4913" i="11"/>
  <c r="AC4913" i="11"/>
  <c r="AB4913" i="11"/>
  <c r="Y4913" i="11"/>
  <c r="AA4913" i="11" s="1"/>
  <c r="W4913" i="11"/>
  <c r="X4913" i="11"/>
  <c r="Z4913" i="11" s="1"/>
  <c r="AE4912" i="11"/>
  <c r="AD4912" i="11"/>
  <c r="AC4912" i="11"/>
  <c r="AB4912" i="11"/>
  <c r="W4912" i="11"/>
  <c r="Y4912" i="11"/>
  <c r="AA4912" i="11" s="1"/>
  <c r="AE4911" i="11"/>
  <c r="AD4911" i="11"/>
  <c r="AC4911" i="11"/>
  <c r="AB4911" i="11"/>
  <c r="W4911" i="11"/>
  <c r="Y4911" i="11"/>
  <c r="AA4911" i="11" s="1"/>
  <c r="AE4910" i="11"/>
  <c r="AD4910" i="11"/>
  <c r="AC4910" i="11"/>
  <c r="AB4910" i="11"/>
  <c r="W4910" i="11"/>
  <c r="Y4910" i="11"/>
  <c r="AA4910" i="11" s="1"/>
  <c r="AE4909" i="11"/>
  <c r="AD4909" i="11"/>
  <c r="AC4909" i="11"/>
  <c r="AB4909" i="11"/>
  <c r="X4909" i="11"/>
  <c r="Z4909" i="11" s="1"/>
  <c r="W4909" i="11"/>
  <c r="Y4909" i="11" s="1"/>
  <c r="AA4909" i="11" s="1"/>
  <c r="AE4908" i="11"/>
  <c r="AD4908" i="11"/>
  <c r="AC4908" i="11"/>
  <c r="AB4908" i="11"/>
  <c r="X4908" i="11"/>
  <c r="Z4908" i="11" s="1"/>
  <c r="W4908" i="11"/>
  <c r="Y4908" i="11"/>
  <c r="AA4908" i="11" s="1"/>
  <c r="AE4907" i="11"/>
  <c r="AD4907" i="11"/>
  <c r="AC4907" i="11"/>
  <c r="AB4907" i="11"/>
  <c r="W4907" i="11"/>
  <c r="X4907" i="11" s="1"/>
  <c r="Z4907" i="11" s="1"/>
  <c r="AE4906" i="11"/>
  <c r="AD4906" i="11"/>
  <c r="AC4906" i="11"/>
  <c r="AB4906" i="11"/>
  <c r="X4906" i="11"/>
  <c r="Z4906" i="11" s="1"/>
  <c r="W4906" i="11"/>
  <c r="Y4906" i="11"/>
  <c r="AA4906" i="11" s="1"/>
  <c r="AE4905" i="11"/>
  <c r="AD4905" i="11"/>
  <c r="AC4905" i="11"/>
  <c r="AB4905" i="11"/>
  <c r="W4905" i="11"/>
  <c r="Y4905" i="11"/>
  <c r="AA4905" i="11" s="1"/>
  <c r="AE4904" i="11"/>
  <c r="AD4904" i="11"/>
  <c r="AC4904" i="11"/>
  <c r="AB4904" i="11"/>
  <c r="W4904" i="11"/>
  <c r="Y4904" i="11"/>
  <c r="AA4904" i="11" s="1"/>
  <c r="AE4903" i="11"/>
  <c r="AD4903" i="11"/>
  <c r="AC4903" i="11"/>
  <c r="AB4903" i="11"/>
  <c r="W4903" i="11"/>
  <c r="Y4903" i="11"/>
  <c r="AA4903" i="11" s="1"/>
  <c r="AE4902" i="11"/>
  <c r="AD4902" i="11"/>
  <c r="AC4902" i="11"/>
  <c r="AB4902" i="11"/>
  <c r="W4902" i="11"/>
  <c r="Y4902" i="11"/>
  <c r="AA4902" i="11" s="1"/>
  <c r="AE4901" i="11"/>
  <c r="AD4901" i="11"/>
  <c r="AC4901" i="11"/>
  <c r="AB4901" i="11"/>
  <c r="W4901" i="11"/>
  <c r="Y4901" i="11" s="1"/>
  <c r="AA4901" i="11" s="1"/>
  <c r="AE4900" i="11"/>
  <c r="AD4900" i="11"/>
  <c r="AC4900" i="11"/>
  <c r="AB4900" i="11"/>
  <c r="W4900" i="11"/>
  <c r="Y4900" i="11" s="1"/>
  <c r="AA4900" i="11" s="1"/>
  <c r="AE4899" i="11"/>
  <c r="AD4899" i="11"/>
  <c r="AC4899" i="11"/>
  <c r="AB4899" i="11"/>
  <c r="Y4899" i="11"/>
  <c r="AA4899" i="11" s="1"/>
  <c r="W4899" i="11"/>
  <c r="X4899" i="11"/>
  <c r="Z4899" i="11" s="1"/>
  <c r="AE4898" i="11"/>
  <c r="AD4898" i="11"/>
  <c r="AC4898" i="11"/>
  <c r="AB4898" i="11"/>
  <c r="W4898" i="11"/>
  <c r="Y4898" i="11"/>
  <c r="AA4898" i="11" s="1"/>
  <c r="AE4897" i="11"/>
  <c r="AD4897" i="11"/>
  <c r="AC4897" i="11"/>
  <c r="AB4897" i="11"/>
  <c r="W4897" i="11"/>
  <c r="AE4896" i="11"/>
  <c r="AD4896" i="11"/>
  <c r="AC4896" i="11"/>
  <c r="AB4896" i="11"/>
  <c r="X4896" i="11"/>
  <c r="Z4896" i="11" s="1"/>
  <c r="W4896" i="11"/>
  <c r="Y4896" i="11"/>
  <c r="AA4896" i="11" s="1"/>
  <c r="AE4895" i="11"/>
  <c r="AD4895" i="11"/>
  <c r="AC4895" i="11"/>
  <c r="AB4895" i="11"/>
  <c r="X4895" i="11"/>
  <c r="Z4895" i="11" s="1"/>
  <c r="W4895" i="11"/>
  <c r="Y4895" i="11" s="1"/>
  <c r="AA4895" i="11" s="1"/>
  <c r="AE4894" i="11"/>
  <c r="AD4894" i="11"/>
  <c r="AC4894" i="11"/>
  <c r="AB4894" i="11"/>
  <c r="X4894" i="11"/>
  <c r="Z4894" i="11" s="1"/>
  <c r="W4894" i="11"/>
  <c r="Y4894" i="11" s="1"/>
  <c r="AA4894" i="11" s="1"/>
  <c r="AE4893" i="11"/>
  <c r="AD4893" i="11"/>
  <c r="AC4893" i="11"/>
  <c r="AB4893" i="11"/>
  <c r="W4893" i="11"/>
  <c r="X4893" i="11" s="1"/>
  <c r="Z4893" i="11" s="1"/>
  <c r="AE4892" i="11"/>
  <c r="AD4892" i="11"/>
  <c r="AC4892" i="11"/>
  <c r="AB4892" i="11"/>
  <c r="W4892" i="11"/>
  <c r="X4892" i="11" s="1"/>
  <c r="Z4892" i="11" s="1"/>
  <c r="Y4892" i="11"/>
  <c r="AA4892" i="11" s="1"/>
  <c r="AE4891" i="11"/>
  <c r="AD4891" i="11"/>
  <c r="AC4891" i="11"/>
  <c r="AB4891" i="11"/>
  <c r="W4891" i="11"/>
  <c r="AE4890" i="11"/>
  <c r="AD4890" i="11"/>
  <c r="AC4890" i="11"/>
  <c r="AB4890" i="11"/>
  <c r="W4890" i="11"/>
  <c r="Y4890" i="11" s="1"/>
  <c r="AA4890" i="11" s="1"/>
  <c r="AE4889" i="11"/>
  <c r="AD4889" i="11"/>
  <c r="AC4889" i="11"/>
  <c r="AB4889" i="11"/>
  <c r="W4889" i="11"/>
  <c r="Y4889" i="11" s="1"/>
  <c r="AA4889" i="11" s="1"/>
  <c r="AE4888" i="11"/>
  <c r="AD4888" i="11"/>
  <c r="AC4888" i="11"/>
  <c r="AB4888" i="11"/>
  <c r="W4888" i="11"/>
  <c r="Y4888" i="11" s="1"/>
  <c r="AA4888" i="11" s="1"/>
  <c r="AE4887" i="11"/>
  <c r="AD4887" i="11"/>
  <c r="AC4887" i="11"/>
  <c r="AB4887" i="11"/>
  <c r="Y4887" i="11"/>
  <c r="AA4887" i="11" s="1"/>
  <c r="W4887" i="11"/>
  <c r="X4887" i="11"/>
  <c r="Z4887" i="11" s="1"/>
  <c r="AE4886" i="11"/>
  <c r="AD4886" i="11"/>
  <c r="AC4886" i="11"/>
  <c r="AB4886" i="11"/>
  <c r="W4886" i="11"/>
  <c r="Y4886" i="11"/>
  <c r="AA4886" i="11" s="1"/>
  <c r="AE4885" i="11"/>
  <c r="AD4885" i="11"/>
  <c r="AC4885" i="11"/>
  <c r="AB4885" i="11"/>
  <c r="W4885" i="11"/>
  <c r="X4885" i="11" s="1"/>
  <c r="Z4885" i="11" s="1"/>
  <c r="AE4884" i="11"/>
  <c r="AD4884" i="11"/>
  <c r="AC4884" i="11"/>
  <c r="AB4884" i="11"/>
  <c r="X4884" i="11"/>
  <c r="Z4884" i="11" s="1"/>
  <c r="W4884" i="11"/>
  <c r="Y4884" i="11" s="1"/>
  <c r="AA4884" i="11" s="1"/>
  <c r="AE4883" i="11"/>
  <c r="AD4883" i="11"/>
  <c r="AC4883" i="11"/>
  <c r="AB4883" i="11"/>
  <c r="W4883" i="11"/>
  <c r="Y4883" i="11" s="1"/>
  <c r="AA4883" i="11" s="1"/>
  <c r="AE4882" i="11"/>
  <c r="AD4882" i="11"/>
  <c r="AC4882" i="11"/>
  <c r="AB4882" i="11"/>
  <c r="W4882" i="11"/>
  <c r="X4882" i="11" s="1"/>
  <c r="Z4882" i="11" s="1"/>
  <c r="Y4882" i="11"/>
  <c r="AA4882" i="11" s="1"/>
  <c r="AE4881" i="11"/>
  <c r="AD4881" i="11"/>
  <c r="AC4881" i="11"/>
  <c r="AB4881" i="11"/>
  <c r="X4881" i="11"/>
  <c r="Z4881" i="11" s="1"/>
  <c r="W4881" i="11"/>
  <c r="Y4881" i="11" s="1"/>
  <c r="AA4881" i="11" s="1"/>
  <c r="AE4880" i="11"/>
  <c r="AD4880" i="11"/>
  <c r="AC4880" i="11"/>
  <c r="AB4880" i="11"/>
  <c r="X4880" i="11"/>
  <c r="Z4880" i="11" s="1"/>
  <c r="W4880" i="11"/>
  <c r="Y4880" i="11"/>
  <c r="AA4880" i="11" s="1"/>
  <c r="AE4879" i="11"/>
  <c r="AD4879" i="11"/>
  <c r="AC4879" i="11"/>
  <c r="AB4879" i="11"/>
  <c r="W4879" i="11"/>
  <c r="Y4879" i="11" s="1"/>
  <c r="AA4879" i="11" s="1"/>
  <c r="AE4878" i="11"/>
  <c r="AD4878" i="11"/>
  <c r="AC4878" i="11"/>
  <c r="AB4878" i="11"/>
  <c r="W4878" i="11"/>
  <c r="Y4878" i="11" s="1"/>
  <c r="AA4878" i="11" s="1"/>
  <c r="AE4877" i="11"/>
  <c r="AD4877" i="11"/>
  <c r="AC4877" i="11"/>
  <c r="AB4877" i="11"/>
  <c r="W4877" i="11"/>
  <c r="Y4877" i="11" s="1"/>
  <c r="AA4877" i="11" s="1"/>
  <c r="AE4876" i="11"/>
  <c r="AD4876" i="11"/>
  <c r="AC4876" i="11"/>
  <c r="AB4876" i="11"/>
  <c r="W4876" i="11"/>
  <c r="Y4876" i="11" s="1"/>
  <c r="AA4876" i="11" s="1"/>
  <c r="AE4875" i="11"/>
  <c r="AD4875" i="11"/>
  <c r="AC4875" i="11"/>
  <c r="AB4875" i="11"/>
  <c r="W4875" i="11"/>
  <c r="Y4875" i="11"/>
  <c r="AA4875" i="11" s="1"/>
  <c r="AE4874" i="11"/>
  <c r="AD4874" i="11"/>
  <c r="AC4874" i="11"/>
  <c r="AB4874" i="11"/>
  <c r="W4874" i="11"/>
  <c r="Y4874" i="11"/>
  <c r="AA4874" i="11" s="1"/>
  <c r="AE4873" i="11"/>
  <c r="AD4873" i="11"/>
  <c r="AC4873" i="11"/>
  <c r="AB4873" i="11"/>
  <c r="W4873" i="11"/>
  <c r="AE4872" i="11"/>
  <c r="AD4872" i="11"/>
  <c r="AC4872" i="11"/>
  <c r="AB4872" i="11"/>
  <c r="W4872" i="11"/>
  <c r="AE4871" i="11"/>
  <c r="AD4871" i="11"/>
  <c r="AC4871" i="11"/>
  <c r="AB4871" i="11"/>
  <c r="X4871" i="11"/>
  <c r="Z4871" i="11" s="1"/>
  <c r="W4871" i="11"/>
  <c r="Y4871" i="11"/>
  <c r="AA4871" i="11" s="1"/>
  <c r="AE4870" i="11"/>
  <c r="AD4870" i="11"/>
  <c r="AC4870" i="11"/>
  <c r="AB4870" i="11"/>
  <c r="W4870" i="11"/>
  <c r="Y4870" i="11"/>
  <c r="AA4870" i="11" s="1"/>
  <c r="AE4869" i="11"/>
  <c r="AD4869" i="11"/>
  <c r="AC4869" i="11"/>
  <c r="AB4869" i="11"/>
  <c r="W4869" i="11"/>
  <c r="X4869" i="11" s="1"/>
  <c r="Z4869" i="11" s="1"/>
  <c r="AE4868" i="11"/>
  <c r="AD4868" i="11"/>
  <c r="AC4868" i="11"/>
  <c r="AB4868" i="11"/>
  <c r="X4868" i="11"/>
  <c r="Z4868" i="11" s="1"/>
  <c r="W4868" i="11"/>
  <c r="Y4868" i="11" s="1"/>
  <c r="AA4868" i="11" s="1"/>
  <c r="AE4867" i="11"/>
  <c r="AD4867" i="11"/>
  <c r="AC4867" i="11"/>
  <c r="AB4867" i="11"/>
  <c r="W4867" i="11"/>
  <c r="Y4867" i="11" s="1"/>
  <c r="AA4867" i="11" s="1"/>
  <c r="AE4866" i="11"/>
  <c r="AD4866" i="11"/>
  <c r="AC4866" i="11"/>
  <c r="AB4866" i="11"/>
  <c r="W4866" i="11"/>
  <c r="Y4866" i="11"/>
  <c r="AA4866" i="11" s="1"/>
  <c r="AE4865" i="11"/>
  <c r="AD4865" i="11"/>
  <c r="AC4865" i="11"/>
  <c r="AB4865" i="11"/>
  <c r="W4865" i="11"/>
  <c r="X4865" i="11" s="1"/>
  <c r="Z4865" i="11" s="1"/>
  <c r="Y4865" i="11"/>
  <c r="AA4865" i="11" s="1"/>
  <c r="AE4864" i="11"/>
  <c r="AD4864" i="11"/>
  <c r="AC4864" i="11"/>
  <c r="AB4864" i="11"/>
  <c r="W4864" i="11"/>
  <c r="AE4863" i="11"/>
  <c r="AD4863" i="11"/>
  <c r="AC4863" i="11"/>
  <c r="AB4863" i="11"/>
  <c r="X4863" i="11"/>
  <c r="Z4863" i="11" s="1"/>
  <c r="W4863" i="11"/>
  <c r="Y4863" i="11"/>
  <c r="AA4863" i="11" s="1"/>
  <c r="AE4862" i="11"/>
  <c r="AD4862" i="11"/>
  <c r="AC4862" i="11"/>
  <c r="AB4862" i="11"/>
  <c r="W4862" i="11"/>
  <c r="X4862" i="11" s="1"/>
  <c r="Z4862" i="11" s="1"/>
  <c r="AE4861" i="11"/>
  <c r="AD4861" i="11"/>
  <c r="AC4861" i="11"/>
  <c r="AB4861" i="11"/>
  <c r="Y4861" i="11"/>
  <c r="AA4861" i="11" s="1"/>
  <c r="X4861" i="11"/>
  <c r="Z4861" i="11" s="1"/>
  <c r="W4861" i="11"/>
  <c r="AE4860" i="11"/>
  <c r="AD4860" i="11"/>
  <c r="AC4860" i="11"/>
  <c r="AB4860" i="11"/>
  <c r="W4860" i="11"/>
  <c r="Y4860" i="11"/>
  <c r="AA4860" i="11" s="1"/>
  <c r="AE4859" i="11"/>
  <c r="AD4859" i="11"/>
  <c r="AC4859" i="11"/>
  <c r="AB4859" i="11"/>
  <c r="W4859" i="11"/>
  <c r="Y4859" i="11" s="1"/>
  <c r="AA4859" i="11" s="1"/>
  <c r="AE4858" i="11"/>
  <c r="AD4858" i="11"/>
  <c r="AC4858" i="11"/>
  <c r="AB4858" i="11"/>
  <c r="W4858" i="11"/>
  <c r="Y4858" i="11" s="1"/>
  <c r="AA4858" i="11" s="1"/>
  <c r="AE4857" i="11"/>
  <c r="AD4857" i="11"/>
  <c r="AC4857" i="11"/>
  <c r="AB4857" i="11"/>
  <c r="W4857" i="11"/>
  <c r="Y4857" i="11" s="1"/>
  <c r="AA4857" i="11" s="1"/>
  <c r="AE4856" i="11"/>
  <c r="AD4856" i="11"/>
  <c r="AC4856" i="11"/>
  <c r="AB4856" i="11"/>
  <c r="W4856" i="11"/>
  <c r="X4856" i="11" s="1"/>
  <c r="Z4856" i="11" s="1"/>
  <c r="Y4856" i="11"/>
  <c r="AA4856" i="11" s="1"/>
  <c r="AE4855" i="11"/>
  <c r="AD4855" i="11"/>
  <c r="AC4855" i="11"/>
  <c r="AB4855" i="11"/>
  <c r="X4855" i="11"/>
  <c r="Z4855" i="11" s="1"/>
  <c r="W4855" i="11"/>
  <c r="Y4855" i="11" s="1"/>
  <c r="AA4855" i="11" s="1"/>
  <c r="AE4854" i="11"/>
  <c r="AD4854" i="11"/>
  <c r="AC4854" i="11"/>
  <c r="AB4854" i="11"/>
  <c r="W4854" i="11"/>
  <c r="Y4854" i="11" s="1"/>
  <c r="AA4854" i="11" s="1"/>
  <c r="AE4853" i="11"/>
  <c r="AD4853" i="11"/>
  <c r="AC4853" i="11"/>
  <c r="AB4853" i="11"/>
  <c r="Y4853" i="11"/>
  <c r="AA4853" i="11" s="1"/>
  <c r="W4853" i="11"/>
  <c r="X4853" i="11"/>
  <c r="Z4853" i="11" s="1"/>
  <c r="AE4852" i="11"/>
  <c r="AD4852" i="11"/>
  <c r="AC4852" i="11"/>
  <c r="AB4852" i="11"/>
  <c r="W4852" i="11"/>
  <c r="X4852" i="11" s="1"/>
  <c r="Z4852" i="11" s="1"/>
  <c r="AE4851" i="11"/>
  <c r="AD4851" i="11"/>
  <c r="AC4851" i="11"/>
  <c r="AB4851" i="11"/>
  <c r="X4851" i="11"/>
  <c r="Z4851" i="11" s="1"/>
  <c r="W4851" i="11"/>
  <c r="Y4851" i="11"/>
  <c r="AA4851" i="11" s="1"/>
  <c r="AE4850" i="11"/>
  <c r="AD4850" i="11"/>
  <c r="AC4850" i="11"/>
  <c r="AB4850" i="11"/>
  <c r="W4850" i="11"/>
  <c r="X4850" i="11" s="1"/>
  <c r="Z4850" i="11" s="1"/>
  <c r="AE4849" i="11"/>
  <c r="AD4849" i="11"/>
  <c r="AC4849" i="11"/>
  <c r="AB4849" i="11"/>
  <c r="W4849" i="11"/>
  <c r="AE4848" i="11"/>
  <c r="AD4848" i="11"/>
  <c r="AC4848" i="11"/>
  <c r="AB4848" i="11"/>
  <c r="W4848" i="11"/>
  <c r="AE4847" i="11"/>
  <c r="AD4847" i="11"/>
  <c r="AC4847" i="11"/>
  <c r="AB4847" i="11"/>
  <c r="W4847" i="11"/>
  <c r="Y4847" i="11" s="1"/>
  <c r="AA4847" i="11" s="1"/>
  <c r="AE4846" i="11"/>
  <c r="AD4846" i="11"/>
  <c r="AC4846" i="11"/>
  <c r="AB4846" i="11"/>
  <c r="W4846" i="11"/>
  <c r="AE4845" i="11"/>
  <c r="AD4845" i="11"/>
  <c r="AC4845" i="11"/>
  <c r="AB4845" i="11"/>
  <c r="W4845" i="11"/>
  <c r="AE4844" i="11"/>
  <c r="AD4844" i="11"/>
  <c r="AC4844" i="11"/>
  <c r="AB4844" i="11"/>
  <c r="X4844" i="11"/>
  <c r="Z4844" i="11" s="1"/>
  <c r="W4844" i="11"/>
  <c r="Y4844" i="11"/>
  <c r="AA4844" i="11" s="1"/>
  <c r="AE4843" i="11"/>
  <c r="AD4843" i="11"/>
  <c r="AC4843" i="11"/>
  <c r="AB4843" i="11"/>
  <c r="W4843" i="11"/>
  <c r="Y4843" i="11" s="1"/>
  <c r="AA4843" i="11" s="1"/>
  <c r="AE4842" i="11"/>
  <c r="AD4842" i="11"/>
  <c r="AC4842" i="11"/>
  <c r="AB4842" i="11"/>
  <c r="W4842" i="11"/>
  <c r="Y4842" i="11" s="1"/>
  <c r="AA4842" i="11" s="1"/>
  <c r="AE4841" i="11"/>
  <c r="AD4841" i="11"/>
  <c r="AC4841" i="11"/>
  <c r="AB4841" i="11"/>
  <c r="W4841" i="11"/>
  <c r="Y4841" i="11" s="1"/>
  <c r="AA4841" i="11" s="1"/>
  <c r="AE4840" i="11"/>
  <c r="AD4840" i="11"/>
  <c r="AC4840" i="11"/>
  <c r="AB4840" i="11"/>
  <c r="X4840" i="11"/>
  <c r="Z4840" i="11" s="1"/>
  <c r="W4840" i="11"/>
  <c r="Y4840" i="11" s="1"/>
  <c r="AA4840" i="11" s="1"/>
  <c r="AE4839" i="11"/>
  <c r="AD4839" i="11"/>
  <c r="AC4839" i="11"/>
  <c r="AB4839" i="11"/>
  <c r="W4839" i="11"/>
  <c r="AE4838" i="11"/>
  <c r="AD4838" i="11"/>
  <c r="AC4838" i="11"/>
  <c r="AB4838" i="11"/>
  <c r="W4838" i="11"/>
  <c r="Y4838" i="11" s="1"/>
  <c r="AA4838" i="11" s="1"/>
  <c r="AE4837" i="11"/>
  <c r="AD4837" i="11"/>
  <c r="AC4837" i="11"/>
  <c r="AB4837" i="11"/>
  <c r="W4837" i="11"/>
  <c r="Y4837" i="11" s="1"/>
  <c r="AA4837" i="11" s="1"/>
  <c r="X4837" i="11"/>
  <c r="Z4837" i="11" s="1"/>
  <c r="AE4836" i="11"/>
  <c r="AD4836" i="11"/>
  <c r="AC4836" i="11"/>
  <c r="AB4836" i="11"/>
  <c r="W4836" i="11"/>
  <c r="AE4835" i="11"/>
  <c r="AD4835" i="11"/>
  <c r="AC4835" i="11"/>
  <c r="AB4835" i="11"/>
  <c r="W4835" i="11"/>
  <c r="Y4835" i="11" s="1"/>
  <c r="AA4835" i="11" s="1"/>
  <c r="AE4834" i="11"/>
  <c r="AD4834" i="11"/>
  <c r="AC4834" i="11"/>
  <c r="AB4834" i="11"/>
  <c r="W4834" i="11"/>
  <c r="AE4833" i="11"/>
  <c r="AD4833" i="11"/>
  <c r="AC4833" i="11"/>
  <c r="AB4833" i="11"/>
  <c r="X4833" i="11"/>
  <c r="Z4833" i="11" s="1"/>
  <c r="W4833" i="11"/>
  <c r="Y4833" i="11" s="1"/>
  <c r="AA4833" i="11" s="1"/>
  <c r="AE4832" i="11"/>
  <c r="AD4832" i="11"/>
  <c r="AC4832" i="11"/>
  <c r="AB4832" i="11"/>
  <c r="W4832" i="11"/>
  <c r="Y4832" i="11" s="1"/>
  <c r="AA4832" i="11" s="1"/>
  <c r="AE4831" i="11"/>
  <c r="AD4831" i="11"/>
  <c r="AC4831" i="11"/>
  <c r="AB4831" i="11"/>
  <c r="W4831" i="11"/>
  <c r="X4831" i="11" s="1"/>
  <c r="Z4831" i="11" s="1"/>
  <c r="AE4830" i="11"/>
  <c r="AD4830" i="11"/>
  <c r="AC4830" i="11"/>
  <c r="AB4830" i="11"/>
  <c r="W4830" i="11"/>
  <c r="Y4830" i="11" s="1"/>
  <c r="AA4830" i="11" s="1"/>
  <c r="AE4829" i="11"/>
  <c r="AD4829" i="11"/>
  <c r="AC4829" i="11"/>
  <c r="AB4829" i="11"/>
  <c r="X4829" i="11"/>
  <c r="Z4829" i="11" s="1"/>
  <c r="W4829" i="11"/>
  <c r="Y4829" i="11"/>
  <c r="AA4829" i="11" s="1"/>
  <c r="AE4828" i="11"/>
  <c r="AD4828" i="11"/>
  <c r="AC4828" i="11"/>
  <c r="AB4828" i="11"/>
  <c r="W4828" i="11"/>
  <c r="Y4828" i="11"/>
  <c r="AA4828" i="11" s="1"/>
  <c r="AE4827" i="11"/>
  <c r="AD4827" i="11"/>
  <c r="AC4827" i="11"/>
  <c r="AB4827" i="11"/>
  <c r="W4827" i="11"/>
  <c r="AE4826" i="11"/>
  <c r="AD4826" i="11"/>
  <c r="AC4826" i="11"/>
  <c r="AB4826" i="11"/>
  <c r="W4826" i="11"/>
  <c r="Y4826" i="11" s="1"/>
  <c r="AA4826" i="11" s="1"/>
  <c r="AE4825" i="11"/>
  <c r="AD4825" i="11"/>
  <c r="AC4825" i="11"/>
  <c r="AB4825" i="11"/>
  <c r="W4825" i="11"/>
  <c r="AE4824" i="11"/>
  <c r="AD4824" i="11"/>
  <c r="AC4824" i="11"/>
  <c r="AB4824" i="11"/>
  <c r="W4824" i="11"/>
  <c r="AE4823" i="11"/>
  <c r="AD4823" i="11"/>
  <c r="AC4823" i="11"/>
  <c r="AB4823" i="11"/>
  <c r="W4823" i="11"/>
  <c r="Y4823" i="11" s="1"/>
  <c r="AA4823" i="11" s="1"/>
  <c r="AE4822" i="11"/>
  <c r="AD4822" i="11"/>
  <c r="AC4822" i="11"/>
  <c r="AB4822" i="11"/>
  <c r="W4822" i="11"/>
  <c r="AE4821" i="11"/>
  <c r="AD4821" i="11"/>
  <c r="AC4821" i="11"/>
  <c r="AB4821" i="11"/>
  <c r="W4821" i="11"/>
  <c r="X4821" i="11"/>
  <c r="Z4821" i="11" s="1"/>
  <c r="AE4820" i="11"/>
  <c r="AD4820" i="11"/>
  <c r="AC4820" i="11"/>
  <c r="AB4820" i="11"/>
  <c r="W4820" i="11"/>
  <c r="AE4819" i="11"/>
  <c r="AD4819" i="11"/>
  <c r="AC4819" i="11"/>
  <c r="AB4819" i="11"/>
  <c r="Y4819" i="11"/>
  <c r="AA4819" i="11" s="1"/>
  <c r="W4819" i="11"/>
  <c r="X4819" i="11" s="1"/>
  <c r="Z4819" i="11" s="1"/>
  <c r="AE4818" i="11"/>
  <c r="AD4818" i="11"/>
  <c r="AC4818" i="11"/>
  <c r="AB4818" i="11"/>
  <c r="W4818" i="11"/>
  <c r="Y4818" i="11" s="1"/>
  <c r="AA4818" i="11" s="1"/>
  <c r="AE4817" i="11"/>
  <c r="AD4817" i="11"/>
  <c r="AC4817" i="11"/>
  <c r="AB4817" i="11"/>
  <c r="W4817" i="11"/>
  <c r="Y4817" i="11" s="1"/>
  <c r="AA4817" i="11" s="1"/>
  <c r="AE4816" i="11"/>
  <c r="AD4816" i="11"/>
  <c r="AC4816" i="11"/>
  <c r="AB4816" i="11"/>
  <c r="W4816" i="11"/>
  <c r="X4816" i="11" s="1"/>
  <c r="Z4816" i="11" s="1"/>
  <c r="Y4816" i="11"/>
  <c r="AA4816" i="11" s="1"/>
  <c r="AE4815" i="11"/>
  <c r="AD4815" i="11"/>
  <c r="AC4815" i="11"/>
  <c r="AB4815" i="11"/>
  <c r="W4815" i="11"/>
  <c r="AE4814" i="11"/>
  <c r="AD4814" i="11"/>
  <c r="AC4814" i="11"/>
  <c r="AB4814" i="11"/>
  <c r="W4814" i="11"/>
  <c r="Y4814" i="11" s="1"/>
  <c r="AA4814" i="11" s="1"/>
  <c r="AE4813" i="11"/>
  <c r="AD4813" i="11"/>
  <c r="AC4813" i="11"/>
  <c r="AB4813" i="11"/>
  <c r="W4813" i="11"/>
  <c r="X4813" i="11" s="1"/>
  <c r="Z4813" i="11" s="1"/>
  <c r="AE4812" i="11"/>
  <c r="AD4812" i="11"/>
  <c r="AC4812" i="11"/>
  <c r="AB4812" i="11"/>
  <c r="W4812" i="11"/>
  <c r="X4812" i="11" s="1"/>
  <c r="Z4812" i="11" s="1"/>
  <c r="Y4812" i="11"/>
  <c r="AA4812" i="11" s="1"/>
  <c r="AE4811" i="11"/>
  <c r="AD4811" i="11"/>
  <c r="AC4811" i="11"/>
  <c r="AB4811" i="11"/>
  <c r="W4811" i="11"/>
  <c r="Y4811" i="11"/>
  <c r="AA4811" i="11" s="1"/>
  <c r="AE4810" i="11"/>
  <c r="AD4810" i="11"/>
  <c r="AC4810" i="11"/>
  <c r="AB4810" i="11"/>
  <c r="W4810" i="11"/>
  <c r="AE4809" i="11"/>
  <c r="AD4809" i="11"/>
  <c r="AC4809" i="11"/>
  <c r="AB4809" i="11"/>
  <c r="W4809" i="11"/>
  <c r="AE4808" i="11"/>
  <c r="AD4808" i="11"/>
  <c r="AC4808" i="11"/>
  <c r="AB4808" i="11"/>
  <c r="W4808" i="11"/>
  <c r="X4808" i="11" s="1"/>
  <c r="Z4808" i="11" s="1"/>
  <c r="Y4808" i="11"/>
  <c r="AA4808" i="11" s="1"/>
  <c r="AE4807" i="11"/>
  <c r="AD4807" i="11"/>
  <c r="AC4807" i="11"/>
  <c r="AB4807" i="11"/>
  <c r="W4807" i="11"/>
  <c r="Y4807" i="11" s="1"/>
  <c r="AA4807" i="11" s="1"/>
  <c r="X4807" i="11"/>
  <c r="Z4807" i="11" s="1"/>
  <c r="AE4806" i="11"/>
  <c r="AD4806" i="11"/>
  <c r="AC4806" i="11"/>
  <c r="AB4806" i="11"/>
  <c r="W4806" i="11"/>
  <c r="Y4806" i="11"/>
  <c r="AA4806" i="11" s="1"/>
  <c r="AE4805" i="11"/>
  <c r="AD4805" i="11"/>
  <c r="AC4805" i="11"/>
  <c r="AB4805" i="11"/>
  <c r="W4805" i="11"/>
  <c r="AE4804" i="11"/>
  <c r="AD4804" i="11"/>
  <c r="AC4804" i="11"/>
  <c r="AB4804" i="11"/>
  <c r="W4804" i="11"/>
  <c r="X4804" i="11" s="1"/>
  <c r="Z4804" i="11" s="1"/>
  <c r="Y4804" i="11"/>
  <c r="AA4804" i="11" s="1"/>
  <c r="AE4803" i="11"/>
  <c r="AD4803" i="11"/>
  <c r="AC4803" i="11"/>
  <c r="AB4803" i="11"/>
  <c r="W4803" i="11"/>
  <c r="AE4802" i="11"/>
  <c r="AD4802" i="11"/>
  <c r="AC4802" i="11"/>
  <c r="AB4802" i="11"/>
  <c r="W4802" i="11"/>
  <c r="Y4802" i="11" s="1"/>
  <c r="AA4802" i="11" s="1"/>
  <c r="X4802" i="11"/>
  <c r="Z4802" i="11" s="1"/>
  <c r="AE4801" i="11"/>
  <c r="AD4801" i="11"/>
  <c r="AC4801" i="11"/>
  <c r="AB4801" i="11"/>
  <c r="W4801" i="11"/>
  <c r="AE4800" i="11"/>
  <c r="AD4800" i="11"/>
  <c r="AC4800" i="11"/>
  <c r="AB4800" i="11"/>
  <c r="W4800" i="11"/>
  <c r="Y4800" i="11" s="1"/>
  <c r="AA4800" i="11" s="1"/>
  <c r="X4800" i="11"/>
  <c r="Z4800" i="11" s="1"/>
  <c r="AE4799" i="11"/>
  <c r="AD4799" i="11"/>
  <c r="AC4799" i="11"/>
  <c r="AB4799" i="11"/>
  <c r="W4799" i="11"/>
  <c r="AE4798" i="11"/>
  <c r="AD4798" i="11"/>
  <c r="AC4798" i="11"/>
  <c r="AB4798" i="11"/>
  <c r="W4798" i="11"/>
  <c r="Y4798" i="11" s="1"/>
  <c r="AA4798" i="11" s="1"/>
  <c r="X4798" i="11"/>
  <c r="Z4798" i="11" s="1"/>
  <c r="AE4797" i="11"/>
  <c r="AD4797" i="11"/>
  <c r="AC4797" i="11"/>
  <c r="AB4797" i="11"/>
  <c r="W4797" i="11"/>
  <c r="AE4796" i="11"/>
  <c r="AD4796" i="11"/>
  <c r="AC4796" i="11"/>
  <c r="AB4796" i="11"/>
  <c r="W4796" i="11"/>
  <c r="X4796" i="11" s="1"/>
  <c r="Z4796" i="11" s="1"/>
  <c r="Y4796" i="11"/>
  <c r="AA4796" i="11" s="1"/>
  <c r="AE4795" i="11"/>
  <c r="AD4795" i="11"/>
  <c r="AC4795" i="11"/>
  <c r="AB4795" i="11"/>
  <c r="W4795" i="11"/>
  <c r="AE4794" i="11"/>
  <c r="AD4794" i="11"/>
  <c r="AC4794" i="11"/>
  <c r="AB4794" i="11"/>
  <c r="W4794" i="11"/>
  <c r="X4794" i="11" s="1"/>
  <c r="Z4794" i="11" s="1"/>
  <c r="AE4793" i="11"/>
  <c r="AD4793" i="11"/>
  <c r="AC4793" i="11"/>
  <c r="AB4793" i="11"/>
  <c r="W4793" i="11"/>
  <c r="AE4792" i="11"/>
  <c r="AD4792" i="11"/>
  <c r="AC4792" i="11"/>
  <c r="AB4792" i="11"/>
  <c r="W4792" i="11"/>
  <c r="X4792" i="11" s="1"/>
  <c r="Z4792" i="11" s="1"/>
  <c r="Y4792" i="11"/>
  <c r="AA4792" i="11" s="1"/>
  <c r="AE4791" i="11"/>
  <c r="AD4791" i="11"/>
  <c r="AC4791" i="11"/>
  <c r="AB4791" i="11"/>
  <c r="W4791" i="11"/>
  <c r="AE4790" i="11"/>
  <c r="AD4790" i="11"/>
  <c r="AC4790" i="11"/>
  <c r="AB4790" i="11"/>
  <c r="W4790" i="11"/>
  <c r="AE4789" i="11"/>
  <c r="AD4789" i="11"/>
  <c r="AC4789" i="11"/>
  <c r="AB4789" i="11"/>
  <c r="W4789" i="11"/>
  <c r="AE4788" i="11"/>
  <c r="AD4788" i="11"/>
  <c r="AC4788" i="11"/>
  <c r="AB4788" i="11"/>
  <c r="W4788" i="11"/>
  <c r="AE4787" i="11"/>
  <c r="AD4787" i="11"/>
  <c r="AC4787" i="11"/>
  <c r="AB4787" i="11"/>
  <c r="W4787" i="11"/>
  <c r="AE4786" i="11"/>
  <c r="AD4786" i="11"/>
  <c r="AC4786" i="11"/>
  <c r="AB4786" i="11"/>
  <c r="W4786" i="11"/>
  <c r="AE4785" i="11"/>
  <c r="AD4785" i="11"/>
  <c r="AC4785" i="11"/>
  <c r="AB4785" i="11"/>
  <c r="W4785" i="11"/>
  <c r="AE4784" i="11"/>
  <c r="AD4784" i="11"/>
  <c r="AC4784" i="11"/>
  <c r="AB4784" i="11"/>
  <c r="W4784" i="11"/>
  <c r="Y4784" i="11" s="1"/>
  <c r="AA4784" i="11" s="1"/>
  <c r="AE4783" i="11"/>
  <c r="AD4783" i="11"/>
  <c r="AC4783" i="11"/>
  <c r="AB4783" i="11"/>
  <c r="W4783" i="11"/>
  <c r="AE4782" i="11"/>
  <c r="AD4782" i="11"/>
  <c r="AC4782" i="11"/>
  <c r="AB4782" i="11"/>
  <c r="W4782" i="11"/>
  <c r="Y4782" i="11" s="1"/>
  <c r="AA4782" i="11" s="1"/>
  <c r="AE4781" i="11"/>
  <c r="AD4781" i="11"/>
  <c r="AC4781" i="11"/>
  <c r="AB4781" i="11"/>
  <c r="W4781" i="11"/>
  <c r="AE4780" i="11"/>
  <c r="AD4780" i="11"/>
  <c r="AC4780" i="11"/>
  <c r="AB4780" i="11"/>
  <c r="W4780" i="11"/>
  <c r="Y4780" i="11" s="1"/>
  <c r="AA4780" i="11" s="1"/>
  <c r="X4780" i="11"/>
  <c r="Z4780" i="11" s="1"/>
  <c r="AE4779" i="11"/>
  <c r="AD4779" i="11"/>
  <c r="AC4779" i="11"/>
  <c r="AB4779" i="11"/>
  <c r="W4779" i="11"/>
  <c r="AE4778" i="11"/>
  <c r="AD4778" i="11"/>
  <c r="AC4778" i="11"/>
  <c r="AB4778" i="11"/>
  <c r="W4778" i="11"/>
  <c r="X4778" i="11" s="1"/>
  <c r="Z4778" i="11" s="1"/>
  <c r="Y4778" i="11"/>
  <c r="AA4778" i="11" s="1"/>
  <c r="AE4777" i="11"/>
  <c r="AD4777" i="11"/>
  <c r="AC4777" i="11"/>
  <c r="AB4777" i="11"/>
  <c r="W4777" i="11"/>
  <c r="AE4776" i="11"/>
  <c r="AD4776" i="11"/>
  <c r="AC4776" i="11"/>
  <c r="AB4776" i="11"/>
  <c r="W4776" i="11"/>
  <c r="X4776" i="11" s="1"/>
  <c r="Z4776" i="11" s="1"/>
  <c r="Y4776" i="11"/>
  <c r="AA4776" i="11" s="1"/>
  <c r="AE4775" i="11"/>
  <c r="AD4775" i="11"/>
  <c r="AC4775" i="11"/>
  <c r="AB4775" i="11"/>
  <c r="W4775" i="11"/>
  <c r="AE4774" i="11"/>
  <c r="AD4774" i="11"/>
  <c r="AC4774" i="11"/>
  <c r="AB4774" i="11"/>
  <c r="W4774" i="11"/>
  <c r="X4774" i="11" s="1"/>
  <c r="Z4774" i="11" s="1"/>
  <c r="Y4774" i="11"/>
  <c r="AA4774" i="11" s="1"/>
  <c r="AE4773" i="11"/>
  <c r="AD4773" i="11"/>
  <c r="AC4773" i="11"/>
  <c r="AB4773" i="11"/>
  <c r="W4773" i="11"/>
  <c r="AE4772" i="11"/>
  <c r="AD4772" i="11"/>
  <c r="AC4772" i="11"/>
  <c r="AB4772" i="11"/>
  <c r="W4772" i="11"/>
  <c r="X4772" i="11"/>
  <c r="Z4772" i="11" s="1"/>
  <c r="AE4771" i="11"/>
  <c r="AD4771" i="11"/>
  <c r="AC4771" i="11"/>
  <c r="AB4771" i="11"/>
  <c r="W4771" i="11"/>
  <c r="AE4770" i="11"/>
  <c r="AD4770" i="11"/>
  <c r="AC4770" i="11"/>
  <c r="AB4770" i="11"/>
  <c r="W4770" i="11"/>
  <c r="X4770" i="11" s="1"/>
  <c r="Z4770" i="11" s="1"/>
  <c r="AE4769" i="11"/>
  <c r="AD4769" i="11"/>
  <c r="AC4769" i="11"/>
  <c r="AB4769" i="11"/>
  <c r="W4769" i="11"/>
  <c r="AE4768" i="11"/>
  <c r="AD4768" i="11"/>
  <c r="AC4768" i="11"/>
  <c r="AB4768" i="11"/>
  <c r="X4768" i="11"/>
  <c r="Z4768" i="11" s="1"/>
  <c r="W4768" i="11"/>
  <c r="Y4768" i="11" s="1"/>
  <c r="AA4768" i="11" s="1"/>
  <c r="AE4767" i="11"/>
  <c r="AD4767" i="11"/>
  <c r="AC4767" i="11"/>
  <c r="AB4767" i="11"/>
  <c r="W4767" i="11"/>
  <c r="AE4766" i="11"/>
  <c r="AD4766" i="11"/>
  <c r="AC4766" i="11"/>
  <c r="AB4766" i="11"/>
  <c r="W4766" i="11"/>
  <c r="AE4765" i="11"/>
  <c r="AD4765" i="11"/>
  <c r="AC4765" i="11"/>
  <c r="AB4765" i="11"/>
  <c r="W4765" i="11"/>
  <c r="AE4764" i="11"/>
  <c r="AD4764" i="11"/>
  <c r="AC4764" i="11"/>
  <c r="AB4764" i="11"/>
  <c r="W4764" i="11"/>
  <c r="AE4763" i="11"/>
  <c r="AD4763" i="11"/>
  <c r="AC4763" i="11"/>
  <c r="AB4763" i="11"/>
  <c r="W4763" i="11"/>
  <c r="AE4762" i="11"/>
  <c r="AD4762" i="11"/>
  <c r="AC4762" i="11"/>
  <c r="AB4762" i="11"/>
  <c r="W4762" i="11"/>
  <c r="AE4761" i="11"/>
  <c r="AD4761" i="11"/>
  <c r="AC4761" i="11"/>
  <c r="AB4761" i="11"/>
  <c r="W4761" i="11"/>
  <c r="AE4760" i="11"/>
  <c r="AD4760" i="11"/>
  <c r="AC4760" i="11"/>
  <c r="AB4760" i="11"/>
  <c r="Y4760" i="11"/>
  <c r="AA4760" i="11" s="1"/>
  <c r="W4760" i="11"/>
  <c r="X4760" i="11" s="1"/>
  <c r="Z4760" i="11" s="1"/>
  <c r="AE4759" i="11"/>
  <c r="AD4759" i="11"/>
  <c r="AC4759" i="11"/>
  <c r="AB4759" i="11"/>
  <c r="W4759" i="11"/>
  <c r="Y4759" i="11" s="1"/>
  <c r="AA4759" i="11" s="1"/>
  <c r="AE4758" i="11"/>
  <c r="AD4758" i="11"/>
  <c r="AC4758" i="11"/>
  <c r="AB4758" i="11"/>
  <c r="W4758" i="11"/>
  <c r="X4758" i="11" s="1"/>
  <c r="Z4758" i="11" s="1"/>
  <c r="Y4758" i="11"/>
  <c r="AA4758" i="11" s="1"/>
  <c r="AE4757" i="11"/>
  <c r="AD4757" i="11"/>
  <c r="AC4757" i="11"/>
  <c r="AB4757" i="11"/>
  <c r="W4757" i="11"/>
  <c r="AE4756" i="11"/>
  <c r="AD4756" i="11"/>
  <c r="AC4756" i="11"/>
  <c r="AB4756" i="11"/>
  <c r="W4756" i="11"/>
  <c r="X4756" i="11" s="1"/>
  <c r="Z4756" i="11" s="1"/>
  <c r="AE4755" i="11"/>
  <c r="AD4755" i="11"/>
  <c r="AC4755" i="11"/>
  <c r="AB4755" i="11"/>
  <c r="W4755" i="11"/>
  <c r="X4755" i="11" s="1"/>
  <c r="Z4755" i="11" s="1"/>
  <c r="AE4754" i="11"/>
  <c r="AD4754" i="11"/>
  <c r="AC4754" i="11"/>
  <c r="AB4754" i="11"/>
  <c r="W4754" i="11"/>
  <c r="AE4753" i="11"/>
  <c r="AD4753" i="11"/>
  <c r="AC4753" i="11"/>
  <c r="AB4753" i="11"/>
  <c r="W4753" i="11"/>
  <c r="AE4752" i="11"/>
  <c r="AD4752" i="11"/>
  <c r="AC4752" i="11"/>
  <c r="AB4752" i="11"/>
  <c r="W4752" i="11"/>
  <c r="Y4752" i="11" s="1"/>
  <c r="AA4752" i="11" s="1"/>
  <c r="X4752" i="11"/>
  <c r="Z4752" i="11" s="1"/>
  <c r="AE4751" i="11"/>
  <c r="AD4751" i="11"/>
  <c r="AC4751" i="11"/>
  <c r="AB4751" i="11"/>
  <c r="W4751" i="11"/>
  <c r="X4751" i="11"/>
  <c r="Z4751" i="11" s="1"/>
  <c r="AE4750" i="11"/>
  <c r="AD4750" i="11"/>
  <c r="AC4750" i="11"/>
  <c r="AB4750" i="11"/>
  <c r="W4750" i="11"/>
  <c r="AE4749" i="11"/>
  <c r="AD4749" i="11"/>
  <c r="AC4749" i="11"/>
  <c r="AB4749" i="11"/>
  <c r="W4749" i="11"/>
  <c r="AE4748" i="11"/>
  <c r="AD4748" i="11"/>
  <c r="AC4748" i="11"/>
  <c r="AB4748" i="11"/>
  <c r="W4748" i="11"/>
  <c r="AE4747" i="11"/>
  <c r="AD4747" i="11"/>
  <c r="AC4747" i="11"/>
  <c r="AB4747" i="11"/>
  <c r="Y4747" i="11"/>
  <c r="AA4747" i="11" s="1"/>
  <c r="W4747" i="11"/>
  <c r="X4747" i="11"/>
  <c r="Z4747" i="11" s="1"/>
  <c r="AE4746" i="11"/>
  <c r="AD4746" i="11"/>
  <c r="AC4746" i="11"/>
  <c r="AB4746" i="11"/>
  <c r="W4746" i="11"/>
  <c r="X4746" i="11"/>
  <c r="Z4746" i="11" s="1"/>
  <c r="AE4745" i="11"/>
  <c r="AD4745" i="11"/>
  <c r="AC4745" i="11"/>
  <c r="AB4745" i="11"/>
  <c r="W4745" i="11"/>
  <c r="AE4744" i="11"/>
  <c r="AD4744" i="11"/>
  <c r="AC4744" i="11"/>
  <c r="AB4744" i="11"/>
  <c r="W4744" i="11"/>
  <c r="X4744" i="11" s="1"/>
  <c r="Z4744" i="11" s="1"/>
  <c r="AE4743" i="11"/>
  <c r="AD4743" i="11"/>
  <c r="AC4743" i="11"/>
  <c r="AB4743" i="11"/>
  <c r="W4743" i="11"/>
  <c r="X4743" i="11" s="1"/>
  <c r="Z4743" i="11" s="1"/>
  <c r="AE4742" i="11"/>
  <c r="AD4742" i="11"/>
  <c r="AC4742" i="11"/>
  <c r="AB4742" i="11"/>
  <c r="X4742" i="11"/>
  <c r="Z4742" i="11" s="1"/>
  <c r="W4742" i="11"/>
  <c r="Y4742" i="11"/>
  <c r="AA4742" i="11" s="1"/>
  <c r="AE4741" i="11"/>
  <c r="AD4741" i="11"/>
  <c r="AC4741" i="11"/>
  <c r="AB4741" i="11"/>
  <c r="W4741" i="11"/>
  <c r="AE4740" i="11"/>
  <c r="AD4740" i="11"/>
  <c r="AC4740" i="11"/>
  <c r="AB4740" i="11"/>
  <c r="X4740" i="11"/>
  <c r="Z4740" i="11" s="1"/>
  <c r="W4740" i="11"/>
  <c r="Y4740" i="11"/>
  <c r="AA4740" i="11" s="1"/>
  <c r="AE4739" i="11"/>
  <c r="AD4739" i="11"/>
  <c r="AC4739" i="11"/>
  <c r="AB4739" i="11"/>
  <c r="W4739" i="11"/>
  <c r="AE4738" i="11"/>
  <c r="AD4738" i="11"/>
  <c r="AC4738" i="11"/>
  <c r="AB4738" i="11"/>
  <c r="W4738" i="11"/>
  <c r="AE4737" i="11"/>
  <c r="AD4737" i="11"/>
  <c r="AC4737" i="11"/>
  <c r="AB4737" i="11"/>
  <c r="W4737" i="11"/>
  <c r="AE4736" i="11"/>
  <c r="AD4736" i="11"/>
  <c r="AC4736" i="11"/>
  <c r="AB4736" i="11"/>
  <c r="W4736" i="11"/>
  <c r="AE4735" i="11"/>
  <c r="AD4735" i="11"/>
  <c r="AC4735" i="11"/>
  <c r="AB4735" i="11"/>
  <c r="W4735" i="11"/>
  <c r="AE4734" i="11"/>
  <c r="AD4734" i="11"/>
  <c r="AC4734" i="11"/>
  <c r="AB4734" i="11"/>
  <c r="W4734" i="11"/>
  <c r="X4734" i="11" s="1"/>
  <c r="Z4734" i="11" s="1"/>
  <c r="Y4734" i="11"/>
  <c r="AA4734" i="11" s="1"/>
  <c r="AE4733" i="11"/>
  <c r="AD4733" i="11"/>
  <c r="AC4733" i="11"/>
  <c r="AB4733" i="11"/>
  <c r="W4733" i="11"/>
  <c r="AE4732" i="11"/>
  <c r="AD4732" i="11"/>
  <c r="AC4732" i="11"/>
  <c r="AB4732" i="11"/>
  <c r="W4732" i="11"/>
  <c r="X4732" i="11" s="1"/>
  <c r="Z4732" i="11" s="1"/>
  <c r="Y4732" i="11"/>
  <c r="AA4732" i="11" s="1"/>
  <c r="AE4731" i="11"/>
  <c r="AD4731" i="11"/>
  <c r="AC4731" i="11"/>
  <c r="AB4731" i="11"/>
  <c r="W4731" i="11"/>
  <c r="AE4730" i="11"/>
  <c r="AD4730" i="11"/>
  <c r="AC4730" i="11"/>
  <c r="AB4730" i="11"/>
  <c r="Y4730" i="11"/>
  <c r="AA4730" i="11" s="1"/>
  <c r="W4730" i="11"/>
  <c r="X4730" i="11"/>
  <c r="Z4730" i="11" s="1"/>
  <c r="AE4729" i="11"/>
  <c r="AD4729" i="11"/>
  <c r="AC4729" i="11"/>
  <c r="AB4729" i="11"/>
  <c r="W4729" i="11"/>
  <c r="X4729" i="11"/>
  <c r="Z4729" i="11" s="1"/>
  <c r="AE4728" i="11"/>
  <c r="AD4728" i="11"/>
  <c r="AC4728" i="11"/>
  <c r="AB4728" i="11"/>
  <c r="W4728" i="11"/>
  <c r="Y4728" i="11"/>
  <c r="AA4728" i="11" s="1"/>
  <c r="AE4727" i="11"/>
  <c r="AD4727" i="11"/>
  <c r="AC4727" i="11"/>
  <c r="AB4727" i="11"/>
  <c r="W4727" i="11"/>
  <c r="X4727" i="11"/>
  <c r="Z4727" i="11" s="1"/>
  <c r="AE4726" i="11"/>
  <c r="AD4726" i="11"/>
  <c r="AC4726" i="11"/>
  <c r="AB4726" i="11"/>
  <c r="W4726" i="11"/>
  <c r="Y4726" i="11"/>
  <c r="AA4726" i="11" s="1"/>
  <c r="AE4725" i="11"/>
  <c r="AD4725" i="11"/>
  <c r="AC4725" i="11"/>
  <c r="AB4725" i="11"/>
  <c r="W4725" i="11"/>
  <c r="AE4724" i="11"/>
  <c r="AD4724" i="11"/>
  <c r="AC4724" i="11"/>
  <c r="AB4724" i="11"/>
  <c r="Y4724" i="11"/>
  <c r="AA4724" i="11" s="1"/>
  <c r="W4724" i="11"/>
  <c r="X4724" i="11" s="1"/>
  <c r="Z4724" i="11" s="1"/>
  <c r="AE4723" i="11"/>
  <c r="AD4723" i="11"/>
  <c r="AC4723" i="11"/>
  <c r="AB4723" i="11"/>
  <c r="W4723" i="11"/>
  <c r="X4723" i="11" s="1"/>
  <c r="Z4723" i="11" s="1"/>
  <c r="AE4722" i="11"/>
  <c r="AD4722" i="11"/>
  <c r="AC4722" i="11"/>
  <c r="AB4722" i="11"/>
  <c r="X4722" i="11"/>
  <c r="Z4722" i="11" s="1"/>
  <c r="W4722" i="11"/>
  <c r="Y4722" i="11"/>
  <c r="AA4722" i="11" s="1"/>
  <c r="AE4721" i="11"/>
  <c r="AD4721" i="11"/>
  <c r="AC4721" i="11"/>
  <c r="AB4721" i="11"/>
  <c r="W4721" i="11"/>
  <c r="AE4720" i="11"/>
  <c r="AD4720" i="11"/>
  <c r="AC4720" i="11"/>
  <c r="AB4720" i="11"/>
  <c r="W4720" i="11"/>
  <c r="AE4719" i="11"/>
  <c r="AD4719" i="11"/>
  <c r="AC4719" i="11"/>
  <c r="AB4719" i="11"/>
  <c r="Y4719" i="11"/>
  <c r="AA4719" i="11" s="1"/>
  <c r="W4719" i="11"/>
  <c r="X4719" i="11" s="1"/>
  <c r="Z4719" i="11" s="1"/>
  <c r="AE4718" i="11"/>
  <c r="AD4718" i="11"/>
  <c r="AC4718" i="11"/>
  <c r="AB4718" i="11"/>
  <c r="W4718" i="11"/>
  <c r="Y4718" i="11" s="1"/>
  <c r="AA4718" i="11" s="1"/>
  <c r="X4718" i="11"/>
  <c r="Z4718" i="11" s="1"/>
  <c r="AE4717" i="11"/>
  <c r="AD4717" i="11"/>
  <c r="AC4717" i="11"/>
  <c r="AB4717" i="11"/>
  <c r="W4717" i="11"/>
  <c r="X4717" i="11"/>
  <c r="Z4717" i="11" s="1"/>
  <c r="AE4716" i="11"/>
  <c r="AD4716" i="11"/>
  <c r="AC4716" i="11"/>
  <c r="AB4716" i="11"/>
  <c r="W4716" i="11"/>
  <c r="X4716" i="11" s="1"/>
  <c r="Z4716" i="11" s="1"/>
  <c r="Y4716" i="11"/>
  <c r="AA4716" i="11" s="1"/>
  <c r="AE4715" i="11"/>
  <c r="AD4715" i="11"/>
  <c r="AC4715" i="11"/>
  <c r="AB4715" i="11"/>
  <c r="W4715" i="11"/>
  <c r="AE4714" i="11"/>
  <c r="AD4714" i="11"/>
  <c r="AC4714" i="11"/>
  <c r="AB4714" i="11"/>
  <c r="X4714" i="11"/>
  <c r="Z4714" i="11" s="1"/>
  <c r="W4714" i="11"/>
  <c r="Y4714" i="11"/>
  <c r="AA4714" i="11" s="1"/>
  <c r="AE4713" i="11"/>
  <c r="AD4713" i="11"/>
  <c r="AC4713" i="11"/>
  <c r="AB4713" i="11"/>
  <c r="W4713" i="11"/>
  <c r="AE4712" i="11"/>
  <c r="AD4712" i="11"/>
  <c r="AC4712" i="11"/>
  <c r="AB4712" i="11"/>
  <c r="W4712" i="11"/>
  <c r="AE4711" i="11"/>
  <c r="AD4711" i="11"/>
  <c r="AC4711" i="11"/>
  <c r="AB4711" i="11"/>
  <c r="W4711" i="11"/>
  <c r="AE4710" i="11"/>
  <c r="AD4710" i="11"/>
  <c r="AC4710" i="11"/>
  <c r="AB4710" i="11"/>
  <c r="X4710" i="11"/>
  <c r="Z4710" i="11" s="1"/>
  <c r="W4710" i="11"/>
  <c r="Y4710" i="11"/>
  <c r="AA4710" i="11" s="1"/>
  <c r="AE4709" i="11"/>
  <c r="AD4709" i="11"/>
  <c r="AC4709" i="11"/>
  <c r="AB4709" i="11"/>
  <c r="W4709" i="11"/>
  <c r="AE4708" i="11"/>
  <c r="AD4708" i="11"/>
  <c r="AC4708" i="11"/>
  <c r="AB4708" i="11"/>
  <c r="X4708" i="11"/>
  <c r="Z4708" i="11" s="1"/>
  <c r="W4708" i="11"/>
  <c r="Y4708" i="11" s="1"/>
  <c r="AA4708" i="11" s="1"/>
  <c r="AE4707" i="11"/>
  <c r="AD4707" i="11"/>
  <c r="AC4707" i="11"/>
  <c r="AB4707" i="11"/>
  <c r="W4707" i="11"/>
  <c r="Y4707" i="11" s="1"/>
  <c r="AA4707" i="11" s="1"/>
  <c r="X4707" i="11"/>
  <c r="Z4707" i="11" s="1"/>
  <c r="AE4706" i="11"/>
  <c r="AD4706" i="11"/>
  <c r="AC4706" i="11"/>
  <c r="AB4706" i="11"/>
  <c r="W4706" i="11"/>
  <c r="AE4705" i="11"/>
  <c r="AD4705" i="11"/>
  <c r="AC4705" i="11"/>
  <c r="AB4705" i="11"/>
  <c r="W4705" i="11"/>
  <c r="AE4704" i="11"/>
  <c r="AD4704" i="11"/>
  <c r="AC4704" i="11"/>
  <c r="AB4704" i="11"/>
  <c r="W4704" i="11"/>
  <c r="Y4704" i="11" s="1"/>
  <c r="AA4704" i="11" s="1"/>
  <c r="AE4703" i="11"/>
  <c r="AD4703" i="11"/>
  <c r="AC4703" i="11"/>
  <c r="AB4703" i="11"/>
  <c r="W4703" i="11"/>
  <c r="X4703" i="11" s="1"/>
  <c r="Z4703" i="11" s="1"/>
  <c r="AE4702" i="11"/>
  <c r="AD4702" i="11"/>
  <c r="AC4702" i="11"/>
  <c r="AB4702" i="11"/>
  <c r="W4702" i="11"/>
  <c r="Y4702" i="11" s="1"/>
  <c r="AA4702" i="11" s="1"/>
  <c r="AE4701" i="11"/>
  <c r="AD4701" i="11"/>
  <c r="AC4701" i="11"/>
  <c r="AB4701" i="11"/>
  <c r="Y4701" i="11"/>
  <c r="AA4701" i="11" s="1"/>
  <c r="W4701" i="11"/>
  <c r="X4701" i="11"/>
  <c r="Z4701" i="11" s="1"/>
  <c r="AE4700" i="11"/>
  <c r="AD4700" i="11"/>
  <c r="AC4700" i="11"/>
  <c r="AB4700" i="11"/>
  <c r="W4700" i="11"/>
  <c r="AE4699" i="11"/>
  <c r="AD4699" i="11"/>
  <c r="AC4699" i="11"/>
  <c r="AB4699" i="11"/>
  <c r="W4699" i="11"/>
  <c r="AE4698" i="11"/>
  <c r="AD4698" i="11"/>
  <c r="AC4698" i="11"/>
  <c r="AB4698" i="11"/>
  <c r="W4698" i="11"/>
  <c r="Y4698" i="11" s="1"/>
  <c r="AA4698" i="11" s="1"/>
  <c r="AE4697" i="11"/>
  <c r="AD4697" i="11"/>
  <c r="AC4697" i="11"/>
  <c r="AB4697" i="11"/>
  <c r="Y4697" i="11"/>
  <c r="AA4697" i="11" s="1"/>
  <c r="W4697" i="11"/>
  <c r="X4697" i="11"/>
  <c r="Z4697" i="11" s="1"/>
  <c r="AE4696" i="11"/>
  <c r="AD4696" i="11"/>
  <c r="AC4696" i="11"/>
  <c r="AB4696" i="11"/>
  <c r="W4696" i="11"/>
  <c r="AE4695" i="11"/>
  <c r="AD4695" i="11"/>
  <c r="AC4695" i="11"/>
  <c r="AB4695" i="11"/>
  <c r="Y4695" i="11"/>
  <c r="AA4695" i="11" s="1"/>
  <c r="W4695" i="11"/>
  <c r="X4695" i="11" s="1"/>
  <c r="Z4695" i="11" s="1"/>
  <c r="AE4694" i="11"/>
  <c r="AD4694" i="11"/>
  <c r="AC4694" i="11"/>
  <c r="AB4694" i="11"/>
  <c r="W4694" i="11"/>
  <c r="AE4693" i="11"/>
  <c r="AD4693" i="11"/>
  <c r="AC4693" i="11"/>
  <c r="AB4693" i="11"/>
  <c r="W4693" i="11"/>
  <c r="Y4693" i="11" s="1"/>
  <c r="AA4693" i="11" s="1"/>
  <c r="X4693" i="11"/>
  <c r="Z4693" i="11" s="1"/>
  <c r="AE4692" i="11"/>
  <c r="AD4692" i="11"/>
  <c r="AC4692" i="11"/>
  <c r="AB4692" i="11"/>
  <c r="W4692" i="11"/>
  <c r="Y4692" i="11"/>
  <c r="AA4692" i="11" s="1"/>
  <c r="AE4691" i="11"/>
  <c r="AD4691" i="11"/>
  <c r="AC4691" i="11"/>
  <c r="AB4691" i="11"/>
  <c r="W4691" i="11"/>
  <c r="X4691" i="11"/>
  <c r="Z4691" i="11" s="1"/>
  <c r="AE4690" i="11"/>
  <c r="AD4690" i="11"/>
  <c r="AC4690" i="11"/>
  <c r="AB4690" i="11"/>
  <c r="W4690" i="11"/>
  <c r="Y4690" i="11"/>
  <c r="AA4690" i="11" s="1"/>
  <c r="AE4689" i="11"/>
  <c r="AD4689" i="11"/>
  <c r="AC4689" i="11"/>
  <c r="AB4689" i="11"/>
  <c r="W4689" i="11"/>
  <c r="X4689" i="11" s="1"/>
  <c r="Z4689" i="11" s="1"/>
  <c r="AE4688" i="11"/>
  <c r="AD4688" i="11"/>
  <c r="AC4688" i="11"/>
  <c r="AB4688" i="11"/>
  <c r="W4688" i="11"/>
  <c r="AE4687" i="11"/>
  <c r="AD4687" i="11"/>
  <c r="AC4687" i="11"/>
  <c r="AB4687" i="11"/>
  <c r="W4687" i="11"/>
  <c r="AE4686" i="11"/>
  <c r="AD4686" i="11"/>
  <c r="AC4686" i="11"/>
  <c r="AB4686" i="11"/>
  <c r="W4686" i="11"/>
  <c r="Y4686" i="11"/>
  <c r="AA4686" i="11" s="1"/>
  <c r="AE4685" i="11"/>
  <c r="AD4685" i="11"/>
  <c r="AC4685" i="11"/>
  <c r="AB4685" i="11"/>
  <c r="W4685" i="11"/>
  <c r="Y4685" i="11" s="1"/>
  <c r="AA4685" i="11" s="1"/>
  <c r="AE4684" i="11"/>
  <c r="AD4684" i="11"/>
  <c r="AC4684" i="11"/>
  <c r="AB4684" i="11"/>
  <c r="X4684" i="11"/>
  <c r="Z4684" i="11" s="1"/>
  <c r="W4684" i="11"/>
  <c r="Y4684" i="11" s="1"/>
  <c r="AA4684" i="11" s="1"/>
  <c r="AE4683" i="11"/>
  <c r="AD4683" i="11"/>
  <c r="AC4683" i="11"/>
  <c r="AB4683" i="11"/>
  <c r="W4683" i="11"/>
  <c r="AE4682" i="11"/>
  <c r="AD4682" i="11"/>
  <c r="AC4682" i="11"/>
  <c r="AB4682" i="11"/>
  <c r="X4682" i="11"/>
  <c r="Z4682" i="11" s="1"/>
  <c r="W4682" i="11"/>
  <c r="Y4682" i="11" s="1"/>
  <c r="AA4682" i="11" s="1"/>
  <c r="AE4681" i="11"/>
  <c r="AD4681" i="11"/>
  <c r="AC4681" i="11"/>
  <c r="AB4681" i="11"/>
  <c r="Y4681" i="11"/>
  <c r="AA4681" i="11" s="1"/>
  <c r="W4681" i="11"/>
  <c r="X4681" i="11"/>
  <c r="Z4681" i="11" s="1"/>
  <c r="AE4680" i="11"/>
  <c r="AD4680" i="11"/>
  <c r="AC4680" i="11"/>
  <c r="AB4680" i="11"/>
  <c r="W4680" i="11"/>
  <c r="AE4679" i="11"/>
  <c r="AD4679" i="11"/>
  <c r="AC4679" i="11"/>
  <c r="AB4679" i="11"/>
  <c r="Y4679" i="11"/>
  <c r="AA4679" i="11" s="1"/>
  <c r="W4679" i="11"/>
  <c r="X4679" i="11" s="1"/>
  <c r="Z4679" i="11" s="1"/>
  <c r="AE4678" i="11"/>
  <c r="AD4678" i="11"/>
  <c r="AC4678" i="11"/>
  <c r="AB4678" i="11"/>
  <c r="W4678" i="11"/>
  <c r="Y4678" i="11"/>
  <c r="AA4678" i="11" s="1"/>
  <c r="AE4677" i="11"/>
  <c r="AD4677" i="11"/>
  <c r="AC4677" i="11"/>
  <c r="AB4677" i="11"/>
  <c r="W4677" i="11"/>
  <c r="Y4677" i="11" s="1"/>
  <c r="AA4677" i="11" s="1"/>
  <c r="AE4676" i="11"/>
  <c r="AD4676" i="11"/>
  <c r="AC4676" i="11"/>
  <c r="AB4676" i="11"/>
  <c r="W4676" i="11"/>
  <c r="X4676" i="11" s="1"/>
  <c r="Z4676" i="11" s="1"/>
  <c r="AE4675" i="11"/>
  <c r="AD4675" i="11"/>
  <c r="AC4675" i="11"/>
  <c r="AB4675" i="11"/>
  <c r="W4675" i="11"/>
  <c r="X4675" i="11" s="1"/>
  <c r="Z4675" i="11" s="1"/>
  <c r="AE4674" i="11"/>
  <c r="AD4674" i="11"/>
  <c r="AC4674" i="11"/>
  <c r="AB4674" i="11"/>
  <c r="X4674" i="11"/>
  <c r="Z4674" i="11" s="1"/>
  <c r="W4674" i="11"/>
  <c r="Y4674" i="11"/>
  <c r="AA4674" i="11" s="1"/>
  <c r="AE4673" i="11"/>
  <c r="AD4673" i="11"/>
  <c r="AC4673" i="11"/>
  <c r="AB4673" i="11"/>
  <c r="W4673" i="11"/>
  <c r="AE4672" i="11"/>
  <c r="AD4672" i="11"/>
  <c r="AC4672" i="11"/>
  <c r="AB4672" i="11"/>
  <c r="W4672" i="11"/>
  <c r="AE4671" i="11"/>
  <c r="AD4671" i="11"/>
  <c r="AC4671" i="11"/>
  <c r="AB4671" i="11"/>
  <c r="W4671" i="11"/>
  <c r="X4671" i="11" s="1"/>
  <c r="Z4671" i="11" s="1"/>
  <c r="AE4670" i="11"/>
  <c r="AD4670" i="11"/>
  <c r="AC4670" i="11"/>
  <c r="AB4670" i="11"/>
  <c r="W4670" i="11"/>
  <c r="X4670" i="11" s="1"/>
  <c r="Z4670" i="11" s="1"/>
  <c r="AE4669" i="11"/>
  <c r="AD4669" i="11"/>
  <c r="AC4669" i="11"/>
  <c r="AB4669" i="11"/>
  <c r="W4669" i="11"/>
  <c r="AE4668" i="11"/>
  <c r="AD4668" i="11"/>
  <c r="AC4668" i="11"/>
  <c r="AB4668" i="11"/>
  <c r="W4668" i="11"/>
  <c r="Y4668" i="11" s="1"/>
  <c r="AA4668" i="11" s="1"/>
  <c r="AE4667" i="11"/>
  <c r="AD4667" i="11"/>
  <c r="AC4667" i="11"/>
  <c r="AB4667" i="11"/>
  <c r="Y4667" i="11"/>
  <c r="AA4667" i="11" s="1"/>
  <c r="W4667" i="11"/>
  <c r="X4667" i="11" s="1"/>
  <c r="Z4667" i="11" s="1"/>
  <c r="AE4666" i="11"/>
  <c r="AD4666" i="11"/>
  <c r="AC4666" i="11"/>
  <c r="AB4666" i="11"/>
  <c r="W4666" i="11"/>
  <c r="Y4666" i="11" s="1"/>
  <c r="AA4666" i="11" s="1"/>
  <c r="X4666" i="11"/>
  <c r="Z4666" i="11" s="1"/>
  <c r="AE4665" i="11"/>
  <c r="AD4665" i="11"/>
  <c r="AC4665" i="11"/>
  <c r="AB4665" i="11"/>
  <c r="W4665" i="11"/>
  <c r="AE4664" i="11"/>
  <c r="AD4664" i="11"/>
  <c r="AC4664" i="11"/>
  <c r="AB4664" i="11"/>
  <c r="W4664" i="11"/>
  <c r="AE4663" i="11"/>
  <c r="AD4663" i="11"/>
  <c r="AC4663" i="11"/>
  <c r="AB4663" i="11"/>
  <c r="X4663" i="11"/>
  <c r="Z4663" i="11" s="1"/>
  <c r="W4663" i="11"/>
  <c r="Y4663" i="11" s="1"/>
  <c r="AA4663" i="11" s="1"/>
  <c r="AE4662" i="11"/>
  <c r="AD4662" i="11"/>
  <c r="AC4662" i="11"/>
  <c r="AB4662" i="11"/>
  <c r="W4662" i="11"/>
  <c r="AE4661" i="11"/>
  <c r="AD4661" i="11"/>
  <c r="AC4661" i="11"/>
  <c r="AB4661" i="11"/>
  <c r="W4661" i="11"/>
  <c r="X4661" i="11" s="1"/>
  <c r="Z4661" i="11" s="1"/>
  <c r="AE4660" i="11"/>
  <c r="AD4660" i="11"/>
  <c r="AC4660" i="11"/>
  <c r="AB4660" i="11"/>
  <c r="W4660" i="11"/>
  <c r="AE4659" i="11"/>
  <c r="AD4659" i="11"/>
  <c r="AC4659" i="11"/>
  <c r="AB4659" i="11"/>
  <c r="W4659" i="11"/>
  <c r="AE4658" i="11"/>
  <c r="AD4658" i="11"/>
  <c r="AC4658" i="11"/>
  <c r="AB4658" i="11"/>
  <c r="Y4658" i="11"/>
  <c r="AA4658" i="11" s="1"/>
  <c r="W4658" i="11"/>
  <c r="X4658" i="11" s="1"/>
  <c r="Z4658" i="11" s="1"/>
  <c r="AE4657" i="11"/>
  <c r="AD4657" i="11"/>
  <c r="AC4657" i="11"/>
  <c r="AB4657" i="11"/>
  <c r="Y4657" i="11"/>
  <c r="AA4657" i="11" s="1"/>
  <c r="W4657" i="11"/>
  <c r="X4657" i="11"/>
  <c r="Z4657" i="11" s="1"/>
  <c r="AE4656" i="11"/>
  <c r="AD4656" i="11"/>
  <c r="AC4656" i="11"/>
  <c r="AB4656" i="11"/>
  <c r="W4656" i="11"/>
  <c r="AE4655" i="11"/>
  <c r="AD4655" i="11"/>
  <c r="AC4655" i="11"/>
  <c r="AB4655" i="11"/>
  <c r="Y4655" i="11"/>
  <c r="AA4655" i="11" s="1"/>
  <c r="W4655" i="11"/>
  <c r="X4655" i="11"/>
  <c r="Z4655" i="11" s="1"/>
  <c r="AE4654" i="11"/>
  <c r="AD4654" i="11"/>
  <c r="AC4654" i="11"/>
  <c r="AB4654" i="11"/>
  <c r="W4654" i="11"/>
  <c r="X4654" i="11"/>
  <c r="Z4654" i="11" s="1"/>
  <c r="AE4653" i="11"/>
  <c r="AD4653" i="11"/>
  <c r="AC4653" i="11"/>
  <c r="AB4653" i="11"/>
  <c r="W4653" i="11"/>
  <c r="AE4652" i="11"/>
  <c r="AD4652" i="11"/>
  <c r="AC4652" i="11"/>
  <c r="AB4652" i="11"/>
  <c r="W4652" i="11"/>
  <c r="AE4651" i="11"/>
  <c r="AD4651" i="11"/>
  <c r="AC4651" i="11"/>
  <c r="AB4651" i="11"/>
  <c r="W4651" i="11"/>
  <c r="AE4650" i="11"/>
  <c r="AD4650" i="11"/>
  <c r="AC4650" i="11"/>
  <c r="AB4650" i="11"/>
  <c r="Y4650" i="11"/>
  <c r="AA4650" i="11" s="1"/>
  <c r="W4650" i="11"/>
  <c r="X4650" i="11" s="1"/>
  <c r="Z4650" i="11" s="1"/>
  <c r="AE4649" i="11"/>
  <c r="AD4649" i="11"/>
  <c r="AC4649" i="11"/>
  <c r="AB4649" i="11"/>
  <c r="W4649" i="11"/>
  <c r="Y4649" i="11" s="1"/>
  <c r="AA4649" i="11" s="1"/>
  <c r="AE4648" i="11"/>
  <c r="AD4648" i="11"/>
  <c r="AC4648" i="11"/>
  <c r="AB4648" i="11"/>
  <c r="W4648" i="11"/>
  <c r="AE4647" i="11"/>
  <c r="AD4647" i="11"/>
  <c r="AC4647" i="11"/>
  <c r="AB4647" i="11"/>
  <c r="Y4647" i="11"/>
  <c r="AA4647" i="11" s="1"/>
  <c r="W4647" i="11"/>
  <c r="X4647" i="11" s="1"/>
  <c r="Z4647" i="11" s="1"/>
  <c r="AE4646" i="11"/>
  <c r="AD4646" i="11"/>
  <c r="AC4646" i="11"/>
  <c r="AB4646" i="11"/>
  <c r="W4646" i="11"/>
  <c r="Y4646" i="11" s="1"/>
  <c r="AA4646" i="11" s="1"/>
  <c r="X4646" i="11"/>
  <c r="Z4646" i="11" s="1"/>
  <c r="AE4645" i="11"/>
  <c r="AD4645" i="11"/>
  <c r="AC4645" i="11"/>
  <c r="AB4645" i="11"/>
  <c r="W4645" i="11"/>
  <c r="Y4645" i="11" s="1"/>
  <c r="AA4645" i="11" s="1"/>
  <c r="AE4644" i="11"/>
  <c r="AD4644" i="11"/>
  <c r="AC4644" i="11"/>
  <c r="AB4644" i="11"/>
  <c r="W4644" i="11"/>
  <c r="AE4643" i="11"/>
  <c r="AD4643" i="11"/>
  <c r="AC4643" i="11"/>
  <c r="AB4643" i="11"/>
  <c r="W4643" i="11"/>
  <c r="Y4643" i="11" s="1"/>
  <c r="AA4643" i="11" s="1"/>
  <c r="AE4642" i="11"/>
  <c r="AD4642" i="11"/>
  <c r="AC4642" i="11"/>
  <c r="AB4642" i="11"/>
  <c r="W4642" i="11"/>
  <c r="X4642" i="11" s="1"/>
  <c r="Z4642" i="11" s="1"/>
  <c r="AE4641" i="11"/>
  <c r="AD4641" i="11"/>
  <c r="AC4641" i="11"/>
  <c r="AB4641" i="11"/>
  <c r="X4641" i="11"/>
  <c r="Z4641" i="11" s="1"/>
  <c r="W4641" i="11"/>
  <c r="Y4641" i="11" s="1"/>
  <c r="AA4641" i="11" s="1"/>
  <c r="AE4640" i="11"/>
  <c r="AD4640" i="11"/>
  <c r="AC4640" i="11"/>
  <c r="AB4640" i="11"/>
  <c r="W4640" i="11"/>
  <c r="AE4639" i="11"/>
  <c r="AD4639" i="11"/>
  <c r="AC4639" i="11"/>
  <c r="AB4639" i="11"/>
  <c r="X4639" i="11"/>
  <c r="Z4639" i="11" s="1"/>
  <c r="W4639" i="11"/>
  <c r="Y4639" i="11" s="1"/>
  <c r="AA4639" i="11" s="1"/>
  <c r="AE4638" i="11"/>
  <c r="AD4638" i="11"/>
  <c r="AC4638" i="11"/>
  <c r="AB4638" i="11"/>
  <c r="Y4638" i="11"/>
  <c r="AA4638" i="11" s="1"/>
  <c r="W4638" i="11"/>
  <c r="X4638" i="11"/>
  <c r="Z4638" i="11" s="1"/>
  <c r="AE4637" i="11"/>
  <c r="AD4637" i="11"/>
  <c r="AC4637" i="11"/>
  <c r="AB4637" i="11"/>
  <c r="W4637" i="11"/>
  <c r="Y4637" i="11"/>
  <c r="AA4637" i="11" s="1"/>
  <c r="AE4636" i="11"/>
  <c r="AD4636" i="11"/>
  <c r="AC4636" i="11"/>
  <c r="AB4636" i="11"/>
  <c r="W4636" i="11"/>
  <c r="AE4635" i="11"/>
  <c r="AD4635" i="11"/>
  <c r="AC4635" i="11"/>
  <c r="AB4635" i="11"/>
  <c r="W4635" i="11"/>
  <c r="Y4635" i="11" s="1"/>
  <c r="AA4635" i="11" s="1"/>
  <c r="AE4634" i="11"/>
  <c r="AD4634" i="11"/>
  <c r="AC4634" i="11"/>
  <c r="AB4634" i="11"/>
  <c r="W4634" i="11"/>
  <c r="X4634" i="11" s="1"/>
  <c r="Z4634" i="11" s="1"/>
  <c r="AE4633" i="11"/>
  <c r="AD4633" i="11"/>
  <c r="AC4633" i="11"/>
  <c r="AB4633" i="11"/>
  <c r="Y4633" i="11"/>
  <c r="AA4633" i="11" s="1"/>
  <c r="W4633" i="11"/>
  <c r="X4633" i="11"/>
  <c r="Z4633" i="11" s="1"/>
  <c r="AE4632" i="11"/>
  <c r="AD4632" i="11"/>
  <c r="AC4632" i="11"/>
  <c r="AB4632" i="11"/>
  <c r="W4632" i="11"/>
  <c r="AE4631" i="11"/>
  <c r="AD4631" i="11"/>
  <c r="AC4631" i="11"/>
  <c r="AB4631" i="11"/>
  <c r="Y4631" i="11"/>
  <c r="AA4631" i="11" s="1"/>
  <c r="W4631" i="11"/>
  <c r="X4631" i="11"/>
  <c r="Z4631" i="11" s="1"/>
  <c r="AE4630" i="11"/>
  <c r="AD4630" i="11"/>
  <c r="AC4630" i="11"/>
  <c r="AB4630" i="11"/>
  <c r="W4630" i="11"/>
  <c r="X4630" i="11"/>
  <c r="Z4630" i="11" s="1"/>
  <c r="AE4629" i="11"/>
  <c r="AD4629" i="11"/>
  <c r="AC4629" i="11"/>
  <c r="AB4629" i="11"/>
  <c r="W4629" i="11"/>
  <c r="AE4628" i="11"/>
  <c r="AD4628" i="11"/>
  <c r="AC4628" i="11"/>
  <c r="AB4628" i="11"/>
  <c r="W4628" i="11"/>
  <c r="AE4627" i="11"/>
  <c r="AD4627" i="11"/>
  <c r="AC4627" i="11"/>
  <c r="AB4627" i="11"/>
  <c r="W4627" i="11"/>
  <c r="AE4626" i="11"/>
  <c r="AD4626" i="11"/>
  <c r="AC4626" i="11"/>
  <c r="AB4626" i="11"/>
  <c r="Y4626" i="11"/>
  <c r="AA4626" i="11" s="1"/>
  <c r="W4626" i="11"/>
  <c r="X4626" i="11"/>
  <c r="Z4626" i="11" s="1"/>
  <c r="AE4625" i="11"/>
  <c r="AD4625" i="11"/>
  <c r="AC4625" i="11"/>
  <c r="AB4625" i="11"/>
  <c r="W4625" i="11"/>
  <c r="Y4625" i="11"/>
  <c r="AA4625" i="11" s="1"/>
  <c r="AE4624" i="11"/>
  <c r="AD4624" i="11"/>
  <c r="AC4624" i="11"/>
  <c r="AB4624" i="11"/>
  <c r="W4624" i="11"/>
  <c r="AE4623" i="11"/>
  <c r="AD4623" i="11"/>
  <c r="AC4623" i="11"/>
  <c r="AB4623" i="11"/>
  <c r="W4623" i="11"/>
  <c r="Y4623" i="11" s="1"/>
  <c r="AA4623" i="11" s="1"/>
  <c r="AE4622" i="11"/>
  <c r="AD4622" i="11"/>
  <c r="AC4622" i="11"/>
  <c r="AB4622" i="11"/>
  <c r="W4622" i="11"/>
  <c r="X4622" i="11" s="1"/>
  <c r="Z4622" i="11" s="1"/>
  <c r="AE4621" i="11"/>
  <c r="AD4621" i="11"/>
  <c r="AC4621" i="11"/>
  <c r="AB4621" i="11"/>
  <c r="Y4621" i="11"/>
  <c r="AA4621" i="11" s="1"/>
  <c r="W4621" i="11"/>
  <c r="X4621" i="11" s="1"/>
  <c r="Z4621" i="11" s="1"/>
  <c r="AE4620" i="11"/>
  <c r="AD4620" i="11"/>
  <c r="AC4620" i="11"/>
  <c r="AB4620" i="11"/>
  <c r="W4620" i="11"/>
  <c r="AE4619" i="11"/>
  <c r="AD4619" i="11"/>
  <c r="AC4619" i="11"/>
  <c r="AB4619" i="11"/>
  <c r="Y4619" i="11"/>
  <c r="AA4619" i="11" s="1"/>
  <c r="W4619" i="11"/>
  <c r="X4619" i="11" s="1"/>
  <c r="Z4619" i="11" s="1"/>
  <c r="AE4618" i="11"/>
  <c r="AD4618" i="11"/>
  <c r="AC4618" i="11"/>
  <c r="AB4618" i="11"/>
  <c r="W4618" i="11"/>
  <c r="Y4618" i="11" s="1"/>
  <c r="AA4618" i="11" s="1"/>
  <c r="X4618" i="11"/>
  <c r="Z4618" i="11" s="1"/>
  <c r="AE4617" i="11"/>
  <c r="AD4617" i="11"/>
  <c r="AC4617" i="11"/>
  <c r="AB4617" i="11"/>
  <c r="W4617" i="11"/>
  <c r="X4617" i="11"/>
  <c r="Z4617" i="11" s="1"/>
  <c r="AE4616" i="11"/>
  <c r="AD4616" i="11"/>
  <c r="AC4616" i="11"/>
  <c r="AB4616" i="11"/>
  <c r="W4616" i="11"/>
  <c r="AE4615" i="11"/>
  <c r="AD4615" i="11"/>
  <c r="AC4615" i="11"/>
  <c r="AB4615" i="11"/>
  <c r="W4615" i="11"/>
  <c r="X4615" i="11"/>
  <c r="Z4615" i="11" s="1"/>
  <c r="AE4614" i="11"/>
  <c r="AD4614" i="11"/>
  <c r="AC4614" i="11"/>
  <c r="AB4614" i="11"/>
  <c r="W4614" i="11"/>
  <c r="Y4614" i="11" s="1"/>
  <c r="AA4614" i="11" s="1"/>
  <c r="X4614" i="11"/>
  <c r="Z4614" i="11" s="1"/>
  <c r="AE4613" i="11"/>
  <c r="AD4613" i="11"/>
  <c r="AC4613" i="11"/>
  <c r="AB4613" i="11"/>
  <c r="W4613" i="11"/>
  <c r="Y4613" i="11" s="1"/>
  <c r="AA4613" i="11" s="1"/>
  <c r="AE4612" i="11"/>
  <c r="AD4612" i="11"/>
  <c r="AC4612" i="11"/>
  <c r="AB4612" i="11"/>
  <c r="W4612" i="11"/>
  <c r="AE4611" i="11"/>
  <c r="AD4611" i="11"/>
  <c r="AC4611" i="11"/>
  <c r="AB4611" i="11"/>
  <c r="W4611" i="11"/>
  <c r="AE4610" i="11"/>
  <c r="AD4610" i="11"/>
  <c r="AC4610" i="11"/>
  <c r="AB4610" i="11"/>
  <c r="W4610" i="11"/>
  <c r="AE4609" i="11"/>
  <c r="AD4609" i="11"/>
  <c r="AC4609" i="11"/>
  <c r="AB4609" i="11"/>
  <c r="W4609" i="11"/>
  <c r="Y4609" i="11" s="1"/>
  <c r="AA4609" i="11" s="1"/>
  <c r="X4609" i="11"/>
  <c r="Z4609" i="11" s="1"/>
  <c r="AE4608" i="11"/>
  <c r="AD4608" i="11"/>
  <c r="AC4608" i="11"/>
  <c r="AB4608" i="11"/>
  <c r="W4608" i="11"/>
  <c r="X4608" i="11"/>
  <c r="Z4608" i="11" s="1"/>
  <c r="AE4607" i="11"/>
  <c r="AD4607" i="11"/>
  <c r="AC4607" i="11"/>
  <c r="AB4607" i="11"/>
  <c r="W4607" i="11"/>
  <c r="X4607" i="11" s="1"/>
  <c r="Z4607" i="11" s="1"/>
  <c r="Y4607" i="11"/>
  <c r="AA4607" i="11" s="1"/>
  <c r="AE4606" i="11"/>
  <c r="AD4606" i="11"/>
  <c r="AC4606" i="11"/>
  <c r="AB4606" i="11"/>
  <c r="W4606" i="11"/>
  <c r="Y4606" i="11" s="1"/>
  <c r="AA4606" i="11" s="1"/>
  <c r="AE4605" i="11"/>
  <c r="AD4605" i="11"/>
  <c r="AC4605" i="11"/>
  <c r="AB4605" i="11"/>
  <c r="Y4605" i="11"/>
  <c r="AA4605" i="11" s="1"/>
  <c r="X4605" i="11"/>
  <c r="Z4605" i="11" s="1"/>
  <c r="W4605" i="11"/>
  <c r="AE4604" i="11"/>
  <c r="AD4604" i="11"/>
  <c r="AC4604" i="11"/>
  <c r="AB4604" i="11"/>
  <c r="W4604" i="11"/>
  <c r="AE4603" i="11"/>
  <c r="AD4603" i="11"/>
  <c r="AC4603" i="11"/>
  <c r="AB4603" i="11"/>
  <c r="Y4603" i="11"/>
  <c r="AA4603" i="11" s="1"/>
  <c r="W4603" i="11"/>
  <c r="X4603" i="11" s="1"/>
  <c r="Z4603" i="11" s="1"/>
  <c r="AE4602" i="11"/>
  <c r="AD4602" i="11"/>
  <c r="AC4602" i="11"/>
  <c r="AB4602" i="11"/>
  <c r="W4602" i="11"/>
  <c r="X4602" i="11" s="1"/>
  <c r="Z4602" i="11" s="1"/>
  <c r="AE4601" i="11"/>
  <c r="AD4601" i="11"/>
  <c r="AC4601" i="11"/>
  <c r="AB4601" i="11"/>
  <c r="X4601" i="11"/>
  <c r="Z4601" i="11" s="1"/>
  <c r="W4601" i="11"/>
  <c r="Y4601" i="11" s="1"/>
  <c r="AA4601" i="11" s="1"/>
  <c r="AE4600" i="11"/>
  <c r="AD4600" i="11"/>
  <c r="AC4600" i="11"/>
  <c r="AB4600" i="11"/>
  <c r="W4600" i="11"/>
  <c r="Y4600" i="11" s="1"/>
  <c r="AA4600" i="11" s="1"/>
  <c r="AE4599" i="11"/>
  <c r="AD4599" i="11"/>
  <c r="AC4599" i="11"/>
  <c r="AB4599" i="11"/>
  <c r="Y4599" i="11"/>
  <c r="AA4599" i="11" s="1"/>
  <c r="W4599" i="11"/>
  <c r="X4599" i="11"/>
  <c r="Z4599" i="11" s="1"/>
  <c r="AE4598" i="11"/>
  <c r="AD4598" i="11"/>
  <c r="AC4598" i="11"/>
  <c r="AB4598" i="11"/>
  <c r="W4598" i="11"/>
  <c r="X4598" i="11"/>
  <c r="Z4598" i="11" s="1"/>
  <c r="AE4597" i="11"/>
  <c r="AD4597" i="11"/>
  <c r="AC4597" i="11"/>
  <c r="AB4597" i="11"/>
  <c r="W4597" i="11"/>
  <c r="Y4597" i="11"/>
  <c r="AA4597" i="11" s="1"/>
  <c r="AE4596" i="11"/>
  <c r="AD4596" i="11"/>
  <c r="AC4596" i="11"/>
  <c r="AB4596" i="11"/>
  <c r="W4596" i="11"/>
  <c r="Y4596" i="11" s="1"/>
  <c r="AA4596" i="11" s="1"/>
  <c r="AE4595" i="11"/>
  <c r="AD4595" i="11"/>
  <c r="AC4595" i="11"/>
  <c r="AB4595" i="11"/>
  <c r="W4595" i="11"/>
  <c r="X4595" i="11"/>
  <c r="Z4595" i="11" s="1"/>
  <c r="AE4594" i="11"/>
  <c r="AD4594" i="11"/>
  <c r="AC4594" i="11"/>
  <c r="AB4594" i="11"/>
  <c r="W4594" i="11"/>
  <c r="Y4594" i="11"/>
  <c r="AA4594" i="11" s="1"/>
  <c r="AE4593" i="11"/>
  <c r="AD4593" i="11"/>
  <c r="AC4593" i="11"/>
  <c r="AB4593" i="11"/>
  <c r="W4593" i="11"/>
  <c r="X4593" i="11"/>
  <c r="Z4593" i="11" s="1"/>
  <c r="AE4592" i="11"/>
  <c r="AD4592" i="11"/>
  <c r="AC4592" i="11"/>
  <c r="AB4592" i="11"/>
  <c r="W4592" i="11"/>
  <c r="AE4591" i="11"/>
  <c r="AD4591" i="11"/>
  <c r="AC4591" i="11"/>
  <c r="AB4591" i="11"/>
  <c r="W4591" i="11"/>
  <c r="X4591" i="11"/>
  <c r="Z4591" i="11" s="1"/>
  <c r="AE4590" i="11"/>
  <c r="AD4590" i="11"/>
  <c r="AC4590" i="11"/>
  <c r="AB4590" i="11"/>
  <c r="X4590" i="11"/>
  <c r="Z4590" i="11" s="1"/>
  <c r="W4590" i="11"/>
  <c r="Y4590" i="11" s="1"/>
  <c r="AA4590" i="11" s="1"/>
  <c r="AE4589" i="11"/>
  <c r="AD4589" i="11"/>
  <c r="AC4589" i="11"/>
  <c r="AB4589" i="11"/>
  <c r="W4589" i="11"/>
  <c r="Y4589" i="11" s="1"/>
  <c r="AA4589" i="11" s="1"/>
  <c r="AE4588" i="11"/>
  <c r="AD4588" i="11"/>
  <c r="AC4588" i="11"/>
  <c r="AB4588" i="11"/>
  <c r="Y4588" i="11"/>
  <c r="AA4588" i="11" s="1"/>
  <c r="W4588" i="11"/>
  <c r="X4588" i="11" s="1"/>
  <c r="Z4588" i="11" s="1"/>
  <c r="AE4587" i="11"/>
  <c r="AD4587" i="11"/>
  <c r="AC4587" i="11"/>
  <c r="AB4587" i="11"/>
  <c r="W4587" i="11"/>
  <c r="X4587" i="11"/>
  <c r="Z4587" i="11" s="1"/>
  <c r="AE4586" i="11"/>
  <c r="AD4586" i="11"/>
  <c r="AC4586" i="11"/>
  <c r="AB4586" i="11"/>
  <c r="Y4586" i="11"/>
  <c r="AA4586" i="11" s="1"/>
  <c r="X4586" i="11"/>
  <c r="Z4586" i="11" s="1"/>
  <c r="W4586" i="11"/>
  <c r="AE4585" i="11"/>
  <c r="AD4585" i="11"/>
  <c r="AC4585" i="11"/>
  <c r="AB4585" i="11"/>
  <c r="W4585" i="11"/>
  <c r="Y4585" i="11" s="1"/>
  <c r="AA4585" i="11" s="1"/>
  <c r="AE4584" i="11"/>
  <c r="AD4584" i="11"/>
  <c r="AC4584" i="11"/>
  <c r="AB4584" i="11"/>
  <c r="Y4584" i="11"/>
  <c r="AA4584" i="11" s="1"/>
  <c r="X4584" i="11"/>
  <c r="Z4584" i="11" s="1"/>
  <c r="W4584" i="11"/>
  <c r="AE4583" i="11"/>
  <c r="AD4583" i="11"/>
  <c r="AC4583" i="11"/>
  <c r="AB4583" i="11"/>
  <c r="X4583" i="11"/>
  <c r="Z4583" i="11" s="1"/>
  <c r="W4583" i="11"/>
  <c r="Y4583" i="11" s="1"/>
  <c r="AA4583" i="11"/>
  <c r="AE4582" i="11"/>
  <c r="AD4582" i="11"/>
  <c r="AC4582" i="11"/>
  <c r="AB4582" i="11"/>
  <c r="W4582" i="11"/>
  <c r="X4582" i="11" s="1"/>
  <c r="Z4582" i="11" s="1"/>
  <c r="AE4581" i="11"/>
  <c r="AD4581" i="11"/>
  <c r="AC4581" i="11"/>
  <c r="AB4581" i="11"/>
  <c r="Y4581" i="11"/>
  <c r="AA4581" i="11" s="1"/>
  <c r="X4581" i="11"/>
  <c r="Z4581" i="11" s="1"/>
  <c r="W4581" i="11"/>
  <c r="AE4580" i="11"/>
  <c r="AD4580" i="11"/>
  <c r="AC4580" i="11"/>
  <c r="AB4580" i="11"/>
  <c r="X4580" i="11"/>
  <c r="Z4580" i="11" s="1"/>
  <c r="W4580" i="11"/>
  <c r="Y4580" i="11" s="1"/>
  <c r="AA4580" i="11" s="1"/>
  <c r="AE4579" i="11"/>
  <c r="AD4579" i="11"/>
  <c r="AC4579" i="11"/>
  <c r="AB4579" i="11"/>
  <c r="Y4579" i="11"/>
  <c r="AA4579" i="11" s="1"/>
  <c r="X4579" i="11"/>
  <c r="Z4579" i="11" s="1"/>
  <c r="W4579" i="11"/>
  <c r="AE4578" i="11"/>
  <c r="AD4578" i="11"/>
  <c r="AC4578" i="11"/>
  <c r="AB4578" i="11"/>
  <c r="X4578" i="11"/>
  <c r="Z4578" i="11" s="1"/>
  <c r="W4578" i="11"/>
  <c r="Y4578" i="11"/>
  <c r="AA4578" i="11" s="1"/>
  <c r="AE4577" i="11"/>
  <c r="AD4577" i="11"/>
  <c r="AC4577" i="11"/>
  <c r="AB4577" i="11"/>
  <c r="W4577" i="11"/>
  <c r="X4577" i="11"/>
  <c r="Z4577" i="11" s="1"/>
  <c r="AE4576" i="11"/>
  <c r="AD4576" i="11"/>
  <c r="AC4576" i="11"/>
  <c r="AB4576" i="11"/>
  <c r="W4576" i="11"/>
  <c r="Y4576" i="11"/>
  <c r="AA4576" i="11" s="1"/>
  <c r="AE4575" i="11"/>
  <c r="AD4575" i="11"/>
  <c r="AC4575" i="11"/>
  <c r="AB4575" i="11"/>
  <c r="W4575" i="11"/>
  <c r="Y4575" i="11" s="1"/>
  <c r="AA4575" i="11" s="1"/>
  <c r="AE4574" i="11"/>
  <c r="AD4574" i="11"/>
  <c r="AC4574" i="11"/>
  <c r="AB4574" i="11"/>
  <c r="W4574" i="11"/>
  <c r="X4574" i="11" s="1"/>
  <c r="Z4574" i="11" s="1"/>
  <c r="Y4574" i="11"/>
  <c r="AA4574" i="11" s="1"/>
  <c r="AE4573" i="11"/>
  <c r="AD4573" i="11"/>
  <c r="AC4573" i="11"/>
  <c r="AB4573" i="11"/>
  <c r="W4573" i="11"/>
  <c r="X4573" i="11" s="1"/>
  <c r="Z4573" i="11" s="1"/>
  <c r="AE4572" i="11"/>
  <c r="AD4572" i="11"/>
  <c r="AC4572" i="11"/>
  <c r="AB4572" i="11"/>
  <c r="W4572" i="11"/>
  <c r="Y4572" i="11" s="1"/>
  <c r="AA4572" i="11" s="1"/>
  <c r="AE4571" i="11"/>
  <c r="AD4571" i="11"/>
  <c r="AC4571" i="11"/>
  <c r="AB4571" i="11"/>
  <c r="Y4571" i="11"/>
  <c r="AA4571" i="11" s="1"/>
  <c r="W4571" i="11"/>
  <c r="X4571" i="11" s="1"/>
  <c r="Z4571" i="11" s="1"/>
  <c r="AE4570" i="11"/>
  <c r="AD4570" i="11"/>
  <c r="AC4570" i="11"/>
  <c r="AB4570" i="11"/>
  <c r="W4570" i="11"/>
  <c r="Y4570" i="11" s="1"/>
  <c r="AA4570" i="11" s="1"/>
  <c r="AE4569" i="11"/>
  <c r="AD4569" i="11"/>
  <c r="AC4569" i="11"/>
  <c r="AB4569" i="11"/>
  <c r="W4569" i="11"/>
  <c r="X4569" i="11" s="1"/>
  <c r="Z4569" i="11" s="1"/>
  <c r="AE4568" i="11"/>
  <c r="AD4568" i="11"/>
  <c r="AC4568" i="11"/>
  <c r="AB4568" i="11"/>
  <c r="W4568" i="11"/>
  <c r="Y4568" i="11" s="1"/>
  <c r="AA4568" i="11" s="1"/>
  <c r="AE4567" i="11"/>
  <c r="AD4567" i="11"/>
  <c r="AC4567" i="11"/>
  <c r="AB4567" i="11"/>
  <c r="Y4567" i="11"/>
  <c r="AA4567" i="11" s="1"/>
  <c r="X4567" i="11"/>
  <c r="Z4567" i="11" s="1"/>
  <c r="W4567" i="11"/>
  <c r="AE4566" i="11"/>
  <c r="AD4566" i="11"/>
  <c r="AC4566" i="11"/>
  <c r="AB4566" i="11"/>
  <c r="X4566" i="11"/>
  <c r="Z4566" i="11" s="1"/>
  <c r="W4566" i="11"/>
  <c r="Y4566" i="11"/>
  <c r="AA4566" i="11" s="1"/>
  <c r="AE4565" i="11"/>
  <c r="AD4565" i="11"/>
  <c r="AC4565" i="11"/>
  <c r="AB4565" i="11"/>
  <c r="X4565" i="11"/>
  <c r="Z4565" i="11" s="1"/>
  <c r="W4565" i="11"/>
  <c r="Y4565" i="11" s="1"/>
  <c r="AA4565" i="11" s="1"/>
  <c r="AE4564" i="11"/>
  <c r="AD4564" i="11"/>
  <c r="AC4564" i="11"/>
  <c r="AB4564" i="11"/>
  <c r="X4564" i="11"/>
  <c r="Z4564" i="11" s="1"/>
  <c r="W4564" i="11"/>
  <c r="Y4564" i="11"/>
  <c r="AA4564" i="11" s="1"/>
  <c r="AE4563" i="11"/>
  <c r="AD4563" i="11"/>
  <c r="AC4563" i="11"/>
  <c r="AB4563" i="11"/>
  <c r="W4563" i="11"/>
  <c r="X4563" i="11"/>
  <c r="Z4563" i="11" s="1"/>
  <c r="AE4562" i="11"/>
  <c r="AD4562" i="11"/>
  <c r="AC4562" i="11"/>
  <c r="AB4562" i="11"/>
  <c r="W4562" i="11"/>
  <c r="Y4562" i="11"/>
  <c r="AA4562" i="11" s="1"/>
  <c r="AE4561" i="11"/>
  <c r="AD4561" i="11"/>
  <c r="AC4561" i="11"/>
  <c r="AB4561" i="11"/>
  <c r="W4561" i="11"/>
  <c r="X4561" i="11" s="1"/>
  <c r="Z4561" i="11" s="1"/>
  <c r="Y4561" i="11"/>
  <c r="AA4561" i="11" s="1"/>
  <c r="AE4560" i="11"/>
  <c r="AD4560" i="11"/>
  <c r="AC4560" i="11"/>
  <c r="AB4560" i="11"/>
  <c r="W4560" i="11"/>
  <c r="Y4560" i="11" s="1"/>
  <c r="AA4560" i="11" s="1"/>
  <c r="AE4559" i="11"/>
  <c r="AD4559" i="11"/>
  <c r="AC4559" i="11"/>
  <c r="AB4559" i="11"/>
  <c r="Y4559" i="11"/>
  <c r="AA4559" i="11" s="1"/>
  <c r="W4559" i="11"/>
  <c r="X4559" i="11" s="1"/>
  <c r="Z4559" i="11" s="1"/>
  <c r="AE4558" i="11"/>
  <c r="AD4558" i="11"/>
  <c r="AC4558" i="11"/>
  <c r="AB4558" i="11"/>
  <c r="W4558" i="11"/>
  <c r="Y4558" i="11" s="1"/>
  <c r="AA4558" i="11" s="1"/>
  <c r="AE4557" i="11"/>
  <c r="AD4557" i="11"/>
  <c r="AC4557" i="11"/>
  <c r="AB4557" i="11"/>
  <c r="W4557" i="11"/>
  <c r="AE4556" i="11"/>
  <c r="AD4556" i="11"/>
  <c r="AC4556" i="11"/>
  <c r="AB4556" i="11"/>
  <c r="W4556" i="11"/>
  <c r="AE4555" i="11"/>
  <c r="AD4555" i="11"/>
  <c r="AC4555" i="11"/>
  <c r="AB4555" i="11"/>
  <c r="W4555" i="11"/>
  <c r="X4555" i="11" s="1"/>
  <c r="Z4555" i="11" s="1"/>
  <c r="AE4554" i="11"/>
  <c r="AD4554" i="11"/>
  <c r="AC4554" i="11"/>
  <c r="AB4554" i="11"/>
  <c r="W4554" i="11"/>
  <c r="Y4554" i="11" s="1"/>
  <c r="AA4554" i="11" s="1"/>
  <c r="AE4553" i="11"/>
  <c r="AD4553" i="11"/>
  <c r="AC4553" i="11"/>
  <c r="AB4553" i="11"/>
  <c r="Y4553" i="11"/>
  <c r="AA4553" i="11" s="1"/>
  <c r="W4553" i="11"/>
  <c r="X4553" i="11" s="1"/>
  <c r="Z4553" i="11" s="1"/>
  <c r="AE4552" i="11"/>
  <c r="AD4552" i="11"/>
  <c r="AC4552" i="11"/>
  <c r="AB4552" i="11"/>
  <c r="W4552" i="11"/>
  <c r="X4552" i="11" s="1"/>
  <c r="Z4552" i="11" s="1"/>
  <c r="Y4552" i="11"/>
  <c r="AA4552" i="11" s="1"/>
  <c r="AE4551" i="11"/>
  <c r="AD4551" i="11"/>
  <c r="AC4551" i="11"/>
  <c r="AB4551" i="11"/>
  <c r="Y4551" i="11"/>
  <c r="AA4551" i="11" s="1"/>
  <c r="X4551" i="11"/>
  <c r="Z4551" i="11" s="1"/>
  <c r="W4551" i="11"/>
  <c r="AE4550" i="11"/>
  <c r="AD4550" i="11"/>
  <c r="AC4550" i="11"/>
  <c r="AB4550" i="11"/>
  <c r="X4550" i="11"/>
  <c r="Z4550" i="11" s="1"/>
  <c r="W4550" i="11"/>
  <c r="Y4550" i="11" s="1"/>
  <c r="AA4550" i="11" s="1"/>
  <c r="AE4549" i="11"/>
  <c r="AD4549" i="11"/>
  <c r="AC4549" i="11"/>
  <c r="AB4549" i="11"/>
  <c r="Y4549" i="11"/>
  <c r="AA4549" i="11" s="1"/>
  <c r="W4549" i="11"/>
  <c r="X4549" i="11"/>
  <c r="Z4549" i="11"/>
  <c r="AE4548" i="11"/>
  <c r="AD4548" i="11"/>
  <c r="AC4548" i="11"/>
  <c r="AB4548" i="11"/>
  <c r="W4548" i="11"/>
  <c r="Y4548" i="11"/>
  <c r="AA4548" i="11" s="1"/>
  <c r="AE4547" i="11"/>
  <c r="AD4547" i="11"/>
  <c r="AC4547" i="11"/>
  <c r="AB4547" i="11"/>
  <c r="W4547" i="11"/>
  <c r="AE4546" i="11"/>
  <c r="AD4546" i="11"/>
  <c r="AC4546" i="11"/>
  <c r="AB4546" i="11"/>
  <c r="X4546" i="11"/>
  <c r="Z4546" i="11" s="1"/>
  <c r="W4546" i="11"/>
  <c r="Y4546" i="11"/>
  <c r="AA4546" i="11" s="1"/>
  <c r="AE4545" i="11"/>
  <c r="AD4545" i="11"/>
  <c r="AC4545" i="11"/>
  <c r="AB4545" i="11"/>
  <c r="Y4545" i="11"/>
  <c r="AA4545" i="11" s="1"/>
  <c r="X4545" i="11"/>
  <c r="Z4545" i="11" s="1"/>
  <c r="W4545" i="11"/>
  <c r="AE4544" i="11"/>
  <c r="AD4544" i="11"/>
  <c r="AC4544" i="11"/>
  <c r="AB4544" i="11"/>
  <c r="X4544" i="11"/>
  <c r="Z4544" i="11" s="1"/>
  <c r="W4544" i="11"/>
  <c r="Y4544" i="11" s="1"/>
  <c r="AA4544" i="11" s="1"/>
  <c r="AE4543" i="11"/>
  <c r="AD4543" i="11"/>
  <c r="AC4543" i="11"/>
  <c r="AB4543" i="11"/>
  <c r="W4543" i="11"/>
  <c r="X4543" i="11" s="1"/>
  <c r="Z4543" i="11" s="1"/>
  <c r="AE4542" i="11"/>
  <c r="AD4542" i="11"/>
  <c r="AC4542" i="11"/>
  <c r="AB4542" i="11"/>
  <c r="W4542" i="11"/>
  <c r="Y4542" i="11" s="1"/>
  <c r="AA4542" i="11" s="1"/>
  <c r="AE4541" i="11"/>
  <c r="AD4541" i="11"/>
  <c r="AC4541" i="11"/>
  <c r="AB4541" i="11"/>
  <c r="W4541" i="11"/>
  <c r="X4541" i="11" s="1"/>
  <c r="Z4541" i="11" s="1"/>
  <c r="AE4540" i="11"/>
  <c r="AD4540" i="11"/>
  <c r="AC4540" i="11"/>
  <c r="AB4540" i="11"/>
  <c r="W4540" i="11"/>
  <c r="AE4539" i="11"/>
  <c r="AD4539" i="11"/>
  <c r="AC4539" i="11"/>
  <c r="AB4539" i="11"/>
  <c r="W4539" i="11"/>
  <c r="X4539" i="11" s="1"/>
  <c r="Z4539" i="11" s="1"/>
  <c r="AE4538" i="11"/>
  <c r="AD4538" i="11"/>
  <c r="AC4538" i="11"/>
  <c r="AB4538" i="11"/>
  <c r="W4538" i="11"/>
  <c r="Y4538" i="11" s="1"/>
  <c r="AA4538" i="11" s="1"/>
  <c r="AE4537" i="11"/>
  <c r="AD4537" i="11"/>
  <c r="AC4537" i="11"/>
  <c r="AB4537" i="11"/>
  <c r="W4537" i="11"/>
  <c r="X4537" i="11" s="1"/>
  <c r="Z4537" i="11" s="1"/>
  <c r="AE4536" i="11"/>
  <c r="AD4536" i="11"/>
  <c r="AC4536" i="11"/>
  <c r="AB4536" i="11"/>
  <c r="W4536" i="11"/>
  <c r="Y4536" i="11" s="1"/>
  <c r="AA4536" i="11" s="1"/>
  <c r="AE4535" i="11"/>
  <c r="AD4535" i="11"/>
  <c r="AC4535" i="11"/>
  <c r="AB4535" i="11"/>
  <c r="Y4535" i="11"/>
  <c r="AA4535" i="11" s="1"/>
  <c r="W4535" i="11"/>
  <c r="X4535" i="11" s="1"/>
  <c r="Z4535" i="11" s="1"/>
  <c r="AE4534" i="11"/>
  <c r="AD4534" i="11"/>
  <c r="AC4534" i="11"/>
  <c r="AB4534" i="11"/>
  <c r="W4534" i="11"/>
  <c r="AE4533" i="11"/>
  <c r="AD4533" i="11"/>
  <c r="AC4533" i="11"/>
  <c r="AB4533" i="11"/>
  <c r="Y4533" i="11"/>
  <c r="AA4533" i="11" s="1"/>
  <c r="W4533" i="11"/>
  <c r="X4533" i="11" s="1"/>
  <c r="Z4533" i="11" s="1"/>
  <c r="AE4532" i="11"/>
  <c r="AD4532" i="11"/>
  <c r="AC4532" i="11"/>
  <c r="AB4532" i="11"/>
  <c r="X4532" i="11"/>
  <c r="Z4532" i="11" s="1"/>
  <c r="W4532" i="11"/>
  <c r="Y4532" i="11"/>
  <c r="AA4532" i="11" s="1"/>
  <c r="AE4531" i="11"/>
  <c r="AD4531" i="11"/>
  <c r="AC4531" i="11"/>
  <c r="AB4531" i="11"/>
  <c r="W4531" i="11"/>
  <c r="AE4530" i="11"/>
  <c r="AD4530" i="11"/>
  <c r="AC4530" i="11"/>
  <c r="AB4530" i="11"/>
  <c r="W4530" i="11"/>
  <c r="Y4530" i="11" s="1"/>
  <c r="AA4530" i="11" s="1"/>
  <c r="AE4529" i="11"/>
  <c r="AD4529" i="11"/>
  <c r="AC4529" i="11"/>
  <c r="AB4529" i="11"/>
  <c r="W4529" i="11"/>
  <c r="X4529" i="11" s="1"/>
  <c r="Z4529" i="11" s="1"/>
  <c r="AE4528" i="11"/>
  <c r="AD4528" i="11"/>
  <c r="AC4528" i="11"/>
  <c r="AB4528" i="11"/>
  <c r="W4528" i="11"/>
  <c r="AE4527" i="11"/>
  <c r="AD4527" i="11"/>
  <c r="AC4527" i="11"/>
  <c r="AB4527" i="11"/>
  <c r="W4527" i="11"/>
  <c r="X4527" i="11"/>
  <c r="Z4527" i="11" s="1"/>
  <c r="AE4526" i="11"/>
  <c r="AD4526" i="11"/>
  <c r="AC4526" i="11"/>
  <c r="AB4526" i="11"/>
  <c r="W4526" i="11"/>
  <c r="Y4526" i="11"/>
  <c r="AA4526" i="11" s="1"/>
  <c r="AE4525" i="11"/>
  <c r="AD4525" i="11"/>
  <c r="AC4525" i="11"/>
  <c r="AB4525" i="11"/>
  <c r="W4525" i="11"/>
  <c r="X4525" i="11"/>
  <c r="Z4525" i="11" s="1"/>
  <c r="AE4524" i="11"/>
  <c r="AD4524" i="11"/>
  <c r="AC4524" i="11"/>
  <c r="AB4524" i="11"/>
  <c r="W4524" i="11"/>
  <c r="Y4524" i="11"/>
  <c r="AA4524" i="11" s="1"/>
  <c r="AE4523" i="11"/>
  <c r="AD4523" i="11"/>
  <c r="AC4523" i="11"/>
  <c r="AB4523" i="11"/>
  <c r="W4523" i="11"/>
  <c r="Y4523" i="11" s="1"/>
  <c r="AA4523" i="11" s="1"/>
  <c r="AE4522" i="11"/>
  <c r="AD4522" i="11"/>
  <c r="AC4522" i="11"/>
  <c r="AB4522" i="11"/>
  <c r="W4522" i="11"/>
  <c r="AE4521" i="11"/>
  <c r="AD4521" i="11"/>
  <c r="AC4521" i="11"/>
  <c r="AB4521" i="11"/>
  <c r="W4521" i="11"/>
  <c r="AE4520" i="11"/>
  <c r="AD4520" i="11"/>
  <c r="AC4520" i="11"/>
  <c r="AB4520" i="11"/>
  <c r="W4520" i="11"/>
  <c r="Y4520" i="11" s="1"/>
  <c r="AA4520" i="11" s="1"/>
  <c r="AE4519" i="11"/>
  <c r="AD4519" i="11"/>
  <c r="AC4519" i="11"/>
  <c r="AB4519" i="11"/>
  <c r="W4519" i="11"/>
  <c r="X4519" i="11" s="1"/>
  <c r="Z4519" i="11" s="1"/>
  <c r="AE4518" i="11"/>
  <c r="AD4518" i="11"/>
  <c r="AC4518" i="11"/>
  <c r="AB4518" i="11"/>
  <c r="W4518" i="11"/>
  <c r="AE4517" i="11"/>
  <c r="AD4517" i="11"/>
  <c r="AC4517" i="11"/>
  <c r="AB4517" i="11"/>
  <c r="W4517" i="11"/>
  <c r="Y4517" i="11" s="1"/>
  <c r="AA4517" i="11" s="1"/>
  <c r="X4517" i="11"/>
  <c r="Z4517" i="11" s="1"/>
  <c r="AE4516" i="11"/>
  <c r="AD4516" i="11"/>
  <c r="AC4516" i="11"/>
  <c r="AB4516" i="11"/>
  <c r="W4516" i="11"/>
  <c r="Y4516" i="11" s="1"/>
  <c r="AA4516" i="11" s="1"/>
  <c r="AE4515" i="11"/>
  <c r="AD4515" i="11"/>
  <c r="AC4515" i="11"/>
  <c r="AB4515" i="11"/>
  <c r="W4515" i="11"/>
  <c r="X4515" i="11" s="1"/>
  <c r="Z4515" i="11" s="1"/>
  <c r="AE4514" i="11"/>
  <c r="AD4514" i="11"/>
  <c r="AC4514" i="11"/>
  <c r="AB4514" i="11"/>
  <c r="W4514" i="11"/>
  <c r="AE4513" i="11"/>
  <c r="AD4513" i="11"/>
  <c r="AC4513" i="11"/>
  <c r="AB4513" i="11"/>
  <c r="W4513" i="11"/>
  <c r="Y4513" i="11" s="1"/>
  <c r="AA4513" i="11" s="1"/>
  <c r="X4513" i="11"/>
  <c r="Z4513" i="11" s="1"/>
  <c r="AE4512" i="11"/>
  <c r="AD4512" i="11"/>
  <c r="AC4512" i="11"/>
  <c r="AB4512" i="11"/>
  <c r="W4512" i="11"/>
  <c r="Y4512" i="11"/>
  <c r="AA4512" i="11" s="1"/>
  <c r="AE4511" i="11"/>
  <c r="AD4511" i="11"/>
  <c r="AC4511" i="11"/>
  <c r="AB4511" i="11"/>
  <c r="W4511" i="11"/>
  <c r="X4511" i="11"/>
  <c r="Z4511" i="11" s="1"/>
  <c r="AE4510" i="11"/>
  <c r="AD4510" i="11"/>
  <c r="AC4510" i="11"/>
  <c r="AB4510" i="11"/>
  <c r="W4510" i="11"/>
  <c r="AE4509" i="11"/>
  <c r="AD4509" i="11"/>
  <c r="AC4509" i="11"/>
  <c r="AB4509" i="11"/>
  <c r="W4509" i="11"/>
  <c r="X4509" i="11" s="1"/>
  <c r="Z4509" i="11" s="1"/>
  <c r="Y4509" i="11"/>
  <c r="AA4509" i="11" s="1"/>
  <c r="AE4508" i="11"/>
  <c r="AD4508" i="11"/>
  <c r="AC4508" i="11"/>
  <c r="AB4508" i="11"/>
  <c r="W4508" i="11"/>
  <c r="X4508" i="11" s="1"/>
  <c r="Z4508" i="11" s="1"/>
  <c r="Y4508" i="11"/>
  <c r="AA4508" i="11" s="1"/>
  <c r="AE4507" i="11"/>
  <c r="AD4507" i="11"/>
  <c r="AC4507" i="11"/>
  <c r="AB4507" i="11"/>
  <c r="Y4507" i="11"/>
  <c r="AA4507" i="11" s="1"/>
  <c r="X4507" i="11"/>
  <c r="Z4507" i="11" s="1"/>
  <c r="W4507" i="11"/>
  <c r="AE4506" i="11"/>
  <c r="AD4506" i="11"/>
  <c r="AC4506" i="11"/>
  <c r="AB4506" i="11"/>
  <c r="W4506" i="11"/>
  <c r="Y4506" i="11" s="1"/>
  <c r="AA4506" i="11" s="1"/>
  <c r="AE4505" i="11"/>
  <c r="AD4505" i="11"/>
  <c r="AC4505" i="11"/>
  <c r="AB4505" i="11"/>
  <c r="X4505" i="11"/>
  <c r="Z4505" i="11" s="1"/>
  <c r="W4505" i="11"/>
  <c r="Y4505" i="11" s="1"/>
  <c r="AA4505" i="11" s="1"/>
  <c r="AE4504" i="11"/>
  <c r="AD4504" i="11"/>
  <c r="AC4504" i="11"/>
  <c r="AB4504" i="11"/>
  <c r="X4504" i="11"/>
  <c r="Z4504" i="11" s="1"/>
  <c r="W4504" i="11"/>
  <c r="Y4504" i="11"/>
  <c r="AA4504" i="11" s="1"/>
  <c r="AE4503" i="11"/>
  <c r="AD4503" i="11"/>
  <c r="AC4503" i="11"/>
  <c r="AB4503" i="11"/>
  <c r="W4503" i="11"/>
  <c r="AE4502" i="11"/>
  <c r="AD4502" i="11"/>
  <c r="AC4502" i="11"/>
  <c r="AB4502" i="11"/>
  <c r="W4502" i="11"/>
  <c r="Y4502" i="11" s="1"/>
  <c r="AA4502" i="11" s="1"/>
  <c r="AE4501" i="11"/>
  <c r="AD4501" i="11"/>
  <c r="AC4501" i="11"/>
  <c r="AB4501" i="11"/>
  <c r="W4501" i="11"/>
  <c r="AE4500" i="11"/>
  <c r="AD4500" i="11"/>
  <c r="AC4500" i="11"/>
  <c r="AB4500" i="11"/>
  <c r="W4500" i="11"/>
  <c r="X4500" i="11" s="1"/>
  <c r="Z4500" i="11" s="1"/>
  <c r="Y4500" i="11"/>
  <c r="AA4500" i="11" s="1"/>
  <c r="AE4499" i="11"/>
  <c r="AD4499" i="11"/>
  <c r="AC4499" i="11"/>
  <c r="AB4499" i="11"/>
  <c r="W4499" i="11"/>
  <c r="Y4499" i="11"/>
  <c r="AA4499" i="11" s="1"/>
  <c r="AE4498" i="11"/>
  <c r="AD4498" i="11"/>
  <c r="AC4498" i="11"/>
  <c r="AB4498" i="11"/>
  <c r="W4498" i="11"/>
  <c r="AE4497" i="11"/>
  <c r="AD4497" i="11"/>
  <c r="AC4497" i="11"/>
  <c r="AB4497" i="11"/>
  <c r="W4497" i="11"/>
  <c r="Y4497" i="11" s="1"/>
  <c r="AA4497" i="11" s="1"/>
  <c r="AE4496" i="11"/>
  <c r="AD4496" i="11"/>
  <c r="AC4496" i="11"/>
  <c r="AB4496" i="11"/>
  <c r="W4496" i="11"/>
  <c r="Y4496" i="11"/>
  <c r="AA4496" i="11" s="1"/>
  <c r="AE4495" i="11"/>
  <c r="AD4495" i="11"/>
  <c r="AC4495" i="11"/>
  <c r="AB4495" i="11"/>
  <c r="W4495" i="11"/>
  <c r="AE4494" i="11"/>
  <c r="AD4494" i="11"/>
  <c r="AC4494" i="11"/>
  <c r="AB4494" i="11"/>
  <c r="W4494" i="11"/>
  <c r="Y4494" i="11"/>
  <c r="AA4494" i="11" s="1"/>
  <c r="AE4493" i="11"/>
  <c r="AD4493" i="11"/>
  <c r="AC4493" i="11"/>
  <c r="AB4493" i="11"/>
  <c r="W4493" i="11"/>
  <c r="AE4492" i="11"/>
  <c r="AD4492" i="11"/>
  <c r="AC4492" i="11"/>
  <c r="AB4492" i="11"/>
  <c r="W4492" i="11"/>
  <c r="Y4492" i="11" s="1"/>
  <c r="AA4492" i="11" s="1"/>
  <c r="AE4491" i="11"/>
  <c r="AD4491" i="11"/>
  <c r="AC4491" i="11"/>
  <c r="AB4491" i="11"/>
  <c r="X4491" i="11"/>
  <c r="Z4491" i="11" s="1"/>
  <c r="W4491" i="11"/>
  <c r="Y4491" i="11" s="1"/>
  <c r="AA4491" i="11" s="1"/>
  <c r="AE4490" i="11"/>
  <c r="AD4490" i="11"/>
  <c r="AC4490" i="11"/>
  <c r="AB4490" i="11"/>
  <c r="W4490" i="11"/>
  <c r="Y4490" i="11" s="1"/>
  <c r="AA4490" i="11" s="1"/>
  <c r="AE4489" i="11"/>
  <c r="AD4489" i="11"/>
  <c r="AC4489" i="11"/>
  <c r="AB4489" i="11"/>
  <c r="X4489" i="11"/>
  <c r="Z4489" i="11" s="1"/>
  <c r="W4489" i="11"/>
  <c r="Y4489" i="11" s="1"/>
  <c r="AA4489" i="11" s="1"/>
  <c r="AE4488" i="11"/>
  <c r="AD4488" i="11"/>
  <c r="AC4488" i="11"/>
  <c r="AB4488" i="11"/>
  <c r="W4488" i="11"/>
  <c r="Y4488" i="11" s="1"/>
  <c r="AA4488" i="11" s="1"/>
  <c r="AE4487" i="11"/>
  <c r="AD4487" i="11"/>
  <c r="AC4487" i="11"/>
  <c r="AB4487" i="11"/>
  <c r="X4487" i="11"/>
  <c r="Z4487" i="11" s="1"/>
  <c r="W4487" i="11"/>
  <c r="Y4487" i="11"/>
  <c r="AA4487" i="11" s="1"/>
  <c r="AE4486" i="11"/>
  <c r="AD4486" i="11"/>
  <c r="AC4486" i="11"/>
  <c r="AB4486" i="11"/>
  <c r="W4486" i="11"/>
  <c r="Y4486" i="11"/>
  <c r="AA4486" i="11" s="1"/>
  <c r="AE4485" i="11"/>
  <c r="AD4485" i="11"/>
  <c r="AC4485" i="11"/>
  <c r="AB4485" i="11"/>
  <c r="W4485" i="11"/>
  <c r="Y4485" i="11"/>
  <c r="AA4485" i="11" s="1"/>
  <c r="AE4484" i="11"/>
  <c r="AD4484" i="11"/>
  <c r="AC4484" i="11"/>
  <c r="AB4484" i="11"/>
  <c r="W4484" i="11"/>
  <c r="Y4484" i="11"/>
  <c r="AA4484" i="11" s="1"/>
  <c r="AE4483" i="11"/>
  <c r="AD4483" i="11"/>
  <c r="AC4483" i="11"/>
  <c r="AB4483" i="11"/>
  <c r="W4483" i="11"/>
  <c r="X4483" i="11" s="1"/>
  <c r="Z4483" i="11" s="1"/>
  <c r="Y4483" i="11"/>
  <c r="AA4483" i="11" s="1"/>
  <c r="AE4482" i="11"/>
  <c r="AD4482" i="11"/>
  <c r="AC4482" i="11"/>
  <c r="AB4482" i="11"/>
  <c r="W4482" i="11"/>
  <c r="Y4482" i="11"/>
  <c r="AA4482" i="11" s="1"/>
  <c r="AE4481" i="11"/>
  <c r="AD4481" i="11"/>
  <c r="AC4481" i="11"/>
  <c r="AB4481" i="11"/>
  <c r="W4481" i="11"/>
  <c r="Y4481" i="11"/>
  <c r="AA4481" i="11" s="1"/>
  <c r="AE4480" i="11"/>
  <c r="AD4480" i="11"/>
  <c r="AC4480" i="11"/>
  <c r="AB4480" i="11"/>
  <c r="W4480" i="11"/>
  <c r="Y4480" i="11"/>
  <c r="AA4480" i="11" s="1"/>
  <c r="AE4479" i="11"/>
  <c r="AD4479" i="11"/>
  <c r="AC4479" i="11"/>
  <c r="AB4479" i="11"/>
  <c r="W4479" i="11"/>
  <c r="Y4479" i="11"/>
  <c r="AA4479" i="11" s="1"/>
  <c r="AE4478" i="11"/>
  <c r="AD4478" i="11"/>
  <c r="AC4478" i="11"/>
  <c r="AB4478" i="11"/>
  <c r="W4478" i="11"/>
  <c r="Y4478" i="11"/>
  <c r="AA4478" i="11" s="1"/>
  <c r="AE4477" i="11"/>
  <c r="AD4477" i="11"/>
  <c r="AC4477" i="11"/>
  <c r="AB4477" i="11"/>
  <c r="W4477" i="11"/>
  <c r="Y4477" i="11"/>
  <c r="AA4477" i="11" s="1"/>
  <c r="AE4476" i="11"/>
  <c r="AD4476" i="11"/>
  <c r="AC4476" i="11"/>
  <c r="AB4476" i="11"/>
  <c r="W4476" i="11"/>
  <c r="Y4476" i="11"/>
  <c r="AA4476" i="11" s="1"/>
  <c r="AE4475" i="11"/>
  <c r="AD4475" i="11"/>
  <c r="AC4475" i="11"/>
  <c r="AB4475" i="11"/>
  <c r="W4475" i="11"/>
  <c r="X4475" i="11" s="1"/>
  <c r="Z4475" i="11" s="1"/>
  <c r="Y4475" i="11"/>
  <c r="AA4475" i="11" s="1"/>
  <c r="AE4474" i="11"/>
  <c r="AD4474" i="11"/>
  <c r="AC4474" i="11"/>
  <c r="AB4474" i="11"/>
  <c r="W4474" i="11"/>
  <c r="Y4474" i="11"/>
  <c r="AA4474" i="11" s="1"/>
  <c r="AE4473" i="11"/>
  <c r="AD4473" i="11"/>
  <c r="AC4473" i="11"/>
  <c r="AB4473" i="11"/>
  <c r="W4473" i="11"/>
  <c r="Y4473" i="11"/>
  <c r="AA4473" i="11" s="1"/>
  <c r="AE4472" i="11"/>
  <c r="AD4472" i="11"/>
  <c r="AC4472" i="11"/>
  <c r="AB4472" i="11"/>
  <c r="W4472" i="11"/>
  <c r="Y4472" i="11"/>
  <c r="AA4472" i="11" s="1"/>
  <c r="AE4471" i="11"/>
  <c r="AD4471" i="11"/>
  <c r="AC4471" i="11"/>
  <c r="AB4471" i="11"/>
  <c r="W4471" i="11"/>
  <c r="Y4471" i="11" s="1"/>
  <c r="AA4471" i="11" s="1"/>
  <c r="AE4470" i="11"/>
  <c r="AD4470" i="11"/>
  <c r="AC4470" i="11"/>
  <c r="AB4470" i="11"/>
  <c r="W4470" i="11"/>
  <c r="Y4470" i="11" s="1"/>
  <c r="AA4470" i="11" s="1"/>
  <c r="AE4469" i="11"/>
  <c r="AD4469" i="11"/>
  <c r="AC4469" i="11"/>
  <c r="AB4469" i="11"/>
  <c r="W4469" i="11"/>
  <c r="Y4469" i="11" s="1"/>
  <c r="AA4469" i="11" s="1"/>
  <c r="AE4468" i="11"/>
  <c r="AD4468" i="11"/>
  <c r="AC4468" i="11"/>
  <c r="AB4468" i="11"/>
  <c r="W4468" i="11"/>
  <c r="Y4468" i="11" s="1"/>
  <c r="AA4468" i="11" s="1"/>
  <c r="AE4467" i="11"/>
  <c r="AD4467" i="11"/>
  <c r="AC4467" i="11"/>
  <c r="AB4467" i="11"/>
  <c r="W4467" i="11"/>
  <c r="Y4467" i="11" s="1"/>
  <c r="AA4467" i="11" s="1"/>
  <c r="AE4466" i="11"/>
  <c r="AD4466" i="11"/>
  <c r="AC4466" i="11"/>
  <c r="AB4466" i="11"/>
  <c r="W4466" i="11"/>
  <c r="Y4466" i="11" s="1"/>
  <c r="AA4466" i="11" s="1"/>
  <c r="AE4465" i="11"/>
  <c r="AD4465" i="11"/>
  <c r="AC4465" i="11"/>
  <c r="AB4465" i="11"/>
  <c r="W4465" i="11"/>
  <c r="Y4465" i="11" s="1"/>
  <c r="AA4465" i="11" s="1"/>
  <c r="AE4464" i="11"/>
  <c r="AD4464" i="11"/>
  <c r="AC4464" i="11"/>
  <c r="AB4464" i="11"/>
  <c r="W4464" i="11"/>
  <c r="Y4464" i="11" s="1"/>
  <c r="AA4464" i="11" s="1"/>
  <c r="AE4463" i="11"/>
  <c r="AD4463" i="11"/>
  <c r="AC4463" i="11"/>
  <c r="AB4463" i="11"/>
  <c r="X4463" i="11"/>
  <c r="Z4463" i="11" s="1"/>
  <c r="W4463" i="11"/>
  <c r="Y4463" i="11" s="1"/>
  <c r="AA4463" i="11" s="1"/>
  <c r="AE4462" i="11"/>
  <c r="AD4462" i="11"/>
  <c r="AC4462" i="11"/>
  <c r="AB4462" i="11"/>
  <c r="W4462" i="11"/>
  <c r="Y4462" i="11" s="1"/>
  <c r="AA4462" i="11" s="1"/>
  <c r="AE4461" i="11"/>
  <c r="AD4461" i="11"/>
  <c r="AC4461" i="11"/>
  <c r="AB4461" i="11"/>
  <c r="W4461" i="11"/>
  <c r="Y4461" i="11" s="1"/>
  <c r="AA4461" i="11" s="1"/>
  <c r="AE4460" i="11"/>
  <c r="AD4460" i="11"/>
  <c r="AC4460" i="11"/>
  <c r="AB4460" i="11"/>
  <c r="W4460" i="11"/>
  <c r="Y4460" i="11" s="1"/>
  <c r="AA4460" i="11" s="1"/>
  <c r="AE4459" i="11"/>
  <c r="AD4459" i="11"/>
  <c r="AC4459" i="11"/>
  <c r="AB4459" i="11"/>
  <c r="X4459" i="11"/>
  <c r="Z4459" i="11" s="1"/>
  <c r="W4459" i="11"/>
  <c r="Y4459" i="11"/>
  <c r="AA4459" i="11" s="1"/>
  <c r="AE4458" i="11"/>
  <c r="AD4458" i="11"/>
  <c r="AC4458" i="11"/>
  <c r="AB4458" i="11"/>
  <c r="W4458" i="11"/>
  <c r="Y4458" i="11"/>
  <c r="AA4458" i="11" s="1"/>
  <c r="AE4457" i="11"/>
  <c r="AD4457" i="11"/>
  <c r="AC4457" i="11"/>
  <c r="AB4457" i="11"/>
  <c r="W4457" i="11"/>
  <c r="Y4457" i="11"/>
  <c r="AA4457" i="11" s="1"/>
  <c r="AE4456" i="11"/>
  <c r="AD4456" i="11"/>
  <c r="AC4456" i="11"/>
  <c r="AB4456" i="11"/>
  <c r="W4456" i="11"/>
  <c r="Y4456" i="11"/>
  <c r="AA4456" i="11" s="1"/>
  <c r="AE4455" i="11"/>
  <c r="AD4455" i="11"/>
  <c r="AC4455" i="11"/>
  <c r="AB4455" i="11"/>
  <c r="W4455" i="11"/>
  <c r="Y4455" i="11"/>
  <c r="AA4455" i="11" s="1"/>
  <c r="AE4454" i="11"/>
  <c r="AD4454" i="11"/>
  <c r="AC4454" i="11"/>
  <c r="AB4454" i="11"/>
  <c r="W4454" i="11"/>
  <c r="Y4454" i="11"/>
  <c r="AA4454" i="11" s="1"/>
  <c r="AE4453" i="11"/>
  <c r="AD4453" i="11"/>
  <c r="AC4453" i="11"/>
  <c r="AB4453" i="11"/>
  <c r="W4453" i="11"/>
  <c r="Y4453" i="11"/>
  <c r="AA4453" i="11" s="1"/>
  <c r="AE4452" i="11"/>
  <c r="AD4452" i="11"/>
  <c r="AC4452" i="11"/>
  <c r="AB4452" i="11"/>
  <c r="W4452" i="11"/>
  <c r="Y4452" i="11"/>
  <c r="AA4452" i="11" s="1"/>
  <c r="AE4451" i="11"/>
  <c r="AD4451" i="11"/>
  <c r="AC4451" i="11"/>
  <c r="AB4451" i="11"/>
  <c r="W4451" i="11"/>
  <c r="X4451" i="11" s="1"/>
  <c r="Z4451" i="11" s="1"/>
  <c r="Y4451" i="11"/>
  <c r="AA4451" i="11" s="1"/>
  <c r="AE4450" i="11"/>
  <c r="AD4450" i="11"/>
  <c r="AC4450" i="11"/>
  <c r="AB4450" i="11"/>
  <c r="W4450" i="11"/>
  <c r="Y4450" i="11"/>
  <c r="AA4450" i="11" s="1"/>
  <c r="AE4449" i="11"/>
  <c r="AD4449" i="11"/>
  <c r="AC4449" i="11"/>
  <c r="AB4449" i="11"/>
  <c r="W4449" i="11"/>
  <c r="Y4449" i="11"/>
  <c r="AA4449" i="11" s="1"/>
  <c r="AE4448" i="11"/>
  <c r="AD4448" i="11"/>
  <c r="AC4448" i="11"/>
  <c r="AB4448" i="11"/>
  <c r="W4448" i="11"/>
  <c r="Y4448" i="11"/>
  <c r="AA4448" i="11" s="1"/>
  <c r="AE4447" i="11"/>
  <c r="AD4447" i="11"/>
  <c r="AC4447" i="11"/>
  <c r="AB4447" i="11"/>
  <c r="W4447" i="11"/>
  <c r="X4447" i="11" s="1"/>
  <c r="Z4447" i="11" s="1"/>
  <c r="Y4447" i="11"/>
  <c r="AA4447" i="11" s="1"/>
  <c r="AE4446" i="11"/>
  <c r="AD4446" i="11"/>
  <c r="AC4446" i="11"/>
  <c r="AB4446" i="11"/>
  <c r="W4446" i="11"/>
  <c r="Y4446" i="11" s="1"/>
  <c r="AA4446" i="11" s="1"/>
  <c r="AE4445" i="11"/>
  <c r="AD4445" i="11"/>
  <c r="AC4445" i="11"/>
  <c r="AB4445" i="11"/>
  <c r="W4445" i="11"/>
  <c r="Y4445" i="11" s="1"/>
  <c r="AA4445" i="11" s="1"/>
  <c r="AE4444" i="11"/>
  <c r="AD4444" i="11"/>
  <c r="AC4444" i="11"/>
  <c r="AB4444" i="11"/>
  <c r="W4444" i="11"/>
  <c r="Y4444" i="11" s="1"/>
  <c r="AA4444" i="11" s="1"/>
  <c r="AE4443" i="11"/>
  <c r="AD4443" i="11"/>
  <c r="AC4443" i="11"/>
  <c r="AB4443" i="11"/>
  <c r="W4443" i="11"/>
  <c r="Y4443" i="11" s="1"/>
  <c r="AA4443" i="11" s="1"/>
  <c r="AE4442" i="11"/>
  <c r="AD4442" i="11"/>
  <c r="AC4442" i="11"/>
  <c r="AB4442" i="11"/>
  <c r="W4442" i="11"/>
  <c r="Y4442" i="11" s="1"/>
  <c r="AA4442" i="11" s="1"/>
  <c r="AE4441" i="11"/>
  <c r="AD4441" i="11"/>
  <c r="AC4441" i="11"/>
  <c r="AB4441" i="11"/>
  <c r="W4441" i="11"/>
  <c r="Y4441" i="11" s="1"/>
  <c r="AA4441" i="11" s="1"/>
  <c r="AE4440" i="11"/>
  <c r="AD4440" i="11"/>
  <c r="AC4440" i="11"/>
  <c r="AB4440" i="11"/>
  <c r="W4440" i="11"/>
  <c r="Y4440" i="11" s="1"/>
  <c r="AA4440" i="11" s="1"/>
  <c r="AE4439" i="11"/>
  <c r="AD4439" i="11"/>
  <c r="AC4439" i="11"/>
  <c r="AB4439" i="11"/>
  <c r="W4439" i="11"/>
  <c r="Y4439" i="11" s="1"/>
  <c r="AA4439" i="11" s="1"/>
  <c r="AE4438" i="11"/>
  <c r="AD4438" i="11"/>
  <c r="AC4438" i="11"/>
  <c r="AB4438" i="11"/>
  <c r="W4438" i="11"/>
  <c r="Y4438" i="11" s="1"/>
  <c r="AA4438" i="11" s="1"/>
  <c r="AE4437" i="11"/>
  <c r="AD4437" i="11"/>
  <c r="AC4437" i="11"/>
  <c r="AB4437" i="11"/>
  <c r="W4437" i="11"/>
  <c r="Y4437" i="11" s="1"/>
  <c r="AA4437" i="11" s="1"/>
  <c r="AE4436" i="11"/>
  <c r="AD4436" i="11"/>
  <c r="AC4436" i="11"/>
  <c r="AB4436" i="11"/>
  <c r="W4436" i="11"/>
  <c r="Y4436" i="11" s="1"/>
  <c r="AA4436" i="11" s="1"/>
  <c r="AE4435" i="11"/>
  <c r="AD4435" i="11"/>
  <c r="AC4435" i="11"/>
  <c r="AB4435" i="11"/>
  <c r="W4435" i="11"/>
  <c r="Y4435" i="11" s="1"/>
  <c r="AA4435" i="11" s="1"/>
  <c r="AE4434" i="11"/>
  <c r="AD4434" i="11"/>
  <c r="AC4434" i="11"/>
  <c r="AB4434" i="11"/>
  <c r="X4434" i="11"/>
  <c r="Z4434" i="11" s="1"/>
  <c r="W4434" i="11"/>
  <c r="Y4434" i="11" s="1"/>
  <c r="AA4434" i="11" s="1"/>
  <c r="AE4433" i="11"/>
  <c r="AD4433" i="11"/>
  <c r="AC4433" i="11"/>
  <c r="AB4433" i="11"/>
  <c r="X4433" i="11"/>
  <c r="Z4433" i="11" s="1"/>
  <c r="W4433" i="11"/>
  <c r="Y4433" i="11" s="1"/>
  <c r="AA4433" i="11" s="1"/>
  <c r="AE4432" i="11"/>
  <c r="AD4432" i="11"/>
  <c r="AC4432" i="11"/>
  <c r="AB4432" i="11"/>
  <c r="W4432" i="11"/>
  <c r="X4432" i="11" s="1"/>
  <c r="Z4432" i="11" s="1"/>
  <c r="Y4432" i="11"/>
  <c r="AA4432" i="11" s="1"/>
  <c r="AE4431" i="11"/>
  <c r="AD4431" i="11"/>
  <c r="AC4431" i="11"/>
  <c r="AB4431" i="11"/>
  <c r="W4431" i="11"/>
  <c r="X4431" i="11" s="1"/>
  <c r="Z4431" i="11" s="1"/>
  <c r="AE4430" i="11"/>
  <c r="AD4430" i="11"/>
  <c r="AC4430" i="11"/>
  <c r="AB4430" i="11"/>
  <c r="X4430" i="11"/>
  <c r="Z4430" i="11" s="1"/>
  <c r="W4430" i="11"/>
  <c r="Y4430" i="11" s="1"/>
  <c r="AA4430" i="11" s="1"/>
  <c r="AE4429" i="11"/>
  <c r="AD4429" i="11"/>
  <c r="AC4429" i="11"/>
  <c r="AB4429" i="11"/>
  <c r="X4429" i="11"/>
  <c r="Z4429" i="11" s="1"/>
  <c r="W4429" i="11"/>
  <c r="Y4429" i="11"/>
  <c r="AA4429" i="11" s="1"/>
  <c r="AE4428" i="11"/>
  <c r="AD4428" i="11"/>
  <c r="AC4428" i="11"/>
  <c r="AB4428" i="11"/>
  <c r="W4428" i="11"/>
  <c r="Y4428" i="11"/>
  <c r="AA4428" i="11" s="1"/>
  <c r="AE4427" i="11"/>
  <c r="AD4427" i="11"/>
  <c r="AC4427" i="11"/>
  <c r="AB4427" i="11"/>
  <c r="W4427" i="11"/>
  <c r="Y4427" i="11"/>
  <c r="AA4427" i="11" s="1"/>
  <c r="AE4426" i="11"/>
  <c r="AD4426" i="11"/>
  <c r="AC4426" i="11"/>
  <c r="AB4426" i="11"/>
  <c r="W4426" i="11"/>
  <c r="Y4426" i="11"/>
  <c r="AA4426" i="11" s="1"/>
  <c r="AE4425" i="11"/>
  <c r="AD4425" i="11"/>
  <c r="AC4425" i="11"/>
  <c r="AB4425" i="11"/>
  <c r="W4425" i="11"/>
  <c r="Y4425" i="11"/>
  <c r="AA4425" i="11" s="1"/>
  <c r="AE4424" i="11"/>
  <c r="AD4424" i="11"/>
  <c r="AC4424" i="11"/>
  <c r="AB4424" i="11"/>
  <c r="W4424" i="11"/>
  <c r="Y4424" i="11" s="1"/>
  <c r="AA4424" i="11" s="1"/>
  <c r="AE4423" i="11"/>
  <c r="AD4423" i="11"/>
  <c r="AC4423" i="11"/>
  <c r="AB4423" i="11"/>
  <c r="W4423" i="11"/>
  <c r="Y4423" i="11" s="1"/>
  <c r="AA4423" i="11" s="1"/>
  <c r="AE4422" i="11"/>
  <c r="AD4422" i="11"/>
  <c r="AC4422" i="11"/>
  <c r="AB4422" i="11"/>
  <c r="X4422" i="11"/>
  <c r="Z4422" i="11" s="1"/>
  <c r="W4422" i="11"/>
  <c r="Y4422" i="11"/>
  <c r="AA4422" i="11" s="1"/>
  <c r="AE4421" i="11"/>
  <c r="AD4421" i="11"/>
  <c r="AC4421" i="11"/>
  <c r="AB4421" i="11"/>
  <c r="W4421" i="11"/>
  <c r="X4421" i="11" s="1"/>
  <c r="Z4421" i="11" s="1"/>
  <c r="Y4421" i="11"/>
  <c r="AA4421" i="11" s="1"/>
  <c r="AE4420" i="11"/>
  <c r="AD4420" i="11"/>
  <c r="AC4420" i="11"/>
  <c r="AB4420" i="11"/>
  <c r="W4420" i="11"/>
  <c r="AE4419" i="11"/>
  <c r="AD4419" i="11"/>
  <c r="AC4419" i="11"/>
  <c r="AB4419" i="11"/>
  <c r="X4419" i="11"/>
  <c r="Z4419" i="11" s="1"/>
  <c r="W4419" i="11"/>
  <c r="Y4419" i="11"/>
  <c r="AA4419" i="11" s="1"/>
  <c r="AE4418" i="11"/>
  <c r="AD4418" i="11"/>
  <c r="AC4418" i="11"/>
  <c r="AB4418" i="11"/>
  <c r="W4418" i="11"/>
  <c r="X4418" i="11" s="1"/>
  <c r="Z4418" i="11" s="1"/>
  <c r="Y4418" i="11"/>
  <c r="AA4418" i="11" s="1"/>
  <c r="AE4417" i="11"/>
  <c r="AD4417" i="11"/>
  <c r="AC4417" i="11"/>
  <c r="AB4417" i="11"/>
  <c r="W4417" i="11"/>
  <c r="Y4417" i="11" s="1"/>
  <c r="AA4417" i="11" s="1"/>
  <c r="AE4416" i="11"/>
  <c r="AD4416" i="11"/>
  <c r="AC4416" i="11"/>
  <c r="AB4416" i="11"/>
  <c r="X4416" i="11"/>
  <c r="Z4416" i="11" s="1"/>
  <c r="W4416" i="11"/>
  <c r="Y4416" i="11"/>
  <c r="AA4416" i="11" s="1"/>
  <c r="AE4415" i="11"/>
  <c r="AD4415" i="11"/>
  <c r="AC4415" i="11"/>
  <c r="AB4415" i="11"/>
  <c r="W4415" i="11"/>
  <c r="X4415" i="11" s="1"/>
  <c r="Z4415" i="11" s="1"/>
  <c r="Y4415" i="11"/>
  <c r="AA4415" i="11" s="1"/>
  <c r="AE4414" i="11"/>
  <c r="AD4414" i="11"/>
  <c r="AC4414" i="11"/>
  <c r="AB4414" i="11"/>
  <c r="W4414" i="11"/>
  <c r="X4414" i="11" s="1"/>
  <c r="Z4414" i="11" s="1"/>
  <c r="Y4414" i="11"/>
  <c r="AA4414" i="11" s="1"/>
  <c r="AE4413" i="11"/>
  <c r="AD4413" i="11"/>
  <c r="AC4413" i="11"/>
  <c r="AB4413" i="11"/>
  <c r="W4413" i="11"/>
  <c r="X4413" i="11" s="1"/>
  <c r="Z4413" i="11" s="1"/>
  <c r="AE4412" i="11"/>
  <c r="AD4412" i="11"/>
  <c r="AC4412" i="11"/>
  <c r="AB4412" i="11"/>
  <c r="X4412" i="11"/>
  <c r="Z4412" i="11" s="1"/>
  <c r="W4412" i="11"/>
  <c r="Y4412" i="11" s="1"/>
  <c r="AA4412" i="11" s="1"/>
  <c r="AE4411" i="11"/>
  <c r="AD4411" i="11"/>
  <c r="AC4411" i="11"/>
  <c r="AB4411" i="11"/>
  <c r="X4411" i="11"/>
  <c r="Z4411" i="11" s="1"/>
  <c r="W4411" i="11"/>
  <c r="Y4411" i="11" s="1"/>
  <c r="AA4411" i="11" s="1"/>
  <c r="AE4410" i="11"/>
  <c r="AD4410" i="11"/>
  <c r="AC4410" i="11"/>
  <c r="AB4410" i="11"/>
  <c r="W4410" i="11"/>
  <c r="Y4410" i="11" s="1"/>
  <c r="AA4410" i="11" s="1"/>
  <c r="AE4409" i="11"/>
  <c r="AD4409" i="11"/>
  <c r="AC4409" i="11"/>
  <c r="AB4409" i="11"/>
  <c r="W4409" i="11"/>
  <c r="Y4409" i="11" s="1"/>
  <c r="AA4409" i="11" s="1"/>
  <c r="AE4408" i="11"/>
  <c r="AD4408" i="11"/>
  <c r="AC4408" i="11"/>
  <c r="AB4408" i="11"/>
  <c r="W4408" i="11"/>
  <c r="Y4408" i="11" s="1"/>
  <c r="AA4408" i="11" s="1"/>
  <c r="AE4407" i="11"/>
  <c r="AD4407" i="11"/>
  <c r="AC4407" i="11"/>
  <c r="AB4407" i="11"/>
  <c r="W4407" i="11"/>
  <c r="Y4407" i="11" s="1"/>
  <c r="AA4407" i="11" s="1"/>
  <c r="AE4406" i="11"/>
  <c r="AD4406" i="11"/>
  <c r="AC4406" i="11"/>
  <c r="AB4406" i="11"/>
  <c r="W4406" i="11"/>
  <c r="Y4406" i="11" s="1"/>
  <c r="AA4406" i="11" s="1"/>
  <c r="AE4405" i="11"/>
  <c r="AD4405" i="11"/>
  <c r="AC4405" i="11"/>
  <c r="AB4405" i="11"/>
  <c r="W4405" i="11"/>
  <c r="Y4405" i="11" s="1"/>
  <c r="AA4405" i="11" s="1"/>
  <c r="AE4404" i="11"/>
  <c r="AD4404" i="11"/>
  <c r="AC4404" i="11"/>
  <c r="AB4404" i="11"/>
  <c r="X4404" i="11"/>
  <c r="Z4404" i="11" s="1"/>
  <c r="W4404" i="11"/>
  <c r="Y4404" i="11"/>
  <c r="AA4404" i="11" s="1"/>
  <c r="AE4403" i="11"/>
  <c r="AD4403" i="11"/>
  <c r="AC4403" i="11"/>
  <c r="AB4403" i="11"/>
  <c r="W4403" i="11"/>
  <c r="X4403" i="11" s="1"/>
  <c r="Z4403" i="11" s="1"/>
  <c r="Y4403" i="11"/>
  <c r="AA4403" i="11" s="1"/>
  <c r="AE4402" i="11"/>
  <c r="AD4402" i="11"/>
  <c r="AC4402" i="11"/>
  <c r="AB4402" i="11"/>
  <c r="W4402" i="11"/>
  <c r="AE4401" i="11"/>
  <c r="AD4401" i="11"/>
  <c r="AC4401" i="11"/>
  <c r="AB4401" i="11"/>
  <c r="X4401" i="11"/>
  <c r="Z4401" i="11" s="1"/>
  <c r="W4401" i="11"/>
  <c r="Y4401" i="11"/>
  <c r="AA4401" i="11" s="1"/>
  <c r="AE4400" i="11"/>
  <c r="AD4400" i="11"/>
  <c r="AC4400" i="11"/>
  <c r="AB4400" i="11"/>
  <c r="W4400" i="11"/>
  <c r="X4400" i="11" s="1"/>
  <c r="Z4400" i="11" s="1"/>
  <c r="Y4400" i="11"/>
  <c r="AA4400" i="11" s="1"/>
  <c r="AE4399" i="11"/>
  <c r="AD4399" i="11"/>
  <c r="AC4399" i="11"/>
  <c r="AB4399" i="11"/>
  <c r="W4399" i="11"/>
  <c r="Y4399" i="11" s="1"/>
  <c r="AA4399" i="11" s="1"/>
  <c r="AE4398" i="11"/>
  <c r="AD4398" i="11"/>
  <c r="AC4398" i="11"/>
  <c r="AB4398" i="11"/>
  <c r="X4398" i="11"/>
  <c r="Z4398" i="11" s="1"/>
  <c r="W4398" i="11"/>
  <c r="Y4398" i="11" s="1"/>
  <c r="AA4398" i="11" s="1"/>
  <c r="AE4397" i="11"/>
  <c r="AD4397" i="11"/>
  <c r="AC4397" i="11"/>
  <c r="AB4397" i="11"/>
  <c r="W4397" i="11"/>
  <c r="X4397" i="11" s="1"/>
  <c r="Z4397" i="11" s="1"/>
  <c r="Y4397" i="11"/>
  <c r="AA4397" i="11" s="1"/>
  <c r="AE4396" i="11"/>
  <c r="AD4396" i="11"/>
  <c r="AC4396" i="11"/>
  <c r="AB4396" i="11"/>
  <c r="W4396" i="11"/>
  <c r="X4396" i="11" s="1"/>
  <c r="Z4396" i="11" s="1"/>
  <c r="Y4396" i="11"/>
  <c r="AA4396" i="11" s="1"/>
  <c r="AE4395" i="11"/>
  <c r="AD4395" i="11"/>
  <c r="AC4395" i="11"/>
  <c r="AB4395" i="11"/>
  <c r="W4395" i="11"/>
  <c r="X4395" i="11" s="1"/>
  <c r="Z4395" i="11" s="1"/>
  <c r="Y4395" i="11"/>
  <c r="AA4395" i="11" s="1"/>
  <c r="AE4394" i="11"/>
  <c r="AD4394" i="11"/>
  <c r="AC4394" i="11"/>
  <c r="AB4394" i="11"/>
  <c r="W4394" i="11"/>
  <c r="AE4393" i="11"/>
  <c r="AD4393" i="11"/>
  <c r="AC4393" i="11"/>
  <c r="AB4393" i="11"/>
  <c r="X4393" i="11"/>
  <c r="Z4393" i="11" s="1"/>
  <c r="W4393" i="11"/>
  <c r="Y4393" i="11" s="1"/>
  <c r="AA4393" i="11" s="1"/>
  <c r="AE4392" i="11"/>
  <c r="AD4392" i="11"/>
  <c r="AC4392" i="11"/>
  <c r="AB4392" i="11"/>
  <c r="X4392" i="11"/>
  <c r="Z4392" i="11" s="1"/>
  <c r="W4392" i="11"/>
  <c r="Y4392" i="11" s="1"/>
  <c r="AA4392" i="11" s="1"/>
  <c r="AE4391" i="11"/>
  <c r="AD4391" i="11"/>
  <c r="AC4391" i="11"/>
  <c r="AB4391" i="11"/>
  <c r="W4391" i="11"/>
  <c r="X4391" i="11" s="1"/>
  <c r="Z4391" i="11" s="1"/>
  <c r="Y4391" i="11"/>
  <c r="AA4391" i="11" s="1"/>
  <c r="AE4390" i="11"/>
  <c r="AD4390" i="11"/>
  <c r="AC4390" i="11"/>
  <c r="AB4390" i="11"/>
  <c r="W4390" i="11"/>
  <c r="Y4390" i="11"/>
  <c r="AA4390" i="11" s="1"/>
  <c r="AE4389" i="11"/>
  <c r="AD4389" i="11"/>
  <c r="AC4389" i="11"/>
  <c r="AB4389" i="11"/>
  <c r="W4389" i="11"/>
  <c r="AE4388" i="11"/>
  <c r="AD4388" i="11"/>
  <c r="AC4388" i="11"/>
  <c r="AB4388" i="11"/>
  <c r="X4388" i="11"/>
  <c r="Z4388" i="11" s="1"/>
  <c r="W4388" i="11"/>
  <c r="Y4388" i="11" s="1"/>
  <c r="AA4388" i="11" s="1"/>
  <c r="AE4387" i="11"/>
  <c r="AD4387" i="11"/>
  <c r="AC4387" i="11"/>
  <c r="AB4387" i="11"/>
  <c r="X4387" i="11"/>
  <c r="Z4387" i="11" s="1"/>
  <c r="W4387" i="11"/>
  <c r="Y4387" i="11" s="1"/>
  <c r="AA4387" i="11" s="1"/>
  <c r="AE4386" i="11"/>
  <c r="AD4386" i="11"/>
  <c r="AC4386" i="11"/>
  <c r="AB4386" i="11"/>
  <c r="W4386" i="11"/>
  <c r="Y4386" i="11" s="1"/>
  <c r="AA4386" i="11" s="1"/>
  <c r="AE4385" i="11"/>
  <c r="AD4385" i="11"/>
  <c r="AC4385" i="11"/>
  <c r="AB4385" i="11"/>
  <c r="W4385" i="11"/>
  <c r="Y4385" i="11" s="1"/>
  <c r="AA4385" i="11" s="1"/>
  <c r="AE4384" i="11"/>
  <c r="AD4384" i="11"/>
  <c r="AC4384" i="11"/>
  <c r="AB4384" i="11"/>
  <c r="W4384" i="11"/>
  <c r="Y4384" i="11" s="1"/>
  <c r="AA4384" i="11" s="1"/>
  <c r="AE4383" i="11"/>
  <c r="AD4383" i="11"/>
  <c r="AC4383" i="11"/>
  <c r="AB4383" i="11"/>
  <c r="W4383" i="11"/>
  <c r="Y4383" i="11" s="1"/>
  <c r="AA4383" i="11" s="1"/>
  <c r="AE4382" i="11"/>
  <c r="AD4382" i="11"/>
  <c r="AC4382" i="11"/>
  <c r="AB4382" i="11"/>
  <c r="W4382" i="11"/>
  <c r="Y4382" i="11" s="1"/>
  <c r="AA4382" i="11" s="1"/>
  <c r="AE4381" i="11"/>
  <c r="AD4381" i="11"/>
  <c r="AC4381" i="11"/>
  <c r="AB4381" i="11"/>
  <c r="W4381" i="11"/>
  <c r="Y4381" i="11" s="1"/>
  <c r="AA4381" i="11" s="1"/>
  <c r="AE4380" i="11"/>
  <c r="AD4380" i="11"/>
  <c r="AC4380" i="11"/>
  <c r="AB4380" i="11"/>
  <c r="W4380" i="11"/>
  <c r="Y4380" i="11" s="1"/>
  <c r="AA4380" i="11" s="1"/>
  <c r="AE4379" i="11"/>
  <c r="AD4379" i="11"/>
  <c r="AC4379" i="11"/>
  <c r="AB4379" i="11"/>
  <c r="W4379" i="11"/>
  <c r="Y4379" i="11" s="1"/>
  <c r="AA4379" i="11" s="1"/>
  <c r="AE4378" i="11"/>
  <c r="AD4378" i="11"/>
  <c r="AC4378" i="11"/>
  <c r="AB4378" i="11"/>
  <c r="W4378" i="11"/>
  <c r="Y4378" i="11" s="1"/>
  <c r="AA4378" i="11" s="1"/>
  <c r="AE4377" i="11"/>
  <c r="AD4377" i="11"/>
  <c r="AC4377" i="11"/>
  <c r="AB4377" i="11"/>
  <c r="X4377" i="11"/>
  <c r="Z4377" i="11" s="1"/>
  <c r="W4377" i="11"/>
  <c r="Y4377" i="11"/>
  <c r="AA4377" i="11" s="1"/>
  <c r="AE4376" i="11"/>
  <c r="AD4376" i="11"/>
  <c r="AC4376" i="11"/>
  <c r="AB4376" i="11"/>
  <c r="W4376" i="11"/>
  <c r="X4376" i="11" s="1"/>
  <c r="Z4376" i="11" s="1"/>
  <c r="Y4376" i="11"/>
  <c r="AA4376" i="11" s="1"/>
  <c r="AE4375" i="11"/>
  <c r="AD4375" i="11"/>
  <c r="AC4375" i="11"/>
  <c r="AB4375" i="11"/>
  <c r="W4375" i="11"/>
  <c r="X4375" i="11" s="1"/>
  <c r="Z4375" i="11" s="1"/>
  <c r="Y4375" i="11"/>
  <c r="AA4375" i="11" s="1"/>
  <c r="AE4374" i="11"/>
  <c r="AD4374" i="11"/>
  <c r="AC4374" i="11"/>
  <c r="AB4374" i="11"/>
  <c r="W4374" i="11"/>
  <c r="Y4374" i="11" s="1"/>
  <c r="AA4374" i="11" s="1"/>
  <c r="AE4373" i="11"/>
  <c r="AD4373" i="11"/>
  <c r="AC4373" i="11"/>
  <c r="AB4373" i="11"/>
  <c r="X4373" i="11"/>
  <c r="Z4373" i="11" s="1"/>
  <c r="W4373" i="11"/>
  <c r="Y4373" i="11" s="1"/>
  <c r="AA4373" i="11" s="1"/>
  <c r="AE4372" i="11"/>
  <c r="AD4372" i="11"/>
  <c r="AC4372" i="11"/>
  <c r="AB4372" i="11"/>
  <c r="X4372" i="11"/>
  <c r="Z4372" i="11" s="1"/>
  <c r="W4372" i="11"/>
  <c r="Y4372" i="11" s="1"/>
  <c r="AA4372" i="11" s="1"/>
  <c r="AE4371" i="11"/>
  <c r="AD4371" i="11"/>
  <c r="AC4371" i="11"/>
  <c r="AB4371" i="11"/>
  <c r="X4371" i="11"/>
  <c r="Z4371" i="11" s="1"/>
  <c r="W4371" i="11"/>
  <c r="Y4371" i="11"/>
  <c r="AA4371" i="11" s="1"/>
  <c r="AE4370" i="11"/>
  <c r="AD4370" i="11"/>
  <c r="AC4370" i="11"/>
  <c r="AB4370" i="11"/>
  <c r="W4370" i="11"/>
  <c r="X4370" i="11" s="1"/>
  <c r="Z4370" i="11" s="1"/>
  <c r="Y4370" i="11"/>
  <c r="AA4370" i="11" s="1"/>
  <c r="AE4369" i="11"/>
  <c r="AD4369" i="11"/>
  <c r="AC4369" i="11"/>
  <c r="AB4369" i="11"/>
  <c r="W4369" i="11"/>
  <c r="X4369" i="11" s="1"/>
  <c r="Z4369" i="11" s="1"/>
  <c r="Y4369" i="11"/>
  <c r="AA4369" i="11"/>
  <c r="AE4368" i="11"/>
  <c r="AD4368" i="11"/>
  <c r="AC4368" i="11"/>
  <c r="AB4368" i="11"/>
  <c r="W4368" i="11"/>
  <c r="AE4367" i="11"/>
  <c r="AD4367" i="11"/>
  <c r="AC4367" i="11"/>
  <c r="AB4367" i="11"/>
  <c r="X4367" i="11"/>
  <c r="Z4367" i="11" s="1"/>
  <c r="W4367" i="11"/>
  <c r="Y4367" i="11"/>
  <c r="AA4367" i="11" s="1"/>
  <c r="AE4366" i="11"/>
  <c r="AD4366" i="11"/>
  <c r="AC4366" i="11"/>
  <c r="AB4366" i="11"/>
  <c r="W4366" i="11"/>
  <c r="Y4366" i="11"/>
  <c r="AA4366" i="11" s="1"/>
  <c r="AE4365" i="11"/>
  <c r="AD4365" i="11"/>
  <c r="AC4365" i="11"/>
  <c r="AB4365" i="11"/>
  <c r="W4365" i="11"/>
  <c r="X4365" i="11" s="1"/>
  <c r="Z4365" i="11" s="1"/>
  <c r="AE4364" i="11"/>
  <c r="AD4364" i="11"/>
  <c r="AC4364" i="11"/>
  <c r="AB4364" i="11"/>
  <c r="X4364" i="11"/>
  <c r="Z4364" i="11" s="1"/>
  <c r="W4364" i="11"/>
  <c r="Y4364" i="11"/>
  <c r="AA4364" i="11" s="1"/>
  <c r="AE4363" i="11"/>
  <c r="AD4363" i="11"/>
  <c r="AC4363" i="11"/>
  <c r="AB4363" i="11"/>
  <c r="W4363" i="11"/>
  <c r="Y4363" i="11" s="1"/>
  <c r="AA4363" i="11" s="1"/>
  <c r="AE4362" i="11"/>
  <c r="AD4362" i="11"/>
  <c r="AC4362" i="11"/>
  <c r="AB4362" i="11"/>
  <c r="W4362" i="11"/>
  <c r="Y4362" i="11" s="1"/>
  <c r="AA4362" i="11" s="1"/>
  <c r="AE4361" i="11"/>
  <c r="AD4361" i="11"/>
  <c r="AC4361" i="11"/>
  <c r="AB4361" i="11"/>
  <c r="W4361" i="11"/>
  <c r="Y4361" i="11" s="1"/>
  <c r="AA4361" i="11" s="1"/>
  <c r="AE4360" i="11"/>
  <c r="AD4360" i="11"/>
  <c r="AC4360" i="11"/>
  <c r="AB4360" i="11"/>
  <c r="W4360" i="11"/>
  <c r="Y4360" i="11" s="1"/>
  <c r="AA4360" i="11" s="1"/>
  <c r="AE4359" i="11"/>
  <c r="AD4359" i="11"/>
  <c r="AC4359" i="11"/>
  <c r="AB4359" i="11"/>
  <c r="W4359" i="11"/>
  <c r="Y4359" i="11" s="1"/>
  <c r="AA4359" i="11" s="1"/>
  <c r="AE4358" i="11"/>
  <c r="AD4358" i="11"/>
  <c r="AC4358" i="11"/>
  <c r="AB4358" i="11"/>
  <c r="W4358" i="11"/>
  <c r="Y4358" i="11" s="1"/>
  <c r="AA4358" i="11" s="1"/>
  <c r="AE4357" i="11"/>
  <c r="AD4357" i="11"/>
  <c r="AC4357" i="11"/>
  <c r="AB4357" i="11"/>
  <c r="W4357" i="11"/>
  <c r="Y4357" i="11" s="1"/>
  <c r="AA4357" i="11" s="1"/>
  <c r="AE4356" i="11"/>
  <c r="AD4356" i="11"/>
  <c r="AC4356" i="11"/>
  <c r="AB4356" i="11"/>
  <c r="W4356" i="11"/>
  <c r="Y4356" i="11" s="1"/>
  <c r="AA4356" i="11" s="1"/>
  <c r="AE4355" i="11"/>
  <c r="AD4355" i="11"/>
  <c r="AC4355" i="11"/>
  <c r="AB4355" i="11"/>
  <c r="W4355" i="11"/>
  <c r="Y4355" i="11" s="1"/>
  <c r="AA4355" i="11" s="1"/>
  <c r="AE4354" i="11"/>
  <c r="AD4354" i="11"/>
  <c r="AC4354" i="11"/>
  <c r="AB4354" i="11"/>
  <c r="W4354" i="11"/>
  <c r="Y4354" i="11" s="1"/>
  <c r="AA4354" i="11" s="1"/>
  <c r="AE4353" i="11"/>
  <c r="AD4353" i="11"/>
  <c r="AC4353" i="11"/>
  <c r="AB4353" i="11"/>
  <c r="W4353" i="11"/>
  <c r="AE4352" i="11"/>
  <c r="AD4352" i="11"/>
  <c r="AC4352" i="11"/>
  <c r="AB4352" i="11"/>
  <c r="W4352" i="11"/>
  <c r="AE4351" i="11"/>
  <c r="AD4351" i="11"/>
  <c r="AC4351" i="11"/>
  <c r="AB4351" i="11"/>
  <c r="W4351" i="11"/>
  <c r="X4351" i="11" s="1"/>
  <c r="Z4351" i="11" s="1"/>
  <c r="Y4351" i="11"/>
  <c r="AA4351" i="11" s="1"/>
  <c r="AE4350" i="11"/>
  <c r="AD4350" i="11"/>
  <c r="AC4350" i="11"/>
  <c r="AB4350" i="11"/>
  <c r="W4350" i="11"/>
  <c r="Y4350" i="11"/>
  <c r="AA4350" i="11" s="1"/>
  <c r="AE4349" i="11"/>
  <c r="AD4349" i="11"/>
  <c r="AC4349" i="11"/>
  <c r="AB4349" i="11"/>
  <c r="W4349" i="11"/>
  <c r="Y4349" i="11"/>
  <c r="AA4349" i="11" s="1"/>
  <c r="AE4348" i="11"/>
  <c r="AD4348" i="11"/>
  <c r="AC4348" i="11"/>
  <c r="AB4348" i="11"/>
  <c r="W4348" i="11"/>
  <c r="Y4348" i="11"/>
  <c r="AA4348" i="11" s="1"/>
  <c r="AE4347" i="11"/>
  <c r="AD4347" i="11"/>
  <c r="AC4347" i="11"/>
  <c r="AB4347" i="11"/>
  <c r="W4347" i="11"/>
  <c r="Y4347" i="11"/>
  <c r="AA4347" i="11" s="1"/>
  <c r="AE4346" i="11"/>
  <c r="AD4346" i="11"/>
  <c r="AC4346" i="11"/>
  <c r="AB4346" i="11"/>
  <c r="W4346" i="11"/>
  <c r="AE4345" i="11"/>
  <c r="AD4345" i="11"/>
  <c r="AC4345" i="11"/>
  <c r="AB4345" i="11"/>
  <c r="W4345" i="11"/>
  <c r="Y4345" i="11"/>
  <c r="AA4345" i="11" s="1"/>
  <c r="AE4344" i="11"/>
  <c r="AD4344" i="11"/>
  <c r="AC4344" i="11"/>
  <c r="AB4344" i="11"/>
  <c r="X4344" i="11"/>
  <c r="Z4344" i="11" s="1"/>
  <c r="W4344" i="11"/>
  <c r="Y4344" i="11" s="1"/>
  <c r="AA4344" i="11" s="1"/>
  <c r="AE4343" i="11"/>
  <c r="AD4343" i="11"/>
  <c r="AC4343" i="11"/>
  <c r="AB4343" i="11"/>
  <c r="W4343" i="11"/>
  <c r="Y4343" i="11" s="1"/>
  <c r="AA4343" i="11" s="1"/>
  <c r="AE4342" i="11"/>
  <c r="AD4342" i="11"/>
  <c r="AC4342" i="11"/>
  <c r="AB4342" i="11"/>
  <c r="Y4342" i="11"/>
  <c r="AA4342" i="11" s="1"/>
  <c r="W4342" i="11"/>
  <c r="X4342" i="11" s="1"/>
  <c r="Z4342" i="11" s="1"/>
  <c r="AE4341" i="11"/>
  <c r="AD4341" i="11"/>
  <c r="AC4341" i="11"/>
  <c r="AB4341" i="11"/>
  <c r="W4341" i="11"/>
  <c r="AE4340" i="11"/>
  <c r="AD4340" i="11"/>
  <c r="AC4340" i="11"/>
  <c r="AB4340" i="11"/>
  <c r="W4340" i="11"/>
  <c r="Y4340" i="11"/>
  <c r="AA4340" i="11" s="1"/>
  <c r="AE4339" i="11"/>
  <c r="AD4339" i="11"/>
  <c r="AC4339" i="11"/>
  <c r="AB4339" i="11"/>
  <c r="W4339" i="11"/>
  <c r="Y4339" i="11"/>
  <c r="AA4339" i="11" s="1"/>
  <c r="AE4338" i="11"/>
  <c r="AD4338" i="11"/>
  <c r="AC4338" i="11"/>
  <c r="AB4338" i="11"/>
  <c r="W4338" i="11"/>
  <c r="X4338" i="11"/>
  <c r="Z4338" i="11" s="1"/>
  <c r="AE4337" i="11"/>
  <c r="AD4337" i="11"/>
  <c r="AC4337" i="11"/>
  <c r="AB4337" i="11"/>
  <c r="W4337" i="11"/>
  <c r="Y4337" i="11"/>
  <c r="AA4337" i="11" s="1"/>
  <c r="AE4336" i="11"/>
  <c r="AD4336" i="11"/>
  <c r="AC4336" i="11"/>
  <c r="AB4336" i="11"/>
  <c r="W4336" i="11"/>
  <c r="Y4336" i="11"/>
  <c r="AA4336" i="11" s="1"/>
  <c r="AE4335" i="11"/>
  <c r="AD4335" i="11"/>
  <c r="AC4335" i="11"/>
  <c r="AB4335" i="11"/>
  <c r="W4335" i="11"/>
  <c r="AE4334" i="11"/>
  <c r="AD4334" i="11"/>
  <c r="AC4334" i="11"/>
  <c r="AB4334" i="11"/>
  <c r="W4334" i="11"/>
  <c r="AE4333" i="11"/>
  <c r="AD4333" i="11"/>
  <c r="AC4333" i="11"/>
  <c r="AB4333" i="11"/>
  <c r="W4333" i="11"/>
  <c r="Y4333" i="11"/>
  <c r="AA4333" i="11" s="1"/>
  <c r="AE4332" i="11"/>
  <c r="AD4332" i="11"/>
  <c r="AC4332" i="11"/>
  <c r="AB4332" i="11"/>
  <c r="W4332" i="11"/>
  <c r="AE4331" i="11"/>
  <c r="AD4331" i="11"/>
  <c r="AC4331" i="11"/>
  <c r="AB4331" i="11"/>
  <c r="W4331" i="11"/>
  <c r="Y4331" i="11" s="1"/>
  <c r="AA4331" i="11" s="1"/>
  <c r="AE4330" i="11"/>
  <c r="AD4330" i="11"/>
  <c r="AC4330" i="11"/>
  <c r="AB4330" i="11"/>
  <c r="W4330" i="11"/>
  <c r="X4330" i="11" s="1"/>
  <c r="Z4330" i="11" s="1"/>
  <c r="AE4329" i="11"/>
  <c r="AD4329" i="11"/>
  <c r="AC4329" i="11"/>
  <c r="AB4329" i="11"/>
  <c r="W4329" i="11"/>
  <c r="AE4328" i="11"/>
  <c r="AD4328" i="11"/>
  <c r="AC4328" i="11"/>
  <c r="AB4328" i="11"/>
  <c r="X4328" i="11"/>
  <c r="Z4328" i="11" s="1"/>
  <c r="W4328" i="11"/>
  <c r="Y4328" i="11" s="1"/>
  <c r="AA4328" i="11" s="1"/>
  <c r="AE4327" i="11"/>
  <c r="AD4327" i="11"/>
  <c r="AC4327" i="11"/>
  <c r="AB4327" i="11"/>
  <c r="W4327" i="11"/>
  <c r="X4327" i="11" s="1"/>
  <c r="Z4327" i="11" s="1"/>
  <c r="Y4327" i="11"/>
  <c r="AA4327" i="11" s="1"/>
  <c r="AE4326" i="11"/>
  <c r="AD4326" i="11"/>
  <c r="AC4326" i="11"/>
  <c r="AB4326" i="11"/>
  <c r="W4326" i="11"/>
  <c r="Y4326" i="11" s="1"/>
  <c r="AA4326" i="11" s="1"/>
  <c r="X4326" i="11"/>
  <c r="Z4326" i="11" s="1"/>
  <c r="AE4325" i="11"/>
  <c r="AD4325" i="11"/>
  <c r="AC4325" i="11"/>
  <c r="AB4325" i="11"/>
  <c r="W4325" i="11"/>
  <c r="AE4324" i="11"/>
  <c r="AD4324" i="11"/>
  <c r="AC4324" i="11"/>
  <c r="AB4324" i="11"/>
  <c r="X4324" i="11"/>
  <c r="Z4324" i="11" s="1"/>
  <c r="W4324" i="11"/>
  <c r="Y4324" i="11"/>
  <c r="AA4324" i="11" s="1"/>
  <c r="AE4323" i="11"/>
  <c r="AD4323" i="11"/>
  <c r="AC4323" i="11"/>
  <c r="AB4323" i="11"/>
  <c r="W4323" i="11"/>
  <c r="AE4322" i="11"/>
  <c r="AD4322" i="11"/>
  <c r="AC4322" i="11"/>
  <c r="AB4322" i="11"/>
  <c r="W4322" i="11"/>
  <c r="AE4321" i="11"/>
  <c r="AD4321" i="11"/>
  <c r="AC4321" i="11"/>
  <c r="AB4321" i="11"/>
  <c r="W4321" i="11"/>
  <c r="Y4321" i="11"/>
  <c r="AA4321" i="11" s="1"/>
  <c r="AE4320" i="11"/>
  <c r="AD4320" i="11"/>
  <c r="AC4320" i="11"/>
  <c r="AB4320" i="11"/>
  <c r="W4320" i="11"/>
  <c r="X4320" i="11" s="1"/>
  <c r="Z4320" i="11" s="1"/>
  <c r="AE4319" i="11"/>
  <c r="AD4319" i="11"/>
  <c r="AC4319" i="11"/>
  <c r="AB4319" i="11"/>
  <c r="X4319" i="11"/>
  <c r="Z4319" i="11" s="1"/>
  <c r="W4319" i="11"/>
  <c r="Y4319" i="11"/>
  <c r="AA4319" i="11" s="1"/>
  <c r="AE4318" i="11"/>
  <c r="AD4318" i="11"/>
  <c r="AC4318" i="11"/>
  <c r="AB4318" i="11"/>
  <c r="W4318" i="11"/>
  <c r="Y4318" i="11"/>
  <c r="AA4318" i="11" s="1"/>
  <c r="AE4317" i="11"/>
  <c r="AD4317" i="11"/>
  <c r="AC4317" i="11"/>
  <c r="AB4317" i="11"/>
  <c r="W4317" i="11"/>
  <c r="AE4316" i="11"/>
  <c r="AD4316" i="11"/>
  <c r="AC4316" i="11"/>
  <c r="AB4316" i="11"/>
  <c r="W4316" i="11"/>
  <c r="AE4315" i="11"/>
  <c r="AD4315" i="11"/>
  <c r="AC4315" i="11"/>
  <c r="AB4315" i="11"/>
  <c r="W4315" i="11"/>
  <c r="Y4315" i="11" s="1"/>
  <c r="AA4315" i="11" s="1"/>
  <c r="AE4314" i="11"/>
  <c r="AD4314" i="11"/>
  <c r="AC4314" i="11"/>
  <c r="AB4314" i="11"/>
  <c r="Y4314" i="11"/>
  <c r="AA4314" i="11" s="1"/>
  <c r="W4314" i="11"/>
  <c r="X4314" i="11"/>
  <c r="Z4314" i="11" s="1"/>
  <c r="AE4313" i="11"/>
  <c r="AD4313" i="11"/>
  <c r="AC4313" i="11"/>
  <c r="AB4313" i="11"/>
  <c r="W4313" i="11"/>
  <c r="Y4313" i="11"/>
  <c r="AA4313" i="11" s="1"/>
  <c r="AE4312" i="11"/>
  <c r="AD4312" i="11"/>
  <c r="AC4312" i="11"/>
  <c r="AB4312" i="11"/>
  <c r="W4312" i="11"/>
  <c r="Y4312" i="11"/>
  <c r="AA4312" i="11" s="1"/>
  <c r="AE4311" i="11"/>
  <c r="AD4311" i="11"/>
  <c r="AC4311" i="11"/>
  <c r="AB4311" i="11"/>
  <c r="W4311" i="11"/>
  <c r="Y4311" i="11"/>
  <c r="AA4311" i="11" s="1"/>
  <c r="AE4310" i="11"/>
  <c r="AD4310" i="11"/>
  <c r="AC4310" i="11"/>
  <c r="AB4310" i="11"/>
  <c r="W4310" i="11"/>
  <c r="AE4309" i="11"/>
  <c r="AD4309" i="11"/>
  <c r="AC4309" i="11"/>
  <c r="AB4309" i="11"/>
  <c r="W4309" i="11"/>
  <c r="Y4309" i="11" s="1"/>
  <c r="AA4309" i="11" s="1"/>
  <c r="AE4308" i="11"/>
  <c r="AD4308" i="11"/>
  <c r="AC4308" i="11"/>
  <c r="AB4308" i="11"/>
  <c r="W4308" i="11"/>
  <c r="X4308" i="11" s="1"/>
  <c r="Z4308" i="11" s="1"/>
  <c r="AE4307" i="11"/>
  <c r="AD4307" i="11"/>
  <c r="AC4307" i="11"/>
  <c r="AB4307" i="11"/>
  <c r="W4307" i="11"/>
  <c r="Y4307" i="11" s="1"/>
  <c r="AA4307" i="11" s="1"/>
  <c r="AE4306" i="11"/>
  <c r="AD4306" i="11"/>
  <c r="AC4306" i="11"/>
  <c r="AB4306" i="11"/>
  <c r="W4306" i="11"/>
  <c r="Y4306" i="11" s="1"/>
  <c r="AA4306" i="11" s="1"/>
  <c r="AE4305" i="11"/>
  <c r="AD4305" i="11"/>
  <c r="AC4305" i="11"/>
  <c r="AB4305" i="11"/>
  <c r="W4305" i="11"/>
  <c r="AE4304" i="11"/>
  <c r="AD4304" i="11"/>
  <c r="AC4304" i="11"/>
  <c r="AB4304" i="11"/>
  <c r="W4304" i="11"/>
  <c r="Y4304" i="11"/>
  <c r="AA4304" i="11" s="1"/>
  <c r="AE4303" i="11"/>
  <c r="AD4303" i="11"/>
  <c r="AC4303" i="11"/>
  <c r="AB4303" i="11"/>
  <c r="W4303" i="11"/>
  <c r="Y4303" i="11"/>
  <c r="AA4303" i="11" s="1"/>
  <c r="AE4302" i="11"/>
  <c r="AD4302" i="11"/>
  <c r="AC4302" i="11"/>
  <c r="AB4302" i="11"/>
  <c r="W4302" i="11"/>
  <c r="X4302" i="11"/>
  <c r="Z4302" i="11" s="1"/>
  <c r="AE4301" i="11"/>
  <c r="AD4301" i="11"/>
  <c r="AC4301" i="11"/>
  <c r="AB4301" i="11"/>
  <c r="W4301" i="11"/>
  <c r="Y4301" i="11"/>
  <c r="AA4301" i="11" s="1"/>
  <c r="AE4300" i="11"/>
  <c r="AD4300" i="11"/>
  <c r="AC4300" i="11"/>
  <c r="AB4300" i="11"/>
  <c r="W4300" i="11"/>
  <c r="X4300" i="11" s="1"/>
  <c r="Z4300" i="11" s="1"/>
  <c r="AE4299" i="11"/>
  <c r="AD4299" i="11"/>
  <c r="AC4299" i="11"/>
  <c r="AB4299" i="11"/>
  <c r="Y4299" i="11"/>
  <c r="AA4299" i="11" s="1"/>
  <c r="W4299" i="11"/>
  <c r="X4299" i="11" s="1"/>
  <c r="Z4299" i="11" s="1"/>
  <c r="AE4298" i="11"/>
  <c r="AD4298" i="11"/>
  <c r="AC4298" i="11"/>
  <c r="AB4298" i="11"/>
  <c r="W4298" i="11"/>
  <c r="X4298" i="11" s="1"/>
  <c r="Z4298" i="11" s="1"/>
  <c r="AE4297" i="11"/>
  <c r="AD4297" i="11"/>
  <c r="AC4297" i="11"/>
  <c r="AB4297" i="11"/>
  <c r="Y4297" i="11"/>
  <c r="AA4297" i="11" s="1"/>
  <c r="W4297" i="11"/>
  <c r="X4297" i="11" s="1"/>
  <c r="Z4297" i="11" s="1"/>
  <c r="AE4296" i="11"/>
  <c r="AD4296" i="11"/>
  <c r="AC4296" i="11"/>
  <c r="AB4296" i="11"/>
  <c r="W4296" i="11"/>
  <c r="AE4295" i="11"/>
  <c r="AD4295" i="11"/>
  <c r="AC4295" i="11"/>
  <c r="AB4295" i="11"/>
  <c r="Y4295" i="11"/>
  <c r="AA4295" i="11" s="1"/>
  <c r="X4295" i="11"/>
  <c r="Z4295" i="11" s="1"/>
  <c r="W4295" i="11"/>
  <c r="AE4294" i="11"/>
  <c r="AD4294" i="11"/>
  <c r="AC4294" i="11"/>
  <c r="AB4294" i="11"/>
  <c r="Y4294" i="11"/>
  <c r="AA4294" i="11" s="1"/>
  <c r="W4294" i="11"/>
  <c r="X4294" i="11"/>
  <c r="Z4294" i="11" s="1"/>
  <c r="AE4293" i="11"/>
  <c r="AD4293" i="11"/>
  <c r="AC4293" i="11"/>
  <c r="AB4293" i="11"/>
  <c r="W4293" i="11"/>
  <c r="Y4293" i="11" s="1"/>
  <c r="AA4293" i="11" s="1"/>
  <c r="AE4292" i="11"/>
  <c r="AD4292" i="11"/>
  <c r="AC4292" i="11"/>
  <c r="AB4292" i="11"/>
  <c r="W4292" i="11"/>
  <c r="Y4292" i="11" s="1"/>
  <c r="AA4292" i="11" s="1"/>
  <c r="X4292" i="11"/>
  <c r="Z4292" i="11" s="1"/>
  <c r="AE4291" i="11"/>
  <c r="AD4291" i="11"/>
  <c r="AC4291" i="11"/>
  <c r="AB4291" i="11"/>
  <c r="X4291" i="11"/>
  <c r="Z4291" i="11" s="1"/>
  <c r="W4291" i="11"/>
  <c r="Y4291" i="11" s="1"/>
  <c r="AA4291" i="11" s="1"/>
  <c r="AE4290" i="11"/>
  <c r="AD4290" i="11"/>
  <c r="AC4290" i="11"/>
  <c r="AB4290" i="11"/>
  <c r="Y4290" i="11"/>
  <c r="AA4290" i="11" s="1"/>
  <c r="W4290" i="11"/>
  <c r="X4290" i="11" s="1"/>
  <c r="Z4290" i="11" s="1"/>
  <c r="AE4289" i="11"/>
  <c r="AD4289" i="11"/>
  <c r="AC4289" i="11"/>
  <c r="AB4289" i="11"/>
  <c r="W4289" i="11"/>
  <c r="Y4289" i="11" s="1"/>
  <c r="AA4289" i="11" s="1"/>
  <c r="AE4288" i="11"/>
  <c r="AD4288" i="11"/>
  <c r="AC4288" i="11"/>
  <c r="AB4288" i="11"/>
  <c r="W4288" i="11"/>
  <c r="X4288" i="11" s="1"/>
  <c r="Z4288" i="11" s="1"/>
  <c r="AE4287" i="11"/>
  <c r="AD4287" i="11"/>
  <c r="AC4287" i="11"/>
  <c r="AB4287" i="11"/>
  <c r="W4287" i="11"/>
  <c r="Y4287" i="11" s="1"/>
  <c r="AA4287" i="11" s="1"/>
  <c r="AE4286" i="11"/>
  <c r="AD4286" i="11"/>
  <c r="AC4286" i="11"/>
  <c r="AB4286" i="11"/>
  <c r="W4286" i="11"/>
  <c r="X4286" i="11" s="1"/>
  <c r="Z4286" i="11" s="1"/>
  <c r="AE4285" i="11"/>
  <c r="AD4285" i="11"/>
  <c r="AC4285" i="11"/>
  <c r="AB4285" i="11"/>
  <c r="Y4285" i="11"/>
  <c r="AA4285" i="11" s="1"/>
  <c r="W4285" i="11"/>
  <c r="X4285" i="11" s="1"/>
  <c r="Z4285" i="11" s="1"/>
  <c r="AE4284" i="11"/>
  <c r="AD4284" i="11"/>
  <c r="AC4284" i="11"/>
  <c r="AB4284" i="11"/>
  <c r="W4284" i="11"/>
  <c r="Y4284" i="11" s="1"/>
  <c r="AA4284" i="11" s="1"/>
  <c r="X4284" i="11"/>
  <c r="Z4284" i="11" s="1"/>
  <c r="AE4283" i="11"/>
  <c r="AD4283" i="11"/>
  <c r="AC4283" i="11"/>
  <c r="AB4283" i="11"/>
  <c r="X4283" i="11"/>
  <c r="Z4283" i="11" s="1"/>
  <c r="W4283" i="11"/>
  <c r="Y4283" i="11" s="1"/>
  <c r="AA4283" i="11" s="1"/>
  <c r="AE4282" i="11"/>
  <c r="AD4282" i="11"/>
  <c r="AC4282" i="11"/>
  <c r="AB4282" i="11"/>
  <c r="Y4282" i="11"/>
  <c r="AA4282" i="11" s="1"/>
  <c r="W4282" i="11"/>
  <c r="X4282" i="11"/>
  <c r="Z4282" i="11" s="1"/>
  <c r="AE4281" i="11"/>
  <c r="AD4281" i="11"/>
  <c r="AC4281" i="11"/>
  <c r="AB4281" i="11"/>
  <c r="W4281" i="11"/>
  <c r="Y4281" i="11"/>
  <c r="AA4281" i="11" s="1"/>
  <c r="AE4280" i="11"/>
  <c r="AD4280" i="11"/>
  <c r="AC4280" i="11"/>
  <c r="AB4280" i="11"/>
  <c r="W4280" i="11"/>
  <c r="X4280" i="11"/>
  <c r="Z4280" i="11" s="1"/>
  <c r="AE4279" i="11"/>
  <c r="AD4279" i="11"/>
  <c r="AC4279" i="11"/>
  <c r="AB4279" i="11"/>
  <c r="W4279" i="11"/>
  <c r="X4279" i="11"/>
  <c r="Z4279" i="11" s="1"/>
  <c r="AE4278" i="11"/>
  <c r="AD4278" i="11"/>
  <c r="AC4278" i="11"/>
  <c r="AB4278" i="11"/>
  <c r="W4278" i="11"/>
  <c r="X4278" i="11"/>
  <c r="Z4278" i="11" s="1"/>
  <c r="AE4277" i="11"/>
  <c r="AD4277" i="11"/>
  <c r="AC4277" i="11"/>
  <c r="AB4277" i="11"/>
  <c r="W4277" i="11"/>
  <c r="X4277" i="11" s="1"/>
  <c r="Z4277" i="11" s="1"/>
  <c r="AE4276" i="11"/>
  <c r="AD4276" i="11"/>
  <c r="AC4276" i="11"/>
  <c r="AB4276" i="11"/>
  <c r="W4276" i="11"/>
  <c r="X4276" i="11" s="1"/>
  <c r="Z4276" i="11" s="1"/>
  <c r="AE4275" i="11"/>
  <c r="AD4275" i="11"/>
  <c r="AC4275" i="11"/>
  <c r="AB4275" i="11"/>
  <c r="W4275" i="11"/>
  <c r="X4275" i="11" s="1"/>
  <c r="Z4275" i="11" s="1"/>
  <c r="AE4274" i="11"/>
  <c r="AD4274" i="11"/>
  <c r="AC4274" i="11"/>
  <c r="AB4274" i="11"/>
  <c r="W4274" i="11"/>
  <c r="X4274" i="11" s="1"/>
  <c r="Z4274" i="11" s="1"/>
  <c r="AE4273" i="11"/>
  <c r="AD4273" i="11"/>
  <c r="AC4273" i="11"/>
  <c r="AB4273" i="11"/>
  <c r="Y4273" i="11"/>
  <c r="AA4273" i="11" s="1"/>
  <c r="W4273" i="11"/>
  <c r="X4273" i="11" s="1"/>
  <c r="Z4273" i="11" s="1"/>
  <c r="AE4272" i="11"/>
  <c r="AD4272" i="11"/>
  <c r="AC4272" i="11"/>
  <c r="AB4272" i="11"/>
  <c r="W4272" i="11"/>
  <c r="Y4272" i="11" s="1"/>
  <c r="AA4272" i="11" s="1"/>
  <c r="X4272" i="11"/>
  <c r="Z4272" i="11" s="1"/>
  <c r="AE4271" i="11"/>
  <c r="AD4271" i="11"/>
  <c r="AC4271" i="11"/>
  <c r="AB4271" i="11"/>
  <c r="W4271" i="11"/>
  <c r="X4271" i="11"/>
  <c r="Z4271" i="11" s="1"/>
  <c r="AE4270" i="11"/>
  <c r="AD4270" i="11"/>
  <c r="AC4270" i="11"/>
  <c r="AB4270" i="11"/>
  <c r="W4270" i="11"/>
  <c r="X4270" i="11"/>
  <c r="Z4270" i="11" s="1"/>
  <c r="AE4269" i="11"/>
  <c r="AD4269" i="11"/>
  <c r="AC4269" i="11"/>
  <c r="AB4269" i="11"/>
  <c r="W4269" i="11"/>
  <c r="Y4269" i="11"/>
  <c r="AA4269" i="11" s="1"/>
  <c r="AE4268" i="11"/>
  <c r="AD4268" i="11"/>
  <c r="AC4268" i="11"/>
  <c r="AB4268" i="11"/>
  <c r="W4268" i="11"/>
  <c r="X4268" i="11"/>
  <c r="Z4268" i="11" s="1"/>
  <c r="AE4267" i="11"/>
  <c r="AD4267" i="11"/>
  <c r="AC4267" i="11"/>
  <c r="AB4267" i="11"/>
  <c r="X4267" i="11"/>
  <c r="Z4267" i="11" s="1"/>
  <c r="W4267" i="11"/>
  <c r="Y4267" i="11" s="1"/>
  <c r="AA4267" i="11" s="1"/>
  <c r="AE4266" i="11"/>
  <c r="AD4266" i="11"/>
  <c r="AC4266" i="11"/>
  <c r="AB4266" i="11"/>
  <c r="W4266" i="11"/>
  <c r="Y4266" i="11" s="1"/>
  <c r="AA4266" i="11" s="1"/>
  <c r="X4266" i="11"/>
  <c r="Z4266" i="11" s="1"/>
  <c r="AE4265" i="11"/>
  <c r="AD4265" i="11"/>
  <c r="AC4265" i="11"/>
  <c r="AB4265" i="11"/>
  <c r="Y4265" i="11"/>
  <c r="AA4265" i="11" s="1"/>
  <c r="X4265" i="11"/>
  <c r="Z4265" i="11" s="1"/>
  <c r="W4265" i="11"/>
  <c r="AE4264" i="11"/>
  <c r="AD4264" i="11"/>
  <c r="AC4264" i="11"/>
  <c r="AB4264" i="11"/>
  <c r="Y4264" i="11"/>
  <c r="AA4264" i="11" s="1"/>
  <c r="W4264" i="11"/>
  <c r="X4264" i="11" s="1"/>
  <c r="Z4264" i="11" s="1"/>
  <c r="AE4263" i="11"/>
  <c r="AD4263" i="11"/>
  <c r="AC4263" i="11"/>
  <c r="AB4263" i="11"/>
  <c r="Y4263" i="11"/>
  <c r="AA4263" i="11" s="1"/>
  <c r="W4263" i="11"/>
  <c r="X4263" i="11"/>
  <c r="Z4263" i="11"/>
  <c r="AE4262" i="11"/>
  <c r="AD4262" i="11"/>
  <c r="AC4262" i="11"/>
  <c r="AB4262" i="11"/>
  <c r="W4262" i="11"/>
  <c r="X4262" i="11"/>
  <c r="Z4262" i="11" s="1"/>
  <c r="AE4261" i="11"/>
  <c r="AD4261" i="11"/>
  <c r="AC4261" i="11"/>
  <c r="AB4261" i="11"/>
  <c r="W4261" i="11"/>
  <c r="X4261" i="11"/>
  <c r="Z4261" i="11" s="1"/>
  <c r="AE4260" i="11"/>
  <c r="AD4260" i="11"/>
  <c r="AC4260" i="11"/>
  <c r="AB4260" i="11"/>
  <c r="W4260" i="11"/>
  <c r="X4260" i="11"/>
  <c r="Z4260" i="11" s="1"/>
  <c r="AE4259" i="11"/>
  <c r="AD4259" i="11"/>
  <c r="AC4259" i="11"/>
  <c r="AB4259" i="11"/>
  <c r="Y4259" i="11"/>
  <c r="AA4259" i="11" s="1"/>
  <c r="X4259" i="11"/>
  <c r="Z4259" i="11" s="1"/>
  <c r="W4259" i="11"/>
  <c r="AE4258" i="11"/>
  <c r="AD4258" i="11"/>
  <c r="AC4258" i="11"/>
  <c r="AB4258" i="11"/>
  <c r="Y4258" i="11"/>
  <c r="AA4258" i="11" s="1"/>
  <c r="W4258" i="11"/>
  <c r="X4258" i="11"/>
  <c r="Z4258" i="11" s="1"/>
  <c r="AE4257" i="11"/>
  <c r="AD4257" i="11"/>
  <c r="AC4257" i="11"/>
  <c r="AB4257" i="11"/>
  <c r="W4257" i="11"/>
  <c r="X4257" i="11" s="1"/>
  <c r="Z4257" i="11" s="1"/>
  <c r="AE4256" i="11"/>
  <c r="AD4256" i="11"/>
  <c r="AC4256" i="11"/>
  <c r="AB4256" i="11"/>
  <c r="W4256" i="11"/>
  <c r="X4256" i="11" s="1"/>
  <c r="Z4256" i="11" s="1"/>
  <c r="AE4255" i="11"/>
  <c r="AD4255" i="11"/>
  <c r="AC4255" i="11"/>
  <c r="AB4255" i="11"/>
  <c r="Y4255" i="11"/>
  <c r="AA4255" i="11" s="1"/>
  <c r="W4255" i="11"/>
  <c r="X4255" i="11" s="1"/>
  <c r="Z4255" i="11" s="1"/>
  <c r="AE4254" i="11"/>
  <c r="AD4254" i="11"/>
  <c r="AC4254" i="11"/>
  <c r="AB4254" i="11"/>
  <c r="W4254" i="11"/>
  <c r="X4254" i="11"/>
  <c r="Z4254" i="11" s="1"/>
  <c r="AE4253" i="11"/>
  <c r="AD4253" i="11"/>
  <c r="AC4253" i="11"/>
  <c r="AB4253" i="11"/>
  <c r="X4253" i="11"/>
  <c r="Z4253" i="11" s="1"/>
  <c r="W4253" i="11"/>
  <c r="Y4253" i="11" s="1"/>
  <c r="AA4253" i="11" s="1"/>
  <c r="AE4252" i="11"/>
  <c r="AD4252" i="11"/>
  <c r="AC4252" i="11"/>
  <c r="AB4252" i="11"/>
  <c r="W4252" i="11"/>
  <c r="AE4251" i="11"/>
  <c r="AD4251" i="11"/>
  <c r="AC4251" i="11"/>
  <c r="AB4251" i="11"/>
  <c r="W4251" i="11"/>
  <c r="Y4251" i="11" s="1"/>
  <c r="AA4251" i="11" s="1"/>
  <c r="AE4250" i="11"/>
  <c r="AD4250" i="11"/>
  <c r="AC4250" i="11"/>
  <c r="AB4250" i="11"/>
  <c r="W4250" i="11"/>
  <c r="X4250" i="11" s="1"/>
  <c r="Z4250" i="11" s="1"/>
  <c r="AE4249" i="11"/>
  <c r="AD4249" i="11"/>
  <c r="AC4249" i="11"/>
  <c r="AB4249" i="11"/>
  <c r="W4249" i="11"/>
  <c r="X4249" i="11" s="1"/>
  <c r="Z4249" i="11" s="1"/>
  <c r="AE4248" i="11"/>
  <c r="AD4248" i="11"/>
  <c r="AC4248" i="11"/>
  <c r="AB4248" i="11"/>
  <c r="W4248" i="11"/>
  <c r="X4248" i="11" s="1"/>
  <c r="Z4248" i="11" s="1"/>
  <c r="AE4247" i="11"/>
  <c r="AD4247" i="11"/>
  <c r="AC4247" i="11"/>
  <c r="AB4247" i="11"/>
  <c r="W4247" i="11"/>
  <c r="X4247" i="11" s="1"/>
  <c r="Z4247" i="11" s="1"/>
  <c r="AE4246" i="11"/>
  <c r="AD4246" i="11"/>
  <c r="AC4246" i="11"/>
  <c r="AB4246" i="11"/>
  <c r="W4246" i="11"/>
  <c r="AE4245" i="11"/>
  <c r="AD4245" i="11"/>
  <c r="AC4245" i="11"/>
  <c r="AB4245" i="11"/>
  <c r="W4245" i="11"/>
  <c r="X4245" i="11"/>
  <c r="Z4245" i="11" s="1"/>
  <c r="AE4244" i="11"/>
  <c r="AD4244" i="11"/>
  <c r="AC4244" i="11"/>
  <c r="AB4244" i="11"/>
  <c r="W4244" i="11"/>
  <c r="X4244" i="11" s="1"/>
  <c r="Z4244" i="11" s="1"/>
  <c r="AE4243" i="11"/>
  <c r="AD4243" i="11"/>
  <c r="AC4243" i="11"/>
  <c r="AB4243" i="11"/>
  <c r="W4243" i="11"/>
  <c r="X4243" i="11" s="1"/>
  <c r="Z4243" i="11" s="1"/>
  <c r="AE4242" i="11"/>
  <c r="AD4242" i="11"/>
  <c r="AC4242" i="11"/>
  <c r="AB4242" i="11"/>
  <c r="W4242" i="11"/>
  <c r="X4242" i="11" s="1"/>
  <c r="Z4242" i="11" s="1"/>
  <c r="AE4241" i="11"/>
  <c r="AD4241" i="11"/>
  <c r="AC4241" i="11"/>
  <c r="AB4241" i="11"/>
  <c r="W4241" i="11"/>
  <c r="Y4241" i="11" s="1"/>
  <c r="AA4241" i="11" s="1"/>
  <c r="AE4240" i="11"/>
  <c r="AD4240" i="11"/>
  <c r="AC4240" i="11"/>
  <c r="AB4240" i="11"/>
  <c r="W4240" i="11"/>
  <c r="AE4239" i="11"/>
  <c r="AD4239" i="11"/>
  <c r="AC4239" i="11"/>
  <c r="AB4239" i="11"/>
  <c r="Y4239" i="11"/>
  <c r="AA4239" i="11" s="1"/>
  <c r="X4239" i="11"/>
  <c r="Z4239" i="11" s="1"/>
  <c r="W4239" i="11"/>
  <c r="AE4238" i="11"/>
  <c r="AD4238" i="11"/>
  <c r="AC4238" i="11"/>
  <c r="AB4238" i="11"/>
  <c r="W4238" i="11"/>
  <c r="X4238" i="11" s="1"/>
  <c r="Z4238" i="11" s="1"/>
  <c r="AE4237" i="11"/>
  <c r="AD4237" i="11"/>
  <c r="AC4237" i="11"/>
  <c r="AB4237" i="11"/>
  <c r="Y4237" i="11"/>
  <c r="AA4237" i="11" s="1"/>
  <c r="W4237" i="11"/>
  <c r="X4237" i="11"/>
  <c r="Z4237" i="11" s="1"/>
  <c r="AE4236" i="11"/>
  <c r="AD4236" i="11"/>
  <c r="AC4236" i="11"/>
  <c r="AB4236" i="11"/>
  <c r="W4236" i="11"/>
  <c r="X4236" i="11"/>
  <c r="Z4236" i="11" s="1"/>
  <c r="AE4235" i="11"/>
  <c r="AD4235" i="11"/>
  <c r="AC4235" i="11"/>
  <c r="AB4235" i="11"/>
  <c r="W4235" i="11"/>
  <c r="X4235" i="11" s="1"/>
  <c r="Z4235" i="11" s="1"/>
  <c r="AE4234" i="11"/>
  <c r="AD4234" i="11"/>
  <c r="AC4234" i="11"/>
  <c r="AB4234" i="11"/>
  <c r="W4234" i="11"/>
  <c r="AE4233" i="11"/>
  <c r="AD4233" i="11"/>
  <c r="AC4233" i="11"/>
  <c r="AB4233" i="11"/>
  <c r="W4233" i="11"/>
  <c r="X4233" i="11" s="1"/>
  <c r="Z4233" i="11" s="1"/>
  <c r="AE4232" i="11"/>
  <c r="AD4232" i="11"/>
  <c r="AC4232" i="11"/>
  <c r="AB4232" i="11"/>
  <c r="W4232" i="11"/>
  <c r="X4232" i="11"/>
  <c r="Z4232" i="11" s="1"/>
  <c r="AE4231" i="11"/>
  <c r="AD4231" i="11"/>
  <c r="AC4231" i="11"/>
  <c r="AB4231" i="11"/>
  <c r="Y4231" i="11"/>
  <c r="AA4231" i="11" s="1"/>
  <c r="X4231" i="11"/>
  <c r="Z4231" i="11" s="1"/>
  <c r="W4231" i="11"/>
  <c r="AE4230" i="11"/>
  <c r="AD4230" i="11"/>
  <c r="AC4230" i="11"/>
  <c r="AB4230" i="11"/>
  <c r="W4230" i="11"/>
  <c r="X4230" i="11" s="1"/>
  <c r="Z4230" i="11" s="1"/>
  <c r="AE4229" i="11"/>
  <c r="AD4229" i="11"/>
  <c r="AC4229" i="11"/>
  <c r="AB4229" i="11"/>
  <c r="Y4229" i="11"/>
  <c r="AA4229" i="11" s="1"/>
  <c r="W4229" i="11"/>
  <c r="X4229" i="11"/>
  <c r="Z4229" i="11" s="1"/>
  <c r="AE4228" i="11"/>
  <c r="AD4228" i="11"/>
  <c r="AC4228" i="11"/>
  <c r="AB4228" i="11"/>
  <c r="W4228" i="11"/>
  <c r="AE4227" i="11"/>
  <c r="AD4227" i="11"/>
  <c r="AC4227" i="11"/>
  <c r="AB4227" i="11"/>
  <c r="W4227" i="11"/>
  <c r="X4227" i="11" s="1"/>
  <c r="Z4227" i="11" s="1"/>
  <c r="AE4226" i="11"/>
  <c r="AD4226" i="11"/>
  <c r="AC4226" i="11"/>
  <c r="AB4226" i="11"/>
  <c r="W4226" i="11"/>
  <c r="X4226" i="11" s="1"/>
  <c r="Z4226" i="11" s="1"/>
  <c r="AE4225" i="11"/>
  <c r="AD4225" i="11"/>
  <c r="AC4225" i="11"/>
  <c r="AB4225" i="11"/>
  <c r="W4225" i="11"/>
  <c r="Y4225" i="11" s="1"/>
  <c r="AA4225" i="11" s="1"/>
  <c r="AE4224" i="11"/>
  <c r="AD4224" i="11"/>
  <c r="AC4224" i="11"/>
  <c r="AB4224" i="11"/>
  <c r="W4224" i="11"/>
  <c r="X4224" i="11" s="1"/>
  <c r="Z4224" i="11" s="1"/>
  <c r="AE4223" i="11"/>
  <c r="AD4223" i="11"/>
  <c r="AC4223" i="11"/>
  <c r="AB4223" i="11"/>
  <c r="W4223" i="11"/>
  <c r="X4223" i="11" s="1"/>
  <c r="Z4223" i="11" s="1"/>
  <c r="AE4222" i="11"/>
  <c r="AD4222" i="11"/>
  <c r="AC4222" i="11"/>
  <c r="AB4222" i="11"/>
  <c r="W4222" i="11"/>
  <c r="AE4221" i="11"/>
  <c r="AD4221" i="11"/>
  <c r="AC4221" i="11"/>
  <c r="AB4221" i="11"/>
  <c r="W4221" i="11"/>
  <c r="AE4220" i="11"/>
  <c r="AD4220" i="11"/>
  <c r="AC4220" i="11"/>
  <c r="AB4220" i="11"/>
  <c r="W4220" i="11"/>
  <c r="X4220" i="11"/>
  <c r="Z4220" i="11" s="1"/>
  <c r="AE4219" i="11"/>
  <c r="AD4219" i="11"/>
  <c r="AC4219" i="11"/>
  <c r="AB4219" i="11"/>
  <c r="W4219" i="11"/>
  <c r="AE4218" i="11"/>
  <c r="AD4218" i="11"/>
  <c r="AC4218" i="11"/>
  <c r="AB4218" i="11"/>
  <c r="W4218" i="11"/>
  <c r="X4218" i="11"/>
  <c r="Z4218" i="11" s="1"/>
  <c r="AE4217" i="11"/>
  <c r="AD4217" i="11"/>
  <c r="AC4217" i="11"/>
  <c r="AB4217" i="11"/>
  <c r="X4217" i="11"/>
  <c r="Z4217" i="11" s="1"/>
  <c r="W4217" i="11"/>
  <c r="Y4217" i="11" s="1"/>
  <c r="AA4217" i="11" s="1"/>
  <c r="AE4216" i="11"/>
  <c r="AD4216" i="11"/>
  <c r="AC4216" i="11"/>
  <c r="AB4216" i="11"/>
  <c r="W4216" i="11"/>
  <c r="AE4215" i="11"/>
  <c r="AD4215" i="11"/>
  <c r="AC4215" i="11"/>
  <c r="AB4215" i="11"/>
  <c r="W4215" i="11"/>
  <c r="Y4215" i="11" s="1"/>
  <c r="AA4215" i="11" s="1"/>
  <c r="AE4214" i="11"/>
  <c r="AD4214" i="11"/>
  <c r="AC4214" i="11"/>
  <c r="AB4214" i="11"/>
  <c r="W4214" i="11"/>
  <c r="X4214" i="11" s="1"/>
  <c r="Z4214" i="11" s="1"/>
  <c r="AE4213" i="11"/>
  <c r="AD4213" i="11"/>
  <c r="AC4213" i="11"/>
  <c r="AB4213" i="11"/>
  <c r="Y4213" i="11"/>
  <c r="AA4213" i="11" s="1"/>
  <c r="X4213" i="11"/>
  <c r="Z4213" i="11" s="1"/>
  <c r="W4213" i="11"/>
  <c r="AE4212" i="11"/>
  <c r="AD4212" i="11"/>
  <c r="AC4212" i="11"/>
  <c r="AB4212" i="11"/>
  <c r="W4212" i="11"/>
  <c r="X4212" i="11" s="1"/>
  <c r="Z4212" i="11" s="1"/>
  <c r="AE4211" i="11"/>
  <c r="AD4211" i="11"/>
  <c r="AC4211" i="11"/>
  <c r="AB4211" i="11"/>
  <c r="Y4211" i="11"/>
  <c r="AA4211" i="11" s="1"/>
  <c r="W4211" i="11"/>
  <c r="X4211" i="11" s="1"/>
  <c r="Z4211" i="11" s="1"/>
  <c r="AE4210" i="11"/>
  <c r="AD4210" i="11"/>
  <c r="AC4210" i="11"/>
  <c r="AB4210" i="11"/>
  <c r="W4210" i="11"/>
  <c r="AE4209" i="11"/>
  <c r="AD4209" i="11"/>
  <c r="AC4209" i="11"/>
  <c r="AB4209" i="11"/>
  <c r="Y4209" i="11"/>
  <c r="AA4209" i="11" s="1"/>
  <c r="W4209" i="11"/>
  <c r="X4209" i="11" s="1"/>
  <c r="Z4209" i="11" s="1"/>
  <c r="AE4208" i="11"/>
  <c r="AD4208" i="11"/>
  <c r="AC4208" i="11"/>
  <c r="AB4208" i="11"/>
  <c r="W4208" i="11"/>
  <c r="X4208" i="11" s="1"/>
  <c r="Z4208" i="11" s="1"/>
  <c r="AE4207" i="11"/>
  <c r="AD4207" i="11"/>
  <c r="AC4207" i="11"/>
  <c r="AB4207" i="11"/>
  <c r="Y4207" i="11"/>
  <c r="AA4207" i="11" s="1"/>
  <c r="W4207" i="11"/>
  <c r="X4207" i="11" s="1"/>
  <c r="Z4207" i="11" s="1"/>
  <c r="AE4206" i="11"/>
  <c r="AD4206" i="11"/>
  <c r="AC4206" i="11"/>
  <c r="AB4206" i="11"/>
  <c r="W4206" i="11"/>
  <c r="X4206" i="11" s="1"/>
  <c r="Z4206" i="11" s="1"/>
  <c r="AE4205" i="11"/>
  <c r="AD4205" i="11"/>
  <c r="AC4205" i="11"/>
  <c r="AB4205" i="11"/>
  <c r="W4205" i="11"/>
  <c r="X4205" i="11"/>
  <c r="Z4205" i="11" s="1"/>
  <c r="AE4204" i="11"/>
  <c r="AD4204" i="11"/>
  <c r="AC4204" i="11"/>
  <c r="AB4204" i="11"/>
  <c r="W4204" i="11"/>
  <c r="AE4203" i="11"/>
  <c r="AD4203" i="11"/>
  <c r="AC4203" i="11"/>
  <c r="AB4203" i="11"/>
  <c r="W4203" i="11"/>
  <c r="Y4203" i="11"/>
  <c r="AA4203" i="11" s="1"/>
  <c r="AE4202" i="11"/>
  <c r="AD4202" i="11"/>
  <c r="AC4202" i="11"/>
  <c r="AB4202" i="11"/>
  <c r="W4202" i="11"/>
  <c r="X4202" i="11"/>
  <c r="Z4202" i="11" s="1"/>
  <c r="AE4201" i="11"/>
  <c r="AD4201" i="11"/>
  <c r="AC4201" i="11"/>
  <c r="AB4201" i="11"/>
  <c r="X4201" i="11"/>
  <c r="Z4201" i="11" s="1"/>
  <c r="W4201" i="11"/>
  <c r="Y4201" i="11" s="1"/>
  <c r="AA4201" i="11" s="1"/>
  <c r="AE4200" i="11"/>
  <c r="AD4200" i="11"/>
  <c r="AC4200" i="11"/>
  <c r="AB4200" i="11"/>
  <c r="W4200" i="11"/>
  <c r="X4200" i="11" s="1"/>
  <c r="Z4200" i="11" s="1"/>
  <c r="AE4199" i="11"/>
  <c r="AD4199" i="11"/>
  <c r="AC4199" i="11"/>
  <c r="AB4199" i="11"/>
  <c r="Y4199" i="11"/>
  <c r="AA4199" i="11" s="1"/>
  <c r="W4199" i="11"/>
  <c r="X4199" i="11" s="1"/>
  <c r="Z4199" i="11" s="1"/>
  <c r="AE4198" i="11"/>
  <c r="AD4198" i="11"/>
  <c r="AC4198" i="11"/>
  <c r="AB4198" i="11"/>
  <c r="W4198" i="11"/>
  <c r="AE4197" i="11"/>
  <c r="AD4197" i="11"/>
  <c r="AC4197" i="11"/>
  <c r="AB4197" i="11"/>
  <c r="W4197" i="11"/>
  <c r="AE4196" i="11"/>
  <c r="AD4196" i="11"/>
  <c r="AC4196" i="11"/>
  <c r="AB4196" i="11"/>
  <c r="W4196" i="11"/>
  <c r="X4196" i="11" s="1"/>
  <c r="Z4196" i="11" s="1"/>
  <c r="AE4195" i="11"/>
  <c r="AD4195" i="11"/>
  <c r="AC4195" i="11"/>
  <c r="AB4195" i="11"/>
  <c r="Y4195" i="11"/>
  <c r="AA4195" i="11" s="1"/>
  <c r="W4195" i="11"/>
  <c r="X4195" i="11"/>
  <c r="Z4195" i="11" s="1"/>
  <c r="AE4194" i="11"/>
  <c r="AD4194" i="11"/>
  <c r="AC4194" i="11"/>
  <c r="AB4194" i="11"/>
  <c r="W4194" i="11"/>
  <c r="X4194" i="11"/>
  <c r="Z4194" i="11" s="1"/>
  <c r="AE4193" i="11"/>
  <c r="AD4193" i="11"/>
  <c r="AC4193" i="11"/>
  <c r="AB4193" i="11"/>
  <c r="W4193" i="11"/>
  <c r="X4193" i="11" s="1"/>
  <c r="Z4193" i="11" s="1"/>
  <c r="AE4192" i="11"/>
  <c r="AD4192" i="11"/>
  <c r="AC4192" i="11"/>
  <c r="AB4192" i="11"/>
  <c r="W4192" i="11"/>
  <c r="AE4191" i="11"/>
  <c r="AD4191" i="11"/>
  <c r="AC4191" i="11"/>
  <c r="AB4191" i="11"/>
  <c r="W4191" i="11"/>
  <c r="Y4191" i="11" s="1"/>
  <c r="AA4191" i="11" s="1"/>
  <c r="X4191" i="11"/>
  <c r="Z4191" i="11"/>
  <c r="AE4190" i="11"/>
  <c r="AD4190" i="11"/>
  <c r="AC4190" i="11"/>
  <c r="AB4190" i="11"/>
  <c r="W4190" i="11"/>
  <c r="X4190" i="11"/>
  <c r="Z4190" i="11" s="1"/>
  <c r="AE4189" i="11"/>
  <c r="AD4189" i="11"/>
  <c r="AC4189" i="11"/>
  <c r="AB4189" i="11"/>
  <c r="W4189" i="11"/>
  <c r="X4189" i="11"/>
  <c r="Z4189" i="11" s="1"/>
  <c r="AE4188" i="11"/>
  <c r="AD4188" i="11"/>
  <c r="AC4188" i="11"/>
  <c r="AB4188" i="11"/>
  <c r="W4188" i="11"/>
  <c r="X4188" i="11"/>
  <c r="Z4188" i="11" s="1"/>
  <c r="AE4187" i="11"/>
  <c r="AD4187" i="11"/>
  <c r="AC4187" i="11"/>
  <c r="AB4187" i="11"/>
  <c r="W4187" i="11"/>
  <c r="Y4187" i="11"/>
  <c r="AA4187" i="11" s="1"/>
  <c r="AE4186" i="11"/>
  <c r="AD4186" i="11"/>
  <c r="AC4186" i="11"/>
  <c r="AB4186" i="11"/>
  <c r="W4186" i="11"/>
  <c r="AE4185" i="11"/>
  <c r="AD4185" i="11"/>
  <c r="AC4185" i="11"/>
  <c r="AB4185" i="11"/>
  <c r="W4185" i="11"/>
  <c r="Y4185" i="11"/>
  <c r="AA4185" i="11" s="1"/>
  <c r="AE4184" i="11"/>
  <c r="AD4184" i="11"/>
  <c r="AC4184" i="11"/>
  <c r="AB4184" i="11"/>
  <c r="W4184" i="11"/>
  <c r="X4184" i="11"/>
  <c r="Z4184" i="11" s="1"/>
  <c r="AE4183" i="11"/>
  <c r="AD4183" i="11"/>
  <c r="AC4183" i="11"/>
  <c r="AB4183" i="11"/>
  <c r="W4183" i="11"/>
  <c r="Y4183" i="11"/>
  <c r="AA4183" i="11" s="1"/>
  <c r="AE4182" i="11"/>
  <c r="AD4182" i="11"/>
  <c r="AC4182" i="11"/>
  <c r="AB4182" i="11"/>
  <c r="W4182" i="11"/>
  <c r="X4182" i="11"/>
  <c r="Z4182" i="11" s="1"/>
  <c r="AE4181" i="11"/>
  <c r="AD4181" i="11"/>
  <c r="AC4181" i="11"/>
  <c r="AB4181" i="11"/>
  <c r="W4181" i="11"/>
  <c r="Y4181" i="11"/>
  <c r="AA4181" i="11" s="1"/>
  <c r="AE4180" i="11"/>
  <c r="AD4180" i="11"/>
  <c r="AC4180" i="11"/>
  <c r="AB4180" i="11"/>
  <c r="W4180" i="11"/>
  <c r="AE4179" i="11"/>
  <c r="AD4179" i="11"/>
  <c r="AC4179" i="11"/>
  <c r="AB4179" i="11"/>
  <c r="W4179" i="11"/>
  <c r="Y4179" i="11" s="1"/>
  <c r="AA4179" i="11" s="1"/>
  <c r="AE4178" i="11"/>
  <c r="AD4178" i="11"/>
  <c r="AC4178" i="11"/>
  <c r="AB4178" i="11"/>
  <c r="W4178" i="11"/>
  <c r="X4178" i="11" s="1"/>
  <c r="Z4178" i="11" s="1"/>
  <c r="AE4177" i="11"/>
  <c r="AD4177" i="11"/>
  <c r="AC4177" i="11"/>
  <c r="AB4177" i="11"/>
  <c r="W4177" i="11"/>
  <c r="X4177" i="11" s="1"/>
  <c r="Z4177" i="11" s="1"/>
  <c r="AE4176" i="11"/>
  <c r="AD4176" i="11"/>
  <c r="AC4176" i="11"/>
  <c r="AB4176" i="11"/>
  <c r="W4176" i="11"/>
  <c r="AE4175" i="11"/>
  <c r="AD4175" i="11"/>
  <c r="AC4175" i="11"/>
  <c r="AB4175" i="11"/>
  <c r="W4175" i="11"/>
  <c r="X4175" i="11" s="1"/>
  <c r="Z4175" i="11" s="1"/>
  <c r="AE4174" i="11"/>
  <c r="AD4174" i="11"/>
  <c r="AC4174" i="11"/>
  <c r="AB4174" i="11"/>
  <c r="W4174" i="11"/>
  <c r="Y4174" i="11" s="1"/>
  <c r="AA4174" i="11" s="1"/>
  <c r="X4174" i="11"/>
  <c r="Z4174" i="11" s="1"/>
  <c r="AE4173" i="11"/>
  <c r="AD4173" i="11"/>
  <c r="AC4173" i="11"/>
  <c r="AB4173" i="11"/>
  <c r="W4173" i="11"/>
  <c r="Y4173" i="11" s="1"/>
  <c r="AA4173" i="11" s="1"/>
  <c r="AE4172" i="11"/>
  <c r="AD4172" i="11"/>
  <c r="AC4172" i="11"/>
  <c r="AB4172" i="11"/>
  <c r="W4172" i="11"/>
  <c r="AE4171" i="11"/>
  <c r="AD4171" i="11"/>
  <c r="AC4171" i="11"/>
  <c r="AB4171" i="11"/>
  <c r="W4171" i="11"/>
  <c r="Y4171" i="11"/>
  <c r="AA4171" i="11" s="1"/>
  <c r="AE4170" i="11"/>
  <c r="AD4170" i="11"/>
  <c r="AC4170" i="11"/>
  <c r="AB4170" i="11"/>
  <c r="W4170" i="11"/>
  <c r="AE4169" i="11"/>
  <c r="AD4169" i="11"/>
  <c r="AC4169" i="11"/>
  <c r="AB4169" i="11"/>
  <c r="W4169" i="11"/>
  <c r="Y4169" i="11"/>
  <c r="AA4169" i="11" s="1"/>
  <c r="AE4168" i="11"/>
  <c r="AD4168" i="11"/>
  <c r="AC4168" i="11"/>
  <c r="AB4168" i="11"/>
  <c r="W4168" i="11"/>
  <c r="AE4167" i="11"/>
  <c r="AD4167" i="11"/>
  <c r="AC4167" i="11"/>
  <c r="AB4167" i="11"/>
  <c r="W4167" i="11"/>
  <c r="Y4167" i="11" s="1"/>
  <c r="AA4167" i="11" s="1"/>
  <c r="AE4166" i="11"/>
  <c r="AD4166" i="11"/>
  <c r="AC4166" i="11"/>
  <c r="AB4166" i="11"/>
  <c r="W4166" i="11"/>
  <c r="AE4165" i="11"/>
  <c r="AD4165" i="11"/>
  <c r="AC4165" i="11"/>
  <c r="AB4165" i="11"/>
  <c r="W4165" i="11"/>
  <c r="Y4165" i="11" s="1"/>
  <c r="AA4165" i="11" s="1"/>
  <c r="AE4164" i="11"/>
  <c r="AD4164" i="11"/>
  <c r="AC4164" i="11"/>
  <c r="AB4164" i="11"/>
  <c r="W4164" i="11"/>
  <c r="AE4163" i="11"/>
  <c r="AD4163" i="11"/>
  <c r="AC4163" i="11"/>
  <c r="AB4163" i="11"/>
  <c r="W4163" i="11"/>
  <c r="Y4163" i="11" s="1"/>
  <c r="AA4163" i="11" s="1"/>
  <c r="AE4162" i="11"/>
  <c r="AD4162" i="11"/>
  <c r="AC4162" i="11"/>
  <c r="AB4162" i="11"/>
  <c r="W4162" i="11"/>
  <c r="AE4161" i="11"/>
  <c r="AD4161" i="11"/>
  <c r="AC4161" i="11"/>
  <c r="AB4161" i="11"/>
  <c r="W4161" i="11"/>
  <c r="Y4161" i="11" s="1"/>
  <c r="AA4161" i="11" s="1"/>
  <c r="AE4160" i="11"/>
  <c r="AD4160" i="11"/>
  <c r="AC4160" i="11"/>
  <c r="AB4160" i="11"/>
  <c r="W4160" i="11"/>
  <c r="AE4159" i="11"/>
  <c r="AD4159" i="11"/>
  <c r="AC4159" i="11"/>
  <c r="AB4159" i="11"/>
  <c r="W4159" i="11"/>
  <c r="Y4159" i="11"/>
  <c r="AA4159" i="11" s="1"/>
  <c r="AE4158" i="11"/>
  <c r="AD4158" i="11"/>
  <c r="AC4158" i="11"/>
  <c r="AB4158" i="11"/>
  <c r="W4158" i="11"/>
  <c r="AE4157" i="11"/>
  <c r="AD4157" i="11"/>
  <c r="AC4157" i="11"/>
  <c r="AB4157" i="11"/>
  <c r="W4157" i="11"/>
  <c r="Y4157" i="11"/>
  <c r="AA4157" i="11" s="1"/>
  <c r="AE4156" i="11"/>
  <c r="AD4156" i="11"/>
  <c r="AC4156" i="11"/>
  <c r="AB4156" i="11"/>
  <c r="W4156" i="11"/>
  <c r="AE4155" i="11"/>
  <c r="AD4155" i="11"/>
  <c r="AC4155" i="11"/>
  <c r="AB4155" i="11"/>
  <c r="W4155" i="11"/>
  <c r="Y4155" i="11"/>
  <c r="AA4155" i="11" s="1"/>
  <c r="AE4154" i="11"/>
  <c r="AD4154" i="11"/>
  <c r="AC4154" i="11"/>
  <c r="AB4154" i="11"/>
  <c r="W4154" i="11"/>
  <c r="AE4153" i="11"/>
  <c r="AD4153" i="11"/>
  <c r="AC4153" i="11"/>
  <c r="AB4153" i="11"/>
  <c r="W4153" i="11"/>
  <c r="Y4153" i="11" s="1"/>
  <c r="AA4153" i="11" s="1"/>
  <c r="AE4152" i="11"/>
  <c r="AD4152" i="11"/>
  <c r="AC4152" i="11"/>
  <c r="AB4152" i="11"/>
  <c r="W4152" i="11"/>
  <c r="AE4151" i="11"/>
  <c r="AD4151" i="11"/>
  <c r="AC4151" i="11"/>
  <c r="AB4151" i="11"/>
  <c r="W4151" i="11"/>
  <c r="Y4151" i="11" s="1"/>
  <c r="AA4151" i="11" s="1"/>
  <c r="AE4150" i="11"/>
  <c r="AD4150" i="11"/>
  <c r="AC4150" i="11"/>
  <c r="AB4150" i="11"/>
  <c r="W4150" i="11"/>
  <c r="AE4149" i="11"/>
  <c r="AD4149" i="11"/>
  <c r="AC4149" i="11"/>
  <c r="AB4149" i="11"/>
  <c r="W4149" i="11"/>
  <c r="Y4149" i="11"/>
  <c r="AA4149" i="11" s="1"/>
  <c r="AE4148" i="11"/>
  <c r="AD4148" i="11"/>
  <c r="AC4148" i="11"/>
  <c r="AB4148" i="11"/>
  <c r="W4148" i="11"/>
  <c r="AE4147" i="11"/>
  <c r="AD4147" i="11"/>
  <c r="AC4147" i="11"/>
  <c r="AB4147" i="11"/>
  <c r="W4147" i="11"/>
  <c r="Y4147" i="11"/>
  <c r="AA4147" i="11" s="1"/>
  <c r="AE4146" i="11"/>
  <c r="AD4146" i="11"/>
  <c r="AC4146" i="11"/>
  <c r="AB4146" i="11"/>
  <c r="W4146" i="11"/>
  <c r="AE4145" i="11"/>
  <c r="AD4145" i="11"/>
  <c r="AC4145" i="11"/>
  <c r="AB4145" i="11"/>
  <c r="W4145" i="11"/>
  <c r="Y4145" i="11"/>
  <c r="AA4145" i="11" s="1"/>
  <c r="AE4144" i="11"/>
  <c r="AD4144" i="11"/>
  <c r="AC4144" i="11"/>
  <c r="AB4144" i="11"/>
  <c r="W4144" i="11"/>
  <c r="AE4143" i="11"/>
  <c r="AD4143" i="11"/>
  <c r="AC4143" i="11"/>
  <c r="AB4143" i="11"/>
  <c r="W4143" i="11"/>
  <c r="Y4143" i="11" s="1"/>
  <c r="AA4143" i="11" s="1"/>
  <c r="AE4142" i="11"/>
  <c r="AD4142" i="11"/>
  <c r="AC4142" i="11"/>
  <c r="AB4142" i="11"/>
  <c r="W4142" i="11"/>
  <c r="AE4141" i="11"/>
  <c r="AD4141" i="11"/>
  <c r="AC4141" i="11"/>
  <c r="AB4141" i="11"/>
  <c r="W4141" i="11"/>
  <c r="Y4141" i="11" s="1"/>
  <c r="AA4141" i="11" s="1"/>
  <c r="AE4140" i="11"/>
  <c r="AD4140" i="11"/>
  <c r="AC4140" i="11"/>
  <c r="AB4140" i="11"/>
  <c r="W4140" i="11"/>
  <c r="AE4139" i="11"/>
  <c r="AD4139" i="11"/>
  <c r="AC4139" i="11"/>
  <c r="AB4139" i="11"/>
  <c r="W4139" i="11"/>
  <c r="Y4139" i="11"/>
  <c r="AA4139" i="11" s="1"/>
  <c r="AE4138" i="11"/>
  <c r="AD4138" i="11"/>
  <c r="AC4138" i="11"/>
  <c r="AB4138" i="11"/>
  <c r="W4138" i="11"/>
  <c r="AE4137" i="11"/>
  <c r="AD4137" i="11"/>
  <c r="AC4137" i="11"/>
  <c r="AB4137" i="11"/>
  <c r="W4137" i="11"/>
  <c r="Y4137" i="11"/>
  <c r="AA4137" i="11" s="1"/>
  <c r="AE4136" i="11"/>
  <c r="AD4136" i="11"/>
  <c r="AC4136" i="11"/>
  <c r="AB4136" i="11"/>
  <c r="W4136" i="11"/>
  <c r="AE4135" i="11"/>
  <c r="AD4135" i="11"/>
  <c r="AC4135" i="11"/>
  <c r="AB4135" i="11"/>
  <c r="W4135" i="11"/>
  <c r="Y4135" i="11"/>
  <c r="AA4135" i="11" s="1"/>
  <c r="AE4134" i="11"/>
  <c r="AD4134" i="11"/>
  <c r="AC4134" i="11"/>
  <c r="AB4134" i="11"/>
  <c r="W4134" i="11"/>
  <c r="AE4133" i="11"/>
  <c r="AD4133" i="11"/>
  <c r="AC4133" i="11"/>
  <c r="AB4133" i="11"/>
  <c r="W4133" i="11"/>
  <c r="Y4133" i="11"/>
  <c r="AA4133" i="11" s="1"/>
  <c r="AE4132" i="11"/>
  <c r="AD4132" i="11"/>
  <c r="AC4132" i="11"/>
  <c r="AB4132" i="11"/>
  <c r="W4132" i="11"/>
  <c r="AE4131" i="11"/>
  <c r="AD4131" i="11"/>
  <c r="AC4131" i="11"/>
  <c r="AB4131" i="11"/>
  <c r="W4131" i="11"/>
  <c r="Y4131" i="11" s="1"/>
  <c r="AA4131" i="11" s="1"/>
  <c r="AE4130" i="11"/>
  <c r="AD4130" i="11"/>
  <c r="AC4130" i="11"/>
  <c r="AB4130" i="11"/>
  <c r="W4130" i="11"/>
  <c r="AE4129" i="11"/>
  <c r="AD4129" i="11"/>
  <c r="AC4129" i="11"/>
  <c r="AB4129" i="11"/>
  <c r="W4129" i="11"/>
  <c r="Y4129" i="11" s="1"/>
  <c r="AA4129" i="11" s="1"/>
  <c r="AE4128" i="11"/>
  <c r="AD4128" i="11"/>
  <c r="AC4128" i="11"/>
  <c r="AB4128" i="11"/>
  <c r="W4128" i="11"/>
  <c r="AE4127" i="11"/>
  <c r="AD4127" i="11"/>
  <c r="AC4127" i="11"/>
  <c r="AB4127" i="11"/>
  <c r="W4127" i="11"/>
  <c r="Y4127" i="11" s="1"/>
  <c r="AA4127" i="11" s="1"/>
  <c r="AE4126" i="11"/>
  <c r="AD4126" i="11"/>
  <c r="AC4126" i="11"/>
  <c r="AB4126" i="11"/>
  <c r="W4126" i="11"/>
  <c r="AE4125" i="11"/>
  <c r="AD4125" i="11"/>
  <c r="AC4125" i="11"/>
  <c r="AB4125" i="11"/>
  <c r="W4125" i="11"/>
  <c r="Y4125" i="11" s="1"/>
  <c r="AA4125" i="11" s="1"/>
  <c r="AE4124" i="11"/>
  <c r="AD4124" i="11"/>
  <c r="AC4124" i="11"/>
  <c r="AB4124" i="11"/>
  <c r="W4124" i="11"/>
  <c r="AE4123" i="11"/>
  <c r="AD4123" i="11"/>
  <c r="AC4123" i="11"/>
  <c r="AB4123" i="11"/>
  <c r="W4123" i="11"/>
  <c r="Y4123" i="11"/>
  <c r="AA4123" i="11" s="1"/>
  <c r="AE4122" i="11"/>
  <c r="AD4122" i="11"/>
  <c r="AC4122" i="11"/>
  <c r="AB4122" i="11"/>
  <c r="W4122" i="11"/>
  <c r="AE4121" i="11"/>
  <c r="AD4121" i="11"/>
  <c r="AC4121" i="11"/>
  <c r="AB4121" i="11"/>
  <c r="W4121" i="11"/>
  <c r="Y4121" i="11"/>
  <c r="AA4121" i="11" s="1"/>
  <c r="AE4120" i="11"/>
  <c r="AD4120" i="11"/>
  <c r="AC4120" i="11"/>
  <c r="AB4120" i="11"/>
  <c r="W4120" i="11"/>
  <c r="AE4119" i="11"/>
  <c r="AD4119" i="11"/>
  <c r="AC4119" i="11"/>
  <c r="AB4119" i="11"/>
  <c r="W4119" i="11"/>
  <c r="Y4119" i="11" s="1"/>
  <c r="AA4119" i="11" s="1"/>
  <c r="AE4118" i="11"/>
  <c r="AD4118" i="11"/>
  <c r="AC4118" i="11"/>
  <c r="AB4118" i="11"/>
  <c r="W4118" i="11"/>
  <c r="AE4117" i="11"/>
  <c r="AD4117" i="11"/>
  <c r="AC4117" i="11"/>
  <c r="AB4117" i="11"/>
  <c r="W4117" i="11"/>
  <c r="Y4117" i="11" s="1"/>
  <c r="AA4117" i="11" s="1"/>
  <c r="AE4116" i="11"/>
  <c r="AD4116" i="11"/>
  <c r="AC4116" i="11"/>
  <c r="AB4116" i="11"/>
  <c r="W4116" i="11"/>
  <c r="AE4115" i="11"/>
  <c r="AD4115" i="11"/>
  <c r="AC4115" i="11"/>
  <c r="AB4115" i="11"/>
  <c r="W4115" i="11"/>
  <c r="Y4115" i="11" s="1"/>
  <c r="AA4115" i="11" s="1"/>
  <c r="AE4114" i="11"/>
  <c r="AD4114" i="11"/>
  <c r="AC4114" i="11"/>
  <c r="AB4114" i="11"/>
  <c r="W4114" i="11"/>
  <c r="AE4113" i="11"/>
  <c r="AD4113" i="11"/>
  <c r="AC4113" i="11"/>
  <c r="AB4113" i="11"/>
  <c r="W4113" i="11"/>
  <c r="Y4113" i="11"/>
  <c r="AA4113" i="11" s="1"/>
  <c r="AE4112" i="11"/>
  <c r="AD4112" i="11"/>
  <c r="AC4112" i="11"/>
  <c r="AB4112" i="11"/>
  <c r="W4112" i="11"/>
  <c r="AE4111" i="11"/>
  <c r="AD4111" i="11"/>
  <c r="AC4111" i="11"/>
  <c r="AB4111" i="11"/>
  <c r="W4111" i="11"/>
  <c r="Y4111" i="11"/>
  <c r="AA4111" i="11" s="1"/>
  <c r="AE4110" i="11"/>
  <c r="AD4110" i="11"/>
  <c r="AC4110" i="11"/>
  <c r="AB4110" i="11"/>
  <c r="W4110" i="11"/>
  <c r="AE4109" i="11"/>
  <c r="AD4109" i="11"/>
  <c r="AC4109" i="11"/>
  <c r="AB4109" i="11"/>
  <c r="W4109" i="11"/>
  <c r="Y4109" i="11"/>
  <c r="AA4109" i="11" s="1"/>
  <c r="AE4108" i="11"/>
  <c r="AD4108" i="11"/>
  <c r="AC4108" i="11"/>
  <c r="AB4108" i="11"/>
  <c r="W4108" i="11"/>
  <c r="AE4107" i="11"/>
  <c r="AD4107" i="11"/>
  <c r="AC4107" i="11"/>
  <c r="AB4107" i="11"/>
  <c r="W4107" i="11"/>
  <c r="Y4107" i="11" s="1"/>
  <c r="AA4107" i="11" s="1"/>
  <c r="AE4106" i="11"/>
  <c r="AD4106" i="11"/>
  <c r="AC4106" i="11"/>
  <c r="AB4106" i="11"/>
  <c r="W4106" i="11"/>
  <c r="AE4105" i="11"/>
  <c r="AD4105" i="11"/>
  <c r="AC4105" i="11"/>
  <c r="AB4105" i="11"/>
  <c r="W4105" i="11"/>
  <c r="Y4105" i="11" s="1"/>
  <c r="AA4105" i="11" s="1"/>
  <c r="AE4104" i="11"/>
  <c r="AD4104" i="11"/>
  <c r="AC4104" i="11"/>
  <c r="AB4104" i="11"/>
  <c r="W4104" i="11"/>
  <c r="AE4103" i="11"/>
  <c r="AD4103" i="11"/>
  <c r="AC4103" i="11"/>
  <c r="AB4103" i="11"/>
  <c r="W4103" i="11"/>
  <c r="Y4103" i="11"/>
  <c r="AA4103" i="11" s="1"/>
  <c r="AE4102" i="11"/>
  <c r="AD4102" i="11"/>
  <c r="AC4102" i="11"/>
  <c r="AB4102" i="11"/>
  <c r="W4102" i="11"/>
  <c r="AE4101" i="11"/>
  <c r="AD4101" i="11"/>
  <c r="AC4101" i="11"/>
  <c r="AB4101" i="11"/>
  <c r="W4101" i="11"/>
  <c r="Y4101" i="11"/>
  <c r="AA4101" i="11" s="1"/>
  <c r="AE4100" i="11"/>
  <c r="AD4100" i="11"/>
  <c r="AC4100" i="11"/>
  <c r="AB4100" i="11"/>
  <c r="W4100" i="11"/>
  <c r="AE4099" i="11"/>
  <c r="AD4099" i="11"/>
  <c r="AC4099" i="11"/>
  <c r="AB4099" i="11"/>
  <c r="W4099" i="11"/>
  <c r="Y4099" i="11"/>
  <c r="AA4099" i="11" s="1"/>
  <c r="AE4098" i="11"/>
  <c r="AD4098" i="11"/>
  <c r="AC4098" i="11"/>
  <c r="AB4098" i="11"/>
  <c r="W4098" i="11"/>
  <c r="AE4097" i="11"/>
  <c r="AD4097" i="11"/>
  <c r="AC4097" i="11"/>
  <c r="AB4097" i="11"/>
  <c r="W4097" i="11"/>
  <c r="Y4097" i="11"/>
  <c r="AA4097" i="11" s="1"/>
  <c r="AE4096" i="11"/>
  <c r="AD4096" i="11"/>
  <c r="AC4096" i="11"/>
  <c r="AB4096" i="11"/>
  <c r="W4096" i="11"/>
  <c r="AE4095" i="11"/>
  <c r="AD4095" i="11"/>
  <c r="AC4095" i="11"/>
  <c r="AB4095" i="11"/>
  <c r="W4095" i="11"/>
  <c r="Y4095" i="11" s="1"/>
  <c r="AA4095" i="11" s="1"/>
  <c r="AE4094" i="11"/>
  <c r="AD4094" i="11"/>
  <c r="AC4094" i="11"/>
  <c r="AB4094" i="11"/>
  <c r="W4094" i="11"/>
  <c r="AE4093" i="11"/>
  <c r="AD4093" i="11"/>
  <c r="AC4093" i="11"/>
  <c r="AB4093" i="11"/>
  <c r="W4093" i="11"/>
  <c r="Y4093" i="11" s="1"/>
  <c r="AA4093" i="11" s="1"/>
  <c r="AE4092" i="11"/>
  <c r="AD4092" i="11"/>
  <c r="AC4092" i="11"/>
  <c r="AB4092" i="11"/>
  <c r="W4092" i="11"/>
  <c r="AE4091" i="11"/>
  <c r="AD4091" i="11"/>
  <c r="AC4091" i="11"/>
  <c r="AB4091" i="11"/>
  <c r="W4091" i="11"/>
  <c r="Y4091" i="11" s="1"/>
  <c r="AA4091" i="11" s="1"/>
  <c r="AE4090" i="11"/>
  <c r="AD4090" i="11"/>
  <c r="AC4090" i="11"/>
  <c r="AB4090" i="11"/>
  <c r="W4090" i="11"/>
  <c r="AE4089" i="11"/>
  <c r="AD4089" i="11"/>
  <c r="AC4089" i="11"/>
  <c r="AB4089" i="11"/>
  <c r="W4089" i="11"/>
  <c r="Y4089" i="11" s="1"/>
  <c r="AA4089" i="11" s="1"/>
  <c r="AE4088" i="11"/>
  <c r="AD4088" i="11"/>
  <c r="AC4088" i="11"/>
  <c r="AB4088" i="11"/>
  <c r="W4088" i="11"/>
  <c r="AE4087" i="11"/>
  <c r="AD4087" i="11"/>
  <c r="AC4087" i="11"/>
  <c r="AB4087" i="11"/>
  <c r="W4087" i="11"/>
  <c r="Y4087" i="11"/>
  <c r="AA4087" i="11" s="1"/>
  <c r="AE4086" i="11"/>
  <c r="AD4086" i="11"/>
  <c r="AC4086" i="11"/>
  <c r="AB4086" i="11"/>
  <c r="W4086" i="11"/>
  <c r="AE4085" i="11"/>
  <c r="AD4085" i="11"/>
  <c r="AC4085" i="11"/>
  <c r="AB4085" i="11"/>
  <c r="W4085" i="11"/>
  <c r="Y4085" i="11"/>
  <c r="AA4085" i="11" s="1"/>
  <c r="AE4084" i="11"/>
  <c r="AD4084" i="11"/>
  <c r="AC4084" i="11"/>
  <c r="AB4084" i="11"/>
  <c r="W4084" i="11"/>
  <c r="AE4083" i="11"/>
  <c r="AD4083" i="11"/>
  <c r="AC4083" i="11"/>
  <c r="AB4083" i="11"/>
  <c r="W4083" i="11"/>
  <c r="Y4083" i="11" s="1"/>
  <c r="AA4083" i="11" s="1"/>
  <c r="AE4082" i="11"/>
  <c r="AD4082" i="11"/>
  <c r="AC4082" i="11"/>
  <c r="AB4082" i="11"/>
  <c r="W4082" i="11"/>
  <c r="AE4081" i="11"/>
  <c r="AD4081" i="11"/>
  <c r="AC4081" i="11"/>
  <c r="AB4081" i="11"/>
  <c r="W4081" i="11"/>
  <c r="Y4081" i="11" s="1"/>
  <c r="AA4081" i="11" s="1"/>
  <c r="AE4080" i="11"/>
  <c r="AD4080" i="11"/>
  <c r="AC4080" i="11"/>
  <c r="AB4080" i="11"/>
  <c r="W4080" i="11"/>
  <c r="AE4079" i="11"/>
  <c r="AD4079" i="11"/>
  <c r="AC4079" i="11"/>
  <c r="AB4079" i="11"/>
  <c r="W4079" i="11"/>
  <c r="Y4079" i="11" s="1"/>
  <c r="AA4079" i="11" s="1"/>
  <c r="AE4078" i="11"/>
  <c r="AD4078" i="11"/>
  <c r="AC4078" i="11"/>
  <c r="AB4078" i="11"/>
  <c r="W4078" i="11"/>
  <c r="AE4077" i="11"/>
  <c r="AD4077" i="11"/>
  <c r="AC4077" i="11"/>
  <c r="AB4077" i="11"/>
  <c r="W4077" i="11"/>
  <c r="Y4077" i="11"/>
  <c r="AA4077" i="11" s="1"/>
  <c r="AE4076" i="11"/>
  <c r="AD4076" i="11"/>
  <c r="AC4076" i="11"/>
  <c r="AB4076" i="11"/>
  <c r="W4076" i="11"/>
  <c r="AE4075" i="11"/>
  <c r="AD4075" i="11"/>
  <c r="AC4075" i="11"/>
  <c r="AB4075" i="11"/>
  <c r="W4075" i="11"/>
  <c r="Y4075" i="11"/>
  <c r="AA4075" i="11" s="1"/>
  <c r="AE4074" i="11"/>
  <c r="AD4074" i="11"/>
  <c r="AC4074" i="11"/>
  <c r="AB4074" i="11"/>
  <c r="W4074" i="11"/>
  <c r="AE4073" i="11"/>
  <c r="AD4073" i="11"/>
  <c r="AC4073" i="11"/>
  <c r="AB4073" i="11"/>
  <c r="W4073" i="11"/>
  <c r="Y4073" i="11"/>
  <c r="AA4073" i="11" s="1"/>
  <c r="AE4072" i="11"/>
  <c r="AD4072" i="11"/>
  <c r="AC4072" i="11"/>
  <c r="AB4072" i="11"/>
  <c r="W4072" i="11"/>
  <c r="AE4071" i="11"/>
  <c r="AD4071" i="11"/>
  <c r="AC4071" i="11"/>
  <c r="AB4071" i="11"/>
  <c r="W4071" i="11"/>
  <c r="Y4071" i="11" s="1"/>
  <c r="AA4071" i="11" s="1"/>
  <c r="AE4070" i="11"/>
  <c r="AD4070" i="11"/>
  <c r="AC4070" i="11"/>
  <c r="AB4070" i="11"/>
  <c r="W4070" i="11"/>
  <c r="AE4069" i="11"/>
  <c r="AD4069" i="11"/>
  <c r="AC4069" i="11"/>
  <c r="AB4069" i="11"/>
  <c r="W4069" i="11"/>
  <c r="Y4069" i="11" s="1"/>
  <c r="AA4069" i="11" s="1"/>
  <c r="AE4068" i="11"/>
  <c r="AD4068" i="11"/>
  <c r="AC4068" i="11"/>
  <c r="AB4068" i="11"/>
  <c r="W4068" i="11"/>
  <c r="AE4067" i="11"/>
  <c r="AD4067" i="11"/>
  <c r="AC4067" i="11"/>
  <c r="AB4067" i="11"/>
  <c r="W4067" i="11"/>
  <c r="Y4067" i="11"/>
  <c r="AA4067" i="11" s="1"/>
  <c r="AE4066" i="11"/>
  <c r="AD4066" i="11"/>
  <c r="AC4066" i="11"/>
  <c r="AB4066" i="11"/>
  <c r="W4066" i="11"/>
  <c r="AE4065" i="11"/>
  <c r="AD4065" i="11"/>
  <c r="AC4065" i="11"/>
  <c r="AB4065" i="11"/>
  <c r="W4065" i="11"/>
  <c r="Y4065" i="11"/>
  <c r="AA4065" i="11" s="1"/>
  <c r="AE4064" i="11"/>
  <c r="AD4064" i="11"/>
  <c r="AC4064" i="11"/>
  <c r="AB4064" i="11"/>
  <c r="W4064" i="11"/>
  <c r="AE4063" i="11"/>
  <c r="AD4063" i="11"/>
  <c r="AC4063" i="11"/>
  <c r="AB4063" i="11"/>
  <c r="W4063" i="11"/>
  <c r="Y4063" i="11"/>
  <c r="AA4063" i="11" s="1"/>
  <c r="AE4062" i="11"/>
  <c r="AD4062" i="11"/>
  <c r="AC4062" i="11"/>
  <c r="AB4062" i="11"/>
  <c r="W4062" i="11"/>
  <c r="AE4061" i="11"/>
  <c r="AD4061" i="11"/>
  <c r="AC4061" i="11"/>
  <c r="AB4061" i="11"/>
  <c r="W4061" i="11"/>
  <c r="Y4061" i="11"/>
  <c r="AA4061" i="11" s="1"/>
  <c r="AE4060" i="11"/>
  <c r="AD4060" i="11"/>
  <c r="AC4060" i="11"/>
  <c r="AB4060" i="11"/>
  <c r="W4060" i="11"/>
  <c r="AE4059" i="11"/>
  <c r="AD4059" i="11"/>
  <c r="AC4059" i="11"/>
  <c r="AB4059" i="11"/>
  <c r="W4059" i="11"/>
  <c r="Y4059" i="11" s="1"/>
  <c r="AA4059" i="11" s="1"/>
  <c r="AE4058" i="11"/>
  <c r="AD4058" i="11"/>
  <c r="AC4058" i="11"/>
  <c r="AB4058" i="11"/>
  <c r="W4058" i="11"/>
  <c r="AE4057" i="11"/>
  <c r="AD4057" i="11"/>
  <c r="AC4057" i="11"/>
  <c r="AB4057" i="11"/>
  <c r="W4057" i="11"/>
  <c r="Y4057" i="11" s="1"/>
  <c r="AA4057" i="11" s="1"/>
  <c r="AE4056" i="11"/>
  <c r="AD4056" i="11"/>
  <c r="AC4056" i="11"/>
  <c r="AB4056" i="11"/>
  <c r="W4056" i="11"/>
  <c r="AE4055" i="11"/>
  <c r="AD4055" i="11"/>
  <c r="AC4055" i="11"/>
  <c r="AB4055" i="11"/>
  <c r="W4055" i="11"/>
  <c r="Y4055" i="11" s="1"/>
  <c r="AA4055" i="11" s="1"/>
  <c r="AE4054" i="11"/>
  <c r="AD4054" i="11"/>
  <c r="AC4054" i="11"/>
  <c r="AB4054" i="11"/>
  <c r="W4054" i="11"/>
  <c r="AE4053" i="11"/>
  <c r="AD4053" i="11"/>
  <c r="AC4053" i="11"/>
  <c r="AB4053" i="11"/>
  <c r="W4053" i="11"/>
  <c r="Y4053" i="11" s="1"/>
  <c r="AA4053" i="11" s="1"/>
  <c r="AE4052" i="11"/>
  <c r="AD4052" i="11"/>
  <c r="AC4052" i="11"/>
  <c r="AB4052" i="11"/>
  <c r="W4052" i="11"/>
  <c r="AE4051" i="11"/>
  <c r="AD4051" i="11"/>
  <c r="AC4051" i="11"/>
  <c r="AB4051" i="11"/>
  <c r="W4051" i="11"/>
  <c r="Y4051" i="11"/>
  <c r="AA4051" i="11" s="1"/>
  <c r="AE4050" i="11"/>
  <c r="AD4050" i="11"/>
  <c r="AC4050" i="11"/>
  <c r="AB4050" i="11"/>
  <c r="W4050" i="11"/>
  <c r="AE4049" i="11"/>
  <c r="AD4049" i="11"/>
  <c r="AC4049" i="11"/>
  <c r="AB4049" i="11"/>
  <c r="W4049" i="11"/>
  <c r="Y4049" i="11"/>
  <c r="AA4049" i="11" s="1"/>
  <c r="AE4048" i="11"/>
  <c r="AD4048" i="11"/>
  <c r="AC4048" i="11"/>
  <c r="AB4048" i="11"/>
  <c r="W4048" i="11"/>
  <c r="AE4047" i="11"/>
  <c r="AD4047" i="11"/>
  <c r="AC4047" i="11"/>
  <c r="AB4047" i="11"/>
  <c r="W4047" i="11"/>
  <c r="Y4047" i="11" s="1"/>
  <c r="AA4047" i="11" s="1"/>
  <c r="AE4046" i="11"/>
  <c r="AD4046" i="11"/>
  <c r="AC4046" i="11"/>
  <c r="AB4046" i="11"/>
  <c r="W4046" i="11"/>
  <c r="AE4045" i="11"/>
  <c r="AD4045" i="11"/>
  <c r="AC4045" i="11"/>
  <c r="AB4045" i="11"/>
  <c r="W4045" i="11"/>
  <c r="Y4045" i="11" s="1"/>
  <c r="AA4045" i="11" s="1"/>
  <c r="AE4044" i="11"/>
  <c r="AD4044" i="11"/>
  <c r="AC4044" i="11"/>
  <c r="AB4044" i="11"/>
  <c r="W4044" i="11"/>
  <c r="AE4043" i="11"/>
  <c r="AD4043" i="11"/>
  <c r="AC4043" i="11"/>
  <c r="AB4043" i="11"/>
  <c r="W4043" i="11"/>
  <c r="Y4043" i="11" s="1"/>
  <c r="AA4043" i="11" s="1"/>
  <c r="AE4042" i="11"/>
  <c r="AD4042" i="11"/>
  <c r="AC4042" i="11"/>
  <c r="AB4042" i="11"/>
  <c r="W4042" i="11"/>
  <c r="AE4041" i="11"/>
  <c r="AD4041" i="11"/>
  <c r="AC4041" i="11"/>
  <c r="AB4041" i="11"/>
  <c r="W4041" i="11"/>
  <c r="Y4041" i="11" s="1"/>
  <c r="AA4041" i="11" s="1"/>
  <c r="AE4040" i="11"/>
  <c r="AD4040" i="11"/>
  <c r="AC4040" i="11"/>
  <c r="AB4040" i="11"/>
  <c r="W4040" i="11"/>
  <c r="AE4039" i="11"/>
  <c r="AD4039" i="11"/>
  <c r="AC4039" i="11"/>
  <c r="AB4039" i="11"/>
  <c r="W4039" i="11"/>
  <c r="Y4039" i="11"/>
  <c r="AA4039" i="11" s="1"/>
  <c r="AE4038" i="11"/>
  <c r="AD4038" i="11"/>
  <c r="AC4038" i="11"/>
  <c r="AB4038" i="11"/>
  <c r="W4038" i="11"/>
  <c r="AE4037" i="11"/>
  <c r="AD4037" i="11"/>
  <c r="AC4037" i="11"/>
  <c r="AB4037" i="11"/>
  <c r="W4037" i="11"/>
  <c r="Y4037" i="11"/>
  <c r="AA4037" i="11" s="1"/>
  <c r="AE4036" i="11"/>
  <c r="AD4036" i="11"/>
  <c r="AC4036" i="11"/>
  <c r="AB4036" i="11"/>
  <c r="W4036" i="11"/>
  <c r="AE4035" i="11"/>
  <c r="AD4035" i="11"/>
  <c r="AC4035" i="11"/>
  <c r="AB4035" i="11"/>
  <c r="W4035" i="11"/>
  <c r="Y4035" i="11" s="1"/>
  <c r="AA4035" i="11" s="1"/>
  <c r="AE4034" i="11"/>
  <c r="AD4034" i="11"/>
  <c r="AC4034" i="11"/>
  <c r="AB4034" i="11"/>
  <c r="W4034" i="11"/>
  <c r="AE4033" i="11"/>
  <c r="AD4033" i="11"/>
  <c r="AC4033" i="11"/>
  <c r="AB4033" i="11"/>
  <c r="W4033" i="11"/>
  <c r="Y4033" i="11" s="1"/>
  <c r="AA4033" i="11" s="1"/>
  <c r="AE4032" i="11"/>
  <c r="AD4032" i="11"/>
  <c r="AC4032" i="11"/>
  <c r="AB4032" i="11"/>
  <c r="W4032" i="11"/>
  <c r="AE4031" i="11"/>
  <c r="AD4031" i="11"/>
  <c r="AC4031" i="11"/>
  <c r="AB4031" i="11"/>
  <c r="W4031" i="11"/>
  <c r="Y4031" i="11" s="1"/>
  <c r="AA4031" i="11" s="1"/>
  <c r="AE4030" i="11"/>
  <c r="AD4030" i="11"/>
  <c r="AC4030" i="11"/>
  <c r="AB4030" i="11"/>
  <c r="W4030" i="11"/>
  <c r="AE4029" i="11"/>
  <c r="AD4029" i="11"/>
  <c r="AC4029" i="11"/>
  <c r="AB4029" i="11"/>
  <c r="W4029" i="11"/>
  <c r="Y4029" i="11" s="1"/>
  <c r="AA4029" i="11" s="1"/>
  <c r="AE4028" i="11"/>
  <c r="AD4028" i="11"/>
  <c r="AC4028" i="11"/>
  <c r="AB4028" i="11"/>
  <c r="W4028" i="11"/>
  <c r="AE4027" i="11"/>
  <c r="AD4027" i="11"/>
  <c r="AC4027" i="11"/>
  <c r="AB4027" i="11"/>
  <c r="W4027" i="11"/>
  <c r="Y4027" i="11"/>
  <c r="AA4027" i="11" s="1"/>
  <c r="AE4026" i="11"/>
  <c r="AD4026" i="11"/>
  <c r="AC4026" i="11"/>
  <c r="AB4026" i="11"/>
  <c r="W4026" i="11"/>
  <c r="AE4025" i="11"/>
  <c r="AD4025" i="11"/>
  <c r="AC4025" i="11"/>
  <c r="AB4025" i="11"/>
  <c r="W4025" i="11"/>
  <c r="Y4025" i="11"/>
  <c r="AA4025" i="11" s="1"/>
  <c r="AE4024" i="11"/>
  <c r="AD4024" i="11"/>
  <c r="AC4024" i="11"/>
  <c r="AB4024" i="11"/>
  <c r="W4024" i="11"/>
  <c r="AE4023" i="11"/>
  <c r="AD4023" i="11"/>
  <c r="AC4023" i="11"/>
  <c r="AB4023" i="11"/>
  <c r="W4023" i="11"/>
  <c r="Y4023" i="11" s="1"/>
  <c r="AA4023" i="11" s="1"/>
  <c r="AE4022" i="11"/>
  <c r="AD4022" i="11"/>
  <c r="AC4022" i="11"/>
  <c r="AB4022" i="11"/>
  <c r="W4022" i="11"/>
  <c r="AE4021" i="11"/>
  <c r="AD4021" i="11"/>
  <c r="AC4021" i="11"/>
  <c r="AB4021" i="11"/>
  <c r="W4021" i="11"/>
  <c r="Y4021" i="11" s="1"/>
  <c r="AA4021" i="11" s="1"/>
  <c r="AE4020" i="11"/>
  <c r="AD4020" i="11"/>
  <c r="AC4020" i="11"/>
  <c r="AB4020" i="11"/>
  <c r="W4020" i="11"/>
  <c r="AE4019" i="11"/>
  <c r="AD4019" i="11"/>
  <c r="AC4019" i="11"/>
  <c r="AB4019" i="11"/>
  <c r="W4019" i="11"/>
  <c r="Y4019" i="11" s="1"/>
  <c r="AA4019" i="11" s="1"/>
  <c r="AE4018" i="11"/>
  <c r="AD4018" i="11"/>
  <c r="AC4018" i="11"/>
  <c r="AB4018" i="11"/>
  <c r="W4018" i="11"/>
  <c r="AE4017" i="11"/>
  <c r="AD4017" i="11"/>
  <c r="AC4017" i="11"/>
  <c r="AB4017" i="11"/>
  <c r="W4017" i="11"/>
  <c r="Y4017" i="11"/>
  <c r="AA4017" i="11" s="1"/>
  <c r="AE4016" i="11"/>
  <c r="AD4016" i="11"/>
  <c r="AC4016" i="11"/>
  <c r="AB4016" i="11"/>
  <c r="W4016" i="11"/>
  <c r="AE4015" i="11"/>
  <c r="AD4015" i="11"/>
  <c r="AC4015" i="11"/>
  <c r="AB4015" i="11"/>
  <c r="W4015" i="11"/>
  <c r="Y4015" i="11"/>
  <c r="AA4015" i="11" s="1"/>
  <c r="AE4014" i="11"/>
  <c r="AD4014" i="11"/>
  <c r="AC4014" i="11"/>
  <c r="AB4014" i="11"/>
  <c r="W4014" i="11"/>
  <c r="AE4013" i="11"/>
  <c r="AD4013" i="11"/>
  <c r="AC4013" i="11"/>
  <c r="AB4013" i="11"/>
  <c r="W4013" i="11"/>
  <c r="Y4013" i="11"/>
  <c r="AA4013" i="11" s="1"/>
  <c r="AE4012" i="11"/>
  <c r="AD4012" i="11"/>
  <c r="AC4012" i="11"/>
  <c r="AB4012" i="11"/>
  <c r="W4012" i="11"/>
  <c r="AE4011" i="11"/>
  <c r="AD4011" i="11"/>
  <c r="AC4011" i="11"/>
  <c r="AB4011" i="11"/>
  <c r="W4011" i="11"/>
  <c r="Y4011" i="11" s="1"/>
  <c r="AA4011" i="11" s="1"/>
  <c r="AE4010" i="11"/>
  <c r="AD4010" i="11"/>
  <c r="AC4010" i="11"/>
  <c r="AB4010" i="11"/>
  <c r="W4010" i="11"/>
  <c r="AE4009" i="11"/>
  <c r="AD4009" i="11"/>
  <c r="AC4009" i="11"/>
  <c r="AB4009" i="11"/>
  <c r="W4009" i="11"/>
  <c r="Y4009" i="11" s="1"/>
  <c r="AA4009" i="11" s="1"/>
  <c r="AE4008" i="11"/>
  <c r="AD4008" i="11"/>
  <c r="AC4008" i="11"/>
  <c r="AB4008" i="11"/>
  <c r="W4008" i="11"/>
  <c r="AE4007" i="11"/>
  <c r="AD4007" i="11"/>
  <c r="AC4007" i="11"/>
  <c r="AB4007" i="11"/>
  <c r="W4007" i="11"/>
  <c r="Y4007" i="11"/>
  <c r="AA4007" i="11" s="1"/>
  <c r="AE4006" i="11"/>
  <c r="AD4006" i="11"/>
  <c r="AC4006" i="11"/>
  <c r="AB4006" i="11"/>
  <c r="W4006" i="11"/>
  <c r="AE4005" i="11"/>
  <c r="AD4005" i="11"/>
  <c r="AC4005" i="11"/>
  <c r="AB4005" i="11"/>
  <c r="W4005" i="11"/>
  <c r="Y4005" i="11"/>
  <c r="AA4005" i="11" s="1"/>
  <c r="AE4004" i="11"/>
  <c r="AD4004" i="11"/>
  <c r="AC4004" i="11"/>
  <c r="AB4004" i="11"/>
  <c r="W4004" i="11"/>
  <c r="AE4003" i="11"/>
  <c r="AD4003" i="11"/>
  <c r="AC4003" i="11"/>
  <c r="AB4003" i="11"/>
  <c r="W4003" i="11"/>
  <c r="Y4003" i="11"/>
  <c r="AA4003" i="11" s="1"/>
  <c r="AE4002" i="11"/>
  <c r="AD4002" i="11"/>
  <c r="AC4002" i="11"/>
  <c r="AB4002" i="11"/>
  <c r="W4002" i="11"/>
  <c r="AE4001" i="11"/>
  <c r="AD4001" i="11"/>
  <c r="AC4001" i="11"/>
  <c r="AB4001" i="11"/>
  <c r="W4001" i="11"/>
  <c r="Y4001" i="11"/>
  <c r="AA4001" i="11" s="1"/>
  <c r="AE4000" i="11"/>
  <c r="AD4000" i="11"/>
  <c r="AC4000" i="11"/>
  <c r="AB4000" i="11"/>
  <c r="W4000" i="11"/>
  <c r="AE3999" i="11"/>
  <c r="AD3999" i="11"/>
  <c r="AC3999" i="11"/>
  <c r="AB3999" i="11"/>
  <c r="W3999" i="11"/>
  <c r="Y3999" i="11" s="1"/>
  <c r="AA3999" i="11" s="1"/>
  <c r="AE3998" i="11"/>
  <c r="AD3998" i="11"/>
  <c r="AC3998" i="11"/>
  <c r="AB3998" i="11"/>
  <c r="W3998" i="11"/>
  <c r="AE3997" i="11"/>
  <c r="AD3997" i="11"/>
  <c r="AC3997" i="11"/>
  <c r="AB3997" i="11"/>
  <c r="W3997" i="11"/>
  <c r="Y3997" i="11"/>
  <c r="AA3997" i="11" s="1"/>
  <c r="AE3996" i="11"/>
  <c r="AD3996" i="11"/>
  <c r="AC3996" i="11"/>
  <c r="AB3996" i="11"/>
  <c r="W3996" i="11"/>
  <c r="AE3995" i="11"/>
  <c r="AD3995" i="11"/>
  <c r="AC3995" i="11"/>
  <c r="AB3995" i="11"/>
  <c r="W3995" i="11"/>
  <c r="Y3995" i="11"/>
  <c r="AA3995" i="11" s="1"/>
  <c r="AE3994" i="11"/>
  <c r="AD3994" i="11"/>
  <c r="AC3994" i="11"/>
  <c r="AB3994" i="11"/>
  <c r="W3994" i="11"/>
  <c r="AE3993" i="11"/>
  <c r="AD3993" i="11"/>
  <c r="AC3993" i="11"/>
  <c r="AB3993" i="11"/>
  <c r="W3993" i="11"/>
  <c r="Y3993" i="11" s="1"/>
  <c r="AA3993" i="11" s="1"/>
  <c r="AE3992" i="11"/>
  <c r="AD3992" i="11"/>
  <c r="AC3992" i="11"/>
  <c r="AB3992" i="11"/>
  <c r="W3992" i="11"/>
  <c r="AE3991" i="11"/>
  <c r="AD3991" i="11"/>
  <c r="AC3991" i="11"/>
  <c r="AB3991" i="11"/>
  <c r="W3991" i="11"/>
  <c r="AE3990" i="11"/>
  <c r="AD3990" i="11"/>
  <c r="AC3990" i="11"/>
  <c r="AB3990" i="11"/>
  <c r="W3990" i="11"/>
  <c r="AE3989" i="11"/>
  <c r="AD3989" i="11"/>
  <c r="AC3989" i="11"/>
  <c r="AB3989" i="11"/>
  <c r="W3989" i="11"/>
  <c r="AE3988" i="11"/>
  <c r="AD3988" i="11"/>
  <c r="AC3988" i="11"/>
  <c r="AB3988" i="11"/>
  <c r="W3988" i="11"/>
  <c r="AE3987" i="11"/>
  <c r="AD3987" i="11"/>
  <c r="AC3987" i="11"/>
  <c r="AB3987" i="11"/>
  <c r="W3987" i="11"/>
  <c r="AE3986" i="11"/>
  <c r="AD3986" i="11"/>
  <c r="AC3986" i="11"/>
  <c r="AB3986" i="11"/>
  <c r="W3986" i="11"/>
  <c r="AE3985" i="11"/>
  <c r="AD3985" i="11"/>
  <c r="AC3985" i="11"/>
  <c r="AB3985" i="11"/>
  <c r="W3985" i="11"/>
  <c r="AE3984" i="11"/>
  <c r="AD3984" i="11"/>
  <c r="AC3984" i="11"/>
  <c r="AB3984" i="11"/>
  <c r="W3984" i="11"/>
  <c r="AE3983" i="11"/>
  <c r="AD3983" i="11"/>
  <c r="AC3983" i="11"/>
  <c r="AB3983" i="11"/>
  <c r="W3983" i="11"/>
  <c r="AE3982" i="11"/>
  <c r="AD3982" i="11"/>
  <c r="AC3982" i="11"/>
  <c r="AB3982" i="11"/>
  <c r="W3982" i="11"/>
  <c r="AE3981" i="11"/>
  <c r="AD3981" i="11"/>
  <c r="AC3981" i="11"/>
  <c r="AB3981" i="11"/>
  <c r="W3981" i="11"/>
  <c r="AE3980" i="11"/>
  <c r="AD3980" i="11"/>
  <c r="AC3980" i="11"/>
  <c r="AB3980" i="11"/>
  <c r="W3980" i="11"/>
  <c r="AE3979" i="11"/>
  <c r="AD3979" i="11"/>
  <c r="AC3979" i="11"/>
  <c r="AB3979" i="11"/>
  <c r="W3979" i="11"/>
  <c r="AE3978" i="11"/>
  <c r="AD3978" i="11"/>
  <c r="AC3978" i="11"/>
  <c r="AB3978" i="11"/>
  <c r="W3978" i="11"/>
  <c r="AE3977" i="11"/>
  <c r="AD3977" i="11"/>
  <c r="AC3977" i="11"/>
  <c r="AB3977" i="11"/>
  <c r="W3977" i="11"/>
  <c r="AE3976" i="11"/>
  <c r="AD3976" i="11"/>
  <c r="AC3976" i="11"/>
  <c r="AB3976" i="11"/>
  <c r="W3976" i="11"/>
  <c r="X3976" i="11"/>
  <c r="Z3976" i="11" s="1"/>
  <c r="AE3975" i="11"/>
  <c r="AD3975" i="11"/>
  <c r="AC3975" i="11"/>
  <c r="AB3975" i="11"/>
  <c r="W3975" i="11"/>
  <c r="X3975" i="11"/>
  <c r="Z3975" i="11" s="1"/>
  <c r="AE3974" i="11"/>
  <c r="AD3974" i="11"/>
  <c r="AC3974" i="11"/>
  <c r="AB3974" i="11"/>
  <c r="W3974" i="11"/>
  <c r="X3974" i="11"/>
  <c r="Z3974" i="11" s="1"/>
  <c r="AE3973" i="11"/>
  <c r="AD3973" i="11"/>
  <c r="AC3973" i="11"/>
  <c r="AB3973" i="11"/>
  <c r="W3973" i="11"/>
  <c r="AE3972" i="11"/>
  <c r="AD3972" i="11"/>
  <c r="AC3972" i="11"/>
  <c r="AB3972" i="11"/>
  <c r="W3972" i="11"/>
  <c r="X3972" i="11" s="1"/>
  <c r="Z3972" i="11" s="1"/>
  <c r="AE3971" i="11"/>
  <c r="AD3971" i="11"/>
  <c r="AC3971" i="11"/>
  <c r="AB3971" i="11"/>
  <c r="W3971" i="11"/>
  <c r="AE3970" i="11"/>
  <c r="AD3970" i="11"/>
  <c r="AC3970" i="11"/>
  <c r="AB3970" i="11"/>
  <c r="W3970" i="11"/>
  <c r="X3970" i="11" s="1"/>
  <c r="Z3970" i="11" s="1"/>
  <c r="AE3969" i="11"/>
  <c r="AD3969" i="11"/>
  <c r="AC3969" i="11"/>
  <c r="AB3969" i="11"/>
  <c r="W3969" i="11"/>
  <c r="X3969" i="11" s="1"/>
  <c r="Z3969" i="11" s="1"/>
  <c r="AE3968" i="11"/>
  <c r="AD3968" i="11"/>
  <c r="AC3968" i="11"/>
  <c r="AB3968" i="11"/>
  <c r="W3968" i="11"/>
  <c r="X3968" i="11" s="1"/>
  <c r="Z3968" i="11" s="1"/>
  <c r="AE3967" i="11"/>
  <c r="AD3967" i="11"/>
  <c r="AC3967" i="11"/>
  <c r="AB3967" i="11"/>
  <c r="Y3967" i="11"/>
  <c r="AA3967" i="11" s="1"/>
  <c r="W3967" i="11"/>
  <c r="X3967" i="11" s="1"/>
  <c r="Z3967" i="11" s="1"/>
  <c r="AE3966" i="11"/>
  <c r="AD3966" i="11"/>
  <c r="AC3966" i="11"/>
  <c r="AB3966" i="11"/>
  <c r="W3966" i="11"/>
  <c r="AE3965" i="11"/>
  <c r="AD3965" i="11"/>
  <c r="AC3965" i="11"/>
  <c r="AB3965" i="11"/>
  <c r="X3965" i="11"/>
  <c r="Z3965" i="11" s="1"/>
  <c r="W3965" i="11"/>
  <c r="Y3965" i="11" s="1"/>
  <c r="AA3965" i="11" s="1"/>
  <c r="AE3964" i="11"/>
  <c r="AD3964" i="11"/>
  <c r="AC3964" i="11"/>
  <c r="AB3964" i="11"/>
  <c r="Y3964" i="11"/>
  <c r="AA3964" i="11" s="1"/>
  <c r="W3964" i="11"/>
  <c r="X3964" i="11"/>
  <c r="Z3964" i="11"/>
  <c r="AE3963" i="11"/>
  <c r="AD3963" i="11"/>
  <c r="AC3963" i="11"/>
  <c r="AB3963" i="11"/>
  <c r="W3963" i="11"/>
  <c r="AE3962" i="11"/>
  <c r="AD3962" i="11"/>
  <c r="AC3962" i="11"/>
  <c r="AB3962" i="11"/>
  <c r="W3962" i="11"/>
  <c r="Y3962" i="11" s="1"/>
  <c r="AA3962" i="11" s="1"/>
  <c r="X3962" i="11"/>
  <c r="Z3962" i="11" s="1"/>
  <c r="AE3961" i="11"/>
  <c r="AD3961" i="11"/>
  <c r="AC3961" i="11"/>
  <c r="AB3961" i="11"/>
  <c r="X3961" i="11"/>
  <c r="Z3961" i="11" s="1"/>
  <c r="W3961" i="11"/>
  <c r="Y3961" i="11" s="1"/>
  <c r="AA3961" i="11" s="1"/>
  <c r="AE3960" i="11"/>
  <c r="AD3960" i="11"/>
  <c r="AC3960" i="11"/>
  <c r="AB3960" i="11"/>
  <c r="W3960" i="11"/>
  <c r="AE3959" i="11"/>
  <c r="AD3959" i="11"/>
  <c r="AC3959" i="11"/>
  <c r="AB3959" i="11"/>
  <c r="X3959" i="11"/>
  <c r="Z3959" i="11" s="1"/>
  <c r="W3959" i="11"/>
  <c r="Y3959" i="11" s="1"/>
  <c r="AA3959" i="11" s="1"/>
  <c r="AE3958" i="11"/>
  <c r="AD3958" i="11"/>
  <c r="AC3958" i="11"/>
  <c r="AB3958" i="11"/>
  <c r="Y3958" i="11"/>
  <c r="AA3958" i="11" s="1"/>
  <c r="W3958" i="11"/>
  <c r="X3958" i="11" s="1"/>
  <c r="Z3958" i="11" s="1"/>
  <c r="AE3957" i="11"/>
  <c r="AD3957" i="11"/>
  <c r="AC3957" i="11"/>
  <c r="AB3957" i="11"/>
  <c r="W3957" i="11"/>
  <c r="AE3956" i="11"/>
  <c r="AD3956" i="11"/>
  <c r="AC3956" i="11"/>
  <c r="AB3956" i="11"/>
  <c r="Y3956" i="11"/>
  <c r="AA3956" i="11" s="1"/>
  <c r="W3956" i="11"/>
  <c r="X3956" i="11" s="1"/>
  <c r="Z3956" i="11" s="1"/>
  <c r="AE3955" i="11"/>
  <c r="AD3955" i="11"/>
  <c r="AC3955" i="11"/>
  <c r="AB3955" i="11"/>
  <c r="Y3955" i="11"/>
  <c r="AA3955" i="11" s="1"/>
  <c r="W3955" i="11"/>
  <c r="X3955" i="11" s="1"/>
  <c r="Z3955" i="11" s="1"/>
  <c r="AE3954" i="11"/>
  <c r="AD3954" i="11"/>
  <c r="AC3954" i="11"/>
  <c r="AB3954" i="11"/>
  <c r="W3954" i="11"/>
  <c r="AE3953" i="11"/>
  <c r="AD3953" i="11"/>
  <c r="AC3953" i="11"/>
  <c r="AB3953" i="11"/>
  <c r="Y3953" i="11"/>
  <c r="AA3953" i="11" s="1"/>
  <c r="W3953" i="11"/>
  <c r="X3953" i="11" s="1"/>
  <c r="Z3953" i="11" s="1"/>
  <c r="AE3952" i="11"/>
  <c r="AD3952" i="11"/>
  <c r="AC3952" i="11"/>
  <c r="AB3952" i="11"/>
  <c r="W3952" i="11"/>
  <c r="X3952" i="11" s="1"/>
  <c r="Z3952" i="11" s="1"/>
  <c r="AE3951" i="11"/>
  <c r="AD3951" i="11"/>
  <c r="AC3951" i="11"/>
  <c r="AB3951" i="11"/>
  <c r="W3951" i="11"/>
  <c r="AE3950" i="11"/>
  <c r="AD3950" i="11"/>
  <c r="AC3950" i="11"/>
  <c r="AB3950" i="11"/>
  <c r="Y3950" i="11"/>
  <c r="AA3950" i="11" s="1"/>
  <c r="W3950" i="11"/>
  <c r="X3950" i="11" s="1"/>
  <c r="Z3950" i="11" s="1"/>
  <c r="AE3949" i="11"/>
  <c r="AD3949" i="11"/>
  <c r="AC3949" i="11"/>
  <c r="AB3949" i="11"/>
  <c r="Y3949" i="11"/>
  <c r="AA3949" i="11" s="1"/>
  <c r="W3949" i="11"/>
  <c r="X3949" i="11" s="1"/>
  <c r="Z3949" i="11" s="1"/>
  <c r="AE3948" i="11"/>
  <c r="AD3948" i="11"/>
  <c r="AC3948" i="11"/>
  <c r="AB3948" i="11"/>
  <c r="W3948" i="11"/>
  <c r="AE3947" i="11"/>
  <c r="AD3947" i="11"/>
  <c r="AC3947" i="11"/>
  <c r="AB3947" i="11"/>
  <c r="Y3947" i="11"/>
  <c r="AA3947" i="11" s="1"/>
  <c r="W3947" i="11"/>
  <c r="X3947" i="11" s="1"/>
  <c r="Z3947" i="11" s="1"/>
  <c r="AE3946" i="11"/>
  <c r="AD3946" i="11"/>
  <c r="AC3946" i="11"/>
  <c r="AB3946" i="11"/>
  <c r="W3946" i="11"/>
  <c r="Y3946" i="11" s="1"/>
  <c r="AA3946" i="11" s="1"/>
  <c r="X3946" i="11"/>
  <c r="Z3946" i="11" s="1"/>
  <c r="AE3945" i="11"/>
  <c r="AD3945" i="11"/>
  <c r="AC3945" i="11"/>
  <c r="AB3945" i="11"/>
  <c r="W3945" i="11"/>
  <c r="AE3944" i="11"/>
  <c r="AD3944" i="11"/>
  <c r="AC3944" i="11"/>
  <c r="AB3944" i="11"/>
  <c r="W3944" i="11"/>
  <c r="Y3944" i="11" s="1"/>
  <c r="AA3944" i="11" s="1"/>
  <c r="X3944" i="11"/>
  <c r="Z3944" i="11" s="1"/>
  <c r="AE3943" i="11"/>
  <c r="AD3943" i="11"/>
  <c r="AC3943" i="11"/>
  <c r="AB3943" i="11"/>
  <c r="W3943" i="11"/>
  <c r="AE3942" i="11"/>
  <c r="AD3942" i="11"/>
  <c r="AC3942" i="11"/>
  <c r="AB3942" i="11"/>
  <c r="W3942" i="11"/>
  <c r="AE3941" i="11"/>
  <c r="AD3941" i="11"/>
  <c r="AC3941" i="11"/>
  <c r="AB3941" i="11"/>
  <c r="W3941" i="11"/>
  <c r="Y3941" i="11" s="1"/>
  <c r="AA3941" i="11" s="1"/>
  <c r="AE3940" i="11"/>
  <c r="AD3940" i="11"/>
  <c r="AC3940" i="11"/>
  <c r="AB3940" i="11"/>
  <c r="W3940" i="11"/>
  <c r="X3940" i="11" s="1"/>
  <c r="Z3940" i="11" s="1"/>
  <c r="AE3939" i="11"/>
  <c r="AD3939" i="11"/>
  <c r="AC3939" i="11"/>
  <c r="AB3939" i="11"/>
  <c r="W3939" i="11"/>
  <c r="AE3938" i="11"/>
  <c r="AD3938" i="11"/>
  <c r="AC3938" i="11"/>
  <c r="AB3938" i="11"/>
  <c r="W3938" i="11"/>
  <c r="X3938" i="11" s="1"/>
  <c r="Z3938" i="11" s="1"/>
  <c r="AE3937" i="11"/>
  <c r="AD3937" i="11"/>
  <c r="AC3937" i="11"/>
  <c r="AB3937" i="11"/>
  <c r="X3937" i="11"/>
  <c r="Z3937" i="11" s="1"/>
  <c r="W3937" i="11"/>
  <c r="Y3937" i="11" s="1"/>
  <c r="AA3937" i="11" s="1"/>
  <c r="AE3936" i="11"/>
  <c r="AD3936" i="11"/>
  <c r="AC3936" i="11"/>
  <c r="AB3936" i="11"/>
  <c r="W3936" i="11"/>
  <c r="AE3935" i="11"/>
  <c r="AD3935" i="11"/>
  <c r="AC3935" i="11"/>
  <c r="AB3935" i="11"/>
  <c r="X3935" i="11"/>
  <c r="Z3935" i="11" s="1"/>
  <c r="W3935" i="11"/>
  <c r="Y3935" i="11" s="1"/>
  <c r="AA3935" i="11" s="1"/>
  <c r="AE3934" i="11"/>
  <c r="AD3934" i="11"/>
  <c r="AC3934" i="11"/>
  <c r="AB3934" i="11"/>
  <c r="Y3934" i="11"/>
  <c r="AA3934" i="11" s="1"/>
  <c r="W3934" i="11"/>
  <c r="X3934" i="11" s="1"/>
  <c r="Z3934" i="11" s="1"/>
  <c r="AE3933" i="11"/>
  <c r="AD3933" i="11"/>
  <c r="AC3933" i="11"/>
  <c r="AB3933" i="11"/>
  <c r="W3933" i="11"/>
  <c r="AE3932" i="11"/>
  <c r="AD3932" i="11"/>
  <c r="AC3932" i="11"/>
  <c r="AB3932" i="11"/>
  <c r="W3932" i="11"/>
  <c r="X3932" i="11" s="1"/>
  <c r="Z3932" i="11" s="1"/>
  <c r="AE3931" i="11"/>
  <c r="AD3931" i="11"/>
  <c r="AC3931" i="11"/>
  <c r="AB3931" i="11"/>
  <c r="X3931" i="11"/>
  <c r="Z3931" i="11" s="1"/>
  <c r="W3931" i="11"/>
  <c r="Y3931" i="11" s="1"/>
  <c r="AA3931" i="11" s="1"/>
  <c r="AE3930" i="11"/>
  <c r="AD3930" i="11"/>
  <c r="AC3930" i="11"/>
  <c r="AB3930" i="11"/>
  <c r="W3930" i="11"/>
  <c r="AE3929" i="11"/>
  <c r="AD3929" i="11"/>
  <c r="AC3929" i="11"/>
  <c r="AB3929" i="11"/>
  <c r="X3929" i="11"/>
  <c r="Z3929" i="11" s="1"/>
  <c r="W3929" i="11"/>
  <c r="Y3929" i="11" s="1"/>
  <c r="AA3929" i="11" s="1"/>
  <c r="AE3928" i="11"/>
  <c r="AD3928" i="11"/>
  <c r="AC3928" i="11"/>
  <c r="AB3928" i="11"/>
  <c r="Y3928" i="11"/>
  <c r="AA3928" i="11" s="1"/>
  <c r="W3928" i="11"/>
  <c r="X3928" i="11"/>
  <c r="Z3928" i="11" s="1"/>
  <c r="AE3927" i="11"/>
  <c r="AD3927" i="11"/>
  <c r="AC3927" i="11"/>
  <c r="AB3927" i="11"/>
  <c r="W3927" i="11"/>
  <c r="AE3926" i="11"/>
  <c r="AD3926" i="11"/>
  <c r="AC3926" i="11"/>
  <c r="AB3926" i="11"/>
  <c r="Y3926" i="11"/>
  <c r="AA3926" i="11" s="1"/>
  <c r="W3926" i="11"/>
  <c r="X3926" i="11"/>
  <c r="Z3926" i="11" s="1"/>
  <c r="AE3925" i="11"/>
  <c r="AD3925" i="11"/>
  <c r="AC3925" i="11"/>
  <c r="AB3925" i="11"/>
  <c r="W3925" i="11"/>
  <c r="Y3925" i="11"/>
  <c r="AA3925" i="11" s="1"/>
  <c r="AE3924" i="11"/>
  <c r="AD3924" i="11"/>
  <c r="AC3924" i="11"/>
  <c r="AB3924" i="11"/>
  <c r="W3924" i="11"/>
  <c r="AE3923" i="11"/>
  <c r="AD3923" i="11"/>
  <c r="AC3923" i="11"/>
  <c r="AB3923" i="11"/>
  <c r="W3923" i="11"/>
  <c r="Y3923" i="11" s="1"/>
  <c r="AA3923" i="11" s="1"/>
  <c r="AE3922" i="11"/>
  <c r="AD3922" i="11"/>
  <c r="AC3922" i="11"/>
  <c r="AB3922" i="11"/>
  <c r="W3922" i="11"/>
  <c r="X3922" i="11" s="1"/>
  <c r="Z3922" i="11" s="1"/>
  <c r="AE3921" i="11"/>
  <c r="AD3921" i="11"/>
  <c r="AC3921" i="11"/>
  <c r="AB3921" i="11"/>
  <c r="W3921" i="11"/>
  <c r="AE3920" i="11"/>
  <c r="AD3920" i="11"/>
  <c r="AC3920" i="11"/>
  <c r="AB3920" i="11"/>
  <c r="W3920" i="11"/>
  <c r="X3920" i="11" s="1"/>
  <c r="Z3920" i="11" s="1"/>
  <c r="AE3919" i="11"/>
  <c r="AD3919" i="11"/>
  <c r="AC3919" i="11"/>
  <c r="AB3919" i="11"/>
  <c r="Y3919" i="11"/>
  <c r="AA3919" i="11" s="1"/>
  <c r="X3919" i="11"/>
  <c r="Z3919" i="11" s="1"/>
  <c r="W3919" i="11"/>
  <c r="AE3918" i="11"/>
  <c r="AD3918" i="11"/>
  <c r="AC3918" i="11"/>
  <c r="AB3918" i="11"/>
  <c r="W3918" i="11"/>
  <c r="AE3917" i="11"/>
  <c r="AD3917" i="11"/>
  <c r="AC3917" i="11"/>
  <c r="AB3917" i="11"/>
  <c r="Y3917" i="11"/>
  <c r="AA3917" i="11" s="1"/>
  <c r="X3917" i="11"/>
  <c r="Z3917" i="11" s="1"/>
  <c r="W3917" i="11"/>
  <c r="AE3916" i="11"/>
  <c r="AD3916" i="11"/>
  <c r="AC3916" i="11"/>
  <c r="AB3916" i="11"/>
  <c r="Y3916" i="11"/>
  <c r="AA3916" i="11" s="1"/>
  <c r="W3916" i="11"/>
  <c r="X3916" i="11"/>
  <c r="Z3916" i="11" s="1"/>
  <c r="AE3915" i="11"/>
  <c r="AD3915" i="11"/>
  <c r="AC3915" i="11"/>
  <c r="AB3915" i="11"/>
  <c r="W3915" i="11"/>
  <c r="AE3914" i="11"/>
  <c r="AD3914" i="11"/>
  <c r="AC3914" i="11"/>
  <c r="AB3914" i="11"/>
  <c r="W3914" i="11"/>
  <c r="X3914" i="11" s="1"/>
  <c r="Z3914" i="11" s="1"/>
  <c r="AE3913" i="11"/>
  <c r="AD3913" i="11"/>
  <c r="AC3913" i="11"/>
  <c r="AB3913" i="11"/>
  <c r="Y3913" i="11"/>
  <c r="AA3913" i="11" s="1"/>
  <c r="W3913" i="11"/>
  <c r="X3913" i="11" s="1"/>
  <c r="Z3913" i="11" s="1"/>
  <c r="AE3912" i="11"/>
  <c r="AD3912" i="11"/>
  <c r="AC3912" i="11"/>
  <c r="AB3912" i="11"/>
  <c r="W3912" i="11"/>
  <c r="AE3911" i="11"/>
  <c r="AD3911" i="11"/>
  <c r="AC3911" i="11"/>
  <c r="AB3911" i="11"/>
  <c r="Y3911" i="11"/>
  <c r="AA3911" i="11" s="1"/>
  <c r="W3911" i="11"/>
  <c r="X3911" i="11" s="1"/>
  <c r="Z3911" i="11" s="1"/>
  <c r="AE3910" i="11"/>
  <c r="AD3910" i="11"/>
  <c r="AC3910" i="11"/>
  <c r="AB3910" i="11"/>
  <c r="W3910" i="11"/>
  <c r="X3910" i="11"/>
  <c r="Z3910" i="11" s="1"/>
  <c r="AE3909" i="11"/>
  <c r="AD3909" i="11"/>
  <c r="AC3909" i="11"/>
  <c r="AB3909" i="11"/>
  <c r="W3909" i="11"/>
  <c r="AE3908" i="11"/>
  <c r="AD3908" i="11"/>
  <c r="AC3908" i="11"/>
  <c r="AB3908" i="11"/>
  <c r="W3908" i="11"/>
  <c r="X3908" i="11" s="1"/>
  <c r="Z3908" i="11" s="1"/>
  <c r="AE3907" i="11"/>
  <c r="AD3907" i="11"/>
  <c r="AC3907" i="11"/>
  <c r="AB3907" i="11"/>
  <c r="W3907" i="11"/>
  <c r="Y3907" i="11" s="1"/>
  <c r="AA3907" i="11" s="1"/>
  <c r="AE3906" i="11"/>
  <c r="AD3906" i="11"/>
  <c r="AC3906" i="11"/>
  <c r="AB3906" i="11"/>
  <c r="W3906" i="11"/>
  <c r="AE3905" i="11"/>
  <c r="AD3905" i="11"/>
  <c r="AC3905" i="11"/>
  <c r="AB3905" i="11"/>
  <c r="W3905" i="11"/>
  <c r="Y3905" i="11" s="1"/>
  <c r="AA3905" i="11" s="1"/>
  <c r="AE3904" i="11"/>
  <c r="AD3904" i="11"/>
  <c r="AC3904" i="11"/>
  <c r="AB3904" i="11"/>
  <c r="W3904" i="11"/>
  <c r="X3904" i="11" s="1"/>
  <c r="Z3904" i="11" s="1"/>
  <c r="AE3903" i="11"/>
  <c r="AD3903" i="11"/>
  <c r="AC3903" i="11"/>
  <c r="AB3903" i="11"/>
  <c r="W3903" i="11"/>
  <c r="AE3902" i="11"/>
  <c r="AD3902" i="11"/>
  <c r="AC3902" i="11"/>
  <c r="AB3902" i="11"/>
  <c r="W3902" i="11"/>
  <c r="X3902" i="11" s="1"/>
  <c r="Z3902" i="11" s="1"/>
  <c r="AE3901" i="11"/>
  <c r="AD3901" i="11"/>
  <c r="AC3901" i="11"/>
  <c r="AB3901" i="11"/>
  <c r="W3901" i="11"/>
  <c r="X3901" i="11" s="1"/>
  <c r="Z3901" i="11" s="1"/>
  <c r="AE3900" i="11"/>
  <c r="AD3900" i="11"/>
  <c r="AC3900" i="11"/>
  <c r="AB3900" i="11"/>
  <c r="W3900" i="11"/>
  <c r="AE3899" i="11"/>
  <c r="AD3899" i="11"/>
  <c r="AC3899" i="11"/>
  <c r="AB3899" i="11"/>
  <c r="W3899" i="11"/>
  <c r="X3899" i="11" s="1"/>
  <c r="Z3899" i="11" s="1"/>
  <c r="AE3898" i="11"/>
  <c r="AD3898" i="11"/>
  <c r="AC3898" i="11"/>
  <c r="AB3898" i="11"/>
  <c r="W3898" i="11"/>
  <c r="X3898" i="11" s="1"/>
  <c r="Z3898" i="11" s="1"/>
  <c r="AE3897" i="11"/>
  <c r="AD3897" i="11"/>
  <c r="AC3897" i="11"/>
  <c r="AB3897" i="11"/>
  <c r="W3897" i="11"/>
  <c r="AE3896" i="11"/>
  <c r="AD3896" i="11"/>
  <c r="AC3896" i="11"/>
  <c r="AB3896" i="11"/>
  <c r="W3896" i="11"/>
  <c r="X3896" i="11"/>
  <c r="Z3896" i="11" s="1"/>
  <c r="AE3895" i="11"/>
  <c r="AD3895" i="11"/>
  <c r="AC3895" i="11"/>
  <c r="AB3895" i="11"/>
  <c r="W3895" i="11"/>
  <c r="X3895" i="11"/>
  <c r="Z3895" i="11" s="1"/>
  <c r="AE3894" i="11"/>
  <c r="AD3894" i="11"/>
  <c r="AC3894" i="11"/>
  <c r="AB3894" i="11"/>
  <c r="W3894" i="11"/>
  <c r="AE3893" i="11"/>
  <c r="AD3893" i="11"/>
  <c r="AC3893" i="11"/>
  <c r="AB3893" i="11"/>
  <c r="W3893" i="11"/>
  <c r="X3893" i="11"/>
  <c r="Z3893" i="11" s="1"/>
  <c r="AE3892" i="11"/>
  <c r="AD3892" i="11"/>
  <c r="AC3892" i="11"/>
  <c r="AB3892" i="11"/>
  <c r="W3892" i="11"/>
  <c r="Y3892" i="11" s="1"/>
  <c r="AA3892" i="11" s="1"/>
  <c r="X3892" i="11"/>
  <c r="Z3892" i="11" s="1"/>
  <c r="AE3891" i="11"/>
  <c r="AD3891" i="11"/>
  <c r="AC3891" i="11"/>
  <c r="AB3891" i="11"/>
  <c r="W3891" i="11"/>
  <c r="AE3890" i="11"/>
  <c r="AD3890" i="11"/>
  <c r="AC3890" i="11"/>
  <c r="AB3890" i="11"/>
  <c r="W3890" i="11"/>
  <c r="Y3890" i="11" s="1"/>
  <c r="AA3890" i="11" s="1"/>
  <c r="X3890" i="11"/>
  <c r="Z3890" i="11" s="1"/>
  <c r="AE3889" i="11"/>
  <c r="AD3889" i="11"/>
  <c r="AC3889" i="11"/>
  <c r="AB3889" i="11"/>
  <c r="W3889" i="11"/>
  <c r="AE3888" i="11"/>
  <c r="AD3888" i="11"/>
  <c r="AC3888" i="11"/>
  <c r="AB3888" i="11"/>
  <c r="W3888" i="11"/>
  <c r="AE3887" i="11"/>
  <c r="AD3887" i="11"/>
  <c r="AC3887" i="11"/>
  <c r="AB3887" i="11"/>
  <c r="W3887" i="11"/>
  <c r="Y3887" i="11" s="1"/>
  <c r="AA3887" i="11" s="1"/>
  <c r="AE3886" i="11"/>
  <c r="AD3886" i="11"/>
  <c r="AC3886" i="11"/>
  <c r="AB3886" i="11"/>
  <c r="W3886" i="11"/>
  <c r="Y3886" i="11" s="1"/>
  <c r="AA3886" i="11" s="1"/>
  <c r="X3886" i="11"/>
  <c r="Z3886" i="11" s="1"/>
  <c r="AE3885" i="11"/>
  <c r="AD3885" i="11"/>
  <c r="AC3885" i="11"/>
  <c r="AB3885" i="11"/>
  <c r="W3885" i="11"/>
  <c r="AE3884" i="11"/>
  <c r="AD3884" i="11"/>
  <c r="AC3884" i="11"/>
  <c r="AB3884" i="11"/>
  <c r="W3884" i="11"/>
  <c r="Y3884" i="11" s="1"/>
  <c r="AA3884" i="11" s="1"/>
  <c r="X3884" i="11"/>
  <c r="Z3884" i="11" s="1"/>
  <c r="AE3883" i="11"/>
  <c r="AD3883" i="11"/>
  <c r="AC3883" i="11"/>
  <c r="AB3883" i="11"/>
  <c r="W3883" i="11"/>
  <c r="Y3883" i="11" s="1"/>
  <c r="AA3883" i="11" s="1"/>
  <c r="AE3882" i="11"/>
  <c r="AD3882" i="11"/>
  <c r="AC3882" i="11"/>
  <c r="AB3882" i="11"/>
  <c r="W3882" i="11"/>
  <c r="AE3881" i="11"/>
  <c r="AD3881" i="11"/>
  <c r="AC3881" i="11"/>
  <c r="AB3881" i="11"/>
  <c r="W3881" i="11"/>
  <c r="Y3881" i="11" s="1"/>
  <c r="AA3881" i="11" s="1"/>
  <c r="X3881" i="11"/>
  <c r="Z3881" i="11" s="1"/>
  <c r="AE3880" i="11"/>
  <c r="AD3880" i="11"/>
  <c r="AC3880" i="11"/>
  <c r="AB3880" i="11"/>
  <c r="W3880" i="11"/>
  <c r="X3880" i="11" s="1"/>
  <c r="Z3880" i="11" s="1"/>
  <c r="AE3879" i="11"/>
  <c r="AD3879" i="11"/>
  <c r="AC3879" i="11"/>
  <c r="AB3879" i="11"/>
  <c r="W3879" i="11"/>
  <c r="AE3878" i="11"/>
  <c r="AD3878" i="11"/>
  <c r="AC3878" i="11"/>
  <c r="AB3878" i="11"/>
  <c r="W3878" i="11"/>
  <c r="Y3878" i="11" s="1"/>
  <c r="AA3878" i="11" s="1"/>
  <c r="X3878" i="11"/>
  <c r="Z3878" i="11" s="1"/>
  <c r="AE3877" i="11"/>
  <c r="AD3877" i="11"/>
  <c r="AC3877" i="11"/>
  <c r="AB3877" i="11"/>
  <c r="Y3877" i="11"/>
  <c r="AA3877" i="11" s="1"/>
  <c r="W3877" i="11"/>
  <c r="X3877" i="11"/>
  <c r="Z3877" i="11" s="1"/>
  <c r="AE3876" i="11"/>
  <c r="AD3876" i="11"/>
  <c r="AC3876" i="11"/>
  <c r="AB3876" i="11"/>
  <c r="W3876" i="11"/>
  <c r="AE3875" i="11"/>
  <c r="AD3875" i="11"/>
  <c r="AC3875" i="11"/>
  <c r="AB3875" i="11"/>
  <c r="W3875" i="11"/>
  <c r="Y3875" i="11" s="1"/>
  <c r="AA3875" i="11" s="1"/>
  <c r="X3875" i="11"/>
  <c r="Z3875" i="11" s="1"/>
  <c r="AE3874" i="11"/>
  <c r="AD3874" i="11"/>
  <c r="AC3874" i="11"/>
  <c r="AB3874" i="11"/>
  <c r="W3874" i="11"/>
  <c r="X3874" i="11"/>
  <c r="Z3874" i="11" s="1"/>
  <c r="AE3873" i="11"/>
  <c r="AD3873" i="11"/>
  <c r="AC3873" i="11"/>
  <c r="AB3873" i="11"/>
  <c r="W3873" i="11"/>
  <c r="AE3872" i="11"/>
  <c r="AD3872" i="11"/>
  <c r="AC3872" i="11"/>
  <c r="AB3872" i="11"/>
  <c r="W3872" i="11"/>
  <c r="X3872" i="11"/>
  <c r="Z3872" i="11" s="1"/>
  <c r="AE3871" i="11"/>
  <c r="AD3871" i="11"/>
  <c r="AC3871" i="11"/>
  <c r="AB3871" i="11"/>
  <c r="W3871" i="11"/>
  <c r="Y3871" i="11"/>
  <c r="AA3871" i="11" s="1"/>
  <c r="AE3870" i="11"/>
  <c r="AD3870" i="11"/>
  <c r="AC3870" i="11"/>
  <c r="AB3870" i="11"/>
  <c r="W3870" i="11"/>
  <c r="AE3869" i="11"/>
  <c r="AD3869" i="11"/>
  <c r="AC3869" i="11"/>
  <c r="AB3869" i="11"/>
  <c r="W3869" i="11"/>
  <c r="Y3869" i="11" s="1"/>
  <c r="AA3869" i="11" s="1"/>
  <c r="AE3868" i="11"/>
  <c r="AD3868" i="11"/>
  <c r="AC3868" i="11"/>
  <c r="AB3868" i="11"/>
  <c r="W3868" i="11"/>
  <c r="X3868" i="11" s="1"/>
  <c r="Z3868" i="11" s="1"/>
  <c r="AE3867" i="11"/>
  <c r="AD3867" i="11"/>
  <c r="AC3867" i="11"/>
  <c r="AB3867" i="11"/>
  <c r="W3867" i="11"/>
  <c r="AE3866" i="11"/>
  <c r="AD3866" i="11"/>
  <c r="AC3866" i="11"/>
  <c r="AB3866" i="11"/>
  <c r="W3866" i="11"/>
  <c r="X3866" i="11" s="1"/>
  <c r="Z3866" i="11" s="1"/>
  <c r="AE3865" i="11"/>
  <c r="AD3865" i="11"/>
  <c r="AC3865" i="11"/>
  <c r="AB3865" i="11"/>
  <c r="X3865" i="11"/>
  <c r="Z3865" i="11" s="1"/>
  <c r="W3865" i="11"/>
  <c r="Y3865" i="11" s="1"/>
  <c r="AA3865" i="11" s="1"/>
  <c r="AE3864" i="11"/>
  <c r="AD3864" i="11"/>
  <c r="AC3864" i="11"/>
  <c r="AB3864" i="11"/>
  <c r="X3864" i="11"/>
  <c r="Z3864" i="11" s="1"/>
  <c r="W3864" i="11"/>
  <c r="Y3864" i="11"/>
  <c r="AA3864" i="11" s="1"/>
  <c r="AE3863" i="11"/>
  <c r="AD3863" i="11"/>
  <c r="AC3863" i="11"/>
  <c r="AB3863" i="11"/>
  <c r="X3863" i="11"/>
  <c r="Z3863" i="11" s="1"/>
  <c r="W3863" i="11"/>
  <c r="Y3863" i="11" s="1"/>
  <c r="AA3863" i="11" s="1"/>
  <c r="AE3862" i="11"/>
  <c r="AD3862" i="11"/>
  <c r="AC3862" i="11"/>
  <c r="AB3862" i="11"/>
  <c r="X3862" i="11"/>
  <c r="Z3862" i="11" s="1"/>
  <c r="W3862" i="11"/>
  <c r="Y3862" i="11" s="1"/>
  <c r="AA3862" i="11" s="1"/>
  <c r="AE3861" i="11"/>
  <c r="AD3861" i="11"/>
  <c r="AC3861" i="11"/>
  <c r="AB3861" i="11"/>
  <c r="W3861" i="11"/>
  <c r="Y3861" i="11" s="1"/>
  <c r="AA3861" i="11" s="1"/>
  <c r="AE3860" i="11"/>
  <c r="AD3860" i="11"/>
  <c r="AC3860" i="11"/>
  <c r="AB3860" i="11"/>
  <c r="W3860" i="11"/>
  <c r="Y3860" i="11" s="1"/>
  <c r="AA3860" i="11" s="1"/>
  <c r="AE3859" i="11"/>
  <c r="AD3859" i="11"/>
  <c r="AC3859" i="11"/>
  <c r="AB3859" i="11"/>
  <c r="W3859" i="11"/>
  <c r="Y3859" i="11" s="1"/>
  <c r="AA3859" i="11" s="1"/>
  <c r="AE3858" i="11"/>
  <c r="AD3858" i="11"/>
  <c r="AC3858" i="11"/>
  <c r="AB3858" i="11"/>
  <c r="W3858" i="11"/>
  <c r="Y3858" i="11" s="1"/>
  <c r="AA3858" i="11" s="1"/>
  <c r="AE3857" i="11"/>
  <c r="AD3857" i="11"/>
  <c r="AC3857" i="11"/>
  <c r="AB3857" i="11"/>
  <c r="Y3857" i="11"/>
  <c r="AA3857" i="11" s="1"/>
  <c r="W3857" i="11"/>
  <c r="X3857" i="11"/>
  <c r="Z3857" i="11" s="1"/>
  <c r="AE3856" i="11"/>
  <c r="AD3856" i="11"/>
  <c r="AC3856" i="11"/>
  <c r="AB3856" i="11"/>
  <c r="W3856" i="11"/>
  <c r="Y3856" i="11"/>
  <c r="AA3856" i="11" s="1"/>
  <c r="AE3855" i="11"/>
  <c r="AD3855" i="11"/>
  <c r="AC3855" i="11"/>
  <c r="AB3855" i="11"/>
  <c r="W3855" i="11"/>
  <c r="Y3855" i="11"/>
  <c r="AA3855" i="11" s="1"/>
  <c r="AE3854" i="11"/>
  <c r="AD3854" i="11"/>
  <c r="AC3854" i="11"/>
  <c r="AB3854" i="11"/>
  <c r="W3854" i="11"/>
  <c r="Y3854" i="11"/>
  <c r="AA3854" i="11" s="1"/>
  <c r="AE3853" i="11"/>
  <c r="AD3853" i="11"/>
  <c r="AC3853" i="11"/>
  <c r="AB3853" i="11"/>
  <c r="W3853" i="11"/>
  <c r="Y3853" i="11"/>
  <c r="AA3853" i="11" s="1"/>
  <c r="AE3852" i="11"/>
  <c r="AD3852" i="11"/>
  <c r="AC3852" i="11"/>
  <c r="AB3852" i="11"/>
  <c r="W3852" i="11"/>
  <c r="Y3852" i="11"/>
  <c r="AA3852" i="11" s="1"/>
  <c r="AE3851" i="11"/>
  <c r="AD3851" i="11"/>
  <c r="AC3851" i="11"/>
  <c r="AB3851" i="11"/>
  <c r="W3851" i="11"/>
  <c r="X3851" i="11" s="1"/>
  <c r="Z3851" i="11" s="1"/>
  <c r="Y3851" i="11"/>
  <c r="AA3851" i="11" s="1"/>
  <c r="AE3850" i="11"/>
  <c r="AD3850" i="11"/>
  <c r="AC3850" i="11"/>
  <c r="AB3850" i="11"/>
  <c r="W3850" i="11"/>
  <c r="AE3849" i="11"/>
  <c r="AD3849" i="11"/>
  <c r="AC3849" i="11"/>
  <c r="AB3849" i="11"/>
  <c r="Y3849" i="11"/>
  <c r="AA3849" i="11" s="1"/>
  <c r="W3849" i="11"/>
  <c r="X3849" i="11"/>
  <c r="Z3849" i="11" s="1"/>
  <c r="AE3848" i="11"/>
  <c r="AD3848" i="11"/>
  <c r="AC3848" i="11"/>
  <c r="AB3848" i="11"/>
  <c r="W3848" i="11"/>
  <c r="Y3848" i="11"/>
  <c r="AA3848" i="11" s="1"/>
  <c r="AE3847" i="11"/>
  <c r="AD3847" i="11"/>
  <c r="AC3847" i="11"/>
  <c r="AB3847" i="11"/>
  <c r="W3847" i="11"/>
  <c r="Y3847" i="11"/>
  <c r="AA3847" i="11" s="1"/>
  <c r="AE3846" i="11"/>
  <c r="AD3846" i="11"/>
  <c r="AC3846" i="11"/>
  <c r="AB3846" i="11"/>
  <c r="W3846" i="11"/>
  <c r="Y3846" i="11"/>
  <c r="AA3846" i="11" s="1"/>
  <c r="AE3845" i="11"/>
  <c r="AD3845" i="11"/>
  <c r="AC3845" i="11"/>
  <c r="AB3845" i="11"/>
  <c r="W3845" i="11"/>
  <c r="X3845" i="11" s="1"/>
  <c r="Z3845" i="11" s="1"/>
  <c r="Y3845" i="11"/>
  <c r="AA3845" i="11" s="1"/>
  <c r="AE3844" i="11"/>
  <c r="AD3844" i="11"/>
  <c r="AC3844" i="11"/>
  <c r="AB3844" i="11"/>
  <c r="W3844" i="11"/>
  <c r="Y3844" i="11" s="1"/>
  <c r="AA3844" i="11" s="1"/>
  <c r="AE3843" i="11"/>
  <c r="AD3843" i="11"/>
  <c r="AC3843" i="11"/>
  <c r="AB3843" i="11"/>
  <c r="Y3843" i="11"/>
  <c r="AA3843" i="11" s="1"/>
  <c r="X3843" i="11"/>
  <c r="Z3843" i="11" s="1"/>
  <c r="W3843" i="11"/>
  <c r="AE3842" i="11"/>
  <c r="AD3842" i="11"/>
  <c r="AC3842" i="11"/>
  <c r="AB3842" i="11"/>
  <c r="X3842" i="11"/>
  <c r="Z3842" i="11" s="1"/>
  <c r="W3842" i="11"/>
  <c r="Y3842" i="11" s="1"/>
  <c r="AA3842" i="11" s="1"/>
  <c r="AE3841" i="11"/>
  <c r="AD3841" i="11"/>
  <c r="AC3841" i="11"/>
  <c r="AB3841" i="11"/>
  <c r="W3841" i="11"/>
  <c r="Y3841" i="11" s="1"/>
  <c r="AA3841" i="11" s="1"/>
  <c r="AE3840" i="11"/>
  <c r="AD3840" i="11"/>
  <c r="AC3840" i="11"/>
  <c r="AB3840" i="11"/>
  <c r="W3840" i="11"/>
  <c r="Y3840" i="11" s="1"/>
  <c r="AA3840" i="11" s="1"/>
  <c r="AE3839" i="11"/>
  <c r="AD3839" i="11"/>
  <c r="AC3839" i="11"/>
  <c r="AB3839" i="11"/>
  <c r="X3839" i="11"/>
  <c r="Z3839" i="11" s="1"/>
  <c r="W3839" i="11"/>
  <c r="Y3839" i="11" s="1"/>
  <c r="AA3839" i="11" s="1"/>
  <c r="AE3838" i="11"/>
  <c r="AD3838" i="11"/>
  <c r="AC3838" i="11"/>
  <c r="AB3838" i="11"/>
  <c r="X3838" i="11"/>
  <c r="Z3838" i="11" s="1"/>
  <c r="W3838" i="11"/>
  <c r="Y3838" i="11"/>
  <c r="AA3838" i="11" s="1"/>
  <c r="AE3837" i="11"/>
  <c r="AD3837" i="11"/>
  <c r="AC3837" i="11"/>
  <c r="AB3837" i="11"/>
  <c r="W3837" i="11"/>
  <c r="X3837" i="11" s="1"/>
  <c r="Z3837" i="11" s="1"/>
  <c r="Y3837" i="11"/>
  <c r="AA3837" i="11" s="1"/>
  <c r="AE3836" i="11"/>
  <c r="AD3836" i="11"/>
  <c r="AC3836" i="11"/>
  <c r="AB3836" i="11"/>
  <c r="W3836" i="11"/>
  <c r="X3836" i="11" s="1"/>
  <c r="Z3836" i="11" s="1"/>
  <c r="Y3836" i="11"/>
  <c r="AA3836" i="11" s="1"/>
  <c r="AE3835" i="11"/>
  <c r="AD3835" i="11"/>
  <c r="AC3835" i="11"/>
  <c r="AB3835" i="11"/>
  <c r="Y3835" i="11"/>
  <c r="AA3835" i="11" s="1"/>
  <c r="X3835" i="11"/>
  <c r="Z3835" i="11" s="1"/>
  <c r="W3835" i="11"/>
  <c r="AE3834" i="11"/>
  <c r="AD3834" i="11"/>
  <c r="AC3834" i="11"/>
  <c r="AB3834" i="11"/>
  <c r="X3834" i="11"/>
  <c r="Z3834" i="11" s="1"/>
  <c r="W3834" i="11"/>
  <c r="Y3834" i="11" s="1"/>
  <c r="AA3834" i="11" s="1"/>
  <c r="AE3833" i="11"/>
  <c r="AD3833" i="11"/>
  <c r="AC3833" i="11"/>
  <c r="AB3833" i="11"/>
  <c r="X3833" i="11"/>
  <c r="Z3833" i="11" s="1"/>
  <c r="W3833" i="11"/>
  <c r="Y3833" i="11"/>
  <c r="AA3833" i="11" s="1"/>
  <c r="AE3832" i="11"/>
  <c r="AD3832" i="11"/>
  <c r="AC3832" i="11"/>
  <c r="AB3832" i="11"/>
  <c r="W3832" i="11"/>
  <c r="X3832" i="11" s="1"/>
  <c r="Z3832" i="11" s="1"/>
  <c r="AE3831" i="11"/>
  <c r="AD3831" i="11"/>
  <c r="AC3831" i="11"/>
  <c r="AB3831" i="11"/>
  <c r="W3831" i="11"/>
  <c r="Y3831" i="11" s="1"/>
  <c r="AA3831" i="11" s="1"/>
  <c r="AE3830" i="11"/>
  <c r="AD3830" i="11"/>
  <c r="AC3830" i="11"/>
  <c r="AB3830" i="11"/>
  <c r="W3830" i="11"/>
  <c r="Y3830" i="11" s="1"/>
  <c r="AA3830" i="11" s="1"/>
  <c r="AE3829" i="11"/>
  <c r="AD3829" i="11"/>
  <c r="AC3829" i="11"/>
  <c r="AB3829" i="11"/>
  <c r="Y3829" i="11"/>
  <c r="AA3829" i="11" s="1"/>
  <c r="X3829" i="11"/>
  <c r="Z3829" i="11" s="1"/>
  <c r="W3829" i="11"/>
  <c r="AE3828" i="11"/>
  <c r="AD3828" i="11"/>
  <c r="AC3828" i="11"/>
  <c r="AB3828" i="11"/>
  <c r="X3828" i="11"/>
  <c r="Z3828" i="11" s="1"/>
  <c r="W3828" i="11"/>
  <c r="Y3828" i="11"/>
  <c r="AA3828" i="11" s="1"/>
  <c r="AE3827" i="11"/>
  <c r="AD3827" i="11"/>
  <c r="AC3827" i="11"/>
  <c r="AB3827" i="11"/>
  <c r="W3827" i="11"/>
  <c r="Y3827" i="11" s="1"/>
  <c r="AA3827" i="11" s="1"/>
  <c r="X3827" i="11"/>
  <c r="Z3827" i="11" s="1"/>
  <c r="AE3826" i="11"/>
  <c r="AD3826" i="11"/>
  <c r="AC3826" i="11"/>
  <c r="AB3826" i="11"/>
  <c r="W3826" i="11"/>
  <c r="Y3826" i="11"/>
  <c r="AA3826" i="11" s="1"/>
  <c r="AE3825" i="11"/>
  <c r="AD3825" i="11"/>
  <c r="AC3825" i="11"/>
  <c r="AB3825" i="11"/>
  <c r="W3825" i="11"/>
  <c r="AE3824" i="11"/>
  <c r="AD3824" i="11"/>
  <c r="AC3824" i="11"/>
  <c r="AB3824" i="11"/>
  <c r="X3824" i="11"/>
  <c r="Z3824" i="11" s="1"/>
  <c r="W3824" i="11"/>
  <c r="Y3824" i="11"/>
  <c r="AA3824" i="11" s="1"/>
  <c r="AE3823" i="11"/>
  <c r="AD3823" i="11"/>
  <c r="AC3823" i="11"/>
  <c r="AB3823" i="11"/>
  <c r="W3823" i="11"/>
  <c r="Y3823" i="11"/>
  <c r="AA3823" i="11" s="1"/>
  <c r="AE3822" i="11"/>
  <c r="AD3822" i="11"/>
  <c r="AC3822" i="11"/>
  <c r="AB3822" i="11"/>
  <c r="W3822" i="11"/>
  <c r="Y3822" i="11"/>
  <c r="AA3822" i="11" s="1"/>
  <c r="AE3821" i="11"/>
  <c r="AD3821" i="11"/>
  <c r="AC3821" i="11"/>
  <c r="AB3821" i="11"/>
  <c r="W3821" i="11"/>
  <c r="Y3821" i="11" s="1"/>
  <c r="AA3821" i="11" s="1"/>
  <c r="X3821" i="11"/>
  <c r="Z3821" i="11" s="1"/>
  <c r="AE3820" i="11"/>
  <c r="AD3820" i="11"/>
  <c r="AC3820" i="11"/>
  <c r="AB3820" i="11"/>
  <c r="W3820" i="11"/>
  <c r="Y3820" i="11"/>
  <c r="AA3820" i="11" s="1"/>
  <c r="AE3819" i="11"/>
  <c r="AD3819" i="11"/>
  <c r="AC3819" i="11"/>
  <c r="AB3819" i="11"/>
  <c r="W3819" i="11"/>
  <c r="Y3819" i="11"/>
  <c r="AA3819" i="11" s="1"/>
  <c r="AE3818" i="11"/>
  <c r="AD3818" i="11"/>
  <c r="AC3818" i="11"/>
  <c r="AB3818" i="11"/>
  <c r="W3818" i="11"/>
  <c r="Y3818" i="11"/>
  <c r="AA3818" i="11" s="1"/>
  <c r="AE3817" i="11"/>
  <c r="AD3817" i="11"/>
  <c r="AC3817" i="11"/>
  <c r="AB3817" i="11"/>
  <c r="W3817" i="11"/>
  <c r="Y3817" i="11"/>
  <c r="AA3817" i="11" s="1"/>
  <c r="AE3816" i="11"/>
  <c r="AD3816" i="11"/>
  <c r="AC3816" i="11"/>
  <c r="AB3816" i="11"/>
  <c r="W3816" i="11"/>
  <c r="Y3816" i="11"/>
  <c r="AA3816" i="11" s="1"/>
  <c r="AE3815" i="11"/>
  <c r="AD3815" i="11"/>
  <c r="AC3815" i="11"/>
  <c r="AB3815" i="11"/>
  <c r="W3815" i="11"/>
  <c r="Y3815" i="11" s="1"/>
  <c r="AA3815" i="11" s="1"/>
  <c r="AE3814" i="11"/>
  <c r="AD3814" i="11"/>
  <c r="AC3814" i="11"/>
  <c r="AB3814" i="11"/>
  <c r="X3814" i="11"/>
  <c r="Z3814" i="11" s="1"/>
  <c r="W3814" i="11"/>
  <c r="Y3814" i="11" s="1"/>
  <c r="AA3814" i="11" s="1"/>
  <c r="AE3813" i="11"/>
  <c r="AD3813" i="11"/>
  <c r="AC3813" i="11"/>
  <c r="AB3813" i="11"/>
  <c r="Y3813" i="11"/>
  <c r="AA3813" i="11" s="1"/>
  <c r="W3813" i="11"/>
  <c r="X3813" i="11" s="1"/>
  <c r="Z3813" i="11" s="1"/>
  <c r="AE3812" i="11"/>
  <c r="AD3812" i="11"/>
  <c r="AC3812" i="11"/>
  <c r="AB3812" i="11"/>
  <c r="W3812" i="11"/>
  <c r="Y3812" i="11" s="1"/>
  <c r="AA3812" i="11" s="1"/>
  <c r="AE3811" i="11"/>
  <c r="AD3811" i="11"/>
  <c r="AC3811" i="11"/>
  <c r="AB3811" i="11"/>
  <c r="W3811" i="11"/>
  <c r="Y3811" i="11" s="1"/>
  <c r="AA3811" i="11" s="1"/>
  <c r="AE3810" i="11"/>
  <c r="AD3810" i="11"/>
  <c r="AC3810" i="11"/>
  <c r="AB3810" i="11"/>
  <c r="W3810" i="11"/>
  <c r="Y3810" i="11" s="1"/>
  <c r="AA3810" i="11" s="1"/>
  <c r="AE3809" i="11"/>
  <c r="AD3809" i="11"/>
  <c r="AC3809" i="11"/>
  <c r="AB3809" i="11"/>
  <c r="X3809" i="11"/>
  <c r="Z3809" i="11" s="1"/>
  <c r="W3809" i="11"/>
  <c r="Y3809" i="11" s="1"/>
  <c r="AA3809" i="11" s="1"/>
  <c r="AE3808" i="11"/>
  <c r="AD3808" i="11"/>
  <c r="AC3808" i="11"/>
  <c r="AB3808" i="11"/>
  <c r="X3808" i="11"/>
  <c r="Z3808" i="11" s="1"/>
  <c r="W3808" i="11"/>
  <c r="Y3808" i="11"/>
  <c r="AA3808" i="11" s="1"/>
  <c r="AE3807" i="11"/>
  <c r="AD3807" i="11"/>
  <c r="AC3807" i="11"/>
  <c r="AB3807" i="11"/>
  <c r="W3807" i="11"/>
  <c r="Y3807" i="11" s="1"/>
  <c r="AA3807" i="11" s="1"/>
  <c r="AE3806" i="11"/>
  <c r="AD3806" i="11"/>
  <c r="AC3806" i="11"/>
  <c r="AB3806" i="11"/>
  <c r="W3806" i="11"/>
  <c r="X3806" i="11" s="1"/>
  <c r="Z3806" i="11" s="1"/>
  <c r="Y3806" i="11"/>
  <c r="AA3806" i="11" s="1"/>
  <c r="AE3805" i="11"/>
  <c r="AD3805" i="11"/>
  <c r="AC3805" i="11"/>
  <c r="AB3805" i="11"/>
  <c r="W3805" i="11"/>
  <c r="Y3805" i="11"/>
  <c r="AA3805" i="11" s="1"/>
  <c r="AE3804" i="11"/>
  <c r="AD3804" i="11"/>
  <c r="AC3804" i="11"/>
  <c r="AB3804" i="11"/>
  <c r="W3804" i="11"/>
  <c r="Y3804" i="11"/>
  <c r="AA3804" i="11" s="1"/>
  <c r="AE3803" i="11"/>
  <c r="AD3803" i="11"/>
  <c r="AC3803" i="11"/>
  <c r="AB3803" i="11"/>
  <c r="W3803" i="11"/>
  <c r="X3803" i="11" s="1"/>
  <c r="Z3803" i="11" s="1"/>
  <c r="Y3803" i="11"/>
  <c r="AA3803" i="11" s="1"/>
  <c r="AE3802" i="11"/>
  <c r="AD3802" i="11"/>
  <c r="AC3802" i="11"/>
  <c r="AB3802" i="11"/>
  <c r="W3802" i="11"/>
  <c r="Y3802" i="11" s="1"/>
  <c r="AA3802" i="11" s="1"/>
  <c r="AE3801" i="11"/>
  <c r="AD3801" i="11"/>
  <c r="AC3801" i="11"/>
  <c r="AB3801" i="11"/>
  <c r="X3801" i="11"/>
  <c r="Z3801" i="11" s="1"/>
  <c r="W3801" i="11"/>
  <c r="Y3801" i="11" s="1"/>
  <c r="AA3801" i="11" s="1"/>
  <c r="AE3800" i="11"/>
  <c r="AD3800" i="11"/>
  <c r="AC3800" i="11"/>
  <c r="AB3800" i="11"/>
  <c r="Z3800" i="11"/>
  <c r="W3800" i="11"/>
  <c r="X3800" i="11" s="1"/>
  <c r="AE3799" i="11"/>
  <c r="AD3799" i="11"/>
  <c r="AC3799" i="11"/>
  <c r="AB3799" i="11"/>
  <c r="W3799" i="11"/>
  <c r="Y3799" i="11" s="1"/>
  <c r="AA3799" i="11" s="1"/>
  <c r="AE3798" i="11"/>
  <c r="AD3798" i="11"/>
  <c r="AC3798" i="11"/>
  <c r="AB3798" i="11"/>
  <c r="W3798" i="11"/>
  <c r="X3798" i="11" s="1"/>
  <c r="Z3798" i="11" s="1"/>
  <c r="Y3798" i="11"/>
  <c r="AA3798" i="11" s="1"/>
  <c r="AE3797" i="11"/>
  <c r="AD3797" i="11"/>
  <c r="AC3797" i="11"/>
  <c r="AB3797" i="11"/>
  <c r="W3797" i="11"/>
  <c r="AE3796" i="11"/>
  <c r="AD3796" i="11"/>
  <c r="AC3796" i="11"/>
  <c r="AB3796" i="11"/>
  <c r="X3796" i="11"/>
  <c r="Z3796" i="11" s="1"/>
  <c r="W3796" i="11"/>
  <c r="Y3796" i="11"/>
  <c r="AA3796" i="11" s="1"/>
  <c r="AE3795" i="11"/>
  <c r="AD3795" i="11"/>
  <c r="AC3795" i="11"/>
  <c r="AB3795" i="11"/>
  <c r="W3795" i="11"/>
  <c r="AE3794" i="11"/>
  <c r="AD3794" i="11"/>
  <c r="AC3794" i="11"/>
  <c r="AB3794" i="11"/>
  <c r="W3794" i="11"/>
  <c r="AE3793" i="11"/>
  <c r="AD3793" i="11"/>
  <c r="AC3793" i="11"/>
  <c r="AB3793" i="11"/>
  <c r="Y3793" i="11"/>
  <c r="AA3793" i="11" s="1"/>
  <c r="X3793" i="11"/>
  <c r="Z3793" i="11" s="1"/>
  <c r="W3793" i="11"/>
  <c r="AE3792" i="11"/>
  <c r="AD3792" i="11"/>
  <c r="AC3792" i="11"/>
  <c r="AB3792" i="11"/>
  <c r="X3792" i="11"/>
  <c r="Z3792" i="11" s="1"/>
  <c r="W3792" i="11"/>
  <c r="Y3792" i="11"/>
  <c r="AA3792" i="11" s="1"/>
  <c r="AE3791" i="11"/>
  <c r="AD3791" i="11"/>
  <c r="AC3791" i="11"/>
  <c r="AB3791" i="11"/>
  <c r="W3791" i="11"/>
  <c r="Y3791" i="11" s="1"/>
  <c r="AA3791" i="11" s="1"/>
  <c r="AE3790" i="11"/>
  <c r="AD3790" i="11"/>
  <c r="AC3790" i="11"/>
  <c r="AB3790" i="11"/>
  <c r="W3790" i="11"/>
  <c r="Y3790" i="11" s="1"/>
  <c r="AA3790" i="11" s="1"/>
  <c r="AE3789" i="11"/>
  <c r="AD3789" i="11"/>
  <c r="AC3789" i="11"/>
  <c r="AB3789" i="11"/>
  <c r="X3789" i="11"/>
  <c r="Z3789" i="11" s="1"/>
  <c r="W3789" i="11"/>
  <c r="Y3789" i="11" s="1"/>
  <c r="AA3789" i="11" s="1"/>
  <c r="AE3788" i="11"/>
  <c r="AD3788" i="11"/>
  <c r="AC3788" i="11"/>
  <c r="AB3788" i="11"/>
  <c r="X3788" i="11"/>
  <c r="Z3788" i="11" s="1"/>
  <c r="W3788" i="11"/>
  <c r="Y3788" i="11" s="1"/>
  <c r="AA3788" i="11" s="1"/>
  <c r="AE3787" i="11"/>
  <c r="AD3787" i="11"/>
  <c r="AC3787" i="11"/>
  <c r="AB3787" i="11"/>
  <c r="W3787" i="11"/>
  <c r="AE3786" i="11"/>
  <c r="AD3786" i="11"/>
  <c r="AC3786" i="11"/>
  <c r="AB3786" i="11"/>
  <c r="W3786" i="11"/>
  <c r="AE3785" i="11"/>
  <c r="AD3785" i="11"/>
  <c r="AC3785" i="11"/>
  <c r="AB3785" i="11"/>
  <c r="W3785" i="11"/>
  <c r="X3785" i="11" s="1"/>
  <c r="Z3785" i="11" s="1"/>
  <c r="AE3784" i="11"/>
  <c r="AD3784" i="11"/>
  <c r="AC3784" i="11"/>
  <c r="AB3784" i="11"/>
  <c r="W3784" i="11"/>
  <c r="Y3784" i="11" s="1"/>
  <c r="AA3784" i="11" s="1"/>
  <c r="AE3783" i="11"/>
  <c r="AD3783" i="11"/>
  <c r="AC3783" i="11"/>
  <c r="AB3783" i="11"/>
  <c r="W3783" i="11"/>
  <c r="Y3783" i="11" s="1"/>
  <c r="AA3783" i="11" s="1"/>
  <c r="AE3782" i="11"/>
  <c r="AD3782" i="11"/>
  <c r="AC3782" i="11"/>
  <c r="AB3782" i="11"/>
  <c r="W3782" i="11"/>
  <c r="Y3782" i="11" s="1"/>
  <c r="AA3782" i="11" s="1"/>
  <c r="AE3781" i="11"/>
  <c r="AD3781" i="11"/>
  <c r="AC3781" i="11"/>
  <c r="AB3781" i="11"/>
  <c r="W3781" i="11"/>
  <c r="AE3780" i="11"/>
  <c r="AD3780" i="11"/>
  <c r="AC3780" i="11"/>
  <c r="AB3780" i="11"/>
  <c r="W3780" i="11"/>
  <c r="AE3779" i="11"/>
  <c r="AD3779" i="11"/>
  <c r="AC3779" i="11"/>
  <c r="AB3779" i="11"/>
  <c r="W3779" i="11"/>
  <c r="X3779" i="11" s="1"/>
  <c r="Z3779" i="11" s="1"/>
  <c r="Y3779" i="11"/>
  <c r="AA3779" i="11" s="1"/>
  <c r="AE3778" i="11"/>
  <c r="AD3778" i="11"/>
  <c r="AC3778" i="11"/>
  <c r="AB3778" i="11"/>
  <c r="W3778" i="11"/>
  <c r="X3778" i="11" s="1"/>
  <c r="Z3778" i="11" s="1"/>
  <c r="AE3777" i="11"/>
  <c r="AD3777" i="11"/>
  <c r="AC3777" i="11"/>
  <c r="AB3777" i="11"/>
  <c r="Y3777" i="11"/>
  <c r="AA3777" i="11" s="1"/>
  <c r="W3777" i="11"/>
  <c r="X3777" i="11" s="1"/>
  <c r="Z3777" i="11" s="1"/>
  <c r="AE3776" i="11"/>
  <c r="AD3776" i="11"/>
  <c r="AC3776" i="11"/>
  <c r="AB3776" i="11"/>
  <c r="W3776" i="11"/>
  <c r="Y3776" i="11" s="1"/>
  <c r="AA3776" i="11" s="1"/>
  <c r="AE3775" i="11"/>
  <c r="AD3775" i="11"/>
  <c r="AC3775" i="11"/>
  <c r="AB3775" i="11"/>
  <c r="W3775" i="11"/>
  <c r="Y3775" i="11" s="1"/>
  <c r="AA3775" i="11" s="1"/>
  <c r="AE3774" i="11"/>
  <c r="AD3774" i="11"/>
  <c r="AC3774" i="11"/>
  <c r="AB3774" i="11"/>
  <c r="W3774" i="11"/>
  <c r="Y3774" i="11" s="1"/>
  <c r="AA3774" i="11" s="1"/>
  <c r="AE3773" i="11"/>
  <c r="AD3773" i="11"/>
  <c r="AC3773" i="11"/>
  <c r="AB3773" i="11"/>
  <c r="X3773" i="11"/>
  <c r="Z3773" i="11" s="1"/>
  <c r="W3773" i="11"/>
  <c r="Y3773" i="11" s="1"/>
  <c r="AA3773" i="11" s="1"/>
  <c r="AE3772" i="11"/>
  <c r="AD3772" i="11"/>
  <c r="AC3772" i="11"/>
  <c r="AB3772" i="11"/>
  <c r="X3772" i="11"/>
  <c r="Z3772" i="11" s="1"/>
  <c r="W3772" i="11"/>
  <c r="Y3772" i="11" s="1"/>
  <c r="AA3772" i="11" s="1"/>
  <c r="AE3771" i="11"/>
  <c r="AD3771" i="11"/>
  <c r="AC3771" i="11"/>
  <c r="AB3771" i="11"/>
  <c r="Y3771" i="11"/>
  <c r="AA3771" i="11" s="1"/>
  <c r="W3771" i="11"/>
  <c r="X3771" i="11" s="1"/>
  <c r="Z3771" i="11" s="1"/>
  <c r="AE3770" i="11"/>
  <c r="AD3770" i="11"/>
  <c r="AC3770" i="11"/>
  <c r="AB3770" i="11"/>
  <c r="W3770" i="11"/>
  <c r="X3770" i="11" s="1"/>
  <c r="Z3770" i="11" s="1"/>
  <c r="AE3769" i="11"/>
  <c r="AD3769" i="11"/>
  <c r="AC3769" i="11"/>
  <c r="AB3769" i="11"/>
  <c r="W3769" i="11"/>
  <c r="Y3769" i="11" s="1"/>
  <c r="AA3769" i="11" s="1"/>
  <c r="AE3768" i="11"/>
  <c r="AD3768" i="11"/>
  <c r="AC3768" i="11"/>
  <c r="AB3768" i="11"/>
  <c r="W3768" i="11"/>
  <c r="Y3768" i="11" s="1"/>
  <c r="AA3768" i="11" s="1"/>
  <c r="AE3767" i="11"/>
  <c r="AD3767" i="11"/>
  <c r="AC3767" i="11"/>
  <c r="AB3767" i="11"/>
  <c r="X3767" i="11"/>
  <c r="Z3767" i="11" s="1"/>
  <c r="W3767" i="11"/>
  <c r="Y3767" i="11" s="1"/>
  <c r="AA3767" i="11" s="1"/>
  <c r="AE3766" i="11"/>
  <c r="AD3766" i="11"/>
  <c r="AC3766" i="11"/>
  <c r="AB3766" i="11"/>
  <c r="X3766" i="11"/>
  <c r="Z3766" i="11" s="1"/>
  <c r="W3766" i="11"/>
  <c r="Y3766" i="11"/>
  <c r="AA3766" i="11" s="1"/>
  <c r="AE3765" i="11"/>
  <c r="AD3765" i="11"/>
  <c r="AC3765" i="11"/>
  <c r="AB3765" i="11"/>
  <c r="W3765" i="11"/>
  <c r="X3765" i="11" s="1"/>
  <c r="Z3765" i="11" s="1"/>
  <c r="Y3765" i="11"/>
  <c r="AA3765" i="11" s="1"/>
  <c r="AE3764" i="11"/>
  <c r="AD3764" i="11"/>
  <c r="AC3764" i="11"/>
  <c r="AB3764" i="11"/>
  <c r="W3764" i="11"/>
  <c r="AE3763" i="11"/>
  <c r="AD3763" i="11"/>
  <c r="AC3763" i="11"/>
  <c r="AB3763" i="11"/>
  <c r="W3763" i="11"/>
  <c r="AE3762" i="11"/>
  <c r="AD3762" i="11"/>
  <c r="AC3762" i="11"/>
  <c r="AB3762" i="11"/>
  <c r="W3762" i="11"/>
  <c r="X3762" i="11" s="1"/>
  <c r="Z3762" i="11" s="1"/>
  <c r="Y3762" i="11"/>
  <c r="AA3762" i="11" s="1"/>
  <c r="AE3761" i="11"/>
  <c r="AD3761" i="11"/>
  <c r="AC3761" i="11"/>
  <c r="AB3761" i="11"/>
  <c r="W3761" i="11"/>
  <c r="Y3761" i="11" s="1"/>
  <c r="AA3761" i="11" s="1"/>
  <c r="X3761" i="11"/>
  <c r="Z3761" i="11" s="1"/>
  <c r="AE3760" i="11"/>
  <c r="AD3760" i="11"/>
  <c r="AC3760" i="11"/>
  <c r="AB3760" i="11"/>
  <c r="W3760" i="11"/>
  <c r="Y3760" i="11" s="1"/>
  <c r="AA3760" i="11" s="1"/>
  <c r="AE3759" i="11"/>
  <c r="AD3759" i="11"/>
  <c r="AC3759" i="11"/>
  <c r="AB3759" i="11"/>
  <c r="Y3759" i="11"/>
  <c r="AA3759" i="11" s="1"/>
  <c r="W3759" i="11"/>
  <c r="X3759" i="11" s="1"/>
  <c r="Z3759" i="11" s="1"/>
  <c r="AE3758" i="11"/>
  <c r="AD3758" i="11"/>
  <c r="AC3758" i="11"/>
  <c r="AB3758" i="11"/>
  <c r="X3758" i="11"/>
  <c r="Z3758" i="11" s="1"/>
  <c r="W3758" i="11"/>
  <c r="Y3758" i="11" s="1"/>
  <c r="AA3758" i="11" s="1"/>
  <c r="AE3757" i="11"/>
  <c r="AD3757" i="11"/>
  <c r="AC3757" i="11"/>
  <c r="AB3757" i="11"/>
  <c r="W3757" i="11"/>
  <c r="X3757" i="11" s="1"/>
  <c r="Z3757" i="11" s="1"/>
  <c r="AE3756" i="11"/>
  <c r="AD3756" i="11"/>
  <c r="AC3756" i="11"/>
  <c r="AB3756" i="11"/>
  <c r="W3756" i="11"/>
  <c r="Y3756" i="11" s="1"/>
  <c r="AA3756" i="11" s="1"/>
  <c r="AE3755" i="11"/>
  <c r="AD3755" i="11"/>
  <c r="AC3755" i="11"/>
  <c r="AB3755" i="11"/>
  <c r="W3755" i="11"/>
  <c r="X3755" i="11" s="1"/>
  <c r="Z3755" i="11" s="1"/>
  <c r="AE3754" i="11"/>
  <c r="AD3754" i="11"/>
  <c r="AC3754" i="11"/>
  <c r="AB3754" i="11"/>
  <c r="W3754" i="11"/>
  <c r="Y3754" i="11" s="1"/>
  <c r="AA3754" i="11" s="1"/>
  <c r="AE3753" i="11"/>
  <c r="AD3753" i="11"/>
  <c r="AC3753" i="11"/>
  <c r="AB3753" i="11"/>
  <c r="W3753" i="11"/>
  <c r="X3753" i="11" s="1"/>
  <c r="Z3753" i="11" s="1"/>
  <c r="AE3752" i="11"/>
  <c r="AD3752" i="11"/>
  <c r="AC3752" i="11"/>
  <c r="AB3752" i="11"/>
  <c r="W3752" i="11"/>
  <c r="Y3752" i="11" s="1"/>
  <c r="AA3752" i="11" s="1"/>
  <c r="AE3751" i="11"/>
  <c r="AD3751" i="11"/>
  <c r="AC3751" i="11"/>
  <c r="AB3751" i="11"/>
  <c r="W3751" i="11"/>
  <c r="X3751" i="11" s="1"/>
  <c r="Z3751" i="11" s="1"/>
  <c r="AE3750" i="11"/>
  <c r="AD3750" i="11"/>
  <c r="AC3750" i="11"/>
  <c r="AB3750" i="11"/>
  <c r="W3750" i="11"/>
  <c r="Y3750" i="11" s="1"/>
  <c r="AA3750" i="11" s="1"/>
  <c r="AE3749" i="11"/>
  <c r="AD3749" i="11"/>
  <c r="AC3749" i="11"/>
  <c r="AB3749" i="11"/>
  <c r="W3749" i="11"/>
  <c r="X3749" i="11" s="1"/>
  <c r="Z3749" i="11" s="1"/>
  <c r="AE3748" i="11"/>
  <c r="AD3748" i="11"/>
  <c r="AC3748" i="11"/>
  <c r="AB3748" i="11"/>
  <c r="W3748" i="11"/>
  <c r="Y3748" i="11" s="1"/>
  <c r="AA3748" i="11" s="1"/>
  <c r="AE3747" i="11"/>
  <c r="AD3747" i="11"/>
  <c r="AC3747" i="11"/>
  <c r="AB3747" i="11"/>
  <c r="W3747" i="11"/>
  <c r="X3747" i="11" s="1"/>
  <c r="Z3747" i="11" s="1"/>
  <c r="AE3746" i="11"/>
  <c r="AD3746" i="11"/>
  <c r="AC3746" i="11"/>
  <c r="AB3746" i="11"/>
  <c r="W3746" i="11"/>
  <c r="Y3746" i="11" s="1"/>
  <c r="AA3746" i="11" s="1"/>
  <c r="AE3745" i="11"/>
  <c r="AD3745" i="11"/>
  <c r="AC3745" i="11"/>
  <c r="AB3745" i="11"/>
  <c r="Y3745" i="11"/>
  <c r="AA3745" i="11" s="1"/>
  <c r="W3745" i="11"/>
  <c r="X3745" i="11"/>
  <c r="Z3745" i="11" s="1"/>
  <c r="AE3744" i="11"/>
  <c r="AD3744" i="11"/>
  <c r="AC3744" i="11"/>
  <c r="AB3744" i="11"/>
  <c r="W3744" i="11"/>
  <c r="X3744" i="11" s="1"/>
  <c r="Z3744" i="11" s="1"/>
  <c r="AE3743" i="11"/>
  <c r="AD3743" i="11"/>
  <c r="AC3743" i="11"/>
  <c r="AB3743" i="11"/>
  <c r="W3743" i="11"/>
  <c r="AE3742" i="11"/>
  <c r="AD3742" i="11"/>
  <c r="AC3742" i="11"/>
  <c r="AB3742" i="11"/>
  <c r="W3742" i="11"/>
  <c r="AE3741" i="11"/>
  <c r="AD3741" i="11"/>
  <c r="AC3741" i="11"/>
  <c r="AB3741" i="11"/>
  <c r="W3741" i="11"/>
  <c r="AE3740" i="11"/>
  <c r="AD3740" i="11"/>
  <c r="AC3740" i="11"/>
  <c r="AB3740" i="11"/>
  <c r="W3740" i="11"/>
  <c r="AE3739" i="11"/>
  <c r="AD3739" i="11"/>
  <c r="AC3739" i="11"/>
  <c r="AB3739" i="11"/>
  <c r="W3739" i="11"/>
  <c r="AE3738" i="11"/>
  <c r="AD3738" i="11"/>
  <c r="AC3738" i="11"/>
  <c r="AB3738" i="11"/>
  <c r="W3738" i="11"/>
  <c r="AE3737" i="11"/>
  <c r="AD3737" i="11"/>
  <c r="AC3737" i="11"/>
  <c r="AB3737" i="11"/>
  <c r="W3737" i="11"/>
  <c r="AE3736" i="11"/>
  <c r="AD3736" i="11"/>
  <c r="AC3736" i="11"/>
  <c r="AB3736" i="11"/>
  <c r="W3736" i="11"/>
  <c r="AE3735" i="11"/>
  <c r="AD3735" i="11"/>
  <c r="AC3735" i="11"/>
  <c r="AB3735" i="11"/>
  <c r="W3735" i="11"/>
  <c r="AE3734" i="11"/>
  <c r="AD3734" i="11"/>
  <c r="AC3734" i="11"/>
  <c r="AB3734" i="11"/>
  <c r="W3734" i="11"/>
  <c r="AE3733" i="11"/>
  <c r="AD3733" i="11"/>
  <c r="AC3733" i="11"/>
  <c r="AB3733" i="11"/>
  <c r="W3733" i="11"/>
  <c r="Y3733" i="11" s="1"/>
  <c r="AA3733" i="11" s="1"/>
  <c r="AE3732" i="11"/>
  <c r="AD3732" i="11"/>
  <c r="AC3732" i="11"/>
  <c r="AB3732" i="11"/>
  <c r="X3732" i="11"/>
  <c r="Z3732" i="11" s="1"/>
  <c r="W3732" i="11"/>
  <c r="Y3732" i="11" s="1"/>
  <c r="AA3732" i="11" s="1"/>
  <c r="AE3731" i="11"/>
  <c r="AD3731" i="11"/>
  <c r="AC3731" i="11"/>
  <c r="AB3731" i="11"/>
  <c r="Y3731" i="11"/>
  <c r="AA3731" i="11" s="1"/>
  <c r="W3731" i="11"/>
  <c r="X3731" i="11"/>
  <c r="Z3731" i="11" s="1"/>
  <c r="AE3730" i="11"/>
  <c r="AD3730" i="11"/>
  <c r="AC3730" i="11"/>
  <c r="AB3730" i="11"/>
  <c r="W3730" i="11"/>
  <c r="AE3729" i="11"/>
  <c r="AD3729" i="11"/>
  <c r="AC3729" i="11"/>
  <c r="AB3729" i="11"/>
  <c r="Y3729" i="11"/>
  <c r="AA3729" i="11" s="1"/>
  <c r="W3729" i="11"/>
  <c r="X3729" i="11" s="1"/>
  <c r="Z3729" i="11" s="1"/>
  <c r="AE3728" i="11"/>
  <c r="AD3728" i="11"/>
  <c r="AC3728" i="11"/>
  <c r="AB3728" i="11"/>
  <c r="X3728" i="11"/>
  <c r="Z3728" i="11" s="1"/>
  <c r="W3728" i="11"/>
  <c r="Y3728" i="11" s="1"/>
  <c r="AA3728" i="11" s="1"/>
  <c r="AE3727" i="11"/>
  <c r="AD3727" i="11"/>
  <c r="AC3727" i="11"/>
  <c r="AB3727" i="11"/>
  <c r="Y3727" i="11"/>
  <c r="AA3727" i="11" s="1"/>
  <c r="W3727" i="11"/>
  <c r="X3727" i="11"/>
  <c r="Z3727" i="11" s="1"/>
  <c r="AE3726" i="11"/>
  <c r="AD3726" i="11"/>
  <c r="AC3726" i="11"/>
  <c r="AB3726" i="11"/>
  <c r="W3726" i="11"/>
  <c r="Y3726" i="11" s="1"/>
  <c r="AA3726" i="11" s="1"/>
  <c r="AE3725" i="11"/>
  <c r="AD3725" i="11"/>
  <c r="AC3725" i="11"/>
  <c r="AB3725" i="11"/>
  <c r="Y3725" i="11"/>
  <c r="AA3725" i="11" s="1"/>
  <c r="W3725" i="11"/>
  <c r="X3725" i="11"/>
  <c r="Z3725" i="11" s="1"/>
  <c r="AE3724" i="11"/>
  <c r="AD3724" i="11"/>
  <c r="AC3724" i="11"/>
  <c r="AB3724" i="11"/>
  <c r="W3724" i="11"/>
  <c r="X3724" i="11" s="1"/>
  <c r="Z3724" i="11" s="1"/>
  <c r="Y3724" i="11"/>
  <c r="AA3724" i="11" s="1"/>
  <c r="AE3723" i="11"/>
  <c r="AD3723" i="11"/>
  <c r="AC3723" i="11"/>
  <c r="AB3723" i="11"/>
  <c r="W3723" i="11"/>
  <c r="Y3723" i="11" s="1"/>
  <c r="AA3723" i="11" s="1"/>
  <c r="X3723" i="11"/>
  <c r="Z3723" i="11" s="1"/>
  <c r="AE3722" i="11"/>
  <c r="AD3722" i="11"/>
  <c r="AC3722" i="11"/>
  <c r="AB3722" i="11"/>
  <c r="W3722" i="11"/>
  <c r="Y3722" i="11"/>
  <c r="AA3722" i="11" s="1"/>
  <c r="AE3721" i="11"/>
  <c r="AD3721" i="11"/>
  <c r="AC3721" i="11"/>
  <c r="AB3721" i="11"/>
  <c r="W3721" i="11"/>
  <c r="X3721" i="11"/>
  <c r="Z3721" i="11" s="1"/>
  <c r="AE3720" i="11"/>
  <c r="AD3720" i="11"/>
  <c r="AC3720" i="11"/>
  <c r="AB3720" i="11"/>
  <c r="W3720" i="11"/>
  <c r="Y3720" i="11"/>
  <c r="AA3720" i="11" s="1"/>
  <c r="AE3719" i="11"/>
  <c r="AD3719" i="11"/>
  <c r="AC3719" i="11"/>
  <c r="AB3719" i="11"/>
  <c r="W3719" i="11"/>
  <c r="X3719" i="11"/>
  <c r="Z3719" i="11" s="1"/>
  <c r="AE3718" i="11"/>
  <c r="AD3718" i="11"/>
  <c r="AC3718" i="11"/>
  <c r="AB3718" i="11"/>
  <c r="W3718" i="11"/>
  <c r="Y3718" i="11"/>
  <c r="AA3718" i="11" s="1"/>
  <c r="AE3717" i="11"/>
  <c r="AD3717" i="11"/>
  <c r="AC3717" i="11"/>
  <c r="AB3717" i="11"/>
  <c r="W3717" i="11"/>
  <c r="X3717" i="11"/>
  <c r="Z3717" i="11" s="1"/>
  <c r="AE3716" i="11"/>
  <c r="AD3716" i="11"/>
  <c r="AC3716" i="11"/>
  <c r="AB3716" i="11"/>
  <c r="W3716" i="11"/>
  <c r="Y3716" i="11"/>
  <c r="AA3716" i="11" s="1"/>
  <c r="AE3715" i="11"/>
  <c r="AD3715" i="11"/>
  <c r="AC3715" i="11"/>
  <c r="AB3715" i="11"/>
  <c r="W3715" i="11"/>
  <c r="X3715" i="11"/>
  <c r="Z3715" i="11" s="1"/>
  <c r="AE3714" i="11"/>
  <c r="AD3714" i="11"/>
  <c r="AC3714" i="11"/>
  <c r="AB3714" i="11"/>
  <c r="W3714" i="11"/>
  <c r="Y3714" i="11"/>
  <c r="AA3714" i="11" s="1"/>
  <c r="AE3713" i="11"/>
  <c r="AD3713" i="11"/>
  <c r="AC3713" i="11"/>
  <c r="AB3713" i="11"/>
  <c r="W3713" i="11"/>
  <c r="X3713" i="11"/>
  <c r="Z3713" i="11" s="1"/>
  <c r="AE3712" i="11"/>
  <c r="AD3712" i="11"/>
  <c r="AC3712" i="11"/>
  <c r="AB3712" i="11"/>
  <c r="W3712" i="11"/>
  <c r="Y3712" i="11"/>
  <c r="AA3712" i="11" s="1"/>
  <c r="AE3711" i="11"/>
  <c r="AD3711" i="11"/>
  <c r="AC3711" i="11"/>
  <c r="AB3711" i="11"/>
  <c r="W3711" i="11"/>
  <c r="X3711" i="11"/>
  <c r="Z3711" i="11" s="1"/>
  <c r="AE3710" i="11"/>
  <c r="AD3710" i="11"/>
  <c r="AC3710" i="11"/>
  <c r="AB3710" i="11"/>
  <c r="W3710" i="11"/>
  <c r="Y3710" i="11"/>
  <c r="AA3710" i="11" s="1"/>
  <c r="AE3709" i="11"/>
  <c r="AD3709" i="11"/>
  <c r="AC3709" i="11"/>
  <c r="AB3709" i="11"/>
  <c r="W3709" i="11"/>
  <c r="Y3709" i="11"/>
  <c r="AA3709" i="11" s="1"/>
  <c r="AE3708" i="11"/>
  <c r="AD3708" i="11"/>
  <c r="AC3708" i="11"/>
  <c r="AB3708" i="11"/>
  <c r="W3708" i="11"/>
  <c r="Y3708" i="11" s="1"/>
  <c r="AA3708" i="11" s="1"/>
  <c r="AE3707" i="11"/>
  <c r="AD3707" i="11"/>
  <c r="AC3707" i="11"/>
  <c r="AB3707" i="11"/>
  <c r="W3707" i="11"/>
  <c r="Y3707" i="11" s="1"/>
  <c r="AA3707" i="11" s="1"/>
  <c r="AE3706" i="11"/>
  <c r="AD3706" i="11"/>
  <c r="AC3706" i="11"/>
  <c r="AB3706" i="11"/>
  <c r="W3706" i="11"/>
  <c r="AE3705" i="11"/>
  <c r="AD3705" i="11"/>
  <c r="AC3705" i="11"/>
  <c r="AB3705" i="11"/>
  <c r="W3705" i="11"/>
  <c r="Y3705" i="11" s="1"/>
  <c r="AA3705" i="11" s="1"/>
  <c r="AE3704" i="11"/>
  <c r="AD3704" i="11"/>
  <c r="AC3704" i="11"/>
  <c r="AB3704" i="11"/>
  <c r="W3704" i="11"/>
  <c r="AE3703" i="11"/>
  <c r="AD3703" i="11"/>
  <c r="AC3703" i="11"/>
  <c r="AB3703" i="11"/>
  <c r="W3703" i="11"/>
  <c r="Y3703" i="11"/>
  <c r="AA3703" i="11" s="1"/>
  <c r="AE3702" i="11"/>
  <c r="AD3702" i="11"/>
  <c r="AC3702" i="11"/>
  <c r="AB3702" i="11"/>
  <c r="W3702" i="11"/>
  <c r="Y3702" i="11"/>
  <c r="AA3702" i="11" s="1"/>
  <c r="AE3701" i="11"/>
  <c r="AD3701" i="11"/>
  <c r="AC3701" i="11"/>
  <c r="AB3701" i="11"/>
  <c r="W3701" i="11"/>
  <c r="Y3701" i="11"/>
  <c r="AA3701" i="11" s="1"/>
  <c r="AE3700" i="11"/>
  <c r="AD3700" i="11"/>
  <c r="AC3700" i="11"/>
  <c r="AB3700" i="11"/>
  <c r="W3700" i="11"/>
  <c r="AE3699" i="11"/>
  <c r="AD3699" i="11"/>
  <c r="AC3699" i="11"/>
  <c r="AB3699" i="11"/>
  <c r="W3699" i="11"/>
  <c r="Y3699" i="11"/>
  <c r="AA3699" i="11" s="1"/>
  <c r="AE3698" i="11"/>
  <c r="AD3698" i="11"/>
  <c r="AC3698" i="11"/>
  <c r="AB3698" i="11"/>
  <c r="W3698" i="11"/>
  <c r="Y3698" i="11"/>
  <c r="AA3698" i="11" s="1"/>
  <c r="AE3697" i="11"/>
  <c r="AD3697" i="11"/>
  <c r="AC3697" i="11"/>
  <c r="AB3697" i="11"/>
  <c r="W3697" i="11"/>
  <c r="Y3697" i="11"/>
  <c r="AA3697" i="11" s="1"/>
  <c r="AE3696" i="11"/>
  <c r="AD3696" i="11"/>
  <c r="AC3696" i="11"/>
  <c r="AB3696" i="11"/>
  <c r="W3696" i="11"/>
  <c r="Y3696" i="11"/>
  <c r="AA3696" i="11" s="1"/>
  <c r="AE3695" i="11"/>
  <c r="AD3695" i="11"/>
  <c r="AC3695" i="11"/>
  <c r="AB3695" i="11"/>
  <c r="W3695" i="11"/>
  <c r="Y3695" i="11" s="1"/>
  <c r="AA3695" i="11" s="1"/>
  <c r="AE3694" i="11"/>
  <c r="AD3694" i="11"/>
  <c r="AC3694" i="11"/>
  <c r="AB3694" i="11"/>
  <c r="W3694" i="11"/>
  <c r="AE3693" i="11"/>
  <c r="AD3693" i="11"/>
  <c r="AC3693" i="11"/>
  <c r="AB3693" i="11"/>
  <c r="W3693" i="11"/>
  <c r="Y3693" i="11"/>
  <c r="AA3693" i="11" s="1"/>
  <c r="AE3692" i="11"/>
  <c r="AD3692" i="11"/>
  <c r="AC3692" i="11"/>
  <c r="AB3692" i="11"/>
  <c r="X3692" i="11"/>
  <c r="Z3692" i="11" s="1"/>
  <c r="W3692" i="11"/>
  <c r="Y3692" i="11" s="1"/>
  <c r="AA3692" i="11" s="1"/>
  <c r="AE3691" i="11"/>
  <c r="AD3691" i="11"/>
  <c r="AC3691" i="11"/>
  <c r="AB3691" i="11"/>
  <c r="Y3691" i="11"/>
  <c r="AA3691" i="11" s="1"/>
  <c r="W3691" i="11"/>
  <c r="X3691" i="11"/>
  <c r="Z3691" i="11" s="1"/>
  <c r="AE3690" i="11"/>
  <c r="AD3690" i="11"/>
  <c r="AC3690" i="11"/>
  <c r="AB3690" i="11"/>
  <c r="W3690" i="11"/>
  <c r="Y3690" i="11"/>
  <c r="AA3690" i="11" s="1"/>
  <c r="AE3689" i="11"/>
  <c r="AD3689" i="11"/>
  <c r="AC3689" i="11"/>
  <c r="AB3689" i="11"/>
  <c r="W3689" i="11"/>
  <c r="AE3688" i="11"/>
  <c r="AD3688" i="11"/>
  <c r="AC3688" i="11"/>
  <c r="AB3688" i="11"/>
  <c r="W3688" i="11"/>
  <c r="AE3687" i="11"/>
  <c r="AD3687" i="11"/>
  <c r="AC3687" i="11"/>
  <c r="AB3687" i="11"/>
  <c r="W3687" i="11"/>
  <c r="Y3687" i="11"/>
  <c r="AA3687" i="11" s="1"/>
  <c r="AE3686" i="11"/>
  <c r="AD3686" i="11"/>
  <c r="AC3686" i="11"/>
  <c r="AB3686" i="11"/>
  <c r="W3686" i="11"/>
  <c r="AE3685" i="11"/>
  <c r="AD3685" i="11"/>
  <c r="AC3685" i="11"/>
  <c r="AB3685" i="11"/>
  <c r="W3685" i="11"/>
  <c r="Y3685" i="11" s="1"/>
  <c r="AA3685" i="11" s="1"/>
  <c r="AE3684" i="11"/>
  <c r="AD3684" i="11"/>
  <c r="AC3684" i="11"/>
  <c r="AB3684" i="11"/>
  <c r="W3684" i="11"/>
  <c r="AE3683" i="11"/>
  <c r="AD3683" i="11"/>
  <c r="AC3683" i="11"/>
  <c r="AB3683" i="11"/>
  <c r="W3683" i="11"/>
  <c r="Y3683" i="11" s="1"/>
  <c r="AA3683" i="11" s="1"/>
  <c r="AE3682" i="11"/>
  <c r="AD3682" i="11"/>
  <c r="AC3682" i="11"/>
  <c r="AB3682" i="11"/>
  <c r="W3682" i="11"/>
  <c r="X3682" i="11" s="1"/>
  <c r="Z3682" i="11" s="1"/>
  <c r="AE3681" i="11"/>
  <c r="AD3681" i="11"/>
  <c r="AC3681" i="11"/>
  <c r="AB3681" i="11"/>
  <c r="X3681" i="11"/>
  <c r="Z3681" i="11" s="1"/>
  <c r="W3681" i="11"/>
  <c r="Y3681" i="11"/>
  <c r="AA3681" i="11" s="1"/>
  <c r="AE3680" i="11"/>
  <c r="AD3680" i="11"/>
  <c r="AC3680" i="11"/>
  <c r="AB3680" i="11"/>
  <c r="X3680" i="11"/>
  <c r="Z3680" i="11" s="1"/>
  <c r="W3680" i="11"/>
  <c r="Y3680" i="11" s="1"/>
  <c r="AA3680" i="11" s="1"/>
  <c r="AE3679" i="11"/>
  <c r="AD3679" i="11"/>
  <c r="AC3679" i="11"/>
  <c r="AB3679" i="11"/>
  <c r="Y3679" i="11"/>
  <c r="AA3679" i="11" s="1"/>
  <c r="W3679" i="11"/>
  <c r="X3679" i="11" s="1"/>
  <c r="Z3679" i="11" s="1"/>
  <c r="AE3678" i="11"/>
  <c r="AD3678" i="11"/>
  <c r="AC3678" i="11"/>
  <c r="AB3678" i="11"/>
  <c r="X3678" i="11"/>
  <c r="Z3678" i="11" s="1"/>
  <c r="W3678" i="11"/>
  <c r="Y3678" i="11" s="1"/>
  <c r="AA3678" i="11" s="1"/>
  <c r="AE3677" i="11"/>
  <c r="AD3677" i="11"/>
  <c r="AC3677" i="11"/>
  <c r="AB3677" i="11"/>
  <c r="W3677" i="11"/>
  <c r="Y3677" i="11" s="1"/>
  <c r="AA3677" i="11" s="1"/>
  <c r="AE3676" i="11"/>
  <c r="AD3676" i="11"/>
  <c r="AC3676" i="11"/>
  <c r="AB3676" i="11"/>
  <c r="W3676" i="11"/>
  <c r="X3676" i="11"/>
  <c r="Z3676" i="11" s="1"/>
  <c r="AE3675" i="11"/>
  <c r="AD3675" i="11"/>
  <c r="AC3675" i="11"/>
  <c r="AB3675" i="11"/>
  <c r="W3675" i="11"/>
  <c r="Y3675" i="11"/>
  <c r="AA3675" i="11" s="1"/>
  <c r="AE3674" i="11"/>
  <c r="AD3674" i="11"/>
  <c r="AC3674" i="11"/>
  <c r="AB3674" i="11"/>
  <c r="W3674" i="11"/>
  <c r="AE3673" i="11"/>
  <c r="AD3673" i="11"/>
  <c r="AC3673" i="11"/>
  <c r="AB3673" i="11"/>
  <c r="W3673" i="11"/>
  <c r="X3673" i="11"/>
  <c r="Z3673" i="11" s="1"/>
  <c r="AE3672" i="11"/>
  <c r="AD3672" i="11"/>
  <c r="AC3672" i="11"/>
  <c r="AB3672" i="11"/>
  <c r="W3672" i="11"/>
  <c r="Y3672" i="11"/>
  <c r="AA3672" i="11" s="1"/>
  <c r="AE3671" i="11"/>
  <c r="AD3671" i="11"/>
  <c r="AC3671" i="11"/>
  <c r="AB3671" i="11"/>
  <c r="W3671" i="11"/>
  <c r="Y3671" i="11" s="1"/>
  <c r="AA3671" i="11" s="1"/>
  <c r="AE3670" i="11"/>
  <c r="AD3670" i="11"/>
  <c r="AC3670" i="11"/>
  <c r="AB3670" i="11"/>
  <c r="W3670" i="11"/>
  <c r="X3670" i="11" s="1"/>
  <c r="Z3670" i="11" s="1"/>
  <c r="AE3669" i="11"/>
  <c r="AD3669" i="11"/>
  <c r="AC3669" i="11"/>
  <c r="AB3669" i="11"/>
  <c r="W3669" i="11"/>
  <c r="Y3669" i="11" s="1"/>
  <c r="AA3669" i="11" s="1"/>
  <c r="AE3668" i="11"/>
  <c r="AD3668" i="11"/>
  <c r="AC3668" i="11"/>
  <c r="AB3668" i="11"/>
  <c r="Y3668" i="11"/>
  <c r="AA3668" i="11" s="1"/>
  <c r="X3668" i="11"/>
  <c r="Z3668" i="11" s="1"/>
  <c r="W3668" i="11"/>
  <c r="AE3667" i="11"/>
  <c r="AD3667" i="11"/>
  <c r="AC3667" i="11"/>
  <c r="AB3667" i="11"/>
  <c r="Y3667" i="11"/>
  <c r="AA3667" i="11" s="1"/>
  <c r="W3667" i="11"/>
  <c r="X3667" i="11" s="1"/>
  <c r="Z3667" i="11" s="1"/>
  <c r="AE3666" i="11"/>
  <c r="AD3666" i="11"/>
  <c r="AC3666" i="11"/>
  <c r="AB3666" i="11"/>
  <c r="X3666" i="11"/>
  <c r="Z3666" i="11" s="1"/>
  <c r="W3666" i="11"/>
  <c r="Y3666" i="11"/>
  <c r="AA3666" i="11" s="1"/>
  <c r="AE3665" i="11"/>
  <c r="AD3665" i="11"/>
  <c r="AC3665" i="11"/>
  <c r="AB3665" i="11"/>
  <c r="X3665" i="11"/>
  <c r="Z3665" i="11" s="1"/>
  <c r="W3665" i="11"/>
  <c r="Y3665" i="11" s="1"/>
  <c r="AA3665" i="11" s="1"/>
  <c r="AE3664" i="11"/>
  <c r="AD3664" i="11"/>
  <c r="AC3664" i="11"/>
  <c r="AB3664" i="11"/>
  <c r="Y3664" i="11"/>
  <c r="AA3664" i="11" s="1"/>
  <c r="W3664" i="11"/>
  <c r="X3664" i="11"/>
  <c r="Z3664" i="11" s="1"/>
  <c r="AE3663" i="11"/>
  <c r="AD3663" i="11"/>
  <c r="AC3663" i="11"/>
  <c r="AB3663" i="11"/>
  <c r="W3663" i="11"/>
  <c r="X3663" i="11"/>
  <c r="Z3663" i="11" s="1"/>
  <c r="AE3662" i="11"/>
  <c r="AD3662" i="11"/>
  <c r="AC3662" i="11"/>
  <c r="AB3662" i="11"/>
  <c r="W3662" i="11"/>
  <c r="AE3661" i="11"/>
  <c r="AD3661" i="11"/>
  <c r="AC3661" i="11"/>
  <c r="AB3661" i="11"/>
  <c r="W3661" i="11"/>
  <c r="Y3661" i="11" s="1"/>
  <c r="AA3661" i="11" s="1"/>
  <c r="X3661" i="11"/>
  <c r="Z3661" i="11" s="1"/>
  <c r="AE3660" i="11"/>
  <c r="AD3660" i="11"/>
  <c r="AC3660" i="11"/>
  <c r="AB3660" i="11"/>
  <c r="W3660" i="11"/>
  <c r="Y3660" i="11" s="1"/>
  <c r="AA3660" i="11" s="1"/>
  <c r="AE3659" i="11"/>
  <c r="AD3659" i="11"/>
  <c r="AC3659" i="11"/>
  <c r="AB3659" i="11"/>
  <c r="W3659" i="11"/>
  <c r="Y3659" i="11" s="1"/>
  <c r="AA3659" i="11" s="1"/>
  <c r="AE3658" i="11"/>
  <c r="AD3658" i="11"/>
  <c r="AC3658" i="11"/>
  <c r="AB3658" i="11"/>
  <c r="X3658" i="11"/>
  <c r="Z3658" i="11" s="1"/>
  <c r="W3658" i="11"/>
  <c r="Y3658" i="11"/>
  <c r="AA3658" i="11" s="1"/>
  <c r="AE3657" i="11"/>
  <c r="AD3657" i="11"/>
  <c r="AC3657" i="11"/>
  <c r="AB3657" i="11"/>
  <c r="W3657" i="11"/>
  <c r="Y3657" i="11" s="1"/>
  <c r="AA3657" i="11" s="1"/>
  <c r="AE3656" i="11"/>
  <c r="AD3656" i="11"/>
  <c r="AC3656" i="11"/>
  <c r="AB3656" i="11"/>
  <c r="Y3656" i="11"/>
  <c r="AA3656" i="11" s="1"/>
  <c r="X3656" i="11"/>
  <c r="Z3656" i="11" s="1"/>
  <c r="W3656" i="11"/>
  <c r="AE3655" i="11"/>
  <c r="AD3655" i="11"/>
  <c r="AC3655" i="11"/>
  <c r="AB3655" i="11"/>
  <c r="W3655" i="11"/>
  <c r="X3655" i="11" s="1"/>
  <c r="Z3655" i="11" s="1"/>
  <c r="AE3654" i="11"/>
  <c r="AD3654" i="11"/>
  <c r="AC3654" i="11"/>
  <c r="AB3654" i="11"/>
  <c r="X3654" i="11"/>
  <c r="Z3654" i="11" s="1"/>
  <c r="W3654" i="11"/>
  <c r="Y3654" i="11" s="1"/>
  <c r="AA3654" i="11" s="1"/>
  <c r="AE3653" i="11"/>
  <c r="AD3653" i="11"/>
  <c r="AC3653" i="11"/>
  <c r="AB3653" i="11"/>
  <c r="W3653" i="11"/>
  <c r="Y3653" i="11" s="1"/>
  <c r="AA3653" i="11" s="1"/>
  <c r="AE3652" i="11"/>
  <c r="AD3652" i="11"/>
  <c r="AC3652" i="11"/>
  <c r="AB3652" i="11"/>
  <c r="X3652" i="11"/>
  <c r="Z3652" i="11" s="1"/>
  <c r="W3652" i="11"/>
  <c r="Y3652" i="11"/>
  <c r="AA3652" i="11" s="1"/>
  <c r="AE3651" i="11"/>
  <c r="AD3651" i="11"/>
  <c r="AC3651" i="11"/>
  <c r="AB3651" i="11"/>
  <c r="X3651" i="11"/>
  <c r="Z3651" i="11" s="1"/>
  <c r="W3651" i="11"/>
  <c r="Y3651" i="11" s="1"/>
  <c r="AA3651" i="11" s="1"/>
  <c r="AE3650" i="11"/>
  <c r="AD3650" i="11"/>
  <c r="AC3650" i="11"/>
  <c r="AB3650" i="11"/>
  <c r="Y3650" i="11"/>
  <c r="AA3650" i="11" s="1"/>
  <c r="W3650" i="11"/>
  <c r="X3650" i="11"/>
  <c r="Z3650" i="11" s="1"/>
  <c r="AE3649" i="11"/>
  <c r="AD3649" i="11"/>
  <c r="AC3649" i="11"/>
  <c r="AB3649" i="11"/>
  <c r="W3649" i="11"/>
  <c r="X3649" i="11"/>
  <c r="Z3649" i="11" s="1"/>
  <c r="AE3648" i="11"/>
  <c r="AD3648" i="11"/>
  <c r="AC3648" i="11"/>
  <c r="AB3648" i="11"/>
  <c r="W3648" i="11"/>
  <c r="X3648" i="11" s="1"/>
  <c r="Z3648" i="11" s="1"/>
  <c r="Y3648" i="11"/>
  <c r="AA3648" i="11" s="1"/>
  <c r="AE3647" i="11"/>
  <c r="AD3647" i="11"/>
  <c r="AC3647" i="11"/>
  <c r="AB3647" i="11"/>
  <c r="W3647" i="11"/>
  <c r="Y3647" i="11"/>
  <c r="AA3647" i="11" s="1"/>
  <c r="AE3646" i="11"/>
  <c r="AD3646" i="11"/>
  <c r="AC3646" i="11"/>
  <c r="AB3646" i="11"/>
  <c r="W3646" i="11"/>
  <c r="X3646" i="11" s="1"/>
  <c r="Z3646" i="11" s="1"/>
  <c r="AE3645" i="11"/>
  <c r="AD3645" i="11"/>
  <c r="AC3645" i="11"/>
  <c r="AB3645" i="11"/>
  <c r="Y3645" i="11"/>
  <c r="AA3645" i="11" s="1"/>
  <c r="X3645" i="11"/>
  <c r="Z3645" i="11" s="1"/>
  <c r="W3645" i="11"/>
  <c r="AE3644" i="11"/>
  <c r="AD3644" i="11"/>
  <c r="AC3644" i="11"/>
  <c r="AB3644" i="11"/>
  <c r="Y3644" i="11"/>
  <c r="AA3644" i="11" s="1"/>
  <c r="W3644" i="11"/>
  <c r="X3644" i="11"/>
  <c r="Z3644" i="11" s="1"/>
  <c r="AE3643" i="11"/>
  <c r="AD3643" i="11"/>
  <c r="AC3643" i="11"/>
  <c r="AB3643" i="11"/>
  <c r="W3643" i="11"/>
  <c r="X3643" i="11"/>
  <c r="Z3643" i="11" s="1"/>
  <c r="AE3642" i="11"/>
  <c r="AD3642" i="11"/>
  <c r="AC3642" i="11"/>
  <c r="AB3642" i="11"/>
  <c r="W3642" i="11"/>
  <c r="X3642" i="11" s="1"/>
  <c r="Z3642" i="11" s="1"/>
  <c r="AE3641" i="11"/>
  <c r="AD3641" i="11"/>
  <c r="AC3641" i="11"/>
  <c r="AB3641" i="11"/>
  <c r="W3641" i="11"/>
  <c r="Y3641" i="11" s="1"/>
  <c r="AA3641" i="11" s="1"/>
  <c r="AE3640" i="11"/>
  <c r="AD3640" i="11"/>
  <c r="AC3640" i="11"/>
  <c r="AB3640" i="11"/>
  <c r="X3640" i="11"/>
  <c r="Z3640" i="11" s="1"/>
  <c r="W3640" i="11"/>
  <c r="Y3640" i="11" s="1"/>
  <c r="AA3640" i="11" s="1"/>
  <c r="AE3639" i="11"/>
  <c r="AD3639" i="11"/>
  <c r="AC3639" i="11"/>
  <c r="AB3639" i="11"/>
  <c r="W3639" i="11"/>
  <c r="Y3639" i="11" s="1"/>
  <c r="AA3639" i="11" s="1"/>
  <c r="AE3638" i="11"/>
  <c r="AD3638" i="11"/>
  <c r="AC3638" i="11"/>
  <c r="AB3638" i="11"/>
  <c r="W3638" i="11"/>
  <c r="Y3638" i="11" s="1"/>
  <c r="AA3638" i="11" s="1"/>
  <c r="X3638" i="11"/>
  <c r="Z3638" i="11" s="1"/>
  <c r="AE3637" i="11"/>
  <c r="AD3637" i="11"/>
  <c r="AC3637" i="11"/>
  <c r="AB3637" i="11"/>
  <c r="W3637" i="11"/>
  <c r="X3637" i="11"/>
  <c r="Z3637" i="11" s="1"/>
  <c r="AE3636" i="11"/>
  <c r="AD3636" i="11"/>
  <c r="AC3636" i="11"/>
  <c r="AB3636" i="11"/>
  <c r="W3636" i="11"/>
  <c r="AE3635" i="11"/>
  <c r="AD3635" i="11"/>
  <c r="AC3635" i="11"/>
  <c r="AB3635" i="11"/>
  <c r="W3635" i="11"/>
  <c r="Y3635" i="11" s="1"/>
  <c r="AA3635" i="11" s="1"/>
  <c r="AE3634" i="11"/>
  <c r="AD3634" i="11"/>
  <c r="AC3634" i="11"/>
  <c r="AB3634" i="11"/>
  <c r="X3634" i="11"/>
  <c r="Z3634" i="11" s="1"/>
  <c r="W3634" i="11"/>
  <c r="Y3634" i="11"/>
  <c r="AA3634" i="11" s="1"/>
  <c r="AE3633" i="11"/>
  <c r="AD3633" i="11"/>
  <c r="AC3633" i="11"/>
  <c r="AB3633" i="11"/>
  <c r="W3633" i="11"/>
  <c r="AE3632" i="11"/>
  <c r="AD3632" i="11"/>
  <c r="AC3632" i="11"/>
  <c r="AB3632" i="11"/>
  <c r="W3632" i="11"/>
  <c r="Y3632" i="11" s="1"/>
  <c r="AA3632" i="11" s="1"/>
  <c r="AE3631" i="11"/>
  <c r="AD3631" i="11"/>
  <c r="AC3631" i="11"/>
  <c r="AB3631" i="11"/>
  <c r="W3631" i="11"/>
  <c r="X3631" i="11" s="1"/>
  <c r="Z3631" i="11" s="1"/>
  <c r="AE3630" i="11"/>
  <c r="AD3630" i="11"/>
  <c r="AC3630" i="11"/>
  <c r="AB3630" i="11"/>
  <c r="X3630" i="11"/>
  <c r="Z3630" i="11" s="1"/>
  <c r="W3630" i="11"/>
  <c r="Y3630" i="11" s="1"/>
  <c r="AA3630" i="11" s="1"/>
  <c r="AE3629" i="11"/>
  <c r="AD3629" i="11"/>
  <c r="AC3629" i="11"/>
  <c r="AB3629" i="11"/>
  <c r="W3629" i="11"/>
  <c r="Y3629" i="11" s="1"/>
  <c r="AA3629" i="11" s="1"/>
  <c r="AE3628" i="11"/>
  <c r="AD3628" i="11"/>
  <c r="AC3628" i="11"/>
  <c r="AB3628" i="11"/>
  <c r="X3628" i="11"/>
  <c r="Z3628" i="11" s="1"/>
  <c r="W3628" i="11"/>
  <c r="Y3628" i="11" s="1"/>
  <c r="AA3628" i="11" s="1"/>
  <c r="AE3627" i="11"/>
  <c r="AD3627" i="11"/>
  <c r="AC3627" i="11"/>
  <c r="AB3627" i="11"/>
  <c r="Y3627" i="11"/>
  <c r="AA3627" i="11" s="1"/>
  <c r="X3627" i="11"/>
  <c r="Z3627" i="11" s="1"/>
  <c r="W3627" i="11"/>
  <c r="AE3626" i="11"/>
  <c r="AD3626" i="11"/>
  <c r="AC3626" i="11"/>
  <c r="AB3626" i="11"/>
  <c r="Y3626" i="11"/>
  <c r="AA3626" i="11" s="1"/>
  <c r="W3626" i="11"/>
  <c r="X3626" i="11"/>
  <c r="Z3626" i="11" s="1"/>
  <c r="AE3625" i="11"/>
  <c r="AD3625" i="11"/>
  <c r="AC3625" i="11"/>
  <c r="AB3625" i="11"/>
  <c r="W3625" i="11"/>
  <c r="X3625" i="11"/>
  <c r="Z3625" i="11" s="1"/>
  <c r="AE3624" i="11"/>
  <c r="AD3624" i="11"/>
  <c r="AC3624" i="11"/>
  <c r="AB3624" i="11"/>
  <c r="W3624" i="11"/>
  <c r="X3624" i="11" s="1"/>
  <c r="Z3624" i="11" s="1"/>
  <c r="Y3624" i="11"/>
  <c r="AA3624" i="11" s="1"/>
  <c r="AE3623" i="11"/>
  <c r="AD3623" i="11"/>
  <c r="AC3623" i="11"/>
  <c r="AB3623" i="11"/>
  <c r="W3623" i="11"/>
  <c r="Y3623" i="11"/>
  <c r="AA3623" i="11" s="1"/>
  <c r="AE3622" i="11"/>
  <c r="AD3622" i="11"/>
  <c r="AC3622" i="11"/>
  <c r="AB3622" i="11"/>
  <c r="W3622" i="11"/>
  <c r="X3622" i="11" s="1"/>
  <c r="Z3622" i="11" s="1"/>
  <c r="Y3622" i="11"/>
  <c r="AA3622" i="11"/>
  <c r="AE3621" i="11"/>
  <c r="AD3621" i="11"/>
  <c r="AC3621" i="11"/>
  <c r="AB3621" i="11"/>
  <c r="Y3621" i="11"/>
  <c r="AA3621" i="11"/>
  <c r="X3621" i="11"/>
  <c r="Z3621" i="11" s="1"/>
  <c r="W3621" i="11"/>
  <c r="AE3620" i="11"/>
  <c r="AD3620" i="11"/>
  <c r="AC3620" i="11"/>
  <c r="AB3620" i="11"/>
  <c r="Y3620" i="11"/>
  <c r="AA3620" i="11" s="1"/>
  <c r="W3620" i="11"/>
  <c r="X3620" i="11"/>
  <c r="Z3620" i="11" s="1"/>
  <c r="AE3619" i="11"/>
  <c r="AD3619" i="11"/>
  <c r="AC3619" i="11"/>
  <c r="AB3619" i="11"/>
  <c r="W3619" i="11"/>
  <c r="X3619" i="11"/>
  <c r="Z3619" i="11"/>
  <c r="AE3618" i="11"/>
  <c r="AD3618" i="11"/>
  <c r="AC3618" i="11"/>
  <c r="AB3618" i="11"/>
  <c r="W3618" i="11"/>
  <c r="X3618" i="11" s="1"/>
  <c r="Z3618" i="11" s="1"/>
  <c r="Y3618" i="11"/>
  <c r="AA3618" i="11" s="1"/>
  <c r="AE3617" i="11"/>
  <c r="AD3617" i="11"/>
  <c r="AC3617" i="11"/>
  <c r="AB3617" i="11"/>
  <c r="W3617" i="11"/>
  <c r="Y3617" i="11"/>
  <c r="AA3617" i="11" s="1"/>
  <c r="AE3616" i="11"/>
  <c r="AD3616" i="11"/>
  <c r="AC3616" i="11"/>
  <c r="AB3616" i="11"/>
  <c r="W3616" i="11"/>
  <c r="X3616" i="11" s="1"/>
  <c r="Z3616" i="11" s="1"/>
  <c r="AE3615" i="11"/>
  <c r="AD3615" i="11"/>
  <c r="AC3615" i="11"/>
  <c r="AB3615" i="11"/>
  <c r="Y3615" i="11"/>
  <c r="AA3615" i="11" s="1"/>
  <c r="X3615" i="11"/>
  <c r="Z3615" i="11" s="1"/>
  <c r="W3615" i="11"/>
  <c r="AE3614" i="11"/>
  <c r="AD3614" i="11"/>
  <c r="AC3614" i="11"/>
  <c r="AB3614" i="11"/>
  <c r="Y3614" i="11"/>
  <c r="AA3614" i="11" s="1"/>
  <c r="W3614" i="11"/>
  <c r="X3614" i="11" s="1"/>
  <c r="Z3614" i="11" s="1"/>
  <c r="AE3613" i="11"/>
  <c r="AD3613" i="11"/>
  <c r="AC3613" i="11"/>
  <c r="AB3613" i="11"/>
  <c r="W3613" i="11"/>
  <c r="X3613" i="11" s="1"/>
  <c r="Z3613" i="11" s="1"/>
  <c r="AE3612" i="11"/>
  <c r="AD3612" i="11"/>
  <c r="AC3612" i="11"/>
  <c r="AB3612" i="11"/>
  <c r="X3612" i="11"/>
  <c r="Z3612" i="11" s="1"/>
  <c r="W3612" i="11"/>
  <c r="Y3612" i="11"/>
  <c r="AA3612" i="11" s="1"/>
  <c r="AE3611" i="11"/>
  <c r="AD3611" i="11"/>
  <c r="AC3611" i="11"/>
  <c r="AB3611" i="11"/>
  <c r="W3611" i="11"/>
  <c r="Y3611" i="11"/>
  <c r="AA3611" i="11" s="1"/>
  <c r="AE3610" i="11"/>
  <c r="AD3610" i="11"/>
  <c r="AC3610" i="11"/>
  <c r="AB3610" i="11"/>
  <c r="W3610" i="11"/>
  <c r="AE3609" i="11"/>
  <c r="AD3609" i="11"/>
  <c r="AC3609" i="11"/>
  <c r="AB3609" i="11"/>
  <c r="Y3609" i="11"/>
  <c r="AA3609" i="11" s="1"/>
  <c r="X3609" i="11"/>
  <c r="Z3609" i="11" s="1"/>
  <c r="W3609" i="11"/>
  <c r="AE3608" i="11"/>
  <c r="AD3608" i="11"/>
  <c r="AC3608" i="11"/>
  <c r="AB3608" i="11"/>
  <c r="Y3608" i="11"/>
  <c r="AA3608" i="11" s="1"/>
  <c r="W3608" i="11"/>
  <c r="X3608" i="11"/>
  <c r="Z3608" i="11" s="1"/>
  <c r="AE3607" i="11"/>
  <c r="AD3607" i="11"/>
  <c r="AC3607" i="11"/>
  <c r="AB3607" i="11"/>
  <c r="W3607" i="11"/>
  <c r="X3607" i="11"/>
  <c r="Z3607" i="11" s="1"/>
  <c r="AE3606" i="11"/>
  <c r="AD3606" i="11"/>
  <c r="AC3606" i="11"/>
  <c r="AB3606" i="11"/>
  <c r="W3606" i="11"/>
  <c r="Y3606" i="11" s="1"/>
  <c r="AA3606" i="11" s="1"/>
  <c r="AE3605" i="11"/>
  <c r="AD3605" i="11"/>
  <c r="AC3605" i="11"/>
  <c r="AB3605" i="11"/>
  <c r="W3605" i="11"/>
  <c r="Y3605" i="11" s="1"/>
  <c r="AA3605" i="11" s="1"/>
  <c r="AE3604" i="11"/>
  <c r="AD3604" i="11"/>
  <c r="AC3604" i="11"/>
  <c r="AB3604" i="11"/>
  <c r="X3604" i="11"/>
  <c r="Z3604" i="11" s="1"/>
  <c r="W3604" i="11"/>
  <c r="Y3604" i="11"/>
  <c r="AA3604" i="11" s="1"/>
  <c r="AE3603" i="11"/>
  <c r="AD3603" i="11"/>
  <c r="AC3603" i="11"/>
  <c r="AB3603" i="11"/>
  <c r="W3603" i="11"/>
  <c r="Y3603" i="11" s="1"/>
  <c r="AA3603" i="11" s="1"/>
  <c r="AE3602" i="11"/>
  <c r="AD3602" i="11"/>
  <c r="AC3602" i="11"/>
  <c r="AB3602" i="11"/>
  <c r="W3602" i="11"/>
  <c r="Y3602" i="11" s="1"/>
  <c r="AA3602" i="11" s="1"/>
  <c r="X3602" i="11"/>
  <c r="Z3602" i="11" s="1"/>
  <c r="AE3601" i="11"/>
  <c r="AD3601" i="11"/>
  <c r="AC3601" i="11"/>
  <c r="AB3601" i="11"/>
  <c r="W3601" i="11"/>
  <c r="X3601" i="11"/>
  <c r="Z3601" i="11" s="1"/>
  <c r="AE3600" i="11"/>
  <c r="AD3600" i="11"/>
  <c r="AC3600" i="11"/>
  <c r="AB3600" i="11"/>
  <c r="W3600" i="11"/>
  <c r="X3600" i="11" s="1"/>
  <c r="Z3600" i="11" s="1"/>
  <c r="AE3599" i="11"/>
  <c r="AD3599" i="11"/>
  <c r="AC3599" i="11"/>
  <c r="AB3599" i="11"/>
  <c r="W3599" i="11"/>
  <c r="Y3599" i="11" s="1"/>
  <c r="AA3599" i="11" s="1"/>
  <c r="AE3598" i="11"/>
  <c r="AD3598" i="11"/>
  <c r="AC3598" i="11"/>
  <c r="AB3598" i="11"/>
  <c r="X3598" i="11"/>
  <c r="Z3598" i="11" s="1"/>
  <c r="W3598" i="11"/>
  <c r="Y3598" i="11" s="1"/>
  <c r="AA3598" i="11" s="1"/>
  <c r="AE3597" i="11"/>
  <c r="AD3597" i="11"/>
  <c r="AC3597" i="11"/>
  <c r="AB3597" i="11"/>
  <c r="Y3597" i="11"/>
  <c r="AA3597" i="11" s="1"/>
  <c r="X3597" i="11"/>
  <c r="Z3597" i="11" s="1"/>
  <c r="W3597" i="11"/>
  <c r="AE3596" i="11"/>
  <c r="AD3596" i="11"/>
  <c r="AC3596" i="11"/>
  <c r="AB3596" i="11"/>
  <c r="Y3596" i="11"/>
  <c r="AA3596" i="11" s="1"/>
  <c r="W3596" i="11"/>
  <c r="X3596" i="11"/>
  <c r="Z3596" i="11" s="1"/>
  <c r="AE3595" i="11"/>
  <c r="AD3595" i="11"/>
  <c r="AC3595" i="11"/>
  <c r="AB3595" i="11"/>
  <c r="W3595" i="11"/>
  <c r="X3595" i="11"/>
  <c r="Z3595" i="11" s="1"/>
  <c r="AE3594" i="11"/>
  <c r="AD3594" i="11"/>
  <c r="AC3594" i="11"/>
  <c r="AB3594" i="11"/>
  <c r="W3594" i="11"/>
  <c r="X3594" i="11" s="1"/>
  <c r="Z3594" i="11" s="1"/>
  <c r="AE3593" i="11"/>
  <c r="AD3593" i="11"/>
  <c r="AC3593" i="11"/>
  <c r="AB3593" i="11"/>
  <c r="W3593" i="11"/>
  <c r="Y3593" i="11" s="1"/>
  <c r="AA3593" i="11" s="1"/>
  <c r="AE3592" i="11"/>
  <c r="AD3592" i="11"/>
  <c r="AC3592" i="11"/>
  <c r="AB3592" i="11"/>
  <c r="X3592" i="11"/>
  <c r="Z3592" i="11" s="1"/>
  <c r="W3592" i="11"/>
  <c r="Y3592" i="11"/>
  <c r="AA3592" i="11" s="1"/>
  <c r="AE3591" i="11"/>
  <c r="AD3591" i="11"/>
  <c r="AC3591" i="11"/>
  <c r="AB3591" i="11"/>
  <c r="W3591" i="11"/>
  <c r="AE3590" i="11"/>
  <c r="AD3590" i="11"/>
  <c r="AC3590" i="11"/>
  <c r="AB3590" i="11"/>
  <c r="W3590" i="11"/>
  <c r="Y3590" i="11" s="1"/>
  <c r="AA3590" i="11" s="1"/>
  <c r="AE3589" i="11"/>
  <c r="AD3589" i="11"/>
  <c r="AC3589" i="11"/>
  <c r="AB3589" i="11"/>
  <c r="W3589" i="11"/>
  <c r="X3589" i="11" s="1"/>
  <c r="Z3589" i="11" s="1"/>
  <c r="AE3588" i="11"/>
  <c r="AD3588" i="11"/>
  <c r="AC3588" i="11"/>
  <c r="AB3588" i="11"/>
  <c r="X3588" i="11"/>
  <c r="Z3588" i="11" s="1"/>
  <c r="W3588" i="11"/>
  <c r="Y3588" i="11" s="1"/>
  <c r="AA3588" i="11" s="1"/>
  <c r="AE3587" i="11"/>
  <c r="AD3587" i="11"/>
  <c r="AC3587" i="11"/>
  <c r="AB3587" i="11"/>
  <c r="W3587" i="11"/>
  <c r="Y3587" i="11" s="1"/>
  <c r="AA3587" i="11" s="1"/>
  <c r="AE3586" i="11"/>
  <c r="AD3586" i="11"/>
  <c r="AC3586" i="11"/>
  <c r="AB3586" i="11"/>
  <c r="X3586" i="11"/>
  <c r="Z3586" i="11" s="1"/>
  <c r="W3586" i="11"/>
  <c r="Y3586" i="11"/>
  <c r="AA3586" i="11" s="1"/>
  <c r="AE3585" i="11"/>
  <c r="AD3585" i="11"/>
  <c r="AC3585" i="11"/>
  <c r="AB3585" i="11"/>
  <c r="X3585" i="11"/>
  <c r="Z3585" i="11" s="1"/>
  <c r="W3585" i="11"/>
  <c r="Y3585" i="11" s="1"/>
  <c r="AA3585" i="11" s="1"/>
  <c r="AE3584" i="11"/>
  <c r="AD3584" i="11"/>
  <c r="AC3584" i="11"/>
  <c r="AB3584" i="11"/>
  <c r="Y3584" i="11"/>
  <c r="AA3584" i="11" s="1"/>
  <c r="W3584" i="11"/>
  <c r="X3584" i="11" s="1"/>
  <c r="Z3584" i="11" s="1"/>
  <c r="AE3583" i="11"/>
  <c r="AD3583" i="11"/>
  <c r="AC3583" i="11"/>
  <c r="AB3583" i="11"/>
  <c r="W3583" i="11"/>
  <c r="X3583" i="11" s="1"/>
  <c r="Z3583" i="11" s="1"/>
  <c r="AE3582" i="11"/>
  <c r="AD3582" i="11"/>
  <c r="AC3582" i="11"/>
  <c r="AB3582" i="11"/>
  <c r="X3582" i="11"/>
  <c r="Z3582" i="11" s="1"/>
  <c r="W3582" i="11"/>
  <c r="Y3582" i="11" s="1"/>
  <c r="AA3582" i="11" s="1"/>
  <c r="AE3581" i="11"/>
  <c r="AD3581" i="11"/>
  <c r="AC3581" i="11"/>
  <c r="AB3581" i="11"/>
  <c r="W3581" i="11"/>
  <c r="Y3581" i="11" s="1"/>
  <c r="AA3581" i="11" s="1"/>
  <c r="AE3580" i="11"/>
  <c r="AD3580" i="11"/>
  <c r="AC3580" i="11"/>
  <c r="AB3580" i="11"/>
  <c r="X3580" i="11"/>
  <c r="Z3580" i="11" s="1"/>
  <c r="W3580" i="11"/>
  <c r="Y3580" i="11" s="1"/>
  <c r="AA3580" i="11" s="1"/>
  <c r="AE3579" i="11"/>
  <c r="AD3579" i="11"/>
  <c r="AC3579" i="11"/>
  <c r="AB3579" i="11"/>
  <c r="Y3579" i="11"/>
  <c r="AA3579" i="11" s="1"/>
  <c r="X3579" i="11"/>
  <c r="Z3579" i="11" s="1"/>
  <c r="W3579" i="11"/>
  <c r="AE3578" i="11"/>
  <c r="AD3578" i="11"/>
  <c r="AC3578" i="11"/>
  <c r="AB3578" i="11"/>
  <c r="Y3578" i="11"/>
  <c r="AA3578" i="11" s="1"/>
  <c r="W3578" i="11"/>
  <c r="X3578" i="11"/>
  <c r="Z3578" i="11" s="1"/>
  <c r="AE3577" i="11"/>
  <c r="AD3577" i="11"/>
  <c r="AC3577" i="11"/>
  <c r="AB3577" i="11"/>
  <c r="W3577" i="11"/>
  <c r="X3577" i="11"/>
  <c r="Z3577" i="11" s="1"/>
  <c r="AE3576" i="11"/>
  <c r="AD3576" i="11"/>
  <c r="AC3576" i="11"/>
  <c r="AB3576" i="11"/>
  <c r="W3576" i="11"/>
  <c r="X3576" i="11" s="1"/>
  <c r="Z3576" i="11" s="1"/>
  <c r="Y3576" i="11"/>
  <c r="AA3576" i="11" s="1"/>
  <c r="AE3575" i="11"/>
  <c r="AD3575" i="11"/>
  <c r="AC3575" i="11"/>
  <c r="AB3575" i="11"/>
  <c r="W3575" i="11"/>
  <c r="Y3575" i="11"/>
  <c r="AA3575" i="11" s="1"/>
  <c r="AE3574" i="11"/>
  <c r="AD3574" i="11"/>
  <c r="AC3574" i="11"/>
  <c r="AB3574" i="11"/>
  <c r="W3574" i="11"/>
  <c r="X3574" i="11" s="1"/>
  <c r="Z3574" i="11" s="1"/>
  <c r="AE3573" i="11"/>
  <c r="AD3573" i="11"/>
  <c r="AC3573" i="11"/>
  <c r="AB3573" i="11"/>
  <c r="Y3573" i="11"/>
  <c r="AA3573" i="11" s="1"/>
  <c r="X3573" i="11"/>
  <c r="Z3573" i="11" s="1"/>
  <c r="W3573" i="11"/>
  <c r="AE3572" i="11"/>
  <c r="AD3572" i="11"/>
  <c r="AC3572" i="11"/>
  <c r="AB3572" i="11"/>
  <c r="Y3572" i="11"/>
  <c r="AA3572" i="11" s="1"/>
  <c r="W3572" i="11"/>
  <c r="X3572" i="11" s="1"/>
  <c r="Z3572" i="11" s="1"/>
  <c r="AE3571" i="11"/>
  <c r="AD3571" i="11"/>
  <c r="AC3571" i="11"/>
  <c r="AB3571" i="11"/>
  <c r="W3571" i="11"/>
  <c r="X3571" i="11" s="1"/>
  <c r="Z3571" i="11" s="1"/>
  <c r="AE3570" i="11"/>
  <c r="AD3570" i="11"/>
  <c r="AC3570" i="11"/>
  <c r="AB3570" i="11"/>
  <c r="X3570" i="11"/>
  <c r="Z3570" i="11" s="1"/>
  <c r="W3570" i="11"/>
  <c r="Y3570" i="11" s="1"/>
  <c r="AA3570" i="11" s="1"/>
  <c r="AE3569" i="11"/>
  <c r="AD3569" i="11"/>
  <c r="AC3569" i="11"/>
  <c r="AB3569" i="11"/>
  <c r="W3569" i="11"/>
  <c r="Y3569" i="11" s="1"/>
  <c r="AA3569" i="11" s="1"/>
  <c r="AE3568" i="11"/>
  <c r="AD3568" i="11"/>
  <c r="AC3568" i="11"/>
  <c r="AB3568" i="11"/>
  <c r="W3568" i="11"/>
  <c r="X3568" i="11" s="1"/>
  <c r="Z3568" i="11" s="1"/>
  <c r="AE3567" i="11"/>
  <c r="AD3567" i="11"/>
  <c r="AC3567" i="11"/>
  <c r="AB3567" i="11"/>
  <c r="Y3567" i="11"/>
  <c r="AA3567" i="11" s="1"/>
  <c r="W3567" i="11"/>
  <c r="X3567" i="11" s="1"/>
  <c r="Z3567" i="11" s="1"/>
  <c r="AE3566" i="11"/>
  <c r="AD3566" i="11"/>
  <c r="AC3566" i="11"/>
  <c r="AB3566" i="11"/>
  <c r="W3566" i="11"/>
  <c r="AE3565" i="11"/>
  <c r="AD3565" i="11"/>
  <c r="AC3565" i="11"/>
  <c r="AB3565" i="11"/>
  <c r="Y3565" i="11"/>
  <c r="AA3565" i="11" s="1"/>
  <c r="W3565" i="11"/>
  <c r="X3565" i="11" s="1"/>
  <c r="Z3565" i="11" s="1"/>
  <c r="AE3564" i="11"/>
  <c r="AD3564" i="11"/>
  <c r="AC3564" i="11"/>
  <c r="AB3564" i="11"/>
  <c r="W3564" i="11"/>
  <c r="X3564" i="11" s="1"/>
  <c r="Z3564" i="11" s="1"/>
  <c r="AE3563" i="11"/>
  <c r="AD3563" i="11"/>
  <c r="AC3563" i="11"/>
  <c r="AB3563" i="11"/>
  <c r="W3563" i="11"/>
  <c r="X3563" i="11" s="1"/>
  <c r="Z3563" i="11" s="1"/>
  <c r="AE3562" i="11"/>
  <c r="AD3562" i="11"/>
  <c r="AC3562" i="11"/>
  <c r="AB3562" i="11"/>
  <c r="W3562" i="11"/>
  <c r="X3562" i="11" s="1"/>
  <c r="Z3562" i="11" s="1"/>
  <c r="AE3561" i="11"/>
  <c r="AD3561" i="11"/>
  <c r="AC3561" i="11"/>
  <c r="AB3561" i="11"/>
  <c r="W3561" i="11"/>
  <c r="Y3561" i="11" s="1"/>
  <c r="AA3561" i="11" s="1"/>
  <c r="AE3560" i="11"/>
  <c r="AD3560" i="11"/>
  <c r="AC3560" i="11"/>
  <c r="AB3560" i="11"/>
  <c r="W3560" i="11"/>
  <c r="X3560" i="11" s="1"/>
  <c r="Z3560" i="11" s="1"/>
  <c r="AE3559" i="11"/>
  <c r="AD3559" i="11"/>
  <c r="AC3559" i="11"/>
  <c r="AB3559" i="11"/>
  <c r="X3559" i="11"/>
  <c r="Z3559" i="11" s="1"/>
  <c r="W3559" i="11"/>
  <c r="Y3559" i="11" s="1"/>
  <c r="AA3559" i="11" s="1"/>
  <c r="AE3558" i="11"/>
  <c r="AD3558" i="11"/>
  <c r="AC3558" i="11"/>
  <c r="AB3558" i="11"/>
  <c r="Y3558" i="11"/>
  <c r="AA3558" i="11" s="1"/>
  <c r="W3558" i="11"/>
  <c r="X3558" i="11" s="1"/>
  <c r="Z3558" i="11"/>
  <c r="AE3557" i="11"/>
  <c r="AD3557" i="11"/>
  <c r="AC3557" i="11"/>
  <c r="AB3557" i="11"/>
  <c r="W3557" i="11"/>
  <c r="AE3556" i="11"/>
  <c r="AD3556" i="11"/>
  <c r="AC3556" i="11"/>
  <c r="AB3556" i="11"/>
  <c r="W3556" i="11"/>
  <c r="Y3556" i="11" s="1"/>
  <c r="AA3556" i="11" s="1"/>
  <c r="X3556" i="11"/>
  <c r="Z3556" i="11" s="1"/>
  <c r="AE3555" i="11"/>
  <c r="AD3555" i="11"/>
  <c r="AC3555" i="11"/>
  <c r="AB3555" i="11"/>
  <c r="W3555" i="11"/>
  <c r="X3555" i="11"/>
  <c r="Z3555" i="11" s="1"/>
  <c r="AE3554" i="11"/>
  <c r="AD3554" i="11"/>
  <c r="AC3554" i="11"/>
  <c r="AB3554" i="11"/>
  <c r="W3554" i="11"/>
  <c r="X3554" i="11"/>
  <c r="Z3554" i="11" s="1"/>
  <c r="AE3553" i="11"/>
  <c r="AD3553" i="11"/>
  <c r="AC3553" i="11"/>
  <c r="AB3553" i="11"/>
  <c r="W3553" i="11"/>
  <c r="Y3553" i="11" s="1"/>
  <c r="AA3553" i="11" s="1"/>
  <c r="AE3552" i="11"/>
  <c r="AD3552" i="11"/>
  <c r="AC3552" i="11"/>
  <c r="AB3552" i="11"/>
  <c r="Y3552" i="11"/>
  <c r="AA3552" i="11" s="1"/>
  <c r="W3552" i="11"/>
  <c r="X3552" i="11" s="1"/>
  <c r="Z3552" i="11" s="1"/>
  <c r="AE3551" i="11"/>
  <c r="AD3551" i="11"/>
  <c r="AC3551" i="11"/>
  <c r="AB3551" i="11"/>
  <c r="W3551" i="11"/>
  <c r="Y3551" i="11" s="1"/>
  <c r="AA3551" i="11" s="1"/>
  <c r="AE3550" i="11"/>
  <c r="AD3550" i="11"/>
  <c r="AC3550" i="11"/>
  <c r="AB3550" i="11"/>
  <c r="W3550" i="11"/>
  <c r="X3550" i="11" s="1"/>
  <c r="Z3550" i="11" s="1"/>
  <c r="AE3549" i="11"/>
  <c r="AD3549" i="11"/>
  <c r="AC3549" i="11"/>
  <c r="AB3549" i="11"/>
  <c r="W3549" i="11"/>
  <c r="AE3548" i="11"/>
  <c r="AD3548" i="11"/>
  <c r="AC3548" i="11"/>
  <c r="AB3548" i="11"/>
  <c r="W3548" i="11"/>
  <c r="Y3548" i="11" s="1"/>
  <c r="AA3548" i="11" s="1"/>
  <c r="X3548" i="11"/>
  <c r="Z3548" i="11" s="1"/>
  <c r="AE3547" i="11"/>
  <c r="AD3547" i="11"/>
  <c r="AC3547" i="11"/>
  <c r="AB3547" i="11"/>
  <c r="W3547" i="11"/>
  <c r="X3547" i="11" s="1"/>
  <c r="Z3547" i="11" s="1"/>
  <c r="AE3546" i="11"/>
  <c r="AD3546" i="11"/>
  <c r="AC3546" i="11"/>
  <c r="AB3546" i="11"/>
  <c r="W3546" i="11"/>
  <c r="X3546" i="11" s="1"/>
  <c r="Z3546" i="11" s="1"/>
  <c r="AE3545" i="11"/>
  <c r="AD3545" i="11"/>
  <c r="AC3545" i="11"/>
  <c r="AB3545" i="11"/>
  <c r="W3545" i="11"/>
  <c r="X3545" i="11" s="1"/>
  <c r="Z3545" i="11" s="1"/>
  <c r="AE3544" i="11"/>
  <c r="AD3544" i="11"/>
  <c r="AC3544" i="11"/>
  <c r="AB3544" i="11"/>
  <c r="W3544" i="11"/>
  <c r="X3544" i="11" s="1"/>
  <c r="Z3544" i="11" s="1"/>
  <c r="AE3543" i="11"/>
  <c r="AD3543" i="11"/>
  <c r="AC3543" i="11"/>
  <c r="AB3543" i="11"/>
  <c r="W3543" i="11"/>
  <c r="Y3543" i="11" s="1"/>
  <c r="AA3543" i="11" s="1"/>
  <c r="AE3542" i="11"/>
  <c r="AD3542" i="11"/>
  <c r="AC3542" i="11"/>
  <c r="AB3542" i="11"/>
  <c r="W3542" i="11"/>
  <c r="X3542" i="11" s="1"/>
  <c r="Z3542" i="11" s="1"/>
  <c r="AE3541" i="11"/>
  <c r="AD3541" i="11"/>
  <c r="AC3541" i="11"/>
  <c r="AB3541" i="11"/>
  <c r="X3541" i="11"/>
  <c r="Z3541" i="11" s="1"/>
  <c r="W3541" i="11"/>
  <c r="Y3541" i="11" s="1"/>
  <c r="AA3541" i="11" s="1"/>
  <c r="AE3540" i="11"/>
  <c r="AD3540" i="11"/>
  <c r="AC3540" i="11"/>
  <c r="AB3540" i="11"/>
  <c r="Y3540" i="11"/>
  <c r="AA3540" i="11" s="1"/>
  <c r="W3540" i="11"/>
  <c r="X3540" i="11" s="1"/>
  <c r="Z3540" i="11" s="1"/>
  <c r="AE3539" i="11"/>
  <c r="AD3539" i="11"/>
  <c r="AC3539" i="11"/>
  <c r="AB3539" i="11"/>
  <c r="Y3539" i="11"/>
  <c r="AA3539" i="11" s="1"/>
  <c r="W3539" i="11"/>
  <c r="X3539" i="11" s="1"/>
  <c r="Z3539" i="11" s="1"/>
  <c r="AE3538" i="11"/>
  <c r="AD3538" i="11"/>
  <c r="AC3538" i="11"/>
  <c r="AB3538" i="11"/>
  <c r="W3538" i="11"/>
  <c r="Y3538" i="11" s="1"/>
  <c r="AA3538" i="11" s="1"/>
  <c r="AE3537" i="11"/>
  <c r="AD3537" i="11"/>
  <c r="AC3537" i="11"/>
  <c r="AB3537" i="11"/>
  <c r="W3537" i="11"/>
  <c r="X3537" i="11" s="1"/>
  <c r="Z3537" i="11" s="1"/>
  <c r="AE3536" i="11"/>
  <c r="AD3536" i="11"/>
  <c r="AC3536" i="11"/>
  <c r="AB3536" i="11"/>
  <c r="W3536" i="11"/>
  <c r="X3536" i="11" s="1"/>
  <c r="Z3536" i="11" s="1"/>
  <c r="AE3535" i="11"/>
  <c r="AD3535" i="11"/>
  <c r="AC3535" i="11"/>
  <c r="AB3535" i="11"/>
  <c r="X3535" i="11"/>
  <c r="Z3535" i="11" s="1"/>
  <c r="W3535" i="11"/>
  <c r="Y3535" i="11" s="1"/>
  <c r="AA3535" i="11" s="1"/>
  <c r="AE3534" i="11"/>
  <c r="AD3534" i="11"/>
  <c r="AC3534" i="11"/>
  <c r="AB3534" i="11"/>
  <c r="Y3534" i="11"/>
  <c r="AA3534" i="11" s="1"/>
  <c r="W3534" i="11"/>
  <c r="X3534" i="11"/>
  <c r="Z3534" i="11" s="1"/>
  <c r="AE3533" i="11"/>
  <c r="AD3533" i="11"/>
  <c r="AC3533" i="11"/>
  <c r="AB3533" i="11"/>
  <c r="W3533" i="11"/>
  <c r="Y3533" i="11"/>
  <c r="AA3533" i="11" s="1"/>
  <c r="AE3532" i="11"/>
  <c r="AD3532" i="11"/>
  <c r="AC3532" i="11"/>
  <c r="AB3532" i="11"/>
  <c r="W3532" i="11"/>
  <c r="X3532" i="11"/>
  <c r="Z3532" i="11" s="1"/>
  <c r="AE3531" i="11"/>
  <c r="AD3531" i="11"/>
  <c r="AC3531" i="11"/>
  <c r="AB3531" i="11"/>
  <c r="W3531" i="11"/>
  <c r="AE3530" i="11"/>
  <c r="AD3530" i="11"/>
  <c r="AC3530" i="11"/>
  <c r="AB3530" i="11"/>
  <c r="W3530" i="11"/>
  <c r="AE3529" i="11"/>
  <c r="AD3529" i="11"/>
  <c r="AC3529" i="11"/>
  <c r="AB3529" i="11"/>
  <c r="Y3529" i="11"/>
  <c r="AA3529" i="11" s="1"/>
  <c r="W3529" i="11"/>
  <c r="X3529" i="11"/>
  <c r="Z3529" i="11" s="1"/>
  <c r="AE3528" i="11"/>
  <c r="AD3528" i="11"/>
  <c r="AC3528" i="11"/>
  <c r="AB3528" i="11"/>
  <c r="W3528" i="11"/>
  <c r="X3528" i="11"/>
  <c r="Z3528" i="11" s="1"/>
  <c r="AE3527" i="11"/>
  <c r="AD3527" i="11"/>
  <c r="AC3527" i="11"/>
  <c r="AB3527" i="11"/>
  <c r="W3527" i="11"/>
  <c r="X3527" i="11"/>
  <c r="Z3527" i="11" s="1"/>
  <c r="AE3526" i="11"/>
  <c r="AD3526" i="11"/>
  <c r="AC3526" i="11"/>
  <c r="AB3526" i="11"/>
  <c r="W3526" i="11"/>
  <c r="X3526" i="11"/>
  <c r="Z3526" i="11" s="1"/>
  <c r="AE3525" i="11"/>
  <c r="AD3525" i="11"/>
  <c r="AC3525" i="11"/>
  <c r="AB3525" i="11"/>
  <c r="W3525" i="11"/>
  <c r="Y3525" i="11"/>
  <c r="AA3525" i="11" s="1"/>
  <c r="AE3524" i="11"/>
  <c r="AD3524" i="11"/>
  <c r="AC3524" i="11"/>
  <c r="AB3524" i="11"/>
  <c r="W3524" i="11"/>
  <c r="X3524" i="11"/>
  <c r="Z3524" i="11" s="1"/>
  <c r="AE3523" i="11"/>
  <c r="AD3523" i="11"/>
  <c r="AC3523" i="11"/>
  <c r="AB3523" i="11"/>
  <c r="W3523" i="11"/>
  <c r="X3523" i="11" s="1"/>
  <c r="Z3523" i="11" s="1"/>
  <c r="AE3522" i="11"/>
  <c r="AD3522" i="11"/>
  <c r="AC3522" i="11"/>
  <c r="AB3522" i="11"/>
  <c r="Y3522" i="11"/>
  <c r="AA3522" i="11" s="1"/>
  <c r="W3522" i="11"/>
  <c r="X3522" i="11" s="1"/>
  <c r="Z3522" i="11" s="1"/>
  <c r="AE3521" i="11"/>
  <c r="AD3521" i="11"/>
  <c r="AC3521" i="11"/>
  <c r="AB3521" i="11"/>
  <c r="Y3521" i="11"/>
  <c r="AA3521" i="11" s="1"/>
  <c r="X3521" i="11"/>
  <c r="Z3521" i="11" s="1"/>
  <c r="W3521" i="11"/>
  <c r="AE3520" i="11"/>
  <c r="AD3520" i="11"/>
  <c r="AC3520" i="11"/>
  <c r="AB3520" i="11"/>
  <c r="Y3520" i="11"/>
  <c r="AA3520" i="11" s="1"/>
  <c r="W3520" i="11"/>
  <c r="X3520" i="11"/>
  <c r="Z3520" i="11" s="1"/>
  <c r="AE3519" i="11"/>
  <c r="AD3519" i="11"/>
  <c r="AC3519" i="11"/>
  <c r="AB3519" i="11"/>
  <c r="W3519" i="11"/>
  <c r="X3519" i="11" s="1"/>
  <c r="Z3519" i="11" s="1"/>
  <c r="AE3518" i="11"/>
  <c r="AD3518" i="11"/>
  <c r="AC3518" i="11"/>
  <c r="AB3518" i="11"/>
  <c r="Y3518" i="11"/>
  <c r="AA3518" i="11" s="1"/>
  <c r="W3518" i="11"/>
  <c r="X3518" i="11"/>
  <c r="Z3518" i="11" s="1"/>
  <c r="AE3517" i="11"/>
  <c r="AD3517" i="11"/>
  <c r="AC3517" i="11"/>
  <c r="AB3517" i="11"/>
  <c r="W3517" i="11"/>
  <c r="Y3517" i="11" s="1"/>
  <c r="AA3517" i="11" s="1"/>
  <c r="X3517" i="11"/>
  <c r="Z3517" i="11" s="1"/>
  <c r="AE3516" i="11"/>
  <c r="AD3516" i="11"/>
  <c r="AC3516" i="11"/>
  <c r="AB3516" i="11"/>
  <c r="W3516" i="11"/>
  <c r="Y3516" i="11" s="1"/>
  <c r="AA3516" i="11" s="1"/>
  <c r="X3516" i="11"/>
  <c r="Z3516" i="11" s="1"/>
  <c r="AE3515" i="11"/>
  <c r="AD3515" i="11"/>
  <c r="AC3515" i="11"/>
  <c r="AB3515" i="11"/>
  <c r="W3515" i="11"/>
  <c r="Y3515" i="11" s="1"/>
  <c r="AA3515" i="11" s="1"/>
  <c r="X3515" i="11"/>
  <c r="Z3515" i="11" s="1"/>
  <c r="AE3514" i="11"/>
  <c r="AD3514" i="11"/>
  <c r="AC3514" i="11"/>
  <c r="AB3514" i="11"/>
  <c r="W3514" i="11"/>
  <c r="X3514" i="11" s="1"/>
  <c r="Z3514" i="11" s="1"/>
  <c r="AE3513" i="11"/>
  <c r="AD3513" i="11"/>
  <c r="AC3513" i="11"/>
  <c r="AB3513" i="11"/>
  <c r="Y3513" i="11"/>
  <c r="AA3513" i="11" s="1"/>
  <c r="W3513" i="11"/>
  <c r="X3513" i="11" s="1"/>
  <c r="Z3513" i="11" s="1"/>
  <c r="AE3512" i="11"/>
  <c r="AD3512" i="11"/>
  <c r="AC3512" i="11"/>
  <c r="AB3512" i="11"/>
  <c r="Y3512" i="11"/>
  <c r="AA3512" i="11" s="1"/>
  <c r="W3512" i="11"/>
  <c r="X3512" i="11"/>
  <c r="Z3512" i="11" s="1"/>
  <c r="AE3511" i="11"/>
  <c r="AD3511" i="11"/>
  <c r="AC3511" i="11"/>
  <c r="AB3511" i="11"/>
  <c r="W3511" i="11"/>
  <c r="Y3511" i="11" s="1"/>
  <c r="AA3511" i="11" s="1"/>
  <c r="AE3510" i="11"/>
  <c r="AD3510" i="11"/>
  <c r="AC3510" i="11"/>
  <c r="AB3510" i="11"/>
  <c r="Y3510" i="11"/>
  <c r="AA3510" i="11" s="1"/>
  <c r="W3510" i="11"/>
  <c r="X3510" i="11"/>
  <c r="Z3510" i="11" s="1"/>
  <c r="AE3509" i="11"/>
  <c r="AD3509" i="11"/>
  <c r="AC3509" i="11"/>
  <c r="AB3509" i="11"/>
  <c r="W3509" i="11"/>
  <c r="Y3509" i="11" s="1"/>
  <c r="AA3509" i="11" s="1"/>
  <c r="X3509" i="11"/>
  <c r="Z3509" i="11" s="1"/>
  <c r="AE3508" i="11"/>
  <c r="AD3508" i="11"/>
  <c r="AC3508" i="11"/>
  <c r="AB3508" i="11"/>
  <c r="W3508" i="11"/>
  <c r="Y3508" i="11" s="1"/>
  <c r="AA3508" i="11" s="1"/>
  <c r="X3508" i="11"/>
  <c r="Z3508" i="11" s="1"/>
  <c r="AE3507" i="11"/>
  <c r="AD3507" i="11"/>
  <c r="AC3507" i="11"/>
  <c r="AB3507" i="11"/>
  <c r="W3507" i="11"/>
  <c r="AE3506" i="11"/>
  <c r="AD3506" i="11"/>
  <c r="AC3506" i="11"/>
  <c r="AB3506" i="11"/>
  <c r="Y3506" i="11"/>
  <c r="AA3506" i="11" s="1"/>
  <c r="W3506" i="11"/>
  <c r="X3506" i="11"/>
  <c r="Z3506" i="11" s="1"/>
  <c r="AE3505" i="11"/>
  <c r="AD3505" i="11"/>
  <c r="AC3505" i="11"/>
  <c r="AB3505" i="11"/>
  <c r="W3505" i="11"/>
  <c r="Y3505" i="11" s="1"/>
  <c r="AA3505" i="11" s="1"/>
  <c r="AE3504" i="11"/>
  <c r="AD3504" i="11"/>
  <c r="AC3504" i="11"/>
  <c r="AB3504" i="11"/>
  <c r="Y3504" i="11"/>
  <c r="AA3504" i="11" s="1"/>
  <c r="W3504" i="11"/>
  <c r="X3504" i="11" s="1"/>
  <c r="Z3504" i="11" s="1"/>
  <c r="AE3503" i="11"/>
  <c r="AD3503" i="11"/>
  <c r="AC3503" i="11"/>
  <c r="AB3503" i="11"/>
  <c r="Y3503" i="11"/>
  <c r="AA3503" i="11" s="1"/>
  <c r="W3503" i="11"/>
  <c r="X3503" i="11" s="1"/>
  <c r="Z3503" i="11" s="1"/>
  <c r="AE3502" i="11"/>
  <c r="AD3502" i="11"/>
  <c r="AC3502" i="11"/>
  <c r="AB3502" i="11"/>
  <c r="Y3502" i="11"/>
  <c r="AA3502" i="11" s="1"/>
  <c r="W3502" i="11"/>
  <c r="X3502" i="11"/>
  <c r="Z3502" i="11" s="1"/>
  <c r="AE3501" i="11"/>
  <c r="AD3501" i="11"/>
  <c r="AC3501" i="11"/>
  <c r="AB3501" i="11"/>
  <c r="W3501" i="11"/>
  <c r="X3501" i="11" s="1"/>
  <c r="Z3501" i="11" s="1"/>
  <c r="AE3500" i="11"/>
  <c r="AD3500" i="11"/>
  <c r="AC3500" i="11"/>
  <c r="AB3500" i="11"/>
  <c r="Y3500" i="11"/>
  <c r="AA3500" i="11" s="1"/>
  <c r="W3500" i="11"/>
  <c r="X3500" i="11"/>
  <c r="Z3500" i="11" s="1"/>
  <c r="AE3499" i="11"/>
  <c r="AD3499" i="11"/>
  <c r="AC3499" i="11"/>
  <c r="AB3499" i="11"/>
  <c r="W3499" i="11"/>
  <c r="Y3499" i="11" s="1"/>
  <c r="AA3499" i="11" s="1"/>
  <c r="X3499" i="11"/>
  <c r="Z3499" i="11" s="1"/>
  <c r="AE3498" i="11"/>
  <c r="AD3498" i="11"/>
  <c r="AC3498" i="11"/>
  <c r="AB3498" i="11"/>
  <c r="W3498" i="11"/>
  <c r="Y3498" i="11" s="1"/>
  <c r="AA3498" i="11" s="1"/>
  <c r="X3498" i="11"/>
  <c r="Z3498" i="11" s="1"/>
  <c r="AE3497" i="11"/>
  <c r="AD3497" i="11"/>
  <c r="AC3497" i="11"/>
  <c r="AB3497" i="11"/>
  <c r="W3497" i="11"/>
  <c r="Y3497" i="11" s="1"/>
  <c r="AA3497" i="11" s="1"/>
  <c r="AE3496" i="11"/>
  <c r="AD3496" i="11"/>
  <c r="AC3496" i="11"/>
  <c r="AB3496" i="11"/>
  <c r="Y3496" i="11"/>
  <c r="AA3496" i="11" s="1"/>
  <c r="W3496" i="11"/>
  <c r="X3496" i="11" s="1"/>
  <c r="Z3496" i="11" s="1"/>
  <c r="AE3495" i="11"/>
  <c r="AD3495" i="11"/>
  <c r="AC3495" i="11"/>
  <c r="AB3495" i="11"/>
  <c r="Y3495" i="11"/>
  <c r="AA3495" i="11" s="1"/>
  <c r="W3495" i="11"/>
  <c r="X3495" i="11" s="1"/>
  <c r="Z3495" i="11" s="1"/>
  <c r="AE3494" i="11"/>
  <c r="AD3494" i="11"/>
  <c r="AC3494" i="11"/>
  <c r="AB3494" i="11"/>
  <c r="Y3494" i="11"/>
  <c r="AA3494" i="11" s="1"/>
  <c r="W3494" i="11"/>
  <c r="X3494" i="11"/>
  <c r="Z3494" i="11" s="1"/>
  <c r="AE3493" i="11"/>
  <c r="AD3493" i="11"/>
  <c r="AC3493" i="11"/>
  <c r="AB3493" i="11"/>
  <c r="W3493" i="11"/>
  <c r="Y3493" i="11" s="1"/>
  <c r="AA3493" i="11" s="1"/>
  <c r="AE3492" i="11"/>
  <c r="AD3492" i="11"/>
  <c r="AC3492" i="11"/>
  <c r="AB3492" i="11"/>
  <c r="Y3492" i="11"/>
  <c r="AA3492" i="11" s="1"/>
  <c r="W3492" i="11"/>
  <c r="X3492" i="11"/>
  <c r="Z3492" i="11" s="1"/>
  <c r="AE3491" i="11"/>
  <c r="AD3491" i="11"/>
  <c r="AC3491" i="11"/>
  <c r="AB3491" i="11"/>
  <c r="W3491" i="11"/>
  <c r="Y3491" i="11" s="1"/>
  <c r="AA3491" i="11" s="1"/>
  <c r="X3491" i="11"/>
  <c r="Z3491" i="11" s="1"/>
  <c r="AE3490" i="11"/>
  <c r="AD3490" i="11"/>
  <c r="AC3490" i="11"/>
  <c r="AB3490" i="11"/>
  <c r="W3490" i="11"/>
  <c r="Y3490" i="11" s="1"/>
  <c r="AA3490" i="11" s="1"/>
  <c r="X3490" i="11"/>
  <c r="Z3490" i="11" s="1"/>
  <c r="AE3489" i="11"/>
  <c r="AD3489" i="11"/>
  <c r="AC3489" i="11"/>
  <c r="AB3489" i="11"/>
  <c r="W3489" i="11"/>
  <c r="AE3488" i="11"/>
  <c r="AD3488" i="11"/>
  <c r="AC3488" i="11"/>
  <c r="AB3488" i="11"/>
  <c r="Y3488" i="11"/>
  <c r="AA3488" i="11" s="1"/>
  <c r="W3488" i="11"/>
  <c r="X3488" i="11"/>
  <c r="Z3488" i="11" s="1"/>
  <c r="AE3487" i="11"/>
  <c r="AD3487" i="11"/>
  <c r="AC3487" i="11"/>
  <c r="AB3487" i="11"/>
  <c r="W3487" i="11"/>
  <c r="Y3487" i="11" s="1"/>
  <c r="AA3487" i="11" s="1"/>
  <c r="X3487" i="11"/>
  <c r="Z3487" i="11" s="1"/>
  <c r="AE3486" i="11"/>
  <c r="AD3486" i="11"/>
  <c r="AC3486" i="11"/>
  <c r="AB3486" i="11"/>
  <c r="W3486" i="11"/>
  <c r="X3486" i="11" s="1"/>
  <c r="Z3486" i="11" s="1"/>
  <c r="AE3485" i="11"/>
  <c r="AD3485" i="11"/>
  <c r="AC3485" i="11"/>
  <c r="AB3485" i="11"/>
  <c r="Y3485" i="11"/>
  <c r="AA3485" i="11" s="1"/>
  <c r="W3485" i="11"/>
  <c r="X3485" i="11" s="1"/>
  <c r="Z3485" i="11" s="1"/>
  <c r="AE3484" i="11"/>
  <c r="AD3484" i="11"/>
  <c r="AC3484" i="11"/>
  <c r="AB3484" i="11"/>
  <c r="Y3484" i="11"/>
  <c r="AA3484" i="11" s="1"/>
  <c r="W3484" i="11"/>
  <c r="X3484" i="11"/>
  <c r="Z3484" i="11" s="1"/>
  <c r="AE3483" i="11"/>
  <c r="AD3483" i="11"/>
  <c r="AC3483" i="11"/>
  <c r="AB3483" i="11"/>
  <c r="W3483" i="11"/>
  <c r="X3483" i="11" s="1"/>
  <c r="Z3483" i="11" s="1"/>
  <c r="AE3482" i="11"/>
  <c r="AD3482" i="11"/>
  <c r="AC3482" i="11"/>
  <c r="AB3482" i="11"/>
  <c r="Y3482" i="11"/>
  <c r="AA3482" i="11" s="1"/>
  <c r="W3482" i="11"/>
  <c r="X3482" i="11"/>
  <c r="Z3482" i="11" s="1"/>
  <c r="AE3481" i="11"/>
  <c r="AD3481" i="11"/>
  <c r="AC3481" i="11"/>
  <c r="AB3481" i="11"/>
  <c r="W3481" i="11"/>
  <c r="Y3481" i="11" s="1"/>
  <c r="AA3481" i="11" s="1"/>
  <c r="X3481" i="11"/>
  <c r="Z3481" i="11" s="1"/>
  <c r="AE3480" i="11"/>
  <c r="AD3480" i="11"/>
  <c r="AC3480" i="11"/>
  <c r="AB3480" i="11"/>
  <c r="W3480" i="11"/>
  <c r="Y3480" i="11" s="1"/>
  <c r="AA3480" i="11" s="1"/>
  <c r="X3480" i="11"/>
  <c r="Z3480" i="11" s="1"/>
  <c r="AE3479" i="11"/>
  <c r="AD3479" i="11"/>
  <c r="AC3479" i="11"/>
  <c r="AB3479" i="11"/>
  <c r="W3479" i="11"/>
  <c r="Y3479" i="11" s="1"/>
  <c r="AA3479" i="11" s="1"/>
  <c r="AE3478" i="11"/>
  <c r="AD3478" i="11"/>
  <c r="AC3478" i="11"/>
  <c r="AB3478" i="11"/>
  <c r="Y3478" i="11"/>
  <c r="AA3478" i="11" s="1"/>
  <c r="W3478" i="11"/>
  <c r="X3478" i="11" s="1"/>
  <c r="Z3478" i="11" s="1"/>
  <c r="AE3477" i="11"/>
  <c r="AD3477" i="11"/>
  <c r="AC3477" i="11"/>
  <c r="AB3477" i="11"/>
  <c r="Y3477" i="11"/>
  <c r="AA3477" i="11" s="1"/>
  <c r="W3477" i="11"/>
  <c r="X3477" i="11" s="1"/>
  <c r="Z3477" i="11" s="1"/>
  <c r="AE3476" i="11"/>
  <c r="AD3476" i="11"/>
  <c r="AC3476" i="11"/>
  <c r="AB3476" i="11"/>
  <c r="Y3476" i="11"/>
  <c r="AA3476" i="11" s="1"/>
  <c r="W3476" i="11"/>
  <c r="X3476" i="11"/>
  <c r="Z3476" i="11" s="1"/>
  <c r="AE3475" i="11"/>
  <c r="AD3475" i="11"/>
  <c r="AC3475" i="11"/>
  <c r="AB3475" i="11"/>
  <c r="W3475" i="11"/>
  <c r="Y3475" i="11" s="1"/>
  <c r="AA3475" i="11" s="1"/>
  <c r="AE3474" i="11"/>
  <c r="AD3474" i="11"/>
  <c r="AC3474" i="11"/>
  <c r="AB3474" i="11"/>
  <c r="Y3474" i="11"/>
  <c r="AA3474" i="11" s="1"/>
  <c r="W3474" i="11"/>
  <c r="X3474" i="11"/>
  <c r="Z3474" i="11" s="1"/>
  <c r="AE3473" i="11"/>
  <c r="AD3473" i="11"/>
  <c r="AC3473" i="11"/>
  <c r="AB3473" i="11"/>
  <c r="W3473" i="11"/>
  <c r="Y3473" i="11" s="1"/>
  <c r="AA3473" i="11" s="1"/>
  <c r="X3473" i="11"/>
  <c r="Z3473" i="11" s="1"/>
  <c r="AE3472" i="11"/>
  <c r="AD3472" i="11"/>
  <c r="AC3472" i="11"/>
  <c r="AB3472" i="11"/>
  <c r="W3472" i="11"/>
  <c r="Y3472" i="11" s="1"/>
  <c r="AA3472" i="11" s="1"/>
  <c r="X3472" i="11"/>
  <c r="Z3472" i="11" s="1"/>
  <c r="AE3471" i="11"/>
  <c r="AD3471" i="11"/>
  <c r="AC3471" i="11"/>
  <c r="AB3471" i="11"/>
  <c r="W3471" i="11"/>
  <c r="AE3470" i="11"/>
  <c r="AD3470" i="11"/>
  <c r="AC3470" i="11"/>
  <c r="AB3470" i="11"/>
  <c r="W3470" i="11"/>
  <c r="Y3470" i="11" s="1"/>
  <c r="AA3470" i="11" s="1"/>
  <c r="AE3469" i="11"/>
  <c r="AD3469" i="11"/>
  <c r="AC3469" i="11"/>
  <c r="AB3469" i="11"/>
  <c r="Y3469" i="11"/>
  <c r="AA3469" i="11" s="1"/>
  <c r="W3469" i="11"/>
  <c r="X3469" i="11" s="1"/>
  <c r="Z3469" i="11" s="1"/>
  <c r="AE3468" i="11"/>
  <c r="AD3468" i="11"/>
  <c r="AC3468" i="11"/>
  <c r="AB3468" i="11"/>
  <c r="Y3468" i="11"/>
  <c r="AA3468" i="11" s="1"/>
  <c r="W3468" i="11"/>
  <c r="X3468" i="11" s="1"/>
  <c r="Z3468" i="11" s="1"/>
  <c r="AE3467" i="11"/>
  <c r="AD3467" i="11"/>
  <c r="AC3467" i="11"/>
  <c r="AB3467" i="11"/>
  <c r="Y3467" i="11"/>
  <c r="AA3467" i="11" s="1"/>
  <c r="W3467" i="11"/>
  <c r="X3467" i="11"/>
  <c r="Z3467" i="11" s="1"/>
  <c r="AE3466" i="11"/>
  <c r="AD3466" i="11"/>
  <c r="AC3466" i="11"/>
  <c r="AB3466" i="11"/>
  <c r="W3466" i="11"/>
  <c r="Y3466" i="11" s="1"/>
  <c r="AA3466" i="11" s="1"/>
  <c r="X3466" i="11"/>
  <c r="Z3466" i="11" s="1"/>
  <c r="AE3465" i="11"/>
  <c r="AD3465" i="11"/>
  <c r="AC3465" i="11"/>
  <c r="AB3465" i="11"/>
  <c r="W3465" i="11"/>
  <c r="Y3465" i="11" s="1"/>
  <c r="AA3465" i="11" s="1"/>
  <c r="X3465" i="11"/>
  <c r="Z3465" i="11" s="1"/>
  <c r="AE3464" i="11"/>
  <c r="AD3464" i="11"/>
  <c r="AC3464" i="11"/>
  <c r="AB3464" i="11"/>
  <c r="W3464" i="11"/>
  <c r="Y3464" i="11" s="1"/>
  <c r="AA3464" i="11" s="1"/>
  <c r="AE3463" i="11"/>
  <c r="AD3463" i="11"/>
  <c r="AC3463" i="11"/>
  <c r="AB3463" i="11"/>
  <c r="Y3463" i="11"/>
  <c r="AA3463" i="11" s="1"/>
  <c r="W3463" i="11"/>
  <c r="X3463" i="11" s="1"/>
  <c r="Z3463" i="11" s="1"/>
  <c r="AE3462" i="11"/>
  <c r="AD3462" i="11"/>
  <c r="AC3462" i="11"/>
  <c r="AB3462" i="11"/>
  <c r="Y3462" i="11"/>
  <c r="AA3462" i="11" s="1"/>
  <c r="W3462" i="11"/>
  <c r="X3462" i="11" s="1"/>
  <c r="Z3462" i="11" s="1"/>
  <c r="AE3461" i="11"/>
  <c r="AD3461" i="11"/>
  <c r="AC3461" i="11"/>
  <c r="AB3461" i="11"/>
  <c r="Y3461" i="11"/>
  <c r="AA3461" i="11" s="1"/>
  <c r="W3461" i="11"/>
  <c r="X3461" i="11"/>
  <c r="Z3461" i="11" s="1"/>
  <c r="AE3460" i="11"/>
  <c r="AD3460" i="11"/>
  <c r="AC3460" i="11"/>
  <c r="AB3460" i="11"/>
  <c r="W3460" i="11"/>
  <c r="Y3460" i="11" s="1"/>
  <c r="AA3460" i="11" s="1"/>
  <c r="X3460" i="11"/>
  <c r="Z3460" i="11" s="1"/>
  <c r="AE3459" i="11"/>
  <c r="AD3459" i="11"/>
  <c r="AC3459" i="11"/>
  <c r="AB3459" i="11"/>
  <c r="W3459" i="11"/>
  <c r="Y3459" i="11" s="1"/>
  <c r="AA3459" i="11" s="1"/>
  <c r="X3459" i="11"/>
  <c r="Z3459" i="11" s="1"/>
  <c r="AE3458" i="11"/>
  <c r="AD3458" i="11"/>
  <c r="AC3458" i="11"/>
  <c r="AB3458" i="11"/>
  <c r="W3458" i="11"/>
  <c r="Y3458" i="11" s="1"/>
  <c r="AA3458" i="11" s="1"/>
  <c r="X3458" i="11"/>
  <c r="Z3458" i="11" s="1"/>
  <c r="AE3457" i="11"/>
  <c r="AD3457" i="11"/>
  <c r="AC3457" i="11"/>
  <c r="AB3457" i="11"/>
  <c r="W3457" i="11"/>
  <c r="X3457" i="11" s="1"/>
  <c r="Z3457" i="11" s="1"/>
  <c r="AE3456" i="11"/>
  <c r="AD3456" i="11"/>
  <c r="AC3456" i="11"/>
  <c r="AB3456" i="11"/>
  <c r="Y3456" i="11"/>
  <c r="AA3456" i="11" s="1"/>
  <c r="W3456" i="11"/>
  <c r="X3456" i="11" s="1"/>
  <c r="Z3456" i="11" s="1"/>
  <c r="AE3455" i="11"/>
  <c r="AD3455" i="11"/>
  <c r="AC3455" i="11"/>
  <c r="AB3455" i="11"/>
  <c r="Y3455" i="11"/>
  <c r="AA3455" i="11" s="1"/>
  <c r="W3455" i="11"/>
  <c r="X3455" i="11"/>
  <c r="Z3455" i="11" s="1"/>
  <c r="AE3454" i="11"/>
  <c r="AD3454" i="11"/>
  <c r="AC3454" i="11"/>
  <c r="AB3454" i="11"/>
  <c r="W3454" i="11"/>
  <c r="Y3454" i="11" s="1"/>
  <c r="AA3454" i="11" s="1"/>
  <c r="X3454" i="11"/>
  <c r="Z3454" i="11" s="1"/>
  <c r="AE3453" i="11"/>
  <c r="AD3453" i="11"/>
  <c r="AC3453" i="11"/>
  <c r="AB3453" i="11"/>
  <c r="W3453" i="11"/>
  <c r="Y3453" i="11" s="1"/>
  <c r="AA3453" i="11" s="1"/>
  <c r="X3453" i="11"/>
  <c r="Z3453" i="11" s="1"/>
  <c r="AE3452" i="11"/>
  <c r="AD3452" i="11"/>
  <c r="AC3452" i="11"/>
  <c r="AB3452" i="11"/>
  <c r="W3452" i="11"/>
  <c r="Y3452" i="11" s="1"/>
  <c r="AA3452" i="11" s="1"/>
  <c r="AE3451" i="11"/>
  <c r="AD3451" i="11"/>
  <c r="AC3451" i="11"/>
  <c r="AB3451" i="11"/>
  <c r="Y3451" i="11"/>
  <c r="AA3451" i="11" s="1"/>
  <c r="W3451" i="11"/>
  <c r="X3451" i="11" s="1"/>
  <c r="Z3451" i="11" s="1"/>
  <c r="AE3450" i="11"/>
  <c r="AD3450" i="11"/>
  <c r="AC3450" i="11"/>
  <c r="AB3450" i="11"/>
  <c r="Y3450" i="11"/>
  <c r="AA3450" i="11" s="1"/>
  <c r="W3450" i="11"/>
  <c r="X3450" i="11" s="1"/>
  <c r="Z3450" i="11" s="1"/>
  <c r="AE3449" i="11"/>
  <c r="AD3449" i="11"/>
  <c r="AC3449" i="11"/>
  <c r="AB3449" i="11"/>
  <c r="Y3449" i="11"/>
  <c r="AA3449" i="11" s="1"/>
  <c r="W3449" i="11"/>
  <c r="X3449" i="11"/>
  <c r="Z3449" i="11" s="1"/>
  <c r="AE3448" i="11"/>
  <c r="AD3448" i="11"/>
  <c r="AC3448" i="11"/>
  <c r="AB3448" i="11"/>
  <c r="W3448" i="11"/>
  <c r="Y3448" i="11" s="1"/>
  <c r="AA3448" i="11" s="1"/>
  <c r="X3448" i="11"/>
  <c r="Z3448" i="11" s="1"/>
  <c r="AE3447" i="11"/>
  <c r="AD3447" i="11"/>
  <c r="AC3447" i="11"/>
  <c r="AB3447" i="11"/>
  <c r="W3447" i="11"/>
  <c r="Y3447" i="11" s="1"/>
  <c r="AA3447" i="11" s="1"/>
  <c r="X3447" i="11"/>
  <c r="Z3447" i="11" s="1"/>
  <c r="AE3446" i="11"/>
  <c r="AD3446" i="11"/>
  <c r="AC3446" i="11"/>
  <c r="AB3446" i="11"/>
  <c r="W3446" i="11"/>
  <c r="Y3446" i="11" s="1"/>
  <c r="AA3446" i="11" s="1"/>
  <c r="AE3445" i="11"/>
  <c r="AD3445" i="11"/>
  <c r="AC3445" i="11"/>
  <c r="AB3445" i="11"/>
  <c r="Y3445" i="11"/>
  <c r="AA3445" i="11" s="1"/>
  <c r="W3445" i="11"/>
  <c r="X3445" i="11" s="1"/>
  <c r="Z3445" i="11" s="1"/>
  <c r="AE3444" i="11"/>
  <c r="AD3444" i="11"/>
  <c r="AC3444" i="11"/>
  <c r="AB3444" i="11"/>
  <c r="Y3444" i="11"/>
  <c r="AA3444" i="11" s="1"/>
  <c r="W3444" i="11"/>
  <c r="X3444" i="11" s="1"/>
  <c r="Z3444" i="11" s="1"/>
  <c r="AE3443" i="11"/>
  <c r="AD3443" i="11"/>
  <c r="AC3443" i="11"/>
  <c r="AB3443" i="11"/>
  <c r="Y3443" i="11"/>
  <c r="AA3443" i="11" s="1"/>
  <c r="W3443" i="11"/>
  <c r="X3443" i="11"/>
  <c r="Z3443" i="11" s="1"/>
  <c r="AE3442" i="11"/>
  <c r="AD3442" i="11"/>
  <c r="AC3442" i="11"/>
  <c r="AB3442" i="11"/>
  <c r="W3442" i="11"/>
  <c r="Y3442" i="11" s="1"/>
  <c r="AA3442" i="11" s="1"/>
  <c r="X3442" i="11"/>
  <c r="Z3442" i="11" s="1"/>
  <c r="AE3441" i="11"/>
  <c r="AD3441" i="11"/>
  <c r="AC3441" i="11"/>
  <c r="AB3441" i="11"/>
  <c r="W3441" i="11"/>
  <c r="Y3441" i="11" s="1"/>
  <c r="AA3441" i="11" s="1"/>
  <c r="X3441" i="11"/>
  <c r="Z3441" i="11" s="1"/>
  <c r="AE3440" i="11"/>
  <c r="AD3440" i="11"/>
  <c r="AC3440" i="11"/>
  <c r="AB3440" i="11"/>
  <c r="W3440" i="11"/>
  <c r="Y3440" i="11" s="1"/>
  <c r="AA3440" i="11" s="1"/>
  <c r="X3440" i="11"/>
  <c r="Z3440" i="11" s="1"/>
  <c r="AE3439" i="11"/>
  <c r="AD3439" i="11"/>
  <c r="AC3439" i="11"/>
  <c r="AB3439" i="11"/>
  <c r="W3439" i="11"/>
  <c r="X3439" i="11" s="1"/>
  <c r="Z3439" i="11" s="1"/>
  <c r="AE3438" i="11"/>
  <c r="AD3438" i="11"/>
  <c r="AC3438" i="11"/>
  <c r="AB3438" i="11"/>
  <c r="Y3438" i="11"/>
  <c r="AA3438" i="11" s="1"/>
  <c r="W3438" i="11"/>
  <c r="X3438" i="11" s="1"/>
  <c r="Z3438" i="11" s="1"/>
  <c r="AE3437" i="11"/>
  <c r="AD3437" i="11"/>
  <c r="AC3437" i="11"/>
  <c r="AB3437" i="11"/>
  <c r="Y3437" i="11"/>
  <c r="AA3437" i="11" s="1"/>
  <c r="W3437" i="11"/>
  <c r="X3437" i="11"/>
  <c r="Z3437" i="11" s="1"/>
  <c r="AE3436" i="11"/>
  <c r="AD3436" i="11"/>
  <c r="AC3436" i="11"/>
  <c r="AB3436" i="11"/>
  <c r="W3436" i="11"/>
  <c r="Y3436" i="11" s="1"/>
  <c r="AA3436" i="11" s="1"/>
  <c r="X3436" i="11"/>
  <c r="Z3436" i="11" s="1"/>
  <c r="AE3435" i="11"/>
  <c r="AD3435" i="11"/>
  <c r="AC3435" i="11"/>
  <c r="AB3435" i="11"/>
  <c r="W3435" i="11"/>
  <c r="Y3435" i="11" s="1"/>
  <c r="AA3435" i="11" s="1"/>
  <c r="X3435" i="11"/>
  <c r="Z3435" i="11" s="1"/>
  <c r="AE3434" i="11"/>
  <c r="AD3434" i="11"/>
  <c r="AC3434" i="11"/>
  <c r="AB3434" i="11"/>
  <c r="W3434" i="11"/>
  <c r="Y3434" i="11" s="1"/>
  <c r="AA3434" i="11" s="1"/>
  <c r="AE3433" i="11"/>
  <c r="AD3433" i="11"/>
  <c r="AC3433" i="11"/>
  <c r="AB3433" i="11"/>
  <c r="Y3433" i="11"/>
  <c r="AA3433" i="11" s="1"/>
  <c r="W3433" i="11"/>
  <c r="X3433" i="11" s="1"/>
  <c r="Z3433" i="11" s="1"/>
  <c r="AE3432" i="11"/>
  <c r="AD3432" i="11"/>
  <c r="AC3432" i="11"/>
  <c r="AB3432" i="11"/>
  <c r="Y3432" i="11"/>
  <c r="AA3432" i="11" s="1"/>
  <c r="W3432" i="11"/>
  <c r="X3432" i="11" s="1"/>
  <c r="Z3432" i="11" s="1"/>
  <c r="AE3431" i="11"/>
  <c r="AD3431" i="11"/>
  <c r="AC3431" i="11"/>
  <c r="AB3431" i="11"/>
  <c r="Y3431" i="11"/>
  <c r="AA3431" i="11" s="1"/>
  <c r="W3431" i="11"/>
  <c r="X3431" i="11"/>
  <c r="Z3431" i="11" s="1"/>
  <c r="AE3430" i="11"/>
  <c r="AD3430" i="11"/>
  <c r="AC3430" i="11"/>
  <c r="AB3430" i="11"/>
  <c r="W3430" i="11"/>
  <c r="Y3430" i="11" s="1"/>
  <c r="AA3430" i="11" s="1"/>
  <c r="X3430" i="11"/>
  <c r="Z3430" i="11" s="1"/>
  <c r="AE3429" i="11"/>
  <c r="AD3429" i="11"/>
  <c r="AC3429" i="11"/>
  <c r="AB3429" i="11"/>
  <c r="W3429" i="11"/>
  <c r="Y3429" i="11" s="1"/>
  <c r="AA3429" i="11" s="1"/>
  <c r="X3429" i="11"/>
  <c r="Z3429" i="11" s="1"/>
  <c r="AE3428" i="11"/>
  <c r="AD3428" i="11"/>
  <c r="AC3428" i="11"/>
  <c r="AB3428" i="11"/>
  <c r="W3428" i="11"/>
  <c r="Y3428" i="11" s="1"/>
  <c r="AA3428" i="11" s="1"/>
  <c r="AE3427" i="11"/>
  <c r="AD3427" i="11"/>
  <c r="AC3427" i="11"/>
  <c r="AB3427" i="11"/>
  <c r="Y3427" i="11"/>
  <c r="AA3427" i="11" s="1"/>
  <c r="W3427" i="11"/>
  <c r="X3427" i="11" s="1"/>
  <c r="Z3427" i="11" s="1"/>
  <c r="AE3426" i="11"/>
  <c r="AD3426" i="11"/>
  <c r="AC3426" i="11"/>
  <c r="AB3426" i="11"/>
  <c r="Y3426" i="11"/>
  <c r="AA3426" i="11" s="1"/>
  <c r="W3426" i="11"/>
  <c r="X3426" i="11" s="1"/>
  <c r="Z3426" i="11" s="1"/>
  <c r="AE3425" i="11"/>
  <c r="AD3425" i="11"/>
  <c r="AC3425" i="11"/>
  <c r="AB3425" i="11"/>
  <c r="Y3425" i="11"/>
  <c r="AA3425" i="11" s="1"/>
  <c r="W3425" i="11"/>
  <c r="X3425" i="11"/>
  <c r="Z3425" i="11" s="1"/>
  <c r="AE3424" i="11"/>
  <c r="AD3424" i="11"/>
  <c r="AC3424" i="11"/>
  <c r="AB3424" i="11"/>
  <c r="W3424" i="11"/>
  <c r="Y3424" i="11" s="1"/>
  <c r="AA3424" i="11" s="1"/>
  <c r="X3424" i="11"/>
  <c r="Z3424" i="11" s="1"/>
  <c r="AE3423" i="11"/>
  <c r="AD3423" i="11"/>
  <c r="AC3423" i="11"/>
  <c r="AB3423" i="11"/>
  <c r="W3423" i="11"/>
  <c r="Y3423" i="11" s="1"/>
  <c r="AA3423" i="11" s="1"/>
  <c r="X3423" i="11"/>
  <c r="Z3423" i="11" s="1"/>
  <c r="AE3422" i="11"/>
  <c r="AD3422" i="11"/>
  <c r="AC3422" i="11"/>
  <c r="AB3422" i="11"/>
  <c r="W3422" i="11"/>
  <c r="Y3422" i="11" s="1"/>
  <c r="AA3422" i="11" s="1"/>
  <c r="X3422" i="11"/>
  <c r="Z3422" i="11" s="1"/>
  <c r="AE3421" i="11"/>
  <c r="AD3421" i="11"/>
  <c r="AC3421" i="11"/>
  <c r="AB3421" i="11"/>
  <c r="W3421" i="11"/>
  <c r="X3421" i="11" s="1"/>
  <c r="Z3421" i="11" s="1"/>
  <c r="AE3420" i="11"/>
  <c r="AD3420" i="11"/>
  <c r="AC3420" i="11"/>
  <c r="AB3420" i="11"/>
  <c r="Y3420" i="11"/>
  <c r="AA3420" i="11" s="1"/>
  <c r="W3420" i="11"/>
  <c r="X3420" i="11" s="1"/>
  <c r="Z3420" i="11" s="1"/>
  <c r="AE3419" i="11"/>
  <c r="AD3419" i="11"/>
  <c r="AC3419" i="11"/>
  <c r="AB3419" i="11"/>
  <c r="Y3419" i="11"/>
  <c r="AA3419" i="11" s="1"/>
  <c r="W3419" i="11"/>
  <c r="X3419" i="11"/>
  <c r="Z3419" i="11" s="1"/>
  <c r="AE3418" i="11"/>
  <c r="AD3418" i="11"/>
  <c r="AC3418" i="11"/>
  <c r="AB3418" i="11"/>
  <c r="W3418" i="11"/>
  <c r="Y3418" i="11" s="1"/>
  <c r="AA3418" i="11" s="1"/>
  <c r="X3418" i="11"/>
  <c r="Z3418" i="11" s="1"/>
  <c r="AE3417" i="11"/>
  <c r="AD3417" i="11"/>
  <c r="AC3417" i="11"/>
  <c r="AB3417" i="11"/>
  <c r="W3417" i="11"/>
  <c r="Y3417" i="11" s="1"/>
  <c r="AA3417" i="11" s="1"/>
  <c r="X3417" i="11"/>
  <c r="Z3417" i="11" s="1"/>
  <c r="AE3416" i="11"/>
  <c r="AD3416" i="11"/>
  <c r="AC3416" i="11"/>
  <c r="AB3416" i="11"/>
  <c r="W3416" i="11"/>
  <c r="Y3416" i="11" s="1"/>
  <c r="AA3416" i="11" s="1"/>
  <c r="AE3415" i="11"/>
  <c r="AD3415" i="11"/>
  <c r="AC3415" i="11"/>
  <c r="AB3415" i="11"/>
  <c r="Y3415" i="11"/>
  <c r="AA3415" i="11" s="1"/>
  <c r="W3415" i="11"/>
  <c r="X3415" i="11" s="1"/>
  <c r="Z3415" i="11" s="1"/>
  <c r="AE3414" i="11"/>
  <c r="AD3414" i="11"/>
  <c r="AC3414" i="11"/>
  <c r="AB3414" i="11"/>
  <c r="Y3414" i="11"/>
  <c r="AA3414" i="11" s="1"/>
  <c r="W3414" i="11"/>
  <c r="X3414" i="11" s="1"/>
  <c r="Z3414" i="11" s="1"/>
  <c r="AE3413" i="11"/>
  <c r="AD3413" i="11"/>
  <c r="AC3413" i="11"/>
  <c r="AB3413" i="11"/>
  <c r="Y3413" i="11"/>
  <c r="AA3413" i="11" s="1"/>
  <c r="W3413" i="11"/>
  <c r="X3413" i="11"/>
  <c r="Z3413" i="11" s="1"/>
  <c r="AE3412" i="11"/>
  <c r="AD3412" i="11"/>
  <c r="AC3412" i="11"/>
  <c r="AB3412" i="11"/>
  <c r="W3412" i="11"/>
  <c r="Y3412" i="11" s="1"/>
  <c r="AA3412" i="11" s="1"/>
  <c r="X3412" i="11"/>
  <c r="Z3412" i="11" s="1"/>
  <c r="AE3411" i="11"/>
  <c r="AD3411" i="11"/>
  <c r="AC3411" i="11"/>
  <c r="AB3411" i="11"/>
  <c r="W3411" i="11"/>
  <c r="Y3411" i="11" s="1"/>
  <c r="AA3411" i="11" s="1"/>
  <c r="X3411" i="11"/>
  <c r="Z3411" i="11" s="1"/>
  <c r="AE3410" i="11"/>
  <c r="AD3410" i="11"/>
  <c r="AC3410" i="11"/>
  <c r="AB3410" i="11"/>
  <c r="W3410" i="11"/>
  <c r="Y3410" i="11" s="1"/>
  <c r="AA3410" i="11" s="1"/>
  <c r="AE3409" i="11"/>
  <c r="AD3409" i="11"/>
  <c r="AC3409" i="11"/>
  <c r="AB3409" i="11"/>
  <c r="Y3409" i="11"/>
  <c r="AA3409" i="11" s="1"/>
  <c r="W3409" i="11"/>
  <c r="X3409" i="11" s="1"/>
  <c r="Z3409" i="11" s="1"/>
  <c r="AE3408" i="11"/>
  <c r="AD3408" i="11"/>
  <c r="AC3408" i="11"/>
  <c r="AB3408" i="11"/>
  <c r="Y3408" i="11"/>
  <c r="AA3408" i="11" s="1"/>
  <c r="W3408" i="11"/>
  <c r="X3408" i="11" s="1"/>
  <c r="Z3408" i="11" s="1"/>
  <c r="AE3407" i="11"/>
  <c r="AD3407" i="11"/>
  <c r="AC3407" i="11"/>
  <c r="AB3407" i="11"/>
  <c r="Y3407" i="11"/>
  <c r="AA3407" i="11" s="1"/>
  <c r="W3407" i="11"/>
  <c r="X3407" i="11"/>
  <c r="Z3407" i="11" s="1"/>
  <c r="AE3406" i="11"/>
  <c r="AD3406" i="11"/>
  <c r="AC3406" i="11"/>
  <c r="AB3406" i="11"/>
  <c r="W3406" i="11"/>
  <c r="Y3406" i="11" s="1"/>
  <c r="AA3406" i="11" s="1"/>
  <c r="X3406" i="11"/>
  <c r="Z3406" i="11" s="1"/>
  <c r="AE3405" i="11"/>
  <c r="AD3405" i="11"/>
  <c r="AC3405" i="11"/>
  <c r="AB3405" i="11"/>
  <c r="W3405" i="11"/>
  <c r="Y3405" i="11" s="1"/>
  <c r="AA3405" i="11" s="1"/>
  <c r="X3405" i="11"/>
  <c r="Z3405" i="11" s="1"/>
  <c r="AE3404" i="11"/>
  <c r="AD3404" i="11"/>
  <c r="AC3404" i="11"/>
  <c r="AB3404" i="11"/>
  <c r="W3404" i="11"/>
  <c r="Y3404" i="11" s="1"/>
  <c r="AA3404" i="11" s="1"/>
  <c r="X3404" i="11"/>
  <c r="Z3404" i="11" s="1"/>
  <c r="AE3403" i="11"/>
  <c r="AD3403" i="11"/>
  <c r="AC3403" i="11"/>
  <c r="AB3403" i="11"/>
  <c r="W3403" i="11"/>
  <c r="X3403" i="11" s="1"/>
  <c r="Z3403" i="11" s="1"/>
  <c r="AE3402" i="11"/>
  <c r="AD3402" i="11"/>
  <c r="AC3402" i="11"/>
  <c r="AB3402" i="11"/>
  <c r="Y3402" i="11"/>
  <c r="AA3402" i="11" s="1"/>
  <c r="W3402" i="11"/>
  <c r="X3402" i="11" s="1"/>
  <c r="Z3402" i="11" s="1"/>
  <c r="AE3401" i="11"/>
  <c r="AD3401" i="11"/>
  <c r="AC3401" i="11"/>
  <c r="AB3401" i="11"/>
  <c r="Y3401" i="11"/>
  <c r="AA3401" i="11" s="1"/>
  <c r="W3401" i="11"/>
  <c r="X3401" i="11"/>
  <c r="Z3401" i="11" s="1"/>
  <c r="AE3400" i="11"/>
  <c r="AD3400" i="11"/>
  <c r="AC3400" i="11"/>
  <c r="AB3400" i="11"/>
  <c r="W3400" i="11"/>
  <c r="Y3400" i="11" s="1"/>
  <c r="AA3400" i="11" s="1"/>
  <c r="X3400" i="11"/>
  <c r="Z3400" i="11" s="1"/>
  <c r="AE3399" i="11"/>
  <c r="AD3399" i="11"/>
  <c r="AC3399" i="11"/>
  <c r="AB3399" i="11"/>
  <c r="W3399" i="11"/>
  <c r="Y3399" i="11" s="1"/>
  <c r="AA3399" i="11" s="1"/>
  <c r="X3399" i="11"/>
  <c r="Z3399" i="11" s="1"/>
  <c r="AE3398" i="11"/>
  <c r="AD3398" i="11"/>
  <c r="AC3398" i="11"/>
  <c r="AB3398" i="11"/>
  <c r="W3398" i="11"/>
  <c r="Y3398" i="11" s="1"/>
  <c r="AA3398" i="11" s="1"/>
  <c r="AE3397" i="11"/>
  <c r="AD3397" i="11"/>
  <c r="AC3397" i="11"/>
  <c r="AB3397" i="11"/>
  <c r="Y3397" i="11"/>
  <c r="AA3397" i="11" s="1"/>
  <c r="W3397" i="11"/>
  <c r="X3397" i="11"/>
  <c r="Z3397" i="11" s="1"/>
  <c r="AE3396" i="11"/>
  <c r="AD3396" i="11"/>
  <c r="AC3396" i="11"/>
  <c r="AB3396" i="11"/>
  <c r="W3396" i="11"/>
  <c r="X3396" i="11" s="1"/>
  <c r="Z3396" i="11" s="1"/>
  <c r="AE3395" i="11"/>
  <c r="AD3395" i="11"/>
  <c r="AC3395" i="11"/>
  <c r="AB3395" i="11"/>
  <c r="Y3395" i="11"/>
  <c r="AA3395" i="11" s="1"/>
  <c r="W3395" i="11"/>
  <c r="X3395" i="11"/>
  <c r="Z3395" i="11" s="1"/>
  <c r="AE3394" i="11"/>
  <c r="AD3394" i="11"/>
  <c r="AC3394" i="11"/>
  <c r="AB3394" i="11"/>
  <c r="W3394" i="11"/>
  <c r="Y3394" i="11" s="1"/>
  <c r="AA3394" i="11" s="1"/>
  <c r="X3394" i="11"/>
  <c r="Z3394" i="11" s="1"/>
  <c r="AE3393" i="11"/>
  <c r="AD3393" i="11"/>
  <c r="AC3393" i="11"/>
  <c r="AB3393" i="11"/>
  <c r="W3393" i="11"/>
  <c r="Y3393" i="11" s="1"/>
  <c r="AA3393" i="11" s="1"/>
  <c r="X3393" i="11"/>
  <c r="Z3393" i="11" s="1"/>
  <c r="AE3392" i="11"/>
  <c r="AD3392" i="11"/>
  <c r="AC3392" i="11"/>
  <c r="AB3392" i="11"/>
  <c r="W3392" i="11"/>
  <c r="Y3392" i="11" s="1"/>
  <c r="AA3392" i="11" s="1"/>
  <c r="AE3391" i="11"/>
  <c r="AD3391" i="11"/>
  <c r="AC3391" i="11"/>
  <c r="AB3391" i="11"/>
  <c r="Y3391" i="11"/>
  <c r="AA3391" i="11" s="1"/>
  <c r="W3391" i="11"/>
  <c r="X3391" i="11" s="1"/>
  <c r="Z3391" i="11" s="1"/>
  <c r="AE3390" i="11"/>
  <c r="AD3390" i="11"/>
  <c r="AC3390" i="11"/>
  <c r="AB3390" i="11"/>
  <c r="Y3390" i="11"/>
  <c r="AA3390" i="11" s="1"/>
  <c r="W3390" i="11"/>
  <c r="X3390" i="11" s="1"/>
  <c r="Z3390" i="11" s="1"/>
  <c r="AE3389" i="11"/>
  <c r="AD3389" i="11"/>
  <c r="AC3389" i="11"/>
  <c r="AB3389" i="11"/>
  <c r="Y3389" i="11"/>
  <c r="AA3389" i="11" s="1"/>
  <c r="W3389" i="11"/>
  <c r="X3389" i="11"/>
  <c r="Z3389" i="11" s="1"/>
  <c r="AE3388" i="11"/>
  <c r="AD3388" i="11"/>
  <c r="AC3388" i="11"/>
  <c r="AB3388" i="11"/>
  <c r="W3388" i="11"/>
  <c r="Y3388" i="11" s="1"/>
  <c r="AA3388" i="11" s="1"/>
  <c r="X3388" i="11"/>
  <c r="Z3388" i="11" s="1"/>
  <c r="AE3387" i="11"/>
  <c r="AD3387" i="11"/>
  <c r="AC3387" i="11"/>
  <c r="AB3387" i="11"/>
  <c r="W3387" i="11"/>
  <c r="Y3387" i="11" s="1"/>
  <c r="AA3387" i="11" s="1"/>
  <c r="X3387" i="11"/>
  <c r="Z3387" i="11" s="1"/>
  <c r="AE3386" i="11"/>
  <c r="AD3386" i="11"/>
  <c r="AC3386" i="11"/>
  <c r="AB3386" i="11"/>
  <c r="W3386" i="11"/>
  <c r="Y3386" i="11" s="1"/>
  <c r="AA3386" i="11" s="1"/>
  <c r="X3386" i="11"/>
  <c r="Z3386" i="11" s="1"/>
  <c r="AE3385" i="11"/>
  <c r="AD3385" i="11"/>
  <c r="AC3385" i="11"/>
  <c r="AB3385" i="11"/>
  <c r="W3385" i="11"/>
  <c r="X3385" i="11" s="1"/>
  <c r="Z3385" i="11" s="1"/>
  <c r="AE3384" i="11"/>
  <c r="AD3384" i="11"/>
  <c r="AC3384" i="11"/>
  <c r="AB3384" i="11"/>
  <c r="Y3384" i="11"/>
  <c r="AA3384" i="11" s="1"/>
  <c r="W3384" i="11"/>
  <c r="X3384" i="11" s="1"/>
  <c r="Z3384" i="11" s="1"/>
  <c r="AE3383" i="11"/>
  <c r="AD3383" i="11"/>
  <c r="AC3383" i="11"/>
  <c r="AB3383" i="11"/>
  <c r="Y3383" i="11"/>
  <c r="AA3383" i="11" s="1"/>
  <c r="W3383" i="11"/>
  <c r="X3383" i="11"/>
  <c r="Z3383" i="11" s="1"/>
  <c r="AE3382" i="11"/>
  <c r="AD3382" i="11"/>
  <c r="AC3382" i="11"/>
  <c r="AB3382" i="11"/>
  <c r="W3382" i="11"/>
  <c r="Y3382" i="11" s="1"/>
  <c r="AA3382" i="11" s="1"/>
  <c r="X3382" i="11"/>
  <c r="Z3382" i="11" s="1"/>
  <c r="AE3381" i="11"/>
  <c r="AD3381" i="11"/>
  <c r="AC3381" i="11"/>
  <c r="AB3381" i="11"/>
  <c r="W3381" i="11"/>
  <c r="Y3381" i="11" s="1"/>
  <c r="AA3381" i="11" s="1"/>
  <c r="X3381" i="11"/>
  <c r="Z3381" i="11" s="1"/>
  <c r="AE3380" i="11"/>
  <c r="AD3380" i="11"/>
  <c r="AC3380" i="11"/>
  <c r="AB3380" i="11"/>
  <c r="W3380" i="11"/>
  <c r="Y3380" i="11" s="1"/>
  <c r="AA3380" i="11" s="1"/>
  <c r="AE3379" i="11"/>
  <c r="AD3379" i="11"/>
  <c r="AC3379" i="11"/>
  <c r="AB3379" i="11"/>
  <c r="Y3379" i="11"/>
  <c r="AA3379" i="11" s="1"/>
  <c r="W3379" i="11"/>
  <c r="X3379" i="11"/>
  <c r="Z3379" i="11" s="1"/>
  <c r="AE3378" i="11"/>
  <c r="AD3378" i="11"/>
  <c r="AC3378" i="11"/>
  <c r="AB3378" i="11"/>
  <c r="W3378" i="11"/>
  <c r="X3378" i="11" s="1"/>
  <c r="Z3378" i="11" s="1"/>
  <c r="AE3377" i="11"/>
  <c r="AD3377" i="11"/>
  <c r="AC3377" i="11"/>
  <c r="AB3377" i="11"/>
  <c r="Y3377" i="11"/>
  <c r="AA3377" i="11" s="1"/>
  <c r="W3377" i="11"/>
  <c r="X3377" i="11" s="1"/>
  <c r="Z3377" i="11" s="1"/>
  <c r="AE3376" i="11"/>
  <c r="AD3376" i="11"/>
  <c r="AC3376" i="11"/>
  <c r="AB3376" i="11"/>
  <c r="W3376" i="11"/>
  <c r="X3376" i="11" s="1"/>
  <c r="Z3376" i="11" s="1"/>
  <c r="AE3375" i="11"/>
  <c r="AD3375" i="11"/>
  <c r="AC3375" i="11"/>
  <c r="AB3375" i="11"/>
  <c r="W3375" i="11"/>
  <c r="X3375" i="11" s="1"/>
  <c r="Z3375" i="11" s="1"/>
  <c r="AE3374" i="11"/>
  <c r="AD3374" i="11"/>
  <c r="AC3374" i="11"/>
  <c r="AB3374" i="11"/>
  <c r="W3374" i="11"/>
  <c r="X3374" i="11" s="1"/>
  <c r="Z3374" i="11" s="1"/>
  <c r="AE3373" i="11"/>
  <c r="AD3373" i="11"/>
  <c r="AC3373" i="11"/>
  <c r="AB3373" i="11"/>
  <c r="W3373" i="11"/>
  <c r="X3373" i="11" s="1"/>
  <c r="Z3373" i="11" s="1"/>
  <c r="Y3373" i="11"/>
  <c r="AA3373" i="11" s="1"/>
  <c r="AE3372" i="11"/>
  <c r="AD3372" i="11"/>
  <c r="AC3372" i="11"/>
  <c r="AB3372" i="11"/>
  <c r="W3372" i="11"/>
  <c r="Y3372" i="11" s="1"/>
  <c r="AA3372" i="11" s="1"/>
  <c r="X3372" i="11"/>
  <c r="Z3372" i="11" s="1"/>
  <c r="AE3371" i="11"/>
  <c r="AD3371" i="11"/>
  <c r="AC3371" i="11"/>
  <c r="AB3371" i="11"/>
  <c r="W3371" i="11"/>
  <c r="Y3371" i="11"/>
  <c r="AA3371" i="11" s="1"/>
  <c r="AE3370" i="11"/>
  <c r="AD3370" i="11"/>
  <c r="AC3370" i="11"/>
  <c r="AB3370" i="11"/>
  <c r="W3370" i="11"/>
  <c r="X3370" i="11"/>
  <c r="Z3370" i="11" s="1"/>
  <c r="AE3369" i="11"/>
  <c r="AD3369" i="11"/>
  <c r="AC3369" i="11"/>
  <c r="AB3369" i="11"/>
  <c r="W3369" i="11"/>
  <c r="Y3369" i="11"/>
  <c r="AA3369" i="11" s="1"/>
  <c r="AE3368" i="11"/>
  <c r="AD3368" i="11"/>
  <c r="AC3368" i="11"/>
  <c r="AB3368" i="11"/>
  <c r="W3368" i="11"/>
  <c r="X3368" i="11"/>
  <c r="Z3368" i="11" s="1"/>
  <c r="AE3367" i="11"/>
  <c r="AD3367" i="11"/>
  <c r="AC3367" i="11"/>
  <c r="AB3367" i="11"/>
  <c r="W3367" i="11"/>
  <c r="Y3367" i="11" s="1"/>
  <c r="AA3367" i="11" s="1"/>
  <c r="AE3366" i="11"/>
  <c r="AD3366" i="11"/>
  <c r="AC3366" i="11"/>
  <c r="AB3366" i="11"/>
  <c r="W3366" i="11"/>
  <c r="X3366" i="11" s="1"/>
  <c r="Z3366" i="11" s="1"/>
  <c r="AE3365" i="11"/>
  <c r="AD3365" i="11"/>
  <c r="AC3365" i="11"/>
  <c r="AB3365" i="11"/>
  <c r="Y3365" i="11"/>
  <c r="AA3365" i="11" s="1"/>
  <c r="W3365" i="11"/>
  <c r="X3365" i="11" s="1"/>
  <c r="Z3365" i="11" s="1"/>
  <c r="AE3364" i="11"/>
  <c r="AD3364" i="11"/>
  <c r="AC3364" i="11"/>
  <c r="AB3364" i="11"/>
  <c r="W3364" i="11"/>
  <c r="X3364" i="11" s="1"/>
  <c r="Z3364" i="11" s="1"/>
  <c r="AE3363" i="11"/>
  <c r="AD3363" i="11"/>
  <c r="AC3363" i="11"/>
  <c r="AB3363" i="11"/>
  <c r="W3363" i="11"/>
  <c r="X3363" i="11" s="1"/>
  <c r="Z3363" i="11" s="1"/>
  <c r="AE3362" i="11"/>
  <c r="AD3362" i="11"/>
  <c r="AC3362" i="11"/>
  <c r="AB3362" i="11"/>
  <c r="W3362" i="11"/>
  <c r="X3362" i="11" s="1"/>
  <c r="Z3362" i="11" s="1"/>
  <c r="AE3361" i="11"/>
  <c r="AD3361" i="11"/>
  <c r="AC3361" i="11"/>
  <c r="AB3361" i="11"/>
  <c r="X3361" i="11"/>
  <c r="Z3361" i="11" s="1"/>
  <c r="W3361" i="11"/>
  <c r="Y3361" i="11"/>
  <c r="AA3361" i="11" s="1"/>
  <c r="AE3360" i="11"/>
  <c r="AD3360" i="11"/>
  <c r="AC3360" i="11"/>
  <c r="AB3360" i="11"/>
  <c r="W3360" i="11"/>
  <c r="Y3360" i="11" s="1"/>
  <c r="AA3360" i="11" s="1"/>
  <c r="X3360" i="11"/>
  <c r="Z3360" i="11" s="1"/>
  <c r="AE3359" i="11"/>
  <c r="AD3359" i="11"/>
  <c r="AC3359" i="11"/>
  <c r="AB3359" i="11"/>
  <c r="W3359" i="11"/>
  <c r="Y3359" i="11"/>
  <c r="AA3359" i="11"/>
  <c r="AE3358" i="11"/>
  <c r="AD3358" i="11"/>
  <c r="AC3358" i="11"/>
  <c r="AB3358" i="11"/>
  <c r="W3358" i="11"/>
  <c r="X3358" i="11"/>
  <c r="Z3358" i="11" s="1"/>
  <c r="AE3357" i="11"/>
  <c r="AD3357" i="11"/>
  <c r="AC3357" i="11"/>
  <c r="AB3357" i="11"/>
  <c r="W3357" i="11"/>
  <c r="Y3357" i="11"/>
  <c r="AA3357" i="11" s="1"/>
  <c r="AE3356" i="11"/>
  <c r="AD3356" i="11"/>
  <c r="AC3356" i="11"/>
  <c r="AB3356" i="11"/>
  <c r="W3356" i="11"/>
  <c r="X3356" i="11"/>
  <c r="Z3356" i="11" s="1"/>
  <c r="AE3355" i="11"/>
  <c r="AD3355" i="11"/>
  <c r="AC3355" i="11"/>
  <c r="AB3355" i="11"/>
  <c r="X3355" i="11"/>
  <c r="Z3355" i="11" s="1"/>
  <c r="W3355" i="11"/>
  <c r="Y3355" i="11" s="1"/>
  <c r="AA3355" i="11" s="1"/>
  <c r="AE3354" i="11"/>
  <c r="AD3354" i="11"/>
  <c r="AC3354" i="11"/>
  <c r="AB3354" i="11"/>
  <c r="Y3354" i="11"/>
  <c r="AA3354" i="11" s="1"/>
  <c r="W3354" i="11"/>
  <c r="X3354" i="11" s="1"/>
  <c r="Z3354" i="11" s="1"/>
  <c r="AE3353" i="11"/>
  <c r="AD3353" i="11"/>
  <c r="AC3353" i="11"/>
  <c r="AB3353" i="11"/>
  <c r="Y3353" i="11"/>
  <c r="AA3353" i="11" s="1"/>
  <c r="W3353" i="11"/>
  <c r="X3353" i="11" s="1"/>
  <c r="Z3353" i="11" s="1"/>
  <c r="AE3352" i="11"/>
  <c r="AD3352" i="11"/>
  <c r="AC3352" i="11"/>
  <c r="AB3352" i="11"/>
  <c r="W3352" i="11"/>
  <c r="X3352" i="11" s="1"/>
  <c r="Z3352" i="11" s="1"/>
  <c r="AE3351" i="11"/>
  <c r="AD3351" i="11"/>
  <c r="AC3351" i="11"/>
  <c r="AB3351" i="11"/>
  <c r="W3351" i="11"/>
  <c r="X3351" i="11" s="1"/>
  <c r="Z3351" i="11" s="1"/>
  <c r="AE3350" i="11"/>
  <c r="AD3350" i="11"/>
  <c r="AC3350" i="11"/>
  <c r="AB3350" i="11"/>
  <c r="W3350" i="11"/>
  <c r="X3350" i="11" s="1"/>
  <c r="Z3350" i="11" s="1"/>
  <c r="AE3349" i="11"/>
  <c r="AD3349" i="11"/>
  <c r="AC3349" i="11"/>
  <c r="AB3349" i="11"/>
  <c r="W3349" i="11"/>
  <c r="X3349" i="11" s="1"/>
  <c r="Z3349" i="11" s="1"/>
  <c r="AE3348" i="11"/>
  <c r="AD3348" i="11"/>
  <c r="AC3348" i="11"/>
  <c r="AB3348" i="11"/>
  <c r="Y3348" i="11"/>
  <c r="AA3348" i="11" s="1"/>
  <c r="W3348" i="11"/>
  <c r="X3348" i="11"/>
  <c r="Z3348" i="11" s="1"/>
  <c r="AE3347" i="11"/>
  <c r="AD3347" i="11"/>
  <c r="AC3347" i="11"/>
  <c r="AB3347" i="11"/>
  <c r="W3347" i="11"/>
  <c r="Y3347" i="11"/>
  <c r="AA3347" i="11" s="1"/>
  <c r="AE3346" i="11"/>
  <c r="AD3346" i="11"/>
  <c r="AC3346" i="11"/>
  <c r="AB3346" i="11"/>
  <c r="W3346" i="11"/>
  <c r="X3346" i="11"/>
  <c r="Z3346" i="11" s="1"/>
  <c r="AE3345" i="11"/>
  <c r="AD3345" i="11"/>
  <c r="AC3345" i="11"/>
  <c r="AB3345" i="11"/>
  <c r="W3345" i="11"/>
  <c r="Y3345" i="11"/>
  <c r="AA3345" i="11" s="1"/>
  <c r="AE3344" i="11"/>
  <c r="AD3344" i="11"/>
  <c r="AC3344" i="11"/>
  <c r="AB3344" i="11"/>
  <c r="W3344" i="11"/>
  <c r="X3344" i="11" s="1"/>
  <c r="Z3344" i="11" s="1"/>
  <c r="AE3343" i="11"/>
  <c r="AD3343" i="11"/>
  <c r="AC3343" i="11"/>
  <c r="AB3343" i="11"/>
  <c r="Y3343" i="11"/>
  <c r="AA3343" i="11" s="1"/>
  <c r="X3343" i="11"/>
  <c r="Z3343" i="11" s="1"/>
  <c r="W3343" i="11"/>
  <c r="AE3342" i="11"/>
  <c r="AD3342" i="11"/>
  <c r="AC3342" i="11"/>
  <c r="AB3342" i="11"/>
  <c r="Y3342" i="11"/>
  <c r="AA3342" i="11" s="1"/>
  <c r="W3342" i="11"/>
  <c r="X3342" i="11" s="1"/>
  <c r="Z3342" i="11" s="1"/>
  <c r="AE3341" i="11"/>
  <c r="AD3341" i="11"/>
  <c r="AC3341" i="11"/>
  <c r="AB3341" i="11"/>
  <c r="Y3341" i="11"/>
  <c r="AA3341" i="11" s="1"/>
  <c r="W3341" i="11"/>
  <c r="X3341" i="11"/>
  <c r="Z3341" i="11" s="1"/>
  <c r="AE3340" i="11"/>
  <c r="AD3340" i="11"/>
  <c r="AC3340" i="11"/>
  <c r="AB3340" i="11"/>
  <c r="W3340" i="11"/>
  <c r="X3340" i="11"/>
  <c r="Z3340" i="11" s="1"/>
  <c r="AE3339" i="11"/>
  <c r="AD3339" i="11"/>
  <c r="AC3339" i="11"/>
  <c r="AB3339" i="11"/>
  <c r="W3339" i="11"/>
  <c r="X3339" i="11"/>
  <c r="Z3339" i="11" s="1"/>
  <c r="AE3338" i="11"/>
  <c r="AD3338" i="11"/>
  <c r="AC3338" i="11"/>
  <c r="AB3338" i="11"/>
  <c r="W3338" i="11"/>
  <c r="X3338" i="11"/>
  <c r="Z3338" i="11" s="1"/>
  <c r="AE3337" i="11"/>
  <c r="AD3337" i="11"/>
  <c r="AC3337" i="11"/>
  <c r="AB3337" i="11"/>
  <c r="W3337" i="11"/>
  <c r="X3337" i="11" s="1"/>
  <c r="Z3337" i="11" s="1"/>
  <c r="Y3337" i="11"/>
  <c r="AA3337" i="11" s="1"/>
  <c r="AE3336" i="11"/>
  <c r="AD3336" i="11"/>
  <c r="AC3336" i="11"/>
  <c r="AB3336" i="11"/>
  <c r="W3336" i="11"/>
  <c r="Y3336" i="11" s="1"/>
  <c r="AA3336" i="11" s="1"/>
  <c r="AE3335" i="11"/>
  <c r="AD3335" i="11"/>
  <c r="AC3335" i="11"/>
  <c r="AB3335" i="11"/>
  <c r="Y3335" i="11"/>
  <c r="AA3335" i="11" s="1"/>
  <c r="W3335" i="11"/>
  <c r="X3335" i="11" s="1"/>
  <c r="Z3335" i="11" s="1"/>
  <c r="AE3334" i="11"/>
  <c r="AD3334" i="11"/>
  <c r="AC3334" i="11"/>
  <c r="AB3334" i="11"/>
  <c r="W3334" i="11"/>
  <c r="X3334" i="11" s="1"/>
  <c r="Z3334" i="11" s="1"/>
  <c r="AE3333" i="11"/>
  <c r="AD3333" i="11"/>
  <c r="AC3333" i="11"/>
  <c r="AB3333" i="11"/>
  <c r="W3333" i="11"/>
  <c r="Y3333" i="11" s="1"/>
  <c r="AA3333" i="11" s="1"/>
  <c r="AE3332" i="11"/>
  <c r="AD3332" i="11"/>
  <c r="AC3332" i="11"/>
  <c r="AB3332" i="11"/>
  <c r="W3332" i="11"/>
  <c r="X3332" i="11" s="1"/>
  <c r="Z3332" i="11" s="1"/>
  <c r="AE3331" i="11"/>
  <c r="AD3331" i="11"/>
  <c r="AC3331" i="11"/>
  <c r="AB3331" i="11"/>
  <c r="Y3331" i="11"/>
  <c r="AA3331" i="11" s="1"/>
  <c r="X3331" i="11"/>
  <c r="Z3331" i="11" s="1"/>
  <c r="W3331" i="11"/>
  <c r="AE3330" i="11"/>
  <c r="AD3330" i="11"/>
  <c r="AC3330" i="11"/>
  <c r="AB3330" i="11"/>
  <c r="Y3330" i="11"/>
  <c r="AA3330" i="11" s="1"/>
  <c r="W3330" i="11"/>
  <c r="X3330" i="11" s="1"/>
  <c r="Z3330" i="11" s="1"/>
  <c r="AE3329" i="11"/>
  <c r="AD3329" i="11"/>
  <c r="AC3329" i="11"/>
  <c r="AB3329" i="11"/>
  <c r="W3329" i="11"/>
  <c r="Y3329" i="11" s="1"/>
  <c r="AA3329" i="11" s="1"/>
  <c r="X3329" i="11"/>
  <c r="Z3329" i="11" s="1"/>
  <c r="AE3328" i="11"/>
  <c r="AD3328" i="11"/>
  <c r="AC3328" i="11"/>
  <c r="AB3328" i="11"/>
  <c r="W3328" i="11"/>
  <c r="X3328" i="11"/>
  <c r="Z3328" i="11" s="1"/>
  <c r="AE3327" i="11"/>
  <c r="AD3327" i="11"/>
  <c r="AC3327" i="11"/>
  <c r="AB3327" i="11"/>
  <c r="W3327" i="11"/>
  <c r="X3327" i="11"/>
  <c r="Z3327" i="11" s="1"/>
  <c r="AE3326" i="11"/>
  <c r="AD3326" i="11"/>
  <c r="AC3326" i="11"/>
  <c r="AB3326" i="11"/>
  <c r="W3326" i="11"/>
  <c r="X3326" i="11"/>
  <c r="Z3326" i="11" s="1"/>
  <c r="AE3325" i="11"/>
  <c r="AD3325" i="11"/>
  <c r="AC3325" i="11"/>
  <c r="AB3325" i="11"/>
  <c r="W3325" i="11"/>
  <c r="X3325" i="11" s="1"/>
  <c r="Z3325" i="11" s="1"/>
  <c r="Y3325" i="11"/>
  <c r="AA3325" i="11" s="1"/>
  <c r="AE3324" i="11"/>
  <c r="AD3324" i="11"/>
  <c r="AC3324" i="11"/>
  <c r="AB3324" i="11"/>
  <c r="W3324" i="11"/>
  <c r="X3324" i="11" s="1"/>
  <c r="Z3324" i="11" s="1"/>
  <c r="AE3323" i="11"/>
  <c r="AD3323" i="11"/>
  <c r="AC3323" i="11"/>
  <c r="AB3323" i="11"/>
  <c r="Y3323" i="11"/>
  <c r="AA3323" i="11" s="1"/>
  <c r="W3323" i="11"/>
  <c r="X3323" i="11" s="1"/>
  <c r="Z3323" i="11" s="1"/>
  <c r="AE3322" i="11"/>
  <c r="AD3322" i="11"/>
  <c r="AC3322" i="11"/>
  <c r="AB3322" i="11"/>
  <c r="W3322" i="11"/>
  <c r="X3322" i="11" s="1"/>
  <c r="Z3322" i="11" s="1"/>
  <c r="AE3321" i="11"/>
  <c r="AD3321" i="11"/>
  <c r="AC3321" i="11"/>
  <c r="AB3321" i="11"/>
  <c r="W3321" i="11"/>
  <c r="Y3321" i="11" s="1"/>
  <c r="AA3321" i="11" s="1"/>
  <c r="AE3320" i="11"/>
  <c r="AD3320" i="11"/>
  <c r="AC3320" i="11"/>
  <c r="AB3320" i="11"/>
  <c r="W3320" i="11"/>
  <c r="X3320" i="11" s="1"/>
  <c r="Z3320" i="11" s="1"/>
  <c r="AE3319" i="11"/>
  <c r="AD3319" i="11"/>
  <c r="AC3319" i="11"/>
  <c r="AB3319" i="11"/>
  <c r="AA3319" i="11"/>
  <c r="X3319" i="11"/>
  <c r="Z3319" i="11" s="1"/>
  <c r="W3319" i="11"/>
  <c r="Y3319" i="11" s="1"/>
  <c r="AE3318" i="11"/>
  <c r="AD3318" i="11"/>
  <c r="AC3318" i="11"/>
  <c r="AB3318" i="11"/>
  <c r="Y3318" i="11"/>
  <c r="AA3318" i="11" s="1"/>
  <c r="W3318" i="11"/>
  <c r="X3318" i="11"/>
  <c r="Z3318" i="11" s="1"/>
  <c r="AE3317" i="11"/>
  <c r="AD3317" i="11"/>
  <c r="AC3317" i="11"/>
  <c r="AB3317" i="11"/>
  <c r="W3317" i="11"/>
  <c r="X3317" i="11" s="1"/>
  <c r="Z3317" i="11" s="1"/>
  <c r="AE3316" i="11"/>
  <c r="AD3316" i="11"/>
  <c r="AC3316" i="11"/>
  <c r="AB3316" i="11"/>
  <c r="W3316" i="11"/>
  <c r="X3316" i="11" s="1"/>
  <c r="Z3316" i="11" s="1"/>
  <c r="AE3315" i="11"/>
  <c r="AD3315" i="11"/>
  <c r="AC3315" i="11"/>
  <c r="AB3315" i="11"/>
  <c r="X3315" i="11"/>
  <c r="Z3315" i="11" s="1"/>
  <c r="W3315" i="11"/>
  <c r="Y3315" i="11" s="1"/>
  <c r="AA3315" i="11" s="1"/>
  <c r="AE3314" i="11"/>
  <c r="AD3314" i="11"/>
  <c r="AC3314" i="11"/>
  <c r="AB3314" i="11"/>
  <c r="W3314" i="11"/>
  <c r="Y3314" i="11" s="1"/>
  <c r="AA3314" i="11" s="1"/>
  <c r="X3314" i="11"/>
  <c r="Z3314" i="11" s="1"/>
  <c r="AE3313" i="11"/>
  <c r="AD3313" i="11"/>
  <c r="AC3313" i="11"/>
  <c r="AB3313" i="11"/>
  <c r="W3313" i="11"/>
  <c r="Y3313" i="11" s="1"/>
  <c r="AA3313" i="11" s="1"/>
  <c r="AE3312" i="11"/>
  <c r="AD3312" i="11"/>
  <c r="AC3312" i="11"/>
  <c r="AB3312" i="11"/>
  <c r="W3312" i="11"/>
  <c r="X3312" i="11" s="1"/>
  <c r="Z3312" i="11" s="1"/>
  <c r="AE3311" i="11"/>
  <c r="AD3311" i="11"/>
  <c r="AC3311" i="11"/>
  <c r="AB3311" i="11"/>
  <c r="W3311" i="11"/>
  <c r="Y3311" i="11" s="1"/>
  <c r="AA3311" i="11" s="1"/>
  <c r="AE3310" i="11"/>
  <c r="AD3310" i="11"/>
  <c r="AC3310" i="11"/>
  <c r="AB3310" i="11"/>
  <c r="Y3310" i="11"/>
  <c r="AA3310" i="11" s="1"/>
  <c r="W3310" i="11"/>
  <c r="X3310" i="11"/>
  <c r="Z3310" i="11" s="1"/>
  <c r="AE3309" i="11"/>
  <c r="AD3309" i="11"/>
  <c r="AC3309" i="11"/>
  <c r="AB3309" i="11"/>
  <c r="W3309" i="11"/>
  <c r="Y3309" i="11" s="1"/>
  <c r="AA3309" i="11" s="1"/>
  <c r="AE3308" i="11"/>
  <c r="AD3308" i="11"/>
  <c r="AC3308" i="11"/>
  <c r="AB3308" i="11"/>
  <c r="W3308" i="11"/>
  <c r="X3308" i="11" s="1"/>
  <c r="Z3308" i="11" s="1"/>
  <c r="AE3307" i="11"/>
  <c r="AD3307" i="11"/>
  <c r="AC3307" i="11"/>
  <c r="AB3307" i="11"/>
  <c r="Y3307" i="11"/>
  <c r="AA3307" i="11" s="1"/>
  <c r="W3307" i="11"/>
  <c r="X3307" i="11" s="1"/>
  <c r="Z3307" i="11" s="1"/>
  <c r="AE3306" i="11"/>
  <c r="AD3306" i="11"/>
  <c r="AC3306" i="11"/>
  <c r="AB3306" i="11"/>
  <c r="W3306" i="11"/>
  <c r="X3306" i="11" s="1"/>
  <c r="Z3306" i="11" s="1"/>
  <c r="AE3305" i="11"/>
  <c r="AD3305" i="11"/>
  <c r="AC3305" i="11"/>
  <c r="AB3305" i="11"/>
  <c r="W3305" i="11"/>
  <c r="X3305" i="11" s="1"/>
  <c r="Z3305" i="11" s="1"/>
  <c r="AE3304" i="11"/>
  <c r="AD3304" i="11"/>
  <c r="AC3304" i="11"/>
  <c r="AB3304" i="11"/>
  <c r="W3304" i="11"/>
  <c r="X3304" i="11" s="1"/>
  <c r="Z3304" i="11" s="1"/>
  <c r="AE3303" i="11"/>
  <c r="AD3303" i="11"/>
  <c r="AC3303" i="11"/>
  <c r="AB3303" i="11"/>
  <c r="W3303" i="11"/>
  <c r="X3303" i="11" s="1"/>
  <c r="Z3303" i="11" s="1"/>
  <c r="AE3302" i="11"/>
  <c r="AD3302" i="11"/>
  <c r="AC3302" i="11"/>
  <c r="AB3302" i="11"/>
  <c r="W3302" i="11"/>
  <c r="X3302" i="11" s="1"/>
  <c r="Z3302" i="11" s="1"/>
  <c r="AE3301" i="11"/>
  <c r="AD3301" i="11"/>
  <c r="AC3301" i="11"/>
  <c r="AB3301" i="11"/>
  <c r="X3301" i="11"/>
  <c r="Z3301" i="11" s="1"/>
  <c r="W3301" i="11"/>
  <c r="Y3301" i="11"/>
  <c r="AA3301" i="11" s="1"/>
  <c r="AE3300" i="11"/>
  <c r="AD3300" i="11"/>
  <c r="AC3300" i="11"/>
  <c r="AB3300" i="11"/>
  <c r="W3300" i="11"/>
  <c r="X3300" i="11"/>
  <c r="Z3300" i="11" s="1"/>
  <c r="AE3299" i="11"/>
  <c r="AD3299" i="11"/>
  <c r="AC3299" i="11"/>
  <c r="AB3299" i="11"/>
  <c r="W3299" i="11"/>
  <c r="X3299" i="11" s="1"/>
  <c r="Z3299" i="11" s="1"/>
  <c r="Y3299" i="11"/>
  <c r="AA3299" i="11" s="1"/>
  <c r="AE3298" i="11"/>
  <c r="AD3298" i="11"/>
  <c r="AC3298" i="11"/>
  <c r="AB3298" i="11"/>
  <c r="W3298" i="11"/>
  <c r="Y3298" i="11"/>
  <c r="AA3298" i="11" s="1"/>
  <c r="AE3297" i="11"/>
  <c r="AD3297" i="11"/>
  <c r="AC3297" i="11"/>
  <c r="AB3297" i="11"/>
  <c r="W3297" i="11"/>
  <c r="Y3297" i="11" s="1"/>
  <c r="AA3297" i="11" s="1"/>
  <c r="X3297" i="11"/>
  <c r="Z3297" i="11" s="1"/>
  <c r="AE3296" i="11"/>
  <c r="AD3296" i="11"/>
  <c r="AC3296" i="11"/>
  <c r="AB3296" i="11"/>
  <c r="W3296" i="11"/>
  <c r="AE3295" i="11"/>
  <c r="AD3295" i="11"/>
  <c r="AC3295" i="11"/>
  <c r="AB3295" i="11"/>
  <c r="W3295" i="11"/>
  <c r="Y3295" i="11" s="1"/>
  <c r="AA3295" i="11" s="1"/>
  <c r="AE3294" i="11"/>
  <c r="AD3294" i="11"/>
  <c r="AC3294" i="11"/>
  <c r="AB3294" i="11"/>
  <c r="W3294" i="11"/>
  <c r="X3294" i="11" s="1"/>
  <c r="Z3294" i="11" s="1"/>
  <c r="AE3293" i="11"/>
  <c r="AD3293" i="11"/>
  <c r="AC3293" i="11"/>
  <c r="AB3293" i="11"/>
  <c r="X3293" i="11"/>
  <c r="Z3293" i="11" s="1"/>
  <c r="W3293" i="11"/>
  <c r="Y3293" i="11"/>
  <c r="AA3293" i="11" s="1"/>
  <c r="AE3292" i="11"/>
  <c r="AD3292" i="11"/>
  <c r="AC3292" i="11"/>
  <c r="AB3292" i="11"/>
  <c r="W3292" i="11"/>
  <c r="X3292" i="11" s="1"/>
  <c r="Z3292" i="11" s="1"/>
  <c r="AE3291" i="11"/>
  <c r="AD3291" i="11"/>
  <c r="AC3291" i="11"/>
  <c r="AB3291" i="11"/>
  <c r="W3291" i="11"/>
  <c r="Y3291" i="11" s="1"/>
  <c r="AA3291" i="11" s="1"/>
  <c r="AE3290" i="11"/>
  <c r="AD3290" i="11"/>
  <c r="AC3290" i="11"/>
  <c r="AB3290" i="11"/>
  <c r="W3290" i="11"/>
  <c r="Y3290" i="11" s="1"/>
  <c r="AA3290" i="11" s="1"/>
  <c r="AE3289" i="11"/>
  <c r="AD3289" i="11"/>
  <c r="AC3289" i="11"/>
  <c r="AB3289" i="11"/>
  <c r="Y3289" i="11"/>
  <c r="AA3289" i="11" s="1"/>
  <c r="W3289" i="11"/>
  <c r="X3289" i="11" s="1"/>
  <c r="Z3289" i="11" s="1"/>
  <c r="AE3288" i="11"/>
  <c r="AD3288" i="11"/>
  <c r="AC3288" i="11"/>
  <c r="AB3288" i="11"/>
  <c r="W3288" i="11"/>
  <c r="X3288" i="11" s="1"/>
  <c r="Z3288" i="11" s="1"/>
  <c r="AE3287" i="11"/>
  <c r="AD3287" i="11"/>
  <c r="AC3287" i="11"/>
  <c r="AB3287" i="11"/>
  <c r="W3287" i="11"/>
  <c r="X3287" i="11" s="1"/>
  <c r="Z3287" i="11" s="1"/>
  <c r="AE3286" i="11"/>
  <c r="AD3286" i="11"/>
  <c r="AC3286" i="11"/>
  <c r="AB3286" i="11"/>
  <c r="X3286" i="11"/>
  <c r="Z3286" i="11" s="1"/>
  <c r="W3286" i="11"/>
  <c r="Y3286" i="11"/>
  <c r="AA3286" i="11" s="1"/>
  <c r="AE3285" i="11"/>
  <c r="AD3285" i="11"/>
  <c r="AC3285" i="11"/>
  <c r="AB3285" i="11"/>
  <c r="W3285" i="11"/>
  <c r="Y3285" i="11"/>
  <c r="AA3285" i="11" s="1"/>
  <c r="AE3284" i="11"/>
  <c r="AD3284" i="11"/>
  <c r="AC3284" i="11"/>
  <c r="AB3284" i="11"/>
  <c r="W3284" i="11"/>
  <c r="AE3283" i="11"/>
  <c r="AD3283" i="11"/>
  <c r="AC3283" i="11"/>
  <c r="AB3283" i="11"/>
  <c r="W3283" i="11"/>
  <c r="Y3283" i="11" s="1"/>
  <c r="AA3283" i="11" s="1"/>
  <c r="AE3282" i="11"/>
  <c r="AD3282" i="11"/>
  <c r="AC3282" i="11"/>
  <c r="AB3282" i="11"/>
  <c r="W3282" i="11"/>
  <c r="AE3281" i="11"/>
  <c r="AD3281" i="11"/>
  <c r="AC3281" i="11"/>
  <c r="AB3281" i="11"/>
  <c r="W3281" i="11"/>
  <c r="Y3281" i="11"/>
  <c r="AA3281" i="11" s="1"/>
  <c r="AE3280" i="11"/>
  <c r="AD3280" i="11"/>
  <c r="AC3280" i="11"/>
  <c r="AB3280" i="11"/>
  <c r="W3280" i="11"/>
  <c r="AE3279" i="11"/>
  <c r="AD3279" i="11"/>
  <c r="AC3279" i="11"/>
  <c r="AB3279" i="11"/>
  <c r="W3279" i="11"/>
  <c r="Y3279" i="11" s="1"/>
  <c r="AA3279" i="11" s="1"/>
  <c r="AE3278" i="11"/>
  <c r="AD3278" i="11"/>
  <c r="AC3278" i="11"/>
  <c r="AB3278" i="11"/>
  <c r="W3278" i="11"/>
  <c r="AE3277" i="11"/>
  <c r="AD3277" i="11"/>
  <c r="AC3277" i="11"/>
  <c r="AB3277" i="11"/>
  <c r="W3277" i="11"/>
  <c r="Y3277" i="11" s="1"/>
  <c r="AA3277" i="11" s="1"/>
  <c r="AE3276" i="11"/>
  <c r="AD3276" i="11"/>
  <c r="AC3276" i="11"/>
  <c r="AB3276" i="11"/>
  <c r="W3276" i="11"/>
  <c r="AE3275" i="11"/>
  <c r="AD3275" i="11"/>
  <c r="AC3275" i="11"/>
  <c r="AB3275" i="11"/>
  <c r="W3275" i="11"/>
  <c r="Y3275" i="11"/>
  <c r="AA3275" i="11" s="1"/>
  <c r="AE3274" i="11"/>
  <c r="AD3274" i="11"/>
  <c r="AC3274" i="11"/>
  <c r="AB3274" i="11"/>
  <c r="W3274" i="11"/>
  <c r="AE3273" i="11"/>
  <c r="AD3273" i="11"/>
  <c r="AC3273" i="11"/>
  <c r="AB3273" i="11"/>
  <c r="W3273" i="11"/>
  <c r="Y3273" i="11" s="1"/>
  <c r="AA3273" i="11" s="1"/>
  <c r="AE3272" i="11"/>
  <c r="AD3272" i="11"/>
  <c r="AC3272" i="11"/>
  <c r="AB3272" i="11"/>
  <c r="W3272" i="11"/>
  <c r="AE3271" i="11"/>
  <c r="AD3271" i="11"/>
  <c r="AC3271" i="11"/>
  <c r="AB3271" i="11"/>
  <c r="W3271" i="11"/>
  <c r="Y3271" i="11" s="1"/>
  <c r="AA3271" i="11" s="1"/>
  <c r="AE3270" i="11"/>
  <c r="AD3270" i="11"/>
  <c r="AC3270" i="11"/>
  <c r="AB3270" i="11"/>
  <c r="W3270" i="11"/>
  <c r="AE3269" i="11"/>
  <c r="AD3269" i="11"/>
  <c r="AC3269" i="11"/>
  <c r="AB3269" i="11"/>
  <c r="W3269" i="11"/>
  <c r="Y3269" i="11" s="1"/>
  <c r="AA3269" i="11" s="1"/>
  <c r="AE3268" i="11"/>
  <c r="AD3268" i="11"/>
  <c r="AC3268" i="11"/>
  <c r="AB3268" i="11"/>
  <c r="W3268" i="11"/>
  <c r="AE3267" i="11"/>
  <c r="AD3267" i="11"/>
  <c r="AC3267" i="11"/>
  <c r="AB3267" i="11"/>
  <c r="W3267" i="11"/>
  <c r="Y3267" i="11"/>
  <c r="AA3267" i="11" s="1"/>
  <c r="AE3266" i="11"/>
  <c r="AD3266" i="11"/>
  <c r="AC3266" i="11"/>
  <c r="AB3266" i="11"/>
  <c r="W3266" i="11"/>
  <c r="AE3265" i="11"/>
  <c r="AD3265" i="11"/>
  <c r="AC3265" i="11"/>
  <c r="AB3265" i="11"/>
  <c r="W3265" i="11"/>
  <c r="Y3265" i="11" s="1"/>
  <c r="AA3265" i="11" s="1"/>
  <c r="AE3264" i="11"/>
  <c r="AD3264" i="11"/>
  <c r="AC3264" i="11"/>
  <c r="AB3264" i="11"/>
  <c r="W3264" i="11"/>
  <c r="AE3263" i="11"/>
  <c r="AD3263" i="11"/>
  <c r="AC3263" i="11"/>
  <c r="AB3263" i="11"/>
  <c r="W3263" i="11"/>
  <c r="Y3263" i="11"/>
  <c r="AA3263" i="11" s="1"/>
  <c r="AE3262" i="11"/>
  <c r="AD3262" i="11"/>
  <c r="AC3262" i="11"/>
  <c r="AB3262" i="11"/>
  <c r="W3262" i="11"/>
  <c r="AE3261" i="11"/>
  <c r="AD3261" i="11"/>
  <c r="AC3261" i="11"/>
  <c r="AB3261" i="11"/>
  <c r="W3261" i="11"/>
  <c r="Y3261" i="11" s="1"/>
  <c r="AA3261" i="11" s="1"/>
  <c r="AE3260" i="11"/>
  <c r="AD3260" i="11"/>
  <c r="AC3260" i="11"/>
  <c r="AB3260" i="11"/>
  <c r="W3260" i="11"/>
  <c r="AE3259" i="11"/>
  <c r="AD3259" i="11"/>
  <c r="AC3259" i="11"/>
  <c r="AB3259" i="11"/>
  <c r="W3259" i="11"/>
  <c r="Y3259" i="11" s="1"/>
  <c r="AA3259" i="11" s="1"/>
  <c r="AE3258" i="11"/>
  <c r="AD3258" i="11"/>
  <c r="AC3258" i="11"/>
  <c r="AB3258" i="11"/>
  <c r="W3258" i="11"/>
  <c r="AE3257" i="11"/>
  <c r="AD3257" i="11"/>
  <c r="AC3257" i="11"/>
  <c r="AB3257" i="11"/>
  <c r="W3257" i="11"/>
  <c r="Y3257" i="11" s="1"/>
  <c r="AA3257" i="11" s="1"/>
  <c r="AE3256" i="11"/>
  <c r="AD3256" i="11"/>
  <c r="AC3256" i="11"/>
  <c r="AB3256" i="11"/>
  <c r="W3256" i="11"/>
  <c r="AE3255" i="11"/>
  <c r="AD3255" i="11"/>
  <c r="AC3255" i="11"/>
  <c r="AB3255" i="11"/>
  <c r="W3255" i="11"/>
  <c r="Y3255" i="11" s="1"/>
  <c r="AA3255" i="11" s="1"/>
  <c r="AE3254" i="11"/>
  <c r="AD3254" i="11"/>
  <c r="AC3254" i="11"/>
  <c r="AB3254" i="11"/>
  <c r="W3254" i="11"/>
  <c r="AE3253" i="11"/>
  <c r="AD3253" i="11"/>
  <c r="AC3253" i="11"/>
  <c r="AB3253" i="11"/>
  <c r="W3253" i="11"/>
  <c r="Y3253" i="11"/>
  <c r="AA3253" i="11" s="1"/>
  <c r="AE3252" i="11"/>
  <c r="AD3252" i="11"/>
  <c r="AC3252" i="11"/>
  <c r="AB3252" i="11"/>
  <c r="W3252" i="11"/>
  <c r="AE3251" i="11"/>
  <c r="AD3251" i="11"/>
  <c r="AC3251" i="11"/>
  <c r="AB3251" i="11"/>
  <c r="W3251" i="11"/>
  <c r="Y3251" i="11"/>
  <c r="AA3251" i="11" s="1"/>
  <c r="AE3250" i="11"/>
  <c r="AD3250" i="11"/>
  <c r="AC3250" i="11"/>
  <c r="AB3250" i="11"/>
  <c r="W3250" i="11"/>
  <c r="AE3249" i="11"/>
  <c r="AD3249" i="11"/>
  <c r="AC3249" i="11"/>
  <c r="AB3249" i="11"/>
  <c r="W3249" i="11"/>
  <c r="Y3249" i="11" s="1"/>
  <c r="AA3249" i="11" s="1"/>
  <c r="AE3248" i="11"/>
  <c r="AD3248" i="11"/>
  <c r="AC3248" i="11"/>
  <c r="AB3248" i="11"/>
  <c r="W3248" i="11"/>
  <c r="AE3247" i="11"/>
  <c r="AD3247" i="11"/>
  <c r="AC3247" i="11"/>
  <c r="AB3247" i="11"/>
  <c r="W3247" i="11"/>
  <c r="Y3247" i="11" s="1"/>
  <c r="AA3247" i="11" s="1"/>
  <c r="AE3246" i="11"/>
  <c r="AD3246" i="11"/>
  <c r="AC3246" i="11"/>
  <c r="AB3246" i="11"/>
  <c r="W3246" i="11"/>
  <c r="AE3245" i="11"/>
  <c r="AD3245" i="11"/>
  <c r="AC3245" i="11"/>
  <c r="AB3245" i="11"/>
  <c r="W3245" i="11"/>
  <c r="Y3245" i="11"/>
  <c r="AA3245" i="11" s="1"/>
  <c r="AE3244" i="11"/>
  <c r="AD3244" i="11"/>
  <c r="AC3244" i="11"/>
  <c r="AB3244" i="11"/>
  <c r="W3244" i="11"/>
  <c r="AE3243" i="11"/>
  <c r="AD3243" i="11"/>
  <c r="AC3243" i="11"/>
  <c r="AB3243" i="11"/>
  <c r="W3243" i="11"/>
  <c r="Y3243" i="11" s="1"/>
  <c r="AA3243" i="11" s="1"/>
  <c r="AE3242" i="11"/>
  <c r="AD3242" i="11"/>
  <c r="AC3242" i="11"/>
  <c r="AB3242" i="11"/>
  <c r="W3242" i="11"/>
  <c r="AE3241" i="11"/>
  <c r="AD3241" i="11"/>
  <c r="AC3241" i="11"/>
  <c r="AB3241" i="11"/>
  <c r="W3241" i="11"/>
  <c r="Y3241" i="11" s="1"/>
  <c r="AA3241" i="11" s="1"/>
  <c r="AE3240" i="11"/>
  <c r="AD3240" i="11"/>
  <c r="AC3240" i="11"/>
  <c r="AB3240" i="11"/>
  <c r="W3240" i="11"/>
  <c r="AE3239" i="11"/>
  <c r="AD3239" i="11"/>
  <c r="AC3239" i="11"/>
  <c r="AB3239" i="11"/>
  <c r="W3239" i="11"/>
  <c r="Y3239" i="11"/>
  <c r="AA3239" i="11" s="1"/>
  <c r="AE3238" i="11"/>
  <c r="AD3238" i="11"/>
  <c r="AC3238" i="11"/>
  <c r="AB3238" i="11"/>
  <c r="W3238" i="11"/>
  <c r="AE3237" i="11"/>
  <c r="AD3237" i="11"/>
  <c r="AC3237" i="11"/>
  <c r="AB3237" i="11"/>
  <c r="W3237" i="11"/>
  <c r="Y3237" i="11" s="1"/>
  <c r="AA3237" i="11" s="1"/>
  <c r="AE3236" i="11"/>
  <c r="AD3236" i="11"/>
  <c r="AC3236" i="11"/>
  <c r="AB3236" i="11"/>
  <c r="W3236" i="11"/>
  <c r="AE3235" i="11"/>
  <c r="AD3235" i="11"/>
  <c r="AC3235" i="11"/>
  <c r="AB3235" i="11"/>
  <c r="W3235" i="11"/>
  <c r="Y3235" i="11" s="1"/>
  <c r="AA3235" i="11" s="1"/>
  <c r="AE3234" i="11"/>
  <c r="AD3234" i="11"/>
  <c r="AC3234" i="11"/>
  <c r="AB3234" i="11"/>
  <c r="W3234" i="11"/>
  <c r="AE3233" i="11"/>
  <c r="AD3233" i="11"/>
  <c r="AC3233" i="11"/>
  <c r="AB3233" i="11"/>
  <c r="W3233" i="11"/>
  <c r="Y3233" i="11" s="1"/>
  <c r="AA3233" i="11" s="1"/>
  <c r="AE3232" i="11"/>
  <c r="AD3232" i="11"/>
  <c r="AC3232" i="11"/>
  <c r="AB3232" i="11"/>
  <c r="W3232" i="11"/>
  <c r="AE3231" i="11"/>
  <c r="AD3231" i="11"/>
  <c r="AC3231" i="11"/>
  <c r="AB3231" i="11"/>
  <c r="W3231" i="11"/>
  <c r="Y3231" i="11"/>
  <c r="AA3231" i="11" s="1"/>
  <c r="AE3230" i="11"/>
  <c r="AD3230" i="11"/>
  <c r="AC3230" i="11"/>
  <c r="AB3230" i="11"/>
  <c r="W3230" i="11"/>
  <c r="AE3229" i="11"/>
  <c r="AD3229" i="11"/>
  <c r="AC3229" i="11"/>
  <c r="AB3229" i="11"/>
  <c r="W3229" i="11"/>
  <c r="Y3229" i="11" s="1"/>
  <c r="AA3229" i="11" s="1"/>
  <c r="AE3228" i="11"/>
  <c r="AD3228" i="11"/>
  <c r="AC3228" i="11"/>
  <c r="AB3228" i="11"/>
  <c r="W3228" i="11"/>
  <c r="AE3227" i="11"/>
  <c r="AD3227" i="11"/>
  <c r="AC3227" i="11"/>
  <c r="AB3227" i="11"/>
  <c r="W3227" i="11"/>
  <c r="Y3227" i="11"/>
  <c r="AA3227" i="11" s="1"/>
  <c r="AE3226" i="11"/>
  <c r="AD3226" i="11"/>
  <c r="AC3226" i="11"/>
  <c r="AB3226" i="11"/>
  <c r="W3226" i="11"/>
  <c r="AE3225" i="11"/>
  <c r="AD3225" i="11"/>
  <c r="AC3225" i="11"/>
  <c r="AB3225" i="11"/>
  <c r="W3225" i="11"/>
  <c r="Y3225" i="11" s="1"/>
  <c r="AA3225" i="11" s="1"/>
  <c r="AE3224" i="11"/>
  <c r="AD3224" i="11"/>
  <c r="AC3224" i="11"/>
  <c r="AB3224" i="11"/>
  <c r="W3224" i="11"/>
  <c r="AE3223" i="11"/>
  <c r="AD3223" i="11"/>
  <c r="AC3223" i="11"/>
  <c r="AB3223" i="11"/>
  <c r="W3223" i="11"/>
  <c r="Y3223" i="11" s="1"/>
  <c r="AA3223" i="11" s="1"/>
  <c r="AE3222" i="11"/>
  <c r="AD3222" i="11"/>
  <c r="AC3222" i="11"/>
  <c r="AB3222" i="11"/>
  <c r="W3222" i="11"/>
  <c r="AE3221" i="11"/>
  <c r="AD3221" i="11"/>
  <c r="AC3221" i="11"/>
  <c r="AB3221" i="11"/>
  <c r="W3221" i="11"/>
  <c r="Y3221" i="11" s="1"/>
  <c r="AA3221" i="11" s="1"/>
  <c r="AE3220" i="11"/>
  <c r="AD3220" i="11"/>
  <c r="AC3220" i="11"/>
  <c r="AB3220" i="11"/>
  <c r="W3220" i="11"/>
  <c r="AE3219" i="11"/>
  <c r="AD3219" i="11"/>
  <c r="AC3219" i="11"/>
  <c r="AB3219" i="11"/>
  <c r="W3219" i="11"/>
  <c r="Y3219" i="11" s="1"/>
  <c r="AA3219" i="11" s="1"/>
  <c r="AE3218" i="11"/>
  <c r="AD3218" i="11"/>
  <c r="AC3218" i="11"/>
  <c r="AB3218" i="11"/>
  <c r="W3218" i="11"/>
  <c r="AE3217" i="11"/>
  <c r="AD3217" i="11"/>
  <c r="AC3217" i="11"/>
  <c r="AB3217" i="11"/>
  <c r="W3217" i="11"/>
  <c r="Y3217" i="11"/>
  <c r="AA3217" i="11" s="1"/>
  <c r="AE3216" i="11"/>
  <c r="AD3216" i="11"/>
  <c r="AC3216" i="11"/>
  <c r="AB3216" i="11"/>
  <c r="W3216" i="11"/>
  <c r="AE3215" i="11"/>
  <c r="AD3215" i="11"/>
  <c r="AC3215" i="11"/>
  <c r="AB3215" i="11"/>
  <c r="W3215" i="11"/>
  <c r="Y3215" i="11" s="1"/>
  <c r="AA3215" i="11" s="1"/>
  <c r="AE3214" i="11"/>
  <c r="AD3214" i="11"/>
  <c r="AC3214" i="11"/>
  <c r="AB3214" i="11"/>
  <c r="W3214" i="11"/>
  <c r="AE3213" i="11"/>
  <c r="AD3213" i="11"/>
  <c r="AC3213" i="11"/>
  <c r="AB3213" i="11"/>
  <c r="W3213" i="11"/>
  <c r="Y3213" i="11"/>
  <c r="AA3213" i="11" s="1"/>
  <c r="AE3212" i="11"/>
  <c r="AD3212" i="11"/>
  <c r="AC3212" i="11"/>
  <c r="AB3212" i="11"/>
  <c r="W3212" i="11"/>
  <c r="AE3211" i="11"/>
  <c r="AD3211" i="11"/>
  <c r="AC3211" i="11"/>
  <c r="AB3211" i="11"/>
  <c r="W3211" i="11"/>
  <c r="Y3211" i="11" s="1"/>
  <c r="AA3211" i="11" s="1"/>
  <c r="AE3210" i="11"/>
  <c r="AD3210" i="11"/>
  <c r="AC3210" i="11"/>
  <c r="AB3210" i="11"/>
  <c r="W3210" i="11"/>
  <c r="AE3209" i="11"/>
  <c r="AD3209" i="11"/>
  <c r="AC3209" i="11"/>
  <c r="AB3209" i="11"/>
  <c r="W3209" i="11"/>
  <c r="Y3209" i="11" s="1"/>
  <c r="AA3209" i="11" s="1"/>
  <c r="AE3208" i="11"/>
  <c r="AD3208" i="11"/>
  <c r="AC3208" i="11"/>
  <c r="AB3208" i="11"/>
  <c r="W3208" i="11"/>
  <c r="AE3207" i="11"/>
  <c r="AD3207" i="11"/>
  <c r="AC3207" i="11"/>
  <c r="AB3207" i="11"/>
  <c r="W3207" i="11"/>
  <c r="Y3207" i="11"/>
  <c r="AA3207" i="11" s="1"/>
  <c r="AE3206" i="11"/>
  <c r="AD3206" i="11"/>
  <c r="AC3206" i="11"/>
  <c r="AB3206" i="11"/>
  <c r="W3206" i="11"/>
  <c r="AE3205" i="11"/>
  <c r="AD3205" i="11"/>
  <c r="AC3205" i="11"/>
  <c r="AB3205" i="11"/>
  <c r="W3205" i="11"/>
  <c r="Y3205" i="11" s="1"/>
  <c r="AA3205" i="11" s="1"/>
  <c r="AE3204" i="11"/>
  <c r="AD3204" i="11"/>
  <c r="AC3204" i="11"/>
  <c r="AB3204" i="11"/>
  <c r="W3204" i="11"/>
  <c r="AE3203" i="11"/>
  <c r="AD3203" i="11"/>
  <c r="AC3203" i="11"/>
  <c r="AB3203" i="11"/>
  <c r="W3203" i="11"/>
  <c r="Y3203" i="11" s="1"/>
  <c r="AA3203" i="11" s="1"/>
  <c r="AE3202" i="11"/>
  <c r="AD3202" i="11"/>
  <c r="AC3202" i="11"/>
  <c r="AB3202" i="11"/>
  <c r="W3202" i="11"/>
  <c r="AE3201" i="11"/>
  <c r="AD3201" i="11"/>
  <c r="AC3201" i="11"/>
  <c r="AB3201" i="11"/>
  <c r="W3201" i="11"/>
  <c r="Y3201" i="11"/>
  <c r="AA3201" i="11" s="1"/>
  <c r="AE3200" i="11"/>
  <c r="AD3200" i="11"/>
  <c r="AC3200" i="11"/>
  <c r="AB3200" i="11"/>
  <c r="W3200" i="11"/>
  <c r="AE3199" i="11"/>
  <c r="AD3199" i="11"/>
  <c r="AC3199" i="11"/>
  <c r="AB3199" i="11"/>
  <c r="W3199" i="11"/>
  <c r="Y3199" i="11" s="1"/>
  <c r="AA3199" i="11" s="1"/>
  <c r="AE3198" i="11"/>
  <c r="AD3198" i="11"/>
  <c r="AC3198" i="11"/>
  <c r="AB3198" i="11"/>
  <c r="W3198" i="11"/>
  <c r="AE3197" i="11"/>
  <c r="AD3197" i="11"/>
  <c r="AC3197" i="11"/>
  <c r="AB3197" i="11"/>
  <c r="W3197" i="11"/>
  <c r="Y3197" i="11"/>
  <c r="AA3197" i="11" s="1"/>
  <c r="AE3196" i="11"/>
  <c r="AD3196" i="11"/>
  <c r="AC3196" i="11"/>
  <c r="AB3196" i="11"/>
  <c r="W3196" i="11"/>
  <c r="AE3195" i="11"/>
  <c r="AD3195" i="11"/>
  <c r="AC3195" i="11"/>
  <c r="AB3195" i="11"/>
  <c r="W3195" i="11"/>
  <c r="Y3195" i="11" s="1"/>
  <c r="AA3195" i="11" s="1"/>
  <c r="AE3194" i="11"/>
  <c r="AD3194" i="11"/>
  <c r="AC3194" i="11"/>
  <c r="AB3194" i="11"/>
  <c r="W3194" i="11"/>
  <c r="AE3193" i="11"/>
  <c r="AD3193" i="11"/>
  <c r="AC3193" i="11"/>
  <c r="AB3193" i="11"/>
  <c r="W3193" i="11"/>
  <c r="Y3193" i="11" s="1"/>
  <c r="AA3193" i="11" s="1"/>
  <c r="AE3192" i="11"/>
  <c r="AD3192" i="11"/>
  <c r="AC3192" i="11"/>
  <c r="AB3192" i="11"/>
  <c r="W3192" i="11"/>
  <c r="AE3191" i="11"/>
  <c r="AD3191" i="11"/>
  <c r="AC3191" i="11"/>
  <c r="AB3191" i="11"/>
  <c r="W3191" i="11"/>
  <c r="Y3191" i="11"/>
  <c r="AA3191" i="11" s="1"/>
  <c r="AE3190" i="11"/>
  <c r="AD3190" i="11"/>
  <c r="AC3190" i="11"/>
  <c r="AB3190" i="11"/>
  <c r="W3190" i="11"/>
  <c r="AE3189" i="11"/>
  <c r="AD3189" i="11"/>
  <c r="AC3189" i="11"/>
  <c r="AB3189" i="11"/>
  <c r="W3189" i="11"/>
  <c r="Y3189" i="11"/>
  <c r="AA3189" i="11" s="1"/>
  <c r="AE3188" i="11"/>
  <c r="AD3188" i="11"/>
  <c r="AC3188" i="11"/>
  <c r="AB3188" i="11"/>
  <c r="W3188" i="11"/>
  <c r="AE3187" i="11"/>
  <c r="AD3187" i="11"/>
  <c r="AC3187" i="11"/>
  <c r="AB3187" i="11"/>
  <c r="W3187" i="11"/>
  <c r="Y3187" i="11" s="1"/>
  <c r="AA3187" i="11" s="1"/>
  <c r="AE3186" i="11"/>
  <c r="AD3186" i="11"/>
  <c r="AC3186" i="11"/>
  <c r="AB3186" i="11"/>
  <c r="W3186" i="11"/>
  <c r="AE3185" i="11"/>
  <c r="AD3185" i="11"/>
  <c r="AC3185" i="11"/>
  <c r="AB3185" i="11"/>
  <c r="W3185" i="11"/>
  <c r="Y3185" i="11" s="1"/>
  <c r="AA3185" i="11" s="1"/>
  <c r="AE3184" i="11"/>
  <c r="AD3184" i="11"/>
  <c r="AC3184" i="11"/>
  <c r="AB3184" i="11"/>
  <c r="W3184" i="11"/>
  <c r="X3184" i="11" s="1"/>
  <c r="Z3184" i="11" s="1"/>
  <c r="AE3183" i="11"/>
  <c r="AD3183" i="11"/>
  <c r="AC3183" i="11"/>
  <c r="AB3183" i="11"/>
  <c r="W3183" i="11"/>
  <c r="Y3183" i="11" s="1"/>
  <c r="AA3183" i="11" s="1"/>
  <c r="AE3182" i="11"/>
  <c r="AD3182" i="11"/>
  <c r="AC3182" i="11"/>
  <c r="AB3182" i="11"/>
  <c r="Y3182" i="11"/>
  <c r="AA3182" i="11" s="1"/>
  <c r="W3182" i="11"/>
  <c r="X3182" i="11"/>
  <c r="Z3182" i="11" s="1"/>
  <c r="AE3181" i="11"/>
  <c r="AD3181" i="11"/>
  <c r="AC3181" i="11"/>
  <c r="AB3181" i="11"/>
  <c r="W3181" i="11"/>
  <c r="Y3181" i="11"/>
  <c r="AA3181" i="11" s="1"/>
  <c r="AE3180" i="11"/>
  <c r="AD3180" i="11"/>
  <c r="AC3180" i="11"/>
  <c r="AB3180" i="11"/>
  <c r="W3180" i="11"/>
  <c r="X3180" i="11"/>
  <c r="Z3180" i="11" s="1"/>
  <c r="AE3179" i="11"/>
  <c r="AD3179" i="11"/>
  <c r="AC3179" i="11"/>
  <c r="AB3179" i="11"/>
  <c r="W3179" i="11"/>
  <c r="Y3179" i="11"/>
  <c r="AA3179" i="11" s="1"/>
  <c r="AE3178" i="11"/>
  <c r="AD3178" i="11"/>
  <c r="AC3178" i="11"/>
  <c r="AB3178" i="11"/>
  <c r="W3178" i="11"/>
  <c r="X3178" i="11"/>
  <c r="Z3178" i="11" s="1"/>
  <c r="AE3177" i="11"/>
  <c r="AD3177" i="11"/>
  <c r="AC3177" i="11"/>
  <c r="AB3177" i="11"/>
  <c r="W3177" i="11"/>
  <c r="Y3177" i="11"/>
  <c r="AA3177" i="11" s="1"/>
  <c r="AE3176" i="11"/>
  <c r="AD3176" i="11"/>
  <c r="AC3176" i="11"/>
  <c r="AB3176" i="11"/>
  <c r="W3176" i="11"/>
  <c r="Y3176" i="11" s="1"/>
  <c r="AA3176" i="11" s="1"/>
  <c r="AE3175" i="11"/>
  <c r="AD3175" i="11"/>
  <c r="AC3175" i="11"/>
  <c r="AB3175" i="11"/>
  <c r="W3175" i="11"/>
  <c r="Y3175" i="11" s="1"/>
  <c r="AA3175" i="11" s="1"/>
  <c r="AE3174" i="11"/>
  <c r="AD3174" i="11"/>
  <c r="AC3174" i="11"/>
  <c r="AB3174" i="11"/>
  <c r="W3174" i="11"/>
  <c r="X3174" i="11" s="1"/>
  <c r="Z3174" i="11" s="1"/>
  <c r="AE3173" i="11"/>
  <c r="AD3173" i="11"/>
  <c r="AC3173" i="11"/>
  <c r="AB3173" i="11"/>
  <c r="W3173" i="11"/>
  <c r="Y3173" i="11" s="1"/>
  <c r="AA3173" i="11" s="1"/>
  <c r="AE3172" i="11"/>
  <c r="AD3172" i="11"/>
  <c r="AC3172" i="11"/>
  <c r="AB3172" i="11"/>
  <c r="W3172" i="11"/>
  <c r="X3172" i="11" s="1"/>
  <c r="Z3172" i="11" s="1"/>
  <c r="AE3171" i="11"/>
  <c r="AD3171" i="11"/>
  <c r="AC3171" i="11"/>
  <c r="AB3171" i="11"/>
  <c r="W3171" i="11"/>
  <c r="Y3171" i="11" s="1"/>
  <c r="AA3171" i="11" s="1"/>
  <c r="AE3170" i="11"/>
  <c r="AD3170" i="11"/>
  <c r="AC3170" i="11"/>
  <c r="AB3170" i="11"/>
  <c r="Y3170" i="11"/>
  <c r="AA3170" i="11" s="1"/>
  <c r="W3170" i="11"/>
  <c r="X3170" i="11"/>
  <c r="Z3170" i="11" s="1"/>
  <c r="AE3169" i="11"/>
  <c r="AD3169" i="11"/>
  <c r="AC3169" i="11"/>
  <c r="AB3169" i="11"/>
  <c r="W3169" i="11"/>
  <c r="Y3169" i="11"/>
  <c r="AA3169" i="11" s="1"/>
  <c r="AE3168" i="11"/>
  <c r="AD3168" i="11"/>
  <c r="AC3168" i="11"/>
  <c r="AB3168" i="11"/>
  <c r="W3168" i="11"/>
  <c r="X3168" i="11"/>
  <c r="Z3168" i="11" s="1"/>
  <c r="AE3167" i="11"/>
  <c r="AD3167" i="11"/>
  <c r="AC3167" i="11"/>
  <c r="AB3167" i="11"/>
  <c r="W3167" i="11"/>
  <c r="Y3167" i="11"/>
  <c r="AA3167" i="11" s="1"/>
  <c r="AE3166" i="11"/>
  <c r="AD3166" i="11"/>
  <c r="AC3166" i="11"/>
  <c r="AB3166" i="11"/>
  <c r="W3166" i="11"/>
  <c r="X3166" i="11"/>
  <c r="Z3166" i="11" s="1"/>
  <c r="AE3165" i="11"/>
  <c r="AD3165" i="11"/>
  <c r="AC3165" i="11"/>
  <c r="AB3165" i="11"/>
  <c r="W3165" i="11"/>
  <c r="Y3165" i="11"/>
  <c r="AA3165" i="11" s="1"/>
  <c r="AE3164" i="11"/>
  <c r="AD3164" i="11"/>
  <c r="AC3164" i="11"/>
  <c r="AB3164" i="11"/>
  <c r="W3164" i="11"/>
  <c r="Y3164" i="11" s="1"/>
  <c r="AA3164" i="11" s="1"/>
  <c r="AE3163" i="11"/>
  <c r="AD3163" i="11"/>
  <c r="AC3163" i="11"/>
  <c r="AB3163" i="11"/>
  <c r="W3163" i="11"/>
  <c r="Y3163" i="11" s="1"/>
  <c r="AA3163" i="11" s="1"/>
  <c r="AE3162" i="11"/>
  <c r="AD3162" i="11"/>
  <c r="AC3162" i="11"/>
  <c r="AB3162" i="11"/>
  <c r="W3162" i="11"/>
  <c r="X3162" i="11" s="1"/>
  <c r="Z3162" i="11" s="1"/>
  <c r="AE3161" i="11"/>
  <c r="AD3161" i="11"/>
  <c r="AC3161" i="11"/>
  <c r="AB3161" i="11"/>
  <c r="W3161" i="11"/>
  <c r="Y3161" i="11" s="1"/>
  <c r="AA3161" i="11" s="1"/>
  <c r="AE3160" i="11"/>
  <c r="AD3160" i="11"/>
  <c r="AC3160" i="11"/>
  <c r="AB3160" i="11"/>
  <c r="W3160" i="11"/>
  <c r="X3160" i="11" s="1"/>
  <c r="Z3160" i="11" s="1"/>
  <c r="AE3159" i="11"/>
  <c r="AD3159" i="11"/>
  <c r="AC3159" i="11"/>
  <c r="AB3159" i="11"/>
  <c r="W3159" i="11"/>
  <c r="Y3159" i="11" s="1"/>
  <c r="AA3159" i="11" s="1"/>
  <c r="AE3158" i="11"/>
  <c r="AD3158" i="11"/>
  <c r="AC3158" i="11"/>
  <c r="AB3158" i="11"/>
  <c r="Y3158" i="11"/>
  <c r="AA3158" i="11" s="1"/>
  <c r="W3158" i="11"/>
  <c r="X3158" i="11" s="1"/>
  <c r="Z3158" i="11" s="1"/>
  <c r="AE3157" i="11"/>
  <c r="AD3157" i="11"/>
  <c r="AC3157" i="11"/>
  <c r="AB3157" i="11"/>
  <c r="W3157" i="11"/>
  <c r="Y3157" i="11" s="1"/>
  <c r="AA3157" i="11" s="1"/>
  <c r="AE3156" i="11"/>
  <c r="AD3156" i="11"/>
  <c r="AC3156" i="11"/>
  <c r="AB3156" i="11"/>
  <c r="W3156" i="11"/>
  <c r="X3156" i="11" s="1"/>
  <c r="Z3156" i="11" s="1"/>
  <c r="AE3155" i="11"/>
  <c r="AD3155" i="11"/>
  <c r="AC3155" i="11"/>
  <c r="AB3155" i="11"/>
  <c r="W3155" i="11"/>
  <c r="Y3155" i="11" s="1"/>
  <c r="AA3155" i="11" s="1"/>
  <c r="AE3154" i="11"/>
  <c r="AD3154" i="11"/>
  <c r="AC3154" i="11"/>
  <c r="AB3154" i="11"/>
  <c r="W3154" i="11"/>
  <c r="X3154" i="11" s="1"/>
  <c r="Z3154" i="11" s="1"/>
  <c r="AE3153" i="11"/>
  <c r="AD3153" i="11"/>
  <c r="AC3153" i="11"/>
  <c r="AB3153" i="11"/>
  <c r="W3153" i="11"/>
  <c r="Y3153" i="11" s="1"/>
  <c r="AA3153" i="11" s="1"/>
  <c r="AE3152" i="11"/>
  <c r="AD3152" i="11"/>
  <c r="AC3152" i="11"/>
  <c r="AB3152" i="11"/>
  <c r="Y3152" i="11"/>
  <c r="AA3152" i="11" s="1"/>
  <c r="W3152" i="11"/>
  <c r="X3152" i="11"/>
  <c r="Z3152" i="11" s="1"/>
  <c r="AE3151" i="11"/>
  <c r="AD3151" i="11"/>
  <c r="AC3151" i="11"/>
  <c r="AB3151" i="11"/>
  <c r="W3151" i="11"/>
  <c r="Y3151" i="11"/>
  <c r="AA3151" i="11" s="1"/>
  <c r="AE3150" i="11"/>
  <c r="AD3150" i="11"/>
  <c r="AC3150" i="11"/>
  <c r="AB3150" i="11"/>
  <c r="W3150" i="11"/>
  <c r="X3150" i="11"/>
  <c r="Z3150" i="11" s="1"/>
  <c r="AE3149" i="11"/>
  <c r="AD3149" i="11"/>
  <c r="AC3149" i="11"/>
  <c r="AB3149" i="11"/>
  <c r="W3149" i="11"/>
  <c r="Y3149" i="11" s="1"/>
  <c r="AA3149" i="11" s="1"/>
  <c r="AE3148" i="11"/>
  <c r="AD3148" i="11"/>
  <c r="AC3148" i="11"/>
  <c r="AB3148" i="11"/>
  <c r="Y3148" i="11"/>
  <c r="AA3148" i="11" s="1"/>
  <c r="W3148" i="11"/>
  <c r="X3148" i="11" s="1"/>
  <c r="Z3148" i="11" s="1"/>
  <c r="AE3147" i="11"/>
  <c r="AD3147" i="11"/>
  <c r="AC3147" i="11"/>
  <c r="AB3147" i="11"/>
  <c r="W3147" i="11"/>
  <c r="Y3147" i="11" s="1"/>
  <c r="AA3147" i="11" s="1"/>
  <c r="AE3146" i="11"/>
  <c r="AD3146" i="11"/>
  <c r="AC3146" i="11"/>
  <c r="AB3146" i="11"/>
  <c r="Y3146" i="11"/>
  <c r="AA3146" i="11" s="1"/>
  <c r="W3146" i="11"/>
  <c r="X3146" i="11"/>
  <c r="Z3146" i="11" s="1"/>
  <c r="AE3145" i="11"/>
  <c r="AD3145" i="11"/>
  <c r="AC3145" i="11"/>
  <c r="AB3145" i="11"/>
  <c r="W3145" i="11"/>
  <c r="Y3145" i="11"/>
  <c r="AA3145" i="11" s="1"/>
  <c r="AE3144" i="11"/>
  <c r="AD3144" i="11"/>
  <c r="AC3144" i="11"/>
  <c r="AB3144" i="11"/>
  <c r="W3144" i="11"/>
  <c r="X3144" i="11"/>
  <c r="Z3144" i="11" s="1"/>
  <c r="AE3143" i="11"/>
  <c r="AD3143" i="11"/>
  <c r="AC3143" i="11"/>
  <c r="AB3143" i="11"/>
  <c r="W3143" i="11"/>
  <c r="Y3143" i="11"/>
  <c r="AA3143" i="11" s="1"/>
  <c r="AE3142" i="11"/>
  <c r="AD3142" i="11"/>
  <c r="AC3142" i="11"/>
  <c r="AB3142" i="11"/>
  <c r="W3142" i="11"/>
  <c r="X3142" i="11"/>
  <c r="Z3142" i="11" s="1"/>
  <c r="AE3141" i="11"/>
  <c r="AD3141" i="11"/>
  <c r="AC3141" i="11"/>
  <c r="AB3141" i="11"/>
  <c r="W3141" i="11"/>
  <c r="Y3141" i="11"/>
  <c r="AA3141" i="11" s="1"/>
  <c r="AE3140" i="11"/>
  <c r="AD3140" i="11"/>
  <c r="AC3140" i="11"/>
  <c r="AB3140" i="11"/>
  <c r="W3140" i="11"/>
  <c r="Y3140" i="11" s="1"/>
  <c r="AA3140" i="11" s="1"/>
  <c r="AE3139" i="11"/>
  <c r="AD3139" i="11"/>
  <c r="AC3139" i="11"/>
  <c r="AB3139" i="11"/>
  <c r="W3139" i="11"/>
  <c r="Y3139" i="11" s="1"/>
  <c r="AA3139" i="11" s="1"/>
  <c r="AE3138" i="11"/>
  <c r="AD3138" i="11"/>
  <c r="AC3138" i="11"/>
  <c r="AB3138" i="11"/>
  <c r="W3138" i="11"/>
  <c r="X3138" i="11" s="1"/>
  <c r="Z3138" i="11" s="1"/>
  <c r="AE3137" i="11"/>
  <c r="AD3137" i="11"/>
  <c r="AC3137" i="11"/>
  <c r="AB3137" i="11"/>
  <c r="W3137" i="11"/>
  <c r="Y3137" i="11" s="1"/>
  <c r="AA3137" i="11" s="1"/>
  <c r="AE3136" i="11"/>
  <c r="AD3136" i="11"/>
  <c r="AC3136" i="11"/>
  <c r="AB3136" i="11"/>
  <c r="Y3136" i="11"/>
  <c r="AA3136" i="11" s="1"/>
  <c r="W3136" i="11"/>
  <c r="X3136" i="11" s="1"/>
  <c r="Z3136" i="11" s="1"/>
  <c r="AE3135" i="11"/>
  <c r="AD3135" i="11"/>
  <c r="AC3135" i="11"/>
  <c r="AB3135" i="11"/>
  <c r="W3135" i="11"/>
  <c r="Y3135" i="11" s="1"/>
  <c r="AA3135" i="11" s="1"/>
  <c r="AE3134" i="11"/>
  <c r="AD3134" i="11"/>
  <c r="AC3134" i="11"/>
  <c r="AB3134" i="11"/>
  <c r="Y3134" i="11"/>
  <c r="AA3134" i="11" s="1"/>
  <c r="W3134" i="11"/>
  <c r="X3134" i="11"/>
  <c r="Z3134" i="11" s="1"/>
  <c r="AE3133" i="11"/>
  <c r="AD3133" i="11"/>
  <c r="AC3133" i="11"/>
  <c r="AB3133" i="11"/>
  <c r="W3133" i="11"/>
  <c r="Y3133" i="11"/>
  <c r="AA3133" i="11" s="1"/>
  <c r="AE3132" i="11"/>
  <c r="AD3132" i="11"/>
  <c r="AC3132" i="11"/>
  <c r="AB3132" i="11"/>
  <c r="W3132" i="11"/>
  <c r="X3132" i="11"/>
  <c r="Z3132" i="11" s="1"/>
  <c r="AE3131" i="11"/>
  <c r="AD3131" i="11"/>
  <c r="AC3131" i="11"/>
  <c r="AB3131" i="11"/>
  <c r="W3131" i="11"/>
  <c r="Y3131" i="11"/>
  <c r="AA3131" i="11" s="1"/>
  <c r="AE3130" i="11"/>
  <c r="AD3130" i="11"/>
  <c r="AC3130" i="11"/>
  <c r="AB3130" i="11"/>
  <c r="W3130" i="11"/>
  <c r="X3130" i="11"/>
  <c r="Z3130" i="11" s="1"/>
  <c r="AE3129" i="11"/>
  <c r="AD3129" i="11"/>
  <c r="AC3129" i="11"/>
  <c r="AB3129" i="11"/>
  <c r="W3129" i="11"/>
  <c r="Y3129" i="11"/>
  <c r="AA3129" i="11" s="1"/>
  <c r="AE3128" i="11"/>
  <c r="AD3128" i="11"/>
  <c r="AC3128" i="11"/>
  <c r="AB3128" i="11"/>
  <c r="W3128" i="11"/>
  <c r="X3128" i="11" s="1"/>
  <c r="Z3128" i="11" s="1"/>
  <c r="AE3127" i="11"/>
  <c r="AD3127" i="11"/>
  <c r="AC3127" i="11"/>
  <c r="AB3127" i="11"/>
  <c r="W3127" i="11"/>
  <c r="Y3127" i="11" s="1"/>
  <c r="AA3127" i="11" s="1"/>
  <c r="AE3126" i="11"/>
  <c r="AD3126" i="11"/>
  <c r="AC3126" i="11"/>
  <c r="AB3126" i="11"/>
  <c r="W3126" i="11"/>
  <c r="X3126" i="11" s="1"/>
  <c r="Z3126" i="11" s="1"/>
  <c r="AE3125" i="11"/>
  <c r="AD3125" i="11"/>
  <c r="AC3125" i="11"/>
  <c r="AB3125" i="11"/>
  <c r="W3125" i="11"/>
  <c r="Y3125" i="11" s="1"/>
  <c r="AA3125" i="11" s="1"/>
  <c r="AE3124" i="11"/>
  <c r="AD3124" i="11"/>
  <c r="AC3124" i="11"/>
  <c r="AB3124" i="11"/>
  <c r="Y3124" i="11"/>
  <c r="AA3124" i="11" s="1"/>
  <c r="W3124" i="11"/>
  <c r="X3124" i="11" s="1"/>
  <c r="Z3124" i="11" s="1"/>
  <c r="AE3123" i="11"/>
  <c r="AD3123" i="11"/>
  <c r="AC3123" i="11"/>
  <c r="AB3123" i="11"/>
  <c r="W3123" i="11"/>
  <c r="Y3123" i="11" s="1"/>
  <c r="AA3123" i="11" s="1"/>
  <c r="AE3122" i="11"/>
  <c r="AD3122" i="11"/>
  <c r="AC3122" i="11"/>
  <c r="AB3122" i="11"/>
  <c r="Y3122" i="11"/>
  <c r="AA3122" i="11" s="1"/>
  <c r="W3122" i="11"/>
  <c r="X3122" i="11"/>
  <c r="Z3122" i="11" s="1"/>
  <c r="AE3121" i="11"/>
  <c r="AD3121" i="11"/>
  <c r="AC3121" i="11"/>
  <c r="AB3121" i="11"/>
  <c r="W3121" i="11"/>
  <c r="Y3121" i="11"/>
  <c r="AA3121" i="11" s="1"/>
  <c r="AE3120" i="11"/>
  <c r="AD3120" i="11"/>
  <c r="AC3120" i="11"/>
  <c r="AB3120" i="11"/>
  <c r="W3120" i="11"/>
  <c r="X3120" i="11"/>
  <c r="Z3120" i="11" s="1"/>
  <c r="AE3119" i="11"/>
  <c r="AD3119" i="11"/>
  <c r="AC3119" i="11"/>
  <c r="AB3119" i="11"/>
  <c r="W3119" i="11"/>
  <c r="Y3119" i="11"/>
  <c r="AA3119" i="11" s="1"/>
  <c r="AE3118" i="11"/>
  <c r="AD3118" i="11"/>
  <c r="AC3118" i="11"/>
  <c r="AB3118" i="11"/>
  <c r="W3118" i="11"/>
  <c r="Y3118" i="11" s="1"/>
  <c r="AA3118" i="11" s="1"/>
  <c r="AE3117" i="11"/>
  <c r="AD3117" i="11"/>
  <c r="AC3117" i="11"/>
  <c r="AB3117" i="11"/>
  <c r="W3117" i="11"/>
  <c r="Y3117" i="11" s="1"/>
  <c r="AA3117" i="11" s="1"/>
  <c r="AE3116" i="11"/>
  <c r="AD3116" i="11"/>
  <c r="AC3116" i="11"/>
  <c r="AB3116" i="11"/>
  <c r="Y3116" i="11"/>
  <c r="AA3116" i="11" s="1"/>
  <c r="W3116" i="11"/>
  <c r="X3116" i="11" s="1"/>
  <c r="Z3116" i="11" s="1"/>
  <c r="AE3115" i="11"/>
  <c r="AD3115" i="11"/>
  <c r="AC3115" i="11"/>
  <c r="AB3115" i="11"/>
  <c r="W3115" i="11"/>
  <c r="Y3115" i="11" s="1"/>
  <c r="AA3115" i="11" s="1"/>
  <c r="AE3114" i="11"/>
  <c r="AD3114" i="11"/>
  <c r="AC3114" i="11"/>
  <c r="AB3114" i="11"/>
  <c r="W3114" i="11"/>
  <c r="X3114" i="11" s="1"/>
  <c r="Z3114" i="11" s="1"/>
  <c r="AE3113" i="11"/>
  <c r="AD3113" i="11"/>
  <c r="AC3113" i="11"/>
  <c r="AB3113" i="11"/>
  <c r="W3113" i="11"/>
  <c r="Y3113" i="11" s="1"/>
  <c r="AA3113" i="11" s="1"/>
  <c r="AE3112" i="11"/>
  <c r="AD3112" i="11"/>
  <c r="AC3112" i="11"/>
  <c r="AB3112" i="11"/>
  <c r="Y3112" i="11"/>
  <c r="AA3112" i="11" s="1"/>
  <c r="W3112" i="11"/>
  <c r="X3112" i="11"/>
  <c r="Z3112" i="11" s="1"/>
  <c r="AE3111" i="11"/>
  <c r="AD3111" i="11"/>
  <c r="AC3111" i="11"/>
  <c r="AB3111" i="11"/>
  <c r="W3111" i="11"/>
  <c r="Y3111" i="11"/>
  <c r="AA3111" i="11" s="1"/>
  <c r="AE3110" i="11"/>
  <c r="AD3110" i="11"/>
  <c r="AC3110" i="11"/>
  <c r="AB3110" i="11"/>
  <c r="W3110" i="11"/>
  <c r="X3110" i="11" s="1"/>
  <c r="Z3110" i="11" s="1"/>
  <c r="AE3109" i="11"/>
  <c r="AD3109" i="11"/>
  <c r="AC3109" i="11"/>
  <c r="AB3109" i="11"/>
  <c r="W3109" i="11"/>
  <c r="Y3109" i="11" s="1"/>
  <c r="AA3109" i="11" s="1"/>
  <c r="AE3108" i="11"/>
  <c r="AD3108" i="11"/>
  <c r="AC3108" i="11"/>
  <c r="AB3108" i="11"/>
  <c r="W3108" i="11"/>
  <c r="X3108" i="11" s="1"/>
  <c r="Z3108" i="11" s="1"/>
  <c r="AE3107" i="11"/>
  <c r="AD3107" i="11"/>
  <c r="AC3107" i="11"/>
  <c r="AB3107" i="11"/>
  <c r="W3107" i="11"/>
  <c r="Y3107" i="11" s="1"/>
  <c r="AA3107" i="11" s="1"/>
  <c r="AE3106" i="11"/>
  <c r="AD3106" i="11"/>
  <c r="AC3106" i="11"/>
  <c r="AB3106" i="11"/>
  <c r="W3106" i="11"/>
  <c r="X3106" i="11" s="1"/>
  <c r="Z3106" i="11" s="1"/>
  <c r="AE3105" i="11"/>
  <c r="AD3105" i="11"/>
  <c r="AC3105" i="11"/>
  <c r="AB3105" i="11"/>
  <c r="W3105" i="11"/>
  <c r="Y3105" i="11" s="1"/>
  <c r="AA3105" i="11" s="1"/>
  <c r="AE3104" i="11"/>
  <c r="AD3104" i="11"/>
  <c r="AC3104" i="11"/>
  <c r="AB3104" i="11"/>
  <c r="Y3104" i="11"/>
  <c r="AA3104" i="11" s="1"/>
  <c r="W3104" i="11"/>
  <c r="X3104" i="11" s="1"/>
  <c r="Z3104" i="11" s="1"/>
  <c r="AE3103" i="11"/>
  <c r="AD3103" i="11"/>
  <c r="AC3103" i="11"/>
  <c r="AB3103" i="11"/>
  <c r="W3103" i="11"/>
  <c r="Y3103" i="11" s="1"/>
  <c r="AA3103" i="11" s="1"/>
  <c r="AE3102" i="11"/>
  <c r="AD3102" i="11"/>
  <c r="AC3102" i="11"/>
  <c r="AB3102" i="11"/>
  <c r="W3102" i="11"/>
  <c r="X3102" i="11" s="1"/>
  <c r="Z3102" i="11" s="1"/>
  <c r="AE3101" i="11"/>
  <c r="AD3101" i="11"/>
  <c r="AC3101" i="11"/>
  <c r="AB3101" i="11"/>
  <c r="W3101" i="11"/>
  <c r="Y3101" i="11"/>
  <c r="AA3101" i="11" s="1"/>
  <c r="AE3100" i="11"/>
  <c r="AD3100" i="11"/>
  <c r="AC3100" i="11"/>
  <c r="AB3100" i="11"/>
  <c r="W3100" i="11"/>
  <c r="Y3100" i="11" s="1"/>
  <c r="AA3100" i="11" s="1"/>
  <c r="AE3099" i="11"/>
  <c r="AD3099" i="11"/>
  <c r="AC3099" i="11"/>
  <c r="AB3099" i="11"/>
  <c r="W3099" i="11"/>
  <c r="Y3099" i="11" s="1"/>
  <c r="AA3099" i="11" s="1"/>
  <c r="AE3098" i="11"/>
  <c r="AD3098" i="11"/>
  <c r="AC3098" i="11"/>
  <c r="AB3098" i="11"/>
  <c r="Y3098" i="11"/>
  <c r="AA3098" i="11" s="1"/>
  <c r="W3098" i="11"/>
  <c r="X3098" i="11" s="1"/>
  <c r="Z3098" i="11" s="1"/>
  <c r="AE3097" i="11"/>
  <c r="AD3097" i="11"/>
  <c r="AC3097" i="11"/>
  <c r="AB3097" i="11"/>
  <c r="W3097" i="11"/>
  <c r="Y3097" i="11" s="1"/>
  <c r="AA3097" i="11" s="1"/>
  <c r="AE3096" i="11"/>
  <c r="AD3096" i="11"/>
  <c r="AC3096" i="11"/>
  <c r="AB3096" i="11"/>
  <c r="W3096" i="11"/>
  <c r="X3096" i="11" s="1"/>
  <c r="Z3096" i="11" s="1"/>
  <c r="AE3095" i="11"/>
  <c r="AD3095" i="11"/>
  <c r="AC3095" i="11"/>
  <c r="AB3095" i="11"/>
  <c r="W3095" i="11"/>
  <c r="AE3094" i="11"/>
  <c r="AD3094" i="11"/>
  <c r="AC3094" i="11"/>
  <c r="AB3094" i="11"/>
  <c r="W3094" i="11"/>
  <c r="X3094" i="11" s="1"/>
  <c r="Z3094" i="11" s="1"/>
  <c r="AE3093" i="11"/>
  <c r="AD3093" i="11"/>
  <c r="AC3093" i="11"/>
  <c r="AB3093" i="11"/>
  <c r="W3093" i="11"/>
  <c r="AE3092" i="11"/>
  <c r="AD3092" i="11"/>
  <c r="AC3092" i="11"/>
  <c r="AB3092" i="11"/>
  <c r="W3092" i="11"/>
  <c r="AE3091" i="11"/>
  <c r="AD3091" i="11"/>
  <c r="AC3091" i="11"/>
  <c r="AB3091" i="11"/>
  <c r="W3091" i="11"/>
  <c r="AE3090" i="11"/>
  <c r="AD3090" i="11"/>
  <c r="AC3090" i="11"/>
  <c r="AB3090" i="11"/>
  <c r="Y3090" i="11"/>
  <c r="AA3090" i="11" s="1"/>
  <c r="W3090" i="11"/>
  <c r="X3090" i="11" s="1"/>
  <c r="Z3090" i="11" s="1"/>
  <c r="AE3089" i="11"/>
  <c r="AD3089" i="11"/>
  <c r="AC3089" i="11"/>
  <c r="AB3089" i="11"/>
  <c r="W3089" i="11"/>
  <c r="AE3088" i="11"/>
  <c r="AD3088" i="11"/>
  <c r="AC3088" i="11"/>
  <c r="AB3088" i="11"/>
  <c r="W3088" i="11"/>
  <c r="X3088" i="11" s="1"/>
  <c r="Z3088" i="11" s="1"/>
  <c r="AE3087" i="11"/>
  <c r="AD3087" i="11"/>
  <c r="AC3087" i="11"/>
  <c r="AB3087" i="11"/>
  <c r="W3087" i="11"/>
  <c r="AE3086" i="11"/>
  <c r="AD3086" i="11"/>
  <c r="AC3086" i="11"/>
  <c r="AB3086" i="11"/>
  <c r="W3086" i="11"/>
  <c r="X3086" i="11" s="1"/>
  <c r="Z3086" i="11" s="1"/>
  <c r="AE3085" i="11"/>
  <c r="AD3085" i="11"/>
  <c r="AC3085" i="11"/>
  <c r="AB3085" i="11"/>
  <c r="W3085" i="11"/>
  <c r="AE3084" i="11"/>
  <c r="AD3084" i="11"/>
  <c r="AC3084" i="11"/>
  <c r="AB3084" i="11"/>
  <c r="Y3084" i="11"/>
  <c r="AA3084" i="11" s="1"/>
  <c r="W3084" i="11"/>
  <c r="X3084" i="11" s="1"/>
  <c r="Z3084" i="11" s="1"/>
  <c r="AE3083" i="11"/>
  <c r="AD3083" i="11"/>
  <c r="AC3083" i="11"/>
  <c r="AB3083" i="11"/>
  <c r="W3083" i="11"/>
  <c r="AE3082" i="11"/>
  <c r="AD3082" i="11"/>
  <c r="AC3082" i="11"/>
  <c r="AB3082" i="11"/>
  <c r="W3082" i="11"/>
  <c r="X3082" i="11" s="1"/>
  <c r="Z3082" i="11" s="1"/>
  <c r="AE3081" i="11"/>
  <c r="AD3081" i="11"/>
  <c r="AC3081" i="11"/>
  <c r="AB3081" i="11"/>
  <c r="W3081" i="11"/>
  <c r="AE3080" i="11"/>
  <c r="AD3080" i="11"/>
  <c r="AC3080" i="11"/>
  <c r="AB3080" i="11"/>
  <c r="W3080" i="11"/>
  <c r="AE3079" i="11"/>
  <c r="AD3079" i="11"/>
  <c r="AC3079" i="11"/>
  <c r="AB3079" i="11"/>
  <c r="W3079" i="11"/>
  <c r="AE3078" i="11"/>
  <c r="AD3078" i="11"/>
  <c r="AC3078" i="11"/>
  <c r="AB3078" i="11"/>
  <c r="W3078" i="11"/>
  <c r="X3078" i="11" s="1"/>
  <c r="Z3078" i="11" s="1"/>
  <c r="AE3077" i="11"/>
  <c r="AD3077" i="11"/>
  <c r="AC3077" i="11"/>
  <c r="AB3077" i="11"/>
  <c r="W3077" i="11"/>
  <c r="AE3076" i="11"/>
  <c r="AD3076" i="11"/>
  <c r="AC3076" i="11"/>
  <c r="AB3076" i="11"/>
  <c r="W3076" i="11"/>
  <c r="X3076" i="11"/>
  <c r="Z3076" i="11" s="1"/>
  <c r="AE3075" i="11"/>
  <c r="AD3075" i="11"/>
  <c r="AC3075" i="11"/>
  <c r="AB3075" i="11"/>
  <c r="W3075" i="11"/>
  <c r="AE3074" i="11"/>
  <c r="AD3074" i="11"/>
  <c r="AC3074" i="11"/>
  <c r="AB3074" i="11"/>
  <c r="W3074" i="11"/>
  <c r="X3074" i="11" s="1"/>
  <c r="Z3074" i="11" s="1"/>
  <c r="AE3073" i="11"/>
  <c r="AD3073" i="11"/>
  <c r="AC3073" i="11"/>
  <c r="AB3073" i="11"/>
  <c r="W3073" i="11"/>
  <c r="AE3072" i="11"/>
  <c r="AD3072" i="11"/>
  <c r="AC3072" i="11"/>
  <c r="AB3072" i="11"/>
  <c r="W3072" i="11"/>
  <c r="X3072" i="11" s="1"/>
  <c r="Z3072" i="11" s="1"/>
  <c r="AE3071" i="11"/>
  <c r="AD3071" i="11"/>
  <c r="AC3071" i="11"/>
  <c r="AB3071" i="11"/>
  <c r="W3071" i="11"/>
  <c r="AE3070" i="11"/>
  <c r="AD3070" i="11"/>
  <c r="AC3070" i="11"/>
  <c r="AB3070" i="11"/>
  <c r="W3070" i="11"/>
  <c r="X3070" i="11"/>
  <c r="Z3070" i="11" s="1"/>
  <c r="AE3069" i="11"/>
  <c r="AD3069" i="11"/>
  <c r="AC3069" i="11"/>
  <c r="AB3069" i="11"/>
  <c r="W3069" i="11"/>
  <c r="AE3068" i="11"/>
  <c r="AD3068" i="11"/>
  <c r="AC3068" i="11"/>
  <c r="AB3068" i="11"/>
  <c r="W3068" i="11"/>
  <c r="AE3067" i="11"/>
  <c r="AD3067" i="11"/>
  <c r="AC3067" i="11"/>
  <c r="AB3067" i="11"/>
  <c r="W3067" i="11"/>
  <c r="AE3066" i="11"/>
  <c r="AD3066" i="11"/>
  <c r="AC3066" i="11"/>
  <c r="AB3066" i="11"/>
  <c r="W3066" i="11"/>
  <c r="AE3065" i="11"/>
  <c r="AD3065" i="11"/>
  <c r="AC3065" i="11"/>
  <c r="AB3065" i="11"/>
  <c r="W3065" i="11"/>
  <c r="AE3064" i="11"/>
  <c r="AD3064" i="11"/>
  <c r="AC3064" i="11"/>
  <c r="AB3064" i="11"/>
  <c r="W3064" i="11"/>
  <c r="X3064" i="11" s="1"/>
  <c r="Z3064" i="11" s="1"/>
  <c r="AE3063" i="11"/>
  <c r="AD3063" i="11"/>
  <c r="AC3063" i="11"/>
  <c r="AB3063" i="11"/>
  <c r="W3063" i="11"/>
  <c r="AE3062" i="11"/>
  <c r="AD3062" i="11"/>
  <c r="AC3062" i="11"/>
  <c r="AB3062" i="11"/>
  <c r="W3062" i="11"/>
  <c r="X3062" i="11"/>
  <c r="Z3062" i="11" s="1"/>
  <c r="AE3061" i="11"/>
  <c r="AD3061" i="11"/>
  <c r="AC3061" i="11"/>
  <c r="AB3061" i="11"/>
  <c r="W3061" i="11"/>
  <c r="AE3060" i="11"/>
  <c r="AD3060" i="11"/>
  <c r="AC3060" i="11"/>
  <c r="AB3060" i="11"/>
  <c r="W3060" i="11"/>
  <c r="X3060" i="11" s="1"/>
  <c r="Z3060" i="11" s="1"/>
  <c r="AE3059" i="11"/>
  <c r="AD3059" i="11"/>
  <c r="AC3059" i="11"/>
  <c r="AB3059" i="11"/>
  <c r="W3059" i="11"/>
  <c r="AE3058" i="11"/>
  <c r="AD3058" i="11"/>
  <c r="AC3058" i="11"/>
  <c r="AB3058" i="11"/>
  <c r="W3058" i="11"/>
  <c r="X3058" i="11" s="1"/>
  <c r="Z3058" i="11" s="1"/>
  <c r="AE3057" i="11"/>
  <c r="AD3057" i="11"/>
  <c r="AC3057" i="11"/>
  <c r="AB3057" i="11"/>
  <c r="W3057" i="11"/>
  <c r="AE3056" i="11"/>
  <c r="AD3056" i="11"/>
  <c r="AC3056" i="11"/>
  <c r="AB3056" i="11"/>
  <c r="W3056" i="11"/>
  <c r="AE3055" i="11"/>
  <c r="AD3055" i="11"/>
  <c r="AC3055" i="11"/>
  <c r="AB3055" i="11"/>
  <c r="W3055" i="11"/>
  <c r="AE3054" i="11"/>
  <c r="AD3054" i="11"/>
  <c r="AC3054" i="11"/>
  <c r="AB3054" i="11"/>
  <c r="W3054" i="11"/>
  <c r="X3054" i="11" s="1"/>
  <c r="Z3054" i="11" s="1"/>
  <c r="AE3053" i="11"/>
  <c r="AD3053" i="11"/>
  <c r="AC3053" i="11"/>
  <c r="AB3053" i="11"/>
  <c r="W3053" i="11"/>
  <c r="AE3052" i="11"/>
  <c r="AD3052" i="11"/>
  <c r="AC3052" i="11"/>
  <c r="AB3052" i="11"/>
  <c r="W3052" i="11"/>
  <c r="X3052" i="11"/>
  <c r="Z3052" i="11" s="1"/>
  <c r="AE3051" i="11"/>
  <c r="AD3051" i="11"/>
  <c r="AC3051" i="11"/>
  <c r="AB3051" i="11"/>
  <c r="W3051" i="11"/>
  <c r="AE3050" i="11"/>
  <c r="AD3050" i="11"/>
  <c r="AC3050" i="11"/>
  <c r="AB3050" i="11"/>
  <c r="W3050" i="11"/>
  <c r="X3050" i="11" s="1"/>
  <c r="Z3050" i="11" s="1"/>
  <c r="AE3049" i="11"/>
  <c r="AD3049" i="11"/>
  <c r="AC3049" i="11"/>
  <c r="AB3049" i="11"/>
  <c r="W3049" i="11"/>
  <c r="AE3048" i="11"/>
  <c r="AD3048" i="11"/>
  <c r="AC3048" i="11"/>
  <c r="AB3048" i="11"/>
  <c r="W3048" i="11"/>
  <c r="X3048" i="11" s="1"/>
  <c r="Z3048" i="11" s="1"/>
  <c r="AE3047" i="11"/>
  <c r="AD3047" i="11"/>
  <c r="AC3047" i="11"/>
  <c r="AB3047" i="11"/>
  <c r="W3047" i="11"/>
  <c r="AE3046" i="11"/>
  <c r="AD3046" i="11"/>
  <c r="AC3046" i="11"/>
  <c r="AB3046" i="11"/>
  <c r="W3046" i="11"/>
  <c r="X3046" i="11"/>
  <c r="Z3046" i="11" s="1"/>
  <c r="AE3045" i="11"/>
  <c r="AD3045" i="11"/>
  <c r="AC3045" i="11"/>
  <c r="AB3045" i="11"/>
  <c r="W3045" i="11"/>
  <c r="AE3044" i="11"/>
  <c r="AD3044" i="11"/>
  <c r="AC3044" i="11"/>
  <c r="AB3044" i="11"/>
  <c r="W3044" i="11"/>
  <c r="AE3043" i="11"/>
  <c r="AD3043" i="11"/>
  <c r="AC3043" i="11"/>
  <c r="AB3043" i="11"/>
  <c r="W3043" i="11"/>
  <c r="AE3042" i="11"/>
  <c r="AD3042" i="11"/>
  <c r="AC3042" i="11"/>
  <c r="AB3042" i="11"/>
  <c r="W3042" i="11"/>
  <c r="AE3041" i="11"/>
  <c r="AD3041" i="11"/>
  <c r="AC3041" i="11"/>
  <c r="AB3041" i="11"/>
  <c r="W3041" i="11"/>
  <c r="AE3040" i="11"/>
  <c r="AD3040" i="11"/>
  <c r="AC3040" i="11"/>
  <c r="AB3040" i="11"/>
  <c r="W3040" i="11"/>
  <c r="X3040" i="11" s="1"/>
  <c r="Z3040" i="11" s="1"/>
  <c r="AE3039" i="11"/>
  <c r="AD3039" i="11"/>
  <c r="AC3039" i="11"/>
  <c r="AB3039" i="11"/>
  <c r="W3039" i="11"/>
  <c r="AE3038" i="11"/>
  <c r="AD3038" i="11"/>
  <c r="AC3038" i="11"/>
  <c r="AB3038" i="11"/>
  <c r="W3038" i="11"/>
  <c r="X3038" i="11"/>
  <c r="Z3038" i="11" s="1"/>
  <c r="AE3037" i="11"/>
  <c r="AD3037" i="11"/>
  <c r="AC3037" i="11"/>
  <c r="AB3037" i="11"/>
  <c r="W3037" i="11"/>
  <c r="AE3036" i="11"/>
  <c r="AD3036" i="11"/>
  <c r="AC3036" i="11"/>
  <c r="AB3036" i="11"/>
  <c r="Y3036" i="11"/>
  <c r="AA3036" i="11" s="1"/>
  <c r="W3036" i="11"/>
  <c r="X3036" i="11"/>
  <c r="Z3036" i="11" s="1"/>
  <c r="AE3035" i="11"/>
  <c r="AD3035" i="11"/>
  <c r="AC3035" i="11"/>
  <c r="AB3035" i="11"/>
  <c r="W3035" i="11"/>
  <c r="AE3034" i="11"/>
  <c r="AD3034" i="11"/>
  <c r="AC3034" i="11"/>
  <c r="AB3034" i="11"/>
  <c r="W3034" i="11"/>
  <c r="X3034" i="11" s="1"/>
  <c r="Z3034" i="11" s="1"/>
  <c r="AE3033" i="11"/>
  <c r="AD3033" i="11"/>
  <c r="AC3033" i="11"/>
  <c r="AB3033" i="11"/>
  <c r="W3033" i="11"/>
  <c r="AE3032" i="11"/>
  <c r="AD3032" i="11"/>
  <c r="AC3032" i="11"/>
  <c r="AB3032" i="11"/>
  <c r="W3032" i="11"/>
  <c r="AE3031" i="11"/>
  <c r="AD3031" i="11"/>
  <c r="AC3031" i="11"/>
  <c r="AB3031" i="11"/>
  <c r="W3031" i="11"/>
  <c r="AE3030" i="11"/>
  <c r="AD3030" i="11"/>
  <c r="AC3030" i="11"/>
  <c r="AB3030" i="11"/>
  <c r="W3030" i="11"/>
  <c r="X3030" i="11" s="1"/>
  <c r="Z3030" i="11" s="1"/>
  <c r="AE3029" i="11"/>
  <c r="AD3029" i="11"/>
  <c r="AC3029" i="11"/>
  <c r="AB3029" i="11"/>
  <c r="W3029" i="11"/>
  <c r="AE3028" i="11"/>
  <c r="AD3028" i="11"/>
  <c r="AC3028" i="11"/>
  <c r="AB3028" i="11"/>
  <c r="W3028" i="11"/>
  <c r="X3028" i="11" s="1"/>
  <c r="Z3028" i="11" s="1"/>
  <c r="AE3027" i="11"/>
  <c r="AD3027" i="11"/>
  <c r="AC3027" i="11"/>
  <c r="AB3027" i="11"/>
  <c r="W3027" i="11"/>
  <c r="AE3026" i="11"/>
  <c r="AD3026" i="11"/>
  <c r="AC3026" i="11"/>
  <c r="AB3026" i="11"/>
  <c r="W3026" i="11"/>
  <c r="X3026" i="11"/>
  <c r="Z3026" i="11" s="1"/>
  <c r="AE3025" i="11"/>
  <c r="AD3025" i="11"/>
  <c r="AC3025" i="11"/>
  <c r="AB3025" i="11"/>
  <c r="W3025" i="11"/>
  <c r="AE3024" i="11"/>
  <c r="AD3024" i="11"/>
  <c r="AC3024" i="11"/>
  <c r="AB3024" i="11"/>
  <c r="W3024" i="11"/>
  <c r="X3024" i="11" s="1"/>
  <c r="Z3024" i="11" s="1"/>
  <c r="AE3023" i="11"/>
  <c r="AD3023" i="11"/>
  <c r="AC3023" i="11"/>
  <c r="AB3023" i="11"/>
  <c r="W3023" i="11"/>
  <c r="AE3022" i="11"/>
  <c r="AD3022" i="11"/>
  <c r="AC3022" i="11"/>
  <c r="AB3022" i="11"/>
  <c r="W3022" i="11"/>
  <c r="X3022" i="11" s="1"/>
  <c r="Z3022" i="11" s="1"/>
  <c r="AE3021" i="11"/>
  <c r="AD3021" i="11"/>
  <c r="AC3021" i="11"/>
  <c r="AB3021" i="11"/>
  <c r="W3021" i="11"/>
  <c r="AE3020" i="11"/>
  <c r="AD3020" i="11"/>
  <c r="AC3020" i="11"/>
  <c r="AB3020" i="11"/>
  <c r="W3020" i="11"/>
  <c r="AE3019" i="11"/>
  <c r="AD3019" i="11"/>
  <c r="AC3019" i="11"/>
  <c r="AB3019" i="11"/>
  <c r="W3019" i="11"/>
  <c r="AE3018" i="11"/>
  <c r="AD3018" i="11"/>
  <c r="AC3018" i="11"/>
  <c r="AB3018" i="11"/>
  <c r="Y3018" i="11"/>
  <c r="AA3018" i="11" s="1"/>
  <c r="W3018" i="11"/>
  <c r="X3018" i="11"/>
  <c r="Z3018" i="11" s="1"/>
  <c r="AE3017" i="11"/>
  <c r="AD3017" i="11"/>
  <c r="AC3017" i="11"/>
  <c r="AB3017" i="11"/>
  <c r="W3017" i="11"/>
  <c r="Y3017" i="11"/>
  <c r="AA3017" i="11" s="1"/>
  <c r="AE3016" i="11"/>
  <c r="AD3016" i="11"/>
  <c r="AC3016" i="11"/>
  <c r="AB3016" i="11"/>
  <c r="W3016" i="11"/>
  <c r="X3016" i="11"/>
  <c r="Z3016" i="11" s="1"/>
  <c r="AE3015" i="11"/>
  <c r="AD3015" i="11"/>
  <c r="AC3015" i="11"/>
  <c r="AB3015" i="11"/>
  <c r="W3015" i="11"/>
  <c r="Y3015" i="11"/>
  <c r="AA3015" i="11" s="1"/>
  <c r="AE3014" i="11"/>
  <c r="AD3014" i="11"/>
  <c r="AC3014" i="11"/>
  <c r="AB3014" i="11"/>
  <c r="W3014" i="11"/>
  <c r="X3014" i="11"/>
  <c r="Z3014" i="11" s="1"/>
  <c r="AE3013" i="11"/>
  <c r="AD3013" i="11"/>
  <c r="AC3013" i="11"/>
  <c r="AB3013" i="11"/>
  <c r="W3013" i="11"/>
  <c r="Y3013" i="11"/>
  <c r="AA3013" i="11" s="1"/>
  <c r="AE3012" i="11"/>
  <c r="AD3012" i="11"/>
  <c r="AC3012" i="11"/>
  <c r="AB3012" i="11"/>
  <c r="W3012" i="11"/>
  <c r="X3012" i="11"/>
  <c r="Z3012" i="11" s="1"/>
  <c r="AE3011" i="11"/>
  <c r="AD3011" i="11"/>
  <c r="AC3011" i="11"/>
  <c r="AB3011" i="11"/>
  <c r="W3011" i="11"/>
  <c r="Y3011" i="11"/>
  <c r="AA3011" i="11" s="1"/>
  <c r="AE3010" i="11"/>
  <c r="AD3010" i="11"/>
  <c r="AC3010" i="11"/>
  <c r="AB3010" i="11"/>
  <c r="W3010" i="11"/>
  <c r="X3010" i="11" s="1"/>
  <c r="Z3010" i="11" s="1"/>
  <c r="AE3009" i="11"/>
  <c r="AD3009" i="11"/>
  <c r="AC3009" i="11"/>
  <c r="AB3009" i="11"/>
  <c r="W3009" i="11"/>
  <c r="Y3009" i="11" s="1"/>
  <c r="AA3009" i="11" s="1"/>
  <c r="AE3008" i="11"/>
  <c r="AD3008" i="11"/>
  <c r="AC3008" i="11"/>
  <c r="AB3008" i="11"/>
  <c r="W3008" i="11"/>
  <c r="AE3007" i="11"/>
  <c r="AD3007" i="11"/>
  <c r="AC3007" i="11"/>
  <c r="AB3007" i="11"/>
  <c r="W3007" i="11"/>
  <c r="Y3007" i="11"/>
  <c r="AA3007" i="11" s="1"/>
  <c r="AE3006" i="11"/>
  <c r="AD3006" i="11"/>
  <c r="AC3006" i="11"/>
  <c r="AB3006" i="11"/>
  <c r="W3006" i="11"/>
  <c r="AE3005" i="11"/>
  <c r="AD3005" i="11"/>
  <c r="AC3005" i="11"/>
  <c r="AB3005" i="11"/>
  <c r="W3005" i="11"/>
  <c r="Y3005" i="11" s="1"/>
  <c r="AA3005" i="11" s="1"/>
  <c r="AE3004" i="11"/>
  <c r="AD3004" i="11"/>
  <c r="AC3004" i="11"/>
  <c r="AB3004" i="11"/>
  <c r="W3004" i="11"/>
  <c r="X3004" i="11" s="1"/>
  <c r="Z3004" i="11" s="1"/>
  <c r="AE3003" i="11"/>
  <c r="AD3003" i="11"/>
  <c r="AC3003" i="11"/>
  <c r="AB3003" i="11"/>
  <c r="W3003" i="11"/>
  <c r="Y3003" i="11" s="1"/>
  <c r="AA3003" i="11" s="1"/>
  <c r="AE3002" i="11"/>
  <c r="AD3002" i="11"/>
  <c r="AC3002" i="11"/>
  <c r="AB3002" i="11"/>
  <c r="W3002" i="11"/>
  <c r="X3002" i="11" s="1"/>
  <c r="Z3002" i="11" s="1"/>
  <c r="AE3001" i="11"/>
  <c r="AD3001" i="11"/>
  <c r="AC3001" i="11"/>
  <c r="AB3001" i="11"/>
  <c r="W3001" i="11"/>
  <c r="Y3001" i="11" s="1"/>
  <c r="AA3001" i="11" s="1"/>
  <c r="AE3000" i="11"/>
  <c r="AD3000" i="11"/>
  <c r="AC3000" i="11"/>
  <c r="AB3000" i="11"/>
  <c r="Y3000" i="11"/>
  <c r="AA3000" i="11" s="1"/>
  <c r="W3000" i="11"/>
  <c r="X3000" i="11"/>
  <c r="Z3000" i="11" s="1"/>
  <c r="AE2999" i="11"/>
  <c r="AD2999" i="11"/>
  <c r="AC2999" i="11"/>
  <c r="AB2999" i="11"/>
  <c r="W2999" i="11"/>
  <c r="AE2998" i="11"/>
  <c r="AD2998" i="11"/>
  <c r="AC2998" i="11"/>
  <c r="AB2998" i="11"/>
  <c r="W2998" i="11"/>
  <c r="X2998" i="11" s="1"/>
  <c r="Z2998" i="11" s="1"/>
  <c r="AE2997" i="11"/>
  <c r="AD2997" i="11"/>
  <c r="AC2997" i="11"/>
  <c r="AB2997" i="11"/>
  <c r="W2997" i="11"/>
  <c r="Y2997" i="11" s="1"/>
  <c r="AA2997" i="11" s="1"/>
  <c r="AE2996" i="11"/>
  <c r="AD2996" i="11"/>
  <c r="AC2996" i="11"/>
  <c r="AB2996" i="11"/>
  <c r="W2996" i="11"/>
  <c r="AE2995" i="11"/>
  <c r="AD2995" i="11"/>
  <c r="AC2995" i="11"/>
  <c r="AB2995" i="11"/>
  <c r="Y2995" i="11"/>
  <c r="AA2995" i="11" s="1"/>
  <c r="W2995" i="11"/>
  <c r="X2995" i="11" s="1"/>
  <c r="Z2995" i="11" s="1"/>
  <c r="AE2994" i="11"/>
  <c r="AD2994" i="11"/>
  <c r="AC2994" i="11"/>
  <c r="AB2994" i="11"/>
  <c r="Y2994" i="11"/>
  <c r="AA2994" i="11" s="1"/>
  <c r="W2994" i="11"/>
  <c r="X2994" i="11"/>
  <c r="Z2994" i="11" s="1"/>
  <c r="AE2993" i="11"/>
  <c r="AD2993" i="11"/>
  <c r="AC2993" i="11"/>
  <c r="AB2993" i="11"/>
  <c r="W2993" i="11"/>
  <c r="AE2992" i="11"/>
  <c r="AD2992" i="11"/>
  <c r="AC2992" i="11"/>
  <c r="AB2992" i="11"/>
  <c r="W2992" i="11"/>
  <c r="X2992" i="11" s="1"/>
  <c r="Z2992" i="11" s="1"/>
  <c r="AE2991" i="11"/>
  <c r="AD2991" i="11"/>
  <c r="AC2991" i="11"/>
  <c r="AB2991" i="11"/>
  <c r="W2991" i="11"/>
  <c r="Y2991" i="11" s="1"/>
  <c r="AA2991" i="11" s="1"/>
  <c r="AE2990" i="11"/>
  <c r="AD2990" i="11"/>
  <c r="AC2990" i="11"/>
  <c r="AB2990" i="11"/>
  <c r="W2990" i="11"/>
  <c r="AE2989" i="11"/>
  <c r="AD2989" i="11"/>
  <c r="AC2989" i="11"/>
  <c r="AB2989" i="11"/>
  <c r="Y2989" i="11"/>
  <c r="AA2989" i="11" s="1"/>
  <c r="W2989" i="11"/>
  <c r="X2989" i="11" s="1"/>
  <c r="Z2989" i="11" s="1"/>
  <c r="AE2988" i="11"/>
  <c r="AD2988" i="11"/>
  <c r="AC2988" i="11"/>
  <c r="AB2988" i="11"/>
  <c r="Y2988" i="11"/>
  <c r="AA2988" i="11" s="1"/>
  <c r="W2988" i="11"/>
  <c r="X2988" i="11"/>
  <c r="Z2988" i="11" s="1"/>
  <c r="AE2987" i="11"/>
  <c r="AD2987" i="11"/>
  <c r="AC2987" i="11"/>
  <c r="AB2987" i="11"/>
  <c r="W2987" i="11"/>
  <c r="AE2986" i="11"/>
  <c r="AD2986" i="11"/>
  <c r="AC2986" i="11"/>
  <c r="AB2986" i="11"/>
  <c r="W2986" i="11"/>
  <c r="X2986" i="11" s="1"/>
  <c r="Z2986" i="11" s="1"/>
  <c r="AE2985" i="11"/>
  <c r="AD2985" i="11"/>
  <c r="AC2985" i="11"/>
  <c r="AB2985" i="11"/>
  <c r="W2985" i="11"/>
  <c r="Y2985" i="11" s="1"/>
  <c r="AA2985" i="11" s="1"/>
  <c r="AE2984" i="11"/>
  <c r="AD2984" i="11"/>
  <c r="AC2984" i="11"/>
  <c r="AB2984" i="11"/>
  <c r="W2984" i="11"/>
  <c r="AE2983" i="11"/>
  <c r="AD2983" i="11"/>
  <c r="AC2983" i="11"/>
  <c r="AB2983" i="11"/>
  <c r="W2983" i="11"/>
  <c r="AE2982" i="11"/>
  <c r="AD2982" i="11"/>
  <c r="AC2982" i="11"/>
  <c r="AB2982" i="11"/>
  <c r="W2982" i="11"/>
  <c r="AE2981" i="11"/>
  <c r="AD2981" i="11"/>
  <c r="AC2981" i="11"/>
  <c r="AB2981" i="11"/>
  <c r="W2981" i="11"/>
  <c r="AE2980" i="11"/>
  <c r="AD2980" i="11"/>
  <c r="AC2980" i="11"/>
  <c r="AB2980" i="11"/>
  <c r="W2980" i="11"/>
  <c r="X2980" i="11" s="1"/>
  <c r="Z2980" i="11" s="1"/>
  <c r="AE2979" i="11"/>
  <c r="AD2979" i="11"/>
  <c r="AC2979" i="11"/>
  <c r="AB2979" i="11"/>
  <c r="X2979" i="11"/>
  <c r="Z2979" i="11" s="1"/>
  <c r="W2979" i="11"/>
  <c r="Y2979" i="11" s="1"/>
  <c r="AA2979" i="11" s="1"/>
  <c r="AE2978" i="11"/>
  <c r="AD2978" i="11"/>
  <c r="AC2978" i="11"/>
  <c r="AB2978" i="11"/>
  <c r="W2978" i="11"/>
  <c r="AE2977" i="11"/>
  <c r="AD2977" i="11"/>
  <c r="AC2977" i="11"/>
  <c r="AB2977" i="11"/>
  <c r="W2977" i="11"/>
  <c r="X2977" i="11" s="1"/>
  <c r="Z2977" i="11" s="1"/>
  <c r="AE2976" i="11"/>
  <c r="AD2976" i="11"/>
  <c r="AC2976" i="11"/>
  <c r="AB2976" i="11"/>
  <c r="W2976" i="11"/>
  <c r="X2976" i="11" s="1"/>
  <c r="Z2976" i="11" s="1"/>
  <c r="AE2975" i="11"/>
  <c r="AD2975" i="11"/>
  <c r="AC2975" i="11"/>
  <c r="AB2975" i="11"/>
  <c r="W2975" i="11"/>
  <c r="AE2974" i="11"/>
  <c r="AD2974" i="11"/>
  <c r="AC2974" i="11"/>
  <c r="AB2974" i="11"/>
  <c r="W2974" i="11"/>
  <c r="X2974" i="11"/>
  <c r="Z2974" i="11" s="1"/>
  <c r="AE2973" i="11"/>
  <c r="AD2973" i="11"/>
  <c r="AC2973" i="11"/>
  <c r="AB2973" i="11"/>
  <c r="W2973" i="11"/>
  <c r="Y2973" i="11" s="1"/>
  <c r="AA2973" i="11" s="1"/>
  <c r="AE2972" i="11"/>
  <c r="AD2972" i="11"/>
  <c r="AC2972" i="11"/>
  <c r="AB2972" i="11"/>
  <c r="W2972" i="11"/>
  <c r="AE2971" i="11"/>
  <c r="AD2971" i="11"/>
  <c r="AC2971" i="11"/>
  <c r="AB2971" i="11"/>
  <c r="W2971" i="11"/>
  <c r="AE2970" i="11"/>
  <c r="AD2970" i="11"/>
  <c r="AC2970" i="11"/>
  <c r="AB2970" i="11"/>
  <c r="W2970" i="11"/>
  <c r="AE2969" i="11"/>
  <c r="AD2969" i="11"/>
  <c r="AC2969" i="11"/>
  <c r="AB2969" i="11"/>
  <c r="W2969" i="11"/>
  <c r="AE2968" i="11"/>
  <c r="AD2968" i="11"/>
  <c r="AC2968" i="11"/>
  <c r="AB2968" i="11"/>
  <c r="W2968" i="11"/>
  <c r="X2968" i="11"/>
  <c r="Z2968" i="11" s="1"/>
  <c r="AE2967" i="11"/>
  <c r="AD2967" i="11"/>
  <c r="AC2967" i="11"/>
  <c r="AB2967" i="11"/>
  <c r="W2967" i="11"/>
  <c r="Y2967" i="11"/>
  <c r="AA2967" i="11" s="1"/>
  <c r="AE2966" i="11"/>
  <c r="AD2966" i="11"/>
  <c r="AC2966" i="11"/>
  <c r="AB2966" i="11"/>
  <c r="W2966" i="11"/>
  <c r="AE2965" i="11"/>
  <c r="AD2965" i="11"/>
  <c r="AC2965" i="11"/>
  <c r="AB2965" i="11"/>
  <c r="Y2965" i="11"/>
  <c r="AA2965" i="11" s="1"/>
  <c r="W2965" i="11"/>
  <c r="X2965" i="11"/>
  <c r="Z2965" i="11" s="1"/>
  <c r="AE2964" i="11"/>
  <c r="AD2964" i="11"/>
  <c r="AC2964" i="11"/>
  <c r="AB2964" i="11"/>
  <c r="W2964" i="11"/>
  <c r="Y2964" i="11" s="1"/>
  <c r="AA2964" i="11" s="1"/>
  <c r="AE2963" i="11"/>
  <c r="AD2963" i="11"/>
  <c r="AC2963" i="11"/>
  <c r="AB2963" i="11"/>
  <c r="W2963" i="11"/>
  <c r="AE2962" i="11"/>
  <c r="AD2962" i="11"/>
  <c r="AC2962" i="11"/>
  <c r="AB2962" i="11"/>
  <c r="W2962" i="11"/>
  <c r="X2962" i="11"/>
  <c r="Z2962" i="11" s="1"/>
  <c r="AE2961" i="11"/>
  <c r="AD2961" i="11"/>
  <c r="AC2961" i="11"/>
  <c r="AB2961" i="11"/>
  <c r="W2961" i="11"/>
  <c r="X2961" i="11" s="1"/>
  <c r="Z2961" i="11" s="1"/>
  <c r="AE2960" i="11"/>
  <c r="AD2960" i="11"/>
  <c r="AC2960" i="11"/>
  <c r="AB2960" i="11"/>
  <c r="W2960" i="11"/>
  <c r="AE2959" i="11"/>
  <c r="AD2959" i="11"/>
  <c r="AC2959" i="11"/>
  <c r="AB2959" i="11"/>
  <c r="W2959" i="11"/>
  <c r="X2959" i="11"/>
  <c r="Z2959" i="11" s="1"/>
  <c r="AE2958" i="11"/>
  <c r="AD2958" i="11"/>
  <c r="AC2958" i="11"/>
  <c r="AB2958" i="11"/>
  <c r="W2958" i="11"/>
  <c r="X2958" i="11"/>
  <c r="Z2958" i="11" s="1"/>
  <c r="AE2957" i="11"/>
  <c r="AD2957" i="11"/>
  <c r="AC2957" i="11"/>
  <c r="AB2957" i="11"/>
  <c r="W2957" i="11"/>
  <c r="AE2956" i="11"/>
  <c r="AD2956" i="11"/>
  <c r="AC2956" i="11"/>
  <c r="AB2956" i="11"/>
  <c r="W2956" i="11"/>
  <c r="X2956" i="11"/>
  <c r="Z2956" i="11" s="1"/>
  <c r="AE2955" i="11"/>
  <c r="AD2955" i="11"/>
  <c r="AC2955" i="11"/>
  <c r="AB2955" i="11"/>
  <c r="W2955" i="11"/>
  <c r="AE2954" i="11"/>
  <c r="AD2954" i="11"/>
  <c r="AC2954" i="11"/>
  <c r="AB2954" i="11"/>
  <c r="W2954" i="11"/>
  <c r="AE2953" i="11"/>
  <c r="AD2953" i="11"/>
  <c r="AC2953" i="11"/>
  <c r="AB2953" i="11"/>
  <c r="Y2953" i="11"/>
  <c r="AA2953" i="11" s="1"/>
  <c r="W2953" i="11"/>
  <c r="X2953" i="11"/>
  <c r="Z2953" i="11" s="1"/>
  <c r="AE2952" i="11"/>
  <c r="AD2952" i="11"/>
  <c r="AC2952" i="11"/>
  <c r="AB2952" i="11"/>
  <c r="W2952" i="11"/>
  <c r="Y2952" i="11" s="1"/>
  <c r="AA2952" i="11" s="1"/>
  <c r="AE2951" i="11"/>
  <c r="AD2951" i="11"/>
  <c r="AC2951" i="11"/>
  <c r="AB2951" i="11"/>
  <c r="W2951" i="11"/>
  <c r="AE2950" i="11"/>
  <c r="AD2950" i="11"/>
  <c r="AC2950" i="11"/>
  <c r="AB2950" i="11"/>
  <c r="W2950" i="11"/>
  <c r="X2950" i="11"/>
  <c r="Z2950" i="11" s="1"/>
  <c r="AE2949" i="11"/>
  <c r="AD2949" i="11"/>
  <c r="AC2949" i="11"/>
  <c r="AB2949" i="11"/>
  <c r="W2949" i="11"/>
  <c r="X2949" i="11" s="1"/>
  <c r="Z2949" i="11" s="1"/>
  <c r="AE2948" i="11"/>
  <c r="AD2948" i="11"/>
  <c r="AC2948" i="11"/>
  <c r="AB2948" i="11"/>
  <c r="W2948" i="11"/>
  <c r="Y2948" i="11" s="1"/>
  <c r="AA2948" i="11" s="1"/>
  <c r="AE2947" i="11"/>
  <c r="AD2947" i="11"/>
  <c r="AC2947" i="11"/>
  <c r="AB2947" i="11"/>
  <c r="W2947" i="11"/>
  <c r="Y2947" i="11" s="1"/>
  <c r="AA2947" i="11" s="1"/>
  <c r="AE2946" i="11"/>
  <c r="AD2946" i="11"/>
  <c r="AC2946" i="11"/>
  <c r="AB2946" i="11"/>
  <c r="Y2946" i="11"/>
  <c r="AA2946" i="11" s="1"/>
  <c r="W2946" i="11"/>
  <c r="X2946" i="11" s="1"/>
  <c r="Z2946" i="11" s="1"/>
  <c r="AE2945" i="11"/>
  <c r="AD2945" i="11"/>
  <c r="AC2945" i="11"/>
  <c r="AB2945" i="11"/>
  <c r="W2945" i="11"/>
  <c r="AE2944" i="11"/>
  <c r="AD2944" i="11"/>
  <c r="AC2944" i="11"/>
  <c r="AB2944" i="11"/>
  <c r="X2944" i="11"/>
  <c r="Z2944" i="11" s="1"/>
  <c r="W2944" i="11"/>
  <c r="Y2944" i="11" s="1"/>
  <c r="AA2944" i="11" s="1"/>
  <c r="AE2943" i="11"/>
  <c r="AD2943" i="11"/>
  <c r="AC2943" i="11"/>
  <c r="AB2943" i="11"/>
  <c r="X2943" i="11"/>
  <c r="Z2943" i="11" s="1"/>
  <c r="W2943" i="11"/>
  <c r="Y2943" i="11"/>
  <c r="AA2943" i="11" s="1"/>
  <c r="AE2942" i="11"/>
  <c r="AD2942" i="11"/>
  <c r="AC2942" i="11"/>
  <c r="AB2942" i="11"/>
  <c r="X2942" i="11"/>
  <c r="Z2942" i="11" s="1"/>
  <c r="W2942" i="11"/>
  <c r="Y2942" i="11" s="1"/>
  <c r="AA2942" i="11" s="1"/>
  <c r="AE2941" i="11"/>
  <c r="AD2941" i="11"/>
  <c r="AC2941" i="11"/>
  <c r="AB2941" i="11"/>
  <c r="X2941" i="11"/>
  <c r="Z2941" i="11" s="1"/>
  <c r="W2941" i="11"/>
  <c r="Y2941" i="11" s="1"/>
  <c r="AA2941" i="11" s="1"/>
  <c r="AE2940" i="11"/>
  <c r="AD2940" i="11"/>
  <c r="AC2940" i="11"/>
  <c r="AB2940" i="11"/>
  <c r="W2940" i="11"/>
  <c r="Y2940" i="11" s="1"/>
  <c r="AA2940" i="11" s="1"/>
  <c r="AE2939" i="11"/>
  <c r="AD2939" i="11"/>
  <c r="AC2939" i="11"/>
  <c r="AB2939" i="11"/>
  <c r="W2939" i="11"/>
  <c r="Y2939" i="11" s="1"/>
  <c r="AA2939" i="11" s="1"/>
  <c r="AE2938" i="11"/>
  <c r="AD2938" i="11"/>
  <c r="AC2938" i="11"/>
  <c r="AB2938" i="11"/>
  <c r="X2938" i="11"/>
  <c r="Z2938" i="11" s="1"/>
  <c r="W2938" i="11"/>
  <c r="Y2938" i="11" s="1"/>
  <c r="AA2938" i="11" s="1"/>
  <c r="AE2937" i="11"/>
  <c r="AD2937" i="11"/>
  <c r="AC2937" i="11"/>
  <c r="AB2937" i="11"/>
  <c r="X2937" i="11"/>
  <c r="Z2937" i="11" s="1"/>
  <c r="W2937" i="11"/>
  <c r="Y2937" i="11" s="1"/>
  <c r="AA2937" i="11" s="1"/>
  <c r="AE2936" i="11"/>
  <c r="AD2936" i="11"/>
  <c r="AC2936" i="11"/>
  <c r="AB2936" i="11"/>
  <c r="W2936" i="11"/>
  <c r="Y2936" i="11" s="1"/>
  <c r="AA2936" i="11" s="1"/>
  <c r="AE2935" i="11"/>
  <c r="AD2935" i="11"/>
  <c r="AC2935" i="11"/>
  <c r="AB2935" i="11"/>
  <c r="W2935" i="11"/>
  <c r="Y2935" i="11" s="1"/>
  <c r="AA2935" i="11" s="1"/>
  <c r="AE2934" i="11"/>
  <c r="AD2934" i="11"/>
  <c r="AC2934" i="11"/>
  <c r="AB2934" i="11"/>
  <c r="W2934" i="11"/>
  <c r="X2934" i="11" s="1"/>
  <c r="Z2934" i="11" s="1"/>
  <c r="AE2933" i="11"/>
  <c r="AD2933" i="11"/>
  <c r="AC2933" i="11"/>
  <c r="AB2933" i="11"/>
  <c r="W2933" i="11"/>
  <c r="Y2933" i="11" s="1"/>
  <c r="AA2933" i="11" s="1"/>
  <c r="AE2932" i="11"/>
  <c r="AD2932" i="11"/>
  <c r="AC2932" i="11"/>
  <c r="AB2932" i="11"/>
  <c r="W2932" i="11"/>
  <c r="X2932" i="11" s="1"/>
  <c r="Z2932" i="11" s="1"/>
  <c r="AE2931" i="11"/>
  <c r="AD2931" i="11"/>
  <c r="AC2931" i="11"/>
  <c r="AB2931" i="11"/>
  <c r="W2931" i="11"/>
  <c r="Y2931" i="11" s="1"/>
  <c r="AA2931" i="11" s="1"/>
  <c r="AE2930" i="11"/>
  <c r="AD2930" i="11"/>
  <c r="AC2930" i="11"/>
  <c r="AB2930" i="11"/>
  <c r="X2930" i="11"/>
  <c r="Z2930" i="11" s="1"/>
  <c r="W2930" i="11"/>
  <c r="Y2930" i="11"/>
  <c r="AA2930" i="11" s="1"/>
  <c r="AE2929" i="11"/>
  <c r="AD2929" i="11"/>
  <c r="AC2929" i="11"/>
  <c r="AB2929" i="11"/>
  <c r="X2929" i="11"/>
  <c r="Z2929" i="11" s="1"/>
  <c r="W2929" i="11"/>
  <c r="Y2929" i="11"/>
  <c r="AA2929" i="11" s="1"/>
  <c r="AE2928" i="11"/>
  <c r="AD2928" i="11"/>
  <c r="AC2928" i="11"/>
  <c r="AB2928" i="11"/>
  <c r="X2928" i="11"/>
  <c r="Z2928" i="11" s="1"/>
  <c r="W2928" i="11"/>
  <c r="Y2928" i="11" s="1"/>
  <c r="AA2928" i="11" s="1"/>
  <c r="AE2927" i="11"/>
  <c r="AD2927" i="11"/>
  <c r="AC2927" i="11"/>
  <c r="AB2927" i="11"/>
  <c r="X2927" i="11"/>
  <c r="Z2927" i="11" s="1"/>
  <c r="W2927" i="11"/>
  <c r="Y2927" i="11" s="1"/>
  <c r="AA2927" i="11" s="1"/>
  <c r="AE2926" i="11"/>
  <c r="AD2926" i="11"/>
  <c r="AC2926" i="11"/>
  <c r="AB2926" i="11"/>
  <c r="Y2926" i="11"/>
  <c r="AA2926" i="11" s="1"/>
  <c r="W2926" i="11"/>
  <c r="X2926" i="11"/>
  <c r="Z2926" i="11" s="1"/>
  <c r="AE2925" i="11"/>
  <c r="AD2925" i="11"/>
  <c r="AC2925" i="11"/>
  <c r="AB2925" i="11"/>
  <c r="W2925" i="11"/>
  <c r="AE2924" i="11"/>
  <c r="AD2924" i="11"/>
  <c r="AC2924" i="11"/>
  <c r="AB2924" i="11"/>
  <c r="X2924" i="11"/>
  <c r="Z2924" i="11" s="1"/>
  <c r="W2924" i="11"/>
  <c r="Y2924" i="11"/>
  <c r="AA2924" i="11" s="1"/>
  <c r="AE2923" i="11"/>
  <c r="AD2923" i="11"/>
  <c r="AC2923" i="11"/>
  <c r="AB2923" i="11"/>
  <c r="X2923" i="11"/>
  <c r="Z2923" i="11" s="1"/>
  <c r="W2923" i="11"/>
  <c r="Y2923" i="11"/>
  <c r="AA2923" i="11" s="1"/>
  <c r="AE2922" i="11"/>
  <c r="AD2922" i="11"/>
  <c r="AC2922" i="11"/>
  <c r="AB2922" i="11"/>
  <c r="X2922" i="11"/>
  <c r="Z2922" i="11" s="1"/>
  <c r="W2922" i="11"/>
  <c r="Y2922" i="11" s="1"/>
  <c r="AA2922" i="11" s="1"/>
  <c r="AE2921" i="11"/>
  <c r="AD2921" i="11"/>
  <c r="AC2921" i="11"/>
  <c r="AB2921" i="11"/>
  <c r="X2921" i="11"/>
  <c r="Z2921" i="11" s="1"/>
  <c r="W2921" i="11"/>
  <c r="Y2921" i="11" s="1"/>
  <c r="AA2921" i="11" s="1"/>
  <c r="AE2920" i="11"/>
  <c r="AD2920" i="11"/>
  <c r="AC2920" i="11"/>
  <c r="AB2920" i="11"/>
  <c r="W2920" i="11"/>
  <c r="AE2919" i="11"/>
  <c r="AD2919" i="11"/>
  <c r="AC2919" i="11"/>
  <c r="AB2919" i="11"/>
  <c r="W2919" i="11"/>
  <c r="Y2919" i="11"/>
  <c r="AA2919" i="11" s="1"/>
  <c r="AE2918" i="11"/>
  <c r="AD2918" i="11"/>
  <c r="AC2918" i="11"/>
  <c r="AB2918" i="11"/>
  <c r="X2918" i="11"/>
  <c r="Z2918" i="11" s="1"/>
  <c r="W2918" i="11"/>
  <c r="Y2918" i="11" s="1"/>
  <c r="AA2918" i="11" s="1"/>
  <c r="AE2917" i="11"/>
  <c r="AD2917" i="11"/>
  <c r="AC2917" i="11"/>
  <c r="AB2917" i="11"/>
  <c r="X2917" i="11"/>
  <c r="Z2917" i="11" s="1"/>
  <c r="W2917" i="11"/>
  <c r="Y2917" i="11"/>
  <c r="AA2917" i="11" s="1"/>
  <c r="AE2916" i="11"/>
  <c r="AD2916" i="11"/>
  <c r="AC2916" i="11"/>
  <c r="AB2916" i="11"/>
  <c r="W2916" i="11"/>
  <c r="X2916" i="11"/>
  <c r="Z2916" i="11" s="1"/>
  <c r="AE2915" i="11"/>
  <c r="AD2915" i="11"/>
  <c r="AC2915" i="11"/>
  <c r="AB2915" i="11"/>
  <c r="W2915" i="11"/>
  <c r="AE2914" i="11"/>
  <c r="AD2914" i="11"/>
  <c r="AC2914" i="11"/>
  <c r="AB2914" i="11"/>
  <c r="W2914" i="11"/>
  <c r="Y2914" i="11" s="1"/>
  <c r="AA2914" i="11" s="1"/>
  <c r="AE2913" i="11"/>
  <c r="AD2913" i="11"/>
  <c r="AC2913" i="11"/>
  <c r="AB2913" i="11"/>
  <c r="W2913" i="11"/>
  <c r="Y2913" i="11" s="1"/>
  <c r="AA2913" i="11" s="1"/>
  <c r="AE2912" i="11"/>
  <c r="AD2912" i="11"/>
  <c r="AC2912" i="11"/>
  <c r="AB2912" i="11"/>
  <c r="X2912" i="11"/>
  <c r="Z2912" i="11" s="1"/>
  <c r="W2912" i="11"/>
  <c r="Y2912" i="11"/>
  <c r="AA2912" i="11" s="1"/>
  <c r="AE2911" i="11"/>
  <c r="AD2911" i="11"/>
  <c r="AC2911" i="11"/>
  <c r="AB2911" i="11"/>
  <c r="W2911" i="11"/>
  <c r="AE2910" i="11"/>
  <c r="AD2910" i="11"/>
  <c r="AC2910" i="11"/>
  <c r="AB2910" i="11"/>
  <c r="Y2910" i="11"/>
  <c r="AA2910" i="11" s="1"/>
  <c r="X2910" i="11"/>
  <c r="Z2910" i="11" s="1"/>
  <c r="W2910" i="11"/>
  <c r="AE2909" i="11"/>
  <c r="AD2909" i="11"/>
  <c r="AC2909" i="11"/>
  <c r="AB2909" i="11"/>
  <c r="X2909" i="11"/>
  <c r="Z2909" i="11" s="1"/>
  <c r="W2909" i="11"/>
  <c r="Y2909" i="11"/>
  <c r="AA2909" i="11" s="1"/>
  <c r="AE2908" i="11"/>
  <c r="AD2908" i="11"/>
  <c r="AC2908" i="11"/>
  <c r="AB2908" i="11"/>
  <c r="X2908" i="11"/>
  <c r="Z2908" i="11" s="1"/>
  <c r="W2908" i="11"/>
  <c r="Y2908" i="11" s="1"/>
  <c r="AA2908" i="11" s="1"/>
  <c r="AE2907" i="11"/>
  <c r="AD2907" i="11"/>
  <c r="AC2907" i="11"/>
  <c r="AB2907" i="11"/>
  <c r="X2907" i="11"/>
  <c r="Z2907" i="11" s="1"/>
  <c r="W2907" i="11"/>
  <c r="Y2907" i="11" s="1"/>
  <c r="AA2907" i="11" s="1"/>
  <c r="AE2906" i="11"/>
  <c r="AD2906" i="11"/>
  <c r="AC2906" i="11"/>
  <c r="AB2906" i="11"/>
  <c r="AA2906" i="11"/>
  <c r="X2906" i="11"/>
  <c r="Z2906" i="11" s="1"/>
  <c r="W2906" i="11"/>
  <c r="Y2906" i="11" s="1"/>
  <c r="AE2905" i="11"/>
  <c r="AD2905" i="11"/>
  <c r="AC2905" i="11"/>
  <c r="AB2905" i="11"/>
  <c r="X2905" i="11"/>
  <c r="Z2905" i="11" s="1"/>
  <c r="W2905" i="11"/>
  <c r="Y2905" i="11"/>
  <c r="AA2905" i="11" s="1"/>
  <c r="AE2904" i="11"/>
  <c r="AD2904" i="11"/>
  <c r="AC2904" i="11"/>
  <c r="AB2904" i="11"/>
  <c r="W2904" i="11"/>
  <c r="Y2904" i="11"/>
  <c r="AA2904" i="11" s="1"/>
  <c r="AE2903" i="11"/>
  <c r="AD2903" i="11"/>
  <c r="AC2903" i="11"/>
  <c r="AB2903" i="11"/>
  <c r="W2903" i="11"/>
  <c r="Y2903" i="11"/>
  <c r="AA2903" i="11" s="1"/>
  <c r="AE2902" i="11"/>
  <c r="AD2902" i="11"/>
  <c r="AC2902" i="11"/>
  <c r="AB2902" i="11"/>
  <c r="W2902" i="11"/>
  <c r="X2902" i="11"/>
  <c r="Z2902" i="11" s="1"/>
  <c r="AE2901" i="11"/>
  <c r="AD2901" i="11"/>
  <c r="AC2901" i="11"/>
  <c r="AB2901" i="11"/>
  <c r="W2901" i="11"/>
  <c r="Y2901" i="11"/>
  <c r="AA2901" i="11" s="1"/>
  <c r="AE2900" i="11"/>
  <c r="AD2900" i="11"/>
  <c r="AC2900" i="11"/>
  <c r="AB2900" i="11"/>
  <c r="W2900" i="11"/>
  <c r="AE2899" i="11"/>
  <c r="AD2899" i="11"/>
  <c r="AC2899" i="11"/>
  <c r="AB2899" i="11"/>
  <c r="X2899" i="11"/>
  <c r="Z2899" i="11" s="1"/>
  <c r="W2899" i="11"/>
  <c r="Y2899" i="11" s="1"/>
  <c r="AA2899" i="11" s="1"/>
  <c r="AE2898" i="11"/>
  <c r="AD2898" i="11"/>
  <c r="AC2898" i="11"/>
  <c r="AB2898" i="11"/>
  <c r="W2898" i="11"/>
  <c r="AE2897" i="11"/>
  <c r="AD2897" i="11"/>
  <c r="AC2897" i="11"/>
  <c r="AB2897" i="11"/>
  <c r="W2897" i="11"/>
  <c r="AE2896" i="11"/>
  <c r="AD2896" i="11"/>
  <c r="AC2896" i="11"/>
  <c r="AB2896" i="11"/>
  <c r="Y2896" i="11"/>
  <c r="AA2896" i="11" s="1"/>
  <c r="X2896" i="11"/>
  <c r="Z2896" i="11" s="1"/>
  <c r="W2896" i="11"/>
  <c r="AE2895" i="11"/>
  <c r="AD2895" i="11"/>
  <c r="AC2895" i="11"/>
  <c r="AB2895" i="11"/>
  <c r="X2895" i="11"/>
  <c r="Z2895" i="11" s="1"/>
  <c r="W2895" i="11"/>
  <c r="Y2895" i="11"/>
  <c r="AA2895" i="11" s="1"/>
  <c r="AE2894" i="11"/>
  <c r="AD2894" i="11"/>
  <c r="AC2894" i="11"/>
  <c r="AB2894" i="11"/>
  <c r="W2894" i="11"/>
  <c r="Y2894" i="11" s="1"/>
  <c r="AA2894" i="11" s="1"/>
  <c r="AE2893" i="11"/>
  <c r="AD2893" i="11"/>
  <c r="AC2893" i="11"/>
  <c r="AB2893" i="11"/>
  <c r="W2893" i="11"/>
  <c r="Y2893" i="11" s="1"/>
  <c r="AA2893" i="11" s="1"/>
  <c r="AE2892" i="11"/>
  <c r="AD2892" i="11"/>
  <c r="AC2892" i="11"/>
  <c r="AB2892" i="11"/>
  <c r="W2892" i="11"/>
  <c r="X2892" i="11" s="1"/>
  <c r="Z2892" i="11" s="1"/>
  <c r="AE2891" i="11"/>
  <c r="AD2891" i="11"/>
  <c r="AC2891" i="11"/>
  <c r="AB2891" i="11"/>
  <c r="X2891" i="11"/>
  <c r="Z2891" i="11" s="1"/>
  <c r="W2891" i="11"/>
  <c r="Y2891" i="11" s="1"/>
  <c r="AA2891" i="11" s="1"/>
  <c r="AE2890" i="11"/>
  <c r="AD2890" i="11"/>
  <c r="AC2890" i="11"/>
  <c r="AB2890" i="11"/>
  <c r="Y2890" i="11"/>
  <c r="AA2890" i="11" s="1"/>
  <c r="W2890" i="11"/>
  <c r="X2890" i="11" s="1"/>
  <c r="Z2890" i="11" s="1"/>
  <c r="AE2889" i="11"/>
  <c r="AD2889" i="11"/>
  <c r="AC2889" i="11"/>
  <c r="AB2889" i="11"/>
  <c r="W2889" i="11"/>
  <c r="X2889" i="11" s="1"/>
  <c r="Z2889" i="11" s="1"/>
  <c r="AE2888" i="11"/>
  <c r="AD2888" i="11"/>
  <c r="AC2888" i="11"/>
  <c r="AB2888" i="11"/>
  <c r="Y2888" i="11"/>
  <c r="AA2888" i="11" s="1"/>
  <c r="X2888" i="11"/>
  <c r="Z2888" i="11" s="1"/>
  <c r="W2888" i="11"/>
  <c r="AE2887" i="11"/>
  <c r="AD2887" i="11"/>
  <c r="AC2887" i="11"/>
  <c r="AB2887" i="11"/>
  <c r="X2887" i="11"/>
  <c r="Z2887" i="11" s="1"/>
  <c r="W2887" i="11"/>
  <c r="Y2887" i="11"/>
  <c r="AA2887" i="11" s="1"/>
  <c r="AE2886" i="11"/>
  <c r="AD2886" i="11"/>
  <c r="AC2886" i="11"/>
  <c r="AB2886" i="11"/>
  <c r="X2886" i="11"/>
  <c r="Z2886" i="11" s="1"/>
  <c r="W2886" i="11"/>
  <c r="Y2886" i="11" s="1"/>
  <c r="AA2886" i="11" s="1"/>
  <c r="AE2885" i="11"/>
  <c r="AD2885" i="11"/>
  <c r="AC2885" i="11"/>
  <c r="AB2885" i="11"/>
  <c r="X2885" i="11"/>
  <c r="Z2885" i="11" s="1"/>
  <c r="W2885" i="11"/>
  <c r="Y2885" i="11" s="1"/>
  <c r="AA2885" i="11" s="1"/>
  <c r="AE2884" i="11"/>
  <c r="AD2884" i="11"/>
  <c r="AC2884" i="11"/>
  <c r="AB2884" i="11"/>
  <c r="Y2884" i="11"/>
  <c r="AA2884" i="11" s="1"/>
  <c r="W2884" i="11"/>
  <c r="X2884" i="11"/>
  <c r="Z2884" i="11" s="1"/>
  <c r="AE2883" i="11"/>
  <c r="AD2883" i="11"/>
  <c r="AC2883" i="11"/>
  <c r="AB2883" i="11"/>
  <c r="W2883" i="11"/>
  <c r="Y2883" i="11"/>
  <c r="AA2883" i="11" s="1"/>
  <c r="AE2882" i="11"/>
  <c r="AD2882" i="11"/>
  <c r="AC2882" i="11"/>
  <c r="AB2882" i="11"/>
  <c r="W2882" i="11"/>
  <c r="X2882" i="11" s="1"/>
  <c r="Z2882" i="11" s="1"/>
  <c r="Y2882" i="11"/>
  <c r="AA2882" i="11" s="1"/>
  <c r="AE2881" i="11"/>
  <c r="AD2881" i="11"/>
  <c r="AC2881" i="11"/>
  <c r="AB2881" i="11"/>
  <c r="W2881" i="11"/>
  <c r="Y2881" i="11" s="1"/>
  <c r="AA2881" i="11" s="1"/>
  <c r="AE2880" i="11"/>
  <c r="AD2880" i="11"/>
  <c r="AC2880" i="11"/>
  <c r="AB2880" i="11"/>
  <c r="W2880" i="11"/>
  <c r="X2880" i="11" s="1"/>
  <c r="Z2880" i="11" s="1"/>
  <c r="AE2879" i="11"/>
  <c r="AD2879" i="11"/>
  <c r="AC2879" i="11"/>
  <c r="AB2879" i="11"/>
  <c r="W2879" i="11"/>
  <c r="X2879" i="11" s="1"/>
  <c r="Z2879" i="11" s="1"/>
  <c r="Y2879" i="11"/>
  <c r="AA2879" i="11" s="1"/>
  <c r="AE2878" i="11"/>
  <c r="AD2878" i="11"/>
  <c r="AC2878" i="11"/>
  <c r="AB2878" i="11"/>
  <c r="Y2878" i="11"/>
  <c r="AA2878" i="11" s="1"/>
  <c r="X2878" i="11"/>
  <c r="Z2878" i="11" s="1"/>
  <c r="W2878" i="11"/>
  <c r="AE2877" i="11"/>
  <c r="AD2877" i="11"/>
  <c r="AC2877" i="11"/>
  <c r="AB2877" i="11"/>
  <c r="X2877" i="11"/>
  <c r="Z2877" i="11" s="1"/>
  <c r="W2877" i="11"/>
  <c r="Y2877" i="11"/>
  <c r="AA2877" i="11" s="1"/>
  <c r="AE2876" i="11"/>
  <c r="AD2876" i="11"/>
  <c r="AC2876" i="11"/>
  <c r="AB2876" i="11"/>
  <c r="W2876" i="11"/>
  <c r="Y2876" i="11" s="1"/>
  <c r="AA2876" i="11" s="1"/>
  <c r="AE2875" i="11"/>
  <c r="AD2875" i="11"/>
  <c r="AC2875" i="11"/>
  <c r="AB2875" i="11"/>
  <c r="W2875" i="11"/>
  <c r="Y2875" i="11" s="1"/>
  <c r="AA2875" i="11" s="1"/>
  <c r="AE2874" i="11"/>
  <c r="AD2874" i="11"/>
  <c r="AC2874" i="11"/>
  <c r="AB2874" i="11"/>
  <c r="W2874" i="11"/>
  <c r="X2874" i="11" s="1"/>
  <c r="Z2874" i="11" s="1"/>
  <c r="AE2873" i="11"/>
  <c r="AD2873" i="11"/>
  <c r="AC2873" i="11"/>
  <c r="AB2873" i="11"/>
  <c r="W2873" i="11"/>
  <c r="Y2873" i="11" s="1"/>
  <c r="AA2873" i="11" s="1"/>
  <c r="AE2872" i="11"/>
  <c r="AD2872" i="11"/>
  <c r="AC2872" i="11"/>
  <c r="AB2872" i="11"/>
  <c r="X2872" i="11"/>
  <c r="Z2872" i="11" s="1"/>
  <c r="W2872" i="11"/>
  <c r="Y2872" i="11" s="1"/>
  <c r="AA2872" i="11" s="1"/>
  <c r="AE2871" i="11"/>
  <c r="AD2871" i="11"/>
  <c r="AC2871" i="11"/>
  <c r="AB2871" i="11"/>
  <c r="X2871" i="11"/>
  <c r="Z2871" i="11" s="1"/>
  <c r="W2871" i="11"/>
  <c r="Y2871" i="11"/>
  <c r="AA2871" i="11" s="1"/>
  <c r="AE2870" i="11"/>
  <c r="AD2870" i="11"/>
  <c r="AC2870" i="11"/>
  <c r="AB2870" i="11"/>
  <c r="Y2870" i="11"/>
  <c r="AA2870" i="11" s="1"/>
  <c r="X2870" i="11"/>
  <c r="Z2870" i="11" s="1"/>
  <c r="W2870" i="11"/>
  <c r="AE2869" i="11"/>
  <c r="AD2869" i="11"/>
  <c r="AC2869" i="11"/>
  <c r="AB2869" i="11"/>
  <c r="X2869" i="11"/>
  <c r="Z2869" i="11" s="1"/>
  <c r="W2869" i="11"/>
  <c r="Y2869" i="11" s="1"/>
  <c r="AA2869" i="11" s="1"/>
  <c r="AE2868" i="11"/>
  <c r="AD2868" i="11"/>
  <c r="AC2868" i="11"/>
  <c r="AB2868" i="11"/>
  <c r="Y2868" i="11"/>
  <c r="AA2868" i="11" s="1"/>
  <c r="W2868" i="11"/>
  <c r="X2868" i="11" s="1"/>
  <c r="Z2868" i="11" s="1"/>
  <c r="AE2867" i="11"/>
  <c r="AD2867" i="11"/>
  <c r="AC2867" i="11"/>
  <c r="AB2867" i="11"/>
  <c r="W2867" i="11"/>
  <c r="X2867" i="11" s="1"/>
  <c r="Z2867" i="11" s="1"/>
  <c r="AE2866" i="11"/>
  <c r="AD2866" i="11"/>
  <c r="AC2866" i="11"/>
  <c r="AB2866" i="11"/>
  <c r="Y2866" i="11"/>
  <c r="AA2866" i="11" s="1"/>
  <c r="W2866" i="11"/>
  <c r="X2866" i="11" s="1"/>
  <c r="Z2866" i="11" s="1"/>
  <c r="AE2865" i="11"/>
  <c r="AD2865" i="11"/>
  <c r="AC2865" i="11"/>
  <c r="AB2865" i="11"/>
  <c r="W2865" i="11"/>
  <c r="Y2865" i="11" s="1"/>
  <c r="AA2865" i="11" s="1"/>
  <c r="AE2864" i="11"/>
  <c r="AD2864" i="11"/>
  <c r="AC2864" i="11"/>
  <c r="AB2864" i="11"/>
  <c r="W2864" i="11"/>
  <c r="Y2864" i="11" s="1"/>
  <c r="AA2864" i="11" s="1"/>
  <c r="AE2863" i="11"/>
  <c r="AD2863" i="11"/>
  <c r="AC2863" i="11"/>
  <c r="AB2863" i="11"/>
  <c r="W2863" i="11"/>
  <c r="Y2863" i="11" s="1"/>
  <c r="AA2863" i="11" s="1"/>
  <c r="AE2862" i="11"/>
  <c r="AD2862" i="11"/>
  <c r="AC2862" i="11"/>
  <c r="AB2862" i="11"/>
  <c r="W2862" i="11"/>
  <c r="X2862" i="11" s="1"/>
  <c r="Z2862" i="11" s="1"/>
  <c r="AE2861" i="11"/>
  <c r="AD2861" i="11"/>
  <c r="AC2861" i="11"/>
  <c r="AB2861" i="11"/>
  <c r="X2861" i="11"/>
  <c r="Z2861" i="11" s="1"/>
  <c r="W2861" i="11"/>
  <c r="Y2861" i="11" s="1"/>
  <c r="AA2861" i="11" s="1"/>
  <c r="AE2860" i="11"/>
  <c r="AD2860" i="11"/>
  <c r="AC2860" i="11"/>
  <c r="AB2860" i="11"/>
  <c r="Y2860" i="11"/>
  <c r="AA2860" i="11" s="1"/>
  <c r="W2860" i="11"/>
  <c r="X2860" i="11" s="1"/>
  <c r="Z2860" i="11" s="1"/>
  <c r="AE2859" i="11"/>
  <c r="AD2859" i="11"/>
  <c r="AC2859" i="11"/>
  <c r="AB2859" i="11"/>
  <c r="W2859" i="11"/>
  <c r="X2859" i="11" s="1"/>
  <c r="Z2859" i="11" s="1"/>
  <c r="AE2858" i="11"/>
  <c r="AD2858" i="11"/>
  <c r="AC2858" i="11"/>
  <c r="AB2858" i="11"/>
  <c r="Y2858" i="11"/>
  <c r="AA2858" i="11" s="1"/>
  <c r="X2858" i="11"/>
  <c r="Z2858" i="11" s="1"/>
  <c r="W2858" i="11"/>
  <c r="AE2857" i="11"/>
  <c r="AD2857" i="11"/>
  <c r="AC2857" i="11"/>
  <c r="AB2857" i="11"/>
  <c r="X2857" i="11"/>
  <c r="Z2857" i="11" s="1"/>
  <c r="W2857" i="11"/>
  <c r="Y2857" i="11"/>
  <c r="AA2857" i="11" s="1"/>
  <c r="AE2856" i="11"/>
  <c r="AD2856" i="11"/>
  <c r="AC2856" i="11"/>
  <c r="AB2856" i="11"/>
  <c r="Y2856" i="11"/>
  <c r="AA2856" i="11" s="1"/>
  <c r="X2856" i="11"/>
  <c r="Z2856" i="11" s="1"/>
  <c r="W2856" i="11"/>
  <c r="AE2855" i="11"/>
  <c r="AD2855" i="11"/>
  <c r="AC2855" i="11"/>
  <c r="AB2855" i="11"/>
  <c r="W2855" i="11"/>
  <c r="Y2855" i="11" s="1"/>
  <c r="AA2855" i="11" s="1"/>
  <c r="AE2854" i="11"/>
  <c r="AD2854" i="11"/>
  <c r="AC2854" i="11"/>
  <c r="AB2854" i="11"/>
  <c r="W2854" i="11"/>
  <c r="X2854" i="11" s="1"/>
  <c r="Z2854" i="11" s="1"/>
  <c r="AE2853" i="11"/>
  <c r="AD2853" i="11"/>
  <c r="AC2853" i="11"/>
  <c r="AB2853" i="11"/>
  <c r="X2853" i="11"/>
  <c r="Z2853" i="11" s="1"/>
  <c r="W2853" i="11"/>
  <c r="Y2853" i="11" s="1"/>
  <c r="AA2853" i="11" s="1"/>
  <c r="AE2852" i="11"/>
  <c r="AD2852" i="11"/>
  <c r="AC2852" i="11"/>
  <c r="AB2852" i="11"/>
  <c r="Y2852" i="11"/>
  <c r="AA2852" i="11" s="1"/>
  <c r="W2852" i="11"/>
  <c r="X2852" i="11" s="1"/>
  <c r="Z2852" i="11" s="1"/>
  <c r="AE2851" i="11"/>
  <c r="AD2851" i="11"/>
  <c r="AC2851" i="11"/>
  <c r="AB2851" i="11"/>
  <c r="W2851" i="11"/>
  <c r="X2851" i="11" s="1"/>
  <c r="Z2851" i="11" s="1"/>
  <c r="AE2850" i="11"/>
  <c r="AD2850" i="11"/>
  <c r="AC2850" i="11"/>
  <c r="AB2850" i="11"/>
  <c r="Y2850" i="11"/>
  <c r="AA2850" i="11" s="1"/>
  <c r="W2850" i="11"/>
  <c r="X2850" i="11" s="1"/>
  <c r="Z2850" i="11" s="1"/>
  <c r="AE2849" i="11"/>
  <c r="AD2849" i="11"/>
  <c r="AC2849" i="11"/>
  <c r="AB2849" i="11"/>
  <c r="W2849" i="11"/>
  <c r="X2849" i="11" s="1"/>
  <c r="Z2849" i="11" s="1"/>
  <c r="Y2849" i="11"/>
  <c r="AA2849" i="11" s="1"/>
  <c r="AE2848" i="11"/>
  <c r="AD2848" i="11"/>
  <c r="AC2848" i="11"/>
  <c r="AB2848" i="11"/>
  <c r="Y2848" i="11"/>
  <c r="AA2848" i="11" s="1"/>
  <c r="X2848" i="11"/>
  <c r="Z2848" i="11" s="1"/>
  <c r="W2848" i="11"/>
  <c r="AE2847" i="11"/>
  <c r="AD2847" i="11"/>
  <c r="AC2847" i="11"/>
  <c r="AB2847" i="11"/>
  <c r="W2847" i="11"/>
  <c r="Y2847" i="11" s="1"/>
  <c r="AA2847" i="11" s="1"/>
  <c r="AE2846" i="11"/>
  <c r="AD2846" i="11"/>
  <c r="AC2846" i="11"/>
  <c r="AB2846" i="11"/>
  <c r="W2846" i="11"/>
  <c r="X2846" i="11" s="1"/>
  <c r="Z2846" i="11" s="1"/>
  <c r="AE2845" i="11"/>
  <c r="AD2845" i="11"/>
  <c r="AC2845" i="11"/>
  <c r="AB2845" i="11"/>
  <c r="W2845" i="11"/>
  <c r="Y2845" i="11" s="1"/>
  <c r="AA2845" i="11" s="1"/>
  <c r="AE2844" i="11"/>
  <c r="AD2844" i="11"/>
  <c r="AC2844" i="11"/>
  <c r="AB2844" i="11"/>
  <c r="X2844" i="11"/>
  <c r="Z2844" i="11" s="1"/>
  <c r="W2844" i="11"/>
  <c r="Y2844" i="11" s="1"/>
  <c r="AA2844" i="11" s="1"/>
  <c r="AE2843" i="11"/>
  <c r="AD2843" i="11"/>
  <c r="AC2843" i="11"/>
  <c r="AB2843" i="11"/>
  <c r="X2843" i="11"/>
  <c r="Z2843" i="11" s="1"/>
  <c r="W2843" i="11"/>
  <c r="Y2843" i="11"/>
  <c r="AA2843" i="11" s="1"/>
  <c r="AE2842" i="11"/>
  <c r="AD2842" i="11"/>
  <c r="AC2842" i="11"/>
  <c r="AB2842" i="11"/>
  <c r="X2842" i="11"/>
  <c r="Z2842" i="11" s="1"/>
  <c r="W2842" i="11"/>
  <c r="Y2842" i="11" s="1"/>
  <c r="AA2842" i="11" s="1"/>
  <c r="AE2841" i="11"/>
  <c r="AD2841" i="11"/>
  <c r="AC2841" i="11"/>
  <c r="AB2841" i="11"/>
  <c r="X2841" i="11"/>
  <c r="Z2841" i="11" s="1"/>
  <c r="W2841" i="11"/>
  <c r="Y2841" i="11"/>
  <c r="AA2841" i="11" s="1"/>
  <c r="AE2840" i="11"/>
  <c r="AD2840" i="11"/>
  <c r="AC2840" i="11"/>
  <c r="AB2840" i="11"/>
  <c r="Y2840" i="11"/>
  <c r="AA2840" i="11" s="1"/>
  <c r="X2840" i="11"/>
  <c r="Z2840" i="11" s="1"/>
  <c r="W2840" i="11"/>
  <c r="AE2839" i="11"/>
  <c r="AD2839" i="11"/>
  <c r="AC2839" i="11"/>
  <c r="AB2839" i="11"/>
  <c r="X2839" i="11"/>
  <c r="Z2839" i="11" s="1"/>
  <c r="W2839" i="11"/>
  <c r="Y2839" i="11"/>
  <c r="AA2839" i="11" s="1"/>
  <c r="AE2838" i="11"/>
  <c r="AD2838" i="11"/>
  <c r="AC2838" i="11"/>
  <c r="AB2838" i="11"/>
  <c r="W2838" i="11"/>
  <c r="X2838" i="11" s="1"/>
  <c r="Z2838" i="11" s="1"/>
  <c r="AE2837" i="11"/>
  <c r="AD2837" i="11"/>
  <c r="AC2837" i="11"/>
  <c r="AB2837" i="11"/>
  <c r="W2837" i="11"/>
  <c r="Y2837" i="11" s="1"/>
  <c r="AA2837" i="11" s="1"/>
  <c r="AE2836" i="11"/>
  <c r="AD2836" i="11"/>
  <c r="AC2836" i="11"/>
  <c r="AB2836" i="11"/>
  <c r="W2836" i="11"/>
  <c r="X2836" i="11" s="1"/>
  <c r="Z2836" i="11" s="1"/>
  <c r="AE2835" i="11"/>
  <c r="AD2835" i="11"/>
  <c r="AC2835" i="11"/>
  <c r="AB2835" i="11"/>
  <c r="W2835" i="11"/>
  <c r="Y2835" i="11" s="1"/>
  <c r="AA2835" i="11" s="1"/>
  <c r="AE2834" i="11"/>
  <c r="AD2834" i="11"/>
  <c r="AC2834" i="11"/>
  <c r="AB2834" i="11"/>
  <c r="X2834" i="11"/>
  <c r="Z2834" i="11" s="1"/>
  <c r="W2834" i="11"/>
  <c r="Y2834" i="11"/>
  <c r="AA2834" i="11" s="1"/>
  <c r="AE2833" i="11"/>
  <c r="AD2833" i="11"/>
  <c r="AC2833" i="11"/>
  <c r="AB2833" i="11"/>
  <c r="W2833" i="11"/>
  <c r="X2833" i="11" s="1"/>
  <c r="Z2833" i="11" s="1"/>
  <c r="Y2833" i="11"/>
  <c r="AA2833" i="11" s="1"/>
  <c r="AE2832" i="11"/>
  <c r="AD2832" i="11"/>
  <c r="AC2832" i="11"/>
  <c r="AB2832" i="11"/>
  <c r="Y2832" i="11"/>
  <c r="AA2832" i="11" s="1"/>
  <c r="X2832" i="11"/>
  <c r="Z2832" i="11" s="1"/>
  <c r="W2832" i="11"/>
  <c r="AE2831" i="11"/>
  <c r="AD2831" i="11"/>
  <c r="AC2831" i="11"/>
  <c r="AB2831" i="11"/>
  <c r="X2831" i="11"/>
  <c r="Z2831" i="11" s="1"/>
  <c r="W2831" i="11"/>
  <c r="Y2831" i="11"/>
  <c r="AA2831" i="11" s="1"/>
  <c r="AE2830" i="11"/>
  <c r="AD2830" i="11"/>
  <c r="AC2830" i="11"/>
  <c r="AB2830" i="11"/>
  <c r="W2830" i="11"/>
  <c r="X2830" i="11" s="1"/>
  <c r="Z2830" i="11" s="1"/>
  <c r="AE2829" i="11"/>
  <c r="AD2829" i="11"/>
  <c r="AC2829" i="11"/>
  <c r="AB2829" i="11"/>
  <c r="W2829" i="11"/>
  <c r="Y2829" i="11" s="1"/>
  <c r="AA2829" i="11" s="1"/>
  <c r="AE2828" i="11"/>
  <c r="AD2828" i="11"/>
  <c r="AC2828" i="11"/>
  <c r="AB2828" i="11"/>
  <c r="W2828" i="11"/>
  <c r="X2828" i="11" s="1"/>
  <c r="Z2828" i="11" s="1"/>
  <c r="AE2827" i="11"/>
  <c r="AD2827" i="11"/>
  <c r="AC2827" i="11"/>
  <c r="AB2827" i="11"/>
  <c r="W2827" i="11"/>
  <c r="X2827" i="11" s="1"/>
  <c r="Z2827" i="11" s="1"/>
  <c r="Y2827" i="11"/>
  <c r="AA2827" i="11" s="1"/>
  <c r="AE2826" i="11"/>
  <c r="AD2826" i="11"/>
  <c r="AC2826" i="11"/>
  <c r="AB2826" i="11"/>
  <c r="W2826" i="11"/>
  <c r="Y2826" i="11" s="1"/>
  <c r="AA2826" i="11" s="1"/>
  <c r="AE2825" i="11"/>
  <c r="AD2825" i="11"/>
  <c r="AC2825" i="11"/>
  <c r="AB2825" i="11"/>
  <c r="W2825" i="11"/>
  <c r="Y2825" i="11" s="1"/>
  <c r="AA2825" i="11" s="1"/>
  <c r="AE2824" i="11"/>
  <c r="AD2824" i="11"/>
  <c r="AC2824" i="11"/>
  <c r="AB2824" i="11"/>
  <c r="X2824" i="11"/>
  <c r="Z2824" i="11" s="1"/>
  <c r="W2824" i="11"/>
  <c r="Y2824" i="11"/>
  <c r="AA2824" i="11" s="1"/>
  <c r="AE2823" i="11"/>
  <c r="AD2823" i="11"/>
  <c r="AC2823" i="11"/>
  <c r="AB2823" i="11"/>
  <c r="W2823" i="11"/>
  <c r="X2823" i="11" s="1"/>
  <c r="Z2823" i="11" s="1"/>
  <c r="Y2823" i="11"/>
  <c r="AA2823" i="11" s="1"/>
  <c r="AE2822" i="11"/>
  <c r="AD2822" i="11"/>
  <c r="AC2822" i="11"/>
  <c r="AB2822" i="11"/>
  <c r="Y2822" i="11"/>
  <c r="AA2822" i="11" s="1"/>
  <c r="X2822" i="11"/>
  <c r="Z2822" i="11" s="1"/>
  <c r="W2822" i="11"/>
  <c r="AE2821" i="11"/>
  <c r="AD2821" i="11"/>
  <c r="AC2821" i="11"/>
  <c r="AB2821" i="11"/>
  <c r="X2821" i="11"/>
  <c r="Z2821" i="11" s="1"/>
  <c r="W2821" i="11"/>
  <c r="Y2821" i="11"/>
  <c r="AA2821" i="11" s="1"/>
  <c r="AE2820" i="11"/>
  <c r="AD2820" i="11"/>
  <c r="AC2820" i="11"/>
  <c r="AB2820" i="11"/>
  <c r="W2820" i="11"/>
  <c r="Y2820" i="11" s="1"/>
  <c r="AA2820" i="11" s="1"/>
  <c r="AE2819" i="11"/>
  <c r="AD2819" i="11"/>
  <c r="AC2819" i="11"/>
  <c r="AB2819" i="11"/>
  <c r="W2819" i="11"/>
  <c r="X2819" i="11" s="1"/>
  <c r="Z2819" i="11" s="1"/>
  <c r="Y2819" i="11"/>
  <c r="AA2819" i="11" s="1"/>
  <c r="AE2818" i="11"/>
  <c r="AD2818" i="11"/>
  <c r="AC2818" i="11"/>
  <c r="AB2818" i="11"/>
  <c r="W2818" i="11"/>
  <c r="Y2818" i="11" s="1"/>
  <c r="AA2818" i="11" s="1"/>
  <c r="AE2817" i="11"/>
  <c r="AD2817" i="11"/>
  <c r="AC2817" i="11"/>
  <c r="AB2817" i="11"/>
  <c r="W2817" i="11"/>
  <c r="Y2817" i="11" s="1"/>
  <c r="AA2817" i="11" s="1"/>
  <c r="AE2816" i="11"/>
  <c r="AD2816" i="11"/>
  <c r="AC2816" i="11"/>
  <c r="AB2816" i="11"/>
  <c r="W2816" i="11"/>
  <c r="X2816" i="11" s="1"/>
  <c r="Z2816" i="11" s="1"/>
  <c r="AE2815" i="11"/>
  <c r="AD2815" i="11"/>
  <c r="AC2815" i="11"/>
  <c r="AB2815" i="11"/>
  <c r="W2815" i="11"/>
  <c r="Y2815" i="11" s="1"/>
  <c r="AA2815" i="11" s="1"/>
  <c r="AE2814" i="11"/>
  <c r="AD2814" i="11"/>
  <c r="AC2814" i="11"/>
  <c r="AB2814" i="11"/>
  <c r="X2814" i="11"/>
  <c r="Z2814" i="11" s="1"/>
  <c r="W2814" i="11"/>
  <c r="Y2814" i="11"/>
  <c r="AA2814" i="11" s="1"/>
  <c r="AE2813" i="11"/>
  <c r="AD2813" i="11"/>
  <c r="AC2813" i="11"/>
  <c r="AB2813" i="11"/>
  <c r="W2813" i="11"/>
  <c r="Y2813" i="11" s="1"/>
  <c r="AA2813" i="11" s="1"/>
  <c r="AE2812" i="11"/>
  <c r="AD2812" i="11"/>
  <c r="AC2812" i="11"/>
  <c r="AB2812" i="11"/>
  <c r="W2812" i="11"/>
  <c r="X2812" i="11" s="1"/>
  <c r="Z2812" i="11" s="1"/>
  <c r="AE2811" i="11"/>
  <c r="AD2811" i="11"/>
  <c r="AC2811" i="11"/>
  <c r="AB2811" i="11"/>
  <c r="W2811" i="11"/>
  <c r="X2811" i="11" s="1"/>
  <c r="Z2811" i="11" s="1"/>
  <c r="Y2811" i="11"/>
  <c r="AA2811" i="11" s="1"/>
  <c r="AE2810" i="11"/>
  <c r="AD2810" i="11"/>
  <c r="AC2810" i="11"/>
  <c r="AB2810" i="11"/>
  <c r="W2810" i="11"/>
  <c r="Y2810" i="11" s="1"/>
  <c r="AA2810" i="11" s="1"/>
  <c r="AE2809" i="11"/>
  <c r="AD2809" i="11"/>
  <c r="AC2809" i="11"/>
  <c r="AB2809" i="11"/>
  <c r="W2809" i="11"/>
  <c r="Y2809" i="11" s="1"/>
  <c r="AA2809" i="11" s="1"/>
  <c r="AE2808" i="11"/>
  <c r="AD2808" i="11"/>
  <c r="AC2808" i="11"/>
  <c r="AB2808" i="11"/>
  <c r="W2808" i="11"/>
  <c r="X2808" i="11" s="1"/>
  <c r="Z2808" i="11" s="1"/>
  <c r="AE2807" i="11"/>
  <c r="AD2807" i="11"/>
  <c r="AC2807" i="11"/>
  <c r="AB2807" i="11"/>
  <c r="W2807" i="11"/>
  <c r="Y2807" i="11" s="1"/>
  <c r="AA2807" i="11" s="1"/>
  <c r="AE2806" i="11"/>
  <c r="AD2806" i="11"/>
  <c r="AC2806" i="11"/>
  <c r="AB2806" i="11"/>
  <c r="X2806" i="11"/>
  <c r="Z2806" i="11" s="1"/>
  <c r="W2806" i="11"/>
  <c r="Y2806" i="11"/>
  <c r="AA2806" i="11" s="1"/>
  <c r="AE2805" i="11"/>
  <c r="AD2805" i="11"/>
  <c r="AC2805" i="11"/>
  <c r="AB2805" i="11"/>
  <c r="W2805" i="11"/>
  <c r="X2805" i="11" s="1"/>
  <c r="Z2805" i="11" s="1"/>
  <c r="Y2805" i="11"/>
  <c r="AA2805" i="11" s="1"/>
  <c r="AE2804" i="11"/>
  <c r="AD2804" i="11"/>
  <c r="AC2804" i="11"/>
  <c r="AB2804" i="11"/>
  <c r="W2804" i="11"/>
  <c r="Y2804" i="11" s="1"/>
  <c r="AA2804" i="11" s="1"/>
  <c r="AE2803" i="11"/>
  <c r="AD2803" i="11"/>
  <c r="AC2803" i="11"/>
  <c r="AB2803" i="11"/>
  <c r="W2803" i="11"/>
  <c r="X2803" i="11" s="1"/>
  <c r="Z2803" i="11" s="1"/>
  <c r="Y2803" i="11"/>
  <c r="AA2803" i="11" s="1"/>
  <c r="AE2802" i="11"/>
  <c r="AD2802" i="11"/>
  <c r="AC2802" i="11"/>
  <c r="AB2802" i="11"/>
  <c r="Y2802" i="11"/>
  <c r="AA2802" i="11" s="1"/>
  <c r="X2802" i="11"/>
  <c r="Z2802" i="11" s="1"/>
  <c r="W2802" i="11"/>
  <c r="AE2801" i="11"/>
  <c r="AD2801" i="11"/>
  <c r="AC2801" i="11"/>
  <c r="AB2801" i="11"/>
  <c r="X2801" i="11"/>
  <c r="Z2801" i="11" s="1"/>
  <c r="W2801" i="11"/>
  <c r="Y2801" i="11"/>
  <c r="AA2801" i="11" s="1"/>
  <c r="AE2800" i="11"/>
  <c r="AD2800" i="11"/>
  <c r="AC2800" i="11"/>
  <c r="AB2800" i="11"/>
  <c r="W2800" i="11"/>
  <c r="Y2800" i="11" s="1"/>
  <c r="AA2800" i="11" s="1"/>
  <c r="X2800" i="11"/>
  <c r="Z2800" i="11" s="1"/>
  <c r="AE2799" i="11"/>
  <c r="AD2799" i="11"/>
  <c r="AC2799" i="11"/>
  <c r="AB2799" i="11"/>
  <c r="W2799" i="11"/>
  <c r="Y2799" i="11"/>
  <c r="AA2799" i="11" s="1"/>
  <c r="AE2798" i="11"/>
  <c r="AD2798" i="11"/>
  <c r="AC2798" i="11"/>
  <c r="AB2798" i="11"/>
  <c r="W2798" i="11"/>
  <c r="X2798" i="11"/>
  <c r="Z2798" i="11" s="1"/>
  <c r="AE2797" i="11"/>
  <c r="AD2797" i="11"/>
  <c r="AC2797" i="11"/>
  <c r="AB2797" i="11"/>
  <c r="W2797" i="11"/>
  <c r="Y2797" i="11"/>
  <c r="AA2797" i="11" s="1"/>
  <c r="AE2796" i="11"/>
  <c r="AD2796" i="11"/>
  <c r="AC2796" i="11"/>
  <c r="AB2796" i="11"/>
  <c r="W2796" i="11"/>
  <c r="X2796" i="11" s="1"/>
  <c r="Z2796" i="11" s="1"/>
  <c r="AE2795" i="11"/>
  <c r="AD2795" i="11"/>
  <c r="AC2795" i="11"/>
  <c r="AB2795" i="11"/>
  <c r="X2795" i="11"/>
  <c r="Z2795" i="11" s="1"/>
  <c r="W2795" i="11"/>
  <c r="Y2795" i="11"/>
  <c r="AA2795" i="11" s="1"/>
  <c r="AE2794" i="11"/>
  <c r="AD2794" i="11"/>
  <c r="AC2794" i="11"/>
  <c r="AB2794" i="11"/>
  <c r="W2794" i="11"/>
  <c r="Y2794" i="11" s="1"/>
  <c r="AA2794" i="11" s="1"/>
  <c r="AE2793" i="11"/>
  <c r="AD2793" i="11"/>
  <c r="AC2793" i="11"/>
  <c r="AB2793" i="11"/>
  <c r="W2793" i="11"/>
  <c r="X2793" i="11" s="1"/>
  <c r="Z2793" i="11" s="1"/>
  <c r="AE2792" i="11"/>
  <c r="AD2792" i="11"/>
  <c r="AC2792" i="11"/>
  <c r="AB2792" i="11"/>
  <c r="Y2792" i="11"/>
  <c r="AA2792" i="11" s="1"/>
  <c r="W2792" i="11"/>
  <c r="X2792" i="11" s="1"/>
  <c r="Z2792" i="11" s="1"/>
  <c r="AE2791" i="11"/>
  <c r="AD2791" i="11"/>
  <c r="AC2791" i="11"/>
  <c r="AB2791" i="11"/>
  <c r="W2791" i="11"/>
  <c r="X2791" i="11" s="1"/>
  <c r="Z2791" i="11" s="1"/>
  <c r="Y2791" i="11"/>
  <c r="AA2791" i="11" s="1"/>
  <c r="AE2790" i="11"/>
  <c r="AD2790" i="11"/>
  <c r="AC2790" i="11"/>
  <c r="AB2790" i="11"/>
  <c r="W2790" i="11"/>
  <c r="X2790" i="11"/>
  <c r="Z2790" i="11" s="1"/>
  <c r="AE2789" i="11"/>
  <c r="AD2789" i="11"/>
  <c r="AC2789" i="11"/>
  <c r="AB2789" i="11"/>
  <c r="W2789" i="11"/>
  <c r="Y2789" i="11"/>
  <c r="AA2789" i="11" s="1"/>
  <c r="AE2788" i="11"/>
  <c r="AD2788" i="11"/>
  <c r="AC2788" i="11"/>
  <c r="AB2788" i="11"/>
  <c r="W2788" i="11"/>
  <c r="X2788" i="11" s="1"/>
  <c r="Z2788" i="11" s="1"/>
  <c r="AE2787" i="11"/>
  <c r="AD2787" i="11"/>
  <c r="AC2787" i="11"/>
  <c r="AB2787" i="11"/>
  <c r="X2787" i="11"/>
  <c r="Z2787" i="11" s="1"/>
  <c r="W2787" i="11"/>
  <c r="Y2787" i="11"/>
  <c r="AA2787" i="11" s="1"/>
  <c r="AE2786" i="11"/>
  <c r="AD2786" i="11"/>
  <c r="AC2786" i="11"/>
  <c r="AB2786" i="11"/>
  <c r="W2786" i="11"/>
  <c r="Y2786" i="11" s="1"/>
  <c r="AA2786" i="11" s="1"/>
  <c r="AE2785" i="11"/>
  <c r="AD2785" i="11"/>
  <c r="AC2785" i="11"/>
  <c r="AB2785" i="11"/>
  <c r="W2785" i="11"/>
  <c r="X2785" i="11" s="1"/>
  <c r="Z2785" i="11" s="1"/>
  <c r="AE2784" i="11"/>
  <c r="AD2784" i="11"/>
  <c r="AC2784" i="11"/>
  <c r="AB2784" i="11"/>
  <c r="Y2784" i="11"/>
  <c r="AA2784" i="11" s="1"/>
  <c r="W2784" i="11"/>
  <c r="X2784" i="11" s="1"/>
  <c r="Z2784" i="11" s="1"/>
  <c r="AE2783" i="11"/>
  <c r="AD2783" i="11"/>
  <c r="AC2783" i="11"/>
  <c r="AB2783" i="11"/>
  <c r="W2783" i="11"/>
  <c r="X2783" i="11" s="1"/>
  <c r="Z2783" i="11" s="1"/>
  <c r="Y2783" i="11"/>
  <c r="AA2783" i="11" s="1"/>
  <c r="AE2782" i="11"/>
  <c r="AD2782" i="11"/>
  <c r="AC2782" i="11"/>
  <c r="AB2782" i="11"/>
  <c r="W2782" i="11"/>
  <c r="Y2782" i="11" s="1"/>
  <c r="AA2782" i="11" s="1"/>
  <c r="AE2781" i="11"/>
  <c r="AD2781" i="11"/>
  <c r="AC2781" i="11"/>
  <c r="AB2781" i="11"/>
  <c r="W2781" i="11"/>
  <c r="Y2781" i="11" s="1"/>
  <c r="AA2781" i="11" s="1"/>
  <c r="AE2780" i="11"/>
  <c r="AD2780" i="11"/>
  <c r="AC2780" i="11"/>
  <c r="AB2780" i="11"/>
  <c r="W2780" i="11"/>
  <c r="X2780" i="11" s="1"/>
  <c r="Z2780" i="11" s="1"/>
  <c r="AE2779" i="11"/>
  <c r="AD2779" i="11"/>
  <c r="AC2779" i="11"/>
  <c r="AB2779" i="11"/>
  <c r="X2779" i="11"/>
  <c r="Z2779" i="11" s="1"/>
  <c r="W2779" i="11"/>
  <c r="Y2779" i="11"/>
  <c r="AA2779" i="11" s="1"/>
  <c r="AE2778" i="11"/>
  <c r="AD2778" i="11"/>
  <c r="AC2778" i="11"/>
  <c r="AB2778" i="11"/>
  <c r="W2778" i="11"/>
  <c r="Y2778" i="11" s="1"/>
  <c r="AA2778" i="11" s="1"/>
  <c r="AE2777" i="11"/>
  <c r="AD2777" i="11"/>
  <c r="AC2777" i="11"/>
  <c r="AB2777" i="11"/>
  <c r="W2777" i="11"/>
  <c r="X2777" i="11" s="1"/>
  <c r="Z2777" i="11" s="1"/>
  <c r="AE2776" i="11"/>
  <c r="AD2776" i="11"/>
  <c r="AC2776" i="11"/>
  <c r="AB2776" i="11"/>
  <c r="Y2776" i="11"/>
  <c r="AA2776" i="11" s="1"/>
  <c r="W2776" i="11"/>
  <c r="X2776" i="11" s="1"/>
  <c r="Z2776" i="11" s="1"/>
  <c r="AE2775" i="11"/>
  <c r="AD2775" i="11"/>
  <c r="AC2775" i="11"/>
  <c r="AB2775" i="11"/>
  <c r="W2775" i="11"/>
  <c r="X2775" i="11" s="1"/>
  <c r="Z2775" i="11" s="1"/>
  <c r="Y2775" i="11"/>
  <c r="AA2775" i="11" s="1"/>
  <c r="AE2774" i="11"/>
  <c r="AD2774" i="11"/>
  <c r="AC2774" i="11"/>
  <c r="AB2774" i="11"/>
  <c r="W2774" i="11"/>
  <c r="Y2774" i="11" s="1"/>
  <c r="AA2774" i="11" s="1"/>
  <c r="AE2773" i="11"/>
  <c r="AD2773" i="11"/>
  <c r="AC2773" i="11"/>
  <c r="AB2773" i="11"/>
  <c r="W2773" i="11"/>
  <c r="Y2773" i="11" s="1"/>
  <c r="AA2773" i="11" s="1"/>
  <c r="AE2772" i="11"/>
  <c r="AD2772" i="11"/>
  <c r="AC2772" i="11"/>
  <c r="AB2772" i="11"/>
  <c r="W2772" i="11"/>
  <c r="X2772" i="11" s="1"/>
  <c r="Z2772" i="11" s="1"/>
  <c r="AE2771" i="11"/>
  <c r="AD2771" i="11"/>
  <c r="AC2771" i="11"/>
  <c r="AB2771" i="11"/>
  <c r="W2771" i="11"/>
  <c r="Y2771" i="11" s="1"/>
  <c r="AA2771" i="11" s="1"/>
  <c r="AE2770" i="11"/>
  <c r="AD2770" i="11"/>
  <c r="AC2770" i="11"/>
  <c r="AB2770" i="11"/>
  <c r="X2770" i="11"/>
  <c r="Z2770" i="11" s="1"/>
  <c r="W2770" i="11"/>
  <c r="Y2770" i="11"/>
  <c r="AA2770" i="11"/>
  <c r="AE2769" i="11"/>
  <c r="AD2769" i="11"/>
  <c r="AC2769" i="11"/>
  <c r="AB2769" i="11"/>
  <c r="W2769" i="11"/>
  <c r="X2769" i="11" s="1"/>
  <c r="Z2769" i="11" s="1"/>
  <c r="AE2768" i="11"/>
  <c r="AD2768" i="11"/>
  <c r="AC2768" i="11"/>
  <c r="AB2768" i="11"/>
  <c r="Y2768" i="11"/>
  <c r="AA2768" i="11" s="1"/>
  <c r="W2768" i="11"/>
  <c r="X2768" i="11" s="1"/>
  <c r="Z2768" i="11" s="1"/>
  <c r="AE2767" i="11"/>
  <c r="AD2767" i="11"/>
  <c r="AC2767" i="11"/>
  <c r="AB2767" i="11"/>
  <c r="W2767" i="11"/>
  <c r="X2767" i="11" s="1"/>
  <c r="Z2767" i="11" s="1"/>
  <c r="Y2767" i="11"/>
  <c r="AA2767" i="11" s="1"/>
  <c r="AE2766" i="11"/>
  <c r="AD2766" i="11"/>
  <c r="AC2766" i="11"/>
  <c r="AB2766" i="11"/>
  <c r="Y2766" i="11"/>
  <c r="AA2766" i="11" s="1"/>
  <c r="W2766" i="11"/>
  <c r="X2766" i="11"/>
  <c r="Z2766" i="11" s="1"/>
  <c r="AE2765" i="11"/>
  <c r="AD2765" i="11"/>
  <c r="AC2765" i="11"/>
  <c r="AB2765" i="11"/>
  <c r="W2765" i="11"/>
  <c r="Y2765" i="11"/>
  <c r="AA2765" i="11" s="1"/>
  <c r="AE2764" i="11"/>
  <c r="AD2764" i="11"/>
  <c r="AC2764" i="11"/>
  <c r="AB2764" i="11"/>
  <c r="W2764" i="11"/>
  <c r="X2764" i="11"/>
  <c r="Z2764" i="11" s="1"/>
  <c r="AE2763" i="11"/>
  <c r="AD2763" i="11"/>
  <c r="AC2763" i="11"/>
  <c r="AB2763" i="11"/>
  <c r="W2763" i="11"/>
  <c r="Y2763" i="11"/>
  <c r="AA2763" i="11" s="1"/>
  <c r="AE2762" i="11"/>
  <c r="AD2762" i="11"/>
  <c r="AC2762" i="11"/>
  <c r="AB2762" i="11"/>
  <c r="W2762" i="11"/>
  <c r="Y2762" i="11" s="1"/>
  <c r="AA2762" i="11" s="1"/>
  <c r="AE2761" i="11"/>
  <c r="AD2761" i="11"/>
  <c r="AC2761" i="11"/>
  <c r="AB2761" i="11"/>
  <c r="W2761" i="11"/>
  <c r="X2761" i="11" s="1"/>
  <c r="Z2761" i="11" s="1"/>
  <c r="AE2760" i="11"/>
  <c r="AD2760" i="11"/>
  <c r="AC2760" i="11"/>
  <c r="AB2760" i="11"/>
  <c r="Y2760" i="11"/>
  <c r="AA2760" i="11" s="1"/>
  <c r="W2760" i="11"/>
  <c r="X2760" i="11" s="1"/>
  <c r="Z2760" i="11" s="1"/>
  <c r="AE2759" i="11"/>
  <c r="AD2759" i="11"/>
  <c r="AC2759" i="11"/>
  <c r="AB2759" i="11"/>
  <c r="W2759" i="11"/>
  <c r="X2759" i="11" s="1"/>
  <c r="Z2759" i="11" s="1"/>
  <c r="Y2759" i="11"/>
  <c r="AA2759" i="11" s="1"/>
  <c r="AE2758" i="11"/>
  <c r="AD2758" i="11"/>
  <c r="AC2758" i="11"/>
  <c r="AB2758" i="11"/>
  <c r="W2758" i="11"/>
  <c r="Y2758" i="11" s="1"/>
  <c r="AA2758" i="11" s="1"/>
  <c r="AE2757" i="11"/>
  <c r="AD2757" i="11"/>
  <c r="AC2757" i="11"/>
  <c r="AB2757" i="11"/>
  <c r="W2757" i="11"/>
  <c r="Y2757" i="11" s="1"/>
  <c r="AA2757" i="11" s="1"/>
  <c r="AE2756" i="11"/>
  <c r="AD2756" i="11"/>
  <c r="AC2756" i="11"/>
  <c r="AB2756" i="11"/>
  <c r="W2756" i="11"/>
  <c r="X2756" i="11" s="1"/>
  <c r="Z2756" i="11" s="1"/>
  <c r="AE2755" i="11"/>
  <c r="AD2755" i="11"/>
  <c r="AC2755" i="11"/>
  <c r="AB2755" i="11"/>
  <c r="X2755" i="11"/>
  <c r="Z2755" i="11" s="1"/>
  <c r="W2755" i="11"/>
  <c r="Y2755" i="11"/>
  <c r="AA2755" i="11" s="1"/>
  <c r="AE2754" i="11"/>
  <c r="AD2754" i="11"/>
  <c r="AC2754" i="11"/>
  <c r="AB2754" i="11"/>
  <c r="W2754" i="11"/>
  <c r="Y2754" i="11" s="1"/>
  <c r="AA2754" i="11" s="1"/>
  <c r="AE2753" i="11"/>
  <c r="AD2753" i="11"/>
  <c r="AC2753" i="11"/>
  <c r="AB2753" i="11"/>
  <c r="W2753" i="11"/>
  <c r="X2753" i="11" s="1"/>
  <c r="Z2753" i="11" s="1"/>
  <c r="AE2752" i="11"/>
  <c r="AD2752" i="11"/>
  <c r="AC2752" i="11"/>
  <c r="AB2752" i="11"/>
  <c r="Y2752" i="11"/>
  <c r="AA2752" i="11" s="1"/>
  <c r="W2752" i="11"/>
  <c r="X2752" i="11" s="1"/>
  <c r="Z2752" i="11" s="1"/>
  <c r="AE2751" i="11"/>
  <c r="AD2751" i="11"/>
  <c r="AC2751" i="11"/>
  <c r="AB2751" i="11"/>
  <c r="W2751" i="11"/>
  <c r="X2751" i="11" s="1"/>
  <c r="Z2751" i="11" s="1"/>
  <c r="Y2751" i="11"/>
  <c r="AA2751" i="11" s="1"/>
  <c r="AE2750" i="11"/>
  <c r="AD2750" i="11"/>
  <c r="AC2750" i="11"/>
  <c r="AB2750" i="11"/>
  <c r="W2750" i="11"/>
  <c r="X2750" i="11"/>
  <c r="Z2750" i="11" s="1"/>
  <c r="AE2749" i="11"/>
  <c r="AD2749" i="11"/>
  <c r="AC2749" i="11"/>
  <c r="AB2749" i="11"/>
  <c r="W2749" i="11"/>
  <c r="Y2749" i="11"/>
  <c r="AA2749" i="11" s="1"/>
  <c r="AE2748" i="11"/>
  <c r="AD2748" i="11"/>
  <c r="AC2748" i="11"/>
  <c r="AB2748" i="11"/>
  <c r="W2748" i="11"/>
  <c r="X2748" i="11" s="1"/>
  <c r="Z2748" i="11" s="1"/>
  <c r="AE2747" i="11"/>
  <c r="AD2747" i="11"/>
  <c r="AC2747" i="11"/>
  <c r="AB2747" i="11"/>
  <c r="X2747" i="11"/>
  <c r="Z2747" i="11" s="1"/>
  <c r="W2747" i="11"/>
  <c r="Y2747" i="11"/>
  <c r="AA2747" i="11" s="1"/>
  <c r="AE2746" i="11"/>
  <c r="AD2746" i="11"/>
  <c r="AC2746" i="11"/>
  <c r="AB2746" i="11"/>
  <c r="W2746" i="11"/>
  <c r="Y2746" i="11" s="1"/>
  <c r="AA2746" i="11" s="1"/>
  <c r="AE2745" i="11"/>
  <c r="AD2745" i="11"/>
  <c r="AC2745" i="11"/>
  <c r="AB2745" i="11"/>
  <c r="W2745" i="11"/>
  <c r="X2745" i="11" s="1"/>
  <c r="Z2745" i="11" s="1"/>
  <c r="AE2744" i="11"/>
  <c r="AD2744" i="11"/>
  <c r="AC2744" i="11"/>
  <c r="AB2744" i="11"/>
  <c r="Y2744" i="11"/>
  <c r="AA2744" i="11" s="1"/>
  <c r="W2744" i="11"/>
  <c r="X2744" i="11" s="1"/>
  <c r="Z2744" i="11" s="1"/>
  <c r="AE2743" i="11"/>
  <c r="AD2743" i="11"/>
  <c r="AC2743" i="11"/>
  <c r="AB2743" i="11"/>
  <c r="W2743" i="11"/>
  <c r="X2743" i="11" s="1"/>
  <c r="Z2743" i="11" s="1"/>
  <c r="Y2743" i="11"/>
  <c r="AA2743" i="11" s="1"/>
  <c r="AE2742" i="11"/>
  <c r="AD2742" i="11"/>
  <c r="AC2742" i="11"/>
  <c r="AB2742" i="11"/>
  <c r="W2742" i="11"/>
  <c r="X2742" i="11"/>
  <c r="Z2742" i="11" s="1"/>
  <c r="AE2741" i="11"/>
  <c r="AD2741" i="11"/>
  <c r="AC2741" i="11"/>
  <c r="AB2741" i="11"/>
  <c r="W2741" i="11"/>
  <c r="Y2741" i="11"/>
  <c r="AA2741" i="11" s="1"/>
  <c r="AE2740" i="11"/>
  <c r="AD2740" i="11"/>
  <c r="AC2740" i="11"/>
  <c r="AB2740" i="11"/>
  <c r="W2740" i="11"/>
  <c r="X2740" i="11" s="1"/>
  <c r="Z2740" i="11" s="1"/>
  <c r="AE2739" i="11"/>
  <c r="AD2739" i="11"/>
  <c r="AC2739" i="11"/>
  <c r="AB2739" i="11"/>
  <c r="X2739" i="11"/>
  <c r="Z2739" i="11" s="1"/>
  <c r="W2739" i="11"/>
  <c r="Y2739" i="11"/>
  <c r="AA2739" i="11" s="1"/>
  <c r="AE2738" i="11"/>
  <c r="AD2738" i="11"/>
  <c r="AC2738" i="11"/>
  <c r="AB2738" i="11"/>
  <c r="W2738" i="11"/>
  <c r="Y2738" i="11" s="1"/>
  <c r="AA2738" i="11" s="1"/>
  <c r="AE2737" i="11"/>
  <c r="AD2737" i="11"/>
  <c r="AC2737" i="11"/>
  <c r="AB2737" i="11"/>
  <c r="W2737" i="11"/>
  <c r="X2737" i="11" s="1"/>
  <c r="Z2737" i="11" s="1"/>
  <c r="AE2736" i="11"/>
  <c r="AD2736" i="11"/>
  <c r="AC2736" i="11"/>
  <c r="AB2736" i="11"/>
  <c r="Y2736" i="11"/>
  <c r="AA2736" i="11" s="1"/>
  <c r="W2736" i="11"/>
  <c r="X2736" i="11" s="1"/>
  <c r="Z2736" i="11" s="1"/>
  <c r="AE2735" i="11"/>
  <c r="AD2735" i="11"/>
  <c r="AC2735" i="11"/>
  <c r="AB2735" i="11"/>
  <c r="W2735" i="11"/>
  <c r="X2735" i="11" s="1"/>
  <c r="Z2735" i="11" s="1"/>
  <c r="Y2735" i="11"/>
  <c r="AA2735" i="11" s="1"/>
  <c r="AE2734" i="11"/>
  <c r="AD2734" i="11"/>
  <c r="AC2734" i="11"/>
  <c r="AB2734" i="11"/>
  <c r="Y2734" i="11"/>
  <c r="AA2734" i="11" s="1"/>
  <c r="X2734" i="11"/>
  <c r="Z2734" i="11" s="1"/>
  <c r="W2734" i="11"/>
  <c r="AE2733" i="11"/>
  <c r="AD2733" i="11"/>
  <c r="AC2733" i="11"/>
  <c r="AB2733" i="11"/>
  <c r="X2733" i="11"/>
  <c r="Z2733" i="11" s="1"/>
  <c r="W2733" i="11"/>
  <c r="Y2733" i="11"/>
  <c r="AA2733" i="11" s="1"/>
  <c r="AE2732" i="11"/>
  <c r="AD2732" i="11"/>
  <c r="AC2732" i="11"/>
  <c r="AB2732" i="11"/>
  <c r="W2732" i="11"/>
  <c r="Y2732" i="11" s="1"/>
  <c r="AA2732" i="11" s="1"/>
  <c r="X2732" i="11"/>
  <c r="Z2732" i="11" s="1"/>
  <c r="AE2731" i="11"/>
  <c r="AD2731" i="11"/>
  <c r="AC2731" i="11"/>
  <c r="AB2731" i="11"/>
  <c r="W2731" i="11"/>
  <c r="Y2731" i="11"/>
  <c r="AA2731" i="11" s="1"/>
  <c r="AE2730" i="11"/>
  <c r="AD2730" i="11"/>
  <c r="AC2730" i="11"/>
  <c r="AB2730" i="11"/>
  <c r="Y2730" i="11"/>
  <c r="AA2730" i="11" s="1"/>
  <c r="X2730" i="11"/>
  <c r="Z2730" i="11" s="1"/>
  <c r="W2730" i="11"/>
  <c r="AE2729" i="11"/>
  <c r="AD2729" i="11"/>
  <c r="AC2729" i="11"/>
  <c r="AB2729" i="11"/>
  <c r="X2729" i="11"/>
  <c r="Z2729" i="11" s="1"/>
  <c r="W2729" i="11"/>
  <c r="Y2729" i="11"/>
  <c r="AA2729" i="11" s="1"/>
  <c r="AE2728" i="11"/>
  <c r="AD2728" i="11"/>
  <c r="AC2728" i="11"/>
  <c r="AB2728" i="11"/>
  <c r="W2728" i="11"/>
  <c r="X2728" i="11" s="1"/>
  <c r="Z2728" i="11" s="1"/>
  <c r="AE2727" i="11"/>
  <c r="AD2727" i="11"/>
  <c r="AC2727" i="11"/>
  <c r="AB2727" i="11"/>
  <c r="W2727" i="11"/>
  <c r="X2727" i="11" s="1"/>
  <c r="Z2727" i="11" s="1"/>
  <c r="AE2726" i="11"/>
  <c r="AD2726" i="11"/>
  <c r="AC2726" i="11"/>
  <c r="AB2726" i="11"/>
  <c r="W2726" i="11"/>
  <c r="X2726" i="11" s="1"/>
  <c r="Z2726" i="11" s="1"/>
  <c r="AE2725" i="11"/>
  <c r="AD2725" i="11"/>
  <c r="AC2725" i="11"/>
  <c r="AB2725" i="11"/>
  <c r="W2725" i="11"/>
  <c r="Y2725" i="11" s="1"/>
  <c r="AA2725" i="11" s="1"/>
  <c r="AE2724" i="11"/>
  <c r="AD2724" i="11"/>
  <c r="AC2724" i="11"/>
  <c r="AB2724" i="11"/>
  <c r="Y2724" i="11"/>
  <c r="AA2724" i="11" s="1"/>
  <c r="W2724" i="11"/>
  <c r="X2724" i="11"/>
  <c r="Z2724" i="11" s="1"/>
  <c r="AE2723" i="11"/>
  <c r="AD2723" i="11"/>
  <c r="AC2723" i="11"/>
  <c r="AB2723" i="11"/>
  <c r="W2723" i="11"/>
  <c r="Y2723" i="11"/>
  <c r="AA2723" i="11" s="1"/>
  <c r="AE2722" i="11"/>
  <c r="AD2722" i="11"/>
  <c r="AC2722" i="11"/>
  <c r="AB2722" i="11"/>
  <c r="W2722" i="11"/>
  <c r="Y2722" i="11" s="1"/>
  <c r="AA2722" i="11" s="1"/>
  <c r="AE2721" i="11"/>
  <c r="AD2721" i="11"/>
  <c r="AC2721" i="11"/>
  <c r="AB2721" i="11"/>
  <c r="W2721" i="11"/>
  <c r="X2721" i="11" s="1"/>
  <c r="Z2721" i="11" s="1"/>
  <c r="AE2720" i="11"/>
  <c r="AD2720" i="11"/>
  <c r="AC2720" i="11"/>
  <c r="AB2720" i="11"/>
  <c r="Y2720" i="11"/>
  <c r="AA2720" i="11" s="1"/>
  <c r="W2720" i="11"/>
  <c r="X2720" i="11"/>
  <c r="Z2720" i="11" s="1"/>
  <c r="AE2719" i="11"/>
  <c r="AD2719" i="11"/>
  <c r="AC2719" i="11"/>
  <c r="AB2719" i="11"/>
  <c r="W2719" i="11"/>
  <c r="Y2719" i="11"/>
  <c r="AA2719" i="11" s="1"/>
  <c r="AE2718" i="11"/>
  <c r="AD2718" i="11"/>
  <c r="AC2718" i="11"/>
  <c r="AB2718" i="11"/>
  <c r="W2718" i="11"/>
  <c r="X2718" i="11" s="1"/>
  <c r="Z2718" i="11" s="1"/>
  <c r="Y2718" i="11"/>
  <c r="AA2718" i="11" s="1"/>
  <c r="AE2717" i="11"/>
  <c r="AD2717" i="11"/>
  <c r="AC2717" i="11"/>
  <c r="AB2717" i="11"/>
  <c r="W2717" i="11"/>
  <c r="X2717" i="11" s="1"/>
  <c r="Z2717" i="11" s="1"/>
  <c r="AE2716" i="11"/>
  <c r="AD2716" i="11"/>
  <c r="AC2716" i="11"/>
  <c r="AB2716" i="11"/>
  <c r="Y2716" i="11"/>
  <c r="AA2716" i="11" s="1"/>
  <c r="W2716" i="11"/>
  <c r="X2716" i="11"/>
  <c r="Z2716" i="11" s="1"/>
  <c r="AE2715" i="11"/>
  <c r="AD2715" i="11"/>
  <c r="AC2715" i="11"/>
  <c r="AB2715" i="11"/>
  <c r="W2715" i="11"/>
  <c r="Y2715" i="11"/>
  <c r="AA2715" i="11" s="1"/>
  <c r="AE2714" i="11"/>
  <c r="AD2714" i="11"/>
  <c r="AC2714" i="11"/>
  <c r="AB2714" i="11"/>
  <c r="W2714" i="11"/>
  <c r="Y2714" i="11" s="1"/>
  <c r="AA2714" i="11" s="1"/>
  <c r="X2714" i="11"/>
  <c r="Z2714" i="11" s="1"/>
  <c r="AE2713" i="11"/>
  <c r="AD2713" i="11"/>
  <c r="AC2713" i="11"/>
  <c r="AB2713" i="11"/>
  <c r="W2713" i="11"/>
  <c r="Y2713" i="11"/>
  <c r="AA2713" i="11" s="1"/>
  <c r="AE2712" i="11"/>
  <c r="AD2712" i="11"/>
  <c r="AC2712" i="11"/>
  <c r="AB2712" i="11"/>
  <c r="W2712" i="11"/>
  <c r="X2712" i="11"/>
  <c r="Z2712" i="11" s="1"/>
  <c r="AE2711" i="11"/>
  <c r="AD2711" i="11"/>
  <c r="AC2711" i="11"/>
  <c r="AB2711" i="11"/>
  <c r="W2711" i="11"/>
  <c r="Y2711" i="11"/>
  <c r="AA2711" i="11" s="1"/>
  <c r="AE2710" i="11"/>
  <c r="AD2710" i="11"/>
  <c r="AC2710" i="11"/>
  <c r="AB2710" i="11"/>
  <c r="W2710" i="11"/>
  <c r="X2710" i="11" s="1"/>
  <c r="Z2710" i="11" s="1"/>
  <c r="AE2709" i="11"/>
  <c r="AD2709" i="11"/>
  <c r="AC2709" i="11"/>
  <c r="AB2709" i="11"/>
  <c r="W2709" i="11"/>
  <c r="Y2709" i="11" s="1"/>
  <c r="AA2709" i="11" s="1"/>
  <c r="AE2708" i="11"/>
  <c r="AD2708" i="11"/>
  <c r="AC2708" i="11"/>
  <c r="AB2708" i="11"/>
  <c r="X2708" i="11"/>
  <c r="Z2708" i="11" s="1"/>
  <c r="W2708" i="11"/>
  <c r="Y2708" i="11"/>
  <c r="AA2708" i="11" s="1"/>
  <c r="AE2707" i="11"/>
  <c r="AD2707" i="11"/>
  <c r="AC2707" i="11"/>
  <c r="AB2707" i="11"/>
  <c r="W2707" i="11"/>
  <c r="Y2707" i="11"/>
  <c r="AA2707" i="11" s="1"/>
  <c r="AE2706" i="11"/>
  <c r="AD2706" i="11"/>
  <c r="AC2706" i="11"/>
  <c r="AB2706" i="11"/>
  <c r="W2706" i="11"/>
  <c r="AE2705" i="11"/>
  <c r="AD2705" i="11"/>
  <c r="AC2705" i="11"/>
  <c r="AB2705" i="11"/>
  <c r="W2705" i="11"/>
  <c r="Y2705" i="11" s="1"/>
  <c r="AA2705" i="11" s="1"/>
  <c r="AE2704" i="11"/>
  <c r="AD2704" i="11"/>
  <c r="AC2704" i="11"/>
  <c r="AB2704" i="11"/>
  <c r="Y2704" i="11"/>
  <c r="AA2704" i="11" s="1"/>
  <c r="W2704" i="11"/>
  <c r="X2704" i="11" s="1"/>
  <c r="Z2704" i="11" s="1"/>
  <c r="AE2703" i="11"/>
  <c r="AD2703" i="11"/>
  <c r="AC2703" i="11"/>
  <c r="AB2703" i="11"/>
  <c r="W2703" i="11"/>
  <c r="X2703" i="11" s="1"/>
  <c r="Z2703" i="11" s="1"/>
  <c r="Y2703" i="11"/>
  <c r="AA2703" i="11" s="1"/>
  <c r="AE2702" i="11"/>
  <c r="AD2702" i="11"/>
  <c r="AC2702" i="11"/>
  <c r="AB2702" i="11"/>
  <c r="W2702" i="11"/>
  <c r="Y2702" i="11" s="1"/>
  <c r="AA2702" i="11" s="1"/>
  <c r="AE2701" i="11"/>
  <c r="AD2701" i="11"/>
  <c r="AC2701" i="11"/>
  <c r="AB2701" i="11"/>
  <c r="X2701" i="11"/>
  <c r="Z2701" i="11" s="1"/>
  <c r="W2701" i="11"/>
  <c r="Y2701" i="11"/>
  <c r="AA2701" i="11" s="1"/>
  <c r="AE2700" i="11"/>
  <c r="AD2700" i="11"/>
  <c r="AC2700" i="11"/>
  <c r="AB2700" i="11"/>
  <c r="W2700" i="11"/>
  <c r="Y2700" i="11" s="1"/>
  <c r="AA2700" i="11" s="1"/>
  <c r="X2700" i="11"/>
  <c r="Z2700" i="11" s="1"/>
  <c r="AE2699" i="11"/>
  <c r="AD2699" i="11"/>
  <c r="AC2699" i="11"/>
  <c r="AB2699" i="11"/>
  <c r="W2699" i="11"/>
  <c r="X2699" i="11" s="1"/>
  <c r="Z2699" i="11" s="1"/>
  <c r="AE2698" i="11"/>
  <c r="AD2698" i="11"/>
  <c r="AC2698" i="11"/>
  <c r="AB2698" i="11"/>
  <c r="Y2698" i="11"/>
  <c r="AA2698" i="11" s="1"/>
  <c r="W2698" i="11"/>
  <c r="X2698" i="11"/>
  <c r="Z2698" i="11" s="1"/>
  <c r="AE2697" i="11"/>
  <c r="AD2697" i="11"/>
  <c r="AC2697" i="11"/>
  <c r="AB2697" i="11"/>
  <c r="W2697" i="11"/>
  <c r="X2697" i="11" s="1"/>
  <c r="Z2697" i="11" s="1"/>
  <c r="Y2697" i="11"/>
  <c r="AA2697" i="11" s="1"/>
  <c r="AE2696" i="11"/>
  <c r="AD2696" i="11"/>
  <c r="AC2696" i="11"/>
  <c r="AB2696" i="11"/>
  <c r="W2696" i="11"/>
  <c r="Y2696" i="11" s="1"/>
  <c r="AA2696" i="11" s="1"/>
  <c r="AE2695" i="11"/>
  <c r="AD2695" i="11"/>
  <c r="AC2695" i="11"/>
  <c r="AB2695" i="11"/>
  <c r="X2695" i="11"/>
  <c r="Z2695" i="11" s="1"/>
  <c r="W2695" i="11"/>
  <c r="Y2695" i="11"/>
  <c r="AA2695" i="11" s="1"/>
  <c r="AE2694" i="11"/>
  <c r="AD2694" i="11"/>
  <c r="AC2694" i="11"/>
  <c r="AB2694" i="11"/>
  <c r="W2694" i="11"/>
  <c r="Y2694" i="11" s="1"/>
  <c r="AA2694" i="11" s="1"/>
  <c r="X2694" i="11"/>
  <c r="Z2694" i="11" s="1"/>
  <c r="AE2693" i="11"/>
  <c r="AD2693" i="11"/>
  <c r="AC2693" i="11"/>
  <c r="AB2693" i="11"/>
  <c r="W2693" i="11"/>
  <c r="X2693" i="11" s="1"/>
  <c r="Z2693" i="11" s="1"/>
  <c r="AE2692" i="11"/>
  <c r="AD2692" i="11"/>
  <c r="AC2692" i="11"/>
  <c r="AB2692" i="11"/>
  <c r="Y2692" i="11"/>
  <c r="AA2692" i="11" s="1"/>
  <c r="W2692" i="11"/>
  <c r="X2692" i="11"/>
  <c r="Z2692" i="11" s="1"/>
  <c r="AE2691" i="11"/>
  <c r="AD2691" i="11"/>
  <c r="AC2691" i="11"/>
  <c r="AB2691" i="11"/>
  <c r="W2691" i="11"/>
  <c r="X2691" i="11" s="1"/>
  <c r="Z2691" i="11" s="1"/>
  <c r="Y2691" i="11"/>
  <c r="AA2691" i="11" s="1"/>
  <c r="AE2690" i="11"/>
  <c r="AD2690" i="11"/>
  <c r="AC2690" i="11"/>
  <c r="AB2690" i="11"/>
  <c r="W2690" i="11"/>
  <c r="Y2690" i="11" s="1"/>
  <c r="AA2690" i="11" s="1"/>
  <c r="AE2689" i="11"/>
  <c r="AD2689" i="11"/>
  <c r="AC2689" i="11"/>
  <c r="AB2689" i="11"/>
  <c r="X2689" i="11"/>
  <c r="Z2689" i="11" s="1"/>
  <c r="W2689" i="11"/>
  <c r="Y2689" i="11"/>
  <c r="AA2689" i="11" s="1"/>
  <c r="AE2688" i="11"/>
  <c r="AD2688" i="11"/>
  <c r="AC2688" i="11"/>
  <c r="AB2688" i="11"/>
  <c r="W2688" i="11"/>
  <c r="Y2688" i="11" s="1"/>
  <c r="AA2688" i="11" s="1"/>
  <c r="X2688" i="11"/>
  <c r="Z2688" i="11" s="1"/>
  <c r="AE2687" i="11"/>
  <c r="AD2687" i="11"/>
  <c r="AC2687" i="11"/>
  <c r="AB2687" i="11"/>
  <c r="W2687" i="11"/>
  <c r="X2687" i="11" s="1"/>
  <c r="Z2687" i="11" s="1"/>
  <c r="AE2686" i="11"/>
  <c r="AD2686" i="11"/>
  <c r="AC2686" i="11"/>
  <c r="AB2686" i="11"/>
  <c r="W2686" i="11"/>
  <c r="X2686" i="11" s="1"/>
  <c r="Z2686" i="11" s="1"/>
  <c r="AE2685" i="11"/>
  <c r="AD2685" i="11"/>
  <c r="AC2685" i="11"/>
  <c r="AB2685" i="11"/>
  <c r="W2685" i="11"/>
  <c r="Y2685" i="11" s="1"/>
  <c r="AA2685" i="11" s="1"/>
  <c r="AE2684" i="11"/>
  <c r="AD2684" i="11"/>
  <c r="AC2684" i="11"/>
  <c r="AB2684" i="11"/>
  <c r="W2684" i="11"/>
  <c r="X2684" i="11" s="1"/>
  <c r="Z2684" i="11" s="1"/>
  <c r="AE2683" i="11"/>
  <c r="AD2683" i="11"/>
  <c r="AC2683" i="11"/>
  <c r="AB2683" i="11"/>
  <c r="W2683" i="11"/>
  <c r="Y2683" i="11" s="1"/>
  <c r="AA2683" i="11" s="1"/>
  <c r="AE2682" i="11"/>
  <c r="AD2682" i="11"/>
  <c r="AC2682" i="11"/>
  <c r="AB2682" i="11"/>
  <c r="Y2682" i="11"/>
  <c r="AA2682" i="11" s="1"/>
  <c r="W2682" i="11"/>
  <c r="X2682" i="11"/>
  <c r="Z2682" i="11" s="1"/>
  <c r="AE2681" i="11"/>
  <c r="AD2681" i="11"/>
  <c r="AC2681" i="11"/>
  <c r="AB2681" i="11"/>
  <c r="W2681" i="11"/>
  <c r="X2681" i="11" s="1"/>
  <c r="Z2681" i="11" s="1"/>
  <c r="Y2681" i="11"/>
  <c r="AA2681" i="11" s="1"/>
  <c r="AE2680" i="11"/>
  <c r="AD2680" i="11"/>
  <c r="AC2680" i="11"/>
  <c r="AB2680" i="11"/>
  <c r="W2680" i="11"/>
  <c r="Y2680" i="11" s="1"/>
  <c r="AA2680" i="11" s="1"/>
  <c r="AE2679" i="11"/>
  <c r="AD2679" i="11"/>
  <c r="AC2679" i="11"/>
  <c r="AB2679" i="11"/>
  <c r="X2679" i="11"/>
  <c r="Z2679" i="11" s="1"/>
  <c r="W2679" i="11"/>
  <c r="Y2679" i="11"/>
  <c r="AA2679" i="11" s="1"/>
  <c r="AE2678" i="11"/>
  <c r="AD2678" i="11"/>
  <c r="AC2678" i="11"/>
  <c r="AB2678" i="11"/>
  <c r="W2678" i="11"/>
  <c r="Y2678" i="11" s="1"/>
  <c r="AA2678" i="11" s="1"/>
  <c r="X2678" i="11"/>
  <c r="Z2678" i="11" s="1"/>
  <c r="AE2677" i="11"/>
  <c r="AD2677" i="11"/>
  <c r="AC2677" i="11"/>
  <c r="AB2677" i="11"/>
  <c r="W2677" i="11"/>
  <c r="X2677" i="11" s="1"/>
  <c r="Z2677" i="11" s="1"/>
  <c r="AE2676" i="11"/>
  <c r="AD2676" i="11"/>
  <c r="AC2676" i="11"/>
  <c r="AB2676" i="11"/>
  <c r="Y2676" i="11"/>
  <c r="AA2676" i="11" s="1"/>
  <c r="W2676" i="11"/>
  <c r="X2676" i="11"/>
  <c r="Z2676" i="11" s="1"/>
  <c r="AE2675" i="11"/>
  <c r="AD2675" i="11"/>
  <c r="AC2675" i="11"/>
  <c r="AB2675" i="11"/>
  <c r="W2675" i="11"/>
  <c r="X2675" i="11" s="1"/>
  <c r="Z2675" i="11" s="1"/>
  <c r="Y2675" i="11"/>
  <c r="AA2675" i="11" s="1"/>
  <c r="AE2674" i="11"/>
  <c r="AD2674" i="11"/>
  <c r="AC2674" i="11"/>
  <c r="AB2674" i="11"/>
  <c r="W2674" i="11"/>
  <c r="Y2674" i="11" s="1"/>
  <c r="AA2674" i="11" s="1"/>
  <c r="AE2673" i="11"/>
  <c r="AD2673" i="11"/>
  <c r="AC2673" i="11"/>
  <c r="AB2673" i="11"/>
  <c r="X2673" i="11"/>
  <c r="Z2673" i="11" s="1"/>
  <c r="W2673" i="11"/>
  <c r="Y2673" i="11"/>
  <c r="AA2673" i="11" s="1"/>
  <c r="AE2672" i="11"/>
  <c r="AD2672" i="11"/>
  <c r="AC2672" i="11"/>
  <c r="AB2672" i="11"/>
  <c r="W2672" i="11"/>
  <c r="Y2672" i="11" s="1"/>
  <c r="AA2672" i="11" s="1"/>
  <c r="X2672" i="11"/>
  <c r="Z2672" i="11" s="1"/>
  <c r="AE2671" i="11"/>
  <c r="AD2671" i="11"/>
  <c r="AC2671" i="11"/>
  <c r="AB2671" i="11"/>
  <c r="W2671" i="11"/>
  <c r="X2671" i="11" s="1"/>
  <c r="Z2671" i="11" s="1"/>
  <c r="AE2670" i="11"/>
  <c r="AD2670" i="11"/>
  <c r="AC2670" i="11"/>
  <c r="AB2670" i="11"/>
  <c r="Y2670" i="11"/>
  <c r="AA2670" i="11" s="1"/>
  <c r="W2670" i="11"/>
  <c r="X2670" i="11"/>
  <c r="Z2670" i="11" s="1"/>
  <c r="AE2669" i="11"/>
  <c r="AD2669" i="11"/>
  <c r="AC2669" i="11"/>
  <c r="AB2669" i="11"/>
  <c r="W2669" i="11"/>
  <c r="X2669" i="11" s="1"/>
  <c r="Z2669" i="11" s="1"/>
  <c r="Y2669" i="11"/>
  <c r="AA2669" i="11" s="1"/>
  <c r="AE2668" i="11"/>
  <c r="AD2668" i="11"/>
  <c r="AC2668" i="11"/>
  <c r="AB2668" i="11"/>
  <c r="W2668" i="11"/>
  <c r="Y2668" i="11" s="1"/>
  <c r="AA2668" i="11" s="1"/>
  <c r="AE2667" i="11"/>
  <c r="AD2667" i="11"/>
  <c r="AC2667" i="11"/>
  <c r="AB2667" i="11"/>
  <c r="X2667" i="11"/>
  <c r="Z2667" i="11" s="1"/>
  <c r="W2667" i="11"/>
  <c r="Y2667" i="11"/>
  <c r="AA2667" i="11" s="1"/>
  <c r="AE2666" i="11"/>
  <c r="AD2666" i="11"/>
  <c r="AC2666" i="11"/>
  <c r="AB2666" i="11"/>
  <c r="W2666" i="11"/>
  <c r="Y2666" i="11" s="1"/>
  <c r="AA2666" i="11" s="1"/>
  <c r="X2666" i="11"/>
  <c r="Z2666" i="11" s="1"/>
  <c r="AE2665" i="11"/>
  <c r="AD2665" i="11"/>
  <c r="AC2665" i="11"/>
  <c r="AB2665" i="11"/>
  <c r="W2665" i="11"/>
  <c r="X2665" i="11" s="1"/>
  <c r="Z2665" i="11" s="1"/>
  <c r="AE2664" i="11"/>
  <c r="AD2664" i="11"/>
  <c r="AC2664" i="11"/>
  <c r="AB2664" i="11"/>
  <c r="Y2664" i="11"/>
  <c r="AA2664" i="11" s="1"/>
  <c r="W2664" i="11"/>
  <c r="X2664" i="11"/>
  <c r="Z2664" i="11" s="1"/>
  <c r="AE2663" i="11"/>
  <c r="AD2663" i="11"/>
  <c r="AC2663" i="11"/>
  <c r="AB2663" i="11"/>
  <c r="W2663" i="11"/>
  <c r="X2663" i="11" s="1"/>
  <c r="Z2663" i="11" s="1"/>
  <c r="Y2663" i="11"/>
  <c r="AA2663" i="11" s="1"/>
  <c r="AE2662" i="11"/>
  <c r="AD2662" i="11"/>
  <c r="AC2662" i="11"/>
  <c r="AB2662" i="11"/>
  <c r="W2662" i="11"/>
  <c r="Y2662" i="11" s="1"/>
  <c r="AA2662" i="11" s="1"/>
  <c r="AE2661" i="11"/>
  <c r="AD2661" i="11"/>
  <c r="AC2661" i="11"/>
  <c r="AB2661" i="11"/>
  <c r="X2661" i="11"/>
  <c r="Z2661" i="11" s="1"/>
  <c r="W2661" i="11"/>
  <c r="Y2661" i="11"/>
  <c r="AA2661" i="11" s="1"/>
  <c r="AE2660" i="11"/>
  <c r="AD2660" i="11"/>
  <c r="AC2660" i="11"/>
  <c r="AB2660" i="11"/>
  <c r="W2660" i="11"/>
  <c r="Y2660" i="11" s="1"/>
  <c r="AA2660" i="11" s="1"/>
  <c r="X2660" i="11"/>
  <c r="Z2660" i="11" s="1"/>
  <c r="AE2659" i="11"/>
  <c r="AD2659" i="11"/>
  <c r="AC2659" i="11"/>
  <c r="AB2659" i="11"/>
  <c r="W2659" i="11"/>
  <c r="X2659" i="11" s="1"/>
  <c r="Z2659" i="11" s="1"/>
  <c r="AE2658" i="11"/>
  <c r="AD2658" i="11"/>
  <c r="AC2658" i="11"/>
  <c r="AB2658" i="11"/>
  <c r="W2658" i="11"/>
  <c r="X2658" i="11" s="1"/>
  <c r="Z2658" i="11" s="1"/>
  <c r="AE2657" i="11"/>
  <c r="AD2657" i="11"/>
  <c r="AC2657" i="11"/>
  <c r="AB2657" i="11"/>
  <c r="W2657" i="11"/>
  <c r="Y2657" i="11" s="1"/>
  <c r="AA2657" i="11" s="1"/>
  <c r="AE2656" i="11"/>
  <c r="AD2656" i="11"/>
  <c r="AC2656" i="11"/>
  <c r="AB2656" i="11"/>
  <c r="W2656" i="11"/>
  <c r="X2656" i="11" s="1"/>
  <c r="Z2656" i="11" s="1"/>
  <c r="AE2655" i="11"/>
  <c r="AD2655" i="11"/>
  <c r="AC2655" i="11"/>
  <c r="AB2655" i="11"/>
  <c r="W2655" i="11"/>
  <c r="Y2655" i="11" s="1"/>
  <c r="AA2655" i="11" s="1"/>
  <c r="AE2654" i="11"/>
  <c r="AD2654" i="11"/>
  <c r="AC2654" i="11"/>
  <c r="AB2654" i="11"/>
  <c r="W2654" i="11"/>
  <c r="X2654" i="11" s="1"/>
  <c r="Z2654" i="11" s="1"/>
  <c r="AE2653" i="11"/>
  <c r="AD2653" i="11"/>
  <c r="AC2653" i="11"/>
  <c r="AB2653" i="11"/>
  <c r="W2653" i="11"/>
  <c r="Y2653" i="11" s="1"/>
  <c r="AA2653" i="11" s="1"/>
  <c r="AE2652" i="11"/>
  <c r="AD2652" i="11"/>
  <c r="AC2652" i="11"/>
  <c r="AB2652" i="11"/>
  <c r="W2652" i="11"/>
  <c r="X2652" i="11" s="1"/>
  <c r="Z2652" i="11" s="1"/>
  <c r="AE2651" i="11"/>
  <c r="AD2651" i="11"/>
  <c r="AC2651" i="11"/>
  <c r="AB2651" i="11"/>
  <c r="W2651" i="11"/>
  <c r="Y2651" i="11" s="1"/>
  <c r="AA2651" i="11" s="1"/>
  <c r="AE2650" i="11"/>
  <c r="AD2650" i="11"/>
  <c r="AC2650" i="11"/>
  <c r="AB2650" i="11"/>
  <c r="W2650" i="11"/>
  <c r="X2650" i="11" s="1"/>
  <c r="Z2650" i="11" s="1"/>
  <c r="AE2649" i="11"/>
  <c r="AD2649" i="11"/>
  <c r="AC2649" i="11"/>
  <c r="AB2649" i="11"/>
  <c r="W2649" i="11"/>
  <c r="Y2649" i="11" s="1"/>
  <c r="AA2649" i="11" s="1"/>
  <c r="AE2648" i="11"/>
  <c r="AD2648" i="11"/>
  <c r="AC2648" i="11"/>
  <c r="AB2648" i="11"/>
  <c r="W2648" i="11"/>
  <c r="X2648" i="11" s="1"/>
  <c r="Z2648" i="11" s="1"/>
  <c r="AE2647" i="11"/>
  <c r="AD2647" i="11"/>
  <c r="AC2647" i="11"/>
  <c r="AB2647" i="11"/>
  <c r="W2647" i="11"/>
  <c r="Y2647" i="11" s="1"/>
  <c r="AA2647" i="11" s="1"/>
  <c r="AE2646" i="11"/>
  <c r="AD2646" i="11"/>
  <c r="AC2646" i="11"/>
  <c r="AB2646" i="11"/>
  <c r="Y2646" i="11"/>
  <c r="AA2646" i="11" s="1"/>
  <c r="W2646" i="11"/>
  <c r="X2646" i="11"/>
  <c r="Z2646" i="11" s="1"/>
  <c r="AE2645" i="11"/>
  <c r="AD2645" i="11"/>
  <c r="AC2645" i="11"/>
  <c r="AB2645" i="11"/>
  <c r="W2645" i="11"/>
  <c r="X2645" i="11" s="1"/>
  <c r="Z2645" i="11" s="1"/>
  <c r="Y2645" i="11"/>
  <c r="AA2645" i="11" s="1"/>
  <c r="AE2644" i="11"/>
  <c r="AD2644" i="11"/>
  <c r="AC2644" i="11"/>
  <c r="AB2644" i="11"/>
  <c r="W2644" i="11"/>
  <c r="Y2644" i="11" s="1"/>
  <c r="AA2644" i="11" s="1"/>
  <c r="AE2643" i="11"/>
  <c r="AD2643" i="11"/>
  <c r="AC2643" i="11"/>
  <c r="AB2643" i="11"/>
  <c r="X2643" i="11"/>
  <c r="Z2643" i="11" s="1"/>
  <c r="W2643" i="11"/>
  <c r="Y2643" i="11"/>
  <c r="AA2643" i="11" s="1"/>
  <c r="AE2642" i="11"/>
  <c r="AD2642" i="11"/>
  <c r="AC2642" i="11"/>
  <c r="AB2642" i="11"/>
  <c r="W2642" i="11"/>
  <c r="Y2642" i="11" s="1"/>
  <c r="AA2642" i="11" s="1"/>
  <c r="X2642" i="11"/>
  <c r="Z2642" i="11" s="1"/>
  <c r="AE2641" i="11"/>
  <c r="AD2641" i="11"/>
  <c r="AC2641" i="11"/>
  <c r="AB2641" i="11"/>
  <c r="W2641" i="11"/>
  <c r="X2641" i="11" s="1"/>
  <c r="Z2641" i="11" s="1"/>
  <c r="AE2640" i="11"/>
  <c r="AD2640" i="11"/>
  <c r="AC2640" i="11"/>
  <c r="AB2640" i="11"/>
  <c r="Y2640" i="11"/>
  <c r="AA2640" i="11" s="1"/>
  <c r="W2640" i="11"/>
  <c r="X2640" i="11"/>
  <c r="Z2640" i="11" s="1"/>
  <c r="AE2639" i="11"/>
  <c r="AD2639" i="11"/>
  <c r="AC2639" i="11"/>
  <c r="AB2639" i="11"/>
  <c r="W2639" i="11"/>
  <c r="X2639" i="11" s="1"/>
  <c r="Z2639" i="11" s="1"/>
  <c r="Y2639" i="11"/>
  <c r="AA2639" i="11" s="1"/>
  <c r="AE2638" i="11"/>
  <c r="AD2638" i="11"/>
  <c r="AC2638" i="11"/>
  <c r="AB2638" i="11"/>
  <c r="W2638" i="11"/>
  <c r="Y2638" i="11" s="1"/>
  <c r="AA2638" i="11" s="1"/>
  <c r="AE2637" i="11"/>
  <c r="AD2637" i="11"/>
  <c r="AC2637" i="11"/>
  <c r="AB2637" i="11"/>
  <c r="X2637" i="11"/>
  <c r="Z2637" i="11" s="1"/>
  <c r="W2637" i="11"/>
  <c r="Y2637" i="11"/>
  <c r="AA2637" i="11" s="1"/>
  <c r="AE2636" i="11"/>
  <c r="AD2636" i="11"/>
  <c r="AC2636" i="11"/>
  <c r="AB2636" i="11"/>
  <c r="W2636" i="11"/>
  <c r="Y2636" i="11" s="1"/>
  <c r="AA2636" i="11" s="1"/>
  <c r="X2636" i="11"/>
  <c r="Z2636" i="11" s="1"/>
  <c r="AE2635" i="11"/>
  <c r="AD2635" i="11"/>
  <c r="AC2635" i="11"/>
  <c r="AB2635" i="11"/>
  <c r="W2635" i="11"/>
  <c r="X2635" i="11" s="1"/>
  <c r="Z2635" i="11" s="1"/>
  <c r="AE2634" i="11"/>
  <c r="AD2634" i="11"/>
  <c r="AC2634" i="11"/>
  <c r="AB2634" i="11"/>
  <c r="Y2634" i="11"/>
  <c r="AA2634" i="11" s="1"/>
  <c r="W2634" i="11"/>
  <c r="X2634" i="11"/>
  <c r="Z2634" i="11" s="1"/>
  <c r="AE2633" i="11"/>
  <c r="AD2633" i="11"/>
  <c r="AC2633" i="11"/>
  <c r="AB2633" i="11"/>
  <c r="W2633" i="11"/>
  <c r="X2633" i="11" s="1"/>
  <c r="Z2633" i="11" s="1"/>
  <c r="Y2633" i="11"/>
  <c r="AA2633" i="11" s="1"/>
  <c r="AE2632" i="11"/>
  <c r="AD2632" i="11"/>
  <c r="AC2632" i="11"/>
  <c r="AB2632" i="11"/>
  <c r="W2632" i="11"/>
  <c r="X2632" i="11"/>
  <c r="Z2632" i="11" s="1"/>
  <c r="AE2631" i="11"/>
  <c r="AD2631" i="11"/>
  <c r="AC2631" i="11"/>
  <c r="AB2631" i="11"/>
  <c r="W2631" i="11"/>
  <c r="Y2631" i="11"/>
  <c r="AA2631" i="11" s="1"/>
  <c r="AE2630" i="11"/>
  <c r="AD2630" i="11"/>
  <c r="AC2630" i="11"/>
  <c r="AB2630" i="11"/>
  <c r="W2630" i="11"/>
  <c r="X2630" i="11"/>
  <c r="Z2630" i="11" s="1"/>
  <c r="AE2629" i="11"/>
  <c r="AD2629" i="11"/>
  <c r="AC2629" i="11"/>
  <c r="AB2629" i="11"/>
  <c r="W2629" i="11"/>
  <c r="Y2629" i="11"/>
  <c r="AA2629" i="11" s="1"/>
  <c r="AE2628" i="11"/>
  <c r="AD2628" i="11"/>
  <c r="AC2628" i="11"/>
  <c r="AB2628" i="11"/>
  <c r="W2628" i="11"/>
  <c r="X2628" i="11"/>
  <c r="Z2628" i="11" s="1"/>
  <c r="AE2627" i="11"/>
  <c r="AD2627" i="11"/>
  <c r="AC2627" i="11"/>
  <c r="AB2627" i="11"/>
  <c r="W2627" i="11"/>
  <c r="Y2627" i="11"/>
  <c r="AA2627" i="11" s="1"/>
  <c r="AE2626" i="11"/>
  <c r="AD2626" i="11"/>
  <c r="AC2626" i="11"/>
  <c r="AB2626" i="11"/>
  <c r="W2626" i="11"/>
  <c r="X2626" i="11"/>
  <c r="Z2626" i="11" s="1"/>
  <c r="AE2625" i="11"/>
  <c r="AD2625" i="11"/>
  <c r="AC2625" i="11"/>
  <c r="AB2625" i="11"/>
  <c r="W2625" i="11"/>
  <c r="Y2625" i="11"/>
  <c r="AA2625" i="11" s="1"/>
  <c r="AE2624" i="11"/>
  <c r="AD2624" i="11"/>
  <c r="AC2624" i="11"/>
  <c r="AB2624" i="11"/>
  <c r="W2624" i="11"/>
  <c r="X2624" i="11"/>
  <c r="Z2624" i="11" s="1"/>
  <c r="AE2623" i="11"/>
  <c r="AD2623" i="11"/>
  <c r="AC2623" i="11"/>
  <c r="AB2623" i="11"/>
  <c r="W2623" i="11"/>
  <c r="Y2623" i="11"/>
  <c r="AA2623" i="11" s="1"/>
  <c r="AE2622" i="11"/>
  <c r="AD2622" i="11"/>
  <c r="AC2622" i="11"/>
  <c r="AB2622" i="11"/>
  <c r="W2622" i="11"/>
  <c r="Y2622" i="11" s="1"/>
  <c r="AA2622" i="11" s="1"/>
  <c r="AE2621" i="11"/>
  <c r="AD2621" i="11"/>
  <c r="AC2621" i="11"/>
  <c r="AB2621" i="11"/>
  <c r="X2621" i="11"/>
  <c r="Z2621" i="11" s="1"/>
  <c r="W2621" i="11"/>
  <c r="Y2621" i="11"/>
  <c r="AA2621" i="11" s="1"/>
  <c r="AE2620" i="11"/>
  <c r="AD2620" i="11"/>
  <c r="AC2620" i="11"/>
  <c r="AB2620" i="11"/>
  <c r="W2620" i="11"/>
  <c r="Y2620" i="11" s="1"/>
  <c r="AA2620" i="11" s="1"/>
  <c r="X2620" i="11"/>
  <c r="Z2620" i="11" s="1"/>
  <c r="AE2619" i="11"/>
  <c r="AD2619" i="11"/>
  <c r="AC2619" i="11"/>
  <c r="AB2619" i="11"/>
  <c r="W2619" i="11"/>
  <c r="X2619" i="11" s="1"/>
  <c r="Z2619" i="11" s="1"/>
  <c r="AE2618" i="11"/>
  <c r="AD2618" i="11"/>
  <c r="AC2618" i="11"/>
  <c r="AB2618" i="11"/>
  <c r="Y2618" i="11"/>
  <c r="AA2618" i="11" s="1"/>
  <c r="W2618" i="11"/>
  <c r="X2618" i="11"/>
  <c r="Z2618" i="11" s="1"/>
  <c r="AE2617" i="11"/>
  <c r="AD2617" i="11"/>
  <c r="AC2617" i="11"/>
  <c r="AB2617" i="11"/>
  <c r="W2617" i="11"/>
  <c r="X2617" i="11" s="1"/>
  <c r="Z2617" i="11" s="1"/>
  <c r="Y2617" i="11"/>
  <c r="AA2617" i="11" s="1"/>
  <c r="AE2616" i="11"/>
  <c r="AD2616" i="11"/>
  <c r="AC2616" i="11"/>
  <c r="AB2616" i="11"/>
  <c r="W2616" i="11"/>
  <c r="Y2616" i="11" s="1"/>
  <c r="AA2616" i="11" s="1"/>
  <c r="AE2615" i="11"/>
  <c r="AD2615" i="11"/>
  <c r="AC2615" i="11"/>
  <c r="AB2615" i="11"/>
  <c r="X2615" i="11"/>
  <c r="Z2615" i="11" s="1"/>
  <c r="W2615" i="11"/>
  <c r="Y2615" i="11"/>
  <c r="AA2615" i="11" s="1"/>
  <c r="AE2614" i="11"/>
  <c r="AD2614" i="11"/>
  <c r="AC2614" i="11"/>
  <c r="AB2614" i="11"/>
  <c r="W2614" i="11"/>
  <c r="Y2614" i="11" s="1"/>
  <c r="AA2614" i="11" s="1"/>
  <c r="X2614" i="11"/>
  <c r="Z2614" i="11" s="1"/>
  <c r="AE2613" i="11"/>
  <c r="AD2613" i="11"/>
  <c r="AC2613" i="11"/>
  <c r="AB2613" i="11"/>
  <c r="W2613" i="11"/>
  <c r="X2613" i="11" s="1"/>
  <c r="Z2613" i="11" s="1"/>
  <c r="AE2612" i="11"/>
  <c r="AD2612" i="11"/>
  <c r="AC2612" i="11"/>
  <c r="AB2612" i="11"/>
  <c r="Y2612" i="11"/>
  <c r="AA2612" i="11" s="1"/>
  <c r="W2612" i="11"/>
  <c r="X2612" i="11"/>
  <c r="Z2612" i="11" s="1"/>
  <c r="AE2611" i="11"/>
  <c r="AD2611" i="11"/>
  <c r="AC2611" i="11"/>
  <c r="AB2611" i="11"/>
  <c r="W2611" i="11"/>
  <c r="X2611" i="11" s="1"/>
  <c r="Z2611" i="11" s="1"/>
  <c r="Y2611" i="11"/>
  <c r="AA2611" i="11" s="1"/>
  <c r="AE2610" i="11"/>
  <c r="AD2610" i="11"/>
  <c r="AC2610" i="11"/>
  <c r="AB2610" i="11"/>
  <c r="W2610" i="11"/>
  <c r="Y2610" i="11" s="1"/>
  <c r="AA2610" i="11" s="1"/>
  <c r="AE2609" i="11"/>
  <c r="AD2609" i="11"/>
  <c r="AC2609" i="11"/>
  <c r="AB2609" i="11"/>
  <c r="X2609" i="11"/>
  <c r="Z2609" i="11" s="1"/>
  <c r="W2609" i="11"/>
  <c r="Y2609" i="11"/>
  <c r="AA2609" i="11" s="1"/>
  <c r="AE2608" i="11"/>
  <c r="AD2608" i="11"/>
  <c r="AC2608" i="11"/>
  <c r="AB2608" i="11"/>
  <c r="W2608" i="11"/>
  <c r="Y2608" i="11" s="1"/>
  <c r="AA2608" i="11" s="1"/>
  <c r="X2608" i="11"/>
  <c r="Z2608" i="11" s="1"/>
  <c r="AE2607" i="11"/>
  <c r="AD2607" i="11"/>
  <c r="AC2607" i="11"/>
  <c r="AB2607" i="11"/>
  <c r="W2607" i="11"/>
  <c r="X2607" i="11" s="1"/>
  <c r="Z2607" i="11" s="1"/>
  <c r="AE2606" i="11"/>
  <c r="AD2606" i="11"/>
  <c r="AC2606" i="11"/>
  <c r="AB2606" i="11"/>
  <c r="Y2606" i="11"/>
  <c r="AA2606" i="11" s="1"/>
  <c r="W2606" i="11"/>
  <c r="X2606" i="11"/>
  <c r="Z2606" i="11" s="1"/>
  <c r="AE2605" i="11"/>
  <c r="AD2605" i="11"/>
  <c r="AC2605" i="11"/>
  <c r="AB2605" i="11"/>
  <c r="W2605" i="11"/>
  <c r="X2605" i="11" s="1"/>
  <c r="Z2605" i="11" s="1"/>
  <c r="Y2605" i="11"/>
  <c r="AA2605" i="11" s="1"/>
  <c r="AE2604" i="11"/>
  <c r="AD2604" i="11"/>
  <c r="AC2604" i="11"/>
  <c r="AB2604" i="11"/>
  <c r="Y2604" i="11"/>
  <c r="AA2604" i="11" s="1"/>
  <c r="W2604" i="11"/>
  <c r="X2604" i="11"/>
  <c r="Z2604" i="11" s="1"/>
  <c r="AE2603" i="11"/>
  <c r="AD2603" i="11"/>
  <c r="AC2603" i="11"/>
  <c r="AB2603" i="11"/>
  <c r="W2603" i="11"/>
  <c r="X2603" i="11" s="1"/>
  <c r="Z2603" i="11" s="1"/>
  <c r="AE2602" i="11"/>
  <c r="AD2602" i="11"/>
  <c r="AC2602" i="11"/>
  <c r="AB2602" i="11"/>
  <c r="W2602" i="11"/>
  <c r="X2602" i="11" s="1"/>
  <c r="Z2602" i="11" s="1"/>
  <c r="AE2601" i="11"/>
  <c r="AD2601" i="11"/>
  <c r="AC2601" i="11"/>
  <c r="AB2601" i="11"/>
  <c r="W2601" i="11"/>
  <c r="Y2601" i="11" s="1"/>
  <c r="AA2601" i="11" s="1"/>
  <c r="AE2600" i="11"/>
  <c r="AD2600" i="11"/>
  <c r="AC2600" i="11"/>
  <c r="AB2600" i="11"/>
  <c r="W2600" i="11"/>
  <c r="X2600" i="11" s="1"/>
  <c r="Z2600" i="11" s="1"/>
  <c r="AE2599" i="11"/>
  <c r="AD2599" i="11"/>
  <c r="AC2599" i="11"/>
  <c r="AB2599" i="11"/>
  <c r="W2599" i="11"/>
  <c r="Y2599" i="11" s="1"/>
  <c r="AA2599" i="11" s="1"/>
  <c r="AE2598" i="11"/>
  <c r="AD2598" i="11"/>
  <c r="AC2598" i="11"/>
  <c r="AB2598" i="11"/>
  <c r="Y2598" i="11"/>
  <c r="AA2598" i="11" s="1"/>
  <c r="W2598" i="11"/>
  <c r="X2598" i="11"/>
  <c r="Z2598" i="11" s="1"/>
  <c r="AE2597" i="11"/>
  <c r="AD2597" i="11"/>
  <c r="AC2597" i="11"/>
  <c r="AB2597" i="11"/>
  <c r="W2597" i="11"/>
  <c r="X2597" i="11" s="1"/>
  <c r="Z2597" i="11" s="1"/>
  <c r="Y2597" i="11"/>
  <c r="AA2597" i="11" s="1"/>
  <c r="AE2596" i="11"/>
  <c r="AD2596" i="11"/>
  <c r="AC2596" i="11"/>
  <c r="AB2596" i="11"/>
  <c r="Y2596" i="11"/>
  <c r="AA2596" i="11" s="1"/>
  <c r="W2596" i="11"/>
  <c r="X2596" i="11"/>
  <c r="Z2596" i="11" s="1"/>
  <c r="AE2595" i="11"/>
  <c r="AD2595" i="11"/>
  <c r="AC2595" i="11"/>
  <c r="AB2595" i="11"/>
  <c r="W2595" i="11"/>
  <c r="Y2595" i="11"/>
  <c r="AA2595" i="11" s="1"/>
  <c r="AE2594" i="11"/>
  <c r="AD2594" i="11"/>
  <c r="AC2594" i="11"/>
  <c r="AB2594" i="11"/>
  <c r="W2594" i="11"/>
  <c r="Y2594" i="11" s="1"/>
  <c r="AA2594" i="11" s="1"/>
  <c r="AE2593" i="11"/>
  <c r="AD2593" i="11"/>
  <c r="AC2593" i="11"/>
  <c r="AB2593" i="11"/>
  <c r="X2593" i="11"/>
  <c r="Z2593" i="11" s="1"/>
  <c r="W2593" i="11"/>
  <c r="Y2593" i="11"/>
  <c r="AA2593" i="11" s="1"/>
  <c r="AE2592" i="11"/>
  <c r="AD2592" i="11"/>
  <c r="AC2592" i="11"/>
  <c r="AB2592" i="11"/>
  <c r="W2592" i="11"/>
  <c r="Y2592" i="11" s="1"/>
  <c r="AA2592" i="11" s="1"/>
  <c r="X2592" i="11"/>
  <c r="Z2592" i="11" s="1"/>
  <c r="AE2591" i="11"/>
  <c r="AD2591" i="11"/>
  <c r="AC2591" i="11"/>
  <c r="AB2591" i="11"/>
  <c r="W2591" i="11"/>
  <c r="X2591" i="11" s="1"/>
  <c r="Z2591" i="11" s="1"/>
  <c r="AE2590" i="11"/>
  <c r="AD2590" i="11"/>
  <c r="AC2590" i="11"/>
  <c r="AB2590" i="11"/>
  <c r="Y2590" i="11"/>
  <c r="AA2590" i="11" s="1"/>
  <c r="W2590" i="11"/>
  <c r="X2590" i="11"/>
  <c r="Z2590" i="11" s="1"/>
  <c r="AE2589" i="11"/>
  <c r="AD2589" i="11"/>
  <c r="AC2589" i="11"/>
  <c r="AB2589" i="11"/>
  <c r="W2589" i="11"/>
  <c r="X2589" i="11" s="1"/>
  <c r="Z2589" i="11" s="1"/>
  <c r="Y2589" i="11"/>
  <c r="AA2589" i="11" s="1"/>
  <c r="AE2588" i="11"/>
  <c r="AD2588" i="11"/>
  <c r="AC2588" i="11"/>
  <c r="AB2588" i="11"/>
  <c r="W2588" i="11"/>
  <c r="Y2588" i="11" s="1"/>
  <c r="AA2588" i="11" s="1"/>
  <c r="AE2587" i="11"/>
  <c r="AD2587" i="11"/>
  <c r="AC2587" i="11"/>
  <c r="AB2587" i="11"/>
  <c r="X2587" i="11"/>
  <c r="Z2587" i="11" s="1"/>
  <c r="W2587" i="11"/>
  <c r="Y2587" i="11"/>
  <c r="AA2587" i="11" s="1"/>
  <c r="AE2586" i="11"/>
  <c r="AD2586" i="11"/>
  <c r="AC2586" i="11"/>
  <c r="AB2586" i="11"/>
  <c r="W2586" i="11"/>
  <c r="Y2586" i="11" s="1"/>
  <c r="AA2586" i="11" s="1"/>
  <c r="X2586" i="11"/>
  <c r="Z2586" i="11" s="1"/>
  <c r="AE2585" i="11"/>
  <c r="AD2585" i="11"/>
  <c r="AC2585" i="11"/>
  <c r="AB2585" i="11"/>
  <c r="W2585" i="11"/>
  <c r="X2585" i="11" s="1"/>
  <c r="Z2585" i="11" s="1"/>
  <c r="AE2584" i="11"/>
  <c r="AD2584" i="11"/>
  <c r="AC2584" i="11"/>
  <c r="AB2584" i="11"/>
  <c r="Y2584" i="11"/>
  <c r="AA2584" i="11" s="1"/>
  <c r="W2584" i="11"/>
  <c r="X2584" i="11"/>
  <c r="Z2584" i="11" s="1"/>
  <c r="AE2583" i="11"/>
  <c r="AD2583" i="11"/>
  <c r="AC2583" i="11"/>
  <c r="AB2583" i="11"/>
  <c r="W2583" i="11"/>
  <c r="X2583" i="11" s="1"/>
  <c r="Z2583" i="11" s="1"/>
  <c r="Y2583" i="11"/>
  <c r="AA2583" i="11" s="1"/>
  <c r="AE2582" i="11"/>
  <c r="AD2582" i="11"/>
  <c r="AC2582" i="11"/>
  <c r="AB2582" i="11"/>
  <c r="W2582" i="11"/>
  <c r="X2582" i="11"/>
  <c r="Z2582" i="11" s="1"/>
  <c r="AE2581" i="11"/>
  <c r="AD2581" i="11"/>
  <c r="AC2581" i="11"/>
  <c r="AB2581" i="11"/>
  <c r="W2581" i="11"/>
  <c r="Y2581" i="11"/>
  <c r="AA2581" i="11" s="1"/>
  <c r="AE2580" i="11"/>
  <c r="AD2580" i="11"/>
  <c r="AC2580" i="11"/>
  <c r="AB2580" i="11"/>
  <c r="W2580" i="11"/>
  <c r="X2580" i="11"/>
  <c r="Z2580" i="11" s="1"/>
  <c r="AE2579" i="11"/>
  <c r="AD2579" i="11"/>
  <c r="AC2579" i="11"/>
  <c r="AB2579" i="11"/>
  <c r="W2579" i="11"/>
  <c r="Y2579" i="11"/>
  <c r="AA2579" i="11" s="1"/>
  <c r="AE2578" i="11"/>
  <c r="AD2578" i="11"/>
  <c r="AC2578" i="11"/>
  <c r="AB2578" i="11"/>
  <c r="W2578" i="11"/>
  <c r="X2578" i="11"/>
  <c r="Z2578" i="11" s="1"/>
  <c r="AE2577" i="11"/>
  <c r="AD2577" i="11"/>
  <c r="AC2577" i="11"/>
  <c r="AB2577" i="11"/>
  <c r="W2577" i="11"/>
  <c r="Y2577" i="11"/>
  <c r="AA2577" i="11" s="1"/>
  <c r="AE2576" i="11"/>
  <c r="AD2576" i="11"/>
  <c r="AC2576" i="11"/>
  <c r="AB2576" i="11"/>
  <c r="W2576" i="11"/>
  <c r="X2576" i="11"/>
  <c r="Z2576" i="11" s="1"/>
  <c r="AE2575" i="11"/>
  <c r="AD2575" i="11"/>
  <c r="AC2575" i="11"/>
  <c r="AB2575" i="11"/>
  <c r="W2575" i="11"/>
  <c r="Y2575" i="11"/>
  <c r="AA2575" i="11" s="1"/>
  <c r="AE2574" i="11"/>
  <c r="AD2574" i="11"/>
  <c r="AC2574" i="11"/>
  <c r="AB2574" i="11"/>
  <c r="W2574" i="11"/>
  <c r="X2574" i="11"/>
  <c r="Z2574" i="11" s="1"/>
  <c r="AE2573" i="11"/>
  <c r="AD2573" i="11"/>
  <c r="AC2573" i="11"/>
  <c r="AB2573" i="11"/>
  <c r="W2573" i="11"/>
  <c r="Y2573" i="11"/>
  <c r="AA2573" i="11" s="1"/>
  <c r="AE2572" i="11"/>
  <c r="AD2572" i="11"/>
  <c r="AC2572" i="11"/>
  <c r="AB2572" i="11"/>
  <c r="W2572" i="11"/>
  <c r="X2572" i="11"/>
  <c r="Z2572" i="11" s="1"/>
  <c r="AE2571" i="11"/>
  <c r="AD2571" i="11"/>
  <c r="AC2571" i="11"/>
  <c r="AB2571" i="11"/>
  <c r="W2571" i="11"/>
  <c r="Y2571" i="11"/>
  <c r="AA2571" i="11" s="1"/>
  <c r="AE2570" i="11"/>
  <c r="AD2570" i="11"/>
  <c r="AC2570" i="11"/>
  <c r="AB2570" i="11"/>
  <c r="W2570" i="11"/>
  <c r="X2570" i="11"/>
  <c r="Z2570" i="11" s="1"/>
  <c r="AE2569" i="11"/>
  <c r="AD2569" i="11"/>
  <c r="AC2569" i="11"/>
  <c r="AB2569" i="11"/>
  <c r="W2569" i="11"/>
  <c r="Y2569" i="11"/>
  <c r="AA2569" i="11" s="1"/>
  <c r="AE2568" i="11"/>
  <c r="AD2568" i="11"/>
  <c r="AC2568" i="11"/>
  <c r="AB2568" i="11"/>
  <c r="W2568" i="11"/>
  <c r="Y2568" i="11" s="1"/>
  <c r="AA2568" i="11" s="1"/>
  <c r="AE2567" i="11"/>
  <c r="AD2567" i="11"/>
  <c r="AC2567" i="11"/>
  <c r="AB2567" i="11"/>
  <c r="X2567" i="11"/>
  <c r="Z2567" i="11" s="1"/>
  <c r="W2567" i="11"/>
  <c r="Y2567" i="11"/>
  <c r="AA2567" i="11" s="1"/>
  <c r="AE2566" i="11"/>
  <c r="AD2566" i="11"/>
  <c r="AC2566" i="11"/>
  <c r="AB2566" i="11"/>
  <c r="W2566" i="11"/>
  <c r="Y2566" i="11" s="1"/>
  <c r="AA2566" i="11" s="1"/>
  <c r="X2566" i="11"/>
  <c r="Z2566" i="11" s="1"/>
  <c r="AE2565" i="11"/>
  <c r="AD2565" i="11"/>
  <c r="AC2565" i="11"/>
  <c r="AB2565" i="11"/>
  <c r="W2565" i="11"/>
  <c r="X2565" i="11" s="1"/>
  <c r="Z2565" i="11" s="1"/>
  <c r="AE2564" i="11"/>
  <c r="AD2564" i="11"/>
  <c r="AC2564" i="11"/>
  <c r="AB2564" i="11"/>
  <c r="Y2564" i="11"/>
  <c r="AA2564" i="11" s="1"/>
  <c r="W2564" i="11"/>
  <c r="X2564" i="11"/>
  <c r="Z2564" i="11" s="1"/>
  <c r="AE2563" i="11"/>
  <c r="AD2563" i="11"/>
  <c r="AC2563" i="11"/>
  <c r="AB2563" i="11"/>
  <c r="W2563" i="11"/>
  <c r="X2563" i="11" s="1"/>
  <c r="Z2563" i="11" s="1"/>
  <c r="Y2563" i="11"/>
  <c r="AA2563" i="11" s="1"/>
  <c r="AE2562" i="11"/>
  <c r="AD2562" i="11"/>
  <c r="AC2562" i="11"/>
  <c r="AB2562" i="11"/>
  <c r="W2562" i="11"/>
  <c r="Y2562" i="11" s="1"/>
  <c r="AA2562" i="11" s="1"/>
  <c r="AE2561" i="11"/>
  <c r="AD2561" i="11"/>
  <c r="AC2561" i="11"/>
  <c r="AB2561" i="11"/>
  <c r="X2561" i="11"/>
  <c r="Z2561" i="11" s="1"/>
  <c r="W2561" i="11"/>
  <c r="Y2561" i="11"/>
  <c r="AA2561" i="11" s="1"/>
  <c r="AE2560" i="11"/>
  <c r="AD2560" i="11"/>
  <c r="AC2560" i="11"/>
  <c r="AB2560" i="11"/>
  <c r="W2560" i="11"/>
  <c r="Y2560" i="11" s="1"/>
  <c r="AA2560" i="11" s="1"/>
  <c r="X2560" i="11"/>
  <c r="Z2560" i="11" s="1"/>
  <c r="AE2559" i="11"/>
  <c r="AD2559" i="11"/>
  <c r="AC2559" i="11"/>
  <c r="AB2559" i="11"/>
  <c r="W2559" i="11"/>
  <c r="X2559" i="11" s="1"/>
  <c r="Z2559" i="11" s="1"/>
  <c r="AE2558" i="11"/>
  <c r="AD2558" i="11"/>
  <c r="AC2558" i="11"/>
  <c r="AB2558" i="11"/>
  <c r="Y2558" i="11"/>
  <c r="AA2558" i="11" s="1"/>
  <c r="W2558" i="11"/>
  <c r="X2558" i="11"/>
  <c r="Z2558" i="11" s="1"/>
  <c r="AE2557" i="11"/>
  <c r="AD2557" i="11"/>
  <c r="AC2557" i="11"/>
  <c r="AB2557" i="11"/>
  <c r="W2557" i="11"/>
  <c r="X2557" i="11" s="1"/>
  <c r="Z2557" i="11" s="1"/>
  <c r="Y2557" i="11"/>
  <c r="AA2557" i="11" s="1"/>
  <c r="AE2556" i="11"/>
  <c r="AD2556" i="11"/>
  <c r="AC2556" i="11"/>
  <c r="AB2556" i="11"/>
  <c r="W2556" i="11"/>
  <c r="Y2556" i="11" s="1"/>
  <c r="AA2556" i="11" s="1"/>
  <c r="AE2555" i="11"/>
  <c r="AD2555" i="11"/>
  <c r="AC2555" i="11"/>
  <c r="AB2555" i="11"/>
  <c r="X2555" i="11"/>
  <c r="Z2555" i="11" s="1"/>
  <c r="W2555" i="11"/>
  <c r="Y2555" i="11"/>
  <c r="AA2555" i="11" s="1"/>
  <c r="AE2554" i="11"/>
  <c r="AD2554" i="11"/>
  <c r="AC2554" i="11"/>
  <c r="AB2554" i="11"/>
  <c r="W2554" i="11"/>
  <c r="Y2554" i="11" s="1"/>
  <c r="AA2554" i="11" s="1"/>
  <c r="X2554" i="11"/>
  <c r="Z2554" i="11" s="1"/>
  <c r="AE2553" i="11"/>
  <c r="AD2553" i="11"/>
  <c r="AC2553" i="11"/>
  <c r="AB2553" i="11"/>
  <c r="W2553" i="11"/>
  <c r="X2553" i="11" s="1"/>
  <c r="Z2553" i="11" s="1"/>
  <c r="AE2552" i="11"/>
  <c r="AD2552" i="11"/>
  <c r="AC2552" i="11"/>
  <c r="AB2552" i="11"/>
  <c r="Y2552" i="11"/>
  <c r="AA2552" i="11" s="1"/>
  <c r="W2552" i="11"/>
  <c r="X2552" i="11"/>
  <c r="Z2552" i="11" s="1"/>
  <c r="AE2551" i="11"/>
  <c r="AD2551" i="11"/>
  <c r="AC2551" i="11"/>
  <c r="AB2551" i="11"/>
  <c r="W2551" i="11"/>
  <c r="X2551" i="11" s="1"/>
  <c r="Z2551" i="11" s="1"/>
  <c r="Y2551" i="11"/>
  <c r="AA2551" i="11" s="1"/>
  <c r="AE2550" i="11"/>
  <c r="AD2550" i="11"/>
  <c r="AC2550" i="11"/>
  <c r="AB2550" i="11"/>
  <c r="W2550" i="11"/>
  <c r="Y2550" i="11" s="1"/>
  <c r="AA2550" i="11" s="1"/>
  <c r="AE2549" i="11"/>
  <c r="AD2549" i="11"/>
  <c r="AC2549" i="11"/>
  <c r="AB2549" i="11"/>
  <c r="W2549" i="11"/>
  <c r="AE2548" i="11"/>
  <c r="AD2548" i="11"/>
  <c r="AC2548" i="11"/>
  <c r="AB2548" i="11"/>
  <c r="W2548" i="11"/>
  <c r="Y2548" i="11" s="1"/>
  <c r="AA2548" i="11" s="1"/>
  <c r="AE2547" i="11"/>
  <c r="AD2547" i="11"/>
  <c r="AC2547" i="11"/>
  <c r="AB2547" i="11"/>
  <c r="W2547" i="11"/>
  <c r="Y2547" i="11" s="1"/>
  <c r="AA2547" i="11" s="1"/>
  <c r="AE2546" i="11"/>
  <c r="AD2546" i="11"/>
  <c r="AC2546" i="11"/>
  <c r="AB2546" i="11"/>
  <c r="Y2546" i="11"/>
  <c r="AA2546" i="11" s="1"/>
  <c r="W2546" i="11"/>
  <c r="X2546" i="11"/>
  <c r="Z2546" i="11" s="1"/>
  <c r="AE2545" i="11"/>
  <c r="AD2545" i="11"/>
  <c r="AC2545" i="11"/>
  <c r="AB2545" i="11"/>
  <c r="W2545" i="11"/>
  <c r="AE2544" i="11"/>
  <c r="AD2544" i="11"/>
  <c r="AC2544" i="11"/>
  <c r="AB2544" i="11"/>
  <c r="Y2544" i="11"/>
  <c r="AA2544" i="11" s="1"/>
  <c r="W2544" i="11"/>
  <c r="X2544" i="11"/>
  <c r="Z2544" i="11" s="1"/>
  <c r="AE2543" i="11"/>
  <c r="AD2543" i="11"/>
  <c r="AC2543" i="11"/>
  <c r="AB2543" i="11"/>
  <c r="W2543" i="11"/>
  <c r="Y2543" i="11"/>
  <c r="AA2543" i="11" s="1"/>
  <c r="AE2542" i="11"/>
  <c r="AD2542" i="11"/>
  <c r="AC2542" i="11"/>
  <c r="AB2542" i="11"/>
  <c r="W2542" i="11"/>
  <c r="Y2542" i="11" s="1"/>
  <c r="AA2542" i="11" s="1"/>
  <c r="X2542" i="11"/>
  <c r="Z2542" i="11" s="1"/>
  <c r="AE2541" i="11"/>
  <c r="AD2541" i="11"/>
  <c r="AC2541" i="11"/>
  <c r="AB2541" i="11"/>
  <c r="W2541" i="11"/>
  <c r="AE2540" i="11"/>
  <c r="AD2540" i="11"/>
  <c r="AC2540" i="11"/>
  <c r="AB2540" i="11"/>
  <c r="W2540" i="11"/>
  <c r="Y2540" i="11" s="1"/>
  <c r="AA2540" i="11" s="1"/>
  <c r="X2540" i="11"/>
  <c r="Z2540" i="11" s="1"/>
  <c r="AE2539" i="11"/>
  <c r="AD2539" i="11"/>
  <c r="AC2539" i="11"/>
  <c r="AB2539" i="11"/>
  <c r="W2539" i="11"/>
  <c r="Y2539" i="11"/>
  <c r="AA2539" i="11" s="1"/>
  <c r="AE2538" i="11"/>
  <c r="AD2538" i="11"/>
  <c r="AC2538" i="11"/>
  <c r="AB2538" i="11"/>
  <c r="W2538" i="11"/>
  <c r="Y2538" i="11" s="1"/>
  <c r="AA2538" i="11" s="1"/>
  <c r="AE2537" i="11"/>
  <c r="AD2537" i="11"/>
  <c r="AC2537" i="11"/>
  <c r="AB2537" i="11"/>
  <c r="W2537" i="11"/>
  <c r="AE2536" i="11"/>
  <c r="AD2536" i="11"/>
  <c r="AC2536" i="11"/>
  <c r="AB2536" i="11"/>
  <c r="W2536" i="11"/>
  <c r="Y2536" i="11" s="1"/>
  <c r="AA2536" i="11" s="1"/>
  <c r="AE2535" i="11"/>
  <c r="AD2535" i="11"/>
  <c r="AC2535" i="11"/>
  <c r="AB2535" i="11"/>
  <c r="W2535" i="11"/>
  <c r="Y2535" i="11" s="1"/>
  <c r="AA2535" i="11" s="1"/>
  <c r="AE2534" i="11"/>
  <c r="AD2534" i="11"/>
  <c r="AC2534" i="11"/>
  <c r="AB2534" i="11"/>
  <c r="Y2534" i="11"/>
  <c r="AA2534" i="11" s="1"/>
  <c r="W2534" i="11"/>
  <c r="X2534" i="11"/>
  <c r="Z2534" i="11" s="1"/>
  <c r="AE2533" i="11"/>
  <c r="AD2533" i="11"/>
  <c r="AC2533" i="11"/>
  <c r="AB2533" i="11"/>
  <c r="W2533" i="11"/>
  <c r="AE2532" i="11"/>
  <c r="AD2532" i="11"/>
  <c r="AC2532" i="11"/>
  <c r="AB2532" i="11"/>
  <c r="Y2532" i="11"/>
  <c r="AA2532" i="11" s="1"/>
  <c r="W2532" i="11"/>
  <c r="X2532" i="11"/>
  <c r="Z2532" i="11" s="1"/>
  <c r="AE2531" i="11"/>
  <c r="AD2531" i="11"/>
  <c r="AC2531" i="11"/>
  <c r="AB2531" i="11"/>
  <c r="W2531" i="11"/>
  <c r="Y2531" i="11"/>
  <c r="AA2531" i="11" s="1"/>
  <c r="AE2530" i="11"/>
  <c r="AD2530" i="11"/>
  <c r="AC2530" i="11"/>
  <c r="AB2530" i="11"/>
  <c r="W2530" i="11"/>
  <c r="Y2530" i="11" s="1"/>
  <c r="AA2530" i="11" s="1"/>
  <c r="X2530" i="11"/>
  <c r="Z2530" i="11" s="1"/>
  <c r="AE2529" i="11"/>
  <c r="AD2529" i="11"/>
  <c r="AC2529" i="11"/>
  <c r="AB2529" i="11"/>
  <c r="W2529" i="11"/>
  <c r="AE2528" i="11"/>
  <c r="AD2528" i="11"/>
  <c r="AC2528" i="11"/>
  <c r="AB2528" i="11"/>
  <c r="W2528" i="11"/>
  <c r="Y2528" i="11" s="1"/>
  <c r="AA2528" i="11" s="1"/>
  <c r="X2528" i="11"/>
  <c r="Z2528" i="11" s="1"/>
  <c r="AE2527" i="11"/>
  <c r="AD2527" i="11"/>
  <c r="AC2527" i="11"/>
  <c r="AB2527" i="11"/>
  <c r="W2527" i="11"/>
  <c r="Y2527" i="11"/>
  <c r="AA2527" i="11" s="1"/>
  <c r="AE2526" i="11"/>
  <c r="AD2526" i="11"/>
  <c r="AC2526" i="11"/>
  <c r="AB2526" i="11"/>
  <c r="W2526" i="11"/>
  <c r="Y2526" i="11" s="1"/>
  <c r="AA2526" i="11" s="1"/>
  <c r="AE2525" i="11"/>
  <c r="AD2525" i="11"/>
  <c r="AC2525" i="11"/>
  <c r="AB2525" i="11"/>
  <c r="W2525" i="11"/>
  <c r="AE2524" i="11"/>
  <c r="AD2524" i="11"/>
  <c r="AC2524" i="11"/>
  <c r="AB2524" i="11"/>
  <c r="W2524" i="11"/>
  <c r="Y2524" i="11" s="1"/>
  <c r="AA2524" i="11" s="1"/>
  <c r="AE2523" i="11"/>
  <c r="AD2523" i="11"/>
  <c r="AC2523" i="11"/>
  <c r="AB2523" i="11"/>
  <c r="W2523" i="11"/>
  <c r="Y2523" i="11" s="1"/>
  <c r="AA2523" i="11" s="1"/>
  <c r="AE2522" i="11"/>
  <c r="AD2522" i="11"/>
  <c r="AC2522" i="11"/>
  <c r="AB2522" i="11"/>
  <c r="Y2522" i="11"/>
  <c r="AA2522" i="11" s="1"/>
  <c r="W2522" i="11"/>
  <c r="X2522" i="11"/>
  <c r="Z2522" i="11" s="1"/>
  <c r="AE2521" i="11"/>
  <c r="AD2521" i="11"/>
  <c r="AC2521" i="11"/>
  <c r="AB2521" i="11"/>
  <c r="W2521" i="11"/>
  <c r="AE2520" i="11"/>
  <c r="AD2520" i="11"/>
  <c r="AC2520" i="11"/>
  <c r="AB2520" i="11"/>
  <c r="Y2520" i="11"/>
  <c r="AA2520" i="11" s="1"/>
  <c r="W2520" i="11"/>
  <c r="X2520" i="11"/>
  <c r="Z2520" i="11" s="1"/>
  <c r="AE2519" i="11"/>
  <c r="AD2519" i="11"/>
  <c r="AC2519" i="11"/>
  <c r="AB2519" i="11"/>
  <c r="W2519" i="11"/>
  <c r="Y2519" i="11"/>
  <c r="AA2519" i="11" s="1"/>
  <c r="AE2518" i="11"/>
  <c r="AD2518" i="11"/>
  <c r="AC2518" i="11"/>
  <c r="AB2518" i="11"/>
  <c r="W2518" i="11"/>
  <c r="Y2518" i="11" s="1"/>
  <c r="AA2518" i="11" s="1"/>
  <c r="X2518" i="11"/>
  <c r="Z2518" i="11" s="1"/>
  <c r="AE2517" i="11"/>
  <c r="AD2517" i="11"/>
  <c r="AC2517" i="11"/>
  <c r="AB2517" i="11"/>
  <c r="W2517" i="11"/>
  <c r="AE2516" i="11"/>
  <c r="AD2516" i="11"/>
  <c r="AC2516" i="11"/>
  <c r="AB2516" i="11"/>
  <c r="W2516" i="11"/>
  <c r="Y2516" i="11" s="1"/>
  <c r="AA2516" i="11" s="1"/>
  <c r="X2516" i="11"/>
  <c r="Z2516" i="11" s="1"/>
  <c r="AE2515" i="11"/>
  <c r="AD2515" i="11"/>
  <c r="AC2515" i="11"/>
  <c r="AB2515" i="11"/>
  <c r="W2515" i="11"/>
  <c r="Y2515" i="11"/>
  <c r="AA2515" i="11" s="1"/>
  <c r="AE2514" i="11"/>
  <c r="AD2514" i="11"/>
  <c r="AC2514" i="11"/>
  <c r="AB2514" i="11"/>
  <c r="W2514" i="11"/>
  <c r="Y2514" i="11" s="1"/>
  <c r="AA2514" i="11" s="1"/>
  <c r="AE2513" i="11"/>
  <c r="AD2513" i="11"/>
  <c r="AC2513" i="11"/>
  <c r="AB2513" i="11"/>
  <c r="W2513" i="11"/>
  <c r="AE2512" i="11"/>
  <c r="AD2512" i="11"/>
  <c r="AC2512" i="11"/>
  <c r="AB2512" i="11"/>
  <c r="W2512" i="11"/>
  <c r="Y2512" i="11" s="1"/>
  <c r="AA2512" i="11" s="1"/>
  <c r="AE2511" i="11"/>
  <c r="AD2511" i="11"/>
  <c r="AC2511" i="11"/>
  <c r="AB2511" i="11"/>
  <c r="W2511" i="11"/>
  <c r="Y2511" i="11" s="1"/>
  <c r="AA2511" i="11" s="1"/>
  <c r="AE2510" i="11"/>
  <c r="AD2510" i="11"/>
  <c r="AC2510" i="11"/>
  <c r="AB2510" i="11"/>
  <c r="Y2510" i="11"/>
  <c r="AA2510" i="11" s="1"/>
  <c r="W2510" i="11"/>
  <c r="X2510" i="11"/>
  <c r="Z2510" i="11" s="1"/>
  <c r="AE2509" i="11"/>
  <c r="AD2509" i="11"/>
  <c r="AC2509" i="11"/>
  <c r="AB2509" i="11"/>
  <c r="W2509" i="11"/>
  <c r="AE2508" i="11"/>
  <c r="AD2508" i="11"/>
  <c r="AC2508" i="11"/>
  <c r="AB2508" i="11"/>
  <c r="Y2508" i="11"/>
  <c r="AA2508" i="11" s="1"/>
  <c r="W2508" i="11"/>
  <c r="X2508" i="11"/>
  <c r="Z2508" i="11" s="1"/>
  <c r="AE2507" i="11"/>
  <c r="AD2507" i="11"/>
  <c r="AC2507" i="11"/>
  <c r="AB2507" i="11"/>
  <c r="W2507" i="11"/>
  <c r="Y2507" i="11"/>
  <c r="AA2507" i="11" s="1"/>
  <c r="AE2506" i="11"/>
  <c r="AD2506" i="11"/>
  <c r="AC2506" i="11"/>
  <c r="AB2506" i="11"/>
  <c r="W2506" i="11"/>
  <c r="Y2506" i="11" s="1"/>
  <c r="AA2506" i="11" s="1"/>
  <c r="X2506" i="11"/>
  <c r="Z2506" i="11" s="1"/>
  <c r="AE2505" i="11"/>
  <c r="AD2505" i="11"/>
  <c r="AC2505" i="11"/>
  <c r="AB2505" i="11"/>
  <c r="W2505" i="11"/>
  <c r="AE2504" i="11"/>
  <c r="AD2504" i="11"/>
  <c r="AC2504" i="11"/>
  <c r="AB2504" i="11"/>
  <c r="W2504" i="11"/>
  <c r="Y2504" i="11" s="1"/>
  <c r="AA2504" i="11" s="1"/>
  <c r="X2504" i="11"/>
  <c r="Z2504" i="11" s="1"/>
  <c r="AE2503" i="11"/>
  <c r="AD2503" i="11"/>
  <c r="AC2503" i="11"/>
  <c r="AB2503" i="11"/>
  <c r="W2503" i="11"/>
  <c r="Y2503" i="11"/>
  <c r="AA2503" i="11" s="1"/>
  <c r="AE2502" i="11"/>
  <c r="AD2502" i="11"/>
  <c r="AC2502" i="11"/>
  <c r="AB2502" i="11"/>
  <c r="W2502" i="11"/>
  <c r="Y2502" i="11" s="1"/>
  <c r="AA2502" i="11" s="1"/>
  <c r="AE2501" i="11"/>
  <c r="AD2501" i="11"/>
  <c r="AC2501" i="11"/>
  <c r="AB2501" i="11"/>
  <c r="W2501" i="11"/>
  <c r="AE2500" i="11"/>
  <c r="AD2500" i="11"/>
  <c r="AC2500" i="11"/>
  <c r="AB2500" i="11"/>
  <c r="W2500" i="11"/>
  <c r="Y2500" i="11" s="1"/>
  <c r="AA2500" i="11" s="1"/>
  <c r="AE2499" i="11"/>
  <c r="AD2499" i="11"/>
  <c r="AC2499" i="11"/>
  <c r="AB2499" i="11"/>
  <c r="W2499" i="11"/>
  <c r="Y2499" i="11" s="1"/>
  <c r="AA2499" i="11" s="1"/>
  <c r="AE2498" i="11"/>
  <c r="AD2498" i="11"/>
  <c r="AC2498" i="11"/>
  <c r="AB2498" i="11"/>
  <c r="Y2498" i="11"/>
  <c r="AA2498" i="11" s="1"/>
  <c r="W2498" i="11"/>
  <c r="X2498" i="11"/>
  <c r="Z2498" i="11" s="1"/>
  <c r="AE2497" i="11"/>
  <c r="AD2497" i="11"/>
  <c r="AC2497" i="11"/>
  <c r="AB2497" i="11"/>
  <c r="W2497" i="11"/>
  <c r="AE2496" i="11"/>
  <c r="AD2496" i="11"/>
  <c r="AC2496" i="11"/>
  <c r="AB2496" i="11"/>
  <c r="Y2496" i="11"/>
  <c r="AA2496" i="11" s="1"/>
  <c r="W2496" i="11"/>
  <c r="X2496" i="11"/>
  <c r="Z2496" i="11" s="1"/>
  <c r="AE2495" i="11"/>
  <c r="AD2495" i="11"/>
  <c r="AC2495" i="11"/>
  <c r="AB2495" i="11"/>
  <c r="W2495" i="11"/>
  <c r="Y2495" i="11"/>
  <c r="AA2495" i="11" s="1"/>
  <c r="AE2494" i="11"/>
  <c r="AD2494" i="11"/>
  <c r="AC2494" i="11"/>
  <c r="AB2494" i="11"/>
  <c r="W2494" i="11"/>
  <c r="Y2494" i="11" s="1"/>
  <c r="AA2494" i="11" s="1"/>
  <c r="X2494" i="11"/>
  <c r="Z2494" i="11" s="1"/>
  <c r="AE2493" i="11"/>
  <c r="AD2493" i="11"/>
  <c r="AC2493" i="11"/>
  <c r="AB2493" i="11"/>
  <c r="W2493" i="11"/>
  <c r="AE2492" i="11"/>
  <c r="AD2492" i="11"/>
  <c r="AC2492" i="11"/>
  <c r="AB2492" i="11"/>
  <c r="W2492" i="11"/>
  <c r="Y2492" i="11" s="1"/>
  <c r="AA2492" i="11" s="1"/>
  <c r="X2492" i="11"/>
  <c r="Z2492" i="11" s="1"/>
  <c r="AE2491" i="11"/>
  <c r="AD2491" i="11"/>
  <c r="AC2491" i="11"/>
  <c r="AB2491" i="11"/>
  <c r="W2491" i="11"/>
  <c r="Y2491" i="11"/>
  <c r="AA2491" i="11" s="1"/>
  <c r="AE2490" i="11"/>
  <c r="AD2490" i="11"/>
  <c r="AC2490" i="11"/>
  <c r="AB2490" i="11"/>
  <c r="W2490" i="11"/>
  <c r="Y2490" i="11" s="1"/>
  <c r="AA2490" i="11" s="1"/>
  <c r="AE2489" i="11"/>
  <c r="AD2489" i="11"/>
  <c r="AC2489" i="11"/>
  <c r="AB2489" i="11"/>
  <c r="W2489" i="11"/>
  <c r="AE2488" i="11"/>
  <c r="AD2488" i="11"/>
  <c r="AC2488" i="11"/>
  <c r="AB2488" i="11"/>
  <c r="W2488" i="11"/>
  <c r="Y2488" i="11" s="1"/>
  <c r="AA2488" i="11" s="1"/>
  <c r="AE2487" i="11"/>
  <c r="AD2487" i="11"/>
  <c r="AC2487" i="11"/>
  <c r="AB2487" i="11"/>
  <c r="W2487" i="11"/>
  <c r="Y2487" i="11" s="1"/>
  <c r="AA2487" i="11" s="1"/>
  <c r="AE2486" i="11"/>
  <c r="AD2486" i="11"/>
  <c r="AC2486" i="11"/>
  <c r="AB2486" i="11"/>
  <c r="Y2486" i="11"/>
  <c r="AA2486" i="11" s="1"/>
  <c r="W2486" i="11"/>
  <c r="X2486" i="11"/>
  <c r="Z2486" i="11" s="1"/>
  <c r="AE2485" i="11"/>
  <c r="AD2485" i="11"/>
  <c r="AC2485" i="11"/>
  <c r="AB2485" i="11"/>
  <c r="W2485" i="11"/>
  <c r="AE2484" i="11"/>
  <c r="AD2484" i="11"/>
  <c r="AC2484" i="11"/>
  <c r="AB2484" i="11"/>
  <c r="Y2484" i="11"/>
  <c r="AA2484" i="11" s="1"/>
  <c r="W2484" i="11"/>
  <c r="X2484" i="11"/>
  <c r="Z2484" i="11" s="1"/>
  <c r="AE2483" i="11"/>
  <c r="AD2483" i="11"/>
  <c r="AC2483" i="11"/>
  <c r="AB2483" i="11"/>
  <c r="W2483" i="11"/>
  <c r="X2483" i="11" s="1"/>
  <c r="Z2483" i="11" s="1"/>
  <c r="Y2483" i="11"/>
  <c r="AA2483" i="11" s="1"/>
  <c r="AE2482" i="11"/>
  <c r="AD2482" i="11"/>
  <c r="AC2482" i="11"/>
  <c r="AB2482" i="11"/>
  <c r="W2482" i="11"/>
  <c r="AE2481" i="11"/>
  <c r="AD2481" i="11"/>
  <c r="AC2481" i="11"/>
  <c r="AB2481" i="11"/>
  <c r="W2481" i="11"/>
  <c r="Y2481" i="11" s="1"/>
  <c r="AA2481" i="11" s="1"/>
  <c r="AE2480" i="11"/>
  <c r="AD2480" i="11"/>
  <c r="AC2480" i="11"/>
  <c r="AB2480" i="11"/>
  <c r="W2480" i="11"/>
  <c r="Y2480" i="11" s="1"/>
  <c r="AA2480" i="11" s="1"/>
  <c r="AE2479" i="11"/>
  <c r="AD2479" i="11"/>
  <c r="AC2479" i="11"/>
  <c r="AB2479" i="11"/>
  <c r="W2479" i="11"/>
  <c r="AE2478" i="11"/>
  <c r="AD2478" i="11"/>
  <c r="AC2478" i="11"/>
  <c r="AB2478" i="11"/>
  <c r="W2478" i="11"/>
  <c r="Y2478" i="11" s="1"/>
  <c r="AA2478" i="11" s="1"/>
  <c r="AE2477" i="11"/>
  <c r="AD2477" i="11"/>
  <c r="AC2477" i="11"/>
  <c r="AB2477" i="11"/>
  <c r="X2477" i="11"/>
  <c r="Z2477" i="11" s="1"/>
  <c r="W2477" i="11"/>
  <c r="Y2477" i="11"/>
  <c r="AA2477" i="11" s="1"/>
  <c r="AE2476" i="11"/>
  <c r="AD2476" i="11"/>
  <c r="AC2476" i="11"/>
  <c r="AB2476" i="11"/>
  <c r="W2476" i="11"/>
  <c r="AE2475" i="11"/>
  <c r="AD2475" i="11"/>
  <c r="AC2475" i="11"/>
  <c r="AB2475" i="11"/>
  <c r="Y2475" i="11"/>
  <c r="AA2475" i="11" s="1"/>
  <c r="W2475" i="11"/>
  <c r="X2475" i="11" s="1"/>
  <c r="Z2475" i="11" s="1"/>
  <c r="AE2474" i="11"/>
  <c r="AD2474" i="11"/>
  <c r="AC2474" i="11"/>
  <c r="AB2474" i="11"/>
  <c r="W2474" i="11"/>
  <c r="Y2474" i="11" s="1"/>
  <c r="AA2474" i="11" s="1"/>
  <c r="X2474" i="11"/>
  <c r="Z2474" i="11" s="1"/>
  <c r="AE2473" i="11"/>
  <c r="AD2473" i="11"/>
  <c r="AC2473" i="11"/>
  <c r="AB2473" i="11"/>
  <c r="W2473" i="11"/>
  <c r="AE2472" i="11"/>
  <c r="AD2472" i="11"/>
  <c r="AC2472" i="11"/>
  <c r="AB2472" i="11"/>
  <c r="W2472" i="11"/>
  <c r="Y2472" i="11"/>
  <c r="AA2472" i="11" s="1"/>
  <c r="AE2471" i="11"/>
  <c r="AD2471" i="11"/>
  <c r="AC2471" i="11"/>
  <c r="AB2471" i="11"/>
  <c r="W2471" i="11"/>
  <c r="AE2470" i="11"/>
  <c r="AD2470" i="11"/>
  <c r="AC2470" i="11"/>
  <c r="AB2470" i="11"/>
  <c r="W2470" i="11"/>
  <c r="Y2470" i="11" s="1"/>
  <c r="AA2470" i="11" s="1"/>
  <c r="AE2469" i="11"/>
  <c r="AD2469" i="11"/>
  <c r="AC2469" i="11"/>
  <c r="AB2469" i="11"/>
  <c r="W2469" i="11"/>
  <c r="AE2468" i="11"/>
  <c r="AD2468" i="11"/>
  <c r="AC2468" i="11"/>
  <c r="AB2468" i="11"/>
  <c r="W2468" i="11"/>
  <c r="Y2468" i="11"/>
  <c r="AA2468" i="11" s="1"/>
  <c r="AE2467" i="11"/>
  <c r="AD2467" i="11"/>
  <c r="AC2467" i="11"/>
  <c r="AB2467" i="11"/>
  <c r="W2467" i="11"/>
  <c r="AE2466" i="11"/>
  <c r="AD2466" i="11"/>
  <c r="AC2466" i="11"/>
  <c r="AB2466" i="11"/>
  <c r="W2466" i="11"/>
  <c r="Y2466" i="11" s="1"/>
  <c r="AA2466" i="11" s="1"/>
  <c r="AE2465" i="11"/>
  <c r="AD2465" i="11"/>
  <c r="AC2465" i="11"/>
  <c r="AB2465" i="11"/>
  <c r="W2465" i="11"/>
  <c r="AE2464" i="11"/>
  <c r="AD2464" i="11"/>
  <c r="AC2464" i="11"/>
  <c r="AB2464" i="11"/>
  <c r="W2464" i="11"/>
  <c r="Y2464" i="11"/>
  <c r="AA2464" i="11" s="1"/>
  <c r="AE2463" i="11"/>
  <c r="AD2463" i="11"/>
  <c r="AC2463" i="11"/>
  <c r="AB2463" i="11"/>
  <c r="W2463" i="11"/>
  <c r="AE2462" i="11"/>
  <c r="AD2462" i="11"/>
  <c r="AC2462" i="11"/>
  <c r="AB2462" i="11"/>
  <c r="W2462" i="11"/>
  <c r="Y2462" i="11"/>
  <c r="AA2462" i="11" s="1"/>
  <c r="AE2461" i="11"/>
  <c r="AD2461" i="11"/>
  <c r="AC2461" i="11"/>
  <c r="AB2461" i="11"/>
  <c r="W2461" i="11"/>
  <c r="AE2460" i="11"/>
  <c r="AD2460" i="11"/>
  <c r="AC2460" i="11"/>
  <c r="AB2460" i="11"/>
  <c r="W2460" i="11"/>
  <c r="Y2460" i="11"/>
  <c r="AA2460" i="11" s="1"/>
  <c r="AE2459" i="11"/>
  <c r="AD2459" i="11"/>
  <c r="AC2459" i="11"/>
  <c r="AB2459" i="11"/>
  <c r="W2459" i="11"/>
  <c r="AE2458" i="11"/>
  <c r="AD2458" i="11"/>
  <c r="AC2458" i="11"/>
  <c r="AB2458" i="11"/>
  <c r="W2458" i="11"/>
  <c r="Y2458" i="11" s="1"/>
  <c r="AA2458" i="11" s="1"/>
  <c r="AE2457" i="11"/>
  <c r="AD2457" i="11"/>
  <c r="AC2457" i="11"/>
  <c r="AB2457" i="11"/>
  <c r="W2457" i="11"/>
  <c r="AE2456" i="11"/>
  <c r="AD2456" i="11"/>
  <c r="AC2456" i="11"/>
  <c r="AB2456" i="11"/>
  <c r="W2456" i="11"/>
  <c r="Y2456" i="11"/>
  <c r="AA2456" i="11" s="1"/>
  <c r="AE2455" i="11"/>
  <c r="AD2455" i="11"/>
  <c r="AC2455" i="11"/>
  <c r="AB2455" i="11"/>
  <c r="W2455" i="11"/>
  <c r="AE2454" i="11"/>
  <c r="AD2454" i="11"/>
  <c r="AC2454" i="11"/>
  <c r="AB2454" i="11"/>
  <c r="W2454" i="11"/>
  <c r="Y2454" i="11" s="1"/>
  <c r="AA2454" i="11" s="1"/>
  <c r="AE2453" i="11"/>
  <c r="AD2453" i="11"/>
  <c r="AC2453" i="11"/>
  <c r="AB2453" i="11"/>
  <c r="W2453" i="11"/>
  <c r="AE2452" i="11"/>
  <c r="AD2452" i="11"/>
  <c r="AC2452" i="11"/>
  <c r="AB2452" i="11"/>
  <c r="W2452" i="11"/>
  <c r="Y2452" i="11"/>
  <c r="AA2452" i="11" s="1"/>
  <c r="AE2451" i="11"/>
  <c r="AD2451" i="11"/>
  <c r="AC2451" i="11"/>
  <c r="AB2451" i="11"/>
  <c r="W2451" i="11"/>
  <c r="AE2450" i="11"/>
  <c r="AD2450" i="11"/>
  <c r="AC2450" i="11"/>
  <c r="AB2450" i="11"/>
  <c r="W2450" i="11"/>
  <c r="Y2450" i="11"/>
  <c r="AA2450" i="11" s="1"/>
  <c r="AE2449" i="11"/>
  <c r="AD2449" i="11"/>
  <c r="AC2449" i="11"/>
  <c r="AB2449" i="11"/>
  <c r="W2449" i="11"/>
  <c r="AE2448" i="11"/>
  <c r="AD2448" i="11"/>
  <c r="AC2448" i="11"/>
  <c r="AB2448" i="11"/>
  <c r="W2448" i="11"/>
  <c r="Y2448" i="11"/>
  <c r="AA2448" i="11" s="1"/>
  <c r="AE2447" i="11"/>
  <c r="AD2447" i="11"/>
  <c r="AC2447" i="11"/>
  <c r="AB2447" i="11"/>
  <c r="W2447" i="11"/>
  <c r="AE2446" i="11"/>
  <c r="AD2446" i="11"/>
  <c r="AC2446" i="11"/>
  <c r="AB2446" i="11"/>
  <c r="W2446" i="11"/>
  <c r="Y2446" i="11" s="1"/>
  <c r="AA2446" i="11" s="1"/>
  <c r="AE2445" i="11"/>
  <c r="AD2445" i="11"/>
  <c r="AC2445" i="11"/>
  <c r="AB2445" i="11"/>
  <c r="W2445" i="11"/>
  <c r="AE2444" i="11"/>
  <c r="AD2444" i="11"/>
  <c r="AC2444" i="11"/>
  <c r="AB2444" i="11"/>
  <c r="W2444" i="11"/>
  <c r="Y2444" i="11"/>
  <c r="AA2444" i="11" s="1"/>
  <c r="AE2443" i="11"/>
  <c r="AD2443" i="11"/>
  <c r="AC2443" i="11"/>
  <c r="AB2443" i="11"/>
  <c r="W2443" i="11"/>
  <c r="AE2442" i="11"/>
  <c r="AD2442" i="11"/>
  <c r="AC2442" i="11"/>
  <c r="AB2442" i="11"/>
  <c r="W2442" i="11"/>
  <c r="Y2442" i="11" s="1"/>
  <c r="AA2442" i="11" s="1"/>
  <c r="AE2441" i="11"/>
  <c r="AD2441" i="11"/>
  <c r="AC2441" i="11"/>
  <c r="AB2441" i="11"/>
  <c r="W2441" i="11"/>
  <c r="AE2440" i="11"/>
  <c r="AD2440" i="11"/>
  <c r="AC2440" i="11"/>
  <c r="AB2440" i="11"/>
  <c r="W2440" i="11"/>
  <c r="Y2440" i="11"/>
  <c r="AA2440" i="11" s="1"/>
  <c r="AE2439" i="11"/>
  <c r="AD2439" i="11"/>
  <c r="AC2439" i="11"/>
  <c r="AB2439" i="11"/>
  <c r="W2439" i="11"/>
  <c r="AE2438" i="11"/>
  <c r="AD2438" i="11"/>
  <c r="AC2438" i="11"/>
  <c r="AB2438" i="11"/>
  <c r="W2438" i="11"/>
  <c r="Y2438" i="11"/>
  <c r="AA2438" i="11" s="1"/>
  <c r="AE2437" i="11"/>
  <c r="AD2437" i="11"/>
  <c r="AC2437" i="11"/>
  <c r="AB2437" i="11"/>
  <c r="W2437" i="11"/>
  <c r="AE2436" i="11"/>
  <c r="AD2436" i="11"/>
  <c r="AC2436" i="11"/>
  <c r="AB2436" i="11"/>
  <c r="W2436" i="11"/>
  <c r="Y2436" i="11"/>
  <c r="AA2436" i="11" s="1"/>
  <c r="AE2435" i="11"/>
  <c r="AD2435" i="11"/>
  <c r="AC2435" i="11"/>
  <c r="AB2435" i="11"/>
  <c r="W2435" i="11"/>
  <c r="AE2434" i="11"/>
  <c r="AD2434" i="11"/>
  <c r="AC2434" i="11"/>
  <c r="AB2434" i="11"/>
  <c r="W2434" i="11"/>
  <c r="Y2434" i="11" s="1"/>
  <c r="AA2434" i="11" s="1"/>
  <c r="AE2433" i="11"/>
  <c r="AD2433" i="11"/>
  <c r="AC2433" i="11"/>
  <c r="AB2433" i="11"/>
  <c r="W2433" i="11"/>
  <c r="AE2432" i="11"/>
  <c r="AD2432" i="11"/>
  <c r="AC2432" i="11"/>
  <c r="AB2432" i="11"/>
  <c r="W2432" i="11"/>
  <c r="Y2432" i="11"/>
  <c r="AA2432" i="11" s="1"/>
  <c r="AE2431" i="11"/>
  <c r="AD2431" i="11"/>
  <c r="AC2431" i="11"/>
  <c r="AB2431" i="11"/>
  <c r="W2431" i="11"/>
  <c r="AE2430" i="11"/>
  <c r="AD2430" i="11"/>
  <c r="AC2430" i="11"/>
  <c r="AB2430" i="11"/>
  <c r="W2430" i="11"/>
  <c r="Y2430" i="11" s="1"/>
  <c r="AA2430" i="11" s="1"/>
  <c r="AE2429" i="11"/>
  <c r="AD2429" i="11"/>
  <c r="AC2429" i="11"/>
  <c r="AB2429" i="11"/>
  <c r="W2429" i="11"/>
  <c r="AE2428" i="11"/>
  <c r="AD2428" i="11"/>
  <c r="AC2428" i="11"/>
  <c r="AB2428" i="11"/>
  <c r="W2428" i="11"/>
  <c r="Y2428" i="11"/>
  <c r="AA2428" i="11" s="1"/>
  <c r="AE2427" i="11"/>
  <c r="AD2427" i="11"/>
  <c r="AC2427" i="11"/>
  <c r="AB2427" i="11"/>
  <c r="W2427" i="11"/>
  <c r="AE2426" i="11"/>
  <c r="AD2426" i="11"/>
  <c r="AC2426" i="11"/>
  <c r="AB2426" i="11"/>
  <c r="W2426" i="11"/>
  <c r="Y2426" i="11"/>
  <c r="AA2426" i="11" s="1"/>
  <c r="AE2425" i="11"/>
  <c r="AD2425" i="11"/>
  <c r="AC2425" i="11"/>
  <c r="AB2425" i="11"/>
  <c r="W2425" i="11"/>
  <c r="AE2424" i="11"/>
  <c r="AD2424" i="11"/>
  <c r="AC2424" i="11"/>
  <c r="AB2424" i="11"/>
  <c r="W2424" i="11"/>
  <c r="Y2424" i="11"/>
  <c r="AA2424" i="11" s="1"/>
  <c r="AE2423" i="11"/>
  <c r="AD2423" i="11"/>
  <c r="AC2423" i="11"/>
  <c r="AB2423" i="11"/>
  <c r="W2423" i="11"/>
  <c r="AE2422" i="11"/>
  <c r="AD2422" i="11"/>
  <c r="AC2422" i="11"/>
  <c r="AB2422" i="11"/>
  <c r="W2422" i="11"/>
  <c r="Y2422" i="11" s="1"/>
  <c r="AA2422" i="11" s="1"/>
  <c r="AE2421" i="11"/>
  <c r="AD2421" i="11"/>
  <c r="AC2421" i="11"/>
  <c r="AB2421" i="11"/>
  <c r="W2421" i="11"/>
  <c r="AE2420" i="11"/>
  <c r="AD2420" i="11"/>
  <c r="AC2420" i="11"/>
  <c r="AB2420" i="11"/>
  <c r="W2420" i="11"/>
  <c r="Y2420" i="11"/>
  <c r="AA2420" i="11" s="1"/>
  <c r="AE2419" i="11"/>
  <c r="AD2419" i="11"/>
  <c r="AC2419" i="11"/>
  <c r="AB2419" i="11"/>
  <c r="W2419" i="11"/>
  <c r="AE2418" i="11"/>
  <c r="AD2418" i="11"/>
  <c r="AC2418" i="11"/>
  <c r="AB2418" i="11"/>
  <c r="W2418" i="11"/>
  <c r="Y2418" i="11" s="1"/>
  <c r="AA2418" i="11" s="1"/>
  <c r="AE2417" i="11"/>
  <c r="AD2417" i="11"/>
  <c r="AC2417" i="11"/>
  <c r="AB2417" i="11"/>
  <c r="W2417" i="11"/>
  <c r="AE2416" i="11"/>
  <c r="AD2416" i="11"/>
  <c r="AC2416" i="11"/>
  <c r="AB2416" i="11"/>
  <c r="W2416" i="11"/>
  <c r="Y2416" i="11"/>
  <c r="AA2416" i="11" s="1"/>
  <c r="AE2415" i="11"/>
  <c r="AD2415" i="11"/>
  <c r="AC2415" i="11"/>
  <c r="AB2415" i="11"/>
  <c r="W2415" i="11"/>
  <c r="AE2414" i="11"/>
  <c r="AD2414" i="11"/>
  <c r="AC2414" i="11"/>
  <c r="AB2414" i="11"/>
  <c r="W2414" i="11"/>
  <c r="Y2414" i="11"/>
  <c r="AA2414" i="11" s="1"/>
  <c r="AE2413" i="11"/>
  <c r="AD2413" i="11"/>
  <c r="AC2413" i="11"/>
  <c r="AB2413" i="11"/>
  <c r="W2413" i="11"/>
  <c r="AE2412" i="11"/>
  <c r="AD2412" i="11"/>
  <c r="AC2412" i="11"/>
  <c r="AB2412" i="11"/>
  <c r="W2412" i="11"/>
  <c r="Y2412" i="11"/>
  <c r="AA2412" i="11" s="1"/>
  <c r="AE2411" i="11"/>
  <c r="AD2411" i="11"/>
  <c r="AC2411" i="11"/>
  <c r="AB2411" i="11"/>
  <c r="W2411" i="11"/>
  <c r="AE2410" i="11"/>
  <c r="AD2410" i="11"/>
  <c r="AC2410" i="11"/>
  <c r="AB2410" i="11"/>
  <c r="W2410" i="11"/>
  <c r="Y2410" i="11" s="1"/>
  <c r="AA2410" i="11" s="1"/>
  <c r="AE2409" i="11"/>
  <c r="AD2409" i="11"/>
  <c r="AC2409" i="11"/>
  <c r="AB2409" i="11"/>
  <c r="W2409" i="11"/>
  <c r="AE2408" i="11"/>
  <c r="AD2408" i="11"/>
  <c r="AC2408" i="11"/>
  <c r="AB2408" i="11"/>
  <c r="W2408" i="11"/>
  <c r="Y2408" i="11"/>
  <c r="AA2408" i="11" s="1"/>
  <c r="AE2407" i="11"/>
  <c r="AD2407" i="11"/>
  <c r="AC2407" i="11"/>
  <c r="AB2407" i="11"/>
  <c r="W2407" i="11"/>
  <c r="AE2406" i="11"/>
  <c r="AD2406" i="11"/>
  <c r="AC2406" i="11"/>
  <c r="AB2406" i="11"/>
  <c r="W2406" i="11"/>
  <c r="Y2406" i="11" s="1"/>
  <c r="AA2406" i="11" s="1"/>
  <c r="AE2405" i="11"/>
  <c r="AD2405" i="11"/>
  <c r="AC2405" i="11"/>
  <c r="AB2405" i="11"/>
  <c r="W2405" i="11"/>
  <c r="AE2404" i="11"/>
  <c r="AD2404" i="11"/>
  <c r="AC2404" i="11"/>
  <c r="AB2404" i="11"/>
  <c r="W2404" i="11"/>
  <c r="Y2404" i="11"/>
  <c r="AA2404" i="11" s="1"/>
  <c r="AE2403" i="11"/>
  <c r="AD2403" i="11"/>
  <c r="AC2403" i="11"/>
  <c r="AB2403" i="11"/>
  <c r="W2403" i="11"/>
  <c r="AE2402" i="11"/>
  <c r="AD2402" i="11"/>
  <c r="AC2402" i="11"/>
  <c r="AB2402" i="11"/>
  <c r="W2402" i="11"/>
  <c r="Y2402" i="11"/>
  <c r="AA2402" i="11" s="1"/>
  <c r="AE2401" i="11"/>
  <c r="AD2401" i="11"/>
  <c r="AC2401" i="11"/>
  <c r="AB2401" i="11"/>
  <c r="W2401" i="11"/>
  <c r="AE2400" i="11"/>
  <c r="AD2400" i="11"/>
  <c r="AC2400" i="11"/>
  <c r="AB2400" i="11"/>
  <c r="W2400" i="11"/>
  <c r="Y2400" i="11"/>
  <c r="AA2400" i="11" s="1"/>
  <c r="AE2399" i="11"/>
  <c r="AD2399" i="11"/>
  <c r="AC2399" i="11"/>
  <c r="AB2399" i="11"/>
  <c r="W2399" i="11"/>
  <c r="AE2398" i="11"/>
  <c r="AD2398" i="11"/>
  <c r="AC2398" i="11"/>
  <c r="AB2398" i="11"/>
  <c r="W2398" i="11"/>
  <c r="Y2398" i="11" s="1"/>
  <c r="AA2398" i="11" s="1"/>
  <c r="AE2397" i="11"/>
  <c r="AD2397" i="11"/>
  <c r="AC2397" i="11"/>
  <c r="AB2397" i="11"/>
  <c r="W2397" i="11"/>
  <c r="AE2396" i="11"/>
  <c r="AD2396" i="11"/>
  <c r="AC2396" i="11"/>
  <c r="AB2396" i="11"/>
  <c r="W2396" i="11"/>
  <c r="Y2396" i="11"/>
  <c r="AA2396" i="11" s="1"/>
  <c r="AE2395" i="11"/>
  <c r="AD2395" i="11"/>
  <c r="AC2395" i="11"/>
  <c r="AB2395" i="11"/>
  <c r="W2395" i="11"/>
  <c r="AE2394" i="11"/>
  <c r="AD2394" i="11"/>
  <c r="AC2394" i="11"/>
  <c r="AB2394" i="11"/>
  <c r="W2394" i="11"/>
  <c r="Y2394" i="11" s="1"/>
  <c r="AA2394" i="11" s="1"/>
  <c r="AE2393" i="11"/>
  <c r="AD2393" i="11"/>
  <c r="AC2393" i="11"/>
  <c r="AB2393" i="11"/>
  <c r="W2393" i="11"/>
  <c r="AE2392" i="11"/>
  <c r="AD2392" i="11"/>
  <c r="AC2392" i="11"/>
  <c r="AB2392" i="11"/>
  <c r="W2392" i="11"/>
  <c r="Y2392" i="11"/>
  <c r="AA2392" i="11" s="1"/>
  <c r="AE2391" i="11"/>
  <c r="AD2391" i="11"/>
  <c r="AC2391" i="11"/>
  <c r="AB2391" i="11"/>
  <c r="W2391" i="11"/>
  <c r="AE2390" i="11"/>
  <c r="AD2390" i="11"/>
  <c r="AC2390" i="11"/>
  <c r="AB2390" i="11"/>
  <c r="W2390" i="11"/>
  <c r="Y2390" i="11"/>
  <c r="AA2390" i="11" s="1"/>
  <c r="AE2389" i="11"/>
  <c r="AD2389" i="11"/>
  <c r="AC2389" i="11"/>
  <c r="AB2389" i="11"/>
  <c r="W2389" i="11"/>
  <c r="AE2388" i="11"/>
  <c r="AD2388" i="11"/>
  <c r="AC2388" i="11"/>
  <c r="AB2388" i="11"/>
  <c r="W2388" i="11"/>
  <c r="Y2388" i="11"/>
  <c r="AA2388" i="11" s="1"/>
  <c r="AE2387" i="11"/>
  <c r="AD2387" i="11"/>
  <c r="AC2387" i="11"/>
  <c r="AB2387" i="11"/>
  <c r="W2387" i="11"/>
  <c r="AE2386" i="11"/>
  <c r="AD2386" i="11"/>
  <c r="AC2386" i="11"/>
  <c r="AB2386" i="11"/>
  <c r="W2386" i="11"/>
  <c r="Y2386" i="11" s="1"/>
  <c r="AA2386" i="11" s="1"/>
  <c r="AE2385" i="11"/>
  <c r="AD2385" i="11"/>
  <c r="AC2385" i="11"/>
  <c r="AB2385" i="11"/>
  <c r="W2385" i="11"/>
  <c r="AE2384" i="11"/>
  <c r="AD2384" i="11"/>
  <c r="AC2384" i="11"/>
  <c r="AB2384" i="11"/>
  <c r="W2384" i="11"/>
  <c r="Y2384" i="11"/>
  <c r="AA2384" i="11" s="1"/>
  <c r="AE2383" i="11"/>
  <c r="AD2383" i="11"/>
  <c r="AC2383" i="11"/>
  <c r="AB2383" i="11"/>
  <c r="W2383" i="11"/>
  <c r="AE2382" i="11"/>
  <c r="AD2382" i="11"/>
  <c r="AC2382" i="11"/>
  <c r="AB2382" i="11"/>
  <c r="W2382" i="11"/>
  <c r="Y2382" i="11" s="1"/>
  <c r="AA2382" i="11" s="1"/>
  <c r="AE2381" i="11"/>
  <c r="AD2381" i="11"/>
  <c r="AC2381" i="11"/>
  <c r="AB2381" i="11"/>
  <c r="W2381" i="11"/>
  <c r="AE2380" i="11"/>
  <c r="AD2380" i="11"/>
  <c r="AC2380" i="11"/>
  <c r="AB2380" i="11"/>
  <c r="W2380" i="11"/>
  <c r="Y2380" i="11"/>
  <c r="AA2380" i="11" s="1"/>
  <c r="AE2379" i="11"/>
  <c r="AD2379" i="11"/>
  <c r="AC2379" i="11"/>
  <c r="AB2379" i="11"/>
  <c r="W2379" i="11"/>
  <c r="AE2378" i="11"/>
  <c r="AD2378" i="11"/>
  <c r="AC2378" i="11"/>
  <c r="AB2378" i="11"/>
  <c r="W2378" i="11"/>
  <c r="Y2378" i="11"/>
  <c r="AA2378" i="11" s="1"/>
  <c r="AE2377" i="11"/>
  <c r="AD2377" i="11"/>
  <c r="AC2377" i="11"/>
  <c r="AB2377" i="11"/>
  <c r="W2377" i="11"/>
  <c r="AE2376" i="11"/>
  <c r="AD2376" i="11"/>
  <c r="AC2376" i="11"/>
  <c r="AB2376" i="11"/>
  <c r="W2376" i="11"/>
  <c r="Y2376" i="11"/>
  <c r="AA2376" i="11"/>
  <c r="AE2375" i="11"/>
  <c r="AD2375" i="11"/>
  <c r="AC2375" i="11"/>
  <c r="AB2375" i="11"/>
  <c r="W2375" i="11"/>
  <c r="AE2374" i="11"/>
  <c r="AD2374" i="11"/>
  <c r="AC2374" i="11"/>
  <c r="AB2374" i="11"/>
  <c r="W2374" i="11"/>
  <c r="Y2374" i="11"/>
  <c r="AA2374" i="11"/>
  <c r="AE2373" i="11"/>
  <c r="AD2373" i="11"/>
  <c r="AC2373" i="11"/>
  <c r="AB2373" i="11"/>
  <c r="W2373" i="11"/>
  <c r="AE2372" i="11"/>
  <c r="AD2372" i="11"/>
  <c r="AC2372" i="11"/>
  <c r="AB2372" i="11"/>
  <c r="W2372" i="11"/>
  <c r="Y2372" i="11"/>
  <c r="AA2372" i="11"/>
  <c r="AE2371" i="11"/>
  <c r="AD2371" i="11"/>
  <c r="AC2371" i="11"/>
  <c r="AB2371" i="11"/>
  <c r="W2371" i="11"/>
  <c r="AE2370" i="11"/>
  <c r="AD2370" i="11"/>
  <c r="AC2370" i="11"/>
  <c r="AB2370" i="11"/>
  <c r="W2370" i="11"/>
  <c r="Y2370" i="11"/>
  <c r="AA2370" i="11"/>
  <c r="AE2369" i="11"/>
  <c r="AD2369" i="11"/>
  <c r="AC2369" i="11"/>
  <c r="AB2369" i="11"/>
  <c r="W2369" i="11"/>
  <c r="AE2368" i="11"/>
  <c r="AD2368" i="11"/>
  <c r="AC2368" i="11"/>
  <c r="AB2368" i="11"/>
  <c r="W2368" i="11"/>
  <c r="Y2368" i="11"/>
  <c r="AA2368" i="11"/>
  <c r="AE2367" i="11"/>
  <c r="AD2367" i="11"/>
  <c r="AC2367" i="11"/>
  <c r="AB2367" i="11"/>
  <c r="W2367" i="11"/>
  <c r="AE2366" i="11"/>
  <c r="AD2366" i="11"/>
  <c r="AC2366" i="11"/>
  <c r="AB2366" i="11"/>
  <c r="W2366" i="11"/>
  <c r="Y2366" i="11"/>
  <c r="AA2366" i="11"/>
  <c r="AE2365" i="11"/>
  <c r="AD2365" i="11"/>
  <c r="AC2365" i="11"/>
  <c r="AB2365" i="11"/>
  <c r="W2365" i="11"/>
  <c r="AE2364" i="11"/>
  <c r="AD2364" i="11"/>
  <c r="AC2364" i="11"/>
  <c r="AB2364" i="11"/>
  <c r="W2364" i="11"/>
  <c r="Y2364" i="11"/>
  <c r="AA2364" i="11"/>
  <c r="AE2363" i="11"/>
  <c r="AD2363" i="11"/>
  <c r="AC2363" i="11"/>
  <c r="AB2363" i="11"/>
  <c r="W2363" i="11"/>
  <c r="AE2362" i="11"/>
  <c r="AD2362" i="11"/>
  <c r="AC2362" i="11"/>
  <c r="AB2362" i="11"/>
  <c r="W2362" i="11"/>
  <c r="Y2362" i="11"/>
  <c r="AA2362" i="11"/>
  <c r="AE2361" i="11"/>
  <c r="AD2361" i="11"/>
  <c r="AC2361" i="11"/>
  <c r="AB2361" i="11"/>
  <c r="W2361" i="11"/>
  <c r="AE2360" i="11"/>
  <c r="AD2360" i="11"/>
  <c r="AC2360" i="11"/>
  <c r="AB2360" i="11"/>
  <c r="W2360" i="11"/>
  <c r="Y2360" i="11"/>
  <c r="AA2360" i="11"/>
  <c r="AE2359" i="11"/>
  <c r="AD2359" i="11"/>
  <c r="AC2359" i="11"/>
  <c r="AB2359" i="11"/>
  <c r="W2359" i="11"/>
  <c r="AE2358" i="11"/>
  <c r="AD2358" i="11"/>
  <c r="AC2358" i="11"/>
  <c r="AB2358" i="11"/>
  <c r="W2358" i="11"/>
  <c r="Y2358" i="11"/>
  <c r="AA2358" i="11"/>
  <c r="AE2357" i="11"/>
  <c r="AD2357" i="11"/>
  <c r="AC2357" i="11"/>
  <c r="AB2357" i="11"/>
  <c r="W2357" i="11"/>
  <c r="AE2356" i="11"/>
  <c r="AD2356" i="11"/>
  <c r="AC2356" i="11"/>
  <c r="AB2356" i="11"/>
  <c r="W2356" i="11"/>
  <c r="Y2356" i="11"/>
  <c r="AA2356" i="11"/>
  <c r="AE2355" i="11"/>
  <c r="AD2355" i="11"/>
  <c r="AC2355" i="11"/>
  <c r="AB2355" i="11"/>
  <c r="W2355" i="11"/>
  <c r="AE2354" i="11"/>
  <c r="AD2354" i="11"/>
  <c r="AC2354" i="11"/>
  <c r="AB2354" i="11"/>
  <c r="W2354" i="11"/>
  <c r="Y2354" i="11"/>
  <c r="AA2354" i="11"/>
  <c r="AE2353" i="11"/>
  <c r="AD2353" i="11"/>
  <c r="AC2353" i="11"/>
  <c r="AB2353" i="11"/>
  <c r="W2353" i="11"/>
  <c r="AE2352" i="11"/>
  <c r="AD2352" i="11"/>
  <c r="AC2352" i="11"/>
  <c r="AB2352" i="11"/>
  <c r="W2352" i="11"/>
  <c r="Y2352" i="11"/>
  <c r="AA2352" i="11"/>
  <c r="AE2351" i="11"/>
  <c r="AD2351" i="11"/>
  <c r="AC2351" i="11"/>
  <c r="AB2351" i="11"/>
  <c r="W2351" i="11"/>
  <c r="AE2350" i="11"/>
  <c r="AD2350" i="11"/>
  <c r="AC2350" i="11"/>
  <c r="AB2350" i="11"/>
  <c r="W2350" i="11"/>
  <c r="Y2350" i="11"/>
  <c r="AA2350" i="11"/>
  <c r="AE2349" i="11"/>
  <c r="AD2349" i="11"/>
  <c r="AC2349" i="11"/>
  <c r="AB2349" i="11"/>
  <c r="W2349" i="11"/>
  <c r="AE2348" i="11"/>
  <c r="AD2348" i="11"/>
  <c r="AC2348" i="11"/>
  <c r="AB2348" i="11"/>
  <c r="W2348" i="11"/>
  <c r="Y2348" i="11"/>
  <c r="AA2348" i="11"/>
  <c r="AE2347" i="11"/>
  <c r="AD2347" i="11"/>
  <c r="AC2347" i="11"/>
  <c r="AB2347" i="11"/>
  <c r="W2347" i="11"/>
  <c r="AE2346" i="11"/>
  <c r="AD2346" i="11"/>
  <c r="AC2346" i="11"/>
  <c r="AB2346" i="11"/>
  <c r="W2346" i="11"/>
  <c r="Y2346" i="11"/>
  <c r="AA2346" i="11"/>
  <c r="AE2345" i="11"/>
  <c r="AD2345" i="11"/>
  <c r="AC2345" i="11"/>
  <c r="AB2345" i="11"/>
  <c r="W2345" i="11"/>
  <c r="AE2344" i="11"/>
  <c r="AD2344" i="11"/>
  <c r="AC2344" i="11"/>
  <c r="AB2344" i="11"/>
  <c r="W2344" i="11"/>
  <c r="Y2344" i="11"/>
  <c r="AA2344" i="11"/>
  <c r="AE2343" i="11"/>
  <c r="AD2343" i="11"/>
  <c r="AC2343" i="11"/>
  <c r="AB2343" i="11"/>
  <c r="W2343" i="11"/>
  <c r="AE2342" i="11"/>
  <c r="AD2342" i="11"/>
  <c r="AC2342" i="11"/>
  <c r="AB2342" i="11"/>
  <c r="W2342" i="11"/>
  <c r="Y2342" i="11"/>
  <c r="AA2342" i="11"/>
  <c r="AE2341" i="11"/>
  <c r="AD2341" i="11"/>
  <c r="AC2341" i="11"/>
  <c r="AB2341" i="11"/>
  <c r="W2341" i="11"/>
  <c r="AE2340" i="11"/>
  <c r="AD2340" i="11"/>
  <c r="AC2340" i="11"/>
  <c r="AB2340" i="11"/>
  <c r="W2340" i="11"/>
  <c r="Y2340" i="11"/>
  <c r="AA2340" i="11"/>
  <c r="AE2339" i="11"/>
  <c r="AD2339" i="11"/>
  <c r="AC2339" i="11"/>
  <c r="AB2339" i="11"/>
  <c r="W2339" i="11"/>
  <c r="AE2338" i="11"/>
  <c r="AD2338" i="11"/>
  <c r="AC2338" i="11"/>
  <c r="AB2338" i="11"/>
  <c r="W2338" i="11"/>
  <c r="Y2338" i="11"/>
  <c r="AA2338" i="11"/>
  <c r="AE2337" i="11"/>
  <c r="AD2337" i="11"/>
  <c r="AC2337" i="11"/>
  <c r="AB2337" i="11"/>
  <c r="W2337" i="11"/>
  <c r="AE2336" i="11"/>
  <c r="AD2336" i="11"/>
  <c r="AC2336" i="11"/>
  <c r="AB2336" i="11"/>
  <c r="W2336" i="11"/>
  <c r="Y2336" i="11"/>
  <c r="AA2336" i="11"/>
  <c r="AE2335" i="11"/>
  <c r="AD2335" i="11"/>
  <c r="AC2335" i="11"/>
  <c r="AB2335" i="11"/>
  <c r="W2335" i="11"/>
  <c r="AE2334" i="11"/>
  <c r="AD2334" i="11"/>
  <c r="AC2334" i="11"/>
  <c r="AB2334" i="11"/>
  <c r="W2334" i="11"/>
  <c r="Y2334" i="11"/>
  <c r="AA2334" i="11"/>
  <c r="AE2333" i="11"/>
  <c r="AD2333" i="11"/>
  <c r="AC2333" i="11"/>
  <c r="AB2333" i="11"/>
  <c r="W2333" i="11"/>
  <c r="AE2332" i="11"/>
  <c r="AD2332" i="11"/>
  <c r="AC2332" i="11"/>
  <c r="AB2332" i="11"/>
  <c r="W2332" i="11"/>
  <c r="Y2332" i="11"/>
  <c r="AA2332" i="11"/>
  <c r="AE2331" i="11"/>
  <c r="AD2331" i="11"/>
  <c r="AC2331" i="11"/>
  <c r="AB2331" i="11"/>
  <c r="W2331" i="11"/>
  <c r="AE2330" i="11"/>
  <c r="AD2330" i="11"/>
  <c r="AC2330" i="11"/>
  <c r="AB2330" i="11"/>
  <c r="W2330" i="11"/>
  <c r="Y2330" i="11"/>
  <c r="AA2330" i="11"/>
  <c r="AE2329" i="11"/>
  <c r="AD2329" i="11"/>
  <c r="AC2329" i="11"/>
  <c r="AB2329" i="11"/>
  <c r="W2329" i="11"/>
  <c r="AE2328" i="11"/>
  <c r="AD2328" i="11"/>
  <c r="AC2328" i="11"/>
  <c r="AB2328" i="11"/>
  <c r="W2328" i="11"/>
  <c r="Y2328" i="11"/>
  <c r="AA2328" i="11"/>
  <c r="AE2327" i="11"/>
  <c r="AD2327" i="11"/>
  <c r="AC2327" i="11"/>
  <c r="AB2327" i="11"/>
  <c r="W2327" i="11"/>
  <c r="AE2326" i="11"/>
  <c r="AD2326" i="11"/>
  <c r="AC2326" i="11"/>
  <c r="AB2326" i="11"/>
  <c r="W2326" i="11"/>
  <c r="Y2326" i="11"/>
  <c r="AA2326" i="11"/>
  <c r="AE2325" i="11"/>
  <c r="AD2325" i="11"/>
  <c r="AC2325" i="11"/>
  <c r="AB2325" i="11"/>
  <c r="W2325" i="11"/>
  <c r="AE2324" i="11"/>
  <c r="AD2324" i="11"/>
  <c r="AC2324" i="11"/>
  <c r="AB2324" i="11"/>
  <c r="W2324" i="11"/>
  <c r="Y2324" i="11"/>
  <c r="AA2324" i="11"/>
  <c r="AE2323" i="11"/>
  <c r="AD2323" i="11"/>
  <c r="AC2323" i="11"/>
  <c r="AB2323" i="11"/>
  <c r="W2323" i="11"/>
  <c r="AE2322" i="11"/>
  <c r="AD2322" i="11"/>
  <c r="AC2322" i="11"/>
  <c r="AB2322" i="11"/>
  <c r="W2322" i="11"/>
  <c r="Y2322" i="11"/>
  <c r="AA2322" i="11"/>
  <c r="AE2321" i="11"/>
  <c r="AD2321" i="11"/>
  <c r="AC2321" i="11"/>
  <c r="AB2321" i="11"/>
  <c r="W2321" i="11"/>
  <c r="AE2320" i="11"/>
  <c r="AD2320" i="11"/>
  <c r="AC2320" i="11"/>
  <c r="AB2320" i="11"/>
  <c r="W2320" i="11"/>
  <c r="Y2320" i="11"/>
  <c r="AA2320" i="11"/>
  <c r="AE2319" i="11"/>
  <c r="AD2319" i="11"/>
  <c r="AC2319" i="11"/>
  <c r="AB2319" i="11"/>
  <c r="W2319" i="11"/>
  <c r="AE2318" i="11"/>
  <c r="AD2318" i="11"/>
  <c r="AC2318" i="11"/>
  <c r="AB2318" i="11"/>
  <c r="W2318" i="11"/>
  <c r="Y2318" i="11"/>
  <c r="AA2318" i="11"/>
  <c r="AE2317" i="11"/>
  <c r="AD2317" i="11"/>
  <c r="AC2317" i="11"/>
  <c r="AB2317" i="11"/>
  <c r="W2317" i="11"/>
  <c r="AE2316" i="11"/>
  <c r="AD2316" i="11"/>
  <c r="AC2316" i="11"/>
  <c r="AB2316" i="11"/>
  <c r="W2316" i="11"/>
  <c r="Y2316" i="11"/>
  <c r="AA2316" i="11"/>
  <c r="AE2315" i="11"/>
  <c r="AD2315" i="11"/>
  <c r="AC2315" i="11"/>
  <c r="AB2315" i="11"/>
  <c r="W2315" i="11"/>
  <c r="AE2314" i="11"/>
  <c r="AD2314" i="11"/>
  <c r="AC2314" i="11"/>
  <c r="AB2314" i="11"/>
  <c r="W2314" i="11"/>
  <c r="Y2314" i="11"/>
  <c r="AA2314" i="11"/>
  <c r="AE2313" i="11"/>
  <c r="AD2313" i="11"/>
  <c r="AC2313" i="11"/>
  <c r="AB2313" i="11"/>
  <c r="W2313" i="11"/>
  <c r="AE2312" i="11"/>
  <c r="AD2312" i="11"/>
  <c r="AC2312" i="11"/>
  <c r="AB2312" i="11"/>
  <c r="W2312" i="11"/>
  <c r="Y2312" i="11"/>
  <c r="AA2312" i="11"/>
  <c r="AE2311" i="11"/>
  <c r="AD2311" i="11"/>
  <c r="AC2311" i="11"/>
  <c r="AB2311" i="11"/>
  <c r="W2311" i="11"/>
  <c r="AE2310" i="11"/>
  <c r="AD2310" i="11"/>
  <c r="AC2310" i="11"/>
  <c r="AB2310" i="11"/>
  <c r="W2310" i="11"/>
  <c r="Y2310" i="11"/>
  <c r="AA2310" i="11"/>
  <c r="AE2309" i="11"/>
  <c r="AD2309" i="11"/>
  <c r="AC2309" i="11"/>
  <c r="AB2309" i="11"/>
  <c r="W2309" i="11"/>
  <c r="AE2308" i="11"/>
  <c r="AD2308" i="11"/>
  <c r="AC2308" i="11"/>
  <c r="AB2308" i="11"/>
  <c r="W2308" i="11"/>
  <c r="Y2308" i="11"/>
  <c r="AA2308" i="11"/>
  <c r="AE2307" i="11"/>
  <c r="AD2307" i="11"/>
  <c r="AC2307" i="11"/>
  <c r="AB2307" i="11"/>
  <c r="W2307" i="11"/>
  <c r="AE2306" i="11"/>
  <c r="AD2306" i="11"/>
  <c r="AC2306" i="11"/>
  <c r="AB2306" i="11"/>
  <c r="W2306" i="11"/>
  <c r="Y2306" i="11"/>
  <c r="AA2306" i="11"/>
  <c r="AE2305" i="11"/>
  <c r="AD2305" i="11"/>
  <c r="AC2305" i="11"/>
  <c r="AB2305" i="11"/>
  <c r="W2305" i="11"/>
  <c r="AE2304" i="11"/>
  <c r="AD2304" i="11"/>
  <c r="AC2304" i="11"/>
  <c r="AB2304" i="11"/>
  <c r="W2304" i="11"/>
  <c r="Y2304" i="11"/>
  <c r="AA2304" i="11"/>
  <c r="AE2303" i="11"/>
  <c r="AD2303" i="11"/>
  <c r="AC2303" i="11"/>
  <c r="AB2303" i="11"/>
  <c r="W2303" i="11"/>
  <c r="AE2302" i="11"/>
  <c r="AD2302" i="11"/>
  <c r="AC2302" i="11"/>
  <c r="AB2302" i="11"/>
  <c r="W2302" i="11"/>
  <c r="Y2302" i="11"/>
  <c r="AA2302" i="11"/>
  <c r="AE2301" i="11"/>
  <c r="AD2301" i="11"/>
  <c r="AC2301" i="11"/>
  <c r="AB2301" i="11"/>
  <c r="W2301" i="11"/>
  <c r="AE2300" i="11"/>
  <c r="AD2300" i="11"/>
  <c r="AC2300" i="11"/>
  <c r="AB2300" i="11"/>
  <c r="W2300" i="11"/>
  <c r="Y2300" i="11"/>
  <c r="AA2300" i="11"/>
  <c r="AE2299" i="11"/>
  <c r="AD2299" i="11"/>
  <c r="AC2299" i="11"/>
  <c r="AB2299" i="11"/>
  <c r="W2299" i="11"/>
  <c r="AE2298" i="11"/>
  <c r="AD2298" i="11"/>
  <c r="AC2298" i="11"/>
  <c r="AB2298" i="11"/>
  <c r="W2298" i="11"/>
  <c r="Y2298" i="11"/>
  <c r="AA2298" i="11"/>
  <c r="AE2297" i="11"/>
  <c r="AD2297" i="11"/>
  <c r="AC2297" i="11"/>
  <c r="AB2297" i="11"/>
  <c r="W2297" i="11"/>
  <c r="AE2296" i="11"/>
  <c r="AD2296" i="11"/>
  <c r="AC2296" i="11"/>
  <c r="AB2296" i="11"/>
  <c r="W2296" i="11"/>
  <c r="Y2296" i="11"/>
  <c r="AA2296" i="11"/>
  <c r="AE2295" i="11"/>
  <c r="AD2295" i="11"/>
  <c r="AC2295" i="11"/>
  <c r="AB2295" i="11"/>
  <c r="W2295" i="11"/>
  <c r="AE2294" i="11"/>
  <c r="AD2294" i="11"/>
  <c r="AC2294" i="11"/>
  <c r="AB2294" i="11"/>
  <c r="W2294" i="11"/>
  <c r="Y2294" i="11"/>
  <c r="AA2294" i="11"/>
  <c r="AE2293" i="11"/>
  <c r="AD2293" i="11"/>
  <c r="AC2293" i="11"/>
  <c r="AB2293" i="11"/>
  <c r="W2293" i="11"/>
  <c r="AE2292" i="11"/>
  <c r="AD2292" i="11"/>
  <c r="AC2292" i="11"/>
  <c r="AB2292" i="11"/>
  <c r="W2292" i="11"/>
  <c r="Y2292" i="11"/>
  <c r="AA2292" i="11"/>
  <c r="AE2291" i="11"/>
  <c r="AD2291" i="11"/>
  <c r="AC2291" i="11"/>
  <c r="AB2291" i="11"/>
  <c r="W2291" i="11"/>
  <c r="AE2290" i="11"/>
  <c r="AD2290" i="11"/>
  <c r="AC2290" i="11"/>
  <c r="AB2290" i="11"/>
  <c r="W2290" i="11"/>
  <c r="Y2290" i="11"/>
  <c r="AA2290" i="11"/>
  <c r="AE2289" i="11"/>
  <c r="AD2289" i="11"/>
  <c r="AC2289" i="11"/>
  <c r="AB2289" i="11"/>
  <c r="W2289" i="11"/>
  <c r="AE2288" i="11"/>
  <c r="AD2288" i="11"/>
  <c r="AC2288" i="11"/>
  <c r="AB2288" i="11"/>
  <c r="W2288" i="11"/>
  <c r="Y2288" i="11"/>
  <c r="AA2288" i="11"/>
  <c r="AE2287" i="11"/>
  <c r="AD2287" i="11"/>
  <c r="AC2287" i="11"/>
  <c r="AB2287" i="11"/>
  <c r="W2287" i="11"/>
  <c r="AE2286" i="11"/>
  <c r="AD2286" i="11"/>
  <c r="AC2286" i="11"/>
  <c r="AB2286" i="11"/>
  <c r="W2286" i="11"/>
  <c r="Y2286" i="11"/>
  <c r="AA2286" i="11"/>
  <c r="AE2285" i="11"/>
  <c r="AD2285" i="11"/>
  <c r="AC2285" i="11"/>
  <c r="AB2285" i="11"/>
  <c r="W2285" i="11"/>
  <c r="AE2284" i="11"/>
  <c r="AD2284" i="11"/>
  <c r="AC2284" i="11"/>
  <c r="AB2284" i="11"/>
  <c r="W2284" i="11"/>
  <c r="Y2284" i="11"/>
  <c r="AA2284" i="11"/>
  <c r="AE2283" i="11"/>
  <c r="AD2283" i="11"/>
  <c r="AC2283" i="11"/>
  <c r="AB2283" i="11"/>
  <c r="W2283" i="11"/>
  <c r="AE2282" i="11"/>
  <c r="AD2282" i="11"/>
  <c r="AC2282" i="11"/>
  <c r="AB2282" i="11"/>
  <c r="W2282" i="11"/>
  <c r="Y2282" i="11"/>
  <c r="AA2282" i="11"/>
  <c r="AE2281" i="11"/>
  <c r="AD2281" i="11"/>
  <c r="AC2281" i="11"/>
  <c r="AB2281" i="11"/>
  <c r="W2281" i="11"/>
  <c r="AE2280" i="11"/>
  <c r="AD2280" i="11"/>
  <c r="AC2280" i="11"/>
  <c r="AB2280" i="11"/>
  <c r="W2280" i="11"/>
  <c r="Y2280" i="11"/>
  <c r="AA2280" i="11"/>
  <c r="AE2279" i="11"/>
  <c r="AD2279" i="11"/>
  <c r="AC2279" i="11"/>
  <c r="AB2279" i="11"/>
  <c r="W2279" i="11"/>
  <c r="AE2278" i="11"/>
  <c r="AD2278" i="11"/>
  <c r="AC2278" i="11"/>
  <c r="AB2278" i="11"/>
  <c r="W2278" i="11"/>
  <c r="Y2278" i="11"/>
  <c r="AA2278" i="11"/>
  <c r="AE2277" i="11"/>
  <c r="AD2277" i="11"/>
  <c r="AC2277" i="11"/>
  <c r="AB2277" i="11"/>
  <c r="W2277" i="11"/>
  <c r="AE2276" i="11"/>
  <c r="AD2276" i="11"/>
  <c r="AC2276" i="11"/>
  <c r="AB2276" i="11"/>
  <c r="W2276" i="11"/>
  <c r="Y2276" i="11"/>
  <c r="AA2276" i="11"/>
  <c r="AE2275" i="11"/>
  <c r="AD2275" i="11"/>
  <c r="AC2275" i="11"/>
  <c r="AB2275" i="11"/>
  <c r="W2275" i="11"/>
  <c r="AE2274" i="11"/>
  <c r="AD2274" i="11"/>
  <c r="AC2274" i="11"/>
  <c r="AB2274" i="11"/>
  <c r="W2274" i="11"/>
  <c r="Y2274" i="11"/>
  <c r="AA2274" i="11"/>
  <c r="AE2273" i="11"/>
  <c r="AD2273" i="11"/>
  <c r="AC2273" i="11"/>
  <c r="AB2273" i="11"/>
  <c r="W2273" i="11"/>
  <c r="AE2272" i="11"/>
  <c r="AD2272" i="11"/>
  <c r="AC2272" i="11"/>
  <c r="AB2272" i="11"/>
  <c r="W2272" i="11"/>
  <c r="Y2272" i="11"/>
  <c r="AA2272" i="11"/>
  <c r="AE2271" i="11"/>
  <c r="AD2271" i="11"/>
  <c r="AC2271" i="11"/>
  <c r="AB2271" i="11"/>
  <c r="W2271" i="11"/>
  <c r="AE2270" i="11"/>
  <c r="AD2270" i="11"/>
  <c r="AC2270" i="11"/>
  <c r="AB2270" i="11"/>
  <c r="W2270" i="11"/>
  <c r="Y2270" i="11"/>
  <c r="AA2270" i="11"/>
  <c r="AE2269" i="11"/>
  <c r="AD2269" i="11"/>
  <c r="AC2269" i="11"/>
  <c r="AB2269" i="11"/>
  <c r="W2269" i="11"/>
  <c r="AE2268" i="11"/>
  <c r="AD2268" i="11"/>
  <c r="AC2268" i="11"/>
  <c r="AB2268" i="11"/>
  <c r="W2268" i="11"/>
  <c r="Y2268" i="11"/>
  <c r="AA2268" i="11"/>
  <c r="AE2267" i="11"/>
  <c r="AD2267" i="11"/>
  <c r="AC2267" i="11"/>
  <c r="AB2267" i="11"/>
  <c r="W2267" i="11"/>
  <c r="AE2266" i="11"/>
  <c r="AD2266" i="11"/>
  <c r="AC2266" i="11"/>
  <c r="AB2266" i="11"/>
  <c r="W2266" i="11"/>
  <c r="Y2266" i="11"/>
  <c r="AA2266" i="11"/>
  <c r="AE2265" i="11"/>
  <c r="AD2265" i="11"/>
  <c r="AC2265" i="11"/>
  <c r="AB2265" i="11"/>
  <c r="W2265" i="11"/>
  <c r="AE2264" i="11"/>
  <c r="AD2264" i="11"/>
  <c r="AC2264" i="11"/>
  <c r="AB2264" i="11"/>
  <c r="W2264" i="11"/>
  <c r="Y2264" i="11"/>
  <c r="AA2264" i="11"/>
  <c r="AE2263" i="11"/>
  <c r="AD2263" i="11"/>
  <c r="AC2263" i="11"/>
  <c r="AB2263" i="11"/>
  <c r="W2263" i="11"/>
  <c r="AE2262" i="11"/>
  <c r="AD2262" i="11"/>
  <c r="AC2262" i="11"/>
  <c r="AB2262" i="11"/>
  <c r="W2262" i="11"/>
  <c r="Y2262" i="11"/>
  <c r="AA2262" i="11"/>
  <c r="AE2261" i="11"/>
  <c r="AD2261" i="11"/>
  <c r="AC2261" i="11"/>
  <c r="AB2261" i="11"/>
  <c r="W2261" i="11"/>
  <c r="AE2260" i="11"/>
  <c r="AD2260" i="11"/>
  <c r="AC2260" i="11"/>
  <c r="AB2260" i="11"/>
  <c r="W2260" i="11"/>
  <c r="Y2260" i="11"/>
  <c r="AA2260" i="11"/>
  <c r="AE2259" i="11"/>
  <c r="AD2259" i="11"/>
  <c r="AC2259" i="11"/>
  <c r="AB2259" i="11"/>
  <c r="W2259" i="11"/>
  <c r="AE2258" i="11"/>
  <c r="AD2258" i="11"/>
  <c r="AC2258" i="11"/>
  <c r="AB2258" i="11"/>
  <c r="W2258" i="11"/>
  <c r="Y2258" i="11"/>
  <c r="AA2258" i="11"/>
  <c r="AE2257" i="11"/>
  <c r="AD2257" i="11"/>
  <c r="AC2257" i="11"/>
  <c r="AB2257" i="11"/>
  <c r="W2257" i="11"/>
  <c r="AE2256" i="11"/>
  <c r="AD2256" i="11"/>
  <c r="AC2256" i="11"/>
  <c r="AB2256" i="11"/>
  <c r="W2256" i="11"/>
  <c r="Y2256" i="11"/>
  <c r="AA2256" i="11"/>
  <c r="AE2255" i="11"/>
  <c r="AD2255" i="11"/>
  <c r="AC2255" i="11"/>
  <c r="AB2255" i="11"/>
  <c r="W2255" i="11"/>
  <c r="AE2254" i="11"/>
  <c r="AD2254" i="11"/>
  <c r="AC2254" i="11"/>
  <c r="AB2254" i="11"/>
  <c r="W2254" i="11"/>
  <c r="Y2254" i="11"/>
  <c r="AA2254" i="11"/>
  <c r="AE2253" i="11"/>
  <c r="AD2253" i="11"/>
  <c r="AC2253" i="11"/>
  <c r="AB2253" i="11"/>
  <c r="W2253" i="11"/>
  <c r="AE2252" i="11"/>
  <c r="AD2252" i="11"/>
  <c r="AC2252" i="11"/>
  <c r="AB2252" i="11"/>
  <c r="W2252" i="11"/>
  <c r="Y2252" i="11"/>
  <c r="AA2252" i="11"/>
  <c r="AE2251" i="11"/>
  <c r="AD2251" i="11"/>
  <c r="AC2251" i="11"/>
  <c r="AB2251" i="11"/>
  <c r="W2251" i="11"/>
  <c r="AE2250" i="11"/>
  <c r="AD2250" i="11"/>
  <c r="AC2250" i="11"/>
  <c r="AB2250" i="11"/>
  <c r="W2250" i="11"/>
  <c r="Y2250" i="11"/>
  <c r="AA2250" i="11"/>
  <c r="AE2249" i="11"/>
  <c r="AD2249" i="11"/>
  <c r="AC2249" i="11"/>
  <c r="AB2249" i="11"/>
  <c r="W2249" i="11"/>
  <c r="AE2248" i="11"/>
  <c r="AD2248" i="11"/>
  <c r="AC2248" i="11"/>
  <c r="AB2248" i="11"/>
  <c r="W2248" i="11"/>
  <c r="Y2248" i="11"/>
  <c r="AA2248" i="11"/>
  <c r="AE2247" i="11"/>
  <c r="AD2247" i="11"/>
  <c r="AC2247" i="11"/>
  <c r="AB2247" i="11"/>
  <c r="W2247" i="11"/>
  <c r="AE2246" i="11"/>
  <c r="AD2246" i="11"/>
  <c r="AC2246" i="11"/>
  <c r="AB2246" i="11"/>
  <c r="W2246" i="11"/>
  <c r="Y2246" i="11"/>
  <c r="AA2246" i="11"/>
  <c r="AE2245" i="11"/>
  <c r="AD2245" i="11"/>
  <c r="AC2245" i="11"/>
  <c r="AB2245" i="11"/>
  <c r="W2245" i="11"/>
  <c r="AE2244" i="11"/>
  <c r="AD2244" i="11"/>
  <c r="AC2244" i="11"/>
  <c r="AB2244" i="11"/>
  <c r="W2244" i="11"/>
  <c r="Y2244" i="11"/>
  <c r="AA2244" i="11"/>
  <c r="AE2243" i="11"/>
  <c r="AD2243" i="11"/>
  <c r="AC2243" i="11"/>
  <c r="AB2243" i="11"/>
  <c r="W2243" i="11"/>
  <c r="AE2242" i="11"/>
  <c r="AD2242" i="11"/>
  <c r="AC2242" i="11"/>
  <c r="AB2242" i="11"/>
  <c r="W2242" i="11"/>
  <c r="Y2242" i="11"/>
  <c r="AA2242" i="11"/>
  <c r="AE2241" i="11"/>
  <c r="AD2241" i="11"/>
  <c r="AC2241" i="11"/>
  <c r="AB2241" i="11"/>
  <c r="W2241" i="11"/>
  <c r="AE2240" i="11"/>
  <c r="AD2240" i="11"/>
  <c r="AC2240" i="11"/>
  <c r="AB2240" i="11"/>
  <c r="W2240" i="11"/>
  <c r="Y2240" i="11"/>
  <c r="AA2240" i="11"/>
  <c r="AE2239" i="11"/>
  <c r="AD2239" i="11"/>
  <c r="AC2239" i="11"/>
  <c r="AB2239" i="11"/>
  <c r="W2239" i="11"/>
  <c r="AE2238" i="11"/>
  <c r="AD2238" i="11"/>
  <c r="AC2238" i="11"/>
  <c r="AB2238" i="11"/>
  <c r="W2238" i="11"/>
  <c r="Y2238" i="11"/>
  <c r="AA2238" i="11"/>
  <c r="AE2237" i="11"/>
  <c r="AD2237" i="11"/>
  <c r="AC2237" i="11"/>
  <c r="AB2237" i="11"/>
  <c r="W2237" i="11"/>
  <c r="AE2236" i="11"/>
  <c r="AD2236" i="11"/>
  <c r="AC2236" i="11"/>
  <c r="AB2236" i="11"/>
  <c r="W2236" i="11"/>
  <c r="Y2236" i="11"/>
  <c r="AA2236" i="11"/>
  <c r="AE2235" i="11"/>
  <c r="AD2235" i="11"/>
  <c r="AC2235" i="11"/>
  <c r="AB2235" i="11"/>
  <c r="W2235" i="11"/>
  <c r="AE2234" i="11"/>
  <c r="AD2234" i="11"/>
  <c r="AC2234" i="11"/>
  <c r="AB2234" i="11"/>
  <c r="W2234" i="11"/>
  <c r="Y2234" i="11"/>
  <c r="AA2234" i="11"/>
  <c r="AE2233" i="11"/>
  <c r="AD2233" i="11"/>
  <c r="AC2233" i="11"/>
  <c r="AB2233" i="11"/>
  <c r="W2233" i="11"/>
  <c r="AE2232" i="11"/>
  <c r="AD2232" i="11"/>
  <c r="AC2232" i="11"/>
  <c r="AB2232" i="11"/>
  <c r="W2232" i="11"/>
  <c r="Y2232" i="11"/>
  <c r="AA2232" i="11"/>
  <c r="AE2231" i="11"/>
  <c r="AD2231" i="11"/>
  <c r="AC2231" i="11"/>
  <c r="AB2231" i="11"/>
  <c r="W2231" i="11"/>
  <c r="AE2230" i="11"/>
  <c r="AD2230" i="11"/>
  <c r="AC2230" i="11"/>
  <c r="AB2230" i="11"/>
  <c r="W2230" i="11"/>
  <c r="Y2230" i="11"/>
  <c r="AA2230" i="11"/>
  <c r="AE2229" i="11"/>
  <c r="AD2229" i="11"/>
  <c r="AC2229" i="11"/>
  <c r="AB2229" i="11"/>
  <c r="W2229" i="11"/>
  <c r="AE2228" i="11"/>
  <c r="AD2228" i="11"/>
  <c r="AC2228" i="11"/>
  <c r="AB2228" i="11"/>
  <c r="W2228" i="11"/>
  <c r="Y2228" i="11"/>
  <c r="AA2228" i="11"/>
  <c r="AE2227" i="11"/>
  <c r="AD2227" i="11"/>
  <c r="AC2227" i="11"/>
  <c r="AB2227" i="11"/>
  <c r="W2227" i="11"/>
  <c r="AE2226" i="11"/>
  <c r="AD2226" i="11"/>
  <c r="AC2226" i="11"/>
  <c r="AB2226" i="11"/>
  <c r="W2226" i="11"/>
  <c r="Y2226" i="11"/>
  <c r="AA2226" i="11"/>
  <c r="AE2225" i="11"/>
  <c r="AD2225" i="11"/>
  <c r="AC2225" i="11"/>
  <c r="AB2225" i="11"/>
  <c r="W2225" i="11"/>
  <c r="AE2224" i="11"/>
  <c r="AD2224" i="11"/>
  <c r="AC2224" i="11"/>
  <c r="AB2224" i="11"/>
  <c r="W2224" i="11"/>
  <c r="Y2224" i="11"/>
  <c r="AA2224" i="11"/>
  <c r="AE2223" i="11"/>
  <c r="AD2223" i="11"/>
  <c r="AC2223" i="11"/>
  <c r="AB2223" i="11"/>
  <c r="W2223" i="11"/>
  <c r="AE2222" i="11"/>
  <c r="AD2222" i="11"/>
  <c r="AC2222" i="11"/>
  <c r="AB2222" i="11"/>
  <c r="W2222" i="11"/>
  <c r="Y2222" i="11"/>
  <c r="AA2222" i="11"/>
  <c r="AE2221" i="11"/>
  <c r="AD2221" i="11"/>
  <c r="AC2221" i="11"/>
  <c r="AB2221" i="11"/>
  <c r="W2221" i="11"/>
  <c r="AE2220" i="11"/>
  <c r="AD2220" i="11"/>
  <c r="AC2220" i="11"/>
  <c r="AB2220" i="11"/>
  <c r="W2220" i="11"/>
  <c r="Y2220" i="11"/>
  <c r="AA2220" i="11"/>
  <c r="AE2219" i="11"/>
  <c r="AD2219" i="11"/>
  <c r="AC2219" i="11"/>
  <c r="AB2219" i="11"/>
  <c r="W2219" i="11"/>
  <c r="AE2218" i="11"/>
  <c r="AD2218" i="11"/>
  <c r="AC2218" i="11"/>
  <c r="AB2218" i="11"/>
  <c r="W2218" i="11"/>
  <c r="Y2218" i="11"/>
  <c r="AA2218" i="11"/>
  <c r="AE2217" i="11"/>
  <c r="AD2217" i="11"/>
  <c r="AC2217" i="11"/>
  <c r="AB2217" i="11"/>
  <c r="W2217" i="11"/>
  <c r="AE2216" i="11"/>
  <c r="AD2216" i="11"/>
  <c r="AC2216" i="11"/>
  <c r="AB2216" i="11"/>
  <c r="W2216" i="11"/>
  <c r="Y2216" i="11"/>
  <c r="AA2216" i="11"/>
  <c r="AE2215" i="11"/>
  <c r="AD2215" i="11"/>
  <c r="AC2215" i="11"/>
  <c r="AB2215" i="11"/>
  <c r="W2215" i="11"/>
  <c r="AE2214" i="11"/>
  <c r="AD2214" i="11"/>
  <c r="AC2214" i="11"/>
  <c r="AB2214" i="11"/>
  <c r="W2214" i="11"/>
  <c r="Y2214" i="11"/>
  <c r="AA2214" i="11"/>
  <c r="AE2213" i="11"/>
  <c r="AD2213" i="11"/>
  <c r="AC2213" i="11"/>
  <c r="AB2213" i="11"/>
  <c r="W2213" i="11"/>
  <c r="AE2212" i="11"/>
  <c r="AD2212" i="11"/>
  <c r="AC2212" i="11"/>
  <c r="AB2212" i="11"/>
  <c r="W2212" i="11"/>
  <c r="Y2212" i="11"/>
  <c r="AA2212" i="11"/>
  <c r="AE2211" i="11"/>
  <c r="AD2211" i="11"/>
  <c r="AC2211" i="11"/>
  <c r="AB2211" i="11"/>
  <c r="W2211" i="11"/>
  <c r="AE2210" i="11"/>
  <c r="AD2210" i="11"/>
  <c r="AC2210" i="11"/>
  <c r="AB2210" i="11"/>
  <c r="W2210" i="11"/>
  <c r="Y2210" i="11"/>
  <c r="AA2210" i="11"/>
  <c r="AE2209" i="11"/>
  <c r="AD2209" i="11"/>
  <c r="AC2209" i="11"/>
  <c r="AB2209" i="11"/>
  <c r="W2209" i="11"/>
  <c r="AE2208" i="11"/>
  <c r="AD2208" i="11"/>
  <c r="AC2208" i="11"/>
  <c r="AB2208" i="11"/>
  <c r="W2208" i="11"/>
  <c r="Y2208" i="11"/>
  <c r="AA2208" i="11"/>
  <c r="AE2207" i="11"/>
  <c r="AD2207" i="11"/>
  <c r="AC2207" i="11"/>
  <c r="AB2207" i="11"/>
  <c r="W2207" i="11"/>
  <c r="AE2206" i="11"/>
  <c r="AD2206" i="11"/>
  <c r="AC2206" i="11"/>
  <c r="AB2206" i="11"/>
  <c r="W2206" i="11"/>
  <c r="Y2206" i="11"/>
  <c r="AA2206" i="11"/>
  <c r="AE2205" i="11"/>
  <c r="AD2205" i="11"/>
  <c r="AC2205" i="11"/>
  <c r="AB2205" i="11"/>
  <c r="W2205" i="11"/>
  <c r="AE2204" i="11"/>
  <c r="AD2204" i="11"/>
  <c r="AC2204" i="11"/>
  <c r="AB2204" i="11"/>
  <c r="W2204" i="11"/>
  <c r="Y2204" i="11"/>
  <c r="AA2204" i="11"/>
  <c r="AE2203" i="11"/>
  <c r="AD2203" i="11"/>
  <c r="AC2203" i="11"/>
  <c r="AB2203" i="11"/>
  <c r="W2203" i="11"/>
  <c r="AE2202" i="11"/>
  <c r="AD2202" i="11"/>
  <c r="AC2202" i="11"/>
  <c r="AB2202" i="11"/>
  <c r="W2202" i="11"/>
  <c r="Y2202" i="11"/>
  <c r="AA2202" i="11"/>
  <c r="AE2201" i="11"/>
  <c r="AD2201" i="11"/>
  <c r="AC2201" i="11"/>
  <c r="AB2201" i="11"/>
  <c r="W2201" i="11"/>
  <c r="AE2200" i="11"/>
  <c r="AD2200" i="11"/>
  <c r="AC2200" i="11"/>
  <c r="AB2200" i="11"/>
  <c r="W2200" i="11"/>
  <c r="Y2200" i="11"/>
  <c r="AA2200" i="11"/>
  <c r="AE2199" i="11"/>
  <c r="AD2199" i="11"/>
  <c r="AC2199" i="11"/>
  <c r="AB2199" i="11"/>
  <c r="W2199" i="11"/>
  <c r="AE2198" i="11"/>
  <c r="AD2198" i="11"/>
  <c r="AC2198" i="11"/>
  <c r="AB2198" i="11"/>
  <c r="W2198" i="11"/>
  <c r="Y2198" i="11"/>
  <c r="AA2198" i="11"/>
  <c r="AE2197" i="11"/>
  <c r="AD2197" i="11"/>
  <c r="AC2197" i="11"/>
  <c r="AB2197" i="11"/>
  <c r="W2197" i="11"/>
  <c r="AE2196" i="11"/>
  <c r="AD2196" i="11"/>
  <c r="AC2196" i="11"/>
  <c r="AB2196" i="11"/>
  <c r="W2196" i="11"/>
  <c r="Y2196" i="11"/>
  <c r="AA2196" i="11"/>
  <c r="AE2195" i="11"/>
  <c r="AD2195" i="11"/>
  <c r="AC2195" i="11"/>
  <c r="AB2195" i="11"/>
  <c r="W2195" i="11"/>
  <c r="AE2194" i="11"/>
  <c r="AD2194" i="11"/>
  <c r="AC2194" i="11"/>
  <c r="AB2194" i="11"/>
  <c r="W2194" i="11"/>
  <c r="Y2194" i="11"/>
  <c r="AA2194" i="11"/>
  <c r="AE2193" i="11"/>
  <c r="AD2193" i="11"/>
  <c r="AC2193" i="11"/>
  <c r="AB2193" i="11"/>
  <c r="W2193" i="11"/>
  <c r="AE2192" i="11"/>
  <c r="AD2192" i="11"/>
  <c r="AC2192" i="11"/>
  <c r="AB2192" i="11"/>
  <c r="W2192" i="11"/>
  <c r="Y2192" i="11"/>
  <c r="AA2192" i="11"/>
  <c r="AE2191" i="11"/>
  <c r="AD2191" i="11"/>
  <c r="AC2191" i="11"/>
  <c r="AB2191" i="11"/>
  <c r="W2191" i="11"/>
  <c r="AE2190" i="11"/>
  <c r="AD2190" i="11"/>
  <c r="AC2190" i="11"/>
  <c r="AB2190" i="11"/>
  <c r="W2190" i="11"/>
  <c r="Y2190" i="11"/>
  <c r="AA2190" i="11"/>
  <c r="AE2189" i="11"/>
  <c r="AD2189" i="11"/>
  <c r="AC2189" i="11"/>
  <c r="AB2189" i="11"/>
  <c r="W2189" i="11"/>
  <c r="AE2188" i="11"/>
  <c r="AD2188" i="11"/>
  <c r="AC2188" i="11"/>
  <c r="AB2188" i="11"/>
  <c r="W2188" i="11"/>
  <c r="Y2188" i="11"/>
  <c r="AA2188" i="11"/>
  <c r="AE2187" i="11"/>
  <c r="AD2187" i="11"/>
  <c r="AC2187" i="11"/>
  <c r="AB2187" i="11"/>
  <c r="W2187" i="11"/>
  <c r="Y2187" i="11"/>
  <c r="AA2187" i="11" s="1"/>
  <c r="AE2186" i="11"/>
  <c r="AD2186" i="11"/>
  <c r="AC2186" i="11"/>
  <c r="AB2186" i="11"/>
  <c r="W2186" i="11"/>
  <c r="Y2186" i="11"/>
  <c r="AA2186" i="11" s="1"/>
  <c r="AE2185" i="11"/>
  <c r="AD2185" i="11"/>
  <c r="AC2185" i="11"/>
  <c r="AB2185" i="11"/>
  <c r="W2185" i="11"/>
  <c r="Y2185" i="11"/>
  <c r="AA2185" i="11" s="1"/>
  <c r="AE2184" i="11"/>
  <c r="AD2184" i="11"/>
  <c r="AC2184" i="11"/>
  <c r="AB2184" i="11"/>
  <c r="W2184" i="11"/>
  <c r="Y2184" i="11"/>
  <c r="AA2184" i="11" s="1"/>
  <c r="AE2183" i="11"/>
  <c r="AD2183" i="11"/>
  <c r="AC2183" i="11"/>
  <c r="AB2183" i="11"/>
  <c r="W2183" i="11"/>
  <c r="Y2183" i="11"/>
  <c r="AA2183" i="11" s="1"/>
  <c r="AE2182" i="11"/>
  <c r="AD2182" i="11"/>
  <c r="AC2182" i="11"/>
  <c r="AB2182" i="11"/>
  <c r="W2182" i="11"/>
  <c r="X2182" i="11" s="1"/>
  <c r="Z2182" i="11" s="1"/>
  <c r="Y2182" i="11"/>
  <c r="AA2182" i="11" s="1"/>
  <c r="AE2181" i="11"/>
  <c r="AD2181" i="11"/>
  <c r="AC2181" i="11"/>
  <c r="AB2181" i="11"/>
  <c r="W2181" i="11"/>
  <c r="Y2181" i="11"/>
  <c r="AA2181" i="11" s="1"/>
  <c r="AE2180" i="11"/>
  <c r="AD2180" i="11"/>
  <c r="AC2180" i="11"/>
  <c r="AB2180" i="11"/>
  <c r="W2180" i="11"/>
  <c r="X2180" i="11" s="1"/>
  <c r="Z2180" i="11" s="1"/>
  <c r="AE2179" i="11"/>
  <c r="AD2179" i="11"/>
  <c r="AC2179" i="11"/>
  <c r="AB2179" i="11"/>
  <c r="X2179" i="11"/>
  <c r="Z2179" i="11" s="1"/>
  <c r="W2179" i="11"/>
  <c r="Y2179" i="11"/>
  <c r="AA2179" i="11" s="1"/>
  <c r="AE2178" i="11"/>
  <c r="AD2178" i="11"/>
  <c r="AC2178" i="11"/>
  <c r="AB2178" i="11"/>
  <c r="W2178" i="11"/>
  <c r="Y2178" i="11"/>
  <c r="AA2178" i="11" s="1"/>
  <c r="AE2177" i="11"/>
  <c r="AD2177" i="11"/>
  <c r="AC2177" i="11"/>
  <c r="AB2177" i="11"/>
  <c r="W2177" i="11"/>
  <c r="Y2177" i="11"/>
  <c r="AA2177" i="11" s="1"/>
  <c r="AE2176" i="11"/>
  <c r="AD2176" i="11"/>
  <c r="AC2176" i="11"/>
  <c r="AB2176" i="11"/>
  <c r="W2176" i="11"/>
  <c r="X2176" i="11" s="1"/>
  <c r="Z2176" i="11" s="1"/>
  <c r="AE2175" i="11"/>
  <c r="AD2175" i="11"/>
  <c r="AC2175" i="11"/>
  <c r="AB2175" i="11"/>
  <c r="W2175" i="11"/>
  <c r="Y2175" i="11" s="1"/>
  <c r="AA2175" i="11" s="1"/>
  <c r="AE2174" i="11"/>
  <c r="AD2174" i="11"/>
  <c r="AC2174" i="11"/>
  <c r="AB2174" i="11"/>
  <c r="X2174" i="11"/>
  <c r="Z2174" i="11" s="1"/>
  <c r="W2174" i="11"/>
  <c r="Y2174" i="11"/>
  <c r="AA2174" i="11" s="1"/>
  <c r="AE2173" i="11"/>
  <c r="AD2173" i="11"/>
  <c r="AC2173" i="11"/>
  <c r="AB2173" i="11"/>
  <c r="W2173" i="11"/>
  <c r="X2173" i="11" s="1"/>
  <c r="Z2173" i="11" s="1"/>
  <c r="Y2173" i="11"/>
  <c r="AA2173" i="11" s="1"/>
  <c r="AE2172" i="11"/>
  <c r="AD2172" i="11"/>
  <c r="AC2172" i="11"/>
  <c r="AB2172" i="11"/>
  <c r="W2172" i="11"/>
  <c r="X2172" i="11" s="1"/>
  <c r="Z2172" i="11" s="1"/>
  <c r="Y2172" i="11"/>
  <c r="AA2172" i="11" s="1"/>
  <c r="AE2171" i="11"/>
  <c r="AD2171" i="11"/>
  <c r="AC2171" i="11"/>
  <c r="AB2171" i="11"/>
  <c r="W2171" i="11"/>
  <c r="X2171" i="11" s="1"/>
  <c r="Z2171" i="11" s="1"/>
  <c r="AE2170" i="11"/>
  <c r="AD2170" i="11"/>
  <c r="AC2170" i="11"/>
  <c r="AB2170" i="11"/>
  <c r="W2170" i="11"/>
  <c r="Y2170" i="11" s="1"/>
  <c r="AA2170" i="11" s="1"/>
  <c r="AE2169" i="11"/>
  <c r="AD2169" i="11"/>
  <c r="AC2169" i="11"/>
  <c r="AB2169" i="11"/>
  <c r="W2169" i="11"/>
  <c r="Y2169" i="11" s="1"/>
  <c r="AA2169" i="11" s="1"/>
  <c r="AE2168" i="11"/>
  <c r="AD2168" i="11"/>
  <c r="AC2168" i="11"/>
  <c r="AB2168" i="11"/>
  <c r="X2168" i="11"/>
  <c r="Z2168" i="11" s="1"/>
  <c r="W2168" i="11"/>
  <c r="Y2168" i="11"/>
  <c r="AA2168" i="11" s="1"/>
  <c r="AE2167" i="11"/>
  <c r="AD2167" i="11"/>
  <c r="AC2167" i="11"/>
  <c r="AB2167" i="11"/>
  <c r="W2167" i="11"/>
  <c r="X2167" i="11" s="1"/>
  <c r="Z2167" i="11" s="1"/>
  <c r="AE2166" i="11"/>
  <c r="AD2166" i="11"/>
  <c r="AC2166" i="11"/>
  <c r="AB2166" i="11"/>
  <c r="W2166" i="11"/>
  <c r="Y2166" i="11" s="1"/>
  <c r="AA2166" i="11" s="1"/>
  <c r="AE2165" i="11"/>
  <c r="AD2165" i="11"/>
  <c r="AC2165" i="11"/>
  <c r="AB2165" i="11"/>
  <c r="W2165" i="11"/>
  <c r="Y2165" i="11" s="1"/>
  <c r="AA2165" i="11" s="1"/>
  <c r="AE2164" i="11"/>
  <c r="AD2164" i="11"/>
  <c r="AC2164" i="11"/>
  <c r="AB2164" i="11"/>
  <c r="X2164" i="11"/>
  <c r="Z2164" i="11" s="1"/>
  <c r="W2164" i="11"/>
  <c r="Y2164" i="11"/>
  <c r="AA2164" i="11" s="1"/>
  <c r="AE2163" i="11"/>
  <c r="AD2163" i="11"/>
  <c r="AC2163" i="11"/>
  <c r="AB2163" i="11"/>
  <c r="W2163" i="11"/>
  <c r="Y2163" i="11"/>
  <c r="AA2163" i="11" s="1"/>
  <c r="AE2162" i="11"/>
  <c r="AD2162" i="11"/>
  <c r="AC2162" i="11"/>
  <c r="AB2162" i="11"/>
  <c r="W2162" i="11"/>
  <c r="X2162" i="11" s="1"/>
  <c r="Z2162" i="11" s="1"/>
  <c r="Y2162" i="11"/>
  <c r="AA2162" i="11" s="1"/>
  <c r="AE2161" i="11"/>
  <c r="AD2161" i="11"/>
  <c r="AC2161" i="11"/>
  <c r="AB2161" i="11"/>
  <c r="W2161" i="11"/>
  <c r="X2161" i="11" s="1"/>
  <c r="Z2161" i="11" s="1"/>
  <c r="Y2161" i="11"/>
  <c r="AA2161" i="11" s="1"/>
  <c r="AE2160" i="11"/>
  <c r="AD2160" i="11"/>
  <c r="AC2160" i="11"/>
  <c r="AB2160" i="11"/>
  <c r="W2160" i="11"/>
  <c r="Y2160" i="11"/>
  <c r="AA2160" i="11" s="1"/>
  <c r="AE2159" i="11"/>
  <c r="AD2159" i="11"/>
  <c r="AC2159" i="11"/>
  <c r="AB2159" i="11"/>
  <c r="W2159" i="11"/>
  <c r="Y2159" i="11"/>
  <c r="AA2159" i="11" s="1"/>
  <c r="AE2158" i="11"/>
  <c r="AD2158" i="11"/>
  <c r="AC2158" i="11"/>
  <c r="AB2158" i="11"/>
  <c r="W2158" i="11"/>
  <c r="Y2158" i="11"/>
  <c r="AA2158" i="11" s="1"/>
  <c r="AE2157" i="11"/>
  <c r="AD2157" i="11"/>
  <c r="AC2157" i="11"/>
  <c r="AB2157" i="11"/>
  <c r="W2157" i="11"/>
  <c r="Y2157" i="11"/>
  <c r="AA2157" i="11" s="1"/>
  <c r="AE2156" i="11"/>
  <c r="AD2156" i="11"/>
  <c r="AC2156" i="11"/>
  <c r="AB2156" i="11"/>
  <c r="W2156" i="11"/>
  <c r="Y2156" i="11"/>
  <c r="AA2156" i="11" s="1"/>
  <c r="AE2155" i="11"/>
  <c r="AD2155" i="11"/>
  <c r="AC2155" i="11"/>
  <c r="AB2155" i="11"/>
  <c r="W2155" i="11"/>
  <c r="Y2155" i="11"/>
  <c r="AA2155" i="11" s="1"/>
  <c r="AE2154" i="11"/>
  <c r="AD2154" i="11"/>
  <c r="AC2154" i="11"/>
  <c r="AB2154" i="11"/>
  <c r="W2154" i="11"/>
  <c r="Y2154" i="11"/>
  <c r="AA2154" i="11" s="1"/>
  <c r="AE2153" i="11"/>
  <c r="AD2153" i="11"/>
  <c r="AC2153" i="11"/>
  <c r="AB2153" i="11"/>
  <c r="W2153" i="11"/>
  <c r="Y2153" i="11" s="1"/>
  <c r="AA2153" i="11" s="1"/>
  <c r="AE2152" i="11"/>
  <c r="AD2152" i="11"/>
  <c r="AC2152" i="11"/>
  <c r="AB2152" i="11"/>
  <c r="X2152" i="11"/>
  <c r="Z2152" i="11" s="1"/>
  <c r="W2152" i="11"/>
  <c r="Y2152" i="11"/>
  <c r="AA2152" i="11" s="1"/>
  <c r="AE2151" i="11"/>
  <c r="AD2151" i="11"/>
  <c r="AC2151" i="11"/>
  <c r="AB2151" i="11"/>
  <c r="W2151" i="11"/>
  <c r="X2151" i="11" s="1"/>
  <c r="Z2151" i="11" s="1"/>
  <c r="AE2150" i="11"/>
  <c r="AD2150" i="11"/>
  <c r="AC2150" i="11"/>
  <c r="AB2150" i="11"/>
  <c r="W2150" i="11"/>
  <c r="Y2150" i="11" s="1"/>
  <c r="AA2150" i="11" s="1"/>
  <c r="AE2149" i="11"/>
  <c r="AD2149" i="11"/>
  <c r="AC2149" i="11"/>
  <c r="AB2149" i="11"/>
  <c r="W2149" i="11"/>
  <c r="X2149" i="11" s="1"/>
  <c r="Z2149" i="11" s="1"/>
  <c r="AE2148" i="11"/>
  <c r="AD2148" i="11"/>
  <c r="AC2148" i="11"/>
  <c r="AB2148" i="11"/>
  <c r="W2148" i="11"/>
  <c r="Y2148" i="11" s="1"/>
  <c r="AA2148" i="11" s="1"/>
  <c r="AE2147" i="11"/>
  <c r="AD2147" i="11"/>
  <c r="AC2147" i="11"/>
  <c r="AB2147" i="11"/>
  <c r="Y2147" i="11"/>
  <c r="AA2147" i="11" s="1"/>
  <c r="W2147" i="11"/>
  <c r="X2147" i="11"/>
  <c r="Z2147" i="11" s="1"/>
  <c r="AE2146" i="11"/>
  <c r="AD2146" i="11"/>
  <c r="AC2146" i="11"/>
  <c r="AB2146" i="11"/>
  <c r="W2146" i="11"/>
  <c r="Y2146" i="11"/>
  <c r="AA2146" i="11" s="1"/>
  <c r="AE2145" i="11"/>
  <c r="AD2145" i="11"/>
  <c r="AC2145" i="11"/>
  <c r="AB2145" i="11"/>
  <c r="W2145" i="11"/>
  <c r="Y2145" i="11"/>
  <c r="AA2145" i="11" s="1"/>
  <c r="AE2144" i="11"/>
  <c r="AD2144" i="11"/>
  <c r="AC2144" i="11"/>
  <c r="AB2144" i="11"/>
  <c r="W2144" i="11"/>
  <c r="Y2144" i="11"/>
  <c r="AA2144" i="11" s="1"/>
  <c r="AE2143" i="11"/>
  <c r="AD2143" i="11"/>
  <c r="AC2143" i="11"/>
  <c r="AB2143" i="11"/>
  <c r="W2143" i="11"/>
  <c r="Y2143" i="11"/>
  <c r="AA2143" i="11" s="1"/>
  <c r="AE2142" i="11"/>
  <c r="AD2142" i="11"/>
  <c r="AC2142" i="11"/>
  <c r="AB2142" i="11"/>
  <c r="W2142" i="11"/>
  <c r="Y2142" i="11"/>
  <c r="AA2142" i="11" s="1"/>
  <c r="AE2141" i="11"/>
  <c r="AD2141" i="11"/>
  <c r="AC2141" i="11"/>
  <c r="AB2141" i="11"/>
  <c r="W2141" i="11"/>
  <c r="Y2141" i="11"/>
  <c r="AA2141" i="11" s="1"/>
  <c r="AE2140" i="11"/>
  <c r="AD2140" i="11"/>
  <c r="AC2140" i="11"/>
  <c r="AB2140" i="11"/>
  <c r="W2140" i="11"/>
  <c r="X2140" i="11" s="1"/>
  <c r="Z2140" i="11" s="1"/>
  <c r="Y2140" i="11"/>
  <c r="AA2140" i="11" s="1"/>
  <c r="AE2139" i="11"/>
  <c r="AD2139" i="11"/>
  <c r="AC2139" i="11"/>
  <c r="AB2139" i="11"/>
  <c r="W2139" i="11"/>
  <c r="X2139" i="11" s="1"/>
  <c r="Z2139" i="11" s="1"/>
  <c r="Y2139" i="11"/>
  <c r="AA2139" i="11" s="1"/>
  <c r="AE2138" i="11"/>
  <c r="AD2138" i="11"/>
  <c r="AC2138" i="11"/>
  <c r="AB2138" i="11"/>
  <c r="W2138" i="11"/>
  <c r="X2138" i="11" s="1"/>
  <c r="Z2138" i="11" s="1"/>
  <c r="AE2137" i="11"/>
  <c r="AD2137" i="11"/>
  <c r="AC2137" i="11"/>
  <c r="AB2137" i="11"/>
  <c r="X2137" i="11"/>
  <c r="Z2137" i="11" s="1"/>
  <c r="W2137" i="11"/>
  <c r="Y2137" i="11"/>
  <c r="AA2137" i="11" s="1"/>
  <c r="AE2136" i="11"/>
  <c r="AD2136" i="11"/>
  <c r="AC2136" i="11"/>
  <c r="AB2136" i="11"/>
  <c r="W2136" i="11"/>
  <c r="X2136" i="11" s="1"/>
  <c r="Z2136" i="11" s="1"/>
  <c r="AE2135" i="11"/>
  <c r="AD2135" i="11"/>
  <c r="AC2135" i="11"/>
  <c r="AB2135" i="11"/>
  <c r="X2135" i="11"/>
  <c r="Z2135" i="11" s="1"/>
  <c r="W2135" i="11"/>
  <c r="Y2135" i="11"/>
  <c r="AA2135" i="11" s="1"/>
  <c r="AE2134" i="11"/>
  <c r="AD2134" i="11"/>
  <c r="AC2134" i="11"/>
  <c r="AB2134" i="11"/>
  <c r="W2134" i="11"/>
  <c r="Y2134" i="11"/>
  <c r="AA2134" i="11" s="1"/>
  <c r="AE2133" i="11"/>
  <c r="AD2133" i="11"/>
  <c r="AC2133" i="11"/>
  <c r="AB2133" i="11"/>
  <c r="W2133" i="11"/>
  <c r="Y2133" i="11"/>
  <c r="AA2133" i="11" s="1"/>
  <c r="AE2132" i="11"/>
  <c r="AD2132" i="11"/>
  <c r="AC2132" i="11"/>
  <c r="AB2132" i="11"/>
  <c r="W2132" i="11"/>
  <c r="Y2132" i="11"/>
  <c r="AA2132" i="11" s="1"/>
  <c r="AE2131" i="11"/>
  <c r="AD2131" i="11"/>
  <c r="AC2131" i="11"/>
  <c r="AB2131" i="11"/>
  <c r="W2131" i="11"/>
  <c r="Y2131" i="11"/>
  <c r="AA2131" i="11" s="1"/>
  <c r="AE2130" i="11"/>
  <c r="AD2130" i="11"/>
  <c r="AC2130" i="11"/>
  <c r="AB2130" i="11"/>
  <c r="W2130" i="11"/>
  <c r="Y2130" i="11"/>
  <c r="AA2130" i="11" s="1"/>
  <c r="AE2129" i="11"/>
  <c r="AD2129" i="11"/>
  <c r="AC2129" i="11"/>
  <c r="AB2129" i="11"/>
  <c r="W2129" i="11"/>
  <c r="Y2129" i="11"/>
  <c r="AA2129" i="11" s="1"/>
  <c r="AE2128" i="11"/>
  <c r="AD2128" i="11"/>
  <c r="AC2128" i="11"/>
  <c r="AB2128" i="11"/>
  <c r="W2128" i="11"/>
  <c r="Y2128" i="11"/>
  <c r="AA2128" i="11" s="1"/>
  <c r="AE2127" i="11"/>
  <c r="AD2127" i="11"/>
  <c r="AC2127" i="11"/>
  <c r="AB2127" i="11"/>
  <c r="W2127" i="11"/>
  <c r="Y2127" i="11"/>
  <c r="AA2127" i="11" s="1"/>
  <c r="AE2126" i="11"/>
  <c r="AD2126" i="11"/>
  <c r="AC2126" i="11"/>
  <c r="AB2126" i="11"/>
  <c r="W2126" i="11"/>
  <c r="Y2126" i="11"/>
  <c r="AA2126" i="11" s="1"/>
  <c r="AE2125" i="11"/>
  <c r="AD2125" i="11"/>
  <c r="AC2125" i="11"/>
  <c r="AB2125" i="11"/>
  <c r="W2125" i="11"/>
  <c r="Y2125" i="11"/>
  <c r="AA2125" i="11" s="1"/>
  <c r="AE2124" i="11"/>
  <c r="AD2124" i="11"/>
  <c r="AC2124" i="11"/>
  <c r="AB2124" i="11"/>
  <c r="W2124" i="11"/>
  <c r="Y2124" i="11"/>
  <c r="AA2124" i="11" s="1"/>
  <c r="AE2123" i="11"/>
  <c r="AD2123" i="11"/>
  <c r="AC2123" i="11"/>
  <c r="AB2123" i="11"/>
  <c r="W2123" i="11"/>
  <c r="Y2123" i="11"/>
  <c r="AA2123" i="11" s="1"/>
  <c r="AE2122" i="11"/>
  <c r="AD2122" i="11"/>
  <c r="AC2122" i="11"/>
  <c r="AB2122" i="11"/>
  <c r="W2122" i="11"/>
  <c r="Y2122" i="11"/>
  <c r="AA2122" i="11" s="1"/>
  <c r="AE2121" i="11"/>
  <c r="AD2121" i="11"/>
  <c r="AC2121" i="11"/>
  <c r="AB2121" i="11"/>
  <c r="W2121" i="11"/>
  <c r="Y2121" i="11"/>
  <c r="AA2121" i="11" s="1"/>
  <c r="AE2120" i="11"/>
  <c r="AD2120" i="11"/>
  <c r="AC2120" i="11"/>
  <c r="AB2120" i="11"/>
  <c r="W2120" i="11"/>
  <c r="Y2120" i="11"/>
  <c r="AA2120" i="11" s="1"/>
  <c r="AE2119" i="11"/>
  <c r="AD2119" i="11"/>
  <c r="AC2119" i="11"/>
  <c r="AB2119" i="11"/>
  <c r="W2119" i="11"/>
  <c r="Y2119" i="11"/>
  <c r="AA2119" i="11" s="1"/>
  <c r="AE2118" i="11"/>
  <c r="AD2118" i="11"/>
  <c r="AC2118" i="11"/>
  <c r="AB2118" i="11"/>
  <c r="W2118" i="11"/>
  <c r="X2118" i="11" s="1"/>
  <c r="Z2118" i="11" s="1"/>
  <c r="Y2118" i="11"/>
  <c r="AA2118" i="11" s="1"/>
  <c r="AE2117" i="11"/>
  <c r="AD2117" i="11"/>
  <c r="AC2117" i="11"/>
  <c r="AB2117" i="11"/>
  <c r="W2117" i="11"/>
  <c r="X2117" i="11" s="1"/>
  <c r="Z2117" i="11" s="1"/>
  <c r="Y2117" i="11"/>
  <c r="AA2117" i="11" s="1"/>
  <c r="AE2116" i="11"/>
  <c r="AD2116" i="11"/>
  <c r="AC2116" i="11"/>
  <c r="AB2116" i="11"/>
  <c r="W2116" i="11"/>
  <c r="Y2116" i="11"/>
  <c r="AA2116" i="11" s="1"/>
  <c r="AE2115" i="11"/>
  <c r="AD2115" i="11"/>
  <c r="AC2115" i="11"/>
  <c r="AB2115" i="11"/>
  <c r="W2115" i="11"/>
  <c r="Y2115" i="11"/>
  <c r="AA2115" i="11" s="1"/>
  <c r="AE2114" i="11"/>
  <c r="AD2114" i="11"/>
  <c r="AC2114" i="11"/>
  <c r="AB2114" i="11"/>
  <c r="W2114" i="11"/>
  <c r="AE2113" i="11"/>
  <c r="AD2113" i="11"/>
  <c r="AC2113" i="11"/>
  <c r="AB2113" i="11"/>
  <c r="X2113" i="11"/>
  <c r="Z2113" i="11" s="1"/>
  <c r="W2113" i="11"/>
  <c r="Y2113" i="11"/>
  <c r="AA2113" i="11" s="1"/>
  <c r="AE2112" i="11"/>
  <c r="AD2112" i="11"/>
  <c r="AC2112" i="11"/>
  <c r="AB2112" i="11"/>
  <c r="W2112" i="11"/>
  <c r="X2112" i="11" s="1"/>
  <c r="Z2112" i="11" s="1"/>
  <c r="AE2111" i="11"/>
  <c r="AD2111" i="11"/>
  <c r="AC2111" i="11"/>
  <c r="AB2111" i="11"/>
  <c r="X2111" i="11"/>
  <c r="Z2111" i="11" s="1"/>
  <c r="W2111" i="11"/>
  <c r="Y2111" i="11"/>
  <c r="AA2111" i="11" s="1"/>
  <c r="AE2110" i="11"/>
  <c r="AD2110" i="11"/>
  <c r="AC2110" i="11"/>
  <c r="AB2110" i="11"/>
  <c r="W2110" i="11"/>
  <c r="X2110" i="11" s="1"/>
  <c r="Z2110" i="11" s="1"/>
  <c r="Y2110" i="11"/>
  <c r="AA2110" i="11" s="1"/>
  <c r="AE2109" i="11"/>
  <c r="AD2109" i="11"/>
  <c r="AC2109" i="11"/>
  <c r="AB2109" i="11"/>
  <c r="W2109" i="11"/>
  <c r="X2109" i="11" s="1"/>
  <c r="Z2109" i="11" s="1"/>
  <c r="Y2109" i="11"/>
  <c r="AA2109" i="11" s="1"/>
  <c r="AE2108" i="11"/>
  <c r="AD2108" i="11"/>
  <c r="AC2108" i="11"/>
  <c r="AB2108" i="11"/>
  <c r="W2108" i="11"/>
  <c r="AE2107" i="11"/>
  <c r="AD2107" i="11"/>
  <c r="AC2107" i="11"/>
  <c r="AB2107" i="11"/>
  <c r="X2107" i="11"/>
  <c r="Z2107" i="11" s="1"/>
  <c r="W2107" i="11"/>
  <c r="Y2107" i="11"/>
  <c r="AA2107" i="11" s="1"/>
  <c r="AE2106" i="11"/>
  <c r="AD2106" i="11"/>
  <c r="AC2106" i="11"/>
  <c r="AB2106" i="11"/>
  <c r="W2106" i="11"/>
  <c r="X2106" i="11" s="1"/>
  <c r="Z2106" i="11" s="1"/>
  <c r="AE2105" i="11"/>
  <c r="AD2105" i="11"/>
  <c r="AC2105" i="11"/>
  <c r="AB2105" i="11"/>
  <c r="X2105" i="11"/>
  <c r="Z2105" i="11" s="1"/>
  <c r="W2105" i="11"/>
  <c r="Y2105" i="11"/>
  <c r="AA2105" i="11" s="1"/>
  <c r="AE2104" i="11"/>
  <c r="AD2104" i="11"/>
  <c r="AC2104" i="11"/>
  <c r="AB2104" i="11"/>
  <c r="W2104" i="11"/>
  <c r="X2104" i="11" s="1"/>
  <c r="Z2104" i="11" s="1"/>
  <c r="Y2104" i="11"/>
  <c r="AA2104" i="11" s="1"/>
  <c r="AE2103" i="11"/>
  <c r="AD2103" i="11"/>
  <c r="AC2103" i="11"/>
  <c r="AB2103" i="11"/>
  <c r="W2103" i="11"/>
  <c r="X2103" i="11" s="1"/>
  <c r="Z2103" i="11" s="1"/>
  <c r="Y2103" i="11"/>
  <c r="AA2103" i="11" s="1"/>
  <c r="AE2102" i="11"/>
  <c r="AD2102" i="11"/>
  <c r="AC2102" i="11"/>
  <c r="AB2102" i="11"/>
  <c r="W2102" i="11"/>
  <c r="Y2102" i="11"/>
  <c r="AA2102" i="11" s="1"/>
  <c r="AE2101" i="11"/>
  <c r="AD2101" i="11"/>
  <c r="AC2101" i="11"/>
  <c r="AB2101" i="11"/>
  <c r="W2101" i="11"/>
  <c r="Y2101" i="11"/>
  <c r="AA2101" i="11" s="1"/>
  <c r="AE2100" i="11"/>
  <c r="AD2100" i="11"/>
  <c r="AC2100" i="11"/>
  <c r="AB2100" i="11"/>
  <c r="W2100" i="11"/>
  <c r="Y2100" i="11"/>
  <c r="AA2100" i="11" s="1"/>
  <c r="AE2099" i="11"/>
  <c r="AD2099" i="11"/>
  <c r="AC2099" i="11"/>
  <c r="AB2099" i="11"/>
  <c r="W2099" i="11"/>
  <c r="Y2099" i="11"/>
  <c r="AA2099" i="11" s="1"/>
  <c r="AE2098" i="11"/>
  <c r="AD2098" i="11"/>
  <c r="AC2098" i="11"/>
  <c r="AB2098" i="11"/>
  <c r="W2098" i="11"/>
  <c r="Y2098" i="11"/>
  <c r="AA2098" i="11" s="1"/>
  <c r="AE2097" i="11"/>
  <c r="AD2097" i="11"/>
  <c r="AC2097" i="11"/>
  <c r="AB2097" i="11"/>
  <c r="W2097" i="11"/>
  <c r="Y2097" i="11"/>
  <c r="AA2097" i="11" s="1"/>
  <c r="AE2096" i="11"/>
  <c r="AD2096" i="11"/>
  <c r="AC2096" i="11"/>
  <c r="AB2096" i="11"/>
  <c r="W2096" i="11"/>
  <c r="Y2096" i="11"/>
  <c r="AA2096" i="11" s="1"/>
  <c r="AE2095" i="11"/>
  <c r="AD2095" i="11"/>
  <c r="AC2095" i="11"/>
  <c r="AB2095" i="11"/>
  <c r="W2095" i="11"/>
  <c r="Y2095" i="11"/>
  <c r="AA2095" i="11" s="1"/>
  <c r="AE2094" i="11"/>
  <c r="AD2094" i="11"/>
  <c r="AC2094" i="11"/>
  <c r="AB2094" i="11"/>
  <c r="W2094" i="11"/>
  <c r="Y2094" i="11"/>
  <c r="AA2094" i="11" s="1"/>
  <c r="AE2093" i="11"/>
  <c r="AD2093" i="11"/>
  <c r="AC2093" i="11"/>
  <c r="AB2093" i="11"/>
  <c r="W2093" i="11"/>
  <c r="Y2093" i="11"/>
  <c r="AA2093" i="11" s="1"/>
  <c r="AE2092" i="11"/>
  <c r="AD2092" i="11"/>
  <c r="AC2092" i="11"/>
  <c r="AB2092" i="11"/>
  <c r="W2092" i="11"/>
  <c r="AE2091" i="11"/>
  <c r="AD2091" i="11"/>
  <c r="AC2091" i="11"/>
  <c r="AB2091" i="11"/>
  <c r="X2091" i="11"/>
  <c r="Z2091" i="11" s="1"/>
  <c r="W2091" i="11"/>
  <c r="Y2091" i="11" s="1"/>
  <c r="AA2091" i="11" s="1"/>
  <c r="AE2090" i="11"/>
  <c r="AD2090" i="11"/>
  <c r="AC2090" i="11"/>
  <c r="AB2090" i="11"/>
  <c r="W2090" i="11"/>
  <c r="Y2090" i="11" s="1"/>
  <c r="AA2090" i="11" s="1"/>
  <c r="AE2089" i="11"/>
  <c r="AD2089" i="11"/>
  <c r="AC2089" i="11"/>
  <c r="AB2089" i="11"/>
  <c r="W2089" i="11"/>
  <c r="Y2089" i="11" s="1"/>
  <c r="AA2089" i="11" s="1"/>
  <c r="AE2088" i="11"/>
  <c r="AD2088" i="11"/>
  <c r="AC2088" i="11"/>
  <c r="AB2088" i="11"/>
  <c r="W2088" i="11"/>
  <c r="Y2088" i="11" s="1"/>
  <c r="AA2088" i="11" s="1"/>
  <c r="AE2087" i="11"/>
  <c r="AD2087" i="11"/>
  <c r="AC2087" i="11"/>
  <c r="AB2087" i="11"/>
  <c r="W2087" i="11"/>
  <c r="Y2087" i="11" s="1"/>
  <c r="AA2087" i="11" s="1"/>
  <c r="AE2086" i="11"/>
  <c r="AD2086" i="11"/>
  <c r="AC2086" i="11"/>
  <c r="AB2086" i="11"/>
  <c r="W2086" i="11"/>
  <c r="Y2086" i="11" s="1"/>
  <c r="AA2086" i="11" s="1"/>
  <c r="AE2085" i="11"/>
  <c r="AD2085" i="11"/>
  <c r="AC2085" i="11"/>
  <c r="AB2085" i="11"/>
  <c r="W2085" i="11"/>
  <c r="Y2085" i="11" s="1"/>
  <c r="AA2085" i="11" s="1"/>
  <c r="AE2084" i="11"/>
  <c r="AD2084" i="11"/>
  <c r="AC2084" i="11"/>
  <c r="AB2084" i="11"/>
  <c r="W2084" i="11"/>
  <c r="Y2084" i="11" s="1"/>
  <c r="AA2084" i="11" s="1"/>
  <c r="AE2083" i="11"/>
  <c r="AD2083" i="11"/>
  <c r="AC2083" i="11"/>
  <c r="AB2083" i="11"/>
  <c r="W2083" i="11"/>
  <c r="Y2083" i="11" s="1"/>
  <c r="AA2083" i="11" s="1"/>
  <c r="AE2082" i="11"/>
  <c r="AD2082" i="11"/>
  <c r="AC2082" i="11"/>
  <c r="AB2082" i="11"/>
  <c r="W2082" i="11"/>
  <c r="Y2082" i="11" s="1"/>
  <c r="AA2082" i="11" s="1"/>
  <c r="AE2081" i="11"/>
  <c r="AD2081" i="11"/>
  <c r="AC2081" i="11"/>
  <c r="AB2081" i="11"/>
  <c r="W2081" i="11"/>
  <c r="Y2081" i="11" s="1"/>
  <c r="AA2081" i="11" s="1"/>
  <c r="AE2080" i="11"/>
  <c r="AD2080" i="11"/>
  <c r="AC2080" i="11"/>
  <c r="AB2080" i="11"/>
  <c r="X2080" i="11"/>
  <c r="Z2080" i="11" s="1"/>
  <c r="W2080" i="11"/>
  <c r="Y2080" i="11"/>
  <c r="AA2080" i="11" s="1"/>
  <c r="AE2079" i="11"/>
  <c r="AD2079" i="11"/>
  <c r="AC2079" i="11"/>
  <c r="AB2079" i="11"/>
  <c r="W2079" i="11"/>
  <c r="Y2079" i="11" s="1"/>
  <c r="AA2079" i="11" s="1"/>
  <c r="AE2078" i="11"/>
  <c r="AD2078" i="11"/>
  <c r="AC2078" i="11"/>
  <c r="AB2078" i="11"/>
  <c r="W2078" i="11"/>
  <c r="X2078" i="11" s="1"/>
  <c r="Z2078" i="11" s="1"/>
  <c r="Y2078" i="11"/>
  <c r="AA2078" i="11" s="1"/>
  <c r="AE2077" i="11"/>
  <c r="AD2077" i="11"/>
  <c r="AC2077" i="11"/>
  <c r="AB2077" i="11"/>
  <c r="W2077" i="11"/>
  <c r="AE2076" i="11"/>
  <c r="AD2076" i="11"/>
  <c r="AC2076" i="11"/>
  <c r="AB2076" i="11"/>
  <c r="X2076" i="11"/>
  <c r="Z2076" i="11" s="1"/>
  <c r="W2076" i="11"/>
  <c r="Y2076" i="11" s="1"/>
  <c r="AA2076" i="11" s="1"/>
  <c r="AE2075" i="11"/>
  <c r="AD2075" i="11"/>
  <c r="AC2075" i="11"/>
  <c r="AB2075" i="11"/>
  <c r="X2075" i="11"/>
  <c r="Z2075" i="11" s="1"/>
  <c r="W2075" i="11"/>
  <c r="Y2075" i="11"/>
  <c r="AA2075" i="11" s="1"/>
  <c r="AE2074" i="11"/>
  <c r="AD2074" i="11"/>
  <c r="AC2074" i="11"/>
  <c r="AB2074" i="11"/>
  <c r="W2074" i="11"/>
  <c r="Y2074" i="11" s="1"/>
  <c r="AA2074" i="11" s="1"/>
  <c r="AE2073" i="11"/>
  <c r="AD2073" i="11"/>
  <c r="AC2073" i="11"/>
  <c r="AB2073" i="11"/>
  <c r="X2073" i="11"/>
  <c r="Z2073" i="11" s="1"/>
  <c r="W2073" i="11"/>
  <c r="Y2073" i="11"/>
  <c r="AA2073" i="11" s="1"/>
  <c r="AE2072" i="11"/>
  <c r="AD2072" i="11"/>
  <c r="AC2072" i="11"/>
  <c r="AB2072" i="11"/>
  <c r="W2072" i="11"/>
  <c r="X2072" i="11" s="1"/>
  <c r="Z2072" i="11" s="1"/>
  <c r="Y2072" i="11"/>
  <c r="AA2072" i="11" s="1"/>
  <c r="AE2071" i="11"/>
  <c r="AD2071" i="11"/>
  <c r="AC2071" i="11"/>
  <c r="AB2071" i="11"/>
  <c r="W2071" i="11"/>
  <c r="AE2070" i="11"/>
  <c r="AD2070" i="11"/>
  <c r="AC2070" i="11"/>
  <c r="AB2070" i="11"/>
  <c r="W2070" i="11"/>
  <c r="Y2070" i="11" s="1"/>
  <c r="AA2070" i="11" s="1"/>
  <c r="AE2069" i="11"/>
  <c r="AD2069" i="11"/>
  <c r="AC2069" i="11"/>
  <c r="AB2069" i="11"/>
  <c r="W2069" i="11"/>
  <c r="Y2069" i="11" s="1"/>
  <c r="AA2069" i="11" s="1"/>
  <c r="AE2068" i="11"/>
  <c r="AD2068" i="11"/>
  <c r="AC2068" i="11"/>
  <c r="AB2068" i="11"/>
  <c r="W2068" i="11"/>
  <c r="Y2068" i="11" s="1"/>
  <c r="AA2068" i="11" s="1"/>
  <c r="AE2067" i="11"/>
  <c r="AD2067" i="11"/>
  <c r="AC2067" i="11"/>
  <c r="AB2067" i="11"/>
  <c r="W2067" i="11"/>
  <c r="Y2067" i="11" s="1"/>
  <c r="AA2067" i="11" s="1"/>
  <c r="AE2066" i="11"/>
  <c r="AD2066" i="11"/>
  <c r="AC2066" i="11"/>
  <c r="AB2066" i="11"/>
  <c r="X2066" i="11"/>
  <c r="Z2066" i="11" s="1"/>
  <c r="W2066" i="11"/>
  <c r="Y2066" i="11" s="1"/>
  <c r="AA2066" i="11" s="1"/>
  <c r="AE2065" i="11"/>
  <c r="AD2065" i="11"/>
  <c r="AC2065" i="11"/>
  <c r="AB2065" i="11"/>
  <c r="X2065" i="11"/>
  <c r="Z2065" i="11" s="1"/>
  <c r="W2065" i="11"/>
  <c r="Y2065" i="11"/>
  <c r="AA2065" i="11" s="1"/>
  <c r="AE2064" i="11"/>
  <c r="AD2064" i="11"/>
  <c r="AC2064" i="11"/>
  <c r="AB2064" i="11"/>
  <c r="W2064" i="11"/>
  <c r="Y2064" i="11" s="1"/>
  <c r="AA2064" i="11" s="1"/>
  <c r="AE2063" i="11"/>
  <c r="AD2063" i="11"/>
  <c r="AC2063" i="11"/>
  <c r="AB2063" i="11"/>
  <c r="X2063" i="11"/>
  <c r="Z2063" i="11" s="1"/>
  <c r="W2063" i="11"/>
  <c r="Y2063" i="11"/>
  <c r="AA2063" i="11" s="1"/>
  <c r="AE2062" i="11"/>
  <c r="AD2062" i="11"/>
  <c r="AC2062" i="11"/>
  <c r="AB2062" i="11"/>
  <c r="W2062" i="11"/>
  <c r="Y2062" i="11"/>
  <c r="AA2062" i="11" s="1"/>
  <c r="AE2061" i="11"/>
  <c r="AD2061" i="11"/>
  <c r="AC2061" i="11"/>
  <c r="AB2061" i="11"/>
  <c r="W2061" i="11"/>
  <c r="Y2061" i="11"/>
  <c r="AA2061" i="11" s="1"/>
  <c r="AE2060" i="11"/>
  <c r="AD2060" i="11"/>
  <c r="AC2060" i="11"/>
  <c r="AB2060" i="11"/>
  <c r="W2060" i="11"/>
  <c r="Y2060" i="11"/>
  <c r="AA2060" i="11" s="1"/>
  <c r="AE2059" i="11"/>
  <c r="AD2059" i="11"/>
  <c r="AC2059" i="11"/>
  <c r="AB2059" i="11"/>
  <c r="W2059" i="11"/>
  <c r="Y2059" i="11"/>
  <c r="AA2059" i="11" s="1"/>
  <c r="AE2058" i="11"/>
  <c r="AD2058" i="11"/>
  <c r="AC2058" i="11"/>
  <c r="AB2058" i="11"/>
  <c r="W2058" i="11"/>
  <c r="X2058" i="11" s="1"/>
  <c r="Z2058" i="11" s="1"/>
  <c r="Y2058" i="11"/>
  <c r="AA2058" i="11" s="1"/>
  <c r="AE2057" i="11"/>
  <c r="AD2057" i="11"/>
  <c r="AC2057" i="11"/>
  <c r="AB2057" i="11"/>
  <c r="W2057" i="11"/>
  <c r="AE2056" i="11"/>
  <c r="AD2056" i="11"/>
  <c r="AC2056" i="11"/>
  <c r="AB2056" i="11"/>
  <c r="X2056" i="11"/>
  <c r="Z2056" i="11" s="1"/>
  <c r="W2056" i="11"/>
  <c r="Y2056" i="11" s="1"/>
  <c r="AA2056" i="11" s="1"/>
  <c r="AE2055" i="11"/>
  <c r="AD2055" i="11"/>
  <c r="AC2055" i="11"/>
  <c r="AB2055" i="11"/>
  <c r="X2055" i="11"/>
  <c r="Z2055" i="11" s="1"/>
  <c r="W2055" i="11"/>
  <c r="Y2055" i="11"/>
  <c r="AA2055" i="11" s="1"/>
  <c r="AE2054" i="11"/>
  <c r="AD2054" i="11"/>
  <c r="AC2054" i="11"/>
  <c r="AB2054" i="11"/>
  <c r="W2054" i="11"/>
  <c r="Y2054" i="11"/>
  <c r="AA2054" i="11" s="1"/>
  <c r="AE2053" i="11"/>
  <c r="AD2053" i="11"/>
  <c r="AC2053" i="11"/>
  <c r="AB2053" i="11"/>
  <c r="W2053" i="11"/>
  <c r="Y2053" i="11"/>
  <c r="AA2053" i="11" s="1"/>
  <c r="AE2052" i="11"/>
  <c r="AD2052" i="11"/>
  <c r="AC2052" i="11"/>
  <c r="AB2052" i="11"/>
  <c r="W2052" i="11"/>
  <c r="Y2052" i="11"/>
  <c r="AA2052" i="11" s="1"/>
  <c r="AE2051" i="11"/>
  <c r="AD2051" i="11"/>
  <c r="AC2051" i="11"/>
  <c r="AB2051" i="11"/>
  <c r="W2051" i="11"/>
  <c r="Y2051" i="11"/>
  <c r="AA2051" i="11" s="1"/>
  <c r="AE2050" i="11"/>
  <c r="AD2050" i="11"/>
  <c r="AC2050" i="11"/>
  <c r="AB2050" i="11"/>
  <c r="W2050" i="11"/>
  <c r="Y2050" i="11"/>
  <c r="AA2050" i="11" s="1"/>
  <c r="AE2049" i="11"/>
  <c r="AD2049" i="11"/>
  <c r="AC2049" i="11"/>
  <c r="AB2049" i="11"/>
  <c r="W2049" i="11"/>
  <c r="Y2049" i="11"/>
  <c r="AA2049" i="11" s="1"/>
  <c r="AE2048" i="11"/>
  <c r="AD2048" i="11"/>
  <c r="AC2048" i="11"/>
  <c r="AB2048" i="11"/>
  <c r="W2048" i="11"/>
  <c r="Y2048" i="11"/>
  <c r="AA2048" i="11" s="1"/>
  <c r="AE2047" i="11"/>
  <c r="AD2047" i="11"/>
  <c r="AC2047" i="11"/>
  <c r="AB2047" i="11"/>
  <c r="W2047" i="11"/>
  <c r="Y2047" i="11"/>
  <c r="AA2047" i="11" s="1"/>
  <c r="AE2046" i="11"/>
  <c r="AD2046" i="11"/>
  <c r="AC2046" i="11"/>
  <c r="AB2046" i="11"/>
  <c r="W2046" i="11"/>
  <c r="Y2046" i="11"/>
  <c r="AA2046" i="11" s="1"/>
  <c r="AE2045" i="11"/>
  <c r="AD2045" i="11"/>
  <c r="AC2045" i="11"/>
  <c r="AB2045" i="11"/>
  <c r="W2045" i="11"/>
  <c r="Y2045" i="11"/>
  <c r="AA2045" i="11" s="1"/>
  <c r="AE2044" i="11"/>
  <c r="AD2044" i="11"/>
  <c r="AC2044" i="11"/>
  <c r="AB2044" i="11"/>
  <c r="W2044" i="11"/>
  <c r="Y2044" i="11"/>
  <c r="AA2044" i="11" s="1"/>
  <c r="AE2043" i="11"/>
  <c r="AD2043" i="11"/>
  <c r="AC2043" i="11"/>
  <c r="AB2043" i="11"/>
  <c r="W2043" i="11"/>
  <c r="AE2042" i="11"/>
  <c r="AD2042" i="11"/>
  <c r="AC2042" i="11"/>
  <c r="AB2042" i="11"/>
  <c r="X2042" i="11"/>
  <c r="Z2042" i="11" s="1"/>
  <c r="W2042" i="11"/>
  <c r="Y2042" i="11"/>
  <c r="AA2042" i="11" s="1"/>
  <c r="AE2041" i="11"/>
  <c r="AD2041" i="11"/>
  <c r="AC2041" i="11"/>
  <c r="AB2041" i="11"/>
  <c r="W2041" i="11"/>
  <c r="Y2041" i="11"/>
  <c r="AA2041" i="11" s="1"/>
  <c r="AE2040" i="11"/>
  <c r="AD2040" i="11"/>
  <c r="AC2040" i="11"/>
  <c r="AB2040" i="11"/>
  <c r="W2040" i="11"/>
  <c r="Y2040" i="11" s="1"/>
  <c r="AA2040" i="11" s="1"/>
  <c r="AE2039" i="11"/>
  <c r="AD2039" i="11"/>
  <c r="AC2039" i="11"/>
  <c r="AB2039" i="11"/>
  <c r="W2039" i="11"/>
  <c r="Y2039" i="11" s="1"/>
  <c r="AA2039" i="11" s="1"/>
  <c r="AE2038" i="11"/>
  <c r="AD2038" i="11"/>
  <c r="AC2038" i="11"/>
  <c r="AB2038" i="11"/>
  <c r="W2038" i="11"/>
  <c r="Y2038" i="11" s="1"/>
  <c r="AA2038" i="11" s="1"/>
  <c r="AE2037" i="11"/>
  <c r="AD2037" i="11"/>
  <c r="AC2037" i="11"/>
  <c r="AB2037" i="11"/>
  <c r="W2037" i="11"/>
  <c r="AE2036" i="11"/>
  <c r="AD2036" i="11"/>
  <c r="AC2036" i="11"/>
  <c r="AB2036" i="11"/>
  <c r="W2036" i="11"/>
  <c r="Y2036" i="11" s="1"/>
  <c r="AA2036" i="11" s="1"/>
  <c r="AE2035" i="11"/>
  <c r="AD2035" i="11"/>
  <c r="AC2035" i="11"/>
  <c r="AB2035" i="11"/>
  <c r="W2035" i="11"/>
  <c r="Y2035" i="11" s="1"/>
  <c r="AA2035" i="11" s="1"/>
  <c r="AE2034" i="11"/>
  <c r="AD2034" i="11"/>
  <c r="AC2034" i="11"/>
  <c r="AB2034" i="11"/>
  <c r="W2034" i="11"/>
  <c r="Y2034" i="11" s="1"/>
  <c r="AA2034" i="11" s="1"/>
  <c r="AE2033" i="11"/>
  <c r="AD2033" i="11"/>
  <c r="AC2033" i="11"/>
  <c r="AB2033" i="11"/>
  <c r="W2033" i="11"/>
  <c r="Y2033" i="11" s="1"/>
  <c r="AA2033" i="11" s="1"/>
  <c r="AE2032" i="11"/>
  <c r="AD2032" i="11"/>
  <c r="AC2032" i="11"/>
  <c r="AB2032" i="11"/>
  <c r="W2032" i="11"/>
  <c r="Y2032" i="11" s="1"/>
  <c r="AA2032" i="11" s="1"/>
  <c r="AE2031" i="11"/>
  <c r="AD2031" i="11"/>
  <c r="AC2031" i="11"/>
  <c r="AB2031" i="11"/>
  <c r="W2031" i="11"/>
  <c r="AE2030" i="11"/>
  <c r="AD2030" i="11"/>
  <c r="AC2030" i="11"/>
  <c r="AB2030" i="11"/>
  <c r="W2030" i="11"/>
  <c r="Y2030" i="11" s="1"/>
  <c r="AA2030" i="11" s="1"/>
  <c r="AE2029" i="11"/>
  <c r="AD2029" i="11"/>
  <c r="AC2029" i="11"/>
  <c r="AB2029" i="11"/>
  <c r="W2029" i="11"/>
  <c r="Y2029" i="11" s="1"/>
  <c r="AA2029" i="11" s="1"/>
  <c r="AE2028" i="11"/>
  <c r="AD2028" i="11"/>
  <c r="AC2028" i="11"/>
  <c r="AB2028" i="11"/>
  <c r="X2028" i="11"/>
  <c r="Z2028" i="11" s="1"/>
  <c r="W2028" i="11"/>
  <c r="Y2028" i="11"/>
  <c r="AA2028" i="11" s="1"/>
  <c r="AE2027" i="11"/>
  <c r="AD2027" i="11"/>
  <c r="AC2027" i="11"/>
  <c r="AB2027" i="11"/>
  <c r="W2027" i="11"/>
  <c r="Y2027" i="11"/>
  <c r="AA2027" i="11" s="1"/>
  <c r="AE2026" i="11"/>
  <c r="AD2026" i="11"/>
  <c r="AC2026" i="11"/>
  <c r="AB2026" i="11"/>
  <c r="W2026" i="11"/>
  <c r="Y2026" i="11"/>
  <c r="AA2026" i="11" s="1"/>
  <c r="AE2025" i="11"/>
  <c r="AD2025" i="11"/>
  <c r="AC2025" i="11"/>
  <c r="AB2025" i="11"/>
  <c r="W2025" i="11"/>
  <c r="AE2024" i="11"/>
  <c r="AD2024" i="11"/>
  <c r="AC2024" i="11"/>
  <c r="AB2024" i="11"/>
  <c r="X2024" i="11"/>
  <c r="Z2024" i="11" s="1"/>
  <c r="W2024" i="11"/>
  <c r="Y2024" i="11"/>
  <c r="AA2024" i="11" s="1"/>
  <c r="AE2023" i="11"/>
  <c r="AD2023" i="11"/>
  <c r="AC2023" i="11"/>
  <c r="AB2023" i="11"/>
  <c r="W2023" i="11"/>
  <c r="Y2023" i="11"/>
  <c r="AA2023" i="11" s="1"/>
  <c r="AE2022" i="11"/>
  <c r="AD2022" i="11"/>
  <c r="AC2022" i="11"/>
  <c r="AB2022" i="11"/>
  <c r="W2022" i="11"/>
  <c r="Y2022" i="11"/>
  <c r="AA2022" i="11" s="1"/>
  <c r="AE2021" i="11"/>
  <c r="AD2021" i="11"/>
  <c r="AC2021" i="11"/>
  <c r="AB2021" i="11"/>
  <c r="W2021" i="11"/>
  <c r="Y2021" i="11"/>
  <c r="AA2021" i="11" s="1"/>
  <c r="AE2020" i="11"/>
  <c r="AD2020" i="11"/>
  <c r="AC2020" i="11"/>
  <c r="AB2020" i="11"/>
  <c r="W2020" i="11"/>
  <c r="Y2020" i="11"/>
  <c r="AA2020" i="11" s="1"/>
  <c r="AE2019" i="11"/>
  <c r="AD2019" i="11"/>
  <c r="AC2019" i="11"/>
  <c r="AB2019" i="11"/>
  <c r="W2019" i="11"/>
  <c r="AE2018" i="11"/>
  <c r="AD2018" i="11"/>
  <c r="AC2018" i="11"/>
  <c r="AB2018" i="11"/>
  <c r="X2018" i="11"/>
  <c r="Z2018" i="11" s="1"/>
  <c r="W2018" i="11"/>
  <c r="Y2018" i="11"/>
  <c r="AA2018" i="11" s="1"/>
  <c r="AE2017" i="11"/>
  <c r="AD2017" i="11"/>
  <c r="AC2017" i="11"/>
  <c r="AB2017" i="11"/>
  <c r="W2017" i="11"/>
  <c r="Y2017" i="11"/>
  <c r="AA2017" i="11"/>
  <c r="AE2016" i="11"/>
  <c r="AD2016" i="11"/>
  <c r="AC2016" i="11"/>
  <c r="AB2016" i="11"/>
  <c r="X2016" i="11"/>
  <c r="Z2016" i="11"/>
  <c r="W2016" i="11"/>
  <c r="Y2016" i="11" s="1"/>
  <c r="AA2016" i="11" s="1"/>
  <c r="AE2015" i="11"/>
  <c r="AD2015" i="11"/>
  <c r="AC2015" i="11"/>
  <c r="AB2015" i="11"/>
  <c r="W2015" i="11"/>
  <c r="Y2015" i="11" s="1"/>
  <c r="AA2015" i="11" s="1"/>
  <c r="AE2014" i="11"/>
  <c r="AD2014" i="11"/>
  <c r="AC2014" i="11"/>
  <c r="AB2014" i="11"/>
  <c r="W2014" i="11"/>
  <c r="Y2014" i="11" s="1"/>
  <c r="AA2014" i="11" s="1"/>
  <c r="AE2013" i="11"/>
  <c r="AD2013" i="11"/>
  <c r="AC2013" i="11"/>
  <c r="AB2013" i="11"/>
  <c r="W2013" i="11"/>
  <c r="AE2012" i="11"/>
  <c r="AD2012" i="11"/>
  <c r="AC2012" i="11"/>
  <c r="AB2012" i="11"/>
  <c r="X2012" i="11"/>
  <c r="Z2012" i="11" s="1"/>
  <c r="W2012" i="11"/>
  <c r="Y2012" i="11" s="1"/>
  <c r="AA2012" i="11" s="1"/>
  <c r="AE2011" i="11"/>
  <c r="AD2011" i="11"/>
  <c r="AC2011" i="11"/>
  <c r="AB2011" i="11"/>
  <c r="W2011" i="11"/>
  <c r="Y2011" i="11" s="1"/>
  <c r="AA2011" i="11" s="1"/>
  <c r="AE2010" i="11"/>
  <c r="AD2010" i="11"/>
  <c r="AC2010" i="11"/>
  <c r="AB2010" i="11"/>
  <c r="W2010" i="11"/>
  <c r="Y2010" i="11" s="1"/>
  <c r="AA2010" i="11" s="1"/>
  <c r="AE2009" i="11"/>
  <c r="AD2009" i="11"/>
  <c r="AC2009" i="11"/>
  <c r="AB2009" i="11"/>
  <c r="W2009" i="11"/>
  <c r="Y2009" i="11" s="1"/>
  <c r="AA2009" i="11" s="1"/>
  <c r="AE2008" i="11"/>
  <c r="AD2008" i="11"/>
  <c r="AC2008" i="11"/>
  <c r="AB2008" i="11"/>
  <c r="W2008" i="11"/>
  <c r="Y2008" i="11" s="1"/>
  <c r="AA2008" i="11" s="1"/>
  <c r="AE2007" i="11"/>
  <c r="AD2007" i="11"/>
  <c r="AC2007" i="11"/>
  <c r="AB2007" i="11"/>
  <c r="W2007" i="11"/>
  <c r="AE2006" i="11"/>
  <c r="AD2006" i="11"/>
  <c r="AC2006" i="11"/>
  <c r="AB2006" i="11"/>
  <c r="X2006" i="11"/>
  <c r="Z2006" i="11" s="1"/>
  <c r="W2006" i="11"/>
  <c r="Y2006" i="11" s="1"/>
  <c r="AA2006" i="11" s="1"/>
  <c r="AE2005" i="11"/>
  <c r="AD2005" i="11"/>
  <c r="AC2005" i="11"/>
  <c r="AB2005" i="11"/>
  <c r="W2005" i="11"/>
  <c r="Y2005" i="11" s="1"/>
  <c r="AA2005" i="11" s="1"/>
  <c r="AE2004" i="11"/>
  <c r="AD2004" i="11"/>
  <c r="AC2004" i="11"/>
  <c r="AB2004" i="11"/>
  <c r="X2004" i="11"/>
  <c r="Z2004" i="11" s="1"/>
  <c r="W2004" i="11"/>
  <c r="Y2004" i="11"/>
  <c r="AA2004" i="11" s="1"/>
  <c r="AE2003" i="11"/>
  <c r="AD2003" i="11"/>
  <c r="AC2003" i="11"/>
  <c r="AB2003" i="11"/>
  <c r="W2003" i="11"/>
  <c r="Y2003" i="11"/>
  <c r="AA2003" i="11" s="1"/>
  <c r="AE2002" i="11"/>
  <c r="AD2002" i="11"/>
  <c r="AC2002" i="11"/>
  <c r="AB2002" i="11"/>
  <c r="W2002" i="11"/>
  <c r="Y2002" i="11"/>
  <c r="AA2002" i="11" s="1"/>
  <c r="AE2001" i="11"/>
  <c r="AD2001" i="11"/>
  <c r="AC2001" i="11"/>
  <c r="AB2001" i="11"/>
  <c r="W2001" i="11"/>
  <c r="AE2000" i="11"/>
  <c r="AD2000" i="11"/>
  <c r="AC2000" i="11"/>
  <c r="AB2000" i="11"/>
  <c r="W2000" i="11"/>
  <c r="AE1999" i="11"/>
  <c r="AD1999" i="11"/>
  <c r="AC1999" i="11"/>
  <c r="AB1999" i="11"/>
  <c r="W1999" i="11"/>
  <c r="Y1999" i="11" s="1"/>
  <c r="AA1999" i="11" s="1"/>
  <c r="AE1998" i="11"/>
  <c r="AD1998" i="11"/>
  <c r="AC1998" i="11"/>
  <c r="AB1998" i="11"/>
  <c r="W1998" i="11"/>
  <c r="Y1998" i="11" s="1"/>
  <c r="AA1998" i="11" s="1"/>
  <c r="AE1997" i="11"/>
  <c r="AD1997" i="11"/>
  <c r="AC1997" i="11"/>
  <c r="AB1997" i="11"/>
  <c r="W1997" i="11"/>
  <c r="Y1997" i="11" s="1"/>
  <c r="AA1997" i="11" s="1"/>
  <c r="AE1996" i="11"/>
  <c r="AD1996" i="11"/>
  <c r="AC1996" i="11"/>
  <c r="AB1996" i="11"/>
  <c r="W1996" i="11"/>
  <c r="Y1996" i="11" s="1"/>
  <c r="AA1996" i="11" s="1"/>
  <c r="AE1995" i="11"/>
  <c r="AD1995" i="11"/>
  <c r="AC1995" i="11"/>
  <c r="AB1995" i="11"/>
  <c r="W1995" i="11"/>
  <c r="AE1994" i="11"/>
  <c r="AD1994" i="11"/>
  <c r="AC1994" i="11"/>
  <c r="AB1994" i="11"/>
  <c r="W1994" i="11"/>
  <c r="AE1993" i="11"/>
  <c r="AD1993" i="11"/>
  <c r="AC1993" i="11"/>
  <c r="AB1993" i="11"/>
  <c r="W1993" i="11"/>
  <c r="Y1993" i="11" s="1"/>
  <c r="AA1993" i="11" s="1"/>
  <c r="AE1992" i="11"/>
  <c r="AD1992" i="11"/>
  <c r="AC1992" i="11"/>
  <c r="AB1992" i="11"/>
  <c r="X1992" i="11"/>
  <c r="Z1992" i="11" s="1"/>
  <c r="W1992" i="11"/>
  <c r="Y1992" i="11"/>
  <c r="AA1992" i="11" s="1"/>
  <c r="AE1991" i="11"/>
  <c r="AD1991" i="11"/>
  <c r="AC1991" i="11"/>
  <c r="AB1991" i="11"/>
  <c r="W1991" i="11"/>
  <c r="Y1991" i="11"/>
  <c r="AA1991" i="11" s="1"/>
  <c r="AE1990" i="11"/>
  <c r="AD1990" i="11"/>
  <c r="AC1990" i="11"/>
  <c r="AB1990" i="11"/>
  <c r="W1990" i="11"/>
  <c r="Y1990" i="11"/>
  <c r="AA1990" i="11" s="1"/>
  <c r="AE1989" i="11"/>
  <c r="AD1989" i="11"/>
  <c r="AC1989" i="11"/>
  <c r="AB1989" i="11"/>
  <c r="W1989" i="11"/>
  <c r="AE1988" i="11"/>
  <c r="AD1988" i="11"/>
  <c r="AC1988" i="11"/>
  <c r="AB1988" i="11"/>
  <c r="X1988" i="11"/>
  <c r="Z1988" i="11" s="1"/>
  <c r="W1988" i="11"/>
  <c r="Y1988" i="11"/>
  <c r="AA1988" i="11" s="1"/>
  <c r="AE1987" i="11"/>
  <c r="AD1987" i="11"/>
  <c r="AC1987" i="11"/>
  <c r="AB1987" i="11"/>
  <c r="W1987" i="11"/>
  <c r="Y1987" i="11"/>
  <c r="AA1987" i="11" s="1"/>
  <c r="AE1986" i="11"/>
  <c r="AD1986" i="11"/>
  <c r="AC1986" i="11"/>
  <c r="AB1986" i="11"/>
  <c r="W1986" i="11"/>
  <c r="Y1986" i="11"/>
  <c r="AA1986" i="11" s="1"/>
  <c r="AE1985" i="11"/>
  <c r="AD1985" i="11"/>
  <c r="AC1985" i="11"/>
  <c r="AB1985" i="11"/>
  <c r="W1985" i="11"/>
  <c r="Y1985" i="11"/>
  <c r="AA1985" i="11" s="1"/>
  <c r="AE1984" i="11"/>
  <c r="AD1984" i="11"/>
  <c r="AC1984" i="11"/>
  <c r="AB1984" i="11"/>
  <c r="W1984" i="11"/>
  <c r="Y1984" i="11"/>
  <c r="AA1984" i="11" s="1"/>
  <c r="AE1983" i="11"/>
  <c r="AD1983" i="11"/>
  <c r="AC1983" i="11"/>
  <c r="AB1983" i="11"/>
  <c r="W1983" i="11"/>
  <c r="AE1982" i="11"/>
  <c r="AD1982" i="11"/>
  <c r="AC1982" i="11"/>
  <c r="AB1982" i="11"/>
  <c r="X1982" i="11"/>
  <c r="Z1982" i="11" s="1"/>
  <c r="W1982" i="11"/>
  <c r="Y1982" i="11"/>
  <c r="AA1982" i="11" s="1"/>
  <c r="AE1981" i="11"/>
  <c r="AD1981" i="11"/>
  <c r="AC1981" i="11"/>
  <c r="AB1981" i="11"/>
  <c r="W1981" i="11"/>
  <c r="Y1981" i="11"/>
  <c r="AA1981" i="11" s="1"/>
  <c r="AE1980" i="11"/>
  <c r="AD1980" i="11"/>
  <c r="AC1980" i="11"/>
  <c r="AB1980" i="11"/>
  <c r="W1980" i="11"/>
  <c r="X1980" i="11" s="1"/>
  <c r="Z1980" i="11" s="1"/>
  <c r="Y1980" i="11"/>
  <c r="AA1980" i="11" s="1"/>
  <c r="AE1979" i="11"/>
  <c r="AD1979" i="11"/>
  <c r="AC1979" i="11"/>
  <c r="AB1979" i="11"/>
  <c r="W1979" i="11"/>
  <c r="Y1979" i="11"/>
  <c r="AA1979" i="11" s="1"/>
  <c r="AE1978" i="11"/>
  <c r="AD1978" i="11"/>
  <c r="AC1978" i="11"/>
  <c r="AB1978" i="11"/>
  <c r="W1978" i="11"/>
  <c r="Y1978" i="11"/>
  <c r="AA1978" i="11" s="1"/>
  <c r="AE1977" i="11"/>
  <c r="AD1977" i="11"/>
  <c r="AC1977" i="11"/>
  <c r="AB1977" i="11"/>
  <c r="W1977" i="11"/>
  <c r="AE1976" i="11"/>
  <c r="AD1976" i="11"/>
  <c r="AC1976" i="11"/>
  <c r="AB1976" i="11"/>
  <c r="W1976" i="11"/>
  <c r="X1976" i="11" s="1"/>
  <c r="Z1976" i="11" s="1"/>
  <c r="AE1975" i="11"/>
  <c r="AD1975" i="11"/>
  <c r="AC1975" i="11"/>
  <c r="AB1975" i="11"/>
  <c r="W1975" i="11"/>
  <c r="Y1975" i="11" s="1"/>
  <c r="AA1975" i="11" s="1"/>
  <c r="AE1974" i="11"/>
  <c r="AD1974" i="11"/>
  <c r="AC1974" i="11"/>
  <c r="AB1974" i="11"/>
  <c r="W1974" i="11"/>
  <c r="Y1974" i="11" s="1"/>
  <c r="AA1974" i="11" s="1"/>
  <c r="AE1973" i="11"/>
  <c r="AD1973" i="11"/>
  <c r="AC1973" i="11"/>
  <c r="AB1973" i="11"/>
  <c r="W1973" i="11"/>
  <c r="Y1973" i="11" s="1"/>
  <c r="AA1973" i="11" s="1"/>
  <c r="AE1972" i="11"/>
  <c r="AD1972" i="11"/>
  <c r="AC1972" i="11"/>
  <c r="AB1972" i="11"/>
  <c r="W1972" i="11"/>
  <c r="Y1972" i="11" s="1"/>
  <c r="AA1972" i="11" s="1"/>
  <c r="AE1971" i="11"/>
  <c r="AD1971" i="11"/>
  <c r="AC1971" i="11"/>
  <c r="AB1971" i="11"/>
  <c r="W1971" i="11"/>
  <c r="AE1970" i="11"/>
  <c r="AD1970" i="11"/>
  <c r="AC1970" i="11"/>
  <c r="AB1970" i="11"/>
  <c r="W1970" i="11"/>
  <c r="X1970" i="11" s="1"/>
  <c r="Z1970" i="11" s="1"/>
  <c r="AE1969" i="11"/>
  <c r="AD1969" i="11"/>
  <c r="AC1969" i="11"/>
  <c r="AB1969" i="11"/>
  <c r="W1969" i="11"/>
  <c r="Y1969" i="11" s="1"/>
  <c r="AA1969" i="11" s="1"/>
  <c r="AE1968" i="11"/>
  <c r="AD1968" i="11"/>
  <c r="AC1968" i="11"/>
  <c r="AB1968" i="11"/>
  <c r="X1968" i="11"/>
  <c r="Z1968" i="11" s="1"/>
  <c r="W1968" i="11"/>
  <c r="Y1968" i="11" s="1"/>
  <c r="AA1968" i="11" s="1"/>
  <c r="AE1967" i="11"/>
  <c r="AD1967" i="11"/>
  <c r="AC1967" i="11"/>
  <c r="AB1967" i="11"/>
  <c r="W1967" i="11"/>
  <c r="Y1967" i="11" s="1"/>
  <c r="AA1967" i="11" s="1"/>
  <c r="AE1966" i="11"/>
  <c r="AD1966" i="11"/>
  <c r="AC1966" i="11"/>
  <c r="AB1966" i="11"/>
  <c r="W1966" i="11"/>
  <c r="Y1966" i="11" s="1"/>
  <c r="AA1966" i="11" s="1"/>
  <c r="AE1965" i="11"/>
  <c r="AD1965" i="11"/>
  <c r="AC1965" i="11"/>
  <c r="AB1965" i="11"/>
  <c r="W1965" i="11"/>
  <c r="AE1964" i="11"/>
  <c r="AD1964" i="11"/>
  <c r="AC1964" i="11"/>
  <c r="AB1964" i="11"/>
  <c r="W1964" i="11"/>
  <c r="X1964" i="11" s="1"/>
  <c r="Z1964" i="11" s="1"/>
  <c r="AE1963" i="11"/>
  <c r="AD1963" i="11"/>
  <c r="AC1963" i="11"/>
  <c r="AB1963" i="11"/>
  <c r="W1963" i="11"/>
  <c r="Y1963" i="11" s="1"/>
  <c r="AA1963" i="11" s="1"/>
  <c r="AE1962" i="11"/>
  <c r="AD1962" i="11"/>
  <c r="AC1962" i="11"/>
  <c r="AB1962" i="11"/>
  <c r="W1962" i="11"/>
  <c r="Y1962" i="11" s="1"/>
  <c r="AA1962" i="11" s="1"/>
  <c r="AE1961" i="11"/>
  <c r="AD1961" i="11"/>
  <c r="AC1961" i="11"/>
  <c r="AB1961" i="11"/>
  <c r="W1961" i="11"/>
  <c r="Y1961" i="11" s="1"/>
  <c r="AA1961" i="11" s="1"/>
  <c r="AE1960" i="11"/>
  <c r="AD1960" i="11"/>
  <c r="AC1960" i="11"/>
  <c r="AB1960" i="11"/>
  <c r="W1960" i="11"/>
  <c r="Y1960" i="11" s="1"/>
  <c r="AA1960" i="11" s="1"/>
  <c r="AE1959" i="11"/>
  <c r="AD1959" i="11"/>
  <c r="AC1959" i="11"/>
  <c r="AB1959" i="11"/>
  <c r="W1959" i="11"/>
  <c r="AE1958" i="11"/>
  <c r="AD1958" i="11"/>
  <c r="AC1958" i="11"/>
  <c r="AB1958" i="11"/>
  <c r="X1958" i="11"/>
  <c r="Z1958" i="11" s="1"/>
  <c r="W1958" i="11"/>
  <c r="Y1958" i="11" s="1"/>
  <c r="AA1958" i="11" s="1"/>
  <c r="AE1957" i="11"/>
  <c r="AD1957" i="11"/>
  <c r="AC1957" i="11"/>
  <c r="AB1957" i="11"/>
  <c r="W1957" i="11"/>
  <c r="Y1957" i="11" s="1"/>
  <c r="AA1957" i="11" s="1"/>
  <c r="AE1956" i="11"/>
  <c r="AD1956" i="11"/>
  <c r="AC1956" i="11"/>
  <c r="AB1956" i="11"/>
  <c r="X1956" i="11"/>
  <c r="Z1956" i="11" s="1"/>
  <c r="W1956" i="11"/>
  <c r="Y1956" i="11" s="1"/>
  <c r="AA1956" i="11" s="1"/>
  <c r="AE1955" i="11"/>
  <c r="AD1955" i="11"/>
  <c r="AC1955" i="11"/>
  <c r="AB1955" i="11"/>
  <c r="W1955" i="11"/>
  <c r="Y1955" i="11" s="1"/>
  <c r="AA1955" i="11" s="1"/>
  <c r="AE1954" i="11"/>
  <c r="AD1954" i="11"/>
  <c r="AC1954" i="11"/>
  <c r="AB1954" i="11"/>
  <c r="W1954" i="11"/>
  <c r="Y1954" i="11" s="1"/>
  <c r="AA1954" i="11" s="1"/>
  <c r="AE1953" i="11"/>
  <c r="AD1953" i="11"/>
  <c r="AC1953" i="11"/>
  <c r="AB1953" i="11"/>
  <c r="W1953" i="11"/>
  <c r="AE1952" i="11"/>
  <c r="AD1952" i="11"/>
  <c r="AC1952" i="11"/>
  <c r="AB1952" i="11"/>
  <c r="X1952" i="11"/>
  <c r="Z1952" i="11" s="1"/>
  <c r="W1952" i="11"/>
  <c r="Y1952" i="11" s="1"/>
  <c r="AA1952" i="11" s="1"/>
  <c r="AE1951" i="11"/>
  <c r="AD1951" i="11"/>
  <c r="AC1951" i="11"/>
  <c r="AB1951" i="11"/>
  <c r="W1951" i="11"/>
  <c r="Y1951" i="11" s="1"/>
  <c r="AA1951" i="11" s="1"/>
  <c r="AE1950" i="11"/>
  <c r="AD1950" i="11"/>
  <c r="AC1950" i="11"/>
  <c r="AB1950" i="11"/>
  <c r="W1950" i="11"/>
  <c r="Y1950" i="11" s="1"/>
  <c r="AA1950" i="11" s="1"/>
  <c r="AE1949" i="11"/>
  <c r="AD1949" i="11"/>
  <c r="AC1949" i="11"/>
  <c r="AB1949" i="11"/>
  <c r="W1949" i="11"/>
  <c r="Y1949" i="11" s="1"/>
  <c r="AA1949" i="11" s="1"/>
  <c r="AE1948" i="11"/>
  <c r="AD1948" i="11"/>
  <c r="AC1948" i="11"/>
  <c r="AB1948" i="11"/>
  <c r="W1948" i="11"/>
  <c r="Y1948" i="11" s="1"/>
  <c r="AA1948" i="11" s="1"/>
  <c r="AE1947" i="11"/>
  <c r="AD1947" i="11"/>
  <c r="AC1947" i="11"/>
  <c r="AB1947" i="11"/>
  <c r="W1947" i="11"/>
  <c r="AE1946" i="11"/>
  <c r="AD1946" i="11"/>
  <c r="AC1946" i="11"/>
  <c r="AB1946" i="11"/>
  <c r="W1946" i="11"/>
  <c r="X1946" i="11" s="1"/>
  <c r="Z1946" i="11" s="1"/>
  <c r="AE1945" i="11"/>
  <c r="AD1945" i="11"/>
  <c r="AC1945" i="11"/>
  <c r="AB1945" i="11"/>
  <c r="W1945" i="11"/>
  <c r="Y1945" i="11"/>
  <c r="AA1945" i="11" s="1"/>
  <c r="AE1944" i="11"/>
  <c r="AD1944" i="11"/>
  <c r="AC1944" i="11"/>
  <c r="AB1944" i="11"/>
  <c r="W1944" i="11"/>
  <c r="X1944" i="11" s="1"/>
  <c r="Z1944" i="11" s="1"/>
  <c r="AE1943" i="11"/>
  <c r="AD1943" i="11"/>
  <c r="AC1943" i="11"/>
  <c r="AB1943" i="11"/>
  <c r="W1943" i="11"/>
  <c r="Y1943" i="11" s="1"/>
  <c r="AA1943" i="11" s="1"/>
  <c r="AE1942" i="11"/>
  <c r="AD1942" i="11"/>
  <c r="AC1942" i="11"/>
  <c r="AB1942" i="11"/>
  <c r="W1942" i="11"/>
  <c r="Y1942" i="11" s="1"/>
  <c r="AA1942" i="11" s="1"/>
  <c r="AE1941" i="11"/>
  <c r="AD1941" i="11"/>
  <c r="AC1941" i="11"/>
  <c r="AB1941" i="11"/>
  <c r="W1941" i="11"/>
  <c r="AE1940" i="11"/>
  <c r="AD1940" i="11"/>
  <c r="AC1940" i="11"/>
  <c r="AB1940" i="11"/>
  <c r="W1940" i="11"/>
  <c r="X1940" i="11" s="1"/>
  <c r="Z1940" i="11" s="1"/>
  <c r="AE1939" i="11"/>
  <c r="AD1939" i="11"/>
  <c r="AC1939" i="11"/>
  <c r="AB1939" i="11"/>
  <c r="W1939" i="11"/>
  <c r="Y1939" i="11" s="1"/>
  <c r="AA1939" i="11" s="1"/>
  <c r="AE1938" i="11"/>
  <c r="AD1938" i="11"/>
  <c r="AC1938" i="11"/>
  <c r="AB1938" i="11"/>
  <c r="W1938" i="11"/>
  <c r="Y1938" i="11" s="1"/>
  <c r="AA1938" i="11" s="1"/>
  <c r="AE1937" i="11"/>
  <c r="AD1937" i="11"/>
  <c r="AC1937" i="11"/>
  <c r="AB1937" i="11"/>
  <c r="W1937" i="11"/>
  <c r="Y1937" i="11" s="1"/>
  <c r="AA1937" i="11" s="1"/>
  <c r="AE1936" i="11"/>
  <c r="AD1936" i="11"/>
  <c r="AC1936" i="11"/>
  <c r="AB1936" i="11"/>
  <c r="W1936" i="11"/>
  <c r="Y1936" i="11" s="1"/>
  <c r="AA1936" i="11" s="1"/>
  <c r="AE1935" i="11"/>
  <c r="AD1935" i="11"/>
  <c r="AC1935" i="11"/>
  <c r="AB1935" i="11"/>
  <c r="W1935" i="11"/>
  <c r="AE1934" i="11"/>
  <c r="AD1934" i="11"/>
  <c r="AC1934" i="11"/>
  <c r="AB1934" i="11"/>
  <c r="W1934" i="11"/>
  <c r="Y1934" i="11"/>
  <c r="AA1934" i="11" s="1"/>
  <c r="AE1933" i="11"/>
  <c r="AD1933" i="11"/>
  <c r="AC1933" i="11"/>
  <c r="AB1933" i="11"/>
  <c r="W1933" i="11"/>
  <c r="X1933" i="11" s="1"/>
  <c r="Z1933" i="11" s="1"/>
  <c r="AE1932" i="11"/>
  <c r="AD1932" i="11"/>
  <c r="AC1932" i="11"/>
  <c r="AB1932" i="11"/>
  <c r="W1932" i="11"/>
  <c r="Y1932" i="11" s="1"/>
  <c r="AA1932" i="11" s="1"/>
  <c r="AE1931" i="11"/>
  <c r="AD1931" i="11"/>
  <c r="AC1931" i="11"/>
  <c r="AB1931" i="11"/>
  <c r="W1931" i="11"/>
  <c r="Y1931" i="11" s="1"/>
  <c r="AA1931" i="11" s="1"/>
  <c r="AE1930" i="11"/>
  <c r="AD1930" i="11"/>
  <c r="AC1930" i="11"/>
  <c r="AB1930" i="11"/>
  <c r="W1930" i="11"/>
  <c r="Y1930" i="11" s="1"/>
  <c r="AA1930" i="11" s="1"/>
  <c r="AE1929" i="11"/>
  <c r="AD1929" i="11"/>
  <c r="AC1929" i="11"/>
  <c r="AB1929" i="11"/>
  <c r="W1929" i="11"/>
  <c r="Y1929" i="11" s="1"/>
  <c r="AA1929" i="11" s="1"/>
  <c r="AE1928" i="11"/>
  <c r="AD1928" i="11"/>
  <c r="AC1928" i="11"/>
  <c r="AB1928" i="11"/>
  <c r="W1928" i="11"/>
  <c r="Y1928" i="11" s="1"/>
  <c r="AA1928" i="11" s="1"/>
  <c r="AE1927" i="11"/>
  <c r="AD1927" i="11"/>
  <c r="AC1927" i="11"/>
  <c r="AB1927" i="11"/>
  <c r="W1927" i="11"/>
  <c r="Y1927" i="11" s="1"/>
  <c r="AA1927" i="11" s="1"/>
  <c r="AE1926" i="11"/>
  <c r="AD1926" i="11"/>
  <c r="AC1926" i="11"/>
  <c r="AB1926" i="11"/>
  <c r="W1926" i="11"/>
  <c r="Y1926" i="11" s="1"/>
  <c r="AA1926" i="11" s="1"/>
  <c r="AE1925" i="11"/>
  <c r="AD1925" i="11"/>
  <c r="AC1925" i="11"/>
  <c r="AB1925" i="11"/>
  <c r="X1925" i="11"/>
  <c r="Z1925" i="11" s="1"/>
  <c r="W1925" i="11"/>
  <c r="Y1925" i="11"/>
  <c r="AA1925" i="11" s="1"/>
  <c r="AE1924" i="11"/>
  <c r="AD1924" i="11"/>
  <c r="AC1924" i="11"/>
  <c r="AB1924" i="11"/>
  <c r="W1924" i="11"/>
  <c r="Y1924" i="11"/>
  <c r="AA1924" i="11" s="1"/>
  <c r="AE1923" i="11"/>
  <c r="AD1923" i="11"/>
  <c r="AC1923" i="11"/>
  <c r="AB1923" i="11"/>
  <c r="W1923" i="11"/>
  <c r="AE1922" i="11"/>
  <c r="AD1922" i="11"/>
  <c r="AC1922" i="11"/>
  <c r="AB1922" i="11"/>
  <c r="W1922" i="11"/>
  <c r="Y1922" i="11" s="1"/>
  <c r="AA1922" i="11" s="1"/>
  <c r="AE1921" i="11"/>
  <c r="AD1921" i="11"/>
  <c r="AC1921" i="11"/>
  <c r="AB1921" i="11"/>
  <c r="X1921" i="11"/>
  <c r="Z1921" i="11" s="1"/>
  <c r="W1921" i="11"/>
  <c r="Y1921" i="11"/>
  <c r="AA1921" i="11" s="1"/>
  <c r="AE1920" i="11"/>
  <c r="AD1920" i="11"/>
  <c r="AC1920" i="11"/>
  <c r="AB1920" i="11"/>
  <c r="W1920" i="11"/>
  <c r="Y1920" i="11"/>
  <c r="AA1920" i="11" s="1"/>
  <c r="AE1919" i="11"/>
  <c r="AD1919" i="11"/>
  <c r="AC1919" i="11"/>
  <c r="AB1919" i="11"/>
  <c r="W1919" i="11"/>
  <c r="Y1919" i="11" s="1"/>
  <c r="AA1919" i="11" s="1"/>
  <c r="AE1918" i="11"/>
  <c r="AD1918" i="11"/>
  <c r="AC1918" i="11"/>
  <c r="AB1918" i="11"/>
  <c r="W1918" i="11"/>
  <c r="Y1918" i="11" s="1"/>
  <c r="AA1918" i="11" s="1"/>
  <c r="AE1917" i="11"/>
  <c r="AD1917" i="11"/>
  <c r="AC1917" i="11"/>
  <c r="AB1917" i="11"/>
  <c r="X1917" i="11"/>
  <c r="Z1917" i="11" s="1"/>
  <c r="W1917" i="11"/>
  <c r="Y1917" i="11" s="1"/>
  <c r="AA1917" i="11" s="1"/>
  <c r="AE1916" i="11"/>
  <c r="AD1916" i="11"/>
  <c r="AC1916" i="11"/>
  <c r="AB1916" i="11"/>
  <c r="W1916" i="11"/>
  <c r="Y1916" i="11" s="1"/>
  <c r="AA1916" i="11" s="1"/>
  <c r="AE1915" i="11"/>
  <c r="AD1915" i="11"/>
  <c r="AC1915" i="11"/>
  <c r="AB1915" i="11"/>
  <c r="W1915" i="11"/>
  <c r="Y1915" i="11" s="1"/>
  <c r="AA1915" i="11" s="1"/>
  <c r="AE1914" i="11"/>
  <c r="AD1914" i="11"/>
  <c r="AC1914" i="11"/>
  <c r="AB1914" i="11"/>
  <c r="W1914" i="11"/>
  <c r="Y1914" i="11" s="1"/>
  <c r="AA1914" i="11" s="1"/>
  <c r="AE1913" i="11"/>
  <c r="AD1913" i="11"/>
  <c r="AC1913" i="11"/>
  <c r="AB1913" i="11"/>
  <c r="W1913" i="11"/>
  <c r="Y1913" i="11" s="1"/>
  <c r="AA1913" i="11" s="1"/>
  <c r="AE1912" i="11"/>
  <c r="AD1912" i="11"/>
  <c r="AC1912" i="11"/>
  <c r="AB1912" i="11"/>
  <c r="W1912" i="11"/>
  <c r="Y1912" i="11" s="1"/>
  <c r="AA1912" i="11" s="1"/>
  <c r="AE1911" i="11"/>
  <c r="AD1911" i="11"/>
  <c r="AC1911" i="11"/>
  <c r="AB1911" i="11"/>
  <c r="W1911" i="11"/>
  <c r="AE1910" i="11"/>
  <c r="AD1910" i="11"/>
  <c r="AC1910" i="11"/>
  <c r="AB1910" i="11"/>
  <c r="W1910" i="11"/>
  <c r="Y1910" i="11" s="1"/>
  <c r="AA1910" i="11" s="1"/>
  <c r="AE1909" i="11"/>
  <c r="AD1909" i="11"/>
  <c r="AC1909" i="11"/>
  <c r="AB1909" i="11"/>
  <c r="W1909" i="11"/>
  <c r="Y1909" i="11" s="1"/>
  <c r="AA1909" i="11" s="1"/>
  <c r="AE1908" i="11"/>
  <c r="AD1908" i="11"/>
  <c r="AC1908" i="11"/>
  <c r="AB1908" i="11"/>
  <c r="W1908" i="11"/>
  <c r="Y1908" i="11" s="1"/>
  <c r="AA1908" i="11" s="1"/>
  <c r="AE1907" i="11"/>
  <c r="AD1907" i="11"/>
  <c r="AC1907" i="11"/>
  <c r="AB1907" i="11"/>
  <c r="W1907" i="11"/>
  <c r="Y1907" i="11" s="1"/>
  <c r="AA1907" i="11" s="1"/>
  <c r="AE1906" i="11"/>
  <c r="AD1906" i="11"/>
  <c r="AC1906" i="11"/>
  <c r="AB1906" i="11"/>
  <c r="W1906" i="11"/>
  <c r="Y1906" i="11" s="1"/>
  <c r="AA1906" i="11" s="1"/>
  <c r="AE1905" i="11"/>
  <c r="AD1905" i="11"/>
  <c r="AC1905" i="11"/>
  <c r="AB1905" i="11"/>
  <c r="W1905" i="11"/>
  <c r="Y1905" i="11" s="1"/>
  <c r="AA1905" i="11" s="1"/>
  <c r="AE1904" i="11"/>
  <c r="AD1904" i="11"/>
  <c r="AC1904" i="11"/>
  <c r="AB1904" i="11"/>
  <c r="W1904" i="11"/>
  <c r="Y1904" i="11" s="1"/>
  <c r="AA1904" i="11" s="1"/>
  <c r="AE1903" i="11"/>
  <c r="AD1903" i="11"/>
  <c r="AC1903" i="11"/>
  <c r="AB1903" i="11"/>
  <c r="W1903" i="11"/>
  <c r="Y1903" i="11" s="1"/>
  <c r="AA1903" i="11" s="1"/>
  <c r="AE1902" i="11"/>
  <c r="AD1902" i="11"/>
  <c r="AC1902" i="11"/>
  <c r="AB1902" i="11"/>
  <c r="W1902" i="11"/>
  <c r="Y1902" i="11" s="1"/>
  <c r="AA1902" i="11" s="1"/>
  <c r="AE1901" i="11"/>
  <c r="AD1901" i="11"/>
  <c r="AC1901" i="11"/>
  <c r="AB1901" i="11"/>
  <c r="W1901" i="11"/>
  <c r="AE1900" i="11"/>
  <c r="AD1900" i="11"/>
  <c r="AC1900" i="11"/>
  <c r="AB1900" i="11"/>
  <c r="W1900" i="11"/>
  <c r="Y1900" i="11"/>
  <c r="AA1900" i="11" s="1"/>
  <c r="AE1899" i="11"/>
  <c r="AD1899" i="11"/>
  <c r="AC1899" i="11"/>
  <c r="AB1899" i="11"/>
  <c r="W1899" i="11"/>
  <c r="AE1898" i="11"/>
  <c r="AD1898" i="11"/>
  <c r="AC1898" i="11"/>
  <c r="AB1898" i="11"/>
  <c r="W1898" i="11"/>
  <c r="Y1898" i="11" s="1"/>
  <c r="AA1898" i="11" s="1"/>
  <c r="AE1897" i="11"/>
  <c r="AD1897" i="11"/>
  <c r="AC1897" i="11"/>
  <c r="AB1897" i="11"/>
  <c r="X1897" i="11"/>
  <c r="Z1897" i="11" s="1"/>
  <c r="W1897" i="11"/>
  <c r="Y1897" i="11"/>
  <c r="AA1897" i="11" s="1"/>
  <c r="AE1896" i="11"/>
  <c r="AD1896" i="11"/>
  <c r="AC1896" i="11"/>
  <c r="AB1896" i="11"/>
  <c r="W1896" i="11"/>
  <c r="Y1896" i="11"/>
  <c r="AA1896" i="11" s="1"/>
  <c r="AE1895" i="11"/>
  <c r="AD1895" i="11"/>
  <c r="AC1895" i="11"/>
  <c r="AB1895" i="11"/>
  <c r="W1895" i="11"/>
  <c r="Y1895" i="11"/>
  <c r="AA1895" i="11" s="1"/>
  <c r="AE1894" i="11"/>
  <c r="AD1894" i="11"/>
  <c r="AC1894" i="11"/>
  <c r="AB1894" i="11"/>
  <c r="W1894" i="11"/>
  <c r="Y1894" i="11"/>
  <c r="AA1894" i="11" s="1"/>
  <c r="AE1893" i="11"/>
  <c r="AD1893" i="11"/>
  <c r="AC1893" i="11"/>
  <c r="AB1893" i="11"/>
  <c r="W1893" i="11"/>
  <c r="AE1892" i="11"/>
  <c r="AD1892" i="11"/>
  <c r="AC1892" i="11"/>
  <c r="AB1892" i="11"/>
  <c r="W1892" i="11"/>
  <c r="Y1892" i="11"/>
  <c r="AA1892" i="11" s="1"/>
  <c r="AE1891" i="11"/>
  <c r="AD1891" i="11"/>
  <c r="AC1891" i="11"/>
  <c r="AB1891" i="11"/>
  <c r="W1891" i="11"/>
  <c r="Y1891" i="11" s="1"/>
  <c r="AA1891" i="11" s="1"/>
  <c r="AE1890" i="11"/>
  <c r="AD1890" i="11"/>
  <c r="AC1890" i="11"/>
  <c r="AB1890" i="11"/>
  <c r="W1890" i="11"/>
  <c r="Y1890" i="11" s="1"/>
  <c r="AA1890" i="11" s="1"/>
  <c r="AE1889" i="11"/>
  <c r="AD1889" i="11"/>
  <c r="AC1889" i="11"/>
  <c r="AB1889" i="11"/>
  <c r="X1889" i="11"/>
  <c r="Z1889" i="11" s="1"/>
  <c r="W1889" i="11"/>
  <c r="Y1889" i="11" s="1"/>
  <c r="AA1889" i="11" s="1"/>
  <c r="AE1888" i="11"/>
  <c r="AD1888" i="11"/>
  <c r="AC1888" i="11"/>
  <c r="AB1888" i="11"/>
  <c r="W1888" i="11"/>
  <c r="Y1888" i="11" s="1"/>
  <c r="AA1888" i="11" s="1"/>
  <c r="AE1887" i="11"/>
  <c r="AD1887" i="11"/>
  <c r="AC1887" i="11"/>
  <c r="AB1887" i="11"/>
  <c r="W1887" i="11"/>
  <c r="AE1886" i="11"/>
  <c r="AD1886" i="11"/>
  <c r="AC1886" i="11"/>
  <c r="AB1886" i="11"/>
  <c r="W1886" i="11"/>
  <c r="Y1886" i="11" s="1"/>
  <c r="AA1886" i="11" s="1"/>
  <c r="AE1885" i="11"/>
  <c r="AD1885" i="11"/>
  <c r="AC1885" i="11"/>
  <c r="AB1885" i="11"/>
  <c r="X1885" i="11"/>
  <c r="Z1885" i="11" s="1"/>
  <c r="W1885" i="11"/>
  <c r="Y1885" i="11" s="1"/>
  <c r="AA1885" i="11" s="1"/>
  <c r="AE1884" i="11"/>
  <c r="AD1884" i="11"/>
  <c r="AC1884" i="11"/>
  <c r="AB1884" i="11"/>
  <c r="W1884" i="11"/>
  <c r="Y1884" i="11" s="1"/>
  <c r="AA1884" i="11" s="1"/>
  <c r="AE1883" i="11"/>
  <c r="AD1883" i="11"/>
  <c r="AC1883" i="11"/>
  <c r="AB1883" i="11"/>
  <c r="W1883" i="11"/>
  <c r="Y1883" i="11" s="1"/>
  <c r="AA1883" i="11" s="1"/>
  <c r="AE1882" i="11"/>
  <c r="AD1882" i="11"/>
  <c r="AC1882" i="11"/>
  <c r="AB1882" i="11"/>
  <c r="W1882" i="11"/>
  <c r="Y1882" i="11" s="1"/>
  <c r="AA1882" i="11" s="1"/>
  <c r="AE1881" i="11"/>
  <c r="AD1881" i="11"/>
  <c r="AC1881" i="11"/>
  <c r="AB1881" i="11"/>
  <c r="X1881" i="11"/>
  <c r="Z1881" i="11" s="1"/>
  <c r="W1881" i="11"/>
  <c r="Y1881" i="11"/>
  <c r="AA1881" i="11" s="1"/>
  <c r="AE1880" i="11"/>
  <c r="AD1880" i="11"/>
  <c r="AC1880" i="11"/>
  <c r="AB1880" i="11"/>
  <c r="W1880" i="11"/>
  <c r="Y1880" i="11"/>
  <c r="AA1880" i="11" s="1"/>
  <c r="AE1879" i="11"/>
  <c r="AD1879" i="11"/>
  <c r="AC1879" i="11"/>
  <c r="AB1879" i="11"/>
  <c r="W1879" i="11"/>
  <c r="Y1879" i="11"/>
  <c r="AA1879" i="11" s="1"/>
  <c r="AE1878" i="11"/>
  <c r="AD1878" i="11"/>
  <c r="AC1878" i="11"/>
  <c r="AB1878" i="11"/>
  <c r="W1878" i="11"/>
  <c r="Y1878" i="11"/>
  <c r="AA1878" i="11" s="1"/>
  <c r="AE1877" i="11"/>
  <c r="AD1877" i="11"/>
  <c r="AC1877" i="11"/>
  <c r="AB1877" i="11"/>
  <c r="W1877" i="11"/>
  <c r="AE1876" i="11"/>
  <c r="AD1876" i="11"/>
  <c r="AC1876" i="11"/>
  <c r="AB1876" i="11"/>
  <c r="W1876" i="11"/>
  <c r="Y1876" i="11" s="1"/>
  <c r="AA1876" i="11" s="1"/>
  <c r="AE1875" i="11"/>
  <c r="AD1875" i="11"/>
  <c r="AC1875" i="11"/>
  <c r="AB1875" i="11"/>
  <c r="W1875" i="11"/>
  <c r="AE1874" i="11"/>
  <c r="AD1874" i="11"/>
  <c r="AC1874" i="11"/>
  <c r="AB1874" i="11"/>
  <c r="W1874" i="11"/>
  <c r="Y1874" i="11" s="1"/>
  <c r="AA1874" i="11" s="1"/>
  <c r="AE1873" i="11"/>
  <c r="AD1873" i="11"/>
  <c r="AC1873" i="11"/>
  <c r="AB1873" i="11"/>
  <c r="W1873" i="11"/>
  <c r="Y1873" i="11" s="1"/>
  <c r="AA1873" i="11" s="1"/>
  <c r="AE1872" i="11"/>
  <c r="AD1872" i="11"/>
  <c r="AC1872" i="11"/>
  <c r="AB1872" i="11"/>
  <c r="W1872" i="11"/>
  <c r="Y1872" i="11" s="1"/>
  <c r="AA1872" i="11" s="1"/>
  <c r="AE1871" i="11"/>
  <c r="AD1871" i="11"/>
  <c r="AC1871" i="11"/>
  <c r="AB1871" i="11"/>
  <c r="W1871" i="11"/>
  <c r="Y1871" i="11" s="1"/>
  <c r="AA1871" i="11" s="1"/>
  <c r="AE1870" i="11"/>
  <c r="AD1870" i="11"/>
  <c r="AC1870" i="11"/>
  <c r="AB1870" i="11"/>
  <c r="W1870" i="11"/>
  <c r="Y1870" i="11" s="1"/>
  <c r="AA1870" i="11" s="1"/>
  <c r="AE1869" i="11"/>
  <c r="AD1869" i="11"/>
  <c r="AC1869" i="11"/>
  <c r="AB1869" i="11"/>
  <c r="W1869" i="11"/>
  <c r="AE1868" i="11"/>
  <c r="AD1868" i="11"/>
  <c r="AC1868" i="11"/>
  <c r="AB1868" i="11"/>
  <c r="W1868" i="11"/>
  <c r="Y1868" i="11"/>
  <c r="AA1868" i="11" s="1"/>
  <c r="AE1867" i="11"/>
  <c r="AD1867" i="11"/>
  <c r="AC1867" i="11"/>
  <c r="AB1867" i="11"/>
  <c r="W1867" i="11"/>
  <c r="Y1867" i="11"/>
  <c r="AA1867" i="11" s="1"/>
  <c r="AE1866" i="11"/>
  <c r="AD1866" i="11"/>
  <c r="AC1866" i="11"/>
  <c r="AB1866" i="11"/>
  <c r="W1866" i="11"/>
  <c r="Y1866" i="11"/>
  <c r="AA1866" i="11" s="1"/>
  <c r="AE1865" i="11"/>
  <c r="AD1865" i="11"/>
  <c r="AC1865" i="11"/>
  <c r="AB1865" i="11"/>
  <c r="W1865" i="11"/>
  <c r="AE1864" i="11"/>
  <c r="AD1864" i="11"/>
  <c r="AC1864" i="11"/>
  <c r="AB1864" i="11"/>
  <c r="W1864" i="11"/>
  <c r="Y1864" i="11" s="1"/>
  <c r="AA1864" i="11" s="1"/>
  <c r="AE1863" i="11"/>
  <c r="AD1863" i="11"/>
  <c r="AC1863" i="11"/>
  <c r="AB1863" i="11"/>
  <c r="W1863" i="11"/>
  <c r="AE1862" i="11"/>
  <c r="AD1862" i="11"/>
  <c r="AC1862" i="11"/>
  <c r="AB1862" i="11"/>
  <c r="W1862" i="11"/>
  <c r="Y1862" i="11"/>
  <c r="AA1862" i="11" s="1"/>
  <c r="AE1861" i="11"/>
  <c r="AD1861" i="11"/>
  <c r="AC1861" i="11"/>
  <c r="AB1861" i="11"/>
  <c r="W1861" i="11"/>
  <c r="X1861" i="11" s="1"/>
  <c r="Z1861" i="11" s="1"/>
  <c r="AE1860" i="11"/>
  <c r="AD1860" i="11"/>
  <c r="AC1860" i="11"/>
  <c r="AB1860" i="11"/>
  <c r="W1860" i="11"/>
  <c r="Y1860" i="11" s="1"/>
  <c r="AA1860" i="11" s="1"/>
  <c r="AE1859" i="11"/>
  <c r="AD1859" i="11"/>
  <c r="AC1859" i="11"/>
  <c r="AB1859" i="11"/>
  <c r="W1859" i="11"/>
  <c r="Y1859" i="11" s="1"/>
  <c r="AA1859" i="11" s="1"/>
  <c r="AE1858" i="11"/>
  <c r="AD1858" i="11"/>
  <c r="AC1858" i="11"/>
  <c r="AB1858" i="11"/>
  <c r="W1858" i="11"/>
  <c r="Y1858" i="11" s="1"/>
  <c r="AA1858" i="11" s="1"/>
  <c r="AE1857" i="11"/>
  <c r="AD1857" i="11"/>
  <c r="AC1857" i="11"/>
  <c r="AB1857" i="11"/>
  <c r="W1857" i="11"/>
  <c r="AE1856" i="11"/>
  <c r="AD1856" i="11"/>
  <c r="AC1856" i="11"/>
  <c r="AB1856" i="11"/>
  <c r="W1856" i="11"/>
  <c r="Y1856" i="11" s="1"/>
  <c r="AA1856" i="11" s="1"/>
  <c r="AE1855" i="11"/>
  <c r="AD1855" i="11"/>
  <c r="AC1855" i="11"/>
  <c r="AB1855" i="11"/>
  <c r="W1855" i="11"/>
  <c r="Y1855" i="11"/>
  <c r="AA1855" i="11" s="1"/>
  <c r="AE1854" i="11"/>
  <c r="AD1854" i="11"/>
  <c r="AC1854" i="11"/>
  <c r="AB1854" i="11"/>
  <c r="W1854" i="11"/>
  <c r="Y1854" i="11"/>
  <c r="AA1854" i="11" s="1"/>
  <c r="AE1853" i="11"/>
  <c r="AD1853" i="11"/>
  <c r="AC1853" i="11"/>
  <c r="AB1853" i="11"/>
  <c r="W1853" i="11"/>
  <c r="X1853" i="11" s="1"/>
  <c r="Z1853" i="11" s="1"/>
  <c r="AE1852" i="11"/>
  <c r="AD1852" i="11"/>
  <c r="AC1852" i="11"/>
  <c r="AB1852" i="11"/>
  <c r="W1852" i="11"/>
  <c r="Y1852" i="11" s="1"/>
  <c r="AA1852" i="11" s="1"/>
  <c r="AE1851" i="11"/>
  <c r="AD1851" i="11"/>
  <c r="AC1851" i="11"/>
  <c r="AB1851" i="11"/>
  <c r="W1851" i="11"/>
  <c r="AE1850" i="11"/>
  <c r="AD1850" i="11"/>
  <c r="AC1850" i="11"/>
  <c r="AB1850" i="11"/>
  <c r="W1850" i="11"/>
  <c r="Y1850" i="11"/>
  <c r="AA1850" i="11" s="1"/>
  <c r="AE1849" i="11"/>
  <c r="AD1849" i="11"/>
  <c r="AC1849" i="11"/>
  <c r="AB1849" i="11"/>
  <c r="W1849" i="11"/>
  <c r="X1849" i="11" s="1"/>
  <c r="Z1849" i="11" s="1"/>
  <c r="AE1848" i="11"/>
  <c r="AD1848" i="11"/>
  <c r="AC1848" i="11"/>
  <c r="AB1848" i="11"/>
  <c r="W1848" i="11"/>
  <c r="Y1848" i="11" s="1"/>
  <c r="AA1848" i="11" s="1"/>
  <c r="AE1847" i="11"/>
  <c r="AD1847" i="11"/>
  <c r="AC1847" i="11"/>
  <c r="AB1847" i="11"/>
  <c r="W1847" i="11"/>
  <c r="Y1847" i="11" s="1"/>
  <c r="AA1847" i="11" s="1"/>
  <c r="AE1846" i="11"/>
  <c r="AD1846" i="11"/>
  <c r="AC1846" i="11"/>
  <c r="AB1846" i="11"/>
  <c r="W1846" i="11"/>
  <c r="Y1846" i="11" s="1"/>
  <c r="AA1846" i="11" s="1"/>
  <c r="AE1845" i="11"/>
  <c r="AD1845" i="11"/>
  <c r="AC1845" i="11"/>
  <c r="AB1845" i="11"/>
  <c r="X1845" i="11"/>
  <c r="Z1845" i="11" s="1"/>
  <c r="W1845" i="11"/>
  <c r="Y1845" i="11"/>
  <c r="AA1845" i="11" s="1"/>
  <c r="AE1844" i="11"/>
  <c r="AD1844" i="11"/>
  <c r="AC1844" i="11"/>
  <c r="AB1844" i="11"/>
  <c r="W1844" i="11"/>
  <c r="Y1844" i="11"/>
  <c r="AA1844" i="11" s="1"/>
  <c r="AE1843" i="11"/>
  <c r="AD1843" i="11"/>
  <c r="AC1843" i="11"/>
  <c r="AB1843" i="11"/>
  <c r="W1843" i="11"/>
  <c r="Y1843" i="11"/>
  <c r="AA1843" i="11" s="1"/>
  <c r="AE1842" i="11"/>
  <c r="AD1842" i="11"/>
  <c r="AC1842" i="11"/>
  <c r="AB1842" i="11"/>
  <c r="W1842" i="11"/>
  <c r="Y1842" i="11"/>
  <c r="AA1842" i="11" s="1"/>
  <c r="AE1841" i="11"/>
  <c r="AD1841" i="11"/>
  <c r="AC1841" i="11"/>
  <c r="AB1841" i="11"/>
  <c r="W1841" i="11"/>
  <c r="AE1840" i="11"/>
  <c r="AD1840" i="11"/>
  <c r="AC1840" i="11"/>
  <c r="AB1840" i="11"/>
  <c r="W1840" i="11"/>
  <c r="Y1840" i="11" s="1"/>
  <c r="AA1840" i="11" s="1"/>
  <c r="AE1839" i="11"/>
  <c r="AD1839" i="11"/>
  <c r="AC1839" i="11"/>
  <c r="AB1839" i="11"/>
  <c r="W1839" i="11"/>
  <c r="AE1838" i="11"/>
  <c r="AD1838" i="11"/>
  <c r="AC1838" i="11"/>
  <c r="AB1838" i="11"/>
  <c r="W1838" i="11"/>
  <c r="Y1838" i="11"/>
  <c r="AA1838" i="11" s="1"/>
  <c r="AE1837" i="11"/>
  <c r="AD1837" i="11"/>
  <c r="AC1837" i="11"/>
  <c r="AB1837" i="11"/>
  <c r="W1837" i="11"/>
  <c r="Y1837" i="11"/>
  <c r="AA1837" i="11" s="1"/>
  <c r="AE1836" i="11"/>
  <c r="AD1836" i="11"/>
  <c r="AC1836" i="11"/>
  <c r="AB1836" i="11"/>
  <c r="W1836" i="11"/>
  <c r="Y1836" i="11"/>
  <c r="AA1836" i="11" s="1"/>
  <c r="AE1835" i="11"/>
  <c r="AD1835" i="11"/>
  <c r="AC1835" i="11"/>
  <c r="AB1835" i="11"/>
  <c r="W1835" i="11"/>
  <c r="Y1835" i="11"/>
  <c r="AA1835" i="11" s="1"/>
  <c r="AE1834" i="11"/>
  <c r="AD1834" i="11"/>
  <c r="AC1834" i="11"/>
  <c r="AB1834" i="11"/>
  <c r="W1834" i="11"/>
  <c r="Y1834" i="11"/>
  <c r="AA1834" i="11" s="1"/>
  <c r="AE1833" i="11"/>
  <c r="AD1833" i="11"/>
  <c r="AC1833" i="11"/>
  <c r="AB1833" i="11"/>
  <c r="W1833" i="11"/>
  <c r="AE1832" i="11"/>
  <c r="AD1832" i="11"/>
  <c r="AC1832" i="11"/>
  <c r="AB1832" i="11"/>
  <c r="W1832" i="11"/>
  <c r="Y1832" i="11" s="1"/>
  <c r="AA1832" i="11" s="1"/>
  <c r="AE1831" i="11"/>
  <c r="AD1831" i="11"/>
  <c r="AC1831" i="11"/>
  <c r="AB1831" i="11"/>
  <c r="W1831" i="11"/>
  <c r="Y1831" i="11" s="1"/>
  <c r="AA1831" i="11" s="1"/>
  <c r="AE1830" i="11"/>
  <c r="AD1830" i="11"/>
  <c r="AC1830" i="11"/>
  <c r="AB1830" i="11"/>
  <c r="W1830" i="11"/>
  <c r="Y1830" i="11" s="1"/>
  <c r="AA1830" i="11" s="1"/>
  <c r="AE1829" i="11"/>
  <c r="AD1829" i="11"/>
  <c r="AC1829" i="11"/>
  <c r="AB1829" i="11"/>
  <c r="W1829" i="11"/>
  <c r="AE1828" i="11"/>
  <c r="AD1828" i="11"/>
  <c r="AC1828" i="11"/>
  <c r="AB1828" i="11"/>
  <c r="W1828" i="11"/>
  <c r="Y1828" i="11"/>
  <c r="AA1828" i="11" s="1"/>
  <c r="AE1827" i="11"/>
  <c r="AD1827" i="11"/>
  <c r="AC1827" i="11"/>
  <c r="AB1827" i="11"/>
  <c r="W1827" i="11"/>
  <c r="AE1826" i="11"/>
  <c r="AD1826" i="11"/>
  <c r="AC1826" i="11"/>
  <c r="AB1826" i="11"/>
  <c r="W1826" i="11"/>
  <c r="Y1826" i="11"/>
  <c r="AA1826" i="11"/>
  <c r="AE1825" i="11"/>
  <c r="AD1825" i="11"/>
  <c r="AC1825" i="11"/>
  <c r="AB1825" i="11"/>
  <c r="W1825" i="11"/>
  <c r="Y1825" i="11"/>
  <c r="AA1825" i="11" s="1"/>
  <c r="AE1824" i="11"/>
  <c r="AD1824" i="11"/>
  <c r="AC1824" i="11"/>
  <c r="AB1824" i="11"/>
  <c r="W1824" i="11"/>
  <c r="Y1824" i="11"/>
  <c r="AA1824" i="11" s="1"/>
  <c r="AE1823" i="11"/>
  <c r="AD1823" i="11"/>
  <c r="AC1823" i="11"/>
  <c r="AB1823" i="11"/>
  <c r="W1823" i="11"/>
  <c r="Y1823" i="11"/>
  <c r="AA1823" i="11" s="1"/>
  <c r="AE1822" i="11"/>
  <c r="AD1822" i="11"/>
  <c r="AC1822" i="11"/>
  <c r="AB1822" i="11"/>
  <c r="W1822" i="11"/>
  <c r="Y1822" i="11"/>
  <c r="AA1822" i="11" s="1"/>
  <c r="AE1821" i="11"/>
  <c r="AD1821" i="11"/>
  <c r="AC1821" i="11"/>
  <c r="AB1821" i="11"/>
  <c r="W1821" i="11"/>
  <c r="AE1820" i="11"/>
  <c r="AD1820" i="11"/>
  <c r="AC1820" i="11"/>
  <c r="AB1820" i="11"/>
  <c r="W1820" i="11"/>
  <c r="Y1820" i="11"/>
  <c r="AA1820" i="11" s="1"/>
  <c r="AE1819" i="11"/>
  <c r="AD1819" i="11"/>
  <c r="AC1819" i="11"/>
  <c r="AB1819" i="11"/>
  <c r="W1819" i="11"/>
  <c r="Y1819" i="11"/>
  <c r="AA1819" i="11" s="1"/>
  <c r="AE1818" i="11"/>
  <c r="AD1818" i="11"/>
  <c r="AC1818" i="11"/>
  <c r="AB1818" i="11"/>
  <c r="W1818" i="11"/>
  <c r="Y1818" i="11"/>
  <c r="AA1818" i="11" s="1"/>
  <c r="AE1817" i="11"/>
  <c r="AD1817" i="11"/>
  <c r="AC1817" i="11"/>
  <c r="AB1817" i="11"/>
  <c r="W1817" i="11"/>
  <c r="X1817" i="11" s="1"/>
  <c r="Z1817" i="11" s="1"/>
  <c r="AE1816" i="11"/>
  <c r="AD1816" i="11"/>
  <c r="AC1816" i="11"/>
  <c r="AB1816" i="11"/>
  <c r="W1816" i="11"/>
  <c r="Y1816" i="11" s="1"/>
  <c r="AA1816" i="11" s="1"/>
  <c r="AE1815" i="11"/>
  <c r="AD1815" i="11"/>
  <c r="AC1815" i="11"/>
  <c r="AB1815" i="11"/>
  <c r="W1815" i="11"/>
  <c r="AE1814" i="11"/>
  <c r="AD1814" i="11"/>
  <c r="AC1814" i="11"/>
  <c r="AB1814" i="11"/>
  <c r="W1814" i="11"/>
  <c r="Y1814" i="11"/>
  <c r="AA1814" i="11" s="1"/>
  <c r="AE1813" i="11"/>
  <c r="AD1813" i="11"/>
  <c r="AC1813" i="11"/>
  <c r="AB1813" i="11"/>
  <c r="W1813" i="11"/>
  <c r="X1813" i="11" s="1"/>
  <c r="Z1813" i="11" s="1"/>
  <c r="AE1812" i="11"/>
  <c r="AD1812" i="11"/>
  <c r="AC1812" i="11"/>
  <c r="AB1812" i="11"/>
  <c r="W1812" i="11"/>
  <c r="Y1812" i="11" s="1"/>
  <c r="AA1812" i="11" s="1"/>
  <c r="AE1811" i="11"/>
  <c r="AD1811" i="11"/>
  <c r="AC1811" i="11"/>
  <c r="AB1811" i="11"/>
  <c r="W1811" i="11"/>
  <c r="Y1811" i="11" s="1"/>
  <c r="AA1811" i="11" s="1"/>
  <c r="AE1810" i="11"/>
  <c r="AD1810" i="11"/>
  <c r="AC1810" i="11"/>
  <c r="AB1810" i="11"/>
  <c r="W1810" i="11"/>
  <c r="Y1810" i="11" s="1"/>
  <c r="AA1810" i="11" s="1"/>
  <c r="AE1809" i="11"/>
  <c r="AD1809" i="11"/>
  <c r="AC1809" i="11"/>
  <c r="AB1809" i="11"/>
  <c r="X1809" i="11"/>
  <c r="Z1809" i="11" s="1"/>
  <c r="W1809" i="11"/>
  <c r="Y1809" i="11"/>
  <c r="AA1809" i="11" s="1"/>
  <c r="AE1808" i="11"/>
  <c r="AD1808" i="11"/>
  <c r="AC1808" i="11"/>
  <c r="AB1808" i="11"/>
  <c r="W1808" i="11"/>
  <c r="Y1808" i="11"/>
  <c r="AA1808" i="11" s="1"/>
  <c r="AE1807" i="11"/>
  <c r="AD1807" i="11"/>
  <c r="AC1807" i="11"/>
  <c r="AB1807" i="11"/>
  <c r="W1807" i="11"/>
  <c r="Y1807" i="11"/>
  <c r="AA1807" i="11" s="1"/>
  <c r="AE1806" i="11"/>
  <c r="AD1806" i="11"/>
  <c r="AC1806" i="11"/>
  <c r="AB1806" i="11"/>
  <c r="W1806" i="11"/>
  <c r="Y1806" i="11"/>
  <c r="AA1806" i="11" s="1"/>
  <c r="AE1805" i="11"/>
  <c r="AD1805" i="11"/>
  <c r="AC1805" i="11"/>
  <c r="AB1805" i="11"/>
  <c r="W1805" i="11"/>
  <c r="Y1805" i="11"/>
  <c r="AA1805" i="11" s="1"/>
  <c r="AE1804" i="11"/>
  <c r="AD1804" i="11"/>
  <c r="AC1804" i="11"/>
  <c r="AB1804" i="11"/>
  <c r="W1804" i="11"/>
  <c r="Y1804" i="11"/>
  <c r="AA1804" i="11" s="1"/>
  <c r="AE1803" i="11"/>
  <c r="AD1803" i="11"/>
  <c r="AC1803" i="11"/>
  <c r="AB1803" i="11"/>
  <c r="W1803" i="11"/>
  <c r="AE1802" i="11"/>
  <c r="AD1802" i="11"/>
  <c r="AC1802" i="11"/>
  <c r="AB1802" i="11"/>
  <c r="W1802" i="11"/>
  <c r="Y1802" i="11" s="1"/>
  <c r="AA1802" i="11" s="1"/>
  <c r="AE1801" i="11"/>
  <c r="AD1801" i="11"/>
  <c r="AC1801" i="11"/>
  <c r="AB1801" i="11"/>
  <c r="W1801" i="11"/>
  <c r="Y1801" i="11" s="1"/>
  <c r="AA1801" i="11" s="1"/>
  <c r="AE1800" i="11"/>
  <c r="AD1800" i="11"/>
  <c r="AC1800" i="11"/>
  <c r="AB1800" i="11"/>
  <c r="W1800" i="11"/>
  <c r="Y1800" i="11" s="1"/>
  <c r="AA1800" i="11" s="1"/>
  <c r="AE1799" i="11"/>
  <c r="AD1799" i="11"/>
  <c r="AC1799" i="11"/>
  <c r="AB1799" i="11"/>
  <c r="W1799" i="11"/>
  <c r="Y1799" i="11" s="1"/>
  <c r="AA1799" i="11" s="1"/>
  <c r="AE1798" i="11"/>
  <c r="AD1798" i="11"/>
  <c r="AC1798" i="11"/>
  <c r="AB1798" i="11"/>
  <c r="W1798" i="11"/>
  <c r="Y1798" i="11" s="1"/>
  <c r="AA1798" i="11" s="1"/>
  <c r="AE1797" i="11"/>
  <c r="AD1797" i="11"/>
  <c r="AC1797" i="11"/>
  <c r="AB1797" i="11"/>
  <c r="X1797" i="11"/>
  <c r="Z1797" i="11" s="1"/>
  <c r="W1797" i="11"/>
  <c r="Y1797" i="11"/>
  <c r="AA1797" i="11" s="1"/>
  <c r="AE1796" i="11"/>
  <c r="AD1796" i="11"/>
  <c r="AC1796" i="11"/>
  <c r="AB1796" i="11"/>
  <c r="W1796" i="11"/>
  <c r="Y1796" i="11"/>
  <c r="AA1796" i="11" s="1"/>
  <c r="AE1795" i="11"/>
  <c r="AD1795" i="11"/>
  <c r="AC1795" i="11"/>
  <c r="AB1795" i="11"/>
  <c r="W1795" i="11"/>
  <c r="Y1795" i="11"/>
  <c r="AA1795" i="11" s="1"/>
  <c r="AE1794" i="11"/>
  <c r="AD1794" i="11"/>
  <c r="AC1794" i="11"/>
  <c r="AB1794" i="11"/>
  <c r="W1794" i="11"/>
  <c r="Y1794" i="11"/>
  <c r="AA1794" i="11" s="1"/>
  <c r="AE1793" i="11"/>
  <c r="AD1793" i="11"/>
  <c r="AC1793" i="11"/>
  <c r="AB1793" i="11"/>
  <c r="W1793" i="11"/>
  <c r="AE1792" i="11"/>
  <c r="AD1792" i="11"/>
  <c r="AC1792" i="11"/>
  <c r="AB1792" i="11"/>
  <c r="W1792" i="11"/>
  <c r="Y1792" i="11" s="1"/>
  <c r="AA1792" i="11" s="1"/>
  <c r="AE1791" i="11"/>
  <c r="AD1791" i="11"/>
  <c r="AC1791" i="11"/>
  <c r="AB1791" i="11"/>
  <c r="W1791" i="11"/>
  <c r="AE1790" i="11"/>
  <c r="AD1790" i="11"/>
  <c r="AC1790" i="11"/>
  <c r="AB1790" i="11"/>
  <c r="W1790" i="11"/>
  <c r="Y1790" i="11"/>
  <c r="AA1790" i="11" s="1"/>
  <c r="AE1789" i="11"/>
  <c r="AD1789" i="11"/>
  <c r="AC1789" i="11"/>
  <c r="AB1789" i="11"/>
  <c r="W1789" i="11"/>
  <c r="Y1789" i="11"/>
  <c r="AA1789" i="11" s="1"/>
  <c r="AE1788" i="11"/>
  <c r="AD1788" i="11"/>
  <c r="AC1788" i="11"/>
  <c r="AB1788" i="11"/>
  <c r="W1788" i="11"/>
  <c r="Y1788" i="11"/>
  <c r="AA1788" i="11" s="1"/>
  <c r="AE1787" i="11"/>
  <c r="AD1787" i="11"/>
  <c r="AC1787" i="11"/>
  <c r="AB1787" i="11"/>
  <c r="W1787" i="11"/>
  <c r="Y1787" i="11"/>
  <c r="AA1787" i="11" s="1"/>
  <c r="AE1786" i="11"/>
  <c r="AD1786" i="11"/>
  <c r="AC1786" i="11"/>
  <c r="AB1786" i="11"/>
  <c r="W1786" i="11"/>
  <c r="Y1786" i="11"/>
  <c r="AA1786" i="11" s="1"/>
  <c r="AE1785" i="11"/>
  <c r="AD1785" i="11"/>
  <c r="AC1785" i="11"/>
  <c r="AB1785" i="11"/>
  <c r="W1785" i="11"/>
  <c r="AE1784" i="11"/>
  <c r="AD1784" i="11"/>
  <c r="AC1784" i="11"/>
  <c r="AB1784" i="11"/>
  <c r="W1784" i="11"/>
  <c r="Y1784" i="11" s="1"/>
  <c r="AA1784" i="11" s="1"/>
  <c r="AE1783" i="11"/>
  <c r="AD1783" i="11"/>
  <c r="AC1783" i="11"/>
  <c r="AB1783" i="11"/>
  <c r="W1783" i="11"/>
  <c r="Y1783" i="11" s="1"/>
  <c r="AA1783" i="11" s="1"/>
  <c r="AE1782" i="11"/>
  <c r="AD1782" i="11"/>
  <c r="AC1782" i="11"/>
  <c r="AB1782" i="11"/>
  <c r="W1782" i="11"/>
  <c r="Y1782" i="11" s="1"/>
  <c r="AA1782" i="11" s="1"/>
  <c r="AE1781" i="11"/>
  <c r="AD1781" i="11"/>
  <c r="AC1781" i="11"/>
  <c r="AB1781" i="11"/>
  <c r="X1781" i="11"/>
  <c r="Z1781" i="11" s="1"/>
  <c r="W1781" i="11"/>
  <c r="Y1781" i="11"/>
  <c r="AA1781" i="11" s="1"/>
  <c r="AE1780" i="11"/>
  <c r="AD1780" i="11"/>
  <c r="AC1780" i="11"/>
  <c r="AB1780" i="11"/>
  <c r="W1780" i="11"/>
  <c r="Y1780" i="11"/>
  <c r="AA1780" i="11" s="1"/>
  <c r="AE1779" i="11"/>
  <c r="AD1779" i="11"/>
  <c r="AC1779" i="11"/>
  <c r="AB1779" i="11"/>
  <c r="W1779" i="11"/>
  <c r="AE1778" i="11"/>
  <c r="AD1778" i="11"/>
  <c r="AC1778" i="11"/>
  <c r="AB1778" i="11"/>
  <c r="W1778" i="11"/>
  <c r="Y1778" i="11" s="1"/>
  <c r="AA1778" i="11" s="1"/>
  <c r="AE1777" i="11"/>
  <c r="AD1777" i="11"/>
  <c r="AC1777" i="11"/>
  <c r="AB1777" i="11"/>
  <c r="W1777" i="11"/>
  <c r="Y1777" i="11" s="1"/>
  <c r="AA1777" i="11" s="1"/>
  <c r="AE1776" i="11"/>
  <c r="AD1776" i="11"/>
  <c r="AC1776" i="11"/>
  <c r="AB1776" i="11"/>
  <c r="W1776" i="11"/>
  <c r="Y1776" i="11" s="1"/>
  <c r="AA1776" i="11" s="1"/>
  <c r="AE1775" i="11"/>
  <c r="AD1775" i="11"/>
  <c r="AC1775" i="11"/>
  <c r="AB1775" i="11"/>
  <c r="W1775" i="11"/>
  <c r="Y1775" i="11" s="1"/>
  <c r="AA1775" i="11" s="1"/>
  <c r="AE1774" i="11"/>
  <c r="AD1774" i="11"/>
  <c r="AC1774" i="11"/>
  <c r="AB1774" i="11"/>
  <c r="W1774" i="11"/>
  <c r="Y1774" i="11" s="1"/>
  <c r="AA1774" i="11" s="1"/>
  <c r="AE1773" i="11"/>
  <c r="AD1773" i="11"/>
  <c r="AC1773" i="11"/>
  <c r="AB1773" i="11"/>
  <c r="W1773" i="11"/>
  <c r="Y1773" i="11" s="1"/>
  <c r="AA1773" i="11" s="1"/>
  <c r="AE1772" i="11"/>
  <c r="AD1772" i="11"/>
  <c r="AC1772" i="11"/>
  <c r="AB1772" i="11"/>
  <c r="W1772" i="11"/>
  <c r="Y1772" i="11"/>
  <c r="AA1772" i="11" s="1"/>
  <c r="AE1771" i="11"/>
  <c r="AD1771" i="11"/>
  <c r="AC1771" i="11"/>
  <c r="AB1771" i="11"/>
  <c r="W1771" i="11"/>
  <c r="Y1771" i="11"/>
  <c r="AA1771" i="11" s="1"/>
  <c r="AE1770" i="11"/>
  <c r="AD1770" i="11"/>
  <c r="AC1770" i="11"/>
  <c r="AB1770" i="11"/>
  <c r="W1770" i="11"/>
  <c r="Y1770" i="11"/>
  <c r="AA1770" i="11" s="1"/>
  <c r="AE1769" i="11"/>
  <c r="AD1769" i="11"/>
  <c r="AC1769" i="11"/>
  <c r="AB1769" i="11"/>
  <c r="W1769" i="11"/>
  <c r="X1769" i="11" s="1"/>
  <c r="Z1769" i="11" s="1"/>
  <c r="AE1768" i="11"/>
  <c r="AD1768" i="11"/>
  <c r="AC1768" i="11"/>
  <c r="AB1768" i="11"/>
  <c r="W1768" i="11"/>
  <c r="Y1768" i="11"/>
  <c r="AA1768" i="11" s="1"/>
  <c r="AE1767" i="11"/>
  <c r="AD1767" i="11"/>
  <c r="AC1767" i="11"/>
  <c r="AB1767" i="11"/>
  <c r="W1767" i="11"/>
  <c r="AE1766" i="11"/>
  <c r="AD1766" i="11"/>
  <c r="AC1766" i="11"/>
  <c r="AB1766" i="11"/>
  <c r="W1766" i="11"/>
  <c r="Y1766" i="11" s="1"/>
  <c r="AA1766" i="11" s="1"/>
  <c r="AE1765" i="11"/>
  <c r="AD1765" i="11"/>
  <c r="AC1765" i="11"/>
  <c r="AB1765" i="11"/>
  <c r="X1765" i="11"/>
  <c r="Z1765" i="11" s="1"/>
  <c r="W1765" i="11"/>
  <c r="Y1765" i="11"/>
  <c r="AA1765" i="11" s="1"/>
  <c r="AE1764" i="11"/>
  <c r="AD1764" i="11"/>
  <c r="AC1764" i="11"/>
  <c r="AB1764" i="11"/>
  <c r="W1764" i="11"/>
  <c r="Y1764" i="11"/>
  <c r="AA1764" i="11" s="1"/>
  <c r="AE1763" i="11"/>
  <c r="AD1763" i="11"/>
  <c r="AC1763" i="11"/>
  <c r="AB1763" i="11"/>
  <c r="W1763" i="11"/>
  <c r="Y1763" i="11"/>
  <c r="AA1763" i="11" s="1"/>
  <c r="AE1762" i="11"/>
  <c r="AD1762" i="11"/>
  <c r="AC1762" i="11"/>
  <c r="AB1762" i="11"/>
  <c r="W1762" i="11"/>
  <c r="Y1762" i="11"/>
  <c r="AA1762" i="11" s="1"/>
  <c r="AE1761" i="11"/>
  <c r="AD1761" i="11"/>
  <c r="AC1761" i="11"/>
  <c r="AB1761" i="11"/>
  <c r="W1761" i="11"/>
  <c r="X1761" i="11" s="1"/>
  <c r="Z1761" i="11" s="1"/>
  <c r="AE1760" i="11"/>
  <c r="AD1760" i="11"/>
  <c r="AC1760" i="11"/>
  <c r="AB1760" i="11"/>
  <c r="W1760" i="11"/>
  <c r="Y1760" i="11" s="1"/>
  <c r="AA1760" i="11" s="1"/>
  <c r="AE1759" i="11"/>
  <c r="AD1759" i="11"/>
  <c r="AC1759" i="11"/>
  <c r="AB1759" i="11"/>
  <c r="W1759" i="11"/>
  <c r="Y1759" i="11" s="1"/>
  <c r="AA1759" i="11" s="1"/>
  <c r="AE1758" i="11"/>
  <c r="AD1758" i="11"/>
  <c r="AC1758" i="11"/>
  <c r="AB1758" i="11"/>
  <c r="W1758" i="11"/>
  <c r="Y1758" i="11" s="1"/>
  <c r="AA1758" i="11" s="1"/>
  <c r="AE1757" i="11"/>
  <c r="AD1757" i="11"/>
  <c r="AC1757" i="11"/>
  <c r="AB1757" i="11"/>
  <c r="W1757" i="11"/>
  <c r="Y1757" i="11" s="1"/>
  <c r="AA1757" i="11" s="1"/>
  <c r="AE1756" i="11"/>
  <c r="AD1756" i="11"/>
  <c r="AC1756" i="11"/>
  <c r="AB1756" i="11"/>
  <c r="W1756" i="11"/>
  <c r="Y1756" i="11" s="1"/>
  <c r="AA1756" i="11" s="1"/>
  <c r="AE1755" i="11"/>
  <c r="AD1755" i="11"/>
  <c r="AC1755" i="11"/>
  <c r="AB1755" i="11"/>
  <c r="W1755" i="11"/>
  <c r="AE1754" i="11"/>
  <c r="AD1754" i="11"/>
  <c r="AC1754" i="11"/>
  <c r="AB1754" i="11"/>
  <c r="W1754" i="11"/>
  <c r="Y1754" i="11"/>
  <c r="AA1754" i="11" s="1"/>
  <c r="AE1753" i="11"/>
  <c r="AD1753" i="11"/>
  <c r="AC1753" i="11"/>
  <c r="AB1753" i="11"/>
  <c r="W1753" i="11"/>
  <c r="AE1752" i="11"/>
  <c r="AD1752" i="11"/>
  <c r="AC1752" i="11"/>
  <c r="AB1752" i="11"/>
  <c r="W1752" i="11"/>
  <c r="Y1752" i="11" s="1"/>
  <c r="AA1752" i="11" s="1"/>
  <c r="AE1751" i="11"/>
  <c r="AD1751" i="11"/>
  <c r="AC1751" i="11"/>
  <c r="AB1751" i="11"/>
  <c r="W1751" i="11"/>
  <c r="Y1751" i="11" s="1"/>
  <c r="AA1751" i="11" s="1"/>
  <c r="AE1750" i="11"/>
  <c r="AD1750" i="11"/>
  <c r="AC1750" i="11"/>
  <c r="AB1750" i="11"/>
  <c r="W1750" i="11"/>
  <c r="Y1750" i="11" s="1"/>
  <c r="AA1750" i="11" s="1"/>
  <c r="AE1749" i="11"/>
  <c r="AD1749" i="11"/>
  <c r="AC1749" i="11"/>
  <c r="AB1749" i="11"/>
  <c r="W1749" i="11"/>
  <c r="Y1749" i="11" s="1"/>
  <c r="AA1749" i="11" s="1"/>
  <c r="AE1748" i="11"/>
  <c r="AD1748" i="11"/>
  <c r="AC1748" i="11"/>
  <c r="AB1748" i="11"/>
  <c r="W1748" i="11"/>
  <c r="Y1748" i="11" s="1"/>
  <c r="AA1748" i="11" s="1"/>
  <c r="AE1747" i="11"/>
  <c r="AD1747" i="11"/>
  <c r="AC1747" i="11"/>
  <c r="AB1747" i="11"/>
  <c r="W1747" i="11"/>
  <c r="Y1747" i="11" s="1"/>
  <c r="AA1747" i="11" s="1"/>
  <c r="AE1746" i="11"/>
  <c r="AD1746" i="11"/>
  <c r="AC1746" i="11"/>
  <c r="AB1746" i="11"/>
  <c r="W1746" i="11"/>
  <c r="Y1746" i="11" s="1"/>
  <c r="AA1746" i="11" s="1"/>
  <c r="AE1745" i="11"/>
  <c r="AD1745" i="11"/>
  <c r="AC1745" i="11"/>
  <c r="AB1745" i="11"/>
  <c r="W1745" i="11"/>
  <c r="Y1745" i="11" s="1"/>
  <c r="AA1745" i="11" s="1"/>
  <c r="AE1744" i="11"/>
  <c r="AD1744" i="11"/>
  <c r="AC1744" i="11"/>
  <c r="AB1744" i="11"/>
  <c r="W1744" i="11"/>
  <c r="Y1744" i="11" s="1"/>
  <c r="AA1744" i="11" s="1"/>
  <c r="AE1743" i="11"/>
  <c r="AD1743" i="11"/>
  <c r="AC1743" i="11"/>
  <c r="AB1743" i="11"/>
  <c r="W1743" i="11"/>
  <c r="AE1742" i="11"/>
  <c r="AD1742" i="11"/>
  <c r="AC1742" i="11"/>
  <c r="AB1742" i="11"/>
  <c r="W1742" i="11"/>
  <c r="Y1742" i="11"/>
  <c r="AA1742" i="11" s="1"/>
  <c r="AE1741" i="11"/>
  <c r="AD1741" i="11"/>
  <c r="AC1741" i="11"/>
  <c r="AB1741" i="11"/>
  <c r="W1741" i="11"/>
  <c r="Y1741" i="11"/>
  <c r="AA1741" i="11" s="1"/>
  <c r="AE1740" i="11"/>
  <c r="AD1740" i="11"/>
  <c r="AC1740" i="11"/>
  <c r="AB1740" i="11"/>
  <c r="W1740" i="11"/>
  <c r="Y1740" i="11"/>
  <c r="AA1740" i="11" s="1"/>
  <c r="AE1739" i="11"/>
  <c r="AD1739" i="11"/>
  <c r="AC1739" i="11"/>
  <c r="AB1739" i="11"/>
  <c r="W1739" i="11"/>
  <c r="Y1739" i="11"/>
  <c r="AA1739" i="11" s="1"/>
  <c r="AE1738" i="11"/>
  <c r="AD1738" i="11"/>
  <c r="AC1738" i="11"/>
  <c r="AB1738" i="11"/>
  <c r="W1738" i="11"/>
  <c r="Y1738" i="11"/>
  <c r="AA1738" i="11" s="1"/>
  <c r="AE1737" i="11"/>
  <c r="AD1737" i="11"/>
  <c r="AC1737" i="11"/>
  <c r="AB1737" i="11"/>
  <c r="W1737" i="11"/>
  <c r="AE1736" i="11"/>
  <c r="AD1736" i="11"/>
  <c r="AC1736" i="11"/>
  <c r="AB1736" i="11"/>
  <c r="W1736" i="11"/>
  <c r="X1736" i="11" s="1"/>
  <c r="Z1736" i="11" s="1"/>
  <c r="Y1736" i="11"/>
  <c r="AA1736" i="11" s="1"/>
  <c r="AE1735" i="11"/>
  <c r="AD1735" i="11"/>
  <c r="AC1735" i="11"/>
  <c r="AB1735" i="11"/>
  <c r="W1735" i="11"/>
  <c r="Y1735" i="11"/>
  <c r="AA1735" i="11" s="1"/>
  <c r="AE1734" i="11"/>
  <c r="AD1734" i="11"/>
  <c r="AC1734" i="11"/>
  <c r="AB1734" i="11"/>
  <c r="W1734" i="11"/>
  <c r="Y1734" i="11"/>
  <c r="AA1734" i="11" s="1"/>
  <c r="AE1733" i="11"/>
  <c r="AD1733" i="11"/>
  <c r="AC1733" i="11"/>
  <c r="AB1733" i="11"/>
  <c r="W1733" i="11"/>
  <c r="Y1733" i="11"/>
  <c r="AA1733" i="11" s="1"/>
  <c r="AE1732" i="11"/>
  <c r="AD1732" i="11"/>
  <c r="AC1732" i="11"/>
  <c r="AB1732" i="11"/>
  <c r="W1732" i="11"/>
  <c r="X1732" i="11" s="1"/>
  <c r="Z1732" i="11" s="1"/>
  <c r="AE1731" i="11"/>
  <c r="AD1731" i="11"/>
  <c r="AC1731" i="11"/>
  <c r="AB1731" i="11"/>
  <c r="W1731" i="11"/>
  <c r="AE1730" i="11"/>
  <c r="AD1730" i="11"/>
  <c r="AC1730" i="11"/>
  <c r="AB1730" i="11"/>
  <c r="W1730" i="11"/>
  <c r="Y1730" i="11"/>
  <c r="AA1730" i="11" s="1"/>
  <c r="AE1729" i="11"/>
  <c r="AD1729" i="11"/>
  <c r="AC1729" i="11"/>
  <c r="AB1729" i="11"/>
  <c r="W1729" i="11"/>
  <c r="Y1729" i="11"/>
  <c r="AA1729" i="11" s="1"/>
  <c r="AE1728" i="11"/>
  <c r="AD1728" i="11"/>
  <c r="AC1728" i="11"/>
  <c r="AB1728" i="11"/>
  <c r="W1728" i="11"/>
  <c r="Y1728" i="11"/>
  <c r="AA1728" i="11" s="1"/>
  <c r="AE1727" i="11"/>
  <c r="AD1727" i="11"/>
  <c r="AC1727" i="11"/>
  <c r="AB1727" i="11"/>
  <c r="W1727" i="11"/>
  <c r="Y1727" i="11"/>
  <c r="AA1727" i="11" s="1"/>
  <c r="AE1726" i="11"/>
  <c r="AD1726" i="11"/>
  <c r="AC1726" i="11"/>
  <c r="AB1726" i="11"/>
  <c r="W1726" i="11"/>
  <c r="Y1726" i="11"/>
  <c r="AA1726" i="11" s="1"/>
  <c r="AE1725" i="11"/>
  <c r="AD1725" i="11"/>
  <c r="AC1725" i="11"/>
  <c r="AB1725" i="11"/>
  <c r="W1725" i="11"/>
  <c r="AE1724" i="11"/>
  <c r="AD1724" i="11"/>
  <c r="AC1724" i="11"/>
  <c r="AB1724" i="11"/>
  <c r="W1724" i="11"/>
  <c r="X1724" i="11" s="1"/>
  <c r="Z1724" i="11" s="1"/>
  <c r="Y1724" i="11"/>
  <c r="AA1724" i="11" s="1"/>
  <c r="AE1723" i="11"/>
  <c r="AD1723" i="11"/>
  <c r="AC1723" i="11"/>
  <c r="AB1723" i="11"/>
  <c r="W1723" i="11"/>
  <c r="Y1723" i="11"/>
  <c r="AA1723" i="11" s="1"/>
  <c r="AE1722" i="11"/>
  <c r="AD1722" i="11"/>
  <c r="AC1722" i="11"/>
  <c r="AB1722" i="11"/>
  <c r="W1722" i="11"/>
  <c r="Y1722" i="11"/>
  <c r="AA1722" i="11" s="1"/>
  <c r="AE1721" i="11"/>
  <c r="AD1721" i="11"/>
  <c r="AC1721" i="11"/>
  <c r="AB1721" i="11"/>
  <c r="W1721" i="11"/>
  <c r="Y1721" i="11"/>
  <c r="AA1721" i="11" s="1"/>
  <c r="AE1720" i="11"/>
  <c r="AD1720" i="11"/>
  <c r="AC1720" i="11"/>
  <c r="AB1720" i="11"/>
  <c r="W1720" i="11"/>
  <c r="X1720" i="11" s="1"/>
  <c r="Z1720" i="11" s="1"/>
  <c r="AE1719" i="11"/>
  <c r="AD1719" i="11"/>
  <c r="AC1719" i="11"/>
  <c r="AB1719" i="11"/>
  <c r="W1719" i="11"/>
  <c r="AE1718" i="11"/>
  <c r="AD1718" i="11"/>
  <c r="AC1718" i="11"/>
  <c r="AB1718" i="11"/>
  <c r="W1718" i="11"/>
  <c r="Y1718" i="11"/>
  <c r="AA1718" i="11" s="1"/>
  <c r="AE1717" i="11"/>
  <c r="AD1717" i="11"/>
  <c r="AC1717" i="11"/>
  <c r="AB1717" i="11"/>
  <c r="W1717" i="11"/>
  <c r="Y1717" i="11"/>
  <c r="AA1717" i="11" s="1"/>
  <c r="AE1716" i="11"/>
  <c r="AD1716" i="11"/>
  <c r="AC1716" i="11"/>
  <c r="AB1716" i="11"/>
  <c r="W1716" i="11"/>
  <c r="Y1716" i="11"/>
  <c r="AA1716" i="11" s="1"/>
  <c r="AE1715" i="11"/>
  <c r="AD1715" i="11"/>
  <c r="AC1715" i="11"/>
  <c r="AB1715" i="11"/>
  <c r="W1715" i="11"/>
  <c r="Y1715" i="11"/>
  <c r="AA1715" i="11" s="1"/>
  <c r="AE1714" i="11"/>
  <c r="AD1714" i="11"/>
  <c r="AC1714" i="11"/>
  <c r="AB1714" i="11"/>
  <c r="W1714" i="11"/>
  <c r="Y1714" i="11"/>
  <c r="AA1714" i="11" s="1"/>
  <c r="AE1713" i="11"/>
  <c r="AD1713" i="11"/>
  <c r="AC1713" i="11"/>
  <c r="AB1713" i="11"/>
  <c r="W1713" i="11"/>
  <c r="AE1712" i="11"/>
  <c r="AD1712" i="11"/>
  <c r="AC1712" i="11"/>
  <c r="AB1712" i="11"/>
  <c r="W1712" i="11"/>
  <c r="X1712" i="11" s="1"/>
  <c r="Z1712" i="11" s="1"/>
  <c r="Y1712" i="11"/>
  <c r="AA1712" i="11" s="1"/>
  <c r="AE1711" i="11"/>
  <c r="AD1711" i="11"/>
  <c r="AC1711" i="11"/>
  <c r="AB1711" i="11"/>
  <c r="W1711" i="11"/>
  <c r="Y1711" i="11"/>
  <c r="AA1711" i="11" s="1"/>
  <c r="AE1710" i="11"/>
  <c r="AD1710" i="11"/>
  <c r="AC1710" i="11"/>
  <c r="AB1710" i="11"/>
  <c r="W1710" i="11"/>
  <c r="Y1710" i="11"/>
  <c r="AA1710" i="11" s="1"/>
  <c r="AE1709" i="11"/>
  <c r="AD1709" i="11"/>
  <c r="AC1709" i="11"/>
  <c r="AB1709" i="11"/>
  <c r="W1709" i="11"/>
  <c r="Y1709" i="11"/>
  <c r="AA1709" i="11" s="1"/>
  <c r="AE1708" i="11"/>
  <c r="AD1708" i="11"/>
  <c r="AC1708" i="11"/>
  <c r="AB1708" i="11"/>
  <c r="W1708" i="11"/>
  <c r="X1708" i="11" s="1"/>
  <c r="Z1708" i="11" s="1"/>
  <c r="AE1707" i="11"/>
  <c r="AD1707" i="11"/>
  <c r="AC1707" i="11"/>
  <c r="AB1707" i="11"/>
  <c r="W1707" i="11"/>
  <c r="AE1706" i="11"/>
  <c r="AD1706" i="11"/>
  <c r="AC1706" i="11"/>
  <c r="AB1706" i="11"/>
  <c r="W1706" i="11"/>
  <c r="Y1706" i="11"/>
  <c r="AA1706" i="11" s="1"/>
  <c r="AE1705" i="11"/>
  <c r="AD1705" i="11"/>
  <c r="AC1705" i="11"/>
  <c r="AB1705" i="11"/>
  <c r="W1705" i="11"/>
  <c r="Y1705" i="11"/>
  <c r="AA1705" i="11" s="1"/>
  <c r="AE1704" i="11"/>
  <c r="AD1704" i="11"/>
  <c r="AC1704" i="11"/>
  <c r="AB1704" i="11"/>
  <c r="W1704" i="11"/>
  <c r="Y1704" i="11" s="1"/>
  <c r="AA1704" i="11" s="1"/>
  <c r="AE1703" i="11"/>
  <c r="AD1703" i="11"/>
  <c r="AC1703" i="11"/>
  <c r="AB1703" i="11"/>
  <c r="W1703" i="11"/>
  <c r="Y1703" i="11" s="1"/>
  <c r="AA1703" i="11" s="1"/>
  <c r="AE1702" i="11"/>
  <c r="AD1702" i="11"/>
  <c r="AC1702" i="11"/>
  <c r="AB1702" i="11"/>
  <c r="W1702" i="11"/>
  <c r="Y1702" i="11" s="1"/>
  <c r="AA1702" i="11" s="1"/>
  <c r="AE1701" i="11"/>
  <c r="AD1701" i="11"/>
  <c r="AC1701" i="11"/>
  <c r="AB1701" i="11"/>
  <c r="W1701" i="11"/>
  <c r="AE1700" i="11"/>
  <c r="AD1700" i="11"/>
  <c r="AC1700" i="11"/>
  <c r="AB1700" i="11"/>
  <c r="W1700" i="11"/>
  <c r="X1700" i="11" s="1"/>
  <c r="Z1700" i="11" s="1"/>
  <c r="AE1699" i="11"/>
  <c r="AD1699" i="11"/>
  <c r="AC1699" i="11"/>
  <c r="AB1699" i="11"/>
  <c r="W1699" i="11"/>
  <c r="Y1699" i="11" s="1"/>
  <c r="AA1699" i="11" s="1"/>
  <c r="AE1698" i="11"/>
  <c r="AD1698" i="11"/>
  <c r="AC1698" i="11"/>
  <c r="AB1698" i="11"/>
  <c r="W1698" i="11"/>
  <c r="Y1698" i="11" s="1"/>
  <c r="AA1698" i="11" s="1"/>
  <c r="AE1697" i="11"/>
  <c r="AD1697" i="11"/>
  <c r="AC1697" i="11"/>
  <c r="AB1697" i="11"/>
  <c r="W1697" i="11"/>
  <c r="Y1697" i="11" s="1"/>
  <c r="AA1697" i="11" s="1"/>
  <c r="AE1696" i="11"/>
  <c r="AD1696" i="11"/>
  <c r="AC1696" i="11"/>
  <c r="AB1696" i="11"/>
  <c r="X1696" i="11"/>
  <c r="Z1696" i="11" s="1"/>
  <c r="W1696" i="11"/>
  <c r="Y1696" i="11"/>
  <c r="AA1696" i="11" s="1"/>
  <c r="AE1695" i="11"/>
  <c r="AD1695" i="11"/>
  <c r="AC1695" i="11"/>
  <c r="AB1695" i="11"/>
  <c r="W1695" i="11"/>
  <c r="AE1694" i="11"/>
  <c r="AD1694" i="11"/>
  <c r="AC1694" i="11"/>
  <c r="AB1694" i="11"/>
  <c r="W1694" i="11"/>
  <c r="Y1694" i="11" s="1"/>
  <c r="AA1694" i="11" s="1"/>
  <c r="AE1693" i="11"/>
  <c r="AD1693" i="11"/>
  <c r="AC1693" i="11"/>
  <c r="AB1693" i="11"/>
  <c r="W1693" i="11"/>
  <c r="Y1693" i="11" s="1"/>
  <c r="AA1693" i="11" s="1"/>
  <c r="AE1692" i="11"/>
  <c r="AD1692" i="11"/>
  <c r="AC1692" i="11"/>
  <c r="AB1692" i="11"/>
  <c r="W1692" i="11"/>
  <c r="Y1692" i="11" s="1"/>
  <c r="AA1692" i="11" s="1"/>
  <c r="AE1691" i="11"/>
  <c r="AD1691" i="11"/>
  <c r="AC1691" i="11"/>
  <c r="AB1691" i="11"/>
  <c r="W1691" i="11"/>
  <c r="Y1691" i="11" s="1"/>
  <c r="AA1691" i="11" s="1"/>
  <c r="AE1690" i="11"/>
  <c r="AD1690" i="11"/>
  <c r="AC1690" i="11"/>
  <c r="AB1690" i="11"/>
  <c r="W1690" i="11"/>
  <c r="Y1690" i="11" s="1"/>
  <c r="AA1690" i="11" s="1"/>
  <c r="AE1689" i="11"/>
  <c r="AD1689" i="11"/>
  <c r="AC1689" i="11"/>
  <c r="AB1689" i="11"/>
  <c r="W1689" i="11"/>
  <c r="AE1688" i="11"/>
  <c r="AD1688" i="11"/>
  <c r="AC1688" i="11"/>
  <c r="AB1688" i="11"/>
  <c r="W1688" i="11"/>
  <c r="Y1688" i="11"/>
  <c r="AA1688" i="11" s="1"/>
  <c r="AE1687" i="11"/>
  <c r="AD1687" i="11"/>
  <c r="AC1687" i="11"/>
  <c r="AB1687" i="11"/>
  <c r="W1687" i="11"/>
  <c r="Y1687" i="11"/>
  <c r="AA1687" i="11" s="1"/>
  <c r="AE1686" i="11"/>
  <c r="AD1686" i="11"/>
  <c r="AC1686" i="11"/>
  <c r="AB1686" i="11"/>
  <c r="W1686" i="11"/>
  <c r="Y1686" i="11"/>
  <c r="AA1686" i="11" s="1"/>
  <c r="AE1685" i="11"/>
  <c r="AD1685" i="11"/>
  <c r="AC1685" i="11"/>
  <c r="AB1685" i="11"/>
  <c r="W1685" i="11"/>
  <c r="Y1685" i="11"/>
  <c r="AA1685" i="11" s="1"/>
  <c r="AE1684" i="11"/>
  <c r="AD1684" i="11"/>
  <c r="AC1684" i="11"/>
  <c r="AB1684" i="11"/>
  <c r="W1684" i="11"/>
  <c r="Y1684" i="11"/>
  <c r="AA1684" i="11" s="1"/>
  <c r="AE1683" i="11"/>
  <c r="AD1683" i="11"/>
  <c r="AC1683" i="11"/>
  <c r="AB1683" i="11"/>
  <c r="W1683" i="11"/>
  <c r="AE1682" i="11"/>
  <c r="AD1682" i="11"/>
  <c r="AC1682" i="11"/>
  <c r="AB1682" i="11"/>
  <c r="W1682" i="11"/>
  <c r="Y1682" i="11"/>
  <c r="AA1682" i="11" s="1"/>
  <c r="AE1681" i="11"/>
  <c r="AD1681" i="11"/>
  <c r="AC1681" i="11"/>
  <c r="AB1681" i="11"/>
  <c r="W1681" i="11"/>
  <c r="Y1681" i="11"/>
  <c r="AA1681" i="11" s="1"/>
  <c r="AE1680" i="11"/>
  <c r="AD1680" i="11"/>
  <c r="AC1680" i="11"/>
  <c r="AB1680" i="11"/>
  <c r="W1680" i="11"/>
  <c r="Y1680" i="11"/>
  <c r="AA1680" i="11" s="1"/>
  <c r="AE1679" i="11"/>
  <c r="AD1679" i="11"/>
  <c r="AC1679" i="11"/>
  <c r="AB1679" i="11"/>
  <c r="W1679" i="11"/>
  <c r="Y1679" i="11"/>
  <c r="AA1679" i="11" s="1"/>
  <c r="AE1678" i="11"/>
  <c r="AD1678" i="11"/>
  <c r="AC1678" i="11"/>
  <c r="AB1678" i="11"/>
  <c r="W1678" i="11"/>
  <c r="Y1678" i="11"/>
  <c r="AA1678" i="11" s="1"/>
  <c r="AE1677" i="11"/>
  <c r="AD1677" i="11"/>
  <c r="AC1677" i="11"/>
  <c r="AB1677" i="11"/>
  <c r="W1677" i="11"/>
  <c r="AE1676" i="11"/>
  <c r="AD1676" i="11"/>
  <c r="AC1676" i="11"/>
  <c r="AB1676" i="11"/>
  <c r="W1676" i="11"/>
  <c r="Y1676" i="11" s="1"/>
  <c r="AA1676" i="11" s="1"/>
  <c r="X1676" i="11"/>
  <c r="Z1676" i="11" s="1"/>
  <c r="AE1675" i="11"/>
  <c r="AD1675" i="11"/>
  <c r="AC1675" i="11"/>
  <c r="AB1675" i="11"/>
  <c r="W1675" i="11"/>
  <c r="Y1675" i="11"/>
  <c r="AA1675" i="11" s="1"/>
  <c r="AE1674" i="11"/>
  <c r="AD1674" i="11"/>
  <c r="AC1674" i="11"/>
  <c r="AB1674" i="11"/>
  <c r="W1674" i="11"/>
  <c r="Y1674" i="11"/>
  <c r="AA1674" i="11" s="1"/>
  <c r="AE1673" i="11"/>
  <c r="AD1673" i="11"/>
  <c r="AC1673" i="11"/>
  <c r="AB1673" i="11"/>
  <c r="W1673" i="11"/>
  <c r="Y1673" i="11"/>
  <c r="AA1673" i="11" s="1"/>
  <c r="AE1672" i="11"/>
  <c r="AD1672" i="11"/>
  <c r="AC1672" i="11"/>
  <c r="AB1672" i="11"/>
  <c r="W1672" i="11"/>
  <c r="Y1672" i="11"/>
  <c r="AA1672" i="11" s="1"/>
  <c r="AE1671" i="11"/>
  <c r="AD1671" i="11"/>
  <c r="AC1671" i="11"/>
  <c r="AB1671" i="11"/>
  <c r="W1671" i="11"/>
  <c r="Y1671" i="11"/>
  <c r="AA1671" i="11" s="1"/>
  <c r="AE1670" i="11"/>
  <c r="AD1670" i="11"/>
  <c r="AC1670" i="11"/>
  <c r="AB1670" i="11"/>
  <c r="W1670" i="11"/>
  <c r="Y1670" i="11"/>
  <c r="AA1670" i="11" s="1"/>
  <c r="AE1669" i="11"/>
  <c r="AD1669" i="11"/>
  <c r="AC1669" i="11"/>
  <c r="AB1669" i="11"/>
  <c r="W1669" i="11"/>
  <c r="Y1669" i="11"/>
  <c r="AA1669" i="11" s="1"/>
  <c r="AE1668" i="11"/>
  <c r="AD1668" i="11"/>
  <c r="AC1668" i="11"/>
  <c r="AB1668" i="11"/>
  <c r="W1668" i="11"/>
  <c r="Y1668" i="11"/>
  <c r="AA1668" i="11" s="1"/>
  <c r="AE1667" i="11"/>
  <c r="AD1667" i="11"/>
  <c r="AC1667" i="11"/>
  <c r="AB1667" i="11"/>
  <c r="W1667" i="11"/>
  <c r="Y1667" i="11"/>
  <c r="AA1667" i="11" s="1"/>
  <c r="AE1666" i="11"/>
  <c r="AD1666" i="11"/>
  <c r="AC1666" i="11"/>
  <c r="AB1666" i="11"/>
  <c r="W1666" i="11"/>
  <c r="X1666" i="11" s="1"/>
  <c r="Z1666" i="11" s="1"/>
  <c r="Y1666" i="11"/>
  <c r="AA1666" i="11" s="1"/>
  <c r="AE1665" i="11"/>
  <c r="AD1665" i="11"/>
  <c r="AC1665" i="11"/>
  <c r="AB1665" i="11"/>
  <c r="W1665" i="11"/>
  <c r="X1665" i="11" s="1"/>
  <c r="Z1665" i="11" s="1"/>
  <c r="AE1664" i="11"/>
  <c r="AD1664" i="11"/>
  <c r="AC1664" i="11"/>
  <c r="AB1664" i="11"/>
  <c r="W1664" i="11"/>
  <c r="Y1664" i="11" s="1"/>
  <c r="AA1664" i="11" s="1"/>
  <c r="AE1663" i="11"/>
  <c r="AD1663" i="11"/>
  <c r="AC1663" i="11"/>
  <c r="AB1663" i="11"/>
  <c r="W1663" i="11"/>
  <c r="Y1663" i="11" s="1"/>
  <c r="AA1663" i="11" s="1"/>
  <c r="AE1662" i="11"/>
  <c r="AD1662" i="11"/>
  <c r="AC1662" i="11"/>
  <c r="AB1662" i="11"/>
  <c r="W1662" i="11"/>
  <c r="Y1662" i="11" s="1"/>
  <c r="AA1662" i="11" s="1"/>
  <c r="AE1661" i="11"/>
  <c r="AD1661" i="11"/>
  <c r="AC1661" i="11"/>
  <c r="AB1661" i="11"/>
  <c r="W1661" i="11"/>
  <c r="Y1661" i="11" s="1"/>
  <c r="AA1661" i="11" s="1"/>
  <c r="AE1660" i="11"/>
  <c r="AD1660" i="11"/>
  <c r="AC1660" i="11"/>
  <c r="AB1660" i="11"/>
  <c r="W1660" i="11"/>
  <c r="Y1660" i="11" s="1"/>
  <c r="AA1660" i="11" s="1"/>
  <c r="AE1659" i="11"/>
  <c r="AD1659" i="11"/>
  <c r="AC1659" i="11"/>
  <c r="AB1659" i="11"/>
  <c r="W1659" i="11"/>
  <c r="Y1659" i="11" s="1"/>
  <c r="AA1659" i="11" s="1"/>
  <c r="AE1658" i="11"/>
  <c r="AD1658" i="11"/>
  <c r="AC1658" i="11"/>
  <c r="AB1658" i="11"/>
  <c r="W1658" i="11"/>
  <c r="Y1658" i="11" s="1"/>
  <c r="AA1658" i="11" s="1"/>
  <c r="AE1657" i="11"/>
  <c r="AD1657" i="11"/>
  <c r="AC1657" i="11"/>
  <c r="AB1657" i="11"/>
  <c r="W1657" i="11"/>
  <c r="Y1657" i="11" s="1"/>
  <c r="AA1657" i="11" s="1"/>
  <c r="AE1656" i="11"/>
  <c r="AD1656" i="11"/>
  <c r="AC1656" i="11"/>
  <c r="AB1656" i="11"/>
  <c r="W1656" i="11"/>
  <c r="Y1656" i="11" s="1"/>
  <c r="AA1656" i="11" s="1"/>
  <c r="AE1655" i="11"/>
  <c r="AD1655" i="11"/>
  <c r="AC1655" i="11"/>
  <c r="AB1655" i="11"/>
  <c r="W1655" i="11"/>
  <c r="Y1655" i="11" s="1"/>
  <c r="AA1655" i="11" s="1"/>
  <c r="AE1654" i="11"/>
  <c r="AD1654" i="11"/>
  <c r="AC1654" i="11"/>
  <c r="AB1654" i="11"/>
  <c r="X1654" i="11"/>
  <c r="Z1654" i="11" s="1"/>
  <c r="W1654" i="11"/>
  <c r="Y1654" i="11"/>
  <c r="AA1654" i="11" s="1"/>
  <c r="AE1653" i="11"/>
  <c r="AD1653" i="11"/>
  <c r="AC1653" i="11"/>
  <c r="AB1653" i="11"/>
  <c r="W1653" i="11"/>
  <c r="X1653" i="11" s="1"/>
  <c r="Z1653" i="11" s="1"/>
  <c r="AE1652" i="11"/>
  <c r="AD1652" i="11"/>
  <c r="AC1652" i="11"/>
  <c r="AB1652" i="11"/>
  <c r="W1652" i="11"/>
  <c r="Y1652" i="11" s="1"/>
  <c r="AA1652" i="11" s="1"/>
  <c r="AE1651" i="11"/>
  <c r="AD1651" i="11"/>
  <c r="AC1651" i="11"/>
  <c r="AB1651" i="11"/>
  <c r="W1651" i="11"/>
  <c r="Y1651" i="11" s="1"/>
  <c r="AA1651" i="11" s="1"/>
  <c r="AE1650" i="11"/>
  <c r="AD1650" i="11"/>
  <c r="AC1650" i="11"/>
  <c r="AB1650" i="11"/>
  <c r="W1650" i="11"/>
  <c r="Y1650" i="11" s="1"/>
  <c r="AA1650" i="11" s="1"/>
  <c r="AE1649" i="11"/>
  <c r="AD1649" i="11"/>
  <c r="AC1649" i="11"/>
  <c r="AB1649" i="11"/>
  <c r="W1649" i="11"/>
  <c r="Y1649" i="11" s="1"/>
  <c r="AA1649" i="11" s="1"/>
  <c r="AE1648" i="11"/>
  <c r="AD1648" i="11"/>
  <c r="AC1648" i="11"/>
  <c r="AB1648" i="11"/>
  <c r="W1648" i="11"/>
  <c r="Y1648" i="11" s="1"/>
  <c r="AA1648" i="11" s="1"/>
  <c r="AE1647" i="11"/>
  <c r="AD1647" i="11"/>
  <c r="AC1647" i="11"/>
  <c r="AB1647" i="11"/>
  <c r="W1647" i="11"/>
  <c r="Y1647" i="11" s="1"/>
  <c r="AA1647" i="11" s="1"/>
  <c r="AE1646" i="11"/>
  <c r="AD1646" i="11"/>
  <c r="AC1646" i="11"/>
  <c r="AB1646" i="11"/>
  <c r="W1646" i="11"/>
  <c r="Y1646" i="11" s="1"/>
  <c r="AA1646" i="11" s="1"/>
  <c r="AE1645" i="11"/>
  <c r="AD1645" i="11"/>
  <c r="AC1645" i="11"/>
  <c r="AB1645" i="11"/>
  <c r="W1645" i="11"/>
  <c r="Y1645" i="11" s="1"/>
  <c r="AA1645" i="11" s="1"/>
  <c r="AE1644" i="11"/>
  <c r="AD1644" i="11"/>
  <c r="AC1644" i="11"/>
  <c r="AB1644" i="11"/>
  <c r="W1644" i="11"/>
  <c r="Y1644" i="11" s="1"/>
  <c r="AA1644" i="11" s="1"/>
  <c r="AE1643" i="11"/>
  <c r="AD1643" i="11"/>
  <c r="AC1643" i="11"/>
  <c r="AB1643" i="11"/>
  <c r="W1643" i="11"/>
  <c r="Y1643" i="11" s="1"/>
  <c r="AA1643" i="11" s="1"/>
  <c r="AE1642" i="11"/>
  <c r="AD1642" i="11"/>
  <c r="AC1642" i="11"/>
  <c r="AB1642" i="11"/>
  <c r="X1642" i="11"/>
  <c r="Z1642" i="11" s="1"/>
  <c r="W1642" i="11"/>
  <c r="Y1642" i="11"/>
  <c r="AA1642" i="11" s="1"/>
  <c r="AE1641" i="11"/>
  <c r="AD1641" i="11"/>
  <c r="AC1641" i="11"/>
  <c r="AB1641" i="11"/>
  <c r="W1641" i="11"/>
  <c r="X1641" i="11" s="1"/>
  <c r="Z1641" i="11" s="1"/>
  <c r="Y1641" i="11"/>
  <c r="AA1641" i="11" s="1"/>
  <c r="AE1640" i="11"/>
  <c r="AD1640" i="11"/>
  <c r="AC1640" i="11"/>
  <c r="AB1640" i="11"/>
  <c r="W1640" i="11"/>
  <c r="Y1640" i="11"/>
  <c r="AA1640" i="11" s="1"/>
  <c r="AE1639" i="11"/>
  <c r="AD1639" i="11"/>
  <c r="AC1639" i="11"/>
  <c r="AB1639" i="11"/>
  <c r="W1639" i="11"/>
  <c r="Y1639" i="11"/>
  <c r="AA1639" i="11" s="1"/>
  <c r="AE1638" i="11"/>
  <c r="AD1638" i="11"/>
  <c r="AC1638" i="11"/>
  <c r="AB1638" i="11"/>
  <c r="W1638" i="11"/>
  <c r="Y1638" i="11"/>
  <c r="AA1638" i="11" s="1"/>
  <c r="AE1637" i="11"/>
  <c r="AD1637" i="11"/>
  <c r="AC1637" i="11"/>
  <c r="AB1637" i="11"/>
  <c r="W1637" i="11"/>
  <c r="Y1637" i="11"/>
  <c r="AA1637" i="11" s="1"/>
  <c r="AE1636" i="11"/>
  <c r="AD1636" i="11"/>
  <c r="AC1636" i="11"/>
  <c r="AB1636" i="11"/>
  <c r="W1636" i="11"/>
  <c r="Y1636" i="11"/>
  <c r="AA1636" i="11" s="1"/>
  <c r="AE1635" i="11"/>
  <c r="AD1635" i="11"/>
  <c r="AC1635" i="11"/>
  <c r="AB1635" i="11"/>
  <c r="W1635" i="11"/>
  <c r="Y1635" i="11"/>
  <c r="AA1635" i="11" s="1"/>
  <c r="AE1634" i="11"/>
  <c r="AD1634" i="11"/>
  <c r="AC1634" i="11"/>
  <c r="AB1634" i="11"/>
  <c r="W1634" i="11"/>
  <c r="Y1634" i="11"/>
  <c r="AA1634" i="11" s="1"/>
  <c r="AE1633" i="11"/>
  <c r="AD1633" i="11"/>
  <c r="AC1633" i="11"/>
  <c r="AB1633" i="11"/>
  <c r="W1633" i="11"/>
  <c r="Y1633" i="11"/>
  <c r="AA1633" i="11" s="1"/>
  <c r="AE1632" i="11"/>
  <c r="AD1632" i="11"/>
  <c r="AC1632" i="11"/>
  <c r="AB1632" i="11"/>
  <c r="W1632" i="11"/>
  <c r="Y1632" i="11"/>
  <c r="AA1632" i="11" s="1"/>
  <c r="AE1631" i="11"/>
  <c r="AD1631" i="11"/>
  <c r="AC1631" i="11"/>
  <c r="AB1631" i="11"/>
  <c r="W1631" i="11"/>
  <c r="Y1631" i="11"/>
  <c r="AA1631" i="11" s="1"/>
  <c r="AE1630" i="11"/>
  <c r="AD1630" i="11"/>
  <c r="AC1630" i="11"/>
  <c r="AB1630" i="11"/>
  <c r="W1630" i="11"/>
  <c r="X1630" i="11" s="1"/>
  <c r="Z1630" i="11" s="1"/>
  <c r="Y1630" i="11"/>
  <c r="AA1630" i="11" s="1"/>
  <c r="AE1629" i="11"/>
  <c r="AD1629" i="11"/>
  <c r="AC1629" i="11"/>
  <c r="AB1629" i="11"/>
  <c r="W1629" i="11"/>
  <c r="X1629" i="11" s="1"/>
  <c r="Z1629" i="11" s="1"/>
  <c r="AE1628" i="11"/>
  <c r="AD1628" i="11"/>
  <c r="AC1628" i="11"/>
  <c r="AB1628" i="11"/>
  <c r="W1628" i="11"/>
  <c r="Y1628" i="11" s="1"/>
  <c r="AA1628" i="11" s="1"/>
  <c r="AE1627" i="11"/>
  <c r="AD1627" i="11"/>
  <c r="AC1627" i="11"/>
  <c r="AB1627" i="11"/>
  <c r="W1627" i="11"/>
  <c r="Y1627" i="11"/>
  <c r="AA1627" i="11" s="1"/>
  <c r="AE1626" i="11"/>
  <c r="AD1626" i="11"/>
  <c r="AC1626" i="11"/>
  <c r="AB1626" i="11"/>
  <c r="W1626" i="11"/>
  <c r="Y1626" i="11"/>
  <c r="AA1626" i="11" s="1"/>
  <c r="AE1625" i="11"/>
  <c r="AD1625" i="11"/>
  <c r="AC1625" i="11"/>
  <c r="AB1625" i="11"/>
  <c r="W1625" i="11"/>
  <c r="Y1625" i="11"/>
  <c r="AA1625" i="11" s="1"/>
  <c r="AE1624" i="11"/>
  <c r="AD1624" i="11"/>
  <c r="AC1624" i="11"/>
  <c r="AB1624" i="11"/>
  <c r="W1624" i="11"/>
  <c r="Y1624" i="11"/>
  <c r="AA1624" i="11" s="1"/>
  <c r="AE1623" i="11"/>
  <c r="AD1623" i="11"/>
  <c r="AC1623" i="11"/>
  <c r="AB1623" i="11"/>
  <c r="W1623" i="11"/>
  <c r="Y1623" i="11"/>
  <c r="AA1623" i="11" s="1"/>
  <c r="AE1622" i="11"/>
  <c r="AD1622" i="11"/>
  <c r="AC1622" i="11"/>
  <c r="AB1622" i="11"/>
  <c r="W1622" i="11"/>
  <c r="Y1622" i="11"/>
  <c r="AA1622" i="11" s="1"/>
  <c r="AE1621" i="11"/>
  <c r="AD1621" i="11"/>
  <c r="AC1621" i="11"/>
  <c r="AB1621" i="11"/>
  <c r="W1621" i="11"/>
  <c r="Y1621" i="11"/>
  <c r="AA1621" i="11" s="1"/>
  <c r="AE1620" i="11"/>
  <c r="AD1620" i="11"/>
  <c r="AC1620" i="11"/>
  <c r="AB1620" i="11"/>
  <c r="W1620" i="11"/>
  <c r="Y1620" i="11"/>
  <c r="AA1620" i="11" s="1"/>
  <c r="AE1619" i="11"/>
  <c r="AD1619" i="11"/>
  <c r="AC1619" i="11"/>
  <c r="AB1619" i="11"/>
  <c r="W1619" i="11"/>
  <c r="Y1619" i="11"/>
  <c r="AA1619" i="11" s="1"/>
  <c r="AE1618" i="11"/>
  <c r="AD1618" i="11"/>
  <c r="AC1618" i="11"/>
  <c r="AB1618" i="11"/>
  <c r="W1618" i="11"/>
  <c r="X1618" i="11" s="1"/>
  <c r="Z1618" i="11" s="1"/>
  <c r="AE1617" i="11"/>
  <c r="AD1617" i="11"/>
  <c r="AC1617" i="11"/>
  <c r="AB1617" i="11"/>
  <c r="X1617" i="11"/>
  <c r="Z1617" i="11" s="1"/>
  <c r="W1617" i="11"/>
  <c r="Y1617" i="11"/>
  <c r="AA1617" i="11" s="1"/>
  <c r="AE1616" i="11"/>
  <c r="AD1616" i="11"/>
  <c r="AC1616" i="11"/>
  <c r="AB1616" i="11"/>
  <c r="W1616" i="11"/>
  <c r="Y1616" i="11"/>
  <c r="AA1616" i="11" s="1"/>
  <c r="AE1615" i="11"/>
  <c r="AD1615" i="11"/>
  <c r="AC1615" i="11"/>
  <c r="AB1615" i="11"/>
  <c r="W1615" i="11"/>
  <c r="Y1615" i="11"/>
  <c r="AA1615" i="11" s="1"/>
  <c r="AE1614" i="11"/>
  <c r="AD1614" i="11"/>
  <c r="AC1614" i="11"/>
  <c r="AB1614" i="11"/>
  <c r="W1614" i="11"/>
  <c r="Y1614" i="11"/>
  <c r="AA1614" i="11" s="1"/>
  <c r="AE1613" i="11"/>
  <c r="AD1613" i="11"/>
  <c r="AC1613" i="11"/>
  <c r="AB1613" i="11"/>
  <c r="W1613" i="11"/>
  <c r="Y1613" i="11"/>
  <c r="AA1613" i="11" s="1"/>
  <c r="AE1612" i="11"/>
  <c r="AD1612" i="11"/>
  <c r="AC1612" i="11"/>
  <c r="AB1612" i="11"/>
  <c r="W1612" i="11"/>
  <c r="Y1612" i="11"/>
  <c r="AA1612" i="11" s="1"/>
  <c r="AE1611" i="11"/>
  <c r="AD1611" i="11"/>
  <c r="AC1611" i="11"/>
  <c r="AB1611" i="11"/>
  <c r="W1611" i="11"/>
  <c r="Y1611" i="11"/>
  <c r="AA1611" i="11" s="1"/>
  <c r="AE1610" i="11"/>
  <c r="AD1610" i="11"/>
  <c r="AC1610" i="11"/>
  <c r="AB1610" i="11"/>
  <c r="W1610" i="11"/>
  <c r="Y1610" i="11"/>
  <c r="AA1610" i="11" s="1"/>
  <c r="AE1609" i="11"/>
  <c r="AD1609" i="11"/>
  <c r="AC1609" i="11"/>
  <c r="AB1609" i="11"/>
  <c r="W1609" i="11"/>
  <c r="Y1609" i="11"/>
  <c r="AA1609" i="11" s="1"/>
  <c r="AE1608" i="11"/>
  <c r="AD1608" i="11"/>
  <c r="AC1608" i="11"/>
  <c r="AB1608" i="11"/>
  <c r="W1608" i="11"/>
  <c r="Y1608" i="11"/>
  <c r="AA1608" i="11" s="1"/>
  <c r="AE1607" i="11"/>
  <c r="AD1607" i="11"/>
  <c r="AC1607" i="11"/>
  <c r="AB1607" i="11"/>
  <c r="W1607" i="11"/>
  <c r="Y1607" i="11"/>
  <c r="AA1607" i="11" s="1"/>
  <c r="AE1606" i="11"/>
  <c r="AD1606" i="11"/>
  <c r="AC1606" i="11"/>
  <c r="AB1606" i="11"/>
  <c r="W1606" i="11"/>
  <c r="X1606" i="11" s="1"/>
  <c r="Z1606" i="11" s="1"/>
  <c r="Y1606" i="11"/>
  <c r="AA1606" i="11" s="1"/>
  <c r="AE1605" i="11"/>
  <c r="AD1605" i="11"/>
  <c r="AC1605" i="11"/>
  <c r="AB1605" i="11"/>
  <c r="W1605" i="11"/>
  <c r="X1605" i="11" s="1"/>
  <c r="Z1605" i="11" s="1"/>
  <c r="AE1604" i="11"/>
  <c r="AD1604" i="11"/>
  <c r="AC1604" i="11"/>
  <c r="AB1604" i="11"/>
  <c r="W1604" i="11"/>
  <c r="Y1604" i="11" s="1"/>
  <c r="AA1604" i="11" s="1"/>
  <c r="AE1603" i="11"/>
  <c r="AD1603" i="11"/>
  <c r="AC1603" i="11"/>
  <c r="AB1603" i="11"/>
  <c r="W1603" i="11"/>
  <c r="Y1603" i="11" s="1"/>
  <c r="AA1603" i="11" s="1"/>
  <c r="AE1602" i="11"/>
  <c r="AD1602" i="11"/>
  <c r="AC1602" i="11"/>
  <c r="AB1602" i="11"/>
  <c r="W1602" i="11"/>
  <c r="Y1602" i="11" s="1"/>
  <c r="AA1602" i="11" s="1"/>
  <c r="AE1601" i="11"/>
  <c r="AD1601" i="11"/>
  <c r="AC1601" i="11"/>
  <c r="AB1601" i="11"/>
  <c r="W1601" i="11"/>
  <c r="Y1601" i="11" s="1"/>
  <c r="AA1601" i="11" s="1"/>
  <c r="AE1600" i="11"/>
  <c r="AD1600" i="11"/>
  <c r="AC1600" i="11"/>
  <c r="AB1600" i="11"/>
  <c r="W1600" i="11"/>
  <c r="Y1600" i="11" s="1"/>
  <c r="AA1600" i="11" s="1"/>
  <c r="AE1599" i="11"/>
  <c r="AD1599" i="11"/>
  <c r="AC1599" i="11"/>
  <c r="AB1599" i="11"/>
  <c r="W1599" i="11"/>
  <c r="Y1599" i="11" s="1"/>
  <c r="AA1599" i="11" s="1"/>
  <c r="AE1598" i="11"/>
  <c r="AD1598" i="11"/>
  <c r="AC1598" i="11"/>
  <c r="AB1598" i="11"/>
  <c r="W1598" i="11"/>
  <c r="Y1598" i="11" s="1"/>
  <c r="AA1598" i="11" s="1"/>
  <c r="AE1597" i="11"/>
  <c r="AD1597" i="11"/>
  <c r="AC1597" i="11"/>
  <c r="AB1597" i="11"/>
  <c r="X1597" i="11"/>
  <c r="Z1597" i="11" s="1"/>
  <c r="W1597" i="11"/>
  <c r="Y1597" i="11"/>
  <c r="AA1597" i="11" s="1"/>
  <c r="AE1596" i="11"/>
  <c r="AD1596" i="11"/>
  <c r="AC1596" i="11"/>
  <c r="AB1596" i="11"/>
  <c r="W1596" i="11"/>
  <c r="Y1596" i="11"/>
  <c r="AA1596" i="11" s="1"/>
  <c r="AE1595" i="11"/>
  <c r="AD1595" i="11"/>
  <c r="AC1595" i="11"/>
  <c r="AB1595" i="11"/>
  <c r="W1595" i="11"/>
  <c r="AE1594" i="11"/>
  <c r="AD1594" i="11"/>
  <c r="AC1594" i="11"/>
  <c r="AB1594" i="11"/>
  <c r="W1594" i="11"/>
  <c r="Y1594" i="11" s="1"/>
  <c r="AA1594" i="11" s="1"/>
  <c r="AE1593" i="11"/>
  <c r="AD1593" i="11"/>
  <c r="AC1593" i="11"/>
  <c r="AB1593" i="11"/>
  <c r="X1593" i="11"/>
  <c r="Z1593" i="11" s="1"/>
  <c r="W1593" i="11"/>
  <c r="Y1593" i="11"/>
  <c r="AA1593" i="11" s="1"/>
  <c r="AE1592" i="11"/>
  <c r="AD1592" i="11"/>
  <c r="AC1592" i="11"/>
  <c r="AB1592" i="11"/>
  <c r="W1592" i="11"/>
  <c r="Y1592" i="11"/>
  <c r="AA1592" i="11" s="1"/>
  <c r="AE1591" i="11"/>
  <c r="AD1591" i="11"/>
  <c r="AC1591" i="11"/>
  <c r="AB1591" i="11"/>
  <c r="W1591" i="11"/>
  <c r="Y1591" i="11"/>
  <c r="AA1591" i="11" s="1"/>
  <c r="AE1590" i="11"/>
  <c r="AD1590" i="11"/>
  <c r="AC1590" i="11"/>
  <c r="AB1590" i="11"/>
  <c r="W1590" i="11"/>
  <c r="Y1590" i="11"/>
  <c r="AA1590" i="11" s="1"/>
  <c r="AE1589" i="11"/>
  <c r="AD1589" i="11"/>
  <c r="AC1589" i="11"/>
  <c r="AB1589" i="11"/>
  <c r="W1589" i="11"/>
  <c r="Y1589" i="11"/>
  <c r="AA1589" i="11" s="1"/>
  <c r="AE1588" i="11"/>
  <c r="AD1588" i="11"/>
  <c r="AC1588" i="11"/>
  <c r="AB1588" i="11"/>
  <c r="W1588" i="11"/>
  <c r="Y1588" i="11"/>
  <c r="AA1588" i="11" s="1"/>
  <c r="AE1587" i="11"/>
  <c r="AD1587" i="11"/>
  <c r="AC1587" i="11"/>
  <c r="AB1587" i="11"/>
  <c r="W1587" i="11"/>
  <c r="Y1587" i="11"/>
  <c r="AA1587" i="11" s="1"/>
  <c r="AE1586" i="11"/>
  <c r="AD1586" i="11"/>
  <c r="AC1586" i="11"/>
  <c r="AB1586" i="11"/>
  <c r="W1586" i="11"/>
  <c r="Y1586" i="11"/>
  <c r="AA1586" i="11" s="1"/>
  <c r="AE1585" i="11"/>
  <c r="AD1585" i="11"/>
  <c r="AC1585" i="11"/>
  <c r="AB1585" i="11"/>
  <c r="W1585" i="11"/>
  <c r="X1585" i="11" s="1"/>
  <c r="Z1585" i="11" s="1"/>
  <c r="AE1584" i="11"/>
  <c r="AD1584" i="11"/>
  <c r="AC1584" i="11"/>
  <c r="AB1584" i="11"/>
  <c r="W1584" i="11"/>
  <c r="Y1584" i="11" s="1"/>
  <c r="AA1584" i="11" s="1"/>
  <c r="AE1583" i="11"/>
  <c r="AD1583" i="11"/>
  <c r="AC1583" i="11"/>
  <c r="AB1583" i="11"/>
  <c r="W1583" i="11"/>
  <c r="AE1582" i="11"/>
  <c r="AD1582" i="11"/>
  <c r="AC1582" i="11"/>
  <c r="AB1582" i="11"/>
  <c r="W1582" i="11"/>
  <c r="Y1582" i="11"/>
  <c r="AA1582" i="11" s="1"/>
  <c r="AE1581" i="11"/>
  <c r="AD1581" i="11"/>
  <c r="AC1581" i="11"/>
  <c r="AB1581" i="11"/>
  <c r="W1581" i="11"/>
  <c r="Y1581" i="11"/>
  <c r="AA1581" i="11" s="1"/>
  <c r="AE1580" i="11"/>
  <c r="AD1580" i="11"/>
  <c r="AC1580" i="11"/>
  <c r="AB1580" i="11"/>
  <c r="W1580" i="11"/>
  <c r="Y1580" i="11"/>
  <c r="AA1580" i="11" s="1"/>
  <c r="AE1579" i="11"/>
  <c r="AD1579" i="11"/>
  <c r="AC1579" i="11"/>
  <c r="AB1579" i="11"/>
  <c r="W1579" i="11"/>
  <c r="Y1579" i="11"/>
  <c r="AA1579" i="11" s="1"/>
  <c r="AE1578" i="11"/>
  <c r="AD1578" i="11"/>
  <c r="AC1578" i="11"/>
  <c r="AB1578" i="11"/>
  <c r="W1578" i="11"/>
  <c r="Y1578" i="11"/>
  <c r="AA1578" i="11" s="1"/>
  <c r="AE1577" i="11"/>
  <c r="AD1577" i="11"/>
  <c r="AC1577" i="11"/>
  <c r="AB1577" i="11"/>
  <c r="W1577" i="11"/>
  <c r="Y1577" i="11"/>
  <c r="AA1577" i="11" s="1"/>
  <c r="AE1576" i="11"/>
  <c r="AD1576" i="11"/>
  <c r="AC1576" i="11"/>
  <c r="AB1576" i="11"/>
  <c r="W1576" i="11"/>
  <c r="Y1576" i="11"/>
  <c r="AA1576" i="11" s="1"/>
  <c r="AE1575" i="11"/>
  <c r="AD1575" i="11"/>
  <c r="AC1575" i="11"/>
  <c r="AB1575" i="11"/>
  <c r="W1575" i="11"/>
  <c r="Y1575" i="11"/>
  <c r="AA1575" i="11" s="1"/>
  <c r="AE1574" i="11"/>
  <c r="AD1574" i="11"/>
  <c r="AC1574" i="11"/>
  <c r="AB1574" i="11"/>
  <c r="W1574" i="11"/>
  <c r="Y1574" i="11"/>
  <c r="AA1574" i="11" s="1"/>
  <c r="AE1573" i="11"/>
  <c r="AD1573" i="11"/>
  <c r="AC1573" i="11"/>
  <c r="AB1573" i="11"/>
  <c r="W1573" i="11"/>
  <c r="Y1573" i="11"/>
  <c r="AA1573" i="11" s="1"/>
  <c r="AE1572" i="11"/>
  <c r="AD1572" i="11"/>
  <c r="AC1572" i="11"/>
  <c r="AB1572" i="11"/>
  <c r="W1572" i="11"/>
  <c r="Y1572" i="11"/>
  <c r="AA1572" i="11" s="1"/>
  <c r="AE1571" i="11"/>
  <c r="AD1571" i="11"/>
  <c r="AC1571" i="11"/>
  <c r="AB1571" i="11"/>
  <c r="W1571" i="11"/>
  <c r="AE1570" i="11"/>
  <c r="AD1570" i="11"/>
  <c r="AC1570" i="11"/>
  <c r="AB1570" i="11"/>
  <c r="W1570" i="11"/>
  <c r="Y1570" i="11" s="1"/>
  <c r="AA1570" i="11" s="1"/>
  <c r="AE1569" i="11"/>
  <c r="AD1569" i="11"/>
  <c r="AC1569" i="11"/>
  <c r="AB1569" i="11"/>
  <c r="W1569" i="11"/>
  <c r="Y1569" i="11" s="1"/>
  <c r="AA1569" i="11" s="1"/>
  <c r="AE1568" i="11"/>
  <c r="AD1568" i="11"/>
  <c r="AC1568" i="11"/>
  <c r="AB1568" i="11"/>
  <c r="W1568" i="11"/>
  <c r="Y1568" i="11" s="1"/>
  <c r="AA1568" i="11" s="1"/>
  <c r="AE1567" i="11"/>
  <c r="AD1567" i="11"/>
  <c r="AC1567" i="11"/>
  <c r="AB1567" i="11"/>
  <c r="W1567" i="11"/>
  <c r="Y1567" i="11" s="1"/>
  <c r="AA1567" i="11" s="1"/>
  <c r="AE1566" i="11"/>
  <c r="AD1566" i="11"/>
  <c r="AC1566" i="11"/>
  <c r="AB1566" i="11"/>
  <c r="W1566" i="11"/>
  <c r="Y1566" i="11" s="1"/>
  <c r="AA1566" i="11" s="1"/>
  <c r="AE1565" i="11"/>
  <c r="AD1565" i="11"/>
  <c r="AC1565" i="11"/>
  <c r="AB1565" i="11"/>
  <c r="X1565" i="11"/>
  <c r="Z1565" i="11" s="1"/>
  <c r="W1565" i="11"/>
  <c r="Y1565" i="11"/>
  <c r="AA1565" i="11" s="1"/>
  <c r="AE1564" i="11"/>
  <c r="AD1564" i="11"/>
  <c r="AC1564" i="11"/>
  <c r="AB1564" i="11"/>
  <c r="W1564" i="11"/>
  <c r="Y1564" i="11"/>
  <c r="AA1564" i="11" s="1"/>
  <c r="AE1563" i="11"/>
  <c r="AD1563" i="11"/>
  <c r="AC1563" i="11"/>
  <c r="AB1563" i="11"/>
  <c r="W1563" i="11"/>
  <c r="Y1563" i="11"/>
  <c r="AA1563" i="11" s="1"/>
  <c r="AE1562" i="11"/>
  <c r="AD1562" i="11"/>
  <c r="AC1562" i="11"/>
  <c r="AB1562" i="11"/>
  <c r="W1562" i="11"/>
  <c r="Y1562" i="11"/>
  <c r="AA1562" i="11" s="1"/>
  <c r="AE1561" i="11"/>
  <c r="AD1561" i="11"/>
  <c r="AC1561" i="11"/>
  <c r="AB1561" i="11"/>
  <c r="W1561" i="11"/>
  <c r="X1561" i="11" s="1"/>
  <c r="Z1561" i="11" s="1"/>
  <c r="AE1560" i="11"/>
  <c r="AD1560" i="11"/>
  <c r="AC1560" i="11"/>
  <c r="AB1560" i="11"/>
  <c r="Y1560" i="11"/>
  <c r="AA1560" i="11" s="1"/>
  <c r="W1560" i="11"/>
  <c r="X1560" i="11"/>
  <c r="Z1560" i="11" s="1"/>
  <c r="AE1559" i="11"/>
  <c r="AD1559" i="11"/>
  <c r="AC1559" i="11"/>
  <c r="AB1559" i="11"/>
  <c r="W1559" i="11"/>
  <c r="X1559" i="11" s="1"/>
  <c r="Z1559" i="11" s="1"/>
  <c r="Y1559" i="11"/>
  <c r="AA1559" i="11" s="1"/>
  <c r="AE1558" i="11"/>
  <c r="AD1558" i="11"/>
  <c r="AC1558" i="11"/>
  <c r="AB1558" i="11"/>
  <c r="W1558" i="11"/>
  <c r="Y1558" i="11" s="1"/>
  <c r="AA1558" i="11" s="1"/>
  <c r="X1558" i="11"/>
  <c r="Z1558" i="11" s="1"/>
  <c r="AE1557" i="11"/>
  <c r="AD1557" i="11"/>
  <c r="AC1557" i="11"/>
  <c r="AB1557" i="11"/>
  <c r="W1557" i="11"/>
  <c r="AE1556" i="11"/>
  <c r="AD1556" i="11"/>
  <c r="AC1556" i="11"/>
  <c r="AB1556" i="11"/>
  <c r="W1556" i="11"/>
  <c r="X1556" i="11" s="1"/>
  <c r="Z1556" i="11" s="1"/>
  <c r="AE1555" i="11"/>
  <c r="AD1555" i="11"/>
  <c r="AC1555" i="11"/>
  <c r="AB1555" i="11"/>
  <c r="W1555" i="11"/>
  <c r="Y1555" i="11" s="1"/>
  <c r="AA1555" i="11" s="1"/>
  <c r="AE1554" i="11"/>
  <c r="AD1554" i="11"/>
  <c r="AC1554" i="11"/>
  <c r="AB1554" i="11"/>
  <c r="W1554" i="11"/>
  <c r="X1554" i="11" s="1"/>
  <c r="Z1554" i="11" s="1"/>
  <c r="AE1553" i="11"/>
  <c r="AD1553" i="11"/>
  <c r="AC1553" i="11"/>
  <c r="AB1553" i="11"/>
  <c r="W1553" i="11"/>
  <c r="Y1553" i="11" s="1"/>
  <c r="AA1553" i="11" s="1"/>
  <c r="AE1552" i="11"/>
  <c r="AD1552" i="11"/>
  <c r="AC1552" i="11"/>
  <c r="AB1552" i="11"/>
  <c r="W1552" i="11"/>
  <c r="X1552" i="11" s="1"/>
  <c r="Z1552" i="11" s="1"/>
  <c r="AE1551" i="11"/>
  <c r="AD1551" i="11"/>
  <c r="AC1551" i="11"/>
  <c r="AB1551" i="11"/>
  <c r="W1551" i="11"/>
  <c r="Y1551" i="11" s="1"/>
  <c r="AA1551" i="11" s="1"/>
  <c r="AE1550" i="11"/>
  <c r="AD1550" i="11"/>
  <c r="AC1550" i="11"/>
  <c r="AB1550" i="11"/>
  <c r="Y1550" i="11"/>
  <c r="AA1550" i="11" s="1"/>
  <c r="W1550" i="11"/>
  <c r="X1550" i="11"/>
  <c r="Z1550" i="11" s="1"/>
  <c r="AE1549" i="11"/>
  <c r="AD1549" i="11"/>
  <c r="AC1549" i="11"/>
  <c r="AB1549" i="11"/>
  <c r="W1549" i="11"/>
  <c r="X1549" i="11" s="1"/>
  <c r="Z1549" i="11" s="1"/>
  <c r="AE1548" i="11"/>
  <c r="AD1548" i="11"/>
  <c r="AC1548" i="11"/>
  <c r="AB1548" i="11"/>
  <c r="Y1548" i="11"/>
  <c r="AA1548" i="11" s="1"/>
  <c r="W1548" i="11"/>
  <c r="X1548" i="11"/>
  <c r="Z1548" i="11" s="1"/>
  <c r="AE1547" i="11"/>
  <c r="AD1547" i="11"/>
  <c r="AC1547" i="11"/>
  <c r="AB1547" i="11"/>
  <c r="W1547" i="11"/>
  <c r="X1547" i="11" s="1"/>
  <c r="Z1547" i="11" s="1"/>
  <c r="Y1547" i="11"/>
  <c r="AA1547" i="11" s="1"/>
  <c r="AE1546" i="11"/>
  <c r="AD1546" i="11"/>
  <c r="AC1546" i="11"/>
  <c r="AB1546" i="11"/>
  <c r="W1546" i="11"/>
  <c r="Y1546" i="11" s="1"/>
  <c r="AA1546" i="11" s="1"/>
  <c r="X1546" i="11"/>
  <c r="Z1546" i="11" s="1"/>
  <c r="AE1545" i="11"/>
  <c r="AD1545" i="11"/>
  <c r="AC1545" i="11"/>
  <c r="AB1545" i="11"/>
  <c r="W1545" i="11"/>
  <c r="AE1544" i="11"/>
  <c r="AD1544" i="11"/>
  <c r="AC1544" i="11"/>
  <c r="AB1544" i="11"/>
  <c r="Y1544" i="11"/>
  <c r="AA1544" i="11" s="1"/>
  <c r="W1544" i="11"/>
  <c r="X1544" i="11"/>
  <c r="Z1544" i="11" s="1"/>
  <c r="AE1543" i="11"/>
  <c r="AD1543" i="11"/>
  <c r="AC1543" i="11"/>
  <c r="AB1543" i="11"/>
  <c r="W1543" i="11"/>
  <c r="X1543" i="11" s="1"/>
  <c r="Z1543" i="11" s="1"/>
  <c r="AE1542" i="11"/>
  <c r="AD1542" i="11"/>
  <c r="AC1542" i="11"/>
  <c r="AB1542" i="11"/>
  <c r="Y1542" i="11"/>
  <c r="AA1542" i="11" s="1"/>
  <c r="W1542" i="11"/>
  <c r="X1542" i="11"/>
  <c r="Z1542" i="11" s="1"/>
  <c r="AE1541" i="11"/>
  <c r="AD1541" i="11"/>
  <c r="AC1541" i="11"/>
  <c r="AB1541" i="11"/>
  <c r="W1541" i="11"/>
  <c r="Y1541" i="11" s="1"/>
  <c r="AA1541" i="11" s="1"/>
  <c r="X1541" i="11"/>
  <c r="Z1541" i="11" s="1"/>
  <c r="AE1540" i="11"/>
  <c r="AD1540" i="11"/>
  <c r="AC1540" i="11"/>
  <c r="AB1540" i="11"/>
  <c r="W1540" i="11"/>
  <c r="X1540" i="11"/>
  <c r="Z1540" i="11" s="1"/>
  <c r="AE1539" i="11"/>
  <c r="AD1539" i="11"/>
  <c r="AC1539" i="11"/>
  <c r="AB1539" i="11"/>
  <c r="W1539" i="11"/>
  <c r="X1539" i="11" s="1"/>
  <c r="Z1539" i="11" s="1"/>
  <c r="Y1539" i="11"/>
  <c r="AA1539" i="11" s="1"/>
  <c r="AE1538" i="11"/>
  <c r="AD1538" i="11"/>
  <c r="AC1538" i="11"/>
  <c r="AB1538" i="11"/>
  <c r="W1538" i="11"/>
  <c r="X1538" i="11"/>
  <c r="Z1538" i="11" s="1"/>
  <c r="AE1537" i="11"/>
  <c r="AD1537" i="11"/>
  <c r="AC1537" i="11"/>
  <c r="AB1537" i="11"/>
  <c r="W1537" i="11"/>
  <c r="Y1537" i="11"/>
  <c r="AA1537" i="11" s="1"/>
  <c r="AE1536" i="11"/>
  <c r="AD1536" i="11"/>
  <c r="AC1536" i="11"/>
  <c r="AB1536" i="11"/>
  <c r="W1536" i="11"/>
  <c r="X1536" i="11"/>
  <c r="Z1536" i="11" s="1"/>
  <c r="AE1535" i="11"/>
  <c r="AD1535" i="11"/>
  <c r="AC1535" i="11"/>
  <c r="AB1535" i="11"/>
  <c r="W1535" i="11"/>
  <c r="AE1534" i="11"/>
  <c r="AD1534" i="11"/>
  <c r="AC1534" i="11"/>
  <c r="AB1534" i="11"/>
  <c r="Y1534" i="11"/>
  <c r="AA1534" i="11" s="1"/>
  <c r="W1534" i="11"/>
  <c r="X1534" i="11"/>
  <c r="Z1534" i="11" s="1"/>
  <c r="AE1533" i="11"/>
  <c r="AD1533" i="11"/>
  <c r="AC1533" i="11"/>
  <c r="AB1533" i="11"/>
  <c r="Y1533" i="11"/>
  <c r="AA1533" i="11" s="1"/>
  <c r="X1533" i="11"/>
  <c r="Z1533" i="11" s="1"/>
  <c r="W1533" i="11"/>
  <c r="AE1532" i="11"/>
  <c r="AD1532" i="11"/>
  <c r="AC1532" i="11"/>
  <c r="AB1532" i="11"/>
  <c r="Y1532" i="11"/>
  <c r="AA1532" i="11" s="1"/>
  <c r="W1532" i="11"/>
  <c r="X1532" i="11"/>
  <c r="Z1532" i="11" s="1"/>
  <c r="AE1531" i="11"/>
  <c r="AD1531" i="11"/>
  <c r="AC1531" i="11"/>
  <c r="AB1531" i="11"/>
  <c r="W1531" i="11"/>
  <c r="Y1531" i="11" s="1"/>
  <c r="AA1531" i="11" s="1"/>
  <c r="X1531" i="11"/>
  <c r="Z1531" i="11" s="1"/>
  <c r="AE1530" i="11"/>
  <c r="AD1530" i="11"/>
  <c r="AC1530" i="11"/>
  <c r="AB1530" i="11"/>
  <c r="W1530" i="11"/>
  <c r="X1530" i="11"/>
  <c r="Z1530" i="11" s="1"/>
  <c r="AE1529" i="11"/>
  <c r="AD1529" i="11"/>
  <c r="AC1529" i="11"/>
  <c r="AB1529" i="11"/>
  <c r="W1529" i="11"/>
  <c r="AE1528" i="11"/>
  <c r="AD1528" i="11"/>
  <c r="AC1528" i="11"/>
  <c r="AB1528" i="11"/>
  <c r="W1528" i="11"/>
  <c r="AE1527" i="11"/>
  <c r="AD1527" i="11"/>
  <c r="AC1527" i="11"/>
  <c r="AB1527" i="11"/>
  <c r="Y1527" i="11"/>
  <c r="AA1527" i="11" s="1"/>
  <c r="W1527" i="11"/>
  <c r="X1527" i="11"/>
  <c r="Z1527" i="11" s="1"/>
  <c r="AE1526" i="11"/>
  <c r="AD1526" i="11"/>
  <c r="AC1526" i="11"/>
  <c r="AB1526" i="11"/>
  <c r="W1526" i="11"/>
  <c r="X1526" i="11"/>
  <c r="Z1526" i="11" s="1"/>
  <c r="AE1525" i="11"/>
  <c r="AD1525" i="11"/>
  <c r="AC1525" i="11"/>
  <c r="AB1525" i="11"/>
  <c r="W1525" i="11"/>
  <c r="X1525" i="11"/>
  <c r="Z1525" i="11" s="1"/>
  <c r="AE1524" i="11"/>
  <c r="AD1524" i="11"/>
  <c r="AC1524" i="11"/>
  <c r="AB1524" i="11"/>
  <c r="W1524" i="11"/>
  <c r="X1524" i="11"/>
  <c r="Z1524" i="11" s="1"/>
  <c r="AE1523" i="11"/>
  <c r="AD1523" i="11"/>
  <c r="AC1523" i="11"/>
  <c r="AB1523" i="11"/>
  <c r="W1523" i="11"/>
  <c r="X1523" i="11" s="1"/>
  <c r="Z1523" i="11" s="1"/>
  <c r="AE1522" i="11"/>
  <c r="AD1522" i="11"/>
  <c r="AC1522" i="11"/>
  <c r="AB1522" i="11"/>
  <c r="Y1522" i="11"/>
  <c r="AA1522" i="11" s="1"/>
  <c r="W1522" i="11"/>
  <c r="X1522" i="11"/>
  <c r="Z1522" i="11" s="1"/>
  <c r="AE1521" i="11"/>
  <c r="AD1521" i="11"/>
  <c r="AC1521" i="11"/>
  <c r="AB1521" i="11"/>
  <c r="W1521" i="11"/>
  <c r="X1521" i="11" s="1"/>
  <c r="Z1521" i="11" s="1"/>
  <c r="AE1520" i="11"/>
  <c r="AD1520" i="11"/>
  <c r="AC1520" i="11"/>
  <c r="AB1520" i="11"/>
  <c r="W1520" i="11"/>
  <c r="Y1520" i="11" s="1"/>
  <c r="AA1520" i="11" s="1"/>
  <c r="X1520" i="11"/>
  <c r="Z1520" i="11" s="1"/>
  <c r="AE1519" i="11"/>
  <c r="AD1519" i="11"/>
  <c r="AC1519" i="11"/>
  <c r="AB1519" i="11"/>
  <c r="W1519" i="11"/>
  <c r="AE1518" i="11"/>
  <c r="AD1518" i="11"/>
  <c r="AC1518" i="11"/>
  <c r="AB1518" i="11"/>
  <c r="W1518" i="11"/>
  <c r="X1518" i="11" s="1"/>
  <c r="Z1518" i="11" s="1"/>
  <c r="AE1517" i="11"/>
  <c r="AD1517" i="11"/>
  <c r="AC1517" i="11"/>
  <c r="AB1517" i="11"/>
  <c r="Y1517" i="11"/>
  <c r="AA1517" i="11" s="1"/>
  <c r="W1517" i="11"/>
  <c r="X1517" i="11" s="1"/>
  <c r="Z1517" i="11" s="1"/>
  <c r="AE1516" i="11"/>
  <c r="AD1516" i="11"/>
  <c r="AC1516" i="11"/>
  <c r="AB1516" i="11"/>
  <c r="W1516" i="11"/>
  <c r="Y1516" i="11" s="1"/>
  <c r="AA1516" i="11" s="1"/>
  <c r="AE1515" i="11"/>
  <c r="AD1515" i="11"/>
  <c r="AC1515" i="11"/>
  <c r="AB1515" i="11"/>
  <c r="Y1515" i="11"/>
  <c r="AA1515" i="11" s="1"/>
  <c r="W1515" i="11"/>
  <c r="X1515" i="11"/>
  <c r="Z1515" i="11" s="1"/>
  <c r="AE1514" i="11"/>
  <c r="AD1514" i="11"/>
  <c r="AC1514" i="11"/>
  <c r="AB1514" i="11"/>
  <c r="W1514" i="11"/>
  <c r="X1514" i="11"/>
  <c r="Z1514" i="11" s="1"/>
  <c r="AE1513" i="11"/>
  <c r="AD1513" i="11"/>
  <c r="AC1513" i="11"/>
  <c r="AB1513" i="11"/>
  <c r="W1513" i="11"/>
  <c r="X1513" i="11"/>
  <c r="Z1513" i="11"/>
  <c r="AE1512" i="11"/>
  <c r="AD1512" i="11"/>
  <c r="AC1512" i="11"/>
  <c r="AB1512" i="11"/>
  <c r="W1512" i="11"/>
  <c r="X1512" i="11"/>
  <c r="Z1512" i="11" s="1"/>
  <c r="AE1511" i="11"/>
  <c r="AD1511" i="11"/>
  <c r="AC1511" i="11"/>
  <c r="AB1511" i="11"/>
  <c r="W1511" i="11"/>
  <c r="X1511" i="11" s="1"/>
  <c r="Z1511" i="11" s="1"/>
  <c r="Y1511" i="11"/>
  <c r="AA1511" i="11" s="1"/>
  <c r="AE1510" i="11"/>
  <c r="AD1510" i="11"/>
  <c r="AC1510" i="11"/>
  <c r="AB1510" i="11"/>
  <c r="W1510" i="11"/>
  <c r="AE1509" i="11"/>
  <c r="AD1509" i="11"/>
  <c r="AC1509" i="11"/>
  <c r="AB1509" i="11"/>
  <c r="Y1509" i="11"/>
  <c r="AA1509" i="11" s="1"/>
  <c r="W1509" i="11"/>
  <c r="X1509" i="11" s="1"/>
  <c r="Z1509" i="11" s="1"/>
  <c r="AE1508" i="11"/>
  <c r="AD1508" i="11"/>
  <c r="AC1508" i="11"/>
  <c r="AB1508" i="11"/>
  <c r="W1508" i="11"/>
  <c r="Y1508" i="11" s="1"/>
  <c r="AA1508" i="11" s="1"/>
  <c r="AE1507" i="11"/>
  <c r="AD1507" i="11"/>
  <c r="AC1507" i="11"/>
  <c r="AB1507" i="11"/>
  <c r="Y1507" i="11"/>
  <c r="AA1507" i="11" s="1"/>
  <c r="W1507" i="11"/>
  <c r="X1507" i="11"/>
  <c r="Z1507" i="11" s="1"/>
  <c r="AE1506" i="11"/>
  <c r="AD1506" i="11"/>
  <c r="AC1506" i="11"/>
  <c r="AB1506" i="11"/>
  <c r="W1506" i="11"/>
  <c r="X1506" i="11"/>
  <c r="Z1506" i="11" s="1"/>
  <c r="AE1505" i="11"/>
  <c r="AD1505" i="11"/>
  <c r="AC1505" i="11"/>
  <c r="AB1505" i="11"/>
  <c r="W1505" i="11"/>
  <c r="X1505" i="11" s="1"/>
  <c r="Z1505" i="11" s="1"/>
  <c r="AE1504" i="11"/>
  <c r="AD1504" i="11"/>
  <c r="AC1504" i="11"/>
  <c r="AB1504" i="11"/>
  <c r="W1504" i="11"/>
  <c r="Y1504" i="11" s="1"/>
  <c r="AA1504" i="11" s="1"/>
  <c r="X1504" i="11"/>
  <c r="Z1504" i="11" s="1"/>
  <c r="AE1503" i="11"/>
  <c r="AD1503" i="11"/>
  <c r="AC1503" i="11"/>
  <c r="AB1503" i="11"/>
  <c r="W1503" i="11"/>
  <c r="AE1502" i="11"/>
  <c r="AD1502" i="11"/>
  <c r="AC1502" i="11"/>
  <c r="AB1502" i="11"/>
  <c r="W1502" i="11"/>
  <c r="X1502" i="11" s="1"/>
  <c r="Z1502" i="11" s="1"/>
  <c r="AE1501" i="11"/>
  <c r="AD1501" i="11"/>
  <c r="AC1501" i="11"/>
  <c r="AB1501" i="11"/>
  <c r="W1501" i="11"/>
  <c r="X1501" i="11" s="1"/>
  <c r="Z1501" i="11" s="1"/>
  <c r="AE1500" i="11"/>
  <c r="AD1500" i="11"/>
  <c r="AC1500" i="11"/>
  <c r="AB1500" i="11"/>
  <c r="W1500" i="11"/>
  <c r="X1500" i="11" s="1"/>
  <c r="Z1500" i="11" s="1"/>
  <c r="AE1499" i="11"/>
  <c r="AD1499" i="11"/>
  <c r="AC1499" i="11"/>
  <c r="AB1499" i="11"/>
  <c r="X1499" i="11"/>
  <c r="Z1499" i="11" s="1"/>
  <c r="W1499" i="11"/>
  <c r="Y1499" i="11"/>
  <c r="AA1499" i="11" s="1"/>
  <c r="AE1498" i="11"/>
  <c r="AD1498" i="11"/>
  <c r="AC1498" i="11"/>
  <c r="AB1498" i="11"/>
  <c r="W1498" i="11"/>
  <c r="Y1498" i="11" s="1"/>
  <c r="AA1498" i="11" s="1"/>
  <c r="AE1497" i="11"/>
  <c r="AD1497" i="11"/>
  <c r="AC1497" i="11"/>
  <c r="AB1497" i="11"/>
  <c r="Y1497" i="11"/>
  <c r="AA1497" i="11" s="1"/>
  <c r="W1497" i="11"/>
  <c r="X1497" i="11" s="1"/>
  <c r="Z1497" i="11" s="1"/>
  <c r="AE1496" i="11"/>
  <c r="AD1496" i="11"/>
  <c r="AC1496" i="11"/>
  <c r="AB1496" i="11"/>
  <c r="W1496" i="11"/>
  <c r="Y1496" i="11" s="1"/>
  <c r="AA1496" i="11" s="1"/>
  <c r="X1496" i="11"/>
  <c r="Z1496" i="11" s="1"/>
  <c r="AE1495" i="11"/>
  <c r="AD1495" i="11"/>
  <c r="AC1495" i="11"/>
  <c r="AB1495" i="11"/>
  <c r="W1495" i="11"/>
  <c r="Y1495" i="11" s="1"/>
  <c r="AA1495" i="11" s="1"/>
  <c r="X1495" i="11"/>
  <c r="Z1495" i="11" s="1"/>
  <c r="AE1494" i="11"/>
  <c r="AD1494" i="11"/>
  <c r="AC1494" i="11"/>
  <c r="AB1494" i="11"/>
  <c r="W1494" i="11"/>
  <c r="X1494" i="11"/>
  <c r="Z1494" i="11" s="1"/>
  <c r="AE1493" i="11"/>
  <c r="AD1493" i="11"/>
  <c r="AC1493" i="11"/>
  <c r="AB1493" i="11"/>
  <c r="Y1493" i="11"/>
  <c r="AA1493" i="11" s="1"/>
  <c r="X1493" i="11"/>
  <c r="Z1493" i="11" s="1"/>
  <c r="W1493" i="11"/>
  <c r="AE1492" i="11"/>
  <c r="AD1492" i="11"/>
  <c r="AC1492" i="11"/>
  <c r="AB1492" i="11"/>
  <c r="Y1492" i="11"/>
  <c r="AA1492" i="11" s="1"/>
  <c r="W1492" i="11"/>
  <c r="X1492" i="11"/>
  <c r="Z1492" i="11" s="1"/>
  <c r="AE1491" i="11"/>
  <c r="AD1491" i="11"/>
  <c r="AC1491" i="11"/>
  <c r="AB1491" i="11"/>
  <c r="W1491" i="11"/>
  <c r="Y1491" i="11" s="1"/>
  <c r="AA1491" i="11" s="1"/>
  <c r="AE1490" i="11"/>
  <c r="AD1490" i="11"/>
  <c r="AC1490" i="11"/>
  <c r="AB1490" i="11"/>
  <c r="W1490" i="11"/>
  <c r="X1490" i="11" s="1"/>
  <c r="Z1490" i="11" s="1"/>
  <c r="AE1489" i="11"/>
  <c r="AD1489" i="11"/>
  <c r="AC1489" i="11"/>
  <c r="AB1489" i="11"/>
  <c r="W1489" i="11"/>
  <c r="X1489" i="11" s="1"/>
  <c r="Z1489" i="11" s="1"/>
  <c r="AE1488" i="11"/>
  <c r="AD1488" i="11"/>
  <c r="AC1488" i="11"/>
  <c r="AB1488" i="11"/>
  <c r="W1488" i="11"/>
  <c r="X1488" i="11" s="1"/>
  <c r="Z1488" i="11" s="1"/>
  <c r="AE1487" i="11"/>
  <c r="AD1487" i="11"/>
  <c r="AC1487" i="11"/>
  <c r="AB1487" i="11"/>
  <c r="X1487" i="11"/>
  <c r="Z1487" i="11" s="1"/>
  <c r="W1487" i="11"/>
  <c r="Y1487" i="11"/>
  <c r="AA1487" i="11" s="1"/>
  <c r="AE1486" i="11"/>
  <c r="AD1486" i="11"/>
  <c r="AC1486" i="11"/>
  <c r="AB1486" i="11"/>
  <c r="W1486" i="11"/>
  <c r="Y1486" i="11" s="1"/>
  <c r="AA1486" i="11" s="1"/>
  <c r="X1486" i="11"/>
  <c r="Z1486" i="11" s="1"/>
  <c r="AE1485" i="11"/>
  <c r="AD1485" i="11"/>
  <c r="AC1485" i="11"/>
  <c r="AB1485" i="11"/>
  <c r="W1485" i="11"/>
  <c r="AE1484" i="11"/>
  <c r="AD1484" i="11"/>
  <c r="AC1484" i="11"/>
  <c r="AB1484" i="11"/>
  <c r="W1484" i="11"/>
  <c r="AE1483" i="11"/>
  <c r="AD1483" i="11"/>
  <c r="AC1483" i="11"/>
  <c r="AB1483" i="11"/>
  <c r="Y1483" i="11"/>
  <c r="AA1483" i="11" s="1"/>
  <c r="W1483" i="11"/>
  <c r="X1483" i="11"/>
  <c r="Z1483" i="11" s="1"/>
  <c r="AE1482" i="11"/>
  <c r="AD1482" i="11"/>
  <c r="AC1482" i="11"/>
  <c r="AB1482" i="11"/>
  <c r="W1482" i="11"/>
  <c r="X1482" i="11"/>
  <c r="Z1482" i="11" s="1"/>
  <c r="AE1481" i="11"/>
  <c r="AD1481" i="11"/>
  <c r="AC1481" i="11"/>
  <c r="AB1481" i="11"/>
  <c r="Y1481" i="11"/>
  <c r="AA1481" i="11" s="1"/>
  <c r="X1481" i="11"/>
  <c r="Z1481" i="11" s="1"/>
  <c r="W1481" i="11"/>
  <c r="AE1480" i="11"/>
  <c r="AD1480" i="11"/>
  <c r="AC1480" i="11"/>
  <c r="AB1480" i="11"/>
  <c r="Y1480" i="11"/>
  <c r="AA1480" i="11" s="1"/>
  <c r="W1480" i="11"/>
  <c r="X1480" i="11"/>
  <c r="Z1480" i="11" s="1"/>
  <c r="AE1479" i="11"/>
  <c r="AD1479" i="11"/>
  <c r="AC1479" i="11"/>
  <c r="AB1479" i="11"/>
  <c r="W1479" i="11"/>
  <c r="Y1479" i="11" s="1"/>
  <c r="AA1479" i="11" s="1"/>
  <c r="X1479" i="11"/>
  <c r="Z1479" i="11" s="1"/>
  <c r="AE1478" i="11"/>
  <c r="AD1478" i="11"/>
  <c r="AC1478" i="11"/>
  <c r="AB1478" i="11"/>
  <c r="W1478" i="11"/>
  <c r="X1478" i="11"/>
  <c r="Z1478" i="11" s="1"/>
  <c r="AE1477" i="11"/>
  <c r="AD1477" i="11"/>
  <c r="AC1477" i="11"/>
  <c r="AB1477" i="11"/>
  <c r="W1477" i="11"/>
  <c r="X1477" i="11"/>
  <c r="Z1477" i="11" s="1"/>
  <c r="AE1476" i="11"/>
  <c r="AD1476" i="11"/>
  <c r="AC1476" i="11"/>
  <c r="AB1476" i="11"/>
  <c r="W1476" i="11"/>
  <c r="X1476" i="11"/>
  <c r="Z1476" i="11" s="1"/>
  <c r="AE1475" i="11"/>
  <c r="AD1475" i="11"/>
  <c r="AC1475" i="11"/>
  <c r="AB1475" i="11"/>
  <c r="W1475" i="11"/>
  <c r="X1475" i="11" s="1"/>
  <c r="Z1475" i="11" s="1"/>
  <c r="Y1475" i="11"/>
  <c r="AA1475" i="11" s="1"/>
  <c r="AE1474" i="11"/>
  <c r="AD1474" i="11"/>
  <c r="AC1474" i="11"/>
  <c r="AB1474" i="11"/>
  <c r="W1474" i="11"/>
  <c r="AE1473" i="11"/>
  <c r="AD1473" i="11"/>
  <c r="AC1473" i="11"/>
  <c r="AB1473" i="11"/>
  <c r="Y1473" i="11"/>
  <c r="AA1473" i="11" s="1"/>
  <c r="W1473" i="11"/>
  <c r="X1473" i="11" s="1"/>
  <c r="Z1473" i="11" s="1"/>
  <c r="AE1472" i="11"/>
  <c r="AD1472" i="11"/>
  <c r="AC1472" i="11"/>
  <c r="AB1472" i="11"/>
  <c r="W1472" i="11"/>
  <c r="Y1472" i="11" s="1"/>
  <c r="AA1472" i="11" s="1"/>
  <c r="AE1471" i="11"/>
  <c r="AD1471" i="11"/>
  <c r="AC1471" i="11"/>
  <c r="AB1471" i="11"/>
  <c r="Y1471" i="11"/>
  <c r="AA1471" i="11" s="1"/>
  <c r="W1471" i="11"/>
  <c r="X1471" i="11"/>
  <c r="Z1471" i="11" s="1"/>
  <c r="AE1470" i="11"/>
  <c r="AD1470" i="11"/>
  <c r="AC1470" i="11"/>
  <c r="AB1470" i="11"/>
  <c r="W1470" i="11"/>
  <c r="X1470" i="11"/>
  <c r="Z1470" i="11" s="1"/>
  <c r="AE1469" i="11"/>
  <c r="AD1469" i="11"/>
  <c r="AC1469" i="11"/>
  <c r="AB1469" i="11"/>
  <c r="W1469" i="11"/>
  <c r="X1469" i="11" s="1"/>
  <c r="Z1469" i="11" s="1"/>
  <c r="AE1468" i="11"/>
  <c r="AD1468" i="11"/>
  <c r="AC1468" i="11"/>
  <c r="AB1468" i="11"/>
  <c r="W1468" i="11"/>
  <c r="Y1468" i="11" s="1"/>
  <c r="AA1468" i="11" s="1"/>
  <c r="X1468" i="11"/>
  <c r="Z1468" i="11" s="1"/>
  <c r="AE1467" i="11"/>
  <c r="AD1467" i="11"/>
  <c r="AC1467" i="11"/>
  <c r="AB1467" i="11"/>
  <c r="W1467" i="11"/>
  <c r="AE1466" i="11"/>
  <c r="AD1466" i="11"/>
  <c r="AC1466" i="11"/>
  <c r="AB1466" i="11"/>
  <c r="W1466" i="11"/>
  <c r="X1466" i="11" s="1"/>
  <c r="Z1466" i="11" s="1"/>
  <c r="AE1465" i="11"/>
  <c r="AD1465" i="11"/>
  <c r="AC1465" i="11"/>
  <c r="AB1465" i="11"/>
  <c r="W1465" i="11"/>
  <c r="X1465" i="11" s="1"/>
  <c r="Z1465" i="11" s="1"/>
  <c r="AE1464" i="11"/>
  <c r="AD1464" i="11"/>
  <c r="AC1464" i="11"/>
  <c r="AB1464" i="11"/>
  <c r="W1464" i="11"/>
  <c r="X1464" i="11" s="1"/>
  <c r="Z1464" i="11" s="1"/>
  <c r="AE1463" i="11"/>
  <c r="AD1463" i="11"/>
  <c r="AC1463" i="11"/>
  <c r="AB1463" i="11"/>
  <c r="X1463" i="11"/>
  <c r="Z1463" i="11" s="1"/>
  <c r="W1463" i="11"/>
  <c r="Y1463" i="11"/>
  <c r="AA1463" i="11" s="1"/>
  <c r="AE1462" i="11"/>
  <c r="AD1462" i="11"/>
  <c r="AC1462" i="11"/>
  <c r="AB1462" i="11"/>
  <c r="W1462" i="11"/>
  <c r="Y1462" i="11" s="1"/>
  <c r="AA1462" i="11" s="1"/>
  <c r="AE1461" i="11"/>
  <c r="AD1461" i="11"/>
  <c r="AC1461" i="11"/>
  <c r="AB1461" i="11"/>
  <c r="Y1461" i="11"/>
  <c r="AA1461" i="11" s="1"/>
  <c r="W1461" i="11"/>
  <c r="X1461" i="11" s="1"/>
  <c r="Z1461" i="11" s="1"/>
  <c r="AE1460" i="11"/>
  <c r="AD1460" i="11"/>
  <c r="AC1460" i="11"/>
  <c r="AB1460" i="11"/>
  <c r="W1460" i="11"/>
  <c r="Y1460" i="11" s="1"/>
  <c r="AA1460" i="11" s="1"/>
  <c r="X1460" i="11"/>
  <c r="Z1460" i="11" s="1"/>
  <c r="AE1459" i="11"/>
  <c r="AD1459" i="11"/>
  <c r="AC1459" i="11"/>
  <c r="AB1459" i="11"/>
  <c r="W1459" i="11"/>
  <c r="Y1459" i="11" s="1"/>
  <c r="AA1459" i="11" s="1"/>
  <c r="X1459" i="11"/>
  <c r="Z1459" i="11" s="1"/>
  <c r="AE1458" i="11"/>
  <c r="AD1458" i="11"/>
  <c r="AC1458" i="11"/>
  <c r="AB1458" i="11"/>
  <c r="W1458" i="11"/>
  <c r="X1458" i="11"/>
  <c r="Z1458" i="11" s="1"/>
  <c r="AE1457" i="11"/>
  <c r="AD1457" i="11"/>
  <c r="AC1457" i="11"/>
  <c r="AB1457" i="11"/>
  <c r="Y1457" i="11"/>
  <c r="AA1457" i="11" s="1"/>
  <c r="X1457" i="11"/>
  <c r="Z1457" i="11" s="1"/>
  <c r="W1457" i="11"/>
  <c r="AE1456" i="11"/>
  <c r="AD1456" i="11"/>
  <c r="AC1456" i="11"/>
  <c r="AB1456" i="11"/>
  <c r="Y1456" i="11"/>
  <c r="AA1456" i="11" s="1"/>
  <c r="W1456" i="11"/>
  <c r="X1456" i="11"/>
  <c r="Z1456" i="11" s="1"/>
  <c r="AE1455" i="11"/>
  <c r="AD1455" i="11"/>
  <c r="AC1455" i="11"/>
  <c r="AB1455" i="11"/>
  <c r="W1455" i="11"/>
  <c r="Y1455" i="11" s="1"/>
  <c r="AA1455" i="11" s="1"/>
  <c r="AE1454" i="11"/>
  <c r="AD1454" i="11"/>
  <c r="AC1454" i="11"/>
  <c r="AB1454" i="11"/>
  <c r="W1454" i="11"/>
  <c r="X1454" i="11" s="1"/>
  <c r="Z1454" i="11" s="1"/>
  <c r="AE1453" i="11"/>
  <c r="AD1453" i="11"/>
  <c r="AC1453" i="11"/>
  <c r="AB1453" i="11"/>
  <c r="W1453" i="11"/>
  <c r="X1453" i="11" s="1"/>
  <c r="Z1453" i="11" s="1"/>
  <c r="AE1452" i="11"/>
  <c r="AD1452" i="11"/>
  <c r="AC1452" i="11"/>
  <c r="AB1452" i="11"/>
  <c r="W1452" i="11"/>
  <c r="X1452" i="11" s="1"/>
  <c r="Z1452" i="11" s="1"/>
  <c r="AE1451" i="11"/>
  <c r="AD1451" i="11"/>
  <c r="AC1451" i="11"/>
  <c r="AB1451" i="11"/>
  <c r="W1451" i="11"/>
  <c r="X1451" i="11" s="1"/>
  <c r="Z1451" i="11" s="1"/>
  <c r="Y1451" i="11"/>
  <c r="AA1451" i="11" s="1"/>
  <c r="AE1450" i="11"/>
  <c r="AD1450" i="11"/>
  <c r="AC1450" i="11"/>
  <c r="AB1450" i="11"/>
  <c r="W1450" i="11"/>
  <c r="AE1449" i="11"/>
  <c r="AD1449" i="11"/>
  <c r="AC1449" i="11"/>
  <c r="AB1449" i="11"/>
  <c r="Y1449" i="11"/>
  <c r="AA1449" i="11" s="1"/>
  <c r="W1449" i="11"/>
  <c r="X1449" i="11" s="1"/>
  <c r="Z1449" i="11" s="1"/>
  <c r="AE1448" i="11"/>
  <c r="AD1448" i="11"/>
  <c r="AC1448" i="11"/>
  <c r="AB1448" i="11"/>
  <c r="W1448" i="11"/>
  <c r="Y1448" i="11" s="1"/>
  <c r="AA1448" i="11" s="1"/>
  <c r="AE1447" i="11"/>
  <c r="AD1447" i="11"/>
  <c r="AC1447" i="11"/>
  <c r="AB1447" i="11"/>
  <c r="Y1447" i="11"/>
  <c r="AA1447" i="11" s="1"/>
  <c r="W1447" i="11"/>
  <c r="X1447" i="11"/>
  <c r="Z1447" i="11" s="1"/>
  <c r="AE1446" i="11"/>
  <c r="AD1446" i="11"/>
  <c r="AC1446" i="11"/>
  <c r="AB1446" i="11"/>
  <c r="W1446" i="11"/>
  <c r="X1446" i="11"/>
  <c r="Z1446" i="11" s="1"/>
  <c r="AE1445" i="11"/>
  <c r="AD1445" i="11"/>
  <c r="AC1445" i="11"/>
  <c r="AB1445" i="11"/>
  <c r="W1445" i="11"/>
  <c r="X1445" i="11" s="1"/>
  <c r="Z1445" i="11" s="1"/>
  <c r="AE1444" i="11"/>
  <c r="AD1444" i="11"/>
  <c r="AC1444" i="11"/>
  <c r="AB1444" i="11"/>
  <c r="W1444" i="11"/>
  <c r="Y1444" i="11" s="1"/>
  <c r="AA1444" i="11" s="1"/>
  <c r="X1444" i="11"/>
  <c r="Z1444" i="11" s="1"/>
  <c r="AE1443" i="11"/>
  <c r="AD1443" i="11"/>
  <c r="AC1443" i="11"/>
  <c r="AB1443" i="11"/>
  <c r="W1443" i="11"/>
  <c r="AE1442" i="11"/>
  <c r="AD1442" i="11"/>
  <c r="AC1442" i="11"/>
  <c r="AB1442" i="11"/>
  <c r="W1442" i="11"/>
  <c r="X1442" i="11" s="1"/>
  <c r="Z1442" i="11" s="1"/>
  <c r="AE1441" i="11"/>
  <c r="AD1441" i="11"/>
  <c r="AC1441" i="11"/>
  <c r="AB1441" i="11"/>
  <c r="W1441" i="11"/>
  <c r="X1441" i="11" s="1"/>
  <c r="Z1441" i="11" s="1"/>
  <c r="AE1440" i="11"/>
  <c r="AD1440" i="11"/>
  <c r="AC1440" i="11"/>
  <c r="AB1440" i="11"/>
  <c r="W1440" i="11"/>
  <c r="X1440" i="11" s="1"/>
  <c r="Z1440" i="11" s="1"/>
  <c r="AE1439" i="11"/>
  <c r="AD1439" i="11"/>
  <c r="AC1439" i="11"/>
  <c r="AB1439" i="11"/>
  <c r="X1439" i="11"/>
  <c r="Z1439" i="11" s="1"/>
  <c r="W1439" i="11"/>
  <c r="Y1439" i="11"/>
  <c r="AA1439" i="11" s="1"/>
  <c r="AE1438" i="11"/>
  <c r="AD1438" i="11"/>
  <c r="AC1438" i="11"/>
  <c r="AB1438" i="11"/>
  <c r="W1438" i="11"/>
  <c r="AE1437" i="11"/>
  <c r="AD1437" i="11"/>
  <c r="AC1437" i="11"/>
  <c r="AB1437" i="11"/>
  <c r="Y1437" i="11"/>
  <c r="AA1437" i="11" s="1"/>
  <c r="W1437" i="11"/>
  <c r="X1437" i="11" s="1"/>
  <c r="Z1437" i="11" s="1"/>
  <c r="AE1436" i="11"/>
  <c r="AD1436" i="11"/>
  <c r="AC1436" i="11"/>
  <c r="AB1436" i="11"/>
  <c r="W1436" i="11"/>
  <c r="Y1436" i="11" s="1"/>
  <c r="AA1436" i="11" s="1"/>
  <c r="X1436" i="11"/>
  <c r="Z1436" i="11" s="1"/>
  <c r="AE1435" i="11"/>
  <c r="AD1435" i="11"/>
  <c r="AC1435" i="11"/>
  <c r="AB1435" i="11"/>
  <c r="W1435" i="11"/>
  <c r="Y1435" i="11" s="1"/>
  <c r="AA1435" i="11" s="1"/>
  <c r="X1435" i="11"/>
  <c r="Z1435" i="11" s="1"/>
  <c r="AE1434" i="11"/>
  <c r="AD1434" i="11"/>
  <c r="AC1434" i="11"/>
  <c r="AB1434" i="11"/>
  <c r="W1434" i="11"/>
  <c r="X1434" i="11"/>
  <c r="Z1434" i="11" s="1"/>
  <c r="AE1433" i="11"/>
  <c r="AD1433" i="11"/>
  <c r="AC1433" i="11"/>
  <c r="AB1433" i="11"/>
  <c r="Y1433" i="11"/>
  <c r="AA1433" i="11" s="1"/>
  <c r="X1433" i="11"/>
  <c r="Z1433" i="11" s="1"/>
  <c r="W1433" i="11"/>
  <c r="AE1432" i="11"/>
  <c r="AD1432" i="11"/>
  <c r="AC1432" i="11"/>
  <c r="AB1432" i="11"/>
  <c r="Y1432" i="11"/>
  <c r="AA1432" i="11" s="1"/>
  <c r="W1432" i="11"/>
  <c r="X1432" i="11"/>
  <c r="Z1432" i="11" s="1"/>
  <c r="AE1431" i="11"/>
  <c r="AD1431" i="11"/>
  <c r="AC1431" i="11"/>
  <c r="AB1431" i="11"/>
  <c r="W1431" i="11"/>
  <c r="AE1430" i="11"/>
  <c r="AD1430" i="11"/>
  <c r="AC1430" i="11"/>
  <c r="AB1430" i="11"/>
  <c r="W1430" i="11"/>
  <c r="X1430" i="11" s="1"/>
  <c r="Z1430" i="11" s="1"/>
  <c r="AE1429" i="11"/>
  <c r="AD1429" i="11"/>
  <c r="AC1429" i="11"/>
  <c r="AB1429" i="11"/>
  <c r="W1429" i="11"/>
  <c r="X1429" i="11" s="1"/>
  <c r="Z1429" i="11" s="1"/>
  <c r="AE1428" i="11"/>
  <c r="AD1428" i="11"/>
  <c r="AC1428" i="11"/>
  <c r="AB1428" i="11"/>
  <c r="W1428" i="11"/>
  <c r="X1428" i="11" s="1"/>
  <c r="Z1428" i="11" s="1"/>
  <c r="AE1427" i="11"/>
  <c r="AD1427" i="11"/>
  <c r="AC1427" i="11"/>
  <c r="AB1427" i="11"/>
  <c r="X1427" i="11"/>
  <c r="Z1427" i="11" s="1"/>
  <c r="W1427" i="11"/>
  <c r="Y1427" i="11"/>
  <c r="AA1427" i="11" s="1"/>
  <c r="AE1426" i="11"/>
  <c r="AD1426" i="11"/>
  <c r="AC1426" i="11"/>
  <c r="AB1426" i="11"/>
  <c r="W1426" i="11"/>
  <c r="Y1426" i="11" s="1"/>
  <c r="AA1426" i="11" s="1"/>
  <c r="X1426" i="11"/>
  <c r="Z1426" i="11" s="1"/>
  <c r="AE1425" i="11"/>
  <c r="AD1425" i="11"/>
  <c r="AC1425" i="11"/>
  <c r="AB1425" i="11"/>
  <c r="W1425" i="11"/>
  <c r="AE1424" i="11"/>
  <c r="AD1424" i="11"/>
  <c r="AC1424" i="11"/>
  <c r="AB1424" i="11"/>
  <c r="W1424" i="11"/>
  <c r="AE1423" i="11"/>
  <c r="AD1423" i="11"/>
  <c r="AC1423" i="11"/>
  <c r="AB1423" i="11"/>
  <c r="Y1423" i="11"/>
  <c r="AA1423" i="11" s="1"/>
  <c r="W1423" i="11"/>
  <c r="X1423" i="11"/>
  <c r="Z1423" i="11" s="1"/>
  <c r="AE1422" i="11"/>
  <c r="AD1422" i="11"/>
  <c r="AC1422" i="11"/>
  <c r="AB1422" i="11"/>
  <c r="W1422" i="11"/>
  <c r="X1422" i="11"/>
  <c r="Z1422" i="11" s="1"/>
  <c r="AE1421" i="11"/>
  <c r="AD1421" i="11"/>
  <c r="AC1421" i="11"/>
  <c r="AB1421" i="11"/>
  <c r="Y1421" i="11"/>
  <c r="AA1421" i="11" s="1"/>
  <c r="X1421" i="11"/>
  <c r="Z1421" i="11" s="1"/>
  <c r="W1421" i="11"/>
  <c r="AE1420" i="11"/>
  <c r="AD1420" i="11"/>
  <c r="AC1420" i="11"/>
  <c r="AB1420" i="11"/>
  <c r="Y1420" i="11"/>
  <c r="AA1420" i="11" s="1"/>
  <c r="W1420" i="11"/>
  <c r="X1420" i="11"/>
  <c r="Z1420" i="11" s="1"/>
  <c r="AE1419" i="11"/>
  <c r="AD1419" i="11"/>
  <c r="AC1419" i="11"/>
  <c r="AB1419" i="11"/>
  <c r="W1419" i="11"/>
  <c r="Y1419" i="11" s="1"/>
  <c r="AA1419" i="11" s="1"/>
  <c r="X1419" i="11"/>
  <c r="Z1419" i="11" s="1"/>
  <c r="AE1418" i="11"/>
  <c r="AD1418" i="11"/>
  <c r="AC1418" i="11"/>
  <c r="AB1418" i="11"/>
  <c r="W1418" i="11"/>
  <c r="X1418" i="11"/>
  <c r="Z1418" i="11" s="1"/>
  <c r="AE1417" i="11"/>
  <c r="AD1417" i="11"/>
  <c r="AC1417" i="11"/>
  <c r="AB1417" i="11"/>
  <c r="W1417" i="11"/>
  <c r="X1417" i="11"/>
  <c r="Z1417" i="11" s="1"/>
  <c r="AE1416" i="11"/>
  <c r="AD1416" i="11"/>
  <c r="AC1416" i="11"/>
  <c r="AB1416" i="11"/>
  <c r="W1416" i="11"/>
  <c r="X1416" i="11"/>
  <c r="Z1416" i="11" s="1"/>
  <c r="AE1415" i="11"/>
  <c r="AD1415" i="11"/>
  <c r="AC1415" i="11"/>
  <c r="AB1415" i="11"/>
  <c r="W1415" i="11"/>
  <c r="X1415" i="11" s="1"/>
  <c r="Z1415" i="11" s="1"/>
  <c r="Y1415" i="11"/>
  <c r="AA1415" i="11" s="1"/>
  <c r="AE1414" i="11"/>
  <c r="AD1414" i="11"/>
  <c r="AC1414" i="11"/>
  <c r="AB1414" i="11"/>
  <c r="W1414" i="11"/>
  <c r="AE1413" i="11"/>
  <c r="AD1413" i="11"/>
  <c r="AC1413" i="11"/>
  <c r="AB1413" i="11"/>
  <c r="Y1413" i="11"/>
  <c r="AA1413" i="11" s="1"/>
  <c r="W1413" i="11"/>
  <c r="X1413" i="11" s="1"/>
  <c r="Z1413" i="11" s="1"/>
  <c r="AE1412" i="11"/>
  <c r="AD1412" i="11"/>
  <c r="AC1412" i="11"/>
  <c r="AB1412" i="11"/>
  <c r="W1412" i="11"/>
  <c r="AE1411" i="11"/>
  <c r="AD1411" i="11"/>
  <c r="AC1411" i="11"/>
  <c r="AB1411" i="11"/>
  <c r="Y1411" i="11"/>
  <c r="AA1411" i="11" s="1"/>
  <c r="W1411" i="11"/>
  <c r="X1411" i="11"/>
  <c r="Z1411" i="11" s="1"/>
  <c r="AE1410" i="11"/>
  <c r="AD1410" i="11"/>
  <c r="AC1410" i="11"/>
  <c r="AB1410" i="11"/>
  <c r="W1410" i="11"/>
  <c r="X1410" i="11"/>
  <c r="Z1410" i="11" s="1"/>
  <c r="AE1409" i="11"/>
  <c r="AD1409" i="11"/>
  <c r="AC1409" i="11"/>
  <c r="AB1409" i="11"/>
  <c r="W1409" i="11"/>
  <c r="AE1408" i="11"/>
  <c r="AD1408" i="11"/>
  <c r="AC1408" i="11"/>
  <c r="AB1408" i="11"/>
  <c r="W1408" i="11"/>
  <c r="Y1408" i="11" s="1"/>
  <c r="AA1408" i="11" s="1"/>
  <c r="AE1407" i="11"/>
  <c r="AD1407" i="11"/>
  <c r="AC1407" i="11"/>
  <c r="AB1407" i="11"/>
  <c r="W1407" i="11"/>
  <c r="X1407" i="11" s="1"/>
  <c r="Z1407" i="11" s="1"/>
  <c r="AE1406" i="11"/>
  <c r="AD1406" i="11"/>
  <c r="AC1406" i="11"/>
  <c r="AB1406" i="11"/>
  <c r="W1406" i="11"/>
  <c r="X1406" i="11" s="1"/>
  <c r="Z1406" i="11" s="1"/>
  <c r="AE1405" i="11"/>
  <c r="AD1405" i="11"/>
  <c r="AC1405" i="11"/>
  <c r="AB1405" i="11"/>
  <c r="W1405" i="11"/>
  <c r="X1405" i="11" s="1"/>
  <c r="Z1405" i="11"/>
  <c r="AE1404" i="11"/>
  <c r="AD1404" i="11"/>
  <c r="AC1404" i="11"/>
  <c r="AB1404" i="11"/>
  <c r="W1404" i="11"/>
  <c r="X1404" i="11"/>
  <c r="Z1404" i="11" s="1"/>
  <c r="AE1403" i="11"/>
  <c r="AD1403" i="11"/>
  <c r="AC1403" i="11"/>
  <c r="AB1403" i="11"/>
  <c r="W1403" i="11"/>
  <c r="AE1402" i="11"/>
  <c r="AD1402" i="11"/>
  <c r="AC1402" i="11"/>
  <c r="AB1402" i="11"/>
  <c r="Y1402" i="11"/>
  <c r="AA1402" i="11" s="1"/>
  <c r="W1402" i="11"/>
  <c r="X1402" i="11"/>
  <c r="Z1402" i="11" s="1"/>
  <c r="AE1401" i="11"/>
  <c r="AD1401" i="11"/>
  <c r="AC1401" i="11"/>
  <c r="AB1401" i="11"/>
  <c r="W1401" i="11"/>
  <c r="AE1400" i="11"/>
  <c r="AD1400" i="11"/>
  <c r="AC1400" i="11"/>
  <c r="AB1400" i="11"/>
  <c r="W1400" i="11"/>
  <c r="Y1400" i="11" s="1"/>
  <c r="AA1400" i="11" s="1"/>
  <c r="AE1399" i="11"/>
  <c r="AD1399" i="11"/>
  <c r="AC1399" i="11"/>
  <c r="AB1399" i="11"/>
  <c r="Y1399" i="11"/>
  <c r="AA1399" i="11" s="1"/>
  <c r="W1399" i="11"/>
  <c r="X1399" i="11" s="1"/>
  <c r="Z1399" i="11" s="1"/>
  <c r="AE1398" i="11"/>
  <c r="AD1398" i="11"/>
  <c r="AC1398" i="11"/>
  <c r="AB1398" i="11"/>
  <c r="W1398" i="11"/>
  <c r="X1398" i="11" s="1"/>
  <c r="Z1398" i="11" s="1"/>
  <c r="AE1397" i="11"/>
  <c r="AD1397" i="11"/>
  <c r="AC1397" i="11"/>
  <c r="AB1397" i="11"/>
  <c r="W1397" i="11"/>
  <c r="X1397" i="11" s="1"/>
  <c r="Z1397" i="11" s="1"/>
  <c r="AE1396" i="11"/>
  <c r="AD1396" i="11"/>
  <c r="AC1396" i="11"/>
  <c r="AB1396" i="11"/>
  <c r="W1396" i="11"/>
  <c r="AE1395" i="11"/>
  <c r="AD1395" i="11"/>
  <c r="AC1395" i="11"/>
  <c r="AB1395" i="11"/>
  <c r="Y1395" i="11"/>
  <c r="AA1395" i="11" s="1"/>
  <c r="W1395" i="11"/>
  <c r="X1395" i="11"/>
  <c r="Z1395" i="11" s="1"/>
  <c r="AE1394" i="11"/>
  <c r="AD1394" i="11"/>
  <c r="AC1394" i="11"/>
  <c r="AB1394" i="11"/>
  <c r="W1394" i="11"/>
  <c r="X1394" i="11"/>
  <c r="Z1394" i="11" s="1"/>
  <c r="AE1393" i="11"/>
  <c r="AD1393" i="11"/>
  <c r="AC1393" i="11"/>
  <c r="AB1393" i="11"/>
  <c r="W1393" i="11"/>
  <c r="X1393" i="11"/>
  <c r="Z1393" i="11" s="1"/>
  <c r="AE1392" i="11"/>
  <c r="AD1392" i="11"/>
  <c r="AC1392" i="11"/>
  <c r="AB1392" i="11"/>
  <c r="W1392" i="11"/>
  <c r="X1392" i="11"/>
  <c r="Z1392" i="11" s="1"/>
  <c r="AE1391" i="11"/>
  <c r="AD1391" i="11"/>
  <c r="AC1391" i="11"/>
  <c r="AB1391" i="11"/>
  <c r="W1391" i="11"/>
  <c r="X1391" i="11" s="1"/>
  <c r="Z1391" i="11" s="1"/>
  <c r="Y1391" i="11"/>
  <c r="AA1391" i="11" s="1"/>
  <c r="AE1390" i="11"/>
  <c r="AD1390" i="11"/>
  <c r="AC1390" i="11"/>
  <c r="AB1390" i="11"/>
  <c r="W1390" i="11"/>
  <c r="Y1390" i="11" s="1"/>
  <c r="AA1390" i="11" s="1"/>
  <c r="AE1389" i="11"/>
  <c r="AD1389" i="11"/>
  <c r="AC1389" i="11"/>
  <c r="AB1389" i="11"/>
  <c r="Y1389" i="11"/>
  <c r="AA1389" i="11" s="1"/>
  <c r="X1389" i="11"/>
  <c r="Z1389" i="11" s="1"/>
  <c r="W1389" i="11"/>
  <c r="AE1388" i="11"/>
  <c r="AD1388" i="11"/>
  <c r="AC1388" i="11"/>
  <c r="AB1388" i="11"/>
  <c r="Y1388" i="11"/>
  <c r="AA1388" i="11" s="1"/>
  <c r="W1388" i="11"/>
  <c r="X1388" i="11"/>
  <c r="Z1388" i="11" s="1"/>
  <c r="AE1387" i="11"/>
  <c r="AD1387" i="11"/>
  <c r="AC1387" i="11"/>
  <c r="AB1387" i="11"/>
  <c r="W1387" i="11"/>
  <c r="AE1386" i="11"/>
  <c r="AD1386" i="11"/>
  <c r="AC1386" i="11"/>
  <c r="AB1386" i="11"/>
  <c r="W1386" i="11"/>
  <c r="X1386" i="11" s="1"/>
  <c r="Z1386" i="11" s="1"/>
  <c r="AE1385" i="11"/>
  <c r="AD1385" i="11"/>
  <c r="AC1385" i="11"/>
  <c r="AB1385" i="11"/>
  <c r="Y1385" i="11"/>
  <c r="AA1385" i="11" s="1"/>
  <c r="W1385" i="11"/>
  <c r="X1385" i="11" s="1"/>
  <c r="Z1385" i="11" s="1"/>
  <c r="AE1384" i="11"/>
  <c r="AD1384" i="11"/>
  <c r="AC1384" i="11"/>
  <c r="AB1384" i="11"/>
  <c r="W1384" i="11"/>
  <c r="Y1384" i="11" s="1"/>
  <c r="AA1384" i="11" s="1"/>
  <c r="AE1383" i="11"/>
  <c r="AD1383" i="11"/>
  <c r="AC1383" i="11"/>
  <c r="AB1383" i="11"/>
  <c r="Y1383" i="11"/>
  <c r="AA1383" i="11" s="1"/>
  <c r="W1383" i="11"/>
  <c r="X1383" i="11"/>
  <c r="Z1383" i="11" s="1"/>
  <c r="AE1382" i="11"/>
  <c r="AD1382" i="11"/>
  <c r="AC1382" i="11"/>
  <c r="AB1382" i="11"/>
  <c r="W1382" i="11"/>
  <c r="X1382" i="11"/>
  <c r="Z1382" i="11" s="1"/>
  <c r="AE1381" i="11"/>
  <c r="AD1381" i="11"/>
  <c r="AC1381" i="11"/>
  <c r="AB1381" i="11"/>
  <c r="W1381" i="11"/>
  <c r="X1381" i="11"/>
  <c r="Z1381" i="11" s="1"/>
  <c r="AE1380" i="11"/>
  <c r="AD1380" i="11"/>
  <c r="AC1380" i="11"/>
  <c r="AB1380" i="11"/>
  <c r="W1380" i="11"/>
  <c r="X1380" i="11"/>
  <c r="Z1380" i="11" s="1"/>
  <c r="AE1379" i="11"/>
  <c r="AD1379" i="11"/>
  <c r="AC1379" i="11"/>
  <c r="AB1379" i="11"/>
  <c r="W1379" i="11"/>
  <c r="Y1379" i="11" s="1"/>
  <c r="AA1379" i="11" s="1"/>
  <c r="AE1378" i="11"/>
  <c r="AD1378" i="11"/>
  <c r="AC1378" i="11"/>
  <c r="AB1378" i="11"/>
  <c r="Y1378" i="11"/>
  <c r="AA1378" i="11" s="1"/>
  <c r="W1378" i="11"/>
  <c r="X1378" i="11"/>
  <c r="Z1378" i="11" s="1"/>
  <c r="AE1377" i="11"/>
  <c r="AD1377" i="11"/>
  <c r="AC1377" i="11"/>
  <c r="AB1377" i="11"/>
  <c r="Y1377" i="11"/>
  <c r="AA1377" i="11" s="1"/>
  <c r="X1377" i="11"/>
  <c r="Z1377" i="11" s="1"/>
  <c r="W1377" i="11"/>
  <c r="AE1376" i="11"/>
  <c r="AD1376" i="11"/>
  <c r="AC1376" i="11"/>
  <c r="AB1376" i="11"/>
  <c r="Y1376" i="11"/>
  <c r="AA1376" i="11" s="1"/>
  <c r="W1376" i="11"/>
  <c r="X1376" i="11"/>
  <c r="Z1376" i="11" s="1"/>
  <c r="AE1375" i="11"/>
  <c r="AD1375" i="11"/>
  <c r="AC1375" i="11"/>
  <c r="AB1375" i="11"/>
  <c r="W1375" i="11"/>
  <c r="Y1375" i="11" s="1"/>
  <c r="AA1375" i="11" s="1"/>
  <c r="X1375" i="11"/>
  <c r="Z1375" i="11" s="1"/>
  <c r="AE1374" i="11"/>
  <c r="AD1374" i="11"/>
  <c r="AC1374" i="11"/>
  <c r="AB1374" i="11"/>
  <c r="W1374" i="11"/>
  <c r="X1374" i="11"/>
  <c r="Z1374" i="11" s="1"/>
  <c r="AE1373" i="11"/>
  <c r="AD1373" i="11"/>
  <c r="AC1373" i="11"/>
  <c r="AB1373" i="11"/>
  <c r="W1373" i="11"/>
  <c r="Y1373" i="11" s="1"/>
  <c r="AA1373" i="11" s="1"/>
  <c r="AE1372" i="11"/>
  <c r="AD1372" i="11"/>
  <c r="AC1372" i="11"/>
  <c r="AB1372" i="11"/>
  <c r="W1372" i="11"/>
  <c r="X1372" i="11" s="1"/>
  <c r="Z1372" i="11" s="1"/>
  <c r="AE1371" i="11"/>
  <c r="AD1371" i="11"/>
  <c r="AC1371" i="11"/>
  <c r="AB1371" i="11"/>
  <c r="Y1371" i="11"/>
  <c r="AA1371" i="11" s="1"/>
  <c r="W1371" i="11"/>
  <c r="X1371" i="11"/>
  <c r="Z1371" i="11" s="1"/>
  <c r="AE1370" i="11"/>
  <c r="AD1370" i="11"/>
  <c r="AC1370" i="11"/>
  <c r="AB1370" i="11"/>
  <c r="W1370" i="11"/>
  <c r="X1370" i="11"/>
  <c r="Z1370" i="11" s="1"/>
  <c r="AE1369" i="11"/>
  <c r="AD1369" i="11"/>
  <c r="AC1369" i="11"/>
  <c r="AB1369" i="11"/>
  <c r="W1369" i="11"/>
  <c r="X1369" i="11"/>
  <c r="Z1369" i="11" s="1"/>
  <c r="AE1368" i="11"/>
  <c r="AD1368" i="11"/>
  <c r="AC1368" i="11"/>
  <c r="AB1368" i="11"/>
  <c r="W1368" i="11"/>
  <c r="X1368" i="11"/>
  <c r="Z1368" i="11" s="1"/>
  <c r="AE1367" i="11"/>
  <c r="AD1367" i="11"/>
  <c r="AC1367" i="11"/>
  <c r="AB1367" i="11"/>
  <c r="W1367" i="11"/>
  <c r="AE1366" i="11"/>
  <c r="AD1366" i="11"/>
  <c r="AC1366" i="11"/>
  <c r="AB1366" i="11"/>
  <c r="Y1366" i="11"/>
  <c r="AA1366" i="11" s="1"/>
  <c r="W1366" i="11"/>
  <c r="X1366" i="11"/>
  <c r="Z1366" i="11" s="1"/>
  <c r="AE1365" i="11"/>
  <c r="AD1365" i="11"/>
  <c r="AC1365" i="11"/>
  <c r="AB1365" i="11"/>
  <c r="X1365" i="11"/>
  <c r="Z1365" i="11" s="1"/>
  <c r="W1365" i="11"/>
  <c r="Y1365" i="11" s="1"/>
  <c r="AA1365" i="11" s="1"/>
  <c r="AE1364" i="11"/>
  <c r="AD1364" i="11"/>
  <c r="AC1364" i="11"/>
  <c r="AB1364" i="11"/>
  <c r="Y1364" i="11"/>
  <c r="AA1364" i="11" s="1"/>
  <c r="W1364" i="11"/>
  <c r="X1364" i="11" s="1"/>
  <c r="Z1364" i="11" s="1"/>
  <c r="AE1363" i="11"/>
  <c r="AD1363" i="11"/>
  <c r="AC1363" i="11"/>
  <c r="AB1363" i="11"/>
  <c r="Y1363" i="11"/>
  <c r="AA1363" i="11" s="1"/>
  <c r="W1363" i="11"/>
  <c r="X1363" i="11" s="1"/>
  <c r="Z1363" i="11" s="1"/>
  <c r="AE1362" i="11"/>
  <c r="AD1362" i="11"/>
  <c r="AC1362" i="11"/>
  <c r="AB1362" i="11"/>
  <c r="W1362" i="11"/>
  <c r="X1362" i="11" s="1"/>
  <c r="Z1362" i="11" s="1"/>
  <c r="AE1361" i="11"/>
  <c r="AD1361" i="11"/>
  <c r="AC1361" i="11"/>
  <c r="AB1361" i="11"/>
  <c r="Y1361" i="11"/>
  <c r="AA1361" i="11" s="1"/>
  <c r="X1361" i="11"/>
  <c r="Z1361" i="11" s="1"/>
  <c r="W1361" i="11"/>
  <c r="AE1360" i="11"/>
  <c r="AD1360" i="11"/>
  <c r="AC1360" i="11"/>
  <c r="AB1360" i="11"/>
  <c r="Y1360" i="11"/>
  <c r="AA1360" i="11" s="1"/>
  <c r="W1360" i="11"/>
  <c r="X1360" i="11" s="1"/>
  <c r="Z1360" i="11" s="1"/>
  <c r="AE1359" i="11"/>
  <c r="AD1359" i="11"/>
  <c r="AC1359" i="11"/>
  <c r="AB1359" i="11"/>
  <c r="Y1359" i="11"/>
  <c r="AA1359" i="11" s="1"/>
  <c r="W1359" i="11"/>
  <c r="X1359" i="11"/>
  <c r="Z1359" i="11" s="1"/>
  <c r="AE1358" i="11"/>
  <c r="AD1358" i="11"/>
  <c r="AC1358" i="11"/>
  <c r="AB1358" i="11"/>
  <c r="W1358" i="11"/>
  <c r="X1358" i="11"/>
  <c r="Z1358" i="11" s="1"/>
  <c r="AE1357" i="11"/>
  <c r="AD1357" i="11"/>
  <c r="AC1357" i="11"/>
  <c r="AB1357" i="11"/>
  <c r="W1357" i="11"/>
  <c r="X1357" i="11"/>
  <c r="Z1357" i="11" s="1"/>
  <c r="AE1356" i="11"/>
  <c r="AD1356" i="11"/>
  <c r="AC1356" i="11"/>
  <c r="AB1356" i="11"/>
  <c r="W1356" i="11"/>
  <c r="X1356" i="11"/>
  <c r="Z1356" i="11" s="1"/>
  <c r="AE1355" i="11"/>
  <c r="AD1355" i="11"/>
  <c r="AC1355" i="11"/>
  <c r="AB1355" i="11"/>
  <c r="W1355" i="11"/>
  <c r="X1355" i="11" s="1"/>
  <c r="Z1355" i="11" s="1"/>
  <c r="AE1354" i="11"/>
  <c r="AD1354" i="11"/>
  <c r="AC1354" i="11"/>
  <c r="AB1354" i="11"/>
  <c r="Y1354" i="11"/>
  <c r="AA1354" i="11" s="1"/>
  <c r="W1354" i="11"/>
  <c r="X1354" i="11" s="1"/>
  <c r="Z1354" i="11" s="1"/>
  <c r="AE1353" i="11"/>
  <c r="AD1353" i="11"/>
  <c r="AC1353" i="11"/>
  <c r="AB1353" i="11"/>
  <c r="W1353" i="11"/>
  <c r="X1353" i="11" s="1"/>
  <c r="Z1353" i="11" s="1"/>
  <c r="AE1352" i="11"/>
  <c r="AD1352" i="11"/>
  <c r="AC1352" i="11"/>
  <c r="AB1352" i="11"/>
  <c r="W1352" i="11"/>
  <c r="Y1352" i="11" s="1"/>
  <c r="AA1352" i="11" s="1"/>
  <c r="X1352" i="11"/>
  <c r="Z1352" i="11" s="1"/>
  <c r="AE1351" i="11"/>
  <c r="AD1351" i="11"/>
  <c r="AC1351" i="11"/>
  <c r="AB1351" i="11"/>
  <c r="W1351" i="11"/>
  <c r="X1351" i="11" s="1"/>
  <c r="Z1351" i="11" s="1"/>
  <c r="AE1350" i="11"/>
  <c r="AD1350" i="11"/>
  <c r="AC1350" i="11"/>
  <c r="AB1350" i="11"/>
  <c r="W1350" i="11"/>
  <c r="X1350" i="11" s="1"/>
  <c r="Z1350" i="11" s="1"/>
  <c r="AE1349" i="11"/>
  <c r="AD1349" i="11"/>
  <c r="AC1349" i="11"/>
  <c r="AB1349" i="11"/>
  <c r="W1349" i="11"/>
  <c r="X1349" i="11" s="1"/>
  <c r="Z1349" i="11" s="1"/>
  <c r="AE1348" i="11"/>
  <c r="AD1348" i="11"/>
  <c r="AC1348" i="11"/>
  <c r="AB1348" i="11"/>
  <c r="W1348" i="11"/>
  <c r="Y1348" i="11" s="1"/>
  <c r="AA1348" i="11" s="1"/>
  <c r="X1348" i="11"/>
  <c r="Z1348" i="11" s="1"/>
  <c r="AE1347" i="11"/>
  <c r="AD1347" i="11"/>
  <c r="AC1347" i="11"/>
  <c r="AB1347" i="11"/>
  <c r="W1347" i="11"/>
  <c r="Y1347" i="11" s="1"/>
  <c r="AA1347" i="11" s="1"/>
  <c r="X1347" i="11"/>
  <c r="Z1347" i="11" s="1"/>
  <c r="AE1346" i="11"/>
  <c r="AD1346" i="11"/>
  <c r="AC1346" i="11"/>
  <c r="AB1346" i="11"/>
  <c r="W1346" i="11"/>
  <c r="X1346" i="11"/>
  <c r="Z1346" i="11" s="1"/>
  <c r="AE1345" i="11"/>
  <c r="AD1345" i="11"/>
  <c r="AC1345" i="11"/>
  <c r="AB1345" i="11"/>
  <c r="W1345" i="11"/>
  <c r="AE1344" i="11"/>
  <c r="AD1344" i="11"/>
  <c r="AC1344" i="11"/>
  <c r="AB1344" i="11"/>
  <c r="W1344" i="11"/>
  <c r="AE1343" i="11"/>
  <c r="AD1343" i="11"/>
  <c r="AC1343" i="11"/>
  <c r="AB1343" i="11"/>
  <c r="W1343" i="11"/>
  <c r="Y1343" i="11"/>
  <c r="AA1343" i="11" s="1"/>
  <c r="AE1342" i="11"/>
  <c r="AD1342" i="11"/>
  <c r="AC1342" i="11"/>
  <c r="AB1342" i="11"/>
  <c r="W1342" i="11"/>
  <c r="X1342" i="11" s="1"/>
  <c r="Z1342" i="11" s="1"/>
  <c r="AE1341" i="11"/>
  <c r="AD1341" i="11"/>
  <c r="AC1341" i="11"/>
  <c r="AB1341" i="11"/>
  <c r="W1341" i="11"/>
  <c r="X1341" i="11" s="1"/>
  <c r="Z1341" i="11" s="1"/>
  <c r="AE1340" i="11"/>
  <c r="AD1340" i="11"/>
  <c r="AC1340" i="11"/>
  <c r="AB1340" i="11"/>
  <c r="W1340" i="11"/>
  <c r="Y1340" i="11" s="1"/>
  <c r="AA1340" i="11" s="1"/>
  <c r="X1340" i="11"/>
  <c r="Z1340" i="11" s="1"/>
  <c r="AE1339" i="11"/>
  <c r="AD1339" i="11"/>
  <c r="AC1339" i="11"/>
  <c r="AB1339" i="11"/>
  <c r="W1339" i="11"/>
  <c r="Y1339" i="11" s="1"/>
  <c r="AA1339" i="11" s="1"/>
  <c r="AE1338" i="11"/>
  <c r="AD1338" i="11"/>
  <c r="AC1338" i="11"/>
  <c r="AB1338" i="11"/>
  <c r="W1338" i="11"/>
  <c r="X1338" i="11" s="1"/>
  <c r="Z1338" i="11" s="1"/>
  <c r="AE1337" i="11"/>
  <c r="AD1337" i="11"/>
  <c r="AC1337" i="11"/>
  <c r="AB1337" i="11"/>
  <c r="Y1337" i="11"/>
  <c r="AA1337" i="11" s="1"/>
  <c r="X1337" i="11"/>
  <c r="Z1337" i="11" s="1"/>
  <c r="W1337" i="11"/>
  <c r="AE1336" i="11"/>
  <c r="AD1336" i="11"/>
  <c r="AC1336" i="11"/>
  <c r="AB1336" i="11"/>
  <c r="Y1336" i="11"/>
  <c r="AA1336" i="11" s="1"/>
  <c r="W1336" i="11"/>
  <c r="X1336" i="11" s="1"/>
  <c r="Z1336" i="11" s="1"/>
  <c r="AE1335" i="11"/>
  <c r="AD1335" i="11"/>
  <c r="AC1335" i="11"/>
  <c r="AB1335" i="11"/>
  <c r="Y1335" i="11"/>
  <c r="AA1335" i="11" s="1"/>
  <c r="W1335" i="11"/>
  <c r="X1335" i="11" s="1"/>
  <c r="Z1335" i="11" s="1"/>
  <c r="AE1334" i="11"/>
  <c r="AD1334" i="11"/>
  <c r="AC1334" i="11"/>
  <c r="AB1334" i="11"/>
  <c r="W1334" i="11"/>
  <c r="X1334" i="11" s="1"/>
  <c r="Z1334" i="11" s="1"/>
  <c r="AE1333" i="11"/>
  <c r="AD1333" i="11"/>
  <c r="AC1333" i="11"/>
  <c r="AB1333" i="11"/>
  <c r="W1333" i="11"/>
  <c r="AE1332" i="11"/>
  <c r="AD1332" i="11"/>
  <c r="AC1332" i="11"/>
  <c r="AB1332" i="11"/>
  <c r="W1332" i="11"/>
  <c r="AE1331" i="11"/>
  <c r="AD1331" i="11"/>
  <c r="AC1331" i="11"/>
  <c r="AB1331" i="11"/>
  <c r="X1331" i="11"/>
  <c r="Z1331" i="11" s="1"/>
  <c r="W1331" i="11"/>
  <c r="Y1331" i="11" s="1"/>
  <c r="AA1331" i="11" s="1"/>
  <c r="AE1330" i="11"/>
  <c r="AD1330" i="11"/>
  <c r="AC1330" i="11"/>
  <c r="AB1330" i="11"/>
  <c r="Y1330" i="11"/>
  <c r="AA1330" i="11" s="1"/>
  <c r="W1330" i="11"/>
  <c r="X1330" i="11" s="1"/>
  <c r="Z1330" i="11" s="1"/>
  <c r="AE1329" i="11"/>
  <c r="AD1329" i="11"/>
  <c r="AC1329" i="11"/>
  <c r="AB1329" i="11"/>
  <c r="W1329" i="11"/>
  <c r="X1329" i="11" s="1"/>
  <c r="Z1329" i="11" s="1"/>
  <c r="AE1328" i="11"/>
  <c r="AD1328" i="11"/>
  <c r="AC1328" i="11"/>
  <c r="AB1328" i="11"/>
  <c r="W1328" i="11"/>
  <c r="Y1328" i="11" s="1"/>
  <c r="AA1328" i="11" s="1"/>
  <c r="X1328" i="11"/>
  <c r="Z1328" i="11" s="1"/>
  <c r="AE1327" i="11"/>
  <c r="AD1327" i="11"/>
  <c r="AC1327" i="11"/>
  <c r="AB1327" i="11"/>
  <c r="W1327" i="11"/>
  <c r="Y1327" i="11" s="1"/>
  <c r="AA1327" i="11" s="1"/>
  <c r="AE1326" i="11"/>
  <c r="AD1326" i="11"/>
  <c r="AC1326" i="11"/>
  <c r="AB1326" i="11"/>
  <c r="W1326" i="11"/>
  <c r="AE1325" i="11"/>
  <c r="AD1325" i="11"/>
  <c r="AC1325" i="11"/>
  <c r="AB1325" i="11"/>
  <c r="W1325" i="11"/>
  <c r="Y1325" i="11" s="1"/>
  <c r="AA1325" i="11" s="1"/>
  <c r="AE1324" i="11"/>
  <c r="AD1324" i="11"/>
  <c r="AC1324" i="11"/>
  <c r="AB1324" i="11"/>
  <c r="Y1324" i="11"/>
  <c r="AA1324" i="11" s="1"/>
  <c r="W1324" i="11"/>
  <c r="X1324" i="11" s="1"/>
  <c r="Z1324" i="11" s="1"/>
  <c r="AE1323" i="11"/>
  <c r="AD1323" i="11"/>
  <c r="AC1323" i="11"/>
  <c r="AB1323" i="11"/>
  <c r="Y1323" i="11"/>
  <c r="AA1323" i="11" s="1"/>
  <c r="W1323" i="11"/>
  <c r="X1323" i="11" s="1"/>
  <c r="Z1323" i="11" s="1"/>
  <c r="AE1322" i="11"/>
  <c r="AD1322" i="11"/>
  <c r="AC1322" i="11"/>
  <c r="AB1322" i="11"/>
  <c r="W1322" i="11"/>
  <c r="X1322" i="11" s="1"/>
  <c r="Z1322" i="11" s="1"/>
  <c r="AE1321" i="11"/>
  <c r="AD1321" i="11"/>
  <c r="AC1321" i="11"/>
  <c r="AB1321" i="11"/>
  <c r="W1321" i="11"/>
  <c r="AE1320" i="11"/>
  <c r="AD1320" i="11"/>
  <c r="AC1320" i="11"/>
  <c r="AB1320" i="11"/>
  <c r="W1320" i="11"/>
  <c r="AE1319" i="11"/>
  <c r="AD1319" i="11"/>
  <c r="AC1319" i="11"/>
  <c r="AB1319" i="11"/>
  <c r="X1319" i="11"/>
  <c r="Z1319" i="11" s="1"/>
  <c r="W1319" i="11"/>
  <c r="Y1319" i="11" s="1"/>
  <c r="AA1319" i="11" s="1"/>
  <c r="AE1318" i="11"/>
  <c r="AD1318" i="11"/>
  <c r="AC1318" i="11"/>
  <c r="AB1318" i="11"/>
  <c r="Y1318" i="11"/>
  <c r="AA1318" i="11" s="1"/>
  <c r="W1318" i="11"/>
  <c r="X1318" i="11" s="1"/>
  <c r="Z1318" i="11" s="1"/>
  <c r="AE1317" i="11"/>
  <c r="AD1317" i="11"/>
  <c r="AC1317" i="11"/>
  <c r="AB1317" i="11"/>
  <c r="Y1317" i="11"/>
  <c r="AA1317" i="11" s="1"/>
  <c r="W1317" i="11"/>
  <c r="X1317" i="11" s="1"/>
  <c r="Z1317" i="11" s="1"/>
  <c r="AE1316" i="11"/>
  <c r="AD1316" i="11"/>
  <c r="AC1316" i="11"/>
  <c r="AB1316" i="11"/>
  <c r="W1316" i="11"/>
  <c r="Y1316" i="11" s="1"/>
  <c r="AA1316" i="11" s="1"/>
  <c r="X1316" i="11"/>
  <c r="Z1316" i="11" s="1"/>
  <c r="AE1315" i="11"/>
  <c r="AD1315" i="11"/>
  <c r="AC1315" i="11"/>
  <c r="AB1315" i="11"/>
  <c r="W1315" i="11"/>
  <c r="X1315" i="11"/>
  <c r="Z1315" i="11" s="1"/>
  <c r="AE1314" i="11"/>
  <c r="AD1314" i="11"/>
  <c r="AC1314" i="11"/>
  <c r="AB1314" i="11"/>
  <c r="W1314" i="11"/>
  <c r="AE1313" i="11"/>
  <c r="AD1313" i="11"/>
  <c r="AC1313" i="11"/>
  <c r="AB1313" i="11"/>
  <c r="W1313" i="11"/>
  <c r="X1313" i="11" s="1"/>
  <c r="Z1313" i="11" s="1"/>
  <c r="AE1312" i="11"/>
  <c r="AD1312" i="11"/>
  <c r="AC1312" i="11"/>
  <c r="AB1312" i="11"/>
  <c r="W1312" i="11"/>
  <c r="Y1312" i="11" s="1"/>
  <c r="AA1312" i="11" s="1"/>
  <c r="X1312" i="11"/>
  <c r="Z1312" i="11" s="1"/>
  <c r="AE1311" i="11"/>
  <c r="AD1311" i="11"/>
  <c r="AC1311" i="11"/>
  <c r="AB1311" i="11"/>
  <c r="W1311" i="11"/>
  <c r="Y1311" i="11" s="1"/>
  <c r="AA1311" i="11" s="1"/>
  <c r="AE1310" i="11"/>
  <c r="AD1310" i="11"/>
  <c r="AC1310" i="11"/>
  <c r="AB1310" i="11"/>
  <c r="W1310" i="11"/>
  <c r="X1310" i="11" s="1"/>
  <c r="Z1310" i="11" s="1"/>
  <c r="AE1309" i="11"/>
  <c r="AD1309" i="11"/>
  <c r="AC1309" i="11"/>
  <c r="AB1309" i="11"/>
  <c r="W1309" i="11"/>
  <c r="AE1308" i="11"/>
  <c r="AD1308" i="11"/>
  <c r="AC1308" i="11"/>
  <c r="AB1308" i="11"/>
  <c r="W1308" i="11"/>
  <c r="AE1307" i="11"/>
  <c r="AD1307" i="11"/>
  <c r="AC1307" i="11"/>
  <c r="AB1307" i="11"/>
  <c r="W1307" i="11"/>
  <c r="Y1307" i="11"/>
  <c r="AA1307" i="11" s="1"/>
  <c r="AE1306" i="11"/>
  <c r="AD1306" i="11"/>
  <c r="AC1306" i="11"/>
  <c r="AB1306" i="11"/>
  <c r="W1306" i="11"/>
  <c r="X1306" i="11"/>
  <c r="Z1306" i="11" s="1"/>
  <c r="AE1305" i="11"/>
  <c r="AD1305" i="11"/>
  <c r="AC1305" i="11"/>
  <c r="AB1305" i="11"/>
  <c r="W1305" i="11"/>
  <c r="Y1305" i="11" s="1"/>
  <c r="AA1305" i="11" s="1"/>
  <c r="AE1304" i="11"/>
  <c r="AD1304" i="11"/>
  <c r="AC1304" i="11"/>
  <c r="AB1304" i="11"/>
  <c r="W1304" i="11"/>
  <c r="Y1304" i="11" s="1"/>
  <c r="AA1304" i="11" s="1"/>
  <c r="AE1303" i="11"/>
  <c r="AD1303" i="11"/>
  <c r="AC1303" i="11"/>
  <c r="AB1303" i="11"/>
  <c r="W1303" i="11"/>
  <c r="X1303" i="11" s="1"/>
  <c r="Z1303" i="11" s="1"/>
  <c r="AE1302" i="11"/>
  <c r="AD1302" i="11"/>
  <c r="AC1302" i="11"/>
  <c r="AB1302" i="11"/>
  <c r="W1302" i="11"/>
  <c r="AE1301" i="11"/>
  <c r="AD1301" i="11"/>
  <c r="AC1301" i="11"/>
  <c r="AB1301" i="11"/>
  <c r="Y1301" i="11"/>
  <c r="AA1301" i="11" s="1"/>
  <c r="X1301" i="11"/>
  <c r="Z1301" i="11" s="1"/>
  <c r="W1301" i="11"/>
  <c r="AE1300" i="11"/>
  <c r="AD1300" i="11"/>
  <c r="AC1300" i="11"/>
  <c r="AB1300" i="11"/>
  <c r="Y1300" i="11"/>
  <c r="AA1300" i="11" s="1"/>
  <c r="W1300" i="11"/>
  <c r="X1300" i="11" s="1"/>
  <c r="Z1300" i="11" s="1"/>
  <c r="AE1299" i="11"/>
  <c r="AD1299" i="11"/>
  <c r="AC1299" i="11"/>
  <c r="AB1299" i="11"/>
  <c r="W1299" i="11"/>
  <c r="Y1299" i="11" s="1"/>
  <c r="AA1299" i="11" s="1"/>
  <c r="X1299" i="11"/>
  <c r="Z1299" i="11" s="1"/>
  <c r="AE1298" i="11"/>
  <c r="AD1298" i="11"/>
  <c r="AC1298" i="11"/>
  <c r="AB1298" i="11"/>
  <c r="W1298" i="11"/>
  <c r="X1298" i="11"/>
  <c r="Z1298" i="11" s="1"/>
  <c r="AE1297" i="11"/>
  <c r="AD1297" i="11"/>
  <c r="AC1297" i="11"/>
  <c r="AB1297" i="11"/>
  <c r="W1297" i="11"/>
  <c r="AE1296" i="11"/>
  <c r="AD1296" i="11"/>
  <c r="AC1296" i="11"/>
  <c r="AB1296" i="11"/>
  <c r="W1296" i="11"/>
  <c r="AE1295" i="11"/>
  <c r="AD1295" i="11"/>
  <c r="AC1295" i="11"/>
  <c r="AB1295" i="11"/>
  <c r="X1295" i="11"/>
  <c r="Z1295" i="11" s="1"/>
  <c r="W1295" i="11"/>
  <c r="Y1295" i="11" s="1"/>
  <c r="AA1295" i="11" s="1"/>
  <c r="AE1294" i="11"/>
  <c r="AD1294" i="11"/>
  <c r="AC1294" i="11"/>
  <c r="AB1294" i="11"/>
  <c r="W1294" i="11"/>
  <c r="Y1294" i="11" s="1"/>
  <c r="AA1294" i="11" s="1"/>
  <c r="X1294" i="11"/>
  <c r="Z1294" i="11" s="1"/>
  <c r="AE1293" i="11"/>
  <c r="AD1293" i="11"/>
  <c r="AC1293" i="11"/>
  <c r="AB1293" i="11"/>
  <c r="W1293" i="11"/>
  <c r="Y1293" i="11" s="1"/>
  <c r="AA1293" i="11" s="1"/>
  <c r="AE1292" i="11"/>
  <c r="AD1292" i="11"/>
  <c r="AC1292" i="11"/>
  <c r="AB1292" i="11"/>
  <c r="W1292" i="11"/>
  <c r="Y1292" i="11" s="1"/>
  <c r="AA1292" i="11" s="1"/>
  <c r="AE1291" i="11"/>
  <c r="AD1291" i="11"/>
  <c r="AC1291" i="11"/>
  <c r="AB1291" i="11"/>
  <c r="W1291" i="11"/>
  <c r="Y1291" i="11" s="1"/>
  <c r="AA1291" i="11" s="1"/>
  <c r="AE1290" i="11"/>
  <c r="AD1290" i="11"/>
  <c r="AC1290" i="11"/>
  <c r="AB1290" i="11"/>
  <c r="Y1290" i="11"/>
  <c r="AA1290" i="11" s="1"/>
  <c r="W1290" i="11"/>
  <c r="X1290" i="11" s="1"/>
  <c r="Z1290" i="11" s="1"/>
  <c r="AE1289" i="11"/>
  <c r="AD1289" i="11"/>
  <c r="AC1289" i="11"/>
  <c r="AB1289" i="11"/>
  <c r="Y1289" i="11"/>
  <c r="AA1289" i="11" s="1"/>
  <c r="W1289" i="11"/>
  <c r="X1289" i="11" s="1"/>
  <c r="Z1289" i="11" s="1"/>
  <c r="AE1288" i="11"/>
  <c r="AD1288" i="11"/>
  <c r="AC1288" i="11"/>
  <c r="AB1288" i="11"/>
  <c r="W1288" i="11"/>
  <c r="Y1288" i="11" s="1"/>
  <c r="AA1288" i="11" s="1"/>
  <c r="X1288" i="11"/>
  <c r="Z1288" i="11" s="1"/>
  <c r="AE1287" i="11"/>
  <c r="AD1287" i="11"/>
  <c r="AC1287" i="11"/>
  <c r="AB1287" i="11"/>
  <c r="W1287" i="11"/>
  <c r="Y1287" i="11" s="1"/>
  <c r="AA1287" i="11" s="1"/>
  <c r="X1287" i="11"/>
  <c r="Z1287" i="11" s="1"/>
  <c r="AE1286" i="11"/>
  <c r="AD1286" i="11"/>
  <c r="AC1286" i="11"/>
  <c r="AB1286" i="11"/>
  <c r="W1286" i="11"/>
  <c r="X1286" i="11"/>
  <c r="Z1286" i="11" s="1"/>
  <c r="AE1285" i="11"/>
  <c r="AD1285" i="11"/>
  <c r="AC1285" i="11"/>
  <c r="AB1285" i="11"/>
  <c r="W1285" i="11"/>
  <c r="AE1284" i="11"/>
  <c r="AD1284" i="11"/>
  <c r="AC1284" i="11"/>
  <c r="AB1284" i="11"/>
  <c r="W1284" i="11"/>
  <c r="AE1283" i="11"/>
  <c r="AD1283" i="11"/>
  <c r="AC1283" i="11"/>
  <c r="AB1283" i="11"/>
  <c r="W1283" i="11"/>
  <c r="Y1283" i="11" s="1"/>
  <c r="AA1283" i="11" s="1"/>
  <c r="AE1282" i="11"/>
  <c r="AD1282" i="11"/>
  <c r="AC1282" i="11"/>
  <c r="AB1282" i="11"/>
  <c r="W1282" i="11"/>
  <c r="X1282" i="11" s="1"/>
  <c r="Z1282" i="11" s="1"/>
  <c r="AE1281" i="11"/>
  <c r="AD1281" i="11"/>
  <c r="AC1281" i="11"/>
  <c r="AB1281" i="11"/>
  <c r="W1281" i="11"/>
  <c r="X1281" i="11" s="1"/>
  <c r="Z1281" i="11" s="1"/>
  <c r="AE1280" i="11"/>
  <c r="AD1280" i="11"/>
  <c r="AC1280" i="11"/>
  <c r="AB1280" i="11"/>
  <c r="W1280" i="11"/>
  <c r="Y1280" i="11" s="1"/>
  <c r="AA1280" i="11" s="1"/>
  <c r="AE1279" i="11"/>
  <c r="AD1279" i="11"/>
  <c r="AC1279" i="11"/>
  <c r="AB1279" i="11"/>
  <c r="Y1279" i="11"/>
  <c r="AA1279" i="11" s="1"/>
  <c r="X1279" i="11"/>
  <c r="Z1279" i="11" s="1"/>
  <c r="W1279" i="11"/>
  <c r="AE1278" i="11"/>
  <c r="AD1278" i="11"/>
  <c r="AC1278" i="11"/>
  <c r="AB1278" i="11"/>
  <c r="Y1278" i="11"/>
  <c r="AA1278" i="11" s="1"/>
  <c r="W1278" i="11"/>
  <c r="X1278" i="11" s="1"/>
  <c r="Z1278" i="11" s="1"/>
  <c r="AE1277" i="11"/>
  <c r="AD1277" i="11"/>
  <c r="AC1277" i="11"/>
  <c r="AB1277" i="11"/>
  <c r="W1277" i="11"/>
  <c r="X1277" i="11" s="1"/>
  <c r="Z1277" i="11" s="1"/>
  <c r="AE1276" i="11"/>
  <c r="AD1276" i="11"/>
  <c r="AC1276" i="11"/>
  <c r="AB1276" i="11"/>
  <c r="W1276" i="11"/>
  <c r="Y1276" i="11" s="1"/>
  <c r="AA1276" i="11" s="1"/>
  <c r="X1276" i="11"/>
  <c r="Z1276" i="11" s="1"/>
  <c r="AE1275" i="11"/>
  <c r="AD1275" i="11"/>
  <c r="AC1275" i="11"/>
  <c r="AB1275" i="11"/>
  <c r="W1275" i="11"/>
  <c r="Y1275" i="11" s="1"/>
  <c r="AA1275" i="11" s="1"/>
  <c r="X1275" i="11"/>
  <c r="Z1275" i="11" s="1"/>
  <c r="AE1274" i="11"/>
  <c r="AD1274" i="11"/>
  <c r="AC1274" i="11"/>
  <c r="AB1274" i="11"/>
  <c r="W1274" i="11"/>
  <c r="X1274" i="11"/>
  <c r="Z1274" i="11" s="1"/>
  <c r="AE1273" i="11"/>
  <c r="AD1273" i="11"/>
  <c r="AC1273" i="11"/>
  <c r="AB1273" i="11"/>
  <c r="W1273" i="11"/>
  <c r="AE1272" i="11"/>
  <c r="AD1272" i="11"/>
  <c r="AC1272" i="11"/>
  <c r="AB1272" i="11"/>
  <c r="W1272" i="11"/>
  <c r="AE1271" i="11"/>
  <c r="AD1271" i="11"/>
  <c r="AC1271" i="11"/>
  <c r="AB1271" i="11"/>
  <c r="W1271" i="11"/>
  <c r="Y1271" i="11"/>
  <c r="AA1271" i="11"/>
  <c r="AE1270" i="11"/>
  <c r="AD1270" i="11"/>
  <c r="AC1270" i="11"/>
  <c r="AB1270" i="11"/>
  <c r="W1270" i="11"/>
  <c r="X1270" i="11"/>
  <c r="Z1270" i="11" s="1"/>
  <c r="AE1269" i="11"/>
  <c r="AD1269" i="11"/>
  <c r="AC1269" i="11"/>
  <c r="AB1269" i="11"/>
  <c r="W1269" i="11"/>
  <c r="X1269" i="11" s="1"/>
  <c r="Z1269" i="11" s="1"/>
  <c r="Y1269" i="11"/>
  <c r="AA1269" i="11" s="1"/>
  <c r="AE1268" i="11"/>
  <c r="AD1268" i="11"/>
  <c r="AC1268" i="11"/>
  <c r="AB1268" i="11"/>
  <c r="W1268" i="11"/>
  <c r="Y1268" i="11" s="1"/>
  <c r="AA1268" i="11" s="1"/>
  <c r="AE1267" i="11"/>
  <c r="AD1267" i="11"/>
  <c r="AC1267" i="11"/>
  <c r="AB1267" i="11"/>
  <c r="Y1267" i="11"/>
  <c r="AA1267" i="11" s="1"/>
  <c r="X1267" i="11"/>
  <c r="Z1267" i="11" s="1"/>
  <c r="W1267" i="11"/>
  <c r="AE1266" i="11"/>
  <c r="AD1266" i="11"/>
  <c r="AC1266" i="11"/>
  <c r="AB1266" i="11"/>
  <c r="Y1266" i="11"/>
  <c r="AA1266" i="11" s="1"/>
  <c r="W1266" i="11"/>
  <c r="X1266" i="11" s="1"/>
  <c r="Z1266" i="11" s="1"/>
  <c r="AE1265" i="11"/>
  <c r="AD1265" i="11"/>
  <c r="AC1265" i="11"/>
  <c r="AB1265" i="11"/>
  <c r="W1265" i="11"/>
  <c r="X1265" i="11" s="1"/>
  <c r="Z1265" i="11" s="1"/>
  <c r="AE1264" i="11"/>
  <c r="AD1264" i="11"/>
  <c r="AC1264" i="11"/>
  <c r="AB1264" i="11"/>
  <c r="W1264" i="11"/>
  <c r="Y1264" i="11" s="1"/>
  <c r="AA1264" i="11" s="1"/>
  <c r="X1264" i="11"/>
  <c r="Z1264" i="11" s="1"/>
  <c r="AE1263" i="11"/>
  <c r="AD1263" i="11"/>
  <c r="AC1263" i="11"/>
  <c r="AB1263" i="11"/>
  <c r="W1263" i="11"/>
  <c r="Y1263" i="11" s="1"/>
  <c r="AA1263" i="11" s="1"/>
  <c r="X1263" i="11"/>
  <c r="Z1263" i="11" s="1"/>
  <c r="AE1262" i="11"/>
  <c r="AD1262" i="11"/>
  <c r="AC1262" i="11"/>
  <c r="AB1262" i="11"/>
  <c r="W1262" i="11"/>
  <c r="X1262" i="11"/>
  <c r="Z1262" i="11" s="1"/>
  <c r="AE1261" i="11"/>
  <c r="AD1261" i="11"/>
  <c r="AC1261" i="11"/>
  <c r="AB1261" i="11"/>
  <c r="W1261" i="11"/>
  <c r="AE1260" i="11"/>
  <c r="AD1260" i="11"/>
  <c r="AC1260" i="11"/>
  <c r="AB1260" i="11"/>
  <c r="W1260" i="11"/>
  <c r="AE1259" i="11"/>
  <c r="AD1259" i="11"/>
  <c r="AC1259" i="11"/>
  <c r="AB1259" i="11"/>
  <c r="W1259" i="11"/>
  <c r="Y1259" i="11"/>
  <c r="AA1259" i="11" s="1"/>
  <c r="AE1258" i="11"/>
  <c r="AD1258" i="11"/>
  <c r="AC1258" i="11"/>
  <c r="AB1258" i="11"/>
  <c r="W1258" i="11"/>
  <c r="X1258" i="11"/>
  <c r="Z1258" i="11" s="1"/>
  <c r="AE1257" i="11"/>
  <c r="AD1257" i="11"/>
  <c r="AC1257" i="11"/>
  <c r="AB1257" i="11"/>
  <c r="W1257" i="11"/>
  <c r="X1257" i="11" s="1"/>
  <c r="Z1257" i="11" s="1"/>
  <c r="Y1257" i="11"/>
  <c r="AA1257" i="11" s="1"/>
  <c r="AE1256" i="11"/>
  <c r="AD1256" i="11"/>
  <c r="AC1256" i="11"/>
  <c r="AB1256" i="11"/>
  <c r="W1256" i="11"/>
  <c r="Y1256" i="11" s="1"/>
  <c r="AA1256" i="11" s="1"/>
  <c r="X1256" i="11"/>
  <c r="Z1256" i="11" s="1"/>
  <c r="AE1255" i="11"/>
  <c r="AD1255" i="11"/>
  <c r="AC1255" i="11"/>
  <c r="AB1255" i="11"/>
  <c r="Y1255" i="11"/>
  <c r="AA1255" i="11" s="1"/>
  <c r="X1255" i="11"/>
  <c r="Z1255" i="11" s="1"/>
  <c r="W1255" i="11"/>
  <c r="AE1254" i="11"/>
  <c r="AD1254" i="11"/>
  <c r="AC1254" i="11"/>
  <c r="AB1254" i="11"/>
  <c r="Y1254" i="11"/>
  <c r="AA1254" i="11" s="1"/>
  <c r="W1254" i="11"/>
  <c r="X1254" i="11" s="1"/>
  <c r="Z1254" i="11" s="1"/>
  <c r="AE1253" i="11"/>
  <c r="AD1253" i="11"/>
  <c r="AC1253" i="11"/>
  <c r="AB1253" i="11"/>
  <c r="W1253" i="11"/>
  <c r="Y1253" i="11" s="1"/>
  <c r="AA1253" i="11" s="1"/>
  <c r="AE1252" i="11"/>
  <c r="AD1252" i="11"/>
  <c r="AC1252" i="11"/>
  <c r="AB1252" i="11"/>
  <c r="W1252" i="11"/>
  <c r="Y1252" i="11" s="1"/>
  <c r="AA1252" i="11" s="1"/>
  <c r="X1252" i="11"/>
  <c r="Z1252" i="11" s="1"/>
  <c r="AE1251" i="11"/>
  <c r="AD1251" i="11"/>
  <c r="AC1251" i="11"/>
  <c r="AB1251" i="11"/>
  <c r="W1251" i="11"/>
  <c r="Y1251" i="11" s="1"/>
  <c r="AA1251" i="11" s="1"/>
  <c r="X1251" i="11"/>
  <c r="Z1251" i="11" s="1"/>
  <c r="AE1250" i="11"/>
  <c r="AD1250" i="11"/>
  <c r="AC1250" i="11"/>
  <c r="AB1250" i="11"/>
  <c r="W1250" i="11"/>
  <c r="X1250" i="11"/>
  <c r="Z1250" i="11" s="1"/>
  <c r="AE1249" i="11"/>
  <c r="AD1249" i="11"/>
  <c r="AC1249" i="11"/>
  <c r="AB1249" i="11"/>
  <c r="W1249" i="11"/>
  <c r="AE1248" i="11"/>
  <c r="AD1248" i="11"/>
  <c r="AC1248" i="11"/>
  <c r="AB1248" i="11"/>
  <c r="W1248" i="11"/>
  <c r="AE1247" i="11"/>
  <c r="AD1247" i="11"/>
  <c r="AC1247" i="11"/>
  <c r="AB1247" i="11"/>
  <c r="W1247" i="11"/>
  <c r="Y1247" i="11" s="1"/>
  <c r="AA1247" i="11" s="1"/>
  <c r="AE1246" i="11"/>
  <c r="AD1246" i="11"/>
  <c r="AC1246" i="11"/>
  <c r="AB1246" i="11"/>
  <c r="W1246" i="11"/>
  <c r="X1246" i="11" s="1"/>
  <c r="Z1246" i="11" s="1"/>
  <c r="AE1245" i="11"/>
  <c r="AD1245" i="11"/>
  <c r="AC1245" i="11"/>
  <c r="AB1245" i="11"/>
  <c r="W1245" i="11"/>
  <c r="X1245" i="11" s="1"/>
  <c r="Z1245" i="11" s="1"/>
  <c r="Y1245" i="11"/>
  <c r="AA1245" i="11" s="1"/>
  <c r="AE1244" i="11"/>
  <c r="AD1244" i="11"/>
  <c r="AC1244" i="11"/>
  <c r="AB1244" i="11"/>
  <c r="W1244" i="11"/>
  <c r="Y1244" i="11" s="1"/>
  <c r="AA1244" i="11" s="1"/>
  <c r="X1244" i="11"/>
  <c r="Z1244" i="11" s="1"/>
  <c r="AE1243" i="11"/>
  <c r="AD1243" i="11"/>
  <c r="AC1243" i="11"/>
  <c r="AB1243" i="11"/>
  <c r="W1243" i="11"/>
  <c r="Y1243" i="11" s="1"/>
  <c r="AA1243" i="11" s="1"/>
  <c r="AE1242" i="11"/>
  <c r="AD1242" i="11"/>
  <c r="AC1242" i="11"/>
  <c r="AB1242" i="11"/>
  <c r="Y1242" i="11"/>
  <c r="AA1242" i="11"/>
  <c r="W1242" i="11"/>
  <c r="X1242" i="11" s="1"/>
  <c r="Z1242" i="11" s="1"/>
  <c r="AE1241" i="11"/>
  <c r="AD1241" i="11"/>
  <c r="AC1241" i="11"/>
  <c r="AB1241" i="11"/>
  <c r="W1241" i="11"/>
  <c r="Y1241" i="11" s="1"/>
  <c r="AA1241" i="11" s="1"/>
  <c r="AE1240" i="11"/>
  <c r="AD1240" i="11"/>
  <c r="AC1240" i="11"/>
  <c r="AB1240" i="11"/>
  <c r="W1240" i="11"/>
  <c r="X1240" i="11" s="1"/>
  <c r="Z1240" i="11" s="1"/>
  <c r="AE1239" i="11"/>
  <c r="AD1239" i="11"/>
  <c r="AC1239" i="11"/>
  <c r="AB1239" i="11"/>
  <c r="W1239" i="11"/>
  <c r="X1239" i="11" s="1"/>
  <c r="Z1239" i="11" s="1"/>
  <c r="AE1238" i="11"/>
  <c r="AD1238" i="11"/>
  <c r="AC1238" i="11"/>
  <c r="AB1238" i="11"/>
  <c r="W1238" i="11"/>
  <c r="AE1237" i="11"/>
  <c r="AD1237" i="11"/>
  <c r="AC1237" i="11"/>
  <c r="AB1237" i="11"/>
  <c r="W1237" i="11"/>
  <c r="Y1237" i="11" s="1"/>
  <c r="AA1237" i="11" s="1"/>
  <c r="AE1236" i="11"/>
  <c r="AD1236" i="11"/>
  <c r="AC1236" i="11"/>
  <c r="AB1236" i="11"/>
  <c r="W1236" i="11"/>
  <c r="Y1236" i="11" s="1"/>
  <c r="AA1236" i="11" s="1"/>
  <c r="X1236" i="11"/>
  <c r="Z1236" i="11" s="1"/>
  <c r="AE1235" i="11"/>
  <c r="AD1235" i="11"/>
  <c r="AC1235" i="11"/>
  <c r="AB1235" i="11"/>
  <c r="W1235" i="11"/>
  <c r="Y1235" i="11" s="1"/>
  <c r="AA1235" i="11" s="1"/>
  <c r="X1235" i="11"/>
  <c r="Z1235" i="11" s="1"/>
  <c r="AE1234" i="11"/>
  <c r="AD1234" i="11"/>
  <c r="AC1234" i="11"/>
  <c r="AB1234" i="11"/>
  <c r="W1234" i="11"/>
  <c r="X1234" i="11"/>
  <c r="Z1234" i="11" s="1"/>
  <c r="AE1233" i="11"/>
  <c r="AD1233" i="11"/>
  <c r="AC1233" i="11"/>
  <c r="AB1233" i="11"/>
  <c r="W1233" i="11"/>
  <c r="X1233" i="11" s="1"/>
  <c r="Z1233" i="11" s="1"/>
  <c r="AE1232" i="11"/>
  <c r="AD1232" i="11"/>
  <c r="AC1232" i="11"/>
  <c r="AB1232" i="11"/>
  <c r="Y1232" i="11"/>
  <c r="AA1232" i="11" s="1"/>
  <c r="W1232" i="11"/>
  <c r="X1232" i="11"/>
  <c r="Z1232" i="11" s="1"/>
  <c r="AE1231" i="11"/>
  <c r="AD1231" i="11"/>
  <c r="AC1231" i="11"/>
  <c r="AB1231" i="11"/>
  <c r="W1231" i="11"/>
  <c r="X1231" i="11" s="1"/>
  <c r="Z1231" i="11" s="1"/>
  <c r="AE1230" i="11"/>
  <c r="AD1230" i="11"/>
  <c r="AC1230" i="11"/>
  <c r="AB1230" i="11"/>
  <c r="W1230" i="11"/>
  <c r="X1230" i="11" s="1"/>
  <c r="Z1230" i="11" s="1"/>
  <c r="AE1229" i="11"/>
  <c r="AD1229" i="11"/>
  <c r="AC1229" i="11"/>
  <c r="AB1229" i="11"/>
  <c r="W1229" i="11"/>
  <c r="X1229" i="11" s="1"/>
  <c r="Z1229" i="11" s="1"/>
  <c r="AE1228" i="11"/>
  <c r="AD1228" i="11"/>
  <c r="AC1228" i="11"/>
  <c r="AB1228" i="11"/>
  <c r="W1228" i="11"/>
  <c r="Y1228" i="11" s="1"/>
  <c r="AA1228" i="11" s="1"/>
  <c r="X1228" i="11"/>
  <c r="Z1228" i="11" s="1"/>
  <c r="AE1227" i="11"/>
  <c r="AD1227" i="11"/>
  <c r="AC1227" i="11"/>
  <c r="AB1227" i="11"/>
  <c r="W1227" i="11"/>
  <c r="X1227" i="11"/>
  <c r="Z1227" i="11" s="1"/>
  <c r="AE1226" i="11"/>
  <c r="AD1226" i="11"/>
  <c r="AC1226" i="11"/>
  <c r="AB1226" i="11"/>
  <c r="W1226" i="11"/>
  <c r="AE1225" i="11"/>
  <c r="AD1225" i="11"/>
  <c r="AC1225" i="11"/>
  <c r="AB1225" i="11"/>
  <c r="W1225" i="11"/>
  <c r="Y1225" i="11"/>
  <c r="AA1225" i="11" s="1"/>
  <c r="AE1224" i="11"/>
  <c r="AD1224" i="11"/>
  <c r="AC1224" i="11"/>
  <c r="AB1224" i="11"/>
  <c r="W1224" i="11"/>
  <c r="X1224" i="11"/>
  <c r="Z1224" i="11" s="1"/>
  <c r="AE1223" i="11"/>
  <c r="AD1223" i="11"/>
  <c r="AC1223" i="11"/>
  <c r="AB1223" i="11"/>
  <c r="W1223" i="11"/>
  <c r="Y1223" i="11"/>
  <c r="AA1223" i="11" s="1"/>
  <c r="AE1222" i="11"/>
  <c r="AD1222" i="11"/>
  <c r="AC1222" i="11"/>
  <c r="AB1222" i="11"/>
  <c r="W1222" i="11"/>
  <c r="X1222" i="11"/>
  <c r="Z1222" i="11" s="1"/>
  <c r="AE1221" i="11"/>
  <c r="AD1221" i="11"/>
  <c r="AC1221" i="11"/>
  <c r="AB1221" i="11"/>
  <c r="W1221" i="11"/>
  <c r="X1221" i="11" s="1"/>
  <c r="Z1221" i="11" s="1"/>
  <c r="Y1221" i="11"/>
  <c r="AA1221" i="11" s="1"/>
  <c r="AE1220" i="11"/>
  <c r="AD1220" i="11"/>
  <c r="AC1220" i="11"/>
  <c r="AB1220" i="11"/>
  <c r="W1220" i="11"/>
  <c r="Y1220" i="11" s="1"/>
  <c r="AA1220" i="11" s="1"/>
  <c r="AE1219" i="11"/>
  <c r="AD1219" i="11"/>
  <c r="AC1219" i="11"/>
  <c r="AB1219" i="11"/>
  <c r="Y1219" i="11"/>
  <c r="AA1219" i="11" s="1"/>
  <c r="W1219" i="11"/>
  <c r="X1219" i="11" s="1"/>
  <c r="Z1219" i="11" s="1"/>
  <c r="AE1218" i="11"/>
  <c r="AD1218" i="11"/>
  <c r="AC1218" i="11"/>
  <c r="AB1218" i="11"/>
  <c r="W1218" i="11"/>
  <c r="X1218" i="11" s="1"/>
  <c r="Z1218" i="11" s="1"/>
  <c r="AE1217" i="11"/>
  <c r="AD1217" i="11"/>
  <c r="AC1217" i="11"/>
  <c r="AB1217" i="11"/>
  <c r="W1217" i="11"/>
  <c r="X1217" i="11" s="1"/>
  <c r="Z1217" i="11" s="1"/>
  <c r="AE1216" i="11"/>
  <c r="AD1216" i="11"/>
  <c r="AC1216" i="11"/>
  <c r="AB1216" i="11"/>
  <c r="W1216" i="11"/>
  <c r="Y1216" i="11" s="1"/>
  <c r="AA1216" i="11" s="1"/>
  <c r="X1216" i="11"/>
  <c r="Z1216" i="11" s="1"/>
  <c r="AE1215" i="11"/>
  <c r="AD1215" i="11"/>
  <c r="AC1215" i="11"/>
  <c r="AB1215" i="11"/>
  <c r="W1215" i="11"/>
  <c r="X1215" i="11"/>
  <c r="Z1215" i="11" s="1"/>
  <c r="AE1214" i="11"/>
  <c r="AD1214" i="11"/>
  <c r="AC1214" i="11"/>
  <c r="AB1214" i="11"/>
  <c r="W1214" i="11"/>
  <c r="AE1213" i="11"/>
  <c r="AD1213" i="11"/>
  <c r="AC1213" i="11"/>
  <c r="AB1213" i="11"/>
  <c r="W1213" i="11"/>
  <c r="X1213" i="11" s="1"/>
  <c r="Z1213" i="11" s="1"/>
  <c r="Y1213" i="11"/>
  <c r="AA1213" i="11" s="1"/>
  <c r="AE1212" i="11"/>
  <c r="AD1212" i="11"/>
  <c r="AC1212" i="11"/>
  <c r="AB1212" i="11"/>
  <c r="W1212" i="11"/>
  <c r="Y1212" i="11" s="1"/>
  <c r="AA1212" i="11" s="1"/>
  <c r="X1212" i="11"/>
  <c r="Z1212" i="11" s="1"/>
  <c r="AE1211" i="11"/>
  <c r="AD1211" i="11"/>
  <c r="AC1211" i="11"/>
  <c r="AB1211" i="11"/>
  <c r="W1211" i="11"/>
  <c r="Y1211" i="11" s="1"/>
  <c r="AA1211" i="11" s="1"/>
  <c r="AE1210" i="11"/>
  <c r="AD1210" i="11"/>
  <c r="AC1210" i="11"/>
  <c r="AB1210" i="11"/>
  <c r="W1210" i="11"/>
  <c r="X1210" i="11" s="1"/>
  <c r="Z1210" i="11" s="1"/>
  <c r="AE1209" i="11"/>
  <c r="AD1209" i="11"/>
  <c r="AC1209" i="11"/>
  <c r="AB1209" i="11"/>
  <c r="W1209" i="11"/>
  <c r="X1209" i="11" s="1"/>
  <c r="Z1209" i="11" s="1"/>
  <c r="AE1208" i="11"/>
  <c r="AD1208" i="11"/>
  <c r="AC1208" i="11"/>
  <c r="AB1208" i="11"/>
  <c r="W1208" i="11"/>
  <c r="X1208" i="11" s="1"/>
  <c r="Z1208" i="11" s="1"/>
  <c r="AE1207" i="11"/>
  <c r="AD1207" i="11"/>
  <c r="AC1207" i="11"/>
  <c r="AB1207" i="11"/>
  <c r="W1207" i="11"/>
  <c r="Y1207" i="11" s="1"/>
  <c r="AA1207" i="11" s="1"/>
  <c r="AE1206" i="11"/>
  <c r="AD1206" i="11"/>
  <c r="AC1206" i="11"/>
  <c r="AB1206" i="11"/>
  <c r="W1206" i="11"/>
  <c r="X1206" i="11" s="1"/>
  <c r="Z1206" i="11" s="1"/>
  <c r="AE1205" i="11"/>
  <c r="AD1205" i="11"/>
  <c r="AC1205" i="11"/>
  <c r="AB1205" i="11"/>
  <c r="Y1205" i="11"/>
  <c r="AA1205" i="11" s="1"/>
  <c r="W1205" i="11"/>
  <c r="X1205" i="11" s="1"/>
  <c r="Z1205" i="11" s="1"/>
  <c r="AE1204" i="11"/>
  <c r="AD1204" i="11"/>
  <c r="AC1204" i="11"/>
  <c r="AB1204" i="11"/>
  <c r="W1204" i="11"/>
  <c r="Y1204" i="11" s="1"/>
  <c r="AA1204" i="11" s="1"/>
  <c r="X1204" i="11"/>
  <c r="Z1204" i="11" s="1"/>
  <c r="AE1203" i="11"/>
  <c r="AD1203" i="11"/>
  <c r="AC1203" i="11"/>
  <c r="AB1203" i="11"/>
  <c r="W1203" i="11"/>
  <c r="X1203" i="11"/>
  <c r="Z1203" i="11" s="1"/>
  <c r="AE1202" i="11"/>
  <c r="AD1202" i="11"/>
  <c r="AC1202" i="11"/>
  <c r="AB1202" i="11"/>
  <c r="W1202" i="11"/>
  <c r="AE1201" i="11"/>
  <c r="AD1201" i="11"/>
  <c r="AC1201" i="11"/>
  <c r="AB1201" i="11"/>
  <c r="W1201" i="11"/>
  <c r="Y1201" i="11"/>
  <c r="AA1201" i="11" s="1"/>
  <c r="AE1200" i="11"/>
  <c r="AD1200" i="11"/>
  <c r="AC1200" i="11"/>
  <c r="AB1200" i="11"/>
  <c r="W1200" i="11"/>
  <c r="X1200" i="11"/>
  <c r="Z1200" i="11" s="1"/>
  <c r="AE1199" i="11"/>
  <c r="AD1199" i="11"/>
  <c r="AC1199" i="11"/>
  <c r="AB1199" i="11"/>
  <c r="W1199" i="11"/>
  <c r="Y1199" i="11"/>
  <c r="AA1199" i="11" s="1"/>
  <c r="AE1198" i="11"/>
  <c r="AD1198" i="11"/>
  <c r="AC1198" i="11"/>
  <c r="AB1198" i="11"/>
  <c r="W1198" i="11"/>
  <c r="X1198" i="11"/>
  <c r="Z1198" i="11" s="1"/>
  <c r="AE1197" i="11"/>
  <c r="AD1197" i="11"/>
  <c r="AC1197" i="11"/>
  <c r="AB1197" i="11"/>
  <c r="W1197" i="11"/>
  <c r="Y1197" i="11"/>
  <c r="AA1197" i="11" s="1"/>
  <c r="AE1196" i="11"/>
  <c r="AD1196" i="11"/>
  <c r="AC1196" i="11"/>
  <c r="AB1196" i="11"/>
  <c r="W1196" i="11"/>
  <c r="X1196" i="11"/>
  <c r="Z1196" i="11" s="1"/>
  <c r="AE1195" i="11"/>
  <c r="AD1195" i="11"/>
  <c r="AC1195" i="11"/>
  <c r="AB1195" i="11"/>
  <c r="X1195" i="11"/>
  <c r="Z1195" i="11" s="1"/>
  <c r="W1195" i="11"/>
  <c r="Y1195" i="11" s="1"/>
  <c r="AA1195" i="11" s="1"/>
  <c r="AE1194" i="11"/>
  <c r="AD1194" i="11"/>
  <c r="AC1194" i="11"/>
  <c r="AB1194" i="11"/>
  <c r="Y1194" i="11"/>
  <c r="AA1194" i="11" s="1"/>
  <c r="W1194" i="11"/>
  <c r="X1194" i="11" s="1"/>
  <c r="Z1194" i="11" s="1"/>
  <c r="AE1193" i="11"/>
  <c r="AD1193" i="11"/>
  <c r="AC1193" i="11"/>
  <c r="AB1193" i="11"/>
  <c r="Y1193" i="11"/>
  <c r="AA1193" i="11" s="1"/>
  <c r="W1193" i="11"/>
  <c r="X1193" i="11" s="1"/>
  <c r="Z1193" i="11" s="1"/>
  <c r="AE1192" i="11"/>
  <c r="AD1192" i="11"/>
  <c r="AC1192" i="11"/>
  <c r="AB1192" i="11"/>
  <c r="W1192" i="11"/>
  <c r="Y1192" i="11" s="1"/>
  <c r="AA1192" i="11" s="1"/>
  <c r="X1192" i="11"/>
  <c r="Z1192" i="11" s="1"/>
  <c r="AE1191" i="11"/>
  <c r="AD1191" i="11"/>
  <c r="AC1191" i="11"/>
  <c r="AB1191" i="11"/>
  <c r="W1191" i="11"/>
  <c r="X1191" i="11"/>
  <c r="Z1191" i="11" s="1"/>
  <c r="AE1190" i="11"/>
  <c r="AD1190" i="11"/>
  <c r="AC1190" i="11"/>
  <c r="AB1190" i="11"/>
  <c r="W1190" i="11"/>
  <c r="AE1189" i="11"/>
  <c r="AD1189" i="11"/>
  <c r="AC1189" i="11"/>
  <c r="AB1189" i="11"/>
  <c r="W1189" i="11"/>
  <c r="X1189" i="11" s="1"/>
  <c r="Z1189" i="11" s="1"/>
  <c r="Y1189" i="11"/>
  <c r="AA1189" i="11" s="1"/>
  <c r="AE1188" i="11"/>
  <c r="AD1188" i="11"/>
  <c r="AC1188" i="11"/>
  <c r="AB1188" i="11"/>
  <c r="W1188" i="11"/>
  <c r="Y1188" i="11" s="1"/>
  <c r="AA1188" i="11" s="1"/>
  <c r="AE1187" i="11"/>
  <c r="AD1187" i="11"/>
  <c r="AC1187" i="11"/>
  <c r="AB1187" i="11"/>
  <c r="Y1187" i="11"/>
  <c r="AA1187" i="11" s="1"/>
  <c r="W1187" i="11"/>
  <c r="X1187" i="11"/>
  <c r="Z1187" i="11" s="1"/>
  <c r="AE1186" i="11"/>
  <c r="AD1186" i="11"/>
  <c r="AC1186" i="11"/>
  <c r="AB1186" i="11"/>
  <c r="W1186" i="11"/>
  <c r="X1186" i="11"/>
  <c r="Z1186" i="11" s="1"/>
  <c r="AE1185" i="11"/>
  <c r="AD1185" i="11"/>
  <c r="AC1185" i="11"/>
  <c r="AB1185" i="11"/>
  <c r="W1185" i="11"/>
  <c r="X1185" i="11"/>
  <c r="Z1185" i="11" s="1"/>
  <c r="AE1184" i="11"/>
  <c r="AD1184" i="11"/>
  <c r="AC1184" i="11"/>
  <c r="AB1184" i="11"/>
  <c r="W1184" i="11"/>
  <c r="X1184" i="11"/>
  <c r="Z1184" i="11" s="1"/>
  <c r="AE1183" i="11"/>
  <c r="AD1183" i="11"/>
  <c r="AC1183" i="11"/>
  <c r="AB1183" i="11"/>
  <c r="W1183" i="11"/>
  <c r="Y1183" i="11"/>
  <c r="AA1183" i="11" s="1"/>
  <c r="AE1182" i="11"/>
  <c r="AD1182" i="11"/>
  <c r="AC1182" i="11"/>
  <c r="AB1182" i="11"/>
  <c r="W1182" i="11"/>
  <c r="X1182" i="11"/>
  <c r="Z1182" i="11" s="1"/>
  <c r="AE1181" i="11"/>
  <c r="AD1181" i="11"/>
  <c r="AC1181" i="11"/>
  <c r="AB1181" i="11"/>
  <c r="X1181" i="11"/>
  <c r="Z1181" i="11" s="1"/>
  <c r="W1181" i="11"/>
  <c r="Y1181" i="11" s="1"/>
  <c r="AA1181" i="11" s="1"/>
  <c r="AE1180" i="11"/>
  <c r="AD1180" i="11"/>
  <c r="AC1180" i="11"/>
  <c r="AB1180" i="11"/>
  <c r="Y1180" i="11"/>
  <c r="AA1180" i="11" s="1"/>
  <c r="W1180" i="11"/>
  <c r="X1180" i="11" s="1"/>
  <c r="Z1180" i="11" s="1"/>
  <c r="AE1179" i="11"/>
  <c r="AD1179" i="11"/>
  <c r="AC1179" i="11"/>
  <c r="AB1179" i="11"/>
  <c r="W1179" i="11"/>
  <c r="X1179" i="11" s="1"/>
  <c r="Z1179" i="11" s="1"/>
  <c r="AE1178" i="11"/>
  <c r="AD1178" i="11"/>
  <c r="AC1178" i="11"/>
  <c r="AB1178" i="11"/>
  <c r="W1178" i="11"/>
  <c r="AE1177" i="11"/>
  <c r="AD1177" i="11"/>
  <c r="AC1177" i="11"/>
  <c r="AB1177" i="11"/>
  <c r="W1177" i="11"/>
  <c r="Y1177" i="11" s="1"/>
  <c r="AA1177" i="11" s="1"/>
  <c r="AE1176" i="11"/>
  <c r="AD1176" i="11"/>
  <c r="AC1176" i="11"/>
  <c r="AB1176" i="11"/>
  <c r="W1176" i="11"/>
  <c r="X1176" i="11" s="1"/>
  <c r="Z1176" i="11" s="1"/>
  <c r="AE1175" i="11"/>
  <c r="AD1175" i="11"/>
  <c r="AC1175" i="11"/>
  <c r="AB1175" i="11"/>
  <c r="W1175" i="11"/>
  <c r="Y1175" i="11" s="1"/>
  <c r="AA1175" i="11" s="1"/>
  <c r="AE1174" i="11"/>
  <c r="AD1174" i="11"/>
  <c r="AC1174" i="11"/>
  <c r="AB1174" i="11"/>
  <c r="W1174" i="11"/>
  <c r="X1174" i="11" s="1"/>
  <c r="Z1174" i="11" s="1"/>
  <c r="AE1173" i="11"/>
  <c r="AD1173" i="11"/>
  <c r="AC1173" i="11"/>
  <c r="AB1173" i="11"/>
  <c r="W1173" i="11"/>
  <c r="Y1173" i="11" s="1"/>
  <c r="AA1173" i="11" s="1"/>
  <c r="AE1172" i="11"/>
  <c r="AD1172" i="11"/>
  <c r="AC1172" i="11"/>
  <c r="AB1172" i="11"/>
  <c r="W1172" i="11"/>
  <c r="X1172" i="11" s="1"/>
  <c r="Z1172" i="11" s="1"/>
  <c r="AE1171" i="11"/>
  <c r="AD1171" i="11"/>
  <c r="AC1171" i="11"/>
  <c r="AB1171" i="11"/>
  <c r="Y1171" i="11"/>
  <c r="AA1171" i="11" s="1"/>
  <c r="W1171" i="11"/>
  <c r="X1171" i="11" s="1"/>
  <c r="Z1171" i="11" s="1"/>
  <c r="AE1170" i="11"/>
  <c r="AD1170" i="11"/>
  <c r="AC1170" i="11"/>
  <c r="AB1170" i="11"/>
  <c r="W1170" i="11"/>
  <c r="Y1170" i="11" s="1"/>
  <c r="AA1170" i="11" s="1"/>
  <c r="AE1169" i="11"/>
  <c r="AD1169" i="11"/>
  <c r="AC1169" i="11"/>
  <c r="AB1169" i="11"/>
  <c r="W1169" i="11"/>
  <c r="Y1169" i="11" s="1"/>
  <c r="AA1169" i="11" s="1"/>
  <c r="AE1168" i="11"/>
  <c r="AD1168" i="11"/>
  <c r="AC1168" i="11"/>
  <c r="AB1168" i="11"/>
  <c r="W1168" i="11"/>
  <c r="Y1168" i="11" s="1"/>
  <c r="AA1168" i="11" s="1"/>
  <c r="AE1167" i="11"/>
  <c r="AD1167" i="11"/>
  <c r="AC1167" i="11"/>
  <c r="AB1167" i="11"/>
  <c r="W1167" i="11"/>
  <c r="X1167" i="11" s="1"/>
  <c r="Z1167" i="11" s="1"/>
  <c r="AE1166" i="11"/>
  <c r="AD1166" i="11"/>
  <c r="AC1166" i="11"/>
  <c r="AB1166" i="11"/>
  <c r="W1166" i="11"/>
  <c r="AE1165" i="11"/>
  <c r="AD1165" i="11"/>
  <c r="AC1165" i="11"/>
  <c r="AB1165" i="11"/>
  <c r="W1165" i="11"/>
  <c r="X1165" i="11" s="1"/>
  <c r="Z1165" i="11" s="1"/>
  <c r="AE1164" i="11"/>
  <c r="AD1164" i="11"/>
  <c r="AC1164" i="11"/>
  <c r="AB1164" i="11"/>
  <c r="Y1164" i="11"/>
  <c r="AA1164" i="11" s="1"/>
  <c r="W1164" i="11"/>
  <c r="X1164" i="11"/>
  <c r="Z1164" i="11" s="1"/>
  <c r="AE1163" i="11"/>
  <c r="AD1163" i="11"/>
  <c r="AC1163" i="11"/>
  <c r="AB1163" i="11"/>
  <c r="W1163" i="11"/>
  <c r="X1163" i="11" s="1"/>
  <c r="Z1163" i="11" s="1"/>
  <c r="AE1162" i="11"/>
  <c r="AD1162" i="11"/>
  <c r="AC1162" i="11"/>
  <c r="AB1162" i="11"/>
  <c r="W1162" i="11"/>
  <c r="X1162" i="11" s="1"/>
  <c r="Z1162" i="11" s="1"/>
  <c r="AE1161" i="11"/>
  <c r="AD1161" i="11"/>
  <c r="AC1161" i="11"/>
  <c r="AB1161" i="11"/>
  <c r="W1161" i="11"/>
  <c r="X1161" i="11" s="1"/>
  <c r="Z1161" i="11" s="1"/>
  <c r="AE1160" i="11"/>
  <c r="AD1160" i="11"/>
  <c r="AC1160" i="11"/>
  <c r="AB1160" i="11"/>
  <c r="W1160" i="11"/>
  <c r="X1160" i="11" s="1"/>
  <c r="Z1160" i="11" s="1"/>
  <c r="AE1159" i="11"/>
  <c r="AD1159" i="11"/>
  <c r="AC1159" i="11"/>
  <c r="AB1159" i="11"/>
  <c r="W1159" i="11"/>
  <c r="Y1159" i="11"/>
  <c r="AA1159" i="11" s="1"/>
  <c r="AE1158" i="11"/>
  <c r="AD1158" i="11"/>
  <c r="AC1158" i="11"/>
  <c r="AB1158" i="11"/>
  <c r="W1158" i="11"/>
  <c r="X1158" i="11"/>
  <c r="Z1158" i="11" s="1"/>
  <c r="AE1157" i="11"/>
  <c r="AD1157" i="11"/>
  <c r="AC1157" i="11"/>
  <c r="AB1157" i="11"/>
  <c r="X1157" i="11"/>
  <c r="Z1157" i="11" s="1"/>
  <c r="W1157" i="11"/>
  <c r="Y1157" i="11" s="1"/>
  <c r="AA1157" i="11" s="1"/>
  <c r="AE1156" i="11"/>
  <c r="AD1156" i="11"/>
  <c r="AC1156" i="11"/>
  <c r="AB1156" i="11"/>
  <c r="Y1156" i="11"/>
  <c r="AA1156" i="11" s="1"/>
  <c r="W1156" i="11"/>
  <c r="X1156" i="11"/>
  <c r="Z1156" i="11" s="1"/>
  <c r="AE1155" i="11"/>
  <c r="AD1155" i="11"/>
  <c r="AC1155" i="11"/>
  <c r="AB1155" i="11"/>
  <c r="W1155" i="11"/>
  <c r="Y1155" i="11" s="1"/>
  <c r="AA1155" i="11" s="1"/>
  <c r="AE1154" i="11"/>
  <c r="AD1154" i="11"/>
  <c r="AC1154" i="11"/>
  <c r="AB1154" i="11"/>
  <c r="W1154" i="11"/>
  <c r="AE1153" i="11"/>
  <c r="AD1153" i="11"/>
  <c r="AC1153" i="11"/>
  <c r="AB1153" i="11"/>
  <c r="W1153" i="11"/>
  <c r="Y1153" i="11"/>
  <c r="AA1153" i="11" s="1"/>
  <c r="AE1152" i="11"/>
  <c r="AD1152" i="11"/>
  <c r="AC1152" i="11"/>
  <c r="AB1152" i="11"/>
  <c r="W1152" i="11"/>
  <c r="X1152" i="11"/>
  <c r="Z1152" i="11" s="1"/>
  <c r="AE1151" i="11"/>
  <c r="AD1151" i="11"/>
  <c r="AC1151" i="11"/>
  <c r="AB1151" i="11"/>
  <c r="W1151" i="11"/>
  <c r="X1151" i="11" s="1"/>
  <c r="Z1151" i="11" s="1"/>
  <c r="AE1150" i="11"/>
  <c r="AD1150" i="11"/>
  <c r="AC1150" i="11"/>
  <c r="AB1150" i="11"/>
  <c r="Y1150" i="11"/>
  <c r="AA1150" i="11" s="1"/>
  <c r="W1150" i="11"/>
  <c r="X1150" i="11"/>
  <c r="Z1150" i="11" s="1"/>
  <c r="AE1149" i="11"/>
  <c r="AD1149" i="11"/>
  <c r="AC1149" i="11"/>
  <c r="AB1149" i="11"/>
  <c r="W1149" i="11"/>
  <c r="Y1149" i="11"/>
  <c r="AA1149" i="11" s="1"/>
  <c r="AE1148" i="11"/>
  <c r="AD1148" i="11"/>
  <c r="AC1148" i="11"/>
  <c r="AB1148" i="11"/>
  <c r="W1148" i="11"/>
  <c r="X1148" i="11"/>
  <c r="Z1148" i="11" s="1"/>
  <c r="AE1147" i="11"/>
  <c r="AD1147" i="11"/>
  <c r="AC1147" i="11"/>
  <c r="AB1147" i="11"/>
  <c r="X1147" i="11"/>
  <c r="Z1147" i="11" s="1"/>
  <c r="W1147" i="11"/>
  <c r="Y1147" i="11" s="1"/>
  <c r="AA1147" i="11" s="1"/>
  <c r="AE1146" i="11"/>
  <c r="AD1146" i="11"/>
  <c r="AC1146" i="11"/>
  <c r="AB1146" i="11"/>
  <c r="Y1146" i="11"/>
  <c r="AA1146" i="11" s="1"/>
  <c r="W1146" i="11"/>
  <c r="X1146" i="11"/>
  <c r="Z1146" i="11" s="1"/>
  <c r="AE1145" i="11"/>
  <c r="AD1145" i="11"/>
  <c r="AC1145" i="11"/>
  <c r="AB1145" i="11"/>
  <c r="X1145" i="11"/>
  <c r="Z1145" i="11" s="1"/>
  <c r="W1145" i="11"/>
  <c r="Y1145" i="11" s="1"/>
  <c r="AA1145" i="11" s="1"/>
  <c r="AE1144" i="11"/>
  <c r="AD1144" i="11"/>
  <c r="AC1144" i="11"/>
  <c r="AB1144" i="11"/>
  <c r="Y1144" i="11"/>
  <c r="AA1144" i="11" s="1"/>
  <c r="W1144" i="11"/>
  <c r="X1144" i="11"/>
  <c r="Z1144" i="11" s="1"/>
  <c r="AE1143" i="11"/>
  <c r="AD1143" i="11"/>
  <c r="AC1143" i="11"/>
  <c r="AB1143" i="11"/>
  <c r="W1143" i="11"/>
  <c r="X1143" i="11"/>
  <c r="Z1143" i="11" s="1"/>
  <c r="AE1142" i="11"/>
  <c r="AD1142" i="11"/>
  <c r="AC1142" i="11"/>
  <c r="AB1142" i="11"/>
  <c r="W1142" i="11"/>
  <c r="AE1141" i="11"/>
  <c r="AD1141" i="11"/>
  <c r="AC1141" i="11"/>
  <c r="AB1141" i="11"/>
  <c r="X1141" i="11"/>
  <c r="Z1141" i="11" s="1"/>
  <c r="W1141" i="11"/>
  <c r="Y1141" i="11"/>
  <c r="AA1141" i="11" s="1"/>
  <c r="AE1140" i="11"/>
  <c r="AD1140" i="11"/>
  <c r="AC1140" i="11"/>
  <c r="AB1140" i="11"/>
  <c r="W1140" i="11"/>
  <c r="Y1140" i="11" s="1"/>
  <c r="AA1140" i="11" s="1"/>
  <c r="AE1139" i="11"/>
  <c r="AD1139" i="11"/>
  <c r="AC1139" i="11"/>
  <c r="AB1139" i="11"/>
  <c r="Y1139" i="11"/>
  <c r="AA1139" i="11" s="1"/>
  <c r="W1139" i="11"/>
  <c r="X1139" i="11"/>
  <c r="Z1139" i="11" s="1"/>
  <c r="AE1138" i="11"/>
  <c r="AD1138" i="11"/>
  <c r="AC1138" i="11"/>
  <c r="AB1138" i="11"/>
  <c r="W1138" i="11"/>
  <c r="X1138" i="11" s="1"/>
  <c r="Z1138" i="11" s="1"/>
  <c r="AE1137" i="11"/>
  <c r="AD1137" i="11"/>
  <c r="AC1137" i="11"/>
  <c r="AB1137" i="11"/>
  <c r="W1137" i="11"/>
  <c r="X1137" i="11" s="1"/>
  <c r="Z1137" i="11" s="1"/>
  <c r="AE1136" i="11"/>
  <c r="AD1136" i="11"/>
  <c r="AC1136" i="11"/>
  <c r="AB1136" i="11"/>
  <c r="W1136" i="11"/>
  <c r="X1136" i="11" s="1"/>
  <c r="Z1136" i="11" s="1"/>
  <c r="AE1135" i="11"/>
  <c r="AD1135" i="11"/>
  <c r="AC1135" i="11"/>
  <c r="AB1135" i="11"/>
  <c r="W1135" i="11"/>
  <c r="Y1135" i="11" s="1"/>
  <c r="AA1135" i="11" s="1"/>
  <c r="AE1134" i="11"/>
  <c r="AD1134" i="11"/>
  <c r="AC1134" i="11"/>
  <c r="AB1134" i="11"/>
  <c r="W1134" i="11"/>
  <c r="X1134" i="11" s="1"/>
  <c r="Z1134" i="11" s="1"/>
  <c r="AE1133" i="11"/>
  <c r="AD1133" i="11"/>
  <c r="AC1133" i="11"/>
  <c r="AB1133" i="11"/>
  <c r="W1133" i="11"/>
  <c r="X1133" i="11" s="1"/>
  <c r="Z1133" i="11" s="1"/>
  <c r="AE1132" i="11"/>
  <c r="AD1132" i="11"/>
  <c r="AC1132" i="11"/>
  <c r="AB1132" i="11"/>
  <c r="W1132" i="11"/>
  <c r="Y1132" i="11" s="1"/>
  <c r="AA1132" i="11" s="1"/>
  <c r="AE1131" i="11"/>
  <c r="AD1131" i="11"/>
  <c r="AC1131" i="11"/>
  <c r="AB1131" i="11"/>
  <c r="Y1131" i="11"/>
  <c r="AA1131" i="11" s="1"/>
  <c r="W1131" i="11"/>
  <c r="X1131" i="11"/>
  <c r="Z1131" i="11" s="1"/>
  <c r="AE1130" i="11"/>
  <c r="AD1130" i="11"/>
  <c r="AC1130" i="11"/>
  <c r="AB1130" i="11"/>
  <c r="W1130" i="11"/>
  <c r="Y1130" i="11" s="1"/>
  <c r="AA1130" i="11" s="1"/>
  <c r="AE1129" i="11"/>
  <c r="AD1129" i="11"/>
  <c r="AC1129" i="11"/>
  <c r="AB1129" i="11"/>
  <c r="W1129" i="11"/>
  <c r="Y1129" i="11" s="1"/>
  <c r="AA1129" i="11" s="1"/>
  <c r="AE1128" i="11"/>
  <c r="AD1128" i="11"/>
  <c r="AC1128" i="11"/>
  <c r="AB1128" i="11"/>
  <c r="W1128" i="11"/>
  <c r="X1128" i="11" s="1"/>
  <c r="Z1128" i="11" s="1"/>
  <c r="AE1127" i="11"/>
  <c r="AD1127" i="11"/>
  <c r="AC1127" i="11"/>
  <c r="AB1127" i="11"/>
  <c r="W1127" i="11"/>
  <c r="X1127" i="11" s="1"/>
  <c r="Z1127" i="11" s="1"/>
  <c r="AE1126" i="11"/>
  <c r="AD1126" i="11"/>
  <c r="AC1126" i="11"/>
  <c r="AB1126" i="11"/>
  <c r="W1126" i="11"/>
  <c r="Y1126" i="11" s="1"/>
  <c r="AA1126" i="11" s="1"/>
  <c r="AE1125" i="11"/>
  <c r="AD1125" i="11"/>
  <c r="AC1125" i="11"/>
  <c r="AB1125" i="11"/>
  <c r="Y1125" i="11"/>
  <c r="AA1125" i="11" s="1"/>
  <c r="W1125" i="11"/>
  <c r="X1125" i="11"/>
  <c r="Z1125" i="11" s="1"/>
  <c r="AE1124" i="11"/>
  <c r="AD1124" i="11"/>
  <c r="AC1124" i="11"/>
  <c r="AB1124" i="11"/>
  <c r="W1124" i="11"/>
  <c r="X1124" i="11"/>
  <c r="Z1124" i="11" s="1"/>
  <c r="AE1123" i="11"/>
  <c r="AD1123" i="11"/>
  <c r="AC1123" i="11"/>
  <c r="AB1123" i="11"/>
  <c r="W1123" i="11"/>
  <c r="X1123" i="11"/>
  <c r="Z1123" i="11" s="1"/>
  <c r="AE1122" i="11"/>
  <c r="AD1122" i="11"/>
  <c r="AC1122" i="11"/>
  <c r="AB1122" i="11"/>
  <c r="W1122" i="11"/>
  <c r="X1122" i="11" s="1"/>
  <c r="Z1122" i="11" s="1"/>
  <c r="AE1121" i="11"/>
  <c r="AD1121" i="11"/>
  <c r="AC1121" i="11"/>
  <c r="AB1121" i="11"/>
  <c r="X1121" i="11"/>
  <c r="Z1121" i="11" s="1"/>
  <c r="W1121" i="11"/>
  <c r="Y1121" i="11"/>
  <c r="AA1121" i="11" s="1"/>
  <c r="AE1120" i="11"/>
  <c r="AD1120" i="11"/>
  <c r="AC1120" i="11"/>
  <c r="AB1120" i="11"/>
  <c r="W1120" i="11"/>
  <c r="X1120" i="11" s="1"/>
  <c r="Z1120" i="11" s="1"/>
  <c r="AE1119" i="11"/>
  <c r="AD1119" i="11"/>
  <c r="AC1119" i="11"/>
  <c r="AB1119" i="11"/>
  <c r="W1119" i="11"/>
  <c r="Y1119" i="11" s="1"/>
  <c r="AA1119" i="11" s="1"/>
  <c r="AE1118" i="11"/>
  <c r="AD1118" i="11"/>
  <c r="AC1118" i="11"/>
  <c r="AB1118" i="11"/>
  <c r="Y1118" i="11"/>
  <c r="AA1118" i="11" s="1"/>
  <c r="W1118" i="11"/>
  <c r="X1118" i="11"/>
  <c r="Z1118" i="11" s="1"/>
  <c r="AE1117" i="11"/>
  <c r="AD1117" i="11"/>
  <c r="AC1117" i="11"/>
  <c r="AB1117" i="11"/>
  <c r="W1117" i="11"/>
  <c r="Y1117" i="11" s="1"/>
  <c r="AA1117" i="11" s="1"/>
  <c r="AE1116" i="11"/>
  <c r="AD1116" i="11"/>
  <c r="AC1116" i="11"/>
  <c r="AB1116" i="11"/>
  <c r="W1116" i="11"/>
  <c r="X1116" i="11" s="1"/>
  <c r="Z1116" i="11" s="1"/>
  <c r="AE1115" i="11"/>
  <c r="AD1115" i="11"/>
  <c r="AC1115" i="11"/>
  <c r="AB1115" i="11"/>
  <c r="W1115" i="11"/>
  <c r="Y1115" i="11" s="1"/>
  <c r="AA1115" i="11" s="1"/>
  <c r="AE1114" i="11"/>
  <c r="AD1114" i="11"/>
  <c r="AC1114" i="11"/>
  <c r="AB1114" i="11"/>
  <c r="W1114" i="11"/>
  <c r="X1114" i="11" s="1"/>
  <c r="Z1114" i="11" s="1"/>
  <c r="AE1113" i="11"/>
  <c r="AD1113" i="11"/>
  <c r="AC1113" i="11"/>
  <c r="AB1113" i="11"/>
  <c r="X1113" i="11"/>
  <c r="Z1113" i="11" s="1"/>
  <c r="W1113" i="11"/>
  <c r="Y1113" i="11"/>
  <c r="AA1113" i="11" s="1"/>
  <c r="AE1112" i="11"/>
  <c r="AD1112" i="11"/>
  <c r="AC1112" i="11"/>
  <c r="AB1112" i="11"/>
  <c r="W1112" i="11"/>
  <c r="X1112" i="11"/>
  <c r="Z1112" i="11" s="1"/>
  <c r="AE1111" i="11"/>
  <c r="AD1111" i="11"/>
  <c r="AC1111" i="11"/>
  <c r="AB1111" i="11"/>
  <c r="X1111" i="11"/>
  <c r="Z1111" i="11" s="1"/>
  <c r="W1111" i="11"/>
  <c r="Y1111" i="11" s="1"/>
  <c r="AA1111" i="11" s="1"/>
  <c r="AE1110" i="11"/>
  <c r="AD1110" i="11"/>
  <c r="AC1110" i="11"/>
  <c r="AB1110" i="11"/>
  <c r="Y1110" i="11"/>
  <c r="AA1110" i="11" s="1"/>
  <c r="W1110" i="11"/>
  <c r="X1110" i="11"/>
  <c r="Z1110" i="11" s="1"/>
  <c r="AE1109" i="11"/>
  <c r="AD1109" i="11"/>
  <c r="AC1109" i="11"/>
  <c r="AB1109" i="11"/>
  <c r="W1109" i="11"/>
  <c r="X1109" i="11" s="1"/>
  <c r="Z1109" i="11" s="1"/>
  <c r="AE1108" i="11"/>
  <c r="AD1108" i="11"/>
  <c r="AC1108" i="11"/>
  <c r="AB1108" i="11"/>
  <c r="W1108" i="11"/>
  <c r="X1108" i="11" s="1"/>
  <c r="Z1108" i="11" s="1"/>
  <c r="AE1107" i="11"/>
  <c r="AD1107" i="11"/>
  <c r="AC1107" i="11"/>
  <c r="AB1107" i="11"/>
  <c r="W1107" i="11"/>
  <c r="X1107" i="11" s="1"/>
  <c r="Z1107" i="11" s="1"/>
  <c r="AE1106" i="11"/>
  <c r="AD1106" i="11"/>
  <c r="AC1106" i="11"/>
  <c r="AB1106" i="11"/>
  <c r="W1106" i="11"/>
  <c r="X1106" i="11" s="1"/>
  <c r="Z1106" i="11" s="1"/>
  <c r="AE1105" i="11"/>
  <c r="AD1105" i="11"/>
  <c r="AC1105" i="11"/>
  <c r="AB1105" i="11"/>
  <c r="W1105" i="11"/>
  <c r="Y1105" i="11" s="1"/>
  <c r="AA1105" i="11" s="1"/>
  <c r="AE1104" i="11"/>
  <c r="AD1104" i="11"/>
  <c r="AC1104" i="11"/>
  <c r="AB1104" i="11"/>
  <c r="W1104" i="11"/>
  <c r="Y1104" i="11" s="1"/>
  <c r="AA1104" i="11" s="1"/>
  <c r="X1104" i="11"/>
  <c r="Z1104" i="11" s="1"/>
  <c r="AE1103" i="11"/>
  <c r="AD1103" i="11"/>
  <c r="AC1103" i="11"/>
  <c r="AB1103" i="11"/>
  <c r="W1103" i="11"/>
  <c r="Y1103" i="11"/>
  <c r="AA1103" i="11" s="1"/>
  <c r="AE1102" i="11"/>
  <c r="AD1102" i="11"/>
  <c r="AC1102" i="11"/>
  <c r="AB1102" i="11"/>
  <c r="W1102" i="11"/>
  <c r="X1102" i="11"/>
  <c r="Z1102" i="11" s="1"/>
  <c r="AE1101" i="11"/>
  <c r="AD1101" i="11"/>
  <c r="AC1101" i="11"/>
  <c r="AB1101" i="11"/>
  <c r="X1101" i="11"/>
  <c r="Z1101" i="11" s="1"/>
  <c r="W1101" i="11"/>
  <c r="Y1101" i="11" s="1"/>
  <c r="AA1101" i="11" s="1"/>
  <c r="AE1100" i="11"/>
  <c r="AD1100" i="11"/>
  <c r="AC1100" i="11"/>
  <c r="AB1100" i="11"/>
  <c r="W1100" i="11"/>
  <c r="X1100" i="11" s="1"/>
  <c r="Z1100" i="11" s="1"/>
  <c r="AE1099" i="11"/>
  <c r="AD1099" i="11"/>
  <c r="AC1099" i="11"/>
  <c r="AB1099" i="11"/>
  <c r="Y1099" i="11"/>
  <c r="AA1099" i="11" s="1"/>
  <c r="W1099" i="11"/>
  <c r="X1099" i="11"/>
  <c r="Z1099" i="11" s="1"/>
  <c r="AE1098" i="11"/>
  <c r="AD1098" i="11"/>
  <c r="AC1098" i="11"/>
  <c r="AB1098" i="11"/>
  <c r="W1098" i="11"/>
  <c r="AE1097" i="11"/>
  <c r="AD1097" i="11"/>
  <c r="AC1097" i="11"/>
  <c r="AB1097" i="11"/>
  <c r="W1097" i="11"/>
  <c r="Y1097" i="11" s="1"/>
  <c r="AA1097" i="11" s="1"/>
  <c r="AE1096" i="11"/>
  <c r="AD1096" i="11"/>
  <c r="AC1096" i="11"/>
  <c r="AB1096" i="11"/>
  <c r="W1096" i="11"/>
  <c r="X1096" i="11" s="1"/>
  <c r="Z1096" i="11" s="1"/>
  <c r="AE1095" i="11"/>
  <c r="AD1095" i="11"/>
  <c r="AC1095" i="11"/>
  <c r="AB1095" i="11"/>
  <c r="Y1095" i="11"/>
  <c r="AA1095" i="11" s="1"/>
  <c r="W1095" i="11"/>
  <c r="X1095" i="11" s="1"/>
  <c r="Z1095" i="11" s="1"/>
  <c r="AE1094" i="11"/>
  <c r="AD1094" i="11"/>
  <c r="AC1094" i="11"/>
  <c r="AB1094" i="11"/>
  <c r="W1094" i="11"/>
  <c r="AE1093" i="11"/>
  <c r="AD1093" i="11"/>
  <c r="AC1093" i="11"/>
  <c r="AB1093" i="11"/>
  <c r="Y1093" i="11"/>
  <c r="AA1093" i="11" s="1"/>
  <c r="W1093" i="11"/>
  <c r="X1093" i="11" s="1"/>
  <c r="Z1093" i="11" s="1"/>
  <c r="AE1092" i="11"/>
  <c r="AD1092" i="11"/>
  <c r="AC1092" i="11"/>
  <c r="AB1092" i="11"/>
  <c r="W1092" i="11"/>
  <c r="X1092" i="11" s="1"/>
  <c r="Z1092" i="11" s="1"/>
  <c r="AE1091" i="11"/>
  <c r="AD1091" i="11"/>
  <c r="AC1091" i="11"/>
  <c r="AB1091" i="11"/>
  <c r="Y1091" i="11"/>
  <c r="AA1091" i="11" s="1"/>
  <c r="W1091" i="11"/>
  <c r="X1091" i="11"/>
  <c r="Z1091" i="11" s="1"/>
  <c r="AE1090" i="11"/>
  <c r="AD1090" i="11"/>
  <c r="AC1090" i="11"/>
  <c r="AB1090" i="11"/>
  <c r="W1090" i="11"/>
  <c r="AE1089" i="11"/>
  <c r="AD1089" i="11"/>
  <c r="AC1089" i="11"/>
  <c r="AB1089" i="11"/>
  <c r="Y1089" i="11"/>
  <c r="AA1089" i="11" s="1"/>
  <c r="W1089" i="11"/>
  <c r="X1089" i="11"/>
  <c r="Z1089" i="11" s="1"/>
  <c r="AE1088" i="11"/>
  <c r="AD1088" i="11"/>
  <c r="AC1088" i="11"/>
  <c r="AB1088" i="11"/>
  <c r="W1088" i="11"/>
  <c r="X1088" i="11"/>
  <c r="Z1088" i="11" s="1"/>
  <c r="AE1087" i="11"/>
  <c r="AD1087" i="11"/>
  <c r="AC1087" i="11"/>
  <c r="AB1087" i="11"/>
  <c r="W1087" i="11"/>
  <c r="X1087" i="11"/>
  <c r="Z1087" i="11" s="1"/>
  <c r="AE1086" i="11"/>
  <c r="AD1086" i="11"/>
  <c r="AC1086" i="11"/>
  <c r="AB1086" i="11"/>
  <c r="W1086" i="11"/>
  <c r="AE1085" i="11"/>
  <c r="AD1085" i="11"/>
  <c r="AC1085" i="11"/>
  <c r="AB1085" i="11"/>
  <c r="W1085" i="11"/>
  <c r="X1085" i="11" s="1"/>
  <c r="Z1085" i="11" s="1"/>
  <c r="AE1084" i="11"/>
  <c r="AD1084" i="11"/>
  <c r="AC1084" i="11"/>
  <c r="AB1084" i="11"/>
  <c r="W1084" i="11"/>
  <c r="X1084" i="11" s="1"/>
  <c r="Z1084" i="11" s="1"/>
  <c r="AE1083" i="11"/>
  <c r="AD1083" i="11"/>
  <c r="AC1083" i="11"/>
  <c r="AB1083" i="11"/>
  <c r="W1083" i="11"/>
  <c r="Y1083" i="11" s="1"/>
  <c r="AA1083" i="11" s="1"/>
  <c r="AE1082" i="11"/>
  <c r="AD1082" i="11"/>
  <c r="AC1082" i="11"/>
  <c r="AB1082" i="11"/>
  <c r="W1082" i="11"/>
  <c r="AE1081" i="11"/>
  <c r="AD1081" i="11"/>
  <c r="AC1081" i="11"/>
  <c r="AB1081" i="11"/>
  <c r="W1081" i="11"/>
  <c r="Y1081" i="11" s="1"/>
  <c r="AA1081" i="11" s="1"/>
  <c r="AE1080" i="11"/>
  <c r="AD1080" i="11"/>
  <c r="AC1080" i="11"/>
  <c r="AB1080" i="11"/>
  <c r="W1080" i="11"/>
  <c r="X1080" i="11" s="1"/>
  <c r="Z1080" i="11" s="1"/>
  <c r="AE1079" i="11"/>
  <c r="AD1079" i="11"/>
  <c r="AC1079" i="11"/>
  <c r="AB1079" i="11"/>
  <c r="W1079" i="11"/>
  <c r="Y1079" i="11" s="1"/>
  <c r="AA1079" i="11" s="1"/>
  <c r="AE1078" i="11"/>
  <c r="AD1078" i="11"/>
  <c r="AC1078" i="11"/>
  <c r="AB1078" i="11"/>
  <c r="W1078" i="11"/>
  <c r="AE1077" i="11"/>
  <c r="AD1077" i="11"/>
  <c r="AC1077" i="11"/>
  <c r="AB1077" i="11"/>
  <c r="W1077" i="11"/>
  <c r="Y1077" i="11"/>
  <c r="AA1077" i="11" s="1"/>
  <c r="AE1076" i="11"/>
  <c r="AD1076" i="11"/>
  <c r="AC1076" i="11"/>
  <c r="AB1076" i="11"/>
  <c r="W1076" i="11"/>
  <c r="X1076" i="11"/>
  <c r="Z1076" i="11" s="1"/>
  <c r="AE1075" i="11"/>
  <c r="AD1075" i="11"/>
  <c r="AC1075" i="11"/>
  <c r="AB1075" i="11"/>
  <c r="W1075" i="11"/>
  <c r="X1075" i="11" s="1"/>
  <c r="Z1075" i="11" s="1"/>
  <c r="AE1074" i="11"/>
  <c r="AD1074" i="11"/>
  <c r="AC1074" i="11"/>
  <c r="AB1074" i="11"/>
  <c r="W1074" i="11"/>
  <c r="AE1073" i="11"/>
  <c r="AD1073" i="11"/>
  <c r="AC1073" i="11"/>
  <c r="AB1073" i="11"/>
  <c r="W1073" i="11"/>
  <c r="X1073" i="11" s="1"/>
  <c r="Z1073" i="11" s="1"/>
  <c r="AE1072" i="11"/>
  <c r="AD1072" i="11"/>
  <c r="AC1072" i="11"/>
  <c r="AB1072" i="11"/>
  <c r="W1072" i="11"/>
  <c r="X1072" i="11" s="1"/>
  <c r="Z1072" i="11" s="1"/>
  <c r="AE1071" i="11"/>
  <c r="AD1071" i="11"/>
  <c r="AC1071" i="11"/>
  <c r="AB1071" i="11"/>
  <c r="X1071" i="11"/>
  <c r="Z1071" i="11" s="1"/>
  <c r="W1071" i="11"/>
  <c r="Y1071" i="11" s="1"/>
  <c r="AA1071" i="11" s="1"/>
  <c r="AE1070" i="11"/>
  <c r="AD1070" i="11"/>
  <c r="AC1070" i="11"/>
  <c r="AB1070" i="11"/>
  <c r="W1070" i="11"/>
  <c r="AE1069" i="11"/>
  <c r="AD1069" i="11"/>
  <c r="AC1069" i="11"/>
  <c r="AB1069" i="11"/>
  <c r="X1069" i="11"/>
  <c r="Z1069" i="11" s="1"/>
  <c r="W1069" i="11"/>
  <c r="Y1069" i="11" s="1"/>
  <c r="AA1069" i="11" s="1"/>
  <c r="AE1068" i="11"/>
  <c r="AD1068" i="11"/>
  <c r="AC1068" i="11"/>
  <c r="AB1068" i="11"/>
  <c r="W1068" i="11"/>
  <c r="X1068" i="11"/>
  <c r="Z1068" i="11" s="1"/>
  <c r="AE1067" i="11"/>
  <c r="AD1067" i="11"/>
  <c r="AC1067" i="11"/>
  <c r="AB1067" i="11"/>
  <c r="W1067" i="11"/>
  <c r="X1067" i="11" s="1"/>
  <c r="Z1067" i="11" s="1"/>
  <c r="Y1067" i="11"/>
  <c r="AA1067" i="11" s="1"/>
  <c r="AE1066" i="11"/>
  <c r="AD1066" i="11"/>
  <c r="AC1066" i="11"/>
  <c r="AB1066" i="11"/>
  <c r="W1066" i="11"/>
  <c r="AE1065" i="11"/>
  <c r="AD1065" i="11"/>
  <c r="AC1065" i="11"/>
  <c r="AB1065" i="11"/>
  <c r="W1065" i="11"/>
  <c r="X1065" i="11" s="1"/>
  <c r="Z1065" i="11" s="1"/>
  <c r="Y1065" i="11"/>
  <c r="AA1065" i="11" s="1"/>
  <c r="AE1064" i="11"/>
  <c r="AD1064" i="11"/>
  <c r="AC1064" i="11"/>
  <c r="AB1064" i="11"/>
  <c r="W1064" i="11"/>
  <c r="X1064" i="11"/>
  <c r="Z1064" i="11" s="1"/>
  <c r="AE1063" i="11"/>
  <c r="AD1063" i="11"/>
  <c r="AC1063" i="11"/>
  <c r="AB1063" i="11"/>
  <c r="W1063" i="11"/>
  <c r="Y1063" i="11"/>
  <c r="AA1063" i="11" s="1"/>
  <c r="AE1062" i="11"/>
  <c r="AD1062" i="11"/>
  <c r="AC1062" i="11"/>
  <c r="AB1062" i="11"/>
  <c r="W1062" i="11"/>
  <c r="AE1061" i="11"/>
  <c r="AD1061" i="11"/>
  <c r="AC1061" i="11"/>
  <c r="AB1061" i="11"/>
  <c r="W1061" i="11"/>
  <c r="Y1061" i="11"/>
  <c r="AA1061" i="11" s="1"/>
  <c r="AE1060" i="11"/>
  <c r="AD1060" i="11"/>
  <c r="AC1060" i="11"/>
  <c r="AB1060" i="11"/>
  <c r="W1060" i="11"/>
  <c r="X1060" i="11"/>
  <c r="Z1060" i="11" s="1"/>
  <c r="AE1059" i="11"/>
  <c r="AD1059" i="11"/>
  <c r="AC1059" i="11"/>
  <c r="AB1059" i="11"/>
  <c r="W1059" i="11"/>
  <c r="X1059" i="11" s="1"/>
  <c r="Z1059" i="11" s="1"/>
  <c r="AE1058" i="11"/>
  <c r="AD1058" i="11"/>
  <c r="AC1058" i="11"/>
  <c r="AB1058" i="11"/>
  <c r="W1058" i="11"/>
  <c r="AE1057" i="11"/>
  <c r="AD1057" i="11"/>
  <c r="AC1057" i="11"/>
  <c r="AB1057" i="11"/>
  <c r="W1057" i="11"/>
  <c r="X1057" i="11" s="1"/>
  <c r="Z1057" i="11" s="1"/>
  <c r="AE1056" i="11"/>
  <c r="AD1056" i="11"/>
  <c r="AC1056" i="11"/>
  <c r="AB1056" i="11"/>
  <c r="W1056" i="11"/>
  <c r="X1056" i="11"/>
  <c r="Z1056" i="11" s="1"/>
  <c r="AE1055" i="11"/>
  <c r="AD1055" i="11"/>
  <c r="AC1055" i="11"/>
  <c r="AB1055" i="11"/>
  <c r="X1055" i="11"/>
  <c r="Z1055" i="11" s="1"/>
  <c r="W1055" i="11"/>
  <c r="Y1055" i="11" s="1"/>
  <c r="AA1055" i="11" s="1"/>
  <c r="AE1054" i="11"/>
  <c r="AD1054" i="11"/>
  <c r="AC1054" i="11"/>
  <c r="AB1054" i="11"/>
  <c r="W1054" i="11"/>
  <c r="AE1053" i="11"/>
  <c r="AD1053" i="11"/>
  <c r="AC1053" i="11"/>
  <c r="AB1053" i="11"/>
  <c r="X1053" i="11"/>
  <c r="Z1053" i="11" s="1"/>
  <c r="W1053" i="11"/>
  <c r="Y1053" i="11" s="1"/>
  <c r="AA1053" i="11" s="1"/>
  <c r="AE1052" i="11"/>
  <c r="AD1052" i="11"/>
  <c r="AC1052" i="11"/>
  <c r="AB1052" i="11"/>
  <c r="W1052" i="11"/>
  <c r="X1052" i="11" s="1"/>
  <c r="Z1052" i="11" s="1"/>
  <c r="AE1051" i="11"/>
  <c r="AD1051" i="11"/>
  <c r="AC1051" i="11"/>
  <c r="AB1051" i="11"/>
  <c r="Y1051" i="11"/>
  <c r="AA1051" i="11" s="1"/>
  <c r="W1051" i="11"/>
  <c r="X1051" i="11"/>
  <c r="Z1051" i="11" s="1"/>
  <c r="AE1050" i="11"/>
  <c r="AD1050" i="11"/>
  <c r="AC1050" i="11"/>
  <c r="AB1050" i="11"/>
  <c r="W1050" i="11"/>
  <c r="AE1049" i="11"/>
  <c r="AD1049" i="11"/>
  <c r="AC1049" i="11"/>
  <c r="AB1049" i="11"/>
  <c r="W1049" i="11"/>
  <c r="Y1049" i="11" s="1"/>
  <c r="AA1049" i="11" s="1"/>
  <c r="AE1048" i="11"/>
  <c r="AD1048" i="11"/>
  <c r="AC1048" i="11"/>
  <c r="AB1048" i="11"/>
  <c r="W1048" i="11"/>
  <c r="X1048" i="11" s="1"/>
  <c r="Z1048" i="11" s="1"/>
  <c r="AE1047" i="11"/>
  <c r="AD1047" i="11"/>
  <c r="AC1047" i="11"/>
  <c r="AB1047" i="11"/>
  <c r="Y1047" i="11"/>
  <c r="AA1047" i="11" s="1"/>
  <c r="W1047" i="11"/>
  <c r="X1047" i="11" s="1"/>
  <c r="Z1047" i="11" s="1"/>
  <c r="AE1046" i="11"/>
  <c r="AD1046" i="11"/>
  <c r="AC1046" i="11"/>
  <c r="AB1046" i="11"/>
  <c r="W1046" i="11"/>
  <c r="AE1045" i="11"/>
  <c r="AD1045" i="11"/>
  <c r="AC1045" i="11"/>
  <c r="AB1045" i="11"/>
  <c r="Y1045" i="11"/>
  <c r="AA1045" i="11" s="1"/>
  <c r="W1045" i="11"/>
  <c r="X1045" i="11" s="1"/>
  <c r="Z1045" i="11" s="1"/>
  <c r="AE1044" i="11"/>
  <c r="AD1044" i="11"/>
  <c r="AC1044" i="11"/>
  <c r="AB1044" i="11"/>
  <c r="W1044" i="11"/>
  <c r="X1044" i="11" s="1"/>
  <c r="Z1044" i="11" s="1"/>
  <c r="AE1043" i="11"/>
  <c r="AD1043" i="11"/>
  <c r="AC1043" i="11"/>
  <c r="AB1043" i="11"/>
  <c r="Y1043" i="11"/>
  <c r="AA1043" i="11" s="1"/>
  <c r="W1043" i="11"/>
  <c r="X1043" i="11"/>
  <c r="Z1043" i="11" s="1"/>
  <c r="AE1042" i="11"/>
  <c r="AD1042" i="11"/>
  <c r="AC1042" i="11"/>
  <c r="AB1042" i="11"/>
  <c r="W1042" i="11"/>
  <c r="AE1041" i="11"/>
  <c r="AD1041" i="11"/>
  <c r="AC1041" i="11"/>
  <c r="AB1041" i="11"/>
  <c r="Y1041" i="11"/>
  <c r="AA1041" i="11" s="1"/>
  <c r="W1041" i="11"/>
  <c r="X1041" i="11"/>
  <c r="Z1041" i="11" s="1"/>
  <c r="AE1040" i="11"/>
  <c r="AD1040" i="11"/>
  <c r="AC1040" i="11"/>
  <c r="AB1040" i="11"/>
  <c r="W1040" i="11"/>
  <c r="X1040" i="11"/>
  <c r="Z1040" i="11" s="1"/>
  <c r="AE1039" i="11"/>
  <c r="AD1039" i="11"/>
  <c r="AC1039" i="11"/>
  <c r="AB1039" i="11"/>
  <c r="W1039" i="11"/>
  <c r="X1039" i="11"/>
  <c r="Z1039" i="11" s="1"/>
  <c r="AE1038" i="11"/>
  <c r="AD1038" i="11"/>
  <c r="AC1038" i="11"/>
  <c r="AB1038" i="11"/>
  <c r="W1038" i="11"/>
  <c r="AE1037" i="11"/>
  <c r="AD1037" i="11"/>
  <c r="AC1037" i="11"/>
  <c r="AB1037" i="11"/>
  <c r="W1037" i="11"/>
  <c r="X1037" i="11" s="1"/>
  <c r="Z1037" i="11" s="1"/>
  <c r="AE1036" i="11"/>
  <c r="AD1036" i="11"/>
  <c r="AC1036" i="11"/>
  <c r="AB1036" i="11"/>
  <c r="W1036" i="11"/>
  <c r="X1036" i="11" s="1"/>
  <c r="Z1036" i="11" s="1"/>
  <c r="AE1035" i="11"/>
  <c r="AD1035" i="11"/>
  <c r="AC1035" i="11"/>
  <c r="AB1035" i="11"/>
  <c r="W1035" i="11"/>
  <c r="Y1035" i="11" s="1"/>
  <c r="AA1035" i="11" s="1"/>
  <c r="AE1034" i="11"/>
  <c r="AD1034" i="11"/>
  <c r="AC1034" i="11"/>
  <c r="AB1034" i="11"/>
  <c r="W1034" i="11"/>
  <c r="AE1033" i="11"/>
  <c r="AD1033" i="11"/>
  <c r="AC1033" i="11"/>
  <c r="AB1033" i="11"/>
  <c r="W1033" i="11"/>
  <c r="Y1033" i="11" s="1"/>
  <c r="AA1033" i="11" s="1"/>
  <c r="AE1032" i="11"/>
  <c r="AD1032" i="11"/>
  <c r="AC1032" i="11"/>
  <c r="AB1032" i="11"/>
  <c r="W1032" i="11"/>
  <c r="X1032" i="11" s="1"/>
  <c r="Z1032" i="11" s="1"/>
  <c r="AE1031" i="11"/>
  <c r="AD1031" i="11"/>
  <c r="AC1031" i="11"/>
  <c r="AB1031" i="11"/>
  <c r="W1031" i="11"/>
  <c r="Y1031" i="11" s="1"/>
  <c r="AA1031" i="11" s="1"/>
  <c r="AE1030" i="11"/>
  <c r="AD1030" i="11"/>
  <c r="AC1030" i="11"/>
  <c r="AB1030" i="11"/>
  <c r="W1030" i="11"/>
  <c r="AE1029" i="11"/>
  <c r="AD1029" i="11"/>
  <c r="AC1029" i="11"/>
  <c r="AB1029" i="11"/>
  <c r="W1029" i="11"/>
  <c r="Y1029" i="11"/>
  <c r="AA1029" i="11" s="1"/>
  <c r="AE1028" i="11"/>
  <c r="AD1028" i="11"/>
  <c r="AC1028" i="11"/>
  <c r="AB1028" i="11"/>
  <c r="W1028" i="11"/>
  <c r="X1028" i="11"/>
  <c r="Z1028" i="11" s="1"/>
  <c r="AE1027" i="11"/>
  <c r="AD1027" i="11"/>
  <c r="AC1027" i="11"/>
  <c r="AB1027" i="11"/>
  <c r="W1027" i="11"/>
  <c r="X1027" i="11" s="1"/>
  <c r="Z1027" i="11" s="1"/>
  <c r="AE1026" i="11"/>
  <c r="AD1026" i="11"/>
  <c r="AC1026" i="11"/>
  <c r="AB1026" i="11"/>
  <c r="W1026" i="11"/>
  <c r="AE1025" i="11"/>
  <c r="AD1025" i="11"/>
  <c r="AC1025" i="11"/>
  <c r="AB1025" i="11"/>
  <c r="W1025" i="11"/>
  <c r="X1025" i="11" s="1"/>
  <c r="Z1025" i="11" s="1"/>
  <c r="AE1024" i="11"/>
  <c r="AD1024" i="11"/>
  <c r="AC1024" i="11"/>
  <c r="AB1024" i="11"/>
  <c r="W1024" i="11"/>
  <c r="X1024" i="11" s="1"/>
  <c r="Z1024" i="11" s="1"/>
  <c r="AE1023" i="11"/>
  <c r="AD1023" i="11"/>
  <c r="AC1023" i="11"/>
  <c r="AB1023" i="11"/>
  <c r="X1023" i="11"/>
  <c r="Z1023" i="11" s="1"/>
  <c r="W1023" i="11"/>
  <c r="Y1023" i="11" s="1"/>
  <c r="AA1023" i="11" s="1"/>
  <c r="AE1022" i="11"/>
  <c r="AD1022" i="11"/>
  <c r="AC1022" i="11"/>
  <c r="AB1022" i="11"/>
  <c r="W1022" i="11"/>
  <c r="AE1021" i="11"/>
  <c r="AD1021" i="11"/>
  <c r="AC1021" i="11"/>
  <c r="AB1021" i="11"/>
  <c r="X1021" i="11"/>
  <c r="Z1021" i="11" s="1"/>
  <c r="W1021" i="11"/>
  <c r="Y1021" i="11" s="1"/>
  <c r="AA1021" i="11" s="1"/>
  <c r="AE1020" i="11"/>
  <c r="AD1020" i="11"/>
  <c r="AC1020" i="11"/>
  <c r="AB1020" i="11"/>
  <c r="W1020" i="11"/>
  <c r="X1020" i="11" s="1"/>
  <c r="Z1020" i="11" s="1"/>
  <c r="AE1019" i="11"/>
  <c r="AD1019" i="11"/>
  <c r="AC1019" i="11"/>
  <c r="AB1019" i="11"/>
  <c r="X1019" i="11"/>
  <c r="Z1019" i="11" s="1"/>
  <c r="W1019" i="11"/>
  <c r="Y1019" i="11"/>
  <c r="AA1019" i="11" s="1"/>
  <c r="AE1018" i="11"/>
  <c r="AD1018" i="11"/>
  <c r="AC1018" i="11"/>
  <c r="AB1018" i="11"/>
  <c r="W1018" i="11"/>
  <c r="AE1017" i="11"/>
  <c r="AD1017" i="11"/>
  <c r="AC1017" i="11"/>
  <c r="AB1017" i="11"/>
  <c r="W1017" i="11"/>
  <c r="X1017" i="11" s="1"/>
  <c r="Z1017" i="11" s="1"/>
  <c r="Y1017" i="11"/>
  <c r="AA1017" i="11" s="1"/>
  <c r="AE1016" i="11"/>
  <c r="AD1016" i="11"/>
  <c r="AC1016" i="11"/>
  <c r="AB1016" i="11"/>
  <c r="W1016" i="11"/>
  <c r="X1016" i="11"/>
  <c r="Z1016" i="11" s="1"/>
  <c r="AE1015" i="11"/>
  <c r="AD1015" i="11"/>
  <c r="AC1015" i="11"/>
  <c r="AB1015" i="11"/>
  <c r="W1015" i="11"/>
  <c r="Y1015" i="11"/>
  <c r="AA1015" i="11" s="1"/>
  <c r="AE1014" i="11"/>
  <c r="AD1014" i="11"/>
  <c r="AC1014" i="11"/>
  <c r="AB1014" i="11"/>
  <c r="W1014" i="11"/>
  <c r="AE1013" i="11"/>
  <c r="AD1013" i="11"/>
  <c r="AC1013" i="11"/>
  <c r="AB1013" i="11"/>
  <c r="W1013" i="11"/>
  <c r="Y1013" i="11"/>
  <c r="AA1013" i="11" s="1"/>
  <c r="AE1012" i="11"/>
  <c r="AD1012" i="11"/>
  <c r="AC1012" i="11"/>
  <c r="AB1012" i="11"/>
  <c r="W1012" i="11"/>
  <c r="X1012" i="11"/>
  <c r="Z1012" i="11" s="1"/>
  <c r="AE1011" i="11"/>
  <c r="AD1011" i="11"/>
  <c r="AC1011" i="11"/>
  <c r="AB1011" i="11"/>
  <c r="W1011" i="11"/>
  <c r="X1011" i="11" s="1"/>
  <c r="Z1011" i="11" s="1"/>
  <c r="AE1010" i="11"/>
  <c r="AD1010" i="11"/>
  <c r="AC1010" i="11"/>
  <c r="AB1010" i="11"/>
  <c r="W1010" i="11"/>
  <c r="AE1009" i="11"/>
  <c r="AD1009" i="11"/>
  <c r="AC1009" i="11"/>
  <c r="AB1009" i="11"/>
  <c r="W1009" i="11"/>
  <c r="X1009" i="11" s="1"/>
  <c r="Z1009" i="11" s="1"/>
  <c r="AE1008" i="11"/>
  <c r="AD1008" i="11"/>
  <c r="AC1008" i="11"/>
  <c r="AB1008" i="11"/>
  <c r="W1008" i="11"/>
  <c r="X1008" i="11"/>
  <c r="Z1008" i="11" s="1"/>
  <c r="AE1007" i="11"/>
  <c r="AD1007" i="11"/>
  <c r="AC1007" i="11"/>
  <c r="AB1007" i="11"/>
  <c r="X1007" i="11"/>
  <c r="Z1007" i="11" s="1"/>
  <c r="W1007" i="11"/>
  <c r="Y1007" i="11" s="1"/>
  <c r="AA1007" i="11" s="1"/>
  <c r="AE1006" i="11"/>
  <c r="AD1006" i="11"/>
  <c r="AC1006" i="11"/>
  <c r="AB1006" i="11"/>
  <c r="W1006" i="11"/>
  <c r="AE1005" i="11"/>
  <c r="AD1005" i="11"/>
  <c r="AC1005" i="11"/>
  <c r="AB1005" i="11"/>
  <c r="X1005" i="11"/>
  <c r="Z1005" i="11" s="1"/>
  <c r="W1005" i="11"/>
  <c r="Y1005" i="11" s="1"/>
  <c r="AA1005" i="11" s="1"/>
  <c r="AE1004" i="11"/>
  <c r="AD1004" i="11"/>
  <c r="AC1004" i="11"/>
  <c r="AB1004" i="11"/>
  <c r="W1004" i="11"/>
  <c r="X1004" i="11" s="1"/>
  <c r="Z1004" i="11" s="1"/>
  <c r="AE1003" i="11"/>
  <c r="AD1003" i="11"/>
  <c r="AC1003" i="11"/>
  <c r="AB1003" i="11"/>
  <c r="Y1003" i="11"/>
  <c r="AA1003" i="11" s="1"/>
  <c r="W1003" i="11"/>
  <c r="X1003" i="11"/>
  <c r="Z1003" i="11" s="1"/>
  <c r="AE1002" i="11"/>
  <c r="AD1002" i="11"/>
  <c r="AC1002" i="11"/>
  <c r="AB1002" i="11"/>
  <c r="W1002" i="11"/>
  <c r="AE1001" i="11"/>
  <c r="AD1001" i="11"/>
  <c r="AC1001" i="11"/>
  <c r="AB1001" i="11"/>
  <c r="Y1001" i="11"/>
  <c r="AA1001" i="11" s="1"/>
  <c r="W1001" i="11"/>
  <c r="X1001" i="11"/>
  <c r="Z1001" i="11" s="1"/>
  <c r="AE1000" i="11"/>
  <c r="AD1000" i="11"/>
  <c r="AC1000" i="11"/>
  <c r="AB1000" i="11"/>
  <c r="W1000" i="11"/>
  <c r="X1000" i="11"/>
  <c r="Z1000" i="11" s="1"/>
  <c r="AE999" i="11"/>
  <c r="AD999" i="11"/>
  <c r="AC999" i="11"/>
  <c r="AB999" i="11"/>
  <c r="W999" i="11"/>
  <c r="Y999" i="11" s="1"/>
  <c r="AA999" i="11" s="1"/>
  <c r="AE998" i="11"/>
  <c r="AD998" i="11"/>
  <c r="AC998" i="11"/>
  <c r="AB998" i="11"/>
  <c r="W998" i="11"/>
  <c r="AE997" i="11"/>
  <c r="AD997" i="11"/>
  <c r="AC997" i="11"/>
  <c r="AB997" i="11"/>
  <c r="W997" i="11"/>
  <c r="Y997" i="11" s="1"/>
  <c r="AA997" i="11" s="1"/>
  <c r="AE996" i="11"/>
  <c r="AD996" i="11"/>
  <c r="AC996" i="11"/>
  <c r="AB996" i="11"/>
  <c r="W996" i="11"/>
  <c r="X996" i="11" s="1"/>
  <c r="Z996" i="11" s="1"/>
  <c r="AE995" i="11"/>
  <c r="AD995" i="11"/>
  <c r="AC995" i="11"/>
  <c r="AB995" i="11"/>
  <c r="Y995" i="11"/>
  <c r="AA995" i="11" s="1"/>
  <c r="W995" i="11"/>
  <c r="X995" i="11" s="1"/>
  <c r="Z995" i="11" s="1"/>
  <c r="AE994" i="11"/>
  <c r="AD994" i="11"/>
  <c r="AC994" i="11"/>
  <c r="AB994" i="11"/>
  <c r="W994" i="11"/>
  <c r="AE993" i="11"/>
  <c r="AD993" i="11"/>
  <c r="AC993" i="11"/>
  <c r="AB993" i="11"/>
  <c r="Y993" i="11"/>
  <c r="AA993" i="11" s="1"/>
  <c r="W993" i="11"/>
  <c r="X993" i="11" s="1"/>
  <c r="Z993" i="11" s="1"/>
  <c r="AE992" i="11"/>
  <c r="AD992" i="11"/>
  <c r="AC992" i="11"/>
  <c r="AB992" i="11"/>
  <c r="W992" i="11"/>
  <c r="X992" i="11" s="1"/>
  <c r="Z992" i="11" s="1"/>
  <c r="AE991" i="11"/>
  <c r="AD991" i="11"/>
  <c r="AC991" i="11"/>
  <c r="AB991" i="11"/>
  <c r="W991" i="11"/>
  <c r="X991" i="11" s="1"/>
  <c r="Z991" i="11" s="1"/>
  <c r="AE990" i="11"/>
  <c r="AD990" i="11"/>
  <c r="AC990" i="11"/>
  <c r="AB990" i="11"/>
  <c r="W990" i="11"/>
  <c r="AE989" i="11"/>
  <c r="AD989" i="11"/>
  <c r="AC989" i="11"/>
  <c r="AB989" i="11"/>
  <c r="W989" i="11"/>
  <c r="X989" i="11" s="1"/>
  <c r="Z989" i="11" s="1"/>
  <c r="AE988" i="11"/>
  <c r="AD988" i="11"/>
  <c r="AC988" i="11"/>
  <c r="AB988" i="11"/>
  <c r="W988" i="11"/>
  <c r="X988" i="11" s="1"/>
  <c r="Z988" i="11" s="1"/>
  <c r="AE987" i="11"/>
  <c r="AD987" i="11"/>
  <c r="AC987" i="11"/>
  <c r="AB987" i="11"/>
  <c r="W987" i="11"/>
  <c r="Y987" i="11" s="1"/>
  <c r="AA987" i="11" s="1"/>
  <c r="AE986" i="11"/>
  <c r="AD986" i="11"/>
  <c r="AC986" i="11"/>
  <c r="AB986" i="11"/>
  <c r="W986" i="11"/>
  <c r="AE985" i="11"/>
  <c r="AD985" i="11"/>
  <c r="AC985" i="11"/>
  <c r="AB985" i="11"/>
  <c r="W985" i="11"/>
  <c r="Y985" i="11"/>
  <c r="AA985" i="11" s="1"/>
  <c r="AE984" i="11"/>
  <c r="AD984" i="11"/>
  <c r="AC984" i="11"/>
  <c r="AB984" i="11"/>
  <c r="W984" i="11"/>
  <c r="X984" i="11"/>
  <c r="Z984" i="11" s="1"/>
  <c r="AE983" i="11"/>
  <c r="AD983" i="11"/>
  <c r="AC983" i="11"/>
  <c r="AB983" i="11"/>
  <c r="W983" i="11"/>
  <c r="Y983" i="11"/>
  <c r="AA983" i="11" s="1"/>
  <c r="AE982" i="11"/>
  <c r="AD982" i="11"/>
  <c r="AC982" i="11"/>
  <c r="AB982" i="11"/>
  <c r="W982" i="11"/>
  <c r="Y982" i="11"/>
  <c r="AA982" i="11" s="1"/>
  <c r="AE981" i="11"/>
  <c r="AD981" i="11"/>
  <c r="AC981" i="11"/>
  <c r="AB981" i="11"/>
  <c r="W981" i="11"/>
  <c r="X981" i="11" s="1"/>
  <c r="Z981" i="11" s="1"/>
  <c r="AE980" i="11"/>
  <c r="AD980" i="11"/>
  <c r="AC980" i="11"/>
  <c r="AB980" i="11"/>
  <c r="W980" i="11"/>
  <c r="AE979" i="11"/>
  <c r="AD979" i="11"/>
  <c r="AC979" i="11"/>
  <c r="AB979" i="11"/>
  <c r="W979" i="11"/>
  <c r="X979" i="11" s="1"/>
  <c r="Z979" i="11" s="1"/>
  <c r="AE978" i="11"/>
  <c r="AD978" i="11"/>
  <c r="AC978" i="11"/>
  <c r="AB978" i="11"/>
  <c r="W978" i="11"/>
  <c r="Y978" i="11" s="1"/>
  <c r="AA978" i="11" s="1"/>
  <c r="AE977" i="11"/>
  <c r="AD977" i="11"/>
  <c r="AC977" i="11"/>
  <c r="AB977" i="11"/>
  <c r="Y977" i="11"/>
  <c r="AA977" i="11" s="1"/>
  <c r="X977" i="11"/>
  <c r="Z977" i="11" s="1"/>
  <c r="W977" i="11"/>
  <c r="AE976" i="11"/>
  <c r="AD976" i="11"/>
  <c r="AC976" i="11"/>
  <c r="AB976" i="11"/>
  <c r="W976" i="11"/>
  <c r="X976" i="11" s="1"/>
  <c r="Z976" i="11" s="1"/>
  <c r="AE975" i="11"/>
  <c r="AD975" i="11"/>
  <c r="AC975" i="11"/>
  <c r="AB975" i="11"/>
  <c r="W975" i="11"/>
  <c r="Y975" i="11" s="1"/>
  <c r="AA975" i="11" s="1"/>
  <c r="AE974" i="11"/>
  <c r="AD974" i="11"/>
  <c r="AC974" i="11"/>
  <c r="AB974" i="11"/>
  <c r="W974" i="11"/>
  <c r="Y974" i="11" s="1"/>
  <c r="AA974" i="11" s="1"/>
  <c r="AE973" i="11"/>
  <c r="AD973" i="11"/>
  <c r="AC973" i="11"/>
  <c r="AB973" i="11"/>
  <c r="W973" i="11"/>
  <c r="Y973" i="11" s="1"/>
  <c r="AA973" i="11" s="1"/>
  <c r="AE972" i="11"/>
  <c r="AD972" i="11"/>
  <c r="AC972" i="11"/>
  <c r="AB972" i="11"/>
  <c r="Y972" i="11"/>
  <c r="AA972" i="11" s="1"/>
  <c r="W972" i="11"/>
  <c r="X972" i="11" s="1"/>
  <c r="Z972" i="11" s="1"/>
  <c r="AE971" i="11"/>
  <c r="AD971" i="11"/>
  <c r="AC971" i="11"/>
  <c r="AB971" i="11"/>
  <c r="W971" i="11"/>
  <c r="Y971" i="11" s="1"/>
  <c r="AA971" i="11" s="1"/>
  <c r="X971" i="11"/>
  <c r="Z971" i="11" s="1"/>
  <c r="AE970" i="11"/>
  <c r="AD970" i="11"/>
  <c r="AC970" i="11"/>
  <c r="AB970" i="11"/>
  <c r="W970" i="11"/>
  <c r="Y970" i="11"/>
  <c r="AA970" i="11" s="1"/>
  <c r="AE969" i="11"/>
  <c r="AD969" i="11"/>
  <c r="AC969" i="11"/>
  <c r="AB969" i="11"/>
  <c r="W969" i="11"/>
  <c r="Y969" i="11"/>
  <c r="AA969" i="11" s="1"/>
  <c r="AE968" i="11"/>
  <c r="AD968" i="11"/>
  <c r="AC968" i="11"/>
  <c r="AB968" i="11"/>
  <c r="W968" i="11"/>
  <c r="AE967" i="11"/>
  <c r="AD967" i="11"/>
  <c r="AC967" i="11"/>
  <c r="AB967" i="11"/>
  <c r="W967" i="11"/>
  <c r="X967" i="11" s="1"/>
  <c r="Z967" i="11" s="1"/>
  <c r="Y967" i="11"/>
  <c r="AA967" i="11" s="1"/>
  <c r="AE966" i="11"/>
  <c r="AD966" i="11"/>
  <c r="AC966" i="11"/>
  <c r="AB966" i="11"/>
  <c r="W966" i="11"/>
  <c r="Y966" i="11"/>
  <c r="AA966" i="11" s="1"/>
  <c r="AE965" i="11"/>
  <c r="AD965" i="11"/>
  <c r="AC965" i="11"/>
  <c r="AB965" i="11"/>
  <c r="X965" i="11"/>
  <c r="Z965" i="11" s="1"/>
  <c r="W965" i="11"/>
  <c r="Y965" i="11" s="1"/>
  <c r="AA965" i="11" s="1"/>
  <c r="AE964" i="11"/>
  <c r="AD964" i="11"/>
  <c r="AC964" i="11"/>
  <c r="AB964" i="11"/>
  <c r="Y964" i="11"/>
  <c r="AA964" i="11" s="1"/>
  <c r="W964" i="11"/>
  <c r="X964" i="11"/>
  <c r="Z964" i="11" s="1"/>
  <c r="AE963" i="11"/>
  <c r="AD963" i="11"/>
  <c r="AC963" i="11"/>
  <c r="AB963" i="11"/>
  <c r="W963" i="11"/>
  <c r="X963" i="11"/>
  <c r="Z963" i="11" s="1"/>
  <c r="AE962" i="11"/>
  <c r="AD962" i="11"/>
  <c r="AC962" i="11"/>
  <c r="AB962" i="11"/>
  <c r="W962" i="11"/>
  <c r="Y962" i="11"/>
  <c r="AA962" i="11" s="1"/>
  <c r="AE961" i="11"/>
  <c r="AD961" i="11"/>
  <c r="AC961" i="11"/>
  <c r="AB961" i="11"/>
  <c r="W961" i="11"/>
  <c r="X961" i="11"/>
  <c r="Z961" i="11" s="1"/>
  <c r="AE960" i="11"/>
  <c r="AD960" i="11"/>
  <c r="AC960" i="11"/>
  <c r="AB960" i="11"/>
  <c r="W960" i="11"/>
  <c r="Y960" i="11"/>
  <c r="AA960" i="11" s="1"/>
  <c r="AE959" i="11"/>
  <c r="AD959" i="11"/>
  <c r="AC959" i="11"/>
  <c r="AB959" i="11"/>
  <c r="W959" i="11"/>
  <c r="Y959" i="11"/>
  <c r="AA959" i="11" s="1"/>
  <c r="AE958" i="11"/>
  <c r="AD958" i="11"/>
  <c r="AC958" i="11"/>
  <c r="AB958" i="11"/>
  <c r="X958" i="11"/>
  <c r="Z958" i="11" s="1"/>
  <c r="W958" i="11"/>
  <c r="Y958" i="11" s="1"/>
  <c r="AA958" i="11" s="1"/>
  <c r="AE957" i="11"/>
  <c r="AD957" i="11"/>
  <c r="AC957" i="11"/>
  <c r="AB957" i="11"/>
  <c r="W957" i="11"/>
  <c r="X957" i="11" s="1"/>
  <c r="Z957" i="11" s="1"/>
  <c r="AE956" i="11"/>
  <c r="AD956" i="11"/>
  <c r="AC956" i="11"/>
  <c r="AB956" i="11"/>
  <c r="W956" i="11"/>
  <c r="Y956" i="11" s="1"/>
  <c r="AA956" i="11" s="1"/>
  <c r="AE955" i="11"/>
  <c r="AD955" i="11"/>
  <c r="AC955" i="11"/>
  <c r="AB955" i="11"/>
  <c r="X955" i="11"/>
  <c r="Z955" i="11" s="1"/>
  <c r="W955" i="11"/>
  <c r="Y955" i="11" s="1"/>
  <c r="AA955" i="11" s="1"/>
  <c r="AE954" i="11"/>
  <c r="AD954" i="11"/>
  <c r="AC954" i="11"/>
  <c r="AB954" i="11"/>
  <c r="W954" i="11"/>
  <c r="AE953" i="11"/>
  <c r="AD953" i="11"/>
  <c r="AC953" i="11"/>
  <c r="AB953" i="11"/>
  <c r="W953" i="11"/>
  <c r="Y953" i="11" s="1"/>
  <c r="AA953" i="11" s="1"/>
  <c r="AE952" i="11"/>
  <c r="AD952" i="11"/>
  <c r="AC952" i="11"/>
  <c r="AB952" i="11"/>
  <c r="Y952" i="11"/>
  <c r="AA952" i="11" s="1"/>
  <c r="W952" i="11"/>
  <c r="X952" i="11" s="1"/>
  <c r="Z952" i="11" s="1"/>
  <c r="AE951" i="11"/>
  <c r="AD951" i="11"/>
  <c r="AC951" i="11"/>
  <c r="AB951" i="11"/>
  <c r="W951" i="11"/>
  <c r="X951" i="11" s="1"/>
  <c r="Z951" i="11" s="1"/>
  <c r="AE950" i="11"/>
  <c r="AD950" i="11"/>
  <c r="AC950" i="11"/>
  <c r="AB950" i="11"/>
  <c r="W950" i="11"/>
  <c r="Y950" i="11" s="1"/>
  <c r="AA950" i="11" s="1"/>
  <c r="AE949" i="11"/>
  <c r="AD949" i="11"/>
  <c r="AC949" i="11"/>
  <c r="AB949" i="11"/>
  <c r="W949" i="11"/>
  <c r="X949" i="11" s="1"/>
  <c r="Z949" i="11" s="1"/>
  <c r="AE948" i="11"/>
  <c r="AD948" i="11"/>
  <c r="AC948" i="11"/>
  <c r="AB948" i="11"/>
  <c r="X948" i="11"/>
  <c r="Z948" i="11" s="1"/>
  <c r="W948" i="11"/>
  <c r="Y948" i="11"/>
  <c r="AA948" i="11" s="1"/>
  <c r="AE947" i="11"/>
  <c r="AD947" i="11"/>
  <c r="AC947" i="11"/>
  <c r="AB947" i="11"/>
  <c r="W947" i="11"/>
  <c r="X947" i="11" s="1"/>
  <c r="Z947" i="11" s="1"/>
  <c r="AE946" i="11"/>
  <c r="AD946" i="11"/>
  <c r="AC946" i="11"/>
  <c r="AB946" i="11"/>
  <c r="W946" i="11"/>
  <c r="Y946" i="11" s="1"/>
  <c r="AA946" i="11" s="1"/>
  <c r="AE945" i="11"/>
  <c r="AD945" i="11"/>
  <c r="AC945" i="11"/>
  <c r="AB945" i="11"/>
  <c r="W945" i="11"/>
  <c r="Y945" i="11" s="1"/>
  <c r="AA945" i="11" s="1"/>
  <c r="AE944" i="11"/>
  <c r="AD944" i="11"/>
  <c r="AC944" i="11"/>
  <c r="AB944" i="11"/>
  <c r="W944" i="11"/>
  <c r="Y944" i="11"/>
  <c r="AA944" i="11" s="1"/>
  <c r="AE943" i="11"/>
  <c r="AD943" i="11"/>
  <c r="AC943" i="11"/>
  <c r="AB943" i="11"/>
  <c r="X943" i="11"/>
  <c r="Z943" i="11" s="1"/>
  <c r="W943" i="11"/>
  <c r="Y943" i="11" s="1"/>
  <c r="AA943" i="11" s="1"/>
  <c r="AE942" i="11"/>
  <c r="AD942" i="11"/>
  <c r="AC942" i="11"/>
  <c r="AB942" i="11"/>
  <c r="W942" i="11"/>
  <c r="AE941" i="11"/>
  <c r="AD941" i="11"/>
  <c r="AC941" i="11"/>
  <c r="AB941" i="11"/>
  <c r="X941" i="11"/>
  <c r="Z941" i="11" s="1"/>
  <c r="W941" i="11"/>
  <c r="Y941" i="11" s="1"/>
  <c r="AA941" i="11" s="1"/>
  <c r="AE940" i="11"/>
  <c r="AD940" i="11"/>
  <c r="AC940" i="11"/>
  <c r="AB940" i="11"/>
  <c r="Y940" i="11"/>
  <c r="AA940" i="11" s="1"/>
  <c r="W940" i="11"/>
  <c r="X940" i="11" s="1"/>
  <c r="Z940" i="11" s="1"/>
  <c r="AE939" i="11"/>
  <c r="AD939" i="11"/>
  <c r="AC939" i="11"/>
  <c r="AB939" i="11"/>
  <c r="W939" i="11"/>
  <c r="X939" i="11" s="1"/>
  <c r="Z939" i="11" s="1"/>
  <c r="AE938" i="11"/>
  <c r="AD938" i="11"/>
  <c r="AC938" i="11"/>
  <c r="AB938" i="11"/>
  <c r="W938" i="11"/>
  <c r="Y938" i="11" s="1"/>
  <c r="AA938" i="11" s="1"/>
  <c r="AE937" i="11"/>
  <c r="AD937" i="11"/>
  <c r="AC937" i="11"/>
  <c r="AB937" i="11"/>
  <c r="X937" i="11"/>
  <c r="Z937" i="11" s="1"/>
  <c r="W937" i="11"/>
  <c r="Y937" i="11"/>
  <c r="AA937" i="11"/>
  <c r="AE936" i="11"/>
  <c r="AD936" i="11"/>
  <c r="AC936" i="11"/>
  <c r="AB936" i="11"/>
  <c r="W936" i="11"/>
  <c r="Y936" i="11"/>
  <c r="AA936" i="11" s="1"/>
  <c r="AE935" i="11"/>
  <c r="AD935" i="11"/>
  <c r="AC935" i="11"/>
  <c r="AB935" i="11"/>
  <c r="W935" i="11"/>
  <c r="AE934" i="11"/>
  <c r="AD934" i="11"/>
  <c r="AC934" i="11"/>
  <c r="AB934" i="11"/>
  <c r="W934" i="11"/>
  <c r="X934" i="11" s="1"/>
  <c r="Z934" i="11" s="1"/>
  <c r="AE933" i="11"/>
  <c r="AD933" i="11"/>
  <c r="AC933" i="11"/>
  <c r="AB933" i="11"/>
  <c r="X933" i="11"/>
  <c r="Z933" i="11" s="1"/>
  <c r="W933" i="11"/>
  <c r="Y933" i="11"/>
  <c r="AA933" i="11" s="1"/>
  <c r="AE932" i="11"/>
  <c r="AD932" i="11"/>
  <c r="AC932" i="11"/>
  <c r="AB932" i="11"/>
  <c r="W932" i="11"/>
  <c r="AE931" i="11"/>
  <c r="AD931" i="11"/>
  <c r="AC931" i="11"/>
  <c r="AB931" i="11"/>
  <c r="Y931" i="11"/>
  <c r="AA931" i="11" s="1"/>
  <c r="X931" i="11"/>
  <c r="Z931" i="11" s="1"/>
  <c r="W931" i="11"/>
  <c r="AE930" i="11"/>
  <c r="AD930" i="11"/>
  <c r="AC930" i="11"/>
  <c r="AB930" i="11"/>
  <c r="W930" i="11"/>
  <c r="AE929" i="11"/>
  <c r="AD929" i="11"/>
  <c r="AC929" i="11"/>
  <c r="AB929" i="11"/>
  <c r="Y929" i="11"/>
  <c r="AA929" i="11" s="1"/>
  <c r="W929" i="11"/>
  <c r="X929" i="11" s="1"/>
  <c r="Z929" i="11" s="1"/>
  <c r="AE928" i="11"/>
  <c r="AD928" i="11"/>
  <c r="AC928" i="11"/>
  <c r="AB928" i="11"/>
  <c r="W928" i="11"/>
  <c r="AE927" i="11"/>
  <c r="AD927" i="11"/>
  <c r="AC927" i="11"/>
  <c r="AB927" i="11"/>
  <c r="W927" i="11"/>
  <c r="X927" i="11" s="1"/>
  <c r="Z927" i="11" s="1"/>
  <c r="AE926" i="11"/>
  <c r="AD926" i="11"/>
  <c r="AC926" i="11"/>
  <c r="AB926" i="11"/>
  <c r="W926" i="11"/>
  <c r="AE925" i="11"/>
  <c r="AD925" i="11"/>
  <c r="AC925" i="11"/>
  <c r="AB925" i="11"/>
  <c r="W925" i="11"/>
  <c r="Y925" i="11" s="1"/>
  <c r="AA925" i="11" s="1"/>
  <c r="AE924" i="11"/>
  <c r="AD924" i="11"/>
  <c r="AC924" i="11"/>
  <c r="AB924" i="11"/>
  <c r="W924" i="11"/>
  <c r="AE923" i="11"/>
  <c r="AD923" i="11"/>
  <c r="AC923" i="11"/>
  <c r="AB923" i="11"/>
  <c r="W923" i="11"/>
  <c r="Y923" i="11"/>
  <c r="AA923" i="11" s="1"/>
  <c r="AE922" i="11"/>
  <c r="AD922" i="11"/>
  <c r="AC922" i="11"/>
  <c r="AB922" i="11"/>
  <c r="W922" i="11"/>
  <c r="AE921" i="11"/>
  <c r="AD921" i="11"/>
  <c r="AC921" i="11"/>
  <c r="AB921" i="11"/>
  <c r="W921" i="11"/>
  <c r="Y921" i="11"/>
  <c r="AA921" i="11" s="1"/>
  <c r="AE920" i="11"/>
  <c r="AD920" i="11"/>
  <c r="AC920" i="11"/>
  <c r="AB920" i="11"/>
  <c r="W920" i="11"/>
  <c r="AE919" i="11"/>
  <c r="AD919" i="11"/>
  <c r="AC919" i="11"/>
  <c r="AB919" i="11"/>
  <c r="W919" i="11"/>
  <c r="AE918" i="11"/>
  <c r="AD918" i="11"/>
  <c r="AC918" i="11"/>
  <c r="AB918" i="11"/>
  <c r="W918" i="11"/>
  <c r="AE917" i="11"/>
  <c r="AD917" i="11"/>
  <c r="AC917" i="11"/>
  <c r="AB917" i="11"/>
  <c r="W917" i="11"/>
  <c r="Y917" i="11" s="1"/>
  <c r="AA917" i="11" s="1"/>
  <c r="AE916" i="11"/>
  <c r="AD916" i="11"/>
  <c r="AC916" i="11"/>
  <c r="AB916" i="11"/>
  <c r="W916" i="11"/>
  <c r="AE915" i="11"/>
  <c r="AD915" i="11"/>
  <c r="AC915" i="11"/>
  <c r="AB915" i="11"/>
  <c r="W915" i="11"/>
  <c r="Y915" i="11" s="1"/>
  <c r="AA915" i="11" s="1"/>
  <c r="AE914" i="11"/>
  <c r="AD914" i="11"/>
  <c r="AC914" i="11"/>
  <c r="AB914" i="11"/>
  <c r="W914" i="11"/>
  <c r="AE913" i="11"/>
  <c r="AD913" i="11"/>
  <c r="AC913" i="11"/>
  <c r="AB913" i="11"/>
  <c r="X913" i="11"/>
  <c r="Z913" i="11" s="1"/>
  <c r="W913" i="11"/>
  <c r="Y913" i="11" s="1"/>
  <c r="AA913" i="11" s="1"/>
  <c r="AE912" i="11"/>
  <c r="AD912" i="11"/>
  <c r="AC912" i="11"/>
  <c r="AB912" i="11"/>
  <c r="W912" i="11"/>
  <c r="AE911" i="11"/>
  <c r="AD911" i="11"/>
  <c r="AC911" i="11"/>
  <c r="AB911" i="11"/>
  <c r="X911" i="11"/>
  <c r="Z911" i="11" s="1"/>
  <c r="W911" i="11"/>
  <c r="Y911" i="11" s="1"/>
  <c r="AA911" i="11" s="1"/>
  <c r="AE910" i="11"/>
  <c r="AD910" i="11"/>
  <c r="AC910" i="11"/>
  <c r="AB910" i="11"/>
  <c r="W910" i="11"/>
  <c r="AE909" i="11"/>
  <c r="AD909" i="11"/>
  <c r="AC909" i="11"/>
  <c r="AB909" i="11"/>
  <c r="X909" i="11"/>
  <c r="Z909" i="11" s="1"/>
  <c r="W909" i="11"/>
  <c r="Y909" i="11" s="1"/>
  <c r="AA909" i="11" s="1"/>
  <c r="AE908" i="11"/>
  <c r="AD908" i="11"/>
  <c r="AC908" i="11"/>
  <c r="AB908" i="11"/>
  <c r="W908" i="11"/>
  <c r="AE907" i="11"/>
  <c r="AD907" i="11"/>
  <c r="AC907" i="11"/>
  <c r="AB907" i="11"/>
  <c r="Y907" i="11"/>
  <c r="AA907" i="11" s="1"/>
  <c r="W907" i="11"/>
  <c r="X907" i="11" s="1"/>
  <c r="Z907" i="11" s="1"/>
  <c r="AE906" i="11"/>
  <c r="AD906" i="11"/>
  <c r="AC906" i="11"/>
  <c r="AB906" i="11"/>
  <c r="W906" i="11"/>
  <c r="AE905" i="11"/>
  <c r="AD905" i="11"/>
  <c r="AC905" i="11"/>
  <c r="AB905" i="11"/>
  <c r="W905" i="11"/>
  <c r="X905" i="11" s="1"/>
  <c r="Z905" i="11" s="1"/>
  <c r="AE904" i="11"/>
  <c r="AD904" i="11"/>
  <c r="AC904" i="11"/>
  <c r="AB904" i="11"/>
  <c r="W904" i="11"/>
  <c r="AE903" i="11"/>
  <c r="AD903" i="11"/>
  <c r="AC903" i="11"/>
  <c r="AB903" i="11"/>
  <c r="W903" i="11"/>
  <c r="Y903" i="11"/>
  <c r="AA903" i="11" s="1"/>
  <c r="AE902" i="11"/>
  <c r="AD902" i="11"/>
  <c r="AC902" i="11"/>
  <c r="AB902" i="11"/>
  <c r="W902" i="11"/>
  <c r="AE901" i="11"/>
  <c r="AD901" i="11"/>
  <c r="AC901" i="11"/>
  <c r="AB901" i="11"/>
  <c r="X901" i="11"/>
  <c r="Z901" i="11" s="1"/>
  <c r="W901" i="11"/>
  <c r="Y901" i="11"/>
  <c r="AA901" i="11" s="1"/>
  <c r="AE900" i="11"/>
  <c r="AD900" i="11"/>
  <c r="AC900" i="11"/>
  <c r="AB900" i="11"/>
  <c r="W900" i="11"/>
  <c r="AE899" i="11"/>
  <c r="AD899" i="11"/>
  <c r="AC899" i="11"/>
  <c r="AB899" i="11"/>
  <c r="X899" i="11"/>
  <c r="Z899" i="11" s="1"/>
  <c r="W899" i="11"/>
  <c r="Y899" i="11"/>
  <c r="AA899" i="11" s="1"/>
  <c r="AE898" i="11"/>
  <c r="AD898" i="11"/>
  <c r="AC898" i="11"/>
  <c r="AB898" i="11"/>
  <c r="W898" i="11"/>
  <c r="AE897" i="11"/>
  <c r="AD897" i="11"/>
  <c r="AC897" i="11"/>
  <c r="AB897" i="11"/>
  <c r="W897" i="11"/>
  <c r="AE896" i="11"/>
  <c r="AD896" i="11"/>
  <c r="AC896" i="11"/>
  <c r="AB896" i="11"/>
  <c r="W896" i="11"/>
  <c r="AE895" i="11"/>
  <c r="AD895" i="11"/>
  <c r="AC895" i="11"/>
  <c r="AB895" i="11"/>
  <c r="W895" i="11"/>
  <c r="Y895" i="11"/>
  <c r="AA895" i="11" s="1"/>
  <c r="AE894" i="11"/>
  <c r="AD894" i="11"/>
  <c r="AC894" i="11"/>
  <c r="AB894" i="11"/>
  <c r="W894" i="11"/>
  <c r="AE893" i="11"/>
  <c r="AD893" i="11"/>
  <c r="AC893" i="11"/>
  <c r="AB893" i="11"/>
  <c r="X893" i="11"/>
  <c r="Z893" i="11" s="1"/>
  <c r="W893" i="11"/>
  <c r="Y893" i="11"/>
  <c r="AA893" i="11"/>
  <c r="AE892" i="11"/>
  <c r="AD892" i="11"/>
  <c r="AC892" i="11"/>
  <c r="AB892" i="11"/>
  <c r="W892" i="11"/>
  <c r="AE891" i="11"/>
  <c r="AD891" i="11"/>
  <c r="AC891" i="11"/>
  <c r="AB891" i="11"/>
  <c r="X891" i="11"/>
  <c r="Z891" i="11" s="1"/>
  <c r="W891" i="11"/>
  <c r="Y891" i="11"/>
  <c r="AA891" i="11" s="1"/>
  <c r="AE890" i="11"/>
  <c r="AD890" i="11"/>
  <c r="AC890" i="11"/>
  <c r="AB890" i="11"/>
  <c r="W890" i="11"/>
  <c r="AE889" i="11"/>
  <c r="AD889" i="11"/>
  <c r="AC889" i="11"/>
  <c r="AB889" i="11"/>
  <c r="Y889" i="11"/>
  <c r="AA889" i="11" s="1"/>
  <c r="W889" i="11"/>
  <c r="X889" i="11"/>
  <c r="Z889" i="11" s="1"/>
  <c r="AE888" i="11"/>
  <c r="AD888" i="11"/>
  <c r="AC888" i="11"/>
  <c r="AB888" i="11"/>
  <c r="W888" i="11"/>
  <c r="AE887" i="11"/>
  <c r="AD887" i="11"/>
  <c r="AC887" i="11"/>
  <c r="AB887" i="11"/>
  <c r="Y887" i="11"/>
  <c r="AA887" i="11" s="1"/>
  <c r="W887" i="11"/>
  <c r="X887" i="11"/>
  <c r="Z887" i="11" s="1"/>
  <c r="AE886" i="11"/>
  <c r="AD886" i="11"/>
  <c r="AC886" i="11"/>
  <c r="AB886" i="11"/>
  <c r="W886" i="11"/>
  <c r="AE885" i="11"/>
  <c r="AD885" i="11"/>
  <c r="AC885" i="11"/>
  <c r="AB885" i="11"/>
  <c r="Y885" i="11"/>
  <c r="AA885" i="11" s="1"/>
  <c r="W885" i="11"/>
  <c r="X885" i="11"/>
  <c r="Z885" i="11" s="1"/>
  <c r="AE884" i="11"/>
  <c r="AD884" i="11"/>
  <c r="AC884" i="11"/>
  <c r="AB884" i="11"/>
  <c r="W884" i="11"/>
  <c r="AE883" i="11"/>
  <c r="AD883" i="11"/>
  <c r="AC883" i="11"/>
  <c r="AB883" i="11"/>
  <c r="W883" i="11"/>
  <c r="X883" i="11" s="1"/>
  <c r="Z883" i="11" s="1"/>
  <c r="AE882" i="11"/>
  <c r="AD882" i="11"/>
  <c r="AC882" i="11"/>
  <c r="AB882" i="11"/>
  <c r="W882" i="11"/>
  <c r="AE881" i="11"/>
  <c r="AD881" i="11"/>
  <c r="AC881" i="11"/>
  <c r="AB881" i="11"/>
  <c r="W881" i="11"/>
  <c r="Y881" i="11" s="1"/>
  <c r="AA881" i="11" s="1"/>
  <c r="AE880" i="11"/>
  <c r="AD880" i="11"/>
  <c r="AC880" i="11"/>
  <c r="AB880" i="11"/>
  <c r="W880" i="11"/>
  <c r="AE879" i="11"/>
  <c r="AD879" i="11"/>
  <c r="AC879" i="11"/>
  <c r="AB879" i="11"/>
  <c r="W879" i="11"/>
  <c r="X879" i="11" s="1"/>
  <c r="Z879" i="11" s="1"/>
  <c r="AE878" i="11"/>
  <c r="AD878" i="11"/>
  <c r="AC878" i="11"/>
  <c r="AB878" i="11"/>
  <c r="W878" i="11"/>
  <c r="AE877" i="11"/>
  <c r="AD877" i="11"/>
  <c r="AC877" i="11"/>
  <c r="AB877" i="11"/>
  <c r="W877" i="11"/>
  <c r="Y877" i="11"/>
  <c r="AA877" i="11" s="1"/>
  <c r="AE876" i="11"/>
  <c r="AD876" i="11"/>
  <c r="AC876" i="11"/>
  <c r="AB876" i="11"/>
  <c r="W876" i="11"/>
  <c r="AE875" i="11"/>
  <c r="AD875" i="11"/>
  <c r="AC875" i="11"/>
  <c r="AB875" i="11"/>
  <c r="W875" i="11"/>
  <c r="Y875" i="11"/>
  <c r="AA875" i="11" s="1"/>
  <c r="AE874" i="11"/>
  <c r="AD874" i="11"/>
  <c r="AC874" i="11"/>
  <c r="AB874" i="11"/>
  <c r="W874" i="11"/>
  <c r="AE873" i="11"/>
  <c r="AD873" i="11"/>
  <c r="AC873" i="11"/>
  <c r="AB873" i="11"/>
  <c r="W873" i="11"/>
  <c r="Y873" i="11" s="1"/>
  <c r="AA873" i="11" s="1"/>
  <c r="AE872" i="11"/>
  <c r="AD872" i="11"/>
  <c r="AC872" i="11"/>
  <c r="AB872" i="11"/>
  <c r="W872" i="11"/>
  <c r="AE871" i="11"/>
  <c r="AD871" i="11"/>
  <c r="AC871" i="11"/>
  <c r="AB871" i="11"/>
  <c r="W871" i="11"/>
  <c r="X871" i="11" s="1"/>
  <c r="Z871" i="11" s="1"/>
  <c r="AE870" i="11"/>
  <c r="AD870" i="11"/>
  <c r="AC870" i="11"/>
  <c r="AB870" i="11"/>
  <c r="W870" i="11"/>
  <c r="AE869" i="11"/>
  <c r="AD869" i="11"/>
  <c r="AC869" i="11"/>
  <c r="AB869" i="11"/>
  <c r="W869" i="11"/>
  <c r="X869" i="11" s="1"/>
  <c r="Z869" i="11" s="1"/>
  <c r="AE868" i="11"/>
  <c r="AD868" i="11"/>
  <c r="AC868" i="11"/>
  <c r="AB868" i="11"/>
  <c r="W868" i="11"/>
  <c r="AE867" i="11"/>
  <c r="AD867" i="11"/>
  <c r="AC867" i="11"/>
  <c r="AB867" i="11"/>
  <c r="W867" i="11"/>
  <c r="X867" i="11"/>
  <c r="Z867" i="11" s="1"/>
  <c r="AE866" i="11"/>
  <c r="AD866" i="11"/>
  <c r="AC866" i="11"/>
  <c r="AB866" i="11"/>
  <c r="W866" i="11"/>
  <c r="AE865" i="11"/>
  <c r="AD865" i="11"/>
  <c r="AC865" i="11"/>
  <c r="AB865" i="11"/>
  <c r="W865" i="11"/>
  <c r="X865" i="11"/>
  <c r="Z865" i="11" s="1"/>
  <c r="AE864" i="11"/>
  <c r="AD864" i="11"/>
  <c r="AC864" i="11"/>
  <c r="AB864" i="11"/>
  <c r="W864" i="11"/>
  <c r="AE863" i="11"/>
  <c r="AD863" i="11"/>
  <c r="AC863" i="11"/>
  <c r="AB863" i="11"/>
  <c r="W863" i="11"/>
  <c r="X863" i="11"/>
  <c r="Z863" i="11" s="1"/>
  <c r="AE862" i="11"/>
  <c r="AD862" i="11"/>
  <c r="AC862" i="11"/>
  <c r="AB862" i="11"/>
  <c r="W862" i="11"/>
  <c r="AE861" i="11"/>
  <c r="AD861" i="11"/>
  <c r="AC861" i="11"/>
  <c r="AB861" i="11"/>
  <c r="W861" i="11"/>
  <c r="X861" i="11" s="1"/>
  <c r="Z861" i="11" s="1"/>
  <c r="AE860" i="11"/>
  <c r="AD860" i="11"/>
  <c r="AC860" i="11"/>
  <c r="AB860" i="11"/>
  <c r="W860" i="11"/>
  <c r="AE859" i="11"/>
  <c r="AD859" i="11"/>
  <c r="AC859" i="11"/>
  <c r="AB859" i="11"/>
  <c r="W859" i="11"/>
  <c r="X859" i="11" s="1"/>
  <c r="Z859" i="11" s="1"/>
  <c r="AE858" i="11"/>
  <c r="AD858" i="11"/>
  <c r="AC858" i="11"/>
  <c r="AB858" i="11"/>
  <c r="W858" i="11"/>
  <c r="AE857" i="11"/>
  <c r="AD857" i="11"/>
  <c r="AC857" i="11"/>
  <c r="AB857" i="11"/>
  <c r="W857" i="11"/>
  <c r="X857" i="11"/>
  <c r="Z857" i="11" s="1"/>
  <c r="AE856" i="11"/>
  <c r="AD856" i="11"/>
  <c r="AC856" i="11"/>
  <c r="AB856" i="11"/>
  <c r="W856" i="11"/>
  <c r="AE855" i="11"/>
  <c r="AD855" i="11"/>
  <c r="AC855" i="11"/>
  <c r="AB855" i="11"/>
  <c r="W855" i="11"/>
  <c r="X855" i="11"/>
  <c r="Z855" i="11" s="1"/>
  <c r="AE854" i="11"/>
  <c r="AD854" i="11"/>
  <c r="AC854" i="11"/>
  <c r="AB854" i="11"/>
  <c r="W854" i="11"/>
  <c r="AE853" i="11"/>
  <c r="AD853" i="11"/>
  <c r="AC853" i="11"/>
  <c r="AB853" i="11"/>
  <c r="W853" i="11"/>
  <c r="X853" i="11" s="1"/>
  <c r="Z853" i="11" s="1"/>
  <c r="AE852" i="11"/>
  <c r="AD852" i="11"/>
  <c r="AC852" i="11"/>
  <c r="AB852" i="11"/>
  <c r="W852" i="11"/>
  <c r="AE851" i="11"/>
  <c r="AD851" i="11"/>
  <c r="AC851" i="11"/>
  <c r="AB851" i="11"/>
  <c r="W851" i="11"/>
  <c r="X851" i="11"/>
  <c r="Z851" i="11" s="1"/>
  <c r="AE850" i="11"/>
  <c r="AD850" i="11"/>
  <c r="AC850" i="11"/>
  <c r="AB850" i="11"/>
  <c r="W850" i="11"/>
  <c r="AE849" i="11"/>
  <c r="AD849" i="11"/>
  <c r="AC849" i="11"/>
  <c r="AB849" i="11"/>
  <c r="W849" i="11"/>
  <c r="X849" i="11" s="1"/>
  <c r="Z849" i="11" s="1"/>
  <c r="AE848" i="11"/>
  <c r="AD848" i="11"/>
  <c r="AC848" i="11"/>
  <c r="AB848" i="11"/>
  <c r="W848" i="11"/>
  <c r="AE847" i="11"/>
  <c r="AD847" i="11"/>
  <c r="AC847" i="11"/>
  <c r="AB847" i="11"/>
  <c r="W847" i="11"/>
  <c r="X847" i="11"/>
  <c r="Z847" i="11" s="1"/>
  <c r="AE846" i="11"/>
  <c r="AD846" i="11"/>
  <c r="AC846" i="11"/>
  <c r="AB846" i="11"/>
  <c r="W846" i="11"/>
  <c r="AE845" i="11"/>
  <c r="AD845" i="11"/>
  <c r="AC845" i="11"/>
  <c r="AB845" i="11"/>
  <c r="W845" i="11"/>
  <c r="X845" i="11"/>
  <c r="Z845" i="11" s="1"/>
  <c r="AE844" i="11"/>
  <c r="AD844" i="11"/>
  <c r="AC844" i="11"/>
  <c r="AB844" i="11"/>
  <c r="W844" i="11"/>
  <c r="AE843" i="11"/>
  <c r="AD843" i="11"/>
  <c r="AC843" i="11"/>
  <c r="AB843" i="11"/>
  <c r="W843" i="11"/>
  <c r="X843" i="11" s="1"/>
  <c r="Z843" i="11" s="1"/>
  <c r="AE842" i="11"/>
  <c r="AD842" i="11"/>
  <c r="AC842" i="11"/>
  <c r="AB842" i="11"/>
  <c r="W842" i="11"/>
  <c r="AE841" i="11"/>
  <c r="AD841" i="11"/>
  <c r="AC841" i="11"/>
  <c r="AB841" i="11"/>
  <c r="W841" i="11"/>
  <c r="X841" i="11"/>
  <c r="Z841" i="11" s="1"/>
  <c r="AE840" i="11"/>
  <c r="AD840" i="11"/>
  <c r="AC840" i="11"/>
  <c r="AB840" i="11"/>
  <c r="W840" i="11"/>
  <c r="X840" i="11"/>
  <c r="Z840" i="11" s="1"/>
  <c r="AE839" i="11"/>
  <c r="AD839" i="11"/>
  <c r="AC839" i="11"/>
  <c r="AB839" i="11"/>
  <c r="W839" i="11"/>
  <c r="X839" i="11" s="1"/>
  <c r="Z839" i="11" s="1"/>
  <c r="AE838" i="11"/>
  <c r="AD838" i="11"/>
  <c r="AC838" i="11"/>
  <c r="AB838" i="11"/>
  <c r="Y838" i="11"/>
  <c r="AA838" i="11" s="1"/>
  <c r="W838" i="11"/>
  <c r="X838" i="11"/>
  <c r="Z838" i="11" s="1"/>
  <c r="AE837" i="11"/>
  <c r="AD837" i="11"/>
  <c r="AC837" i="11"/>
  <c r="AB837" i="11"/>
  <c r="W837" i="11"/>
  <c r="X837" i="11"/>
  <c r="Z837" i="11" s="1"/>
  <c r="AE836" i="11"/>
  <c r="AD836" i="11"/>
  <c r="AC836" i="11"/>
  <c r="AB836" i="11"/>
  <c r="W836" i="11"/>
  <c r="X836" i="11"/>
  <c r="Z836" i="11" s="1"/>
  <c r="AE835" i="11"/>
  <c r="AD835" i="11"/>
  <c r="AC835" i="11"/>
  <c r="AB835" i="11"/>
  <c r="W835" i="11"/>
  <c r="X835" i="11"/>
  <c r="Z835" i="11"/>
  <c r="AE834" i="11"/>
  <c r="AD834" i="11"/>
  <c r="AC834" i="11"/>
  <c r="AB834" i="11"/>
  <c r="W834" i="11"/>
  <c r="X834" i="11"/>
  <c r="Z834" i="11" s="1"/>
  <c r="AE833" i="11"/>
  <c r="AD833" i="11"/>
  <c r="AC833" i="11"/>
  <c r="AB833" i="11"/>
  <c r="W833" i="11"/>
  <c r="Y833" i="11" s="1"/>
  <c r="AA833" i="11" s="1"/>
  <c r="AE832" i="11"/>
  <c r="AD832" i="11"/>
  <c r="AC832" i="11"/>
  <c r="AB832" i="11"/>
  <c r="Y832" i="11"/>
  <c r="AA832" i="11" s="1"/>
  <c r="W832" i="11"/>
  <c r="X832" i="11" s="1"/>
  <c r="Z832" i="11" s="1"/>
  <c r="AE831" i="11"/>
  <c r="AD831" i="11"/>
  <c r="AC831" i="11"/>
  <c r="AB831" i="11"/>
  <c r="W831" i="11"/>
  <c r="X831" i="11" s="1"/>
  <c r="Z831" i="11" s="1"/>
  <c r="AE830" i="11"/>
  <c r="AD830" i="11"/>
  <c r="AC830" i="11"/>
  <c r="AB830" i="11"/>
  <c r="W830" i="11"/>
  <c r="X830" i="11" s="1"/>
  <c r="Z830" i="11" s="1"/>
  <c r="AE829" i="11"/>
  <c r="AD829" i="11"/>
  <c r="AC829" i="11"/>
  <c r="AB829" i="11"/>
  <c r="Y829" i="11"/>
  <c r="AA829" i="11" s="1"/>
  <c r="W829" i="11"/>
  <c r="X829" i="11"/>
  <c r="Z829" i="11" s="1"/>
  <c r="AE828" i="11"/>
  <c r="AD828" i="11"/>
  <c r="AC828" i="11"/>
  <c r="AB828" i="11"/>
  <c r="W828" i="11"/>
  <c r="X828" i="11" s="1"/>
  <c r="Z828" i="11" s="1"/>
  <c r="AE827" i="11"/>
  <c r="AD827" i="11"/>
  <c r="AC827" i="11"/>
  <c r="AB827" i="11"/>
  <c r="Y827" i="11"/>
  <c r="AA827" i="11" s="1"/>
  <c r="W827" i="11"/>
  <c r="X827" i="11"/>
  <c r="Z827" i="11"/>
  <c r="AE826" i="11"/>
  <c r="AD826" i="11"/>
  <c r="AC826" i="11"/>
  <c r="AB826" i="11"/>
  <c r="Y826" i="11"/>
  <c r="AA826" i="11"/>
  <c r="W826" i="11"/>
  <c r="X826" i="11" s="1"/>
  <c r="Z826" i="11" s="1"/>
  <c r="AE825" i="11"/>
  <c r="AD825" i="11"/>
  <c r="AC825" i="11"/>
  <c r="AB825" i="11"/>
  <c r="W825" i="11"/>
  <c r="X825" i="11" s="1"/>
  <c r="Z825" i="11" s="1"/>
  <c r="AE824" i="11"/>
  <c r="AD824" i="11"/>
  <c r="AC824" i="11"/>
  <c r="AB824" i="11"/>
  <c r="W824" i="11"/>
  <c r="X824" i="11" s="1"/>
  <c r="Z824" i="11" s="1"/>
  <c r="AE823" i="11"/>
  <c r="AD823" i="11"/>
  <c r="AC823" i="11"/>
  <c r="AB823" i="11"/>
  <c r="W823" i="11"/>
  <c r="X823" i="11" s="1"/>
  <c r="Z823" i="11" s="1"/>
  <c r="AE822" i="11"/>
  <c r="AD822" i="11"/>
  <c r="AC822" i="11"/>
  <c r="AB822" i="11"/>
  <c r="W822" i="11"/>
  <c r="X822" i="11" s="1"/>
  <c r="Z822" i="11" s="1"/>
  <c r="AE821" i="11"/>
  <c r="AD821" i="11"/>
  <c r="AC821" i="11"/>
  <c r="AB821" i="11"/>
  <c r="W821" i="11"/>
  <c r="X821" i="11" s="1"/>
  <c r="Z821" i="11" s="1"/>
  <c r="AE820" i="11"/>
  <c r="AD820" i="11"/>
  <c r="AC820" i="11"/>
  <c r="AB820" i="11"/>
  <c r="W820" i="11"/>
  <c r="X820" i="11" s="1"/>
  <c r="Z820" i="11" s="1"/>
  <c r="AE819" i="11"/>
  <c r="AD819" i="11"/>
  <c r="AC819" i="11"/>
  <c r="AB819" i="11"/>
  <c r="W819" i="11"/>
  <c r="X819" i="11" s="1"/>
  <c r="Z819" i="11" s="1"/>
  <c r="AE818" i="11"/>
  <c r="AD818" i="11"/>
  <c r="AC818" i="11"/>
  <c r="AB818" i="11"/>
  <c r="W818" i="11"/>
  <c r="X818" i="11" s="1"/>
  <c r="Z818" i="11" s="1"/>
  <c r="AE817" i="11"/>
  <c r="AD817" i="11"/>
  <c r="AC817" i="11"/>
  <c r="AB817" i="11"/>
  <c r="Y817" i="11"/>
  <c r="AA817" i="11" s="1"/>
  <c r="W817" i="11"/>
  <c r="X817" i="11"/>
  <c r="Z817" i="11" s="1"/>
  <c r="AE816" i="11"/>
  <c r="AD816" i="11"/>
  <c r="AC816" i="11"/>
  <c r="AB816" i="11"/>
  <c r="W816" i="11"/>
  <c r="X816" i="11" s="1"/>
  <c r="Z816" i="11" s="1"/>
  <c r="AE815" i="11"/>
  <c r="AD815" i="11"/>
  <c r="AC815" i="11"/>
  <c r="AB815" i="11"/>
  <c r="Y815" i="11"/>
  <c r="AA815" i="11" s="1"/>
  <c r="W815" i="11"/>
  <c r="X815" i="11"/>
  <c r="Z815" i="11" s="1"/>
  <c r="AE814" i="11"/>
  <c r="AD814" i="11"/>
  <c r="AC814" i="11"/>
  <c r="AB814" i="11"/>
  <c r="W814" i="11"/>
  <c r="Y814" i="11" s="1"/>
  <c r="AA814" i="11" s="1"/>
  <c r="X814" i="11"/>
  <c r="Z814" i="11" s="1"/>
  <c r="AE813" i="11"/>
  <c r="AD813" i="11"/>
  <c r="AC813" i="11"/>
  <c r="AB813" i="11"/>
  <c r="W813" i="11"/>
  <c r="X813" i="11"/>
  <c r="Z813" i="11" s="1"/>
  <c r="AE812" i="11"/>
  <c r="AD812" i="11"/>
  <c r="AC812" i="11"/>
  <c r="AB812" i="11"/>
  <c r="W812" i="11"/>
  <c r="X812" i="11"/>
  <c r="Z812" i="11" s="1"/>
  <c r="AE811" i="11"/>
  <c r="AD811" i="11"/>
  <c r="AC811" i="11"/>
  <c r="AB811" i="11"/>
  <c r="W811" i="11"/>
  <c r="X811" i="11"/>
  <c r="Z811" i="11" s="1"/>
  <c r="AE810" i="11"/>
  <c r="AD810" i="11"/>
  <c r="AC810" i="11"/>
  <c r="AB810" i="11"/>
  <c r="W810" i="11"/>
  <c r="X810" i="11"/>
  <c r="Z810" i="11" s="1"/>
  <c r="AE809" i="11"/>
  <c r="AD809" i="11"/>
  <c r="AC809" i="11"/>
  <c r="AB809" i="11"/>
  <c r="W809" i="11"/>
  <c r="Y809" i="11" s="1"/>
  <c r="AA809" i="11" s="1"/>
  <c r="AE808" i="11"/>
  <c r="AD808" i="11"/>
  <c r="AC808" i="11"/>
  <c r="AB808" i="11"/>
  <c r="Y808" i="11"/>
  <c r="AA808" i="11" s="1"/>
  <c r="W808" i="11"/>
  <c r="X808" i="11" s="1"/>
  <c r="Z808" i="11" s="1"/>
  <c r="AE807" i="11"/>
  <c r="AD807" i="11"/>
  <c r="AC807" i="11"/>
  <c r="AB807" i="11"/>
  <c r="Y807" i="11"/>
  <c r="AA807" i="11" s="1"/>
  <c r="W807" i="11"/>
  <c r="X807" i="11"/>
  <c r="Z807" i="11" s="1"/>
  <c r="AE806" i="11"/>
  <c r="AD806" i="11"/>
  <c r="AC806" i="11"/>
  <c r="AB806" i="11"/>
  <c r="W806" i="11"/>
  <c r="X806" i="11" s="1"/>
  <c r="Z806" i="11" s="1"/>
  <c r="AE805" i="11"/>
  <c r="AD805" i="11"/>
  <c r="AC805" i="11"/>
  <c r="AB805" i="11"/>
  <c r="W805" i="11"/>
  <c r="X805" i="11" s="1"/>
  <c r="Z805" i="11" s="1"/>
  <c r="AE804" i="11"/>
  <c r="AD804" i="11"/>
  <c r="AC804" i="11"/>
  <c r="AB804" i="11"/>
  <c r="W804" i="11"/>
  <c r="X804" i="11" s="1"/>
  <c r="Z804" i="11" s="1"/>
  <c r="AE803" i="11"/>
  <c r="AD803" i="11"/>
  <c r="AC803" i="11"/>
  <c r="AB803" i="11"/>
  <c r="W803" i="11"/>
  <c r="X803" i="11" s="1"/>
  <c r="Z803" i="11" s="1"/>
  <c r="AE802" i="11"/>
  <c r="AD802" i="11"/>
  <c r="AC802" i="11"/>
  <c r="AB802" i="11"/>
  <c r="W802" i="11"/>
  <c r="X802" i="11" s="1"/>
  <c r="Z802" i="11" s="1"/>
  <c r="AE801" i="11"/>
  <c r="AD801" i="11"/>
  <c r="AC801" i="11"/>
  <c r="AB801" i="11"/>
  <c r="W801" i="11"/>
  <c r="X801" i="11" s="1"/>
  <c r="Z801" i="11" s="1"/>
  <c r="AE800" i="11"/>
  <c r="AD800" i="11"/>
  <c r="AC800" i="11"/>
  <c r="AB800" i="11"/>
  <c r="W800" i="11"/>
  <c r="X800" i="11" s="1"/>
  <c r="Z800" i="11" s="1"/>
  <c r="AE799" i="11"/>
  <c r="AD799" i="11"/>
  <c r="AC799" i="11"/>
  <c r="AB799" i="11"/>
  <c r="W799" i="11"/>
  <c r="X799" i="11" s="1"/>
  <c r="Z799" i="11" s="1"/>
  <c r="AE798" i="11"/>
  <c r="AD798" i="11"/>
  <c r="AC798" i="11"/>
  <c r="AB798" i="11"/>
  <c r="W798" i="11"/>
  <c r="X798" i="11" s="1"/>
  <c r="Z798" i="11" s="1"/>
  <c r="AE797" i="11"/>
  <c r="AD797" i="11"/>
  <c r="AC797" i="11"/>
  <c r="AB797" i="11"/>
  <c r="Y797" i="11"/>
  <c r="AA797" i="11" s="1"/>
  <c r="W797" i="11"/>
  <c r="X797" i="11"/>
  <c r="Z797" i="11" s="1"/>
  <c r="AE796" i="11"/>
  <c r="AD796" i="11"/>
  <c r="AC796" i="11"/>
  <c r="AB796" i="11"/>
  <c r="W796" i="11"/>
  <c r="Y796" i="11" s="1"/>
  <c r="AA796" i="11" s="1"/>
  <c r="X796" i="11"/>
  <c r="Z796" i="11" s="1"/>
  <c r="AE795" i="11"/>
  <c r="AD795" i="11"/>
  <c r="AC795" i="11"/>
  <c r="AB795" i="11"/>
  <c r="W795" i="11"/>
  <c r="Y795" i="11" s="1"/>
  <c r="AA795" i="11" s="1"/>
  <c r="AE794" i="11"/>
  <c r="AD794" i="11"/>
  <c r="AC794" i="11"/>
  <c r="AB794" i="11"/>
  <c r="Y794" i="11"/>
  <c r="AA794" i="11" s="1"/>
  <c r="W794" i="11"/>
  <c r="X794" i="11" s="1"/>
  <c r="Z794" i="11" s="1"/>
  <c r="AE793" i="11"/>
  <c r="AD793" i="11"/>
  <c r="AC793" i="11"/>
  <c r="AB793" i="11"/>
  <c r="W793" i="11"/>
  <c r="X793" i="11" s="1"/>
  <c r="Z793" i="11" s="1"/>
  <c r="AE792" i="11"/>
  <c r="AD792" i="11"/>
  <c r="AC792" i="11"/>
  <c r="AB792" i="11"/>
  <c r="W792" i="11"/>
  <c r="X792" i="11" s="1"/>
  <c r="Z792" i="11" s="1"/>
  <c r="AE791" i="11"/>
  <c r="AD791" i="11"/>
  <c r="AC791" i="11"/>
  <c r="AB791" i="11"/>
  <c r="W791" i="11"/>
  <c r="X791" i="11" s="1"/>
  <c r="Z791" i="11" s="1"/>
  <c r="AE790" i="11"/>
  <c r="AD790" i="11"/>
  <c r="AC790" i="11"/>
  <c r="AB790" i="11"/>
  <c r="W790" i="11"/>
  <c r="X790" i="11" s="1"/>
  <c r="Z790" i="11" s="1"/>
  <c r="AE789" i="11"/>
  <c r="AD789" i="11"/>
  <c r="AC789" i="11"/>
  <c r="AB789" i="11"/>
  <c r="W789" i="11"/>
  <c r="X789" i="11" s="1"/>
  <c r="Z789" i="11" s="1"/>
  <c r="AE788" i="11"/>
  <c r="AD788" i="11"/>
  <c r="AC788" i="11"/>
  <c r="AB788" i="11"/>
  <c r="W788" i="11"/>
  <c r="X788" i="11"/>
  <c r="Z788" i="11" s="1"/>
  <c r="AE787" i="11"/>
  <c r="AD787" i="11"/>
  <c r="AC787" i="11"/>
  <c r="AB787" i="11"/>
  <c r="W787" i="11"/>
  <c r="X787" i="11"/>
  <c r="Z787" i="11" s="1"/>
  <c r="AE786" i="11"/>
  <c r="AD786" i="11"/>
  <c r="AC786" i="11"/>
  <c r="AB786" i="11"/>
  <c r="W786" i="11"/>
  <c r="X786" i="11"/>
  <c r="Z786" i="11" s="1"/>
  <c r="AE785" i="11"/>
  <c r="AD785" i="11"/>
  <c r="AC785" i="11"/>
  <c r="AB785" i="11"/>
  <c r="W785" i="11"/>
  <c r="X785" i="11"/>
  <c r="Z785" i="11" s="1"/>
  <c r="AE784" i="11"/>
  <c r="AD784" i="11"/>
  <c r="AC784" i="11"/>
  <c r="AB784" i="11"/>
  <c r="W784" i="11"/>
  <c r="X784" i="11"/>
  <c r="Z784" i="11" s="1"/>
  <c r="AE783" i="11"/>
  <c r="AD783" i="11"/>
  <c r="AC783" i="11"/>
  <c r="AB783" i="11"/>
  <c r="W783" i="11"/>
  <c r="X783" i="11"/>
  <c r="Z783" i="11" s="1"/>
  <c r="AE782" i="11"/>
  <c r="AD782" i="11"/>
  <c r="AC782" i="11"/>
  <c r="AB782" i="11"/>
  <c r="W782" i="11"/>
  <c r="X782" i="11"/>
  <c r="Z782" i="11" s="1"/>
  <c r="AE781" i="11"/>
  <c r="AD781" i="11"/>
  <c r="AC781" i="11"/>
  <c r="AB781" i="11"/>
  <c r="W781" i="11"/>
  <c r="X781" i="11"/>
  <c r="Z781" i="11" s="1"/>
  <c r="AE780" i="11"/>
  <c r="AD780" i="11"/>
  <c r="AC780" i="11"/>
  <c r="AB780" i="11"/>
  <c r="W780" i="11"/>
  <c r="X780" i="11"/>
  <c r="Z780" i="11" s="1"/>
  <c r="AE779" i="11"/>
  <c r="AD779" i="11"/>
  <c r="AC779" i="11"/>
  <c r="AB779" i="11"/>
  <c r="W779" i="11"/>
  <c r="X779" i="11"/>
  <c r="Z779" i="11" s="1"/>
  <c r="AE778" i="11"/>
  <c r="AD778" i="11"/>
  <c r="AC778" i="11"/>
  <c r="AB778" i="11"/>
  <c r="W778" i="11"/>
  <c r="X778" i="11"/>
  <c r="Z778" i="11" s="1"/>
  <c r="AE777" i="11"/>
  <c r="AD777" i="11"/>
  <c r="AC777" i="11"/>
  <c r="AB777" i="11"/>
  <c r="W777" i="11"/>
  <c r="X777" i="11"/>
  <c r="Z777" i="11" s="1"/>
  <c r="AE776" i="11"/>
  <c r="AD776" i="11"/>
  <c r="AC776" i="11"/>
  <c r="AB776" i="11"/>
  <c r="W776" i="11"/>
  <c r="X776" i="11"/>
  <c r="Z776" i="11" s="1"/>
  <c r="AE775" i="11"/>
  <c r="AD775" i="11"/>
  <c r="AC775" i="11"/>
  <c r="AB775" i="11"/>
  <c r="W775" i="11"/>
  <c r="X775" i="11"/>
  <c r="Z775" i="11" s="1"/>
  <c r="AE774" i="11"/>
  <c r="AD774" i="11"/>
  <c r="AC774" i="11"/>
  <c r="AB774" i="11"/>
  <c r="W774" i="11"/>
  <c r="X774" i="11"/>
  <c r="Z774" i="11" s="1"/>
  <c r="AE773" i="11"/>
  <c r="AD773" i="11"/>
  <c r="AC773" i="11"/>
  <c r="AB773" i="11"/>
  <c r="W773" i="11"/>
  <c r="X773" i="11"/>
  <c r="Z773" i="11" s="1"/>
  <c r="AE772" i="11"/>
  <c r="AD772" i="11"/>
  <c r="AC772" i="11"/>
  <c r="AB772" i="11"/>
  <c r="W772" i="11"/>
  <c r="X772" i="11"/>
  <c r="Z772" i="11" s="1"/>
  <c r="AE771" i="11"/>
  <c r="AD771" i="11"/>
  <c r="AC771" i="11"/>
  <c r="AB771" i="11"/>
  <c r="W771" i="11"/>
  <c r="X771" i="11"/>
  <c r="Z771" i="11" s="1"/>
  <c r="AE770" i="11"/>
  <c r="AD770" i="11"/>
  <c r="AC770" i="11"/>
  <c r="AB770" i="11"/>
  <c r="W770" i="11"/>
  <c r="X770" i="11"/>
  <c r="Z770" i="11" s="1"/>
  <c r="AE769" i="11"/>
  <c r="AD769" i="11"/>
  <c r="AC769" i="11"/>
  <c r="AB769" i="11"/>
  <c r="W769" i="11"/>
  <c r="X769" i="11"/>
  <c r="Z769" i="11" s="1"/>
  <c r="AE768" i="11"/>
  <c r="AD768" i="11"/>
  <c r="AC768" i="11"/>
  <c r="AB768" i="11"/>
  <c r="W768" i="11"/>
  <c r="X768" i="11"/>
  <c r="Z768" i="11" s="1"/>
  <c r="AE767" i="11"/>
  <c r="AD767" i="11"/>
  <c r="AC767" i="11"/>
  <c r="AB767" i="11"/>
  <c r="W767" i="11"/>
  <c r="X767" i="11" s="1"/>
  <c r="Z767" i="11" s="1"/>
  <c r="AE766" i="11"/>
  <c r="AD766" i="11"/>
  <c r="AC766" i="11"/>
  <c r="AB766" i="11"/>
  <c r="Y766" i="11"/>
  <c r="AA766" i="11" s="1"/>
  <c r="W766" i="11"/>
  <c r="X766" i="11"/>
  <c r="Z766" i="11"/>
  <c r="AE765" i="11"/>
  <c r="AD765" i="11"/>
  <c r="AC765" i="11"/>
  <c r="AB765" i="11"/>
  <c r="Y765" i="11"/>
  <c r="AA765" i="11"/>
  <c r="W765" i="11"/>
  <c r="X765" i="11" s="1"/>
  <c r="Z765" i="11" s="1"/>
  <c r="AE764" i="11"/>
  <c r="AD764" i="11"/>
  <c r="AC764" i="11"/>
  <c r="AB764" i="11"/>
  <c r="Y764" i="11"/>
  <c r="AA764" i="11" s="1"/>
  <c r="W764" i="11"/>
  <c r="X764" i="11"/>
  <c r="Z764" i="11" s="1"/>
  <c r="AE763" i="11"/>
  <c r="AD763" i="11"/>
  <c r="AC763" i="11"/>
  <c r="AB763" i="11"/>
  <c r="W763" i="11"/>
  <c r="X763" i="11" s="1"/>
  <c r="Z763" i="11" s="1"/>
  <c r="AE762" i="11"/>
  <c r="AD762" i="11"/>
  <c r="AC762" i="11"/>
  <c r="AB762" i="11"/>
  <c r="W762" i="11"/>
  <c r="X762" i="11" s="1"/>
  <c r="Z762" i="11" s="1"/>
  <c r="AE761" i="11"/>
  <c r="AD761" i="11"/>
  <c r="AC761" i="11"/>
  <c r="AB761" i="11"/>
  <c r="W761" i="11"/>
  <c r="X761" i="11" s="1"/>
  <c r="Z761" i="11" s="1"/>
  <c r="AE760" i="11"/>
  <c r="AD760" i="11"/>
  <c r="AC760" i="11"/>
  <c r="AB760" i="11"/>
  <c r="W760" i="11"/>
  <c r="X760" i="11" s="1"/>
  <c r="Z760" i="11" s="1"/>
  <c r="AE759" i="11"/>
  <c r="AD759" i="11"/>
  <c r="AC759" i="11"/>
  <c r="AB759" i="11"/>
  <c r="W759" i="11"/>
  <c r="X759" i="11" s="1"/>
  <c r="Z759" i="11" s="1"/>
  <c r="AE758" i="11"/>
  <c r="AD758" i="11"/>
  <c r="AC758" i="11"/>
  <c r="AB758" i="11"/>
  <c r="W758" i="11"/>
  <c r="X758" i="11" s="1"/>
  <c r="Z758" i="11" s="1"/>
  <c r="AE757" i="11"/>
  <c r="AD757" i="11"/>
  <c r="AC757" i="11"/>
  <c r="AB757" i="11"/>
  <c r="Y757" i="11"/>
  <c r="AA757" i="11" s="1"/>
  <c r="W757" i="11"/>
  <c r="X757" i="11"/>
  <c r="Z757" i="11" s="1"/>
  <c r="AE756" i="11"/>
  <c r="AD756" i="11"/>
  <c r="AC756" i="11"/>
  <c r="AB756" i="11"/>
  <c r="W756" i="11"/>
  <c r="Y756" i="11" s="1"/>
  <c r="AA756" i="11" s="1"/>
  <c r="X756" i="11"/>
  <c r="Z756" i="11" s="1"/>
  <c r="AE755" i="11"/>
  <c r="AD755" i="11"/>
  <c r="AC755" i="11"/>
  <c r="AB755" i="11"/>
  <c r="W755" i="11"/>
  <c r="Y755" i="11" s="1"/>
  <c r="AA755" i="11" s="1"/>
  <c r="AE754" i="11"/>
  <c r="AD754" i="11"/>
  <c r="AC754" i="11"/>
  <c r="AB754" i="11"/>
  <c r="Y754" i="11"/>
  <c r="AA754" i="11" s="1"/>
  <c r="W754" i="11"/>
  <c r="X754" i="11" s="1"/>
  <c r="Z754" i="11" s="1"/>
  <c r="AE753" i="11"/>
  <c r="AD753" i="11"/>
  <c r="AC753" i="11"/>
  <c r="AB753" i="11"/>
  <c r="Y753" i="11"/>
  <c r="AA753" i="11" s="1"/>
  <c r="W753" i="11"/>
  <c r="X753" i="11"/>
  <c r="Z753" i="11" s="1"/>
  <c r="AE752" i="11"/>
  <c r="AD752" i="11"/>
  <c r="AC752" i="11"/>
  <c r="AB752" i="11"/>
  <c r="W752" i="11"/>
  <c r="X752" i="11" s="1"/>
  <c r="Z752" i="11" s="1"/>
  <c r="AE751" i="11"/>
  <c r="AD751" i="11"/>
  <c r="AC751" i="11"/>
  <c r="AB751" i="11"/>
  <c r="Y751" i="11"/>
  <c r="AA751" i="11" s="1"/>
  <c r="W751" i="11"/>
  <c r="X751" i="11"/>
  <c r="Z751" i="11" s="1"/>
  <c r="AE750" i="11"/>
  <c r="AD750" i="11"/>
  <c r="AC750" i="11"/>
  <c r="AB750" i="11"/>
  <c r="W750" i="11"/>
  <c r="X750" i="11"/>
  <c r="Z750" i="11" s="1"/>
  <c r="AE749" i="11"/>
  <c r="AD749" i="11"/>
  <c r="AC749" i="11"/>
  <c r="AB749" i="11"/>
  <c r="W749" i="11"/>
  <c r="X749" i="11"/>
  <c r="Z749" i="11" s="1"/>
  <c r="AE748" i="11"/>
  <c r="AD748" i="11"/>
  <c r="AC748" i="11"/>
  <c r="AB748" i="11"/>
  <c r="W748" i="11"/>
  <c r="X748" i="11"/>
  <c r="Z748" i="11" s="1"/>
  <c r="AE747" i="11"/>
  <c r="AD747" i="11"/>
  <c r="AC747" i="11"/>
  <c r="AB747" i="11"/>
  <c r="W747" i="11"/>
  <c r="X747" i="11"/>
  <c r="Z747" i="11" s="1"/>
  <c r="AE746" i="11"/>
  <c r="AD746" i="11"/>
  <c r="AC746" i="11"/>
  <c r="AB746" i="11"/>
  <c r="W746" i="11"/>
  <c r="X746" i="11"/>
  <c r="Z746" i="11" s="1"/>
  <c r="AE745" i="11"/>
  <c r="AD745" i="11"/>
  <c r="AC745" i="11"/>
  <c r="AB745" i="11"/>
  <c r="W745" i="11"/>
  <c r="Y745" i="11" s="1"/>
  <c r="AA745" i="11" s="1"/>
  <c r="X745" i="11"/>
  <c r="Z745" i="11" s="1"/>
  <c r="AE744" i="11"/>
  <c r="AD744" i="11"/>
  <c r="AC744" i="11"/>
  <c r="AB744" i="11"/>
  <c r="W744" i="11"/>
  <c r="Y744" i="11" s="1"/>
  <c r="AA744" i="11" s="1"/>
  <c r="AE743" i="11"/>
  <c r="AD743" i="11"/>
  <c r="AC743" i="11"/>
  <c r="AB743" i="11"/>
  <c r="W743" i="11"/>
  <c r="X743" i="11" s="1"/>
  <c r="Z743" i="11" s="1"/>
  <c r="AE742" i="11"/>
  <c r="AD742" i="11"/>
  <c r="AC742" i="11"/>
  <c r="AB742" i="11"/>
  <c r="W742" i="11"/>
  <c r="X742" i="11" s="1"/>
  <c r="Z742" i="11" s="1"/>
  <c r="AE741" i="11"/>
  <c r="AD741" i="11"/>
  <c r="AC741" i="11"/>
  <c r="AB741" i="11"/>
  <c r="W741" i="11"/>
  <c r="X741" i="11" s="1"/>
  <c r="Z741" i="11" s="1"/>
  <c r="AE740" i="11"/>
  <c r="AD740" i="11"/>
  <c r="AC740" i="11"/>
  <c r="AB740" i="11"/>
  <c r="W740" i="11"/>
  <c r="X740" i="11" s="1"/>
  <c r="Z740" i="11" s="1"/>
  <c r="AE739" i="11"/>
  <c r="AD739" i="11"/>
  <c r="AC739" i="11"/>
  <c r="AB739" i="11"/>
  <c r="W739" i="11"/>
  <c r="X739" i="11" s="1"/>
  <c r="Z739" i="11" s="1"/>
  <c r="AE738" i="11"/>
  <c r="AD738" i="11"/>
  <c r="AC738" i="11"/>
  <c r="AB738" i="11"/>
  <c r="W738" i="11"/>
  <c r="X738" i="11" s="1"/>
  <c r="Z738" i="11" s="1"/>
  <c r="AE737" i="11"/>
  <c r="AD737" i="11"/>
  <c r="AC737" i="11"/>
  <c r="AB737" i="11"/>
  <c r="Y737" i="11"/>
  <c r="AA737" i="11" s="1"/>
  <c r="W737" i="11"/>
  <c r="X737" i="11" s="1"/>
  <c r="Z737" i="11" s="1"/>
  <c r="AE736" i="11"/>
  <c r="AD736" i="11"/>
  <c r="AC736" i="11"/>
  <c r="AB736" i="11"/>
  <c r="Y736" i="11"/>
  <c r="AA736" i="11" s="1"/>
  <c r="W736" i="11"/>
  <c r="X736" i="11"/>
  <c r="Z736" i="11" s="1"/>
  <c r="AE735" i="11"/>
  <c r="AD735" i="11"/>
  <c r="AC735" i="11"/>
  <c r="AB735" i="11"/>
  <c r="W735" i="11"/>
  <c r="X735" i="11" s="1"/>
  <c r="Z735" i="11" s="1"/>
  <c r="AE734" i="11"/>
  <c r="AD734" i="11"/>
  <c r="AC734" i="11"/>
  <c r="AB734" i="11"/>
  <c r="Y734" i="11"/>
  <c r="AA734" i="11" s="1"/>
  <c r="W734" i="11"/>
  <c r="X734" i="11"/>
  <c r="Z734" i="11" s="1"/>
  <c r="AE733" i="11"/>
  <c r="AD733" i="11"/>
  <c r="AC733" i="11"/>
  <c r="AB733" i="11"/>
  <c r="W733" i="11"/>
  <c r="X733" i="11"/>
  <c r="Z733" i="11" s="1"/>
  <c r="AE732" i="11"/>
  <c r="AD732" i="11"/>
  <c r="AC732" i="11"/>
  <c r="AB732" i="11"/>
  <c r="W732" i="11"/>
  <c r="X732" i="11"/>
  <c r="Z732" i="11" s="1"/>
  <c r="AE731" i="11"/>
  <c r="AD731" i="11"/>
  <c r="AC731" i="11"/>
  <c r="AB731" i="11"/>
  <c r="W731" i="11"/>
  <c r="X731" i="11"/>
  <c r="Z731" i="11" s="1"/>
  <c r="AE730" i="11"/>
  <c r="AD730" i="11"/>
  <c r="AC730" i="11"/>
  <c r="AB730" i="11"/>
  <c r="W730" i="11"/>
  <c r="X730" i="11"/>
  <c r="Z730" i="11" s="1"/>
  <c r="AE729" i="11"/>
  <c r="AD729" i="11"/>
  <c r="AC729" i="11"/>
  <c r="AB729" i="11"/>
  <c r="W729" i="11"/>
  <c r="X729" i="11"/>
  <c r="Z729" i="11" s="1"/>
  <c r="AE728" i="11"/>
  <c r="AD728" i="11"/>
  <c r="AC728" i="11"/>
  <c r="AB728" i="11"/>
  <c r="W728" i="11"/>
  <c r="X728" i="11"/>
  <c r="Z728" i="11" s="1"/>
  <c r="AE727" i="11"/>
  <c r="AD727" i="11"/>
  <c r="AC727" i="11"/>
  <c r="AB727" i="11"/>
  <c r="W727" i="11"/>
  <c r="X727" i="11"/>
  <c r="Z727" i="11" s="1"/>
  <c r="AE726" i="11"/>
  <c r="AD726" i="11"/>
  <c r="AC726" i="11"/>
  <c r="AB726" i="11"/>
  <c r="W726" i="11"/>
  <c r="X726" i="11"/>
  <c r="Z726" i="11" s="1"/>
  <c r="AE725" i="11"/>
  <c r="AD725" i="11"/>
  <c r="AC725" i="11"/>
  <c r="AB725" i="11"/>
  <c r="W725" i="11"/>
  <c r="Y725" i="11" s="1"/>
  <c r="AA725" i="11" s="1"/>
  <c r="X725" i="11"/>
  <c r="Z725" i="11" s="1"/>
  <c r="AE724" i="11"/>
  <c r="AD724" i="11"/>
  <c r="AC724" i="11"/>
  <c r="AB724" i="11"/>
  <c r="W724" i="11"/>
  <c r="Y724" i="11" s="1"/>
  <c r="AA724" i="11" s="1"/>
  <c r="AE723" i="11"/>
  <c r="AD723" i="11"/>
  <c r="AC723" i="11"/>
  <c r="AB723" i="11"/>
  <c r="Y723" i="11"/>
  <c r="AA723" i="11" s="1"/>
  <c r="W723" i="11"/>
  <c r="X723" i="11" s="1"/>
  <c r="Z723" i="11" s="1"/>
  <c r="AE722" i="11"/>
  <c r="AD722" i="11"/>
  <c r="AC722" i="11"/>
  <c r="AB722" i="11"/>
  <c r="Y722" i="11"/>
  <c r="AA722" i="11" s="1"/>
  <c r="W722" i="11"/>
  <c r="X722" i="11"/>
  <c r="Z722" i="11" s="1"/>
  <c r="AE721" i="11"/>
  <c r="AD721" i="11"/>
  <c r="AC721" i="11"/>
  <c r="AB721" i="11"/>
  <c r="W721" i="11"/>
  <c r="X721" i="11"/>
  <c r="Z721" i="11" s="1"/>
  <c r="AE720" i="11"/>
  <c r="AD720" i="11"/>
  <c r="AC720" i="11"/>
  <c r="AB720" i="11"/>
  <c r="W720" i="11"/>
  <c r="X720" i="11"/>
  <c r="Z720" i="11" s="1"/>
  <c r="AE719" i="11"/>
  <c r="AD719" i="11"/>
  <c r="AC719" i="11"/>
  <c r="AB719" i="11"/>
  <c r="W719" i="11"/>
  <c r="X719" i="11" s="1"/>
  <c r="Z719" i="11" s="1"/>
  <c r="AE718" i="11"/>
  <c r="AD718" i="11"/>
  <c r="AC718" i="11"/>
  <c r="AB718" i="11"/>
  <c r="Y718" i="11"/>
  <c r="AA718" i="11" s="1"/>
  <c r="W718" i="11"/>
  <c r="X718" i="11"/>
  <c r="Z718" i="11"/>
  <c r="AE717" i="11"/>
  <c r="AD717" i="11"/>
  <c r="AC717" i="11"/>
  <c r="AB717" i="11"/>
  <c r="Y717" i="11"/>
  <c r="AA717" i="11"/>
  <c r="W717" i="11"/>
  <c r="X717" i="11" s="1"/>
  <c r="Z717" i="11" s="1"/>
  <c r="AE716" i="11"/>
  <c r="AD716" i="11"/>
  <c r="AC716" i="11"/>
  <c r="AB716" i="11"/>
  <c r="Y716" i="11"/>
  <c r="AA716" i="11" s="1"/>
  <c r="W716" i="11"/>
  <c r="X716" i="11"/>
  <c r="Z716" i="11" s="1"/>
  <c r="AE715" i="11"/>
  <c r="AD715" i="11"/>
  <c r="AC715" i="11"/>
  <c r="AB715" i="11"/>
  <c r="W715" i="11"/>
  <c r="X715" i="11" s="1"/>
  <c r="Z715" i="11" s="1"/>
  <c r="AE714" i="11"/>
  <c r="AD714" i="11"/>
  <c r="AC714" i="11"/>
  <c r="AB714" i="11"/>
  <c r="W714" i="11"/>
  <c r="X714" i="11" s="1"/>
  <c r="Z714" i="11" s="1"/>
  <c r="AE713" i="11"/>
  <c r="AD713" i="11"/>
  <c r="AC713" i="11"/>
  <c r="AB713" i="11"/>
  <c r="W713" i="11"/>
  <c r="X713" i="11" s="1"/>
  <c r="Z713" i="11" s="1"/>
  <c r="AE712" i="11"/>
  <c r="AD712" i="11"/>
  <c r="AC712" i="11"/>
  <c r="AB712" i="11"/>
  <c r="W712" i="11"/>
  <c r="X712" i="11" s="1"/>
  <c r="Z712" i="11" s="1"/>
  <c r="AE711" i="11"/>
  <c r="AD711" i="11"/>
  <c r="AC711" i="11"/>
  <c r="AB711" i="11"/>
  <c r="W711" i="11"/>
  <c r="X711" i="11" s="1"/>
  <c r="Z711" i="11" s="1"/>
  <c r="AE710" i="11"/>
  <c r="AD710" i="11"/>
  <c r="AC710" i="11"/>
  <c r="AB710" i="11"/>
  <c r="W710" i="11"/>
  <c r="X710" i="11" s="1"/>
  <c r="Z710" i="11" s="1"/>
  <c r="AE709" i="11"/>
  <c r="AD709" i="11"/>
  <c r="AC709" i="11"/>
  <c r="AB709" i="11"/>
  <c r="Y709" i="11"/>
  <c r="AA709" i="11" s="1"/>
  <c r="W709" i="11"/>
  <c r="X709" i="11"/>
  <c r="Z709" i="11" s="1"/>
  <c r="AE708" i="11"/>
  <c r="AD708" i="11"/>
  <c r="AC708" i="11"/>
  <c r="AB708" i="11"/>
  <c r="W708" i="11"/>
  <c r="X708" i="11"/>
  <c r="Z708" i="11" s="1"/>
  <c r="AE707" i="11"/>
  <c r="AD707" i="11"/>
  <c r="AC707" i="11"/>
  <c r="AB707" i="11"/>
  <c r="W707" i="11"/>
  <c r="Y707" i="11" s="1"/>
  <c r="AA707" i="11" s="1"/>
  <c r="X707" i="11"/>
  <c r="Z707" i="11" s="1"/>
  <c r="AE706" i="11"/>
  <c r="AD706" i="11"/>
  <c r="AC706" i="11"/>
  <c r="AB706" i="11"/>
  <c r="W706" i="11"/>
  <c r="Y706" i="11" s="1"/>
  <c r="AA706" i="11" s="1"/>
  <c r="AE705" i="11"/>
  <c r="AD705" i="11"/>
  <c r="AC705" i="11"/>
  <c r="AB705" i="11"/>
  <c r="Y705" i="11"/>
  <c r="AA705" i="11" s="1"/>
  <c r="W705" i="11"/>
  <c r="X705" i="11" s="1"/>
  <c r="Z705" i="11" s="1"/>
  <c r="AE704" i="11"/>
  <c r="AD704" i="11"/>
  <c r="AC704" i="11"/>
  <c r="AB704" i="11"/>
  <c r="Y704" i="11"/>
  <c r="AA704" i="11" s="1"/>
  <c r="W704" i="11"/>
  <c r="X704" i="11"/>
  <c r="Z704" i="11" s="1"/>
  <c r="AE703" i="11"/>
  <c r="AD703" i="11"/>
  <c r="AC703" i="11"/>
  <c r="AB703" i="11"/>
  <c r="W703" i="11"/>
  <c r="X703" i="11" s="1"/>
  <c r="Z703" i="11" s="1"/>
  <c r="AE702" i="11"/>
  <c r="AD702" i="11"/>
  <c r="AC702" i="11"/>
  <c r="AB702" i="11"/>
  <c r="W702" i="11"/>
  <c r="X702" i="11" s="1"/>
  <c r="Z702" i="11" s="1"/>
  <c r="AE701" i="11"/>
  <c r="AD701" i="11"/>
  <c r="AC701" i="11"/>
  <c r="AB701" i="11"/>
  <c r="W701" i="11"/>
  <c r="X701" i="11" s="1"/>
  <c r="Z701" i="11" s="1"/>
  <c r="AE700" i="11"/>
  <c r="AD700" i="11"/>
  <c r="AC700" i="11"/>
  <c r="AB700" i="11"/>
  <c r="W700" i="11"/>
  <c r="X700" i="11" s="1"/>
  <c r="Z700" i="11" s="1"/>
  <c r="AE699" i="11"/>
  <c r="AD699" i="11"/>
  <c r="AC699" i="11"/>
  <c r="AB699" i="11"/>
  <c r="W699" i="11"/>
  <c r="X699" i="11" s="1"/>
  <c r="Z699" i="11" s="1"/>
  <c r="AE698" i="11"/>
  <c r="AD698" i="11"/>
  <c r="AC698" i="11"/>
  <c r="AB698" i="11"/>
  <c r="W698" i="11"/>
  <c r="X698" i="11" s="1"/>
  <c r="Z698" i="11" s="1"/>
  <c r="AE697" i="11"/>
  <c r="AD697" i="11"/>
  <c r="AC697" i="11"/>
  <c r="AB697" i="11"/>
  <c r="Y697" i="11"/>
  <c r="AA697" i="11" s="1"/>
  <c r="W697" i="11"/>
  <c r="X697" i="11"/>
  <c r="Z697" i="11" s="1"/>
  <c r="AE696" i="11"/>
  <c r="AD696" i="11"/>
  <c r="AC696" i="11"/>
  <c r="AB696" i="11"/>
  <c r="W696" i="11"/>
  <c r="X696" i="11"/>
  <c r="Z696" i="11" s="1"/>
  <c r="AE695" i="11"/>
  <c r="AD695" i="11"/>
  <c r="AC695" i="11"/>
  <c r="AB695" i="11"/>
  <c r="W695" i="11"/>
  <c r="X695" i="11"/>
  <c r="Z695" i="11" s="1"/>
  <c r="AE694" i="11"/>
  <c r="AD694" i="11"/>
  <c r="AC694" i="11"/>
  <c r="AB694" i="11"/>
  <c r="W694" i="11"/>
  <c r="Y694" i="11" s="1"/>
  <c r="AA694" i="11" s="1"/>
  <c r="X694" i="11"/>
  <c r="Z694" i="11" s="1"/>
  <c r="AE693" i="11"/>
  <c r="AD693" i="11"/>
  <c r="AC693" i="11"/>
  <c r="AB693" i="11"/>
  <c r="W693" i="11"/>
  <c r="X693" i="11" s="1"/>
  <c r="Z693" i="11" s="1"/>
  <c r="AE692" i="11"/>
  <c r="AD692" i="11"/>
  <c r="AC692" i="11"/>
  <c r="AB692" i="11"/>
  <c r="W692" i="11"/>
  <c r="X692" i="11" s="1"/>
  <c r="Z692" i="11" s="1"/>
  <c r="AE691" i="11"/>
  <c r="AD691" i="11"/>
  <c r="AC691" i="11"/>
  <c r="AB691" i="11"/>
  <c r="Y691" i="11"/>
  <c r="AA691" i="11" s="1"/>
  <c r="W691" i="11"/>
  <c r="X691" i="11" s="1"/>
  <c r="Z691" i="11" s="1"/>
  <c r="AE690" i="11"/>
  <c r="AD690" i="11"/>
  <c r="AC690" i="11"/>
  <c r="AB690" i="11"/>
  <c r="Y690" i="11"/>
  <c r="AA690" i="11" s="1"/>
  <c r="W690" i="11"/>
  <c r="X690" i="11"/>
  <c r="Z690" i="11" s="1"/>
  <c r="AE689" i="11"/>
  <c r="AD689" i="11"/>
  <c r="AC689" i="11"/>
  <c r="AB689" i="11"/>
  <c r="W689" i="11"/>
  <c r="X689" i="11"/>
  <c r="Z689" i="11" s="1"/>
  <c r="AE688" i="11"/>
  <c r="AD688" i="11"/>
  <c r="AC688" i="11"/>
  <c r="AB688" i="11"/>
  <c r="W688" i="11"/>
  <c r="X688" i="11"/>
  <c r="Z688" i="11" s="1"/>
  <c r="AE687" i="11"/>
  <c r="AD687" i="11"/>
  <c r="AC687" i="11"/>
  <c r="AB687" i="11"/>
  <c r="W687" i="11"/>
  <c r="X687" i="11"/>
  <c r="Z687" i="11" s="1"/>
  <c r="AE686" i="11"/>
  <c r="AD686" i="11"/>
  <c r="AC686" i="11"/>
  <c r="AB686" i="11"/>
  <c r="W686" i="11"/>
  <c r="X686" i="11" s="1"/>
  <c r="Z686" i="11" s="1"/>
  <c r="AE685" i="11"/>
  <c r="AD685" i="11"/>
  <c r="AC685" i="11"/>
  <c r="AB685" i="11"/>
  <c r="Y685" i="11"/>
  <c r="AA685" i="11" s="1"/>
  <c r="W685" i="11"/>
  <c r="X685" i="11"/>
  <c r="Z685" i="11" s="1"/>
  <c r="AE684" i="11"/>
  <c r="AD684" i="11"/>
  <c r="AC684" i="11"/>
  <c r="AB684" i="11"/>
  <c r="W684" i="11"/>
  <c r="Y684" i="11" s="1"/>
  <c r="AA684" i="11" s="1"/>
  <c r="X684" i="11"/>
  <c r="Z684" i="11" s="1"/>
  <c r="AE683" i="11"/>
  <c r="AD683" i="11"/>
  <c r="AC683" i="11"/>
  <c r="AB683" i="11"/>
  <c r="W683" i="11"/>
  <c r="X683" i="11" s="1"/>
  <c r="Z683" i="11" s="1"/>
  <c r="AE682" i="11"/>
  <c r="AD682" i="11"/>
  <c r="AC682" i="11"/>
  <c r="AB682" i="11"/>
  <c r="W682" i="11"/>
  <c r="X682" i="11" s="1"/>
  <c r="Z682" i="11" s="1"/>
  <c r="AE681" i="11"/>
  <c r="AD681" i="11"/>
  <c r="AC681" i="11"/>
  <c r="AB681" i="11"/>
  <c r="X681" i="11"/>
  <c r="Z681" i="11" s="1"/>
  <c r="W681" i="11"/>
  <c r="Y681" i="11" s="1"/>
  <c r="AA681" i="11" s="1"/>
  <c r="AE680" i="11"/>
  <c r="AD680" i="11"/>
  <c r="AC680" i="11"/>
  <c r="AB680" i="11"/>
  <c r="Y680" i="11"/>
  <c r="AA680" i="11" s="1"/>
  <c r="W680" i="11"/>
  <c r="X680" i="11"/>
  <c r="Z680" i="11" s="1"/>
  <c r="AE679" i="11"/>
  <c r="AD679" i="11"/>
  <c r="AC679" i="11"/>
  <c r="AB679" i="11"/>
  <c r="W679" i="11"/>
  <c r="X679" i="11" s="1"/>
  <c r="Z679" i="11" s="1"/>
  <c r="AE678" i="11"/>
  <c r="AD678" i="11"/>
  <c r="AC678" i="11"/>
  <c r="AB678" i="11"/>
  <c r="Y678" i="11"/>
  <c r="AA678" i="11" s="1"/>
  <c r="W678" i="11"/>
  <c r="X678" i="11"/>
  <c r="Z678" i="11" s="1"/>
  <c r="AE677" i="11"/>
  <c r="AD677" i="11"/>
  <c r="AC677" i="11"/>
  <c r="AB677" i="11"/>
  <c r="W677" i="11"/>
  <c r="X677" i="11" s="1"/>
  <c r="Z677" i="11" s="1"/>
  <c r="Y677" i="11"/>
  <c r="AA677" i="11" s="1"/>
  <c r="AE676" i="11"/>
  <c r="AD676" i="11"/>
  <c r="AC676" i="11"/>
  <c r="AB676" i="11"/>
  <c r="W676" i="11"/>
  <c r="X676" i="11"/>
  <c r="Z676" i="11" s="1"/>
  <c r="AE675" i="11"/>
  <c r="AD675" i="11"/>
  <c r="AC675" i="11"/>
  <c r="AB675" i="11"/>
  <c r="W675" i="11"/>
  <c r="Y675" i="11"/>
  <c r="AA675" i="11" s="1"/>
  <c r="AE674" i="11"/>
  <c r="AD674" i="11"/>
  <c r="AC674" i="11"/>
  <c r="AB674" i="11"/>
  <c r="W674" i="11"/>
  <c r="X674" i="11"/>
  <c r="Z674" i="11" s="1"/>
  <c r="AE673" i="11"/>
  <c r="AD673" i="11"/>
  <c r="AC673" i="11"/>
  <c r="AB673" i="11"/>
  <c r="W673" i="11"/>
  <c r="X673" i="11"/>
  <c r="Z673" i="11" s="1"/>
  <c r="AE672" i="11"/>
  <c r="AD672" i="11"/>
  <c r="AC672" i="11"/>
  <c r="AB672" i="11"/>
  <c r="W672" i="11"/>
  <c r="Y672" i="11" s="1"/>
  <c r="AA672" i="11" s="1"/>
  <c r="AE671" i="11"/>
  <c r="AD671" i="11"/>
  <c r="AC671" i="11"/>
  <c r="AB671" i="11"/>
  <c r="X671" i="11"/>
  <c r="Z671" i="11" s="1"/>
  <c r="W671" i="11"/>
  <c r="Y671" i="11" s="1"/>
  <c r="AA671" i="11" s="1"/>
  <c r="AE670" i="11"/>
  <c r="AD670" i="11"/>
  <c r="AC670" i="11"/>
  <c r="AB670" i="11"/>
  <c r="W670" i="11"/>
  <c r="X670" i="11" s="1"/>
  <c r="Z670" i="11" s="1"/>
  <c r="AE669" i="11"/>
  <c r="AD669" i="11"/>
  <c r="AC669" i="11"/>
  <c r="AB669" i="11"/>
  <c r="X669" i="11"/>
  <c r="Z669" i="11" s="1"/>
  <c r="W669" i="11"/>
  <c r="Y669" i="11"/>
  <c r="AA669" i="11" s="1"/>
  <c r="AE668" i="11"/>
  <c r="AD668" i="11"/>
  <c r="AC668" i="11"/>
  <c r="AB668" i="11"/>
  <c r="W668" i="11"/>
  <c r="X668" i="11" s="1"/>
  <c r="Z668" i="11" s="1"/>
  <c r="AE667" i="11"/>
  <c r="AD667" i="11"/>
  <c r="AC667" i="11"/>
  <c r="AB667" i="11"/>
  <c r="Y667" i="11"/>
  <c r="AA667" i="11" s="1"/>
  <c r="W667" i="11"/>
  <c r="X667" i="11"/>
  <c r="Z667" i="11" s="1"/>
  <c r="AE666" i="11"/>
  <c r="AD666" i="11"/>
  <c r="AC666" i="11"/>
  <c r="AB666" i="11"/>
  <c r="W666" i="11"/>
  <c r="Y666" i="11" s="1"/>
  <c r="AA666" i="11" s="1"/>
  <c r="X666" i="11"/>
  <c r="Z666" i="11" s="1"/>
  <c r="AE665" i="11"/>
  <c r="AD665" i="11"/>
  <c r="AC665" i="11"/>
  <c r="AB665" i="11"/>
  <c r="W665" i="11"/>
  <c r="X665" i="11" s="1"/>
  <c r="Z665" i="11" s="1"/>
  <c r="AE664" i="11"/>
  <c r="AD664" i="11"/>
  <c r="AC664" i="11"/>
  <c r="AB664" i="11"/>
  <c r="W664" i="11"/>
  <c r="X664" i="11" s="1"/>
  <c r="Z664" i="11" s="1"/>
  <c r="AE663" i="11"/>
  <c r="AD663" i="11"/>
  <c r="AC663" i="11"/>
  <c r="AB663" i="11"/>
  <c r="Y663" i="11"/>
  <c r="AA663" i="11" s="1"/>
  <c r="X663" i="11"/>
  <c r="Z663" i="11" s="1"/>
  <c r="W663" i="11"/>
  <c r="AE662" i="11"/>
  <c r="AD662" i="11"/>
  <c r="AC662" i="11"/>
  <c r="AB662" i="11"/>
  <c r="Y662" i="11"/>
  <c r="AA662" i="11" s="1"/>
  <c r="W662" i="11"/>
  <c r="X662" i="11"/>
  <c r="Z662" i="11" s="1"/>
  <c r="AE661" i="11"/>
  <c r="AD661" i="11"/>
  <c r="AC661" i="11"/>
  <c r="AB661" i="11"/>
  <c r="W661" i="11"/>
  <c r="X661" i="11" s="1"/>
  <c r="Z661" i="11" s="1"/>
  <c r="AE660" i="11"/>
  <c r="AD660" i="11"/>
  <c r="AC660" i="11"/>
  <c r="AB660" i="11"/>
  <c r="Y660" i="11"/>
  <c r="AA660" i="11" s="1"/>
  <c r="W660" i="11"/>
  <c r="X660" i="11"/>
  <c r="Z660" i="11" s="1"/>
  <c r="AE659" i="11"/>
  <c r="AD659" i="11"/>
  <c r="AC659" i="11"/>
  <c r="AB659" i="11"/>
  <c r="W659" i="11"/>
  <c r="X659" i="11" s="1"/>
  <c r="Z659" i="11" s="1"/>
  <c r="Y659" i="11"/>
  <c r="AA659" i="11" s="1"/>
  <c r="AE658" i="11"/>
  <c r="AD658" i="11"/>
  <c r="AC658" i="11"/>
  <c r="AB658" i="11"/>
  <c r="W658" i="11"/>
  <c r="X658" i="11"/>
  <c r="Z658" i="11" s="1"/>
  <c r="AE657" i="11"/>
  <c r="AD657" i="11"/>
  <c r="AC657" i="11"/>
  <c r="AB657" i="11"/>
  <c r="Y657" i="11"/>
  <c r="AA657" i="11" s="1"/>
  <c r="X657" i="11"/>
  <c r="Z657" i="11" s="1"/>
  <c r="W657" i="11"/>
  <c r="AE656" i="11"/>
  <c r="AD656" i="11"/>
  <c r="AC656" i="11"/>
  <c r="AB656" i="11"/>
  <c r="Y656" i="11"/>
  <c r="AA656" i="11" s="1"/>
  <c r="W656" i="11"/>
  <c r="X656" i="11" s="1"/>
  <c r="Z656" i="11" s="1"/>
  <c r="AE655" i="11"/>
  <c r="AD655" i="11"/>
  <c r="AC655" i="11"/>
  <c r="AB655" i="11"/>
  <c r="Y655" i="11"/>
  <c r="AA655" i="11" s="1"/>
  <c r="W655" i="11"/>
  <c r="X655" i="11"/>
  <c r="Z655" i="11" s="1"/>
  <c r="AE654" i="11"/>
  <c r="AD654" i="11"/>
  <c r="AC654" i="11"/>
  <c r="AB654" i="11"/>
  <c r="W654" i="11"/>
  <c r="X654" i="11"/>
  <c r="Z654" i="11" s="1"/>
  <c r="AE653" i="11"/>
  <c r="AD653" i="11"/>
  <c r="AC653" i="11"/>
  <c r="AB653" i="11"/>
  <c r="W653" i="11"/>
  <c r="Y653" i="11"/>
  <c r="AA653" i="11" s="1"/>
  <c r="AE652" i="11"/>
  <c r="AD652" i="11"/>
  <c r="AC652" i="11"/>
  <c r="AB652" i="11"/>
  <c r="W652" i="11"/>
  <c r="X652" i="11"/>
  <c r="Z652" i="11" s="1"/>
  <c r="AE651" i="11"/>
  <c r="AD651" i="11"/>
  <c r="AC651" i="11"/>
  <c r="AB651" i="11"/>
  <c r="X651" i="11"/>
  <c r="Z651" i="11" s="1"/>
  <c r="W651" i="11"/>
  <c r="Y651" i="11" s="1"/>
  <c r="AA651" i="11" s="1"/>
  <c r="AE650" i="11"/>
  <c r="AD650" i="11"/>
  <c r="AC650" i="11"/>
  <c r="AB650" i="11"/>
  <c r="Y650" i="11"/>
  <c r="AA650" i="11" s="1"/>
  <c r="W650" i="11"/>
  <c r="X650" i="11"/>
  <c r="Z650" i="11" s="1"/>
  <c r="AE649" i="11"/>
  <c r="AD649" i="11"/>
  <c r="AC649" i="11"/>
  <c r="AB649" i="11"/>
  <c r="W649" i="11"/>
  <c r="Y649" i="11"/>
  <c r="AA649" i="11" s="1"/>
  <c r="AE648" i="11"/>
  <c r="AD648" i="11"/>
  <c r="AC648" i="11"/>
  <c r="AB648" i="11"/>
  <c r="W648" i="11"/>
  <c r="Y648" i="11"/>
  <c r="AA648" i="11" s="1"/>
  <c r="AE647" i="11"/>
  <c r="AD647" i="11"/>
  <c r="AC647" i="11"/>
  <c r="AB647" i="11"/>
  <c r="W647" i="11"/>
  <c r="X647" i="11" s="1"/>
  <c r="Z647" i="11" s="1"/>
  <c r="Y647" i="11"/>
  <c r="AA647" i="11" s="1"/>
  <c r="AE646" i="11"/>
  <c r="AD646" i="11"/>
  <c r="AC646" i="11"/>
  <c r="AB646" i="11"/>
  <c r="W646" i="11"/>
  <c r="X646" i="11" s="1"/>
  <c r="Z646" i="11" s="1"/>
  <c r="AE645" i="11"/>
  <c r="AD645" i="11"/>
  <c r="AC645" i="11"/>
  <c r="AB645" i="11"/>
  <c r="W645" i="11"/>
  <c r="Y645" i="11" s="1"/>
  <c r="AA645" i="11" s="1"/>
  <c r="AE644" i="11"/>
  <c r="AD644" i="11"/>
  <c r="AC644" i="11"/>
  <c r="AB644" i="11"/>
  <c r="W644" i="11"/>
  <c r="Y644" i="11" s="1"/>
  <c r="AA644" i="11" s="1"/>
  <c r="AE643" i="11"/>
  <c r="AD643" i="11"/>
  <c r="AC643" i="11"/>
  <c r="AB643" i="11"/>
  <c r="Y643" i="11"/>
  <c r="AA643" i="11" s="1"/>
  <c r="W643" i="11"/>
  <c r="X643" i="11"/>
  <c r="Z643" i="11" s="1"/>
  <c r="AE642" i="11"/>
  <c r="AD642" i="11"/>
  <c r="AC642" i="11"/>
  <c r="AB642" i="11"/>
  <c r="W642" i="11"/>
  <c r="Y642" i="11"/>
  <c r="AA642" i="11" s="1"/>
  <c r="AE641" i="11"/>
  <c r="AD641" i="11"/>
  <c r="AC641" i="11"/>
  <c r="AB641" i="11"/>
  <c r="W641" i="11"/>
  <c r="Y641" i="11" s="1"/>
  <c r="AA641" i="11" s="1"/>
  <c r="AE640" i="11"/>
  <c r="AD640" i="11"/>
  <c r="AC640" i="11"/>
  <c r="AB640" i="11"/>
  <c r="W640" i="11"/>
  <c r="X640" i="11" s="1"/>
  <c r="Z640" i="11" s="1"/>
  <c r="AE639" i="11"/>
  <c r="AD639" i="11"/>
  <c r="AC639" i="11"/>
  <c r="AB639" i="11"/>
  <c r="Y639" i="11"/>
  <c r="AA639" i="11" s="1"/>
  <c r="X639" i="11"/>
  <c r="Z639" i="11" s="1"/>
  <c r="W639" i="11"/>
  <c r="AE638" i="11"/>
  <c r="AD638" i="11"/>
  <c r="AC638" i="11"/>
  <c r="AB638" i="11"/>
  <c r="X638" i="11"/>
  <c r="Z638" i="11" s="1"/>
  <c r="W638" i="11"/>
  <c r="Y638" i="11"/>
  <c r="AA638" i="11" s="1"/>
  <c r="AE637" i="11"/>
  <c r="AD637" i="11"/>
  <c r="AC637" i="11"/>
  <c r="AB637" i="11"/>
  <c r="W637" i="11"/>
  <c r="Y637" i="11" s="1"/>
  <c r="AA637" i="11" s="1"/>
  <c r="AE636" i="11"/>
  <c r="AD636" i="11"/>
  <c r="AC636" i="11"/>
  <c r="AB636" i="11"/>
  <c r="X636" i="11"/>
  <c r="Z636" i="11" s="1"/>
  <c r="W636" i="11"/>
  <c r="Y636" i="11"/>
  <c r="AA636" i="11" s="1"/>
  <c r="AE635" i="11"/>
  <c r="AD635" i="11"/>
  <c r="AC635" i="11"/>
  <c r="AB635" i="11"/>
  <c r="W635" i="11"/>
  <c r="Y635" i="11"/>
  <c r="AA635" i="11" s="1"/>
  <c r="AE634" i="11"/>
  <c r="AD634" i="11"/>
  <c r="AC634" i="11"/>
  <c r="AB634" i="11"/>
  <c r="W634" i="11"/>
  <c r="Y634" i="11"/>
  <c r="AA634" i="11" s="1"/>
  <c r="AE633" i="11"/>
  <c r="AD633" i="11"/>
  <c r="AC633" i="11"/>
  <c r="AB633" i="11"/>
  <c r="W633" i="11"/>
  <c r="Y633" i="11" s="1"/>
  <c r="AA633" i="11" s="1"/>
  <c r="X633" i="11"/>
  <c r="Z633" i="11" s="1"/>
  <c r="AE632" i="11"/>
  <c r="AD632" i="11"/>
  <c r="AC632" i="11"/>
  <c r="AB632" i="11"/>
  <c r="W632" i="11"/>
  <c r="Y632" i="11"/>
  <c r="AA632" i="11" s="1"/>
  <c r="AE631" i="11"/>
  <c r="AD631" i="11"/>
  <c r="AC631" i="11"/>
  <c r="AB631" i="11"/>
  <c r="W631" i="11"/>
  <c r="Y631" i="11" s="1"/>
  <c r="AA631" i="11" s="1"/>
  <c r="AE630" i="11"/>
  <c r="AD630" i="11"/>
  <c r="AC630" i="11"/>
  <c r="AB630" i="11"/>
  <c r="W630" i="11"/>
  <c r="Y630" i="11" s="1"/>
  <c r="AA630" i="11" s="1"/>
  <c r="AE629" i="11"/>
  <c r="AD629" i="11"/>
  <c r="AC629" i="11"/>
  <c r="AB629" i="11"/>
  <c r="Y629" i="11"/>
  <c r="AA629" i="11" s="1"/>
  <c r="X629" i="11"/>
  <c r="Z629" i="11" s="1"/>
  <c r="W629" i="11"/>
  <c r="AE628" i="11"/>
  <c r="AD628" i="11"/>
  <c r="AC628" i="11"/>
  <c r="AB628" i="11"/>
  <c r="X628" i="11"/>
  <c r="Z628" i="11" s="1"/>
  <c r="W628" i="11"/>
  <c r="Y628" i="11"/>
  <c r="AA628" i="11" s="1"/>
  <c r="AE627" i="11"/>
  <c r="AD627" i="11"/>
  <c r="AC627" i="11"/>
  <c r="AB627" i="11"/>
  <c r="X627" i="11"/>
  <c r="Z627" i="11" s="1"/>
  <c r="W627" i="11"/>
  <c r="Y627" i="11" s="1"/>
  <c r="AA627" i="11" s="1"/>
  <c r="AE626" i="11"/>
  <c r="AD626" i="11"/>
  <c r="AC626" i="11"/>
  <c r="AB626" i="11"/>
  <c r="X626" i="11"/>
  <c r="Z626" i="11" s="1"/>
  <c r="W626" i="11"/>
  <c r="Y626" i="11"/>
  <c r="AA626" i="11" s="1"/>
  <c r="AE625" i="11"/>
  <c r="AD625" i="11"/>
  <c r="AC625" i="11"/>
  <c r="AB625" i="11"/>
  <c r="W625" i="11"/>
  <c r="Y625" i="11"/>
  <c r="AA625" i="11" s="1"/>
  <c r="AE624" i="11"/>
  <c r="AD624" i="11"/>
  <c r="AC624" i="11"/>
  <c r="AB624" i="11"/>
  <c r="W624" i="11"/>
  <c r="Y624" i="11"/>
  <c r="AA624" i="11" s="1"/>
  <c r="AE623" i="11"/>
  <c r="AD623" i="11"/>
  <c r="AC623" i="11"/>
  <c r="AB623" i="11"/>
  <c r="W623" i="11"/>
  <c r="X623" i="11" s="1"/>
  <c r="Z623" i="11" s="1"/>
  <c r="Y623" i="11"/>
  <c r="AA623" i="11" s="1"/>
  <c r="AE622" i="11"/>
  <c r="AD622" i="11"/>
  <c r="AC622" i="11"/>
  <c r="AB622" i="11"/>
  <c r="W622" i="11"/>
  <c r="X622" i="11" s="1"/>
  <c r="Z622" i="11" s="1"/>
  <c r="AE621" i="11"/>
  <c r="AD621" i="11"/>
  <c r="AC621" i="11"/>
  <c r="AB621" i="11"/>
  <c r="Y621" i="11"/>
  <c r="AA621" i="11" s="1"/>
  <c r="W621" i="11"/>
  <c r="X621" i="11"/>
  <c r="Z621" i="11" s="1"/>
  <c r="AE620" i="11"/>
  <c r="AD620" i="11"/>
  <c r="AC620" i="11"/>
  <c r="AB620" i="11"/>
  <c r="W620" i="11"/>
  <c r="Y620" i="11"/>
  <c r="AA620" i="11" s="1"/>
  <c r="AE619" i="11"/>
  <c r="AD619" i="11"/>
  <c r="AC619" i="11"/>
  <c r="AB619" i="11"/>
  <c r="W619" i="11"/>
  <c r="X619" i="11" s="1"/>
  <c r="Z619" i="11" s="1"/>
  <c r="AE618" i="11"/>
  <c r="AD618" i="11"/>
  <c r="AC618" i="11"/>
  <c r="AB618" i="11"/>
  <c r="W618" i="11"/>
  <c r="Y618" i="11" s="1"/>
  <c r="AA618" i="11" s="1"/>
  <c r="AE617" i="11"/>
  <c r="AD617" i="11"/>
  <c r="AC617" i="11"/>
  <c r="AB617" i="11"/>
  <c r="Y617" i="11"/>
  <c r="AA617" i="11" s="1"/>
  <c r="W617" i="11"/>
  <c r="X617" i="11" s="1"/>
  <c r="Z617" i="11" s="1"/>
  <c r="AE616" i="11"/>
  <c r="AD616" i="11"/>
  <c r="AC616" i="11"/>
  <c r="AB616" i="11"/>
  <c r="W616" i="11"/>
  <c r="X616" i="11" s="1"/>
  <c r="Z616" i="11" s="1"/>
  <c r="Y616" i="11"/>
  <c r="AA616" i="11" s="1"/>
  <c r="AE615" i="11"/>
  <c r="AD615" i="11"/>
  <c r="AC615" i="11"/>
  <c r="AB615" i="11"/>
  <c r="Y615" i="11"/>
  <c r="AA615" i="11" s="1"/>
  <c r="X615" i="11"/>
  <c r="Z615" i="11" s="1"/>
  <c r="W615" i="11"/>
  <c r="AE614" i="11"/>
  <c r="AD614" i="11"/>
  <c r="AC614" i="11"/>
  <c r="AB614" i="11"/>
  <c r="X614" i="11"/>
  <c r="Z614" i="11" s="1"/>
  <c r="W614" i="11"/>
  <c r="Y614" i="11"/>
  <c r="AA614" i="11" s="1"/>
  <c r="AE613" i="11"/>
  <c r="AD613" i="11"/>
  <c r="AC613" i="11"/>
  <c r="AB613" i="11"/>
  <c r="W613" i="11"/>
  <c r="Y613" i="11" s="1"/>
  <c r="AA613" i="11" s="1"/>
  <c r="AE612" i="11"/>
  <c r="AD612" i="11"/>
  <c r="AC612" i="11"/>
  <c r="AB612" i="11"/>
  <c r="X612" i="11"/>
  <c r="Z612" i="11" s="1"/>
  <c r="W612" i="11"/>
  <c r="Y612" i="11"/>
  <c r="AA612" i="11" s="1"/>
  <c r="AE611" i="11"/>
  <c r="AD611" i="11"/>
  <c r="AC611" i="11"/>
  <c r="AB611" i="11"/>
  <c r="W611" i="11"/>
  <c r="Y611" i="11"/>
  <c r="AA611" i="11" s="1"/>
  <c r="AE610" i="11"/>
  <c r="AD610" i="11"/>
  <c r="AC610" i="11"/>
  <c r="AB610" i="11"/>
  <c r="W610" i="11"/>
  <c r="Y610" i="11"/>
  <c r="AA610" i="11" s="1"/>
  <c r="AE609" i="11"/>
  <c r="AD609" i="11"/>
  <c r="AC609" i="11"/>
  <c r="AB609" i="11"/>
  <c r="W609" i="11"/>
  <c r="X609" i="11" s="1"/>
  <c r="Z609" i="11" s="1"/>
  <c r="Y609" i="11"/>
  <c r="AA609" i="11" s="1"/>
  <c r="AE608" i="11"/>
  <c r="AD608" i="11"/>
  <c r="AC608" i="11"/>
  <c r="AB608" i="11"/>
  <c r="W608" i="11"/>
  <c r="X608" i="11" s="1"/>
  <c r="Z608" i="11" s="1"/>
  <c r="AE607" i="11"/>
  <c r="AD607" i="11"/>
  <c r="AC607" i="11"/>
  <c r="AB607" i="11"/>
  <c r="X607" i="11"/>
  <c r="Z607" i="11" s="1"/>
  <c r="W607" i="11"/>
  <c r="Y607" i="11" s="1"/>
  <c r="AA607" i="11" s="1"/>
  <c r="AE606" i="11"/>
  <c r="AD606" i="11"/>
  <c r="AC606" i="11"/>
  <c r="AB606" i="11"/>
  <c r="X606" i="11"/>
  <c r="Z606" i="11" s="1"/>
  <c r="W606" i="11"/>
  <c r="Y606" i="11"/>
  <c r="AA606" i="11" s="1"/>
  <c r="AE605" i="11"/>
  <c r="AD605" i="11"/>
  <c r="AC605" i="11"/>
  <c r="AB605" i="11"/>
  <c r="W605" i="11"/>
  <c r="X605" i="11" s="1"/>
  <c r="Z605" i="11" s="1"/>
  <c r="AE604" i="11"/>
  <c r="AD604" i="11"/>
  <c r="AC604" i="11"/>
  <c r="AB604" i="11"/>
  <c r="W604" i="11"/>
  <c r="Y604" i="11" s="1"/>
  <c r="AA604" i="11" s="1"/>
  <c r="AE603" i="11"/>
  <c r="AD603" i="11"/>
  <c r="AC603" i="11"/>
  <c r="AB603" i="11"/>
  <c r="Y603" i="11"/>
  <c r="AA603" i="11" s="1"/>
  <c r="W603" i="11"/>
  <c r="X603" i="11" s="1"/>
  <c r="Z603" i="11" s="1"/>
  <c r="AE602" i="11"/>
  <c r="AD602" i="11"/>
  <c r="AC602" i="11"/>
  <c r="AB602" i="11"/>
  <c r="W602" i="11"/>
  <c r="X602" i="11" s="1"/>
  <c r="Z602" i="11" s="1"/>
  <c r="Y602" i="11"/>
  <c r="AA602" i="11" s="1"/>
  <c r="AE601" i="11"/>
  <c r="AD601" i="11"/>
  <c r="AC601" i="11"/>
  <c r="AB601" i="11"/>
  <c r="W601" i="11"/>
  <c r="Y601" i="11" s="1"/>
  <c r="AA601" i="11" s="1"/>
  <c r="AE600" i="11"/>
  <c r="AD600" i="11"/>
  <c r="AC600" i="11"/>
  <c r="AB600" i="11"/>
  <c r="W600" i="11"/>
  <c r="Y600" i="11" s="1"/>
  <c r="AA600" i="11" s="1"/>
  <c r="AE599" i="11"/>
  <c r="AD599" i="11"/>
  <c r="AC599" i="11"/>
  <c r="AB599" i="11"/>
  <c r="Y599" i="11"/>
  <c r="AA599" i="11" s="1"/>
  <c r="W599" i="11"/>
  <c r="X599" i="11" s="1"/>
  <c r="Z599" i="11" s="1"/>
  <c r="AE598" i="11"/>
  <c r="AD598" i="11"/>
  <c r="AC598" i="11"/>
  <c r="AB598" i="11"/>
  <c r="W598" i="11"/>
  <c r="Y598" i="11" s="1"/>
  <c r="AA598" i="11" s="1"/>
  <c r="AE597" i="11"/>
  <c r="AD597" i="11"/>
  <c r="AC597" i="11"/>
  <c r="AB597" i="11"/>
  <c r="W597" i="11"/>
  <c r="Y597" i="11" s="1"/>
  <c r="AA597" i="11" s="1"/>
  <c r="AE596" i="11"/>
  <c r="AD596" i="11"/>
  <c r="AC596" i="11"/>
  <c r="AB596" i="11"/>
  <c r="W596" i="11"/>
  <c r="Y596" i="11" s="1"/>
  <c r="AA596" i="11" s="1"/>
  <c r="AE595" i="11"/>
  <c r="AD595" i="11"/>
  <c r="AC595" i="11"/>
  <c r="AB595" i="11"/>
  <c r="X595" i="11"/>
  <c r="Z595" i="11" s="1"/>
  <c r="W595" i="11"/>
  <c r="Y595" i="11"/>
  <c r="AA595" i="11" s="1"/>
  <c r="AE594" i="11"/>
  <c r="AD594" i="11"/>
  <c r="AC594" i="11"/>
  <c r="AB594" i="11"/>
  <c r="W594" i="11"/>
  <c r="Y594" i="11" s="1"/>
  <c r="AA594" i="11" s="1"/>
  <c r="AE593" i="11"/>
  <c r="AD593" i="11"/>
  <c r="AC593" i="11"/>
  <c r="AB593" i="11"/>
  <c r="Y593" i="11"/>
  <c r="AA593" i="11" s="1"/>
  <c r="W593" i="11"/>
  <c r="X593" i="11"/>
  <c r="Z593" i="11" s="1"/>
  <c r="AE592" i="11"/>
  <c r="AD592" i="11"/>
  <c r="AC592" i="11"/>
  <c r="AB592" i="11"/>
  <c r="W592" i="11"/>
  <c r="Y592" i="11"/>
  <c r="AA592" i="11" s="1"/>
  <c r="AE591" i="11"/>
  <c r="AD591" i="11"/>
  <c r="AC591" i="11"/>
  <c r="AB591" i="11"/>
  <c r="W591" i="11"/>
  <c r="Y591" i="11" s="1"/>
  <c r="AA591" i="11" s="1"/>
  <c r="X591" i="11"/>
  <c r="Z591" i="11" s="1"/>
  <c r="AE590" i="11"/>
  <c r="AD590" i="11"/>
  <c r="AC590" i="11"/>
  <c r="AB590" i="11"/>
  <c r="W590" i="11"/>
  <c r="Y590" i="11"/>
  <c r="AA590" i="11" s="1"/>
  <c r="AE589" i="11"/>
  <c r="AD589" i="11"/>
  <c r="AC589" i="11"/>
  <c r="AB589" i="11"/>
  <c r="Y589" i="11"/>
  <c r="AA589" i="11" s="1"/>
  <c r="X589" i="11"/>
  <c r="Z589" i="11" s="1"/>
  <c r="W589" i="11"/>
  <c r="AE588" i="11"/>
  <c r="AD588" i="11"/>
  <c r="AC588" i="11"/>
  <c r="AB588" i="11"/>
  <c r="X588" i="11"/>
  <c r="Z588" i="11" s="1"/>
  <c r="W588" i="11"/>
  <c r="Y588" i="11" s="1"/>
  <c r="AA588" i="11" s="1"/>
  <c r="AE587" i="11"/>
  <c r="AD587" i="11"/>
  <c r="AC587" i="11"/>
  <c r="AB587" i="11"/>
  <c r="W587" i="11"/>
  <c r="Y587" i="11" s="1"/>
  <c r="AA587" i="11" s="1"/>
  <c r="AE586" i="11"/>
  <c r="AD586" i="11"/>
  <c r="AC586" i="11"/>
  <c r="AB586" i="11"/>
  <c r="W586" i="11"/>
  <c r="Y586" i="11" s="1"/>
  <c r="AA586" i="11" s="1"/>
  <c r="AE585" i="11"/>
  <c r="AD585" i="11"/>
  <c r="AC585" i="11"/>
  <c r="AB585" i="11"/>
  <c r="Y585" i="11"/>
  <c r="AA585" i="11" s="1"/>
  <c r="W585" i="11"/>
  <c r="X585" i="11"/>
  <c r="Z585" i="11" s="1"/>
  <c r="AE584" i="11"/>
  <c r="AD584" i="11"/>
  <c r="AC584" i="11"/>
  <c r="AB584" i="11"/>
  <c r="W584" i="11"/>
  <c r="Y584" i="11"/>
  <c r="AA584" i="11" s="1"/>
  <c r="AE583" i="11"/>
  <c r="AD583" i="11"/>
  <c r="AC583" i="11"/>
  <c r="AB583" i="11"/>
  <c r="W583" i="11"/>
  <c r="Y583" i="11" s="1"/>
  <c r="AA583" i="11" s="1"/>
  <c r="AE582" i="11"/>
  <c r="AD582" i="11"/>
  <c r="AC582" i="11"/>
  <c r="AB582" i="11"/>
  <c r="W582" i="11"/>
  <c r="X582" i="11" s="1"/>
  <c r="Z582" i="11" s="1"/>
  <c r="AE581" i="11"/>
  <c r="AD581" i="11"/>
  <c r="AC581" i="11"/>
  <c r="AB581" i="11"/>
  <c r="W581" i="11"/>
  <c r="Y581" i="11" s="1"/>
  <c r="AA581" i="11" s="1"/>
  <c r="AE580" i="11"/>
  <c r="AD580" i="11"/>
  <c r="AC580" i="11"/>
  <c r="AB580" i="11"/>
  <c r="W580" i="11"/>
  <c r="Y580" i="11" s="1"/>
  <c r="AA580" i="11" s="1"/>
  <c r="AE579" i="11"/>
  <c r="AD579" i="11"/>
  <c r="AC579" i="11"/>
  <c r="AB579" i="11"/>
  <c r="Y579" i="11"/>
  <c r="AA579" i="11" s="1"/>
  <c r="W579" i="11"/>
  <c r="X579" i="11" s="1"/>
  <c r="Z579" i="11" s="1"/>
  <c r="AE578" i="11"/>
  <c r="AD578" i="11"/>
  <c r="AC578" i="11"/>
  <c r="AB578" i="11"/>
  <c r="W578" i="11"/>
  <c r="Y578" i="11" s="1"/>
  <c r="AA578" i="11" s="1"/>
  <c r="AE577" i="11"/>
  <c r="AD577" i="11"/>
  <c r="AC577" i="11"/>
  <c r="AB577" i="11"/>
  <c r="X577" i="11"/>
  <c r="Z577" i="11" s="1"/>
  <c r="W577" i="11"/>
  <c r="Y577" i="11"/>
  <c r="AA577" i="11" s="1"/>
  <c r="AE576" i="11"/>
  <c r="AD576" i="11"/>
  <c r="AC576" i="11"/>
  <c r="AB576" i="11"/>
  <c r="W576" i="11"/>
  <c r="Y576" i="11" s="1"/>
  <c r="AA576" i="11" s="1"/>
  <c r="AE575" i="11"/>
  <c r="AD575" i="11"/>
  <c r="AC575" i="11"/>
  <c r="AB575" i="11"/>
  <c r="W575" i="11"/>
  <c r="Y575" i="11" s="1"/>
  <c r="AA575" i="11" s="1"/>
  <c r="AE574" i="11"/>
  <c r="AD574" i="11"/>
  <c r="AC574" i="11"/>
  <c r="AB574" i="11"/>
  <c r="W574" i="11"/>
  <c r="Y574" i="11" s="1"/>
  <c r="AA574" i="11" s="1"/>
  <c r="AE573" i="11"/>
  <c r="AD573" i="11"/>
  <c r="AC573" i="11"/>
  <c r="AB573" i="11"/>
  <c r="X573" i="11"/>
  <c r="Z573" i="11" s="1"/>
  <c r="W573" i="11"/>
  <c r="Y573" i="11"/>
  <c r="AA573" i="11" s="1"/>
  <c r="AE572" i="11"/>
  <c r="AD572" i="11"/>
  <c r="AC572" i="11"/>
  <c r="AB572" i="11"/>
  <c r="W572" i="11"/>
  <c r="X572" i="11" s="1"/>
  <c r="Z572" i="11" s="1"/>
  <c r="Y572" i="11"/>
  <c r="AA572" i="11" s="1"/>
  <c r="AE571" i="11"/>
  <c r="AD571" i="11"/>
  <c r="AC571" i="11"/>
  <c r="AB571" i="11"/>
  <c r="Y571" i="11"/>
  <c r="AA571" i="11" s="1"/>
  <c r="X571" i="11"/>
  <c r="Z571" i="11" s="1"/>
  <c r="W571" i="11"/>
  <c r="AE570" i="11"/>
  <c r="AD570" i="11"/>
  <c r="AC570" i="11"/>
  <c r="AB570" i="11"/>
  <c r="X570" i="11"/>
  <c r="Z570" i="11" s="1"/>
  <c r="W570" i="11"/>
  <c r="Y570" i="11" s="1"/>
  <c r="AA570" i="11" s="1"/>
  <c r="AE569" i="11"/>
  <c r="AD569" i="11"/>
  <c r="AC569" i="11"/>
  <c r="AB569" i="11"/>
  <c r="W569" i="11"/>
  <c r="Y569" i="11" s="1"/>
  <c r="AA569" i="11" s="1"/>
  <c r="AE568" i="11"/>
  <c r="AD568" i="11"/>
  <c r="AC568" i="11"/>
  <c r="AB568" i="11"/>
  <c r="W568" i="11"/>
  <c r="Y568" i="11" s="1"/>
  <c r="AA568" i="11" s="1"/>
  <c r="AE567" i="11"/>
  <c r="AD567" i="11"/>
  <c r="AC567" i="11"/>
  <c r="AB567" i="11"/>
  <c r="X567" i="11"/>
  <c r="Z567" i="11" s="1"/>
  <c r="W567" i="11"/>
  <c r="Y567" i="11"/>
  <c r="AA567" i="11" s="1"/>
  <c r="AE566" i="11"/>
  <c r="AD566" i="11"/>
  <c r="AC566" i="11"/>
  <c r="AB566" i="11"/>
  <c r="W566" i="11"/>
  <c r="Y566" i="11" s="1"/>
  <c r="AA566" i="11" s="1"/>
  <c r="AE565" i="11"/>
  <c r="AD565" i="11"/>
  <c r="AC565" i="11"/>
  <c r="AB565" i="11"/>
  <c r="Y565" i="11"/>
  <c r="AA565" i="11" s="1"/>
  <c r="W565" i="11"/>
  <c r="X565" i="11"/>
  <c r="Z565" i="11" s="1"/>
  <c r="AE564" i="11"/>
  <c r="AD564" i="11"/>
  <c r="AC564" i="11"/>
  <c r="AB564" i="11"/>
  <c r="W564" i="11"/>
  <c r="Y564" i="11"/>
  <c r="AA564" i="11" s="1"/>
  <c r="AE563" i="11"/>
  <c r="AD563" i="11"/>
  <c r="AC563" i="11"/>
  <c r="AB563" i="11"/>
  <c r="W563" i="11"/>
  <c r="Y563" i="11" s="1"/>
  <c r="AA563" i="11" s="1"/>
  <c r="X563" i="11"/>
  <c r="Z563" i="11" s="1"/>
  <c r="AE562" i="11"/>
  <c r="AD562" i="11"/>
  <c r="AC562" i="11"/>
  <c r="AB562" i="11"/>
  <c r="W562" i="11"/>
  <c r="Y562" i="11"/>
  <c r="AA562" i="11" s="1"/>
  <c r="AE561" i="11"/>
  <c r="AD561" i="11"/>
  <c r="AC561" i="11"/>
  <c r="AB561" i="11"/>
  <c r="W561" i="11"/>
  <c r="X561" i="11" s="1"/>
  <c r="Z561" i="11" s="1"/>
  <c r="AE560" i="11"/>
  <c r="AD560" i="11"/>
  <c r="AC560" i="11"/>
  <c r="AB560" i="11"/>
  <c r="X560" i="11"/>
  <c r="Z560" i="11" s="1"/>
  <c r="W560" i="11"/>
  <c r="Y560" i="11" s="1"/>
  <c r="AA560" i="11" s="1"/>
  <c r="AE559" i="11"/>
  <c r="AD559" i="11"/>
  <c r="AC559" i="11"/>
  <c r="AB559" i="11"/>
  <c r="Y559" i="11"/>
  <c r="AA559" i="11" s="1"/>
  <c r="W559" i="11"/>
  <c r="X559" i="11"/>
  <c r="Z559" i="11" s="1"/>
  <c r="AE558" i="11"/>
  <c r="AD558" i="11"/>
  <c r="AC558" i="11"/>
  <c r="AB558" i="11"/>
  <c r="W558" i="11"/>
  <c r="Y558" i="11"/>
  <c r="AA558" i="11" s="1"/>
  <c r="AE557" i="11"/>
  <c r="AD557" i="11"/>
  <c r="AC557" i="11"/>
  <c r="AB557" i="11"/>
  <c r="X557" i="11"/>
  <c r="Z557" i="11" s="1"/>
  <c r="W557" i="11"/>
  <c r="Y557" i="11" s="1"/>
  <c r="AA557" i="11" s="1"/>
  <c r="AE556" i="11"/>
  <c r="AD556" i="11"/>
  <c r="AC556" i="11"/>
  <c r="AB556" i="11"/>
  <c r="X556" i="11"/>
  <c r="Z556" i="11" s="1"/>
  <c r="W556" i="11"/>
  <c r="Y556" i="11"/>
  <c r="AA556" i="11" s="1"/>
  <c r="AE555" i="11"/>
  <c r="AD555" i="11"/>
  <c r="AC555" i="11"/>
  <c r="AB555" i="11"/>
  <c r="W555" i="11"/>
  <c r="X555" i="11" s="1"/>
  <c r="Z555" i="11" s="1"/>
  <c r="Y555" i="11"/>
  <c r="AA555" i="11" s="1"/>
  <c r="AE554" i="11"/>
  <c r="AD554" i="11"/>
  <c r="AC554" i="11"/>
  <c r="AB554" i="11"/>
  <c r="W554" i="11"/>
  <c r="X554" i="11" s="1"/>
  <c r="Z554" i="11" s="1"/>
  <c r="AE553" i="11"/>
  <c r="AD553" i="11"/>
  <c r="AC553" i="11"/>
  <c r="AB553" i="11"/>
  <c r="Y553" i="11"/>
  <c r="AA553" i="11" s="1"/>
  <c r="X553" i="11"/>
  <c r="Z553" i="11" s="1"/>
  <c r="W553" i="11"/>
  <c r="AE552" i="11"/>
  <c r="AD552" i="11"/>
  <c r="AC552" i="11"/>
  <c r="AB552" i="11"/>
  <c r="X552" i="11"/>
  <c r="Z552" i="11" s="1"/>
  <c r="W552" i="11"/>
  <c r="Y552" i="11"/>
  <c r="AA552" i="11" s="1"/>
  <c r="AE551" i="11"/>
  <c r="AD551" i="11"/>
  <c r="AC551" i="11"/>
  <c r="AB551" i="11"/>
  <c r="W551" i="11"/>
  <c r="Y551" i="11" s="1"/>
  <c r="AA551" i="11" s="1"/>
  <c r="AE550" i="11"/>
  <c r="AD550" i="11"/>
  <c r="AC550" i="11"/>
  <c r="AB550" i="11"/>
  <c r="X550" i="11"/>
  <c r="Z550" i="11" s="1"/>
  <c r="W550" i="11"/>
  <c r="Y550" i="11"/>
  <c r="AA550" i="11" s="1"/>
  <c r="AE549" i="11"/>
  <c r="AD549" i="11"/>
  <c r="AC549" i="11"/>
  <c r="AB549" i="11"/>
  <c r="W549" i="11"/>
  <c r="Y549" i="11" s="1"/>
  <c r="AA549" i="11" s="1"/>
  <c r="X549" i="11"/>
  <c r="Z549" i="11" s="1"/>
  <c r="AE548" i="11"/>
  <c r="AD548" i="11"/>
  <c r="AC548" i="11"/>
  <c r="AB548" i="11"/>
  <c r="W548" i="11"/>
  <c r="Y548" i="11"/>
  <c r="AA548" i="11" s="1"/>
  <c r="AE547" i="11"/>
  <c r="AD547" i="11"/>
  <c r="AC547" i="11"/>
  <c r="AB547" i="11"/>
  <c r="W547" i="11"/>
  <c r="Y547" i="11" s="1"/>
  <c r="AA547" i="11" s="1"/>
  <c r="AE546" i="11"/>
  <c r="AD546" i="11"/>
  <c r="AC546" i="11"/>
  <c r="AB546" i="11"/>
  <c r="W546" i="11"/>
  <c r="Y546" i="11" s="1"/>
  <c r="AA546" i="11" s="1"/>
  <c r="AE545" i="11"/>
  <c r="AD545" i="11"/>
  <c r="AC545" i="11"/>
  <c r="AB545" i="11"/>
  <c r="Y545" i="11"/>
  <c r="AA545" i="11" s="1"/>
  <c r="X545" i="11"/>
  <c r="Z545" i="11" s="1"/>
  <c r="W545" i="11"/>
  <c r="AE544" i="11"/>
  <c r="AD544" i="11"/>
  <c r="AC544" i="11"/>
  <c r="AB544" i="11"/>
  <c r="X544" i="11"/>
  <c r="Z544" i="11" s="1"/>
  <c r="W544" i="11"/>
  <c r="Y544" i="11"/>
  <c r="AA544" i="11" s="1"/>
  <c r="AE543" i="11"/>
  <c r="AD543" i="11"/>
  <c r="AC543" i="11"/>
  <c r="AB543" i="11"/>
  <c r="X543" i="11"/>
  <c r="Z543" i="11" s="1"/>
  <c r="W543" i="11"/>
  <c r="Y543" i="11" s="1"/>
  <c r="AA543" i="11" s="1"/>
  <c r="AE542" i="11"/>
  <c r="AD542" i="11"/>
  <c r="AC542" i="11"/>
  <c r="AB542" i="11"/>
  <c r="X542" i="11"/>
  <c r="Z542" i="11" s="1"/>
  <c r="W542" i="11"/>
  <c r="Y542" i="11"/>
  <c r="AA542" i="11" s="1"/>
  <c r="AE541" i="11"/>
  <c r="AD541" i="11"/>
  <c r="AC541" i="11"/>
  <c r="AB541" i="11"/>
  <c r="W541" i="11"/>
  <c r="Y541" i="11"/>
  <c r="AA541" i="11" s="1"/>
  <c r="AE540" i="11"/>
  <c r="AD540" i="11"/>
  <c r="AC540" i="11"/>
  <c r="AB540" i="11"/>
  <c r="W540" i="11"/>
  <c r="Y540" i="11"/>
  <c r="AA540" i="11" s="1"/>
  <c r="AE539" i="11"/>
  <c r="AD539" i="11"/>
  <c r="AC539" i="11"/>
  <c r="AB539" i="11"/>
  <c r="W539" i="11"/>
  <c r="X539" i="11" s="1"/>
  <c r="Z539" i="11" s="1"/>
  <c r="Y539" i="11"/>
  <c r="AA539" i="11" s="1"/>
  <c r="AE538" i="11"/>
  <c r="AD538" i="11"/>
  <c r="AC538" i="11"/>
  <c r="AB538" i="11"/>
  <c r="W538" i="11"/>
  <c r="X538" i="11" s="1"/>
  <c r="Z538" i="11" s="1"/>
  <c r="AE537" i="11"/>
  <c r="AD537" i="11"/>
  <c r="AC537" i="11"/>
  <c r="AB537" i="11"/>
  <c r="Y537" i="11"/>
  <c r="AA537" i="11" s="1"/>
  <c r="X537" i="11"/>
  <c r="Z537" i="11" s="1"/>
  <c r="W537" i="11"/>
  <c r="AE536" i="11"/>
  <c r="AD536" i="11"/>
  <c r="AC536" i="11"/>
  <c r="AB536" i="11"/>
  <c r="X536" i="11"/>
  <c r="Z536" i="11" s="1"/>
  <c r="W536" i="11"/>
  <c r="Y536" i="11"/>
  <c r="AA536" i="11" s="1"/>
  <c r="AE535" i="11"/>
  <c r="AD535" i="11"/>
  <c r="AC535" i="11"/>
  <c r="AB535" i="11"/>
  <c r="W535" i="11"/>
  <c r="Y535" i="11"/>
  <c r="AA535" i="11" s="1"/>
  <c r="AE534" i="11"/>
  <c r="AD534" i="11"/>
  <c r="AC534" i="11"/>
  <c r="AB534" i="11"/>
  <c r="W534" i="11"/>
  <c r="Y534" i="11"/>
  <c r="AA534" i="11" s="1"/>
  <c r="AE533" i="11"/>
  <c r="AD533" i="11"/>
  <c r="AC533" i="11"/>
  <c r="AB533" i="11"/>
  <c r="W533" i="11"/>
  <c r="X533" i="11" s="1"/>
  <c r="Z533" i="11" s="1"/>
  <c r="AE532" i="11"/>
  <c r="AD532" i="11"/>
  <c r="AC532" i="11"/>
  <c r="AB532" i="11"/>
  <c r="W532" i="11"/>
  <c r="Y532" i="11" s="1"/>
  <c r="AA532" i="11" s="1"/>
  <c r="AE531" i="11"/>
  <c r="AD531" i="11"/>
  <c r="AC531" i="11"/>
  <c r="AB531" i="11"/>
  <c r="Y531" i="11"/>
  <c r="AA531" i="11" s="1"/>
  <c r="W531" i="11"/>
  <c r="X531" i="11" s="1"/>
  <c r="Z531" i="11" s="1"/>
  <c r="AE530" i="11"/>
  <c r="AD530" i="11"/>
  <c r="AC530" i="11"/>
  <c r="AB530" i="11"/>
  <c r="W530" i="11"/>
  <c r="X530" i="11" s="1"/>
  <c r="Z530" i="11" s="1"/>
  <c r="Y530" i="11"/>
  <c r="AA530" i="11" s="1"/>
  <c r="AE529" i="11"/>
  <c r="AD529" i="11"/>
  <c r="AC529" i="11"/>
  <c r="AB529" i="11"/>
  <c r="Y529" i="11"/>
  <c r="AA529" i="11" s="1"/>
  <c r="X529" i="11"/>
  <c r="Z529" i="11" s="1"/>
  <c r="W529" i="11"/>
  <c r="AE528" i="11"/>
  <c r="AD528" i="11"/>
  <c r="AC528" i="11"/>
  <c r="AB528" i="11"/>
  <c r="X528" i="11"/>
  <c r="Z528" i="11" s="1"/>
  <c r="W528" i="11"/>
  <c r="Y528" i="11" s="1"/>
  <c r="AA528" i="11" s="1"/>
  <c r="AE527" i="11"/>
  <c r="AD527" i="11"/>
  <c r="AC527" i="11"/>
  <c r="AB527" i="11"/>
  <c r="Y527" i="11"/>
  <c r="AA527" i="11" s="1"/>
  <c r="W527" i="11"/>
  <c r="X527" i="11"/>
  <c r="Z527" i="11" s="1"/>
  <c r="AE526" i="11"/>
  <c r="AD526" i="11"/>
  <c r="AC526" i="11"/>
  <c r="AB526" i="11"/>
  <c r="W526" i="11"/>
  <c r="Y526" i="11"/>
  <c r="AA526" i="11" s="1"/>
  <c r="AE525" i="11"/>
  <c r="AD525" i="11"/>
  <c r="AC525" i="11"/>
  <c r="AB525" i="11"/>
  <c r="W525" i="11"/>
  <c r="X525" i="11"/>
  <c r="Z525" i="11" s="1"/>
  <c r="AE524" i="11"/>
  <c r="AD524" i="11"/>
  <c r="AC524" i="11"/>
  <c r="AB524" i="11"/>
  <c r="W524" i="11"/>
  <c r="Y524" i="11"/>
  <c r="AA524" i="11" s="1"/>
  <c r="AE523" i="11"/>
  <c r="AD523" i="11"/>
  <c r="AC523" i="11"/>
  <c r="AB523" i="11"/>
  <c r="W523" i="11"/>
  <c r="Y523" i="11"/>
  <c r="AA523" i="11" s="1"/>
  <c r="AE522" i="11"/>
  <c r="AD522" i="11"/>
  <c r="AC522" i="11"/>
  <c r="AB522" i="11"/>
  <c r="W522" i="11"/>
  <c r="Y522" i="11"/>
  <c r="AA522" i="11" s="1"/>
  <c r="AE521" i="11"/>
  <c r="AD521" i="11"/>
  <c r="AC521" i="11"/>
  <c r="AB521" i="11"/>
  <c r="W521" i="11"/>
  <c r="X521" i="11" s="1"/>
  <c r="Z521" i="11" s="1"/>
  <c r="AE520" i="11"/>
  <c r="AD520" i="11"/>
  <c r="AC520" i="11"/>
  <c r="AB520" i="11"/>
  <c r="W520" i="11"/>
  <c r="Y520" i="11" s="1"/>
  <c r="AA520" i="11" s="1"/>
  <c r="AE519" i="11"/>
  <c r="AD519" i="11"/>
  <c r="AC519" i="11"/>
  <c r="AB519" i="11"/>
  <c r="Y519" i="11"/>
  <c r="AA519" i="11" s="1"/>
  <c r="W519" i="11"/>
  <c r="X519" i="11" s="1"/>
  <c r="Z519" i="11" s="1"/>
  <c r="AE518" i="11"/>
  <c r="AD518" i="11"/>
  <c r="AC518" i="11"/>
  <c r="AB518" i="11"/>
  <c r="W518" i="11"/>
  <c r="X518" i="11" s="1"/>
  <c r="Z518" i="11" s="1"/>
  <c r="Y518" i="11"/>
  <c r="AA518" i="11" s="1"/>
  <c r="AE517" i="11"/>
  <c r="AD517" i="11"/>
  <c r="AC517" i="11"/>
  <c r="AB517" i="11"/>
  <c r="Y517" i="11"/>
  <c r="AA517" i="11" s="1"/>
  <c r="X517" i="11"/>
  <c r="Z517" i="11" s="1"/>
  <c r="W517" i="11"/>
  <c r="AE516" i="11"/>
  <c r="AD516" i="11"/>
  <c r="AC516" i="11"/>
  <c r="AB516" i="11"/>
  <c r="X516" i="11"/>
  <c r="Z516" i="11" s="1"/>
  <c r="W516" i="11"/>
  <c r="Y516" i="11" s="1"/>
  <c r="AA516" i="11" s="1"/>
  <c r="AE515" i="11"/>
  <c r="AD515" i="11"/>
  <c r="AC515" i="11"/>
  <c r="AB515" i="11"/>
  <c r="X515" i="11"/>
  <c r="Z515" i="11" s="1"/>
  <c r="W515" i="11"/>
  <c r="Y515" i="11"/>
  <c r="AA515" i="11" s="1"/>
  <c r="AE514" i="11"/>
  <c r="AD514" i="11"/>
  <c r="AC514" i="11"/>
  <c r="AB514" i="11"/>
  <c r="W514" i="11"/>
  <c r="Y514" i="11" s="1"/>
  <c r="AA514" i="11" s="1"/>
  <c r="AE513" i="11"/>
  <c r="AD513" i="11"/>
  <c r="AC513" i="11"/>
  <c r="AB513" i="11"/>
  <c r="Y513" i="11"/>
  <c r="AA513" i="11" s="1"/>
  <c r="W513" i="11"/>
  <c r="X513" i="11" s="1"/>
  <c r="Z513" i="11" s="1"/>
  <c r="AE512" i="11"/>
  <c r="AD512" i="11"/>
  <c r="AC512" i="11"/>
  <c r="AB512" i="11"/>
  <c r="W512" i="11"/>
  <c r="X512" i="11" s="1"/>
  <c r="Z512" i="11" s="1"/>
  <c r="Y512" i="11"/>
  <c r="AA512" i="11" s="1"/>
  <c r="AE511" i="11"/>
  <c r="AD511" i="11"/>
  <c r="AC511" i="11"/>
  <c r="AB511" i="11"/>
  <c r="Y511" i="11"/>
  <c r="AA511" i="11" s="1"/>
  <c r="X511" i="11"/>
  <c r="Z511" i="11" s="1"/>
  <c r="W511" i="11"/>
  <c r="AE510" i="11"/>
  <c r="AD510" i="11"/>
  <c r="AC510" i="11"/>
  <c r="AB510" i="11"/>
  <c r="X510" i="11"/>
  <c r="Z510" i="11" s="1"/>
  <c r="W510" i="11"/>
  <c r="Y510" i="11" s="1"/>
  <c r="AA510" i="11" s="1"/>
  <c r="AE509" i="11"/>
  <c r="AD509" i="11"/>
  <c r="AC509" i="11"/>
  <c r="AB509" i="11"/>
  <c r="W509" i="11"/>
  <c r="X509" i="11" s="1"/>
  <c r="Z509" i="11" s="1"/>
  <c r="AE508" i="11"/>
  <c r="AD508" i="11"/>
  <c r="AC508" i="11"/>
  <c r="AB508" i="11"/>
  <c r="W508" i="11"/>
  <c r="Y508" i="11" s="1"/>
  <c r="AA508" i="11" s="1"/>
  <c r="AE507" i="11"/>
  <c r="AD507" i="11"/>
  <c r="AC507" i="11"/>
  <c r="AB507" i="11"/>
  <c r="W507" i="11"/>
  <c r="Y507" i="11" s="1"/>
  <c r="AA507" i="11" s="1"/>
  <c r="AE506" i="11"/>
  <c r="AD506" i="11"/>
  <c r="AC506" i="11"/>
  <c r="AB506" i="11"/>
  <c r="W506" i="11"/>
  <c r="Y506" i="11" s="1"/>
  <c r="AA506" i="11" s="1"/>
  <c r="AE505" i="11"/>
  <c r="AD505" i="11"/>
  <c r="AC505" i="11"/>
  <c r="AB505" i="11"/>
  <c r="W505" i="11"/>
  <c r="Y505" i="11" s="1"/>
  <c r="AA505" i="11" s="1"/>
  <c r="AE504" i="11"/>
  <c r="AD504" i="11"/>
  <c r="AC504" i="11"/>
  <c r="AB504" i="11"/>
  <c r="W504" i="11"/>
  <c r="Y504" i="11" s="1"/>
  <c r="AA504" i="11" s="1"/>
  <c r="AE503" i="11"/>
  <c r="AD503" i="11"/>
  <c r="AC503" i="11"/>
  <c r="AB503" i="11"/>
  <c r="W503" i="11"/>
  <c r="X503" i="11" s="1"/>
  <c r="Z503" i="11" s="1"/>
  <c r="AE502" i="11"/>
  <c r="AD502" i="11"/>
  <c r="AC502" i="11"/>
  <c r="AB502" i="11"/>
  <c r="W502" i="11"/>
  <c r="Y502" i="11" s="1"/>
  <c r="AA502" i="11" s="1"/>
  <c r="AE501" i="11"/>
  <c r="AD501" i="11"/>
  <c r="AC501" i="11"/>
  <c r="AB501" i="11"/>
  <c r="X501" i="11"/>
  <c r="Z501" i="11" s="1"/>
  <c r="W501" i="11"/>
  <c r="Y501" i="11"/>
  <c r="AA501" i="11" s="1"/>
  <c r="AE500" i="11"/>
  <c r="AD500" i="11"/>
  <c r="AC500" i="11"/>
  <c r="AB500" i="11"/>
  <c r="W500" i="11"/>
  <c r="X500" i="11" s="1"/>
  <c r="Z500" i="11" s="1"/>
  <c r="Y500" i="11"/>
  <c r="AA500" i="11" s="1"/>
  <c r="AE499" i="11"/>
  <c r="AD499" i="11"/>
  <c r="AC499" i="11"/>
  <c r="AB499" i="11"/>
  <c r="Y499" i="11"/>
  <c r="AA499" i="11" s="1"/>
  <c r="X499" i="11"/>
  <c r="Z499" i="11" s="1"/>
  <c r="W499" i="11"/>
  <c r="AE498" i="11"/>
  <c r="AD498" i="11"/>
  <c r="AC498" i="11"/>
  <c r="AB498" i="11"/>
  <c r="X498" i="11"/>
  <c r="Z498" i="11" s="1"/>
  <c r="W498" i="11"/>
  <c r="Y498" i="11"/>
  <c r="AA498" i="11" s="1"/>
  <c r="AE497" i="11"/>
  <c r="AD497" i="11"/>
  <c r="AC497" i="11"/>
  <c r="AB497" i="11"/>
  <c r="W497" i="11"/>
  <c r="X497" i="11"/>
  <c r="Z497" i="11" s="1"/>
  <c r="AE496" i="11"/>
  <c r="AD496" i="11"/>
  <c r="AC496" i="11"/>
  <c r="AB496" i="11"/>
  <c r="W496" i="11"/>
  <c r="Y496" i="11"/>
  <c r="AA496" i="11" s="1"/>
  <c r="AE495" i="11"/>
  <c r="AD495" i="11"/>
  <c r="AC495" i="11"/>
  <c r="AB495" i="11"/>
  <c r="W495" i="11"/>
  <c r="Y495" i="11" s="1"/>
  <c r="AA495" i="11" s="1"/>
  <c r="AE494" i="11"/>
  <c r="AD494" i="11"/>
  <c r="AC494" i="11"/>
  <c r="AB494" i="11"/>
  <c r="W494" i="11"/>
  <c r="Y494" i="11" s="1"/>
  <c r="AA494" i="11" s="1"/>
  <c r="AE493" i="11"/>
  <c r="AD493" i="11"/>
  <c r="AC493" i="11"/>
  <c r="AB493" i="11"/>
  <c r="Y493" i="11"/>
  <c r="AA493" i="11" s="1"/>
  <c r="W493" i="11"/>
  <c r="X493" i="11"/>
  <c r="Z493" i="11" s="1"/>
  <c r="AE492" i="11"/>
  <c r="AD492" i="11"/>
  <c r="AC492" i="11"/>
  <c r="AB492" i="11"/>
  <c r="W492" i="11"/>
  <c r="Y492" i="11"/>
  <c r="AA492" i="11" s="1"/>
  <c r="AE491" i="11"/>
  <c r="AD491" i="11"/>
  <c r="AC491" i="11"/>
  <c r="AB491" i="11"/>
  <c r="W491" i="11"/>
  <c r="Y491" i="11" s="1"/>
  <c r="AA491" i="11" s="1"/>
  <c r="AE490" i="11"/>
  <c r="AD490" i="11"/>
  <c r="AC490" i="11"/>
  <c r="AB490" i="11"/>
  <c r="W490" i="11"/>
  <c r="X490" i="11" s="1"/>
  <c r="Z490" i="11" s="1"/>
  <c r="AE489" i="11"/>
  <c r="AD489" i="11"/>
  <c r="AC489" i="11"/>
  <c r="AB489" i="11"/>
  <c r="W489" i="11"/>
  <c r="Y489" i="11" s="1"/>
  <c r="AA489" i="11" s="1"/>
  <c r="AE488" i="11"/>
  <c r="AD488" i="11"/>
  <c r="AC488" i="11"/>
  <c r="AB488" i="11"/>
  <c r="W488" i="11"/>
  <c r="Y488" i="11" s="1"/>
  <c r="AA488" i="11" s="1"/>
  <c r="AE487" i="11"/>
  <c r="AD487" i="11"/>
  <c r="AC487" i="11"/>
  <c r="AB487" i="11"/>
  <c r="Y487" i="11"/>
  <c r="AA487" i="11" s="1"/>
  <c r="W487" i="11"/>
  <c r="X487" i="11"/>
  <c r="Z487" i="11" s="1"/>
  <c r="AE486" i="11"/>
  <c r="AD486" i="11"/>
  <c r="AC486" i="11"/>
  <c r="AB486" i="11"/>
  <c r="W486" i="11"/>
  <c r="Y486" i="11"/>
  <c r="AA486" i="11" s="1"/>
  <c r="AE485" i="11"/>
  <c r="AD485" i="11"/>
  <c r="AC485" i="11"/>
  <c r="AB485" i="11"/>
  <c r="W485" i="11"/>
  <c r="Y485" i="11" s="1"/>
  <c r="AA485" i="11" s="1"/>
  <c r="AE484" i="11"/>
  <c r="AD484" i="11"/>
  <c r="AC484" i="11"/>
  <c r="AB484" i="11"/>
  <c r="X484" i="11"/>
  <c r="Z484" i="11" s="1"/>
  <c r="W484" i="11"/>
  <c r="Y484" i="11"/>
  <c r="AA484" i="11"/>
  <c r="AE483" i="11"/>
  <c r="AD483" i="11"/>
  <c r="AC483" i="11"/>
  <c r="AB483" i="11"/>
  <c r="W483" i="11"/>
  <c r="Y483" i="11"/>
  <c r="AA483" i="11" s="1"/>
  <c r="AE482" i="11"/>
  <c r="AD482" i="11"/>
  <c r="AC482" i="11"/>
  <c r="AB482" i="11"/>
  <c r="W482" i="11"/>
  <c r="Y482" i="11"/>
  <c r="AA482" i="11" s="1"/>
  <c r="AE481" i="11"/>
  <c r="AD481" i="11"/>
  <c r="AC481" i="11"/>
  <c r="AB481" i="11"/>
  <c r="X481" i="11"/>
  <c r="Z481" i="11" s="1"/>
  <c r="W481" i="11"/>
  <c r="Y481" i="11" s="1"/>
  <c r="AA481" i="11" s="1"/>
  <c r="AE480" i="11"/>
  <c r="AD480" i="11"/>
  <c r="AC480" i="11"/>
  <c r="AB480" i="11"/>
  <c r="X480" i="11"/>
  <c r="Z480" i="11" s="1"/>
  <c r="W480" i="11"/>
  <c r="Y480" i="11" s="1"/>
  <c r="AA480" i="11" s="1"/>
  <c r="AE479" i="11"/>
  <c r="AD479" i="11"/>
  <c r="AC479" i="11"/>
  <c r="AB479" i="11"/>
  <c r="X479" i="11"/>
  <c r="Z479" i="11" s="1"/>
  <c r="W479" i="11"/>
  <c r="Y479" i="11"/>
  <c r="AA479" i="11" s="1"/>
  <c r="AE478" i="11"/>
  <c r="AD478" i="11"/>
  <c r="AC478" i="11"/>
  <c r="AB478" i="11"/>
  <c r="W478" i="11"/>
  <c r="Y478" i="11" s="1"/>
  <c r="AA478" i="11" s="1"/>
  <c r="AE477" i="11"/>
  <c r="AD477" i="11"/>
  <c r="AC477" i="11"/>
  <c r="AB477" i="11"/>
  <c r="Y477" i="11"/>
  <c r="AA477" i="11" s="1"/>
  <c r="W477" i="11"/>
  <c r="X477" i="11" s="1"/>
  <c r="Z477" i="11" s="1"/>
  <c r="AE476" i="11"/>
  <c r="AD476" i="11"/>
  <c r="AC476" i="11"/>
  <c r="AB476" i="11"/>
  <c r="W476" i="11"/>
  <c r="X476" i="11" s="1"/>
  <c r="Z476" i="11" s="1"/>
  <c r="Y476" i="11"/>
  <c r="AA476" i="11" s="1"/>
  <c r="AE475" i="11"/>
  <c r="AD475" i="11"/>
  <c r="AC475" i="11"/>
  <c r="AB475" i="11"/>
  <c r="W475" i="11"/>
  <c r="Y475" i="11" s="1"/>
  <c r="AA475" i="11" s="1"/>
  <c r="AE474" i="11"/>
  <c r="AD474" i="11"/>
  <c r="AC474" i="11"/>
  <c r="AB474" i="11"/>
  <c r="W474" i="11"/>
  <c r="Y474" i="11" s="1"/>
  <c r="AA474" i="11" s="1"/>
  <c r="AE473" i="11"/>
  <c r="AD473" i="11"/>
  <c r="AC473" i="11"/>
  <c r="AB473" i="11"/>
  <c r="X473" i="11"/>
  <c r="Z473" i="11" s="1"/>
  <c r="W473" i="11"/>
  <c r="Y473" i="11"/>
  <c r="AA473" i="11" s="1"/>
  <c r="AE472" i="11"/>
  <c r="AD472" i="11"/>
  <c r="AC472" i="11"/>
  <c r="AB472" i="11"/>
  <c r="W472" i="11"/>
  <c r="Y472" i="11" s="1"/>
  <c r="AA472" i="11" s="1"/>
  <c r="AE471" i="11"/>
  <c r="AD471" i="11"/>
  <c r="AC471" i="11"/>
  <c r="AB471" i="11"/>
  <c r="Y471" i="11"/>
  <c r="AA471" i="11" s="1"/>
  <c r="W471" i="11"/>
  <c r="X471" i="11" s="1"/>
  <c r="Z471" i="11" s="1"/>
  <c r="AE470" i="11"/>
  <c r="AD470" i="11"/>
  <c r="AC470" i="11"/>
  <c r="AB470" i="11"/>
  <c r="W470" i="11"/>
  <c r="X470" i="11" s="1"/>
  <c r="Z470" i="11" s="1"/>
  <c r="Y470" i="11"/>
  <c r="AA470" i="11" s="1"/>
  <c r="AE469" i="11"/>
  <c r="AD469" i="11"/>
  <c r="AC469" i="11"/>
  <c r="AB469" i="11"/>
  <c r="W469" i="11"/>
  <c r="X469" i="11"/>
  <c r="Z469" i="11" s="1"/>
  <c r="AE468" i="11"/>
  <c r="AD468" i="11"/>
  <c r="AC468" i="11"/>
  <c r="AB468" i="11"/>
  <c r="W468" i="11"/>
  <c r="Y468" i="11"/>
  <c r="AA468" i="11" s="1"/>
  <c r="AE467" i="11"/>
  <c r="AD467" i="11"/>
  <c r="AC467" i="11"/>
  <c r="AB467" i="11"/>
  <c r="W467" i="11"/>
  <c r="Y467" i="11"/>
  <c r="AA467" i="11" s="1"/>
  <c r="AE466" i="11"/>
  <c r="AD466" i="11"/>
  <c r="AC466" i="11"/>
  <c r="AB466" i="11"/>
  <c r="W466" i="11"/>
  <c r="Y466" i="11" s="1"/>
  <c r="AA466" i="11" s="1"/>
  <c r="AE465" i="11"/>
  <c r="AD465" i="11"/>
  <c r="AC465" i="11"/>
  <c r="AB465" i="11"/>
  <c r="Y465" i="11"/>
  <c r="AA465" i="11" s="1"/>
  <c r="X465" i="11"/>
  <c r="Z465" i="11" s="1"/>
  <c r="W465" i="11"/>
  <c r="AE464" i="11"/>
  <c r="AD464" i="11"/>
  <c r="AC464" i="11"/>
  <c r="AB464" i="11"/>
  <c r="X464" i="11"/>
  <c r="Z464" i="11" s="1"/>
  <c r="W464" i="11"/>
  <c r="Y464" i="11"/>
  <c r="AA464" i="11" s="1"/>
  <c r="AE463" i="11"/>
  <c r="AD463" i="11"/>
  <c r="AC463" i="11"/>
  <c r="AB463" i="11"/>
  <c r="W463" i="11"/>
  <c r="X463" i="11"/>
  <c r="Z463" i="11" s="1"/>
  <c r="AE462" i="11"/>
  <c r="AD462" i="11"/>
  <c r="AC462" i="11"/>
  <c r="AB462" i="11"/>
  <c r="W462" i="11"/>
  <c r="Y462" i="11"/>
  <c r="AA462" i="11" s="1"/>
  <c r="AE461" i="11"/>
  <c r="AD461" i="11"/>
  <c r="AC461" i="11"/>
  <c r="AB461" i="11"/>
  <c r="X461" i="11"/>
  <c r="Z461" i="11" s="1"/>
  <c r="W461" i="11"/>
  <c r="Y461" i="11" s="1"/>
  <c r="AA461" i="11" s="1"/>
  <c r="AE460" i="11"/>
  <c r="AD460" i="11"/>
  <c r="AC460" i="11"/>
  <c r="AB460" i="11"/>
  <c r="X460" i="11"/>
  <c r="Z460" i="11" s="1"/>
  <c r="W460" i="11"/>
  <c r="Y460" i="11"/>
  <c r="AA460" i="11" s="1"/>
  <c r="AE459" i="11"/>
  <c r="AD459" i="11"/>
  <c r="AC459" i="11"/>
  <c r="AB459" i="11"/>
  <c r="W459" i="11"/>
  <c r="Y459" i="11" s="1"/>
  <c r="AA459" i="11" s="1"/>
  <c r="AE458" i="11"/>
  <c r="AD458" i="11"/>
  <c r="AC458" i="11"/>
  <c r="AB458" i="11"/>
  <c r="X458" i="11"/>
  <c r="Z458" i="11" s="1"/>
  <c r="W458" i="11"/>
  <c r="Y458" i="11" s="1"/>
  <c r="AA458" i="11" s="1"/>
  <c r="AE457" i="11"/>
  <c r="AD457" i="11"/>
  <c r="AC457" i="11"/>
  <c r="AB457" i="11"/>
  <c r="W457" i="11"/>
  <c r="Y457" i="11" s="1"/>
  <c r="AA457" i="11" s="1"/>
  <c r="X457" i="11"/>
  <c r="Z457" i="11" s="1"/>
  <c r="AE456" i="11"/>
  <c r="AD456" i="11"/>
  <c r="AC456" i="11"/>
  <c r="AB456" i="11"/>
  <c r="W456" i="11"/>
  <c r="Y456" i="11"/>
  <c r="AA456" i="11" s="1"/>
  <c r="AE455" i="11"/>
  <c r="AD455" i="11"/>
  <c r="AC455" i="11"/>
  <c r="AB455" i="11"/>
  <c r="W455" i="11"/>
  <c r="Y455" i="11" s="1"/>
  <c r="AA455" i="11" s="1"/>
  <c r="AE454" i="11"/>
  <c r="AD454" i="11"/>
  <c r="AC454" i="11"/>
  <c r="AB454" i="11"/>
  <c r="W454" i="11"/>
  <c r="X454" i="11" s="1"/>
  <c r="Z454" i="11" s="1"/>
  <c r="AE453" i="11"/>
  <c r="AD453" i="11"/>
  <c r="AC453" i="11"/>
  <c r="AB453" i="11"/>
  <c r="W453" i="11"/>
  <c r="Y453" i="11" s="1"/>
  <c r="AA453" i="11" s="1"/>
  <c r="AE452" i="11"/>
  <c r="AD452" i="11"/>
  <c r="AC452" i="11"/>
  <c r="AB452" i="11"/>
  <c r="W452" i="11"/>
  <c r="Y452" i="11" s="1"/>
  <c r="AA452" i="11" s="1"/>
  <c r="AE451" i="11"/>
  <c r="AD451" i="11"/>
  <c r="AC451" i="11"/>
  <c r="AB451" i="11"/>
  <c r="W451" i="11"/>
  <c r="X451" i="11" s="1"/>
  <c r="Z451" i="11" s="1"/>
  <c r="AE450" i="11"/>
  <c r="AD450" i="11"/>
  <c r="AC450" i="11"/>
  <c r="AB450" i="11"/>
  <c r="W450" i="11"/>
  <c r="Y450" i="11" s="1"/>
  <c r="AA450" i="11" s="1"/>
  <c r="AE449" i="11"/>
  <c r="AD449" i="11"/>
  <c r="AC449" i="11"/>
  <c r="AB449" i="11"/>
  <c r="Y449" i="11"/>
  <c r="AA449" i="11" s="1"/>
  <c r="X449" i="11"/>
  <c r="Z449" i="11" s="1"/>
  <c r="W449" i="11"/>
  <c r="AE448" i="11"/>
  <c r="AD448" i="11"/>
  <c r="AC448" i="11"/>
  <c r="AB448" i="11"/>
  <c r="X448" i="11"/>
  <c r="Z448" i="11" s="1"/>
  <c r="W448" i="11"/>
  <c r="Y448" i="11"/>
  <c r="AA448" i="11" s="1"/>
  <c r="AE447" i="11"/>
  <c r="AD447" i="11"/>
  <c r="AC447" i="11"/>
  <c r="AB447" i="11"/>
  <c r="W447" i="11"/>
  <c r="X447" i="11" s="1"/>
  <c r="Z447" i="11" s="1"/>
  <c r="AE446" i="11"/>
  <c r="AD446" i="11"/>
  <c r="AC446" i="11"/>
  <c r="AB446" i="11"/>
  <c r="W446" i="11"/>
  <c r="Y446" i="11" s="1"/>
  <c r="AA446" i="11" s="1"/>
  <c r="AE445" i="11"/>
  <c r="AD445" i="11"/>
  <c r="AC445" i="11"/>
  <c r="AB445" i="11"/>
  <c r="X445" i="11"/>
  <c r="Z445" i="11" s="1"/>
  <c r="W445" i="11"/>
  <c r="Y445" i="11"/>
  <c r="AA445" i="11" s="1"/>
  <c r="AE444" i="11"/>
  <c r="AD444" i="11"/>
  <c r="AC444" i="11"/>
  <c r="AB444" i="11"/>
  <c r="W444" i="11"/>
  <c r="X444" i="11" s="1"/>
  <c r="Z444" i="11" s="1"/>
  <c r="Y444" i="11"/>
  <c r="AA444" i="11" s="1"/>
  <c r="AE443" i="11"/>
  <c r="AD443" i="11"/>
  <c r="AC443" i="11"/>
  <c r="AB443" i="11"/>
  <c r="X443" i="11"/>
  <c r="Z443" i="11" s="1"/>
  <c r="W443" i="11"/>
  <c r="Y443" i="11" s="1"/>
  <c r="AA443" i="11" s="1"/>
  <c r="AE442" i="11"/>
  <c r="AD442" i="11"/>
  <c r="AC442" i="11"/>
  <c r="AB442" i="11"/>
  <c r="X442" i="11"/>
  <c r="Z442" i="11" s="1"/>
  <c r="W442" i="11"/>
  <c r="Y442" i="11" s="1"/>
  <c r="AA442" i="11" s="1"/>
  <c r="AE441" i="11"/>
  <c r="AD441" i="11"/>
  <c r="AC441" i="11"/>
  <c r="AB441" i="11"/>
  <c r="Y441" i="11"/>
  <c r="AA441" i="11" s="1"/>
  <c r="W441" i="11"/>
  <c r="X441" i="11"/>
  <c r="Z441" i="11" s="1"/>
  <c r="AE440" i="11"/>
  <c r="AD440" i="11"/>
  <c r="AC440" i="11"/>
  <c r="AB440" i="11"/>
  <c r="W440" i="11"/>
  <c r="Y440" i="11"/>
  <c r="AA440" i="11" s="1"/>
  <c r="AE439" i="11"/>
  <c r="AD439" i="11"/>
  <c r="AC439" i="11"/>
  <c r="AB439" i="11"/>
  <c r="W439" i="11"/>
  <c r="Y439" i="11" s="1"/>
  <c r="AA439" i="11" s="1"/>
  <c r="AE438" i="11"/>
  <c r="AD438" i="11"/>
  <c r="AC438" i="11"/>
  <c r="AB438" i="11"/>
  <c r="X438" i="11"/>
  <c r="Z438" i="11" s="1"/>
  <c r="W438" i="11"/>
  <c r="Y438" i="11"/>
  <c r="AA438" i="11" s="1"/>
  <c r="AE437" i="11"/>
  <c r="AD437" i="11"/>
  <c r="AC437" i="11"/>
  <c r="AB437" i="11"/>
  <c r="W437" i="11"/>
  <c r="Y437" i="11"/>
  <c r="AA437" i="11" s="1"/>
  <c r="AE436" i="11"/>
  <c r="AD436" i="11"/>
  <c r="AC436" i="11"/>
  <c r="AB436" i="11"/>
  <c r="W436" i="11"/>
  <c r="Y436" i="11"/>
  <c r="AA436" i="11" s="1"/>
  <c r="AE435" i="11"/>
  <c r="AD435" i="11"/>
  <c r="AC435" i="11"/>
  <c r="AB435" i="11"/>
  <c r="W435" i="11"/>
  <c r="Y435" i="11" s="1"/>
  <c r="AA435" i="11" s="1"/>
  <c r="X435" i="11"/>
  <c r="Z435" i="11" s="1"/>
  <c r="AE434" i="11"/>
  <c r="AD434" i="11"/>
  <c r="AC434" i="11"/>
  <c r="AB434" i="11"/>
  <c r="W434" i="11"/>
  <c r="Y434" i="11" s="1"/>
  <c r="AA434" i="11" s="1"/>
  <c r="AE433" i="11"/>
  <c r="AD433" i="11"/>
  <c r="AC433" i="11"/>
  <c r="AB433" i="11"/>
  <c r="W433" i="11"/>
  <c r="X433" i="11" s="1"/>
  <c r="Z433" i="11" s="1"/>
  <c r="AE432" i="11"/>
  <c r="AD432" i="11"/>
  <c r="AC432" i="11"/>
  <c r="AB432" i="11"/>
  <c r="W432" i="11"/>
  <c r="Y432" i="11" s="1"/>
  <c r="AA432" i="11" s="1"/>
  <c r="AE431" i="11"/>
  <c r="AD431" i="11"/>
  <c r="AC431" i="11"/>
  <c r="AB431" i="11"/>
  <c r="W431" i="11"/>
  <c r="AE430" i="11"/>
  <c r="AD430" i="11"/>
  <c r="AC430" i="11"/>
  <c r="AB430" i="11"/>
  <c r="W430" i="11"/>
  <c r="AE429" i="11"/>
  <c r="AD429" i="11"/>
  <c r="AC429" i="11"/>
  <c r="AB429" i="11"/>
  <c r="W429" i="11"/>
  <c r="Y429" i="11" s="1"/>
  <c r="AA429" i="11" s="1"/>
  <c r="AE428" i="11"/>
  <c r="AD428" i="11"/>
  <c r="AC428" i="11"/>
  <c r="AB428" i="11"/>
  <c r="W428" i="11"/>
  <c r="X428" i="11" s="1"/>
  <c r="Z428" i="11" s="1"/>
  <c r="AE427" i="11"/>
  <c r="AD427" i="11"/>
  <c r="AC427" i="11"/>
  <c r="AB427" i="11"/>
  <c r="X427" i="11"/>
  <c r="Z427" i="11" s="1"/>
  <c r="W427" i="11"/>
  <c r="Y427" i="11" s="1"/>
  <c r="AA427" i="11" s="1"/>
  <c r="AE426" i="11"/>
  <c r="AD426" i="11"/>
  <c r="AC426" i="11"/>
  <c r="AB426" i="11"/>
  <c r="X426" i="11"/>
  <c r="Z426" i="11" s="1"/>
  <c r="W426" i="11"/>
  <c r="Y426" i="11"/>
  <c r="AA426" i="11" s="1"/>
  <c r="AE425" i="11"/>
  <c r="AD425" i="11"/>
  <c r="AC425" i="11"/>
  <c r="AB425" i="11"/>
  <c r="W425" i="11"/>
  <c r="AE424" i="11"/>
  <c r="AD424" i="11"/>
  <c r="AC424" i="11"/>
  <c r="AB424" i="11"/>
  <c r="W424" i="11"/>
  <c r="AE423" i="11"/>
  <c r="AD423" i="11"/>
  <c r="AC423" i="11"/>
  <c r="AB423" i="11"/>
  <c r="W423" i="11"/>
  <c r="X423" i="11" s="1"/>
  <c r="Z423" i="11" s="1"/>
  <c r="AE422" i="11"/>
  <c r="AD422" i="11"/>
  <c r="AC422" i="11"/>
  <c r="AB422" i="11"/>
  <c r="W422" i="11"/>
  <c r="Y422" i="11" s="1"/>
  <c r="AA422" i="11" s="1"/>
  <c r="AE421" i="11"/>
  <c r="AD421" i="11"/>
  <c r="AC421" i="11"/>
  <c r="AB421" i="11"/>
  <c r="Y421" i="11"/>
  <c r="AA421" i="11" s="1"/>
  <c r="X421" i="11"/>
  <c r="Z421" i="11" s="1"/>
  <c r="W421" i="11"/>
  <c r="AE420" i="11"/>
  <c r="AD420" i="11"/>
  <c r="AC420" i="11"/>
  <c r="AB420" i="11"/>
  <c r="X420" i="11"/>
  <c r="Z420" i="11" s="1"/>
  <c r="W420" i="11"/>
  <c r="Y420" i="11"/>
  <c r="AA420" i="11" s="1"/>
  <c r="AE419" i="11"/>
  <c r="AD419" i="11"/>
  <c r="AC419" i="11"/>
  <c r="AB419" i="11"/>
  <c r="W419" i="11"/>
  <c r="X419" i="11" s="1"/>
  <c r="Z419" i="11" s="1"/>
  <c r="AE418" i="11"/>
  <c r="AD418" i="11"/>
  <c r="AC418" i="11"/>
  <c r="AB418" i="11"/>
  <c r="W418" i="11"/>
  <c r="Y418" i="11" s="1"/>
  <c r="AA418" i="11" s="1"/>
  <c r="AE417" i="11"/>
  <c r="AD417" i="11"/>
  <c r="AC417" i="11"/>
  <c r="AB417" i="11"/>
  <c r="W417" i="11"/>
  <c r="X417" i="11" s="1"/>
  <c r="Z417" i="11" s="1"/>
  <c r="AE416" i="11"/>
  <c r="AD416" i="11"/>
  <c r="AC416" i="11"/>
  <c r="AB416" i="11"/>
  <c r="W416" i="11"/>
  <c r="Y416" i="11" s="1"/>
  <c r="AA416" i="11" s="1"/>
  <c r="AE415" i="11"/>
  <c r="AD415" i="11"/>
  <c r="AC415" i="11"/>
  <c r="AB415" i="11"/>
  <c r="Y415" i="11"/>
  <c r="AA415" i="11" s="1"/>
  <c r="W415" i="11"/>
  <c r="X415" i="11" s="1"/>
  <c r="Z415" i="11" s="1"/>
  <c r="AE414" i="11"/>
  <c r="AD414" i="11"/>
  <c r="AC414" i="11"/>
  <c r="AB414" i="11"/>
  <c r="W414" i="11"/>
  <c r="X414" i="11" s="1"/>
  <c r="Z414" i="11" s="1"/>
  <c r="Y414" i="11"/>
  <c r="AA414" i="11" s="1"/>
  <c r="AE413" i="11"/>
  <c r="AD413" i="11"/>
  <c r="AC413" i="11"/>
  <c r="AB413" i="11"/>
  <c r="X413" i="11"/>
  <c r="Z413" i="11" s="1"/>
  <c r="W413" i="11"/>
  <c r="Y413" i="11" s="1"/>
  <c r="AA413" i="11" s="1"/>
  <c r="AE412" i="11"/>
  <c r="AD412" i="11"/>
  <c r="AC412" i="11"/>
  <c r="AB412" i="11"/>
  <c r="X412" i="11"/>
  <c r="Z412" i="11" s="1"/>
  <c r="W412" i="11"/>
  <c r="Y412" i="11" s="1"/>
  <c r="AA412" i="11" s="1"/>
  <c r="AE411" i="11"/>
  <c r="AD411" i="11"/>
  <c r="AC411" i="11"/>
  <c r="AB411" i="11"/>
  <c r="W411" i="11"/>
  <c r="X411" i="11" s="1"/>
  <c r="Z411" i="11" s="1"/>
  <c r="AE410" i="11"/>
  <c r="AD410" i="11"/>
  <c r="AC410" i="11"/>
  <c r="AB410" i="11"/>
  <c r="W410" i="11"/>
  <c r="Y410" i="11" s="1"/>
  <c r="AA410" i="11" s="1"/>
  <c r="AE409" i="11"/>
  <c r="AD409" i="11"/>
  <c r="AC409" i="11"/>
  <c r="AB409" i="11"/>
  <c r="X409" i="11"/>
  <c r="Z409" i="11" s="1"/>
  <c r="W409" i="11"/>
  <c r="Y409" i="11"/>
  <c r="AA409" i="11" s="1"/>
  <c r="AE408" i="11"/>
  <c r="AD408" i="11"/>
  <c r="AC408" i="11"/>
  <c r="AB408" i="11"/>
  <c r="W408" i="11"/>
  <c r="Y408" i="11" s="1"/>
  <c r="AA408" i="11" s="1"/>
  <c r="AE407" i="11"/>
  <c r="AD407" i="11"/>
  <c r="AC407" i="11"/>
  <c r="AB407" i="11"/>
  <c r="Y407" i="11"/>
  <c r="AA407" i="11" s="1"/>
  <c r="W407" i="11"/>
  <c r="X407" i="11" s="1"/>
  <c r="Z407" i="11" s="1"/>
  <c r="AE406" i="11"/>
  <c r="AD406" i="11"/>
  <c r="AC406" i="11"/>
  <c r="AB406" i="11"/>
  <c r="W406" i="11"/>
  <c r="X406" i="11" s="1"/>
  <c r="Z406" i="11" s="1"/>
  <c r="Y406" i="11"/>
  <c r="AA406" i="11" s="1"/>
  <c r="AE405" i="11"/>
  <c r="AD405" i="11"/>
  <c r="AC405" i="11"/>
  <c r="AB405" i="11"/>
  <c r="W405" i="11"/>
  <c r="Y405" i="11" s="1"/>
  <c r="AA405" i="11" s="1"/>
  <c r="AE404" i="11"/>
  <c r="AD404" i="11"/>
  <c r="AC404" i="11"/>
  <c r="AB404" i="11"/>
  <c r="W404" i="11"/>
  <c r="Y404" i="11" s="1"/>
  <c r="AA404" i="11" s="1"/>
  <c r="AE403" i="11"/>
  <c r="AD403" i="11"/>
  <c r="AC403" i="11"/>
  <c r="AB403" i="11"/>
  <c r="Y403" i="11"/>
  <c r="AA403" i="11" s="1"/>
  <c r="X403" i="11"/>
  <c r="Z403" i="11" s="1"/>
  <c r="W403" i="11"/>
  <c r="AE402" i="11"/>
  <c r="AD402" i="11"/>
  <c r="AC402" i="11"/>
  <c r="AB402" i="11"/>
  <c r="X402" i="11"/>
  <c r="Z402" i="11" s="1"/>
  <c r="W402" i="11"/>
  <c r="Y402" i="11"/>
  <c r="AA402" i="11" s="1"/>
  <c r="AE401" i="11"/>
  <c r="AD401" i="11"/>
  <c r="AC401" i="11"/>
  <c r="AB401" i="11"/>
  <c r="X401" i="11"/>
  <c r="Z401" i="11" s="1"/>
  <c r="W401" i="11"/>
  <c r="Y401" i="11" s="1"/>
  <c r="AA401" i="11" s="1"/>
  <c r="AE400" i="11"/>
  <c r="AD400" i="11"/>
  <c r="AC400" i="11"/>
  <c r="AB400" i="11"/>
  <c r="W400" i="11"/>
  <c r="X400" i="11" s="1"/>
  <c r="Z400" i="11" s="1"/>
  <c r="Y400" i="11"/>
  <c r="AA400" i="11" s="1"/>
  <c r="AE399" i="11"/>
  <c r="AD399" i="11"/>
  <c r="AC399" i="11"/>
  <c r="AB399" i="11"/>
  <c r="W399" i="11"/>
  <c r="X399" i="11" s="1"/>
  <c r="Z399" i="11" s="1"/>
  <c r="AE398" i="11"/>
  <c r="AD398" i="11"/>
  <c r="AC398" i="11"/>
  <c r="AB398" i="11"/>
  <c r="X398" i="11"/>
  <c r="Z398" i="11" s="1"/>
  <c r="W398" i="11"/>
  <c r="Y398" i="11" s="1"/>
  <c r="AA398" i="11" s="1"/>
  <c r="AE397" i="11"/>
  <c r="AD397" i="11"/>
  <c r="AC397" i="11"/>
  <c r="AB397" i="11"/>
  <c r="W397" i="11"/>
  <c r="AE396" i="11"/>
  <c r="AD396" i="11"/>
  <c r="AC396" i="11"/>
  <c r="AB396" i="11"/>
  <c r="W396" i="11"/>
  <c r="AE395" i="11"/>
  <c r="AD395" i="11"/>
  <c r="AC395" i="11"/>
  <c r="AB395" i="11"/>
  <c r="W395" i="11"/>
  <c r="X395" i="11"/>
  <c r="Z395" i="11" s="1"/>
  <c r="AE394" i="11"/>
  <c r="AD394" i="11"/>
  <c r="AC394" i="11"/>
  <c r="AB394" i="11"/>
  <c r="W394" i="11"/>
  <c r="Y394" i="11"/>
  <c r="AA394" i="11" s="1"/>
  <c r="AE393" i="11"/>
  <c r="AD393" i="11"/>
  <c r="AC393" i="11"/>
  <c r="AB393" i="11"/>
  <c r="W393" i="11"/>
  <c r="X393" i="11" s="1"/>
  <c r="Z393" i="11" s="1"/>
  <c r="AE392" i="11"/>
  <c r="AD392" i="11"/>
  <c r="AC392" i="11"/>
  <c r="AB392" i="11"/>
  <c r="X392" i="11"/>
  <c r="Z392" i="11" s="1"/>
  <c r="W392" i="11"/>
  <c r="Y392" i="11" s="1"/>
  <c r="AA392" i="11" s="1"/>
  <c r="AE391" i="11"/>
  <c r="AD391" i="11"/>
  <c r="AC391" i="11"/>
  <c r="AB391" i="11"/>
  <c r="W391" i="11"/>
  <c r="AE390" i="11"/>
  <c r="AD390" i="11"/>
  <c r="AC390" i="11"/>
  <c r="AB390" i="11"/>
  <c r="W390" i="11"/>
  <c r="AE389" i="11"/>
  <c r="AD389" i="11"/>
  <c r="AC389" i="11"/>
  <c r="AB389" i="11"/>
  <c r="W389" i="11"/>
  <c r="X389" i="11"/>
  <c r="Z389" i="11" s="1"/>
  <c r="AE388" i="11"/>
  <c r="AD388" i="11"/>
  <c r="AC388" i="11"/>
  <c r="AB388" i="11"/>
  <c r="W388" i="11"/>
  <c r="Y388" i="11"/>
  <c r="AA388" i="11" s="1"/>
  <c r="AE387" i="11"/>
  <c r="AD387" i="11"/>
  <c r="AC387" i="11"/>
  <c r="AB387" i="11"/>
  <c r="X387" i="11"/>
  <c r="Z387" i="11" s="1"/>
  <c r="W387" i="11"/>
  <c r="Y387" i="11" s="1"/>
  <c r="AA387" i="11" s="1"/>
  <c r="AE386" i="11"/>
  <c r="AD386" i="11"/>
  <c r="AC386" i="11"/>
  <c r="AB386" i="11"/>
  <c r="X386" i="11"/>
  <c r="Z386" i="11" s="1"/>
  <c r="W386" i="11"/>
  <c r="Y386" i="11" s="1"/>
  <c r="AA386" i="11" s="1"/>
  <c r="AE385" i="11"/>
  <c r="AD385" i="11"/>
  <c r="AC385" i="11"/>
  <c r="AB385" i="11"/>
  <c r="Y385" i="11"/>
  <c r="AA385" i="11" s="1"/>
  <c r="W385" i="11"/>
  <c r="X385" i="11"/>
  <c r="Z385" i="11" s="1"/>
  <c r="AE384" i="11"/>
  <c r="AD384" i="11"/>
  <c r="AC384" i="11"/>
  <c r="AB384" i="11"/>
  <c r="W384" i="11"/>
  <c r="Y384" i="11"/>
  <c r="AA384" i="11" s="1"/>
  <c r="AE383" i="11"/>
  <c r="AD383" i="11"/>
  <c r="AC383" i="11"/>
  <c r="AB383" i="11"/>
  <c r="W383" i="11"/>
  <c r="Y383" i="11" s="1"/>
  <c r="AA383" i="11" s="1"/>
  <c r="AE382" i="11"/>
  <c r="AD382" i="11"/>
  <c r="AC382" i="11"/>
  <c r="AB382" i="11"/>
  <c r="X382" i="11"/>
  <c r="Z382" i="11" s="1"/>
  <c r="W382" i="11"/>
  <c r="Y382" i="11"/>
  <c r="AA382" i="11" s="1"/>
  <c r="AE381" i="11"/>
  <c r="AD381" i="11"/>
  <c r="AC381" i="11"/>
  <c r="AB381" i="11"/>
  <c r="W381" i="11"/>
  <c r="Y381" i="11" s="1"/>
  <c r="AA381" i="11" s="1"/>
  <c r="AE380" i="11"/>
  <c r="AD380" i="11"/>
  <c r="AC380" i="11"/>
  <c r="AB380" i="11"/>
  <c r="W380" i="11"/>
  <c r="X380" i="11" s="1"/>
  <c r="Z380" i="11" s="1"/>
  <c r="AE379" i="11"/>
  <c r="AD379" i="11"/>
  <c r="AC379" i="11"/>
  <c r="AB379" i="11"/>
  <c r="W379" i="11"/>
  <c r="X379" i="11" s="1"/>
  <c r="Z379" i="11" s="1"/>
  <c r="AE378" i="11"/>
  <c r="AD378" i="11"/>
  <c r="AC378" i="11"/>
  <c r="AB378" i="11"/>
  <c r="W378" i="11"/>
  <c r="Y378" i="11" s="1"/>
  <c r="AA378" i="11" s="1"/>
  <c r="AE377" i="11"/>
  <c r="AD377" i="11"/>
  <c r="AC377" i="11"/>
  <c r="AB377" i="11"/>
  <c r="W377" i="11"/>
  <c r="AE376" i="11"/>
  <c r="AD376" i="11"/>
  <c r="AC376" i="11"/>
  <c r="AB376" i="11"/>
  <c r="W376" i="11"/>
  <c r="AE375" i="11"/>
  <c r="AD375" i="11"/>
  <c r="AC375" i="11"/>
  <c r="AB375" i="11"/>
  <c r="W375" i="11"/>
  <c r="Y375" i="11" s="1"/>
  <c r="AA375" i="11" s="1"/>
  <c r="X375" i="11"/>
  <c r="Z375" i="11" s="1"/>
  <c r="AE374" i="11"/>
  <c r="AD374" i="11"/>
  <c r="AC374" i="11"/>
  <c r="AB374" i="11"/>
  <c r="W374" i="11"/>
  <c r="Y374" i="11"/>
  <c r="AA374" i="11" s="1"/>
  <c r="AE373" i="11"/>
  <c r="AD373" i="11"/>
  <c r="AC373" i="11"/>
  <c r="AB373" i="11"/>
  <c r="X373" i="11"/>
  <c r="Z373" i="11" s="1"/>
  <c r="W373" i="11"/>
  <c r="Y373" i="11" s="1"/>
  <c r="AA373" i="11" s="1"/>
  <c r="AE372" i="11"/>
  <c r="AD372" i="11"/>
  <c r="AC372" i="11"/>
  <c r="AB372" i="11"/>
  <c r="X372" i="11"/>
  <c r="Z372" i="11" s="1"/>
  <c r="W372" i="11"/>
  <c r="Y372" i="11" s="1"/>
  <c r="AA372" i="11" s="1"/>
  <c r="AE371" i="11"/>
  <c r="AD371" i="11"/>
  <c r="AC371" i="11"/>
  <c r="AB371" i="11"/>
  <c r="W371" i="11"/>
  <c r="Y371" i="11" s="1"/>
  <c r="AA371" i="11" s="1"/>
  <c r="AE370" i="11"/>
  <c r="AD370" i="11"/>
  <c r="AC370" i="11"/>
  <c r="AB370" i="11"/>
  <c r="W370" i="11"/>
  <c r="Y370" i="11" s="1"/>
  <c r="AA370" i="11" s="1"/>
  <c r="AE369" i="11"/>
  <c r="AD369" i="11"/>
  <c r="AC369" i="11"/>
  <c r="AB369" i="11"/>
  <c r="X369" i="11"/>
  <c r="Z369" i="11" s="1"/>
  <c r="W369" i="11"/>
  <c r="Y369" i="11"/>
  <c r="AA369" i="11" s="1"/>
  <c r="AE368" i="11"/>
  <c r="AD368" i="11"/>
  <c r="AC368" i="11"/>
  <c r="AB368" i="11"/>
  <c r="W368" i="11"/>
  <c r="X368" i="11" s="1"/>
  <c r="Z368" i="11" s="1"/>
  <c r="Y368" i="11"/>
  <c r="AA368" i="11" s="1"/>
  <c r="AE367" i="11"/>
  <c r="AD367" i="11"/>
  <c r="AC367" i="11"/>
  <c r="AB367" i="11"/>
  <c r="W367" i="11"/>
  <c r="AE366" i="11"/>
  <c r="AD366" i="11"/>
  <c r="AC366" i="11"/>
  <c r="AB366" i="11"/>
  <c r="W366" i="11"/>
  <c r="AE365" i="11"/>
  <c r="AD365" i="11"/>
  <c r="AC365" i="11"/>
  <c r="AB365" i="11"/>
  <c r="W365" i="11"/>
  <c r="AE364" i="11"/>
  <c r="AD364" i="11"/>
  <c r="AC364" i="11"/>
  <c r="AB364" i="11"/>
  <c r="W364" i="11"/>
  <c r="AE363" i="11"/>
  <c r="AD363" i="11"/>
  <c r="AC363" i="11"/>
  <c r="AB363" i="11"/>
  <c r="W363" i="11"/>
  <c r="Y363" i="11" s="1"/>
  <c r="AA363" i="11" s="1"/>
  <c r="AE362" i="11"/>
  <c r="AD362" i="11"/>
  <c r="AC362" i="11"/>
  <c r="AB362" i="11"/>
  <c r="W362" i="11"/>
  <c r="Y362" i="11" s="1"/>
  <c r="AA362" i="11" s="1"/>
  <c r="AE361" i="11"/>
  <c r="AD361" i="11"/>
  <c r="AC361" i="11"/>
  <c r="AB361" i="11"/>
  <c r="Y361" i="11"/>
  <c r="AA361" i="11" s="1"/>
  <c r="W361" i="11"/>
  <c r="X361" i="11"/>
  <c r="Z361" i="11" s="1"/>
  <c r="AE360" i="11"/>
  <c r="AD360" i="11"/>
  <c r="AC360" i="11"/>
  <c r="AB360" i="11"/>
  <c r="W360" i="11"/>
  <c r="Y360" i="11"/>
  <c r="AA360" i="11" s="1"/>
  <c r="AE359" i="11"/>
  <c r="AD359" i="11"/>
  <c r="AC359" i="11"/>
  <c r="AB359" i="11"/>
  <c r="W359" i="11"/>
  <c r="X359" i="11" s="1"/>
  <c r="Z359" i="11" s="1"/>
  <c r="Y359" i="11"/>
  <c r="AA359" i="11" s="1"/>
  <c r="AE358" i="11"/>
  <c r="AD358" i="11"/>
  <c r="AC358" i="11"/>
  <c r="AB358" i="11"/>
  <c r="W358" i="11"/>
  <c r="X358" i="11" s="1"/>
  <c r="Z358" i="11" s="1"/>
  <c r="AE357" i="11"/>
  <c r="AD357" i="11"/>
  <c r="AC357" i="11"/>
  <c r="AB357" i="11"/>
  <c r="Y357" i="11"/>
  <c r="AA357" i="11" s="1"/>
  <c r="X357" i="11"/>
  <c r="Z357" i="11" s="1"/>
  <c r="W357" i="11"/>
  <c r="AE356" i="11"/>
  <c r="AD356" i="11"/>
  <c r="AC356" i="11"/>
  <c r="AB356" i="11"/>
  <c r="X356" i="11"/>
  <c r="Z356" i="11" s="1"/>
  <c r="W356" i="11"/>
  <c r="Y356" i="11"/>
  <c r="AA356" i="11" s="1"/>
  <c r="AE355" i="11"/>
  <c r="AD355" i="11"/>
  <c r="AC355" i="11"/>
  <c r="AB355" i="11"/>
  <c r="W355" i="11"/>
  <c r="AE354" i="11"/>
  <c r="AD354" i="11"/>
  <c r="AC354" i="11"/>
  <c r="AB354" i="11"/>
  <c r="W354" i="11"/>
  <c r="AE353" i="11"/>
  <c r="AD353" i="11"/>
  <c r="AC353" i="11"/>
  <c r="AB353" i="11"/>
  <c r="Y353" i="11"/>
  <c r="AA353" i="11" s="1"/>
  <c r="W353" i="11"/>
  <c r="X353" i="11" s="1"/>
  <c r="Z353" i="11" s="1"/>
  <c r="AE352" i="11"/>
  <c r="AD352" i="11"/>
  <c r="AC352" i="11"/>
  <c r="AB352" i="11"/>
  <c r="W352" i="11"/>
  <c r="AE351" i="11"/>
  <c r="AD351" i="11"/>
  <c r="AC351" i="11"/>
  <c r="AB351" i="11"/>
  <c r="Y351" i="11"/>
  <c r="AA351" i="11" s="1"/>
  <c r="W351" i="11"/>
  <c r="X351" i="11" s="1"/>
  <c r="Z351" i="11" s="1"/>
  <c r="AE350" i="11"/>
  <c r="AD350" i="11"/>
  <c r="AC350" i="11"/>
  <c r="AB350" i="11"/>
  <c r="W350" i="11"/>
  <c r="Y350" i="11" s="1"/>
  <c r="AA350" i="11" s="1"/>
  <c r="AE349" i="11"/>
  <c r="AD349" i="11"/>
  <c r="AC349" i="11"/>
  <c r="AB349" i="11"/>
  <c r="W349" i="11"/>
  <c r="Y349" i="11" s="1"/>
  <c r="AA349" i="11" s="1"/>
  <c r="AE348" i="11"/>
  <c r="AD348" i="11"/>
  <c r="AC348" i="11"/>
  <c r="AB348" i="11"/>
  <c r="W348" i="11"/>
  <c r="Y348" i="11" s="1"/>
  <c r="AA348" i="11" s="1"/>
  <c r="AE347" i="11"/>
  <c r="AD347" i="11"/>
  <c r="AC347" i="11"/>
  <c r="AB347" i="11"/>
  <c r="Y347" i="11"/>
  <c r="AA347" i="11" s="1"/>
  <c r="W347" i="11"/>
  <c r="X347" i="11" s="1"/>
  <c r="Z347" i="11" s="1"/>
  <c r="AE346" i="11"/>
  <c r="AD346" i="11"/>
  <c r="AC346" i="11"/>
  <c r="AB346" i="11"/>
  <c r="W346" i="11"/>
  <c r="X346" i="11" s="1"/>
  <c r="Z346" i="11" s="1"/>
  <c r="Y346" i="11"/>
  <c r="AA346" i="11" s="1"/>
  <c r="AE345" i="11"/>
  <c r="AD345" i="11"/>
  <c r="AC345" i="11"/>
  <c r="AB345" i="11"/>
  <c r="W345" i="11"/>
  <c r="Y345" i="11"/>
  <c r="AA345" i="11" s="1"/>
  <c r="AE344" i="11"/>
  <c r="AD344" i="11"/>
  <c r="AC344" i="11"/>
  <c r="AB344" i="11"/>
  <c r="W344" i="11"/>
  <c r="Y344" i="11"/>
  <c r="AA344" i="11" s="1"/>
  <c r="AE343" i="11"/>
  <c r="AD343" i="11"/>
  <c r="AC343" i="11"/>
  <c r="AB343" i="11"/>
  <c r="Y343" i="11"/>
  <c r="AA343" i="11" s="1"/>
  <c r="W343" i="11"/>
  <c r="X343" i="11"/>
  <c r="Z343" i="11" s="1"/>
  <c r="AE342" i="11"/>
  <c r="AD342" i="11"/>
  <c r="AC342" i="11"/>
  <c r="AB342" i="11"/>
  <c r="W342" i="11"/>
  <c r="AE341" i="11"/>
  <c r="AD341" i="11"/>
  <c r="AC341" i="11"/>
  <c r="AB341" i="11"/>
  <c r="W341" i="11"/>
  <c r="AE340" i="11"/>
  <c r="AD340" i="11"/>
  <c r="AC340" i="11"/>
  <c r="AB340" i="11"/>
  <c r="W340" i="11"/>
  <c r="AE339" i="11"/>
  <c r="AD339" i="11"/>
  <c r="AC339" i="11"/>
  <c r="AB339" i="11"/>
  <c r="X339" i="11"/>
  <c r="Z339" i="11" s="1"/>
  <c r="W339" i="11"/>
  <c r="Y339" i="11" s="1"/>
  <c r="AA339" i="11" s="1"/>
  <c r="AE338" i="11"/>
  <c r="AD338" i="11"/>
  <c r="AC338" i="11"/>
  <c r="AB338" i="11"/>
  <c r="X338" i="11"/>
  <c r="Z338" i="11" s="1"/>
  <c r="W338" i="11"/>
  <c r="Y338" i="11" s="1"/>
  <c r="AA338" i="11" s="1"/>
  <c r="AE337" i="11"/>
  <c r="AD337" i="11"/>
  <c r="AC337" i="11"/>
  <c r="AB337" i="11"/>
  <c r="Y337" i="11"/>
  <c r="AA337" i="11" s="1"/>
  <c r="W337" i="11"/>
  <c r="X337" i="11"/>
  <c r="Z337" i="11" s="1"/>
  <c r="AE336" i="11"/>
  <c r="AD336" i="11"/>
  <c r="AC336" i="11"/>
  <c r="AB336" i="11"/>
  <c r="W336" i="11"/>
  <c r="Y336" i="11"/>
  <c r="AA336" i="11" s="1"/>
  <c r="AE335" i="11"/>
  <c r="AD335" i="11"/>
  <c r="AC335" i="11"/>
  <c r="AB335" i="11"/>
  <c r="W335" i="11"/>
  <c r="Y335" i="11"/>
  <c r="AA335" i="11" s="1"/>
  <c r="AE334" i="11"/>
  <c r="AD334" i="11"/>
  <c r="AC334" i="11"/>
  <c r="AB334" i="11"/>
  <c r="W334" i="11"/>
  <c r="Y334" i="11"/>
  <c r="AA334" i="11" s="1"/>
  <c r="AE333" i="11"/>
  <c r="AD333" i="11"/>
  <c r="AC333" i="11"/>
  <c r="AB333" i="11"/>
  <c r="X333" i="11"/>
  <c r="Z333" i="11" s="1"/>
  <c r="W333" i="11"/>
  <c r="Y333" i="11" s="1"/>
  <c r="AA333" i="11" s="1"/>
  <c r="AE332" i="11"/>
  <c r="AD332" i="11"/>
  <c r="AC332" i="11"/>
  <c r="AB332" i="11"/>
  <c r="X332" i="11"/>
  <c r="Z332" i="11" s="1"/>
  <c r="W332" i="11"/>
  <c r="Y332" i="11"/>
  <c r="AA332" i="11" s="1"/>
  <c r="AE331" i="11"/>
  <c r="AD331" i="11"/>
  <c r="AC331" i="11"/>
  <c r="AB331" i="11"/>
  <c r="W331" i="11"/>
  <c r="AE330" i="11"/>
  <c r="AD330" i="11"/>
  <c r="AC330" i="11"/>
  <c r="AB330" i="11"/>
  <c r="W330" i="11"/>
  <c r="AE329" i="11"/>
  <c r="AD329" i="11"/>
  <c r="AC329" i="11"/>
  <c r="AB329" i="11"/>
  <c r="W329" i="11"/>
  <c r="X329" i="11" s="1"/>
  <c r="Z329" i="11" s="1"/>
  <c r="AE328" i="11"/>
  <c r="AD328" i="11"/>
  <c r="AC328" i="11"/>
  <c r="AB328" i="11"/>
  <c r="W328" i="11"/>
  <c r="Y328" i="11" s="1"/>
  <c r="AA328" i="11" s="1"/>
  <c r="AE327" i="11"/>
  <c r="AD327" i="11"/>
  <c r="AC327" i="11"/>
  <c r="AB327" i="11"/>
  <c r="Y327" i="11"/>
  <c r="AA327" i="11" s="1"/>
  <c r="W327" i="11"/>
  <c r="X327" i="11"/>
  <c r="Z327" i="11" s="1"/>
  <c r="AE326" i="11"/>
  <c r="AD326" i="11"/>
  <c r="AC326" i="11"/>
  <c r="AB326" i="11"/>
  <c r="W326" i="11"/>
  <c r="AE325" i="11"/>
  <c r="AD325" i="11"/>
  <c r="AC325" i="11"/>
  <c r="AB325" i="11"/>
  <c r="W325" i="11"/>
  <c r="Y325" i="11" s="1"/>
  <c r="AA325" i="11" s="1"/>
  <c r="AE324" i="11"/>
  <c r="AD324" i="11"/>
  <c r="AC324" i="11"/>
  <c r="AB324" i="11"/>
  <c r="W324" i="11"/>
  <c r="Y324" i="11" s="1"/>
  <c r="AA324" i="11" s="1"/>
  <c r="AE323" i="11"/>
  <c r="AD323" i="11"/>
  <c r="AC323" i="11"/>
  <c r="AB323" i="11"/>
  <c r="Y323" i="11"/>
  <c r="AA323" i="11" s="1"/>
  <c r="W323" i="11"/>
  <c r="X323" i="11" s="1"/>
  <c r="Z323" i="11" s="1"/>
  <c r="AE322" i="11"/>
  <c r="AD322" i="11"/>
  <c r="AC322" i="11"/>
  <c r="AB322" i="11"/>
  <c r="W322" i="11"/>
  <c r="X322" i="11" s="1"/>
  <c r="Z322" i="11" s="1"/>
  <c r="Y322" i="11"/>
  <c r="AA322" i="11" s="1"/>
  <c r="AE321" i="11"/>
  <c r="AD321" i="11"/>
  <c r="AC321" i="11"/>
  <c r="AB321" i="11"/>
  <c r="W321" i="11"/>
  <c r="Y321" i="11"/>
  <c r="AA321" i="11" s="1"/>
  <c r="AE320" i="11"/>
  <c r="AD320" i="11"/>
  <c r="AC320" i="11"/>
  <c r="AB320" i="11"/>
  <c r="W320" i="11"/>
  <c r="Y320" i="11"/>
  <c r="AA320" i="11" s="1"/>
  <c r="AE319" i="11"/>
  <c r="AD319" i="11"/>
  <c r="AC319" i="11"/>
  <c r="AB319" i="11"/>
  <c r="W319" i="11"/>
  <c r="Y319" i="11"/>
  <c r="AA319" i="11" s="1"/>
  <c r="AE318" i="11"/>
  <c r="AD318" i="11"/>
  <c r="AC318" i="11"/>
  <c r="AB318" i="11"/>
  <c r="W318" i="11"/>
  <c r="Y318" i="11"/>
  <c r="AA318" i="11" s="1"/>
  <c r="AE317" i="11"/>
  <c r="AD317" i="11"/>
  <c r="AC317" i="11"/>
  <c r="AB317" i="11"/>
  <c r="W317" i="11"/>
  <c r="X317" i="11" s="1"/>
  <c r="Z317" i="11" s="1"/>
  <c r="AE316" i="11"/>
  <c r="AD316" i="11"/>
  <c r="AC316" i="11"/>
  <c r="AB316" i="11"/>
  <c r="X316" i="11"/>
  <c r="Z316" i="11" s="1"/>
  <c r="W316" i="11"/>
  <c r="Y316" i="11" s="1"/>
  <c r="AA316" i="11" s="1"/>
  <c r="AE315" i="11"/>
  <c r="AD315" i="11"/>
  <c r="AC315" i="11"/>
  <c r="AB315" i="11"/>
  <c r="Y315" i="11"/>
  <c r="AA315" i="11" s="1"/>
  <c r="W315" i="11"/>
  <c r="X315" i="11"/>
  <c r="Z315" i="11" s="1"/>
  <c r="AE314" i="11"/>
  <c r="AD314" i="11"/>
  <c r="AC314" i="11"/>
  <c r="AB314" i="11"/>
  <c r="W314" i="11"/>
  <c r="Y314" i="11"/>
  <c r="AA314" i="11" s="1"/>
  <c r="AE313" i="11"/>
  <c r="AD313" i="11"/>
  <c r="AC313" i="11"/>
  <c r="AB313" i="11"/>
  <c r="W313" i="11"/>
  <c r="X313" i="11"/>
  <c r="Z313" i="11" s="1"/>
  <c r="AE312" i="11"/>
  <c r="AD312" i="11"/>
  <c r="AC312" i="11"/>
  <c r="AB312" i="11"/>
  <c r="W312" i="11"/>
  <c r="AE311" i="11"/>
  <c r="AD311" i="11"/>
  <c r="AC311" i="11"/>
  <c r="AB311" i="11"/>
  <c r="W311" i="11"/>
  <c r="AE310" i="11"/>
  <c r="AD310" i="11"/>
  <c r="AC310" i="11"/>
  <c r="AB310" i="11"/>
  <c r="X310" i="11"/>
  <c r="Z310" i="11" s="1"/>
  <c r="W310" i="11"/>
  <c r="Y310" i="11"/>
  <c r="AA310" i="11" s="1"/>
  <c r="AE309" i="11"/>
  <c r="AD309" i="11"/>
  <c r="AC309" i="11"/>
  <c r="AB309" i="11"/>
  <c r="W309" i="11"/>
  <c r="Y309" i="11" s="1"/>
  <c r="AA309" i="11" s="1"/>
  <c r="X309" i="11"/>
  <c r="Z309" i="11" s="1"/>
  <c r="AE308" i="11"/>
  <c r="AD308" i="11"/>
  <c r="AC308" i="11"/>
  <c r="AB308" i="11"/>
  <c r="W308" i="11"/>
  <c r="Y308" i="11"/>
  <c r="AA308" i="11" s="1"/>
  <c r="AE307" i="11"/>
  <c r="AD307" i="11"/>
  <c r="AC307" i="11"/>
  <c r="AB307" i="11"/>
  <c r="X307" i="11"/>
  <c r="Z307" i="11" s="1"/>
  <c r="W307" i="11"/>
  <c r="Y307" i="11" s="1"/>
  <c r="AA307" i="11" s="1"/>
  <c r="AE306" i="11"/>
  <c r="AD306" i="11"/>
  <c r="AC306" i="11"/>
  <c r="AB306" i="11"/>
  <c r="X306" i="11"/>
  <c r="Z306" i="11" s="1"/>
  <c r="W306" i="11"/>
  <c r="Y306" i="11"/>
  <c r="AA306" i="11" s="1"/>
  <c r="AE305" i="11"/>
  <c r="AD305" i="11"/>
  <c r="AC305" i="11"/>
  <c r="AB305" i="11"/>
  <c r="X305" i="11"/>
  <c r="Z305" i="11" s="1"/>
  <c r="W305" i="11"/>
  <c r="Y305" i="11" s="1"/>
  <c r="AA305" i="11" s="1"/>
  <c r="AE304" i="11"/>
  <c r="AD304" i="11"/>
  <c r="AC304" i="11"/>
  <c r="AB304" i="11"/>
  <c r="X304" i="11"/>
  <c r="Z304" i="11" s="1"/>
  <c r="W304" i="11"/>
  <c r="Y304" i="11"/>
  <c r="AA304" i="11" s="1"/>
  <c r="AE303" i="11"/>
  <c r="AD303" i="11"/>
  <c r="AC303" i="11"/>
  <c r="AB303" i="11"/>
  <c r="W303" i="11"/>
  <c r="Y303" i="11"/>
  <c r="AA303" i="11" s="1"/>
  <c r="AE302" i="11"/>
  <c r="AD302" i="11"/>
  <c r="AC302" i="11"/>
  <c r="AB302" i="11"/>
  <c r="W302" i="11"/>
  <c r="Y302" i="11"/>
  <c r="AA302" i="11" s="1"/>
  <c r="AE301" i="11"/>
  <c r="AD301" i="11"/>
  <c r="AC301" i="11"/>
  <c r="AB301" i="11"/>
  <c r="W301" i="11"/>
  <c r="X301" i="11"/>
  <c r="Z301" i="11" s="1"/>
  <c r="AE300" i="11"/>
  <c r="AD300" i="11"/>
  <c r="AC300" i="11"/>
  <c r="AB300" i="11"/>
  <c r="W300" i="11"/>
  <c r="AE299" i="11"/>
  <c r="AD299" i="11"/>
  <c r="AC299" i="11"/>
  <c r="AB299" i="11"/>
  <c r="X299" i="11"/>
  <c r="Z299" i="11" s="1"/>
  <c r="W299" i="11"/>
  <c r="Y299" i="11"/>
  <c r="AA299" i="11"/>
  <c r="AE298" i="11"/>
  <c r="AD298" i="11"/>
  <c r="AC298" i="11"/>
  <c r="AB298" i="11"/>
  <c r="W298" i="11"/>
  <c r="X298" i="11" s="1"/>
  <c r="Z298" i="11" s="1"/>
  <c r="AE297" i="11"/>
  <c r="AD297" i="11"/>
  <c r="AC297" i="11"/>
  <c r="AB297" i="11"/>
  <c r="W297" i="11"/>
  <c r="AE296" i="11"/>
  <c r="AD296" i="11"/>
  <c r="AC296" i="11"/>
  <c r="AB296" i="11"/>
  <c r="W296" i="11"/>
  <c r="AE295" i="11"/>
  <c r="AD295" i="11"/>
  <c r="AC295" i="11"/>
  <c r="AB295" i="11"/>
  <c r="Y295" i="11"/>
  <c r="AA295" i="11" s="1"/>
  <c r="W295" i="11"/>
  <c r="X295" i="11"/>
  <c r="Z295" i="11" s="1"/>
  <c r="AE294" i="11"/>
  <c r="AD294" i="11"/>
  <c r="AC294" i="11"/>
  <c r="AB294" i="11"/>
  <c r="W294" i="11"/>
  <c r="Y294" i="11"/>
  <c r="AA294" i="11"/>
  <c r="AE293" i="11"/>
  <c r="AD293" i="11"/>
  <c r="AC293" i="11"/>
  <c r="AB293" i="11"/>
  <c r="W293" i="11"/>
  <c r="Y293" i="11"/>
  <c r="AA293" i="11" s="1"/>
  <c r="AE292" i="11"/>
  <c r="AD292" i="11"/>
  <c r="AC292" i="11"/>
  <c r="AB292" i="11"/>
  <c r="W292" i="11"/>
  <c r="Y292" i="11"/>
  <c r="AA292" i="11" s="1"/>
  <c r="AE291" i="11"/>
  <c r="AD291" i="11"/>
  <c r="AC291" i="11"/>
  <c r="AB291" i="11"/>
  <c r="W291" i="11"/>
  <c r="AE290" i="11"/>
  <c r="AD290" i="11"/>
  <c r="AC290" i="11"/>
  <c r="AB290" i="11"/>
  <c r="X290" i="11"/>
  <c r="Z290" i="11" s="1"/>
  <c r="W290" i="11"/>
  <c r="Y290" i="11" s="1"/>
  <c r="AA290" i="11" s="1"/>
  <c r="AE289" i="11"/>
  <c r="AD289" i="11"/>
  <c r="AC289" i="11"/>
  <c r="AB289" i="11"/>
  <c r="W289" i="11"/>
  <c r="AE288" i="11"/>
  <c r="AD288" i="11"/>
  <c r="AC288" i="11"/>
  <c r="AB288" i="11"/>
  <c r="W288" i="11"/>
  <c r="AE287" i="11"/>
  <c r="AD287" i="11"/>
  <c r="AC287" i="11"/>
  <c r="AB287" i="11"/>
  <c r="W287" i="11"/>
  <c r="X287" i="11" s="1"/>
  <c r="Z287" i="11" s="1"/>
  <c r="AE286" i="11"/>
  <c r="AD286" i="11"/>
  <c r="AC286" i="11"/>
  <c r="AB286" i="11"/>
  <c r="W286" i="11"/>
  <c r="AE285" i="11"/>
  <c r="AD285" i="11"/>
  <c r="AC285" i="11"/>
  <c r="AB285" i="11"/>
  <c r="AA285" i="11"/>
  <c r="W285" i="11"/>
  <c r="Y285" i="11" s="1"/>
  <c r="X285" i="11"/>
  <c r="Z285" i="11" s="1"/>
  <c r="AE284" i="11"/>
  <c r="AD284" i="11"/>
  <c r="AC284" i="11"/>
  <c r="AB284" i="11"/>
  <c r="W284" i="11"/>
  <c r="Y284" i="11"/>
  <c r="AA284" i="11" s="1"/>
  <c r="AE283" i="11"/>
  <c r="AD283" i="11"/>
  <c r="AC283" i="11"/>
  <c r="AB283" i="11"/>
  <c r="W283" i="11"/>
  <c r="AE282" i="11"/>
  <c r="AD282" i="11"/>
  <c r="AC282" i="11"/>
  <c r="AB282" i="11"/>
  <c r="W282" i="11"/>
  <c r="AE281" i="11"/>
  <c r="AD281" i="11"/>
  <c r="AC281" i="11"/>
  <c r="AB281" i="11"/>
  <c r="Y281" i="11"/>
  <c r="AA281" i="11" s="1"/>
  <c r="W281" i="11"/>
  <c r="X281" i="11" s="1"/>
  <c r="Z281" i="11" s="1"/>
  <c r="AE280" i="11"/>
  <c r="AD280" i="11"/>
  <c r="AC280" i="11"/>
  <c r="AB280" i="11"/>
  <c r="W280" i="11"/>
  <c r="AE279" i="11"/>
  <c r="AD279" i="11"/>
  <c r="AC279" i="11"/>
  <c r="AB279" i="11"/>
  <c r="W279" i="11"/>
  <c r="Y279" i="11" s="1"/>
  <c r="AA279" i="11" s="1"/>
  <c r="AE278" i="11"/>
  <c r="AD278" i="11"/>
  <c r="AC278" i="11"/>
  <c r="AB278" i="11"/>
  <c r="W278" i="11"/>
  <c r="Y278" i="11" s="1"/>
  <c r="AA278" i="11" s="1"/>
  <c r="AE277" i="11"/>
  <c r="AD277" i="11"/>
  <c r="AC277" i="11"/>
  <c r="AB277" i="11"/>
  <c r="Y277" i="11"/>
  <c r="AA277" i="11" s="1"/>
  <c r="X277" i="11"/>
  <c r="Z277" i="11" s="1"/>
  <c r="W277" i="11"/>
  <c r="AE276" i="11"/>
  <c r="AD276" i="11"/>
  <c r="AC276" i="11"/>
  <c r="AB276" i="11"/>
  <c r="X276" i="11"/>
  <c r="Z276" i="11" s="1"/>
  <c r="W276" i="11"/>
  <c r="Y276" i="11"/>
  <c r="AA276" i="11" s="1"/>
  <c r="AE275" i="11"/>
  <c r="AD275" i="11"/>
  <c r="AC275" i="11"/>
  <c r="AB275" i="11"/>
  <c r="W275" i="11"/>
  <c r="AE274" i="11"/>
  <c r="AD274" i="11"/>
  <c r="AC274" i="11"/>
  <c r="AB274" i="11"/>
  <c r="W274" i="11"/>
  <c r="Y274" i="11" s="1"/>
  <c r="AA274" i="11" s="1"/>
  <c r="AE273" i="11"/>
  <c r="AD273" i="11"/>
  <c r="AC273" i="11"/>
  <c r="AB273" i="11"/>
  <c r="W273" i="11"/>
  <c r="Y273" i="11" s="1"/>
  <c r="AA273" i="11" s="1"/>
  <c r="AE272" i="11"/>
  <c r="AD272" i="11"/>
  <c r="AC272" i="11"/>
  <c r="AB272" i="11"/>
  <c r="W272" i="11"/>
  <c r="Y272" i="11" s="1"/>
  <c r="AA272" i="11" s="1"/>
  <c r="AE271" i="11"/>
  <c r="AD271" i="11"/>
  <c r="AC271" i="11"/>
  <c r="AB271" i="11"/>
  <c r="X271" i="11"/>
  <c r="Z271" i="11" s="1"/>
  <c r="W271" i="11"/>
  <c r="Y271" i="11"/>
  <c r="AA271" i="11" s="1"/>
  <c r="AE270" i="11"/>
  <c r="AD270" i="11"/>
  <c r="AC270" i="11"/>
  <c r="AB270" i="11"/>
  <c r="W270" i="11"/>
  <c r="X270" i="11" s="1"/>
  <c r="Z270" i="11" s="1"/>
  <c r="Y270" i="11"/>
  <c r="AA270" i="11" s="1"/>
  <c r="AE269" i="11"/>
  <c r="AD269" i="11"/>
  <c r="AC269" i="11"/>
  <c r="AB269" i="11"/>
  <c r="W269" i="11"/>
  <c r="AE268" i="11"/>
  <c r="AD268" i="11"/>
  <c r="AC268" i="11"/>
  <c r="AB268" i="11"/>
  <c r="W268" i="11"/>
  <c r="Y268" i="11" s="1"/>
  <c r="AA268" i="11" s="1"/>
  <c r="AE267" i="11"/>
  <c r="AD267" i="11"/>
  <c r="AC267" i="11"/>
  <c r="AB267" i="11"/>
  <c r="Y267" i="11"/>
  <c r="AA267" i="11" s="1"/>
  <c r="X267" i="11"/>
  <c r="Z267" i="11" s="1"/>
  <c r="W267" i="11"/>
  <c r="AE266" i="11"/>
  <c r="AD266" i="11"/>
  <c r="AC266" i="11"/>
  <c r="AB266" i="11"/>
  <c r="X266" i="11"/>
  <c r="Z266" i="11" s="1"/>
  <c r="W266" i="11"/>
  <c r="Y266" i="11"/>
  <c r="AA266" i="11" s="1"/>
  <c r="AE265" i="11"/>
  <c r="AD265" i="11"/>
  <c r="AC265" i="11"/>
  <c r="AB265" i="11"/>
  <c r="Y265" i="11"/>
  <c r="AA265" i="11" s="1"/>
  <c r="W265" i="11"/>
  <c r="X265" i="11"/>
  <c r="Z265" i="11" s="1"/>
  <c r="AE264" i="11"/>
  <c r="AD264" i="11"/>
  <c r="AC264" i="11"/>
  <c r="AB264" i="11"/>
  <c r="W264" i="11"/>
  <c r="Y264" i="11"/>
  <c r="AA264" i="11" s="1"/>
  <c r="AE263" i="11"/>
  <c r="AD263" i="11"/>
  <c r="AC263" i="11"/>
  <c r="AB263" i="11"/>
  <c r="Y263" i="11"/>
  <c r="AA263" i="11" s="1"/>
  <c r="X263" i="11"/>
  <c r="Z263" i="11" s="1"/>
  <c r="W263" i="11"/>
  <c r="AE262" i="11"/>
  <c r="AD262" i="11"/>
  <c r="AC262" i="11"/>
  <c r="AB262" i="11"/>
  <c r="W262" i="11"/>
  <c r="Y262" i="11" s="1"/>
  <c r="AA262" i="11" s="1"/>
  <c r="AE261" i="11"/>
  <c r="AD261" i="11"/>
  <c r="AC261" i="11"/>
  <c r="AB261" i="11"/>
  <c r="W261" i="11"/>
  <c r="X261" i="11" s="1"/>
  <c r="Z261" i="11" s="1"/>
  <c r="AE260" i="11"/>
  <c r="AD260" i="11"/>
  <c r="AC260" i="11"/>
  <c r="AB260" i="11"/>
  <c r="W260" i="11"/>
  <c r="X260" i="11" s="1"/>
  <c r="Z260" i="11" s="1"/>
  <c r="Y260" i="11"/>
  <c r="AA260" i="11" s="1"/>
  <c r="AE259" i="11"/>
  <c r="AD259" i="11"/>
  <c r="AC259" i="11"/>
  <c r="AB259" i="11"/>
  <c r="W259" i="11"/>
  <c r="Y259" i="11"/>
  <c r="AA259" i="11" s="1"/>
  <c r="AE258" i="11"/>
  <c r="AD258" i="11"/>
  <c r="AC258" i="11"/>
  <c r="AB258" i="11"/>
  <c r="W258" i="11"/>
  <c r="Y258" i="11"/>
  <c r="AA258" i="11" s="1"/>
  <c r="AE257" i="11"/>
  <c r="AD257" i="11"/>
  <c r="AC257" i="11"/>
  <c r="AB257" i="11"/>
  <c r="Y257" i="11"/>
  <c r="AA257" i="11" s="1"/>
  <c r="X257" i="11"/>
  <c r="Z257" i="11" s="1"/>
  <c r="W257" i="11"/>
  <c r="AE256" i="11"/>
  <c r="AD256" i="11"/>
  <c r="AC256" i="11"/>
  <c r="AB256" i="11"/>
  <c r="X256" i="11"/>
  <c r="Z256" i="11" s="1"/>
  <c r="W256" i="11"/>
  <c r="Y256" i="11"/>
  <c r="AA256" i="11" s="1"/>
  <c r="AE255" i="11"/>
  <c r="AD255" i="11"/>
  <c r="AC255" i="11"/>
  <c r="AB255" i="11"/>
  <c r="W255" i="11"/>
  <c r="AE254" i="11"/>
  <c r="AD254" i="11"/>
  <c r="AC254" i="11"/>
  <c r="AB254" i="11"/>
  <c r="W254" i="11"/>
  <c r="Y254" i="11" s="1"/>
  <c r="AA254" i="11" s="1"/>
  <c r="AE253" i="11"/>
  <c r="AD253" i="11"/>
  <c r="AC253" i="11"/>
  <c r="AB253" i="11"/>
  <c r="X253" i="11"/>
  <c r="Z253" i="11" s="1"/>
  <c r="W253" i="11"/>
  <c r="Y253" i="11"/>
  <c r="AA253" i="11" s="1"/>
  <c r="AE252" i="11"/>
  <c r="AD252" i="11"/>
  <c r="AC252" i="11"/>
  <c r="AB252" i="11"/>
  <c r="W252" i="11"/>
  <c r="X252" i="11" s="1"/>
  <c r="Z252" i="11" s="1"/>
  <c r="Y252" i="11"/>
  <c r="AA252" i="11" s="1"/>
  <c r="AE251" i="11"/>
  <c r="AD251" i="11"/>
  <c r="AC251" i="11"/>
  <c r="AB251" i="11"/>
  <c r="W251" i="11"/>
  <c r="Y251" i="11" s="1"/>
  <c r="AA251" i="11" s="1"/>
  <c r="AE250" i="11"/>
  <c r="AD250" i="11"/>
  <c r="AC250" i="11"/>
  <c r="AB250" i="11"/>
  <c r="W250" i="11"/>
  <c r="Y250" i="11" s="1"/>
  <c r="AA250" i="11" s="1"/>
  <c r="AE249" i="11"/>
  <c r="AD249" i="11"/>
  <c r="AC249" i="11"/>
  <c r="AB249" i="11"/>
  <c r="Y249" i="11"/>
  <c r="AA249" i="11" s="1"/>
  <c r="W249" i="11"/>
  <c r="X249" i="11" s="1"/>
  <c r="Z249" i="11" s="1"/>
  <c r="AE248" i="11"/>
  <c r="AD248" i="11"/>
  <c r="AC248" i="11"/>
  <c r="AB248" i="11"/>
  <c r="W248" i="11"/>
  <c r="Y248" i="11" s="1"/>
  <c r="AA248" i="11" s="1"/>
  <c r="AE247" i="11"/>
  <c r="AD247" i="11"/>
  <c r="AC247" i="11"/>
  <c r="AB247" i="11"/>
  <c r="W247" i="11"/>
  <c r="X247" i="11" s="1"/>
  <c r="Z247" i="11" s="1"/>
  <c r="AE246" i="11"/>
  <c r="AD246" i="11"/>
  <c r="AC246" i="11"/>
  <c r="AB246" i="11"/>
  <c r="W246" i="11"/>
  <c r="AE245" i="11"/>
  <c r="AD245" i="11"/>
  <c r="AC245" i="11"/>
  <c r="AB245" i="11"/>
  <c r="Y245" i="11"/>
  <c r="AA245" i="11" s="1"/>
  <c r="W245" i="11"/>
  <c r="X245" i="11"/>
  <c r="Z245" i="11" s="1"/>
  <c r="AE244" i="11"/>
  <c r="AD244" i="11"/>
  <c r="AC244" i="11"/>
  <c r="AB244" i="11"/>
  <c r="W244" i="11"/>
  <c r="Y244" i="11" s="1"/>
  <c r="AA244" i="11" s="1"/>
  <c r="AE243" i="11"/>
  <c r="AD243" i="11"/>
  <c r="AC243" i="11"/>
  <c r="AB243" i="11"/>
  <c r="Y243" i="11"/>
  <c r="AA243" i="11" s="1"/>
  <c r="W243" i="11"/>
  <c r="X243" i="11" s="1"/>
  <c r="Z243" i="11" s="1"/>
  <c r="AE242" i="11"/>
  <c r="AD242" i="11"/>
  <c r="AC242" i="11"/>
  <c r="AB242" i="11"/>
  <c r="W242" i="11"/>
  <c r="Y242" i="11" s="1"/>
  <c r="AA242" i="11" s="1"/>
  <c r="AE241" i="11"/>
  <c r="AD241" i="11"/>
  <c r="AC241" i="11"/>
  <c r="AB241" i="11"/>
  <c r="W241" i="11"/>
  <c r="Y241" i="11" s="1"/>
  <c r="AA241" i="11" s="1"/>
  <c r="AE240" i="11"/>
  <c r="AD240" i="11"/>
  <c r="AC240" i="11"/>
  <c r="AB240" i="11"/>
  <c r="W240" i="11"/>
  <c r="Y240" i="11" s="1"/>
  <c r="AA240" i="11" s="1"/>
  <c r="AE239" i="11"/>
  <c r="AD239" i="11"/>
  <c r="AC239" i="11"/>
  <c r="AB239" i="11"/>
  <c r="X239" i="11"/>
  <c r="Z239" i="11" s="1"/>
  <c r="W239" i="11"/>
  <c r="Y239" i="11"/>
  <c r="AA239" i="11" s="1"/>
  <c r="AE238" i="11"/>
  <c r="AD238" i="11"/>
  <c r="AC238" i="11"/>
  <c r="AB238" i="11"/>
  <c r="W238" i="11"/>
  <c r="AE237" i="11"/>
  <c r="AD237" i="11"/>
  <c r="AC237" i="11"/>
  <c r="AB237" i="11"/>
  <c r="W237" i="11"/>
  <c r="X237" i="11" s="1"/>
  <c r="Z237" i="11" s="1"/>
  <c r="AE236" i="11"/>
  <c r="AD236" i="11"/>
  <c r="AC236" i="11"/>
  <c r="AB236" i="11"/>
  <c r="W236" i="11"/>
  <c r="X236" i="11" s="1"/>
  <c r="Z236" i="11" s="1"/>
  <c r="AE235" i="11"/>
  <c r="AD235" i="11"/>
  <c r="AC235" i="11"/>
  <c r="AB235" i="11"/>
  <c r="Y235" i="11"/>
  <c r="AA235" i="11" s="1"/>
  <c r="W235" i="11"/>
  <c r="X235" i="11" s="1"/>
  <c r="Z235" i="11" s="1"/>
  <c r="AE234" i="11"/>
  <c r="AD234" i="11"/>
  <c r="AC234" i="11"/>
  <c r="AB234" i="11"/>
  <c r="W234" i="11"/>
  <c r="Y234" i="11" s="1"/>
  <c r="AA234" i="11" s="1"/>
  <c r="AE233" i="11"/>
  <c r="AD233" i="11"/>
  <c r="AC233" i="11"/>
  <c r="AB233" i="11"/>
  <c r="X233" i="11"/>
  <c r="Z233" i="11" s="1"/>
  <c r="W233" i="11"/>
  <c r="Y233" i="11"/>
  <c r="AA233" i="11" s="1"/>
  <c r="AE232" i="11"/>
  <c r="AD232" i="11"/>
  <c r="AC232" i="11"/>
  <c r="AB232" i="11"/>
  <c r="Z232" i="11"/>
  <c r="W232" i="11"/>
  <c r="X232" i="11" s="1"/>
  <c r="Y232" i="11"/>
  <c r="AA232" i="11" s="1"/>
  <c r="AE231" i="11"/>
  <c r="AD231" i="11"/>
  <c r="AC231" i="11"/>
  <c r="AB231" i="11"/>
  <c r="W231" i="11"/>
  <c r="Y231" i="11" s="1"/>
  <c r="AA231" i="11" s="1"/>
  <c r="AE230" i="11"/>
  <c r="AD230" i="11"/>
  <c r="AC230" i="11"/>
  <c r="AB230" i="11"/>
  <c r="W230" i="11"/>
  <c r="Y230" i="11" s="1"/>
  <c r="AA230" i="11" s="1"/>
  <c r="AE229" i="11"/>
  <c r="AD229" i="11"/>
  <c r="AC229" i="11"/>
  <c r="AB229" i="11"/>
  <c r="W229" i="11"/>
  <c r="Y229" i="11" s="1"/>
  <c r="AA229" i="11" s="1"/>
  <c r="AE228" i="11"/>
  <c r="AD228" i="11"/>
  <c r="AC228" i="11"/>
  <c r="AB228" i="11"/>
  <c r="W228" i="11"/>
  <c r="Y228" i="11" s="1"/>
  <c r="AA228" i="11" s="1"/>
  <c r="AE227" i="11"/>
  <c r="AD227" i="11"/>
  <c r="AC227" i="11"/>
  <c r="AB227" i="11"/>
  <c r="W227" i="11"/>
  <c r="Y227" i="11" s="1"/>
  <c r="AA227" i="11" s="1"/>
  <c r="AE226" i="11"/>
  <c r="AD226" i="11"/>
  <c r="AC226" i="11"/>
  <c r="AB226" i="11"/>
  <c r="W226" i="11"/>
  <c r="Y226" i="11" s="1"/>
  <c r="AA226" i="11" s="1"/>
  <c r="AE225" i="11"/>
  <c r="AD225" i="11"/>
  <c r="AC225" i="11"/>
  <c r="AB225" i="11"/>
  <c r="W225" i="11"/>
  <c r="Y225" i="11" s="1"/>
  <c r="AA225" i="11" s="1"/>
  <c r="AE224" i="11"/>
  <c r="AD224" i="11"/>
  <c r="AC224" i="11"/>
  <c r="AB224" i="11"/>
  <c r="W224" i="11"/>
  <c r="Y224" i="11" s="1"/>
  <c r="AA224" i="11" s="1"/>
  <c r="AE223" i="11"/>
  <c r="AD223" i="11"/>
  <c r="AC223" i="11"/>
  <c r="AB223" i="11"/>
  <c r="W223" i="11"/>
  <c r="X223" i="11" s="1"/>
  <c r="Z223" i="11" s="1"/>
  <c r="AE222" i="11"/>
  <c r="AD222" i="11"/>
  <c r="AC222" i="11"/>
  <c r="AB222" i="11"/>
  <c r="W222" i="11"/>
  <c r="AE221" i="11"/>
  <c r="AD221" i="11"/>
  <c r="AC221" i="11"/>
  <c r="AB221" i="11"/>
  <c r="W221" i="11"/>
  <c r="Y221" i="11" s="1"/>
  <c r="AA221" i="11" s="1"/>
  <c r="AE220" i="11"/>
  <c r="AD220" i="11"/>
  <c r="AC220" i="11"/>
  <c r="AB220" i="11"/>
  <c r="W220" i="11"/>
  <c r="Y220" i="11" s="1"/>
  <c r="AA220" i="11" s="1"/>
  <c r="AE219" i="11"/>
  <c r="AD219" i="11"/>
  <c r="AC219" i="11"/>
  <c r="AB219" i="11"/>
  <c r="X219" i="11"/>
  <c r="Z219" i="11" s="1"/>
  <c r="W219" i="11"/>
  <c r="Y219" i="11"/>
  <c r="AA219" i="11" s="1"/>
  <c r="AE218" i="11"/>
  <c r="AD218" i="11"/>
  <c r="AC218" i="11"/>
  <c r="AB218" i="11"/>
  <c r="W218" i="11"/>
  <c r="X218" i="11" s="1"/>
  <c r="Z218" i="11" s="1"/>
  <c r="AE217" i="11"/>
  <c r="AD217" i="11"/>
  <c r="AC217" i="11"/>
  <c r="AB217" i="11"/>
  <c r="Y217" i="11"/>
  <c r="AA217" i="11" s="1"/>
  <c r="W217" i="11"/>
  <c r="X217" i="11"/>
  <c r="Z217" i="11" s="1"/>
  <c r="AE216" i="11"/>
  <c r="AD216" i="11"/>
  <c r="AC216" i="11"/>
  <c r="AB216" i="11"/>
  <c r="W216" i="11"/>
  <c r="Y216" i="11"/>
  <c r="AA216" i="11" s="1"/>
  <c r="AE215" i="11"/>
  <c r="AD215" i="11"/>
  <c r="AC215" i="11"/>
  <c r="AB215" i="11"/>
  <c r="Y215" i="11"/>
  <c r="AA215" i="11" s="1"/>
  <c r="X215" i="11"/>
  <c r="Z215" i="11" s="1"/>
  <c r="W215" i="11"/>
  <c r="AE214" i="11"/>
  <c r="AD214" i="11"/>
  <c r="AC214" i="11"/>
  <c r="AB214" i="11"/>
  <c r="X214" i="11"/>
  <c r="Z214" i="11" s="1"/>
  <c r="W214" i="11"/>
  <c r="Y214" i="11"/>
  <c r="AA214" i="11" s="1"/>
  <c r="AE213" i="11"/>
  <c r="AD213" i="11"/>
  <c r="AC213" i="11"/>
  <c r="AB213" i="11"/>
  <c r="W213" i="11"/>
  <c r="X213" i="11" s="1"/>
  <c r="Z213" i="11" s="1"/>
  <c r="Y213" i="11"/>
  <c r="AA213" i="11" s="1"/>
  <c r="AE212" i="11"/>
  <c r="AD212" i="11"/>
  <c r="AC212" i="11"/>
  <c r="AB212" i="11"/>
  <c r="W212" i="11"/>
  <c r="X212" i="11" s="1"/>
  <c r="Z212" i="11" s="1"/>
  <c r="AE211" i="11"/>
  <c r="AD211" i="11"/>
  <c r="AC211" i="11"/>
  <c r="AB211" i="11"/>
  <c r="W211" i="11"/>
  <c r="Y211" i="11" s="1"/>
  <c r="AA211" i="11" s="1"/>
  <c r="AE210" i="11"/>
  <c r="AD210" i="11"/>
  <c r="AC210" i="11"/>
  <c r="AB210" i="11"/>
  <c r="W210" i="11"/>
  <c r="Y210" i="11" s="1"/>
  <c r="AA210" i="11" s="1"/>
  <c r="AE209" i="11"/>
  <c r="AD209" i="11"/>
  <c r="AC209" i="11"/>
  <c r="AB209" i="11"/>
  <c r="W209" i="11"/>
  <c r="Y209" i="11" s="1"/>
  <c r="AA209" i="11" s="1"/>
  <c r="AE208" i="11"/>
  <c r="AD208" i="11"/>
  <c r="AC208" i="11"/>
  <c r="AB208" i="11"/>
  <c r="W208" i="11"/>
  <c r="X208" i="11" s="1"/>
  <c r="Z208" i="11" s="1"/>
  <c r="AE207" i="11"/>
  <c r="AD207" i="11"/>
  <c r="AC207" i="11"/>
  <c r="AB207" i="11"/>
  <c r="W207" i="11"/>
  <c r="Y207" i="11" s="1"/>
  <c r="AA207" i="11" s="1"/>
  <c r="AE206" i="11"/>
  <c r="AD206" i="11"/>
  <c r="AC206" i="11"/>
  <c r="AB206" i="11"/>
  <c r="W206" i="11"/>
  <c r="Y206" i="11" s="1"/>
  <c r="AA206" i="11" s="1"/>
  <c r="AE205" i="11"/>
  <c r="AD205" i="11"/>
  <c r="AC205" i="11"/>
  <c r="AB205" i="11"/>
  <c r="W205" i="11"/>
  <c r="X205" i="11" s="1"/>
  <c r="Z205" i="11" s="1"/>
  <c r="AE204" i="11"/>
  <c r="AD204" i="11"/>
  <c r="AC204" i="11"/>
  <c r="AB204" i="11"/>
  <c r="W204" i="11"/>
  <c r="X204" i="11" s="1"/>
  <c r="Z204" i="11" s="1"/>
  <c r="Y204" i="11"/>
  <c r="AA204" i="11" s="1"/>
  <c r="AE203" i="11"/>
  <c r="AD203" i="11"/>
  <c r="AC203" i="11"/>
  <c r="AB203" i="11"/>
  <c r="W203" i="11"/>
  <c r="Y203" i="11" s="1"/>
  <c r="AA203" i="11" s="1"/>
  <c r="AE202" i="11"/>
  <c r="AD202" i="11"/>
  <c r="AC202" i="11"/>
  <c r="AB202" i="11"/>
  <c r="W202" i="11"/>
  <c r="Y202" i="11" s="1"/>
  <c r="AA202" i="11" s="1"/>
  <c r="AE201" i="11"/>
  <c r="AD201" i="11"/>
  <c r="AC201" i="11"/>
  <c r="AB201" i="11"/>
  <c r="W201" i="11"/>
  <c r="Y201" i="11" s="1"/>
  <c r="AA201" i="11" s="1"/>
  <c r="AE200" i="11"/>
  <c r="AD200" i="11"/>
  <c r="AC200" i="11"/>
  <c r="AB200" i="11"/>
  <c r="W200" i="11"/>
  <c r="Y200" i="11" s="1"/>
  <c r="AA200" i="11" s="1"/>
  <c r="AE199" i="11"/>
  <c r="AD199" i="11"/>
  <c r="AC199" i="11"/>
  <c r="AB199" i="11"/>
  <c r="W199" i="11"/>
  <c r="Y199" i="11" s="1"/>
  <c r="AA199" i="11" s="1"/>
  <c r="AE198" i="11"/>
  <c r="AD198" i="11"/>
  <c r="AC198" i="11"/>
  <c r="AB198" i="11"/>
  <c r="W198" i="11"/>
  <c r="Y198" i="11" s="1"/>
  <c r="AA198" i="11" s="1"/>
  <c r="AE197" i="11"/>
  <c r="AD197" i="11"/>
  <c r="AC197" i="11"/>
  <c r="AB197" i="11"/>
  <c r="Y197" i="11"/>
  <c r="AA197" i="11" s="1"/>
  <c r="W197" i="11"/>
  <c r="X197" i="11"/>
  <c r="Z197" i="11" s="1"/>
  <c r="AE196" i="11"/>
  <c r="AD196" i="11"/>
  <c r="AC196" i="11"/>
  <c r="AB196" i="11"/>
  <c r="W196" i="11"/>
  <c r="Y196" i="11"/>
  <c r="AA196" i="11" s="1"/>
  <c r="AE195" i="11"/>
  <c r="AD195" i="11"/>
  <c r="AC195" i="11"/>
  <c r="AB195" i="11"/>
  <c r="W195" i="11"/>
  <c r="Y195" i="11"/>
  <c r="AA195" i="11" s="1"/>
  <c r="AE194" i="11"/>
  <c r="AD194" i="11"/>
  <c r="AC194" i="11"/>
  <c r="AB194" i="11"/>
  <c r="W194" i="11"/>
  <c r="Y194" i="11"/>
  <c r="AA194" i="11" s="1"/>
  <c r="AE193" i="11"/>
  <c r="AD193" i="11"/>
  <c r="AC193" i="11"/>
  <c r="AB193" i="11"/>
  <c r="X193" i="11"/>
  <c r="Z193" i="11" s="1"/>
  <c r="W193" i="11"/>
  <c r="Y193" i="11" s="1"/>
  <c r="AA193" i="11" s="1"/>
  <c r="AE192" i="11"/>
  <c r="AD192" i="11"/>
  <c r="AC192" i="11"/>
  <c r="AB192" i="11"/>
  <c r="X192" i="11"/>
  <c r="Z192" i="11" s="1"/>
  <c r="W192" i="11"/>
  <c r="Y192" i="11"/>
  <c r="AA192" i="11" s="1"/>
  <c r="AE191" i="11"/>
  <c r="AD191" i="11"/>
  <c r="AC191" i="11"/>
  <c r="AB191" i="11"/>
  <c r="W191" i="11"/>
  <c r="Y191" i="11" s="1"/>
  <c r="AA191" i="11" s="1"/>
  <c r="AE190" i="11"/>
  <c r="AD190" i="11"/>
  <c r="AC190" i="11"/>
  <c r="AB190" i="11"/>
  <c r="W190" i="11"/>
  <c r="X190" i="11" s="1"/>
  <c r="Z190" i="11" s="1"/>
  <c r="AE189" i="11"/>
  <c r="AD189" i="11"/>
  <c r="AC189" i="11"/>
  <c r="AB189" i="11"/>
  <c r="W189" i="11"/>
  <c r="X189" i="11" s="1"/>
  <c r="Z189" i="11" s="1"/>
  <c r="AE188" i="11"/>
  <c r="AD188" i="11"/>
  <c r="AC188" i="11"/>
  <c r="AB188" i="11"/>
  <c r="W188" i="11"/>
  <c r="Y188" i="11" s="1"/>
  <c r="AA188" i="11" s="1"/>
  <c r="AE187" i="11"/>
  <c r="AD187" i="11"/>
  <c r="AC187" i="11"/>
  <c r="AB187" i="11"/>
  <c r="Y187" i="11"/>
  <c r="AA187" i="11" s="1"/>
  <c r="W187" i="11"/>
  <c r="X187" i="11"/>
  <c r="Z187" i="11" s="1"/>
  <c r="AE186" i="11"/>
  <c r="AD186" i="11"/>
  <c r="AC186" i="11"/>
  <c r="AB186" i="11"/>
  <c r="W186" i="11"/>
  <c r="Y186" i="11"/>
  <c r="AA186" i="11" s="1"/>
  <c r="AE185" i="11"/>
  <c r="AD185" i="11"/>
  <c r="AC185" i="11"/>
  <c r="AB185" i="11"/>
  <c r="W185" i="11"/>
  <c r="Y185" i="11" s="1"/>
  <c r="AA185" i="11" s="1"/>
  <c r="AE184" i="11"/>
  <c r="AD184" i="11"/>
  <c r="AC184" i="11"/>
  <c r="AB184" i="11"/>
  <c r="X184" i="11"/>
  <c r="Z184" i="11" s="1"/>
  <c r="W184" i="11"/>
  <c r="Y184" i="11"/>
  <c r="AA184" i="11" s="1"/>
  <c r="AE183" i="11"/>
  <c r="AD183" i="11"/>
  <c r="AC183" i="11"/>
  <c r="AB183" i="11"/>
  <c r="X183" i="11"/>
  <c r="Z183" i="11" s="1"/>
  <c r="W183" i="11"/>
  <c r="Y183" i="11" s="1"/>
  <c r="AA183" i="11" s="1"/>
  <c r="AE182" i="11"/>
  <c r="AD182" i="11"/>
  <c r="AC182" i="11"/>
  <c r="AB182" i="11"/>
  <c r="X182" i="11"/>
  <c r="Z182" i="11" s="1"/>
  <c r="W182" i="11"/>
  <c r="Y182" i="11"/>
  <c r="AA182" i="11" s="1"/>
  <c r="AE181" i="11"/>
  <c r="AD181" i="11"/>
  <c r="AC181" i="11"/>
  <c r="AB181" i="11"/>
  <c r="W181" i="11"/>
  <c r="Y181" i="11" s="1"/>
  <c r="AA181" i="11" s="1"/>
  <c r="AE180" i="11"/>
  <c r="AD180" i="11"/>
  <c r="AC180" i="11"/>
  <c r="AB180" i="11"/>
  <c r="W180" i="11"/>
  <c r="Y180" i="11" s="1"/>
  <c r="AA180" i="11" s="1"/>
  <c r="AE179" i="11"/>
  <c r="AD179" i="11"/>
  <c r="AC179" i="11"/>
  <c r="AB179" i="11"/>
  <c r="W179" i="11"/>
  <c r="X179" i="11" s="1"/>
  <c r="Z179" i="11" s="1"/>
  <c r="AE178" i="11"/>
  <c r="AD178" i="11"/>
  <c r="AC178" i="11"/>
  <c r="AB178" i="11"/>
  <c r="W178" i="11"/>
  <c r="Y178" i="11" s="1"/>
  <c r="AA178" i="11" s="1"/>
  <c r="AE177" i="11"/>
  <c r="AD177" i="11"/>
  <c r="AC177" i="11"/>
  <c r="AB177" i="11"/>
  <c r="Y177" i="11"/>
  <c r="AA177" i="11" s="1"/>
  <c r="W177" i="11"/>
  <c r="X177" i="11"/>
  <c r="Z177" i="11" s="1"/>
  <c r="AE176" i="11"/>
  <c r="AD176" i="11"/>
  <c r="AC176" i="11"/>
  <c r="AB176" i="11"/>
  <c r="X176" i="11"/>
  <c r="Z176" i="11" s="1"/>
  <c r="W176" i="11"/>
  <c r="Y176" i="11" s="1"/>
  <c r="AA176" i="11" s="1"/>
  <c r="AE175" i="11"/>
  <c r="AD175" i="11"/>
  <c r="AC175" i="11"/>
  <c r="AB175" i="11"/>
  <c r="Y175" i="11"/>
  <c r="AA175" i="11" s="1"/>
  <c r="W175" i="11"/>
  <c r="X175" i="11"/>
  <c r="Z175" i="11" s="1"/>
  <c r="AE174" i="11"/>
  <c r="AD174" i="11"/>
  <c r="AC174" i="11"/>
  <c r="AB174" i="11"/>
  <c r="W174" i="11"/>
  <c r="X174" i="11" s="1"/>
  <c r="Z174" i="11" s="1"/>
  <c r="AE173" i="11"/>
  <c r="AD173" i="11"/>
  <c r="AC173" i="11"/>
  <c r="AB173" i="11"/>
  <c r="Y173" i="11"/>
  <c r="AA173" i="11" s="1"/>
  <c r="W173" i="11"/>
  <c r="X173" i="11"/>
  <c r="Z173" i="11" s="1"/>
  <c r="AE172" i="11"/>
  <c r="AD172" i="11"/>
  <c r="AC172" i="11"/>
  <c r="AB172" i="11"/>
  <c r="Y172" i="11"/>
  <c r="AA172" i="11" s="1"/>
  <c r="X172" i="11"/>
  <c r="Z172" i="11" s="1"/>
  <c r="W172" i="11"/>
  <c r="AE171" i="11"/>
  <c r="AD171" i="11"/>
  <c r="AC171" i="11"/>
  <c r="AB171" i="11"/>
  <c r="W171" i="11"/>
  <c r="X171" i="11" s="1"/>
  <c r="Z171" i="11" s="1"/>
  <c r="AE170" i="11"/>
  <c r="AD170" i="11"/>
  <c r="AC170" i="11"/>
  <c r="AB170" i="11"/>
  <c r="Y170" i="11"/>
  <c r="AA170" i="11" s="1"/>
  <c r="W170" i="11"/>
  <c r="X170" i="11" s="1"/>
  <c r="Z170" i="11" s="1"/>
  <c r="AE169" i="11"/>
  <c r="AD169" i="11"/>
  <c r="AC169" i="11"/>
  <c r="AB169" i="11"/>
  <c r="W169" i="11"/>
  <c r="X169" i="11" s="1"/>
  <c r="Z169" i="11" s="1"/>
  <c r="AE168" i="11"/>
  <c r="AD168" i="11"/>
  <c r="AC168" i="11"/>
  <c r="AB168" i="11"/>
  <c r="W168" i="11"/>
  <c r="Y168" i="11" s="1"/>
  <c r="AA168" i="11" s="1"/>
  <c r="AE167" i="11"/>
  <c r="AD167" i="11"/>
  <c r="AC167" i="11"/>
  <c r="AB167" i="11"/>
  <c r="W167" i="11"/>
  <c r="Y167" i="11" s="1"/>
  <c r="AA167" i="11" s="1"/>
  <c r="X167" i="11"/>
  <c r="Z167" i="11" s="1"/>
  <c r="AE166" i="11"/>
  <c r="AD166" i="11"/>
  <c r="AC166" i="11"/>
  <c r="AB166" i="11"/>
  <c r="X166" i="11"/>
  <c r="Z166" i="11" s="1"/>
  <c r="W166" i="11"/>
  <c r="Y166" i="11" s="1"/>
  <c r="AA166" i="11" s="1"/>
  <c r="AE165" i="11"/>
  <c r="AD165" i="11"/>
  <c r="AC165" i="11"/>
  <c r="AB165" i="11"/>
  <c r="Y165" i="11"/>
  <c r="AA165" i="11" s="1"/>
  <c r="W165" i="11"/>
  <c r="X165" i="11"/>
  <c r="Z165" i="11" s="1"/>
  <c r="AE164" i="11"/>
  <c r="AD164" i="11"/>
  <c r="AC164" i="11"/>
  <c r="AB164" i="11"/>
  <c r="W164" i="11"/>
  <c r="Y164" i="11"/>
  <c r="AA164" i="11" s="1"/>
  <c r="AE163" i="11"/>
  <c r="AD163" i="11"/>
  <c r="AC163" i="11"/>
  <c r="AB163" i="11"/>
  <c r="W163" i="11"/>
  <c r="X163" i="11"/>
  <c r="Z163" i="11" s="1"/>
  <c r="AE162" i="11"/>
  <c r="AD162" i="11"/>
  <c r="AC162" i="11"/>
  <c r="AB162" i="11"/>
  <c r="Y162" i="11"/>
  <c r="AA162" i="11" s="1"/>
  <c r="X162" i="11"/>
  <c r="Z162" i="11" s="1"/>
  <c r="W162" i="11"/>
  <c r="AE161" i="11"/>
  <c r="AD161" i="11"/>
  <c r="AC161" i="11"/>
  <c r="AB161" i="11"/>
  <c r="Y161" i="11"/>
  <c r="AA161" i="11" s="1"/>
  <c r="W161" i="11"/>
  <c r="X161" i="11"/>
  <c r="Z161" i="11" s="1"/>
  <c r="AE160" i="11"/>
  <c r="AD160" i="11"/>
  <c r="AC160" i="11"/>
  <c r="AB160" i="11"/>
  <c r="W160" i="11"/>
  <c r="X160" i="11"/>
  <c r="Z160" i="11" s="1"/>
  <c r="AE159" i="11"/>
  <c r="AD159" i="11"/>
  <c r="AC159" i="11"/>
  <c r="AB159" i="11"/>
  <c r="X159" i="11"/>
  <c r="Z159" i="11" s="1"/>
  <c r="W159" i="11"/>
  <c r="Y159" i="11" s="1"/>
  <c r="AA159" i="11" s="1"/>
  <c r="AE158" i="11"/>
  <c r="AD158" i="11"/>
  <c r="AC158" i="11"/>
  <c r="AB158" i="11"/>
  <c r="Y158" i="11"/>
  <c r="AA158" i="11" s="1"/>
  <c r="W158" i="11"/>
  <c r="X158" i="11"/>
  <c r="Z158" i="11" s="1"/>
  <c r="AE157" i="11"/>
  <c r="AD157" i="11"/>
  <c r="AC157" i="11"/>
  <c r="AB157" i="11"/>
  <c r="X157" i="11"/>
  <c r="Z157" i="11" s="1"/>
  <c r="W157" i="11"/>
  <c r="Y157" i="11" s="1"/>
  <c r="AA157" i="11" s="1"/>
  <c r="AE156" i="11"/>
  <c r="AD156" i="11"/>
  <c r="AC156" i="11"/>
  <c r="AB156" i="11"/>
  <c r="Y156" i="11"/>
  <c r="AA156" i="11" s="1"/>
  <c r="W156" i="11"/>
  <c r="X156" i="11"/>
  <c r="Z156" i="11" s="1"/>
  <c r="AE155" i="11"/>
  <c r="AD155" i="11"/>
  <c r="AC155" i="11"/>
  <c r="AB155" i="11"/>
  <c r="Y155" i="11"/>
  <c r="AA155" i="11" s="1"/>
  <c r="X155" i="11"/>
  <c r="Z155" i="11" s="1"/>
  <c r="W155" i="11"/>
  <c r="AE154" i="11"/>
  <c r="AD154" i="11"/>
  <c r="AC154" i="11"/>
  <c r="AB154" i="11"/>
  <c r="Y154" i="11"/>
  <c r="AA154" i="11" s="1"/>
  <c r="W154" i="11"/>
  <c r="X154" i="11"/>
  <c r="Z154" i="11" s="1"/>
  <c r="AE153" i="11"/>
  <c r="AD153" i="11"/>
  <c r="AC153" i="11"/>
  <c r="AB153" i="11"/>
  <c r="W153" i="11"/>
  <c r="Y153" i="11"/>
  <c r="AA153" i="11" s="1"/>
  <c r="AE152" i="11"/>
  <c r="AD152" i="11"/>
  <c r="AC152" i="11"/>
  <c r="AB152" i="11"/>
  <c r="W152" i="11"/>
  <c r="Y152" i="11"/>
  <c r="AA152" i="11" s="1"/>
  <c r="AE151" i="11"/>
  <c r="AD151" i="11"/>
  <c r="AC151" i="11"/>
  <c r="AB151" i="11"/>
  <c r="X151" i="11"/>
  <c r="Z151" i="11" s="1"/>
  <c r="W151" i="11"/>
  <c r="Y151" i="11" s="1"/>
  <c r="AA151" i="11" s="1"/>
  <c r="AE150" i="11"/>
  <c r="AD150" i="11"/>
  <c r="AC150" i="11"/>
  <c r="AB150" i="11"/>
  <c r="Y150" i="11"/>
  <c r="AA150" i="11" s="1"/>
  <c r="W150" i="11"/>
  <c r="X150" i="11"/>
  <c r="Z150" i="11" s="1"/>
  <c r="AE149" i="11"/>
  <c r="AD149" i="11"/>
  <c r="AC149" i="11"/>
  <c r="AB149" i="11"/>
  <c r="W149" i="11"/>
  <c r="Y149" i="11" s="1"/>
  <c r="AA149" i="11" s="1"/>
  <c r="X149" i="11"/>
  <c r="Z149" i="11" s="1"/>
  <c r="AE148" i="11"/>
  <c r="AD148" i="11"/>
  <c r="AC148" i="11"/>
  <c r="AB148" i="11"/>
  <c r="W148" i="11"/>
  <c r="Y148" i="11"/>
  <c r="AA148" i="11" s="1"/>
  <c r="AE147" i="11"/>
  <c r="AD147" i="11"/>
  <c r="AC147" i="11"/>
  <c r="AB147" i="11"/>
  <c r="X147" i="11"/>
  <c r="Z147" i="11" s="1"/>
  <c r="W147" i="11"/>
  <c r="Y147" i="11" s="1"/>
  <c r="AA147" i="11" s="1"/>
  <c r="AE146" i="11"/>
  <c r="AD146" i="11"/>
  <c r="AC146" i="11"/>
  <c r="AB146" i="11"/>
  <c r="Y146" i="11"/>
  <c r="AA146" i="11" s="1"/>
  <c r="W146" i="11"/>
  <c r="X146" i="11"/>
  <c r="Z146" i="11" s="1"/>
  <c r="AE145" i="11"/>
  <c r="AD145" i="11"/>
  <c r="AC145" i="11"/>
  <c r="AB145" i="11"/>
  <c r="W145" i="11"/>
  <c r="X145" i="11"/>
  <c r="Z145" i="11" s="1"/>
  <c r="AE144" i="11"/>
  <c r="AD144" i="11"/>
  <c r="AC144" i="11"/>
  <c r="AB144" i="11"/>
  <c r="W144" i="11"/>
  <c r="X144" i="11"/>
  <c r="Z144" i="11" s="1"/>
  <c r="AE143" i="11"/>
  <c r="AD143" i="11"/>
  <c r="AC143" i="11"/>
  <c r="AB143" i="11"/>
  <c r="Y143" i="11"/>
  <c r="AA143" i="11" s="1"/>
  <c r="X143" i="11"/>
  <c r="Z143" i="11" s="1"/>
  <c r="W143" i="11"/>
  <c r="AE142" i="11"/>
  <c r="AD142" i="11"/>
  <c r="AC142" i="11"/>
  <c r="AB142" i="11"/>
  <c r="Y142" i="11"/>
  <c r="AA142" i="11" s="1"/>
  <c r="W142" i="11"/>
  <c r="X142" i="11"/>
  <c r="Z142" i="11" s="1"/>
  <c r="AE141" i="11"/>
  <c r="AD141" i="11"/>
  <c r="AC141" i="11"/>
  <c r="AB141" i="11"/>
  <c r="W141" i="11"/>
  <c r="X141" i="11"/>
  <c r="Z141" i="11" s="1"/>
  <c r="AE140" i="11"/>
  <c r="AD140" i="11"/>
  <c r="AC140" i="11"/>
  <c r="AB140" i="11"/>
  <c r="X140" i="11"/>
  <c r="Z140" i="11" s="1"/>
  <c r="W140" i="11"/>
  <c r="Y140" i="11" s="1"/>
  <c r="AA140" i="11" s="1"/>
  <c r="AE139" i="11"/>
  <c r="AD139" i="11"/>
  <c r="AC139" i="11"/>
  <c r="AB139" i="11"/>
  <c r="Y139" i="11"/>
  <c r="AA139" i="11" s="1"/>
  <c r="W139" i="11"/>
  <c r="X139" i="11"/>
  <c r="Z139" i="11" s="1"/>
  <c r="AE138" i="11"/>
  <c r="AD138" i="11"/>
  <c r="AC138" i="11"/>
  <c r="AB138" i="11"/>
  <c r="X138" i="11"/>
  <c r="Z138" i="11" s="1"/>
  <c r="W138" i="11"/>
  <c r="Y138" i="11" s="1"/>
  <c r="AA138" i="11" s="1"/>
  <c r="AE137" i="11"/>
  <c r="AD137" i="11"/>
  <c r="AC137" i="11"/>
  <c r="AB137" i="11"/>
  <c r="W137" i="11"/>
  <c r="X137" i="11" s="1"/>
  <c r="Z137" i="11" s="1"/>
  <c r="AE136" i="11"/>
  <c r="AD136" i="11"/>
  <c r="AC136" i="11"/>
  <c r="AB136" i="11"/>
  <c r="W136" i="11"/>
  <c r="Y136" i="11" s="1"/>
  <c r="AA136" i="11" s="1"/>
  <c r="AE135" i="11"/>
  <c r="AD135" i="11"/>
  <c r="AC135" i="11"/>
  <c r="AB135" i="11"/>
  <c r="W135" i="11"/>
  <c r="Y135" i="11" s="1"/>
  <c r="AA135" i="11" s="1"/>
  <c r="AE134" i="11"/>
  <c r="AD134" i="11"/>
  <c r="AC134" i="11"/>
  <c r="AB134" i="11"/>
  <c r="W134" i="11"/>
  <c r="Y134" i="11" s="1"/>
  <c r="AA134" i="11" s="1"/>
  <c r="AE133" i="11"/>
  <c r="AD133" i="11"/>
  <c r="AC133" i="11"/>
  <c r="AB133" i="11"/>
  <c r="W133" i="11"/>
  <c r="X133" i="11" s="1"/>
  <c r="Z133" i="11" s="1"/>
  <c r="AE132" i="11"/>
  <c r="AD132" i="11"/>
  <c r="AC132" i="11"/>
  <c r="AB132" i="11"/>
  <c r="Y132" i="11"/>
  <c r="AA132" i="11" s="1"/>
  <c r="W132" i="11"/>
  <c r="X132" i="11" s="1"/>
  <c r="Z132" i="11" s="1"/>
  <c r="AE131" i="11"/>
  <c r="AD131" i="11"/>
  <c r="AC131" i="11"/>
  <c r="AB131" i="11"/>
  <c r="W131" i="11"/>
  <c r="X131" i="11" s="1"/>
  <c r="Z131" i="11" s="1"/>
  <c r="AE130" i="11"/>
  <c r="AD130" i="11"/>
  <c r="AC130" i="11"/>
  <c r="AB130" i="11"/>
  <c r="W130" i="11"/>
  <c r="X130" i="11" s="1"/>
  <c r="Z130" i="11" s="1"/>
  <c r="AE129" i="11"/>
  <c r="AD129" i="11"/>
  <c r="AC129" i="11"/>
  <c r="AB129" i="11"/>
  <c r="Y129" i="11"/>
  <c r="AA129" i="11" s="1"/>
  <c r="W129" i="11"/>
  <c r="X129" i="11"/>
  <c r="Z129" i="11" s="1"/>
  <c r="AE128" i="11"/>
  <c r="AD128" i="11"/>
  <c r="AC128" i="11"/>
  <c r="AB128" i="11"/>
  <c r="X128" i="11"/>
  <c r="Z128" i="11" s="1"/>
  <c r="W128" i="11"/>
  <c r="Y128" i="11" s="1"/>
  <c r="AA128" i="11" s="1"/>
  <c r="AE127" i="11"/>
  <c r="AD127" i="11"/>
  <c r="AC127" i="11"/>
  <c r="AB127" i="11"/>
  <c r="Y127" i="11"/>
  <c r="AA127" i="11" s="1"/>
  <c r="W127" i="11"/>
  <c r="X127" i="11"/>
  <c r="Z127" i="11" s="1"/>
  <c r="AE126" i="11"/>
  <c r="AD126" i="11"/>
  <c r="AC126" i="11"/>
  <c r="AB126" i="11"/>
  <c r="W126" i="11"/>
  <c r="Y126" i="11"/>
  <c r="AA126" i="11" s="1"/>
  <c r="AE125" i="11"/>
  <c r="AD125" i="11"/>
  <c r="AC125" i="11"/>
  <c r="AB125" i="11"/>
  <c r="W125" i="11"/>
  <c r="Y125" i="11" s="1"/>
  <c r="AA125" i="11" s="1"/>
  <c r="AC5" i="11"/>
  <c r="AC4" i="11"/>
  <c r="X126" i="11"/>
  <c r="Z126" i="11" s="1"/>
  <c r="X134" i="11"/>
  <c r="Z134" i="11" s="1"/>
  <c r="Y141" i="11"/>
  <c r="AA141" i="11" s="1"/>
  <c r="Y144" i="11"/>
  <c r="AA144" i="11" s="1"/>
  <c r="X153" i="11"/>
  <c r="Z153" i="11" s="1"/>
  <c r="Y163" i="11"/>
  <c r="AA163" i="11" s="1"/>
  <c r="X164" i="11"/>
  <c r="Z164" i="11" s="1"/>
  <c r="Y171" i="11"/>
  <c r="AA171" i="11" s="1"/>
  <c r="Y179" i="11"/>
  <c r="AA179" i="11" s="1"/>
  <c r="Y189" i="11"/>
  <c r="AA189" i="11" s="1"/>
  <c r="Y145" i="11"/>
  <c r="AA145" i="11" s="1"/>
  <c r="Y160" i="11"/>
  <c r="AA160" i="11" s="1"/>
  <c r="X180" i="11"/>
  <c r="Z180" i="11" s="1"/>
  <c r="X194" i="11"/>
  <c r="Z194" i="11" s="1"/>
  <c r="X195" i="11"/>
  <c r="Z195" i="11" s="1"/>
  <c r="X200" i="11"/>
  <c r="Z200" i="11" s="1"/>
  <c r="X206" i="11"/>
  <c r="Z206" i="11" s="1"/>
  <c r="X207" i="11"/>
  <c r="Z207" i="11" s="1"/>
  <c r="X220" i="11"/>
  <c r="Z220" i="11" s="1"/>
  <c r="X221" i="11"/>
  <c r="Z221" i="11" s="1"/>
  <c r="X226" i="11"/>
  <c r="Z226" i="11" s="1"/>
  <c r="X240" i="11"/>
  <c r="Z240" i="11" s="1"/>
  <c r="X241" i="11"/>
  <c r="Z241" i="11" s="1"/>
  <c r="X258" i="11"/>
  <c r="Z258" i="11" s="1"/>
  <c r="X259" i="11"/>
  <c r="Z259" i="11" s="1"/>
  <c r="X272" i="11"/>
  <c r="Z272" i="11" s="1"/>
  <c r="X273" i="11"/>
  <c r="Z273" i="11" s="1"/>
  <c r="X278" i="11"/>
  <c r="Z278" i="11" s="1"/>
  <c r="X279" i="11"/>
  <c r="Z279" i="11" s="1"/>
  <c r="X292" i="11"/>
  <c r="Z292" i="11" s="1"/>
  <c r="X293" i="11"/>
  <c r="Z293" i="11" s="1"/>
  <c r="X302" i="11"/>
  <c r="Z302" i="11" s="1"/>
  <c r="X303" i="11"/>
  <c r="Z303" i="11" s="1"/>
  <c r="Y312" i="11"/>
  <c r="AA312" i="11" s="1"/>
  <c r="X312" i="11"/>
  <c r="Z312" i="11" s="1"/>
  <c r="Y313" i="11"/>
  <c r="AA313" i="11" s="1"/>
  <c r="X318" i="11"/>
  <c r="Z318" i="11" s="1"/>
  <c r="X319" i="11"/>
  <c r="Z319" i="11" s="1"/>
  <c r="X324" i="11"/>
  <c r="Z324" i="11" s="1"/>
  <c r="X325" i="11"/>
  <c r="Z325" i="11" s="1"/>
  <c r="X334" i="11"/>
  <c r="Z334" i="11" s="1"/>
  <c r="X335" i="11"/>
  <c r="Z335" i="11" s="1"/>
  <c r="X341" i="11"/>
  <c r="Z341" i="11" s="1"/>
  <c r="Y341" i="11"/>
  <c r="AA341" i="11" s="1"/>
  <c r="X365" i="11"/>
  <c r="Z365" i="11" s="1"/>
  <c r="Y365" i="11"/>
  <c r="AA365" i="11" s="1"/>
  <c r="Y366" i="11"/>
  <c r="AA366" i="11" s="1"/>
  <c r="X366" i="11"/>
  <c r="Z366" i="11" s="1"/>
  <c r="Y377" i="11"/>
  <c r="AA377" i="11" s="1"/>
  <c r="X377" i="11"/>
  <c r="Z377" i="11" s="1"/>
  <c r="Y326" i="11"/>
  <c r="AA326" i="11" s="1"/>
  <c r="X326" i="11"/>
  <c r="Z326" i="11" s="1"/>
  <c r="Y340" i="11"/>
  <c r="AA340" i="11" s="1"/>
  <c r="X340" i="11"/>
  <c r="Z340" i="11" s="1"/>
  <c r="Y342" i="11"/>
  <c r="AA342" i="11" s="1"/>
  <c r="X342" i="11"/>
  <c r="Z342" i="11" s="1"/>
  <c r="Y364" i="11"/>
  <c r="AA364" i="11" s="1"/>
  <c r="X364" i="11"/>
  <c r="Z364" i="11" s="1"/>
  <c r="Y376" i="11"/>
  <c r="AA376" i="11" s="1"/>
  <c r="X376" i="11"/>
  <c r="Z376" i="11" s="1"/>
  <c r="Y397" i="11"/>
  <c r="AA397" i="11" s="1"/>
  <c r="X397" i="11"/>
  <c r="Z397" i="11" s="1"/>
  <c r="X186" i="11"/>
  <c r="Z186" i="11" s="1"/>
  <c r="X196" i="11"/>
  <c r="Z196" i="11" s="1"/>
  <c r="X202" i="11"/>
  <c r="Z202" i="11" s="1"/>
  <c r="X216" i="11"/>
  <c r="Z216" i="11" s="1"/>
  <c r="X234" i="11"/>
  <c r="Z234" i="11" s="1"/>
  <c r="X248" i="11"/>
  <c r="Z248" i="11" s="1"/>
  <c r="X254" i="11"/>
  <c r="Z254" i="11" s="1"/>
  <c r="X268" i="11"/>
  <c r="Z268" i="11" s="1"/>
  <c r="X274" i="11"/>
  <c r="Z274" i="11" s="1"/>
  <c r="X284" i="11"/>
  <c r="Z284" i="11" s="1"/>
  <c r="Y286" i="11"/>
  <c r="AA286" i="11" s="1"/>
  <c r="X286" i="11"/>
  <c r="Z286" i="11" s="1"/>
  <c r="Y287" i="11"/>
  <c r="AA287" i="11" s="1"/>
  <c r="X294" i="11"/>
  <c r="Z294" i="11" s="1"/>
  <c r="X314" i="11"/>
  <c r="Z314" i="11" s="1"/>
  <c r="X320" i="11"/>
  <c r="Z320" i="11" s="1"/>
  <c r="X321" i="11"/>
  <c r="Z321" i="11" s="1"/>
  <c r="X328" i="11"/>
  <c r="Z328" i="11" s="1"/>
  <c r="X331" i="11"/>
  <c r="Z331" i="11" s="1"/>
  <c r="Y331" i="11"/>
  <c r="AA331" i="11" s="1"/>
  <c r="X344" i="11"/>
  <c r="Z344" i="11" s="1"/>
  <c r="X345" i="11"/>
  <c r="Z345" i="11" s="1"/>
  <c r="Y396" i="11"/>
  <c r="AA396" i="11" s="1"/>
  <c r="X396" i="11"/>
  <c r="Z396" i="11" s="1"/>
  <c r="Y330" i="11"/>
  <c r="AA330" i="11" s="1"/>
  <c r="X330" i="11"/>
  <c r="Z330" i="11" s="1"/>
  <c r="X355" i="11"/>
  <c r="Z355" i="11" s="1"/>
  <c r="Y355" i="11"/>
  <c r="AA355" i="11" s="1"/>
  <c r="Y425" i="11"/>
  <c r="AA425" i="11" s="1"/>
  <c r="X425" i="11"/>
  <c r="Z425" i="11" s="1"/>
  <c r="Y431" i="11"/>
  <c r="AA431" i="11" s="1"/>
  <c r="X431" i="11"/>
  <c r="Z431" i="11" s="1"/>
  <c r="X148" i="11"/>
  <c r="Z148" i="11" s="1"/>
  <c r="X152" i="11"/>
  <c r="Z152" i="11" s="1"/>
  <c r="X178" i="11"/>
  <c r="Z178" i="11" s="1"/>
  <c r="X198" i="11"/>
  <c r="Z198" i="11" s="1"/>
  <c r="X199" i="11"/>
  <c r="Z199" i="11" s="1"/>
  <c r="X210" i="11"/>
  <c r="Z210" i="11" s="1"/>
  <c r="X211" i="11"/>
  <c r="Z211" i="11" s="1"/>
  <c r="X224" i="11"/>
  <c r="Z224" i="11" s="1"/>
  <c r="X225" i="11"/>
  <c r="Z225" i="11" s="1"/>
  <c r="X230" i="11"/>
  <c r="Z230" i="11" s="1"/>
  <c r="X231" i="11"/>
  <c r="Z231" i="11" s="1"/>
  <c r="X244" i="11"/>
  <c r="Z244" i="11" s="1"/>
  <c r="X250" i="11"/>
  <c r="Z250" i="11" s="1"/>
  <c r="X264" i="11"/>
  <c r="Z264" i="11" s="1"/>
  <c r="Y300" i="11"/>
  <c r="AA300" i="11" s="1"/>
  <c r="X300" i="11"/>
  <c r="Z300" i="11" s="1"/>
  <c r="Y301" i="11"/>
  <c r="AA301" i="11" s="1"/>
  <c r="X308" i="11"/>
  <c r="Z308" i="11" s="1"/>
  <c r="Y352" i="11"/>
  <c r="AA352" i="11" s="1"/>
  <c r="X352" i="11"/>
  <c r="Z352" i="11" s="1"/>
  <c r="Y354" i="11"/>
  <c r="AA354" i="11" s="1"/>
  <c r="X354" i="11"/>
  <c r="Z354" i="11" s="1"/>
  <c r="Y391" i="11"/>
  <c r="AA391" i="11" s="1"/>
  <c r="X391" i="11"/>
  <c r="Z391" i="11" s="1"/>
  <c r="Y424" i="11"/>
  <c r="AA424" i="11" s="1"/>
  <c r="X424" i="11"/>
  <c r="Z424" i="11" s="1"/>
  <c r="Y430" i="11"/>
  <c r="AA430" i="11" s="1"/>
  <c r="X430" i="11"/>
  <c r="Z430" i="11" s="1"/>
  <c r="Y280" i="11"/>
  <c r="AA280" i="11"/>
  <c r="X280" i="11"/>
  <c r="Z280" i="11" s="1"/>
  <c r="Y367" i="11"/>
  <c r="AA367" i="11" s="1"/>
  <c r="X367" i="11"/>
  <c r="Z367" i="11" s="1"/>
  <c r="Y390" i="11"/>
  <c r="AA390" i="11" s="1"/>
  <c r="X390" i="11"/>
  <c r="Z390" i="11"/>
  <c r="X336" i="11"/>
  <c r="Z336" i="11" s="1"/>
  <c r="X350" i="11"/>
  <c r="Z350" i="11" s="1"/>
  <c r="X360" i="11"/>
  <c r="Z360" i="11" s="1"/>
  <c r="X374" i="11"/>
  <c r="Z374" i="11" s="1"/>
  <c r="Y379" i="11"/>
  <c r="AA379" i="11" s="1"/>
  <c r="X384" i="11"/>
  <c r="Z384" i="11" s="1"/>
  <c r="Y389" i="11"/>
  <c r="AA389" i="11" s="1"/>
  <c r="Y395" i="11"/>
  <c r="AA395" i="11" s="1"/>
  <c r="X404" i="11"/>
  <c r="Z404" i="11" s="1"/>
  <c r="Y411" i="11"/>
  <c r="AA411" i="11" s="1"/>
  <c r="Y417" i="11"/>
  <c r="AA417" i="11" s="1"/>
  <c r="X418" i="11"/>
  <c r="Z418" i="11" s="1"/>
  <c r="Y423" i="11"/>
  <c r="AA423" i="11" s="1"/>
  <c r="Y433" i="11"/>
  <c r="AA433" i="11" s="1"/>
  <c r="X434" i="11"/>
  <c r="Z434" i="11" s="1"/>
  <c r="X440" i="11"/>
  <c r="Z440" i="11" s="1"/>
  <c r="X446" i="11"/>
  <c r="Z446" i="11" s="1"/>
  <c r="Y451" i="11"/>
  <c r="AA451" i="11" s="1"/>
  <c r="X456" i="11"/>
  <c r="Z456" i="11" s="1"/>
  <c r="Y463" i="11"/>
  <c r="AA463" i="11" s="1"/>
  <c r="Y469" i="11"/>
  <c r="AA469" i="11" s="1"/>
  <c r="X474" i="11"/>
  <c r="Z474" i="11" s="1"/>
  <c r="X486" i="11"/>
  <c r="Z486" i="11" s="1"/>
  <c r="X492" i="11"/>
  <c r="Z492" i="11" s="1"/>
  <c r="Y497" i="11"/>
  <c r="AA497" i="11" s="1"/>
  <c r="Y503" i="11"/>
  <c r="AA503" i="11" s="1"/>
  <c r="Y509" i="11"/>
  <c r="AA509" i="11" s="1"/>
  <c r="X520" i="11"/>
  <c r="Z520" i="11" s="1"/>
  <c r="Y525" i="11"/>
  <c r="AA525" i="11" s="1"/>
  <c r="X526" i="11"/>
  <c r="Z526" i="11" s="1"/>
  <c r="X532" i="11"/>
  <c r="Z532" i="11"/>
  <c r="X548" i="11"/>
  <c r="Z548" i="11" s="1"/>
  <c r="X562" i="11"/>
  <c r="Z562" i="11" s="1"/>
  <c r="X578" i="11"/>
  <c r="Z578" i="11" s="1"/>
  <c r="X584" i="11"/>
  <c r="Z584" i="11" s="1"/>
  <c r="X590" i="11"/>
  <c r="Z590" i="11"/>
  <c r="X600" i="11"/>
  <c r="Z600" i="11" s="1"/>
  <c r="X618" i="11"/>
  <c r="Z618" i="11" s="1"/>
  <c r="X632" i="11"/>
  <c r="Z632" i="11" s="1"/>
  <c r="X642" i="11"/>
  <c r="Z642" i="11" s="1"/>
  <c r="X653" i="11"/>
  <c r="Z653" i="11" s="1"/>
  <c r="Y654" i="11"/>
  <c r="AA654" i="11" s="1"/>
  <c r="Y687" i="11"/>
  <c r="AA687" i="11" s="1"/>
  <c r="Y688" i="11"/>
  <c r="AA688" i="11" s="1"/>
  <c r="Y693" i="11"/>
  <c r="AA693" i="11" s="1"/>
  <c r="Y696" i="11"/>
  <c r="AA696" i="11" s="1"/>
  <c r="Y699" i="11"/>
  <c r="AA699" i="11" s="1"/>
  <c r="Y700" i="11"/>
  <c r="AA700" i="11" s="1"/>
  <c r="Y701" i="11"/>
  <c r="AA701" i="11" s="1"/>
  <c r="Y710" i="11"/>
  <c r="AA710" i="11" s="1"/>
  <c r="Y711" i="11"/>
  <c r="AA711" i="11" s="1"/>
  <c r="Y712" i="11"/>
  <c r="AA712" i="11" s="1"/>
  <c r="Y713" i="11"/>
  <c r="AA713" i="11" s="1"/>
  <c r="Y720" i="11"/>
  <c r="AA720" i="11" s="1"/>
  <c r="Y721" i="11"/>
  <c r="AA721" i="11" s="1"/>
  <c r="Y727" i="11"/>
  <c r="AA727" i="11" s="1"/>
  <c r="Y728" i="11"/>
  <c r="AA728" i="11" s="1"/>
  <c r="Y729" i="11"/>
  <c r="AA729" i="11" s="1"/>
  <c r="Y730" i="11"/>
  <c r="AA730" i="11" s="1"/>
  <c r="Y731" i="11"/>
  <c r="AA731" i="11" s="1"/>
  <c r="Y732" i="11"/>
  <c r="AA732" i="11" s="1"/>
  <c r="Y733" i="11"/>
  <c r="AA733" i="11" s="1"/>
  <c r="Y739" i="11"/>
  <c r="AA739" i="11" s="1"/>
  <c r="Y740" i="11"/>
  <c r="AA740" i="11" s="1"/>
  <c r="Y741" i="11"/>
  <c r="AA741" i="11" s="1"/>
  <c r="Y742" i="11"/>
  <c r="AA742" i="11" s="1"/>
  <c r="Y743" i="11"/>
  <c r="AA743" i="11"/>
  <c r="Y818" i="11"/>
  <c r="AA818" i="11" s="1"/>
  <c r="Y819" i="11"/>
  <c r="AA819" i="11" s="1"/>
  <c r="Y820" i="11"/>
  <c r="AA820" i="11" s="1"/>
  <c r="Y821" i="11"/>
  <c r="AA821" i="11" s="1"/>
  <c r="Y830" i="11"/>
  <c r="AA830" i="11"/>
  <c r="Y831" i="11"/>
  <c r="AA831" i="11" s="1"/>
  <c r="Y835" i="11"/>
  <c r="AA835" i="11" s="1"/>
  <c r="Y836" i="11"/>
  <c r="AA836" i="11" s="1"/>
  <c r="Y837" i="11"/>
  <c r="AA837" i="11" s="1"/>
  <c r="Y883" i="11"/>
  <c r="AA883" i="11" s="1"/>
  <c r="Y905" i="11"/>
  <c r="AA905" i="11" s="1"/>
  <c r="Y927" i="11"/>
  <c r="AA927" i="11" s="1"/>
  <c r="Y934" i="11"/>
  <c r="AA934" i="11" s="1"/>
  <c r="Y939" i="11"/>
  <c r="AA939" i="11" s="1"/>
  <c r="Y949" i="11"/>
  <c r="AA949" i="11" s="1"/>
  <c r="Y951" i="11"/>
  <c r="AA951" i="11" s="1"/>
  <c r="Y957" i="11"/>
  <c r="AA957" i="11" s="1"/>
  <c r="Y961" i="11"/>
  <c r="AA961" i="11" s="1"/>
  <c r="Y963" i="11"/>
  <c r="AA963" i="11" s="1"/>
  <c r="X970" i="11"/>
  <c r="Z970" i="11" s="1"/>
  <c r="Y976" i="11"/>
  <c r="AA976" i="11" s="1"/>
  <c r="Y989" i="11"/>
  <c r="AA989" i="11" s="1"/>
  <c r="Y991" i="11"/>
  <c r="AA991" i="11" s="1"/>
  <c r="Y1037" i="11"/>
  <c r="AA1037" i="11" s="1"/>
  <c r="Y1039" i="11"/>
  <c r="AA1039" i="11" s="1"/>
  <c r="Y1085" i="11"/>
  <c r="AA1085" i="11" s="1"/>
  <c r="Y1087" i="11"/>
  <c r="AA1087" i="11" s="1"/>
  <c r="Y1107" i="11"/>
  <c r="AA1107" i="11" s="1"/>
  <c r="Y1108" i="11"/>
  <c r="AA1108" i="11" s="1"/>
  <c r="Y1123" i="11"/>
  <c r="AA1123" i="11" s="1"/>
  <c r="Y1124" i="11"/>
  <c r="AA1124" i="11" s="1"/>
  <c r="Y1137" i="11"/>
  <c r="AA1137" i="11" s="1"/>
  <c r="Y1138" i="11"/>
  <c r="AA1138" i="11" s="1"/>
  <c r="X1142" i="11"/>
  <c r="Z1142" i="11" s="1"/>
  <c r="Y1142" i="11"/>
  <c r="AA1142" i="11" s="1"/>
  <c r="Y1143" i="11"/>
  <c r="AA1143" i="11" s="1"/>
  <c r="Y1161" i="11"/>
  <c r="AA1161" i="11" s="1"/>
  <c r="Y1162" i="11"/>
  <c r="AA1162" i="11" s="1"/>
  <c r="X1166" i="11"/>
  <c r="Z1166" i="11" s="1"/>
  <c r="Y1166" i="11"/>
  <c r="AA1166" i="11" s="1"/>
  <c r="Y1167" i="11"/>
  <c r="AA1167" i="11" s="1"/>
  <c r="Y1185" i="11"/>
  <c r="AA1185" i="11" s="1"/>
  <c r="Y1186" i="11"/>
  <c r="AA1186" i="11" s="1"/>
  <c r="X1190" i="11"/>
  <c r="Z1190" i="11" s="1"/>
  <c r="Y1190" i="11"/>
  <c r="AA1190" i="11" s="1"/>
  <c r="Y1191" i="11"/>
  <c r="AA1191" i="11" s="1"/>
  <c r="Y1209" i="11"/>
  <c r="AA1209" i="11" s="1"/>
  <c r="Y1210" i="11"/>
  <c r="AA1210" i="11" s="1"/>
  <c r="X1214" i="11"/>
  <c r="Z1214" i="11" s="1"/>
  <c r="Y1214" i="11"/>
  <c r="AA1214" i="11" s="1"/>
  <c r="Y1215" i="11"/>
  <c r="AA1215" i="11" s="1"/>
  <c r="Y1234" i="11"/>
  <c r="AA1234" i="11" s="1"/>
  <c r="X1238" i="11"/>
  <c r="Z1238" i="11" s="1"/>
  <c r="Y1238" i="11"/>
  <c r="AA1238" i="11" s="1"/>
  <c r="Y1239" i="11"/>
  <c r="AA1239" i="11" s="1"/>
  <c r="X1297" i="11"/>
  <c r="Z1297" i="11" s="1"/>
  <c r="Y1297" i="11"/>
  <c r="AA1297" i="11" s="1"/>
  <c r="Y1306" i="11"/>
  <c r="AA1306" i="11" s="1"/>
  <c r="X1307" i="11"/>
  <c r="Z1307" i="11" s="1"/>
  <c r="X1333" i="11"/>
  <c r="Z1333" i="11" s="1"/>
  <c r="Y1333" i="11"/>
  <c r="AA1333" i="11" s="1"/>
  <c r="Y1342" i="11"/>
  <c r="AA1342" i="11" s="1"/>
  <c r="X1343" i="11"/>
  <c r="Z1343" i="11" s="1"/>
  <c r="X1249" i="11"/>
  <c r="Z1249" i="11" s="1"/>
  <c r="Y1249" i="11"/>
  <c r="AA1249" i="11" s="1"/>
  <c r="X1261" i="11"/>
  <c r="Z1261" i="11" s="1"/>
  <c r="Y1261" i="11"/>
  <c r="AA1261" i="11" s="1"/>
  <c r="X1273" i="11"/>
  <c r="Z1273" i="11" s="1"/>
  <c r="Y1273" i="11"/>
  <c r="AA1273" i="11" s="1"/>
  <c r="X1285" i="11"/>
  <c r="Z1285" i="11" s="1"/>
  <c r="Y1285" i="11"/>
  <c r="AA1285" i="11" s="1"/>
  <c r="X1296" i="11"/>
  <c r="Z1296" i="11" s="1"/>
  <c r="Y1296" i="11"/>
  <c r="AA1296" i="11" s="1"/>
  <c r="X1326" i="11"/>
  <c r="Z1326" i="11" s="1"/>
  <c r="Y1326" i="11"/>
  <c r="AA1326" i="11" s="1"/>
  <c r="X1332" i="11"/>
  <c r="Z1332" i="11" s="1"/>
  <c r="Y1332" i="11"/>
  <c r="AA1332" i="11" s="1"/>
  <c r="X436" i="11"/>
  <c r="Z436" i="11" s="1"/>
  <c r="X437" i="11"/>
  <c r="Z437" i="11" s="1"/>
  <c r="X452" i="11"/>
  <c r="Z452" i="11" s="1"/>
  <c r="X453" i="11"/>
  <c r="Z453" i="11" s="1"/>
  <c r="X466" i="11"/>
  <c r="Z466" i="11" s="1"/>
  <c r="X467" i="11"/>
  <c r="Z467" i="11" s="1"/>
  <c r="X482" i="11"/>
  <c r="Z482" i="11" s="1"/>
  <c r="X483" i="11"/>
  <c r="Z483" i="11" s="1"/>
  <c r="X488" i="11"/>
  <c r="Z488" i="11" s="1"/>
  <c r="X489" i="11"/>
  <c r="Z489" i="11" s="1"/>
  <c r="X494" i="11"/>
  <c r="Z494" i="11" s="1"/>
  <c r="X495" i="11"/>
  <c r="Z495" i="11" s="1"/>
  <c r="X504" i="11"/>
  <c r="Z504" i="11" s="1"/>
  <c r="X505" i="11"/>
  <c r="Z505" i="11" s="1"/>
  <c r="X522" i="11"/>
  <c r="Z522" i="11" s="1"/>
  <c r="X523" i="11"/>
  <c r="Z523" i="11" s="1"/>
  <c r="X534" i="11"/>
  <c r="Z534" i="11" s="1"/>
  <c r="X535" i="11"/>
  <c r="Z535" i="11" s="1"/>
  <c r="X540" i="11"/>
  <c r="Z540" i="11" s="1"/>
  <c r="X541" i="11"/>
  <c r="Z541" i="11" s="1"/>
  <c r="X568" i="11"/>
  <c r="Z568" i="11" s="1"/>
  <c r="X569" i="11"/>
  <c r="Z569" i="11" s="1"/>
  <c r="X574" i="11"/>
  <c r="Z574" i="11" s="1"/>
  <c r="X575" i="11"/>
  <c r="Z575" i="11" s="1"/>
  <c r="X580" i="11"/>
  <c r="Z580" i="11" s="1"/>
  <c r="X581" i="11"/>
  <c r="Z581" i="11" s="1"/>
  <c r="X596" i="11"/>
  <c r="Z596" i="11" s="1"/>
  <c r="X597" i="11"/>
  <c r="Z597" i="11" s="1"/>
  <c r="X610" i="11"/>
  <c r="Z610" i="11" s="1"/>
  <c r="X611" i="11"/>
  <c r="Z611" i="11" s="1"/>
  <c r="X624" i="11"/>
  <c r="Z624" i="11" s="1"/>
  <c r="X625" i="11"/>
  <c r="Z625" i="11" s="1"/>
  <c r="X634" i="11"/>
  <c r="Z634" i="11" s="1"/>
  <c r="X635" i="11"/>
  <c r="Z635" i="11" s="1"/>
  <c r="X648" i="11"/>
  <c r="Z648" i="11" s="1"/>
  <c r="X649" i="11"/>
  <c r="Z649" i="11" s="1"/>
  <c r="Y673" i="11"/>
  <c r="AA673" i="11" s="1"/>
  <c r="Y674" i="11"/>
  <c r="AA674" i="11" s="1"/>
  <c r="X675" i="11"/>
  <c r="Z675" i="11" s="1"/>
  <c r="Y746" i="11"/>
  <c r="AA746" i="11" s="1"/>
  <c r="Y747" i="11"/>
  <c r="AA747" i="11" s="1"/>
  <c r="Y748" i="11"/>
  <c r="AA748" i="11" s="1"/>
  <c r="Y749" i="11"/>
  <c r="AA749" i="11" s="1"/>
  <c r="Y758" i="11"/>
  <c r="AA758" i="11" s="1"/>
  <c r="Y759" i="11"/>
  <c r="AA759" i="11" s="1"/>
  <c r="Y760" i="11"/>
  <c r="AA760" i="11" s="1"/>
  <c r="Y761" i="11"/>
  <c r="AA761" i="11" s="1"/>
  <c r="Y768" i="11"/>
  <c r="AA768" i="11" s="1"/>
  <c r="Y769" i="11"/>
  <c r="AA769" i="11" s="1"/>
  <c r="Y775" i="11"/>
  <c r="AA775" i="11" s="1"/>
  <c r="Y776" i="11"/>
  <c r="AA776" i="11" s="1"/>
  <c r="Y777" i="11"/>
  <c r="AA777" i="11" s="1"/>
  <c r="Y778" i="11"/>
  <c r="AA778" i="11" s="1"/>
  <c r="Y779" i="11"/>
  <c r="AA779" i="11" s="1"/>
  <c r="Y780" i="11"/>
  <c r="AA780" i="11" s="1"/>
  <c r="Y781" i="11"/>
  <c r="AA781" i="11" s="1"/>
  <c r="Y787" i="11"/>
  <c r="AA787" i="11" s="1"/>
  <c r="Y788" i="11"/>
  <c r="AA788" i="11" s="1"/>
  <c r="Y789" i="11"/>
  <c r="AA789" i="11" s="1"/>
  <c r="Y790" i="11"/>
  <c r="AA790" i="11" s="1"/>
  <c r="Y791" i="11"/>
  <c r="AA791" i="11" s="1"/>
  <c r="Y840" i="11"/>
  <c r="AA840" i="11" s="1"/>
  <c r="Y841" i="11"/>
  <c r="AA841" i="11" s="1"/>
  <c r="Y843" i="11"/>
  <c r="AA843" i="11" s="1"/>
  <c r="Y845" i="11"/>
  <c r="AA845" i="11" s="1"/>
  <c r="Y847" i="11"/>
  <c r="AA847" i="11" s="1"/>
  <c r="Y849" i="11"/>
  <c r="AA849" i="11" s="1"/>
  <c r="Y851" i="11"/>
  <c r="AA851" i="11" s="1"/>
  <c r="Y853" i="11"/>
  <c r="AA853" i="11" s="1"/>
  <c r="Y855" i="11"/>
  <c r="AA855" i="11" s="1"/>
  <c r="Y857" i="11"/>
  <c r="AA857" i="11" s="1"/>
  <c r="Y859" i="11"/>
  <c r="AA859" i="11" s="1"/>
  <c r="Y861" i="11"/>
  <c r="AA861" i="11" s="1"/>
  <c r="Y863" i="11"/>
  <c r="AA863" i="11" s="1"/>
  <c r="Y865" i="11"/>
  <c r="AA865" i="11" s="1"/>
  <c r="Y867" i="11"/>
  <c r="AA867" i="11" s="1"/>
  <c r="Y869" i="11"/>
  <c r="AA869" i="11" s="1"/>
  <c r="Y871" i="11"/>
  <c r="AA871" i="11" s="1"/>
  <c r="X873" i="11"/>
  <c r="Z873" i="11" s="1"/>
  <c r="X875" i="11"/>
  <c r="Z875" i="11" s="1"/>
  <c r="X877" i="11"/>
  <c r="Z877" i="11" s="1"/>
  <c r="X895" i="11"/>
  <c r="Z895" i="11" s="1"/>
  <c r="X915" i="11"/>
  <c r="Z915" i="11" s="1"/>
  <c r="X917" i="11"/>
  <c r="Z917" i="11" s="1"/>
  <c r="X936" i="11"/>
  <c r="Z936" i="11" s="1"/>
  <c r="X953" i="11"/>
  <c r="Z953" i="11" s="1"/>
  <c r="X959" i="11"/>
  <c r="Z959" i="11" s="1"/>
  <c r="X966" i="11"/>
  <c r="Z966" i="11" s="1"/>
  <c r="X973" i="11"/>
  <c r="Z973" i="11" s="1"/>
  <c r="X978" i="11"/>
  <c r="Z978" i="11" s="1"/>
  <c r="X1013" i="11"/>
  <c r="Z1013" i="11" s="1"/>
  <c r="X1015" i="11"/>
  <c r="Z1015" i="11" s="1"/>
  <c r="X1061" i="11"/>
  <c r="Z1061" i="11" s="1"/>
  <c r="X1063" i="11"/>
  <c r="Z1063" i="11" s="1"/>
  <c r="Y1102" i="11"/>
  <c r="AA1102" i="11" s="1"/>
  <c r="X1103" i="11"/>
  <c r="Z1103" i="11" s="1"/>
  <c r="Y1112" i="11"/>
  <c r="AA1112" i="11" s="1"/>
  <c r="X1119" i="11"/>
  <c r="Z1119" i="11" s="1"/>
  <c r="Y1128" i="11"/>
  <c r="AA1128" i="11" s="1"/>
  <c r="X1129" i="11"/>
  <c r="Z1129" i="11" s="1"/>
  <c r="Y1148" i="11"/>
  <c r="AA1148" i="11" s="1"/>
  <c r="X1149" i="11"/>
  <c r="Z1149" i="11" s="1"/>
  <c r="Y1172" i="11"/>
  <c r="AA1172" i="11"/>
  <c r="X1173" i="11"/>
  <c r="Z1173" i="11" s="1"/>
  <c r="Y1196" i="11"/>
  <c r="AA1196" i="11" s="1"/>
  <c r="X1197" i="11"/>
  <c r="Z1197" i="11" s="1"/>
  <c r="X1248" i="11"/>
  <c r="Z1248" i="11" s="1"/>
  <c r="Y1248" i="11"/>
  <c r="AA1248" i="11" s="1"/>
  <c r="X1260" i="11"/>
  <c r="Z1260" i="11" s="1"/>
  <c r="Y1260" i="11"/>
  <c r="AA1260" i="11" s="1"/>
  <c r="X1272" i="11"/>
  <c r="Z1272" i="11" s="1"/>
  <c r="Y1272" i="11"/>
  <c r="AA1272" i="11" s="1"/>
  <c r="X1284" i="11"/>
  <c r="Z1284" i="11" s="1"/>
  <c r="Y1284" i="11"/>
  <c r="AA1284" i="11" s="1"/>
  <c r="X1321" i="11"/>
  <c r="Z1321" i="11" s="1"/>
  <c r="Y1321" i="11"/>
  <c r="AA1321" i="11" s="1"/>
  <c r="X546" i="11"/>
  <c r="Z546" i="11" s="1"/>
  <c r="X558" i="11"/>
  <c r="Z558" i="11" s="1"/>
  <c r="X564" i="11"/>
  <c r="Z564" i="11" s="1"/>
  <c r="X592" i="11"/>
  <c r="Z592" i="11" s="1"/>
  <c r="X598" i="11"/>
  <c r="Z598" i="11" s="1"/>
  <c r="X604" i="11"/>
  <c r="Z604" i="11" s="1"/>
  <c r="X620" i="11"/>
  <c r="Z620" i="11" s="1"/>
  <c r="X630" i="11"/>
  <c r="Z630" i="11" s="1"/>
  <c r="Y770" i="11"/>
  <c r="AA770" i="11" s="1"/>
  <c r="Y771" i="11"/>
  <c r="AA771" i="11" s="1"/>
  <c r="Y772" i="11"/>
  <c r="AA772" i="11" s="1"/>
  <c r="Y773" i="11"/>
  <c r="AA773" i="11" s="1"/>
  <c r="Y782" i="11"/>
  <c r="AA782" i="11" s="1"/>
  <c r="Y783" i="11"/>
  <c r="AA783" i="11"/>
  <c r="Y784" i="11"/>
  <c r="AA784" i="11" s="1"/>
  <c r="Y785" i="11"/>
  <c r="AA785" i="11" s="1"/>
  <c r="Y792" i="11"/>
  <c r="AA792" i="11" s="1"/>
  <c r="Y793" i="11"/>
  <c r="AA793" i="11" s="1"/>
  <c r="Y799" i="11"/>
  <c r="AA799" i="11" s="1"/>
  <c r="Y800" i="11"/>
  <c r="AA800" i="11" s="1"/>
  <c r="Y801" i="11"/>
  <c r="AA801" i="11" s="1"/>
  <c r="Y802" i="11"/>
  <c r="AA802" i="11" s="1"/>
  <c r="Y803" i="11"/>
  <c r="AA803" i="11" s="1"/>
  <c r="Y804" i="11"/>
  <c r="AA804" i="11" s="1"/>
  <c r="Y805" i="11"/>
  <c r="AA805" i="11" s="1"/>
  <c r="Y811" i="11"/>
  <c r="AA811" i="11" s="1"/>
  <c r="Y812" i="11"/>
  <c r="AA812" i="11" s="1"/>
  <c r="Y813" i="11"/>
  <c r="AA813" i="11" s="1"/>
  <c r="X1154" i="11"/>
  <c r="Z1154" i="11" s="1"/>
  <c r="Y1154" i="11"/>
  <c r="AA1154" i="11" s="1"/>
  <c r="Y1174" i="11"/>
  <c r="AA1174" i="11" s="1"/>
  <c r="X1175" i="11"/>
  <c r="Z1175" i="11" s="1"/>
  <c r="X1178" i="11"/>
  <c r="Z1178" i="11" s="1"/>
  <c r="Y1178" i="11"/>
  <c r="AA1178" i="11" s="1"/>
  <c r="Y1179" i="11"/>
  <c r="AA1179" i="11" s="1"/>
  <c r="Y1198" i="11"/>
  <c r="AA1198" i="11" s="1"/>
  <c r="X1199" i="11"/>
  <c r="Z1199" i="11" s="1"/>
  <c r="X1202" i="11"/>
  <c r="Z1202" i="11" s="1"/>
  <c r="Y1202" i="11"/>
  <c r="AA1202" i="11" s="1"/>
  <c r="Y1203" i="11"/>
  <c r="AA1203" i="11" s="1"/>
  <c r="Y1222" i="11"/>
  <c r="AA1222" i="11" s="1"/>
  <c r="X1223" i="11"/>
  <c r="Z1223" i="11" s="1"/>
  <c r="X1226" i="11"/>
  <c r="Z1226" i="11" s="1"/>
  <c r="Y1226" i="11"/>
  <c r="AA1226" i="11" s="1"/>
  <c r="Y1227" i="11"/>
  <c r="AA1227" i="11" s="1"/>
  <c r="Y1246" i="11"/>
  <c r="AA1246" i="11" s="1"/>
  <c r="X1247" i="11"/>
  <c r="Z1247" i="11" s="1"/>
  <c r="Y1258" i="11"/>
  <c r="AA1258" i="11" s="1"/>
  <c r="X1259" i="11"/>
  <c r="Z1259" i="11" s="1"/>
  <c r="Y1270" i="11"/>
  <c r="AA1270" i="11" s="1"/>
  <c r="X1271" i="11"/>
  <c r="Z1271" i="11" s="1"/>
  <c r="Y1282" i="11"/>
  <c r="AA1282" i="11" s="1"/>
  <c r="X1283" i="11"/>
  <c r="Z1283" i="11" s="1"/>
  <c r="X1314" i="11"/>
  <c r="Z1314" i="11" s="1"/>
  <c r="Y1314" i="11"/>
  <c r="AA1314" i="11" s="1"/>
  <c r="Y1315" i="11"/>
  <c r="AA1315" i="11" s="1"/>
  <c r="X1320" i="11"/>
  <c r="Z1320" i="11" s="1"/>
  <c r="Y1320" i="11"/>
  <c r="AA1320" i="11" s="1"/>
  <c r="X881" i="11"/>
  <c r="Z881" i="11" s="1"/>
  <c r="X903" i="11"/>
  <c r="Z903" i="11" s="1"/>
  <c r="X921" i="11"/>
  <c r="Z921" i="11" s="1"/>
  <c r="X923" i="11"/>
  <c r="Z923" i="11" s="1"/>
  <c r="X925" i="11"/>
  <c r="Z925" i="11" s="1"/>
  <c r="X944" i="11"/>
  <c r="Z944" i="11" s="1"/>
  <c r="X945" i="11"/>
  <c r="Z945" i="11" s="1"/>
  <c r="X960" i="11"/>
  <c r="Z960" i="11" s="1"/>
  <c r="X969" i="11"/>
  <c r="Z969" i="11" s="1"/>
  <c r="X975" i="11"/>
  <c r="Z975" i="11" s="1"/>
  <c r="X982" i="11"/>
  <c r="Z982" i="11" s="1"/>
  <c r="X983" i="11"/>
  <c r="Z983" i="11" s="1"/>
  <c r="X985" i="11"/>
  <c r="Z985" i="11" s="1"/>
  <c r="X987" i="11"/>
  <c r="Z987" i="11" s="1"/>
  <c r="X1029" i="11"/>
  <c r="Z1029" i="11" s="1"/>
  <c r="X1031" i="11"/>
  <c r="Z1031" i="11" s="1"/>
  <c r="X1033" i="11"/>
  <c r="Z1033" i="11" s="1"/>
  <c r="X1035" i="11"/>
  <c r="Z1035" i="11" s="1"/>
  <c r="X1077" i="11"/>
  <c r="Z1077" i="11"/>
  <c r="X1079" i="11"/>
  <c r="Z1079" i="11" s="1"/>
  <c r="X1081" i="11"/>
  <c r="Z1081" i="11" s="1"/>
  <c r="X1083" i="11"/>
  <c r="Z1083" i="11" s="1"/>
  <c r="X1105" i="11"/>
  <c r="Z1105" i="11" s="1"/>
  <c r="Y1114" i="11"/>
  <c r="AA1114" i="11" s="1"/>
  <c r="X1115" i="11"/>
  <c r="Z1115" i="11" s="1"/>
  <c r="Y1122" i="11"/>
  <c r="AA1122" i="11" s="1"/>
  <c r="Y1134" i="11"/>
  <c r="AA1134" i="11" s="1"/>
  <c r="X1135" i="11"/>
  <c r="Z1135" i="11" s="1"/>
  <c r="Y1152" i="11"/>
  <c r="AA1152" i="11" s="1"/>
  <c r="X1153" i="11"/>
  <c r="Z1153" i="11" s="1"/>
  <c r="Y1158" i="11"/>
  <c r="AA1158" i="11" s="1"/>
  <c r="X1159" i="11"/>
  <c r="Z1159" i="11" s="1"/>
  <c r="Y1176" i="11"/>
  <c r="AA1176" i="11" s="1"/>
  <c r="X1177" i="11"/>
  <c r="Z1177" i="11" s="1"/>
  <c r="Y1182" i="11"/>
  <c r="AA1182" i="11" s="1"/>
  <c r="X1183" i="11"/>
  <c r="Z1183" i="11" s="1"/>
  <c r="Y1200" i="11"/>
  <c r="AA1200" i="11" s="1"/>
  <c r="X1201" i="11"/>
  <c r="Z1201" i="11" s="1"/>
  <c r="Y1206" i="11"/>
  <c r="AA1206" i="11" s="1"/>
  <c r="X1207" i="11"/>
  <c r="Z1207" i="11" s="1"/>
  <c r="Y1224" i="11"/>
  <c r="AA1224" i="11" s="1"/>
  <c r="X1225" i="11"/>
  <c r="Z1225" i="11" s="1"/>
  <c r="Y1230" i="11"/>
  <c r="AA1230" i="11" s="1"/>
  <c r="X1309" i="11"/>
  <c r="Z1309" i="11" s="1"/>
  <c r="Y1309" i="11"/>
  <c r="AA1309" i="11" s="1"/>
  <c r="X1345" i="11"/>
  <c r="Z1345" i="11" s="1"/>
  <c r="Y1345" i="11"/>
  <c r="AA1345" i="11" s="1"/>
  <c r="X378" i="11"/>
  <c r="Z378" i="11" s="1"/>
  <c r="X388" i="11"/>
  <c r="Z388" i="11" s="1"/>
  <c r="X394" i="11"/>
  <c r="Z394" i="11" s="1"/>
  <c r="X410" i="11"/>
  <c r="Z410" i="11" s="1"/>
  <c r="X416" i="11"/>
  <c r="Z416" i="11" s="1"/>
  <c r="X422" i="11"/>
  <c r="Z422" i="11" s="1"/>
  <c r="X432" i="11"/>
  <c r="Z432" i="11" s="1"/>
  <c r="X450" i="11"/>
  <c r="Z450" i="11" s="1"/>
  <c r="X462" i="11"/>
  <c r="Z462" i="11" s="1"/>
  <c r="X468" i="11"/>
  <c r="Z468" i="11" s="1"/>
  <c r="X496" i="11"/>
  <c r="Z496" i="11" s="1"/>
  <c r="X502" i="11"/>
  <c r="Z502" i="11" s="1"/>
  <c r="X508" i="11"/>
  <c r="Z508" i="11" s="1"/>
  <c r="X524" i="11"/>
  <c r="Z524" i="11" s="1"/>
  <c r="Y823" i="11"/>
  <c r="AA823" i="11" s="1"/>
  <c r="Y824" i="11"/>
  <c r="AA824" i="11" s="1"/>
  <c r="Y825" i="11"/>
  <c r="AA825" i="11" s="1"/>
  <c r="X956" i="11"/>
  <c r="Z956" i="11" s="1"/>
  <c r="Y1106" i="11"/>
  <c r="AA1106" i="11" s="1"/>
  <c r="Y1116" i="11"/>
  <c r="AA1116" i="11" s="1"/>
  <c r="Y1136" i="11"/>
  <c r="AA1136" i="11" s="1"/>
  <c r="Y1160" i="11"/>
  <c r="AA1160" i="11" s="1"/>
  <c r="Y1184" i="11"/>
  <c r="AA1184" i="11" s="1"/>
  <c r="Y1208" i="11"/>
  <c r="AA1208" i="11" s="1"/>
  <c r="X1302" i="11"/>
  <c r="Z1302" i="11" s="1"/>
  <c r="Y1302" i="11"/>
  <c r="AA1302" i="11" s="1"/>
  <c r="Y1303" i="11"/>
  <c r="AA1303" i="11" s="1"/>
  <c r="X1308" i="11"/>
  <c r="Z1308" i="11" s="1"/>
  <c r="Y1308" i="11"/>
  <c r="AA1308" i="11" s="1"/>
  <c r="X1344" i="11"/>
  <c r="Z1344" i="11" s="1"/>
  <c r="Y1344" i="11"/>
  <c r="AA1344" i="11" s="1"/>
  <c r="Y1250" i="11"/>
  <c r="AA1250" i="11" s="1"/>
  <c r="Y1262" i="11"/>
  <c r="AA1262" i="11" s="1"/>
  <c r="Y1274" i="11"/>
  <c r="AA1274" i="11" s="1"/>
  <c r="Y1286" i="11"/>
  <c r="AA1286" i="11" s="1"/>
  <c r="Y1298" i="11"/>
  <c r="AA1298" i="11" s="1"/>
  <c r="Y1310" i="11"/>
  <c r="AA1310" i="11" s="1"/>
  <c r="Y1322" i="11"/>
  <c r="AA1322" i="11" s="1"/>
  <c r="Y1334" i="11"/>
  <c r="AA1334" i="11" s="1"/>
  <c r="Y1346" i="11"/>
  <c r="AA1346" i="11" s="1"/>
  <c r="Y1357" i="11"/>
  <c r="AA1357" i="11" s="1"/>
  <c r="Y1358" i="11"/>
  <c r="AA1358" i="11" s="1"/>
  <c r="Y1369" i="11"/>
  <c r="AA1369" i="11" s="1"/>
  <c r="Y1370" i="11"/>
  <c r="AA1370" i="11" s="1"/>
  <c r="Y1381" i="11"/>
  <c r="AA1381" i="11" s="1"/>
  <c r="Y1382" i="11"/>
  <c r="AA1382" i="11" s="1"/>
  <c r="Y1393" i="11"/>
  <c r="AA1393" i="11" s="1"/>
  <c r="Y1394" i="11"/>
  <c r="AA1394" i="11" s="1"/>
  <c r="Y1405" i="11"/>
  <c r="AA1405" i="11" s="1"/>
  <c r="Y1406" i="11"/>
  <c r="AA1406" i="11" s="1"/>
  <c r="Y1417" i="11"/>
  <c r="AA1417" i="11" s="1"/>
  <c r="Y1418" i="11"/>
  <c r="AA1418" i="11" s="1"/>
  <c r="Y1429" i="11"/>
  <c r="AA1429" i="11" s="1"/>
  <c r="Y1430" i="11"/>
  <c r="AA1430" i="11" s="1"/>
  <c r="Y1441" i="11"/>
  <c r="AA1441" i="11" s="1"/>
  <c r="Y1442" i="11"/>
  <c r="AA1442" i="11" s="1"/>
  <c r="Y1453" i="11"/>
  <c r="AA1453" i="11" s="1"/>
  <c r="Y1454" i="11"/>
  <c r="AA1454" i="11" s="1"/>
  <c r="Y1465" i="11"/>
  <c r="AA1465" i="11" s="1"/>
  <c r="Y1466" i="11"/>
  <c r="AA1466" i="11" s="1"/>
  <c r="Y1477" i="11"/>
  <c r="AA1477" i="11" s="1"/>
  <c r="Y1478" i="11"/>
  <c r="AA1478" i="11" s="1"/>
  <c r="Y1489" i="11"/>
  <c r="AA1489" i="11" s="1"/>
  <c r="Y1490" i="11"/>
  <c r="AA1490" i="11" s="1"/>
  <c r="Y1501" i="11"/>
  <c r="AA1501" i="11" s="1"/>
  <c r="Y1502" i="11"/>
  <c r="AA1502" i="11" s="1"/>
  <c r="Y1513" i="11"/>
  <c r="AA1513" i="11" s="1"/>
  <c r="Y1514" i="11"/>
  <c r="AA1514" i="11" s="1"/>
  <c r="Y1525" i="11"/>
  <c r="AA1525" i="11" s="1"/>
  <c r="Y1526" i="11"/>
  <c r="AA1526" i="11" s="1"/>
  <c r="X1537" i="11"/>
  <c r="Z1537" i="11" s="1"/>
  <c r="Y1538" i="11"/>
  <c r="AA1538" i="11" s="1"/>
  <c r="X1553" i="11"/>
  <c r="Z1553" i="11" s="1"/>
  <c r="Y1554" i="11"/>
  <c r="AA1554" i="11" s="1"/>
  <c r="X1555" i="11"/>
  <c r="Z1555" i="11" s="1"/>
  <c r="Y1556" i="11"/>
  <c r="AA1556" i="11" s="1"/>
  <c r="X1581" i="11"/>
  <c r="Z1581" i="11" s="1"/>
  <c r="X1589" i="11"/>
  <c r="Z1589" i="11" s="1"/>
  <c r="X1611" i="11"/>
  <c r="Z1611" i="11" s="1"/>
  <c r="X1612" i="11"/>
  <c r="Z1612" i="11" s="1"/>
  <c r="X1623" i="11"/>
  <c r="Z1623" i="11" s="1"/>
  <c r="X1624" i="11"/>
  <c r="Z1624" i="11" s="1"/>
  <c r="X1635" i="11"/>
  <c r="Z1635" i="11" s="1"/>
  <c r="X1636" i="11"/>
  <c r="Z1636" i="11" s="1"/>
  <c r="X1647" i="11"/>
  <c r="Z1647" i="11" s="1"/>
  <c r="X1648" i="11"/>
  <c r="Z1648" i="11" s="1"/>
  <c r="X1659" i="11"/>
  <c r="Z1659" i="11" s="1"/>
  <c r="X1660" i="11"/>
  <c r="Z1660" i="11" s="1"/>
  <c r="X1671" i="11"/>
  <c r="Z1671" i="11" s="1"/>
  <c r="X1672" i="11"/>
  <c r="Z1672" i="11" s="1"/>
  <c r="X1702" i="11"/>
  <c r="Z1702" i="11" s="1"/>
  <c r="X1714" i="11"/>
  <c r="Z1714" i="11" s="1"/>
  <c r="X1726" i="11"/>
  <c r="Z1726" i="11" s="1"/>
  <c r="X1738" i="11"/>
  <c r="Z1738" i="11" s="1"/>
  <c r="X1749" i="11"/>
  <c r="Z1749" i="11" s="1"/>
  <c r="X1805" i="11"/>
  <c r="Z1805" i="11" s="1"/>
  <c r="Y1829" i="11"/>
  <c r="AA1829" i="11" s="1"/>
  <c r="X1829" i="11"/>
  <c r="Z1829" i="11" s="1"/>
  <c r="Y1841" i="11"/>
  <c r="AA1841" i="11" s="1"/>
  <c r="X1841" i="11"/>
  <c r="Z1841" i="11" s="1"/>
  <c r="Y1857" i="11"/>
  <c r="AA1857" i="11" s="1"/>
  <c r="X1857" i="11"/>
  <c r="Z1857" i="11" s="1"/>
  <c r="Y1821" i="11"/>
  <c r="AA1821" i="11" s="1"/>
  <c r="X1821" i="11"/>
  <c r="Z1821" i="11" s="1"/>
  <c r="Y1869" i="11"/>
  <c r="AA1869" i="11" s="1"/>
  <c r="X1869" i="11"/>
  <c r="Z1869" i="11" s="1"/>
  <c r="Y1338" i="11"/>
  <c r="AA1338" i="11" s="1"/>
  <c r="Y1350" i="11"/>
  <c r="AA1350" i="11" s="1"/>
  <c r="Y1362" i="11"/>
  <c r="AA1362" i="11" s="1"/>
  <c r="Y1374" i="11"/>
  <c r="AA1374" i="11" s="1"/>
  <c r="Y1386" i="11"/>
  <c r="AA1386" i="11" s="1"/>
  <c r="Y1398" i="11"/>
  <c r="AA1398" i="11" s="1"/>
  <c r="Y1410" i="11"/>
  <c r="AA1410" i="11" s="1"/>
  <c r="Y1422" i="11"/>
  <c r="AA1422" i="11" s="1"/>
  <c r="Y1434" i="11"/>
  <c r="AA1434" i="11" s="1"/>
  <c r="Y1446" i="11"/>
  <c r="AA1446" i="11" s="1"/>
  <c r="Y1458" i="11"/>
  <c r="AA1458" i="11" s="1"/>
  <c r="Y1470" i="11"/>
  <c r="AA1470" i="11" s="1"/>
  <c r="Y1482" i="11"/>
  <c r="AA1482" i="11" s="1"/>
  <c r="Y1494" i="11"/>
  <c r="AA1494" i="11" s="1"/>
  <c r="Y1506" i="11"/>
  <c r="AA1506" i="11" s="1"/>
  <c r="Y1518" i="11"/>
  <c r="AA1518" i="11" s="1"/>
  <c r="Y1530" i="11"/>
  <c r="AA1530" i="11" s="1"/>
  <c r="Y1540" i="11"/>
  <c r="AA1540" i="11" s="1"/>
  <c r="X1569" i="11"/>
  <c r="Z1569" i="11" s="1"/>
  <c r="X1577" i="11"/>
  <c r="Z1577" i="11" s="1"/>
  <c r="X1613" i="11"/>
  <c r="Z1613" i="11" s="1"/>
  <c r="X1614" i="11"/>
  <c r="Z1614" i="11" s="1"/>
  <c r="X1615" i="11"/>
  <c r="Z1615" i="11" s="1"/>
  <c r="X1616" i="11"/>
  <c r="Z1616" i="11" s="1"/>
  <c r="X1625" i="11"/>
  <c r="Z1625" i="11" s="1"/>
  <c r="X1626" i="11"/>
  <c r="Z1626" i="11" s="1"/>
  <c r="X1627" i="11"/>
  <c r="Z1627" i="11" s="1"/>
  <c r="X1628" i="11"/>
  <c r="Z1628" i="11" s="1"/>
  <c r="X1637" i="11"/>
  <c r="Z1637" i="11" s="1"/>
  <c r="X1638" i="11"/>
  <c r="Z1638" i="11" s="1"/>
  <c r="X1639" i="11"/>
  <c r="Z1639" i="11" s="1"/>
  <c r="X1640" i="11"/>
  <c r="Z1640" i="11" s="1"/>
  <c r="X1649" i="11"/>
  <c r="Z1649" i="11" s="1"/>
  <c r="X1650" i="11"/>
  <c r="Z1650" i="11" s="1"/>
  <c r="X1651" i="11"/>
  <c r="Z1651" i="11" s="1"/>
  <c r="X1652" i="11"/>
  <c r="Z1652" i="11" s="1"/>
  <c r="X1661" i="11"/>
  <c r="Z1661" i="11" s="1"/>
  <c r="X1662" i="11"/>
  <c r="Z1662" i="11" s="1"/>
  <c r="X1663" i="11"/>
  <c r="Z1663" i="11" s="1"/>
  <c r="X1664" i="11"/>
  <c r="Z1664" i="11" s="1"/>
  <c r="X1673" i="11"/>
  <c r="Z1673" i="11" s="1"/>
  <c r="X1674" i="11"/>
  <c r="Z1674" i="11" s="1"/>
  <c r="X1675" i="11"/>
  <c r="Z1675" i="11" s="1"/>
  <c r="X1698" i="11"/>
  <c r="Z1698" i="11" s="1"/>
  <c r="X1710" i="11"/>
  <c r="Z1710" i="11" s="1"/>
  <c r="X1722" i="11"/>
  <c r="Z1722" i="11" s="1"/>
  <c r="X1734" i="11"/>
  <c r="Z1734" i="11" s="1"/>
  <c r="X1745" i="11"/>
  <c r="Z1745" i="11" s="1"/>
  <c r="Y1753" i="11"/>
  <c r="AA1753" i="11" s="1"/>
  <c r="X1753" i="11"/>
  <c r="Z1753" i="11" s="1"/>
  <c r="X1789" i="11"/>
  <c r="Z1789" i="11" s="1"/>
  <c r="Y1833" i="11"/>
  <c r="AA1833" i="11" s="1"/>
  <c r="X1833" i="11"/>
  <c r="Z1833" i="11" s="1"/>
  <c r="X1678" i="11"/>
  <c r="Z1678" i="11" s="1"/>
  <c r="X1680" i="11"/>
  <c r="Z1680" i="11" s="1"/>
  <c r="X1682" i="11"/>
  <c r="Z1682" i="11" s="1"/>
  <c r="X1684" i="11"/>
  <c r="Z1684" i="11" s="1"/>
  <c r="X1686" i="11"/>
  <c r="Z1686" i="11" s="1"/>
  <c r="X1688" i="11"/>
  <c r="Z1688" i="11" s="1"/>
  <c r="X1690" i="11"/>
  <c r="Z1690" i="11" s="1"/>
  <c r="X1692" i="11"/>
  <c r="Z1692" i="11" s="1"/>
  <c r="X1694" i="11"/>
  <c r="Z1694" i="11" s="1"/>
  <c r="X1706" i="11"/>
  <c r="Z1706" i="11" s="1"/>
  <c r="X1718" i="11"/>
  <c r="Z1718" i="11" s="1"/>
  <c r="X1730" i="11"/>
  <c r="Z1730" i="11" s="1"/>
  <c r="X1742" i="11"/>
  <c r="Z1742" i="11" s="1"/>
  <c r="Y1793" i="11"/>
  <c r="AA1793" i="11" s="1"/>
  <c r="X1793" i="11"/>
  <c r="Z1793" i="11" s="1"/>
  <c r="X1825" i="11"/>
  <c r="Z1825" i="11" s="1"/>
  <c r="Y1901" i="11"/>
  <c r="AA1901" i="11" s="1"/>
  <c r="X1901" i="11"/>
  <c r="Z1901" i="11" s="1"/>
  <c r="Y1356" i="11"/>
  <c r="AA1356" i="11" s="1"/>
  <c r="Y1368" i="11"/>
  <c r="AA1368" i="11" s="1"/>
  <c r="Y1380" i="11"/>
  <c r="AA1380" i="11" s="1"/>
  <c r="Y1392" i="11"/>
  <c r="AA1392" i="11" s="1"/>
  <c r="Y1404" i="11"/>
  <c r="AA1404" i="11" s="1"/>
  <c r="Y1416" i="11"/>
  <c r="AA1416" i="11" s="1"/>
  <c r="Y1428" i="11"/>
  <c r="AA1428" i="11" s="1"/>
  <c r="Y1440" i="11"/>
  <c r="AA1440" i="11" s="1"/>
  <c r="Y1452" i="11"/>
  <c r="AA1452" i="11" s="1"/>
  <c r="Y1464" i="11"/>
  <c r="AA1464" i="11" s="1"/>
  <c r="Y1476" i="11"/>
  <c r="AA1476" i="11" s="1"/>
  <c r="Y1488" i="11"/>
  <c r="AA1488" i="11" s="1"/>
  <c r="Y1500" i="11"/>
  <c r="AA1500" i="11" s="1"/>
  <c r="Y1512" i="11"/>
  <c r="AA1512" i="11" s="1"/>
  <c r="Y1524" i="11"/>
  <c r="AA1524" i="11" s="1"/>
  <c r="Y1536" i="11"/>
  <c r="AA1536" i="11" s="1"/>
  <c r="X1551" i="11"/>
  <c r="Z1551" i="11" s="1"/>
  <c r="Y1552" i="11"/>
  <c r="AA1552" i="11" s="1"/>
  <c r="X1573" i="11"/>
  <c r="Z1573" i="11" s="1"/>
  <c r="X1601" i="11"/>
  <c r="Z1601" i="11" s="1"/>
  <c r="X1607" i="11"/>
  <c r="Z1607" i="11" s="1"/>
  <c r="X1608" i="11"/>
  <c r="Z1608" i="11" s="1"/>
  <c r="X1609" i="11"/>
  <c r="Z1609" i="11" s="1"/>
  <c r="X1610" i="11"/>
  <c r="Z1610" i="11" s="1"/>
  <c r="X1619" i="11"/>
  <c r="Z1619" i="11" s="1"/>
  <c r="X1620" i="11"/>
  <c r="Z1620" i="11" s="1"/>
  <c r="X1621" i="11"/>
  <c r="Z1621" i="11" s="1"/>
  <c r="X1622" i="11"/>
  <c r="Z1622" i="11" s="1"/>
  <c r="X1631" i="11"/>
  <c r="Z1631" i="11" s="1"/>
  <c r="X1632" i="11"/>
  <c r="Z1632" i="11" s="1"/>
  <c r="X1633" i="11"/>
  <c r="Z1633" i="11" s="1"/>
  <c r="X1634" i="11"/>
  <c r="Z1634" i="11" s="1"/>
  <c r="X1643" i="11"/>
  <c r="Z1643" i="11" s="1"/>
  <c r="X1644" i="11"/>
  <c r="Z1644" i="11" s="1"/>
  <c r="X1645" i="11"/>
  <c r="Z1645" i="11" s="1"/>
  <c r="X1646" i="11"/>
  <c r="Z1646" i="11" s="1"/>
  <c r="X1655" i="11"/>
  <c r="Z1655" i="11" s="1"/>
  <c r="X1656" i="11"/>
  <c r="Z1656" i="11" s="1"/>
  <c r="X1657" i="11"/>
  <c r="Z1657" i="11" s="1"/>
  <c r="X1658" i="11"/>
  <c r="Z1658" i="11" s="1"/>
  <c r="X1667" i="11"/>
  <c r="Z1667" i="11" s="1"/>
  <c r="X1668" i="11"/>
  <c r="Z1668" i="11" s="1"/>
  <c r="X1669" i="11"/>
  <c r="Z1669" i="11" s="1"/>
  <c r="X1670" i="11"/>
  <c r="Z1670" i="11" s="1"/>
  <c r="X1704" i="11"/>
  <c r="Z1704" i="11" s="1"/>
  <c r="X1716" i="11"/>
  <c r="Z1716" i="11" s="1"/>
  <c r="X1728" i="11"/>
  <c r="Z1728" i="11" s="1"/>
  <c r="X1740" i="11"/>
  <c r="Z1740" i="11" s="1"/>
  <c r="X1757" i="11"/>
  <c r="Z1757" i="11" s="1"/>
  <c r="X1777" i="11"/>
  <c r="Z1777" i="11" s="1"/>
  <c r="Y1785" i="11"/>
  <c r="AA1785" i="11" s="1"/>
  <c r="X1785" i="11"/>
  <c r="Z1785" i="11" s="1"/>
  <c r="Y1865" i="11"/>
  <c r="AA1865" i="11" s="1"/>
  <c r="X1865" i="11"/>
  <c r="Z1865" i="11" s="1"/>
  <c r="Y1877" i="11"/>
  <c r="AA1877" i="11" s="1"/>
  <c r="X1877" i="11"/>
  <c r="Z1877" i="11" s="1"/>
  <c r="Y1893" i="11"/>
  <c r="AA1893" i="11" s="1"/>
  <c r="X1893" i="11"/>
  <c r="Z1893" i="11" s="1"/>
  <c r="X1773" i="11"/>
  <c r="Z1773" i="11" s="1"/>
  <c r="X1801" i="11"/>
  <c r="Z1801" i="11" s="1"/>
  <c r="X1837" i="11"/>
  <c r="Z1837" i="11" s="1"/>
  <c r="X1873" i="11"/>
  <c r="Z1873" i="11" s="1"/>
  <c r="X1909" i="11"/>
  <c r="Z1909" i="11" s="1"/>
  <c r="X1936" i="11"/>
  <c r="Z1936" i="11" s="1"/>
  <c r="X1948" i="11"/>
  <c r="Z1948" i="11" s="1"/>
  <c r="X1960" i="11"/>
  <c r="Z1960" i="11" s="1"/>
  <c r="X1972" i="11"/>
  <c r="Z1972" i="11" s="1"/>
  <c r="X1984" i="11"/>
  <c r="Z1984" i="11"/>
  <c r="X1996" i="11"/>
  <c r="Z1996" i="11" s="1"/>
  <c r="X2008" i="11"/>
  <c r="Z2008" i="11" s="1"/>
  <c r="X2020" i="11"/>
  <c r="Z2020" i="11" s="1"/>
  <c r="X2032" i="11"/>
  <c r="Z2032" i="11" s="1"/>
  <c r="X2044" i="11"/>
  <c r="Z2044" i="11" s="1"/>
  <c r="X2051" i="11"/>
  <c r="Z2051" i="11" s="1"/>
  <c r="X2052" i="11"/>
  <c r="Z2052" i="11" s="1"/>
  <c r="X2053" i="11"/>
  <c r="Z2053" i="11" s="1"/>
  <c r="X2054" i="11"/>
  <c r="Z2054" i="11" s="1"/>
  <c r="X2069" i="11"/>
  <c r="Z2069" i="11" s="1"/>
  <c r="X2070" i="11"/>
  <c r="Z2070" i="11" s="1"/>
  <c r="X2095" i="11"/>
  <c r="Z2095" i="11" s="1"/>
  <c r="X2096" i="11"/>
  <c r="Z2096" i="11" s="1"/>
  <c r="X2097" i="11"/>
  <c r="Z2097" i="11" s="1"/>
  <c r="X2098" i="11"/>
  <c r="Z2098" i="11" s="1"/>
  <c r="X2099" i="11"/>
  <c r="Z2099" i="11" s="1"/>
  <c r="X2100" i="11"/>
  <c r="Z2100" i="11" s="1"/>
  <c r="X2101" i="11"/>
  <c r="Z2101" i="11" s="1"/>
  <c r="X2102" i="11"/>
  <c r="Z2102" i="11" s="1"/>
  <c r="X2127" i="11"/>
  <c r="Z2127" i="11" s="1"/>
  <c r="X2128" i="11"/>
  <c r="Z2128" i="11" s="1"/>
  <c r="X2129" i="11"/>
  <c r="Z2129" i="11" s="1"/>
  <c r="X2130" i="11"/>
  <c r="Z2130" i="11" s="1"/>
  <c r="X2131" i="11"/>
  <c r="Z2131" i="11" s="1"/>
  <c r="X2132" i="11"/>
  <c r="Z2132" i="11" s="1"/>
  <c r="X2133" i="11"/>
  <c r="Z2133" i="11" s="1"/>
  <c r="X2134" i="11"/>
  <c r="Z2134" i="11" s="1"/>
  <c r="Y2149" i="11"/>
  <c r="AA2149" i="11" s="1"/>
  <c r="X2150" i="11"/>
  <c r="Z2150" i="11" s="1"/>
  <c r="X2165" i="11"/>
  <c r="Z2165" i="11" s="1"/>
  <c r="X2166" i="11"/>
  <c r="Z2166" i="11" s="1"/>
  <c r="X2170" i="11"/>
  <c r="Z2170" i="11" s="1"/>
  <c r="X2183" i="11"/>
  <c r="Z2183" i="11" s="1"/>
  <c r="X2184" i="11"/>
  <c r="Z2184" i="11" s="1"/>
  <c r="X2185" i="11"/>
  <c r="Z2185" i="11" s="1"/>
  <c r="X2186" i="11"/>
  <c r="Z2186" i="11" s="1"/>
  <c r="X2575" i="11"/>
  <c r="Z2575" i="11" s="1"/>
  <c r="Y2576" i="11"/>
  <c r="AA2576" i="11" s="1"/>
  <c r="X2577" i="11"/>
  <c r="Z2577" i="11" s="1"/>
  <c r="Y2578" i="11"/>
  <c r="AA2578" i="11" s="1"/>
  <c r="X2579" i="11"/>
  <c r="Z2579" i="11" s="1"/>
  <c r="Y2580" i="11"/>
  <c r="AA2580" i="11" s="1"/>
  <c r="X2581" i="11"/>
  <c r="Z2581" i="11" s="1"/>
  <c r="Y2582" i="11"/>
  <c r="AA2582" i="11" s="1"/>
  <c r="X2601" i="11"/>
  <c r="Z2601" i="11" s="1"/>
  <c r="Y2602" i="11"/>
  <c r="AA2602" i="11" s="1"/>
  <c r="X2625" i="11"/>
  <c r="Z2625" i="11" s="1"/>
  <c r="Y2626" i="11"/>
  <c r="AA2626" i="11" s="1"/>
  <c r="X2627" i="11"/>
  <c r="Z2627" i="11" s="1"/>
  <c r="Y2628" i="11"/>
  <c r="AA2628" i="11" s="1"/>
  <c r="X2629" i="11"/>
  <c r="Z2629" i="11" s="1"/>
  <c r="Y2630" i="11"/>
  <c r="AA2630" i="11" s="1"/>
  <c r="X2631" i="11"/>
  <c r="Z2631" i="11" s="1"/>
  <c r="Y2632" i="11"/>
  <c r="AA2632" i="11" s="1"/>
  <c r="X2655" i="11"/>
  <c r="Z2655" i="11" s="1"/>
  <c r="Y2656" i="11"/>
  <c r="AA2656" i="11" s="1"/>
  <c r="X2657" i="11"/>
  <c r="Z2657" i="11" s="1"/>
  <c r="Y2658" i="11"/>
  <c r="AA2658" i="11" s="1"/>
  <c r="X2685" i="11"/>
  <c r="Z2685" i="11" s="1"/>
  <c r="Y2686" i="11"/>
  <c r="AA2686" i="11" s="1"/>
  <c r="Y2712" i="11"/>
  <c r="AA2712" i="11" s="1"/>
  <c r="X2713" i="11"/>
  <c r="Z2713" i="11" s="1"/>
  <c r="X2719" i="11"/>
  <c r="Z2719" i="11" s="1"/>
  <c r="Y2726" i="11"/>
  <c r="AA2726" i="11" s="1"/>
  <c r="Y2742" i="11"/>
  <c r="AA2742" i="11" s="1"/>
  <c r="Y2750" i="11"/>
  <c r="AA2750" i="11" s="1"/>
  <c r="Y2756" i="11"/>
  <c r="AA2756" i="11" s="1"/>
  <c r="X2757" i="11"/>
  <c r="Z2757" i="11" s="1"/>
  <c r="Y2764" i="11"/>
  <c r="AA2764" i="11" s="1"/>
  <c r="X2765" i="11"/>
  <c r="Z2765" i="11" s="1"/>
  <c r="Y2772" i="11"/>
  <c r="AA2772" i="11" s="1"/>
  <c r="X2773" i="11"/>
  <c r="Z2773" i="11" s="1"/>
  <c r="Y2780" i="11"/>
  <c r="AA2780" i="11" s="1"/>
  <c r="X2781" i="11"/>
  <c r="Z2781" i="11" s="1"/>
  <c r="Y2790" i="11"/>
  <c r="AA2790" i="11" s="1"/>
  <c r="Y2798" i="11"/>
  <c r="AA2798" i="11" s="1"/>
  <c r="X2799" i="11"/>
  <c r="Z2799" i="11" s="1"/>
  <c r="Y2808" i="11"/>
  <c r="AA2808" i="11" s="1"/>
  <c r="X2809" i="11"/>
  <c r="Z2809" i="11" s="1"/>
  <c r="Y2816" i="11"/>
  <c r="AA2816" i="11" s="1"/>
  <c r="X2817" i="11"/>
  <c r="Z2817" i="11" s="1"/>
  <c r="Y2836" i="11"/>
  <c r="AA2836" i="11" s="1"/>
  <c r="X2837" i="11"/>
  <c r="Z2837" i="11" s="1"/>
  <c r="Y2846" i="11"/>
  <c r="AA2846" i="11" s="1"/>
  <c r="X2847" i="11"/>
  <c r="Z2847" i="11" s="1"/>
  <c r="Y2854" i="11"/>
  <c r="AA2854" i="11" s="1"/>
  <c r="X2855" i="11"/>
  <c r="Z2855" i="11" s="1"/>
  <c r="Y2862" i="11"/>
  <c r="AA2862" i="11" s="1"/>
  <c r="X2863" i="11"/>
  <c r="Z2863" i="11" s="1"/>
  <c r="Y2874" i="11"/>
  <c r="AA2874" i="11" s="1"/>
  <c r="X2875" i="11"/>
  <c r="Z2875" i="11" s="1"/>
  <c r="Y2892" i="11"/>
  <c r="AA2892" i="11" s="1"/>
  <c r="X2893" i="11"/>
  <c r="Z2893" i="11" s="1"/>
  <c r="Y2902" i="11"/>
  <c r="AA2902" i="11" s="1"/>
  <c r="X2903" i="11"/>
  <c r="Z2903" i="11" s="1"/>
  <c r="X2904" i="11"/>
  <c r="Z2904" i="11" s="1"/>
  <c r="X2914" i="11"/>
  <c r="Z2914" i="11" s="1"/>
  <c r="X2919" i="11"/>
  <c r="Z2919" i="11" s="1"/>
  <c r="Y2932" i="11"/>
  <c r="AA2932" i="11" s="1"/>
  <c r="X2933" i="11"/>
  <c r="Z2933" i="11" s="1"/>
  <c r="Y2934" i="11"/>
  <c r="AA2934" i="11" s="1"/>
  <c r="X2983" i="11"/>
  <c r="Z2983" i="11" s="1"/>
  <c r="Y2983" i="11"/>
  <c r="AA2983" i="11" s="1"/>
  <c r="Y2955" i="11"/>
  <c r="AA2955" i="11" s="1"/>
  <c r="X2955" i="11"/>
  <c r="Z2955" i="11" s="1"/>
  <c r="X2982" i="11"/>
  <c r="Z2982" i="11" s="1"/>
  <c r="Y2982" i="11"/>
  <c r="AA2982" i="11" s="1"/>
  <c r="X3006" i="11"/>
  <c r="Z3006" i="11" s="1"/>
  <c r="Y3006" i="11"/>
  <c r="AA3006" i="11" s="1"/>
  <c r="Y2925" i="11"/>
  <c r="AA2925" i="11" s="1"/>
  <c r="X2925" i="11"/>
  <c r="Z2925" i="11" s="1"/>
  <c r="X2971" i="11"/>
  <c r="Z2971" i="11" s="1"/>
  <c r="Y2971" i="11"/>
  <c r="AA2971" i="11" s="1"/>
  <c r="X1905" i="11"/>
  <c r="Z1905" i="11" s="1"/>
  <c r="X1913" i="11"/>
  <c r="Z1913" i="11" s="1"/>
  <c r="X1942" i="11"/>
  <c r="Z1942" i="11" s="1"/>
  <c r="X1954" i="11"/>
  <c r="Z1954" i="11" s="1"/>
  <c r="X1966" i="11"/>
  <c r="Z1966" i="11" s="1"/>
  <c r="X1978" i="11"/>
  <c r="Z1978" i="11" s="1"/>
  <c r="X1990" i="11"/>
  <c r="Z1990" i="11" s="1"/>
  <c r="X2002" i="11"/>
  <c r="Z2002" i="11" s="1"/>
  <c r="X2014" i="11"/>
  <c r="Z2014" i="11" s="1"/>
  <c r="X2026" i="11"/>
  <c r="Z2026" i="11" s="1"/>
  <c r="X2038" i="11"/>
  <c r="Z2038" i="11" s="1"/>
  <c r="X2059" i="11"/>
  <c r="Z2059" i="11" s="1"/>
  <c r="X2060" i="11"/>
  <c r="Z2060" i="11" s="1"/>
  <c r="X2061" i="11"/>
  <c r="Z2061" i="11" s="1"/>
  <c r="X2062" i="11"/>
  <c r="Z2062" i="11" s="1"/>
  <c r="X2081" i="11"/>
  <c r="Z2081" i="11" s="1"/>
  <c r="X2082" i="11"/>
  <c r="Z2082" i="11" s="1"/>
  <c r="X2083" i="11"/>
  <c r="Z2083" i="11" s="1"/>
  <c r="X2084" i="11"/>
  <c r="Z2084" i="11" s="1"/>
  <c r="X2085" i="11"/>
  <c r="Z2085" i="11" s="1"/>
  <c r="X2086" i="11"/>
  <c r="Z2086" i="11" s="1"/>
  <c r="X2087" i="11"/>
  <c r="Z2087" i="11" s="1"/>
  <c r="X2088" i="11"/>
  <c r="Z2088" i="11" s="1"/>
  <c r="X2089" i="11"/>
  <c r="Z2089" i="11" s="1"/>
  <c r="X2090" i="11"/>
  <c r="Z2090" i="11" s="1"/>
  <c r="X2115" i="11"/>
  <c r="Z2115" i="11" s="1"/>
  <c r="X2116" i="11"/>
  <c r="Z2116" i="11" s="1"/>
  <c r="X2141" i="11"/>
  <c r="Z2141" i="11" s="1"/>
  <c r="X2142" i="11"/>
  <c r="Z2142" i="11" s="1"/>
  <c r="X2143" i="11"/>
  <c r="Z2143" i="11" s="1"/>
  <c r="X2144" i="11"/>
  <c r="Z2144" i="11" s="1"/>
  <c r="X2145" i="11"/>
  <c r="Z2145" i="11" s="1"/>
  <c r="X2146" i="11"/>
  <c r="Z2146" i="11" s="1"/>
  <c r="X2154" i="11"/>
  <c r="Z2154" i="11" s="1"/>
  <c r="X2155" i="11"/>
  <c r="Z2155" i="11" s="1"/>
  <c r="X2156" i="11"/>
  <c r="Z2156" i="11" s="1"/>
  <c r="X2158" i="11"/>
  <c r="Z2158" i="11" s="1"/>
  <c r="X2159" i="11"/>
  <c r="Z2159" i="11" s="1"/>
  <c r="X2160" i="11"/>
  <c r="Z2160" i="11" s="1"/>
  <c r="X2177" i="11"/>
  <c r="Z2177" i="11"/>
  <c r="X2178" i="11"/>
  <c r="Z2178" i="11" s="1"/>
  <c r="X2707" i="11"/>
  <c r="Z2707" i="11" s="1"/>
  <c r="X2715" i="11"/>
  <c r="Z2715" i="11" s="1"/>
  <c r="X2723" i="11"/>
  <c r="Z2723" i="11" s="1"/>
  <c r="Y2945" i="11"/>
  <c r="AA2945" i="11" s="1"/>
  <c r="X2945" i="11"/>
  <c r="Z2945" i="11" s="1"/>
  <c r="X2970" i="11"/>
  <c r="Z2970" i="11" s="1"/>
  <c r="Y2970" i="11"/>
  <c r="AA2970" i="11" s="1"/>
  <c r="X2991" i="11"/>
  <c r="Z2991" i="11" s="1"/>
  <c r="Y3002" i="11"/>
  <c r="AA3002" i="11" s="1"/>
  <c r="Y3004" i="11"/>
  <c r="AA3004" i="11" s="1"/>
  <c r="X2595" i="11"/>
  <c r="Z2595" i="11" s="1"/>
  <c r="X3042" i="11"/>
  <c r="Z3042" i="11" s="1"/>
  <c r="Y3042" i="11"/>
  <c r="AA3042" i="11" s="1"/>
  <c r="X3066" i="11"/>
  <c r="Z3066" i="11" s="1"/>
  <c r="Y3066" i="11"/>
  <c r="AA3066" i="11" s="1"/>
  <c r="X1929" i="11"/>
  <c r="Z1929" i="11" s="1"/>
  <c r="X1938" i="11"/>
  <c r="Z1938" i="11" s="1"/>
  <c r="X1950" i="11"/>
  <c r="Z1950" i="11" s="1"/>
  <c r="X1962" i="11"/>
  <c r="Z1962" i="11" s="1"/>
  <c r="X1974" i="11"/>
  <c r="Z1974" i="11" s="1"/>
  <c r="X1986" i="11"/>
  <c r="Z1986" i="11" s="1"/>
  <c r="X1998" i="11"/>
  <c r="Z1998" i="11" s="1"/>
  <c r="X2010" i="11"/>
  <c r="Z2010" i="11" s="1"/>
  <c r="X2022" i="11"/>
  <c r="Z2022" i="11" s="1"/>
  <c r="X2034" i="11"/>
  <c r="Z2034" i="11" s="1"/>
  <c r="X2046" i="11"/>
  <c r="Z2046" i="11"/>
  <c r="X2047" i="11"/>
  <c r="Z2047" i="11" s="1"/>
  <c r="X2048" i="11"/>
  <c r="Z2048" i="11" s="1"/>
  <c r="X2049" i="11"/>
  <c r="Z2049" i="11" s="1"/>
  <c r="X2050" i="11"/>
  <c r="Z2050" i="11" s="1"/>
  <c r="X2067" i="11"/>
  <c r="Z2067" i="11" s="1"/>
  <c r="X2068" i="11"/>
  <c r="Z2068" i="11" s="1"/>
  <c r="X2093" i="11"/>
  <c r="Z2093" i="11" s="1"/>
  <c r="X2094" i="11"/>
  <c r="Z2094" i="11" s="1"/>
  <c r="X2119" i="11"/>
  <c r="Z2119" i="11" s="1"/>
  <c r="X2120" i="11"/>
  <c r="Z2120" i="11" s="1"/>
  <c r="X2121" i="11"/>
  <c r="Z2121" i="11" s="1"/>
  <c r="X2122" i="11"/>
  <c r="Z2122" i="11" s="1"/>
  <c r="X2123" i="11"/>
  <c r="Z2123" i="11" s="1"/>
  <c r="X2124" i="11"/>
  <c r="Z2124" i="11" s="1"/>
  <c r="X2125" i="11"/>
  <c r="Z2125" i="11" s="1"/>
  <c r="X2126" i="11"/>
  <c r="Z2126" i="11" s="1"/>
  <c r="X2148" i="11"/>
  <c r="Z2148" i="11" s="1"/>
  <c r="X2569" i="11"/>
  <c r="Z2569" i="11" s="1"/>
  <c r="Y2570" i="11"/>
  <c r="AA2570" i="11" s="1"/>
  <c r="X2571" i="11"/>
  <c r="Z2571" i="11" s="1"/>
  <c r="Y2572" i="11"/>
  <c r="AA2572" i="11"/>
  <c r="X2573" i="11"/>
  <c r="Z2573" i="11" s="1"/>
  <c r="Y2574" i="11"/>
  <c r="AA2574" i="11" s="1"/>
  <c r="X2599" i="11"/>
  <c r="Z2599" i="11" s="1"/>
  <c r="Y2600" i="11"/>
  <c r="AA2600" i="11" s="1"/>
  <c r="X2623" i="11"/>
  <c r="Z2623" i="11" s="1"/>
  <c r="Y2624" i="11"/>
  <c r="AA2624" i="11" s="1"/>
  <c r="X2647" i="11"/>
  <c r="Z2647" i="11" s="1"/>
  <c r="Y2648" i="11"/>
  <c r="AA2648" i="11" s="1"/>
  <c r="X2649" i="11"/>
  <c r="Z2649" i="11" s="1"/>
  <c r="Y2650" i="11"/>
  <c r="AA2650" i="11" s="1"/>
  <c r="X2651" i="11"/>
  <c r="Z2651" i="11" s="1"/>
  <c r="Y2652" i="11"/>
  <c r="AA2652" i="11" s="1"/>
  <c r="X2653" i="11"/>
  <c r="Z2653" i="11" s="1"/>
  <c r="Y2654" i="11"/>
  <c r="AA2654" i="11" s="1"/>
  <c r="X2683" i="11"/>
  <c r="Z2683" i="11" s="1"/>
  <c r="Y2684" i="11"/>
  <c r="AA2684" i="11" s="1"/>
  <c r="X2711" i="11"/>
  <c r="Z2711" i="11" s="1"/>
  <c r="X2725" i="11"/>
  <c r="Z2725" i="11" s="1"/>
  <c r="X2731" i="11"/>
  <c r="Z2731" i="11" s="1"/>
  <c r="X2741" i="11"/>
  <c r="Z2741" i="11" s="1"/>
  <c r="X2749" i="11"/>
  <c r="Z2749" i="11" s="1"/>
  <c r="X2763" i="11"/>
  <c r="Z2763" i="11" s="1"/>
  <c r="X2771" i="11"/>
  <c r="Z2771" i="11" s="1"/>
  <c r="X2789" i="11"/>
  <c r="Z2789" i="11" s="1"/>
  <c r="X2797" i="11"/>
  <c r="Z2797" i="11" s="1"/>
  <c r="X2807" i="11"/>
  <c r="Z2807" i="11" s="1"/>
  <c r="X2815" i="11"/>
  <c r="Z2815" i="11" s="1"/>
  <c r="X2825" i="11"/>
  <c r="Z2825" i="11" s="1"/>
  <c r="X2835" i="11"/>
  <c r="Z2835" i="11" s="1"/>
  <c r="X2845" i="11"/>
  <c r="Z2845" i="11" s="1"/>
  <c r="X2873" i="11"/>
  <c r="Z2873" i="11" s="1"/>
  <c r="X2883" i="11"/>
  <c r="Z2883" i="11" s="1"/>
  <c r="X2901" i="11"/>
  <c r="Z2901" i="11" s="1"/>
  <c r="X2913" i="11"/>
  <c r="Z2913" i="11" s="1"/>
  <c r="Y2915" i="11"/>
  <c r="AA2915" i="11" s="1"/>
  <c r="X2915" i="11"/>
  <c r="Z2915" i="11" s="1"/>
  <c r="Y2916" i="11"/>
  <c r="AA2916" i="11" s="1"/>
  <c r="X2931" i="11"/>
  <c r="Z2931" i="11" s="1"/>
  <c r="Y2958" i="11"/>
  <c r="AA2958" i="11" s="1"/>
  <c r="Y2959" i="11"/>
  <c r="AA2959" i="11" s="1"/>
  <c r="Y2976" i="11"/>
  <c r="AA2976" i="11" s="1"/>
  <c r="Y2977" i="11"/>
  <c r="AA2977" i="11" s="1"/>
  <c r="X2985" i="11"/>
  <c r="Z2985" i="11" s="1"/>
  <c r="X3008" i="11"/>
  <c r="Z3008" i="11" s="1"/>
  <c r="Y3008" i="11"/>
  <c r="AA3008" i="11" s="1"/>
  <c r="X2967" i="11"/>
  <c r="Z2967" i="11" s="1"/>
  <c r="X2997" i="11"/>
  <c r="Z2997" i="11" s="1"/>
  <c r="Y3012" i="11"/>
  <c r="AA3012" i="11" s="1"/>
  <c r="Y3060" i="11"/>
  <c r="AA3060" i="11" s="1"/>
  <c r="Y3160" i="11"/>
  <c r="AA3160" i="11" s="1"/>
  <c r="Y3172" i="11"/>
  <c r="AA3172" i="11" s="1"/>
  <c r="Y3184" i="11"/>
  <c r="AA3184" i="11" s="1"/>
  <c r="Y3287" i="11"/>
  <c r="AA3287" i="11" s="1"/>
  <c r="Y3288" i="11"/>
  <c r="AA3288" i="11" s="1"/>
  <c r="Y3294" i="11"/>
  <c r="AA3294" i="11" s="1"/>
  <c r="Y3303" i="11"/>
  <c r="AA3303" i="11" s="1"/>
  <c r="Y3305" i="11"/>
  <c r="AA3305" i="11" s="1"/>
  <c r="Y3306" i="11"/>
  <c r="AA3306" i="11" s="1"/>
  <c r="Y3327" i="11"/>
  <c r="AA3327" i="11" s="1"/>
  <c r="Y3328" i="11"/>
  <c r="AA3328" i="11" s="1"/>
  <c r="Y3339" i="11"/>
  <c r="AA3339" i="11" s="1"/>
  <c r="Y3340" i="11"/>
  <c r="AA3340" i="11" s="1"/>
  <c r="Y3351" i="11"/>
  <c r="AA3351" i="11" s="1"/>
  <c r="Y3352" i="11"/>
  <c r="AA3352" i="11" s="1"/>
  <c r="Y3363" i="11"/>
  <c r="AA3363" i="11" s="1"/>
  <c r="Y3364" i="11"/>
  <c r="AA3364" i="11" s="1"/>
  <c r="Y3375" i="11"/>
  <c r="AA3375" i="11" s="1"/>
  <c r="Y3376" i="11"/>
  <c r="AA3376" i="11" s="1"/>
  <c r="Y3527" i="11"/>
  <c r="AA3527" i="11" s="1"/>
  <c r="Y3528" i="11"/>
  <c r="AA3528" i="11" s="1"/>
  <c r="Y3537" i="11"/>
  <c r="AA3537" i="11" s="1"/>
  <c r="Y3545" i="11"/>
  <c r="AA3545" i="11" s="1"/>
  <c r="Y3546" i="11"/>
  <c r="AA3546" i="11" s="1"/>
  <c r="Y3555" i="11"/>
  <c r="AA3555" i="11" s="1"/>
  <c r="Y3563" i="11"/>
  <c r="AA3563" i="11" s="1"/>
  <c r="Y3564" i="11"/>
  <c r="AA3564" i="11" s="1"/>
  <c r="Y3571" i="11"/>
  <c r="AA3571" i="11" s="1"/>
  <c r="Y3577" i="11"/>
  <c r="AA3577" i="11" s="1"/>
  <c r="Y3583" i="11"/>
  <c r="AA3583" i="11" s="1"/>
  <c r="Y3589" i="11"/>
  <c r="AA3589" i="11" s="1"/>
  <c r="Y3595" i="11"/>
  <c r="AA3595" i="11" s="1"/>
  <c r="Y3601" i="11"/>
  <c r="AA3601" i="11" s="1"/>
  <c r="Y3607" i="11"/>
  <c r="AA3607" i="11" s="1"/>
  <c r="Y3613" i="11"/>
  <c r="AA3613" i="11" s="1"/>
  <c r="Y3619" i="11"/>
  <c r="AA3619" i="11" s="1"/>
  <c r="Y3625" i="11"/>
  <c r="AA3625" i="11" s="1"/>
  <c r="Y3631" i="11"/>
  <c r="AA3631" i="11" s="1"/>
  <c r="Y3637" i="11"/>
  <c r="AA3637" i="11" s="1"/>
  <c r="Y3643" i="11"/>
  <c r="AA3643" i="11" s="1"/>
  <c r="Y3649" i="11"/>
  <c r="AA3649" i="11" s="1"/>
  <c r="Y3655" i="11"/>
  <c r="AA3655" i="11" s="1"/>
  <c r="Y3663" i="11"/>
  <c r="AA3663" i="11" s="1"/>
  <c r="X3675" i="11"/>
  <c r="Z3675" i="11" s="1"/>
  <c r="Y3676" i="11"/>
  <c r="AA3676" i="11" s="1"/>
  <c r="X3737" i="11"/>
  <c r="Z3737" i="11" s="1"/>
  <c r="Y3737" i="11"/>
  <c r="AA3737" i="11" s="1"/>
  <c r="X3743" i="11"/>
  <c r="Z3743" i="11" s="1"/>
  <c r="Y3743" i="11"/>
  <c r="AA3743" i="11" s="1"/>
  <c r="Y3736" i="11"/>
  <c r="AA3736" i="11" s="1"/>
  <c r="X3736" i="11"/>
  <c r="Z3736" i="11" s="1"/>
  <c r="Y3742" i="11"/>
  <c r="AA3742" i="11" s="1"/>
  <c r="X3742" i="11"/>
  <c r="Z3742" i="11" s="1"/>
  <c r="Y3096" i="11"/>
  <c r="AA3096" i="11" s="1"/>
  <c r="Y3108" i="11"/>
  <c r="AA3108" i="11" s="1"/>
  <c r="Y3120" i="11"/>
  <c r="AA3120" i="11" s="1"/>
  <c r="Y3132" i="11"/>
  <c r="AA3132" i="11" s="1"/>
  <c r="Y3144" i="11"/>
  <c r="AA3144" i="11" s="1"/>
  <c r="Y3156" i="11"/>
  <c r="AA3156" i="11" s="1"/>
  <c r="Y3168" i="11"/>
  <c r="AA3168" i="11" s="1"/>
  <c r="Y3180" i="11"/>
  <c r="AA3180" i="11" s="1"/>
  <c r="X3285" i="11"/>
  <c r="Z3285" i="11" s="1"/>
  <c r="X3291" i="11"/>
  <c r="Z3291" i="11" s="1"/>
  <c r="X3298" i="11"/>
  <c r="Z3298" i="11" s="1"/>
  <c r="X3311" i="11"/>
  <c r="Z3311" i="11" s="1"/>
  <c r="Y3320" i="11"/>
  <c r="AA3320" i="11" s="1"/>
  <c r="X3321" i="11"/>
  <c r="Z3321" i="11" s="1"/>
  <c r="Y3332" i="11"/>
  <c r="AA3332" i="11" s="1"/>
  <c r="X3333" i="11"/>
  <c r="Z3333" i="11" s="1"/>
  <c r="Y3344" i="11"/>
  <c r="AA3344" i="11" s="1"/>
  <c r="X3345" i="11"/>
  <c r="Z3345" i="11" s="1"/>
  <c r="Y3356" i="11"/>
  <c r="AA3356" i="11" s="1"/>
  <c r="X3357" i="11"/>
  <c r="Z3357" i="11" s="1"/>
  <c r="Y3368" i="11"/>
  <c r="AA3368" i="11" s="1"/>
  <c r="X3369" i="11"/>
  <c r="Z3369" i="11" s="1"/>
  <c r="Y3684" i="11"/>
  <c r="AA3684" i="11" s="1"/>
  <c r="X3684" i="11"/>
  <c r="Z3684" i="11" s="1"/>
  <c r="Y3688" i="11"/>
  <c r="AA3688" i="11" s="1"/>
  <c r="X3688" i="11"/>
  <c r="Z3688" i="11" s="1"/>
  <c r="Y3694" i="11"/>
  <c r="AA3694" i="11" s="1"/>
  <c r="X3694" i="11"/>
  <c r="Z3694" i="11" s="1"/>
  <c r="X3735" i="11"/>
  <c r="Z3735" i="11" s="1"/>
  <c r="Y3735" i="11"/>
  <c r="AA3735" i="11" s="1"/>
  <c r="X3741" i="11"/>
  <c r="Z3741" i="11" s="1"/>
  <c r="Y3741" i="11"/>
  <c r="AA3741" i="11" s="1"/>
  <c r="Y3781" i="11"/>
  <c r="AA3781" i="11" s="1"/>
  <c r="X3781" i="11"/>
  <c r="Z3781" i="11" s="1"/>
  <c r="Y3795" i="11"/>
  <c r="AA3795" i="11" s="1"/>
  <c r="X3795" i="11"/>
  <c r="Z3795" i="11" s="1"/>
  <c r="Y3106" i="11"/>
  <c r="AA3106" i="11" s="1"/>
  <c r="Y3130" i="11"/>
  <c r="AA3130" i="11" s="1"/>
  <c r="Y3142" i="11"/>
  <c r="AA3142" i="11" s="1"/>
  <c r="Y3154" i="11"/>
  <c r="AA3154" i="11" s="1"/>
  <c r="Y3166" i="11"/>
  <c r="AA3166" i="11" s="1"/>
  <c r="Y3178" i="11"/>
  <c r="AA3178" i="11" s="1"/>
  <c r="Y3312" i="11"/>
  <c r="AA3312" i="11" s="1"/>
  <c r="Y3322" i="11"/>
  <c r="AA3322" i="11" s="1"/>
  <c r="Y3334" i="11"/>
  <c r="AA3334" i="11" s="1"/>
  <c r="Y3346" i="11"/>
  <c r="AA3346" i="11" s="1"/>
  <c r="X3347" i="11"/>
  <c r="Z3347" i="11" s="1"/>
  <c r="Y3358" i="11"/>
  <c r="AA3358" i="11" s="1"/>
  <c r="X3359" i="11"/>
  <c r="Z3359" i="11" s="1"/>
  <c r="Y3370" i="11"/>
  <c r="AA3370" i="11" s="1"/>
  <c r="X3371" i="11"/>
  <c r="Z3371" i="11" s="1"/>
  <c r="Y3524" i="11"/>
  <c r="AA3524" i="11" s="1"/>
  <c r="X3525" i="11"/>
  <c r="Z3525" i="11" s="1"/>
  <c r="Y3532" i="11"/>
  <c r="AA3532" i="11" s="1"/>
  <c r="X3533" i="11"/>
  <c r="Z3533" i="11" s="1"/>
  <c r="Y3542" i="11"/>
  <c r="AA3542" i="11" s="1"/>
  <c r="X3543" i="11"/>
  <c r="Z3543" i="11" s="1"/>
  <c r="Y3550" i="11"/>
  <c r="AA3550" i="11" s="1"/>
  <c r="X3551" i="11"/>
  <c r="Z3551" i="11" s="1"/>
  <c r="Y3560" i="11"/>
  <c r="AA3560" i="11" s="1"/>
  <c r="X3561" i="11"/>
  <c r="Z3561" i="11" s="1"/>
  <c r="Y3568" i="11"/>
  <c r="AA3568" i="11" s="1"/>
  <c r="X3569" i="11"/>
  <c r="Z3569" i="11" s="1"/>
  <c r="X3575" i="11"/>
  <c r="Z3575" i="11" s="1"/>
  <c r="X3581" i="11"/>
  <c r="Z3581" i="11" s="1"/>
  <c r="X3587" i="11"/>
  <c r="Z3587" i="11" s="1"/>
  <c r="X3593" i="11"/>
  <c r="Z3593" i="11" s="1"/>
  <c r="X3599" i="11"/>
  <c r="Z3599" i="11" s="1"/>
  <c r="X3605" i="11"/>
  <c r="Z3605" i="11" s="1"/>
  <c r="X3611" i="11"/>
  <c r="Z3611" i="11" s="1"/>
  <c r="X3617" i="11"/>
  <c r="Z3617" i="11" s="1"/>
  <c r="X3623" i="11"/>
  <c r="Z3623" i="11" s="1"/>
  <c r="X3629" i="11"/>
  <c r="Z3629" i="11" s="1"/>
  <c r="X3635" i="11"/>
  <c r="Z3635" i="11" s="1"/>
  <c r="X3641" i="11"/>
  <c r="Z3641" i="11" s="1"/>
  <c r="X3647" i="11"/>
  <c r="Z3647" i="11" s="1"/>
  <c r="X3653" i="11"/>
  <c r="Z3653" i="11" s="1"/>
  <c r="X3659" i="11"/>
  <c r="Z3659" i="11" s="1"/>
  <c r="X3669" i="11"/>
  <c r="Z3669" i="11" s="1"/>
  <c r="X3687" i="11"/>
  <c r="Z3687" i="11" s="1"/>
  <c r="X3693" i="11"/>
  <c r="Z3693" i="11" s="1"/>
  <c r="Y3734" i="11"/>
  <c r="AA3734" i="11" s="1"/>
  <c r="X3734" i="11"/>
  <c r="Z3734" i="11" s="1"/>
  <c r="Y3740" i="11"/>
  <c r="AA3740" i="11" s="1"/>
  <c r="X3740" i="11"/>
  <c r="Z3740" i="11" s="1"/>
  <c r="Y3780" i="11"/>
  <c r="AA3780" i="11" s="1"/>
  <c r="X3780" i="11"/>
  <c r="Z3780" i="11" s="1"/>
  <c r="Y3794" i="11"/>
  <c r="AA3794" i="11" s="1"/>
  <c r="X3794" i="11"/>
  <c r="Z3794" i="11" s="1"/>
  <c r="Y3016" i="11"/>
  <c r="AA3016" i="11" s="1"/>
  <c r="Y3024" i="11"/>
  <c r="AA3024" i="11" s="1"/>
  <c r="Y3048" i="11"/>
  <c r="AA3048" i="11" s="1"/>
  <c r="Y3072" i="11"/>
  <c r="AA3072" i="11" s="1"/>
  <c r="Y3706" i="11"/>
  <c r="AA3706" i="11" s="1"/>
  <c r="X3706" i="11"/>
  <c r="Z3706" i="11" s="1"/>
  <c r="X3739" i="11"/>
  <c r="Z3739" i="11" s="1"/>
  <c r="Y3739" i="11"/>
  <c r="AA3739" i="11" s="1"/>
  <c r="Y3787" i="11"/>
  <c r="AA3787" i="11" s="1"/>
  <c r="X3787" i="11"/>
  <c r="Z3787" i="11" s="1"/>
  <c r="Y3014" i="11"/>
  <c r="AA3014" i="11" s="1"/>
  <c r="Y3030" i="11"/>
  <c r="AA3030" i="11" s="1"/>
  <c r="Y3054" i="11"/>
  <c r="AA3054" i="11" s="1"/>
  <c r="Y3078" i="11"/>
  <c r="AA3078" i="11" s="1"/>
  <c r="Y3102" i="11"/>
  <c r="AA3102" i="11" s="1"/>
  <c r="Y3114" i="11"/>
  <c r="AA3114" i="11" s="1"/>
  <c r="Y3126" i="11"/>
  <c r="AA3126" i="11" s="1"/>
  <c r="Y3138" i="11"/>
  <c r="AA3138" i="11" s="1"/>
  <c r="Y3150" i="11"/>
  <c r="AA3150" i="11" s="1"/>
  <c r="Y3162" i="11"/>
  <c r="AA3162" i="11" s="1"/>
  <c r="Y3174" i="11"/>
  <c r="AA3174" i="11" s="1"/>
  <c r="Y3302" i="11"/>
  <c r="AA3302" i="11" s="1"/>
  <c r="Y3316" i="11"/>
  <c r="AA3316" i="11" s="1"/>
  <c r="Y3326" i="11"/>
  <c r="AA3326" i="11" s="1"/>
  <c r="Y3338" i="11"/>
  <c r="AA3338" i="11" s="1"/>
  <c r="Y3350" i="11"/>
  <c r="AA3350" i="11" s="1"/>
  <c r="Y3362" i="11"/>
  <c r="AA3362" i="11" s="1"/>
  <c r="Y3374" i="11"/>
  <c r="AA3374" i="11" s="1"/>
  <c r="Y3526" i="11"/>
  <c r="AA3526" i="11" s="1"/>
  <c r="Y3536" i="11"/>
  <c r="AA3536" i="11" s="1"/>
  <c r="Y3544" i="11"/>
  <c r="AA3544" i="11" s="1"/>
  <c r="Y3554" i="11"/>
  <c r="AA3554" i="11" s="1"/>
  <c r="Y3562" i="11"/>
  <c r="AA3562" i="11" s="1"/>
  <c r="X3672" i="11"/>
  <c r="Z3672" i="11" s="1"/>
  <c r="Y3673" i="11"/>
  <c r="AA3673" i="11" s="1"/>
  <c r="Y3738" i="11"/>
  <c r="AA3738" i="11" s="1"/>
  <c r="X3738" i="11"/>
  <c r="Z3738" i="11" s="1"/>
  <c r="Y3786" i="11"/>
  <c r="AA3786" i="11" s="1"/>
  <c r="X3786" i="11"/>
  <c r="Z3786" i="11" s="1"/>
  <c r="X3690" i="11"/>
  <c r="Z3690" i="11" s="1"/>
  <c r="X3696" i="11"/>
  <c r="Z3696" i="11" s="1"/>
  <c r="X3701" i="11"/>
  <c r="Z3701" i="11" s="1"/>
  <c r="X3702" i="11"/>
  <c r="Z3702" i="11"/>
  <c r="Y3717" i="11"/>
  <c r="AA3717" i="11" s="1"/>
  <c r="X3718" i="11"/>
  <c r="Z3718" i="11" s="1"/>
  <c r="Y3719" i="11"/>
  <c r="AA3719" i="11" s="1"/>
  <c r="X3746" i="11"/>
  <c r="Z3746" i="11" s="1"/>
  <c r="Y3747" i="11"/>
  <c r="AA3747" i="11" s="1"/>
  <c r="X3748" i="11"/>
  <c r="Z3748" i="11" s="1"/>
  <c r="Y3749" i="11"/>
  <c r="AA3749" i="11" s="1"/>
  <c r="X3750" i="11"/>
  <c r="Z3750" i="11" s="1"/>
  <c r="Y3751" i="11"/>
  <c r="AA3751" i="11" s="1"/>
  <c r="X3752" i="11"/>
  <c r="Z3752" i="11" s="1"/>
  <c r="Y3753" i="11"/>
  <c r="AA3753" i="11" s="1"/>
  <c r="X3754" i="11"/>
  <c r="Z3754" i="11" s="1"/>
  <c r="Y3755" i="11"/>
  <c r="AA3755" i="11" s="1"/>
  <c r="X3768" i="11"/>
  <c r="Z3768" i="11" s="1"/>
  <c r="X3769" i="11"/>
  <c r="Z3769" i="11" s="1"/>
  <c r="X3774" i="11"/>
  <c r="Z3774" i="11" s="1"/>
  <c r="X3775" i="11"/>
  <c r="Z3775" i="11" s="1"/>
  <c r="X3782" i="11"/>
  <c r="Z3782" i="11" s="1"/>
  <c r="X3783" i="11"/>
  <c r="Z3783" i="11" s="1"/>
  <c r="X3804" i="11"/>
  <c r="Z3804" i="11" s="1"/>
  <c r="X3805" i="11"/>
  <c r="Z3805" i="11" s="1"/>
  <c r="X3810" i="11"/>
  <c r="Z3810" i="11" s="1"/>
  <c r="X3811" i="11"/>
  <c r="Z3811" i="11" s="1"/>
  <c r="X3818" i="11"/>
  <c r="Z3818" i="11" s="1"/>
  <c r="X3819" i="11"/>
  <c r="Z3819" i="11" s="1"/>
  <c r="X3840" i="11"/>
  <c r="Z3840" i="11" s="1"/>
  <c r="X3841" i="11"/>
  <c r="Z3841" i="11" s="1"/>
  <c r="X3846" i="11"/>
  <c r="Z3846" i="11" s="1"/>
  <c r="X3847" i="11"/>
  <c r="Z3847" i="11" s="1"/>
  <c r="X3854" i="11"/>
  <c r="Z3854" i="11" s="1"/>
  <c r="X3855" i="11"/>
  <c r="Z3855" i="11" s="1"/>
  <c r="X3860" i="11"/>
  <c r="Z3860" i="11" s="1"/>
  <c r="X3861" i="11"/>
  <c r="Z3861" i="11" s="1"/>
  <c r="Y3893" i="11"/>
  <c r="AA3893" i="11" s="1"/>
  <c r="Y3895" i="11"/>
  <c r="AA3895" i="11" s="1"/>
  <c r="Y3896" i="11"/>
  <c r="AA3896" i="11" s="1"/>
  <c r="Y3899" i="11"/>
  <c r="AA3899" i="11" s="1"/>
  <c r="Y3901" i="11"/>
  <c r="AA3901" i="11" s="1"/>
  <c r="Y3904" i="11"/>
  <c r="AA3904" i="11" s="1"/>
  <c r="X3905" i="11"/>
  <c r="Z3905" i="11" s="1"/>
  <c r="X3907" i="11"/>
  <c r="Z3907" i="11" s="1"/>
  <c r="Y4189" i="11"/>
  <c r="AA4189" i="11" s="1"/>
  <c r="Y4205" i="11"/>
  <c r="AA4205" i="11" s="1"/>
  <c r="Y4227" i="11"/>
  <c r="AA4227" i="11" s="1"/>
  <c r="Y4243" i="11"/>
  <c r="AA4243" i="11" s="1"/>
  <c r="Y4245" i="11"/>
  <c r="AA4245" i="11" s="1"/>
  <c r="Y4247" i="11"/>
  <c r="AA4247" i="11" s="1"/>
  <c r="Y4249" i="11"/>
  <c r="AA4249" i="11" s="1"/>
  <c r="Y4261" i="11"/>
  <c r="AA4261" i="11" s="1"/>
  <c r="Y4262" i="11"/>
  <c r="AA4262" i="11"/>
  <c r="Y4271" i="11"/>
  <c r="AA4271" i="11" s="1"/>
  <c r="Y4279" i="11"/>
  <c r="AA4279" i="11" s="1"/>
  <c r="Y4280" i="11"/>
  <c r="AA4280" i="11" s="1"/>
  <c r="X4281" i="11"/>
  <c r="Z4281" i="11" s="1"/>
  <c r="Y4302" i="11"/>
  <c r="AA4302" i="11" s="1"/>
  <c r="X4303" i="11"/>
  <c r="Z4303" i="11" s="1"/>
  <c r="Y4308" i="11"/>
  <c r="AA4308" i="11" s="1"/>
  <c r="X4312" i="11"/>
  <c r="Z4312" i="11" s="1"/>
  <c r="X4313" i="11"/>
  <c r="Z4313" i="11" s="1"/>
  <c r="Y4316" i="11"/>
  <c r="AA4316" i="11" s="1"/>
  <c r="X4316" i="11"/>
  <c r="Z4316" i="11" s="1"/>
  <c r="X4331" i="11"/>
  <c r="Z4331" i="11" s="1"/>
  <c r="X3697" i="11"/>
  <c r="Z3697" i="11" s="1"/>
  <c r="X3698" i="11"/>
  <c r="Z3698" i="11" s="1"/>
  <c r="X3699" i="11"/>
  <c r="Z3699" i="11" s="1"/>
  <c r="Y3711" i="11"/>
  <c r="AA3711" i="11" s="1"/>
  <c r="X3712" i="11"/>
  <c r="Z3712" i="11" s="1"/>
  <c r="Y3713" i="11"/>
  <c r="AA3713" i="11" s="1"/>
  <c r="X3714" i="11"/>
  <c r="Z3714" i="11" s="1"/>
  <c r="Y3715" i="11"/>
  <c r="AA3715" i="11" s="1"/>
  <c r="X3720" i="11"/>
  <c r="Z3720" i="11" s="1"/>
  <c r="Y3721" i="11"/>
  <c r="AA3721" i="11" s="1"/>
  <c r="X3756" i="11"/>
  <c r="Z3756" i="11" s="1"/>
  <c r="Y3757" i="11"/>
  <c r="AA3757" i="11" s="1"/>
  <c r="X3776" i="11"/>
  <c r="Z3776" i="11" s="1"/>
  <c r="X3784" i="11"/>
  <c r="Z3784" i="11" s="1"/>
  <c r="X3790" i="11"/>
  <c r="Z3790" i="11" s="1"/>
  <c r="X3812" i="11"/>
  <c r="Z3812" i="11" s="1"/>
  <c r="X3820" i="11"/>
  <c r="Z3820" i="11" s="1"/>
  <c r="X3826" i="11"/>
  <c r="Z3826" i="11" s="1"/>
  <c r="X3848" i="11"/>
  <c r="Z3848" i="11" s="1"/>
  <c r="X3856" i="11"/>
  <c r="Z3856" i="11" s="1"/>
  <c r="Y3880" i="11"/>
  <c r="AA3880" i="11" s="1"/>
  <c r="Y3902" i="11"/>
  <c r="AA3902" i="11" s="1"/>
  <c r="Y3908" i="11"/>
  <c r="AA3908" i="11" s="1"/>
  <c r="Y3910" i="11"/>
  <c r="AA3910" i="11" s="1"/>
  <c r="Y3932" i="11"/>
  <c r="AA3932" i="11" s="1"/>
  <c r="Y3940" i="11"/>
  <c r="AA3940" i="11" s="1"/>
  <c r="Y3975" i="11"/>
  <c r="AA3975" i="11" s="1"/>
  <c r="Y3976" i="11"/>
  <c r="AA3976" i="11" s="1"/>
  <c r="X4097" i="11"/>
  <c r="Z4097" i="11" s="1"/>
  <c r="X4099" i="11"/>
  <c r="Z4099" i="11" s="1"/>
  <c r="X4101" i="11"/>
  <c r="Z4101" i="11" s="1"/>
  <c r="X4103" i="11"/>
  <c r="Z4103" i="11" s="1"/>
  <c r="X4105" i="11"/>
  <c r="Z4105" i="11" s="1"/>
  <c r="X4107" i="11"/>
  <c r="Z4107" i="11" s="1"/>
  <c r="X4109" i="11"/>
  <c r="Z4109" i="11" s="1"/>
  <c r="X4111" i="11"/>
  <c r="Z4111" i="11" s="1"/>
  <c r="X4113" i="11"/>
  <c r="Z4113" i="11" s="1"/>
  <c r="X4115" i="11"/>
  <c r="Z4115" i="11" s="1"/>
  <c r="X4117" i="11"/>
  <c r="Z4117" i="11" s="1"/>
  <c r="X4119" i="11"/>
  <c r="Z4119" i="11" s="1"/>
  <c r="X4121" i="11"/>
  <c r="Z4121" i="11" s="1"/>
  <c r="X4123" i="11"/>
  <c r="Z4123" i="11" s="1"/>
  <c r="X4125" i="11"/>
  <c r="Z4125" i="11" s="1"/>
  <c r="X4127" i="11"/>
  <c r="Z4127" i="11" s="1"/>
  <c r="X4129" i="11"/>
  <c r="Z4129" i="11" s="1"/>
  <c r="X4131" i="11"/>
  <c r="Z4131" i="11" s="1"/>
  <c r="X4133" i="11"/>
  <c r="Z4133" i="11" s="1"/>
  <c r="X4135" i="11"/>
  <c r="Z4135" i="11" s="1"/>
  <c r="X4137" i="11"/>
  <c r="Z4137" i="11" s="1"/>
  <c r="X4139" i="11"/>
  <c r="Z4139" i="11" s="1"/>
  <c r="X4141" i="11"/>
  <c r="Z4141" i="11" s="1"/>
  <c r="X4143" i="11"/>
  <c r="Z4143" i="11" s="1"/>
  <c r="X4145" i="11"/>
  <c r="Z4145" i="11" s="1"/>
  <c r="X4147" i="11"/>
  <c r="Z4147" i="11" s="1"/>
  <c r="X4149" i="11"/>
  <c r="Z4149" i="11" s="1"/>
  <c r="X4151" i="11"/>
  <c r="Z4151" i="11" s="1"/>
  <c r="X4153" i="11"/>
  <c r="Z4153" i="11" s="1"/>
  <c r="X4155" i="11"/>
  <c r="Z4155" i="11" s="1"/>
  <c r="X4157" i="11"/>
  <c r="Z4157" i="11" s="1"/>
  <c r="X4159" i="11"/>
  <c r="Z4159" i="11" s="1"/>
  <c r="X4161" i="11"/>
  <c r="Z4161" i="11" s="1"/>
  <c r="X4163" i="11"/>
  <c r="Z4163" i="11" s="1"/>
  <c r="X4165" i="11"/>
  <c r="Z4165" i="11" s="1"/>
  <c r="X4167" i="11"/>
  <c r="Z4167" i="11" s="1"/>
  <c r="X4169" i="11"/>
  <c r="Z4169" i="11" s="1"/>
  <c r="X4171" i="11"/>
  <c r="Z4171" i="11" s="1"/>
  <c r="Y4256" i="11"/>
  <c r="AA4256" i="11" s="1"/>
  <c r="Y4274" i="11"/>
  <c r="AA4274" i="11" s="1"/>
  <c r="Y4275" i="11"/>
  <c r="AA4275" i="11" s="1"/>
  <c r="Y4335" i="11"/>
  <c r="AA4335" i="11" s="1"/>
  <c r="X4335" i="11"/>
  <c r="Z4335" i="11" s="1"/>
  <c r="X4296" i="11"/>
  <c r="Z4296" i="11" s="1"/>
  <c r="Y4296" i="11"/>
  <c r="AA4296" i="11" s="1"/>
  <c r="Y4353" i="11"/>
  <c r="AA4353" i="11" s="1"/>
  <c r="X4353" i="11"/>
  <c r="Z4353" i="11" s="1"/>
  <c r="X3816" i="11"/>
  <c r="Z3816" i="11" s="1"/>
  <c r="X3817" i="11"/>
  <c r="Z3817" i="11" s="1"/>
  <c r="X3822" i="11"/>
  <c r="Z3822" i="11" s="1"/>
  <c r="X3823" i="11"/>
  <c r="Z3823" i="11" s="1"/>
  <c r="X3830" i="11"/>
  <c r="Z3830" i="11" s="1"/>
  <c r="X3831" i="11"/>
  <c r="Z3831" i="11" s="1"/>
  <c r="X3852" i="11"/>
  <c r="Z3852" i="11" s="1"/>
  <c r="X3853" i="11"/>
  <c r="Z3853" i="11" s="1"/>
  <c r="X3858" i="11"/>
  <c r="Z3858" i="11" s="1"/>
  <c r="X3859" i="11"/>
  <c r="Z3859" i="11" s="1"/>
  <c r="Y3868" i="11"/>
  <c r="AA3868" i="11" s="1"/>
  <c r="X3869" i="11"/>
  <c r="Z3869" i="11" s="1"/>
  <c r="X3871" i="11"/>
  <c r="Z3871" i="11" s="1"/>
  <c r="Y3914" i="11"/>
  <c r="AA3914" i="11" s="1"/>
  <c r="Y3922" i="11"/>
  <c r="AA3922" i="11" s="1"/>
  <c r="X3923" i="11"/>
  <c r="Z3923" i="11" s="1"/>
  <c r="X3925" i="11"/>
  <c r="Z3925" i="11" s="1"/>
  <c r="Y3969" i="11"/>
  <c r="AA3969" i="11" s="1"/>
  <c r="Y3970" i="11"/>
  <c r="AA3970" i="11" s="1"/>
  <c r="Y4178" i="11"/>
  <c r="AA4178" i="11" s="1"/>
  <c r="X4179" i="11"/>
  <c r="Z4179" i="11" s="1"/>
  <c r="X4181" i="11"/>
  <c r="Z4181" i="11" s="1"/>
  <c r="X4183" i="11"/>
  <c r="Z4183" i="11" s="1"/>
  <c r="X4185" i="11"/>
  <c r="Z4185" i="11" s="1"/>
  <c r="X4187" i="11"/>
  <c r="Z4187" i="11" s="1"/>
  <c r="X4203" i="11"/>
  <c r="Z4203" i="11" s="1"/>
  <c r="X4225" i="11"/>
  <c r="Z4225" i="11" s="1"/>
  <c r="X4241" i="11"/>
  <c r="Z4241" i="11" s="1"/>
  <c r="Y4268" i="11"/>
  <c r="AA4268" i="11" s="1"/>
  <c r="X4269" i="11"/>
  <c r="Z4269" i="11" s="1"/>
  <c r="Y4286" i="11"/>
  <c r="AA4286" i="11" s="1"/>
  <c r="X4287" i="11"/>
  <c r="Z4287" i="11" s="1"/>
  <c r="Y4300" i="11"/>
  <c r="AA4300" i="11" s="1"/>
  <c r="X4301" i="11"/>
  <c r="Z4301" i="11" s="1"/>
  <c r="X4306" i="11"/>
  <c r="Z4306" i="11" s="1"/>
  <c r="Y4352" i="11"/>
  <c r="AA4352" i="11"/>
  <c r="X4352" i="11"/>
  <c r="Z4352" i="11" s="1"/>
  <c r="Y3866" i="11"/>
  <c r="AA3866" i="11" s="1"/>
  <c r="Y3872" i="11"/>
  <c r="AA3872" i="11" s="1"/>
  <c r="Y3874" i="11"/>
  <c r="AA3874" i="11" s="1"/>
  <c r="Y3898" i="11"/>
  <c r="AA3898" i="11" s="1"/>
  <c r="Y3920" i="11"/>
  <c r="AA3920" i="11" s="1"/>
  <c r="Y4260" i="11"/>
  <c r="AA4260" i="11" s="1"/>
  <c r="Y4270" i="11"/>
  <c r="AA4270" i="11" s="1"/>
  <c r="Y4278" i="11"/>
  <c r="AA4278" i="11" s="1"/>
  <c r="Y4288" i="11"/>
  <c r="AA4288" i="11" s="1"/>
  <c r="X4289" i="11"/>
  <c r="Z4289" i="11" s="1"/>
  <c r="X4307" i="11"/>
  <c r="Z4307" i="11" s="1"/>
  <c r="X4311" i="11"/>
  <c r="Z4311" i="11" s="1"/>
  <c r="X4318" i="11"/>
  <c r="Z4318" i="11" s="1"/>
  <c r="Y4323" i="11"/>
  <c r="AA4323" i="11" s="1"/>
  <c r="X4323" i="11"/>
  <c r="Z4323" i="11" s="1"/>
  <c r="Y4330" i="11"/>
  <c r="AA4330" i="11" s="1"/>
  <c r="X4332" i="11"/>
  <c r="Z4332" i="11" s="1"/>
  <c r="Y4332" i="11"/>
  <c r="AA4332" i="11" s="1"/>
  <c r="X4336" i="11"/>
  <c r="Z4336" i="11" s="1"/>
  <c r="X4337" i="11"/>
  <c r="Z4337" i="11" s="1"/>
  <c r="Y4338" i="11"/>
  <c r="AA4338" i="11" s="1"/>
  <c r="X4339" i="11"/>
  <c r="Z4339" i="11" s="1"/>
  <c r="X4340" i="11"/>
  <c r="Z4340" i="11" s="1"/>
  <c r="X4356" i="11"/>
  <c r="Z4356" i="11" s="1"/>
  <c r="X4357" i="11"/>
  <c r="Z4357" i="11" s="1"/>
  <c r="X4358" i="11"/>
  <c r="Z4358" i="11" s="1"/>
  <c r="X4359" i="11"/>
  <c r="Z4359" i="11" s="1"/>
  <c r="X4360" i="11"/>
  <c r="Z4360" i="11" s="1"/>
  <c r="X4361" i="11"/>
  <c r="Z4361" i="11" s="1"/>
  <c r="X4362" i="11"/>
  <c r="Z4362" i="11" s="1"/>
  <c r="X4381" i="11"/>
  <c r="Z4381" i="11" s="1"/>
  <c r="X4382" i="11"/>
  <c r="Z4382" i="11" s="1"/>
  <c r="X4383" i="11"/>
  <c r="Z4383" i="11" s="1"/>
  <c r="X4384" i="11"/>
  <c r="Z4384" i="11" s="1"/>
  <c r="X4385" i="11"/>
  <c r="Z4385" i="11" s="1"/>
  <c r="X4386" i="11"/>
  <c r="Z4386" i="11" s="1"/>
  <c r="X4407" i="11"/>
  <c r="Z4407" i="11" s="1"/>
  <c r="X4408" i="11"/>
  <c r="Z4408" i="11" s="1"/>
  <c r="X4409" i="11"/>
  <c r="Z4409" i="11" s="1"/>
  <c r="X4410" i="11"/>
  <c r="Z4410" i="11" s="1"/>
  <c r="X4453" i="11"/>
  <c r="Z4453" i="11" s="1"/>
  <c r="X4465" i="11"/>
  <c r="Z4465" i="11" s="1"/>
  <c r="X4477" i="11"/>
  <c r="Z4477" i="11" s="1"/>
  <c r="X4512" i="11"/>
  <c r="Z4512" i="11" s="1"/>
  <c r="Y4515" i="11"/>
  <c r="AA4515" i="11" s="1"/>
  <c r="X4516" i="11"/>
  <c r="Z4516" i="11" s="1"/>
  <c r="Y4519" i="11"/>
  <c r="AA4519" i="11" s="1"/>
  <c r="X4520" i="11"/>
  <c r="Z4520" i="11" s="1"/>
  <c r="Y4525" i="11"/>
  <c r="AA4525" i="11" s="1"/>
  <c r="X4526" i="11"/>
  <c r="Z4526" i="11" s="1"/>
  <c r="Y4527" i="11"/>
  <c r="AA4527" i="11" s="1"/>
  <c r="X4548" i="11"/>
  <c r="Z4548" i="11" s="1"/>
  <c r="Y4555" i="11"/>
  <c r="AA4555" i="11" s="1"/>
  <c r="Y4563" i="11"/>
  <c r="AA4563" i="11" s="1"/>
  <c r="Y4569" i="11"/>
  <c r="AA4569" i="11" s="1"/>
  <c r="X4570" i="11"/>
  <c r="Z4570" i="11" s="1"/>
  <c r="Y4577" i="11"/>
  <c r="AA4577" i="11" s="1"/>
  <c r="Y4587" i="11"/>
  <c r="AA4587" i="11" s="1"/>
  <c r="Y4591" i="11"/>
  <c r="AA4591" i="11" s="1"/>
  <c r="Y4593" i="11"/>
  <c r="AA4593" i="11" s="1"/>
  <c r="Y4595" i="11"/>
  <c r="AA4595" i="11" s="1"/>
  <c r="Y4598" i="11"/>
  <c r="AA4598" i="11" s="1"/>
  <c r="Y4602" i="11"/>
  <c r="AA4602" i="11" s="1"/>
  <c r="Y4608" i="11"/>
  <c r="AA4608" i="11" s="1"/>
  <c r="Y4615" i="11"/>
  <c r="AA4615" i="11" s="1"/>
  <c r="Y4617" i="11"/>
  <c r="AA4617" i="11" s="1"/>
  <c r="Y4642" i="11"/>
  <c r="AA4642" i="11" s="1"/>
  <c r="X4662" i="11"/>
  <c r="Z4662" i="11"/>
  <c r="Y4662" i="11"/>
  <c r="AA4662" i="11" s="1"/>
  <c r="X4673" i="11"/>
  <c r="Z4673" i="11" s="1"/>
  <c r="Y4673" i="11"/>
  <c r="AA4673" i="11" s="1"/>
  <c r="Y4688" i="11"/>
  <c r="AA4688" i="11"/>
  <c r="X4688" i="11"/>
  <c r="Z4688" i="11" s="1"/>
  <c r="Y4712" i="11"/>
  <c r="AA4712" i="11" s="1"/>
  <c r="X4712" i="11"/>
  <c r="Z4712" i="11" s="1"/>
  <c r="Y4720" i="11"/>
  <c r="AA4720" i="11" s="1"/>
  <c r="X4720" i="11"/>
  <c r="Z4720" i="11" s="1"/>
  <c r="Y4764" i="11"/>
  <c r="AA4764" i="11" s="1"/>
  <c r="X4764" i="11"/>
  <c r="Z4764" i="11" s="1"/>
  <c r="Y4786" i="11"/>
  <c r="AA4786" i="11" s="1"/>
  <c r="X4786" i="11"/>
  <c r="Z4786" i="11" s="1"/>
  <c r="Y4809" i="11"/>
  <c r="AA4809" i="11" s="1"/>
  <c r="X4809" i="11"/>
  <c r="Z4809" i="11"/>
  <c r="Y4672" i="11"/>
  <c r="AA4672" i="11" s="1"/>
  <c r="X4672" i="11"/>
  <c r="Z4672" i="11" s="1"/>
  <c r="X4687" i="11"/>
  <c r="Z4687" i="11" s="1"/>
  <c r="Y4687" i="11"/>
  <c r="AA4687" i="11" s="1"/>
  <c r="X4711" i="11"/>
  <c r="Z4711" i="11" s="1"/>
  <c r="Y4711" i="11"/>
  <c r="AA4711" i="11" s="1"/>
  <c r="Y4738" i="11"/>
  <c r="AA4738" i="11" s="1"/>
  <c r="X4738" i="11"/>
  <c r="Z4738" i="11" s="1"/>
  <c r="Y4805" i="11"/>
  <c r="AA4805" i="11" s="1"/>
  <c r="X4805" i="11"/>
  <c r="Z4805" i="11" s="1"/>
  <c r="X4343" i="11"/>
  <c r="Z4343" i="11" s="1"/>
  <c r="X4347" i="11"/>
  <c r="Z4347" i="11" s="1"/>
  <c r="X4348" i="11"/>
  <c r="Z4348" i="11" s="1"/>
  <c r="X4349" i="11"/>
  <c r="Z4349" i="11" s="1"/>
  <c r="X4350" i="11"/>
  <c r="Z4350" i="11" s="1"/>
  <c r="X4366" i="11"/>
  <c r="Z4366" i="11" s="1"/>
  <c r="X4390" i="11"/>
  <c r="Z4390" i="11" s="1"/>
  <c r="X4423" i="11"/>
  <c r="Z4423" i="11" s="1"/>
  <c r="X4424" i="11"/>
  <c r="Z4424" i="11" s="1"/>
  <c r="X4425" i="11"/>
  <c r="Z4425" i="11" s="1"/>
  <c r="X4426" i="11"/>
  <c r="Z4426" i="11" s="1"/>
  <c r="X4427" i="11"/>
  <c r="Z4427" i="11" s="1"/>
  <c r="X4428" i="11"/>
  <c r="Z4428" i="11" s="1"/>
  <c r="X4449" i="11"/>
  <c r="Z4449" i="11" s="1"/>
  <c r="X4461" i="11"/>
  <c r="Z4461" i="11" s="1"/>
  <c r="X4473" i="11"/>
  <c r="Z4473" i="11" s="1"/>
  <c r="X4485" i="11"/>
  <c r="Z4485" i="11" s="1"/>
  <c r="X4496" i="11"/>
  <c r="Z4496" i="11" s="1"/>
  <c r="Y4537" i="11"/>
  <c r="AA4537" i="11" s="1"/>
  <c r="X4538" i="11"/>
  <c r="Z4538" i="11" s="1"/>
  <c r="Y4539" i="11"/>
  <c r="AA4539" i="11" s="1"/>
  <c r="Y4541" i="11"/>
  <c r="AA4541" i="11" s="1"/>
  <c r="Y4543" i="11"/>
  <c r="AA4543" i="11" s="1"/>
  <c r="X4558" i="11"/>
  <c r="Z4558" i="11" s="1"/>
  <c r="X4572" i="11"/>
  <c r="Z4572" i="11" s="1"/>
  <c r="X4585" i="11"/>
  <c r="Z4585" i="11" s="1"/>
  <c r="X4589" i="11"/>
  <c r="Z4589" i="11" s="1"/>
  <c r="X4597" i="11"/>
  <c r="Z4597" i="11" s="1"/>
  <c r="X4600" i="11"/>
  <c r="Z4600" i="11" s="1"/>
  <c r="Y4622" i="11"/>
  <c r="AA4622" i="11" s="1"/>
  <c r="X4623" i="11"/>
  <c r="Z4623" i="11" s="1"/>
  <c r="X4625" i="11"/>
  <c r="Z4625" i="11" s="1"/>
  <c r="Y4634" i="11"/>
  <c r="AA4634" i="11"/>
  <c r="X4635" i="11"/>
  <c r="Z4635" i="11" s="1"/>
  <c r="X4637" i="11"/>
  <c r="Z4637" i="11" s="1"/>
  <c r="X4649" i="11"/>
  <c r="Z4649" i="11" s="1"/>
  <c r="Y4762" i="11"/>
  <c r="AA4762" i="11" s="1"/>
  <c r="X4762" i="11"/>
  <c r="Z4762" i="11" s="1"/>
  <c r="Y4790" i="11"/>
  <c r="AA4790" i="11" s="1"/>
  <c r="X4790" i="11"/>
  <c r="Z4790" i="11" s="1"/>
  <c r="X4683" i="11"/>
  <c r="Z4683" i="11" s="1"/>
  <c r="Y4683" i="11"/>
  <c r="AA4683" i="11" s="1"/>
  <c r="Y4700" i="11"/>
  <c r="AA4700" i="11" s="1"/>
  <c r="X4700" i="11"/>
  <c r="Z4700" i="11"/>
  <c r="Y4736" i="11"/>
  <c r="AA4736" i="11" s="1"/>
  <c r="X4736" i="11"/>
  <c r="Z4736" i="11" s="1"/>
  <c r="X4354" i="11"/>
  <c r="Z4354" i="11" s="1"/>
  <c r="X4355" i="11"/>
  <c r="Z4355" i="11" s="1"/>
  <c r="X4378" i="11"/>
  <c r="Z4378" i="11" s="1"/>
  <c r="X4445" i="11"/>
  <c r="Z4445" i="11" s="1"/>
  <c r="X4457" i="11"/>
  <c r="Z4457" i="11" s="1"/>
  <c r="X4469" i="11"/>
  <c r="Z4469" i="11" s="1"/>
  <c r="X4481" i="11"/>
  <c r="Z4481" i="11" s="1"/>
  <c r="X4699" i="11"/>
  <c r="Z4699" i="11" s="1"/>
  <c r="Y4699" i="11"/>
  <c r="AA4699" i="11" s="1"/>
  <c r="X4735" i="11"/>
  <c r="Z4735" i="11" s="1"/>
  <c r="Y4735" i="11"/>
  <c r="AA4735" i="11" s="1"/>
  <c r="Y4754" i="11"/>
  <c r="AA4754" i="11" s="1"/>
  <c r="X4754" i="11"/>
  <c r="Z4754" i="11" s="1"/>
  <c r="Y4766" i="11"/>
  <c r="AA4766" i="11" s="1"/>
  <c r="X4766" i="11"/>
  <c r="Z4766" i="11" s="1"/>
  <c r="Y4788" i="11"/>
  <c r="AA4788" i="11" s="1"/>
  <c r="X4788" i="11"/>
  <c r="Z4788" i="11"/>
  <c r="X4379" i="11"/>
  <c r="Z4379" i="11" s="1"/>
  <c r="X4380" i="11"/>
  <c r="Z4380" i="11" s="1"/>
  <c r="X4405" i="11"/>
  <c r="Z4405" i="11" s="1"/>
  <c r="X4406" i="11"/>
  <c r="Z4406" i="11" s="1"/>
  <c r="X4435" i="11"/>
  <c r="Z4435" i="11" s="1"/>
  <c r="X4436" i="11"/>
  <c r="Z4436" i="11" s="1"/>
  <c r="X4437" i="11"/>
  <c r="Z4437" i="11" s="1"/>
  <c r="X4438" i="11"/>
  <c r="Z4438" i="11" s="1"/>
  <c r="X4439" i="11"/>
  <c r="Z4439" i="11" s="1"/>
  <c r="X4440" i="11"/>
  <c r="Z4440" i="11" s="1"/>
  <c r="X4441" i="11"/>
  <c r="Z4441" i="11" s="1"/>
  <c r="X4442" i="11"/>
  <c r="Z4442" i="11" s="1"/>
  <c r="X4443" i="11"/>
  <c r="Z4443" i="11" s="1"/>
  <c r="X4455" i="11"/>
  <c r="Z4455" i="11" s="1"/>
  <c r="X4467" i="11"/>
  <c r="Z4467" i="11" s="1"/>
  <c r="X4479" i="11"/>
  <c r="Z4479" i="11" s="1"/>
  <c r="X4502" i="11"/>
  <c r="Z4502" i="11" s="1"/>
  <c r="Y4511" i="11"/>
  <c r="AA4511" i="11" s="1"/>
  <c r="Y4529" i="11"/>
  <c r="AA4529" i="11" s="1"/>
  <c r="X4554" i="11"/>
  <c r="Z4554" i="11" s="1"/>
  <c r="X4562" i="11"/>
  <c r="Z4562" i="11" s="1"/>
  <c r="X4568" i="11"/>
  <c r="Z4568" i="11" s="1"/>
  <c r="X4576" i="11"/>
  <c r="Z4576" i="11" s="1"/>
  <c r="Y4630" i="11"/>
  <c r="AA4630" i="11" s="1"/>
  <c r="Y4654" i="11"/>
  <c r="AA4654" i="11" s="1"/>
  <c r="X4721" i="11"/>
  <c r="Z4721" i="11" s="1"/>
  <c r="Y4721" i="11"/>
  <c r="AA4721" i="11" s="1"/>
  <c r="X4753" i="11"/>
  <c r="Z4753" i="11" s="1"/>
  <c r="Y4753" i="11"/>
  <c r="AA4753" i="11" s="1"/>
  <c r="Y4676" i="11"/>
  <c r="AA4676" i="11" s="1"/>
  <c r="Y4744" i="11"/>
  <c r="AA4744" i="11" s="1"/>
  <c r="Y4746" i="11"/>
  <c r="AA4746" i="11" s="1"/>
  <c r="Y4756" i="11"/>
  <c r="AA4756" i="11" s="1"/>
  <c r="Y4770" i="11"/>
  <c r="AA4770" i="11" s="1"/>
  <c r="Y4772" i="11"/>
  <c r="AA4772" i="11" s="1"/>
  <c r="Y4794" i="11"/>
  <c r="AA4794" i="11" s="1"/>
  <c r="Y4813" i="11"/>
  <c r="AA4813" i="11" s="1"/>
  <c r="Y4821" i="11"/>
  <c r="AA4821" i="11" s="1"/>
  <c r="X4678" i="11"/>
  <c r="Z4678" i="11" s="1"/>
  <c r="Y4717" i="11"/>
  <c r="AA4717" i="11" s="1"/>
  <c r="X4726" i="11"/>
  <c r="Z4726" i="11" s="1"/>
  <c r="Y4727" i="11"/>
  <c r="AA4727" i="11" s="1"/>
  <c r="X4728" i="11"/>
  <c r="Z4728" i="11" s="1"/>
  <c r="Y4729" i="11"/>
  <c r="AA4729" i="11" s="1"/>
  <c r="Y4751" i="11"/>
  <c r="AA4751" i="11" s="1"/>
  <c r="X4857" i="11"/>
  <c r="Z4857" i="11" s="1"/>
  <c r="X4858" i="11"/>
  <c r="Z4858" i="11" s="1"/>
  <c r="X4866" i="11"/>
  <c r="Z4866" i="11" s="1"/>
  <c r="X4878" i="11"/>
  <c r="Z4878" i="11" s="1"/>
  <c r="X4886" i="11"/>
  <c r="Z4886" i="11" s="1"/>
  <c r="X4900" i="11"/>
  <c r="Z4900" i="11" s="1"/>
  <c r="X4914" i="11"/>
  <c r="Z4914" i="11" s="1"/>
  <c r="Y4924" i="11"/>
  <c r="AA4924" i="11" s="1"/>
  <c r="X4925" i="11"/>
  <c r="Z4925" i="11" s="1"/>
  <c r="X4927" i="11"/>
  <c r="Z4927" i="11" s="1"/>
  <c r="X4941" i="11"/>
  <c r="Z4941" i="11" s="1"/>
  <c r="X4953" i="11"/>
  <c r="Z4953" i="11" s="1"/>
  <c r="X4989" i="11"/>
  <c r="Z4989" i="11" s="1"/>
  <c r="X5008" i="11"/>
  <c r="Z5008" i="11" s="1"/>
  <c r="X5010" i="11"/>
  <c r="Z5010" i="11"/>
  <c r="X4828" i="11"/>
  <c r="Z4828" i="11" s="1"/>
  <c r="Y4831" i="11"/>
  <c r="AA4831" i="11" s="1"/>
  <c r="X4832" i="11"/>
  <c r="Z4832" i="11" s="1"/>
  <c r="X4854" i="11"/>
  <c r="Z4854" i="11" s="1"/>
  <c r="X4860" i="11"/>
  <c r="Z4860" i="11" s="1"/>
  <c r="X4874" i="11"/>
  <c r="Z4874" i="11" s="1"/>
  <c r="X4875" i="11"/>
  <c r="Z4875" i="11" s="1"/>
  <c r="X4888" i="11"/>
  <c r="Z4888" i="11" s="1"/>
  <c r="X4889" i="11"/>
  <c r="Z4889" i="11" s="1"/>
  <c r="X4902" i="11"/>
  <c r="Z4902" i="11" s="1"/>
  <c r="X4903" i="11"/>
  <c r="Z4903" i="11" s="1"/>
  <c r="X4910" i="11"/>
  <c r="Z4910" i="11" s="1"/>
  <c r="X4911" i="11"/>
  <c r="Z4911" i="11" s="1"/>
  <c r="X4937" i="11"/>
  <c r="Z4937" i="11" s="1"/>
  <c r="X4949" i="11"/>
  <c r="Z4949" i="11" s="1"/>
  <c r="X4977" i="11"/>
  <c r="Z4977" i="11" s="1"/>
  <c r="X4904" i="11"/>
  <c r="Z4904" i="11" s="1"/>
  <c r="X4905" i="11"/>
  <c r="Z4905" i="11" s="1"/>
  <c r="X4918" i="11"/>
  <c r="Z4918" i="11" s="1"/>
  <c r="X4919" i="11"/>
  <c r="Z4919" i="11" s="1"/>
  <c r="X4935" i="11"/>
  <c r="Z4935" i="11" s="1"/>
  <c r="X4947" i="11"/>
  <c r="Z4947" i="11" s="1"/>
  <c r="X4957" i="11"/>
  <c r="Z4957" i="11" s="1"/>
  <c r="X4985" i="11"/>
  <c r="Z4985" i="11" s="1"/>
  <c r="X4993" i="11"/>
  <c r="Z4993" i="11" s="1"/>
  <c r="Y4675" i="11"/>
  <c r="AA4675" i="11" s="1"/>
  <c r="X4690" i="11"/>
  <c r="Z4690" i="11" s="1"/>
  <c r="Y4691" i="11"/>
  <c r="AA4691" i="11" s="1"/>
  <c r="X4692" i="11"/>
  <c r="Z4692" i="11" s="1"/>
  <c r="X4702" i="11"/>
  <c r="Z4702" i="11" s="1"/>
  <c r="Y4703" i="11"/>
  <c r="AA4703" i="11" s="1"/>
  <c r="X4704" i="11"/>
  <c r="Z4704" i="11" s="1"/>
  <c r="Y4723" i="11"/>
  <c r="AA4723" i="11" s="1"/>
  <c r="Y4743" i="11"/>
  <c r="AA4743" i="11" s="1"/>
  <c r="Y4755" i="11"/>
  <c r="AA4755" i="11" s="1"/>
  <c r="X4817" i="11"/>
  <c r="Z4817" i="11" s="1"/>
  <c r="X4841" i="11"/>
  <c r="Z4841" i="11" s="1"/>
  <c r="X4870" i="11"/>
  <c r="Z4870" i="11" s="1"/>
  <c r="X4876" i="11"/>
  <c r="Z4876" i="11" s="1"/>
  <c r="X4890" i="11"/>
  <c r="Z4890" i="11" s="1"/>
  <c r="X4898" i="11"/>
  <c r="Z4898" i="11" s="1"/>
  <c r="X4912" i="11"/>
  <c r="Z4912" i="11" s="1"/>
  <c r="X4920" i="11"/>
  <c r="Z4920" i="11" s="1"/>
  <c r="X4931" i="11"/>
  <c r="Z4931" i="11" s="1"/>
  <c r="X4933" i="11"/>
  <c r="Z4933" i="11" s="1"/>
  <c r="X4945" i="11"/>
  <c r="Z4945" i="11" s="1"/>
  <c r="X4965" i="11"/>
  <c r="Z4965" i="11" s="1"/>
  <c r="X5001" i="11"/>
  <c r="Z5001" i="11"/>
  <c r="Y900" i="11"/>
  <c r="AA900" i="11" s="1"/>
  <c r="X900" i="11"/>
  <c r="Z900" i="11" s="1"/>
  <c r="X1014" i="11"/>
  <c r="Z1014" i="11" s="1"/>
  <c r="Y1014" i="11"/>
  <c r="AA1014" i="11" s="1"/>
  <c r="Y689" i="11"/>
  <c r="AA689" i="11" s="1"/>
  <c r="Y695" i="11"/>
  <c r="AA695" i="11" s="1"/>
  <c r="Y702" i="11"/>
  <c r="AA702" i="11" s="1"/>
  <c r="Y714" i="11"/>
  <c r="AA714" i="11" s="1"/>
  <c r="Y726" i="11"/>
  <c r="AA726" i="11" s="1"/>
  <c r="Y738" i="11"/>
  <c r="AA738" i="11" s="1"/>
  <c r="Y750" i="11"/>
  <c r="AA750" i="11" s="1"/>
  <c r="Y762" i="11"/>
  <c r="AA762" i="11" s="1"/>
  <c r="Y774" i="11"/>
  <c r="AA774" i="11" s="1"/>
  <c r="Y786" i="11"/>
  <c r="AA786" i="11" s="1"/>
  <c r="Y798" i="11"/>
  <c r="AA798" i="11" s="1"/>
  <c r="Y810" i="11"/>
  <c r="AA810" i="11" s="1"/>
  <c r="Y822" i="11"/>
  <c r="AA822" i="11" s="1"/>
  <c r="Y834" i="11"/>
  <c r="AA834" i="11" s="1"/>
  <c r="Y878" i="11"/>
  <c r="AA878" i="11" s="1"/>
  <c r="X878" i="11"/>
  <c r="Z878" i="11" s="1"/>
  <c r="Y890" i="11"/>
  <c r="AA890" i="11" s="1"/>
  <c r="X890" i="11"/>
  <c r="Z890" i="11" s="1"/>
  <c r="Y902" i="11"/>
  <c r="AA902" i="11" s="1"/>
  <c r="X902" i="11"/>
  <c r="Z902" i="11" s="1"/>
  <c r="Y914" i="11"/>
  <c r="AA914" i="11" s="1"/>
  <c r="X914" i="11"/>
  <c r="Z914" i="11" s="1"/>
  <c r="Y926" i="11"/>
  <c r="AA926" i="11" s="1"/>
  <c r="X926" i="11"/>
  <c r="Z926" i="11" s="1"/>
  <c r="Y942" i="11"/>
  <c r="AA942" i="11" s="1"/>
  <c r="X942" i="11"/>
  <c r="Z942" i="11" s="1"/>
  <c r="X994" i="11"/>
  <c r="Z994" i="11" s="1"/>
  <c r="Y994" i="11"/>
  <c r="AA994" i="11" s="1"/>
  <c r="X1018" i="11"/>
  <c r="Z1018" i="11" s="1"/>
  <c r="Y1018" i="11"/>
  <c r="AA1018" i="11" s="1"/>
  <c r="X1042" i="11"/>
  <c r="Z1042" i="11" s="1"/>
  <c r="Y1042" i="11"/>
  <c r="AA1042" i="11" s="1"/>
  <c r="X1066" i="11"/>
  <c r="Z1066" i="11" s="1"/>
  <c r="Y1066" i="11"/>
  <c r="AA1066" i="11" s="1"/>
  <c r="X1090" i="11"/>
  <c r="Z1090" i="11" s="1"/>
  <c r="Y1090" i="11"/>
  <c r="AA1090" i="11" s="1"/>
  <c r="Y1767" i="11"/>
  <c r="AA1767" i="11" s="1"/>
  <c r="X1767" i="11"/>
  <c r="Z1767" i="11" s="1"/>
  <c r="Y876" i="11"/>
  <c r="AA876" i="11" s="1"/>
  <c r="X876" i="11"/>
  <c r="Z876" i="11" s="1"/>
  <c r="Y880" i="11"/>
  <c r="AA880" i="11" s="1"/>
  <c r="X880" i="11"/>
  <c r="Z880" i="11" s="1"/>
  <c r="Y892" i="11"/>
  <c r="AA892" i="11" s="1"/>
  <c r="X892" i="11"/>
  <c r="Z892" i="11" s="1"/>
  <c r="Y904" i="11"/>
  <c r="AA904" i="11" s="1"/>
  <c r="X904" i="11"/>
  <c r="Z904" i="11" s="1"/>
  <c r="Y916" i="11"/>
  <c r="AA916" i="11" s="1"/>
  <c r="X916" i="11"/>
  <c r="Z916" i="11" s="1"/>
  <c r="Y928" i="11"/>
  <c r="AA928" i="11" s="1"/>
  <c r="X928" i="11"/>
  <c r="Z928" i="11"/>
  <c r="Y980" i="11"/>
  <c r="AA980" i="11" s="1"/>
  <c r="X980" i="11"/>
  <c r="Z980" i="11" s="1"/>
  <c r="X998" i="11"/>
  <c r="Z998" i="11" s="1"/>
  <c r="Y998" i="11"/>
  <c r="AA998" i="11" s="1"/>
  <c r="X1022" i="11"/>
  <c r="Z1022" i="11" s="1"/>
  <c r="Y1022" i="11"/>
  <c r="AA1022" i="11" s="1"/>
  <c r="X1046" i="11"/>
  <c r="Z1046" i="11" s="1"/>
  <c r="Y1046" i="11"/>
  <c r="AA1046" i="11" s="1"/>
  <c r="X1070" i="11"/>
  <c r="Z1070" i="11" s="1"/>
  <c r="Y1070" i="11"/>
  <c r="AA1070" i="11" s="1"/>
  <c r="X1094" i="11"/>
  <c r="Z1094" i="11" s="1"/>
  <c r="Y1094" i="11"/>
  <c r="AA1094" i="11" s="1"/>
  <c r="Y888" i="11"/>
  <c r="AA888" i="11" s="1"/>
  <c r="X888" i="11"/>
  <c r="Z888" i="11" s="1"/>
  <c r="Y912" i="11"/>
  <c r="AA912" i="11" s="1"/>
  <c r="X912" i="11"/>
  <c r="Z912" i="11" s="1"/>
  <c r="Y882" i="11"/>
  <c r="AA882" i="11" s="1"/>
  <c r="X882" i="11"/>
  <c r="Z882" i="11" s="1"/>
  <c r="Y894" i="11"/>
  <c r="AA894" i="11" s="1"/>
  <c r="X894" i="11"/>
  <c r="Z894" i="11" s="1"/>
  <c r="Y906" i="11"/>
  <c r="AA906" i="11" s="1"/>
  <c r="X906" i="11"/>
  <c r="Z906" i="11" s="1"/>
  <c r="Y918" i="11"/>
  <c r="AA918" i="11" s="1"/>
  <c r="X918" i="11"/>
  <c r="Z918" i="11" s="1"/>
  <c r="Y930" i="11"/>
  <c r="AA930" i="11" s="1"/>
  <c r="X930" i="11"/>
  <c r="Z930" i="11" s="1"/>
  <c r="X1002" i="11"/>
  <c r="Z1002" i="11" s="1"/>
  <c r="Y1002" i="11"/>
  <c r="AA1002" i="11" s="1"/>
  <c r="X1026" i="11"/>
  <c r="Z1026" i="11" s="1"/>
  <c r="Y1026" i="11"/>
  <c r="AA1026" i="11"/>
  <c r="X1050" i="11"/>
  <c r="Z1050" i="11" s="1"/>
  <c r="Y1050" i="11"/>
  <c r="AA1050" i="11" s="1"/>
  <c r="X1074" i="11"/>
  <c r="Z1074" i="11" s="1"/>
  <c r="Y1074" i="11"/>
  <c r="AA1074" i="11" s="1"/>
  <c r="X1098" i="11"/>
  <c r="Z1098" i="11" s="1"/>
  <c r="Y1098" i="11"/>
  <c r="AA1098" i="11" s="1"/>
  <c r="Y924" i="11"/>
  <c r="AA924" i="11" s="1"/>
  <c r="X924" i="11"/>
  <c r="Z924" i="11" s="1"/>
  <c r="Y652" i="11"/>
  <c r="AA652" i="11" s="1"/>
  <c r="Y658" i="11"/>
  <c r="AA658" i="11" s="1"/>
  <c r="Y664" i="11"/>
  <c r="AA664" i="11" s="1"/>
  <c r="Y670" i="11"/>
  <c r="AA670" i="11" s="1"/>
  <c r="Y676" i="11"/>
  <c r="AA676" i="11" s="1"/>
  <c r="Y682" i="11"/>
  <c r="AA682" i="11" s="1"/>
  <c r="Y686" i="11"/>
  <c r="AA686" i="11" s="1"/>
  <c r="Y692" i="11"/>
  <c r="AA692" i="11" s="1"/>
  <c r="Y698" i="11"/>
  <c r="AA698" i="11" s="1"/>
  <c r="Y708" i="11"/>
  <c r="AA708" i="11" s="1"/>
  <c r="Y842" i="11"/>
  <c r="AA842" i="11" s="1"/>
  <c r="X842" i="11"/>
  <c r="Z842" i="11" s="1"/>
  <c r="Y844" i="11"/>
  <c r="AA844" i="11" s="1"/>
  <c r="X844" i="11"/>
  <c r="Z844" i="11" s="1"/>
  <c r="Y846" i="11"/>
  <c r="AA846" i="11" s="1"/>
  <c r="X846" i="11"/>
  <c r="Z846" i="11" s="1"/>
  <c r="Y848" i="11"/>
  <c r="AA848" i="11" s="1"/>
  <c r="X848" i="11"/>
  <c r="Z848" i="11" s="1"/>
  <c r="Y850" i="11"/>
  <c r="AA850" i="11" s="1"/>
  <c r="X850" i="11"/>
  <c r="Z850" i="11" s="1"/>
  <c r="Y852" i="11"/>
  <c r="AA852" i="11" s="1"/>
  <c r="X852" i="11"/>
  <c r="Z852" i="11" s="1"/>
  <c r="Y854" i="11"/>
  <c r="AA854" i="11" s="1"/>
  <c r="X854" i="11"/>
  <c r="Z854" i="11" s="1"/>
  <c r="Y856" i="11"/>
  <c r="AA856" i="11" s="1"/>
  <c r="X856" i="11"/>
  <c r="Z856" i="11" s="1"/>
  <c r="Y858" i="11"/>
  <c r="AA858" i="11" s="1"/>
  <c r="X858" i="11"/>
  <c r="Z858" i="11" s="1"/>
  <c r="Y860" i="11"/>
  <c r="AA860" i="11" s="1"/>
  <c r="X860" i="11"/>
  <c r="Z860" i="11" s="1"/>
  <c r="Y862" i="11"/>
  <c r="AA862" i="11" s="1"/>
  <c r="X862" i="11"/>
  <c r="Z862" i="11" s="1"/>
  <c r="Y864" i="11"/>
  <c r="AA864" i="11" s="1"/>
  <c r="X864" i="11"/>
  <c r="Z864" i="11" s="1"/>
  <c r="Y866" i="11"/>
  <c r="AA866" i="11" s="1"/>
  <c r="X866" i="11"/>
  <c r="Z866" i="11" s="1"/>
  <c r="Y868" i="11"/>
  <c r="AA868" i="11" s="1"/>
  <c r="X868" i="11"/>
  <c r="Z868" i="11" s="1"/>
  <c r="Y870" i="11"/>
  <c r="AA870" i="11" s="1"/>
  <c r="X870" i="11"/>
  <c r="Z870" i="11" s="1"/>
  <c r="Y872" i="11"/>
  <c r="AA872" i="11" s="1"/>
  <c r="X872" i="11"/>
  <c r="Z872" i="11" s="1"/>
  <c r="Y884" i="11"/>
  <c r="AA884" i="11" s="1"/>
  <c r="X884" i="11"/>
  <c r="Z884" i="11" s="1"/>
  <c r="Y896" i="11"/>
  <c r="AA896" i="11" s="1"/>
  <c r="X896" i="11"/>
  <c r="Z896" i="11" s="1"/>
  <c r="Y908" i="11"/>
  <c r="AA908" i="11" s="1"/>
  <c r="X908" i="11"/>
  <c r="Z908" i="11" s="1"/>
  <c r="Y920" i="11"/>
  <c r="AA920" i="11" s="1"/>
  <c r="X920" i="11"/>
  <c r="Z920" i="11" s="1"/>
  <c r="X1006" i="11"/>
  <c r="Z1006" i="11" s="1"/>
  <c r="Y1006" i="11"/>
  <c r="AA1006" i="11" s="1"/>
  <c r="X1030" i="11"/>
  <c r="Z1030" i="11" s="1"/>
  <c r="Y1030" i="11"/>
  <c r="AA1030" i="11" s="1"/>
  <c r="X1054" i="11"/>
  <c r="Z1054" i="11" s="1"/>
  <c r="Y1054" i="11"/>
  <c r="AA1054" i="11" s="1"/>
  <c r="X1078" i="11"/>
  <c r="Z1078" i="11" s="1"/>
  <c r="Y1078" i="11"/>
  <c r="AA1078" i="11" s="1"/>
  <c r="Y1571" i="11"/>
  <c r="AA1571" i="11" s="1"/>
  <c r="X1571" i="11"/>
  <c r="Z1571" i="11" s="1"/>
  <c r="X990" i="11"/>
  <c r="Z990" i="11" s="1"/>
  <c r="Y990" i="11"/>
  <c r="AA990" i="11" s="1"/>
  <c r="X1038" i="11"/>
  <c r="Z1038" i="11" s="1"/>
  <c r="Y1038" i="11"/>
  <c r="AA1038" i="11" s="1"/>
  <c r="X1062" i="11"/>
  <c r="Z1062" i="11" s="1"/>
  <c r="Y1062" i="11"/>
  <c r="AA1062" i="11" s="1"/>
  <c r="X1086" i="11"/>
  <c r="Z1086" i="11" s="1"/>
  <c r="Y1086" i="11"/>
  <c r="AA1086" i="11" s="1"/>
  <c r="Y874" i="11"/>
  <c r="AA874" i="11" s="1"/>
  <c r="X874" i="11"/>
  <c r="Z874" i="11" s="1"/>
  <c r="Y886" i="11"/>
  <c r="AA886" i="11" s="1"/>
  <c r="X886" i="11"/>
  <c r="Z886" i="11" s="1"/>
  <c r="Y898" i="11"/>
  <c r="AA898" i="11"/>
  <c r="X898" i="11"/>
  <c r="Z898" i="11" s="1"/>
  <c r="Y910" i="11"/>
  <c r="AA910" i="11" s="1"/>
  <c r="X910" i="11"/>
  <c r="Z910" i="11" s="1"/>
  <c r="Y922" i="11"/>
  <c r="AA922" i="11" s="1"/>
  <c r="X922" i="11"/>
  <c r="Z922" i="11" s="1"/>
  <c r="Y954" i="11"/>
  <c r="AA954" i="11" s="1"/>
  <c r="X954" i="11"/>
  <c r="Z954" i="11" s="1"/>
  <c r="Y968" i="11"/>
  <c r="AA968" i="11" s="1"/>
  <c r="X968" i="11"/>
  <c r="Z968" i="11" s="1"/>
  <c r="X986" i="11"/>
  <c r="Z986" i="11" s="1"/>
  <c r="Y986" i="11"/>
  <c r="AA986" i="11" s="1"/>
  <c r="X1010" i="11"/>
  <c r="Z1010" i="11" s="1"/>
  <c r="Y1010" i="11"/>
  <c r="AA1010" i="11" s="1"/>
  <c r="X1034" i="11"/>
  <c r="Z1034" i="11" s="1"/>
  <c r="Y1034" i="11"/>
  <c r="AA1034" i="11" s="1"/>
  <c r="X1058" i="11"/>
  <c r="Z1058" i="11" s="1"/>
  <c r="Y1058" i="11"/>
  <c r="AA1058" i="11" s="1"/>
  <c r="X1082" i="11"/>
  <c r="Z1082" i="11" s="1"/>
  <c r="Y1082" i="11"/>
  <c r="AA1082" i="11" s="1"/>
  <c r="Y1839" i="11"/>
  <c r="AA1839" i="11" s="1"/>
  <c r="X1839" i="11"/>
  <c r="Z1839" i="11" s="1"/>
  <c r="Y1911" i="11"/>
  <c r="AA1911" i="11" s="1"/>
  <c r="X1911" i="11"/>
  <c r="Z1911" i="11" s="1"/>
  <c r="Y1583" i="11"/>
  <c r="AA1583" i="11" s="1"/>
  <c r="X1583" i="11"/>
  <c r="Z1583" i="11" s="1"/>
  <c r="Y1779" i="11"/>
  <c r="AA1779" i="11" s="1"/>
  <c r="X1779" i="11"/>
  <c r="Z1779" i="11" s="1"/>
  <c r="Y1851" i="11"/>
  <c r="AA1851" i="11" s="1"/>
  <c r="X1851" i="11"/>
  <c r="Z1851" i="11" s="1"/>
  <c r="Y1923" i="11"/>
  <c r="AA1923" i="11" s="1"/>
  <c r="X1923" i="11"/>
  <c r="Z1923" i="11" s="1"/>
  <c r="Y1595" i="11"/>
  <c r="AA1595" i="11" s="1"/>
  <c r="X1595" i="11"/>
  <c r="Z1595" i="11" s="1"/>
  <c r="Y1791" i="11"/>
  <c r="AA1791" i="11" s="1"/>
  <c r="X1791" i="11"/>
  <c r="Z1791" i="11" s="1"/>
  <c r="Y1863" i="11"/>
  <c r="AA1863" i="11" s="1"/>
  <c r="X1863" i="11"/>
  <c r="Z1863" i="11" s="1"/>
  <c r="Y1935" i="11"/>
  <c r="AA1935" i="11" s="1"/>
  <c r="X1935" i="11"/>
  <c r="Z1935" i="11" s="1"/>
  <c r="Y1941" i="11"/>
  <c r="AA1941" i="11" s="1"/>
  <c r="X1941" i="11"/>
  <c r="Z1941" i="11" s="1"/>
  <c r="Y1947" i="11"/>
  <c r="AA1947" i="11"/>
  <c r="X1947" i="11"/>
  <c r="Z1947" i="11" s="1"/>
  <c r="Y1953" i="11"/>
  <c r="AA1953" i="11" s="1"/>
  <c r="X1953" i="11"/>
  <c r="Z1953" i="11" s="1"/>
  <c r="Y1959" i="11"/>
  <c r="AA1959" i="11" s="1"/>
  <c r="X1959" i="11"/>
  <c r="Z1959" i="11" s="1"/>
  <c r="Y1965" i="11"/>
  <c r="AA1965" i="11" s="1"/>
  <c r="X1965" i="11"/>
  <c r="Z1965" i="11" s="1"/>
  <c r="Y1971" i="11"/>
  <c r="AA1971" i="11" s="1"/>
  <c r="X1971" i="11"/>
  <c r="Z1971" i="11" s="1"/>
  <c r="Y1977" i="11"/>
  <c r="AA1977" i="11" s="1"/>
  <c r="X1977" i="11"/>
  <c r="Z1977" i="11" s="1"/>
  <c r="Y1983" i="11"/>
  <c r="AA1983" i="11" s="1"/>
  <c r="X1983" i="11"/>
  <c r="Z1983" i="11" s="1"/>
  <c r="Y1989" i="11"/>
  <c r="AA1989" i="11" s="1"/>
  <c r="X1989" i="11"/>
  <c r="Z1989" i="11" s="1"/>
  <c r="Y1995" i="11"/>
  <c r="AA1995" i="11" s="1"/>
  <c r="X1995" i="11"/>
  <c r="Z1995" i="11" s="1"/>
  <c r="Y2001" i="11"/>
  <c r="AA2001" i="11" s="1"/>
  <c r="X2001" i="11"/>
  <c r="Z2001" i="11" s="1"/>
  <c r="Y2007" i="11"/>
  <c r="AA2007" i="11" s="1"/>
  <c r="X2007" i="11"/>
  <c r="Z2007" i="11" s="1"/>
  <c r="Y2013" i="11"/>
  <c r="AA2013" i="11" s="1"/>
  <c r="X2013" i="11"/>
  <c r="Z2013" i="11" s="1"/>
  <c r="Y2019" i="11"/>
  <c r="AA2019" i="11" s="1"/>
  <c r="X2019" i="11"/>
  <c r="Z2019" i="11" s="1"/>
  <c r="Y2025" i="11"/>
  <c r="AA2025" i="11" s="1"/>
  <c r="X2025" i="11"/>
  <c r="Z2025" i="11" s="1"/>
  <c r="Y2031" i="11"/>
  <c r="AA2031" i="11" s="1"/>
  <c r="X2031" i="11"/>
  <c r="Z2031" i="11" s="1"/>
  <c r="Y2037" i="11"/>
  <c r="AA2037" i="11" s="1"/>
  <c r="X2037" i="11"/>
  <c r="Z2037" i="11" s="1"/>
  <c r="Y2043" i="11"/>
  <c r="AA2043" i="11" s="1"/>
  <c r="X2043" i="11"/>
  <c r="Z2043" i="11" s="1"/>
  <c r="Y1803" i="11"/>
  <c r="AA1803" i="11" s="1"/>
  <c r="X1803" i="11"/>
  <c r="Z1803" i="11" s="1"/>
  <c r="Y1875" i="11"/>
  <c r="AA1875" i="11" s="1"/>
  <c r="X1875" i="11"/>
  <c r="Z1875" i="11" s="1"/>
  <c r="X938" i="11"/>
  <c r="Z938" i="11" s="1"/>
  <c r="X950" i="11"/>
  <c r="Z950" i="11"/>
  <c r="X962" i="11"/>
  <c r="Z962" i="11" s="1"/>
  <c r="X974" i="11"/>
  <c r="Z974" i="11" s="1"/>
  <c r="Y984" i="11"/>
  <c r="AA984" i="11" s="1"/>
  <c r="Y988" i="11"/>
  <c r="AA988" i="11" s="1"/>
  <c r="Y992" i="11"/>
  <c r="AA992" i="11" s="1"/>
  <c r="Y996" i="11"/>
  <c r="AA996" i="11" s="1"/>
  <c r="Y1000" i="11"/>
  <c r="AA1000" i="11" s="1"/>
  <c r="Y1004" i="11"/>
  <c r="AA1004" i="11" s="1"/>
  <c r="Y1008" i="11"/>
  <c r="AA1008" i="11" s="1"/>
  <c r="Y1012" i="11"/>
  <c r="AA1012" i="11" s="1"/>
  <c r="Y1016" i="11"/>
  <c r="AA1016" i="11" s="1"/>
  <c r="Y1020" i="11"/>
  <c r="AA1020" i="11" s="1"/>
  <c r="Y1024" i="11"/>
  <c r="AA1024" i="11" s="1"/>
  <c r="Y1028" i="11"/>
  <c r="AA1028" i="11" s="1"/>
  <c r="Y1032" i="11"/>
  <c r="AA1032" i="11" s="1"/>
  <c r="Y1036" i="11"/>
  <c r="AA1036" i="11" s="1"/>
  <c r="Y1040" i="11"/>
  <c r="AA1040" i="11" s="1"/>
  <c r="Y1044" i="11"/>
  <c r="AA1044" i="11" s="1"/>
  <c r="Y1048" i="11"/>
  <c r="AA1048" i="11" s="1"/>
  <c r="Y1052" i="11"/>
  <c r="AA1052" i="11" s="1"/>
  <c r="Y1056" i="11"/>
  <c r="AA1056" i="11" s="1"/>
  <c r="Y1060" i="11"/>
  <c r="AA1060" i="11" s="1"/>
  <c r="Y1064" i="11"/>
  <c r="AA1064" i="11" s="1"/>
  <c r="Y1068" i="11"/>
  <c r="AA1068" i="11" s="1"/>
  <c r="Y1072" i="11"/>
  <c r="AA1072" i="11" s="1"/>
  <c r="Y1076" i="11"/>
  <c r="AA1076" i="11" s="1"/>
  <c r="Y1080" i="11"/>
  <c r="AA1080" i="11" s="1"/>
  <c r="Y1084" i="11"/>
  <c r="AA1084" i="11" s="1"/>
  <c r="Y1088" i="11"/>
  <c r="AA1088" i="11" s="1"/>
  <c r="Y1092" i="11"/>
  <c r="AA1092" i="11" s="1"/>
  <c r="Y1096" i="11"/>
  <c r="AA1096" i="11" s="1"/>
  <c r="Y1100" i="11"/>
  <c r="AA1100" i="11" s="1"/>
  <c r="Y1677" i="11"/>
  <c r="AA1677" i="11" s="1"/>
  <c r="X1677" i="11"/>
  <c r="Z1677" i="11" s="1"/>
  <c r="Y1683" i="11"/>
  <c r="AA1683" i="11" s="1"/>
  <c r="X1683" i="11"/>
  <c r="Z1683" i="11" s="1"/>
  <c r="Y1689" i="11"/>
  <c r="AA1689" i="11" s="1"/>
  <c r="X1689" i="11"/>
  <c r="Z1689" i="11" s="1"/>
  <c r="Y1695" i="11"/>
  <c r="AA1695" i="11" s="1"/>
  <c r="X1695" i="11"/>
  <c r="Z1695" i="11" s="1"/>
  <c r="Y1701" i="11"/>
  <c r="AA1701" i="11" s="1"/>
  <c r="X1701" i="11"/>
  <c r="Z1701" i="11"/>
  <c r="Y1707" i="11"/>
  <c r="AA1707" i="11" s="1"/>
  <c r="X1707" i="11"/>
  <c r="Z1707" i="11" s="1"/>
  <c r="Y1713" i="11"/>
  <c r="AA1713" i="11" s="1"/>
  <c r="X1713" i="11"/>
  <c r="Z1713" i="11" s="1"/>
  <c r="Y1719" i="11"/>
  <c r="AA1719" i="11" s="1"/>
  <c r="X1719" i="11"/>
  <c r="Z1719" i="11" s="1"/>
  <c r="Y1725" i="11"/>
  <c r="AA1725" i="11" s="1"/>
  <c r="X1725" i="11"/>
  <c r="Z1725" i="11" s="1"/>
  <c r="Y1731" i="11"/>
  <c r="AA1731" i="11" s="1"/>
  <c r="X1731" i="11"/>
  <c r="Z1731" i="11" s="1"/>
  <c r="Y1737" i="11"/>
  <c r="AA1737" i="11" s="1"/>
  <c r="X1737" i="11"/>
  <c r="Z1737" i="11" s="1"/>
  <c r="Y1743" i="11"/>
  <c r="AA1743" i="11" s="1"/>
  <c r="X1743" i="11"/>
  <c r="Z1743" i="11" s="1"/>
  <c r="Y1815" i="11"/>
  <c r="AA1815" i="11" s="1"/>
  <c r="X1815" i="11"/>
  <c r="Z1815" i="11" s="1"/>
  <c r="Y1887" i="11"/>
  <c r="AA1887" i="11" s="1"/>
  <c r="X1887" i="11"/>
  <c r="Z1887" i="11" s="1"/>
  <c r="Y1755" i="11"/>
  <c r="AA1755" i="11" s="1"/>
  <c r="X1755" i="11"/>
  <c r="Z1755" i="11" s="1"/>
  <c r="Y1827" i="11"/>
  <c r="AA1827" i="11" s="1"/>
  <c r="X1827" i="11"/>
  <c r="Z1827" i="11" s="1"/>
  <c r="Y1899" i="11"/>
  <c r="AA1899" i="11" s="1"/>
  <c r="X1899" i="11"/>
  <c r="Z1899" i="11" s="1"/>
  <c r="X1563" i="11"/>
  <c r="Z1563" i="11" s="1"/>
  <c r="X1575" i="11"/>
  <c r="Z1575" i="11" s="1"/>
  <c r="X1587" i="11"/>
  <c r="Z1587" i="11" s="1"/>
  <c r="X1599" i="11"/>
  <c r="Z1599" i="11" s="1"/>
  <c r="X1679" i="11"/>
  <c r="Z1679" i="11" s="1"/>
  <c r="X1685" i="11"/>
  <c r="Z1685" i="11" s="1"/>
  <c r="X1691" i="11"/>
  <c r="Z1691" i="11" s="1"/>
  <c r="X1697" i="11"/>
  <c r="Z1697" i="11" s="1"/>
  <c r="X1703" i="11"/>
  <c r="Z1703" i="11" s="1"/>
  <c r="X1709" i="11"/>
  <c r="Z1709" i="11" s="1"/>
  <c r="X1715" i="11"/>
  <c r="Z1715" i="11" s="1"/>
  <c r="X1721" i="11"/>
  <c r="Z1721" i="11" s="1"/>
  <c r="X1727" i="11"/>
  <c r="Z1727" i="11" s="1"/>
  <c r="X1733" i="11"/>
  <c r="Z1733" i="11" s="1"/>
  <c r="X1739" i="11"/>
  <c r="Z1739" i="11" s="1"/>
  <c r="X1747" i="11"/>
  <c r="Z1747" i="11" s="1"/>
  <c r="X1759" i="11"/>
  <c r="Z1759" i="11" s="1"/>
  <c r="X1771" i="11"/>
  <c r="Z1771" i="11" s="1"/>
  <c r="X1783" i="11"/>
  <c r="Z1783" i="11" s="1"/>
  <c r="X1795" i="11"/>
  <c r="Z1795" i="11" s="1"/>
  <c r="X1807" i="11"/>
  <c r="Z1807" i="11" s="1"/>
  <c r="X1819" i="11"/>
  <c r="Z1819" i="11" s="1"/>
  <c r="X1831" i="11"/>
  <c r="Z1831" i="11" s="1"/>
  <c r="X1843" i="11"/>
  <c r="Z1843" i="11" s="1"/>
  <c r="X1855" i="11"/>
  <c r="Z1855" i="11" s="1"/>
  <c r="X1867" i="11"/>
  <c r="Z1867" i="11" s="1"/>
  <c r="X1879" i="11"/>
  <c r="Z1879" i="11" s="1"/>
  <c r="X1891" i="11"/>
  <c r="Z1891" i="11" s="1"/>
  <c r="X1903" i="11"/>
  <c r="Z1903" i="11" s="1"/>
  <c r="X1915" i="11"/>
  <c r="Z1915" i="11" s="1"/>
  <c r="X1927" i="11"/>
  <c r="Z1927" i="11" s="1"/>
  <c r="X1937" i="11"/>
  <c r="Z1937" i="11" s="1"/>
  <c r="X1943" i="11"/>
  <c r="Z1943" i="11" s="1"/>
  <c r="X1949" i="11"/>
  <c r="Z1949" i="11" s="1"/>
  <c r="X1955" i="11"/>
  <c r="Z1955" i="11" s="1"/>
  <c r="X1961" i="11"/>
  <c r="Z1961" i="11" s="1"/>
  <c r="X1967" i="11"/>
  <c r="Z1967" i="11" s="1"/>
  <c r="X1973" i="11"/>
  <c r="Z1973" i="11" s="1"/>
  <c r="X1979" i="11"/>
  <c r="Z1979" i="11" s="1"/>
  <c r="X1985" i="11"/>
  <c r="Z1985" i="11" s="1"/>
  <c r="X1991" i="11"/>
  <c r="Z1991" i="11" s="1"/>
  <c r="X1997" i="11"/>
  <c r="Z1997" i="11" s="1"/>
  <c r="X2003" i="11"/>
  <c r="Z2003" i="11" s="1"/>
  <c r="X2009" i="11"/>
  <c r="Z2009" i="11" s="1"/>
  <c r="X2015" i="11"/>
  <c r="Z2015" i="11" s="1"/>
  <c r="X2021" i="11"/>
  <c r="Z2021" i="11" s="1"/>
  <c r="X2027" i="11"/>
  <c r="Z2027" i="11" s="1"/>
  <c r="X2033" i="11"/>
  <c r="Z2033" i="11" s="1"/>
  <c r="X2039" i="11"/>
  <c r="Z2039" i="11" s="1"/>
  <c r="X2045" i="11"/>
  <c r="Z2045" i="11" s="1"/>
  <c r="X1567" i="11"/>
  <c r="Z1567" i="11" s="1"/>
  <c r="X1579" i="11"/>
  <c r="Z1579" i="11" s="1"/>
  <c r="X1591" i="11"/>
  <c r="Z1591" i="11" s="1"/>
  <c r="X1603" i="11"/>
  <c r="Z1603" i="11" s="1"/>
  <c r="X1681" i="11"/>
  <c r="Z1681" i="11" s="1"/>
  <c r="X1687" i="11"/>
  <c r="Z1687" i="11" s="1"/>
  <c r="X1693" i="11"/>
  <c r="Z1693" i="11"/>
  <c r="X1699" i="11"/>
  <c r="Z1699" i="11" s="1"/>
  <c r="X1705" i="11"/>
  <c r="Z1705" i="11" s="1"/>
  <c r="X1711" i="11"/>
  <c r="Z1711" i="11" s="1"/>
  <c r="X1717" i="11"/>
  <c r="Z1717" i="11" s="1"/>
  <c r="X1723" i="11"/>
  <c r="Z1723" i="11" s="1"/>
  <c r="X1729" i="11"/>
  <c r="Z1729" i="11" s="1"/>
  <c r="X1735" i="11"/>
  <c r="Z1735" i="11" s="1"/>
  <c r="X1741" i="11"/>
  <c r="Z1741" i="11" s="1"/>
  <c r="X1751" i="11"/>
  <c r="Z1751" i="11" s="1"/>
  <c r="X1763" i="11"/>
  <c r="Z1763" i="11" s="1"/>
  <c r="X1775" i="11"/>
  <c r="Z1775" i="11" s="1"/>
  <c r="X1787" i="11"/>
  <c r="Z1787" i="11" s="1"/>
  <c r="X1799" i="11"/>
  <c r="Z1799" i="11" s="1"/>
  <c r="X1811" i="11"/>
  <c r="Z1811" i="11" s="1"/>
  <c r="X1823" i="11"/>
  <c r="Z1823" i="11" s="1"/>
  <c r="X1835" i="11"/>
  <c r="Z1835" i="11" s="1"/>
  <c r="X1847" i="11"/>
  <c r="Z1847" i="11" s="1"/>
  <c r="X1859" i="11"/>
  <c r="Z1859" i="11" s="1"/>
  <c r="X1871" i="11"/>
  <c r="Z1871" i="11" s="1"/>
  <c r="X1883" i="11"/>
  <c r="Z1883" i="11" s="1"/>
  <c r="X1895" i="11"/>
  <c r="Z1895" i="11" s="1"/>
  <c r="X1907" i="11"/>
  <c r="Z1907" i="11" s="1"/>
  <c r="X1919" i="11"/>
  <c r="Z1919" i="11" s="1"/>
  <c r="X1931" i="11"/>
  <c r="Z1931" i="11" s="1"/>
  <c r="X1939" i="11"/>
  <c r="Z1939" i="11" s="1"/>
  <c r="X1945" i="11"/>
  <c r="Z1945" i="11" s="1"/>
  <c r="X1951" i="11"/>
  <c r="Z1951" i="11" s="1"/>
  <c r="X1957" i="11"/>
  <c r="Z1957" i="11" s="1"/>
  <c r="X1963" i="11"/>
  <c r="Z1963" i="11" s="1"/>
  <c r="X1969" i="11"/>
  <c r="Z1969" i="11" s="1"/>
  <c r="X1975" i="11"/>
  <c r="Z1975" i="11" s="1"/>
  <c r="X1981" i="11"/>
  <c r="Z1981" i="11" s="1"/>
  <c r="X1987" i="11"/>
  <c r="Z1987" i="11" s="1"/>
  <c r="X1993" i="11"/>
  <c r="Z1993" i="11" s="1"/>
  <c r="X1999" i="11"/>
  <c r="Z1999" i="11" s="1"/>
  <c r="X2005" i="11"/>
  <c r="Z2005" i="11" s="1"/>
  <c r="X2011" i="11"/>
  <c r="Z2011" i="11" s="1"/>
  <c r="X2017" i="11"/>
  <c r="Z2017" i="11" s="1"/>
  <c r="X2023" i="11"/>
  <c r="Z2023" i="11" s="1"/>
  <c r="X2029" i="11"/>
  <c r="Z2029" i="11" s="1"/>
  <c r="X2035" i="11"/>
  <c r="Z2035" i="11" s="1"/>
  <c r="X2041" i="11"/>
  <c r="Z2041" i="11" s="1"/>
  <c r="Y2197" i="11"/>
  <c r="AA2197" i="11" s="1"/>
  <c r="X2197" i="11"/>
  <c r="Z2197" i="11" s="1"/>
  <c r="Y2209" i="11"/>
  <c r="AA2209" i="11" s="1"/>
  <c r="X2209" i="11"/>
  <c r="Z2209" i="11" s="1"/>
  <c r="Y2221" i="11"/>
  <c r="AA2221" i="11" s="1"/>
  <c r="X2221" i="11"/>
  <c r="Z2221" i="11" s="1"/>
  <c r="Y2233" i="11"/>
  <c r="AA2233" i="11" s="1"/>
  <c r="X2233" i="11"/>
  <c r="Z2233" i="11" s="1"/>
  <c r="Y2245" i="11"/>
  <c r="AA2245" i="11" s="1"/>
  <c r="X2245" i="11"/>
  <c r="Z2245" i="11" s="1"/>
  <c r="Y2257" i="11"/>
  <c r="AA2257" i="11" s="1"/>
  <c r="X2257" i="11"/>
  <c r="Z2257" i="11" s="1"/>
  <c r="Y2269" i="11"/>
  <c r="AA2269" i="11" s="1"/>
  <c r="X2269" i="11"/>
  <c r="Z2269" i="11" s="1"/>
  <c r="Y2281" i="11"/>
  <c r="AA2281" i="11" s="1"/>
  <c r="X2281" i="11"/>
  <c r="Z2281" i="11" s="1"/>
  <c r="Y2293" i="11"/>
  <c r="AA2293" i="11" s="1"/>
  <c r="X2293" i="11"/>
  <c r="Z2293" i="11" s="1"/>
  <c r="Y2305" i="11"/>
  <c r="AA2305" i="11" s="1"/>
  <c r="X2305" i="11"/>
  <c r="Z2305" i="11" s="1"/>
  <c r="Y2317" i="11"/>
  <c r="AA2317" i="11" s="1"/>
  <c r="X2317" i="11"/>
  <c r="Z2317" i="11" s="1"/>
  <c r="Y2329" i="11"/>
  <c r="AA2329" i="11" s="1"/>
  <c r="X2329" i="11"/>
  <c r="Z2329" i="11" s="1"/>
  <c r="Y2341" i="11"/>
  <c r="AA2341" i="11" s="1"/>
  <c r="X2341" i="11"/>
  <c r="Z2341" i="11" s="1"/>
  <c r="Y2353" i="11"/>
  <c r="AA2353" i="11" s="1"/>
  <c r="X2353" i="11"/>
  <c r="Z2353" i="11" s="1"/>
  <c r="Y2365" i="11"/>
  <c r="AA2365" i="11" s="1"/>
  <c r="X2365" i="11"/>
  <c r="Z2365" i="11" s="1"/>
  <c r="Y2377" i="11"/>
  <c r="AA2377" i="11" s="1"/>
  <c r="X2377" i="11"/>
  <c r="Z2377" i="11" s="1"/>
  <c r="Y2389" i="11"/>
  <c r="AA2389" i="11" s="1"/>
  <c r="X2389" i="11"/>
  <c r="Z2389" i="11" s="1"/>
  <c r="Y2401" i="11"/>
  <c r="AA2401" i="11" s="1"/>
  <c r="X2401" i="11"/>
  <c r="Z2401" i="11" s="1"/>
  <c r="Y2413" i="11"/>
  <c r="AA2413" i="11" s="1"/>
  <c r="X2413" i="11"/>
  <c r="Z2413" i="11" s="1"/>
  <c r="Y2425" i="11"/>
  <c r="AA2425" i="11" s="1"/>
  <c r="X2425" i="11"/>
  <c r="Z2425" i="11" s="1"/>
  <c r="Y2437" i="11"/>
  <c r="AA2437" i="11" s="1"/>
  <c r="X2437" i="11"/>
  <c r="Z2437" i="11" s="1"/>
  <c r="Y2449" i="11"/>
  <c r="AA2449" i="11" s="1"/>
  <c r="X2449" i="11"/>
  <c r="Z2449" i="11" s="1"/>
  <c r="Y2461" i="11"/>
  <c r="AA2461" i="11" s="1"/>
  <c r="X2461" i="11"/>
  <c r="Z2461" i="11" s="1"/>
  <c r="Y2473" i="11"/>
  <c r="AA2473" i="11" s="1"/>
  <c r="X2473" i="11"/>
  <c r="Z2473" i="11" s="1"/>
  <c r="X2476" i="11"/>
  <c r="Z2476" i="11" s="1"/>
  <c r="Y2476" i="11"/>
  <c r="AA2476" i="11" s="1"/>
  <c r="Y2479" i="11"/>
  <c r="AA2479" i="11" s="1"/>
  <c r="X2479" i="11"/>
  <c r="Z2479" i="11" s="1"/>
  <c r="X2482" i="11"/>
  <c r="Z2482" i="11" s="1"/>
  <c r="Y2482" i="11"/>
  <c r="AA2482" i="11" s="1"/>
  <c r="Y2485" i="11"/>
  <c r="AA2485" i="11" s="1"/>
  <c r="X2485" i="11"/>
  <c r="Z2485" i="11" s="1"/>
  <c r="Y2489" i="11"/>
  <c r="AA2489" i="11" s="1"/>
  <c r="X2489" i="11"/>
  <c r="Z2489" i="11" s="1"/>
  <c r="Y2493" i="11"/>
  <c r="AA2493" i="11" s="1"/>
  <c r="X2493" i="11"/>
  <c r="Z2493" i="11" s="1"/>
  <c r="Y2497" i="11"/>
  <c r="AA2497" i="11" s="1"/>
  <c r="X2497" i="11"/>
  <c r="Z2497" i="11" s="1"/>
  <c r="Y2501" i="11"/>
  <c r="AA2501" i="11" s="1"/>
  <c r="X2501" i="11"/>
  <c r="Z2501" i="11" s="1"/>
  <c r="Y2505" i="11"/>
  <c r="AA2505" i="11" s="1"/>
  <c r="X2505" i="11"/>
  <c r="Z2505" i="11" s="1"/>
  <c r="Y2509" i="11"/>
  <c r="AA2509" i="11" s="1"/>
  <c r="X2509" i="11"/>
  <c r="Z2509" i="11" s="1"/>
  <c r="Y2513" i="11"/>
  <c r="AA2513" i="11" s="1"/>
  <c r="X2513" i="11"/>
  <c r="Z2513" i="11" s="1"/>
  <c r="Y2517" i="11"/>
  <c r="AA2517" i="11" s="1"/>
  <c r="X2517" i="11"/>
  <c r="Z2517" i="11" s="1"/>
  <c r="Y2521" i="11"/>
  <c r="AA2521" i="11" s="1"/>
  <c r="X2521" i="11"/>
  <c r="Z2521" i="11" s="1"/>
  <c r="Y2525" i="11"/>
  <c r="AA2525" i="11" s="1"/>
  <c r="X2525" i="11"/>
  <c r="Z2525" i="11" s="1"/>
  <c r="Y2529" i="11"/>
  <c r="AA2529" i="11" s="1"/>
  <c r="X2529" i="11"/>
  <c r="Z2529" i="11" s="1"/>
  <c r="Y2533" i="11"/>
  <c r="AA2533" i="11" s="1"/>
  <c r="X2533" i="11"/>
  <c r="Z2533" i="11" s="1"/>
  <c r="Y2537" i="11"/>
  <c r="AA2537" i="11" s="1"/>
  <c r="X2537" i="11"/>
  <c r="Z2537" i="11" s="1"/>
  <c r="Y2541" i="11"/>
  <c r="AA2541" i="11" s="1"/>
  <c r="X2541" i="11"/>
  <c r="Z2541" i="11" s="1"/>
  <c r="Y2545" i="11"/>
  <c r="AA2545" i="11" s="1"/>
  <c r="X2545" i="11"/>
  <c r="Z2545" i="11" s="1"/>
  <c r="Y2549" i="11"/>
  <c r="AA2549" i="11" s="1"/>
  <c r="X2549" i="11"/>
  <c r="Z2549" i="11" s="1"/>
  <c r="Y2195" i="11"/>
  <c r="AA2195" i="11" s="1"/>
  <c r="X2195" i="11"/>
  <c r="Z2195" i="11" s="1"/>
  <c r="Y2207" i="11"/>
  <c r="AA2207" i="11" s="1"/>
  <c r="X2207" i="11"/>
  <c r="Z2207" i="11" s="1"/>
  <c r="Y2219" i="11"/>
  <c r="AA2219" i="11" s="1"/>
  <c r="X2219" i="11"/>
  <c r="Z2219" i="11" s="1"/>
  <c r="Y2231" i="11"/>
  <c r="AA2231" i="11" s="1"/>
  <c r="X2231" i="11"/>
  <c r="Z2231" i="11" s="1"/>
  <c r="Y2243" i="11"/>
  <c r="AA2243" i="11" s="1"/>
  <c r="X2243" i="11"/>
  <c r="Z2243" i="11" s="1"/>
  <c r="Y2255" i="11"/>
  <c r="AA2255" i="11" s="1"/>
  <c r="X2255" i="11"/>
  <c r="Z2255" i="11" s="1"/>
  <c r="Y2267" i="11"/>
  <c r="AA2267" i="11" s="1"/>
  <c r="X2267" i="11"/>
  <c r="Z2267" i="11" s="1"/>
  <c r="Y2279" i="11"/>
  <c r="AA2279" i="11" s="1"/>
  <c r="X2279" i="11"/>
  <c r="Z2279" i="11" s="1"/>
  <c r="Y2291" i="11"/>
  <c r="AA2291" i="11" s="1"/>
  <c r="X2291" i="11"/>
  <c r="Z2291" i="11" s="1"/>
  <c r="Y2303" i="11"/>
  <c r="AA2303" i="11" s="1"/>
  <c r="X2303" i="11"/>
  <c r="Z2303" i="11" s="1"/>
  <c r="Y2315" i="11"/>
  <c r="AA2315" i="11" s="1"/>
  <c r="X2315" i="11"/>
  <c r="Z2315" i="11" s="1"/>
  <c r="Y2327" i="11"/>
  <c r="AA2327" i="11"/>
  <c r="X2327" i="11"/>
  <c r="Z2327" i="11" s="1"/>
  <c r="Y2339" i="11"/>
  <c r="AA2339" i="11" s="1"/>
  <c r="X2339" i="11"/>
  <c r="Z2339" i="11" s="1"/>
  <c r="Y2351" i="11"/>
  <c r="AA2351" i="11" s="1"/>
  <c r="X2351" i="11"/>
  <c r="Z2351" i="11" s="1"/>
  <c r="Y2363" i="11"/>
  <c r="AA2363" i="11" s="1"/>
  <c r="X2363" i="11"/>
  <c r="Z2363" i="11" s="1"/>
  <c r="Y2375" i="11"/>
  <c r="AA2375" i="11" s="1"/>
  <c r="X2375" i="11"/>
  <c r="Z2375" i="11" s="1"/>
  <c r="Y2387" i="11"/>
  <c r="AA2387" i="11" s="1"/>
  <c r="X2387" i="11"/>
  <c r="Z2387" i="11" s="1"/>
  <c r="Y2399" i="11"/>
  <c r="AA2399" i="11" s="1"/>
  <c r="X2399" i="11"/>
  <c r="Z2399" i="11" s="1"/>
  <c r="Y2411" i="11"/>
  <c r="AA2411" i="11" s="1"/>
  <c r="X2411" i="11"/>
  <c r="Z2411" i="11" s="1"/>
  <c r="Y2423" i="11"/>
  <c r="AA2423" i="11" s="1"/>
  <c r="X2423" i="11"/>
  <c r="Z2423" i="11" s="1"/>
  <c r="Y2435" i="11"/>
  <c r="AA2435" i="11"/>
  <c r="X2435" i="11"/>
  <c r="Z2435" i="11" s="1"/>
  <c r="Y2447" i="11"/>
  <c r="AA2447" i="11" s="1"/>
  <c r="X2447" i="11"/>
  <c r="Z2447" i="11" s="1"/>
  <c r="Y2459" i="11"/>
  <c r="AA2459" i="11" s="1"/>
  <c r="X2459" i="11"/>
  <c r="Z2459" i="11" s="1"/>
  <c r="Y2471" i="11"/>
  <c r="AA2471" i="11" s="1"/>
  <c r="X2471" i="11"/>
  <c r="Z2471" i="11" s="1"/>
  <c r="Y2193" i="11"/>
  <c r="AA2193" i="11" s="1"/>
  <c r="X2193" i="11"/>
  <c r="Z2193" i="11"/>
  <c r="Y2205" i="11"/>
  <c r="AA2205" i="11" s="1"/>
  <c r="X2205" i="11"/>
  <c r="Z2205" i="11" s="1"/>
  <c r="Y2217" i="11"/>
  <c r="AA2217" i="11" s="1"/>
  <c r="X2217" i="11"/>
  <c r="Z2217" i="11" s="1"/>
  <c r="Y2229" i="11"/>
  <c r="AA2229" i="11" s="1"/>
  <c r="X2229" i="11"/>
  <c r="Z2229" i="11" s="1"/>
  <c r="Y2241" i="11"/>
  <c r="AA2241" i="11" s="1"/>
  <c r="X2241" i="11"/>
  <c r="Z2241" i="11" s="1"/>
  <c r="Y2253" i="11"/>
  <c r="AA2253" i="11" s="1"/>
  <c r="X2253" i="11"/>
  <c r="Z2253" i="11" s="1"/>
  <c r="Y2265" i="11"/>
  <c r="AA2265" i="11" s="1"/>
  <c r="X2265" i="11"/>
  <c r="Z2265" i="11" s="1"/>
  <c r="Y2277" i="11"/>
  <c r="AA2277" i="11" s="1"/>
  <c r="X2277" i="11"/>
  <c r="Z2277" i="11" s="1"/>
  <c r="Y2289" i="11"/>
  <c r="AA2289" i="11" s="1"/>
  <c r="X2289" i="11"/>
  <c r="Z2289" i="11" s="1"/>
  <c r="Y2301" i="11"/>
  <c r="AA2301" i="11" s="1"/>
  <c r="X2301" i="11"/>
  <c r="Z2301" i="11"/>
  <c r="Y2313" i="11"/>
  <c r="AA2313" i="11" s="1"/>
  <c r="X2313" i="11"/>
  <c r="Z2313" i="11" s="1"/>
  <c r="Y2325" i="11"/>
  <c r="AA2325" i="11" s="1"/>
  <c r="X2325" i="11"/>
  <c r="Z2325" i="11" s="1"/>
  <c r="Y2337" i="11"/>
  <c r="AA2337" i="11" s="1"/>
  <c r="X2337" i="11"/>
  <c r="Z2337" i="11" s="1"/>
  <c r="Y2349" i="11"/>
  <c r="AA2349" i="11" s="1"/>
  <c r="X2349" i="11"/>
  <c r="Z2349" i="11" s="1"/>
  <c r="Y2361" i="11"/>
  <c r="AA2361" i="11" s="1"/>
  <c r="X2361" i="11"/>
  <c r="Z2361" i="11" s="1"/>
  <c r="Y2373" i="11"/>
  <c r="AA2373" i="11" s="1"/>
  <c r="X2373" i="11"/>
  <c r="Z2373" i="11" s="1"/>
  <c r="Y2385" i="11"/>
  <c r="AA2385" i="11" s="1"/>
  <c r="X2385" i="11"/>
  <c r="Z2385" i="11" s="1"/>
  <c r="Y2397" i="11"/>
  <c r="AA2397" i="11" s="1"/>
  <c r="X2397" i="11"/>
  <c r="Z2397" i="11" s="1"/>
  <c r="Y2409" i="11"/>
  <c r="AA2409" i="11" s="1"/>
  <c r="X2409" i="11"/>
  <c r="Z2409" i="11" s="1"/>
  <c r="Y2421" i="11"/>
  <c r="AA2421" i="11" s="1"/>
  <c r="X2421" i="11"/>
  <c r="Z2421" i="11" s="1"/>
  <c r="Y2433" i="11"/>
  <c r="AA2433" i="11" s="1"/>
  <c r="X2433" i="11"/>
  <c r="Z2433" i="11" s="1"/>
  <c r="Y2445" i="11"/>
  <c r="AA2445" i="11" s="1"/>
  <c r="X2445" i="11"/>
  <c r="Z2445" i="11" s="1"/>
  <c r="Y2457" i="11"/>
  <c r="AA2457" i="11" s="1"/>
  <c r="X2457" i="11"/>
  <c r="Z2457" i="11" s="1"/>
  <c r="Y2469" i="11"/>
  <c r="AA2469" i="11" s="1"/>
  <c r="X2469" i="11"/>
  <c r="Z2469" i="11" s="1"/>
  <c r="Y2191" i="11"/>
  <c r="AA2191" i="11" s="1"/>
  <c r="X2191" i="11"/>
  <c r="Z2191" i="11" s="1"/>
  <c r="Y2203" i="11"/>
  <c r="AA2203" i="11" s="1"/>
  <c r="X2203" i="11"/>
  <c r="Z2203" i="11" s="1"/>
  <c r="Y2215" i="11"/>
  <c r="AA2215" i="11" s="1"/>
  <c r="X2215" i="11"/>
  <c r="Z2215" i="11" s="1"/>
  <c r="Y2227" i="11"/>
  <c r="AA2227" i="11" s="1"/>
  <c r="X2227" i="11"/>
  <c r="Z2227" i="11" s="1"/>
  <c r="Y2239" i="11"/>
  <c r="AA2239" i="11" s="1"/>
  <c r="X2239" i="11"/>
  <c r="Z2239" i="11" s="1"/>
  <c r="Y2251" i="11"/>
  <c r="AA2251" i="11" s="1"/>
  <c r="X2251" i="11"/>
  <c r="Z2251" i="11" s="1"/>
  <c r="Y2263" i="11"/>
  <c r="AA2263" i="11" s="1"/>
  <c r="X2263" i="11"/>
  <c r="Z2263" i="11" s="1"/>
  <c r="Y2275" i="11"/>
  <c r="AA2275" i="11" s="1"/>
  <c r="X2275" i="11"/>
  <c r="Z2275" i="11" s="1"/>
  <c r="Y2287" i="11"/>
  <c r="AA2287" i="11" s="1"/>
  <c r="X2287" i="11"/>
  <c r="Z2287" i="11" s="1"/>
  <c r="Y2299" i="11"/>
  <c r="AA2299" i="11" s="1"/>
  <c r="X2299" i="11"/>
  <c r="Z2299" i="11" s="1"/>
  <c r="Y2311" i="11"/>
  <c r="AA2311" i="11" s="1"/>
  <c r="X2311" i="11"/>
  <c r="Z2311" i="11" s="1"/>
  <c r="Y2323" i="11"/>
  <c r="AA2323" i="11" s="1"/>
  <c r="X2323" i="11"/>
  <c r="Z2323" i="11" s="1"/>
  <c r="Y2335" i="11"/>
  <c r="AA2335" i="11" s="1"/>
  <c r="X2335" i="11"/>
  <c r="Z2335" i="11" s="1"/>
  <c r="Y2347" i="11"/>
  <c r="AA2347" i="11" s="1"/>
  <c r="X2347" i="11"/>
  <c r="Z2347" i="11" s="1"/>
  <c r="Y2359" i="11"/>
  <c r="AA2359" i="11" s="1"/>
  <c r="X2359" i="11"/>
  <c r="Z2359" i="11" s="1"/>
  <c r="Y2371" i="11"/>
  <c r="AA2371" i="11" s="1"/>
  <c r="X2371" i="11"/>
  <c r="Z2371" i="11" s="1"/>
  <c r="Y2383" i="11"/>
  <c r="AA2383" i="11" s="1"/>
  <c r="X2383" i="11"/>
  <c r="Z2383" i="11" s="1"/>
  <c r="Y2395" i="11"/>
  <c r="AA2395" i="11" s="1"/>
  <c r="X2395" i="11"/>
  <c r="Z2395" i="11" s="1"/>
  <c r="Y2407" i="11"/>
  <c r="AA2407" i="11" s="1"/>
  <c r="X2407" i="11"/>
  <c r="Z2407" i="11" s="1"/>
  <c r="Y2419" i="11"/>
  <c r="AA2419" i="11" s="1"/>
  <c r="X2419" i="11"/>
  <c r="Z2419" i="11" s="1"/>
  <c r="Y2431" i="11"/>
  <c r="AA2431" i="11" s="1"/>
  <c r="X2431" i="11"/>
  <c r="Z2431" i="11" s="1"/>
  <c r="Y2443" i="11"/>
  <c r="AA2443" i="11" s="1"/>
  <c r="X2443" i="11"/>
  <c r="Z2443" i="11" s="1"/>
  <c r="Y2455" i="11"/>
  <c r="AA2455" i="11" s="1"/>
  <c r="X2455" i="11"/>
  <c r="Z2455" i="11" s="1"/>
  <c r="Y2467" i="11"/>
  <c r="AA2467" i="11" s="1"/>
  <c r="X2467" i="11"/>
  <c r="Z2467" i="11" s="1"/>
  <c r="X1562" i="11"/>
  <c r="Z1562" i="11" s="1"/>
  <c r="X1564" i="11"/>
  <c r="Z1564" i="11" s="1"/>
  <c r="X1566" i="11"/>
  <c r="Z1566" i="11" s="1"/>
  <c r="X1568" i="11"/>
  <c r="Z1568" i="11" s="1"/>
  <c r="X1570" i="11"/>
  <c r="Z1570" i="11" s="1"/>
  <c r="X1572" i="11"/>
  <c r="Z1572" i="11" s="1"/>
  <c r="X1574" i="11"/>
  <c r="Z1574" i="11" s="1"/>
  <c r="X1576" i="11"/>
  <c r="Z1576" i="11" s="1"/>
  <c r="X1578" i="11"/>
  <c r="Z1578" i="11" s="1"/>
  <c r="X1580" i="11"/>
  <c r="Z1580" i="11" s="1"/>
  <c r="X1582" i="11"/>
  <c r="Z1582" i="11" s="1"/>
  <c r="X1584" i="11"/>
  <c r="Z1584" i="11" s="1"/>
  <c r="X1586" i="11"/>
  <c r="Z1586" i="11" s="1"/>
  <c r="X1588" i="11"/>
  <c r="Z1588" i="11" s="1"/>
  <c r="X1590" i="11"/>
  <c r="Z1590" i="11" s="1"/>
  <c r="X1592" i="11"/>
  <c r="Z1592" i="11" s="1"/>
  <c r="X1594" i="11"/>
  <c r="Z1594" i="11" s="1"/>
  <c r="X1596" i="11"/>
  <c r="Z1596" i="11" s="1"/>
  <c r="X1598" i="11"/>
  <c r="Z1598" i="11" s="1"/>
  <c r="X1600" i="11"/>
  <c r="Z1600" i="11" s="1"/>
  <c r="X1602" i="11"/>
  <c r="Z1602" i="11" s="1"/>
  <c r="X1604" i="11"/>
  <c r="Z1604" i="11" s="1"/>
  <c r="X1744" i="11"/>
  <c r="Z1744" i="11" s="1"/>
  <c r="X1746" i="11"/>
  <c r="Z1746" i="11" s="1"/>
  <c r="X1748" i="11"/>
  <c r="Z1748" i="11" s="1"/>
  <c r="X1750" i="11"/>
  <c r="Z1750" i="11" s="1"/>
  <c r="X1752" i="11"/>
  <c r="Z1752" i="11" s="1"/>
  <c r="X1754" i="11"/>
  <c r="Z1754" i="11" s="1"/>
  <c r="X1756" i="11"/>
  <c r="Z1756" i="11" s="1"/>
  <c r="X1758" i="11"/>
  <c r="Z1758" i="11" s="1"/>
  <c r="X1760" i="11"/>
  <c r="Z1760" i="11" s="1"/>
  <c r="X1762" i="11"/>
  <c r="Z1762" i="11" s="1"/>
  <c r="X1764" i="11"/>
  <c r="Z1764" i="11" s="1"/>
  <c r="X1766" i="11"/>
  <c r="Z1766" i="11" s="1"/>
  <c r="X1768" i="11"/>
  <c r="Z1768" i="11" s="1"/>
  <c r="X1770" i="11"/>
  <c r="Z1770" i="11" s="1"/>
  <c r="X1772" i="11"/>
  <c r="Z1772" i="11" s="1"/>
  <c r="X1774" i="11"/>
  <c r="Z1774" i="11" s="1"/>
  <c r="X1776" i="11"/>
  <c r="Z1776" i="11" s="1"/>
  <c r="X1778" i="11"/>
  <c r="Z1778" i="11" s="1"/>
  <c r="X1780" i="11"/>
  <c r="Z1780" i="11" s="1"/>
  <c r="X1782" i="11"/>
  <c r="Z1782" i="11" s="1"/>
  <c r="X1784" i="11"/>
  <c r="Z1784" i="11" s="1"/>
  <c r="X1786" i="11"/>
  <c r="Z1786" i="11" s="1"/>
  <c r="X1788" i="11"/>
  <c r="Z1788" i="11" s="1"/>
  <c r="X1790" i="11"/>
  <c r="Z1790" i="11" s="1"/>
  <c r="X1792" i="11"/>
  <c r="Z1792" i="11" s="1"/>
  <c r="X1794" i="11"/>
  <c r="Z1794" i="11" s="1"/>
  <c r="X1796" i="11"/>
  <c r="Z1796" i="11" s="1"/>
  <c r="X1798" i="11"/>
  <c r="Z1798" i="11" s="1"/>
  <c r="X1800" i="11"/>
  <c r="Z1800" i="11" s="1"/>
  <c r="X1802" i="11"/>
  <c r="Z1802" i="11" s="1"/>
  <c r="X1804" i="11"/>
  <c r="Z1804" i="11" s="1"/>
  <c r="X1806" i="11"/>
  <c r="Z1806" i="11" s="1"/>
  <c r="X1808" i="11"/>
  <c r="Z1808" i="11" s="1"/>
  <c r="X1810" i="11"/>
  <c r="Z1810" i="11" s="1"/>
  <c r="X1812" i="11"/>
  <c r="Z1812" i="11" s="1"/>
  <c r="X1814" i="11"/>
  <c r="Z1814" i="11" s="1"/>
  <c r="X1816" i="11"/>
  <c r="Z1816" i="11" s="1"/>
  <c r="X1818" i="11"/>
  <c r="Z1818" i="11" s="1"/>
  <c r="X1820" i="11"/>
  <c r="Z1820" i="11" s="1"/>
  <c r="X1822" i="11"/>
  <c r="Z1822" i="11" s="1"/>
  <c r="X1824" i="11"/>
  <c r="Z1824" i="11" s="1"/>
  <c r="X1826" i="11"/>
  <c r="Z1826" i="11" s="1"/>
  <c r="X1828" i="11"/>
  <c r="Z1828" i="11" s="1"/>
  <c r="X1830" i="11"/>
  <c r="Z1830" i="11" s="1"/>
  <c r="X1832" i="11"/>
  <c r="Z1832" i="11" s="1"/>
  <c r="X1834" i="11"/>
  <c r="Z1834" i="11" s="1"/>
  <c r="X1836" i="11"/>
  <c r="Z1836" i="11" s="1"/>
  <c r="X1838" i="11"/>
  <c r="Z1838" i="11" s="1"/>
  <c r="X1840" i="11"/>
  <c r="Z1840" i="11" s="1"/>
  <c r="X1842" i="11"/>
  <c r="Z1842" i="11" s="1"/>
  <c r="X1844" i="11"/>
  <c r="Z1844" i="11" s="1"/>
  <c r="X1846" i="11"/>
  <c r="Z1846" i="11" s="1"/>
  <c r="X1848" i="11"/>
  <c r="Z1848" i="11" s="1"/>
  <c r="X1850" i="11"/>
  <c r="Z1850" i="11" s="1"/>
  <c r="X1852" i="11"/>
  <c r="Z1852" i="11" s="1"/>
  <c r="X1854" i="11"/>
  <c r="Z1854" i="11" s="1"/>
  <c r="X1856" i="11"/>
  <c r="Z1856" i="11" s="1"/>
  <c r="X1858" i="11"/>
  <c r="Z1858" i="11" s="1"/>
  <c r="X1860" i="11"/>
  <c r="Z1860" i="11" s="1"/>
  <c r="X1862" i="11"/>
  <c r="Z1862" i="11" s="1"/>
  <c r="X1864" i="11"/>
  <c r="Z1864" i="11" s="1"/>
  <c r="X1866" i="11"/>
  <c r="Z1866" i="11" s="1"/>
  <c r="X1868" i="11"/>
  <c r="Z1868" i="11" s="1"/>
  <c r="X1870" i="11"/>
  <c r="Z1870" i="11" s="1"/>
  <c r="X1872" i="11"/>
  <c r="Z1872" i="11" s="1"/>
  <c r="X1874" i="11"/>
  <c r="Z1874" i="11" s="1"/>
  <c r="X1876" i="11"/>
  <c r="Z1876" i="11" s="1"/>
  <c r="X1878" i="11"/>
  <c r="Z1878" i="11" s="1"/>
  <c r="X1880" i="11"/>
  <c r="Z1880" i="11" s="1"/>
  <c r="X1882" i="11"/>
  <c r="Z1882" i="11" s="1"/>
  <c r="X1884" i="11"/>
  <c r="Z1884" i="11" s="1"/>
  <c r="X1886" i="11"/>
  <c r="Z1886" i="11" s="1"/>
  <c r="X1888" i="11"/>
  <c r="Z1888" i="11" s="1"/>
  <c r="X1890" i="11"/>
  <c r="Z1890" i="11" s="1"/>
  <c r="X1892" i="11"/>
  <c r="Z1892" i="11" s="1"/>
  <c r="X1894" i="11"/>
  <c r="Z1894" i="11" s="1"/>
  <c r="X1896" i="11"/>
  <c r="Z1896" i="11" s="1"/>
  <c r="X1898" i="11"/>
  <c r="Z1898" i="11" s="1"/>
  <c r="X1900" i="11"/>
  <c r="Z1900" i="11"/>
  <c r="X1902" i="11"/>
  <c r="Z1902" i="11" s="1"/>
  <c r="X1904" i="11"/>
  <c r="Z1904" i="11" s="1"/>
  <c r="X1906" i="11"/>
  <c r="Z1906" i="11" s="1"/>
  <c r="X1908" i="11"/>
  <c r="Z1908" i="11" s="1"/>
  <c r="X1910" i="11"/>
  <c r="Z1910" i="11" s="1"/>
  <c r="X1912" i="11"/>
  <c r="Z1912" i="11" s="1"/>
  <c r="X1914" i="11"/>
  <c r="Z1914" i="11" s="1"/>
  <c r="X1916" i="11"/>
  <c r="Z1916" i="11" s="1"/>
  <c r="X1918" i="11"/>
  <c r="Z1918" i="11" s="1"/>
  <c r="X1920" i="11"/>
  <c r="Z1920" i="11" s="1"/>
  <c r="X1922" i="11"/>
  <c r="Z1922" i="11" s="1"/>
  <c r="X1924" i="11"/>
  <c r="Z1924" i="11" s="1"/>
  <c r="X1926" i="11"/>
  <c r="Z1926" i="11" s="1"/>
  <c r="X1928" i="11"/>
  <c r="Z1928" i="11" s="1"/>
  <c r="X1930" i="11"/>
  <c r="Z1930" i="11" s="1"/>
  <c r="X1932" i="11"/>
  <c r="Z1932" i="11" s="1"/>
  <c r="X1934" i="11"/>
  <c r="Z1934" i="11" s="1"/>
  <c r="Y2189" i="11"/>
  <c r="AA2189" i="11" s="1"/>
  <c r="X2189" i="11"/>
  <c r="Z2189" i="11" s="1"/>
  <c r="Y2201" i="11"/>
  <c r="AA2201" i="11" s="1"/>
  <c r="X2201" i="11"/>
  <c r="Z2201" i="11" s="1"/>
  <c r="Y2213" i="11"/>
  <c r="AA2213" i="11" s="1"/>
  <c r="X2213" i="11"/>
  <c r="Z2213" i="11" s="1"/>
  <c r="Y2225" i="11"/>
  <c r="AA2225" i="11" s="1"/>
  <c r="X2225" i="11"/>
  <c r="Z2225" i="11" s="1"/>
  <c r="Y2237" i="11"/>
  <c r="AA2237" i="11" s="1"/>
  <c r="X2237" i="11"/>
  <c r="Z2237" i="11" s="1"/>
  <c r="Y2249" i="11"/>
  <c r="AA2249" i="11" s="1"/>
  <c r="X2249" i="11"/>
  <c r="Z2249" i="11" s="1"/>
  <c r="Y2261" i="11"/>
  <c r="AA2261" i="11" s="1"/>
  <c r="X2261" i="11"/>
  <c r="Z2261" i="11" s="1"/>
  <c r="Y2273" i="11"/>
  <c r="AA2273" i="11" s="1"/>
  <c r="X2273" i="11"/>
  <c r="Z2273" i="11" s="1"/>
  <c r="Y2285" i="11"/>
  <c r="AA2285" i="11" s="1"/>
  <c r="X2285" i="11"/>
  <c r="Z2285" i="11" s="1"/>
  <c r="Y2297" i="11"/>
  <c r="AA2297" i="11" s="1"/>
  <c r="X2297" i="11"/>
  <c r="Z2297" i="11" s="1"/>
  <c r="Y2309" i="11"/>
  <c r="AA2309" i="11" s="1"/>
  <c r="X2309" i="11"/>
  <c r="Z2309" i="11" s="1"/>
  <c r="Y2321" i="11"/>
  <c r="AA2321" i="11" s="1"/>
  <c r="X2321" i="11"/>
  <c r="Z2321" i="11" s="1"/>
  <c r="Y2333" i="11"/>
  <c r="AA2333" i="11" s="1"/>
  <c r="X2333" i="11"/>
  <c r="Z2333" i="11" s="1"/>
  <c r="Y2345" i="11"/>
  <c r="AA2345" i="11" s="1"/>
  <c r="X2345" i="11"/>
  <c r="Z2345" i="11" s="1"/>
  <c r="Y2357" i="11"/>
  <c r="AA2357" i="11" s="1"/>
  <c r="X2357" i="11"/>
  <c r="Z2357" i="11" s="1"/>
  <c r="Y2369" i="11"/>
  <c r="AA2369" i="11" s="1"/>
  <c r="X2369" i="11"/>
  <c r="Z2369" i="11" s="1"/>
  <c r="Y2381" i="11"/>
  <c r="AA2381" i="11" s="1"/>
  <c r="X2381" i="11"/>
  <c r="Z2381" i="11" s="1"/>
  <c r="Y2393" i="11"/>
  <c r="AA2393" i="11" s="1"/>
  <c r="X2393" i="11"/>
  <c r="Z2393" i="11" s="1"/>
  <c r="Y2405" i="11"/>
  <c r="AA2405" i="11" s="1"/>
  <c r="X2405" i="11"/>
  <c r="Z2405" i="11" s="1"/>
  <c r="Y2417" i="11"/>
  <c r="AA2417" i="11" s="1"/>
  <c r="X2417" i="11"/>
  <c r="Z2417" i="11" s="1"/>
  <c r="Y2429" i="11"/>
  <c r="AA2429" i="11" s="1"/>
  <c r="X2429" i="11"/>
  <c r="Z2429" i="11" s="1"/>
  <c r="Y2441" i="11"/>
  <c r="AA2441" i="11" s="1"/>
  <c r="X2441" i="11"/>
  <c r="Z2441" i="11" s="1"/>
  <c r="Y2453" i="11"/>
  <c r="AA2453" i="11" s="1"/>
  <c r="X2453" i="11"/>
  <c r="Z2453" i="11" s="1"/>
  <c r="Y2465" i="11"/>
  <c r="AA2465" i="11" s="1"/>
  <c r="X2465" i="11"/>
  <c r="Z2465" i="11" s="1"/>
  <c r="X2157" i="11"/>
  <c r="Z2157" i="11" s="1"/>
  <c r="X2163" i="11"/>
  <c r="Z2163" i="11" s="1"/>
  <c r="X2169" i="11"/>
  <c r="Z2169" i="11" s="1"/>
  <c r="X2175" i="11"/>
  <c r="Z2175" i="11" s="1"/>
  <c r="X2181" i="11"/>
  <c r="Z2181" i="11" s="1"/>
  <c r="X2187" i="11"/>
  <c r="Z2187" i="11" s="1"/>
  <c r="Y2199" i="11"/>
  <c r="AA2199" i="11" s="1"/>
  <c r="X2199" i="11"/>
  <c r="Z2199" i="11" s="1"/>
  <c r="Y2211" i="11"/>
  <c r="AA2211" i="11" s="1"/>
  <c r="X2211" i="11"/>
  <c r="Z2211" i="11" s="1"/>
  <c r="Y2223" i="11"/>
  <c r="AA2223" i="11" s="1"/>
  <c r="X2223" i="11"/>
  <c r="Z2223" i="11" s="1"/>
  <c r="Y2235" i="11"/>
  <c r="AA2235" i="11" s="1"/>
  <c r="X2235" i="11"/>
  <c r="Z2235" i="11" s="1"/>
  <c r="Y2247" i="11"/>
  <c r="AA2247" i="11" s="1"/>
  <c r="X2247" i="11"/>
  <c r="Z2247" i="11" s="1"/>
  <c r="Y2259" i="11"/>
  <c r="AA2259" i="11" s="1"/>
  <c r="X2259" i="11"/>
  <c r="Z2259" i="11" s="1"/>
  <c r="Y2271" i="11"/>
  <c r="AA2271" i="11" s="1"/>
  <c r="X2271" i="11"/>
  <c r="Z2271" i="11" s="1"/>
  <c r="Y2283" i="11"/>
  <c r="AA2283" i="11" s="1"/>
  <c r="X2283" i="11"/>
  <c r="Z2283" i="11" s="1"/>
  <c r="Y2295" i="11"/>
  <c r="AA2295" i="11" s="1"/>
  <c r="X2295" i="11"/>
  <c r="Z2295" i="11" s="1"/>
  <c r="Y2307" i="11"/>
  <c r="AA2307" i="11" s="1"/>
  <c r="X2307" i="11"/>
  <c r="Z2307" i="11" s="1"/>
  <c r="Y2319" i="11"/>
  <c r="AA2319" i="11" s="1"/>
  <c r="X2319" i="11"/>
  <c r="Z2319" i="11" s="1"/>
  <c r="Y2331" i="11"/>
  <c r="AA2331" i="11" s="1"/>
  <c r="X2331" i="11"/>
  <c r="Z2331" i="11" s="1"/>
  <c r="Y2343" i="11"/>
  <c r="AA2343" i="11" s="1"/>
  <c r="X2343" i="11"/>
  <c r="Z2343" i="11" s="1"/>
  <c r="Y2355" i="11"/>
  <c r="AA2355" i="11" s="1"/>
  <c r="X2355" i="11"/>
  <c r="Z2355" i="11" s="1"/>
  <c r="Y2367" i="11"/>
  <c r="AA2367" i="11" s="1"/>
  <c r="X2367" i="11"/>
  <c r="Z2367" i="11" s="1"/>
  <c r="Y2379" i="11"/>
  <c r="AA2379" i="11" s="1"/>
  <c r="X2379" i="11"/>
  <c r="Z2379" i="11" s="1"/>
  <c r="Y2391" i="11"/>
  <c r="AA2391" i="11" s="1"/>
  <c r="X2391" i="11"/>
  <c r="Z2391" i="11" s="1"/>
  <c r="Y2403" i="11"/>
  <c r="AA2403" i="11" s="1"/>
  <c r="X2403" i="11"/>
  <c r="Z2403" i="11" s="1"/>
  <c r="Y2415" i="11"/>
  <c r="AA2415" i="11" s="1"/>
  <c r="X2415" i="11"/>
  <c r="Z2415" i="11" s="1"/>
  <c r="Y2427" i="11"/>
  <c r="AA2427" i="11" s="1"/>
  <c r="X2427" i="11"/>
  <c r="Z2427" i="11" s="1"/>
  <c r="Y2439" i="11"/>
  <c r="AA2439" i="11" s="1"/>
  <c r="X2439" i="11"/>
  <c r="Z2439" i="11" s="1"/>
  <c r="Y2451" i="11"/>
  <c r="AA2451" i="11" s="1"/>
  <c r="X2451" i="11"/>
  <c r="Z2451" i="11" s="1"/>
  <c r="Y2463" i="11"/>
  <c r="AA2463" i="11" s="1"/>
  <c r="X2463" i="11"/>
  <c r="Z2463" i="11" s="1"/>
  <c r="Y2957" i="11"/>
  <c r="AA2957" i="11" s="1"/>
  <c r="X2957" i="11"/>
  <c r="Z2957" i="11" s="1"/>
  <c r="Y2975" i="11"/>
  <c r="AA2975" i="11" s="1"/>
  <c r="X2975" i="11"/>
  <c r="Z2975" i="11" s="1"/>
  <c r="Y2993" i="11"/>
  <c r="AA2993" i="11" s="1"/>
  <c r="X2993" i="11"/>
  <c r="Z2993" i="11" s="1"/>
  <c r="Y3214" i="11"/>
  <c r="AA3214" i="11" s="1"/>
  <c r="X3214" i="11"/>
  <c r="Z3214" i="11" s="1"/>
  <c r="Y3296" i="11"/>
  <c r="AA3296" i="11" s="1"/>
  <c r="X3296" i="11"/>
  <c r="Z3296" i="11" s="1"/>
  <c r="Y2706" i="11"/>
  <c r="AA2706" i="11" s="1"/>
  <c r="X2706" i="11"/>
  <c r="Z2706" i="11" s="1"/>
  <c r="X2188" i="11"/>
  <c r="Z2188" i="11" s="1"/>
  <c r="X2190" i="11"/>
  <c r="Z2190" i="11" s="1"/>
  <c r="X2192" i="11"/>
  <c r="Z2192" i="11" s="1"/>
  <c r="X2194" i="11"/>
  <c r="Z2194" i="11" s="1"/>
  <c r="X2196" i="11"/>
  <c r="Z2196" i="11" s="1"/>
  <c r="X2198" i="11"/>
  <c r="Z2198" i="11" s="1"/>
  <c r="X2200" i="11"/>
  <c r="Z2200" i="11" s="1"/>
  <c r="X2202" i="11"/>
  <c r="Z2202" i="11" s="1"/>
  <c r="X2204" i="11"/>
  <c r="Z2204" i="11" s="1"/>
  <c r="X2206" i="11"/>
  <c r="Z2206" i="11" s="1"/>
  <c r="X2208" i="11"/>
  <c r="Z2208" i="11" s="1"/>
  <c r="X2210" i="11"/>
  <c r="Z2210" i="11" s="1"/>
  <c r="X2212" i="11"/>
  <c r="Z2212" i="11" s="1"/>
  <c r="X2214" i="11"/>
  <c r="Z2214" i="11" s="1"/>
  <c r="X2216" i="11"/>
  <c r="Z2216" i="11" s="1"/>
  <c r="X2218" i="11"/>
  <c r="Z2218" i="11" s="1"/>
  <c r="X2220" i="11"/>
  <c r="Z2220" i="11" s="1"/>
  <c r="X2222" i="11"/>
  <c r="Z2222" i="11" s="1"/>
  <c r="X2224" i="11"/>
  <c r="Z2224" i="11" s="1"/>
  <c r="X2226" i="11"/>
  <c r="Z2226" i="11" s="1"/>
  <c r="X2228" i="11"/>
  <c r="Z2228" i="11" s="1"/>
  <c r="X2230" i="11"/>
  <c r="Z2230" i="11" s="1"/>
  <c r="X2232" i="11"/>
  <c r="Z2232" i="11" s="1"/>
  <c r="X2234" i="11"/>
  <c r="Z2234" i="11" s="1"/>
  <c r="X2236" i="11"/>
  <c r="Z2236" i="11" s="1"/>
  <c r="X2238" i="11"/>
  <c r="Z2238" i="11" s="1"/>
  <c r="X2240" i="11"/>
  <c r="Z2240" i="11" s="1"/>
  <c r="X2242" i="11"/>
  <c r="Z2242" i="11" s="1"/>
  <c r="X2244" i="11"/>
  <c r="Z2244" i="11" s="1"/>
  <c r="X2246" i="11"/>
  <c r="Z2246" i="11" s="1"/>
  <c r="X2248" i="11"/>
  <c r="Z2248" i="11" s="1"/>
  <c r="X2250" i="11"/>
  <c r="Z2250" i="11" s="1"/>
  <c r="X2252" i="11"/>
  <c r="Z2252" i="11" s="1"/>
  <c r="X2254" i="11"/>
  <c r="Z2254" i="11" s="1"/>
  <c r="X2256" i="11"/>
  <c r="Z2256" i="11" s="1"/>
  <c r="X2258" i="11"/>
  <c r="Z2258" i="11" s="1"/>
  <c r="X2260" i="11"/>
  <c r="Z2260" i="11" s="1"/>
  <c r="X2262" i="11"/>
  <c r="Z2262" i="11" s="1"/>
  <c r="X2264" i="11"/>
  <c r="Z2264" i="11" s="1"/>
  <c r="X2266" i="11"/>
  <c r="Z2266" i="11" s="1"/>
  <c r="X2268" i="11"/>
  <c r="Z2268" i="11" s="1"/>
  <c r="X2270" i="11"/>
  <c r="Z2270" i="11" s="1"/>
  <c r="X2272" i="11"/>
  <c r="Z2272" i="11" s="1"/>
  <c r="X2274" i="11"/>
  <c r="Z2274" i="11" s="1"/>
  <c r="X2276" i="11"/>
  <c r="Z2276" i="11" s="1"/>
  <c r="X2278" i="11"/>
  <c r="Z2278" i="11" s="1"/>
  <c r="X2280" i="11"/>
  <c r="Z2280" i="11" s="1"/>
  <c r="X2282" i="11"/>
  <c r="Z2282" i="11" s="1"/>
  <c r="X2284" i="11"/>
  <c r="Z2284" i="11" s="1"/>
  <c r="X2286" i="11"/>
  <c r="Z2286" i="11" s="1"/>
  <c r="X2288" i="11"/>
  <c r="Z2288" i="11" s="1"/>
  <c r="X2290" i="11"/>
  <c r="Z2290" i="11" s="1"/>
  <c r="X2292" i="11"/>
  <c r="Z2292" i="11" s="1"/>
  <c r="X2294" i="11"/>
  <c r="Z2294" i="11" s="1"/>
  <c r="X2296" i="11"/>
  <c r="Z2296" i="11" s="1"/>
  <c r="X2298" i="11"/>
  <c r="Z2298" i="11" s="1"/>
  <c r="X2300" i="11"/>
  <c r="Z2300" i="11" s="1"/>
  <c r="X2302" i="11"/>
  <c r="Z2302" i="11" s="1"/>
  <c r="X2304" i="11"/>
  <c r="Z2304" i="11" s="1"/>
  <c r="X2306" i="11"/>
  <c r="Z2306" i="11" s="1"/>
  <c r="X2308" i="11"/>
  <c r="Z2308" i="11" s="1"/>
  <c r="X2310" i="11"/>
  <c r="Z2310" i="11" s="1"/>
  <c r="X2312" i="11"/>
  <c r="Z2312" i="11" s="1"/>
  <c r="X2314" i="11"/>
  <c r="Z2314" i="11" s="1"/>
  <c r="X2316" i="11"/>
  <c r="Z2316" i="11" s="1"/>
  <c r="X2318" i="11"/>
  <c r="Z2318" i="11" s="1"/>
  <c r="X2320" i="11"/>
  <c r="Z2320" i="11" s="1"/>
  <c r="X2322" i="11"/>
  <c r="Z2322" i="11" s="1"/>
  <c r="X2324" i="11"/>
  <c r="Z2324" i="11" s="1"/>
  <c r="X2326" i="11"/>
  <c r="Z2326" i="11" s="1"/>
  <c r="X2328" i="11"/>
  <c r="Z2328" i="11" s="1"/>
  <c r="X2330" i="11"/>
  <c r="Z2330" i="11" s="1"/>
  <c r="X2332" i="11"/>
  <c r="Z2332" i="11" s="1"/>
  <c r="X2334" i="11"/>
  <c r="Z2334" i="11" s="1"/>
  <c r="X2336" i="11"/>
  <c r="Z2336" i="11" s="1"/>
  <c r="X2338" i="11"/>
  <c r="Z2338" i="11" s="1"/>
  <c r="X2340" i="11"/>
  <c r="Z2340" i="11" s="1"/>
  <c r="X2342" i="11"/>
  <c r="Z2342" i="11" s="1"/>
  <c r="X2344" i="11"/>
  <c r="Z2344" i="11" s="1"/>
  <c r="X2346" i="11"/>
  <c r="Z2346" i="11" s="1"/>
  <c r="X2348" i="11"/>
  <c r="Z2348" i="11" s="1"/>
  <c r="X2350" i="11"/>
  <c r="Z2350" i="11" s="1"/>
  <c r="X2352" i="11"/>
  <c r="Z2352" i="11" s="1"/>
  <c r="X2354" i="11"/>
  <c r="Z2354" i="11" s="1"/>
  <c r="X2356" i="11"/>
  <c r="Z2356" i="11" s="1"/>
  <c r="X2358" i="11"/>
  <c r="Z2358" i="11" s="1"/>
  <c r="X2360" i="11"/>
  <c r="Z2360" i="11" s="1"/>
  <c r="X2362" i="11"/>
  <c r="Z2362" i="11" s="1"/>
  <c r="X2364" i="11"/>
  <c r="Z2364" i="11" s="1"/>
  <c r="X2366" i="11"/>
  <c r="Z2366" i="11" s="1"/>
  <c r="X2368" i="11"/>
  <c r="Z2368" i="11" s="1"/>
  <c r="X2370" i="11"/>
  <c r="Z2370" i="11" s="1"/>
  <c r="X2372" i="11"/>
  <c r="Z2372" i="11" s="1"/>
  <c r="X2374" i="11"/>
  <c r="Z2374" i="11" s="1"/>
  <c r="X2376" i="11"/>
  <c r="Z2376" i="11" s="1"/>
  <c r="X2378" i="11"/>
  <c r="Z2378" i="11" s="1"/>
  <c r="X2380" i="11"/>
  <c r="Z2380" i="11" s="1"/>
  <c r="X2382" i="11"/>
  <c r="Z2382" i="11" s="1"/>
  <c r="X2384" i="11"/>
  <c r="Z2384" i="11" s="1"/>
  <c r="X2386" i="11"/>
  <c r="Z2386" i="11" s="1"/>
  <c r="X2388" i="11"/>
  <c r="Z2388" i="11" s="1"/>
  <c r="X2390" i="11"/>
  <c r="Z2390" i="11" s="1"/>
  <c r="X2392" i="11"/>
  <c r="Z2392" i="11" s="1"/>
  <c r="X2394" i="11"/>
  <c r="Z2394" i="11" s="1"/>
  <c r="X2396" i="11"/>
  <c r="Z2396" i="11" s="1"/>
  <c r="X2398" i="11"/>
  <c r="Z2398" i="11" s="1"/>
  <c r="X2400" i="11"/>
  <c r="Z2400" i="11" s="1"/>
  <c r="X2402" i="11"/>
  <c r="Z2402" i="11" s="1"/>
  <c r="X2404" i="11"/>
  <c r="Z2404" i="11" s="1"/>
  <c r="X2406" i="11"/>
  <c r="Z2406" i="11" s="1"/>
  <c r="X2408" i="11"/>
  <c r="Z2408" i="11" s="1"/>
  <c r="X2410" i="11"/>
  <c r="Z2410" i="11" s="1"/>
  <c r="X2412" i="11"/>
  <c r="Z2412" i="11" s="1"/>
  <c r="X2414" i="11"/>
  <c r="Z2414" i="11" s="1"/>
  <c r="X2416" i="11"/>
  <c r="Z2416" i="11" s="1"/>
  <c r="X2418" i="11"/>
  <c r="Z2418" i="11" s="1"/>
  <c r="X2420" i="11"/>
  <c r="Z2420" i="11" s="1"/>
  <c r="X2422" i="11"/>
  <c r="Z2422" i="11" s="1"/>
  <c r="X2424" i="11"/>
  <c r="Z2424" i="11" s="1"/>
  <c r="X2426" i="11"/>
  <c r="Z2426" i="11" s="1"/>
  <c r="X2428" i="11"/>
  <c r="Z2428" i="11" s="1"/>
  <c r="X2430" i="11"/>
  <c r="Z2430" i="11" s="1"/>
  <c r="X2432" i="11"/>
  <c r="Z2432" i="11" s="1"/>
  <c r="X2434" i="11"/>
  <c r="Z2434" i="11" s="1"/>
  <c r="X2436" i="11"/>
  <c r="Z2436" i="11" s="1"/>
  <c r="X2438" i="11"/>
  <c r="Z2438" i="11" s="1"/>
  <c r="X2440" i="11"/>
  <c r="Z2440" i="11" s="1"/>
  <c r="X2442" i="11"/>
  <c r="Z2442" i="11" s="1"/>
  <c r="X2444" i="11"/>
  <c r="Z2444" i="11" s="1"/>
  <c r="X2446" i="11"/>
  <c r="Z2446" i="11" s="1"/>
  <c r="X2448" i="11"/>
  <c r="Z2448" i="11" s="1"/>
  <c r="X2450" i="11"/>
  <c r="Z2450" i="11" s="1"/>
  <c r="X2452" i="11"/>
  <c r="Z2452" i="11" s="1"/>
  <c r="X2454" i="11"/>
  <c r="Z2454" i="11" s="1"/>
  <c r="X2456" i="11"/>
  <c r="Z2456" i="11" s="1"/>
  <c r="X2458" i="11"/>
  <c r="Z2458" i="11" s="1"/>
  <c r="X2460" i="11"/>
  <c r="Z2460" i="11" s="1"/>
  <c r="X2462" i="11"/>
  <c r="Z2462" i="11" s="1"/>
  <c r="X2464" i="11"/>
  <c r="Z2464" i="11" s="1"/>
  <c r="X2466" i="11"/>
  <c r="Z2466" i="11" s="1"/>
  <c r="X2468" i="11"/>
  <c r="Z2468" i="11" s="1"/>
  <c r="X2470" i="11"/>
  <c r="Z2470" i="11" s="1"/>
  <c r="X2472" i="11"/>
  <c r="Z2472" i="11" s="1"/>
  <c r="X2487" i="11"/>
  <c r="Z2487" i="11" s="1"/>
  <c r="X2491" i="11"/>
  <c r="Z2491" i="11" s="1"/>
  <c r="X2495" i="11"/>
  <c r="Z2495" i="11" s="1"/>
  <c r="X2499" i="11"/>
  <c r="Z2499" i="11" s="1"/>
  <c r="X2503" i="11"/>
  <c r="Z2503" i="11" s="1"/>
  <c r="X2507" i="11"/>
  <c r="Z2507" i="11" s="1"/>
  <c r="X2511" i="11"/>
  <c r="Z2511" i="11" s="1"/>
  <c r="X2515" i="11"/>
  <c r="Z2515" i="11" s="1"/>
  <c r="X2519" i="11"/>
  <c r="Z2519" i="11" s="1"/>
  <c r="X2523" i="11"/>
  <c r="Z2523" i="11" s="1"/>
  <c r="X2527" i="11"/>
  <c r="Z2527" i="11" s="1"/>
  <c r="X2531" i="11"/>
  <c r="Z2531" i="11" s="1"/>
  <c r="X2535" i="11"/>
  <c r="Z2535" i="11" s="1"/>
  <c r="X2539" i="11"/>
  <c r="Z2539" i="11" s="1"/>
  <c r="X2543" i="11"/>
  <c r="Z2543" i="11" s="1"/>
  <c r="X2547" i="11"/>
  <c r="Z2547" i="11" s="1"/>
  <c r="X3056" i="11"/>
  <c r="Z3056" i="11" s="1"/>
  <c r="Y3056" i="11"/>
  <c r="AA3056" i="11" s="1"/>
  <c r="Y3067" i="11"/>
  <c r="AA3067" i="11" s="1"/>
  <c r="X3067" i="11"/>
  <c r="Z3067" i="11" s="1"/>
  <c r="X2705" i="11"/>
  <c r="Z2705" i="11" s="1"/>
  <c r="X2960" i="11"/>
  <c r="Z2960" i="11" s="1"/>
  <c r="Y2960" i="11"/>
  <c r="AA2960" i="11" s="1"/>
  <c r="X2978" i="11"/>
  <c r="Z2978" i="11" s="1"/>
  <c r="Y2978" i="11"/>
  <c r="AA2978" i="11" s="1"/>
  <c r="X2996" i="11"/>
  <c r="Z2996" i="11" s="1"/>
  <c r="Y2996" i="11"/>
  <c r="AA2996" i="11" s="1"/>
  <c r="X3068" i="11"/>
  <c r="Z3068" i="11" s="1"/>
  <c r="Y3068" i="11"/>
  <c r="AA3068" i="11" s="1"/>
  <c r="Y3079" i="11"/>
  <c r="AA3079" i="11" s="1"/>
  <c r="X3079" i="11"/>
  <c r="Z3079" i="11" s="1"/>
  <c r="Y3202" i="11"/>
  <c r="AA3202" i="11" s="1"/>
  <c r="X3202" i="11"/>
  <c r="Z3202" i="11" s="1"/>
  <c r="Y3274" i="11"/>
  <c r="AA3274" i="11" s="1"/>
  <c r="X3274" i="11"/>
  <c r="Z3274" i="11" s="1"/>
  <c r="X2954" i="11"/>
  <c r="Z2954" i="11" s="1"/>
  <c r="Y2954" i="11"/>
  <c r="AA2954" i="11" s="1"/>
  <c r="X2972" i="11"/>
  <c r="Z2972" i="11" s="1"/>
  <c r="Y2972" i="11"/>
  <c r="AA2972" i="11" s="1"/>
  <c r="X2990" i="11"/>
  <c r="Z2990" i="11" s="1"/>
  <c r="Y2990" i="11"/>
  <c r="AA2990" i="11" s="1"/>
  <c r="X3044" i="11"/>
  <c r="Z3044" i="11" s="1"/>
  <c r="Y3044" i="11"/>
  <c r="AA3044" i="11" s="1"/>
  <c r="Y3055" i="11"/>
  <c r="AA3055" i="11" s="1"/>
  <c r="X3055" i="11"/>
  <c r="Z3055" i="11" s="1"/>
  <c r="Y3226" i="11"/>
  <c r="AA3226" i="11" s="1"/>
  <c r="X3226" i="11"/>
  <c r="Z3226" i="11" s="1"/>
  <c r="Y2951" i="11"/>
  <c r="AA2951" i="11" s="1"/>
  <c r="X2951" i="11"/>
  <c r="Z2951" i="11" s="1"/>
  <c r="Y2969" i="11"/>
  <c r="AA2969" i="11" s="1"/>
  <c r="X2969" i="11"/>
  <c r="Z2969" i="11" s="1"/>
  <c r="Y2987" i="11"/>
  <c r="AA2987" i="11" s="1"/>
  <c r="X2987" i="11"/>
  <c r="Z2987" i="11" s="1"/>
  <c r="X3032" i="11"/>
  <c r="Z3032" i="11" s="1"/>
  <c r="Y3032" i="11"/>
  <c r="AA3032" i="11" s="1"/>
  <c r="Y3043" i="11"/>
  <c r="AA3043" i="11" s="1"/>
  <c r="X3043" i="11"/>
  <c r="Z3043" i="11" s="1"/>
  <c r="Y3238" i="11"/>
  <c r="AA3238" i="11" s="1"/>
  <c r="X3238" i="11"/>
  <c r="Z3238" i="11" s="1"/>
  <c r="X2709" i="11"/>
  <c r="Z2709" i="11" s="1"/>
  <c r="X2966" i="11"/>
  <c r="Z2966" i="11" s="1"/>
  <c r="Y2966" i="11"/>
  <c r="AA2966" i="11" s="1"/>
  <c r="X2984" i="11"/>
  <c r="Z2984" i="11" s="1"/>
  <c r="Y2984" i="11"/>
  <c r="AA2984" i="11" s="1"/>
  <c r="X3020" i="11"/>
  <c r="Z3020" i="11" s="1"/>
  <c r="Y3020" i="11"/>
  <c r="AA3020" i="11" s="1"/>
  <c r="Y3031" i="11"/>
  <c r="AA3031" i="11" s="1"/>
  <c r="X3031" i="11"/>
  <c r="Z3031" i="11" s="1"/>
  <c r="X3092" i="11"/>
  <c r="Z3092" i="11" s="1"/>
  <c r="Y3092" i="11"/>
  <c r="AA3092" i="11" s="1"/>
  <c r="Y3250" i="11"/>
  <c r="AA3250" i="11" s="1"/>
  <c r="X3250" i="11"/>
  <c r="Z3250" i="11" s="1"/>
  <c r="Y2963" i="11"/>
  <c r="AA2963" i="11" s="1"/>
  <c r="X2963" i="11"/>
  <c r="Z2963" i="11" s="1"/>
  <c r="Y2981" i="11"/>
  <c r="AA2981" i="11" s="1"/>
  <c r="X2981" i="11"/>
  <c r="Z2981" i="11" s="1"/>
  <c r="Y2999" i="11"/>
  <c r="AA2999" i="11" s="1"/>
  <c r="X2999" i="11"/>
  <c r="Z2999" i="11" s="1"/>
  <c r="Y3019" i="11"/>
  <c r="AA3019" i="11" s="1"/>
  <c r="X3019" i="11"/>
  <c r="Z3019" i="11" s="1"/>
  <c r="X3080" i="11"/>
  <c r="Z3080" i="11" s="1"/>
  <c r="Y3080" i="11"/>
  <c r="AA3080" i="11" s="1"/>
  <c r="Y3091" i="11"/>
  <c r="AA3091" i="11" s="1"/>
  <c r="X3091" i="11"/>
  <c r="Z3091" i="11" s="1"/>
  <c r="Y3190" i="11"/>
  <c r="AA3190" i="11" s="1"/>
  <c r="X3190" i="11"/>
  <c r="Z3190" i="11" s="1"/>
  <c r="Y3262" i="11"/>
  <c r="AA3262" i="11" s="1"/>
  <c r="X3262" i="11"/>
  <c r="Z3262" i="11" s="1"/>
  <c r="Y3021" i="11"/>
  <c r="AA3021" i="11" s="1"/>
  <c r="X3021" i="11"/>
  <c r="Z3021" i="11" s="1"/>
  <c r="Y3033" i="11"/>
  <c r="AA3033" i="11" s="1"/>
  <c r="X3033" i="11"/>
  <c r="Z3033" i="11" s="1"/>
  <c r="Y3045" i="11"/>
  <c r="AA3045" i="11" s="1"/>
  <c r="X3045" i="11"/>
  <c r="Z3045" i="11" s="1"/>
  <c r="Y3057" i="11"/>
  <c r="AA3057" i="11" s="1"/>
  <c r="X3057" i="11"/>
  <c r="Z3057" i="11" s="1"/>
  <c r="Y3069" i="11"/>
  <c r="AA3069" i="11" s="1"/>
  <c r="X3069" i="11"/>
  <c r="Z3069" i="11" s="1"/>
  <c r="Y3081" i="11"/>
  <c r="AA3081" i="11" s="1"/>
  <c r="X3081" i="11"/>
  <c r="Z3081" i="11" s="1"/>
  <c r="Y3093" i="11"/>
  <c r="AA3093" i="11" s="1"/>
  <c r="X3093" i="11"/>
  <c r="Z3093" i="11" s="1"/>
  <c r="Y3188" i="11"/>
  <c r="AA3188" i="11" s="1"/>
  <c r="X3188" i="11"/>
  <c r="Z3188" i="11" s="1"/>
  <c r="Y3200" i="11"/>
  <c r="AA3200" i="11" s="1"/>
  <c r="X3200" i="11"/>
  <c r="Z3200" i="11" s="1"/>
  <c r="Y3212" i="11"/>
  <c r="AA3212" i="11" s="1"/>
  <c r="X3212" i="11"/>
  <c r="Z3212" i="11" s="1"/>
  <c r="Y3224" i="11"/>
  <c r="AA3224" i="11" s="1"/>
  <c r="X3224" i="11"/>
  <c r="Z3224" i="11" s="1"/>
  <c r="Y3236" i="11"/>
  <c r="AA3236" i="11" s="1"/>
  <c r="X3236" i="11"/>
  <c r="Z3236" i="11" s="1"/>
  <c r="Y3248" i="11"/>
  <c r="AA3248" i="11" s="1"/>
  <c r="X3248" i="11"/>
  <c r="Z3248" i="11" s="1"/>
  <c r="Y3260" i="11"/>
  <c r="AA3260" i="11" s="1"/>
  <c r="X3260" i="11"/>
  <c r="Z3260" i="11" s="1"/>
  <c r="Y3272" i="11"/>
  <c r="AA3272" i="11" s="1"/>
  <c r="X3272" i="11"/>
  <c r="Z3272" i="11" s="1"/>
  <c r="Y3284" i="11"/>
  <c r="AA3284" i="11" s="1"/>
  <c r="X3284" i="11"/>
  <c r="Z3284" i="11" s="1"/>
  <c r="X3003" i="11"/>
  <c r="Z3003" i="11" s="1"/>
  <c r="X3007" i="11"/>
  <c r="Z3007" i="11" s="1"/>
  <c r="X3011" i="11"/>
  <c r="Z3011" i="11" s="1"/>
  <c r="X3015" i="11"/>
  <c r="Z3015" i="11" s="1"/>
  <c r="Y3022" i="11"/>
  <c r="AA3022" i="11" s="1"/>
  <c r="Y3023" i="11"/>
  <c r="AA3023" i="11" s="1"/>
  <c r="X3023" i="11"/>
  <c r="Z3023" i="11" s="1"/>
  <c r="Y3034" i="11"/>
  <c r="AA3034" i="11" s="1"/>
  <c r="Y3035" i="11"/>
  <c r="AA3035" i="11" s="1"/>
  <c r="X3035" i="11"/>
  <c r="Z3035" i="11" s="1"/>
  <c r="Y3046" i="11"/>
  <c r="AA3046" i="11" s="1"/>
  <c r="Y3047" i="11"/>
  <c r="AA3047" i="11" s="1"/>
  <c r="X3047" i="11"/>
  <c r="Z3047" i="11" s="1"/>
  <c r="Y3058" i="11"/>
  <c r="AA3058" i="11" s="1"/>
  <c r="Y3059" i="11"/>
  <c r="AA3059" i="11" s="1"/>
  <c r="X3059" i="11"/>
  <c r="Z3059" i="11" s="1"/>
  <c r="Y3070" i="11"/>
  <c r="AA3070" i="11" s="1"/>
  <c r="Y3071" i="11"/>
  <c r="AA3071" i="11" s="1"/>
  <c r="X3071" i="11"/>
  <c r="Z3071" i="11" s="1"/>
  <c r="Y3082" i="11"/>
  <c r="AA3082" i="11" s="1"/>
  <c r="Y3083" i="11"/>
  <c r="AA3083" i="11" s="1"/>
  <c r="X3083" i="11"/>
  <c r="Z3083" i="11" s="1"/>
  <c r="Y3094" i="11"/>
  <c r="AA3094" i="11" s="1"/>
  <c r="Y3095" i="11"/>
  <c r="AA3095" i="11" s="1"/>
  <c r="X3095" i="11"/>
  <c r="Z3095" i="11" s="1"/>
  <c r="Y3186" i="11"/>
  <c r="AA3186" i="11" s="1"/>
  <c r="X3186" i="11"/>
  <c r="Z3186" i="11" s="1"/>
  <c r="Y3198" i="11"/>
  <c r="AA3198" i="11" s="1"/>
  <c r="X3198" i="11"/>
  <c r="Z3198" i="11" s="1"/>
  <c r="Y3210" i="11"/>
  <c r="AA3210" i="11" s="1"/>
  <c r="X3210" i="11"/>
  <c r="Z3210" i="11" s="1"/>
  <c r="Y3222" i="11"/>
  <c r="AA3222" i="11" s="1"/>
  <c r="X3222" i="11"/>
  <c r="Z3222" i="11" s="1"/>
  <c r="Y3234" i="11"/>
  <c r="AA3234" i="11" s="1"/>
  <c r="X3234" i="11"/>
  <c r="Z3234" i="11" s="1"/>
  <c r="Y3246" i="11"/>
  <c r="AA3246" i="11" s="1"/>
  <c r="X3246" i="11"/>
  <c r="Z3246" i="11" s="1"/>
  <c r="Y3258" i="11"/>
  <c r="AA3258" i="11" s="1"/>
  <c r="X3258" i="11"/>
  <c r="Z3258" i="11" s="1"/>
  <c r="Y3270" i="11"/>
  <c r="AA3270" i="11" s="1"/>
  <c r="X3270" i="11"/>
  <c r="Z3270" i="11" s="1"/>
  <c r="Y3282" i="11"/>
  <c r="AA3282" i="11" s="1"/>
  <c r="X3282" i="11"/>
  <c r="Z3282" i="11" s="1"/>
  <c r="Y3025" i="11"/>
  <c r="AA3025" i="11" s="1"/>
  <c r="X3025" i="11"/>
  <c r="Z3025" i="11" s="1"/>
  <c r="Y3037" i="11"/>
  <c r="AA3037" i="11" s="1"/>
  <c r="X3037" i="11"/>
  <c r="Z3037" i="11" s="1"/>
  <c r="Y3049" i="11"/>
  <c r="AA3049" i="11" s="1"/>
  <c r="X3049" i="11"/>
  <c r="Z3049" i="11" s="1"/>
  <c r="Y3061" i="11"/>
  <c r="AA3061" i="11" s="1"/>
  <c r="X3061" i="11"/>
  <c r="Z3061" i="11" s="1"/>
  <c r="Y3073" i="11"/>
  <c r="AA3073" i="11" s="1"/>
  <c r="X3073" i="11"/>
  <c r="Z3073" i="11" s="1"/>
  <c r="Y3085" i="11"/>
  <c r="AA3085" i="11" s="1"/>
  <c r="X3085" i="11"/>
  <c r="Z3085" i="11" s="1"/>
  <c r="Y3196" i="11"/>
  <c r="AA3196" i="11" s="1"/>
  <c r="X3196" i="11"/>
  <c r="Z3196" i="11" s="1"/>
  <c r="Y3208" i="11"/>
  <c r="AA3208" i="11" s="1"/>
  <c r="X3208" i="11"/>
  <c r="Z3208" i="11" s="1"/>
  <c r="Y3220" i="11"/>
  <c r="AA3220" i="11" s="1"/>
  <c r="X3220" i="11"/>
  <c r="Z3220" i="11" s="1"/>
  <c r="Y3232" i="11"/>
  <c r="AA3232" i="11" s="1"/>
  <c r="X3232" i="11"/>
  <c r="Z3232" i="11" s="1"/>
  <c r="Y3244" i="11"/>
  <c r="AA3244" i="11" s="1"/>
  <c r="X3244" i="11"/>
  <c r="Z3244" i="11" s="1"/>
  <c r="Y3256" i="11"/>
  <c r="AA3256" i="11" s="1"/>
  <c r="X3256" i="11"/>
  <c r="Z3256" i="11" s="1"/>
  <c r="Y3268" i="11"/>
  <c r="AA3268" i="11" s="1"/>
  <c r="X3268" i="11"/>
  <c r="Z3268" i="11" s="1"/>
  <c r="Y3280" i="11"/>
  <c r="AA3280" i="11" s="1"/>
  <c r="X3280" i="11"/>
  <c r="Z3280" i="11" s="1"/>
  <c r="Y3700" i="11"/>
  <c r="AA3700" i="11" s="1"/>
  <c r="X3700" i="11"/>
  <c r="Z3700" i="11" s="1"/>
  <c r="Y3026" i="11"/>
  <c r="AA3026" i="11" s="1"/>
  <c r="Y3027" i="11"/>
  <c r="AA3027" i="11" s="1"/>
  <c r="X3027" i="11"/>
  <c r="Z3027" i="11" s="1"/>
  <c r="Y3038" i="11"/>
  <c r="AA3038" i="11" s="1"/>
  <c r="Y3039" i="11"/>
  <c r="AA3039" i="11" s="1"/>
  <c r="X3039" i="11"/>
  <c r="Z3039" i="11" s="1"/>
  <c r="Y3050" i="11"/>
  <c r="AA3050" i="11" s="1"/>
  <c r="Y3051" i="11"/>
  <c r="AA3051" i="11" s="1"/>
  <c r="X3051" i="11"/>
  <c r="Z3051" i="11" s="1"/>
  <c r="Y3062" i="11"/>
  <c r="AA3062" i="11" s="1"/>
  <c r="Y3063" i="11"/>
  <c r="AA3063" i="11" s="1"/>
  <c r="X3063" i="11"/>
  <c r="Z3063" i="11" s="1"/>
  <c r="Y3074" i="11"/>
  <c r="AA3074" i="11" s="1"/>
  <c r="Y3075" i="11"/>
  <c r="AA3075" i="11" s="1"/>
  <c r="X3075" i="11"/>
  <c r="Z3075" i="11" s="1"/>
  <c r="Y3086" i="11"/>
  <c r="AA3086" i="11" s="1"/>
  <c r="Y3087" i="11"/>
  <c r="AA3087" i="11" s="1"/>
  <c r="X3087" i="11"/>
  <c r="Z3087" i="11" s="1"/>
  <c r="Y3194" i="11"/>
  <c r="AA3194" i="11" s="1"/>
  <c r="X3194" i="11"/>
  <c r="Z3194" i="11" s="1"/>
  <c r="Y3206" i="11"/>
  <c r="AA3206" i="11" s="1"/>
  <c r="X3206" i="11"/>
  <c r="Z3206" i="11" s="1"/>
  <c r="Y3218" i="11"/>
  <c r="AA3218" i="11" s="1"/>
  <c r="X3218" i="11"/>
  <c r="Z3218" i="11" s="1"/>
  <c r="Y3230" i="11"/>
  <c r="AA3230" i="11" s="1"/>
  <c r="X3230" i="11"/>
  <c r="Z3230" i="11" s="1"/>
  <c r="Y3242" i="11"/>
  <c r="AA3242" i="11" s="1"/>
  <c r="X3242" i="11"/>
  <c r="Z3242" i="11" s="1"/>
  <c r="Y3254" i="11"/>
  <c r="AA3254" i="11" s="1"/>
  <c r="X3254" i="11"/>
  <c r="Z3254" i="11" s="1"/>
  <c r="Y3266" i="11"/>
  <c r="AA3266" i="11" s="1"/>
  <c r="X3266" i="11"/>
  <c r="Z3266" i="11" s="1"/>
  <c r="Y3278" i="11"/>
  <c r="AA3278" i="11" s="1"/>
  <c r="X3278" i="11"/>
  <c r="Z3278" i="11" s="1"/>
  <c r="Y2950" i="11"/>
  <c r="AA2950" i="11" s="1"/>
  <c r="Y2956" i="11"/>
  <c r="AA2956" i="11" s="1"/>
  <c r="Y2962" i="11"/>
  <c r="AA2962" i="11" s="1"/>
  <c r="Y2968" i="11"/>
  <c r="AA2968" i="11" s="1"/>
  <c r="Y2974" i="11"/>
  <c r="AA2974" i="11" s="1"/>
  <c r="Y2980" i="11"/>
  <c r="AA2980" i="11" s="1"/>
  <c r="Y2986" i="11"/>
  <c r="AA2986" i="11" s="1"/>
  <c r="Y2992" i="11"/>
  <c r="AA2992" i="11" s="1"/>
  <c r="Y2998" i="11"/>
  <c r="AA2998" i="11" s="1"/>
  <c r="X3001" i="11"/>
  <c r="Z3001" i="11" s="1"/>
  <c r="X3005" i="11"/>
  <c r="Z3005" i="11" s="1"/>
  <c r="X3009" i="11"/>
  <c r="Z3009" i="11" s="1"/>
  <c r="X3013" i="11"/>
  <c r="Z3013" i="11" s="1"/>
  <c r="X3017" i="11"/>
  <c r="Z3017" i="11" s="1"/>
  <c r="Y3028" i="11"/>
  <c r="AA3028" i="11" s="1"/>
  <c r="Y3029" i="11"/>
  <c r="AA3029" i="11" s="1"/>
  <c r="X3029" i="11"/>
  <c r="Z3029" i="11" s="1"/>
  <c r="Y3040" i="11"/>
  <c r="AA3040" i="11" s="1"/>
  <c r="Y3041" i="11"/>
  <c r="AA3041" i="11" s="1"/>
  <c r="X3041" i="11"/>
  <c r="Z3041" i="11" s="1"/>
  <c r="Y3052" i="11"/>
  <c r="AA3052" i="11" s="1"/>
  <c r="Y3053" i="11"/>
  <c r="AA3053" i="11" s="1"/>
  <c r="X3053" i="11"/>
  <c r="Z3053" i="11" s="1"/>
  <c r="Y3064" i="11"/>
  <c r="AA3064" i="11" s="1"/>
  <c r="Y3065" i="11"/>
  <c r="AA3065" i="11" s="1"/>
  <c r="X3065" i="11"/>
  <c r="Z3065" i="11" s="1"/>
  <c r="Y3076" i="11"/>
  <c r="AA3076" i="11" s="1"/>
  <c r="Y3077" i="11"/>
  <c r="AA3077" i="11" s="1"/>
  <c r="X3077" i="11"/>
  <c r="Z3077" i="11" s="1"/>
  <c r="Y3088" i="11"/>
  <c r="AA3088" i="11" s="1"/>
  <c r="Y3089" i="11"/>
  <c r="AA3089" i="11" s="1"/>
  <c r="X3089" i="11"/>
  <c r="Z3089" i="11" s="1"/>
  <c r="Y3192" i="11"/>
  <c r="AA3192" i="11" s="1"/>
  <c r="X3192" i="11"/>
  <c r="Z3192" i="11" s="1"/>
  <c r="Y3204" i="11"/>
  <c r="AA3204" i="11" s="1"/>
  <c r="X3204" i="11"/>
  <c r="Z3204" i="11" s="1"/>
  <c r="Y3216" i="11"/>
  <c r="AA3216" i="11" s="1"/>
  <c r="X3216" i="11"/>
  <c r="Z3216" i="11" s="1"/>
  <c r="Y3228" i="11"/>
  <c r="AA3228" i="11" s="1"/>
  <c r="X3228" i="11"/>
  <c r="Z3228" i="11" s="1"/>
  <c r="Y3240" i="11"/>
  <c r="AA3240" i="11"/>
  <c r="X3240" i="11"/>
  <c r="Z3240" i="11" s="1"/>
  <c r="Y3252" i="11"/>
  <c r="AA3252" i="11" s="1"/>
  <c r="X3252" i="11"/>
  <c r="Z3252" i="11" s="1"/>
  <c r="Y3264" i="11"/>
  <c r="AA3264" i="11" s="1"/>
  <c r="X3264" i="11"/>
  <c r="Z3264" i="11" s="1"/>
  <c r="Y3276" i="11"/>
  <c r="AA3276" i="11" s="1"/>
  <c r="X3276" i="11"/>
  <c r="Z3276" i="11" s="1"/>
  <c r="X3971" i="11"/>
  <c r="Z3971" i="11" s="1"/>
  <c r="Y3971" i="11"/>
  <c r="AA3971" i="11" s="1"/>
  <c r="X3978" i="11"/>
  <c r="Z3978" i="11" s="1"/>
  <c r="Y3978" i="11"/>
  <c r="AA3978" i="11" s="1"/>
  <c r="Y3996" i="11"/>
  <c r="AA3996" i="11" s="1"/>
  <c r="X3996" i="11"/>
  <c r="Z3996" i="11" s="1"/>
  <c r="Y3704" i="11"/>
  <c r="AA3704" i="11" s="1"/>
  <c r="X3704" i="11"/>
  <c r="Z3704" i="11" s="1"/>
  <c r="Y4068" i="11"/>
  <c r="AA4068" i="11" s="1"/>
  <c r="X4068" i="11"/>
  <c r="Z4068" i="11" s="1"/>
  <c r="X3097" i="11"/>
  <c r="Z3097" i="11" s="1"/>
  <c r="X3099" i="11"/>
  <c r="Z3099" i="11" s="1"/>
  <c r="X3101" i="11"/>
  <c r="Z3101" i="11" s="1"/>
  <c r="X3103" i="11"/>
  <c r="Z3103" i="11" s="1"/>
  <c r="X3105" i="11"/>
  <c r="Z3105" i="11" s="1"/>
  <c r="X3107" i="11"/>
  <c r="Z3107" i="11" s="1"/>
  <c r="X3109" i="11"/>
  <c r="Z3109" i="11" s="1"/>
  <c r="X3111" i="11"/>
  <c r="Z3111" i="11" s="1"/>
  <c r="X3113" i="11"/>
  <c r="Z3113" i="11" s="1"/>
  <c r="X3115" i="11"/>
  <c r="Z3115" i="11" s="1"/>
  <c r="X3117" i="11"/>
  <c r="Z3117" i="11" s="1"/>
  <c r="X3119" i="11"/>
  <c r="Z3119" i="11" s="1"/>
  <c r="X3121" i="11"/>
  <c r="Z3121" i="11" s="1"/>
  <c r="X3123" i="11"/>
  <c r="Z3123" i="11" s="1"/>
  <c r="X3125" i="11"/>
  <c r="Z3125" i="11" s="1"/>
  <c r="X3127" i="11"/>
  <c r="Z3127" i="11" s="1"/>
  <c r="X3129" i="11"/>
  <c r="Z3129" i="11" s="1"/>
  <c r="X3131" i="11"/>
  <c r="Z3131" i="11" s="1"/>
  <c r="X3133" i="11"/>
  <c r="Z3133" i="11" s="1"/>
  <c r="X3135" i="11"/>
  <c r="Z3135" i="11" s="1"/>
  <c r="X3137" i="11"/>
  <c r="Z3137" i="11" s="1"/>
  <c r="X3139" i="11"/>
  <c r="Z3139" i="11" s="1"/>
  <c r="X3141" i="11"/>
  <c r="Z3141" i="11" s="1"/>
  <c r="X3143" i="11"/>
  <c r="Z3143" i="11" s="1"/>
  <c r="X3145" i="11"/>
  <c r="Z3145" i="11" s="1"/>
  <c r="X3147" i="11"/>
  <c r="Z3147" i="11" s="1"/>
  <c r="X3149" i="11"/>
  <c r="Z3149" i="11" s="1"/>
  <c r="X3151" i="11"/>
  <c r="Z3151" i="11" s="1"/>
  <c r="X3153" i="11"/>
  <c r="Z3153" i="11" s="1"/>
  <c r="X3155" i="11"/>
  <c r="Z3155" i="11" s="1"/>
  <c r="X3157" i="11"/>
  <c r="Z3157" i="11" s="1"/>
  <c r="X3159" i="11"/>
  <c r="Z3159" i="11" s="1"/>
  <c r="X3161" i="11"/>
  <c r="Z3161" i="11" s="1"/>
  <c r="X3163" i="11"/>
  <c r="Z3163" i="11" s="1"/>
  <c r="X3165" i="11"/>
  <c r="Z3165" i="11" s="1"/>
  <c r="X3167" i="11"/>
  <c r="Z3167" i="11" s="1"/>
  <c r="X3169" i="11"/>
  <c r="Z3169" i="11" s="1"/>
  <c r="X3171" i="11"/>
  <c r="Z3171" i="11" s="1"/>
  <c r="X3173" i="11"/>
  <c r="Z3173" i="11" s="1"/>
  <c r="X3175" i="11"/>
  <c r="Z3175" i="11" s="1"/>
  <c r="X3177" i="11"/>
  <c r="Z3177" i="11" s="1"/>
  <c r="X3179" i="11"/>
  <c r="Z3179" i="11" s="1"/>
  <c r="X3181" i="11"/>
  <c r="Z3181" i="11" s="1"/>
  <c r="X3183" i="11"/>
  <c r="Z3183" i="11" s="1"/>
  <c r="X3185" i="11"/>
  <c r="Z3185" i="11" s="1"/>
  <c r="X3187" i="11"/>
  <c r="Z3187" i="11" s="1"/>
  <c r="X3189" i="11"/>
  <c r="Z3189" i="11" s="1"/>
  <c r="X3191" i="11"/>
  <c r="Z3191" i="11" s="1"/>
  <c r="X3193" i="11"/>
  <c r="Z3193" i="11" s="1"/>
  <c r="X3195" i="11"/>
  <c r="Z3195" i="11" s="1"/>
  <c r="X3197" i="11"/>
  <c r="Z3197" i="11" s="1"/>
  <c r="X3199" i="11"/>
  <c r="Z3199" i="11" s="1"/>
  <c r="X3201" i="11"/>
  <c r="Z3201" i="11" s="1"/>
  <c r="X3203" i="11"/>
  <c r="Z3203" i="11" s="1"/>
  <c r="X3205" i="11"/>
  <c r="Z3205" i="11" s="1"/>
  <c r="X3207" i="11"/>
  <c r="Z3207" i="11" s="1"/>
  <c r="X3209" i="11"/>
  <c r="Z3209" i="11" s="1"/>
  <c r="X3211" i="11"/>
  <c r="Z3211" i="11" s="1"/>
  <c r="X3213" i="11"/>
  <c r="Z3213" i="11" s="1"/>
  <c r="X3215" i="11"/>
  <c r="Z3215" i="11" s="1"/>
  <c r="X3217" i="11"/>
  <c r="Z3217" i="11" s="1"/>
  <c r="X3219" i="11"/>
  <c r="Z3219" i="11" s="1"/>
  <c r="X3221" i="11"/>
  <c r="Z3221" i="11" s="1"/>
  <c r="X3223" i="11"/>
  <c r="Z3223" i="11" s="1"/>
  <c r="X3225" i="11"/>
  <c r="Z3225" i="11" s="1"/>
  <c r="X3227" i="11"/>
  <c r="Z3227" i="11" s="1"/>
  <c r="X3229" i="11"/>
  <c r="Z3229" i="11" s="1"/>
  <c r="X3231" i="11"/>
  <c r="Z3231" i="11" s="1"/>
  <c r="X3233" i="11"/>
  <c r="Z3233" i="11" s="1"/>
  <c r="X3235" i="11"/>
  <c r="Z3235" i="11" s="1"/>
  <c r="X3237" i="11"/>
  <c r="Z3237" i="11" s="1"/>
  <c r="X3239" i="11"/>
  <c r="Z3239" i="11" s="1"/>
  <c r="X3241" i="11"/>
  <c r="Z3241" i="11" s="1"/>
  <c r="X3243" i="11"/>
  <c r="Z3243" i="11" s="1"/>
  <c r="X3245" i="11"/>
  <c r="Z3245" i="11" s="1"/>
  <c r="X3247" i="11"/>
  <c r="Z3247" i="11" s="1"/>
  <c r="X3249" i="11"/>
  <c r="Z3249" i="11" s="1"/>
  <c r="X3251" i="11"/>
  <c r="Z3251" i="11" s="1"/>
  <c r="X3253" i="11"/>
  <c r="Z3253" i="11" s="1"/>
  <c r="X3255" i="11"/>
  <c r="Z3255" i="11" s="1"/>
  <c r="X3257" i="11"/>
  <c r="Z3257" i="11" s="1"/>
  <c r="X3259" i="11"/>
  <c r="Z3259" i="11" s="1"/>
  <c r="X3261" i="11"/>
  <c r="Z3261" i="11" s="1"/>
  <c r="X3263" i="11"/>
  <c r="Z3263" i="11" s="1"/>
  <c r="X3265" i="11"/>
  <c r="Z3265" i="11" s="1"/>
  <c r="X3267" i="11"/>
  <c r="Z3267" i="11" s="1"/>
  <c r="X3269" i="11"/>
  <c r="Z3269" i="11" s="1"/>
  <c r="X3271" i="11"/>
  <c r="Z3271" i="11" s="1"/>
  <c r="X3273" i="11"/>
  <c r="Z3273" i="11" s="1"/>
  <c r="X3275" i="11"/>
  <c r="Z3275" i="11" s="1"/>
  <c r="X3277" i="11"/>
  <c r="Z3277" i="11" s="1"/>
  <c r="X3279" i="11"/>
  <c r="Z3279" i="11" s="1"/>
  <c r="X3281" i="11"/>
  <c r="Z3281" i="11" s="1"/>
  <c r="X3283" i="11"/>
  <c r="Z3283" i="11" s="1"/>
  <c r="X3290" i="11"/>
  <c r="Z3290" i="11" s="1"/>
  <c r="Y3300" i="11"/>
  <c r="AA3300" i="11" s="1"/>
  <c r="Y3304" i="11"/>
  <c r="AA3304" i="11" s="1"/>
  <c r="Y3308" i="11"/>
  <c r="AA3308" i="11" s="1"/>
  <c r="X3870" i="11"/>
  <c r="Z3870" i="11" s="1"/>
  <c r="Y3870" i="11"/>
  <c r="AA3870" i="11" s="1"/>
  <c r="Y3879" i="11"/>
  <c r="AA3879" i="11" s="1"/>
  <c r="X3879" i="11"/>
  <c r="Z3879" i="11" s="1"/>
  <c r="X3888" i="11"/>
  <c r="Z3888" i="11" s="1"/>
  <c r="Y3888" i="11"/>
  <c r="AA3888" i="11" s="1"/>
  <c r="Y3897" i="11"/>
  <c r="AA3897" i="11" s="1"/>
  <c r="X3897" i="11"/>
  <c r="Z3897" i="11" s="1"/>
  <c r="X3906" i="11"/>
  <c r="Z3906" i="11" s="1"/>
  <c r="Y3906" i="11"/>
  <c r="AA3906" i="11" s="1"/>
  <c r="Y3915" i="11"/>
  <c r="AA3915" i="11" s="1"/>
  <c r="X3915" i="11"/>
  <c r="Z3915" i="11" s="1"/>
  <c r="X3924" i="11"/>
  <c r="Z3924" i="11" s="1"/>
  <c r="Y3924" i="11"/>
  <c r="AA3924" i="11" s="1"/>
  <c r="Y3933" i="11"/>
  <c r="AA3933" i="11" s="1"/>
  <c r="X3933" i="11"/>
  <c r="Z3933" i="11" s="1"/>
  <c r="X3942" i="11"/>
  <c r="Z3942" i="11"/>
  <c r="Y3942" i="11"/>
  <c r="AA3942" i="11" s="1"/>
  <c r="Y3951" i="11"/>
  <c r="AA3951" i="11" s="1"/>
  <c r="X3951" i="11"/>
  <c r="Z3951" i="11" s="1"/>
  <c r="X3960" i="11"/>
  <c r="Z3960" i="11" s="1"/>
  <c r="Y3960" i="11"/>
  <c r="AA3960" i="11"/>
  <c r="Y3977" i="11"/>
  <c r="AA3977" i="11" s="1"/>
  <c r="X3977" i="11"/>
  <c r="Z3977" i="11" s="1"/>
  <c r="Y4008" i="11"/>
  <c r="AA4008" i="11" s="1"/>
  <c r="X4008" i="11"/>
  <c r="Z4008" i="11" s="1"/>
  <c r="Y4080" i="11"/>
  <c r="AA4080" i="11" s="1"/>
  <c r="X4080" i="11"/>
  <c r="Z4080" i="11" s="1"/>
  <c r="X4180" i="11"/>
  <c r="Z4180" i="11" s="1"/>
  <c r="Y4180" i="11"/>
  <c r="AA4180" i="11" s="1"/>
  <c r="X4192" i="11"/>
  <c r="Z4192" i="11" s="1"/>
  <c r="Y4192" i="11"/>
  <c r="AA4192" i="11" s="1"/>
  <c r="X4204" i="11"/>
  <c r="Z4204" i="11" s="1"/>
  <c r="Y4204" i="11"/>
  <c r="AA4204" i="11" s="1"/>
  <c r="Y4020" i="11"/>
  <c r="AA4020" i="11" s="1"/>
  <c r="X4020" i="11"/>
  <c r="Z4020" i="11" s="1"/>
  <c r="Y4092" i="11"/>
  <c r="AA4092" i="11" s="1"/>
  <c r="X4092" i="11"/>
  <c r="Z4092" i="11" s="1"/>
  <c r="Y3873" i="11"/>
  <c r="AA3873" i="11" s="1"/>
  <c r="X3873" i="11"/>
  <c r="Z3873" i="11" s="1"/>
  <c r="X3882" i="11"/>
  <c r="Z3882" i="11" s="1"/>
  <c r="Y3882" i="11"/>
  <c r="AA3882" i="11" s="1"/>
  <c r="Y3891" i="11"/>
  <c r="AA3891" i="11" s="1"/>
  <c r="X3891" i="11"/>
  <c r="Z3891" i="11" s="1"/>
  <c r="X3900" i="11"/>
  <c r="Z3900" i="11" s="1"/>
  <c r="Y3900" i="11"/>
  <c r="AA3900" i="11" s="1"/>
  <c r="Y3909" i="11"/>
  <c r="AA3909" i="11" s="1"/>
  <c r="X3909" i="11"/>
  <c r="Z3909" i="11" s="1"/>
  <c r="X3918" i="11"/>
  <c r="Z3918" i="11" s="1"/>
  <c r="Y3918" i="11"/>
  <c r="AA3918" i="11" s="1"/>
  <c r="Y3927" i="11"/>
  <c r="AA3927" i="11" s="1"/>
  <c r="X3927" i="11"/>
  <c r="Z3927" i="11" s="1"/>
  <c r="X3936" i="11"/>
  <c r="Z3936" i="11" s="1"/>
  <c r="Y3936" i="11"/>
  <c r="AA3936" i="11" s="1"/>
  <c r="Y3945" i="11"/>
  <c r="AA3945" i="11" s="1"/>
  <c r="X3945" i="11"/>
  <c r="Z3945" i="11" s="1"/>
  <c r="X3954" i="11"/>
  <c r="Z3954" i="11" s="1"/>
  <c r="Y3954" i="11"/>
  <c r="AA3954" i="11" s="1"/>
  <c r="Y3963" i="11"/>
  <c r="AA3963" i="11" s="1"/>
  <c r="X3963" i="11"/>
  <c r="Z3963" i="11" s="1"/>
  <c r="Y4032" i="11"/>
  <c r="AA4032" i="11" s="1"/>
  <c r="X4032" i="11"/>
  <c r="Z4032" i="11" s="1"/>
  <c r="X3710" i="11"/>
  <c r="Z3710" i="11" s="1"/>
  <c r="X3716" i="11"/>
  <c r="Z3716" i="11" s="1"/>
  <c r="X3722" i="11"/>
  <c r="Z3722" i="11" s="1"/>
  <c r="Y4044" i="11"/>
  <c r="AA4044" i="11" s="1"/>
  <c r="X4044" i="11"/>
  <c r="Z4044" i="11" s="1"/>
  <c r="Y3867" i="11"/>
  <c r="AA3867" i="11" s="1"/>
  <c r="X3867" i="11"/>
  <c r="Z3867" i="11" s="1"/>
  <c r="X3876" i="11"/>
  <c r="Z3876" i="11" s="1"/>
  <c r="Y3876" i="11"/>
  <c r="AA3876" i="11" s="1"/>
  <c r="Y3885" i="11"/>
  <c r="AA3885" i="11" s="1"/>
  <c r="X3885" i="11"/>
  <c r="Z3885" i="11" s="1"/>
  <c r="X3894" i="11"/>
  <c r="Z3894" i="11" s="1"/>
  <c r="Y3894" i="11"/>
  <c r="AA3894" i="11" s="1"/>
  <c r="Y3903" i="11"/>
  <c r="AA3903" i="11" s="1"/>
  <c r="X3903" i="11"/>
  <c r="Z3903" i="11" s="1"/>
  <c r="X3912" i="11"/>
  <c r="Z3912" i="11" s="1"/>
  <c r="Y3912" i="11"/>
  <c r="AA3912" i="11" s="1"/>
  <c r="Y3921" i="11"/>
  <c r="AA3921" i="11" s="1"/>
  <c r="X3921" i="11"/>
  <c r="Z3921" i="11" s="1"/>
  <c r="X3930" i="11"/>
  <c r="Z3930" i="11" s="1"/>
  <c r="Y3930" i="11"/>
  <c r="AA3930" i="11" s="1"/>
  <c r="Y3939" i="11"/>
  <c r="AA3939" i="11" s="1"/>
  <c r="X3939" i="11"/>
  <c r="Z3939" i="11" s="1"/>
  <c r="X3948" i="11"/>
  <c r="Z3948" i="11" s="1"/>
  <c r="Y3948" i="11"/>
  <c r="AA3948" i="11" s="1"/>
  <c r="Y3957" i="11"/>
  <c r="AA3957" i="11" s="1"/>
  <c r="X3957" i="11"/>
  <c r="Z3957" i="11" s="1"/>
  <c r="X3966" i="11"/>
  <c r="Z3966" i="11" s="1"/>
  <c r="Y3966" i="11"/>
  <c r="AA3966" i="11" s="1"/>
  <c r="Y4056" i="11"/>
  <c r="AA4056" i="11" s="1"/>
  <c r="X4056" i="11"/>
  <c r="Z4056" i="11" s="1"/>
  <c r="Y3998" i="11"/>
  <c r="AA3998" i="11" s="1"/>
  <c r="X3998" i="11"/>
  <c r="Z3998" i="11" s="1"/>
  <c r="Y4010" i="11"/>
  <c r="AA4010" i="11" s="1"/>
  <c r="X4010" i="11"/>
  <c r="Z4010" i="11" s="1"/>
  <c r="Y4022" i="11"/>
  <c r="AA4022" i="11" s="1"/>
  <c r="X4022" i="11"/>
  <c r="Z4022" i="11" s="1"/>
  <c r="Y4034" i="11"/>
  <c r="AA4034" i="11" s="1"/>
  <c r="X4034" i="11"/>
  <c r="Z4034" i="11" s="1"/>
  <c r="Y4046" i="11"/>
  <c r="AA4046" i="11" s="1"/>
  <c r="X4046" i="11"/>
  <c r="Z4046" i="11" s="1"/>
  <c r="Y4058" i="11"/>
  <c r="AA4058" i="11" s="1"/>
  <c r="X4058" i="11"/>
  <c r="Z4058" i="11" s="1"/>
  <c r="Y4070" i="11"/>
  <c r="AA4070" i="11" s="1"/>
  <c r="X4070" i="11"/>
  <c r="Z4070" i="11" s="1"/>
  <c r="Y4082" i="11"/>
  <c r="AA4082" i="11" s="1"/>
  <c r="X4082" i="11"/>
  <c r="Z4082" i="11" s="1"/>
  <c r="Y4094" i="11"/>
  <c r="AA4094" i="11" s="1"/>
  <c r="X4094" i="11"/>
  <c r="Z4094" i="11" s="1"/>
  <c r="X4176" i="11"/>
  <c r="Z4176" i="11" s="1"/>
  <c r="Y4176" i="11"/>
  <c r="AA4176" i="11" s="1"/>
  <c r="Y4540" i="11"/>
  <c r="AA4540" i="11" s="1"/>
  <c r="X4540" i="11"/>
  <c r="Z4540" i="11" s="1"/>
  <c r="X4216" i="11"/>
  <c r="Z4216" i="11" s="1"/>
  <c r="Y4216" i="11"/>
  <c r="AA4216" i="11" s="1"/>
  <c r="X4228" i="11"/>
  <c r="Z4228" i="11" s="1"/>
  <c r="Y4228" i="11"/>
  <c r="AA4228" i="11" s="1"/>
  <c r="X4240" i="11"/>
  <c r="Z4240" i="11" s="1"/>
  <c r="Y4240" i="11"/>
  <c r="AA4240" i="11" s="1"/>
  <c r="X4252" i="11"/>
  <c r="Z4252" i="11" s="1"/>
  <c r="Y4252" i="11"/>
  <c r="AA4252" i="11" s="1"/>
  <c r="Y4334" i="11"/>
  <c r="AA4334" i="11" s="1"/>
  <c r="X4334" i="11"/>
  <c r="Z4334" i="11" s="1"/>
  <c r="Y3979" i="11"/>
  <c r="AA3979" i="11" s="1"/>
  <c r="X3979" i="11"/>
  <c r="Z3979" i="11" s="1"/>
  <c r="Y3980" i="11"/>
  <c r="AA3980" i="11" s="1"/>
  <c r="X3980" i="11"/>
  <c r="Z3980" i="11" s="1"/>
  <c r="Y3981" i="11"/>
  <c r="AA3981" i="11" s="1"/>
  <c r="X3981" i="11"/>
  <c r="Z3981" i="11" s="1"/>
  <c r="Y3982" i="11"/>
  <c r="AA3982" i="11" s="1"/>
  <c r="X3982" i="11"/>
  <c r="Z3982" i="11" s="1"/>
  <c r="Y3983" i="11"/>
  <c r="AA3983" i="11" s="1"/>
  <c r="X3983" i="11"/>
  <c r="Z3983" i="11" s="1"/>
  <c r="Y3984" i="11"/>
  <c r="AA3984" i="11" s="1"/>
  <c r="X3984" i="11"/>
  <c r="Z3984" i="11" s="1"/>
  <c r="Y3985" i="11"/>
  <c r="AA3985" i="11" s="1"/>
  <c r="X3985" i="11"/>
  <c r="Z3985" i="11" s="1"/>
  <c r="Y3986" i="11"/>
  <c r="AA3986" i="11" s="1"/>
  <c r="X3986" i="11"/>
  <c r="Z3986" i="11" s="1"/>
  <c r="Y3987" i="11"/>
  <c r="AA3987" i="11" s="1"/>
  <c r="X3987" i="11"/>
  <c r="Z3987" i="11" s="1"/>
  <c r="Y3988" i="11"/>
  <c r="AA3988" i="11" s="1"/>
  <c r="X3988" i="11"/>
  <c r="Z3988" i="11" s="1"/>
  <c r="Y3989" i="11"/>
  <c r="AA3989" i="11" s="1"/>
  <c r="X3989" i="11"/>
  <c r="Z3989" i="11" s="1"/>
  <c r="Y3990" i="11"/>
  <c r="AA3990" i="11" s="1"/>
  <c r="X3990" i="11"/>
  <c r="Z3990" i="11" s="1"/>
  <c r="Y3991" i="11"/>
  <c r="AA3991" i="11" s="1"/>
  <c r="X3991" i="11"/>
  <c r="Z3991" i="11" s="1"/>
  <c r="Y3992" i="11"/>
  <c r="AA3992" i="11" s="1"/>
  <c r="X3992" i="11"/>
  <c r="Z3992" i="11" s="1"/>
  <c r="Y3994" i="11"/>
  <c r="AA3994" i="11" s="1"/>
  <c r="X3994" i="11"/>
  <c r="Z3994" i="11" s="1"/>
  <c r="Y4006" i="11"/>
  <c r="AA4006" i="11" s="1"/>
  <c r="X4006" i="11"/>
  <c r="Z4006" i="11" s="1"/>
  <c r="Y4018" i="11"/>
  <c r="AA4018" i="11" s="1"/>
  <c r="X4018" i="11"/>
  <c r="Z4018" i="11" s="1"/>
  <c r="Y4030" i="11"/>
  <c r="AA4030" i="11" s="1"/>
  <c r="X4030" i="11"/>
  <c r="Z4030" i="11" s="1"/>
  <c r="Y4042" i="11"/>
  <c r="AA4042" i="11" s="1"/>
  <c r="X4042" i="11"/>
  <c r="Z4042" i="11" s="1"/>
  <c r="Y4054" i="11"/>
  <c r="AA4054" i="11" s="1"/>
  <c r="X4054" i="11"/>
  <c r="Z4054" i="11" s="1"/>
  <c r="Y4066" i="11"/>
  <c r="AA4066" i="11" s="1"/>
  <c r="X4066" i="11"/>
  <c r="Z4066" i="11" s="1"/>
  <c r="Y4078" i="11"/>
  <c r="AA4078" i="11" s="1"/>
  <c r="X4078" i="11"/>
  <c r="Z4078" i="11" s="1"/>
  <c r="Y4090" i="11"/>
  <c r="AA4090" i="11" s="1"/>
  <c r="X4090" i="11"/>
  <c r="Z4090" i="11" s="1"/>
  <c r="Y3972" i="11"/>
  <c r="AA3972" i="11" s="1"/>
  <c r="Y4004" i="11"/>
  <c r="AA4004" i="11" s="1"/>
  <c r="X4004" i="11"/>
  <c r="Z4004" i="11" s="1"/>
  <c r="Y4016" i="11"/>
  <c r="AA4016" i="11" s="1"/>
  <c r="X4016" i="11"/>
  <c r="Z4016" i="11" s="1"/>
  <c r="Y4028" i="11"/>
  <c r="AA4028" i="11" s="1"/>
  <c r="X4028" i="11"/>
  <c r="Z4028" i="11" s="1"/>
  <c r="Y4040" i="11"/>
  <c r="AA4040" i="11" s="1"/>
  <c r="X4040" i="11"/>
  <c r="Z4040" i="11" s="1"/>
  <c r="Y4052" i="11"/>
  <c r="AA4052" i="11" s="1"/>
  <c r="X4052" i="11"/>
  <c r="Z4052" i="11" s="1"/>
  <c r="Y4064" i="11"/>
  <c r="AA4064" i="11" s="1"/>
  <c r="X4064" i="11"/>
  <c r="Z4064" i="11" s="1"/>
  <c r="Y4076" i="11"/>
  <c r="AA4076" i="11" s="1"/>
  <c r="X4076" i="11"/>
  <c r="Z4076" i="11" s="1"/>
  <c r="Y4088" i="11"/>
  <c r="AA4088" i="11" s="1"/>
  <c r="X4088" i="11"/>
  <c r="Z4088" i="11" s="1"/>
  <c r="Y4317" i="11"/>
  <c r="AA4317" i="11" s="1"/>
  <c r="X4317" i="11"/>
  <c r="Z4317" i="11" s="1"/>
  <c r="X3703" i="11"/>
  <c r="Z3703" i="11" s="1"/>
  <c r="X3705" i="11"/>
  <c r="Z3705" i="11" s="1"/>
  <c r="X3707" i="11"/>
  <c r="Z3707" i="11" s="1"/>
  <c r="X3709" i="11"/>
  <c r="Z3709" i="11" s="1"/>
  <c r="Y4002" i="11"/>
  <c r="AA4002" i="11" s="1"/>
  <c r="X4002" i="11"/>
  <c r="Z4002" i="11" s="1"/>
  <c r="Y4014" i="11"/>
  <c r="AA4014" i="11" s="1"/>
  <c r="X4014" i="11"/>
  <c r="Z4014" i="11" s="1"/>
  <c r="Y4026" i="11"/>
  <c r="AA4026" i="11" s="1"/>
  <c r="X4026" i="11"/>
  <c r="Z4026" i="11" s="1"/>
  <c r="Y4038" i="11"/>
  <c r="AA4038" i="11" s="1"/>
  <c r="X4038" i="11"/>
  <c r="Z4038" i="11" s="1"/>
  <c r="Y4050" i="11"/>
  <c r="AA4050" i="11" s="1"/>
  <c r="X4050" i="11"/>
  <c r="Z4050" i="11" s="1"/>
  <c r="Y4062" i="11"/>
  <c r="AA4062" i="11" s="1"/>
  <c r="X4062" i="11"/>
  <c r="Z4062" i="11" s="1"/>
  <c r="Y4074" i="11"/>
  <c r="AA4074" i="11" s="1"/>
  <c r="X4074" i="11"/>
  <c r="Z4074" i="11" s="1"/>
  <c r="Y4086" i="11"/>
  <c r="AA4086" i="11" s="1"/>
  <c r="X4086" i="11"/>
  <c r="Z4086" i="11" s="1"/>
  <c r="X4186" i="11"/>
  <c r="Z4186" i="11" s="1"/>
  <c r="Y4186" i="11"/>
  <c r="AA4186" i="11" s="1"/>
  <c r="X4198" i="11"/>
  <c r="Z4198" i="11" s="1"/>
  <c r="Y4198" i="11"/>
  <c r="AA4198" i="11" s="1"/>
  <c r="X4210" i="11"/>
  <c r="Z4210" i="11" s="1"/>
  <c r="Y4210" i="11"/>
  <c r="AA4210" i="11" s="1"/>
  <c r="X4222" i="11"/>
  <c r="Z4222" i="11" s="1"/>
  <c r="Y4222" i="11"/>
  <c r="AA4222" i="11" s="1"/>
  <c r="X4234" i="11"/>
  <c r="Z4234" i="11" s="1"/>
  <c r="Y4234" i="11"/>
  <c r="AA4234" i="11" s="1"/>
  <c r="X4246" i="11"/>
  <c r="Z4246" i="11" s="1"/>
  <c r="Y4246" i="11"/>
  <c r="AA4246" i="11" s="1"/>
  <c r="Y3968" i="11"/>
  <c r="AA3968" i="11" s="1"/>
  <c r="Y3974" i="11"/>
  <c r="AA3974" i="11" s="1"/>
  <c r="Y4000" i="11"/>
  <c r="AA4000" i="11" s="1"/>
  <c r="X4000" i="11"/>
  <c r="Z4000" i="11" s="1"/>
  <c r="Y4012" i="11"/>
  <c r="AA4012" i="11" s="1"/>
  <c r="X4012" i="11"/>
  <c r="Z4012" i="11" s="1"/>
  <c r="Y4024" i="11"/>
  <c r="AA4024" i="11" s="1"/>
  <c r="X4024" i="11"/>
  <c r="Z4024" i="11" s="1"/>
  <c r="Y4036" i="11"/>
  <c r="AA4036" i="11" s="1"/>
  <c r="X4036" i="11"/>
  <c r="Z4036" i="11" s="1"/>
  <c r="Y4048" i="11"/>
  <c r="AA4048" i="11" s="1"/>
  <c r="X4048" i="11"/>
  <c r="Z4048" i="11" s="1"/>
  <c r="Y4060" i="11"/>
  <c r="AA4060" i="11" s="1"/>
  <c r="X4060" i="11"/>
  <c r="Z4060" i="11" s="1"/>
  <c r="Y4072" i="11"/>
  <c r="AA4072" i="11" s="1"/>
  <c r="X4072" i="11"/>
  <c r="Z4072" i="11" s="1"/>
  <c r="Y4084" i="11"/>
  <c r="AA4084" i="11" s="1"/>
  <c r="X4084" i="11"/>
  <c r="Z4084" i="11" s="1"/>
  <c r="Y4096" i="11"/>
  <c r="AA4096" i="11" s="1"/>
  <c r="X4096" i="11"/>
  <c r="Z4096" i="11" s="1"/>
  <c r="Y4098" i="11"/>
  <c r="AA4098" i="11" s="1"/>
  <c r="X4098" i="11"/>
  <c r="Z4098" i="11" s="1"/>
  <c r="Y4100" i="11"/>
  <c r="AA4100" i="11" s="1"/>
  <c r="X4100" i="11"/>
  <c r="Z4100" i="11" s="1"/>
  <c r="Y4102" i="11"/>
  <c r="AA4102" i="11" s="1"/>
  <c r="X4102" i="11"/>
  <c r="Z4102" i="11" s="1"/>
  <c r="Y4104" i="11"/>
  <c r="AA4104" i="11" s="1"/>
  <c r="X4104" i="11"/>
  <c r="Z4104" i="11" s="1"/>
  <c r="Y4106" i="11"/>
  <c r="AA4106" i="11" s="1"/>
  <c r="X4106" i="11"/>
  <c r="Z4106" i="11" s="1"/>
  <c r="Y4108" i="11"/>
  <c r="AA4108" i="11" s="1"/>
  <c r="X4108" i="11"/>
  <c r="Z4108" i="11" s="1"/>
  <c r="Y4110" i="11"/>
  <c r="AA4110" i="11" s="1"/>
  <c r="X4110" i="11"/>
  <c r="Z4110" i="11" s="1"/>
  <c r="Y4112" i="11"/>
  <c r="AA4112" i="11" s="1"/>
  <c r="X4112" i="11"/>
  <c r="Z4112" i="11" s="1"/>
  <c r="Y4114" i="11"/>
  <c r="AA4114" i="11" s="1"/>
  <c r="X4114" i="11"/>
  <c r="Z4114" i="11" s="1"/>
  <c r="Y4116" i="11"/>
  <c r="AA4116" i="11" s="1"/>
  <c r="X4116" i="11"/>
  <c r="Z4116" i="11" s="1"/>
  <c r="Y4118" i="11"/>
  <c r="AA4118" i="11" s="1"/>
  <c r="X4118" i="11"/>
  <c r="Z4118" i="11" s="1"/>
  <c r="Y4120" i="11"/>
  <c r="AA4120" i="11" s="1"/>
  <c r="X4120" i="11"/>
  <c r="Z4120" i="11" s="1"/>
  <c r="Y4122" i="11"/>
  <c r="AA4122" i="11" s="1"/>
  <c r="X4122" i="11"/>
  <c r="Z4122" i="11" s="1"/>
  <c r="Y4124" i="11"/>
  <c r="AA4124" i="11" s="1"/>
  <c r="X4124" i="11"/>
  <c r="Z4124" i="11" s="1"/>
  <c r="Y4126" i="11"/>
  <c r="AA4126" i="11" s="1"/>
  <c r="X4126" i="11"/>
  <c r="Z4126" i="11" s="1"/>
  <c r="Y4128" i="11"/>
  <c r="AA4128" i="11" s="1"/>
  <c r="X4128" i="11"/>
  <c r="Z4128" i="11" s="1"/>
  <c r="Y4130" i="11"/>
  <c r="AA4130" i="11" s="1"/>
  <c r="X4130" i="11"/>
  <c r="Z4130" i="11" s="1"/>
  <c r="Y4132" i="11"/>
  <c r="AA4132" i="11" s="1"/>
  <c r="X4132" i="11"/>
  <c r="Z4132" i="11" s="1"/>
  <c r="Y4134" i="11"/>
  <c r="AA4134" i="11" s="1"/>
  <c r="X4134" i="11"/>
  <c r="Z4134" i="11" s="1"/>
  <c r="Y4136" i="11"/>
  <c r="AA4136" i="11" s="1"/>
  <c r="X4136" i="11"/>
  <c r="Z4136" i="11" s="1"/>
  <c r="Y4138" i="11"/>
  <c r="AA4138" i="11" s="1"/>
  <c r="X4138" i="11"/>
  <c r="Z4138" i="11" s="1"/>
  <c r="Y4140" i="11"/>
  <c r="AA4140" i="11" s="1"/>
  <c r="X4140" i="11"/>
  <c r="Z4140" i="11" s="1"/>
  <c r="Y4142" i="11"/>
  <c r="AA4142" i="11" s="1"/>
  <c r="X4142" i="11"/>
  <c r="Z4142" i="11" s="1"/>
  <c r="Y4144" i="11"/>
  <c r="AA4144" i="11" s="1"/>
  <c r="X4144" i="11"/>
  <c r="Z4144" i="11" s="1"/>
  <c r="Y4146" i="11"/>
  <c r="AA4146" i="11" s="1"/>
  <c r="X4146" i="11"/>
  <c r="Z4146" i="11" s="1"/>
  <c r="Y4148" i="11"/>
  <c r="AA4148" i="11" s="1"/>
  <c r="X4148" i="11"/>
  <c r="Z4148" i="11" s="1"/>
  <c r="Y4150" i="11"/>
  <c r="AA4150" i="11" s="1"/>
  <c r="X4150" i="11"/>
  <c r="Z4150" i="11" s="1"/>
  <c r="Y4152" i="11"/>
  <c r="AA4152" i="11" s="1"/>
  <c r="X4152" i="11"/>
  <c r="Z4152" i="11" s="1"/>
  <c r="Y4154" i="11"/>
  <c r="AA4154" i="11" s="1"/>
  <c r="X4154" i="11"/>
  <c r="Z4154" i="11" s="1"/>
  <c r="Y4156" i="11"/>
  <c r="AA4156" i="11" s="1"/>
  <c r="X4156" i="11"/>
  <c r="Z4156" i="11" s="1"/>
  <c r="Y4158" i="11"/>
  <c r="AA4158" i="11" s="1"/>
  <c r="X4158" i="11"/>
  <c r="Z4158" i="11" s="1"/>
  <c r="Y4160" i="11"/>
  <c r="AA4160" i="11" s="1"/>
  <c r="X4160" i="11"/>
  <c r="Z4160" i="11" s="1"/>
  <c r="Y4162" i="11"/>
  <c r="AA4162" i="11" s="1"/>
  <c r="X4162" i="11"/>
  <c r="Z4162" i="11" s="1"/>
  <c r="Y4164" i="11"/>
  <c r="AA4164" i="11" s="1"/>
  <c r="X4164" i="11"/>
  <c r="Z4164" i="11" s="1"/>
  <c r="Y4166" i="11"/>
  <c r="AA4166" i="11" s="1"/>
  <c r="X4166" i="11"/>
  <c r="Z4166" i="11" s="1"/>
  <c r="Y4168" i="11"/>
  <c r="AA4168" i="11" s="1"/>
  <c r="X4168" i="11"/>
  <c r="Z4168" i="11" s="1"/>
  <c r="Y4170" i="11"/>
  <c r="AA4170" i="11" s="1"/>
  <c r="X4170" i="11"/>
  <c r="Z4170" i="11" s="1"/>
  <c r="X4172" i="11"/>
  <c r="Z4172" i="11" s="1"/>
  <c r="Y4172" i="11"/>
  <c r="AA4172" i="11" s="1"/>
  <c r="Y4310" i="11"/>
  <c r="AA4310" i="11" s="1"/>
  <c r="X4310" i="11"/>
  <c r="Z4310" i="11" s="1"/>
  <c r="Y4329" i="11"/>
  <c r="AA4329" i="11" s="1"/>
  <c r="X4329" i="11"/>
  <c r="Z4329" i="11" s="1"/>
  <c r="Y4346" i="11"/>
  <c r="AA4346" i="11" s="1"/>
  <c r="X4346" i="11"/>
  <c r="Z4346" i="11" s="1"/>
  <c r="Y4182" i="11"/>
  <c r="AA4182" i="11" s="1"/>
  <c r="Y4188" i="11"/>
  <c r="AA4188" i="11" s="1"/>
  <c r="Y4194" i="11"/>
  <c r="AA4194" i="11" s="1"/>
  <c r="Y4200" i="11"/>
  <c r="AA4200" i="11" s="1"/>
  <c r="Y4206" i="11"/>
  <c r="AA4206" i="11" s="1"/>
  <c r="Y4212" i="11"/>
  <c r="AA4212" i="11" s="1"/>
  <c r="Y4218" i="11"/>
  <c r="AA4218" i="11" s="1"/>
  <c r="Y4224" i="11"/>
  <c r="AA4224" i="11" s="1"/>
  <c r="Y4230" i="11"/>
  <c r="AA4230" i="11" s="1"/>
  <c r="Y4236" i="11"/>
  <c r="AA4236" i="11" s="1"/>
  <c r="Y4242" i="11"/>
  <c r="AA4242" i="11" s="1"/>
  <c r="Y4248" i="11"/>
  <c r="AA4248" i="11" s="1"/>
  <c r="Y4254" i="11"/>
  <c r="AA4254" i="11" s="1"/>
  <c r="X3993" i="11"/>
  <c r="Z3993" i="11" s="1"/>
  <c r="X3995" i="11"/>
  <c r="Z3995" i="11" s="1"/>
  <c r="X3997" i="11"/>
  <c r="Z3997" i="11" s="1"/>
  <c r="X3999" i="11"/>
  <c r="Z3999" i="11" s="1"/>
  <c r="X4001" i="11"/>
  <c r="Z4001" i="11" s="1"/>
  <c r="X4003" i="11"/>
  <c r="Z4003" i="11" s="1"/>
  <c r="X4005" i="11"/>
  <c r="Z4005" i="11" s="1"/>
  <c r="X4007" i="11"/>
  <c r="Z4007" i="11" s="1"/>
  <c r="X4009" i="11"/>
  <c r="Z4009" i="11" s="1"/>
  <c r="X4011" i="11"/>
  <c r="Z4011" i="11" s="1"/>
  <c r="X4013" i="11"/>
  <c r="Z4013" i="11" s="1"/>
  <c r="X4015" i="11"/>
  <c r="Z4015" i="11" s="1"/>
  <c r="X4017" i="11"/>
  <c r="Z4017" i="11" s="1"/>
  <c r="X4019" i="11"/>
  <c r="Z4019" i="11" s="1"/>
  <c r="X4021" i="11"/>
  <c r="Z4021" i="11" s="1"/>
  <c r="X4023" i="11"/>
  <c r="Z4023" i="11" s="1"/>
  <c r="X4025" i="11"/>
  <c r="Z4025" i="11" s="1"/>
  <c r="X4027" i="11"/>
  <c r="Z4027" i="11" s="1"/>
  <c r="X4029" i="11"/>
  <c r="Z4029" i="11" s="1"/>
  <c r="X4031" i="11"/>
  <c r="Z4031" i="11" s="1"/>
  <c r="X4033" i="11"/>
  <c r="Z4033" i="11" s="1"/>
  <c r="X4035" i="11"/>
  <c r="Z4035" i="11" s="1"/>
  <c r="X4037" i="11"/>
  <c r="Z4037" i="11" s="1"/>
  <c r="X4039" i="11"/>
  <c r="Z4039" i="11" s="1"/>
  <c r="X4041" i="11"/>
  <c r="Z4041" i="11" s="1"/>
  <c r="X4043" i="11"/>
  <c r="Z4043" i="11" s="1"/>
  <c r="X4045" i="11"/>
  <c r="Z4045" i="11" s="1"/>
  <c r="X4047" i="11"/>
  <c r="Z4047" i="11" s="1"/>
  <c r="X4049" i="11"/>
  <c r="Z4049" i="11" s="1"/>
  <c r="X4051" i="11"/>
  <c r="Z4051" i="11" s="1"/>
  <c r="X4053" i="11"/>
  <c r="Z4053" i="11" s="1"/>
  <c r="X4055" i="11"/>
  <c r="Z4055" i="11" s="1"/>
  <c r="X4057" i="11"/>
  <c r="Z4057" i="11" s="1"/>
  <c r="X4059" i="11"/>
  <c r="Z4059" i="11" s="1"/>
  <c r="X4061" i="11"/>
  <c r="Z4061" i="11" s="1"/>
  <c r="X4063" i="11"/>
  <c r="Z4063" i="11" s="1"/>
  <c r="X4065" i="11"/>
  <c r="Z4065" i="11" s="1"/>
  <c r="X4067" i="11"/>
  <c r="Z4067" i="11" s="1"/>
  <c r="X4069" i="11"/>
  <c r="Z4069" i="11" s="1"/>
  <c r="X4071" i="11"/>
  <c r="Z4071" i="11" s="1"/>
  <c r="X4073" i="11"/>
  <c r="Z4073" i="11" s="1"/>
  <c r="X4075" i="11"/>
  <c r="Z4075" i="11" s="1"/>
  <c r="X4077" i="11"/>
  <c r="Z4077" i="11" s="1"/>
  <c r="X4079" i="11"/>
  <c r="Z4079" i="11" s="1"/>
  <c r="X4081" i="11"/>
  <c r="Z4081" i="11" s="1"/>
  <c r="X4083" i="11"/>
  <c r="Z4083" i="11" s="1"/>
  <c r="X4085" i="11"/>
  <c r="Z4085" i="11" s="1"/>
  <c r="X4087" i="11"/>
  <c r="Z4087" i="11" s="1"/>
  <c r="X4089" i="11"/>
  <c r="Z4089" i="11" s="1"/>
  <c r="X4091" i="11"/>
  <c r="Z4091" i="11" s="1"/>
  <c r="X4093" i="11"/>
  <c r="Z4093" i="11" s="1"/>
  <c r="X4095" i="11"/>
  <c r="Z4095" i="11" s="1"/>
  <c r="Y4305" i="11"/>
  <c r="AA4305" i="11" s="1"/>
  <c r="X4305" i="11"/>
  <c r="Z4305" i="11" s="1"/>
  <c r="Y4322" i="11"/>
  <c r="AA4322" i="11" s="1"/>
  <c r="X4322" i="11"/>
  <c r="Z4322" i="11" s="1"/>
  <c r="Y4341" i="11"/>
  <c r="AA4341" i="11" s="1"/>
  <c r="X4341" i="11"/>
  <c r="Z4341" i="11" s="1"/>
  <c r="Y4184" i="11"/>
  <c r="AA4184" i="11" s="1"/>
  <c r="Y4190" i="11"/>
  <c r="AA4190" i="11" s="1"/>
  <c r="Y4196" i="11"/>
  <c r="AA4196" i="11" s="1"/>
  <c r="Y4202" i="11"/>
  <c r="AA4202" i="11" s="1"/>
  <c r="Y4208" i="11"/>
  <c r="AA4208" i="11" s="1"/>
  <c r="Y4214" i="11"/>
  <c r="AA4214" i="11" s="1"/>
  <c r="Y4220" i="11"/>
  <c r="AA4220" i="11" s="1"/>
  <c r="Y4226" i="11"/>
  <c r="AA4226" i="11" s="1"/>
  <c r="Y4232" i="11"/>
  <c r="AA4232" i="11" s="1"/>
  <c r="Y4238" i="11"/>
  <c r="AA4238" i="11" s="1"/>
  <c r="Y4244" i="11"/>
  <c r="AA4244" i="11" s="1"/>
  <c r="Y4250" i="11"/>
  <c r="AA4250" i="11" s="1"/>
  <c r="Y4498" i="11"/>
  <c r="AA4498" i="11" s="1"/>
  <c r="X4498" i="11"/>
  <c r="Z4498" i="11" s="1"/>
  <c r="Y4510" i="11"/>
  <c r="AA4510" i="11" s="1"/>
  <c r="X4510" i="11"/>
  <c r="Z4510" i="11" s="1"/>
  <c r="Y4522" i="11"/>
  <c r="AA4522" i="11" s="1"/>
  <c r="X4522" i="11"/>
  <c r="Z4522" i="11" s="1"/>
  <c r="Y4528" i="11"/>
  <c r="AA4528" i="11" s="1"/>
  <c r="X4528" i="11"/>
  <c r="Z4528" i="11" s="1"/>
  <c r="Y4503" i="11"/>
  <c r="AA4503" i="11" s="1"/>
  <c r="X4503" i="11"/>
  <c r="Z4503" i="11" s="1"/>
  <c r="Y4514" i="11"/>
  <c r="AA4514" i="11" s="1"/>
  <c r="X4514" i="11"/>
  <c r="Z4514" i="11" s="1"/>
  <c r="X4304" i="11"/>
  <c r="Z4304" i="11" s="1"/>
  <c r="Y4534" i="11"/>
  <c r="AA4534" i="11" s="1"/>
  <c r="X4534" i="11"/>
  <c r="Z4534" i="11" s="1"/>
  <c r="X4309" i="11"/>
  <c r="Z4309" i="11" s="1"/>
  <c r="X4321" i="11"/>
  <c r="Z4321" i="11" s="1"/>
  <c r="X4333" i="11"/>
  <c r="Z4333" i="11" s="1"/>
  <c r="X4345" i="11"/>
  <c r="Z4345" i="11" s="1"/>
  <c r="Y4518" i="11"/>
  <c r="AA4518" i="11" s="1"/>
  <c r="X4518" i="11"/>
  <c r="Z4518" i="11" s="1"/>
  <c r="Y4592" i="11"/>
  <c r="AA4592" i="11" s="1"/>
  <c r="X4592" i="11"/>
  <c r="Z4592" i="11" s="1"/>
  <c r="X4745" i="11"/>
  <c r="Z4745" i="11" s="1"/>
  <c r="Y4745" i="11"/>
  <c r="AA4745" i="11" s="1"/>
  <c r="X4612" i="11"/>
  <c r="Z4612" i="11" s="1"/>
  <c r="Y4612" i="11"/>
  <c r="AA4612" i="11" s="1"/>
  <c r="X4620" i="11"/>
  <c r="Z4620" i="11" s="1"/>
  <c r="Y4620" i="11"/>
  <c r="AA4620" i="11" s="1"/>
  <c r="X4628" i="11"/>
  <c r="Z4628" i="11" s="1"/>
  <c r="Y4628" i="11"/>
  <c r="AA4628" i="11" s="1"/>
  <c r="X4636" i="11"/>
  <c r="Z4636" i="11" s="1"/>
  <c r="Y4636" i="11"/>
  <c r="AA4636" i="11" s="1"/>
  <c r="X4644" i="11"/>
  <c r="Z4644" i="11" s="1"/>
  <c r="Y4644" i="11"/>
  <c r="AA4644" i="11" s="1"/>
  <c r="X4652" i="11"/>
  <c r="Z4652" i="11" s="1"/>
  <c r="Y4652" i="11"/>
  <c r="AA4652" i="11" s="1"/>
  <c r="X4660" i="11"/>
  <c r="Z4660" i="11" s="1"/>
  <c r="Y4660" i="11"/>
  <c r="AA4660" i="11" s="1"/>
  <c r="X4444" i="11"/>
  <c r="Z4444" i="11" s="1"/>
  <c r="X4446" i="11"/>
  <c r="Z4446" i="11" s="1"/>
  <c r="X4448" i="11"/>
  <c r="Z4448" i="11" s="1"/>
  <c r="X4450" i="11"/>
  <c r="Z4450" i="11" s="1"/>
  <c r="X4452" i="11"/>
  <c r="Z4452" i="11" s="1"/>
  <c r="X4454" i="11"/>
  <c r="Z4454" i="11" s="1"/>
  <c r="X4456" i="11"/>
  <c r="Z4456" i="11" s="1"/>
  <c r="X4458" i="11"/>
  <c r="Z4458" i="11" s="1"/>
  <c r="X4460" i="11"/>
  <c r="Z4460" i="11"/>
  <c r="X4462" i="11"/>
  <c r="Z4462" i="11" s="1"/>
  <c r="X4464" i="11"/>
  <c r="Z4464" i="11" s="1"/>
  <c r="X4466" i="11"/>
  <c r="Z4466" i="11" s="1"/>
  <c r="X4468" i="11"/>
  <c r="Z4468" i="11" s="1"/>
  <c r="X4470" i="11"/>
  <c r="Z4470" i="11" s="1"/>
  <c r="X4472" i="11"/>
  <c r="Z4472" i="11" s="1"/>
  <c r="X4474" i="11"/>
  <c r="Z4474" i="11"/>
  <c r="X4476" i="11"/>
  <c r="Z4476" i="11" s="1"/>
  <c r="X4478" i="11"/>
  <c r="Z4478" i="11" s="1"/>
  <c r="X4480" i="11"/>
  <c r="Z4480" i="11" s="1"/>
  <c r="X4482" i="11"/>
  <c r="Z4482" i="11" s="1"/>
  <c r="X4484" i="11"/>
  <c r="Z4484" i="11"/>
  <c r="X4486" i="11"/>
  <c r="Z4486" i="11" s="1"/>
  <c r="X4488" i="11"/>
  <c r="Z4488" i="11" s="1"/>
  <c r="X4490" i="11"/>
  <c r="Z4490" i="11" s="1"/>
  <c r="X4492" i="11"/>
  <c r="Z4492" i="11" s="1"/>
  <c r="X4494" i="11"/>
  <c r="Z4494" i="11" s="1"/>
  <c r="X4499" i="11"/>
  <c r="Z4499" i="11" s="1"/>
  <c r="X4506" i="11"/>
  <c r="Z4506" i="11" s="1"/>
  <c r="X4524" i="11"/>
  <c r="Z4524" i="11" s="1"/>
  <c r="X4530" i="11"/>
  <c r="Z4530" i="11" s="1"/>
  <c r="X4536" i="11"/>
  <c r="Z4536" i="11" s="1"/>
  <c r="X4542" i="11"/>
  <c r="Z4542" i="11" s="1"/>
  <c r="Y4604" i="11"/>
  <c r="AA4604" i="11" s="1"/>
  <c r="X4604" i="11"/>
  <c r="Z4604" i="11" s="1"/>
  <c r="X4594" i="11"/>
  <c r="Z4594" i="11" s="1"/>
  <c r="X4616" i="11"/>
  <c r="Z4616" i="11" s="1"/>
  <c r="Y4616" i="11"/>
  <c r="AA4616" i="11" s="1"/>
  <c r="X4624" i="11"/>
  <c r="Z4624" i="11" s="1"/>
  <c r="Y4624" i="11"/>
  <c r="AA4624" i="11" s="1"/>
  <c r="X4632" i="11"/>
  <c r="Z4632" i="11" s="1"/>
  <c r="Y4632" i="11"/>
  <c r="AA4632" i="11" s="1"/>
  <c r="X4640" i="11"/>
  <c r="Z4640" i="11" s="1"/>
  <c r="Y4640" i="11"/>
  <c r="AA4640" i="11" s="1"/>
  <c r="X4648" i="11"/>
  <c r="Z4648" i="11" s="1"/>
  <c r="Y4648" i="11"/>
  <c r="AA4648" i="11" s="1"/>
  <c r="X4656" i="11"/>
  <c r="Z4656" i="11" s="1"/>
  <c r="Y4656" i="11"/>
  <c r="AA4656" i="11" s="1"/>
  <c r="X4664" i="11"/>
  <c r="Z4664" i="11" s="1"/>
  <c r="Y4664" i="11"/>
  <c r="AA4664" i="11" s="1"/>
  <c r="X4741" i="11"/>
  <c r="Z4741" i="11" s="1"/>
  <c r="Y4741" i="11"/>
  <c r="AA4741" i="11" s="1"/>
  <c r="X4749" i="11"/>
  <c r="Z4749" i="11" s="1"/>
  <c r="Y4749" i="11"/>
  <c r="AA4749" i="11" s="1"/>
  <c r="Y4846" i="11"/>
  <c r="AA4846" i="11" s="1"/>
  <c r="X4846" i="11"/>
  <c r="Z4846" i="11" s="1"/>
  <c r="Y4827" i="11"/>
  <c r="AA4827" i="11" s="1"/>
  <c r="X4827" i="11"/>
  <c r="Z4827" i="11" s="1"/>
  <c r="X4733" i="11"/>
  <c r="Z4733" i="11" s="1"/>
  <c r="Y4733" i="11"/>
  <c r="AA4733" i="11" s="1"/>
  <c r="X4737" i="11"/>
  <c r="Z4737" i="11" s="1"/>
  <c r="Y4737" i="11"/>
  <c r="AA4737" i="11" s="1"/>
  <c r="Y4771" i="11"/>
  <c r="AA4771" i="11" s="1"/>
  <c r="X4771" i="11"/>
  <c r="Z4771" i="11" s="1"/>
  <c r="Y4783" i="11"/>
  <c r="AA4783" i="11" s="1"/>
  <c r="X4783" i="11"/>
  <c r="Z4783" i="11" s="1"/>
  <c r="Y4795" i="11"/>
  <c r="AA4795" i="11" s="1"/>
  <c r="X4795" i="11"/>
  <c r="Z4795" i="11" s="1"/>
  <c r="Y4810" i="11"/>
  <c r="AA4810" i="11" s="1"/>
  <c r="X4810" i="11"/>
  <c r="Z4810" i="11" s="1"/>
  <c r="Y4761" i="11"/>
  <c r="AA4761" i="11" s="1"/>
  <c r="X4761" i="11"/>
  <c r="Z4761" i="11" s="1"/>
  <c r="Y4773" i="11"/>
  <c r="AA4773" i="11" s="1"/>
  <c r="X4773" i="11"/>
  <c r="Z4773" i="11" s="1"/>
  <c r="Y4785" i="11"/>
  <c r="AA4785" i="11" s="1"/>
  <c r="X4785" i="11"/>
  <c r="Z4785" i="11" s="1"/>
  <c r="Y4797" i="11"/>
  <c r="AA4797" i="11" s="1"/>
  <c r="X4797" i="11"/>
  <c r="Z4797" i="11" s="1"/>
  <c r="Y4763" i="11"/>
  <c r="AA4763" i="11" s="1"/>
  <c r="X4763" i="11"/>
  <c r="Z4763" i="11" s="1"/>
  <c r="Y4775" i="11"/>
  <c r="AA4775" i="11" s="1"/>
  <c r="X4775" i="11"/>
  <c r="Z4775" i="11" s="1"/>
  <c r="Y4787" i="11"/>
  <c r="AA4787" i="11" s="1"/>
  <c r="X4787" i="11"/>
  <c r="Z4787" i="11" s="1"/>
  <c r="Y4799" i="11"/>
  <c r="AA4799" i="11" s="1"/>
  <c r="X4799" i="11"/>
  <c r="Z4799" i="11" s="1"/>
  <c r="Y4815" i="11"/>
  <c r="AA4815" i="11" s="1"/>
  <c r="X4815" i="11"/>
  <c r="Z4815" i="11" s="1"/>
  <c r="Y4834" i="11"/>
  <c r="AA4834" i="11" s="1"/>
  <c r="X4834" i="11"/>
  <c r="Z4834" i="11" s="1"/>
  <c r="Y4979" i="11"/>
  <c r="AA4979" i="11" s="1"/>
  <c r="X4979" i="11"/>
  <c r="Z4979" i="11" s="1"/>
  <c r="Y4765" i="11"/>
  <c r="AA4765" i="11" s="1"/>
  <c r="X4765" i="11"/>
  <c r="Z4765" i="11" s="1"/>
  <c r="Y4777" i="11"/>
  <c r="AA4777" i="11" s="1"/>
  <c r="X4777" i="11"/>
  <c r="Z4777" i="11" s="1"/>
  <c r="Y4789" i="11"/>
  <c r="AA4789" i="11" s="1"/>
  <c r="X4789" i="11"/>
  <c r="Z4789" i="11" s="1"/>
  <c r="Y4801" i="11"/>
  <c r="AA4801" i="11" s="1"/>
  <c r="X4801" i="11"/>
  <c r="Z4801" i="11" s="1"/>
  <c r="X4668" i="11"/>
  <c r="Z4668" i="11" s="1"/>
  <c r="X4686" i="11"/>
  <c r="Z4686" i="11" s="1"/>
  <c r="Y4767" i="11"/>
  <c r="AA4767" i="11" s="1"/>
  <c r="X4767" i="11"/>
  <c r="Z4767" i="11" s="1"/>
  <c r="Y4779" i="11"/>
  <c r="AA4779" i="11" s="1"/>
  <c r="X4779" i="11"/>
  <c r="Z4779" i="11" s="1"/>
  <c r="Y4791" i="11"/>
  <c r="AA4791" i="11" s="1"/>
  <c r="X4791" i="11"/>
  <c r="Z4791" i="11" s="1"/>
  <c r="Y4803" i="11"/>
  <c r="AA4803" i="11" s="1"/>
  <c r="X4803" i="11"/>
  <c r="Z4803" i="11" s="1"/>
  <c r="Y4822" i="11"/>
  <c r="AA4822" i="11" s="1"/>
  <c r="X4822" i="11"/>
  <c r="Z4822" i="11" s="1"/>
  <c r="Y4839" i="11"/>
  <c r="AA4839" i="11" s="1"/>
  <c r="X4839" i="11"/>
  <c r="Z4839" i="11" s="1"/>
  <c r="Y4769" i="11"/>
  <c r="AA4769" i="11" s="1"/>
  <c r="X4769" i="11"/>
  <c r="Z4769" i="11" s="1"/>
  <c r="Y4781" i="11"/>
  <c r="AA4781" i="11" s="1"/>
  <c r="X4781" i="11"/>
  <c r="Z4781" i="11"/>
  <c r="Y4793" i="11"/>
  <c r="AA4793" i="11" s="1"/>
  <c r="X4793" i="11"/>
  <c r="Z4793" i="11" s="1"/>
  <c r="Y4948" i="11"/>
  <c r="AA4948" i="11" s="1"/>
  <c r="X4948" i="11"/>
  <c r="Z4948" i="11" s="1"/>
  <c r="Y4991" i="11"/>
  <c r="AA4991" i="11" s="1"/>
  <c r="X4991" i="11"/>
  <c r="Z4991" i="11" s="1"/>
  <c r="Y4942" i="11"/>
  <c r="AA4942" i="11"/>
  <c r="X4942" i="11"/>
  <c r="Z4942" i="11" s="1"/>
  <c r="Y5003" i="11"/>
  <c r="AA5003" i="11" s="1"/>
  <c r="X5003" i="11"/>
  <c r="Z5003" i="11" s="1"/>
  <c r="X4806" i="11"/>
  <c r="Z4806" i="11" s="1"/>
  <c r="X4811" i="11"/>
  <c r="Z4811" i="11"/>
  <c r="X4818" i="11"/>
  <c r="Z4818" i="11" s="1"/>
  <c r="X4823" i="11"/>
  <c r="Z4823" i="11" s="1"/>
  <c r="X4830" i="11"/>
  <c r="Z4830" i="11" s="1"/>
  <c r="X4835" i="11"/>
  <c r="Z4835" i="11" s="1"/>
  <c r="X4842" i="11"/>
  <c r="Z4842" i="11" s="1"/>
  <c r="X4847" i="11"/>
  <c r="Z4847" i="11" s="1"/>
  <c r="Y4936" i="11"/>
  <c r="AA4936" i="11" s="1"/>
  <c r="X4936" i="11"/>
  <c r="Z4936" i="11" s="1"/>
  <c r="Y4955" i="11"/>
  <c r="AA4955" i="11" s="1"/>
  <c r="X4955" i="11"/>
  <c r="Z4955" i="11" s="1"/>
  <c r="X4814" i="11"/>
  <c r="Z4814" i="11" s="1"/>
  <c r="X4826" i="11"/>
  <c r="Z4826" i="11" s="1"/>
  <c r="X4838" i="11"/>
  <c r="Z4838" i="11" s="1"/>
  <c r="Y4930" i="11"/>
  <c r="AA4930" i="11" s="1"/>
  <c r="X4930" i="11"/>
  <c r="Z4930" i="11" s="1"/>
  <c r="Y4967" i="11"/>
  <c r="AA4967" i="11" s="1"/>
  <c r="X4967" i="11"/>
  <c r="Z4967" i="11" s="1"/>
  <c r="Y4926" i="11"/>
  <c r="AA4926" i="11" s="1"/>
  <c r="X4926" i="11"/>
  <c r="Z4926" i="11" s="1"/>
  <c r="Y4932" i="11"/>
  <c r="AA4932" i="11" s="1"/>
  <c r="X4932" i="11"/>
  <c r="Z4932" i="11" s="1"/>
  <c r="Y4938" i="11"/>
  <c r="AA4938" i="11" s="1"/>
  <c r="X4938" i="11"/>
  <c r="Z4938" i="11" s="1"/>
  <c r="Y4944" i="11"/>
  <c r="AA4944" i="11" s="1"/>
  <c r="X4944" i="11"/>
  <c r="Z4944" i="11" s="1"/>
  <c r="Y4950" i="11"/>
  <c r="AA4950" i="11" s="1"/>
  <c r="X4950" i="11"/>
  <c r="Z4950" i="11" s="1"/>
  <c r="X4959" i="11"/>
  <c r="Z4959" i="11" s="1"/>
  <c r="X4971" i="11"/>
  <c r="Z4971" i="11" s="1"/>
  <c r="X4983" i="11"/>
  <c r="Z4983" i="11" s="1"/>
  <c r="X4995" i="11"/>
  <c r="Z4995" i="11" s="1"/>
  <c r="X5007" i="11"/>
  <c r="Z5007" i="11" s="1"/>
  <c r="Y4928" i="11"/>
  <c r="AA4928" i="11" s="1"/>
  <c r="X4928" i="11"/>
  <c r="Z4928" i="11" s="1"/>
  <c r="Y4934" i="11"/>
  <c r="AA4934" i="11" s="1"/>
  <c r="X4934" i="11"/>
  <c r="Z4934" i="11" s="1"/>
  <c r="Y4940" i="11"/>
  <c r="AA4940" i="11" s="1"/>
  <c r="X4940" i="11"/>
  <c r="Z4940" i="11" s="1"/>
  <c r="Y4946" i="11"/>
  <c r="AA4946" i="11" s="1"/>
  <c r="X4946" i="11"/>
  <c r="Z4946" i="11" s="1"/>
  <c r="Y4952" i="11"/>
  <c r="AA4952" i="11" s="1"/>
  <c r="X4952" i="11"/>
  <c r="Z4952" i="11" s="1"/>
  <c r="X4963" i="11"/>
  <c r="Z4963" i="11" s="1"/>
  <c r="X4975" i="11"/>
  <c r="Z4975" i="11" s="1"/>
  <c r="X4987" i="11"/>
  <c r="Z4987" i="11" s="1"/>
  <c r="X4999" i="11"/>
  <c r="Z4999" i="11" s="1"/>
  <c r="X5009" i="11"/>
  <c r="Z5009" i="11" s="1"/>
  <c r="X4954" i="11"/>
  <c r="Z4954" i="11" s="1"/>
  <c r="X4956" i="11"/>
  <c r="Z4956" i="11" s="1"/>
  <c r="X4958" i="11"/>
  <c r="Z4958" i="11" s="1"/>
  <c r="X4960" i="11"/>
  <c r="Z4960" i="11" s="1"/>
  <c r="X4962" i="11"/>
  <c r="Z4962" i="11" s="1"/>
  <c r="X4964" i="11"/>
  <c r="Z4964" i="11" s="1"/>
  <c r="X4966" i="11"/>
  <c r="Z4966" i="11" s="1"/>
  <c r="X4968" i="11"/>
  <c r="Z4968" i="11" s="1"/>
  <c r="X4970" i="11"/>
  <c r="Z4970" i="11" s="1"/>
  <c r="X4972" i="11"/>
  <c r="Z4972" i="11" s="1"/>
  <c r="X4974" i="11"/>
  <c r="Z4974" i="11" s="1"/>
  <c r="X4976" i="11"/>
  <c r="Z4976" i="11" s="1"/>
  <c r="X4978" i="11"/>
  <c r="Z4978" i="11" s="1"/>
  <c r="X4980" i="11"/>
  <c r="Z4980" i="11" s="1"/>
  <c r="X4982" i="11"/>
  <c r="Z4982" i="11" s="1"/>
  <c r="X4984" i="11"/>
  <c r="Z4984" i="11" s="1"/>
  <c r="X4986" i="11"/>
  <c r="Z4986" i="11" s="1"/>
  <c r="X4988" i="11"/>
  <c r="Z4988" i="11" s="1"/>
  <c r="X4990" i="11"/>
  <c r="Z4990" i="11" s="1"/>
  <c r="X4992" i="11"/>
  <c r="Z4992" i="11" s="1"/>
  <c r="X4994" i="11"/>
  <c r="Z4994" i="11" s="1"/>
  <c r="X4996" i="11"/>
  <c r="Z4996" i="11" s="1"/>
  <c r="X4998" i="11"/>
  <c r="Z4998" i="11" s="1"/>
  <c r="X5000" i="11"/>
  <c r="Z5000" i="11" s="1"/>
  <c r="X5002" i="11"/>
  <c r="Z5002" i="11" s="1"/>
  <c r="X5004" i="11"/>
  <c r="Z5004" i="11" s="1"/>
  <c r="X5006" i="11"/>
  <c r="Z5006" i="11" s="1"/>
  <c r="AA15" i="17"/>
  <c r="AA14" i="17"/>
  <c r="AA13" i="17"/>
  <c r="AO56" i="18"/>
  <c r="AN56" i="18"/>
  <c r="AO55" i="18"/>
  <c r="AN55" i="18"/>
  <c r="AQ1210" i="8"/>
  <c r="AQ1209" i="8"/>
  <c r="AQ1208" i="8"/>
  <c r="AQ1207" i="8"/>
  <c r="AQ1206" i="8"/>
  <c r="AQ1205" i="8"/>
  <c r="AQ1204" i="8"/>
  <c r="AQ1203" i="8"/>
  <c r="AQ1202" i="8"/>
  <c r="AQ1201" i="8"/>
  <c r="AQ1200" i="8"/>
  <c r="AQ1199" i="8"/>
  <c r="AQ1198" i="8"/>
  <c r="AQ1197" i="8"/>
  <c r="AQ1196" i="8"/>
  <c r="AQ1195" i="8"/>
  <c r="AQ1194" i="8"/>
  <c r="AQ1193" i="8"/>
  <c r="AQ1192" i="8"/>
  <c r="AQ1191" i="8"/>
  <c r="AQ1190" i="8"/>
  <c r="AQ1189" i="8"/>
  <c r="AQ1188" i="8"/>
  <c r="AQ1187" i="8"/>
  <c r="AQ1186" i="8"/>
  <c r="AQ1185" i="8"/>
  <c r="AQ1184" i="8"/>
  <c r="AQ1183" i="8"/>
  <c r="AQ1182" i="8"/>
  <c r="AQ1181" i="8"/>
  <c r="AQ1180" i="8"/>
  <c r="AQ1179" i="8"/>
  <c r="AQ1178" i="8"/>
  <c r="AQ1177" i="8"/>
  <c r="AQ1176" i="8"/>
  <c r="AQ1175" i="8"/>
  <c r="AQ1174" i="8"/>
  <c r="AQ1173" i="8"/>
  <c r="AQ1172" i="8"/>
  <c r="AQ1171" i="8"/>
  <c r="AQ1170" i="8"/>
  <c r="AQ1169" i="8"/>
  <c r="AQ1168" i="8"/>
  <c r="AQ1167" i="8"/>
  <c r="AQ1166" i="8"/>
  <c r="AQ1165" i="8"/>
  <c r="AQ1164" i="8"/>
  <c r="AQ1163" i="8"/>
  <c r="AQ1162" i="8"/>
  <c r="AQ1161" i="8"/>
  <c r="AQ1160" i="8"/>
  <c r="AQ1159" i="8"/>
  <c r="AQ1158" i="8"/>
  <c r="AQ1157" i="8"/>
  <c r="AQ1156" i="8"/>
  <c r="AQ1155" i="8"/>
  <c r="AQ1154" i="8"/>
  <c r="AQ1153" i="8"/>
  <c r="AQ1152" i="8"/>
  <c r="AQ1151" i="8"/>
  <c r="AQ1150" i="8"/>
  <c r="AQ1149" i="8"/>
  <c r="AQ1148" i="8"/>
  <c r="AQ1147" i="8"/>
  <c r="AQ1146" i="8"/>
  <c r="AQ1145" i="8"/>
  <c r="AQ1144" i="8"/>
  <c r="AQ1143" i="8"/>
  <c r="AQ1142" i="8"/>
  <c r="AQ1141" i="8"/>
  <c r="AQ1140" i="8"/>
  <c r="AQ1139" i="8"/>
  <c r="AQ1138" i="8"/>
  <c r="AQ1137" i="8"/>
  <c r="AQ1136" i="8"/>
  <c r="AQ1135" i="8"/>
  <c r="AQ1134" i="8"/>
  <c r="AQ1133" i="8"/>
  <c r="AQ1132" i="8"/>
  <c r="AQ1131" i="8"/>
  <c r="AQ1130" i="8"/>
  <c r="AQ1129" i="8"/>
  <c r="AQ1128" i="8"/>
  <c r="AQ1127" i="8"/>
  <c r="AQ1126" i="8"/>
  <c r="AQ1125" i="8"/>
  <c r="AQ1124" i="8"/>
  <c r="AQ1123" i="8"/>
  <c r="AQ1122" i="8"/>
  <c r="AQ1121" i="8"/>
  <c r="AQ1120" i="8"/>
  <c r="AQ1119" i="8"/>
  <c r="AQ1118" i="8"/>
  <c r="AQ1117" i="8"/>
  <c r="AQ1116" i="8"/>
  <c r="AQ1115" i="8"/>
  <c r="AQ1114" i="8"/>
  <c r="AQ1113" i="8"/>
  <c r="AQ1112" i="8"/>
  <c r="AQ1111" i="8"/>
  <c r="AQ1110" i="8"/>
  <c r="AQ1109" i="8"/>
  <c r="AQ1108" i="8"/>
  <c r="AQ1107" i="8"/>
  <c r="AQ1106" i="8"/>
  <c r="AQ1105" i="8"/>
  <c r="AQ1104" i="8"/>
  <c r="AQ1103" i="8"/>
  <c r="AQ1102" i="8"/>
  <c r="AQ1101" i="8"/>
  <c r="AQ1100" i="8"/>
  <c r="AQ1099" i="8"/>
  <c r="AQ1098" i="8"/>
  <c r="AQ1097" i="8"/>
  <c r="AQ1096" i="8"/>
  <c r="AQ1095" i="8"/>
  <c r="AQ1094" i="8"/>
  <c r="AQ1093" i="8"/>
  <c r="AQ1092" i="8"/>
  <c r="AQ1091" i="8"/>
  <c r="AQ1090" i="8"/>
  <c r="AQ1089" i="8"/>
  <c r="AQ1088" i="8"/>
  <c r="AQ1087" i="8"/>
  <c r="AQ1086" i="8"/>
  <c r="AQ1085" i="8"/>
  <c r="AQ1084" i="8"/>
  <c r="AQ1083" i="8"/>
  <c r="AQ1082" i="8"/>
  <c r="AQ1081" i="8"/>
  <c r="AQ1080" i="8"/>
  <c r="AQ1079" i="8"/>
  <c r="AQ1078" i="8"/>
  <c r="AQ1077" i="8"/>
  <c r="AQ1076" i="8"/>
  <c r="AQ1075" i="8"/>
  <c r="AQ1074" i="8"/>
  <c r="AQ1073" i="8"/>
  <c r="AQ1072" i="8"/>
  <c r="AQ1071" i="8"/>
  <c r="AQ1070" i="8"/>
  <c r="AQ1069" i="8"/>
  <c r="AQ1068" i="8"/>
  <c r="AQ1067" i="8"/>
  <c r="AQ1066" i="8"/>
  <c r="AQ1065" i="8"/>
  <c r="AQ1064" i="8"/>
  <c r="AQ1063" i="8"/>
  <c r="AQ1062" i="8"/>
  <c r="AQ1061" i="8"/>
  <c r="AQ1060" i="8"/>
  <c r="AQ1059" i="8"/>
  <c r="AQ1058" i="8"/>
  <c r="AQ1057" i="8"/>
  <c r="AQ1056" i="8"/>
  <c r="AQ1055" i="8"/>
  <c r="AQ1054" i="8"/>
  <c r="AQ1053" i="8"/>
  <c r="AQ1052" i="8"/>
  <c r="AQ1051" i="8"/>
  <c r="AQ1050" i="8"/>
  <c r="AQ1049" i="8"/>
  <c r="AQ1048" i="8"/>
  <c r="AQ1047" i="8"/>
  <c r="AQ1046" i="8"/>
  <c r="AQ1045" i="8"/>
  <c r="AQ1044" i="8"/>
  <c r="AQ1043" i="8"/>
  <c r="AQ1042" i="8"/>
  <c r="AQ1041" i="8"/>
  <c r="AQ1040" i="8"/>
  <c r="AQ1039" i="8"/>
  <c r="AQ1038" i="8"/>
  <c r="AQ1037" i="8"/>
  <c r="AQ1036" i="8"/>
  <c r="AQ1035" i="8"/>
  <c r="AQ1034" i="8"/>
  <c r="AQ1033" i="8"/>
  <c r="AQ1032" i="8"/>
  <c r="AQ1031" i="8"/>
  <c r="AQ1030" i="8"/>
  <c r="AQ1029" i="8"/>
  <c r="AQ1028" i="8"/>
  <c r="AQ1027" i="8"/>
  <c r="AQ1026" i="8"/>
  <c r="AQ1025" i="8"/>
  <c r="AQ1024" i="8"/>
  <c r="AQ1023" i="8"/>
  <c r="AQ1022" i="8"/>
  <c r="AQ1021" i="8"/>
  <c r="AQ1020" i="8"/>
  <c r="AQ1019" i="8"/>
  <c r="AQ1018" i="8"/>
  <c r="AQ1017" i="8"/>
  <c r="AQ1016" i="8"/>
  <c r="AQ1015" i="8"/>
  <c r="AQ1014" i="8"/>
  <c r="AQ1013" i="8"/>
  <c r="AQ1012" i="8"/>
  <c r="AQ1011" i="8"/>
  <c r="AQ1010" i="8"/>
  <c r="AQ1009" i="8"/>
  <c r="AQ1008" i="8"/>
  <c r="AQ1007" i="8"/>
  <c r="AQ1006" i="8"/>
  <c r="AQ1005" i="8"/>
  <c r="AQ1004" i="8"/>
  <c r="AQ1003" i="8"/>
  <c r="AQ1002" i="8"/>
  <c r="AQ1001" i="8"/>
  <c r="AQ1000" i="8"/>
  <c r="AQ999" i="8"/>
  <c r="AQ998" i="8"/>
  <c r="AQ997" i="8"/>
  <c r="AQ996" i="8"/>
  <c r="AQ995" i="8"/>
  <c r="AQ994" i="8"/>
  <c r="AQ993" i="8"/>
  <c r="AQ992" i="8"/>
  <c r="AQ991" i="8"/>
  <c r="AQ990" i="8"/>
  <c r="AQ989" i="8"/>
  <c r="AQ988" i="8"/>
  <c r="AQ987" i="8"/>
  <c r="AQ986" i="8"/>
  <c r="AQ985" i="8"/>
  <c r="AQ984" i="8"/>
  <c r="AQ983" i="8"/>
  <c r="AQ982" i="8"/>
  <c r="AQ981" i="8"/>
  <c r="AQ980" i="8"/>
  <c r="AQ979" i="8"/>
  <c r="AQ978" i="8"/>
  <c r="AQ977" i="8"/>
  <c r="AQ976" i="8"/>
  <c r="AQ975" i="8"/>
  <c r="AQ974" i="8"/>
  <c r="AQ973" i="8"/>
  <c r="AQ972" i="8"/>
  <c r="AQ971" i="8"/>
  <c r="AQ970" i="8"/>
  <c r="AQ969" i="8"/>
  <c r="AQ968" i="8"/>
  <c r="AQ967" i="8"/>
  <c r="AQ966" i="8"/>
  <c r="AQ965" i="8"/>
  <c r="AQ964" i="8"/>
  <c r="AQ963" i="8"/>
  <c r="AQ962" i="8"/>
  <c r="AQ961" i="8"/>
  <c r="AQ960" i="8"/>
  <c r="AQ959" i="8"/>
  <c r="AQ958" i="8"/>
  <c r="AQ957" i="8"/>
  <c r="AQ956" i="8"/>
  <c r="AQ955" i="8"/>
  <c r="AQ954" i="8"/>
  <c r="AQ953" i="8"/>
  <c r="AQ952" i="8"/>
  <c r="AQ951" i="8"/>
  <c r="AQ950" i="8"/>
  <c r="AQ949" i="8"/>
  <c r="AQ948" i="8"/>
  <c r="AQ947" i="8"/>
  <c r="AQ946" i="8"/>
  <c r="AQ945" i="8"/>
  <c r="AQ944" i="8"/>
  <c r="AQ943" i="8"/>
  <c r="AQ942" i="8"/>
  <c r="AQ941" i="8"/>
  <c r="AQ940" i="8"/>
  <c r="AQ939" i="8"/>
  <c r="AQ938" i="8"/>
  <c r="AQ937" i="8"/>
  <c r="AQ936" i="8"/>
  <c r="AQ935" i="8"/>
  <c r="AQ934" i="8"/>
  <c r="AQ933" i="8"/>
  <c r="AQ932" i="8"/>
  <c r="AQ931" i="8"/>
  <c r="AQ930" i="8"/>
  <c r="AQ929" i="8"/>
  <c r="AQ928" i="8"/>
  <c r="AQ927" i="8"/>
  <c r="AQ926" i="8"/>
  <c r="AQ925" i="8"/>
  <c r="AQ924" i="8"/>
  <c r="AQ923" i="8"/>
  <c r="AQ922" i="8"/>
  <c r="AQ921" i="8"/>
  <c r="AQ920" i="8"/>
  <c r="AQ919" i="8"/>
  <c r="AQ918" i="8"/>
  <c r="AQ917" i="8"/>
  <c r="AQ916" i="8"/>
  <c r="AQ915" i="8"/>
  <c r="AQ914" i="8"/>
  <c r="AQ913" i="8"/>
  <c r="AQ912" i="8"/>
  <c r="AQ911" i="8"/>
  <c r="AQ910" i="8"/>
  <c r="AQ909" i="8"/>
  <c r="AQ908" i="8"/>
  <c r="AQ907" i="8"/>
  <c r="AQ906" i="8"/>
  <c r="AQ905" i="8"/>
  <c r="AQ904" i="8"/>
  <c r="AQ903" i="8"/>
  <c r="AQ902" i="8"/>
  <c r="AQ901" i="8"/>
  <c r="AQ900" i="8"/>
  <c r="AQ899" i="8"/>
  <c r="AQ898" i="8"/>
  <c r="AQ897" i="8"/>
  <c r="AQ896" i="8"/>
  <c r="AQ895" i="8"/>
  <c r="AQ894" i="8"/>
  <c r="AQ893" i="8"/>
  <c r="AQ892" i="8"/>
  <c r="AQ891" i="8"/>
  <c r="AQ890" i="8"/>
  <c r="AQ889" i="8"/>
  <c r="AQ888" i="8"/>
  <c r="AQ887" i="8"/>
  <c r="AQ886" i="8"/>
  <c r="AQ885" i="8"/>
  <c r="AQ884" i="8"/>
  <c r="AQ883" i="8"/>
  <c r="AQ882" i="8"/>
  <c r="AQ881" i="8"/>
  <c r="AQ880" i="8"/>
  <c r="AQ879" i="8"/>
  <c r="AQ878" i="8"/>
  <c r="AQ877" i="8"/>
  <c r="AQ876" i="8"/>
  <c r="AQ875" i="8"/>
  <c r="AQ874" i="8"/>
  <c r="AQ873" i="8"/>
  <c r="AQ872" i="8"/>
  <c r="AQ871" i="8"/>
  <c r="AQ870" i="8"/>
  <c r="AQ869" i="8"/>
  <c r="AQ868" i="8"/>
  <c r="AQ867" i="8"/>
  <c r="AQ866" i="8"/>
  <c r="AQ865" i="8"/>
  <c r="AQ864" i="8"/>
  <c r="AQ863" i="8"/>
  <c r="AQ862" i="8"/>
  <c r="AQ861" i="8"/>
  <c r="AQ860" i="8"/>
  <c r="AQ859" i="8"/>
  <c r="AQ858" i="8"/>
  <c r="AQ857" i="8"/>
  <c r="AQ856" i="8"/>
  <c r="AQ855" i="8"/>
  <c r="AQ854" i="8"/>
  <c r="AQ853" i="8"/>
  <c r="AQ852" i="8"/>
  <c r="AQ851" i="8"/>
  <c r="AQ850" i="8"/>
  <c r="AQ849" i="8"/>
  <c r="AQ848" i="8"/>
  <c r="AQ847" i="8"/>
  <c r="AQ846" i="8"/>
  <c r="AQ845" i="8"/>
  <c r="AQ844" i="8"/>
  <c r="AQ843" i="8"/>
  <c r="AQ842" i="8"/>
  <c r="AQ841" i="8"/>
  <c r="AQ840" i="8"/>
  <c r="AQ839" i="8"/>
  <c r="AQ838" i="8"/>
  <c r="AQ837" i="8"/>
  <c r="AQ836" i="8"/>
  <c r="AQ835" i="8"/>
  <c r="AQ834" i="8"/>
  <c r="AQ833" i="8"/>
  <c r="AQ832" i="8"/>
  <c r="AQ831" i="8"/>
  <c r="AQ830" i="8"/>
  <c r="AQ829" i="8"/>
  <c r="AQ828" i="8"/>
  <c r="AQ827" i="8"/>
  <c r="AQ826" i="8"/>
  <c r="AQ825" i="8"/>
  <c r="AQ824" i="8"/>
  <c r="AQ823" i="8"/>
  <c r="AQ822" i="8"/>
  <c r="AQ821" i="8"/>
  <c r="AQ820" i="8"/>
  <c r="AQ819" i="8"/>
  <c r="AQ818" i="8"/>
  <c r="AQ817" i="8"/>
  <c r="AQ816" i="8"/>
  <c r="AQ815" i="8"/>
  <c r="AQ814" i="8"/>
  <c r="AQ813" i="8"/>
  <c r="AQ812" i="8"/>
  <c r="AQ811" i="8"/>
  <c r="AQ810" i="8"/>
  <c r="AQ809" i="8"/>
  <c r="AQ808" i="8"/>
  <c r="AQ807" i="8"/>
  <c r="AQ806" i="8"/>
  <c r="AQ805" i="8"/>
  <c r="AQ804" i="8"/>
  <c r="AQ803" i="8"/>
  <c r="AQ802" i="8"/>
  <c r="AQ801" i="8"/>
  <c r="AQ800" i="8"/>
  <c r="AQ799" i="8"/>
  <c r="AQ798" i="8"/>
  <c r="AQ797" i="8"/>
  <c r="AQ796" i="8"/>
  <c r="AQ795" i="8"/>
  <c r="AQ794" i="8"/>
  <c r="AQ793" i="8"/>
  <c r="AQ792" i="8"/>
  <c r="AQ791" i="8"/>
  <c r="AQ790" i="8"/>
  <c r="AQ789" i="8"/>
  <c r="AQ788" i="8"/>
  <c r="AQ787" i="8"/>
  <c r="AQ786" i="8"/>
  <c r="AQ785" i="8"/>
  <c r="AQ784" i="8"/>
  <c r="AQ783" i="8"/>
  <c r="AQ782" i="8"/>
  <c r="AQ781" i="8"/>
  <c r="AQ780" i="8"/>
  <c r="AQ779" i="8"/>
  <c r="AQ778" i="8"/>
  <c r="AQ777" i="8"/>
  <c r="AQ776" i="8"/>
  <c r="AQ775" i="8"/>
  <c r="AQ774" i="8"/>
  <c r="AQ773" i="8"/>
  <c r="AQ772" i="8"/>
  <c r="AQ771" i="8"/>
  <c r="AQ770" i="8"/>
  <c r="AQ769" i="8"/>
  <c r="AQ768" i="8"/>
  <c r="AQ767" i="8"/>
  <c r="AQ766" i="8"/>
  <c r="AQ765" i="8"/>
  <c r="AQ764" i="8"/>
  <c r="AQ763" i="8"/>
  <c r="AQ762" i="8"/>
  <c r="AQ761" i="8"/>
  <c r="AQ760" i="8"/>
  <c r="AQ759" i="8"/>
  <c r="AQ758" i="8"/>
  <c r="AQ757" i="8"/>
  <c r="AQ756" i="8"/>
  <c r="AQ755" i="8"/>
  <c r="AQ754" i="8"/>
  <c r="AQ753" i="8"/>
  <c r="AQ752" i="8"/>
  <c r="AQ751" i="8"/>
  <c r="AQ750" i="8"/>
  <c r="AQ749" i="8"/>
  <c r="AQ748" i="8"/>
  <c r="AQ747" i="8"/>
  <c r="AQ746" i="8"/>
  <c r="AQ745" i="8"/>
  <c r="AQ744" i="8"/>
  <c r="AQ743" i="8"/>
  <c r="AQ742" i="8"/>
  <c r="AQ741" i="8"/>
  <c r="AQ740" i="8"/>
  <c r="AQ739" i="8"/>
  <c r="AQ738" i="8"/>
  <c r="AQ737" i="8"/>
  <c r="AQ736" i="8"/>
  <c r="AQ735" i="8"/>
  <c r="AQ734" i="8"/>
  <c r="AQ733" i="8"/>
  <c r="AQ732" i="8"/>
  <c r="AQ731" i="8"/>
  <c r="AQ730" i="8"/>
  <c r="AQ729" i="8"/>
  <c r="AQ728" i="8"/>
  <c r="AQ727" i="8"/>
  <c r="AQ726" i="8"/>
  <c r="AQ725" i="8"/>
  <c r="AQ724" i="8"/>
  <c r="AQ723" i="8"/>
  <c r="AQ722" i="8"/>
  <c r="AQ721" i="8"/>
  <c r="AQ720" i="8"/>
  <c r="AQ719" i="8"/>
  <c r="AQ718" i="8"/>
  <c r="AQ717" i="8"/>
  <c r="AQ716" i="8"/>
  <c r="AQ715" i="8"/>
  <c r="AQ714" i="8"/>
  <c r="AQ713" i="8"/>
  <c r="AQ712" i="8"/>
  <c r="AQ711" i="8"/>
  <c r="AQ710" i="8"/>
  <c r="AQ709" i="8"/>
  <c r="AQ708" i="8"/>
  <c r="AQ707" i="8"/>
  <c r="AQ706" i="8"/>
  <c r="AQ705" i="8"/>
  <c r="AQ704" i="8"/>
  <c r="AQ703" i="8"/>
  <c r="AQ702" i="8"/>
  <c r="AQ701" i="8"/>
  <c r="AQ700" i="8"/>
  <c r="AQ699" i="8"/>
  <c r="AQ698" i="8"/>
  <c r="AQ697" i="8"/>
  <c r="AQ696" i="8"/>
  <c r="AQ695" i="8"/>
  <c r="AQ694" i="8"/>
  <c r="AQ693" i="8"/>
  <c r="AQ692" i="8"/>
  <c r="AQ691" i="8"/>
  <c r="AQ690" i="8"/>
  <c r="AQ689" i="8"/>
  <c r="AQ688" i="8"/>
  <c r="AQ687" i="8"/>
  <c r="AQ686" i="8"/>
  <c r="AQ685" i="8"/>
  <c r="AQ684" i="8"/>
  <c r="AQ683" i="8"/>
  <c r="AQ682" i="8"/>
  <c r="AQ681" i="8"/>
  <c r="AQ680" i="8"/>
  <c r="AQ679" i="8"/>
  <c r="AQ678" i="8"/>
  <c r="AQ677" i="8"/>
  <c r="AQ676" i="8"/>
  <c r="AQ675" i="8"/>
  <c r="AQ674" i="8"/>
  <c r="AQ673" i="8"/>
  <c r="AQ672" i="8"/>
  <c r="AQ671" i="8"/>
  <c r="AQ670" i="8"/>
  <c r="AQ669" i="8"/>
  <c r="AQ668" i="8"/>
  <c r="AQ667" i="8"/>
  <c r="AQ666" i="8"/>
  <c r="AQ665" i="8"/>
  <c r="AQ664" i="8"/>
  <c r="AQ663" i="8"/>
  <c r="AQ662" i="8"/>
  <c r="AQ661" i="8"/>
  <c r="AQ660" i="8"/>
  <c r="AQ659" i="8"/>
  <c r="AQ658" i="8"/>
  <c r="AQ657" i="8"/>
  <c r="AQ656" i="8"/>
  <c r="AQ655" i="8"/>
  <c r="AQ654" i="8"/>
  <c r="AQ653" i="8"/>
  <c r="AQ652" i="8"/>
  <c r="AQ651" i="8"/>
  <c r="AQ650" i="8"/>
  <c r="AQ649" i="8"/>
  <c r="AQ648" i="8"/>
  <c r="AQ647" i="8"/>
  <c r="AQ646" i="8"/>
  <c r="AQ645" i="8"/>
  <c r="AQ644" i="8"/>
  <c r="AQ643" i="8"/>
  <c r="AQ642" i="8"/>
  <c r="AQ641" i="8"/>
  <c r="AQ640" i="8"/>
  <c r="AQ639" i="8"/>
  <c r="AQ638" i="8"/>
  <c r="AQ637" i="8"/>
  <c r="AQ636" i="8"/>
  <c r="AQ635" i="8"/>
  <c r="AQ634" i="8"/>
  <c r="AQ633" i="8"/>
  <c r="AQ632" i="8"/>
  <c r="AQ631" i="8"/>
  <c r="AQ630" i="8"/>
  <c r="AQ629" i="8"/>
  <c r="AQ628" i="8"/>
  <c r="AQ627" i="8"/>
  <c r="AQ626" i="8"/>
  <c r="AQ625" i="8"/>
  <c r="AQ624" i="8"/>
  <c r="AQ623" i="8"/>
  <c r="AQ622" i="8"/>
  <c r="AQ621" i="8"/>
  <c r="AQ620" i="8"/>
  <c r="AQ619" i="8"/>
  <c r="AQ618" i="8"/>
  <c r="AQ617" i="8"/>
  <c r="AQ616" i="8"/>
  <c r="AQ615" i="8"/>
  <c r="AQ614" i="8"/>
  <c r="AQ613" i="8"/>
  <c r="AQ612" i="8"/>
  <c r="AQ611" i="8"/>
  <c r="AQ610" i="8"/>
  <c r="AQ609" i="8"/>
  <c r="AQ608" i="8"/>
  <c r="AQ607" i="8"/>
  <c r="AQ606" i="8"/>
  <c r="AQ605" i="8"/>
  <c r="AQ604" i="8"/>
  <c r="AQ603" i="8"/>
  <c r="AQ602" i="8"/>
  <c r="AQ601" i="8"/>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60" i="8"/>
  <c r="AQ159" i="8"/>
  <c r="AQ158" i="8"/>
  <c r="AQ157" i="8"/>
  <c r="AQ156" i="8"/>
  <c r="AQ155" i="8"/>
  <c r="AQ154" i="8"/>
  <c r="AQ153" i="8"/>
  <c r="AQ152" i="8"/>
  <c r="AQ151"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M33" i="18"/>
  <c r="AM32" i="18"/>
  <c r="AO1210" i="8"/>
  <c r="AO1209" i="8"/>
  <c r="AO1208" i="8"/>
  <c r="AO1207" i="8"/>
  <c r="AO1206" i="8"/>
  <c r="AO1205" i="8"/>
  <c r="AO1204" i="8"/>
  <c r="AO1203" i="8"/>
  <c r="AO1202" i="8"/>
  <c r="AO1201" i="8"/>
  <c r="AO1200" i="8"/>
  <c r="AO1199" i="8"/>
  <c r="AO1198" i="8"/>
  <c r="AO1197" i="8"/>
  <c r="AO1196" i="8"/>
  <c r="AO1195" i="8"/>
  <c r="AO1194" i="8"/>
  <c r="AO1193" i="8"/>
  <c r="AO1192" i="8"/>
  <c r="AO1191" i="8"/>
  <c r="AO1190" i="8"/>
  <c r="AO1189" i="8"/>
  <c r="AO1188" i="8"/>
  <c r="AO1187" i="8"/>
  <c r="AO1186" i="8"/>
  <c r="AO1185" i="8"/>
  <c r="AO1184" i="8"/>
  <c r="AO1183" i="8"/>
  <c r="AO1182" i="8"/>
  <c r="AO1181" i="8"/>
  <c r="AO1180" i="8"/>
  <c r="AO1179" i="8"/>
  <c r="AO1178" i="8"/>
  <c r="AO1177" i="8"/>
  <c r="AO1176" i="8"/>
  <c r="AO1175" i="8"/>
  <c r="AO1174" i="8"/>
  <c r="AO1173" i="8"/>
  <c r="AO1172" i="8"/>
  <c r="AO1171" i="8"/>
  <c r="AO1170" i="8"/>
  <c r="AO1169" i="8"/>
  <c r="AO1168" i="8"/>
  <c r="AO1167" i="8"/>
  <c r="AO1166" i="8"/>
  <c r="AO1165" i="8"/>
  <c r="AO1164" i="8"/>
  <c r="AO1163" i="8"/>
  <c r="AO1162" i="8"/>
  <c r="AO1161" i="8"/>
  <c r="AO1160" i="8"/>
  <c r="AO1159" i="8"/>
  <c r="AO1158" i="8"/>
  <c r="AO1157" i="8"/>
  <c r="AO1156" i="8"/>
  <c r="AO1155" i="8"/>
  <c r="AO1154" i="8"/>
  <c r="AO1153" i="8"/>
  <c r="AO1152" i="8"/>
  <c r="AO1151" i="8"/>
  <c r="AO1150" i="8"/>
  <c r="AO1149" i="8"/>
  <c r="AO1148" i="8"/>
  <c r="AO1147" i="8"/>
  <c r="AO1146" i="8"/>
  <c r="AO1145" i="8"/>
  <c r="AO1144" i="8"/>
  <c r="AO1143" i="8"/>
  <c r="AO1142" i="8"/>
  <c r="AO1141" i="8"/>
  <c r="AO1140" i="8"/>
  <c r="AO1139" i="8"/>
  <c r="AO1138" i="8"/>
  <c r="AO1137" i="8"/>
  <c r="AO1136" i="8"/>
  <c r="AO1135" i="8"/>
  <c r="AO1134" i="8"/>
  <c r="AO1133" i="8"/>
  <c r="AO1132" i="8"/>
  <c r="AO1131" i="8"/>
  <c r="AO1130" i="8"/>
  <c r="AO1129" i="8"/>
  <c r="AO1128" i="8"/>
  <c r="AO1127" i="8"/>
  <c r="AO1126" i="8"/>
  <c r="AO1125" i="8"/>
  <c r="AO1124" i="8"/>
  <c r="AO1123" i="8"/>
  <c r="AO1122" i="8"/>
  <c r="AO1121" i="8"/>
  <c r="AO1120" i="8"/>
  <c r="AO1119" i="8"/>
  <c r="AO1118" i="8"/>
  <c r="AO1117" i="8"/>
  <c r="AO1116" i="8"/>
  <c r="AO1115" i="8"/>
  <c r="AO1114" i="8"/>
  <c r="AO1113" i="8"/>
  <c r="AO1112" i="8"/>
  <c r="AO1111" i="8"/>
  <c r="AO1110" i="8"/>
  <c r="AO1109" i="8"/>
  <c r="AO1108" i="8"/>
  <c r="AO1107" i="8"/>
  <c r="AO1106" i="8"/>
  <c r="AO1105" i="8"/>
  <c r="AO1104" i="8"/>
  <c r="AO1103" i="8"/>
  <c r="AO1102" i="8"/>
  <c r="AO1101" i="8"/>
  <c r="AO1100" i="8"/>
  <c r="AO1099" i="8"/>
  <c r="AO1098" i="8"/>
  <c r="AO1097" i="8"/>
  <c r="AO1096" i="8"/>
  <c r="AO1095" i="8"/>
  <c r="AO1094" i="8"/>
  <c r="AO1093" i="8"/>
  <c r="AO1092" i="8"/>
  <c r="AO1091" i="8"/>
  <c r="AO1090" i="8"/>
  <c r="AO1089" i="8"/>
  <c r="AO1088" i="8"/>
  <c r="AO1087" i="8"/>
  <c r="AO1086" i="8"/>
  <c r="AO1085" i="8"/>
  <c r="AO1084" i="8"/>
  <c r="AO1083" i="8"/>
  <c r="AO1082" i="8"/>
  <c r="AO1081" i="8"/>
  <c r="AO1080" i="8"/>
  <c r="AO1079" i="8"/>
  <c r="AO1078" i="8"/>
  <c r="AO1077" i="8"/>
  <c r="AO1076" i="8"/>
  <c r="AO1075" i="8"/>
  <c r="AO1074" i="8"/>
  <c r="AO1073" i="8"/>
  <c r="AO1072" i="8"/>
  <c r="AO1071" i="8"/>
  <c r="AO1070" i="8"/>
  <c r="AO1069" i="8"/>
  <c r="AO1068" i="8"/>
  <c r="AO1067" i="8"/>
  <c r="AO1066" i="8"/>
  <c r="AO1065" i="8"/>
  <c r="AO1064" i="8"/>
  <c r="AO1063" i="8"/>
  <c r="AO1062" i="8"/>
  <c r="AO1061" i="8"/>
  <c r="AO1060" i="8"/>
  <c r="AO1059" i="8"/>
  <c r="AO1058" i="8"/>
  <c r="AO1057" i="8"/>
  <c r="AO1056" i="8"/>
  <c r="AO1055" i="8"/>
  <c r="AO1054" i="8"/>
  <c r="AO1053" i="8"/>
  <c r="AO1052" i="8"/>
  <c r="AO1051" i="8"/>
  <c r="AO1050" i="8"/>
  <c r="AO1049" i="8"/>
  <c r="AO1048" i="8"/>
  <c r="AO1047" i="8"/>
  <c r="AO1046" i="8"/>
  <c r="AO1045" i="8"/>
  <c r="AO1044" i="8"/>
  <c r="AO1043" i="8"/>
  <c r="AO1042" i="8"/>
  <c r="AO1041" i="8"/>
  <c r="AO1040" i="8"/>
  <c r="AO1039" i="8"/>
  <c r="AO1038" i="8"/>
  <c r="AO1037" i="8"/>
  <c r="AO1036" i="8"/>
  <c r="AO1035" i="8"/>
  <c r="AO1034" i="8"/>
  <c r="AO1033" i="8"/>
  <c r="AO1032" i="8"/>
  <c r="AO1031" i="8"/>
  <c r="AO1030" i="8"/>
  <c r="AO1029" i="8"/>
  <c r="AO1028" i="8"/>
  <c r="AO1027" i="8"/>
  <c r="AO1026" i="8"/>
  <c r="AO1025" i="8"/>
  <c r="AO1024" i="8"/>
  <c r="AO1023" i="8"/>
  <c r="AO1022" i="8"/>
  <c r="AO1021" i="8"/>
  <c r="AO1020" i="8"/>
  <c r="AO1019" i="8"/>
  <c r="AO1018" i="8"/>
  <c r="AO1017" i="8"/>
  <c r="AO1016" i="8"/>
  <c r="AO1015" i="8"/>
  <c r="AO1014" i="8"/>
  <c r="AO1013" i="8"/>
  <c r="AO1012" i="8"/>
  <c r="AO1011" i="8"/>
  <c r="AO1010" i="8"/>
  <c r="AO1009" i="8"/>
  <c r="AO1008" i="8"/>
  <c r="AO1007" i="8"/>
  <c r="AO1006" i="8"/>
  <c r="AO1005" i="8"/>
  <c r="AO1004" i="8"/>
  <c r="AO1003" i="8"/>
  <c r="AO1002" i="8"/>
  <c r="AO1001" i="8"/>
  <c r="AO1000" i="8"/>
  <c r="AO999" i="8"/>
  <c r="AO998" i="8"/>
  <c r="AO997" i="8"/>
  <c r="AO996" i="8"/>
  <c r="AO995" i="8"/>
  <c r="AO994" i="8"/>
  <c r="AO993" i="8"/>
  <c r="AO992" i="8"/>
  <c r="AO991" i="8"/>
  <c r="AO990" i="8"/>
  <c r="AO989" i="8"/>
  <c r="AO988" i="8"/>
  <c r="AO987" i="8"/>
  <c r="AO986" i="8"/>
  <c r="AO985" i="8"/>
  <c r="AO984" i="8"/>
  <c r="AO983" i="8"/>
  <c r="AO982" i="8"/>
  <c r="AO981" i="8"/>
  <c r="AO980" i="8"/>
  <c r="AO979" i="8"/>
  <c r="AO978" i="8"/>
  <c r="AO977" i="8"/>
  <c r="AO976" i="8"/>
  <c r="AO975" i="8"/>
  <c r="AO974" i="8"/>
  <c r="AO973" i="8"/>
  <c r="AO972" i="8"/>
  <c r="AO971" i="8"/>
  <c r="AO970" i="8"/>
  <c r="AO969" i="8"/>
  <c r="AO968" i="8"/>
  <c r="AO967" i="8"/>
  <c r="AO966" i="8"/>
  <c r="AO965" i="8"/>
  <c r="AO964" i="8"/>
  <c r="AO963" i="8"/>
  <c r="AO962" i="8"/>
  <c r="AO961" i="8"/>
  <c r="AO960" i="8"/>
  <c r="AO959" i="8"/>
  <c r="AO958" i="8"/>
  <c r="AO957" i="8"/>
  <c r="AO956" i="8"/>
  <c r="AO955" i="8"/>
  <c r="AO954" i="8"/>
  <c r="AO953" i="8"/>
  <c r="AO952" i="8"/>
  <c r="AO951" i="8"/>
  <c r="AO950" i="8"/>
  <c r="AO949" i="8"/>
  <c r="AO948" i="8"/>
  <c r="AO947" i="8"/>
  <c r="AO946" i="8"/>
  <c r="AO945" i="8"/>
  <c r="AO944" i="8"/>
  <c r="AO943" i="8"/>
  <c r="AO942" i="8"/>
  <c r="AO941" i="8"/>
  <c r="AO940" i="8"/>
  <c r="AO939" i="8"/>
  <c r="AO938" i="8"/>
  <c r="AO937" i="8"/>
  <c r="AO936" i="8"/>
  <c r="AO935" i="8"/>
  <c r="AO934" i="8"/>
  <c r="AO933" i="8"/>
  <c r="AO932" i="8"/>
  <c r="AO931" i="8"/>
  <c r="AO930" i="8"/>
  <c r="AO929" i="8"/>
  <c r="AO928" i="8"/>
  <c r="AO927" i="8"/>
  <c r="AO926" i="8"/>
  <c r="AO925" i="8"/>
  <c r="AO924" i="8"/>
  <c r="AO923" i="8"/>
  <c r="AO922" i="8"/>
  <c r="AO921" i="8"/>
  <c r="AO920" i="8"/>
  <c r="AO919" i="8"/>
  <c r="AO918" i="8"/>
  <c r="AO917" i="8"/>
  <c r="AO916" i="8"/>
  <c r="AO915" i="8"/>
  <c r="AO914" i="8"/>
  <c r="AO913" i="8"/>
  <c r="AO912" i="8"/>
  <c r="AO911" i="8"/>
  <c r="AO910" i="8"/>
  <c r="AO909" i="8"/>
  <c r="AO908" i="8"/>
  <c r="AO907" i="8"/>
  <c r="AO906" i="8"/>
  <c r="AO905" i="8"/>
  <c r="AO904" i="8"/>
  <c r="AO903" i="8"/>
  <c r="AO902" i="8"/>
  <c r="AO901" i="8"/>
  <c r="AO900" i="8"/>
  <c r="AO899" i="8"/>
  <c r="AO898" i="8"/>
  <c r="AO897" i="8"/>
  <c r="AO896" i="8"/>
  <c r="AO895" i="8"/>
  <c r="AO894" i="8"/>
  <c r="AO893" i="8"/>
  <c r="AO892" i="8"/>
  <c r="AO891" i="8"/>
  <c r="AO890" i="8"/>
  <c r="AO889" i="8"/>
  <c r="AO888" i="8"/>
  <c r="AO887" i="8"/>
  <c r="AO886" i="8"/>
  <c r="AO885" i="8"/>
  <c r="AO884" i="8"/>
  <c r="AO883" i="8"/>
  <c r="AO882" i="8"/>
  <c r="AO881" i="8"/>
  <c r="AO880" i="8"/>
  <c r="AO879" i="8"/>
  <c r="AO878" i="8"/>
  <c r="AO877" i="8"/>
  <c r="AO876" i="8"/>
  <c r="AO875" i="8"/>
  <c r="AO874" i="8"/>
  <c r="AO873" i="8"/>
  <c r="AO872" i="8"/>
  <c r="AO871" i="8"/>
  <c r="AO870" i="8"/>
  <c r="AO869" i="8"/>
  <c r="AO868" i="8"/>
  <c r="AO867" i="8"/>
  <c r="AO866" i="8"/>
  <c r="AO865" i="8"/>
  <c r="AO864" i="8"/>
  <c r="AO863" i="8"/>
  <c r="AO862" i="8"/>
  <c r="AO861" i="8"/>
  <c r="AO860" i="8"/>
  <c r="AO859" i="8"/>
  <c r="AO858" i="8"/>
  <c r="AO857" i="8"/>
  <c r="AO856" i="8"/>
  <c r="AO855" i="8"/>
  <c r="AO854" i="8"/>
  <c r="AO853" i="8"/>
  <c r="AO852" i="8"/>
  <c r="AO851" i="8"/>
  <c r="AO850" i="8"/>
  <c r="AO849" i="8"/>
  <c r="AO848" i="8"/>
  <c r="AO847" i="8"/>
  <c r="AO846" i="8"/>
  <c r="AO845" i="8"/>
  <c r="AO844" i="8"/>
  <c r="AO843" i="8"/>
  <c r="AO842" i="8"/>
  <c r="AO841" i="8"/>
  <c r="AO840" i="8"/>
  <c r="AO839" i="8"/>
  <c r="AO838" i="8"/>
  <c r="AO837" i="8"/>
  <c r="AO836" i="8"/>
  <c r="AO835" i="8"/>
  <c r="AO834" i="8"/>
  <c r="AO833" i="8"/>
  <c r="AO832" i="8"/>
  <c r="AO831" i="8"/>
  <c r="AO830" i="8"/>
  <c r="AO829" i="8"/>
  <c r="AO828" i="8"/>
  <c r="AO827" i="8"/>
  <c r="AO826" i="8"/>
  <c r="AO825" i="8"/>
  <c r="AO824" i="8"/>
  <c r="AO823" i="8"/>
  <c r="AO822" i="8"/>
  <c r="AO821" i="8"/>
  <c r="AO820" i="8"/>
  <c r="AO819" i="8"/>
  <c r="AO818" i="8"/>
  <c r="AO817" i="8"/>
  <c r="AO816" i="8"/>
  <c r="AO815" i="8"/>
  <c r="AO814" i="8"/>
  <c r="AO813" i="8"/>
  <c r="AO812" i="8"/>
  <c r="AO811" i="8"/>
  <c r="AO810" i="8"/>
  <c r="AO809" i="8"/>
  <c r="AO808" i="8"/>
  <c r="AO807" i="8"/>
  <c r="AO806" i="8"/>
  <c r="AO805" i="8"/>
  <c r="AO804" i="8"/>
  <c r="AO803" i="8"/>
  <c r="AO802" i="8"/>
  <c r="AO801" i="8"/>
  <c r="AO800" i="8"/>
  <c r="AO799" i="8"/>
  <c r="AO798" i="8"/>
  <c r="AO797" i="8"/>
  <c r="AO796" i="8"/>
  <c r="AO795" i="8"/>
  <c r="AO794" i="8"/>
  <c r="AO793" i="8"/>
  <c r="AO792" i="8"/>
  <c r="AO791" i="8"/>
  <c r="AO790" i="8"/>
  <c r="AO789" i="8"/>
  <c r="AO788" i="8"/>
  <c r="AO787" i="8"/>
  <c r="AO786" i="8"/>
  <c r="AO785" i="8"/>
  <c r="AO784" i="8"/>
  <c r="AO783" i="8"/>
  <c r="AO782" i="8"/>
  <c r="AO781" i="8"/>
  <c r="AO780" i="8"/>
  <c r="AO779" i="8"/>
  <c r="AO778" i="8"/>
  <c r="AO777" i="8"/>
  <c r="AO776" i="8"/>
  <c r="AO775" i="8"/>
  <c r="AO774" i="8"/>
  <c r="AO773" i="8"/>
  <c r="AO772" i="8"/>
  <c r="AO771" i="8"/>
  <c r="AO770" i="8"/>
  <c r="AO769" i="8"/>
  <c r="AO768" i="8"/>
  <c r="AO767" i="8"/>
  <c r="AO766" i="8"/>
  <c r="AO765" i="8"/>
  <c r="AO764" i="8"/>
  <c r="AO763" i="8"/>
  <c r="AO762" i="8"/>
  <c r="AO761" i="8"/>
  <c r="AO760" i="8"/>
  <c r="AO759" i="8"/>
  <c r="AO758" i="8"/>
  <c r="AO757" i="8"/>
  <c r="AO756" i="8"/>
  <c r="AO755" i="8"/>
  <c r="AO754" i="8"/>
  <c r="AO753" i="8"/>
  <c r="AO752" i="8"/>
  <c r="AO751" i="8"/>
  <c r="AO750" i="8"/>
  <c r="AO749" i="8"/>
  <c r="AO748" i="8"/>
  <c r="AO747" i="8"/>
  <c r="AO746" i="8"/>
  <c r="AO745" i="8"/>
  <c r="AO744" i="8"/>
  <c r="AO743" i="8"/>
  <c r="AO742" i="8"/>
  <c r="AO741" i="8"/>
  <c r="AO740" i="8"/>
  <c r="AO739" i="8"/>
  <c r="AO738" i="8"/>
  <c r="AO737" i="8"/>
  <c r="AO736" i="8"/>
  <c r="AO735" i="8"/>
  <c r="AO734" i="8"/>
  <c r="AO733" i="8"/>
  <c r="AO732" i="8"/>
  <c r="AO731" i="8"/>
  <c r="AO730" i="8"/>
  <c r="AO729" i="8"/>
  <c r="AO728" i="8"/>
  <c r="AO727" i="8"/>
  <c r="AO726" i="8"/>
  <c r="AO725" i="8"/>
  <c r="AO724" i="8"/>
  <c r="AO723" i="8"/>
  <c r="AO722" i="8"/>
  <c r="AO721" i="8"/>
  <c r="AO720" i="8"/>
  <c r="AO719" i="8"/>
  <c r="AO718" i="8"/>
  <c r="AO717" i="8"/>
  <c r="AO716" i="8"/>
  <c r="AO715" i="8"/>
  <c r="AO714" i="8"/>
  <c r="AO713" i="8"/>
  <c r="AO712" i="8"/>
  <c r="AO711" i="8"/>
  <c r="AO710" i="8"/>
  <c r="AO709" i="8"/>
  <c r="AO708" i="8"/>
  <c r="AO707" i="8"/>
  <c r="AO706" i="8"/>
  <c r="AO705" i="8"/>
  <c r="AO704" i="8"/>
  <c r="AO703" i="8"/>
  <c r="AO702" i="8"/>
  <c r="AO701" i="8"/>
  <c r="AO700" i="8"/>
  <c r="AO699" i="8"/>
  <c r="AO698" i="8"/>
  <c r="AO697" i="8"/>
  <c r="AO696" i="8"/>
  <c r="AO695" i="8"/>
  <c r="AO694" i="8"/>
  <c r="AO693" i="8"/>
  <c r="AO692" i="8"/>
  <c r="AO691" i="8"/>
  <c r="AO690" i="8"/>
  <c r="AO689" i="8"/>
  <c r="AO688" i="8"/>
  <c r="AO687" i="8"/>
  <c r="AO686" i="8"/>
  <c r="AO685" i="8"/>
  <c r="AO684" i="8"/>
  <c r="AO683" i="8"/>
  <c r="AO682" i="8"/>
  <c r="AO681" i="8"/>
  <c r="AO680" i="8"/>
  <c r="AO679" i="8"/>
  <c r="AO678" i="8"/>
  <c r="AO677" i="8"/>
  <c r="AO676" i="8"/>
  <c r="AO675" i="8"/>
  <c r="AO674" i="8"/>
  <c r="AO673" i="8"/>
  <c r="AO672" i="8"/>
  <c r="AO671" i="8"/>
  <c r="AO670" i="8"/>
  <c r="AO669" i="8"/>
  <c r="AO668" i="8"/>
  <c r="AO667" i="8"/>
  <c r="AO666" i="8"/>
  <c r="AO665" i="8"/>
  <c r="AO664" i="8"/>
  <c r="AO663" i="8"/>
  <c r="AO662" i="8"/>
  <c r="AO661" i="8"/>
  <c r="AO660" i="8"/>
  <c r="AO659" i="8"/>
  <c r="AO658" i="8"/>
  <c r="AO657" i="8"/>
  <c r="AO656" i="8"/>
  <c r="AO655" i="8"/>
  <c r="AO654" i="8"/>
  <c r="AO653" i="8"/>
  <c r="AO652" i="8"/>
  <c r="AO651" i="8"/>
  <c r="AO650" i="8"/>
  <c r="AO649" i="8"/>
  <c r="AO648" i="8"/>
  <c r="AO647" i="8"/>
  <c r="AO646" i="8"/>
  <c r="AO645" i="8"/>
  <c r="AO644" i="8"/>
  <c r="AO643" i="8"/>
  <c r="AO642" i="8"/>
  <c r="AO641" i="8"/>
  <c r="AO640" i="8"/>
  <c r="AO639" i="8"/>
  <c r="AO638" i="8"/>
  <c r="AO637" i="8"/>
  <c r="AO636" i="8"/>
  <c r="AO635" i="8"/>
  <c r="AO634" i="8"/>
  <c r="AO633" i="8"/>
  <c r="AO632" i="8"/>
  <c r="AO631" i="8"/>
  <c r="AO630" i="8"/>
  <c r="AO629" i="8"/>
  <c r="AO628" i="8"/>
  <c r="AO627" i="8"/>
  <c r="AO626" i="8"/>
  <c r="AO625" i="8"/>
  <c r="AO624" i="8"/>
  <c r="AO623" i="8"/>
  <c r="AO622" i="8"/>
  <c r="AO621" i="8"/>
  <c r="AO620" i="8"/>
  <c r="AO619" i="8"/>
  <c r="AO618" i="8"/>
  <c r="AO617" i="8"/>
  <c r="AO616" i="8"/>
  <c r="AO615" i="8"/>
  <c r="AO614" i="8"/>
  <c r="AO613" i="8"/>
  <c r="AO612" i="8"/>
  <c r="AO611" i="8"/>
  <c r="AO610" i="8"/>
  <c r="AO609" i="8"/>
  <c r="AO608" i="8"/>
  <c r="AO607" i="8"/>
  <c r="AO606" i="8"/>
  <c r="AO605" i="8"/>
  <c r="AO604" i="8"/>
  <c r="AO603" i="8"/>
  <c r="AO602" i="8"/>
  <c r="AO601" i="8"/>
  <c r="AO600" i="8"/>
  <c r="AO599" i="8"/>
  <c r="AO598" i="8"/>
  <c r="AO597" i="8"/>
  <c r="AO596" i="8"/>
  <c r="AO595" i="8"/>
  <c r="AO594" i="8"/>
  <c r="AO593" i="8"/>
  <c r="AO592" i="8"/>
  <c r="AO591" i="8"/>
  <c r="AO590" i="8"/>
  <c r="AO589" i="8"/>
  <c r="AO588" i="8"/>
  <c r="AO587" i="8"/>
  <c r="AO586" i="8"/>
  <c r="AO585" i="8"/>
  <c r="AO584" i="8"/>
  <c r="AO583" i="8"/>
  <c r="AO582" i="8"/>
  <c r="AO581" i="8"/>
  <c r="AO580" i="8"/>
  <c r="AO579" i="8"/>
  <c r="AO578" i="8"/>
  <c r="AO577" i="8"/>
  <c r="AO576" i="8"/>
  <c r="AO575" i="8"/>
  <c r="AO574" i="8"/>
  <c r="AO573" i="8"/>
  <c r="AO572" i="8"/>
  <c r="AO571" i="8"/>
  <c r="AO570" i="8"/>
  <c r="AO569" i="8"/>
  <c r="AO568" i="8"/>
  <c r="AO567" i="8"/>
  <c r="AO566" i="8"/>
  <c r="AO565" i="8"/>
  <c r="AO564" i="8"/>
  <c r="AO563" i="8"/>
  <c r="AO562" i="8"/>
  <c r="AO561" i="8"/>
  <c r="AO560" i="8"/>
  <c r="AO559" i="8"/>
  <c r="AO558" i="8"/>
  <c r="AO557" i="8"/>
  <c r="AO556" i="8"/>
  <c r="AO555" i="8"/>
  <c r="AO554" i="8"/>
  <c r="AO553" i="8"/>
  <c r="AO552" i="8"/>
  <c r="AO551" i="8"/>
  <c r="AO550" i="8"/>
  <c r="AO549" i="8"/>
  <c r="AO548" i="8"/>
  <c r="AO547" i="8"/>
  <c r="AO546" i="8"/>
  <c r="AO545" i="8"/>
  <c r="AO544" i="8"/>
  <c r="AO543" i="8"/>
  <c r="AO542" i="8"/>
  <c r="AO541" i="8"/>
  <c r="AO540" i="8"/>
  <c r="AO539" i="8"/>
  <c r="AO538" i="8"/>
  <c r="AO537" i="8"/>
  <c r="AO536" i="8"/>
  <c r="AO535" i="8"/>
  <c r="AO534" i="8"/>
  <c r="AO533" i="8"/>
  <c r="AO532" i="8"/>
  <c r="AO531" i="8"/>
  <c r="AO530" i="8"/>
  <c r="AO529" i="8"/>
  <c r="AO528" i="8"/>
  <c r="AO527" i="8"/>
  <c r="AO526" i="8"/>
  <c r="AO525" i="8"/>
  <c r="AO524" i="8"/>
  <c r="AO523" i="8"/>
  <c r="AO522" i="8"/>
  <c r="AO521" i="8"/>
  <c r="AO520" i="8"/>
  <c r="AO519" i="8"/>
  <c r="AO518" i="8"/>
  <c r="AO517" i="8"/>
  <c r="AO516" i="8"/>
  <c r="AO515" i="8"/>
  <c r="AO514" i="8"/>
  <c r="AO513" i="8"/>
  <c r="AO512" i="8"/>
  <c r="AO511" i="8"/>
  <c r="AO510" i="8"/>
  <c r="AO509" i="8"/>
  <c r="AO508" i="8"/>
  <c r="AO507" i="8"/>
  <c r="AO506" i="8"/>
  <c r="AO505" i="8"/>
  <c r="AO504" i="8"/>
  <c r="AO503" i="8"/>
  <c r="AO502" i="8"/>
  <c r="AO501" i="8"/>
  <c r="AO500" i="8"/>
  <c r="AO499" i="8"/>
  <c r="AO498" i="8"/>
  <c r="AO497" i="8"/>
  <c r="AO496" i="8"/>
  <c r="AO495" i="8"/>
  <c r="AO494" i="8"/>
  <c r="AO493" i="8"/>
  <c r="AO492" i="8"/>
  <c r="AO491" i="8"/>
  <c r="AO490" i="8"/>
  <c r="AO489" i="8"/>
  <c r="AO488" i="8"/>
  <c r="AO487" i="8"/>
  <c r="AO486" i="8"/>
  <c r="AO485" i="8"/>
  <c r="AO484" i="8"/>
  <c r="AO483" i="8"/>
  <c r="AO482" i="8"/>
  <c r="AO481" i="8"/>
  <c r="AO480" i="8"/>
  <c r="AO479" i="8"/>
  <c r="AO478" i="8"/>
  <c r="AO477" i="8"/>
  <c r="AO476" i="8"/>
  <c r="AO475" i="8"/>
  <c r="AO474" i="8"/>
  <c r="AO473" i="8"/>
  <c r="AO472" i="8"/>
  <c r="AO471" i="8"/>
  <c r="AO470" i="8"/>
  <c r="AO469" i="8"/>
  <c r="AO468" i="8"/>
  <c r="AO467" i="8"/>
  <c r="AO466" i="8"/>
  <c r="AO465" i="8"/>
  <c r="AO464" i="8"/>
  <c r="AO463" i="8"/>
  <c r="AO462" i="8"/>
  <c r="AO461" i="8"/>
  <c r="AO460" i="8"/>
  <c r="AO459" i="8"/>
  <c r="AO458" i="8"/>
  <c r="AO457" i="8"/>
  <c r="AO456" i="8"/>
  <c r="AO455" i="8"/>
  <c r="AO454" i="8"/>
  <c r="AO453" i="8"/>
  <c r="AO452" i="8"/>
  <c r="AO451" i="8"/>
  <c r="AO450" i="8"/>
  <c r="AO449" i="8"/>
  <c r="AO448" i="8"/>
  <c r="AO447" i="8"/>
  <c r="AO446" i="8"/>
  <c r="AO445" i="8"/>
  <c r="AO444" i="8"/>
  <c r="AO443" i="8"/>
  <c r="AO442" i="8"/>
  <c r="AO441" i="8"/>
  <c r="AO440" i="8"/>
  <c r="AO439" i="8"/>
  <c r="AO438" i="8"/>
  <c r="AO437" i="8"/>
  <c r="AO436" i="8"/>
  <c r="AO435" i="8"/>
  <c r="AO434" i="8"/>
  <c r="AO433" i="8"/>
  <c r="AO432" i="8"/>
  <c r="AO431" i="8"/>
  <c r="AO430" i="8"/>
  <c r="AO429" i="8"/>
  <c r="AO428" i="8"/>
  <c r="AO427" i="8"/>
  <c r="AO426" i="8"/>
  <c r="AO425" i="8"/>
  <c r="AO424" i="8"/>
  <c r="AO423" i="8"/>
  <c r="AO422" i="8"/>
  <c r="AO421" i="8"/>
  <c r="AO420" i="8"/>
  <c r="AO419" i="8"/>
  <c r="AO418" i="8"/>
  <c r="AO417" i="8"/>
  <c r="AO416" i="8"/>
  <c r="AO415" i="8"/>
  <c r="AO414" i="8"/>
  <c r="AO413" i="8"/>
  <c r="AO412" i="8"/>
  <c r="AO411" i="8"/>
  <c r="AO410" i="8"/>
  <c r="AO409" i="8"/>
  <c r="AO408" i="8"/>
  <c r="AO407" i="8"/>
  <c r="AO406" i="8"/>
  <c r="AO405" i="8"/>
  <c r="AO404" i="8"/>
  <c r="AO403" i="8"/>
  <c r="AO402" i="8"/>
  <c r="AO401" i="8"/>
  <c r="AO400" i="8"/>
  <c r="AO399" i="8"/>
  <c r="AO398" i="8"/>
  <c r="AO397" i="8"/>
  <c r="AO396" i="8"/>
  <c r="AO395" i="8"/>
  <c r="AO394" i="8"/>
  <c r="AO393" i="8"/>
  <c r="AO392" i="8"/>
  <c r="AO391" i="8"/>
  <c r="AO390" i="8"/>
  <c r="AO389" i="8"/>
  <c r="AO388" i="8"/>
  <c r="AO387" i="8"/>
  <c r="AO386" i="8"/>
  <c r="AO385" i="8"/>
  <c r="AO384" i="8"/>
  <c r="AO383" i="8"/>
  <c r="AO382" i="8"/>
  <c r="AO381" i="8"/>
  <c r="AO380" i="8"/>
  <c r="AO379" i="8"/>
  <c r="AO378" i="8"/>
  <c r="AO377" i="8"/>
  <c r="AO376" i="8"/>
  <c r="AO375" i="8"/>
  <c r="AO374" i="8"/>
  <c r="AO373" i="8"/>
  <c r="AO372" i="8"/>
  <c r="AO371" i="8"/>
  <c r="AO370" i="8"/>
  <c r="AO369" i="8"/>
  <c r="AO368" i="8"/>
  <c r="AO367" i="8"/>
  <c r="AO366" i="8"/>
  <c r="AO365" i="8"/>
  <c r="AO364" i="8"/>
  <c r="AO363" i="8"/>
  <c r="AO362" i="8"/>
  <c r="AO361" i="8"/>
  <c r="AO360" i="8"/>
  <c r="AO359" i="8"/>
  <c r="AO358" i="8"/>
  <c r="AO357" i="8"/>
  <c r="AO356" i="8"/>
  <c r="AO355" i="8"/>
  <c r="AO354" i="8"/>
  <c r="AO353" i="8"/>
  <c r="AO352" i="8"/>
  <c r="AO351" i="8"/>
  <c r="AO350" i="8"/>
  <c r="AO349" i="8"/>
  <c r="AO348" i="8"/>
  <c r="AO347" i="8"/>
  <c r="AO346" i="8"/>
  <c r="AO345" i="8"/>
  <c r="AO344" i="8"/>
  <c r="AO343" i="8"/>
  <c r="AO342" i="8"/>
  <c r="AO341" i="8"/>
  <c r="AO340" i="8"/>
  <c r="AO339" i="8"/>
  <c r="AO338" i="8"/>
  <c r="AO337" i="8"/>
  <c r="AO336" i="8"/>
  <c r="AO335" i="8"/>
  <c r="AO334" i="8"/>
  <c r="AO333" i="8"/>
  <c r="AO332" i="8"/>
  <c r="AO331" i="8"/>
  <c r="AO330" i="8"/>
  <c r="AO329" i="8"/>
  <c r="AO328" i="8"/>
  <c r="AO327" i="8"/>
  <c r="AO326" i="8"/>
  <c r="AO325" i="8"/>
  <c r="AO324" i="8"/>
  <c r="AO323" i="8"/>
  <c r="AO322" i="8"/>
  <c r="AO321" i="8"/>
  <c r="AO320" i="8"/>
  <c r="AO319" i="8"/>
  <c r="AO318" i="8"/>
  <c r="AO317" i="8"/>
  <c r="AO316" i="8"/>
  <c r="AO315" i="8"/>
  <c r="AO314" i="8"/>
  <c r="AO313" i="8"/>
  <c r="AO312" i="8"/>
  <c r="AO311" i="8"/>
  <c r="AO310" i="8"/>
  <c r="AO309" i="8"/>
  <c r="AO308" i="8"/>
  <c r="AO307" i="8"/>
  <c r="AO306" i="8"/>
  <c r="AO305" i="8"/>
  <c r="AO304" i="8"/>
  <c r="AO303" i="8"/>
  <c r="AO302" i="8"/>
  <c r="AO301" i="8"/>
  <c r="AO300" i="8"/>
  <c r="AO299" i="8"/>
  <c r="AO298" i="8"/>
  <c r="AO297" i="8"/>
  <c r="AO296" i="8"/>
  <c r="AO295" i="8"/>
  <c r="AO294" i="8"/>
  <c r="AO293" i="8"/>
  <c r="AO292" i="8"/>
  <c r="AO291" i="8"/>
  <c r="AO290" i="8"/>
  <c r="AO289" i="8"/>
  <c r="AO288" i="8"/>
  <c r="AO287" i="8"/>
  <c r="AO286" i="8"/>
  <c r="AO285" i="8"/>
  <c r="AO284" i="8"/>
  <c r="AO283" i="8"/>
  <c r="AO282" i="8"/>
  <c r="AO281" i="8"/>
  <c r="AO280" i="8"/>
  <c r="AO279" i="8"/>
  <c r="AO278" i="8"/>
  <c r="AO277" i="8"/>
  <c r="AO276" i="8"/>
  <c r="AO275" i="8"/>
  <c r="AO274" i="8"/>
  <c r="AO273" i="8"/>
  <c r="AO272" i="8"/>
  <c r="AO271" i="8"/>
  <c r="AO270" i="8"/>
  <c r="AO269" i="8"/>
  <c r="AO268" i="8"/>
  <c r="AO267" i="8"/>
  <c r="AO266" i="8"/>
  <c r="AO265" i="8"/>
  <c r="AO264" i="8"/>
  <c r="AO263" i="8"/>
  <c r="AO262" i="8"/>
  <c r="AO261" i="8"/>
  <c r="AO260" i="8"/>
  <c r="AO259" i="8"/>
  <c r="AO258" i="8"/>
  <c r="AO257" i="8"/>
  <c r="AO256" i="8"/>
  <c r="AO255" i="8"/>
  <c r="AO254" i="8"/>
  <c r="AO253" i="8"/>
  <c r="AO252" i="8"/>
  <c r="AO251" i="8"/>
  <c r="AO250" i="8"/>
  <c r="AO249" i="8"/>
  <c r="AO248" i="8"/>
  <c r="AO247" i="8"/>
  <c r="AO246" i="8"/>
  <c r="AO245" i="8"/>
  <c r="AO244" i="8"/>
  <c r="AO243" i="8"/>
  <c r="AO242" i="8"/>
  <c r="AO241" i="8"/>
  <c r="AO240" i="8"/>
  <c r="AO239" i="8"/>
  <c r="AO238" i="8"/>
  <c r="AO237" i="8"/>
  <c r="AO236" i="8"/>
  <c r="AO235" i="8"/>
  <c r="AO234" i="8"/>
  <c r="AO233" i="8"/>
  <c r="AO232" i="8"/>
  <c r="AO231" i="8"/>
  <c r="AO230" i="8"/>
  <c r="AO229" i="8"/>
  <c r="AO228" i="8"/>
  <c r="AO227" i="8"/>
  <c r="AO226" i="8"/>
  <c r="AO225" i="8"/>
  <c r="AO224" i="8"/>
  <c r="AO223" i="8"/>
  <c r="AO222" i="8"/>
  <c r="AO221" i="8"/>
  <c r="AO220" i="8"/>
  <c r="AO219" i="8"/>
  <c r="AO218" i="8"/>
  <c r="AO217" i="8"/>
  <c r="AO216" i="8"/>
  <c r="AO215" i="8"/>
  <c r="AO214" i="8"/>
  <c r="AO213" i="8"/>
  <c r="AO212" i="8"/>
  <c r="AO211" i="8"/>
  <c r="AO210" i="8"/>
  <c r="AO209" i="8"/>
  <c r="AO208" i="8"/>
  <c r="AO207" i="8"/>
  <c r="AO206" i="8"/>
  <c r="AO205" i="8"/>
  <c r="AO204" i="8"/>
  <c r="AO203" i="8"/>
  <c r="AO202" i="8"/>
  <c r="AO201" i="8"/>
  <c r="AO200" i="8"/>
  <c r="AO199" i="8"/>
  <c r="AO198" i="8"/>
  <c r="AO197" i="8"/>
  <c r="AO196" i="8"/>
  <c r="AO195" i="8"/>
  <c r="AO194" i="8"/>
  <c r="AO193" i="8"/>
  <c r="AO192" i="8"/>
  <c r="AO191" i="8"/>
  <c r="AO190" i="8"/>
  <c r="AO189" i="8"/>
  <c r="AO188" i="8"/>
  <c r="AO187" i="8"/>
  <c r="AO186" i="8"/>
  <c r="AO185" i="8"/>
  <c r="AO184" i="8"/>
  <c r="AO183" i="8"/>
  <c r="AO182" i="8"/>
  <c r="AO181" i="8"/>
  <c r="AO180" i="8"/>
  <c r="AO179" i="8"/>
  <c r="AO178" i="8"/>
  <c r="AO177" i="8"/>
  <c r="AO176" i="8"/>
  <c r="AO175" i="8"/>
  <c r="AO174" i="8"/>
  <c r="AO173" i="8"/>
  <c r="AO172" i="8"/>
  <c r="AO171" i="8"/>
  <c r="AO170" i="8"/>
  <c r="AO169" i="8"/>
  <c r="AO168" i="8"/>
  <c r="AO167" i="8"/>
  <c r="AO166" i="8"/>
  <c r="AO165" i="8"/>
  <c r="AO164" i="8"/>
  <c r="AO163" i="8"/>
  <c r="AO162" i="8"/>
  <c r="AO161" i="8"/>
  <c r="AO160" i="8"/>
  <c r="AO159" i="8"/>
  <c r="AO158" i="8"/>
  <c r="AO157" i="8"/>
  <c r="AO156" i="8"/>
  <c r="AO155" i="8"/>
  <c r="AO154" i="8"/>
  <c r="AO153" i="8"/>
  <c r="AO152" i="8"/>
  <c r="AO151" i="8"/>
  <c r="AO150" i="8"/>
  <c r="AO149" i="8"/>
  <c r="AO148" i="8"/>
  <c r="AO147" i="8"/>
  <c r="AO146" i="8"/>
  <c r="AO145" i="8"/>
  <c r="AO144" i="8"/>
  <c r="AO143" i="8"/>
  <c r="AO142" i="8"/>
  <c r="AO141" i="8"/>
  <c r="AO140" i="8"/>
  <c r="AO139" i="8"/>
  <c r="AO138" i="8"/>
  <c r="AO137" i="8"/>
  <c r="AO136" i="8"/>
  <c r="AO135" i="8"/>
  <c r="AO134" i="8"/>
  <c r="AO133" i="8"/>
  <c r="AO132" i="8"/>
  <c r="AO131" i="8"/>
  <c r="AO130" i="8"/>
  <c r="AO129" i="8"/>
  <c r="AO128" i="8"/>
  <c r="AO127" i="8"/>
  <c r="AO126" i="8"/>
  <c r="AO125" i="8"/>
  <c r="AO124" i="8"/>
  <c r="AO123" i="8"/>
  <c r="M20" i="17"/>
  <c r="AK11" i="18"/>
  <c r="AK10" i="18"/>
  <c r="AK9" i="18"/>
  <c r="B18" i="18"/>
  <c r="B29" i="17" s="1"/>
  <c r="AI18" i="18"/>
  <c r="B14" i="18" s="1"/>
  <c r="B25" i="17" s="1"/>
  <c r="AI17" i="18"/>
  <c r="AK10" i="8"/>
  <c r="M10" i="18"/>
  <c r="M21" i="17"/>
  <c r="AI11" i="18"/>
  <c r="AI10" i="18"/>
  <c r="AI9" i="18"/>
  <c r="T6" i="12"/>
  <c r="T3" i="12"/>
  <c r="I6" i="8"/>
  <c r="K69" i="10"/>
  <c r="I3" i="8"/>
  <c r="E69" i="10"/>
  <c r="T4" i="19"/>
  <c r="Q4" i="19"/>
  <c r="N4" i="19"/>
  <c r="K4" i="19"/>
  <c r="H4" i="19"/>
  <c r="E4" i="19"/>
  <c r="B4" i="19"/>
  <c r="T4" i="18"/>
  <c r="Q4" i="18"/>
  <c r="N4" i="18"/>
  <c r="K4" i="18"/>
  <c r="H4" i="18"/>
  <c r="E4" i="18"/>
  <c r="B4" i="18"/>
  <c r="T15" i="17"/>
  <c r="Q15" i="17"/>
  <c r="N15" i="17"/>
  <c r="K15" i="17"/>
  <c r="H15" i="17"/>
  <c r="E15" i="17"/>
  <c r="B15" i="17"/>
  <c r="T69" i="10"/>
  <c r="Q69" i="10"/>
  <c r="N69" i="10"/>
  <c r="H69" i="10"/>
  <c r="B69" i="10"/>
  <c r="B42" i="19"/>
  <c r="I42" i="19" s="1"/>
  <c r="AB53" i="19" s="1"/>
  <c r="B43" i="19"/>
  <c r="I43" i="19" s="1"/>
  <c r="AB54" i="19" s="1"/>
  <c r="B44" i="19"/>
  <c r="I44" i="19" s="1"/>
  <c r="AB55" i="19" s="1"/>
  <c r="B45" i="19"/>
  <c r="I45" i="19" s="1"/>
  <c r="AB56" i="19" s="1"/>
  <c r="B46" i="19"/>
  <c r="B47" i="19"/>
  <c r="I47" i="19" s="1"/>
  <c r="AB58" i="19" s="1"/>
  <c r="B41" i="19"/>
  <c r="I41" i="19" s="1"/>
  <c r="AB52" i="19" s="1"/>
  <c r="R58" i="19"/>
  <c r="AA58" i="19" s="1"/>
  <c r="AH63" i="19" s="1"/>
  <c r="R57" i="19"/>
  <c r="AA57" i="19" s="1"/>
  <c r="AG63" i="19" s="1"/>
  <c r="R56" i="19"/>
  <c r="AA56" i="19" s="1"/>
  <c r="AF63" i="19" s="1"/>
  <c r="R55" i="19"/>
  <c r="AA55" i="19" s="1"/>
  <c r="AE63" i="19" s="1"/>
  <c r="R54" i="19"/>
  <c r="AA54" i="19" s="1"/>
  <c r="AD63" i="19" s="1"/>
  <c r="R53" i="19"/>
  <c r="AA53" i="19" s="1"/>
  <c r="AC63" i="19" s="1"/>
  <c r="R52" i="19"/>
  <c r="AA52" i="19" s="1"/>
  <c r="AB63" i="19" s="1"/>
  <c r="S51" i="18"/>
  <c r="AM51" i="18" s="1"/>
  <c r="S50" i="18"/>
  <c r="AM50" i="18" s="1"/>
  <c r="S45" i="18"/>
  <c r="AM45" i="18" s="1"/>
  <c r="S46" i="18"/>
  <c r="AM46" i="18" s="1"/>
  <c r="S47" i="18"/>
  <c r="AM47" i="18" s="1"/>
  <c r="S48" i="18"/>
  <c r="AM48" i="18" s="1"/>
  <c r="S49" i="18"/>
  <c r="AM49" i="18" s="1"/>
  <c r="S44" i="18"/>
  <c r="AM44" i="18" s="1"/>
  <c r="U5010" i="11"/>
  <c r="U5009" i="11"/>
  <c r="U5008" i="11"/>
  <c r="U5007" i="11"/>
  <c r="U5006" i="11"/>
  <c r="U5005" i="11"/>
  <c r="U5004" i="11"/>
  <c r="U5003" i="11"/>
  <c r="U5002" i="11"/>
  <c r="U5001" i="11"/>
  <c r="U5000" i="11"/>
  <c r="U4999" i="11"/>
  <c r="U4998" i="11"/>
  <c r="U4997" i="11"/>
  <c r="U4996" i="11"/>
  <c r="U4995" i="11"/>
  <c r="U4994" i="11"/>
  <c r="U4993" i="11"/>
  <c r="U4992" i="11"/>
  <c r="U4991" i="11"/>
  <c r="U4990" i="11"/>
  <c r="U4989" i="11"/>
  <c r="U4988" i="11"/>
  <c r="U4987" i="11"/>
  <c r="U4986" i="11"/>
  <c r="U4985" i="11"/>
  <c r="U4984" i="11"/>
  <c r="U4983" i="11"/>
  <c r="U4982" i="11"/>
  <c r="U4981" i="11"/>
  <c r="U4980" i="11"/>
  <c r="U4979" i="11"/>
  <c r="U4978" i="11"/>
  <c r="U4977" i="11"/>
  <c r="U4976" i="11"/>
  <c r="U4975" i="11"/>
  <c r="U4974" i="11"/>
  <c r="U4973" i="11"/>
  <c r="U4972" i="11"/>
  <c r="U4971" i="11"/>
  <c r="U4970" i="11"/>
  <c r="U4969" i="11"/>
  <c r="U4968" i="11"/>
  <c r="U4967" i="11"/>
  <c r="U4966" i="11"/>
  <c r="U4965" i="11"/>
  <c r="U4964" i="11"/>
  <c r="U4963" i="11"/>
  <c r="U4962" i="11"/>
  <c r="U4961" i="11"/>
  <c r="U4960" i="11"/>
  <c r="U4959" i="11"/>
  <c r="U4958" i="11"/>
  <c r="U4957" i="11"/>
  <c r="U4956" i="11"/>
  <c r="U4955" i="11"/>
  <c r="U4954" i="11"/>
  <c r="U4953" i="11"/>
  <c r="U4952" i="11"/>
  <c r="U4951" i="11"/>
  <c r="U4950" i="11"/>
  <c r="U4949" i="11"/>
  <c r="U4948" i="11"/>
  <c r="U4947" i="11"/>
  <c r="U4946" i="11"/>
  <c r="U4945" i="11"/>
  <c r="U4944" i="11"/>
  <c r="U4943" i="11"/>
  <c r="U4942" i="11"/>
  <c r="U4941" i="11"/>
  <c r="U4940" i="11"/>
  <c r="U4939" i="11"/>
  <c r="U4938" i="11"/>
  <c r="U4937" i="11"/>
  <c r="U4936" i="11"/>
  <c r="U4935" i="11"/>
  <c r="U4934" i="11"/>
  <c r="U4933" i="11"/>
  <c r="U4932" i="11"/>
  <c r="U4931" i="11"/>
  <c r="U4930" i="11"/>
  <c r="U4929" i="11"/>
  <c r="U4928" i="11"/>
  <c r="U4927" i="11"/>
  <c r="U4926" i="11"/>
  <c r="U4925" i="11"/>
  <c r="U4924" i="11"/>
  <c r="U4923" i="11"/>
  <c r="U4922" i="11"/>
  <c r="U4921" i="11"/>
  <c r="U4920" i="11"/>
  <c r="U4919" i="11"/>
  <c r="U4918" i="11"/>
  <c r="U4917" i="11"/>
  <c r="U4916" i="11"/>
  <c r="U4915" i="11"/>
  <c r="U4914" i="11"/>
  <c r="U4913" i="11"/>
  <c r="U4912" i="11"/>
  <c r="U4911" i="11"/>
  <c r="U4910" i="11"/>
  <c r="U4909" i="11"/>
  <c r="U4908" i="11"/>
  <c r="U4907" i="11"/>
  <c r="U4906" i="11"/>
  <c r="U4905" i="11"/>
  <c r="U4904" i="11"/>
  <c r="U4903" i="11"/>
  <c r="U4902" i="11"/>
  <c r="U4901" i="11"/>
  <c r="U4900" i="11"/>
  <c r="U4899" i="11"/>
  <c r="U4898" i="11"/>
  <c r="U4897" i="11"/>
  <c r="U4896" i="11"/>
  <c r="U4895" i="11"/>
  <c r="U4894" i="11"/>
  <c r="U4893" i="11"/>
  <c r="U4892" i="11"/>
  <c r="U4891" i="11"/>
  <c r="U4890" i="11"/>
  <c r="U4889" i="11"/>
  <c r="U4888" i="11"/>
  <c r="U4887" i="11"/>
  <c r="U4886" i="11"/>
  <c r="U4885" i="11"/>
  <c r="U4884" i="11"/>
  <c r="U4883" i="11"/>
  <c r="U4882" i="11"/>
  <c r="U4881" i="11"/>
  <c r="U4880" i="11"/>
  <c r="U4879" i="11"/>
  <c r="U4878" i="11"/>
  <c r="U4877" i="11"/>
  <c r="U4876" i="11"/>
  <c r="U4875" i="11"/>
  <c r="U4874" i="11"/>
  <c r="U4873" i="11"/>
  <c r="U4872" i="11"/>
  <c r="U4871" i="11"/>
  <c r="U4870" i="11"/>
  <c r="U4869" i="11"/>
  <c r="U4868" i="11"/>
  <c r="U4867" i="11"/>
  <c r="U4866" i="11"/>
  <c r="U4865" i="11"/>
  <c r="U4864" i="11"/>
  <c r="U4863" i="11"/>
  <c r="U4862" i="11"/>
  <c r="U4861" i="11"/>
  <c r="U4860" i="11"/>
  <c r="U4859" i="11"/>
  <c r="U4858" i="11"/>
  <c r="U4857" i="11"/>
  <c r="U4856" i="11"/>
  <c r="U4855" i="11"/>
  <c r="U4854" i="11"/>
  <c r="U4853" i="11"/>
  <c r="U4852" i="11"/>
  <c r="U4851" i="11"/>
  <c r="U4850" i="11"/>
  <c r="U4849" i="11"/>
  <c r="U4848" i="11"/>
  <c r="U4847" i="11"/>
  <c r="U4846" i="11"/>
  <c r="U4845" i="11"/>
  <c r="U4844" i="11"/>
  <c r="U4843" i="11"/>
  <c r="U4842" i="11"/>
  <c r="U4841" i="11"/>
  <c r="U4840" i="11"/>
  <c r="U4839" i="11"/>
  <c r="U4838" i="11"/>
  <c r="U4837" i="11"/>
  <c r="U4836" i="11"/>
  <c r="U4835" i="11"/>
  <c r="U4834" i="11"/>
  <c r="U4833" i="11"/>
  <c r="U4832" i="11"/>
  <c r="U4831" i="11"/>
  <c r="U4830" i="11"/>
  <c r="U4829" i="11"/>
  <c r="U4828" i="11"/>
  <c r="U4827" i="11"/>
  <c r="U4826" i="11"/>
  <c r="U4825" i="11"/>
  <c r="U4824" i="11"/>
  <c r="U4823" i="11"/>
  <c r="U4822" i="11"/>
  <c r="U4821" i="11"/>
  <c r="U4820" i="11"/>
  <c r="U4819" i="11"/>
  <c r="U4818" i="11"/>
  <c r="U4817" i="11"/>
  <c r="U4816" i="11"/>
  <c r="U4815" i="11"/>
  <c r="U4814" i="11"/>
  <c r="U4813" i="11"/>
  <c r="U4812" i="11"/>
  <c r="U4811" i="11"/>
  <c r="U4810" i="11"/>
  <c r="U4809" i="11"/>
  <c r="U4808" i="11"/>
  <c r="U4807" i="11"/>
  <c r="U4806" i="11"/>
  <c r="U4805" i="11"/>
  <c r="U4804" i="11"/>
  <c r="U4803" i="11"/>
  <c r="U4802" i="11"/>
  <c r="U4801" i="11"/>
  <c r="U4800" i="11"/>
  <c r="U4799" i="11"/>
  <c r="U4798" i="11"/>
  <c r="U4797" i="11"/>
  <c r="U4796" i="11"/>
  <c r="U4795" i="11"/>
  <c r="U4794" i="11"/>
  <c r="U4793" i="11"/>
  <c r="U4792" i="11"/>
  <c r="U4791" i="11"/>
  <c r="U4790" i="11"/>
  <c r="U4789" i="11"/>
  <c r="U4788" i="11"/>
  <c r="U4787" i="11"/>
  <c r="U4786" i="11"/>
  <c r="U4785" i="11"/>
  <c r="U4784" i="11"/>
  <c r="U4783" i="11"/>
  <c r="U4782" i="11"/>
  <c r="U4781" i="11"/>
  <c r="U4780" i="11"/>
  <c r="U4779" i="11"/>
  <c r="U4778" i="11"/>
  <c r="U4777" i="11"/>
  <c r="U4776" i="11"/>
  <c r="U4775" i="11"/>
  <c r="U4774" i="11"/>
  <c r="U4773" i="11"/>
  <c r="U4772" i="11"/>
  <c r="U4771" i="11"/>
  <c r="U4770" i="11"/>
  <c r="U4769" i="11"/>
  <c r="U4768" i="11"/>
  <c r="U4767" i="11"/>
  <c r="U4766" i="11"/>
  <c r="U4765" i="11"/>
  <c r="U4764" i="11"/>
  <c r="U4763" i="11"/>
  <c r="U4762" i="11"/>
  <c r="U4761" i="11"/>
  <c r="U4760" i="11"/>
  <c r="U4759" i="11"/>
  <c r="U4758" i="11"/>
  <c r="U4757" i="11"/>
  <c r="U4756" i="11"/>
  <c r="U4755" i="11"/>
  <c r="U4754" i="11"/>
  <c r="U4753" i="11"/>
  <c r="U4752" i="11"/>
  <c r="U4751" i="11"/>
  <c r="U4750" i="11"/>
  <c r="U4749" i="11"/>
  <c r="U4748" i="11"/>
  <c r="U4747" i="11"/>
  <c r="U4746" i="11"/>
  <c r="U4745" i="11"/>
  <c r="U4744" i="11"/>
  <c r="U4743" i="11"/>
  <c r="U4742" i="11"/>
  <c r="U4741" i="11"/>
  <c r="U4740" i="11"/>
  <c r="U4739" i="11"/>
  <c r="U4738" i="11"/>
  <c r="U4737" i="11"/>
  <c r="U4736" i="11"/>
  <c r="U4735" i="11"/>
  <c r="U4734" i="11"/>
  <c r="U4733" i="11"/>
  <c r="U4732" i="11"/>
  <c r="U4731" i="11"/>
  <c r="U4730" i="11"/>
  <c r="U4729" i="11"/>
  <c r="U4728" i="11"/>
  <c r="U4727" i="11"/>
  <c r="U4726" i="11"/>
  <c r="U4725" i="11"/>
  <c r="U4724" i="11"/>
  <c r="U4723" i="11"/>
  <c r="U4722" i="11"/>
  <c r="U4721" i="11"/>
  <c r="U4720" i="11"/>
  <c r="U4719" i="11"/>
  <c r="U4718" i="11"/>
  <c r="U4717" i="11"/>
  <c r="U4716" i="11"/>
  <c r="U4715" i="11"/>
  <c r="U4714" i="11"/>
  <c r="U4713" i="11"/>
  <c r="U4712" i="11"/>
  <c r="U4711" i="11"/>
  <c r="U4710" i="11"/>
  <c r="U4709" i="11"/>
  <c r="U4708" i="11"/>
  <c r="U4707" i="11"/>
  <c r="U4706" i="11"/>
  <c r="U4705" i="11"/>
  <c r="U4704" i="11"/>
  <c r="U4703" i="11"/>
  <c r="U4702" i="11"/>
  <c r="U4701" i="11"/>
  <c r="U4700" i="11"/>
  <c r="U4699" i="11"/>
  <c r="U4698" i="11"/>
  <c r="U4697" i="11"/>
  <c r="U4696" i="11"/>
  <c r="U4695" i="11"/>
  <c r="U4694" i="11"/>
  <c r="U4693" i="11"/>
  <c r="U4692" i="11"/>
  <c r="U4691" i="11"/>
  <c r="U4690" i="11"/>
  <c r="U4689" i="11"/>
  <c r="U4688" i="11"/>
  <c r="U4687" i="11"/>
  <c r="U4686" i="11"/>
  <c r="U4685" i="11"/>
  <c r="U4684" i="11"/>
  <c r="U4683" i="11"/>
  <c r="U4682" i="11"/>
  <c r="U4681" i="11"/>
  <c r="U4680" i="11"/>
  <c r="U4679" i="11"/>
  <c r="U4678" i="11"/>
  <c r="U4677" i="11"/>
  <c r="U4676" i="11"/>
  <c r="U4675" i="11"/>
  <c r="U4674" i="11"/>
  <c r="U4673" i="11"/>
  <c r="U4672" i="11"/>
  <c r="U4671" i="11"/>
  <c r="U4670" i="11"/>
  <c r="U4669" i="11"/>
  <c r="U4668" i="11"/>
  <c r="U4667" i="11"/>
  <c r="U4666" i="11"/>
  <c r="U4665" i="11"/>
  <c r="U4664" i="11"/>
  <c r="U4663" i="11"/>
  <c r="U4662" i="11"/>
  <c r="U4661" i="11"/>
  <c r="U4660" i="11"/>
  <c r="U4659" i="11"/>
  <c r="U4658" i="11"/>
  <c r="U4657" i="11"/>
  <c r="U4656" i="11"/>
  <c r="U4655" i="11"/>
  <c r="U4654" i="11"/>
  <c r="U4653" i="11"/>
  <c r="U4652" i="11"/>
  <c r="U4651" i="11"/>
  <c r="U4650" i="11"/>
  <c r="U4649" i="11"/>
  <c r="U4648" i="11"/>
  <c r="U4647" i="11"/>
  <c r="U4646" i="11"/>
  <c r="U4645" i="11"/>
  <c r="U4644" i="11"/>
  <c r="U4643" i="11"/>
  <c r="U4642" i="11"/>
  <c r="U4641" i="11"/>
  <c r="U4640" i="11"/>
  <c r="U4639" i="11"/>
  <c r="U4638" i="11"/>
  <c r="U4637" i="11"/>
  <c r="U4636" i="11"/>
  <c r="U4635" i="11"/>
  <c r="U4634" i="11"/>
  <c r="U4633" i="11"/>
  <c r="U4632" i="11"/>
  <c r="U4631" i="11"/>
  <c r="U4630" i="11"/>
  <c r="U4629" i="11"/>
  <c r="U4628" i="11"/>
  <c r="U4627" i="11"/>
  <c r="U4626" i="11"/>
  <c r="U4625" i="11"/>
  <c r="U4624" i="11"/>
  <c r="U4623" i="11"/>
  <c r="U4622" i="11"/>
  <c r="U4621" i="11"/>
  <c r="U4620" i="11"/>
  <c r="U4619" i="11"/>
  <c r="U4618" i="11"/>
  <c r="U4617" i="11"/>
  <c r="U4616" i="11"/>
  <c r="U4615" i="11"/>
  <c r="U4614" i="11"/>
  <c r="U4613" i="11"/>
  <c r="U4612" i="11"/>
  <c r="U4611" i="11"/>
  <c r="U4610" i="11"/>
  <c r="U4609" i="11"/>
  <c r="U4608" i="11"/>
  <c r="U4607" i="11"/>
  <c r="U4606" i="11"/>
  <c r="U4605" i="11"/>
  <c r="U4604" i="11"/>
  <c r="U4603" i="11"/>
  <c r="U4602" i="11"/>
  <c r="U4601" i="11"/>
  <c r="U4600" i="11"/>
  <c r="U4599" i="11"/>
  <c r="U4598" i="11"/>
  <c r="U4597" i="11"/>
  <c r="U4596" i="11"/>
  <c r="U4595" i="11"/>
  <c r="U4594" i="11"/>
  <c r="U4593" i="11"/>
  <c r="U4592" i="11"/>
  <c r="U4591" i="11"/>
  <c r="U4590" i="11"/>
  <c r="U4589" i="11"/>
  <c r="U4588" i="11"/>
  <c r="U4587" i="11"/>
  <c r="U4586" i="11"/>
  <c r="U4585" i="11"/>
  <c r="U4584" i="11"/>
  <c r="U4583" i="11"/>
  <c r="U4582" i="11"/>
  <c r="U4581" i="11"/>
  <c r="U4580" i="11"/>
  <c r="U4579" i="11"/>
  <c r="U4578" i="11"/>
  <c r="U4577" i="11"/>
  <c r="U4576" i="11"/>
  <c r="U4575" i="11"/>
  <c r="U4574" i="11"/>
  <c r="U4573" i="11"/>
  <c r="U4572" i="11"/>
  <c r="U4571" i="11"/>
  <c r="U4570" i="11"/>
  <c r="U4569" i="11"/>
  <c r="U4568" i="11"/>
  <c r="U4567" i="11"/>
  <c r="U4566" i="11"/>
  <c r="U4565" i="11"/>
  <c r="U4564" i="11"/>
  <c r="U4563" i="11"/>
  <c r="U4562" i="11"/>
  <c r="U4561" i="11"/>
  <c r="U4560" i="11"/>
  <c r="U4559" i="11"/>
  <c r="U4558" i="11"/>
  <c r="U4557" i="11"/>
  <c r="U4556" i="11"/>
  <c r="U4555" i="11"/>
  <c r="U4554" i="11"/>
  <c r="U4553" i="11"/>
  <c r="U4552" i="11"/>
  <c r="U4551" i="11"/>
  <c r="U4550" i="11"/>
  <c r="U4549" i="11"/>
  <c r="U4548" i="11"/>
  <c r="U4547" i="11"/>
  <c r="U4546" i="11"/>
  <c r="U4545" i="11"/>
  <c r="U4544" i="11"/>
  <c r="U4543" i="11"/>
  <c r="U4542" i="11"/>
  <c r="U4541" i="11"/>
  <c r="U4540" i="11"/>
  <c r="U4539" i="11"/>
  <c r="U4538" i="11"/>
  <c r="U4537" i="11"/>
  <c r="U4536" i="11"/>
  <c r="U4535" i="11"/>
  <c r="U4534" i="11"/>
  <c r="U4533" i="11"/>
  <c r="U4532" i="11"/>
  <c r="U4531" i="11"/>
  <c r="U4530" i="11"/>
  <c r="U4529" i="11"/>
  <c r="U4528" i="11"/>
  <c r="U4527" i="11"/>
  <c r="U4526" i="11"/>
  <c r="U4525" i="11"/>
  <c r="U4524" i="11"/>
  <c r="U4523" i="11"/>
  <c r="U4522" i="11"/>
  <c r="U4521" i="11"/>
  <c r="U4520" i="11"/>
  <c r="U4519" i="11"/>
  <c r="U4518" i="11"/>
  <c r="U4517" i="11"/>
  <c r="U4516" i="11"/>
  <c r="U4515" i="11"/>
  <c r="U4514" i="11"/>
  <c r="U4513" i="11"/>
  <c r="U4512" i="11"/>
  <c r="U4511" i="11"/>
  <c r="U4510" i="11"/>
  <c r="U4509" i="11"/>
  <c r="U4508" i="11"/>
  <c r="U4507" i="11"/>
  <c r="U4506" i="11"/>
  <c r="U4505" i="11"/>
  <c r="U4504" i="11"/>
  <c r="U4503" i="11"/>
  <c r="U4502" i="11"/>
  <c r="U4501" i="11"/>
  <c r="U4500" i="11"/>
  <c r="U4499" i="11"/>
  <c r="U4498" i="11"/>
  <c r="U4497" i="11"/>
  <c r="U4496" i="11"/>
  <c r="U4495" i="11"/>
  <c r="U4494" i="11"/>
  <c r="U4493" i="11"/>
  <c r="U4492" i="11"/>
  <c r="U4491" i="11"/>
  <c r="U4490" i="11"/>
  <c r="U4489" i="11"/>
  <c r="U4488" i="11"/>
  <c r="U4487" i="11"/>
  <c r="U4486" i="11"/>
  <c r="U4485" i="11"/>
  <c r="U4484" i="11"/>
  <c r="U4483" i="11"/>
  <c r="U4482" i="11"/>
  <c r="U4481" i="11"/>
  <c r="U4480" i="11"/>
  <c r="U4479" i="11"/>
  <c r="U4478" i="11"/>
  <c r="U4477" i="11"/>
  <c r="U4476" i="11"/>
  <c r="U4475" i="11"/>
  <c r="U4474" i="11"/>
  <c r="U4473" i="11"/>
  <c r="U4472" i="11"/>
  <c r="U4471" i="11"/>
  <c r="U4470" i="11"/>
  <c r="U4469" i="11"/>
  <c r="U4468" i="11"/>
  <c r="U4467" i="11"/>
  <c r="U4466" i="11"/>
  <c r="U4465" i="11"/>
  <c r="U4464" i="11"/>
  <c r="U4463" i="11"/>
  <c r="U4462" i="11"/>
  <c r="U4461" i="11"/>
  <c r="U4460" i="11"/>
  <c r="U4459" i="11"/>
  <c r="U4458" i="11"/>
  <c r="U4457" i="11"/>
  <c r="U4456" i="11"/>
  <c r="U4455" i="11"/>
  <c r="U4454" i="11"/>
  <c r="U4453" i="11"/>
  <c r="U4452" i="11"/>
  <c r="U4451" i="11"/>
  <c r="U4450" i="11"/>
  <c r="U4449" i="11"/>
  <c r="U4448" i="11"/>
  <c r="U4447" i="11"/>
  <c r="U4446" i="11"/>
  <c r="U4445" i="11"/>
  <c r="U4444" i="11"/>
  <c r="U4443" i="11"/>
  <c r="U4442" i="11"/>
  <c r="U4441" i="11"/>
  <c r="U4440" i="11"/>
  <c r="U4439" i="11"/>
  <c r="U4438" i="11"/>
  <c r="U4437" i="11"/>
  <c r="U4436" i="11"/>
  <c r="U4435" i="11"/>
  <c r="U4434" i="11"/>
  <c r="U4433" i="11"/>
  <c r="U4432" i="11"/>
  <c r="U4431" i="11"/>
  <c r="U4430" i="11"/>
  <c r="U4429" i="11"/>
  <c r="U4428" i="11"/>
  <c r="U4427" i="11"/>
  <c r="U4426" i="11"/>
  <c r="U4425" i="11"/>
  <c r="U4424" i="11"/>
  <c r="U4423" i="11"/>
  <c r="U4422" i="11"/>
  <c r="U4421" i="11"/>
  <c r="U4420" i="11"/>
  <c r="U4419" i="11"/>
  <c r="U4418" i="11"/>
  <c r="U4417" i="11"/>
  <c r="U4416" i="11"/>
  <c r="U4415" i="11"/>
  <c r="U4414" i="11"/>
  <c r="U4413" i="11"/>
  <c r="U4412" i="11"/>
  <c r="U4411" i="11"/>
  <c r="U4410" i="11"/>
  <c r="U4409" i="11"/>
  <c r="U4408" i="11"/>
  <c r="U4407" i="11"/>
  <c r="U4406" i="11"/>
  <c r="U4405" i="11"/>
  <c r="U4404" i="11"/>
  <c r="U4403" i="11"/>
  <c r="U4402" i="11"/>
  <c r="U4401" i="11"/>
  <c r="U4400" i="11"/>
  <c r="U4399" i="11"/>
  <c r="U4398" i="11"/>
  <c r="U4397" i="11"/>
  <c r="U4396" i="11"/>
  <c r="U4395" i="11"/>
  <c r="U4394" i="11"/>
  <c r="U4393" i="11"/>
  <c r="U4392" i="11"/>
  <c r="U4391" i="11"/>
  <c r="U4390" i="11"/>
  <c r="U4389" i="11"/>
  <c r="U4388" i="11"/>
  <c r="U4387" i="11"/>
  <c r="U4386" i="11"/>
  <c r="U4385" i="11"/>
  <c r="U4384" i="11"/>
  <c r="U4383" i="11"/>
  <c r="U4382" i="11"/>
  <c r="U4381" i="11"/>
  <c r="U4380" i="11"/>
  <c r="U4379" i="11"/>
  <c r="U4378" i="11"/>
  <c r="U4377" i="11"/>
  <c r="U4376" i="11"/>
  <c r="U4375" i="11"/>
  <c r="U4374" i="11"/>
  <c r="U4373" i="11"/>
  <c r="U4372" i="11"/>
  <c r="U4371" i="11"/>
  <c r="U4370" i="11"/>
  <c r="U4369" i="11"/>
  <c r="U4368" i="11"/>
  <c r="U4367" i="11"/>
  <c r="U4366" i="11"/>
  <c r="U4365" i="11"/>
  <c r="U4364" i="11"/>
  <c r="U4363" i="11"/>
  <c r="U4362" i="11"/>
  <c r="U4361" i="11"/>
  <c r="U4360" i="11"/>
  <c r="U4359" i="11"/>
  <c r="U4358" i="11"/>
  <c r="U4357" i="11"/>
  <c r="U4356" i="11"/>
  <c r="U4355" i="11"/>
  <c r="U4354" i="11"/>
  <c r="U4353" i="11"/>
  <c r="U4352" i="11"/>
  <c r="U4351" i="11"/>
  <c r="U4350" i="11"/>
  <c r="U4349" i="11"/>
  <c r="U4348" i="11"/>
  <c r="U4347" i="11"/>
  <c r="U4346" i="11"/>
  <c r="U4345" i="11"/>
  <c r="U4344" i="11"/>
  <c r="U4343" i="11"/>
  <c r="U4342" i="11"/>
  <c r="U4341" i="11"/>
  <c r="U4340" i="11"/>
  <c r="U4339" i="11"/>
  <c r="U4338" i="11"/>
  <c r="U4337" i="11"/>
  <c r="U4336" i="11"/>
  <c r="U4335" i="11"/>
  <c r="U4334" i="11"/>
  <c r="U4333" i="11"/>
  <c r="U4332" i="11"/>
  <c r="U4331" i="11"/>
  <c r="U4330" i="11"/>
  <c r="U4329" i="11"/>
  <c r="U4328" i="11"/>
  <c r="U4327" i="11"/>
  <c r="U4326" i="11"/>
  <c r="U4325" i="11"/>
  <c r="U4324" i="11"/>
  <c r="U4323" i="11"/>
  <c r="U4322" i="11"/>
  <c r="U4321" i="11"/>
  <c r="U4320" i="11"/>
  <c r="U4319" i="11"/>
  <c r="U4318" i="11"/>
  <c r="U4317" i="11"/>
  <c r="U4316" i="11"/>
  <c r="U4315" i="11"/>
  <c r="U4314" i="11"/>
  <c r="U4313" i="11"/>
  <c r="U4312" i="11"/>
  <c r="U4311" i="11"/>
  <c r="U4310" i="11"/>
  <c r="U4309" i="11"/>
  <c r="U4308" i="11"/>
  <c r="U4307" i="11"/>
  <c r="U4306" i="11"/>
  <c r="U4305" i="11"/>
  <c r="U4304" i="11"/>
  <c r="U4303" i="11"/>
  <c r="U4302" i="11"/>
  <c r="U4301" i="11"/>
  <c r="U4300" i="11"/>
  <c r="U4299" i="11"/>
  <c r="U4298" i="11"/>
  <c r="U4297" i="11"/>
  <c r="U4296" i="11"/>
  <c r="U4295" i="11"/>
  <c r="U4294" i="11"/>
  <c r="U4293" i="11"/>
  <c r="U4292" i="11"/>
  <c r="U4291" i="11"/>
  <c r="U4290" i="11"/>
  <c r="U4289" i="11"/>
  <c r="U4288" i="11"/>
  <c r="U4287" i="11"/>
  <c r="U4286" i="11"/>
  <c r="U4285" i="11"/>
  <c r="U4284" i="11"/>
  <c r="U4283" i="11"/>
  <c r="U4282" i="11"/>
  <c r="U4281" i="11"/>
  <c r="U4280" i="11"/>
  <c r="U4279" i="11"/>
  <c r="U4278" i="11"/>
  <c r="U4277" i="11"/>
  <c r="U4276" i="11"/>
  <c r="U4275" i="11"/>
  <c r="U4274" i="11"/>
  <c r="U4273" i="11"/>
  <c r="U4272" i="11"/>
  <c r="U4271" i="11"/>
  <c r="U4270" i="11"/>
  <c r="U4269" i="11"/>
  <c r="U4268" i="11"/>
  <c r="U4267" i="11"/>
  <c r="U4266" i="11"/>
  <c r="U4265" i="11"/>
  <c r="U4264" i="11"/>
  <c r="U4263" i="11"/>
  <c r="U4262" i="11"/>
  <c r="U4261" i="11"/>
  <c r="U4260" i="11"/>
  <c r="U4259" i="11"/>
  <c r="U4258" i="11"/>
  <c r="U4257" i="11"/>
  <c r="U4256" i="11"/>
  <c r="U4255" i="11"/>
  <c r="U4254" i="11"/>
  <c r="U4253" i="11"/>
  <c r="U4252" i="11"/>
  <c r="U4251" i="11"/>
  <c r="U4250" i="11"/>
  <c r="U4249" i="11"/>
  <c r="U4248" i="11"/>
  <c r="U4247" i="11"/>
  <c r="U4246" i="11"/>
  <c r="U4245" i="11"/>
  <c r="U4244" i="11"/>
  <c r="U4243" i="11"/>
  <c r="U4242" i="11"/>
  <c r="U4241" i="11"/>
  <c r="U4240" i="11"/>
  <c r="U4239" i="11"/>
  <c r="U4238" i="11"/>
  <c r="U4237" i="11"/>
  <c r="U4236" i="11"/>
  <c r="U4235" i="11"/>
  <c r="U4234" i="11"/>
  <c r="U4233" i="11"/>
  <c r="U4232" i="11"/>
  <c r="U4231" i="11"/>
  <c r="U4230" i="11"/>
  <c r="U4229" i="11"/>
  <c r="U4228" i="11"/>
  <c r="U4227" i="11"/>
  <c r="U4226" i="11"/>
  <c r="U4225" i="11"/>
  <c r="U4224" i="11"/>
  <c r="U4223" i="11"/>
  <c r="U4222" i="11"/>
  <c r="U4221" i="11"/>
  <c r="U4220" i="11"/>
  <c r="U4219" i="11"/>
  <c r="U4218" i="11"/>
  <c r="U4217" i="11"/>
  <c r="U4216" i="11"/>
  <c r="U4215" i="11"/>
  <c r="U4214" i="11"/>
  <c r="U4213" i="11"/>
  <c r="U4212" i="11"/>
  <c r="U4211" i="11"/>
  <c r="U4210" i="11"/>
  <c r="U4209" i="11"/>
  <c r="U4208" i="11"/>
  <c r="U4207" i="11"/>
  <c r="U4206" i="11"/>
  <c r="U4205" i="11"/>
  <c r="U4204" i="11"/>
  <c r="U4203" i="11"/>
  <c r="U4202" i="11"/>
  <c r="U4201" i="11"/>
  <c r="U4200" i="11"/>
  <c r="U4199" i="11"/>
  <c r="U4198" i="11"/>
  <c r="U4197" i="11"/>
  <c r="U4196" i="11"/>
  <c r="U4195" i="11"/>
  <c r="U4194" i="11"/>
  <c r="U4193" i="11"/>
  <c r="U4192" i="11"/>
  <c r="U4191" i="11"/>
  <c r="U4190" i="11"/>
  <c r="U4189" i="11"/>
  <c r="U4188" i="11"/>
  <c r="U4187" i="11"/>
  <c r="U4186" i="11"/>
  <c r="U4185" i="11"/>
  <c r="U4184" i="11"/>
  <c r="U4183" i="11"/>
  <c r="U4182" i="11"/>
  <c r="U4181" i="11"/>
  <c r="U4180" i="11"/>
  <c r="U4179" i="11"/>
  <c r="U4178" i="11"/>
  <c r="U4177" i="11"/>
  <c r="U4176" i="11"/>
  <c r="U4175" i="11"/>
  <c r="U4174" i="11"/>
  <c r="U4173" i="11"/>
  <c r="U4172" i="11"/>
  <c r="U4171" i="11"/>
  <c r="U4170" i="11"/>
  <c r="U4169" i="11"/>
  <c r="U4168" i="11"/>
  <c r="U4167" i="11"/>
  <c r="U4166" i="11"/>
  <c r="U4165" i="11"/>
  <c r="U4164" i="11"/>
  <c r="U4163" i="11"/>
  <c r="U4162" i="11"/>
  <c r="U4161" i="11"/>
  <c r="U4160" i="11"/>
  <c r="U4159" i="11"/>
  <c r="U4158" i="11"/>
  <c r="U4157" i="11"/>
  <c r="U4156" i="11"/>
  <c r="U4155" i="11"/>
  <c r="U4154" i="11"/>
  <c r="U4153" i="11"/>
  <c r="U4152" i="11"/>
  <c r="U4151" i="11"/>
  <c r="U4150" i="11"/>
  <c r="U4149" i="11"/>
  <c r="U4148" i="11"/>
  <c r="U4147" i="11"/>
  <c r="U4146" i="11"/>
  <c r="U4145" i="11"/>
  <c r="U4144" i="11"/>
  <c r="U4143" i="11"/>
  <c r="U4142" i="11"/>
  <c r="U4141" i="11"/>
  <c r="U4140" i="11"/>
  <c r="U4139" i="11"/>
  <c r="U4138" i="11"/>
  <c r="U4137" i="11"/>
  <c r="U4136" i="11"/>
  <c r="U4135" i="11"/>
  <c r="U4134" i="11"/>
  <c r="U4133" i="11"/>
  <c r="U4132" i="11"/>
  <c r="U4131" i="11"/>
  <c r="U4130" i="11"/>
  <c r="U4129" i="11"/>
  <c r="U4128" i="11"/>
  <c r="U4127" i="11"/>
  <c r="U4126" i="11"/>
  <c r="U4125" i="11"/>
  <c r="U4124" i="11"/>
  <c r="U4123" i="11"/>
  <c r="U4122" i="11"/>
  <c r="U4121" i="11"/>
  <c r="U4120" i="11"/>
  <c r="U4119" i="11"/>
  <c r="U4118" i="11"/>
  <c r="U4117" i="11"/>
  <c r="U4116" i="11"/>
  <c r="U4115" i="11"/>
  <c r="U4114" i="11"/>
  <c r="U4113" i="11"/>
  <c r="U4112" i="11"/>
  <c r="U4111" i="11"/>
  <c r="U4110" i="11"/>
  <c r="U4109" i="11"/>
  <c r="U4108" i="11"/>
  <c r="U4107" i="11"/>
  <c r="U4106" i="11"/>
  <c r="U4105" i="11"/>
  <c r="U4104" i="11"/>
  <c r="U4103" i="11"/>
  <c r="U4102" i="11"/>
  <c r="U4101" i="11"/>
  <c r="U4100" i="11"/>
  <c r="U4099" i="11"/>
  <c r="U4098" i="11"/>
  <c r="U4097" i="11"/>
  <c r="U4096" i="11"/>
  <c r="U4095" i="11"/>
  <c r="U4094" i="11"/>
  <c r="U4093" i="11"/>
  <c r="U4092" i="11"/>
  <c r="U4091" i="11"/>
  <c r="U4090" i="11"/>
  <c r="U4089" i="11"/>
  <c r="U4088" i="11"/>
  <c r="U4087" i="11"/>
  <c r="U4086" i="11"/>
  <c r="U4085" i="11"/>
  <c r="U4084" i="11"/>
  <c r="U4083" i="11"/>
  <c r="U4082" i="11"/>
  <c r="U4081" i="11"/>
  <c r="U4080" i="11"/>
  <c r="U4079" i="11"/>
  <c r="U4078" i="11"/>
  <c r="U4077" i="11"/>
  <c r="U4076" i="11"/>
  <c r="U4075" i="11"/>
  <c r="U4074" i="11"/>
  <c r="U4073" i="11"/>
  <c r="U4072" i="11"/>
  <c r="U4071" i="11"/>
  <c r="U4070" i="11"/>
  <c r="U4069" i="11"/>
  <c r="U4068" i="11"/>
  <c r="U4067" i="11"/>
  <c r="U4066" i="11"/>
  <c r="U4065" i="11"/>
  <c r="U4064" i="11"/>
  <c r="U4063" i="11"/>
  <c r="U4062" i="11"/>
  <c r="U4061" i="11"/>
  <c r="U4060" i="11"/>
  <c r="U4059" i="11"/>
  <c r="U4058" i="11"/>
  <c r="U4057" i="11"/>
  <c r="U4056" i="11"/>
  <c r="U4055" i="11"/>
  <c r="U4054" i="11"/>
  <c r="U4053" i="11"/>
  <c r="U4052" i="11"/>
  <c r="U4051" i="11"/>
  <c r="U4050" i="11"/>
  <c r="U4049" i="11"/>
  <c r="U4048" i="11"/>
  <c r="U4047" i="11"/>
  <c r="U4046" i="11"/>
  <c r="U4045" i="11"/>
  <c r="U4044" i="11"/>
  <c r="U4043" i="11"/>
  <c r="U4042" i="11"/>
  <c r="U4041" i="11"/>
  <c r="U4040" i="11"/>
  <c r="U4039" i="11"/>
  <c r="U4038" i="11"/>
  <c r="U4037" i="11"/>
  <c r="U4036" i="11"/>
  <c r="U4035" i="11"/>
  <c r="U4034" i="11"/>
  <c r="U4033" i="11"/>
  <c r="U4032" i="11"/>
  <c r="U4031" i="11"/>
  <c r="U4030" i="11"/>
  <c r="U4029" i="11"/>
  <c r="U4028" i="11"/>
  <c r="U4027" i="11"/>
  <c r="U4026" i="11"/>
  <c r="U4025" i="11"/>
  <c r="U4024" i="11"/>
  <c r="U4023" i="11"/>
  <c r="U4022" i="11"/>
  <c r="U4021" i="11"/>
  <c r="U4020" i="11"/>
  <c r="U4019" i="11"/>
  <c r="U4018" i="11"/>
  <c r="U4017" i="11"/>
  <c r="U4016" i="11"/>
  <c r="U4015" i="11"/>
  <c r="U4014" i="11"/>
  <c r="U4013" i="11"/>
  <c r="U4012" i="11"/>
  <c r="U4011" i="11"/>
  <c r="U4010" i="11"/>
  <c r="U4009" i="11"/>
  <c r="U4008" i="11"/>
  <c r="U4007" i="11"/>
  <c r="U4006" i="11"/>
  <c r="U4005" i="11"/>
  <c r="U4004" i="11"/>
  <c r="U4003" i="11"/>
  <c r="U4002" i="11"/>
  <c r="U4001" i="11"/>
  <c r="U4000" i="11"/>
  <c r="U3999" i="11"/>
  <c r="U3998" i="11"/>
  <c r="U3997" i="11"/>
  <c r="U3996" i="11"/>
  <c r="U3995" i="11"/>
  <c r="U3994" i="11"/>
  <c r="U3993" i="11"/>
  <c r="U3992" i="11"/>
  <c r="U3991" i="11"/>
  <c r="U3990" i="11"/>
  <c r="U3989" i="11"/>
  <c r="U3988" i="11"/>
  <c r="U3987" i="11"/>
  <c r="U3986" i="11"/>
  <c r="U3985" i="11"/>
  <c r="U3984" i="11"/>
  <c r="U3983" i="11"/>
  <c r="U3982" i="11"/>
  <c r="U3981" i="11"/>
  <c r="U3980" i="11"/>
  <c r="U3979" i="11"/>
  <c r="U3978" i="11"/>
  <c r="U3977" i="11"/>
  <c r="U3976" i="11"/>
  <c r="U3975" i="11"/>
  <c r="U3974" i="11"/>
  <c r="U3973" i="11"/>
  <c r="U3972" i="11"/>
  <c r="U3971" i="11"/>
  <c r="U3970" i="11"/>
  <c r="U3969" i="11"/>
  <c r="U3968" i="11"/>
  <c r="U3967" i="11"/>
  <c r="U3966" i="11"/>
  <c r="U3965" i="11"/>
  <c r="U3964" i="11"/>
  <c r="U3963" i="11"/>
  <c r="U3962" i="11"/>
  <c r="U3961" i="11"/>
  <c r="U3960" i="11"/>
  <c r="U3959" i="11"/>
  <c r="U3958" i="11"/>
  <c r="U3957" i="11"/>
  <c r="U3956" i="11"/>
  <c r="U3955" i="11"/>
  <c r="U3954" i="11"/>
  <c r="U3953" i="11"/>
  <c r="U3952" i="11"/>
  <c r="U3951" i="11"/>
  <c r="U3950" i="11"/>
  <c r="U3949" i="11"/>
  <c r="U3948" i="11"/>
  <c r="U3947" i="11"/>
  <c r="U3946" i="11"/>
  <c r="U3945" i="11"/>
  <c r="U3944" i="11"/>
  <c r="U3943" i="11"/>
  <c r="U3942" i="11"/>
  <c r="U3941" i="11"/>
  <c r="U3940" i="11"/>
  <c r="U3939" i="11"/>
  <c r="U3938" i="11"/>
  <c r="U3937" i="11"/>
  <c r="U3936" i="11"/>
  <c r="U3935" i="11"/>
  <c r="U3934" i="11"/>
  <c r="U3933" i="11"/>
  <c r="U3932" i="11"/>
  <c r="U3931" i="11"/>
  <c r="U3930" i="11"/>
  <c r="U3929" i="11"/>
  <c r="U3928" i="11"/>
  <c r="U3927" i="11"/>
  <c r="U3926" i="11"/>
  <c r="U3925" i="11"/>
  <c r="U3924" i="11"/>
  <c r="U3923" i="11"/>
  <c r="U3922" i="11"/>
  <c r="U3921" i="11"/>
  <c r="U3920" i="11"/>
  <c r="U3919" i="11"/>
  <c r="U3918" i="11"/>
  <c r="U3917" i="11"/>
  <c r="U3916" i="11"/>
  <c r="U3915" i="11"/>
  <c r="U3914" i="11"/>
  <c r="U3913" i="11"/>
  <c r="U3912" i="11"/>
  <c r="U3911" i="11"/>
  <c r="U3910" i="11"/>
  <c r="U3909" i="11"/>
  <c r="U3908" i="11"/>
  <c r="U3907" i="11"/>
  <c r="U3906" i="11"/>
  <c r="U3905" i="11"/>
  <c r="U3904" i="11"/>
  <c r="U3903" i="11"/>
  <c r="U3902" i="11"/>
  <c r="U3901" i="11"/>
  <c r="U3900" i="11"/>
  <c r="U3899" i="11"/>
  <c r="U3898" i="11"/>
  <c r="U3897" i="11"/>
  <c r="U3896" i="11"/>
  <c r="U3895" i="11"/>
  <c r="U3894" i="11"/>
  <c r="U3893" i="11"/>
  <c r="U3892" i="11"/>
  <c r="U3891" i="11"/>
  <c r="U3890" i="11"/>
  <c r="U3889" i="11"/>
  <c r="U3888" i="11"/>
  <c r="U3887" i="11"/>
  <c r="U3886" i="11"/>
  <c r="U3885" i="11"/>
  <c r="U3884" i="11"/>
  <c r="U3883" i="11"/>
  <c r="U3882" i="11"/>
  <c r="U3881" i="11"/>
  <c r="U3880" i="11"/>
  <c r="U3879" i="11"/>
  <c r="U3878" i="11"/>
  <c r="U3877" i="11"/>
  <c r="U3876" i="11"/>
  <c r="U3875" i="11"/>
  <c r="U3874" i="11"/>
  <c r="U3873" i="11"/>
  <c r="U3872" i="11"/>
  <c r="U3871" i="11"/>
  <c r="U3870" i="11"/>
  <c r="U3869" i="11"/>
  <c r="U3868" i="11"/>
  <c r="U3867" i="11"/>
  <c r="U3866" i="11"/>
  <c r="U3865" i="11"/>
  <c r="U3864" i="11"/>
  <c r="U3863" i="11"/>
  <c r="U3862" i="11"/>
  <c r="U3861" i="11"/>
  <c r="U3860" i="11"/>
  <c r="U3859" i="11"/>
  <c r="U3858" i="11"/>
  <c r="U3857" i="11"/>
  <c r="U3856" i="11"/>
  <c r="U3855" i="11"/>
  <c r="U3854" i="11"/>
  <c r="U3853" i="11"/>
  <c r="U3852" i="11"/>
  <c r="U3851" i="11"/>
  <c r="U3850" i="11"/>
  <c r="U3849" i="11"/>
  <c r="U3848" i="11"/>
  <c r="U3847" i="11"/>
  <c r="U3846" i="11"/>
  <c r="U3845" i="11"/>
  <c r="U3844" i="11"/>
  <c r="U3843" i="11"/>
  <c r="U3842" i="11"/>
  <c r="U3841" i="11"/>
  <c r="U3840" i="11"/>
  <c r="U3839" i="11"/>
  <c r="U3838" i="11"/>
  <c r="U3837" i="11"/>
  <c r="U3836" i="11"/>
  <c r="U3835" i="11"/>
  <c r="U3834" i="11"/>
  <c r="U3833" i="11"/>
  <c r="U3832" i="11"/>
  <c r="U3831" i="11"/>
  <c r="U3830" i="11"/>
  <c r="U3829" i="11"/>
  <c r="U3828" i="11"/>
  <c r="U3827" i="11"/>
  <c r="U3826" i="11"/>
  <c r="U3825" i="11"/>
  <c r="U3824" i="11"/>
  <c r="U3823" i="11"/>
  <c r="U3822" i="11"/>
  <c r="U3821" i="11"/>
  <c r="U3820" i="11"/>
  <c r="U3819" i="11"/>
  <c r="U3818" i="11"/>
  <c r="U3817" i="11"/>
  <c r="U3816" i="11"/>
  <c r="U3815" i="11"/>
  <c r="U3814" i="11"/>
  <c r="U3813" i="11"/>
  <c r="U3812" i="11"/>
  <c r="U3811" i="11"/>
  <c r="U3810" i="11"/>
  <c r="U3809" i="11"/>
  <c r="U3808" i="11"/>
  <c r="U3807" i="11"/>
  <c r="U3806" i="11"/>
  <c r="U3805" i="11"/>
  <c r="U3804" i="11"/>
  <c r="U3803" i="11"/>
  <c r="U3802" i="11"/>
  <c r="U3801" i="11"/>
  <c r="U3800" i="11"/>
  <c r="U3799" i="11"/>
  <c r="U3798" i="11"/>
  <c r="U3797" i="11"/>
  <c r="U3796" i="11"/>
  <c r="U3795" i="11"/>
  <c r="U3794" i="11"/>
  <c r="U3793" i="11"/>
  <c r="U3792" i="11"/>
  <c r="U3791" i="11"/>
  <c r="U3790" i="11"/>
  <c r="U3789" i="11"/>
  <c r="U3788" i="11"/>
  <c r="U3787" i="11"/>
  <c r="U3786" i="11"/>
  <c r="U3785" i="11"/>
  <c r="U3784" i="11"/>
  <c r="U3783" i="11"/>
  <c r="U3782" i="11"/>
  <c r="U3781" i="11"/>
  <c r="U3780" i="11"/>
  <c r="U3779" i="11"/>
  <c r="U3778" i="11"/>
  <c r="U3777" i="11"/>
  <c r="U3776" i="11"/>
  <c r="U3775" i="11"/>
  <c r="U3774" i="11"/>
  <c r="U3773" i="11"/>
  <c r="U3772" i="11"/>
  <c r="U3771" i="11"/>
  <c r="U3770" i="11"/>
  <c r="U3769" i="11"/>
  <c r="U3768" i="11"/>
  <c r="U3767" i="11"/>
  <c r="U3766" i="11"/>
  <c r="U3765" i="11"/>
  <c r="U3764" i="11"/>
  <c r="U3763" i="11"/>
  <c r="U3762" i="11"/>
  <c r="U3761" i="11"/>
  <c r="U3760" i="11"/>
  <c r="U3759" i="11"/>
  <c r="U3758" i="11"/>
  <c r="U3757" i="11"/>
  <c r="U3756" i="11"/>
  <c r="U3755" i="11"/>
  <c r="U3754" i="11"/>
  <c r="U3753" i="11"/>
  <c r="U3752" i="11"/>
  <c r="U3751" i="11"/>
  <c r="U3750" i="11"/>
  <c r="U3749" i="11"/>
  <c r="U3748" i="11"/>
  <c r="U3747" i="11"/>
  <c r="U3746" i="11"/>
  <c r="U3745" i="11"/>
  <c r="U3744" i="11"/>
  <c r="U3743" i="11"/>
  <c r="U3742" i="11"/>
  <c r="U3741" i="11"/>
  <c r="U3740" i="11"/>
  <c r="U3739" i="11"/>
  <c r="U3738" i="11"/>
  <c r="U3737" i="11"/>
  <c r="U3736" i="11"/>
  <c r="U3735" i="11"/>
  <c r="U3734" i="11"/>
  <c r="U3733" i="11"/>
  <c r="U3732" i="11"/>
  <c r="U3731" i="11"/>
  <c r="U3730" i="11"/>
  <c r="U3729" i="11"/>
  <c r="U3728" i="11"/>
  <c r="U3727" i="11"/>
  <c r="U3726" i="11"/>
  <c r="U3725" i="11"/>
  <c r="U3724" i="11"/>
  <c r="U3723" i="11"/>
  <c r="U3722" i="11"/>
  <c r="U3721" i="11"/>
  <c r="U3720" i="11"/>
  <c r="U3719" i="11"/>
  <c r="U3718" i="11"/>
  <c r="U3717" i="11"/>
  <c r="U3716" i="11"/>
  <c r="U3715" i="11"/>
  <c r="U3714" i="11"/>
  <c r="U3713" i="11"/>
  <c r="U3712" i="11"/>
  <c r="U3711" i="11"/>
  <c r="U3710" i="11"/>
  <c r="U3709" i="11"/>
  <c r="U3708" i="11"/>
  <c r="U3707" i="11"/>
  <c r="U3706" i="11"/>
  <c r="U3705" i="11"/>
  <c r="U3704" i="11"/>
  <c r="U3703" i="11"/>
  <c r="U3702" i="11"/>
  <c r="U3701" i="11"/>
  <c r="U3700" i="11"/>
  <c r="U3699" i="11"/>
  <c r="U3698" i="11"/>
  <c r="U3697" i="11"/>
  <c r="U3696" i="11"/>
  <c r="U3695" i="11"/>
  <c r="U3694" i="11"/>
  <c r="U3693" i="11"/>
  <c r="U3692" i="11"/>
  <c r="U3691" i="11"/>
  <c r="U3690" i="11"/>
  <c r="U3689" i="11"/>
  <c r="U3688" i="11"/>
  <c r="U3687" i="11"/>
  <c r="U3686" i="11"/>
  <c r="U3685" i="11"/>
  <c r="U3684" i="11"/>
  <c r="U3683" i="11"/>
  <c r="U3682" i="11"/>
  <c r="U3681" i="11"/>
  <c r="U3680" i="11"/>
  <c r="U3679" i="11"/>
  <c r="U3678" i="11"/>
  <c r="U3677" i="11"/>
  <c r="U3676" i="11"/>
  <c r="U3675" i="11"/>
  <c r="U3674" i="11"/>
  <c r="U3673" i="11"/>
  <c r="U3672" i="11"/>
  <c r="U3671" i="11"/>
  <c r="U3670" i="11"/>
  <c r="U3669" i="11"/>
  <c r="U3668" i="11"/>
  <c r="U3667" i="11"/>
  <c r="U3666" i="11"/>
  <c r="U3665" i="11"/>
  <c r="U3664" i="11"/>
  <c r="U3663" i="11"/>
  <c r="U3662" i="11"/>
  <c r="U3661" i="11"/>
  <c r="U3660" i="11"/>
  <c r="U3659" i="11"/>
  <c r="U3658" i="11"/>
  <c r="U3657" i="11"/>
  <c r="U3656" i="11"/>
  <c r="U3655" i="11"/>
  <c r="U3654" i="11"/>
  <c r="U3653" i="11"/>
  <c r="U3652" i="11"/>
  <c r="U3651" i="11"/>
  <c r="U3650" i="11"/>
  <c r="U3649" i="11"/>
  <c r="U3648" i="11"/>
  <c r="U3647" i="11"/>
  <c r="U3646" i="11"/>
  <c r="U3645" i="11"/>
  <c r="U3644" i="11"/>
  <c r="U3643" i="11"/>
  <c r="U3642" i="11"/>
  <c r="U3641" i="11"/>
  <c r="U3640" i="11"/>
  <c r="U3639" i="11"/>
  <c r="U3638" i="11"/>
  <c r="U3637" i="11"/>
  <c r="U3636" i="11"/>
  <c r="U3635" i="11"/>
  <c r="U3634" i="11"/>
  <c r="U3633" i="11"/>
  <c r="U3632" i="11"/>
  <c r="U3631" i="11"/>
  <c r="U3630" i="11"/>
  <c r="U3629" i="11"/>
  <c r="U3628" i="11"/>
  <c r="U3627" i="11"/>
  <c r="U3626" i="11"/>
  <c r="U3625" i="11"/>
  <c r="U3624" i="11"/>
  <c r="U3623" i="11"/>
  <c r="U3622" i="11"/>
  <c r="U3621" i="11"/>
  <c r="U3620" i="11"/>
  <c r="U3619" i="11"/>
  <c r="U3618" i="11"/>
  <c r="U3617" i="11"/>
  <c r="U3616" i="11"/>
  <c r="U3615" i="11"/>
  <c r="U3614" i="11"/>
  <c r="U3613" i="11"/>
  <c r="U3612" i="11"/>
  <c r="U3611" i="11"/>
  <c r="U3610" i="11"/>
  <c r="U3609" i="11"/>
  <c r="U3608" i="11"/>
  <c r="U3607" i="11"/>
  <c r="U3606" i="11"/>
  <c r="U3605" i="11"/>
  <c r="U3604" i="11"/>
  <c r="U3603" i="11"/>
  <c r="U3602" i="11"/>
  <c r="U3601" i="11"/>
  <c r="U3600" i="11"/>
  <c r="U3599" i="11"/>
  <c r="U3598" i="11"/>
  <c r="U3597" i="11"/>
  <c r="U3596" i="11"/>
  <c r="U3595" i="11"/>
  <c r="U3594" i="11"/>
  <c r="U3593" i="11"/>
  <c r="U3592" i="11"/>
  <c r="U3591" i="11"/>
  <c r="U3590" i="11"/>
  <c r="U3589" i="11"/>
  <c r="U3588" i="11"/>
  <c r="U3587" i="11"/>
  <c r="U3586" i="11"/>
  <c r="U3585" i="11"/>
  <c r="U3584" i="11"/>
  <c r="U3583" i="11"/>
  <c r="U3582" i="11"/>
  <c r="U3581" i="11"/>
  <c r="U3580" i="11"/>
  <c r="U3579" i="11"/>
  <c r="U3578" i="11"/>
  <c r="U3577" i="11"/>
  <c r="U3576" i="11"/>
  <c r="U3575" i="11"/>
  <c r="U3574" i="11"/>
  <c r="U3573" i="11"/>
  <c r="U3572" i="11"/>
  <c r="U3571" i="11"/>
  <c r="U3570" i="11"/>
  <c r="U3569" i="11"/>
  <c r="U3568" i="11"/>
  <c r="U3567" i="11"/>
  <c r="U3566" i="11"/>
  <c r="U3565" i="11"/>
  <c r="U3564" i="11"/>
  <c r="U3563" i="11"/>
  <c r="U3562" i="11"/>
  <c r="U3561" i="11"/>
  <c r="U3560" i="11"/>
  <c r="U3559" i="11"/>
  <c r="U3558" i="11"/>
  <c r="U3557" i="11"/>
  <c r="U3556" i="11"/>
  <c r="U3555" i="11"/>
  <c r="U3554" i="11"/>
  <c r="U3553" i="11"/>
  <c r="U3552" i="11"/>
  <c r="U3551" i="11"/>
  <c r="U3550" i="11"/>
  <c r="U3549" i="11"/>
  <c r="U3548" i="11"/>
  <c r="U3547" i="11"/>
  <c r="U3546" i="11"/>
  <c r="U3545" i="11"/>
  <c r="U3544" i="11"/>
  <c r="U3543" i="11"/>
  <c r="U3542" i="11"/>
  <c r="U3541" i="11"/>
  <c r="U3540" i="11"/>
  <c r="U3539" i="11"/>
  <c r="U3538" i="11"/>
  <c r="U3537" i="11"/>
  <c r="U3536" i="11"/>
  <c r="U3535" i="11"/>
  <c r="U3534" i="11"/>
  <c r="U3533" i="11"/>
  <c r="U3532" i="11"/>
  <c r="U3531" i="11"/>
  <c r="U3530" i="11"/>
  <c r="U3529" i="11"/>
  <c r="U3528" i="11"/>
  <c r="U3527" i="11"/>
  <c r="U3526" i="11"/>
  <c r="U3525" i="11"/>
  <c r="U3524" i="11"/>
  <c r="U3523" i="11"/>
  <c r="U3522" i="11"/>
  <c r="U3521" i="11"/>
  <c r="U3520" i="11"/>
  <c r="U3519" i="11"/>
  <c r="U3518" i="11"/>
  <c r="U3517" i="11"/>
  <c r="U3516" i="11"/>
  <c r="U3515" i="11"/>
  <c r="U3514" i="11"/>
  <c r="U3513" i="11"/>
  <c r="U3512" i="11"/>
  <c r="U3511" i="11"/>
  <c r="U3510" i="11"/>
  <c r="U3509" i="11"/>
  <c r="U3508" i="11"/>
  <c r="U3507" i="11"/>
  <c r="U3506" i="11"/>
  <c r="U3505" i="11"/>
  <c r="U3504" i="11"/>
  <c r="U3503" i="11"/>
  <c r="U3502" i="11"/>
  <c r="U3501" i="11"/>
  <c r="U3500" i="11"/>
  <c r="U3499" i="11"/>
  <c r="U3498" i="11"/>
  <c r="U3497" i="11"/>
  <c r="U3496" i="11"/>
  <c r="U3495" i="11"/>
  <c r="U3494" i="11"/>
  <c r="U3493" i="11"/>
  <c r="U3492" i="11"/>
  <c r="U3491" i="11"/>
  <c r="U3490" i="11"/>
  <c r="U3489" i="11"/>
  <c r="U3488" i="11"/>
  <c r="U3487" i="11"/>
  <c r="U3486" i="11"/>
  <c r="U3485" i="11"/>
  <c r="U3484" i="11"/>
  <c r="U3483" i="11"/>
  <c r="U3482" i="11"/>
  <c r="U3481" i="11"/>
  <c r="U3480" i="11"/>
  <c r="U3479" i="11"/>
  <c r="U3478" i="11"/>
  <c r="U3477" i="11"/>
  <c r="U3476" i="11"/>
  <c r="U3475" i="11"/>
  <c r="U3474" i="11"/>
  <c r="U3473" i="11"/>
  <c r="U3472" i="11"/>
  <c r="U3471" i="11"/>
  <c r="U3470" i="11"/>
  <c r="U3469" i="11"/>
  <c r="U3468" i="11"/>
  <c r="U3467" i="11"/>
  <c r="U3466" i="11"/>
  <c r="U3465" i="11"/>
  <c r="U3464" i="11"/>
  <c r="U3463" i="11"/>
  <c r="U3462" i="11"/>
  <c r="U3461" i="11"/>
  <c r="U3460" i="11"/>
  <c r="U3459" i="11"/>
  <c r="U3458" i="11"/>
  <c r="U3457" i="11"/>
  <c r="U3456" i="11"/>
  <c r="U3455" i="11"/>
  <c r="U3454" i="11"/>
  <c r="U3453" i="11"/>
  <c r="U3452" i="11"/>
  <c r="U3451" i="11"/>
  <c r="U3450" i="11"/>
  <c r="U3449" i="11"/>
  <c r="U3448" i="11"/>
  <c r="U3447" i="11"/>
  <c r="U3446" i="11"/>
  <c r="U3445" i="11"/>
  <c r="U3444" i="11"/>
  <c r="U3443" i="11"/>
  <c r="U3442" i="11"/>
  <c r="U3441" i="11"/>
  <c r="U3440" i="11"/>
  <c r="U3439" i="11"/>
  <c r="U3438" i="11"/>
  <c r="U3437" i="11"/>
  <c r="U3436" i="11"/>
  <c r="U3435" i="11"/>
  <c r="U3434" i="11"/>
  <c r="U3433" i="11"/>
  <c r="U3432" i="11"/>
  <c r="U3431" i="11"/>
  <c r="U3430" i="11"/>
  <c r="U3429" i="11"/>
  <c r="U3428" i="11"/>
  <c r="U3427" i="11"/>
  <c r="U3426" i="11"/>
  <c r="U3425" i="11"/>
  <c r="U3424" i="11"/>
  <c r="U3423" i="11"/>
  <c r="U3422" i="11"/>
  <c r="U3421" i="11"/>
  <c r="U3420" i="11"/>
  <c r="U3419" i="11"/>
  <c r="U3418" i="11"/>
  <c r="U3417" i="11"/>
  <c r="U3416" i="11"/>
  <c r="U3415" i="11"/>
  <c r="U3414" i="11"/>
  <c r="U3413" i="11"/>
  <c r="U3412" i="11"/>
  <c r="U3411" i="11"/>
  <c r="U3410" i="11"/>
  <c r="U3409" i="11"/>
  <c r="U3408" i="11"/>
  <c r="U3407" i="11"/>
  <c r="U3406" i="11"/>
  <c r="U3405" i="11"/>
  <c r="U3404" i="11"/>
  <c r="U3403" i="11"/>
  <c r="U3402" i="11"/>
  <c r="U3401" i="11"/>
  <c r="U3400" i="11"/>
  <c r="U3399" i="11"/>
  <c r="U3398" i="11"/>
  <c r="U3397" i="11"/>
  <c r="U3396" i="11"/>
  <c r="U3395" i="11"/>
  <c r="U3394" i="11"/>
  <c r="U3393" i="11"/>
  <c r="U3392" i="11"/>
  <c r="U3391" i="11"/>
  <c r="U3390" i="11"/>
  <c r="U3389" i="11"/>
  <c r="U3388" i="11"/>
  <c r="U3387" i="11"/>
  <c r="U3386" i="11"/>
  <c r="U3385" i="11"/>
  <c r="U3384" i="11"/>
  <c r="U3383" i="11"/>
  <c r="U3382" i="11"/>
  <c r="U3381" i="11"/>
  <c r="U3380" i="11"/>
  <c r="U3379" i="11"/>
  <c r="U3378" i="11"/>
  <c r="U3377" i="11"/>
  <c r="U3376" i="11"/>
  <c r="U3375" i="11"/>
  <c r="U3374" i="11"/>
  <c r="U3373" i="11"/>
  <c r="U3372" i="11"/>
  <c r="U3371" i="11"/>
  <c r="U3370" i="11"/>
  <c r="U3369" i="11"/>
  <c r="U3368" i="11"/>
  <c r="U3367" i="11"/>
  <c r="U3366" i="11"/>
  <c r="U3365" i="11"/>
  <c r="U3364" i="11"/>
  <c r="U3363" i="11"/>
  <c r="U3362" i="11"/>
  <c r="U3361" i="11"/>
  <c r="U3360" i="11"/>
  <c r="U3359" i="11"/>
  <c r="U3358" i="11"/>
  <c r="U3357" i="11"/>
  <c r="U3356" i="11"/>
  <c r="U3355" i="11"/>
  <c r="U3354" i="11"/>
  <c r="U3353" i="11"/>
  <c r="U3352" i="11"/>
  <c r="U3351" i="11"/>
  <c r="U3350" i="11"/>
  <c r="U3349" i="11"/>
  <c r="U3348" i="11"/>
  <c r="U3347" i="11"/>
  <c r="U3346" i="11"/>
  <c r="U3345" i="11"/>
  <c r="U3344" i="11"/>
  <c r="U3343" i="11"/>
  <c r="U3342" i="11"/>
  <c r="U3341" i="11"/>
  <c r="U3340" i="11"/>
  <c r="U3339" i="11"/>
  <c r="U3338" i="11"/>
  <c r="U3337" i="11"/>
  <c r="U3336" i="11"/>
  <c r="U3335" i="11"/>
  <c r="U3334" i="11"/>
  <c r="U3333" i="11"/>
  <c r="U3332" i="11"/>
  <c r="U3331" i="11"/>
  <c r="U3330" i="11"/>
  <c r="U3329" i="11"/>
  <c r="U3328" i="11"/>
  <c r="U3327" i="11"/>
  <c r="U3326" i="11"/>
  <c r="U3325" i="11"/>
  <c r="U3324" i="11"/>
  <c r="U3323" i="11"/>
  <c r="U3322" i="11"/>
  <c r="U3321" i="11"/>
  <c r="U3320" i="11"/>
  <c r="U3319" i="11"/>
  <c r="U3318" i="11"/>
  <c r="U3317" i="11"/>
  <c r="U3316" i="11"/>
  <c r="U3315" i="11"/>
  <c r="U3314" i="11"/>
  <c r="U3313" i="11"/>
  <c r="U3312" i="11"/>
  <c r="U3311" i="11"/>
  <c r="U3310" i="11"/>
  <c r="U3309" i="11"/>
  <c r="U3308" i="11"/>
  <c r="U3307" i="11"/>
  <c r="U3306" i="11"/>
  <c r="U3305" i="11"/>
  <c r="U3304" i="11"/>
  <c r="U3303" i="11"/>
  <c r="U3302" i="11"/>
  <c r="U3301" i="11"/>
  <c r="U3300" i="11"/>
  <c r="U3299" i="11"/>
  <c r="U3298" i="11"/>
  <c r="U3297" i="11"/>
  <c r="U3296" i="11"/>
  <c r="U3295" i="11"/>
  <c r="U3294" i="11"/>
  <c r="U3293" i="11"/>
  <c r="U3292" i="11"/>
  <c r="U3291" i="11"/>
  <c r="U3290" i="11"/>
  <c r="U3289" i="11"/>
  <c r="U3288" i="11"/>
  <c r="U3287" i="11"/>
  <c r="U3286" i="11"/>
  <c r="U3285" i="11"/>
  <c r="U3284" i="11"/>
  <c r="U3283" i="11"/>
  <c r="U3282" i="11"/>
  <c r="U3281" i="11"/>
  <c r="U3280" i="11"/>
  <c r="U3279" i="11"/>
  <c r="U3278" i="11"/>
  <c r="U3277" i="11"/>
  <c r="U3276" i="11"/>
  <c r="U3275" i="11"/>
  <c r="U3274" i="11"/>
  <c r="U3273" i="11"/>
  <c r="U3272" i="11"/>
  <c r="U3271" i="11"/>
  <c r="U3270" i="11"/>
  <c r="U3269" i="11"/>
  <c r="U3268" i="11"/>
  <c r="U3267" i="11"/>
  <c r="U3266" i="11"/>
  <c r="U3265" i="11"/>
  <c r="U3264" i="11"/>
  <c r="U3263" i="11"/>
  <c r="U3262" i="11"/>
  <c r="U3261" i="11"/>
  <c r="U3260" i="11"/>
  <c r="U3259" i="11"/>
  <c r="U3258" i="11"/>
  <c r="U3257" i="11"/>
  <c r="U3256" i="11"/>
  <c r="U3255" i="11"/>
  <c r="U3254" i="11"/>
  <c r="U3253" i="11"/>
  <c r="U3252" i="11"/>
  <c r="U3251" i="11"/>
  <c r="U3250" i="11"/>
  <c r="U3249" i="11"/>
  <c r="U3248" i="11"/>
  <c r="U3247" i="11"/>
  <c r="U3246" i="11"/>
  <c r="U3245" i="11"/>
  <c r="U3244" i="11"/>
  <c r="U3243" i="11"/>
  <c r="U3242" i="11"/>
  <c r="U3241" i="11"/>
  <c r="U3240" i="11"/>
  <c r="U3239" i="11"/>
  <c r="U3238" i="11"/>
  <c r="U3237" i="11"/>
  <c r="U3236" i="11"/>
  <c r="U3235" i="11"/>
  <c r="U3234" i="11"/>
  <c r="U3233" i="11"/>
  <c r="U3232" i="11"/>
  <c r="U3231" i="11"/>
  <c r="U3230" i="11"/>
  <c r="U3229" i="11"/>
  <c r="U3228" i="11"/>
  <c r="U3227" i="11"/>
  <c r="U3226" i="11"/>
  <c r="U3225" i="11"/>
  <c r="U3224" i="11"/>
  <c r="U3223" i="11"/>
  <c r="U3222" i="11"/>
  <c r="U3221" i="11"/>
  <c r="U3220" i="11"/>
  <c r="U3219" i="11"/>
  <c r="U3218" i="11"/>
  <c r="U3217" i="11"/>
  <c r="U3216" i="11"/>
  <c r="U3215" i="11"/>
  <c r="U3214" i="11"/>
  <c r="U3213" i="11"/>
  <c r="U3212" i="11"/>
  <c r="U3211" i="11"/>
  <c r="U3210" i="11"/>
  <c r="U3209" i="11"/>
  <c r="U3208" i="11"/>
  <c r="U3207" i="11"/>
  <c r="U3206" i="11"/>
  <c r="U3205" i="11"/>
  <c r="U3204" i="11"/>
  <c r="U3203" i="11"/>
  <c r="U3202" i="11"/>
  <c r="U3201" i="11"/>
  <c r="U3200" i="11"/>
  <c r="U3199" i="11"/>
  <c r="U3198" i="11"/>
  <c r="U3197" i="11"/>
  <c r="U3196" i="11"/>
  <c r="U3195" i="11"/>
  <c r="U3194" i="11"/>
  <c r="U3193" i="11"/>
  <c r="U3192" i="11"/>
  <c r="U3191" i="11"/>
  <c r="U3190" i="11"/>
  <c r="U3189" i="11"/>
  <c r="U3188" i="11"/>
  <c r="U3187" i="11"/>
  <c r="U3186" i="11"/>
  <c r="U3185" i="11"/>
  <c r="U3184" i="11"/>
  <c r="U3183" i="11"/>
  <c r="U3182" i="11"/>
  <c r="U3181" i="11"/>
  <c r="U3180" i="11"/>
  <c r="U3179" i="11"/>
  <c r="U3178" i="11"/>
  <c r="U3177" i="11"/>
  <c r="U3176" i="11"/>
  <c r="U3175" i="11"/>
  <c r="U3174" i="11"/>
  <c r="U3173" i="11"/>
  <c r="U3172" i="11"/>
  <c r="U3171" i="11"/>
  <c r="U3170" i="11"/>
  <c r="U3169" i="11"/>
  <c r="U3168" i="11"/>
  <c r="U3167" i="11"/>
  <c r="U3166" i="11"/>
  <c r="U3165" i="11"/>
  <c r="U3164" i="11"/>
  <c r="U3163" i="11"/>
  <c r="U3162" i="11"/>
  <c r="U3161" i="11"/>
  <c r="U3160" i="11"/>
  <c r="U3159" i="11"/>
  <c r="U3158" i="11"/>
  <c r="U3157" i="11"/>
  <c r="U3156" i="11"/>
  <c r="U3155" i="11"/>
  <c r="U3154" i="11"/>
  <c r="U3153" i="11"/>
  <c r="U3152" i="11"/>
  <c r="U3151" i="11"/>
  <c r="U3150" i="11"/>
  <c r="U3149" i="11"/>
  <c r="U3148" i="11"/>
  <c r="U3147" i="11"/>
  <c r="U3146" i="11"/>
  <c r="U3145" i="11"/>
  <c r="U3144" i="11"/>
  <c r="U3143" i="11"/>
  <c r="U3142" i="11"/>
  <c r="U3141" i="11"/>
  <c r="U3140" i="11"/>
  <c r="U3139" i="11"/>
  <c r="U3138" i="11"/>
  <c r="U3137" i="11"/>
  <c r="U3136" i="11"/>
  <c r="U3135" i="11"/>
  <c r="U3134" i="11"/>
  <c r="U3133" i="11"/>
  <c r="U3132" i="11"/>
  <c r="U3131" i="11"/>
  <c r="U3130" i="11"/>
  <c r="U3129" i="11"/>
  <c r="U3128" i="11"/>
  <c r="U3127" i="11"/>
  <c r="U3126" i="11"/>
  <c r="U3125" i="11"/>
  <c r="U3124" i="11"/>
  <c r="U3123" i="11"/>
  <c r="U3122" i="11"/>
  <c r="U3121" i="11"/>
  <c r="U3120" i="11"/>
  <c r="U3119" i="11"/>
  <c r="U3118" i="11"/>
  <c r="U3117" i="11"/>
  <c r="U3116" i="11"/>
  <c r="U3115" i="11"/>
  <c r="U3114" i="11"/>
  <c r="U3113" i="11"/>
  <c r="U3112" i="11"/>
  <c r="U3111" i="11"/>
  <c r="U3110" i="11"/>
  <c r="U3109" i="11"/>
  <c r="U3108" i="11"/>
  <c r="U3107" i="11"/>
  <c r="U3106" i="11"/>
  <c r="U3105" i="11"/>
  <c r="U3104" i="11"/>
  <c r="U3103" i="11"/>
  <c r="U3102" i="11"/>
  <c r="U3101" i="11"/>
  <c r="U3100" i="11"/>
  <c r="U3099" i="11"/>
  <c r="U3098" i="11"/>
  <c r="U3097" i="11"/>
  <c r="U3096" i="11"/>
  <c r="U3095" i="11"/>
  <c r="U3094" i="11"/>
  <c r="U3093" i="11"/>
  <c r="U3092" i="11"/>
  <c r="U3091" i="11"/>
  <c r="U3090" i="11"/>
  <c r="U3089" i="11"/>
  <c r="U3088" i="11"/>
  <c r="U3087" i="11"/>
  <c r="U3086" i="11"/>
  <c r="U3085" i="11"/>
  <c r="U3084" i="11"/>
  <c r="U3083" i="11"/>
  <c r="U3082" i="11"/>
  <c r="U3081" i="11"/>
  <c r="U3080" i="11"/>
  <c r="U3079" i="11"/>
  <c r="U3078" i="11"/>
  <c r="U3077" i="11"/>
  <c r="U3076" i="11"/>
  <c r="U3075" i="11"/>
  <c r="U3074" i="11"/>
  <c r="U3073" i="11"/>
  <c r="U3072" i="11"/>
  <c r="U3071" i="11"/>
  <c r="U3070" i="11"/>
  <c r="U3069" i="11"/>
  <c r="U3068" i="11"/>
  <c r="U3067" i="11"/>
  <c r="U3066" i="11"/>
  <c r="U3065" i="11"/>
  <c r="U3064" i="11"/>
  <c r="U3063" i="11"/>
  <c r="U3062" i="11"/>
  <c r="U3061" i="11"/>
  <c r="U3060" i="11"/>
  <c r="U3059" i="11"/>
  <c r="U3058" i="11"/>
  <c r="U3057" i="11"/>
  <c r="U3056" i="11"/>
  <c r="U3055" i="11"/>
  <c r="U3054" i="11"/>
  <c r="U3053" i="11"/>
  <c r="U3052" i="11"/>
  <c r="U3051" i="11"/>
  <c r="U3050" i="11"/>
  <c r="U3049" i="11"/>
  <c r="U3048" i="11"/>
  <c r="U3047" i="11"/>
  <c r="U3046" i="11"/>
  <c r="U3045" i="11"/>
  <c r="U3044" i="11"/>
  <c r="U3043" i="11"/>
  <c r="U3042" i="11"/>
  <c r="U3041" i="11"/>
  <c r="U3040" i="11"/>
  <c r="U3039" i="11"/>
  <c r="U3038" i="11"/>
  <c r="U3037" i="11"/>
  <c r="U3036" i="11"/>
  <c r="U3035" i="11"/>
  <c r="U3034" i="11"/>
  <c r="U3033" i="11"/>
  <c r="U3032" i="11"/>
  <c r="U3031" i="11"/>
  <c r="U3030" i="11"/>
  <c r="U3029" i="11"/>
  <c r="U3028" i="11"/>
  <c r="U3027" i="11"/>
  <c r="U3026" i="11"/>
  <c r="U3025" i="11"/>
  <c r="U3024" i="11"/>
  <c r="U3023" i="11"/>
  <c r="U3022" i="11"/>
  <c r="U3021" i="11"/>
  <c r="U3020" i="11"/>
  <c r="U3019" i="11"/>
  <c r="U3018" i="11"/>
  <c r="U3017" i="11"/>
  <c r="U3016" i="11"/>
  <c r="U3015" i="11"/>
  <c r="U3014" i="11"/>
  <c r="U3013" i="11"/>
  <c r="U3012" i="11"/>
  <c r="U3011" i="11"/>
  <c r="U3010" i="11"/>
  <c r="U3009" i="11"/>
  <c r="U3008" i="11"/>
  <c r="U3007" i="11"/>
  <c r="U3006" i="11"/>
  <c r="U3005" i="11"/>
  <c r="U3004" i="11"/>
  <c r="U3003" i="11"/>
  <c r="U3002" i="11"/>
  <c r="U3001" i="11"/>
  <c r="U3000" i="11"/>
  <c r="U2999" i="11"/>
  <c r="U2998" i="11"/>
  <c r="U2997" i="11"/>
  <c r="U2996" i="11"/>
  <c r="U2995" i="11"/>
  <c r="U2994" i="11"/>
  <c r="U2993" i="11"/>
  <c r="U2992" i="11"/>
  <c r="U2991" i="11"/>
  <c r="U2990" i="11"/>
  <c r="U2989" i="11"/>
  <c r="U2988" i="11"/>
  <c r="U2987" i="11"/>
  <c r="U2986" i="11"/>
  <c r="U2985" i="11"/>
  <c r="U2984" i="11"/>
  <c r="U2983" i="11"/>
  <c r="U2982" i="11"/>
  <c r="U2981" i="11"/>
  <c r="U2980" i="11"/>
  <c r="U2979" i="11"/>
  <c r="U2978" i="11"/>
  <c r="U2977" i="11"/>
  <c r="U2976" i="11"/>
  <c r="U2975" i="11"/>
  <c r="U2974" i="11"/>
  <c r="U2973" i="11"/>
  <c r="U2972" i="11"/>
  <c r="U2971" i="11"/>
  <c r="U2970" i="11"/>
  <c r="U2969" i="11"/>
  <c r="U2968" i="11"/>
  <c r="U2967" i="11"/>
  <c r="U2966" i="11"/>
  <c r="U2965" i="11"/>
  <c r="U2964" i="11"/>
  <c r="U2963" i="11"/>
  <c r="U2962" i="11"/>
  <c r="U2961" i="11"/>
  <c r="U2960" i="11"/>
  <c r="U2959" i="11"/>
  <c r="U2958" i="11"/>
  <c r="U2957" i="11"/>
  <c r="U2956" i="11"/>
  <c r="U2955" i="11"/>
  <c r="U2954" i="11"/>
  <c r="U2953" i="11"/>
  <c r="U2952" i="11"/>
  <c r="U2951" i="11"/>
  <c r="U2950" i="11"/>
  <c r="U2949" i="11"/>
  <c r="U2948" i="11"/>
  <c r="U2947" i="11"/>
  <c r="U2946" i="11"/>
  <c r="U2945" i="11"/>
  <c r="U2944" i="11"/>
  <c r="U2943" i="11"/>
  <c r="U2942" i="11"/>
  <c r="U2941" i="11"/>
  <c r="U2940" i="11"/>
  <c r="U2939" i="11"/>
  <c r="U2938" i="11"/>
  <c r="U2937" i="11"/>
  <c r="U2936" i="11"/>
  <c r="U2935" i="11"/>
  <c r="U2934" i="11"/>
  <c r="U2933" i="11"/>
  <c r="U2932" i="11"/>
  <c r="U2931" i="11"/>
  <c r="U2930" i="11"/>
  <c r="U2929" i="11"/>
  <c r="U2928" i="11"/>
  <c r="U2927" i="11"/>
  <c r="U2926" i="11"/>
  <c r="U2925" i="11"/>
  <c r="U2924" i="11"/>
  <c r="U2923" i="11"/>
  <c r="U2922" i="11"/>
  <c r="U2921" i="11"/>
  <c r="U2920" i="11"/>
  <c r="U2919" i="11"/>
  <c r="U2918" i="11"/>
  <c r="U2917" i="11"/>
  <c r="U2916" i="11"/>
  <c r="U2915" i="11"/>
  <c r="U2914" i="11"/>
  <c r="U2913" i="11"/>
  <c r="U2912" i="11"/>
  <c r="U2911" i="11"/>
  <c r="U2910" i="11"/>
  <c r="U2909" i="11"/>
  <c r="U2908" i="11"/>
  <c r="U2907" i="11"/>
  <c r="U2906" i="11"/>
  <c r="U2905" i="11"/>
  <c r="U2904" i="11"/>
  <c r="U2903" i="11"/>
  <c r="U2902" i="11"/>
  <c r="U2901" i="11"/>
  <c r="U2900" i="11"/>
  <c r="U2899" i="11"/>
  <c r="U2898" i="11"/>
  <c r="U2897" i="11"/>
  <c r="U2896" i="11"/>
  <c r="U2895" i="11"/>
  <c r="U2894" i="11"/>
  <c r="U2893" i="11"/>
  <c r="U2892" i="11"/>
  <c r="U2891" i="11"/>
  <c r="U2890" i="11"/>
  <c r="U2889" i="11"/>
  <c r="U2888" i="11"/>
  <c r="U2887" i="11"/>
  <c r="U2886" i="11"/>
  <c r="U2885" i="11"/>
  <c r="U2884" i="11"/>
  <c r="U2883" i="11"/>
  <c r="U2882" i="11"/>
  <c r="U2881" i="11"/>
  <c r="U2880" i="11"/>
  <c r="U2879" i="11"/>
  <c r="U2878" i="11"/>
  <c r="U2877" i="11"/>
  <c r="U2876" i="11"/>
  <c r="U2875" i="11"/>
  <c r="U2874" i="11"/>
  <c r="U2873" i="11"/>
  <c r="U2872" i="11"/>
  <c r="U2871" i="11"/>
  <c r="U2870" i="11"/>
  <c r="U2869" i="11"/>
  <c r="U2868" i="11"/>
  <c r="U2867" i="11"/>
  <c r="U2866" i="11"/>
  <c r="U2865" i="11"/>
  <c r="U2864" i="11"/>
  <c r="U2863" i="11"/>
  <c r="U2862" i="11"/>
  <c r="U2861" i="11"/>
  <c r="U2860" i="11"/>
  <c r="U2859" i="11"/>
  <c r="U2858" i="11"/>
  <c r="U2857" i="11"/>
  <c r="U2856" i="11"/>
  <c r="U2855" i="11"/>
  <c r="U2854" i="11"/>
  <c r="U2853" i="11"/>
  <c r="U2852" i="11"/>
  <c r="U2851" i="11"/>
  <c r="U2850" i="11"/>
  <c r="U2849" i="11"/>
  <c r="U2848" i="11"/>
  <c r="U2847" i="11"/>
  <c r="U2846" i="11"/>
  <c r="U2845" i="11"/>
  <c r="U2844" i="11"/>
  <c r="U2843" i="11"/>
  <c r="U2842" i="11"/>
  <c r="U2841" i="11"/>
  <c r="U2840" i="11"/>
  <c r="U2839" i="11"/>
  <c r="U2838" i="11"/>
  <c r="U2837" i="11"/>
  <c r="U2836" i="11"/>
  <c r="U2835" i="11"/>
  <c r="U2834" i="11"/>
  <c r="U2833" i="11"/>
  <c r="U2832" i="11"/>
  <c r="U2831" i="11"/>
  <c r="U2830" i="11"/>
  <c r="U2829" i="11"/>
  <c r="U2828" i="11"/>
  <c r="U2827" i="11"/>
  <c r="U2826" i="11"/>
  <c r="U2825" i="11"/>
  <c r="U2824" i="11"/>
  <c r="U2823" i="11"/>
  <c r="U2822" i="11"/>
  <c r="U2821" i="11"/>
  <c r="U2820" i="11"/>
  <c r="U2819" i="11"/>
  <c r="U2818" i="11"/>
  <c r="U2817" i="11"/>
  <c r="U2816" i="11"/>
  <c r="U2815" i="11"/>
  <c r="U2814" i="11"/>
  <c r="U2813" i="11"/>
  <c r="U2812" i="11"/>
  <c r="U2811" i="11"/>
  <c r="U2810" i="11"/>
  <c r="U2809" i="11"/>
  <c r="U2808" i="11"/>
  <c r="U2807" i="11"/>
  <c r="U2806" i="11"/>
  <c r="U2805" i="11"/>
  <c r="U2804" i="11"/>
  <c r="U2803" i="11"/>
  <c r="U2802" i="11"/>
  <c r="U2801" i="11"/>
  <c r="U2800" i="11"/>
  <c r="U2799" i="11"/>
  <c r="U2798" i="11"/>
  <c r="U2797" i="11"/>
  <c r="U2796" i="11"/>
  <c r="U2795" i="11"/>
  <c r="U2794" i="11"/>
  <c r="U2793" i="11"/>
  <c r="U2792" i="11"/>
  <c r="U2791" i="11"/>
  <c r="U2790" i="11"/>
  <c r="U2789" i="11"/>
  <c r="U2788" i="11"/>
  <c r="U2787" i="11"/>
  <c r="U2786" i="11"/>
  <c r="U2785" i="11"/>
  <c r="U2784" i="11"/>
  <c r="U2783" i="11"/>
  <c r="U2782" i="11"/>
  <c r="U2781" i="11"/>
  <c r="U2780" i="11"/>
  <c r="U2779" i="11"/>
  <c r="U2778" i="11"/>
  <c r="U2777" i="11"/>
  <c r="U2776" i="11"/>
  <c r="U2775" i="11"/>
  <c r="U2774" i="11"/>
  <c r="U2773" i="11"/>
  <c r="U2772" i="11"/>
  <c r="U2771" i="11"/>
  <c r="U2770" i="11"/>
  <c r="U2769" i="11"/>
  <c r="U2768" i="11"/>
  <c r="U2767" i="11"/>
  <c r="U2766" i="11"/>
  <c r="U2765" i="11"/>
  <c r="U2764" i="11"/>
  <c r="U2763" i="11"/>
  <c r="U2762" i="11"/>
  <c r="U2761" i="11"/>
  <c r="U2760" i="11"/>
  <c r="U2759" i="11"/>
  <c r="U2758" i="11"/>
  <c r="U2757" i="11"/>
  <c r="U2756" i="11"/>
  <c r="U2755" i="11"/>
  <c r="U2754" i="11"/>
  <c r="U2753" i="11"/>
  <c r="U2752" i="11"/>
  <c r="U2751" i="11"/>
  <c r="U2750" i="11"/>
  <c r="U2749" i="11"/>
  <c r="U2748" i="11"/>
  <c r="U2747" i="11"/>
  <c r="U2746" i="11"/>
  <c r="U2745" i="11"/>
  <c r="U2744" i="11"/>
  <c r="U2743" i="11"/>
  <c r="U2742" i="11"/>
  <c r="U2741" i="11"/>
  <c r="U2740" i="11"/>
  <c r="U2739" i="11"/>
  <c r="U2738" i="11"/>
  <c r="U2737" i="11"/>
  <c r="U2736" i="11"/>
  <c r="U2735" i="11"/>
  <c r="U2734" i="11"/>
  <c r="U2733" i="11"/>
  <c r="U2732" i="11"/>
  <c r="U2731" i="11"/>
  <c r="U2730" i="11"/>
  <c r="U2729" i="11"/>
  <c r="U2728" i="11"/>
  <c r="U2727" i="11"/>
  <c r="U2726" i="11"/>
  <c r="U2725" i="11"/>
  <c r="U2724" i="11"/>
  <c r="U2723" i="11"/>
  <c r="U2722" i="11"/>
  <c r="U2721" i="11"/>
  <c r="U2720" i="11"/>
  <c r="U2719" i="11"/>
  <c r="U2718" i="11"/>
  <c r="U2717" i="11"/>
  <c r="U2716" i="11"/>
  <c r="U2715" i="11"/>
  <c r="U2714" i="11"/>
  <c r="U2713" i="11"/>
  <c r="U2712" i="11"/>
  <c r="U2711" i="11"/>
  <c r="U2710" i="11"/>
  <c r="U2709" i="11"/>
  <c r="U2708" i="11"/>
  <c r="U2707" i="11"/>
  <c r="U2706" i="11"/>
  <c r="U2705" i="11"/>
  <c r="U2704" i="11"/>
  <c r="U2703" i="11"/>
  <c r="U2702" i="11"/>
  <c r="U2701" i="11"/>
  <c r="U2700" i="11"/>
  <c r="U2699" i="11"/>
  <c r="U2698" i="11"/>
  <c r="U2697" i="11"/>
  <c r="U2696" i="11"/>
  <c r="U2695" i="11"/>
  <c r="U2694" i="11"/>
  <c r="U2693" i="11"/>
  <c r="U2692" i="11"/>
  <c r="U2691" i="11"/>
  <c r="U2690" i="11"/>
  <c r="U2689" i="11"/>
  <c r="U2688" i="11"/>
  <c r="U2687" i="11"/>
  <c r="U2686" i="11"/>
  <c r="U2685" i="11"/>
  <c r="U2684" i="11"/>
  <c r="U2683" i="11"/>
  <c r="U2682" i="11"/>
  <c r="U2681" i="11"/>
  <c r="U2680" i="11"/>
  <c r="U2679" i="11"/>
  <c r="U2678" i="11"/>
  <c r="U2677" i="11"/>
  <c r="U2676" i="11"/>
  <c r="U2675" i="11"/>
  <c r="U2674" i="11"/>
  <c r="U2673" i="11"/>
  <c r="U2672" i="11"/>
  <c r="U2671" i="11"/>
  <c r="U2670" i="11"/>
  <c r="U2669" i="11"/>
  <c r="U2668" i="11"/>
  <c r="U2667" i="11"/>
  <c r="U2666" i="11"/>
  <c r="U2665" i="11"/>
  <c r="U2664" i="11"/>
  <c r="U2663" i="11"/>
  <c r="U2662" i="11"/>
  <c r="U2661" i="11"/>
  <c r="U2660" i="11"/>
  <c r="U2659" i="11"/>
  <c r="U2658" i="11"/>
  <c r="U2657" i="11"/>
  <c r="U2656" i="11"/>
  <c r="U2655" i="11"/>
  <c r="U2654" i="11"/>
  <c r="U2653" i="11"/>
  <c r="U2652" i="11"/>
  <c r="U2651" i="11"/>
  <c r="U2650" i="11"/>
  <c r="U2649" i="11"/>
  <c r="U2648" i="11"/>
  <c r="U2647" i="11"/>
  <c r="U2646" i="11"/>
  <c r="U2645" i="11"/>
  <c r="U2644" i="11"/>
  <c r="U2643" i="11"/>
  <c r="U2642" i="11"/>
  <c r="U2641" i="11"/>
  <c r="U2640" i="11"/>
  <c r="U2639" i="11"/>
  <c r="U2638" i="11"/>
  <c r="U2637" i="11"/>
  <c r="U2636" i="11"/>
  <c r="U2635" i="11"/>
  <c r="U2634" i="11"/>
  <c r="U2633" i="11"/>
  <c r="U2632" i="11"/>
  <c r="U2631" i="11"/>
  <c r="U2630" i="11"/>
  <c r="U2629" i="11"/>
  <c r="U2628" i="11"/>
  <c r="U2627" i="11"/>
  <c r="U2626" i="11"/>
  <c r="U2625" i="11"/>
  <c r="U2624" i="11"/>
  <c r="U2623" i="11"/>
  <c r="U2622" i="11"/>
  <c r="U2621" i="11"/>
  <c r="U2620" i="11"/>
  <c r="U2619" i="11"/>
  <c r="U2618" i="11"/>
  <c r="U2617" i="11"/>
  <c r="U2616" i="11"/>
  <c r="U2615" i="11"/>
  <c r="U2614" i="11"/>
  <c r="U2613" i="11"/>
  <c r="U2612" i="11"/>
  <c r="U2611" i="11"/>
  <c r="U2610" i="11"/>
  <c r="U2609" i="11"/>
  <c r="U2608" i="11"/>
  <c r="U2607" i="11"/>
  <c r="U2606" i="11"/>
  <c r="U2605" i="11"/>
  <c r="U2604" i="11"/>
  <c r="U2603" i="11"/>
  <c r="U2602" i="11"/>
  <c r="U2601" i="11"/>
  <c r="U2600" i="11"/>
  <c r="U2599" i="11"/>
  <c r="U2598" i="11"/>
  <c r="U2597" i="11"/>
  <c r="U2596" i="11"/>
  <c r="U2595" i="11"/>
  <c r="U2594" i="11"/>
  <c r="U2593" i="11"/>
  <c r="U2592" i="11"/>
  <c r="U2591" i="11"/>
  <c r="U2590" i="11"/>
  <c r="U2589" i="11"/>
  <c r="U2588" i="11"/>
  <c r="U2587" i="11"/>
  <c r="U2586" i="11"/>
  <c r="U2585" i="11"/>
  <c r="U2584" i="11"/>
  <c r="U2583" i="11"/>
  <c r="U2582" i="11"/>
  <c r="U2581" i="11"/>
  <c r="U2580" i="11"/>
  <c r="U2579" i="11"/>
  <c r="U2578" i="11"/>
  <c r="U2577" i="11"/>
  <c r="U2576" i="11"/>
  <c r="U2575" i="11"/>
  <c r="U2574" i="11"/>
  <c r="U2573" i="11"/>
  <c r="U2572" i="11"/>
  <c r="U2571" i="11"/>
  <c r="U2570" i="11"/>
  <c r="U2569" i="11"/>
  <c r="U2568" i="11"/>
  <c r="U2567" i="11"/>
  <c r="U2566" i="11"/>
  <c r="U2565" i="11"/>
  <c r="U2564" i="11"/>
  <c r="U2563" i="11"/>
  <c r="U2562" i="11"/>
  <c r="U2561" i="11"/>
  <c r="U2560" i="11"/>
  <c r="U2559" i="11"/>
  <c r="U2558" i="11"/>
  <c r="U2557" i="11"/>
  <c r="U2556" i="11"/>
  <c r="U2555" i="11"/>
  <c r="U2554" i="11"/>
  <c r="U2553" i="11"/>
  <c r="U2552" i="11"/>
  <c r="U2551" i="11"/>
  <c r="U2550" i="11"/>
  <c r="U2549" i="11"/>
  <c r="U2548" i="11"/>
  <c r="U2547" i="11"/>
  <c r="U2546" i="11"/>
  <c r="U2545" i="11"/>
  <c r="U2544" i="11"/>
  <c r="U2543" i="11"/>
  <c r="U2542" i="11"/>
  <c r="U2541" i="11"/>
  <c r="U2540" i="11"/>
  <c r="U2539" i="11"/>
  <c r="U2538" i="11"/>
  <c r="U2537" i="11"/>
  <c r="U2536" i="11"/>
  <c r="U2535" i="11"/>
  <c r="U2534" i="11"/>
  <c r="U2533" i="11"/>
  <c r="U2532" i="11"/>
  <c r="U2531" i="11"/>
  <c r="U2530" i="11"/>
  <c r="U2529" i="11"/>
  <c r="U2528" i="11"/>
  <c r="U2527" i="11"/>
  <c r="U2526" i="11"/>
  <c r="U2525" i="11"/>
  <c r="U2524" i="11"/>
  <c r="U2523" i="11"/>
  <c r="U2522" i="11"/>
  <c r="U2521" i="11"/>
  <c r="U2520" i="11"/>
  <c r="U2519" i="11"/>
  <c r="U2518" i="11"/>
  <c r="U2517" i="11"/>
  <c r="U2516" i="11"/>
  <c r="U2515" i="11"/>
  <c r="U2514" i="11"/>
  <c r="U2513" i="11"/>
  <c r="U2512" i="11"/>
  <c r="U2511" i="11"/>
  <c r="U2510" i="11"/>
  <c r="U2509" i="11"/>
  <c r="U2508" i="11"/>
  <c r="U2507" i="11"/>
  <c r="U2506" i="11"/>
  <c r="U2505" i="11"/>
  <c r="U2504" i="11"/>
  <c r="U2503" i="11"/>
  <c r="U2502" i="11"/>
  <c r="U2501" i="11"/>
  <c r="U2500" i="11"/>
  <c r="U2499" i="11"/>
  <c r="U2498" i="11"/>
  <c r="U2497" i="11"/>
  <c r="U2496" i="11"/>
  <c r="U2495" i="11"/>
  <c r="U2494" i="11"/>
  <c r="U2493" i="11"/>
  <c r="U2492" i="11"/>
  <c r="U2491" i="11"/>
  <c r="U2490" i="11"/>
  <c r="U2489" i="11"/>
  <c r="U2488" i="11"/>
  <c r="U2487" i="11"/>
  <c r="U2486" i="11"/>
  <c r="U2485" i="11"/>
  <c r="U2484" i="11"/>
  <c r="U2483" i="11"/>
  <c r="U2482" i="11"/>
  <c r="U2481" i="11"/>
  <c r="U2480" i="11"/>
  <c r="U2479" i="11"/>
  <c r="U2478" i="11"/>
  <c r="U2477" i="11"/>
  <c r="U2476" i="11"/>
  <c r="U2475" i="11"/>
  <c r="U2474" i="11"/>
  <c r="U2473" i="11"/>
  <c r="U2472" i="11"/>
  <c r="U2471" i="11"/>
  <c r="U2470" i="11"/>
  <c r="U2469" i="11"/>
  <c r="U2468" i="11"/>
  <c r="U2467" i="11"/>
  <c r="U2466" i="11"/>
  <c r="U2465" i="11"/>
  <c r="U2464" i="11"/>
  <c r="U2463" i="11"/>
  <c r="U2462" i="11"/>
  <c r="U2461" i="11"/>
  <c r="U2460" i="11"/>
  <c r="U2459" i="11"/>
  <c r="U2458" i="11"/>
  <c r="U2457" i="11"/>
  <c r="U2456" i="11"/>
  <c r="U2455" i="11"/>
  <c r="U2454" i="11"/>
  <c r="U2453" i="11"/>
  <c r="U2452" i="11"/>
  <c r="U2451" i="11"/>
  <c r="U2450" i="11"/>
  <c r="U2449" i="11"/>
  <c r="U2448" i="11"/>
  <c r="U2447" i="11"/>
  <c r="U2446" i="11"/>
  <c r="U2445" i="11"/>
  <c r="U2444" i="11"/>
  <c r="U2443" i="11"/>
  <c r="U2442" i="11"/>
  <c r="U2441" i="11"/>
  <c r="U2440" i="11"/>
  <c r="U2439" i="11"/>
  <c r="U2438" i="11"/>
  <c r="U2437" i="11"/>
  <c r="U2436" i="11"/>
  <c r="U2435" i="11"/>
  <c r="U2434" i="11"/>
  <c r="U2433" i="11"/>
  <c r="U2432" i="11"/>
  <c r="U2431" i="11"/>
  <c r="U2430" i="11"/>
  <c r="U2429" i="11"/>
  <c r="U2428" i="11"/>
  <c r="U2427" i="11"/>
  <c r="U2426" i="11"/>
  <c r="U2425" i="11"/>
  <c r="U2424" i="11"/>
  <c r="U2423" i="11"/>
  <c r="U2422" i="11"/>
  <c r="U2421" i="11"/>
  <c r="U2420" i="11"/>
  <c r="U2419" i="11"/>
  <c r="U2418" i="11"/>
  <c r="U2417" i="11"/>
  <c r="U2416" i="11"/>
  <c r="U2415" i="11"/>
  <c r="U2414" i="11"/>
  <c r="U2413" i="11"/>
  <c r="U2412" i="11"/>
  <c r="U2411" i="11"/>
  <c r="U2410" i="11"/>
  <c r="U2409" i="11"/>
  <c r="U2408" i="11"/>
  <c r="U2407" i="11"/>
  <c r="U2406" i="11"/>
  <c r="U2405" i="11"/>
  <c r="U2404" i="11"/>
  <c r="U2403" i="11"/>
  <c r="U2402" i="11"/>
  <c r="U2401" i="11"/>
  <c r="U2400" i="11"/>
  <c r="U2399" i="11"/>
  <c r="U2398" i="11"/>
  <c r="U2397" i="11"/>
  <c r="U2396" i="11"/>
  <c r="U2395" i="11"/>
  <c r="U2394" i="11"/>
  <c r="U2393" i="11"/>
  <c r="U2392" i="11"/>
  <c r="U2391" i="11"/>
  <c r="U2390" i="11"/>
  <c r="U2389" i="11"/>
  <c r="U2388" i="11"/>
  <c r="U2387" i="11"/>
  <c r="U2386" i="11"/>
  <c r="U2385" i="11"/>
  <c r="U2384" i="11"/>
  <c r="U2383" i="11"/>
  <c r="U2382" i="11"/>
  <c r="U2381" i="11"/>
  <c r="U2380" i="11"/>
  <c r="U2379" i="11"/>
  <c r="U2378" i="11"/>
  <c r="U2377" i="11"/>
  <c r="U2376" i="11"/>
  <c r="U2375" i="11"/>
  <c r="U2374" i="11"/>
  <c r="U2373" i="11"/>
  <c r="U2372" i="11"/>
  <c r="U2371" i="11"/>
  <c r="U2370" i="11"/>
  <c r="U2369" i="11"/>
  <c r="U2368" i="11"/>
  <c r="U2367" i="11"/>
  <c r="U2366" i="11"/>
  <c r="U2365" i="11"/>
  <c r="U2364" i="11"/>
  <c r="U2363" i="11"/>
  <c r="U2362" i="11"/>
  <c r="U2361" i="11"/>
  <c r="U2360" i="11"/>
  <c r="U2359" i="11"/>
  <c r="U2358" i="11"/>
  <c r="U2357" i="11"/>
  <c r="U2356" i="11"/>
  <c r="U2355" i="11"/>
  <c r="U2354" i="11"/>
  <c r="U2353" i="11"/>
  <c r="U2352" i="11"/>
  <c r="U2351" i="11"/>
  <c r="U2350" i="11"/>
  <c r="U2349" i="11"/>
  <c r="U2348" i="11"/>
  <c r="U2347" i="11"/>
  <c r="U2346" i="11"/>
  <c r="U2345" i="11"/>
  <c r="U2344" i="11"/>
  <c r="U2343" i="11"/>
  <c r="U2342" i="11"/>
  <c r="U2341" i="11"/>
  <c r="U2340" i="11"/>
  <c r="U2339" i="11"/>
  <c r="U2338" i="11"/>
  <c r="U2337" i="11"/>
  <c r="U2336" i="11"/>
  <c r="U2335" i="11"/>
  <c r="U2334" i="11"/>
  <c r="U2333" i="11"/>
  <c r="U2332" i="11"/>
  <c r="U2331" i="11"/>
  <c r="U2330" i="11"/>
  <c r="U2329" i="11"/>
  <c r="U2328" i="11"/>
  <c r="U2327" i="11"/>
  <c r="U2326" i="11"/>
  <c r="U2325" i="11"/>
  <c r="U2324" i="11"/>
  <c r="U2323" i="11"/>
  <c r="U2322" i="11"/>
  <c r="U2321" i="11"/>
  <c r="U2320" i="11"/>
  <c r="U2319" i="11"/>
  <c r="U2318" i="11"/>
  <c r="U2317" i="11"/>
  <c r="U2316" i="11"/>
  <c r="U2315" i="11"/>
  <c r="U2314" i="11"/>
  <c r="U2313" i="11"/>
  <c r="U2312" i="11"/>
  <c r="U2311" i="11"/>
  <c r="U2310" i="11"/>
  <c r="U2309" i="11"/>
  <c r="U2308" i="11"/>
  <c r="U2307" i="11"/>
  <c r="U2306" i="11"/>
  <c r="U2305" i="11"/>
  <c r="U2304" i="11"/>
  <c r="U2303" i="11"/>
  <c r="U2302" i="11"/>
  <c r="U2301" i="11"/>
  <c r="U2300" i="11"/>
  <c r="U2299" i="11"/>
  <c r="U2298" i="11"/>
  <c r="U2297" i="11"/>
  <c r="U2296" i="11"/>
  <c r="U2295" i="11"/>
  <c r="U2294" i="11"/>
  <c r="U2293" i="11"/>
  <c r="U2292" i="11"/>
  <c r="U2291" i="11"/>
  <c r="U2290" i="11"/>
  <c r="U2289" i="11"/>
  <c r="U2288" i="11"/>
  <c r="U2287" i="11"/>
  <c r="U2286" i="11"/>
  <c r="U2285" i="11"/>
  <c r="U2284" i="11"/>
  <c r="U2283" i="11"/>
  <c r="U2282" i="11"/>
  <c r="U2281" i="11"/>
  <c r="U2280" i="11"/>
  <c r="U2279" i="11"/>
  <c r="U2278" i="11"/>
  <c r="U2277" i="11"/>
  <c r="U2276" i="11"/>
  <c r="U2275" i="11"/>
  <c r="U2274" i="11"/>
  <c r="U2273" i="11"/>
  <c r="U2272" i="11"/>
  <c r="U2271" i="11"/>
  <c r="U2270" i="11"/>
  <c r="U2269" i="11"/>
  <c r="U2268" i="11"/>
  <c r="U2267" i="11"/>
  <c r="U2266" i="11"/>
  <c r="U2265" i="11"/>
  <c r="U2264" i="11"/>
  <c r="U2263" i="11"/>
  <c r="U2262" i="11"/>
  <c r="U2261" i="11"/>
  <c r="U2260" i="11"/>
  <c r="U2259" i="11"/>
  <c r="U2258" i="11"/>
  <c r="U2257" i="11"/>
  <c r="U2256" i="11"/>
  <c r="U2255" i="11"/>
  <c r="U2254" i="11"/>
  <c r="U2253" i="11"/>
  <c r="U2252" i="11"/>
  <c r="U2251" i="11"/>
  <c r="U2250" i="11"/>
  <c r="U2249" i="11"/>
  <c r="U2248" i="11"/>
  <c r="U2247" i="11"/>
  <c r="U2246" i="11"/>
  <c r="U2245" i="11"/>
  <c r="U2244" i="11"/>
  <c r="U2243" i="11"/>
  <c r="U2242" i="11"/>
  <c r="U2241" i="11"/>
  <c r="U2240" i="11"/>
  <c r="U2239" i="11"/>
  <c r="U2238" i="11"/>
  <c r="U2237" i="11"/>
  <c r="U2236" i="11"/>
  <c r="U2235" i="11"/>
  <c r="U2234" i="11"/>
  <c r="U2233" i="11"/>
  <c r="U2232" i="11"/>
  <c r="U2231" i="11"/>
  <c r="U2230" i="11"/>
  <c r="U2229" i="11"/>
  <c r="U2228" i="11"/>
  <c r="U2227" i="11"/>
  <c r="U2226" i="11"/>
  <c r="U2225" i="11"/>
  <c r="U2224" i="11"/>
  <c r="U2223" i="11"/>
  <c r="U2222" i="11"/>
  <c r="U2221" i="11"/>
  <c r="U2220" i="11"/>
  <c r="U2219" i="11"/>
  <c r="U2218" i="11"/>
  <c r="U2217" i="11"/>
  <c r="U2216" i="11"/>
  <c r="U2215" i="11"/>
  <c r="U2214" i="11"/>
  <c r="U2213" i="11"/>
  <c r="U2212" i="11"/>
  <c r="U2211" i="11"/>
  <c r="U2210" i="11"/>
  <c r="U2209" i="11"/>
  <c r="U2208" i="11"/>
  <c r="U2207" i="11"/>
  <c r="U2206" i="11"/>
  <c r="U2205" i="11"/>
  <c r="U2204" i="11"/>
  <c r="U2203" i="11"/>
  <c r="U2202" i="11"/>
  <c r="U2201" i="11"/>
  <c r="U2200" i="11"/>
  <c r="U2199" i="11"/>
  <c r="U2198" i="11"/>
  <c r="U2197" i="11"/>
  <c r="U2196" i="11"/>
  <c r="U2195" i="11"/>
  <c r="U2194" i="11"/>
  <c r="U2193" i="11"/>
  <c r="U2192" i="11"/>
  <c r="U2191" i="11"/>
  <c r="U2190" i="11"/>
  <c r="U2189" i="11"/>
  <c r="U2188" i="11"/>
  <c r="U2187" i="11"/>
  <c r="U2186" i="11"/>
  <c r="U2185" i="11"/>
  <c r="U2184" i="11"/>
  <c r="U2183" i="11"/>
  <c r="U2182" i="11"/>
  <c r="U2181" i="11"/>
  <c r="U2180" i="11"/>
  <c r="U2179" i="11"/>
  <c r="U2178" i="11"/>
  <c r="U2177" i="11"/>
  <c r="U2176" i="11"/>
  <c r="U2175" i="11"/>
  <c r="U2174" i="11"/>
  <c r="U2173" i="11"/>
  <c r="U2172" i="11"/>
  <c r="U2171" i="11"/>
  <c r="U2170" i="11"/>
  <c r="U2169" i="11"/>
  <c r="U2168" i="11"/>
  <c r="U2167" i="11"/>
  <c r="U2166" i="11"/>
  <c r="U2165" i="11"/>
  <c r="U2164" i="11"/>
  <c r="U2163" i="11"/>
  <c r="U2162" i="11"/>
  <c r="U2161" i="11"/>
  <c r="U2160" i="11"/>
  <c r="U2159" i="11"/>
  <c r="U2158" i="11"/>
  <c r="U2157" i="11"/>
  <c r="U2156" i="11"/>
  <c r="U2155" i="11"/>
  <c r="U2154" i="11"/>
  <c r="U2153" i="11"/>
  <c r="U2152" i="11"/>
  <c r="U2151" i="11"/>
  <c r="U2150" i="11"/>
  <c r="U2149" i="11"/>
  <c r="U2148" i="11"/>
  <c r="U2147" i="11"/>
  <c r="U2146" i="11"/>
  <c r="U2145" i="11"/>
  <c r="U2144" i="11"/>
  <c r="U2143" i="11"/>
  <c r="U2142" i="11"/>
  <c r="U2141" i="11"/>
  <c r="U2140" i="11"/>
  <c r="U2139" i="11"/>
  <c r="U2138" i="11"/>
  <c r="U2137" i="11"/>
  <c r="U2136" i="11"/>
  <c r="U2135" i="11"/>
  <c r="U2134" i="11"/>
  <c r="U2133" i="11"/>
  <c r="U2132" i="11"/>
  <c r="U2131" i="11"/>
  <c r="U2130" i="11"/>
  <c r="U2129" i="11"/>
  <c r="U2128" i="11"/>
  <c r="U2127" i="11"/>
  <c r="U2126" i="11"/>
  <c r="U2125" i="11"/>
  <c r="U2124" i="11"/>
  <c r="U2123" i="11"/>
  <c r="U2122" i="11"/>
  <c r="U2121" i="11"/>
  <c r="U2120" i="11"/>
  <c r="U2119" i="11"/>
  <c r="U2118" i="11"/>
  <c r="U2117" i="11"/>
  <c r="U2116" i="11"/>
  <c r="U2115" i="11"/>
  <c r="U2114" i="11"/>
  <c r="U2113" i="11"/>
  <c r="U2112" i="11"/>
  <c r="U2111" i="11"/>
  <c r="U2110" i="11"/>
  <c r="U2109" i="11"/>
  <c r="U2108" i="11"/>
  <c r="U2107" i="11"/>
  <c r="U2106" i="11"/>
  <c r="U2105" i="11"/>
  <c r="U2104" i="11"/>
  <c r="U2103" i="11"/>
  <c r="U2102" i="11"/>
  <c r="U2101" i="11"/>
  <c r="U2100" i="11"/>
  <c r="U2099" i="11"/>
  <c r="U2098" i="11"/>
  <c r="U2097" i="11"/>
  <c r="U2096" i="11"/>
  <c r="U2095" i="11"/>
  <c r="U2094" i="11"/>
  <c r="U2093" i="11"/>
  <c r="U2092" i="11"/>
  <c r="U2091" i="11"/>
  <c r="U2090" i="11"/>
  <c r="U2089" i="11"/>
  <c r="U2088" i="11"/>
  <c r="U2087" i="11"/>
  <c r="U2086" i="11"/>
  <c r="U2085" i="11"/>
  <c r="U2084" i="11"/>
  <c r="U2083" i="11"/>
  <c r="U2082" i="11"/>
  <c r="U2081" i="11"/>
  <c r="U2080" i="11"/>
  <c r="U2079" i="11"/>
  <c r="U2078" i="11"/>
  <c r="U2077" i="11"/>
  <c r="U2076" i="11"/>
  <c r="U2075" i="11"/>
  <c r="U2074" i="11"/>
  <c r="U2073" i="11"/>
  <c r="U2072" i="11"/>
  <c r="U2071" i="11"/>
  <c r="U2070" i="11"/>
  <c r="U2069" i="11"/>
  <c r="U2068" i="11"/>
  <c r="U2067" i="11"/>
  <c r="U2066" i="11"/>
  <c r="U2065" i="11"/>
  <c r="U2064" i="11"/>
  <c r="U2063" i="11"/>
  <c r="U2062" i="11"/>
  <c r="U2061" i="11"/>
  <c r="U2060" i="11"/>
  <c r="U2059" i="11"/>
  <c r="U2058" i="11"/>
  <c r="U2057" i="11"/>
  <c r="U2056" i="11"/>
  <c r="U2055" i="11"/>
  <c r="U2054" i="11"/>
  <c r="U2053" i="11"/>
  <c r="U2052" i="11"/>
  <c r="U2051" i="11"/>
  <c r="U2050" i="11"/>
  <c r="U2049" i="11"/>
  <c r="U2048" i="11"/>
  <c r="U2047" i="11"/>
  <c r="U2046" i="11"/>
  <c r="U2045" i="11"/>
  <c r="U2044" i="11"/>
  <c r="U2043" i="11"/>
  <c r="U2042" i="11"/>
  <c r="U2041" i="11"/>
  <c r="U2040" i="11"/>
  <c r="U2039" i="11"/>
  <c r="U2038" i="11"/>
  <c r="U2037" i="11"/>
  <c r="U2036" i="11"/>
  <c r="U2035" i="11"/>
  <c r="U2034" i="11"/>
  <c r="U2033" i="11"/>
  <c r="U2032" i="11"/>
  <c r="U2031" i="11"/>
  <c r="U2030" i="11"/>
  <c r="U2029" i="11"/>
  <c r="U2028" i="11"/>
  <c r="U2027" i="11"/>
  <c r="U2026" i="11"/>
  <c r="U2025" i="11"/>
  <c r="U2024" i="11"/>
  <c r="U2023" i="11"/>
  <c r="U2022" i="11"/>
  <c r="U2021" i="11"/>
  <c r="U2020" i="11"/>
  <c r="U2019" i="11"/>
  <c r="U2018" i="11"/>
  <c r="U2017" i="11"/>
  <c r="U2016" i="11"/>
  <c r="U2015" i="11"/>
  <c r="U2014" i="11"/>
  <c r="U2013" i="11"/>
  <c r="U2012" i="11"/>
  <c r="U2011" i="11"/>
  <c r="U2010" i="11"/>
  <c r="U2009" i="11"/>
  <c r="U2008" i="11"/>
  <c r="U2007" i="11"/>
  <c r="U2006" i="11"/>
  <c r="U2005" i="11"/>
  <c r="U2004" i="11"/>
  <c r="U2003" i="11"/>
  <c r="U2002" i="11"/>
  <c r="U2001" i="11"/>
  <c r="U2000" i="11"/>
  <c r="U1999" i="11"/>
  <c r="U1998" i="11"/>
  <c r="U1997" i="11"/>
  <c r="U1996" i="11"/>
  <c r="U1995" i="11"/>
  <c r="U1994" i="11"/>
  <c r="U1993" i="11"/>
  <c r="U1992" i="11"/>
  <c r="U1991" i="11"/>
  <c r="U1990" i="11"/>
  <c r="U1989" i="11"/>
  <c r="U1988" i="11"/>
  <c r="U1987" i="11"/>
  <c r="U1986" i="11"/>
  <c r="U1985" i="11"/>
  <c r="U1984" i="11"/>
  <c r="U1983" i="11"/>
  <c r="U1982" i="11"/>
  <c r="U1981" i="11"/>
  <c r="U1980" i="11"/>
  <c r="U1979" i="11"/>
  <c r="U1978" i="11"/>
  <c r="U1977" i="11"/>
  <c r="U1976" i="11"/>
  <c r="U1975" i="11"/>
  <c r="U1974" i="11"/>
  <c r="U1973" i="11"/>
  <c r="U1972" i="11"/>
  <c r="U1971" i="11"/>
  <c r="U1970" i="11"/>
  <c r="U1969" i="11"/>
  <c r="U1968" i="11"/>
  <c r="U1967" i="11"/>
  <c r="U1966" i="11"/>
  <c r="U1965" i="11"/>
  <c r="U1964" i="11"/>
  <c r="U1963" i="11"/>
  <c r="U1962" i="11"/>
  <c r="U1961" i="11"/>
  <c r="U1960" i="11"/>
  <c r="U1959" i="11"/>
  <c r="U1958" i="11"/>
  <c r="U1957" i="11"/>
  <c r="U1956" i="11"/>
  <c r="U1955" i="11"/>
  <c r="U1954" i="11"/>
  <c r="U1953" i="11"/>
  <c r="U1952" i="11"/>
  <c r="U1951" i="11"/>
  <c r="U1950" i="11"/>
  <c r="U1949" i="11"/>
  <c r="U1948" i="11"/>
  <c r="U1947" i="11"/>
  <c r="U1946" i="11"/>
  <c r="U1945" i="11"/>
  <c r="U1944" i="11"/>
  <c r="U1943" i="11"/>
  <c r="U1942" i="11"/>
  <c r="U1941" i="11"/>
  <c r="U1940" i="11"/>
  <c r="U1939" i="11"/>
  <c r="U1938" i="11"/>
  <c r="U1937" i="11"/>
  <c r="U1936" i="11"/>
  <c r="U1935" i="11"/>
  <c r="U1934" i="11"/>
  <c r="U1933" i="11"/>
  <c r="U1932" i="11"/>
  <c r="U1931" i="11"/>
  <c r="U1930" i="11"/>
  <c r="U1929" i="11"/>
  <c r="U1928" i="11"/>
  <c r="U1927" i="11"/>
  <c r="U1926" i="11"/>
  <c r="U1925" i="11"/>
  <c r="U1924" i="11"/>
  <c r="U1923" i="11"/>
  <c r="U1922" i="11"/>
  <c r="U1921" i="11"/>
  <c r="U1920" i="11"/>
  <c r="U1919" i="11"/>
  <c r="U1918" i="11"/>
  <c r="U1917" i="11"/>
  <c r="U1916" i="11"/>
  <c r="U1915" i="11"/>
  <c r="U1914" i="11"/>
  <c r="U1913" i="11"/>
  <c r="U1912" i="11"/>
  <c r="U1911" i="11"/>
  <c r="U1910" i="11"/>
  <c r="U1909" i="11"/>
  <c r="U1908" i="11"/>
  <c r="U1907" i="11"/>
  <c r="U1906" i="11"/>
  <c r="U1905" i="11"/>
  <c r="U1904" i="11"/>
  <c r="U1903" i="11"/>
  <c r="U1902" i="11"/>
  <c r="U1901" i="11"/>
  <c r="U1900" i="11"/>
  <c r="U1899" i="11"/>
  <c r="U1898" i="11"/>
  <c r="U1897" i="11"/>
  <c r="U1896" i="11"/>
  <c r="U1895" i="11"/>
  <c r="U1894" i="11"/>
  <c r="U1893" i="11"/>
  <c r="U1892" i="11"/>
  <c r="U1891" i="11"/>
  <c r="U1890" i="11"/>
  <c r="U1889" i="11"/>
  <c r="U1888" i="11"/>
  <c r="U1887" i="11"/>
  <c r="U1886" i="11"/>
  <c r="U1885" i="11"/>
  <c r="U1884" i="11"/>
  <c r="U1883" i="11"/>
  <c r="U1882" i="11"/>
  <c r="U1881" i="11"/>
  <c r="U1880" i="11"/>
  <c r="U1879" i="11"/>
  <c r="U1878" i="11"/>
  <c r="U1877" i="11"/>
  <c r="U1876" i="11"/>
  <c r="U1875" i="11"/>
  <c r="U1874" i="11"/>
  <c r="U1873" i="11"/>
  <c r="U1872" i="11"/>
  <c r="U1871" i="11"/>
  <c r="U1870" i="11"/>
  <c r="U1869" i="11"/>
  <c r="U1868" i="11"/>
  <c r="U1867" i="11"/>
  <c r="U1866" i="11"/>
  <c r="U1865" i="11"/>
  <c r="U1864" i="11"/>
  <c r="U1863" i="11"/>
  <c r="U1862" i="11"/>
  <c r="U1861" i="11"/>
  <c r="U1860" i="11"/>
  <c r="U1859" i="11"/>
  <c r="U1858" i="11"/>
  <c r="U1857" i="11"/>
  <c r="U1856" i="11"/>
  <c r="U1855" i="11"/>
  <c r="U1854" i="11"/>
  <c r="U1853" i="11"/>
  <c r="U1852" i="11"/>
  <c r="U1851" i="11"/>
  <c r="U1850" i="11"/>
  <c r="U1849" i="11"/>
  <c r="U1848" i="11"/>
  <c r="U1847" i="11"/>
  <c r="U1846" i="11"/>
  <c r="U1845" i="11"/>
  <c r="U1844" i="11"/>
  <c r="U1843" i="11"/>
  <c r="U1842" i="11"/>
  <c r="U1841" i="11"/>
  <c r="U1840" i="11"/>
  <c r="U1839" i="11"/>
  <c r="U1838" i="11"/>
  <c r="U1837" i="11"/>
  <c r="U1836" i="11"/>
  <c r="U1835" i="11"/>
  <c r="U1834" i="11"/>
  <c r="U1833" i="11"/>
  <c r="U1832" i="11"/>
  <c r="U1831" i="11"/>
  <c r="U1830" i="11"/>
  <c r="U1829" i="11"/>
  <c r="U1828" i="11"/>
  <c r="U1827" i="11"/>
  <c r="U1826" i="11"/>
  <c r="U1825" i="11"/>
  <c r="U1824" i="11"/>
  <c r="U1823" i="11"/>
  <c r="U1822" i="11"/>
  <c r="U1821" i="11"/>
  <c r="U1820" i="11"/>
  <c r="U1819" i="11"/>
  <c r="U1818" i="11"/>
  <c r="U1817" i="11"/>
  <c r="U1816" i="11"/>
  <c r="U1815" i="11"/>
  <c r="U1814" i="11"/>
  <c r="U1813" i="11"/>
  <c r="U1812" i="11"/>
  <c r="U1811" i="11"/>
  <c r="U1810" i="11"/>
  <c r="U1809" i="11"/>
  <c r="U1808" i="11"/>
  <c r="U1807" i="11"/>
  <c r="U1806" i="11"/>
  <c r="U1805" i="11"/>
  <c r="U1804" i="11"/>
  <c r="U1803" i="11"/>
  <c r="U1802" i="11"/>
  <c r="U1801" i="11"/>
  <c r="U1800" i="11"/>
  <c r="U1799" i="11"/>
  <c r="U1798" i="11"/>
  <c r="U1797" i="11"/>
  <c r="U1796" i="11"/>
  <c r="U1795" i="11"/>
  <c r="U1794" i="11"/>
  <c r="U1793" i="11"/>
  <c r="U1792" i="11"/>
  <c r="U1791" i="11"/>
  <c r="U1790" i="11"/>
  <c r="U1789" i="11"/>
  <c r="U1788" i="11"/>
  <c r="U1787" i="11"/>
  <c r="U1786" i="11"/>
  <c r="U1785" i="11"/>
  <c r="U1784" i="11"/>
  <c r="U1783" i="11"/>
  <c r="U1782" i="11"/>
  <c r="U1781" i="11"/>
  <c r="U1780" i="11"/>
  <c r="U1779" i="11"/>
  <c r="U1778" i="11"/>
  <c r="U1777" i="11"/>
  <c r="U1776" i="11"/>
  <c r="U1775" i="11"/>
  <c r="U1774" i="11"/>
  <c r="U1773" i="11"/>
  <c r="U1772" i="11"/>
  <c r="U1771" i="11"/>
  <c r="U1770" i="11"/>
  <c r="U1769" i="11"/>
  <c r="U1768" i="11"/>
  <c r="U1767" i="11"/>
  <c r="U1766" i="11"/>
  <c r="U1765" i="11"/>
  <c r="U1764" i="11"/>
  <c r="U1763" i="11"/>
  <c r="U1762" i="11"/>
  <c r="U1761" i="11"/>
  <c r="U1760" i="11"/>
  <c r="U1759" i="11"/>
  <c r="U1758" i="11"/>
  <c r="U1757" i="11"/>
  <c r="U1756" i="11"/>
  <c r="U1755" i="11"/>
  <c r="U1754" i="11"/>
  <c r="U1753" i="11"/>
  <c r="U1752" i="11"/>
  <c r="U1751" i="11"/>
  <c r="U1750" i="11"/>
  <c r="U1749" i="11"/>
  <c r="U1748" i="11"/>
  <c r="U1747" i="11"/>
  <c r="U1746" i="11"/>
  <c r="U1745" i="11"/>
  <c r="U1744" i="11"/>
  <c r="U1743" i="11"/>
  <c r="U1742" i="11"/>
  <c r="U1741" i="11"/>
  <c r="U1740" i="11"/>
  <c r="U1739" i="11"/>
  <c r="U1738" i="11"/>
  <c r="U1737" i="11"/>
  <c r="U1736" i="11"/>
  <c r="U1735" i="11"/>
  <c r="U1734" i="11"/>
  <c r="U1733" i="11"/>
  <c r="U1732" i="11"/>
  <c r="U1731" i="11"/>
  <c r="U1730" i="11"/>
  <c r="U1729" i="11"/>
  <c r="U1728" i="11"/>
  <c r="U1727" i="11"/>
  <c r="U1726" i="11"/>
  <c r="U1725" i="11"/>
  <c r="U1724" i="11"/>
  <c r="U1723" i="11"/>
  <c r="U1722" i="11"/>
  <c r="U1721" i="11"/>
  <c r="U1720" i="11"/>
  <c r="U1719" i="11"/>
  <c r="U1718" i="11"/>
  <c r="U1717" i="11"/>
  <c r="U1716" i="11"/>
  <c r="U1715" i="11"/>
  <c r="U1714" i="11"/>
  <c r="U1713" i="11"/>
  <c r="U1712" i="11"/>
  <c r="U1711" i="11"/>
  <c r="U1710" i="11"/>
  <c r="U1709" i="11"/>
  <c r="U1708" i="11"/>
  <c r="U1707" i="11"/>
  <c r="U1706" i="11"/>
  <c r="U1705" i="11"/>
  <c r="U1704" i="11"/>
  <c r="U1703" i="11"/>
  <c r="U1702" i="11"/>
  <c r="U1701" i="11"/>
  <c r="U1700" i="11"/>
  <c r="U1699" i="11"/>
  <c r="U1698" i="11"/>
  <c r="U1697" i="11"/>
  <c r="U1696" i="11"/>
  <c r="U1695" i="11"/>
  <c r="U1694" i="11"/>
  <c r="U1693" i="11"/>
  <c r="U1692" i="11"/>
  <c r="U1691" i="11"/>
  <c r="U1690" i="11"/>
  <c r="U1689" i="11"/>
  <c r="U1688" i="11"/>
  <c r="U1687" i="11"/>
  <c r="U1686" i="11"/>
  <c r="U1685" i="11"/>
  <c r="U1684" i="11"/>
  <c r="U1683" i="11"/>
  <c r="U1682" i="11"/>
  <c r="U1681" i="11"/>
  <c r="U1680" i="11"/>
  <c r="U1679" i="11"/>
  <c r="U1678" i="11"/>
  <c r="U1677" i="11"/>
  <c r="U1676" i="11"/>
  <c r="U1675" i="11"/>
  <c r="U1674" i="11"/>
  <c r="U1673" i="11"/>
  <c r="U1672" i="11"/>
  <c r="U1671" i="11"/>
  <c r="U1670" i="11"/>
  <c r="U1669" i="11"/>
  <c r="U1668" i="11"/>
  <c r="U1667" i="11"/>
  <c r="U1666" i="11"/>
  <c r="U1665" i="11"/>
  <c r="U1664" i="11"/>
  <c r="U1663" i="11"/>
  <c r="U1662" i="11"/>
  <c r="U1661" i="11"/>
  <c r="U1660" i="11"/>
  <c r="U1659" i="11"/>
  <c r="U1658" i="11"/>
  <c r="U1657" i="11"/>
  <c r="U1656" i="11"/>
  <c r="U1655" i="11"/>
  <c r="U1654" i="11"/>
  <c r="U1653" i="11"/>
  <c r="U1652" i="11"/>
  <c r="U1651" i="11"/>
  <c r="U1650" i="11"/>
  <c r="U1649" i="11"/>
  <c r="U1648" i="11"/>
  <c r="U1647" i="11"/>
  <c r="U1646" i="11"/>
  <c r="U1645" i="11"/>
  <c r="U1644" i="11"/>
  <c r="U1643" i="11"/>
  <c r="U1642" i="11"/>
  <c r="U1641" i="11"/>
  <c r="U1640" i="11"/>
  <c r="U1639" i="11"/>
  <c r="U1638" i="11"/>
  <c r="U1637" i="11"/>
  <c r="U1636" i="11"/>
  <c r="U1635" i="11"/>
  <c r="U1634" i="11"/>
  <c r="U1633" i="11"/>
  <c r="U1632" i="11"/>
  <c r="U1631" i="11"/>
  <c r="U1630" i="11"/>
  <c r="U1629" i="11"/>
  <c r="U1628" i="11"/>
  <c r="U1627" i="11"/>
  <c r="U1626" i="11"/>
  <c r="U1625" i="11"/>
  <c r="U1624" i="11"/>
  <c r="U1623" i="11"/>
  <c r="U1622" i="11"/>
  <c r="U1621" i="11"/>
  <c r="U1620" i="11"/>
  <c r="U1619" i="11"/>
  <c r="U1618" i="11"/>
  <c r="U1617" i="11"/>
  <c r="U1616" i="11"/>
  <c r="U1615" i="11"/>
  <c r="U1614" i="11"/>
  <c r="U1613" i="11"/>
  <c r="U1612" i="11"/>
  <c r="U1611" i="11"/>
  <c r="U1610" i="11"/>
  <c r="U1609" i="11"/>
  <c r="U1608" i="11"/>
  <c r="U1607" i="11"/>
  <c r="U1606" i="11"/>
  <c r="U1605" i="11"/>
  <c r="U1604" i="11"/>
  <c r="U1603" i="11"/>
  <c r="U1602" i="11"/>
  <c r="U1601" i="11"/>
  <c r="U1600" i="11"/>
  <c r="U1599" i="11"/>
  <c r="U1598" i="11"/>
  <c r="U1597" i="11"/>
  <c r="U1596" i="11"/>
  <c r="U1595" i="11"/>
  <c r="U1594" i="11"/>
  <c r="U1593" i="11"/>
  <c r="U1592" i="11"/>
  <c r="U1591" i="11"/>
  <c r="U1590" i="11"/>
  <c r="U1589" i="11"/>
  <c r="U1588" i="11"/>
  <c r="U1587" i="11"/>
  <c r="U1586" i="11"/>
  <c r="U1585" i="11"/>
  <c r="U1584" i="11"/>
  <c r="U1583" i="11"/>
  <c r="U1582" i="11"/>
  <c r="U1581" i="11"/>
  <c r="U1580" i="11"/>
  <c r="U1579" i="11"/>
  <c r="U1578" i="11"/>
  <c r="U1577" i="11"/>
  <c r="U1576" i="11"/>
  <c r="U1575" i="11"/>
  <c r="U1574" i="11"/>
  <c r="U1573" i="11"/>
  <c r="U1572" i="11"/>
  <c r="U1571" i="11"/>
  <c r="U1570" i="11"/>
  <c r="U1569" i="11"/>
  <c r="U1568" i="11"/>
  <c r="U1567" i="11"/>
  <c r="U1566" i="11"/>
  <c r="U1565" i="11"/>
  <c r="U1564" i="11"/>
  <c r="U1563" i="11"/>
  <c r="U1562" i="11"/>
  <c r="U1561" i="11"/>
  <c r="U1560" i="11"/>
  <c r="U1559" i="11"/>
  <c r="U1558" i="11"/>
  <c r="U1557" i="11"/>
  <c r="U1556" i="11"/>
  <c r="U1555" i="11"/>
  <c r="U1554" i="11"/>
  <c r="U1553" i="11"/>
  <c r="U1552" i="11"/>
  <c r="U1551" i="11"/>
  <c r="U1550" i="11"/>
  <c r="U1549" i="11"/>
  <c r="U1548" i="11"/>
  <c r="U1547" i="11"/>
  <c r="U1546" i="11"/>
  <c r="U1545" i="11"/>
  <c r="U1544" i="11"/>
  <c r="U1543" i="11"/>
  <c r="U1542" i="11"/>
  <c r="U1541" i="11"/>
  <c r="U1540" i="11"/>
  <c r="U1539" i="11"/>
  <c r="U1538" i="11"/>
  <c r="U1537" i="11"/>
  <c r="U1536" i="11"/>
  <c r="U1535" i="11"/>
  <c r="U1534" i="11"/>
  <c r="U1533" i="11"/>
  <c r="U1532" i="11"/>
  <c r="U1531" i="11"/>
  <c r="U1530" i="11"/>
  <c r="U1529" i="11"/>
  <c r="U1528" i="11"/>
  <c r="U1527" i="11"/>
  <c r="U1526" i="11"/>
  <c r="U1525" i="11"/>
  <c r="U1524" i="11"/>
  <c r="U1523" i="11"/>
  <c r="U1522" i="11"/>
  <c r="U1521" i="11"/>
  <c r="U1520" i="11"/>
  <c r="U1519" i="11"/>
  <c r="U1518" i="11"/>
  <c r="U1517" i="11"/>
  <c r="U1516" i="11"/>
  <c r="U1515" i="11"/>
  <c r="U1514" i="11"/>
  <c r="U1513" i="11"/>
  <c r="U1512" i="11"/>
  <c r="U1511" i="11"/>
  <c r="U1510" i="11"/>
  <c r="U1509" i="11"/>
  <c r="U1508" i="11"/>
  <c r="U1507" i="11"/>
  <c r="U1506" i="11"/>
  <c r="U1505" i="11"/>
  <c r="U1504" i="11"/>
  <c r="U1503" i="11"/>
  <c r="U1502" i="11"/>
  <c r="U1501" i="11"/>
  <c r="U1500" i="11"/>
  <c r="U1499" i="11"/>
  <c r="U1498" i="11"/>
  <c r="U1497" i="11"/>
  <c r="U1496" i="11"/>
  <c r="U1495" i="11"/>
  <c r="U1494" i="11"/>
  <c r="U1493" i="11"/>
  <c r="U1492" i="11"/>
  <c r="U1491" i="11"/>
  <c r="U1490" i="11"/>
  <c r="U1489" i="11"/>
  <c r="U1488" i="11"/>
  <c r="U1487" i="11"/>
  <c r="U1486" i="11"/>
  <c r="U1485" i="11"/>
  <c r="U1484" i="11"/>
  <c r="U1483" i="11"/>
  <c r="U1482" i="11"/>
  <c r="U1481" i="11"/>
  <c r="U1480" i="11"/>
  <c r="U1479" i="11"/>
  <c r="U1478" i="11"/>
  <c r="U1477" i="11"/>
  <c r="U1476" i="11"/>
  <c r="U1475" i="11"/>
  <c r="U1474" i="11"/>
  <c r="U1473" i="11"/>
  <c r="U1472" i="11"/>
  <c r="U1471" i="11"/>
  <c r="U1470" i="11"/>
  <c r="U1469" i="11"/>
  <c r="U1468" i="11"/>
  <c r="U1467" i="11"/>
  <c r="U1466" i="11"/>
  <c r="U1465" i="11"/>
  <c r="U1464" i="11"/>
  <c r="U1463" i="11"/>
  <c r="U1462" i="11"/>
  <c r="U1461" i="11"/>
  <c r="U1460" i="11"/>
  <c r="U1459" i="11"/>
  <c r="U1458" i="11"/>
  <c r="U1457" i="11"/>
  <c r="U1456" i="11"/>
  <c r="U1455" i="11"/>
  <c r="U1454" i="11"/>
  <c r="U1453" i="11"/>
  <c r="U1452" i="11"/>
  <c r="U1451" i="11"/>
  <c r="U1450" i="11"/>
  <c r="U1449" i="11"/>
  <c r="U1448" i="11"/>
  <c r="U1447" i="11"/>
  <c r="U1446" i="11"/>
  <c r="U1445" i="11"/>
  <c r="U1444" i="11"/>
  <c r="U1443" i="11"/>
  <c r="U1442" i="11"/>
  <c r="U1441" i="11"/>
  <c r="U1440" i="11"/>
  <c r="U1439" i="11"/>
  <c r="U1438" i="11"/>
  <c r="U1437" i="11"/>
  <c r="U1436" i="11"/>
  <c r="U1435" i="11"/>
  <c r="U1434" i="11"/>
  <c r="U1433" i="11"/>
  <c r="U1432" i="11"/>
  <c r="U1431" i="11"/>
  <c r="U1430" i="11"/>
  <c r="U1429" i="11"/>
  <c r="U1428" i="11"/>
  <c r="U1427" i="11"/>
  <c r="U1426" i="11"/>
  <c r="U1425" i="11"/>
  <c r="U1424" i="11"/>
  <c r="U1423" i="11"/>
  <c r="U1422" i="11"/>
  <c r="U1421" i="11"/>
  <c r="U1420" i="11"/>
  <c r="U1419" i="11"/>
  <c r="U1418" i="11"/>
  <c r="U1417" i="11"/>
  <c r="U1416" i="11"/>
  <c r="U1415" i="11"/>
  <c r="U1414" i="11"/>
  <c r="U1413" i="11"/>
  <c r="U1412" i="11"/>
  <c r="U1411" i="11"/>
  <c r="U1410" i="11"/>
  <c r="U1409" i="11"/>
  <c r="U1408" i="11"/>
  <c r="U1407" i="11"/>
  <c r="U1406" i="11"/>
  <c r="U1405" i="11"/>
  <c r="U1404" i="11"/>
  <c r="U1403" i="11"/>
  <c r="U1402" i="11"/>
  <c r="U1401" i="11"/>
  <c r="U1400" i="11"/>
  <c r="U1399" i="11"/>
  <c r="U1398" i="11"/>
  <c r="U1397" i="11"/>
  <c r="U1396" i="11"/>
  <c r="U1395" i="11"/>
  <c r="U1394" i="11"/>
  <c r="U1393" i="11"/>
  <c r="U1392" i="11"/>
  <c r="U1391" i="11"/>
  <c r="U1390" i="11"/>
  <c r="U1389" i="11"/>
  <c r="U1388" i="11"/>
  <c r="U1387" i="11"/>
  <c r="U1386" i="11"/>
  <c r="U1385" i="11"/>
  <c r="U1384" i="11"/>
  <c r="U1383" i="11"/>
  <c r="U1382" i="11"/>
  <c r="U1381" i="11"/>
  <c r="U1380" i="11"/>
  <c r="U1379" i="11"/>
  <c r="U1378" i="11"/>
  <c r="U1377" i="11"/>
  <c r="U1376" i="11"/>
  <c r="U1375" i="11"/>
  <c r="U1374" i="11"/>
  <c r="U1373" i="11"/>
  <c r="U1372" i="11"/>
  <c r="U1371" i="11"/>
  <c r="U1370" i="11"/>
  <c r="U1369" i="11"/>
  <c r="U1368" i="11"/>
  <c r="U1367" i="11"/>
  <c r="U1366" i="11"/>
  <c r="U1365" i="11"/>
  <c r="U1364" i="11"/>
  <c r="U1363" i="11"/>
  <c r="U1362" i="11"/>
  <c r="U1361" i="11"/>
  <c r="U1360" i="11"/>
  <c r="U1359" i="11"/>
  <c r="U1358" i="11"/>
  <c r="U1357" i="11"/>
  <c r="U1356" i="11"/>
  <c r="U1355" i="11"/>
  <c r="U1354" i="11"/>
  <c r="U1353" i="11"/>
  <c r="U1352" i="11"/>
  <c r="U1351" i="11"/>
  <c r="U1350" i="11"/>
  <c r="U1349" i="11"/>
  <c r="U1348" i="11"/>
  <c r="U1347" i="11"/>
  <c r="U1346" i="11"/>
  <c r="U1345" i="11"/>
  <c r="U1344" i="11"/>
  <c r="U1343" i="11"/>
  <c r="U1342" i="11"/>
  <c r="U1341" i="11"/>
  <c r="U1340" i="11"/>
  <c r="U1339" i="11"/>
  <c r="U1338" i="11"/>
  <c r="U1337" i="11"/>
  <c r="U1336" i="11"/>
  <c r="U1335" i="11"/>
  <c r="U1334" i="11"/>
  <c r="U1333" i="11"/>
  <c r="U1332" i="11"/>
  <c r="U1331" i="11"/>
  <c r="U1330" i="11"/>
  <c r="U1329" i="11"/>
  <c r="U1328" i="11"/>
  <c r="U1327" i="11"/>
  <c r="U1326" i="11"/>
  <c r="U1325" i="11"/>
  <c r="U1324" i="11"/>
  <c r="U1323" i="11"/>
  <c r="U1322" i="11"/>
  <c r="U1321" i="11"/>
  <c r="U1320" i="11"/>
  <c r="U1319" i="11"/>
  <c r="U1318" i="11"/>
  <c r="U1317" i="11"/>
  <c r="U1316" i="11"/>
  <c r="U1315" i="11"/>
  <c r="U1314" i="11"/>
  <c r="U1313" i="11"/>
  <c r="U1312" i="11"/>
  <c r="U1311" i="11"/>
  <c r="U1310" i="11"/>
  <c r="U1309" i="11"/>
  <c r="U1308" i="11"/>
  <c r="U1307" i="11"/>
  <c r="U1306" i="11"/>
  <c r="U1305" i="11"/>
  <c r="U1304" i="11"/>
  <c r="U1303" i="11"/>
  <c r="U1302" i="11"/>
  <c r="U1301" i="11"/>
  <c r="U1300" i="11"/>
  <c r="U1299" i="11"/>
  <c r="U1298" i="11"/>
  <c r="U1297" i="11"/>
  <c r="U1296" i="11"/>
  <c r="U1295" i="11"/>
  <c r="U1294" i="11"/>
  <c r="U1293" i="11"/>
  <c r="U1292" i="11"/>
  <c r="U1291" i="11"/>
  <c r="U1290" i="11"/>
  <c r="U1289" i="11"/>
  <c r="U1288" i="11"/>
  <c r="U1287" i="11"/>
  <c r="U1286" i="11"/>
  <c r="U1285" i="11"/>
  <c r="U1284" i="11"/>
  <c r="U1283" i="11"/>
  <c r="U1282" i="11"/>
  <c r="U1281" i="11"/>
  <c r="U1280" i="11"/>
  <c r="U1279" i="11"/>
  <c r="U1278" i="11"/>
  <c r="U1277" i="11"/>
  <c r="U1276" i="11"/>
  <c r="U1275" i="11"/>
  <c r="U1274" i="11"/>
  <c r="U1273" i="11"/>
  <c r="U1272" i="11"/>
  <c r="U1271" i="11"/>
  <c r="U1270" i="11"/>
  <c r="U1269" i="11"/>
  <c r="U1268" i="11"/>
  <c r="U1267" i="11"/>
  <c r="U1266" i="11"/>
  <c r="U1265" i="11"/>
  <c r="U1264" i="11"/>
  <c r="U1263" i="11"/>
  <c r="U1262" i="11"/>
  <c r="U1261" i="11"/>
  <c r="U1260" i="11"/>
  <c r="U1259" i="11"/>
  <c r="U1258" i="11"/>
  <c r="U1257" i="11"/>
  <c r="U1256" i="11"/>
  <c r="U1255" i="11"/>
  <c r="U1254" i="11"/>
  <c r="U1253" i="11"/>
  <c r="U1252" i="11"/>
  <c r="U1251" i="11"/>
  <c r="U1250" i="11"/>
  <c r="U1249" i="11"/>
  <c r="U1248" i="11"/>
  <c r="U1247" i="11"/>
  <c r="U1246" i="11"/>
  <c r="U1245" i="11"/>
  <c r="U1244" i="11"/>
  <c r="U1243" i="11"/>
  <c r="U1242" i="11"/>
  <c r="U1241" i="11"/>
  <c r="U1240" i="11"/>
  <c r="U1239" i="11"/>
  <c r="U1238" i="11"/>
  <c r="U1237" i="11"/>
  <c r="U1236" i="11"/>
  <c r="U1235" i="11"/>
  <c r="U1234" i="11"/>
  <c r="U1233" i="11"/>
  <c r="U1232" i="11"/>
  <c r="U1231" i="11"/>
  <c r="U1230" i="11"/>
  <c r="U1229" i="11"/>
  <c r="U1228" i="11"/>
  <c r="U1227" i="11"/>
  <c r="U1226" i="11"/>
  <c r="U1225" i="11"/>
  <c r="U1224" i="11"/>
  <c r="U1223" i="11"/>
  <c r="U1222" i="11"/>
  <c r="U1221" i="11"/>
  <c r="U1220" i="11"/>
  <c r="U1219" i="11"/>
  <c r="U1218" i="11"/>
  <c r="U1217" i="11"/>
  <c r="U1216" i="11"/>
  <c r="U1215" i="11"/>
  <c r="U1214" i="11"/>
  <c r="U1213" i="11"/>
  <c r="U1212" i="11"/>
  <c r="U1211" i="11"/>
  <c r="U1210" i="11"/>
  <c r="U1209" i="11"/>
  <c r="U1208" i="11"/>
  <c r="U1207" i="11"/>
  <c r="U1206" i="11"/>
  <c r="U1205" i="11"/>
  <c r="U1204" i="11"/>
  <c r="U1203" i="11"/>
  <c r="U1202" i="11"/>
  <c r="U1201" i="11"/>
  <c r="U1200" i="11"/>
  <c r="U1199" i="11"/>
  <c r="U1198" i="11"/>
  <c r="U1197" i="11"/>
  <c r="U1196" i="11"/>
  <c r="U1195" i="11"/>
  <c r="U1194" i="11"/>
  <c r="U1193" i="11"/>
  <c r="U1192" i="11"/>
  <c r="U1191" i="11"/>
  <c r="U1190" i="11"/>
  <c r="U1189" i="11"/>
  <c r="U1188" i="11"/>
  <c r="U1187" i="11"/>
  <c r="U1186" i="11"/>
  <c r="U1185" i="11"/>
  <c r="U1184" i="11"/>
  <c r="U1183" i="11"/>
  <c r="U1182" i="11"/>
  <c r="U1181" i="11"/>
  <c r="U1180" i="11"/>
  <c r="U1179" i="11"/>
  <c r="U1178" i="11"/>
  <c r="U1177" i="11"/>
  <c r="U1176" i="11"/>
  <c r="U1175" i="11"/>
  <c r="U1174" i="11"/>
  <c r="U1173" i="11"/>
  <c r="U1172" i="11"/>
  <c r="U1171" i="11"/>
  <c r="U1170" i="11"/>
  <c r="U1169" i="11"/>
  <c r="U1168" i="11"/>
  <c r="U1167" i="11"/>
  <c r="U1166" i="11"/>
  <c r="U1165" i="11"/>
  <c r="U1164" i="11"/>
  <c r="U1163" i="11"/>
  <c r="U1162" i="11"/>
  <c r="U1161" i="11"/>
  <c r="U1160" i="11"/>
  <c r="U1159" i="11"/>
  <c r="U1158" i="11"/>
  <c r="U1157" i="11"/>
  <c r="U1156" i="11"/>
  <c r="U1155" i="11"/>
  <c r="U1154" i="11"/>
  <c r="U1153" i="11"/>
  <c r="U1152" i="11"/>
  <c r="U1151" i="11"/>
  <c r="U1150" i="11"/>
  <c r="U1149" i="11"/>
  <c r="U1148" i="11"/>
  <c r="U1147" i="11"/>
  <c r="U1146" i="11"/>
  <c r="U1145" i="11"/>
  <c r="U1144" i="11"/>
  <c r="U1143" i="11"/>
  <c r="U1142" i="11"/>
  <c r="U1141" i="11"/>
  <c r="U1140" i="11"/>
  <c r="U1139" i="11"/>
  <c r="U1138" i="11"/>
  <c r="U1137" i="11"/>
  <c r="U1136" i="11"/>
  <c r="U1135" i="11"/>
  <c r="U1134" i="11"/>
  <c r="U1133" i="11"/>
  <c r="U1132" i="11"/>
  <c r="U1131" i="11"/>
  <c r="U1130" i="11"/>
  <c r="U1129" i="11"/>
  <c r="U1128" i="11"/>
  <c r="U1127" i="11"/>
  <c r="U1126" i="11"/>
  <c r="U1125" i="11"/>
  <c r="U1124" i="11"/>
  <c r="U1123" i="11"/>
  <c r="U1122" i="11"/>
  <c r="U1121" i="11"/>
  <c r="U1120" i="11"/>
  <c r="U1119" i="11"/>
  <c r="U1118" i="11"/>
  <c r="U1117" i="11"/>
  <c r="U1116" i="11"/>
  <c r="U1115" i="11"/>
  <c r="U1114" i="11"/>
  <c r="U1113" i="11"/>
  <c r="U1112" i="11"/>
  <c r="U1111" i="11"/>
  <c r="U1110" i="11"/>
  <c r="U1109" i="11"/>
  <c r="U1108" i="11"/>
  <c r="U1107" i="11"/>
  <c r="U1106" i="11"/>
  <c r="U1105" i="11"/>
  <c r="U1104" i="11"/>
  <c r="U1103" i="11"/>
  <c r="U1102" i="11"/>
  <c r="U1101" i="11"/>
  <c r="U1100" i="11"/>
  <c r="U1099" i="11"/>
  <c r="U1098" i="11"/>
  <c r="U1097" i="11"/>
  <c r="U1096" i="11"/>
  <c r="U1095" i="11"/>
  <c r="U1094" i="11"/>
  <c r="U1093" i="11"/>
  <c r="U1092" i="11"/>
  <c r="U1091" i="11"/>
  <c r="U1090" i="11"/>
  <c r="U1089" i="11"/>
  <c r="U1088" i="11"/>
  <c r="U1087" i="11"/>
  <c r="U1086" i="11"/>
  <c r="U1085" i="11"/>
  <c r="U1084" i="11"/>
  <c r="U1083" i="11"/>
  <c r="U1082" i="11"/>
  <c r="U1081" i="11"/>
  <c r="U1080" i="11"/>
  <c r="U1079" i="11"/>
  <c r="U1078" i="11"/>
  <c r="U1077" i="11"/>
  <c r="U1076" i="11"/>
  <c r="U1075" i="11"/>
  <c r="U1074" i="11"/>
  <c r="U1073" i="11"/>
  <c r="U1072" i="11"/>
  <c r="U1071" i="11"/>
  <c r="U1070" i="11"/>
  <c r="U1069" i="11"/>
  <c r="U1068" i="11"/>
  <c r="U1067" i="11"/>
  <c r="U1066" i="11"/>
  <c r="U1065" i="11"/>
  <c r="U1064" i="11"/>
  <c r="U1063" i="11"/>
  <c r="U1062" i="11"/>
  <c r="U1061" i="11"/>
  <c r="U1060" i="11"/>
  <c r="U1059" i="11"/>
  <c r="U1058" i="11"/>
  <c r="U1057" i="11"/>
  <c r="U1056" i="11"/>
  <c r="U1055" i="11"/>
  <c r="U1054" i="11"/>
  <c r="U1053" i="11"/>
  <c r="U1052" i="11"/>
  <c r="U1051" i="11"/>
  <c r="U1050" i="11"/>
  <c r="U1049" i="11"/>
  <c r="U1048" i="11"/>
  <c r="U1047" i="11"/>
  <c r="U1046" i="11"/>
  <c r="U1045" i="11"/>
  <c r="U1044" i="11"/>
  <c r="U1043" i="11"/>
  <c r="U1042" i="11"/>
  <c r="U1041" i="11"/>
  <c r="U1040" i="11"/>
  <c r="U1039" i="11"/>
  <c r="U1038" i="11"/>
  <c r="U1037" i="11"/>
  <c r="U1036" i="11"/>
  <c r="U1035" i="11"/>
  <c r="U1034" i="11"/>
  <c r="U1033" i="11"/>
  <c r="U1032" i="11"/>
  <c r="U1031" i="11"/>
  <c r="U1030" i="11"/>
  <c r="U1029" i="11"/>
  <c r="U1028" i="11"/>
  <c r="U1027" i="11"/>
  <c r="U1026" i="11"/>
  <c r="U1025" i="11"/>
  <c r="U1024" i="11"/>
  <c r="U1023" i="11"/>
  <c r="U1022" i="11"/>
  <c r="U1021" i="11"/>
  <c r="U1020" i="11"/>
  <c r="U1019" i="11"/>
  <c r="U1018" i="11"/>
  <c r="U1017" i="11"/>
  <c r="U1016" i="11"/>
  <c r="U1015" i="11"/>
  <c r="U1014" i="11"/>
  <c r="U1013" i="11"/>
  <c r="U1012" i="11"/>
  <c r="U1011" i="11"/>
  <c r="U1010" i="11"/>
  <c r="U1009" i="11"/>
  <c r="U1008" i="11"/>
  <c r="U1007" i="11"/>
  <c r="U1006" i="11"/>
  <c r="U1005" i="11"/>
  <c r="U1004" i="11"/>
  <c r="U1003" i="11"/>
  <c r="U1002" i="11"/>
  <c r="U1001" i="11"/>
  <c r="U1000" i="11"/>
  <c r="U999" i="11"/>
  <c r="U998" i="11"/>
  <c r="U997" i="11"/>
  <c r="U996" i="11"/>
  <c r="U995" i="11"/>
  <c r="U994" i="11"/>
  <c r="U993" i="11"/>
  <c r="U992" i="11"/>
  <c r="U991" i="11"/>
  <c r="U990" i="11"/>
  <c r="U989" i="11"/>
  <c r="U988" i="11"/>
  <c r="U987" i="11"/>
  <c r="U986" i="11"/>
  <c r="U985" i="11"/>
  <c r="U984" i="11"/>
  <c r="U983" i="11"/>
  <c r="U982" i="11"/>
  <c r="U981" i="11"/>
  <c r="U980" i="11"/>
  <c r="U979" i="11"/>
  <c r="U978" i="11"/>
  <c r="U977" i="11"/>
  <c r="U976" i="11"/>
  <c r="U975" i="11"/>
  <c r="U974" i="11"/>
  <c r="U973" i="11"/>
  <c r="U972" i="11"/>
  <c r="U971" i="11"/>
  <c r="U970" i="11"/>
  <c r="U969" i="11"/>
  <c r="U968" i="11"/>
  <c r="U967" i="11"/>
  <c r="U966" i="11"/>
  <c r="U965" i="11"/>
  <c r="U964" i="11"/>
  <c r="U963" i="11"/>
  <c r="U962" i="11"/>
  <c r="U961" i="11"/>
  <c r="U960" i="11"/>
  <c r="U959" i="11"/>
  <c r="U958" i="11"/>
  <c r="U957" i="11"/>
  <c r="U956" i="11"/>
  <c r="U955" i="11"/>
  <c r="U954" i="11"/>
  <c r="U953" i="11"/>
  <c r="U952" i="11"/>
  <c r="U951" i="11"/>
  <c r="U950" i="11"/>
  <c r="U949" i="11"/>
  <c r="U948" i="11"/>
  <c r="U947" i="11"/>
  <c r="U946" i="11"/>
  <c r="U945" i="11"/>
  <c r="U944" i="11"/>
  <c r="U943" i="11"/>
  <c r="U942" i="11"/>
  <c r="U941" i="11"/>
  <c r="U940" i="11"/>
  <c r="U939" i="11"/>
  <c r="U938" i="11"/>
  <c r="U937" i="11"/>
  <c r="U936" i="11"/>
  <c r="U935" i="11"/>
  <c r="U934" i="11"/>
  <c r="U933" i="11"/>
  <c r="U932" i="11"/>
  <c r="U931" i="11"/>
  <c r="U930" i="11"/>
  <c r="U929" i="11"/>
  <c r="U928" i="11"/>
  <c r="U927" i="11"/>
  <c r="U926" i="11"/>
  <c r="U925" i="11"/>
  <c r="U924" i="11"/>
  <c r="U923" i="11"/>
  <c r="U922" i="11"/>
  <c r="U921" i="11"/>
  <c r="U920" i="11"/>
  <c r="U919" i="11"/>
  <c r="U918" i="11"/>
  <c r="U917" i="11"/>
  <c r="U916" i="11"/>
  <c r="U915" i="11"/>
  <c r="U914" i="11"/>
  <c r="U913" i="11"/>
  <c r="U912" i="11"/>
  <c r="U911" i="11"/>
  <c r="U910" i="11"/>
  <c r="U909" i="11"/>
  <c r="U908" i="11"/>
  <c r="U907" i="11"/>
  <c r="U906" i="11"/>
  <c r="U905" i="11"/>
  <c r="U904" i="11"/>
  <c r="U903" i="11"/>
  <c r="U902" i="11"/>
  <c r="U901" i="11"/>
  <c r="U900" i="11"/>
  <c r="U899" i="11"/>
  <c r="U898" i="11"/>
  <c r="U897" i="11"/>
  <c r="U896" i="11"/>
  <c r="U895" i="11"/>
  <c r="U894" i="11"/>
  <c r="U893" i="11"/>
  <c r="U892" i="11"/>
  <c r="U891" i="11"/>
  <c r="U890" i="11"/>
  <c r="U889" i="11"/>
  <c r="U888" i="11"/>
  <c r="U887" i="11"/>
  <c r="U886" i="11"/>
  <c r="U885" i="11"/>
  <c r="U884" i="11"/>
  <c r="U883" i="11"/>
  <c r="U882" i="11"/>
  <c r="U881" i="11"/>
  <c r="U880" i="11"/>
  <c r="U879" i="11"/>
  <c r="U878" i="11"/>
  <c r="U877" i="11"/>
  <c r="U876" i="11"/>
  <c r="U875" i="11"/>
  <c r="U874" i="11"/>
  <c r="U873" i="11"/>
  <c r="U872" i="11"/>
  <c r="U871" i="11"/>
  <c r="U870" i="11"/>
  <c r="U869" i="11"/>
  <c r="U868" i="11"/>
  <c r="U867" i="11"/>
  <c r="U866" i="11"/>
  <c r="U865" i="11"/>
  <c r="U864" i="11"/>
  <c r="U863" i="11"/>
  <c r="U862" i="11"/>
  <c r="U861" i="11"/>
  <c r="U860" i="11"/>
  <c r="U859" i="11"/>
  <c r="U858" i="11"/>
  <c r="U857" i="11"/>
  <c r="U856" i="11"/>
  <c r="U855" i="11"/>
  <c r="U854" i="11"/>
  <c r="U853" i="11"/>
  <c r="U852" i="11"/>
  <c r="U851" i="11"/>
  <c r="U850" i="11"/>
  <c r="U849" i="11"/>
  <c r="U848" i="11"/>
  <c r="U847" i="11"/>
  <c r="U846" i="11"/>
  <c r="U845" i="11"/>
  <c r="U844" i="11"/>
  <c r="U843" i="11"/>
  <c r="U842" i="11"/>
  <c r="U841" i="11"/>
  <c r="U840" i="11"/>
  <c r="U839" i="11"/>
  <c r="U838" i="11"/>
  <c r="U837" i="11"/>
  <c r="U836" i="11"/>
  <c r="U835" i="11"/>
  <c r="U834" i="11"/>
  <c r="U833" i="11"/>
  <c r="U832" i="11"/>
  <c r="U831" i="11"/>
  <c r="U830" i="11"/>
  <c r="U829" i="11"/>
  <c r="U828" i="11"/>
  <c r="U827" i="11"/>
  <c r="U826" i="11"/>
  <c r="U825" i="11"/>
  <c r="U824" i="11"/>
  <c r="U823" i="11"/>
  <c r="U822" i="11"/>
  <c r="U821" i="11"/>
  <c r="U820" i="11"/>
  <c r="U819" i="11"/>
  <c r="U818" i="11"/>
  <c r="U817" i="11"/>
  <c r="U816" i="11"/>
  <c r="U815" i="11"/>
  <c r="U814" i="11"/>
  <c r="U813" i="11"/>
  <c r="U812" i="11"/>
  <c r="U811" i="11"/>
  <c r="U810" i="11"/>
  <c r="U809" i="11"/>
  <c r="U808" i="11"/>
  <c r="U807" i="11"/>
  <c r="U806" i="11"/>
  <c r="U805" i="11"/>
  <c r="U804" i="11"/>
  <c r="U803" i="11"/>
  <c r="U802" i="11"/>
  <c r="U801" i="11"/>
  <c r="U800" i="11"/>
  <c r="U799" i="11"/>
  <c r="U798" i="11"/>
  <c r="U797" i="11"/>
  <c r="U796" i="11"/>
  <c r="U795" i="11"/>
  <c r="U794" i="11"/>
  <c r="U793" i="11"/>
  <c r="U792" i="11"/>
  <c r="U791" i="11"/>
  <c r="U790" i="11"/>
  <c r="U789" i="11"/>
  <c r="U788" i="11"/>
  <c r="U787" i="11"/>
  <c r="U786" i="11"/>
  <c r="U785" i="11"/>
  <c r="U784" i="11"/>
  <c r="U783" i="11"/>
  <c r="U782" i="11"/>
  <c r="U781" i="11"/>
  <c r="U780" i="11"/>
  <c r="U779" i="11"/>
  <c r="U778" i="11"/>
  <c r="U777" i="11"/>
  <c r="U776" i="11"/>
  <c r="U775" i="11"/>
  <c r="U774" i="11"/>
  <c r="U773" i="11"/>
  <c r="U772" i="11"/>
  <c r="U771" i="11"/>
  <c r="U770" i="11"/>
  <c r="U769" i="11"/>
  <c r="U768" i="11"/>
  <c r="U767" i="11"/>
  <c r="U766" i="11"/>
  <c r="U765" i="11"/>
  <c r="U764" i="11"/>
  <c r="U763" i="11"/>
  <c r="U762" i="11"/>
  <c r="U761" i="11"/>
  <c r="U760" i="11"/>
  <c r="U759" i="11"/>
  <c r="U758" i="11"/>
  <c r="U757" i="11"/>
  <c r="U756" i="11"/>
  <c r="U755" i="11"/>
  <c r="U754" i="11"/>
  <c r="U753" i="11"/>
  <c r="U752" i="11"/>
  <c r="U751" i="11"/>
  <c r="U750" i="11"/>
  <c r="U749" i="11"/>
  <c r="U748" i="11"/>
  <c r="U747" i="11"/>
  <c r="U746" i="11"/>
  <c r="U745" i="11"/>
  <c r="U744" i="11"/>
  <c r="U743" i="11"/>
  <c r="U742" i="11"/>
  <c r="U741" i="11"/>
  <c r="U740" i="11"/>
  <c r="U739" i="11"/>
  <c r="U738" i="11"/>
  <c r="U737" i="11"/>
  <c r="U736" i="11"/>
  <c r="U735" i="11"/>
  <c r="U734" i="11"/>
  <c r="U733" i="11"/>
  <c r="U732" i="11"/>
  <c r="U731" i="11"/>
  <c r="U730" i="11"/>
  <c r="U729" i="11"/>
  <c r="U728" i="11"/>
  <c r="U727" i="11"/>
  <c r="U726" i="11"/>
  <c r="U725" i="11"/>
  <c r="U724" i="11"/>
  <c r="U723" i="11"/>
  <c r="U722" i="11"/>
  <c r="U721" i="11"/>
  <c r="U720" i="11"/>
  <c r="U719" i="11"/>
  <c r="U718" i="11"/>
  <c r="U717" i="11"/>
  <c r="U716" i="11"/>
  <c r="U715" i="11"/>
  <c r="U714" i="11"/>
  <c r="U713" i="11"/>
  <c r="U712" i="11"/>
  <c r="U711" i="11"/>
  <c r="U710" i="11"/>
  <c r="U709" i="11"/>
  <c r="U708" i="11"/>
  <c r="U707" i="11"/>
  <c r="U706" i="11"/>
  <c r="U705" i="11"/>
  <c r="U704" i="11"/>
  <c r="U703" i="11"/>
  <c r="U702" i="11"/>
  <c r="U701" i="11"/>
  <c r="U700" i="11"/>
  <c r="U699" i="11"/>
  <c r="U698" i="11"/>
  <c r="U697" i="11"/>
  <c r="U696" i="11"/>
  <c r="U695" i="11"/>
  <c r="U694" i="11"/>
  <c r="U693" i="11"/>
  <c r="U692" i="11"/>
  <c r="U691" i="11"/>
  <c r="U690" i="11"/>
  <c r="U689" i="11"/>
  <c r="U688" i="11"/>
  <c r="U687" i="11"/>
  <c r="U686" i="11"/>
  <c r="U685" i="11"/>
  <c r="U684" i="11"/>
  <c r="U683" i="11"/>
  <c r="U682" i="11"/>
  <c r="U681" i="11"/>
  <c r="U680" i="11"/>
  <c r="U679" i="11"/>
  <c r="U678" i="11"/>
  <c r="U677" i="11"/>
  <c r="U676" i="11"/>
  <c r="U675" i="11"/>
  <c r="U674" i="11"/>
  <c r="U673" i="11"/>
  <c r="U672" i="11"/>
  <c r="U671" i="11"/>
  <c r="U670" i="11"/>
  <c r="U669" i="11"/>
  <c r="U668" i="11"/>
  <c r="U667" i="11"/>
  <c r="U666" i="11"/>
  <c r="U665" i="11"/>
  <c r="U664" i="11"/>
  <c r="U663" i="11"/>
  <c r="U662" i="11"/>
  <c r="U661" i="11"/>
  <c r="U660" i="11"/>
  <c r="U659" i="11"/>
  <c r="U658" i="11"/>
  <c r="U657" i="11"/>
  <c r="U656" i="11"/>
  <c r="U655" i="11"/>
  <c r="U654" i="11"/>
  <c r="U653" i="11"/>
  <c r="U652" i="11"/>
  <c r="U651" i="11"/>
  <c r="U650" i="11"/>
  <c r="U649" i="11"/>
  <c r="U648" i="11"/>
  <c r="U647" i="11"/>
  <c r="U646" i="11"/>
  <c r="U645" i="11"/>
  <c r="U644" i="11"/>
  <c r="U643" i="11"/>
  <c r="U642" i="11"/>
  <c r="U641" i="11"/>
  <c r="U640" i="11"/>
  <c r="U639" i="11"/>
  <c r="U638" i="11"/>
  <c r="U637" i="11"/>
  <c r="U636" i="11"/>
  <c r="U635" i="11"/>
  <c r="U634" i="11"/>
  <c r="U633" i="11"/>
  <c r="U632" i="11"/>
  <c r="U631" i="11"/>
  <c r="U630" i="11"/>
  <c r="U629" i="11"/>
  <c r="U628" i="11"/>
  <c r="U627" i="11"/>
  <c r="U626" i="11"/>
  <c r="U625" i="11"/>
  <c r="U624" i="11"/>
  <c r="U623" i="11"/>
  <c r="U622" i="11"/>
  <c r="U621" i="11"/>
  <c r="U620" i="11"/>
  <c r="U619" i="11"/>
  <c r="U618" i="11"/>
  <c r="U617" i="11"/>
  <c r="U616" i="11"/>
  <c r="U615" i="11"/>
  <c r="U614" i="11"/>
  <c r="U613" i="11"/>
  <c r="U612" i="11"/>
  <c r="U611" i="11"/>
  <c r="U610" i="11"/>
  <c r="U609" i="11"/>
  <c r="U608" i="11"/>
  <c r="U607" i="11"/>
  <c r="U606" i="11"/>
  <c r="U605" i="11"/>
  <c r="U604" i="11"/>
  <c r="U603" i="11"/>
  <c r="U602" i="11"/>
  <c r="U601" i="11"/>
  <c r="U600" i="11"/>
  <c r="U599" i="11"/>
  <c r="U598" i="11"/>
  <c r="U597" i="11"/>
  <c r="U596" i="11"/>
  <c r="U595" i="11"/>
  <c r="U594" i="11"/>
  <c r="U593" i="11"/>
  <c r="U592" i="11"/>
  <c r="U591" i="11"/>
  <c r="U590" i="11"/>
  <c r="U589" i="11"/>
  <c r="U588" i="11"/>
  <c r="U587" i="11"/>
  <c r="U586" i="11"/>
  <c r="U585" i="11"/>
  <c r="U584" i="11"/>
  <c r="U583" i="11"/>
  <c r="U582" i="11"/>
  <c r="U581" i="11"/>
  <c r="U580" i="11"/>
  <c r="U579" i="11"/>
  <c r="U578" i="11"/>
  <c r="U577" i="11"/>
  <c r="U576" i="11"/>
  <c r="U575" i="11"/>
  <c r="U574" i="11"/>
  <c r="U573" i="11"/>
  <c r="U572" i="11"/>
  <c r="U571" i="11"/>
  <c r="U570" i="11"/>
  <c r="U569" i="11"/>
  <c r="U568" i="11"/>
  <c r="U567" i="11"/>
  <c r="U566" i="11"/>
  <c r="U565" i="11"/>
  <c r="U564" i="11"/>
  <c r="U563" i="11"/>
  <c r="U562" i="11"/>
  <c r="U561" i="11"/>
  <c r="U560" i="11"/>
  <c r="U559" i="11"/>
  <c r="U558" i="11"/>
  <c r="U557" i="11"/>
  <c r="U556" i="11"/>
  <c r="U555" i="11"/>
  <c r="U554" i="11"/>
  <c r="U553" i="11"/>
  <c r="U552" i="11"/>
  <c r="U551" i="11"/>
  <c r="U550" i="11"/>
  <c r="U549" i="11"/>
  <c r="U548" i="11"/>
  <c r="U547" i="11"/>
  <c r="U546" i="11"/>
  <c r="U545" i="11"/>
  <c r="U544" i="11"/>
  <c r="U543" i="11"/>
  <c r="U542" i="11"/>
  <c r="U541" i="11"/>
  <c r="U540" i="11"/>
  <c r="U539" i="11"/>
  <c r="U538" i="11"/>
  <c r="U537" i="11"/>
  <c r="U536" i="11"/>
  <c r="U535" i="11"/>
  <c r="U534" i="11"/>
  <c r="U533" i="11"/>
  <c r="U532" i="11"/>
  <c r="U531" i="11"/>
  <c r="U530" i="11"/>
  <c r="U529" i="11"/>
  <c r="U528" i="11"/>
  <c r="U527" i="11"/>
  <c r="U526" i="11"/>
  <c r="U525" i="11"/>
  <c r="U524" i="11"/>
  <c r="U523" i="11"/>
  <c r="U522" i="11"/>
  <c r="U521" i="11"/>
  <c r="U520" i="11"/>
  <c r="U519" i="11"/>
  <c r="U518" i="11"/>
  <c r="U517" i="11"/>
  <c r="U516" i="11"/>
  <c r="U515" i="11"/>
  <c r="U514" i="11"/>
  <c r="U513" i="11"/>
  <c r="U512" i="11"/>
  <c r="U511" i="11"/>
  <c r="U510" i="11"/>
  <c r="U509" i="11"/>
  <c r="U508" i="11"/>
  <c r="U507" i="11"/>
  <c r="U506" i="11"/>
  <c r="U505" i="11"/>
  <c r="U504" i="11"/>
  <c r="U503" i="11"/>
  <c r="U502" i="11"/>
  <c r="U501" i="11"/>
  <c r="U500" i="11"/>
  <c r="U499" i="11"/>
  <c r="U498" i="11"/>
  <c r="U497" i="11"/>
  <c r="U496" i="11"/>
  <c r="U495" i="11"/>
  <c r="U494" i="11"/>
  <c r="U493" i="11"/>
  <c r="U492" i="11"/>
  <c r="U491" i="11"/>
  <c r="U490" i="11"/>
  <c r="U489" i="11"/>
  <c r="U488" i="11"/>
  <c r="U487" i="11"/>
  <c r="U486" i="11"/>
  <c r="U485" i="11"/>
  <c r="U484" i="11"/>
  <c r="U483" i="11"/>
  <c r="U482" i="11"/>
  <c r="U481" i="11"/>
  <c r="U480" i="11"/>
  <c r="U479" i="11"/>
  <c r="U478" i="11"/>
  <c r="U477" i="11"/>
  <c r="U476" i="11"/>
  <c r="U475" i="11"/>
  <c r="U474" i="11"/>
  <c r="U473" i="11"/>
  <c r="U472" i="11"/>
  <c r="U471" i="11"/>
  <c r="U470" i="11"/>
  <c r="U469" i="11"/>
  <c r="U468" i="11"/>
  <c r="U467" i="11"/>
  <c r="U466" i="11"/>
  <c r="U465" i="11"/>
  <c r="U464" i="11"/>
  <c r="U463" i="11"/>
  <c r="U462" i="11"/>
  <c r="U461" i="11"/>
  <c r="U460" i="11"/>
  <c r="U459" i="11"/>
  <c r="U458" i="11"/>
  <c r="U457" i="11"/>
  <c r="U456" i="11"/>
  <c r="U455" i="11"/>
  <c r="U454" i="11"/>
  <c r="U453" i="11"/>
  <c r="U452" i="11"/>
  <c r="U451" i="11"/>
  <c r="U450" i="11"/>
  <c r="U449" i="11"/>
  <c r="U448" i="11"/>
  <c r="U447" i="11"/>
  <c r="U446" i="11"/>
  <c r="U445" i="11"/>
  <c r="U444" i="11"/>
  <c r="U443" i="11"/>
  <c r="U442" i="11"/>
  <c r="U441" i="11"/>
  <c r="U440" i="11"/>
  <c r="U439" i="11"/>
  <c r="U438" i="11"/>
  <c r="U437" i="11"/>
  <c r="U436" i="11"/>
  <c r="U435" i="11"/>
  <c r="U434" i="11"/>
  <c r="U433" i="11"/>
  <c r="U432" i="11"/>
  <c r="U431" i="11"/>
  <c r="U430" i="11"/>
  <c r="U429" i="11"/>
  <c r="U428" i="11"/>
  <c r="U427" i="11"/>
  <c r="U426" i="11"/>
  <c r="U425" i="11"/>
  <c r="U424" i="11"/>
  <c r="U423" i="11"/>
  <c r="U422" i="11"/>
  <c r="U421" i="11"/>
  <c r="U420" i="11"/>
  <c r="U419" i="11"/>
  <c r="U418" i="11"/>
  <c r="U417" i="11"/>
  <c r="U416" i="11"/>
  <c r="U415" i="11"/>
  <c r="U414" i="11"/>
  <c r="U413" i="11"/>
  <c r="U412" i="11"/>
  <c r="U411" i="11"/>
  <c r="U410" i="11"/>
  <c r="U409" i="11"/>
  <c r="U408" i="11"/>
  <c r="U407" i="11"/>
  <c r="U406" i="11"/>
  <c r="U405" i="11"/>
  <c r="U404" i="11"/>
  <c r="U403" i="11"/>
  <c r="U402" i="11"/>
  <c r="U401" i="11"/>
  <c r="U400" i="11"/>
  <c r="U399" i="11"/>
  <c r="U398" i="11"/>
  <c r="U397" i="11"/>
  <c r="U396" i="11"/>
  <c r="U395" i="11"/>
  <c r="U394" i="11"/>
  <c r="U393" i="11"/>
  <c r="U392" i="11"/>
  <c r="U391" i="11"/>
  <c r="U390" i="11"/>
  <c r="U389" i="11"/>
  <c r="U388" i="11"/>
  <c r="U387" i="11"/>
  <c r="U386" i="11"/>
  <c r="U385" i="11"/>
  <c r="U384" i="11"/>
  <c r="U383" i="11"/>
  <c r="U382" i="11"/>
  <c r="U381" i="11"/>
  <c r="U380" i="11"/>
  <c r="U379" i="11"/>
  <c r="U378" i="11"/>
  <c r="U377" i="11"/>
  <c r="U376" i="11"/>
  <c r="U375" i="11"/>
  <c r="U374" i="11"/>
  <c r="U373" i="11"/>
  <c r="U372" i="11"/>
  <c r="U371" i="11"/>
  <c r="U370" i="11"/>
  <c r="U369" i="11"/>
  <c r="U368" i="11"/>
  <c r="U367" i="11"/>
  <c r="U366" i="11"/>
  <c r="U365" i="11"/>
  <c r="U364" i="11"/>
  <c r="U363" i="11"/>
  <c r="U362" i="11"/>
  <c r="U361" i="11"/>
  <c r="U360" i="11"/>
  <c r="U359" i="11"/>
  <c r="U358" i="11"/>
  <c r="U357" i="11"/>
  <c r="U356" i="11"/>
  <c r="U355" i="11"/>
  <c r="U354" i="11"/>
  <c r="U353" i="11"/>
  <c r="U352" i="11"/>
  <c r="U351" i="11"/>
  <c r="U350" i="11"/>
  <c r="U349" i="11"/>
  <c r="U348" i="11"/>
  <c r="U347" i="11"/>
  <c r="U346" i="11"/>
  <c r="U345" i="11"/>
  <c r="U344" i="11"/>
  <c r="U343" i="11"/>
  <c r="U342" i="11"/>
  <c r="U341" i="11"/>
  <c r="U340" i="11"/>
  <c r="U339" i="11"/>
  <c r="U338" i="11"/>
  <c r="U337" i="11"/>
  <c r="U336" i="11"/>
  <c r="U335" i="11"/>
  <c r="U334" i="11"/>
  <c r="U333" i="11"/>
  <c r="U332" i="11"/>
  <c r="U331" i="11"/>
  <c r="U330" i="11"/>
  <c r="U329" i="11"/>
  <c r="U328" i="11"/>
  <c r="U327" i="11"/>
  <c r="U326" i="11"/>
  <c r="U325" i="11"/>
  <c r="U324" i="11"/>
  <c r="U323" i="11"/>
  <c r="U322" i="11"/>
  <c r="U321" i="11"/>
  <c r="U320" i="11"/>
  <c r="U319" i="11"/>
  <c r="U318" i="11"/>
  <c r="U317" i="11"/>
  <c r="U316" i="11"/>
  <c r="U315" i="11"/>
  <c r="U314" i="11"/>
  <c r="U313" i="11"/>
  <c r="U312" i="11"/>
  <c r="U311" i="11"/>
  <c r="U310" i="11"/>
  <c r="U309" i="11"/>
  <c r="U308" i="11"/>
  <c r="U307" i="11"/>
  <c r="U306" i="11"/>
  <c r="U305" i="11"/>
  <c r="U304" i="11"/>
  <c r="U303" i="11"/>
  <c r="U302" i="11"/>
  <c r="U301" i="11"/>
  <c r="U300" i="11"/>
  <c r="U299" i="11"/>
  <c r="U298" i="11"/>
  <c r="U297" i="11"/>
  <c r="U296" i="11"/>
  <c r="U295" i="11"/>
  <c r="U294" i="11"/>
  <c r="U293" i="11"/>
  <c r="U292" i="11"/>
  <c r="U291" i="11"/>
  <c r="U290" i="11"/>
  <c r="U289" i="11"/>
  <c r="U288" i="11"/>
  <c r="U287" i="11"/>
  <c r="U286" i="11"/>
  <c r="U285" i="11"/>
  <c r="U284" i="11"/>
  <c r="U283" i="11"/>
  <c r="U282" i="11"/>
  <c r="U281" i="11"/>
  <c r="U280" i="11"/>
  <c r="U279" i="11"/>
  <c r="U278" i="11"/>
  <c r="U277" i="11"/>
  <c r="U276" i="11"/>
  <c r="U275" i="11"/>
  <c r="U274" i="11"/>
  <c r="U273" i="11"/>
  <c r="U272" i="11"/>
  <c r="U271" i="11"/>
  <c r="U270" i="11"/>
  <c r="U269" i="11"/>
  <c r="U268" i="11"/>
  <c r="U267" i="11"/>
  <c r="U266" i="11"/>
  <c r="U265" i="11"/>
  <c r="U264" i="11"/>
  <c r="U263" i="11"/>
  <c r="U262" i="11"/>
  <c r="U261" i="11"/>
  <c r="U260" i="11"/>
  <c r="U259" i="11"/>
  <c r="U258" i="11"/>
  <c r="U257" i="11"/>
  <c r="U256" i="11"/>
  <c r="U255" i="11"/>
  <c r="U254" i="11"/>
  <c r="U253" i="11"/>
  <c r="U252" i="11"/>
  <c r="U251" i="11"/>
  <c r="U250" i="11"/>
  <c r="U249" i="11"/>
  <c r="U248" i="11"/>
  <c r="U247" i="11"/>
  <c r="U246" i="11"/>
  <c r="U245" i="11"/>
  <c r="U244" i="11"/>
  <c r="U243" i="11"/>
  <c r="U242" i="11"/>
  <c r="U241" i="11"/>
  <c r="U240" i="11"/>
  <c r="U239" i="11"/>
  <c r="U238" i="11"/>
  <c r="U237" i="11"/>
  <c r="U236" i="11"/>
  <c r="U235" i="11"/>
  <c r="U234" i="11"/>
  <c r="U233" i="11"/>
  <c r="U232" i="11"/>
  <c r="U231" i="11"/>
  <c r="U230" i="11"/>
  <c r="U229" i="11"/>
  <c r="U228" i="11"/>
  <c r="U227" i="11"/>
  <c r="U226" i="11"/>
  <c r="U225" i="11"/>
  <c r="U224" i="11"/>
  <c r="U223" i="11"/>
  <c r="U222" i="11"/>
  <c r="U221" i="11"/>
  <c r="U220" i="11"/>
  <c r="U219" i="11"/>
  <c r="U218" i="11"/>
  <c r="U217" i="11"/>
  <c r="U216" i="11"/>
  <c r="U215" i="11"/>
  <c r="U214" i="11"/>
  <c r="U213" i="11"/>
  <c r="U212" i="11"/>
  <c r="U211" i="11"/>
  <c r="U210" i="11"/>
  <c r="U209" i="11"/>
  <c r="U208" i="11"/>
  <c r="U207" i="11"/>
  <c r="U206" i="11"/>
  <c r="U205" i="11"/>
  <c r="U204" i="11"/>
  <c r="U203" i="11"/>
  <c r="U202" i="11"/>
  <c r="U201" i="11"/>
  <c r="U200" i="11"/>
  <c r="U199" i="11"/>
  <c r="U198" i="11"/>
  <c r="U197" i="11"/>
  <c r="U196" i="11"/>
  <c r="U195" i="11"/>
  <c r="U194" i="11"/>
  <c r="U193" i="11"/>
  <c r="U192" i="11"/>
  <c r="U191" i="11"/>
  <c r="U190" i="11"/>
  <c r="U189" i="11"/>
  <c r="U188" i="11"/>
  <c r="U187" i="11"/>
  <c r="U186" i="11"/>
  <c r="U185" i="11"/>
  <c r="U184" i="11"/>
  <c r="U183" i="11"/>
  <c r="U182" i="11"/>
  <c r="U181" i="11"/>
  <c r="U180" i="11"/>
  <c r="U179" i="11"/>
  <c r="U178" i="11"/>
  <c r="U177" i="11"/>
  <c r="U176" i="11"/>
  <c r="U175" i="11"/>
  <c r="U174" i="11"/>
  <c r="U173" i="11"/>
  <c r="U172" i="11"/>
  <c r="U171" i="11"/>
  <c r="U170" i="11"/>
  <c r="U169" i="11"/>
  <c r="U168" i="11"/>
  <c r="U167" i="11"/>
  <c r="U166" i="11"/>
  <c r="U165" i="11"/>
  <c r="U164" i="11"/>
  <c r="U163" i="11"/>
  <c r="U162" i="11"/>
  <c r="U161" i="11"/>
  <c r="U160" i="11"/>
  <c r="U159" i="11"/>
  <c r="U158" i="11"/>
  <c r="U157" i="11"/>
  <c r="U156" i="11"/>
  <c r="U155" i="11"/>
  <c r="U154" i="11"/>
  <c r="U153" i="11"/>
  <c r="U152" i="11"/>
  <c r="U151" i="11"/>
  <c r="U150" i="11"/>
  <c r="U149" i="11"/>
  <c r="U148" i="11"/>
  <c r="U147" i="11"/>
  <c r="U146" i="11"/>
  <c r="U145" i="11"/>
  <c r="U144" i="11"/>
  <c r="U143" i="11"/>
  <c r="U142" i="11"/>
  <c r="U141" i="11"/>
  <c r="U140" i="11"/>
  <c r="U139" i="11"/>
  <c r="U138" i="11"/>
  <c r="U137" i="11"/>
  <c r="U136" i="11"/>
  <c r="U135" i="11"/>
  <c r="U134" i="11"/>
  <c r="U133" i="11"/>
  <c r="U132" i="11"/>
  <c r="U131" i="11"/>
  <c r="U130" i="11"/>
  <c r="U129" i="11"/>
  <c r="U128" i="11"/>
  <c r="U127" i="11"/>
  <c r="U126" i="11"/>
  <c r="U125" i="11"/>
  <c r="U124" i="11"/>
  <c r="AG124" i="11" s="1"/>
  <c r="U123" i="11"/>
  <c r="AG123" i="11"/>
  <c r="U122" i="11"/>
  <c r="AG122" i="11"/>
  <c r="U121" i="11"/>
  <c r="AG121" i="11" s="1"/>
  <c r="U120" i="11"/>
  <c r="AG120" i="11"/>
  <c r="U119" i="11"/>
  <c r="AG119" i="11"/>
  <c r="U118" i="11"/>
  <c r="AG118" i="11" s="1"/>
  <c r="U117" i="11"/>
  <c r="AG117" i="11"/>
  <c r="U116" i="11"/>
  <c r="AG116" i="11"/>
  <c r="U115" i="11"/>
  <c r="AG115" i="11" s="1"/>
  <c r="U114" i="11"/>
  <c r="AG114" i="11"/>
  <c r="U113" i="11"/>
  <c r="AG113" i="11"/>
  <c r="U112" i="11"/>
  <c r="AG112" i="11" s="1"/>
  <c r="U111" i="11"/>
  <c r="AG111" i="11"/>
  <c r="U110" i="11"/>
  <c r="AG110" i="11"/>
  <c r="U109" i="11"/>
  <c r="AG109" i="11" s="1"/>
  <c r="U108" i="11"/>
  <c r="AG108" i="11"/>
  <c r="U107" i="11"/>
  <c r="AG107" i="11"/>
  <c r="U106" i="11"/>
  <c r="AG106" i="11" s="1"/>
  <c r="U105" i="11"/>
  <c r="AG105" i="11"/>
  <c r="U104" i="11"/>
  <c r="AG104" i="11"/>
  <c r="U103" i="11"/>
  <c r="AG103" i="11" s="1"/>
  <c r="U102" i="11"/>
  <c r="AG102" i="11"/>
  <c r="U101" i="11"/>
  <c r="AG101" i="11"/>
  <c r="U100" i="11"/>
  <c r="AG100" i="11" s="1"/>
  <c r="U99" i="11"/>
  <c r="AG99" i="11"/>
  <c r="U98" i="11"/>
  <c r="AG98" i="11"/>
  <c r="U97" i="11"/>
  <c r="AG97" i="11" s="1"/>
  <c r="U96" i="11"/>
  <c r="AG96" i="11"/>
  <c r="U95" i="11"/>
  <c r="AG95" i="11"/>
  <c r="U94" i="11"/>
  <c r="AG94" i="11" s="1"/>
  <c r="U93" i="11"/>
  <c r="AG93" i="11"/>
  <c r="U92" i="11"/>
  <c r="AG92" i="11"/>
  <c r="U91" i="11"/>
  <c r="AG91" i="11" s="1"/>
  <c r="U90" i="11"/>
  <c r="AG90" i="11"/>
  <c r="U89" i="11"/>
  <c r="AG89" i="11"/>
  <c r="U88" i="11"/>
  <c r="AG88" i="11" s="1"/>
  <c r="U87" i="11"/>
  <c r="AG87" i="11"/>
  <c r="U86" i="11"/>
  <c r="AG86" i="11"/>
  <c r="U85" i="11"/>
  <c r="AG85" i="11" s="1"/>
  <c r="U84" i="11"/>
  <c r="AG84" i="11"/>
  <c r="U83" i="11"/>
  <c r="AG83" i="11"/>
  <c r="U82" i="11"/>
  <c r="AG82" i="11" s="1"/>
  <c r="U81" i="11"/>
  <c r="AG81" i="11"/>
  <c r="U80" i="11"/>
  <c r="AG80" i="11"/>
  <c r="U79" i="11"/>
  <c r="AG79" i="11" s="1"/>
  <c r="U78" i="11"/>
  <c r="AG78" i="11"/>
  <c r="U77" i="11"/>
  <c r="AG77" i="11"/>
  <c r="U76" i="11"/>
  <c r="AG76" i="11" s="1"/>
  <c r="U75" i="11"/>
  <c r="AG75" i="11"/>
  <c r="U74" i="11"/>
  <c r="AG74" i="11"/>
  <c r="U73" i="11"/>
  <c r="AG73" i="11" s="1"/>
  <c r="U72" i="11"/>
  <c r="AG72" i="11"/>
  <c r="U71" i="11"/>
  <c r="AG71" i="11"/>
  <c r="U70" i="11"/>
  <c r="AG70" i="11" s="1"/>
  <c r="U69" i="11"/>
  <c r="AG69" i="11"/>
  <c r="U68" i="11"/>
  <c r="AG68" i="11"/>
  <c r="U67" i="11"/>
  <c r="AG67" i="11" s="1"/>
  <c r="U66" i="11"/>
  <c r="AG66" i="11"/>
  <c r="U65" i="11"/>
  <c r="AG65" i="11"/>
  <c r="U64" i="11"/>
  <c r="AG64" i="11" s="1"/>
  <c r="U63" i="11"/>
  <c r="AG63" i="11"/>
  <c r="U62" i="11"/>
  <c r="AG62" i="11"/>
  <c r="U61" i="11"/>
  <c r="AG61" i="11" s="1"/>
  <c r="U60" i="11"/>
  <c r="AG60" i="11"/>
  <c r="U59" i="11"/>
  <c r="AG59" i="11"/>
  <c r="U58" i="11"/>
  <c r="AG58" i="11" s="1"/>
  <c r="U57" i="11"/>
  <c r="AG57" i="11"/>
  <c r="U56" i="11"/>
  <c r="AG56" i="11"/>
  <c r="U55" i="11"/>
  <c r="AG55" i="11" s="1"/>
  <c r="U54" i="11"/>
  <c r="AG54" i="11"/>
  <c r="U53" i="11"/>
  <c r="AG53" i="11"/>
  <c r="U52" i="11"/>
  <c r="AG52" i="11" s="1"/>
  <c r="U51" i="11"/>
  <c r="AG51" i="11"/>
  <c r="U50" i="11"/>
  <c r="AG50" i="11"/>
  <c r="U49" i="11"/>
  <c r="AG49" i="11" s="1"/>
  <c r="U48" i="11"/>
  <c r="AG48" i="11"/>
  <c r="U47" i="11"/>
  <c r="AG47" i="11"/>
  <c r="U46" i="11"/>
  <c r="AG46" i="11" s="1"/>
  <c r="U45" i="11"/>
  <c r="AG45" i="11"/>
  <c r="U44" i="11"/>
  <c r="AG44" i="11"/>
  <c r="U43" i="11"/>
  <c r="AG43" i="11" s="1"/>
  <c r="U42" i="11"/>
  <c r="AG42" i="11"/>
  <c r="U41" i="11"/>
  <c r="AG41" i="11"/>
  <c r="U40" i="11"/>
  <c r="AG40" i="11" s="1"/>
  <c r="U39" i="11"/>
  <c r="AG39" i="11"/>
  <c r="U38" i="11"/>
  <c r="AG38" i="11"/>
  <c r="U37" i="11"/>
  <c r="AG37" i="11" s="1"/>
  <c r="U36" i="11"/>
  <c r="AG36" i="11"/>
  <c r="U35" i="11"/>
  <c r="AG35" i="11"/>
  <c r="U34" i="11"/>
  <c r="AG34" i="11" s="1"/>
  <c r="U33" i="11"/>
  <c r="AG33" i="11"/>
  <c r="U32" i="11"/>
  <c r="AG32" i="11"/>
  <c r="U31" i="11"/>
  <c r="AG31" i="11" s="1"/>
  <c r="U30" i="11"/>
  <c r="AG30" i="11"/>
  <c r="U29" i="11"/>
  <c r="AG29" i="11"/>
  <c r="U28" i="11"/>
  <c r="AG28" i="11" s="1"/>
  <c r="U27" i="11"/>
  <c r="AG27" i="11"/>
  <c r="U26" i="11"/>
  <c r="AG26" i="11"/>
  <c r="U25" i="11"/>
  <c r="AG25" i="11" s="1"/>
  <c r="U24" i="11"/>
  <c r="AG24" i="11"/>
  <c r="U23" i="11"/>
  <c r="AG23" i="11"/>
  <c r="U22" i="11"/>
  <c r="AG22" i="11" s="1"/>
  <c r="U21" i="11"/>
  <c r="AG21" i="11"/>
  <c r="U20" i="11"/>
  <c r="AG20" i="11"/>
  <c r="U19" i="11"/>
  <c r="AG19" i="11" s="1"/>
  <c r="U18" i="11"/>
  <c r="AG18" i="11"/>
  <c r="U17" i="11"/>
  <c r="AG17" i="11"/>
  <c r="U16" i="11"/>
  <c r="AG16" i="11" s="1"/>
  <c r="U15" i="11"/>
  <c r="AG15" i="11"/>
  <c r="U14" i="11"/>
  <c r="AG14" i="11"/>
  <c r="U13" i="11"/>
  <c r="AG13" i="11" s="1"/>
  <c r="U12" i="11"/>
  <c r="AG12" i="11"/>
  <c r="U11" i="11"/>
  <c r="AG11" i="11"/>
  <c r="G5010" i="11"/>
  <c r="G5009" i="11"/>
  <c r="G5008" i="11"/>
  <c r="G5007" i="11"/>
  <c r="G5006" i="11"/>
  <c r="G5005" i="11"/>
  <c r="G5004" i="11"/>
  <c r="G5003" i="11"/>
  <c r="G5002" i="11"/>
  <c r="G5001" i="11"/>
  <c r="G5000" i="11"/>
  <c r="G4999" i="11"/>
  <c r="G4998" i="11"/>
  <c r="G4997" i="11"/>
  <c r="G4996" i="11"/>
  <c r="G4995" i="11"/>
  <c r="G4994" i="11"/>
  <c r="G4993" i="11"/>
  <c r="G4992" i="11"/>
  <c r="G4991" i="11"/>
  <c r="G4990" i="11"/>
  <c r="G4989" i="11"/>
  <c r="G4988" i="11"/>
  <c r="G4987" i="11"/>
  <c r="G4986" i="11"/>
  <c r="G4985" i="11"/>
  <c r="G4984" i="11"/>
  <c r="G4983" i="11"/>
  <c r="G4982" i="11"/>
  <c r="G4981" i="11"/>
  <c r="G4980" i="11"/>
  <c r="G4979" i="11"/>
  <c r="G4978" i="11"/>
  <c r="G4977" i="11"/>
  <c r="G4976" i="11"/>
  <c r="G4975" i="11"/>
  <c r="G4974" i="11"/>
  <c r="G4973" i="11"/>
  <c r="G4972" i="11"/>
  <c r="G4971" i="11"/>
  <c r="G4970" i="11"/>
  <c r="G4969" i="11"/>
  <c r="G4968" i="11"/>
  <c r="G4967" i="11"/>
  <c r="G4966" i="11"/>
  <c r="G4965" i="11"/>
  <c r="G4964" i="11"/>
  <c r="G4963" i="11"/>
  <c r="G4962" i="11"/>
  <c r="G4961" i="11"/>
  <c r="G4960" i="11"/>
  <c r="G4959" i="11"/>
  <c r="G4958" i="11"/>
  <c r="G4957" i="11"/>
  <c r="G4956" i="11"/>
  <c r="G4955" i="11"/>
  <c r="G4954" i="11"/>
  <c r="G4953" i="11"/>
  <c r="G4952" i="11"/>
  <c r="G4951" i="11"/>
  <c r="G4950" i="11"/>
  <c r="G4949" i="11"/>
  <c r="G4948" i="11"/>
  <c r="G4947" i="11"/>
  <c r="G4946" i="11"/>
  <c r="G4945" i="11"/>
  <c r="G4944" i="11"/>
  <c r="G4943" i="11"/>
  <c r="G4942" i="11"/>
  <c r="G4941" i="11"/>
  <c r="G4940" i="11"/>
  <c r="G4939" i="11"/>
  <c r="G4938" i="11"/>
  <c r="G4937" i="11"/>
  <c r="G4936" i="11"/>
  <c r="G4935" i="11"/>
  <c r="G4934" i="11"/>
  <c r="G4933" i="11"/>
  <c r="G4932" i="11"/>
  <c r="G4931" i="11"/>
  <c r="G4930" i="11"/>
  <c r="G4929" i="11"/>
  <c r="G4928" i="11"/>
  <c r="G4927" i="11"/>
  <c r="G4926" i="11"/>
  <c r="G4925" i="11"/>
  <c r="G4924" i="11"/>
  <c r="G4923" i="11"/>
  <c r="G4922" i="11"/>
  <c r="G4921" i="11"/>
  <c r="G4920" i="11"/>
  <c r="G4919" i="11"/>
  <c r="G4918" i="11"/>
  <c r="G4917" i="11"/>
  <c r="G4916" i="11"/>
  <c r="G4915" i="11"/>
  <c r="G4914" i="11"/>
  <c r="G4913" i="11"/>
  <c r="G4912" i="11"/>
  <c r="G4911" i="11"/>
  <c r="G4910" i="11"/>
  <c r="G4909" i="11"/>
  <c r="G4908" i="11"/>
  <c r="G4907" i="11"/>
  <c r="G4906" i="11"/>
  <c r="G4905" i="11"/>
  <c r="G4904" i="11"/>
  <c r="G4903" i="11"/>
  <c r="G4902" i="11"/>
  <c r="G4901" i="11"/>
  <c r="G4900" i="11"/>
  <c r="G4899" i="11"/>
  <c r="G4898" i="11"/>
  <c r="G4897" i="11"/>
  <c r="G4896" i="11"/>
  <c r="G4895" i="11"/>
  <c r="G4894" i="11"/>
  <c r="G4893" i="11"/>
  <c r="G4892" i="11"/>
  <c r="G4891" i="11"/>
  <c r="G4890" i="11"/>
  <c r="G4889" i="11"/>
  <c r="G4888" i="11"/>
  <c r="G4887" i="11"/>
  <c r="G4886" i="11"/>
  <c r="G4885" i="11"/>
  <c r="G4884" i="11"/>
  <c r="G4883" i="11"/>
  <c r="G4882" i="11"/>
  <c r="G4881" i="11"/>
  <c r="G4880" i="11"/>
  <c r="G4879" i="11"/>
  <c r="G4878" i="11"/>
  <c r="G4877" i="11"/>
  <c r="G4876" i="11"/>
  <c r="G4875" i="11"/>
  <c r="G4874" i="11"/>
  <c r="G4873" i="11"/>
  <c r="G4872" i="11"/>
  <c r="G4871" i="11"/>
  <c r="G4870" i="11"/>
  <c r="G4869" i="11"/>
  <c r="G4868" i="11"/>
  <c r="G4867" i="11"/>
  <c r="G4866" i="11"/>
  <c r="G4865" i="11"/>
  <c r="G4864" i="11"/>
  <c r="G4863" i="11"/>
  <c r="G4862" i="11"/>
  <c r="G4861" i="11"/>
  <c r="G4860" i="11"/>
  <c r="G4859" i="11"/>
  <c r="G4858" i="11"/>
  <c r="G4857" i="11"/>
  <c r="G4856" i="11"/>
  <c r="G4855" i="11"/>
  <c r="G4854" i="11"/>
  <c r="G4853" i="11"/>
  <c r="G4852" i="11"/>
  <c r="G4851" i="11"/>
  <c r="G4850" i="11"/>
  <c r="G4849" i="11"/>
  <c r="G4848" i="11"/>
  <c r="G4847" i="11"/>
  <c r="G4846" i="11"/>
  <c r="G4845" i="11"/>
  <c r="G4844" i="11"/>
  <c r="G4843" i="11"/>
  <c r="G4842" i="11"/>
  <c r="G4841" i="11"/>
  <c r="G4840" i="11"/>
  <c r="G4839" i="11"/>
  <c r="G4838" i="11"/>
  <c r="G4837" i="11"/>
  <c r="G4836" i="11"/>
  <c r="G4835" i="11"/>
  <c r="G4834" i="11"/>
  <c r="G4833" i="11"/>
  <c r="G4832" i="11"/>
  <c r="G4831" i="11"/>
  <c r="G4830" i="11"/>
  <c r="G4829" i="11"/>
  <c r="G4828" i="11"/>
  <c r="G4827" i="11"/>
  <c r="G4826" i="11"/>
  <c r="G4825" i="11"/>
  <c r="G4824" i="11"/>
  <c r="G4823" i="11"/>
  <c r="G4822" i="11"/>
  <c r="G4821" i="11"/>
  <c r="G4820" i="11"/>
  <c r="G4819" i="11"/>
  <c r="G4818" i="11"/>
  <c r="G4817" i="11"/>
  <c r="G4816" i="11"/>
  <c r="G4815" i="11"/>
  <c r="G4814" i="11"/>
  <c r="G4813" i="11"/>
  <c r="G4812" i="11"/>
  <c r="G4811" i="11"/>
  <c r="G4810" i="11"/>
  <c r="G4809" i="11"/>
  <c r="G4808" i="11"/>
  <c r="G4807" i="11"/>
  <c r="G4806" i="11"/>
  <c r="G4805" i="11"/>
  <c r="G4804" i="11"/>
  <c r="G4803" i="11"/>
  <c r="G4802" i="11"/>
  <c r="G4801" i="11"/>
  <c r="G4800" i="11"/>
  <c r="G4799" i="11"/>
  <c r="G4798" i="11"/>
  <c r="G4797" i="11"/>
  <c r="G4796" i="11"/>
  <c r="G4795" i="11"/>
  <c r="G4794" i="11"/>
  <c r="G4793" i="11"/>
  <c r="G4792" i="11"/>
  <c r="G4791" i="11"/>
  <c r="G4790" i="11"/>
  <c r="G4789" i="11"/>
  <c r="G4788" i="11"/>
  <c r="G4787" i="11"/>
  <c r="G4786" i="11"/>
  <c r="G4785" i="11"/>
  <c r="G4784" i="11"/>
  <c r="G4783" i="11"/>
  <c r="G4782" i="11"/>
  <c r="G4781" i="11"/>
  <c r="G4780" i="11"/>
  <c r="G4779" i="11"/>
  <c r="G4778" i="11"/>
  <c r="G4777" i="11"/>
  <c r="G4776" i="11"/>
  <c r="G4775" i="11"/>
  <c r="G4774" i="11"/>
  <c r="G4773" i="11"/>
  <c r="G4772" i="11"/>
  <c r="G4771" i="11"/>
  <c r="G4770" i="11"/>
  <c r="G4769" i="11"/>
  <c r="G4768" i="11"/>
  <c r="G4767" i="11"/>
  <c r="G4766" i="11"/>
  <c r="G4765" i="11"/>
  <c r="G4764" i="11"/>
  <c r="G4763" i="11"/>
  <c r="G4762" i="11"/>
  <c r="G4761" i="11"/>
  <c r="G4760" i="11"/>
  <c r="G4759" i="11"/>
  <c r="G4758" i="11"/>
  <c r="G4757" i="11"/>
  <c r="G4756" i="11"/>
  <c r="G4755" i="11"/>
  <c r="G4754" i="11"/>
  <c r="G4753" i="11"/>
  <c r="G4752" i="11"/>
  <c r="G4751" i="11"/>
  <c r="G4750" i="11"/>
  <c r="G4749" i="11"/>
  <c r="G4748" i="11"/>
  <c r="G4747" i="11"/>
  <c r="G4746" i="11"/>
  <c r="G4745" i="11"/>
  <c r="G4744" i="11"/>
  <c r="G4743" i="11"/>
  <c r="G4742" i="11"/>
  <c r="G4741" i="11"/>
  <c r="G4740" i="11"/>
  <c r="G4739" i="11"/>
  <c r="G4738" i="11"/>
  <c r="G4737" i="11"/>
  <c r="G4736" i="11"/>
  <c r="G4735" i="11"/>
  <c r="G4734" i="11"/>
  <c r="G4733" i="11"/>
  <c r="G4732" i="11"/>
  <c r="G4731" i="11"/>
  <c r="G4730" i="11"/>
  <c r="G4729" i="11"/>
  <c r="G4728" i="11"/>
  <c r="G4727" i="11"/>
  <c r="G4726" i="11"/>
  <c r="G4725" i="11"/>
  <c r="G4724" i="11"/>
  <c r="G4723" i="11"/>
  <c r="G4722" i="11"/>
  <c r="G4721" i="11"/>
  <c r="G4720" i="11"/>
  <c r="G4719" i="11"/>
  <c r="G4718" i="11"/>
  <c r="G4717" i="11"/>
  <c r="G4716" i="11"/>
  <c r="G4715" i="11"/>
  <c r="G4714" i="11"/>
  <c r="G4713" i="11"/>
  <c r="G4712" i="11"/>
  <c r="G4711" i="11"/>
  <c r="G4710" i="11"/>
  <c r="G4709" i="11"/>
  <c r="G4708" i="11"/>
  <c r="G4707" i="11"/>
  <c r="G4706" i="11"/>
  <c r="G4705" i="11"/>
  <c r="G4704" i="11"/>
  <c r="G4703" i="11"/>
  <c r="G4702" i="11"/>
  <c r="G4701" i="11"/>
  <c r="G4700" i="11"/>
  <c r="G4699" i="11"/>
  <c r="G4698" i="11"/>
  <c r="G4697" i="11"/>
  <c r="G4696" i="11"/>
  <c r="G4695" i="11"/>
  <c r="G4694" i="11"/>
  <c r="G4693" i="11"/>
  <c r="G4692" i="11"/>
  <c r="G4691" i="11"/>
  <c r="G4690" i="11"/>
  <c r="G4689" i="11"/>
  <c r="G4688" i="11"/>
  <c r="G4687" i="11"/>
  <c r="G4686" i="11"/>
  <c r="G4685" i="11"/>
  <c r="G4684" i="11"/>
  <c r="G4683" i="11"/>
  <c r="G4682" i="11"/>
  <c r="G4681" i="11"/>
  <c r="G4680" i="11"/>
  <c r="G4679" i="11"/>
  <c r="G4678" i="11"/>
  <c r="G4677" i="11"/>
  <c r="G4676" i="11"/>
  <c r="G4675" i="11"/>
  <c r="G4674" i="11"/>
  <c r="G4673" i="11"/>
  <c r="G4672" i="11"/>
  <c r="G4671" i="11"/>
  <c r="G4670" i="11"/>
  <c r="G4669" i="11"/>
  <c r="G4668" i="11"/>
  <c r="G4667" i="11"/>
  <c r="G4666" i="11"/>
  <c r="G4665" i="11"/>
  <c r="G4664" i="11"/>
  <c r="G4663" i="11"/>
  <c r="G4662" i="11"/>
  <c r="G4661" i="11"/>
  <c r="G4660" i="11"/>
  <c r="G4659" i="11"/>
  <c r="G4658" i="11"/>
  <c r="G4657" i="11"/>
  <c r="G4656" i="11"/>
  <c r="G4655" i="11"/>
  <c r="G4654" i="11"/>
  <c r="G4653" i="11"/>
  <c r="G4652" i="11"/>
  <c r="G4651" i="11"/>
  <c r="G4650" i="11"/>
  <c r="G4649" i="11"/>
  <c r="G4648" i="11"/>
  <c r="G4647" i="11"/>
  <c r="G4646" i="11"/>
  <c r="G4645" i="11"/>
  <c r="G4644" i="11"/>
  <c r="G4643" i="11"/>
  <c r="G4642" i="11"/>
  <c r="G4641" i="11"/>
  <c r="G4640" i="11"/>
  <c r="G4639" i="11"/>
  <c r="G4638" i="11"/>
  <c r="G4637" i="11"/>
  <c r="G4636" i="11"/>
  <c r="G4635" i="11"/>
  <c r="G4634" i="11"/>
  <c r="G4633" i="11"/>
  <c r="G4632" i="11"/>
  <c r="G4631" i="11"/>
  <c r="G4630" i="11"/>
  <c r="G4629" i="11"/>
  <c r="G4628" i="11"/>
  <c r="G4627" i="11"/>
  <c r="G4626" i="11"/>
  <c r="G4625" i="11"/>
  <c r="G4624" i="11"/>
  <c r="G4623" i="11"/>
  <c r="G4622" i="11"/>
  <c r="G4621" i="11"/>
  <c r="G4620" i="11"/>
  <c r="G4619" i="11"/>
  <c r="G4618" i="11"/>
  <c r="G4617" i="11"/>
  <c r="G4616" i="11"/>
  <c r="G4615" i="11"/>
  <c r="G4614" i="11"/>
  <c r="G4613" i="11"/>
  <c r="G4612" i="11"/>
  <c r="G4611" i="11"/>
  <c r="G4610" i="11"/>
  <c r="G4609" i="11"/>
  <c r="G4608" i="11"/>
  <c r="G4607" i="11"/>
  <c r="G4606" i="11"/>
  <c r="G4605" i="11"/>
  <c r="G4604" i="11"/>
  <c r="G4603" i="11"/>
  <c r="G4602" i="11"/>
  <c r="G4601" i="11"/>
  <c r="G4600" i="11"/>
  <c r="G4599" i="11"/>
  <c r="G4598" i="11"/>
  <c r="G4597" i="11"/>
  <c r="G4596" i="11"/>
  <c r="G4595" i="11"/>
  <c r="G4594" i="11"/>
  <c r="G4593" i="11"/>
  <c r="G4592" i="11"/>
  <c r="G4591" i="11"/>
  <c r="G4590" i="11"/>
  <c r="G4589" i="11"/>
  <c r="G4588" i="11"/>
  <c r="G4587" i="11"/>
  <c r="G4586" i="11"/>
  <c r="G4585" i="11"/>
  <c r="G4584" i="11"/>
  <c r="G4583" i="11"/>
  <c r="G4582" i="11"/>
  <c r="G4581" i="11"/>
  <c r="G4580" i="11"/>
  <c r="G4579" i="11"/>
  <c r="G4578" i="11"/>
  <c r="G4577" i="11"/>
  <c r="G4576" i="11"/>
  <c r="G4575" i="11"/>
  <c r="G4574" i="11"/>
  <c r="G4573" i="11"/>
  <c r="G4572" i="11"/>
  <c r="G4571" i="11"/>
  <c r="G4570" i="11"/>
  <c r="G4569" i="11"/>
  <c r="G4568" i="11"/>
  <c r="G4567" i="11"/>
  <c r="G4566" i="11"/>
  <c r="G4565" i="11"/>
  <c r="G4564" i="11"/>
  <c r="G4563" i="11"/>
  <c r="G4562" i="11"/>
  <c r="G4561" i="11"/>
  <c r="G4560" i="11"/>
  <c r="G4559" i="11"/>
  <c r="G4558" i="11"/>
  <c r="G4557" i="11"/>
  <c r="G4556" i="11"/>
  <c r="G4555" i="11"/>
  <c r="G4554" i="11"/>
  <c r="G4553" i="11"/>
  <c r="G4552" i="11"/>
  <c r="G4551" i="11"/>
  <c r="G4550" i="11"/>
  <c r="G4549" i="11"/>
  <c r="G4548" i="11"/>
  <c r="G4547" i="11"/>
  <c r="G4546" i="11"/>
  <c r="G4545" i="11"/>
  <c r="G4544" i="11"/>
  <c r="G4543" i="11"/>
  <c r="G4542" i="11"/>
  <c r="G4541" i="11"/>
  <c r="G4540" i="11"/>
  <c r="G4539" i="11"/>
  <c r="G4538" i="11"/>
  <c r="G4537" i="11"/>
  <c r="G4536" i="11"/>
  <c r="G4535" i="11"/>
  <c r="G4534" i="11"/>
  <c r="G4533" i="11"/>
  <c r="G4532" i="11"/>
  <c r="G4531" i="11"/>
  <c r="G4530" i="11"/>
  <c r="G4529" i="11"/>
  <c r="G4528" i="11"/>
  <c r="G4527" i="11"/>
  <c r="G4526" i="11"/>
  <c r="G4525" i="11"/>
  <c r="G4524" i="11"/>
  <c r="G4523" i="11"/>
  <c r="G4522" i="11"/>
  <c r="G4521" i="11"/>
  <c r="G4520" i="11"/>
  <c r="G4519" i="11"/>
  <c r="G4518" i="11"/>
  <c r="G4517" i="11"/>
  <c r="G4516" i="11"/>
  <c r="G4515" i="11"/>
  <c r="G4514" i="11"/>
  <c r="G4513" i="11"/>
  <c r="G4512" i="11"/>
  <c r="G4511" i="11"/>
  <c r="G4510" i="11"/>
  <c r="G4509" i="11"/>
  <c r="G4508" i="11"/>
  <c r="G4507" i="11"/>
  <c r="G4506" i="11"/>
  <c r="G4505" i="11"/>
  <c r="G4504" i="11"/>
  <c r="G4503" i="11"/>
  <c r="G4502" i="11"/>
  <c r="G4501" i="11"/>
  <c r="G4500" i="11"/>
  <c r="G4499" i="11"/>
  <c r="G4498" i="11"/>
  <c r="G4497" i="11"/>
  <c r="G4496" i="11"/>
  <c r="G4495" i="11"/>
  <c r="G4494" i="11"/>
  <c r="G4493" i="11"/>
  <c r="G4492" i="11"/>
  <c r="G4491" i="11"/>
  <c r="G4490" i="11"/>
  <c r="G4489" i="11"/>
  <c r="G4488" i="11"/>
  <c r="G4487" i="11"/>
  <c r="G4486" i="11"/>
  <c r="G4485" i="11"/>
  <c r="G4484" i="11"/>
  <c r="G4483" i="11"/>
  <c r="G4482" i="11"/>
  <c r="G4481" i="11"/>
  <c r="G4480" i="11"/>
  <c r="G4479" i="11"/>
  <c r="G4478" i="11"/>
  <c r="G4477" i="11"/>
  <c r="G4476" i="11"/>
  <c r="G4475" i="11"/>
  <c r="G4474" i="11"/>
  <c r="G4473" i="11"/>
  <c r="G4472" i="11"/>
  <c r="G4471" i="11"/>
  <c r="G4470" i="11"/>
  <c r="G4469" i="11"/>
  <c r="G4468" i="11"/>
  <c r="G4467" i="11"/>
  <c r="G4466" i="11"/>
  <c r="G4465" i="11"/>
  <c r="G4464" i="11"/>
  <c r="G4463" i="11"/>
  <c r="G4462" i="11"/>
  <c r="G4461" i="11"/>
  <c r="G4460" i="11"/>
  <c r="G4459" i="11"/>
  <c r="G4458" i="11"/>
  <c r="G4457" i="11"/>
  <c r="G4456" i="11"/>
  <c r="G4455" i="11"/>
  <c r="G4454" i="11"/>
  <c r="G4453" i="11"/>
  <c r="G4452" i="11"/>
  <c r="G4451" i="11"/>
  <c r="G4450" i="11"/>
  <c r="G4449" i="11"/>
  <c r="G4448" i="11"/>
  <c r="G4447" i="11"/>
  <c r="G4446" i="11"/>
  <c r="G4445" i="11"/>
  <c r="G4444" i="11"/>
  <c r="G4443" i="11"/>
  <c r="G4442" i="11"/>
  <c r="G4441" i="11"/>
  <c r="G4440" i="11"/>
  <c r="G4439" i="11"/>
  <c r="G4438" i="11"/>
  <c r="G4437" i="11"/>
  <c r="G4436" i="11"/>
  <c r="G4435" i="11"/>
  <c r="G4434" i="11"/>
  <c r="G4433" i="11"/>
  <c r="G4432" i="11"/>
  <c r="G4431" i="11"/>
  <c r="G4430" i="11"/>
  <c r="G4429" i="11"/>
  <c r="G4428" i="11"/>
  <c r="G4427" i="11"/>
  <c r="G4426" i="11"/>
  <c r="G4425" i="11"/>
  <c r="G4424" i="11"/>
  <c r="G4423" i="11"/>
  <c r="G4422" i="11"/>
  <c r="G4421" i="11"/>
  <c r="G4420" i="11"/>
  <c r="G4419" i="11"/>
  <c r="G4418" i="11"/>
  <c r="G4417" i="11"/>
  <c r="G4416" i="11"/>
  <c r="G4415" i="11"/>
  <c r="G4414" i="11"/>
  <c r="G4413" i="11"/>
  <c r="G4412" i="11"/>
  <c r="G4411" i="11"/>
  <c r="G4410" i="11"/>
  <c r="G4409" i="11"/>
  <c r="G4408" i="11"/>
  <c r="G4407" i="11"/>
  <c r="G4406" i="11"/>
  <c r="G4405" i="11"/>
  <c r="G4404" i="11"/>
  <c r="G4403" i="11"/>
  <c r="G4402" i="11"/>
  <c r="G4401" i="11"/>
  <c r="G4400" i="11"/>
  <c r="G4399" i="11"/>
  <c r="G4398" i="11"/>
  <c r="G4397" i="11"/>
  <c r="G4396" i="11"/>
  <c r="G4395" i="11"/>
  <c r="G4394" i="11"/>
  <c r="G4393" i="11"/>
  <c r="G4392" i="11"/>
  <c r="G4391" i="11"/>
  <c r="G4390" i="11"/>
  <c r="G4389" i="11"/>
  <c r="G4388" i="11"/>
  <c r="G4387" i="11"/>
  <c r="G4386" i="11"/>
  <c r="G4385" i="11"/>
  <c r="G4384" i="11"/>
  <c r="G4383" i="11"/>
  <c r="G4382" i="11"/>
  <c r="G4381" i="11"/>
  <c r="G4380" i="11"/>
  <c r="G4379" i="11"/>
  <c r="G4378" i="11"/>
  <c r="G4377" i="11"/>
  <c r="G4376" i="11"/>
  <c r="G4375" i="11"/>
  <c r="G4374" i="11"/>
  <c r="G4373" i="11"/>
  <c r="G4372" i="11"/>
  <c r="G4371" i="11"/>
  <c r="G4370" i="11"/>
  <c r="G4369" i="11"/>
  <c r="G4368" i="11"/>
  <c r="G4367" i="11"/>
  <c r="G4366" i="11"/>
  <c r="G4365" i="11"/>
  <c r="G4364" i="11"/>
  <c r="G4363" i="11"/>
  <c r="G4362" i="11"/>
  <c r="G4361" i="11"/>
  <c r="G4360" i="11"/>
  <c r="G4359" i="11"/>
  <c r="G4358" i="11"/>
  <c r="G4357" i="11"/>
  <c r="G4356" i="11"/>
  <c r="G4355" i="11"/>
  <c r="G4354" i="11"/>
  <c r="G4353" i="11"/>
  <c r="G4352" i="11"/>
  <c r="G4351" i="11"/>
  <c r="G4350" i="11"/>
  <c r="G4349" i="11"/>
  <c r="G4348" i="11"/>
  <c r="G4347" i="11"/>
  <c r="G4346" i="11"/>
  <c r="G4345" i="11"/>
  <c r="G4344" i="11"/>
  <c r="G4343" i="11"/>
  <c r="G4342" i="11"/>
  <c r="G4341" i="11"/>
  <c r="G4340" i="11"/>
  <c r="G4339" i="11"/>
  <c r="G4338" i="11"/>
  <c r="G4337" i="11"/>
  <c r="G4336" i="11"/>
  <c r="G4335" i="11"/>
  <c r="G4334" i="11"/>
  <c r="G4333" i="11"/>
  <c r="G4332" i="11"/>
  <c r="G4331" i="11"/>
  <c r="G4330" i="11"/>
  <c r="G4329" i="11"/>
  <c r="G4328" i="11"/>
  <c r="G4327" i="11"/>
  <c r="G4326" i="11"/>
  <c r="G4325" i="11"/>
  <c r="G4324" i="11"/>
  <c r="G4323" i="11"/>
  <c r="G4322" i="11"/>
  <c r="G4321" i="11"/>
  <c r="G4320" i="11"/>
  <c r="G4319" i="11"/>
  <c r="G4318" i="11"/>
  <c r="G4317" i="11"/>
  <c r="G4316" i="11"/>
  <c r="G4315" i="11"/>
  <c r="G4314" i="11"/>
  <c r="G4313" i="11"/>
  <c r="G4312" i="11"/>
  <c r="G4311" i="11"/>
  <c r="G4310" i="11"/>
  <c r="G4309" i="11"/>
  <c r="G4308" i="11"/>
  <c r="G4307" i="11"/>
  <c r="G4306" i="11"/>
  <c r="G4305" i="11"/>
  <c r="G4304" i="11"/>
  <c r="G4303" i="11"/>
  <c r="G4302" i="11"/>
  <c r="G4301" i="11"/>
  <c r="G4300" i="11"/>
  <c r="G4299" i="11"/>
  <c r="G4298" i="11"/>
  <c r="G4297" i="11"/>
  <c r="G4296" i="11"/>
  <c r="G4295" i="11"/>
  <c r="G4294" i="11"/>
  <c r="G4293" i="11"/>
  <c r="G4292" i="11"/>
  <c r="G4291" i="11"/>
  <c r="G4290" i="11"/>
  <c r="G4289" i="11"/>
  <c r="G4288" i="11"/>
  <c r="G4287" i="11"/>
  <c r="G4286" i="11"/>
  <c r="G4285" i="11"/>
  <c r="G4284" i="11"/>
  <c r="G4283" i="11"/>
  <c r="G4282" i="11"/>
  <c r="G4281" i="11"/>
  <c r="G4280" i="11"/>
  <c r="G4279" i="11"/>
  <c r="G4278" i="11"/>
  <c r="G4277" i="11"/>
  <c r="G4276" i="11"/>
  <c r="G4275" i="11"/>
  <c r="G4274" i="11"/>
  <c r="G4273" i="11"/>
  <c r="G4272" i="11"/>
  <c r="G4271" i="11"/>
  <c r="G4270" i="11"/>
  <c r="G4269" i="11"/>
  <c r="G4268" i="11"/>
  <c r="G4267" i="11"/>
  <c r="G4266" i="11"/>
  <c r="G4265" i="11"/>
  <c r="G4264" i="11"/>
  <c r="G4263" i="11"/>
  <c r="G4262" i="11"/>
  <c r="G4261" i="11"/>
  <c r="G4260" i="11"/>
  <c r="G4259" i="11"/>
  <c r="G4258" i="11"/>
  <c r="G4257" i="11"/>
  <c r="G4256" i="11"/>
  <c r="G4255" i="11"/>
  <c r="G4254" i="11"/>
  <c r="G4253" i="11"/>
  <c r="G4252" i="11"/>
  <c r="G4251" i="11"/>
  <c r="G4250" i="11"/>
  <c r="G4249" i="11"/>
  <c r="G4248" i="11"/>
  <c r="G4247" i="11"/>
  <c r="G4246" i="11"/>
  <c r="G4245" i="11"/>
  <c r="G4244" i="11"/>
  <c r="G4243" i="11"/>
  <c r="G4242" i="11"/>
  <c r="G4241" i="11"/>
  <c r="G4240" i="11"/>
  <c r="G4239" i="11"/>
  <c r="G4238" i="11"/>
  <c r="G4237" i="11"/>
  <c r="G4236" i="11"/>
  <c r="G4235" i="11"/>
  <c r="G4234" i="11"/>
  <c r="G4233" i="11"/>
  <c r="G4232" i="11"/>
  <c r="G4231" i="11"/>
  <c r="G4230" i="11"/>
  <c r="G4229" i="11"/>
  <c r="G4228" i="11"/>
  <c r="G4227" i="11"/>
  <c r="G4226" i="11"/>
  <c r="G4225" i="11"/>
  <c r="G4224" i="11"/>
  <c r="G4223" i="11"/>
  <c r="G4222" i="11"/>
  <c r="G4221" i="11"/>
  <c r="G4220" i="11"/>
  <c r="G4219" i="11"/>
  <c r="G4218" i="11"/>
  <c r="G4217" i="11"/>
  <c r="G4216" i="11"/>
  <c r="G4215" i="11"/>
  <c r="G4214" i="11"/>
  <c r="G4213" i="11"/>
  <c r="G4212" i="11"/>
  <c r="G4211" i="11"/>
  <c r="G4210" i="11"/>
  <c r="G4209" i="11"/>
  <c r="G4208" i="11"/>
  <c r="G4207" i="11"/>
  <c r="G4206" i="11"/>
  <c r="G4205" i="11"/>
  <c r="G4204" i="11"/>
  <c r="G4203" i="11"/>
  <c r="G4202" i="11"/>
  <c r="G4201" i="11"/>
  <c r="G4200" i="11"/>
  <c r="G4199" i="11"/>
  <c r="G4198" i="11"/>
  <c r="G4197" i="11"/>
  <c r="G4196" i="11"/>
  <c r="G4195" i="11"/>
  <c r="G4194" i="11"/>
  <c r="G4193" i="11"/>
  <c r="G4192" i="11"/>
  <c r="G4191" i="11"/>
  <c r="G4190" i="11"/>
  <c r="G4189" i="11"/>
  <c r="G4188" i="11"/>
  <c r="G4187" i="11"/>
  <c r="G4186" i="11"/>
  <c r="G4185" i="11"/>
  <c r="G4184" i="11"/>
  <c r="G4183" i="11"/>
  <c r="G4182" i="11"/>
  <c r="G4181" i="11"/>
  <c r="G4180" i="11"/>
  <c r="G4179" i="11"/>
  <c r="G4178" i="11"/>
  <c r="G4177" i="11"/>
  <c r="G4176" i="11"/>
  <c r="G4175" i="11"/>
  <c r="G4174" i="11"/>
  <c r="G4173" i="11"/>
  <c r="G4172" i="11"/>
  <c r="G4171" i="11"/>
  <c r="G4170" i="11"/>
  <c r="G4169" i="11"/>
  <c r="G4168" i="11"/>
  <c r="G4167" i="11"/>
  <c r="G4166" i="11"/>
  <c r="G4165" i="11"/>
  <c r="G4164" i="11"/>
  <c r="G4163" i="11"/>
  <c r="G4162" i="11"/>
  <c r="G4161" i="11"/>
  <c r="G4160" i="11"/>
  <c r="G4159" i="11"/>
  <c r="G4158" i="11"/>
  <c r="G4157" i="11"/>
  <c r="G4156" i="11"/>
  <c r="G4155" i="11"/>
  <c r="G4154" i="11"/>
  <c r="G4153" i="11"/>
  <c r="G4152" i="11"/>
  <c r="G4151" i="11"/>
  <c r="G4150" i="11"/>
  <c r="G4149" i="11"/>
  <c r="G4148" i="11"/>
  <c r="G4147" i="11"/>
  <c r="G4146" i="11"/>
  <c r="G4145" i="11"/>
  <c r="G4144" i="11"/>
  <c r="G4143" i="11"/>
  <c r="G4142" i="11"/>
  <c r="G4141" i="11"/>
  <c r="G4140" i="11"/>
  <c r="G4139" i="11"/>
  <c r="G4138" i="11"/>
  <c r="G4137" i="11"/>
  <c r="G4136" i="11"/>
  <c r="G4135" i="11"/>
  <c r="G4134" i="11"/>
  <c r="G4133" i="11"/>
  <c r="G4132" i="11"/>
  <c r="G4131" i="11"/>
  <c r="G4130" i="11"/>
  <c r="G4129" i="11"/>
  <c r="G4128" i="11"/>
  <c r="G4127" i="11"/>
  <c r="G4126" i="11"/>
  <c r="G4125" i="11"/>
  <c r="G4124" i="11"/>
  <c r="G4123" i="11"/>
  <c r="G4122" i="11"/>
  <c r="G4121" i="11"/>
  <c r="G4120" i="11"/>
  <c r="G4119" i="11"/>
  <c r="G4118" i="11"/>
  <c r="G4117" i="11"/>
  <c r="G4116" i="11"/>
  <c r="G4115" i="11"/>
  <c r="G4114" i="11"/>
  <c r="G4113" i="11"/>
  <c r="G4112" i="11"/>
  <c r="G4111" i="11"/>
  <c r="G4110" i="11"/>
  <c r="G4109" i="11"/>
  <c r="G4108" i="11"/>
  <c r="G4107" i="11"/>
  <c r="G4106" i="11"/>
  <c r="G4105" i="11"/>
  <c r="G4104" i="11"/>
  <c r="G4103" i="11"/>
  <c r="G4102" i="11"/>
  <c r="G4101" i="11"/>
  <c r="G4100" i="11"/>
  <c r="G4099" i="11"/>
  <c r="G4098" i="11"/>
  <c r="G4097" i="11"/>
  <c r="G4096" i="11"/>
  <c r="G4095" i="11"/>
  <c r="G4094" i="11"/>
  <c r="G4093" i="11"/>
  <c r="G4092" i="11"/>
  <c r="G4091" i="11"/>
  <c r="G4090" i="11"/>
  <c r="G4089" i="11"/>
  <c r="G4088" i="11"/>
  <c r="G4087" i="11"/>
  <c r="G4086" i="11"/>
  <c r="G4085" i="11"/>
  <c r="G4084" i="11"/>
  <c r="G4083" i="11"/>
  <c r="G4082" i="11"/>
  <c r="G4081" i="11"/>
  <c r="G4080" i="11"/>
  <c r="G4079" i="11"/>
  <c r="G4078" i="11"/>
  <c r="G4077" i="11"/>
  <c r="G4076" i="11"/>
  <c r="G4075" i="11"/>
  <c r="G4074" i="11"/>
  <c r="G4073" i="11"/>
  <c r="G4072" i="11"/>
  <c r="G4071" i="11"/>
  <c r="G4070" i="11"/>
  <c r="G4069" i="11"/>
  <c r="G4068" i="11"/>
  <c r="G4067" i="11"/>
  <c r="G4066" i="11"/>
  <c r="G4065" i="11"/>
  <c r="G4064" i="11"/>
  <c r="G4063" i="11"/>
  <c r="G4062" i="11"/>
  <c r="G4061" i="11"/>
  <c r="G4060" i="11"/>
  <c r="G4059" i="11"/>
  <c r="G4058" i="11"/>
  <c r="G4057" i="11"/>
  <c r="G4056" i="11"/>
  <c r="G4055" i="11"/>
  <c r="G4054" i="11"/>
  <c r="G4053" i="11"/>
  <c r="G4052" i="11"/>
  <c r="G4051" i="11"/>
  <c r="G4050" i="11"/>
  <c r="G4049" i="11"/>
  <c r="G4048" i="11"/>
  <c r="G4047" i="11"/>
  <c r="G4046" i="11"/>
  <c r="G4045" i="11"/>
  <c r="G4044" i="11"/>
  <c r="G4043" i="11"/>
  <c r="G4042" i="11"/>
  <c r="G4041" i="11"/>
  <c r="G4040" i="11"/>
  <c r="G4039" i="11"/>
  <c r="G4038" i="11"/>
  <c r="G4037" i="11"/>
  <c r="G4036" i="11"/>
  <c r="G4035" i="11"/>
  <c r="G4034" i="11"/>
  <c r="G4033" i="11"/>
  <c r="G4032" i="11"/>
  <c r="G4031" i="11"/>
  <c r="G4030" i="11"/>
  <c r="G4029" i="11"/>
  <c r="G4028" i="11"/>
  <c r="G4027" i="11"/>
  <c r="G4026" i="11"/>
  <c r="G4025" i="11"/>
  <c r="G4024" i="11"/>
  <c r="G4023" i="11"/>
  <c r="G4022" i="11"/>
  <c r="G4021" i="11"/>
  <c r="G4020" i="11"/>
  <c r="G4019" i="11"/>
  <c r="G4018" i="11"/>
  <c r="G4017" i="11"/>
  <c r="G4016" i="11"/>
  <c r="G4015" i="11"/>
  <c r="G4014" i="11"/>
  <c r="G4013" i="11"/>
  <c r="G4012" i="11"/>
  <c r="G4011" i="11"/>
  <c r="G4010" i="11"/>
  <c r="G4009" i="11"/>
  <c r="G4008" i="11"/>
  <c r="G4007" i="11"/>
  <c r="G4006" i="11"/>
  <c r="G4005" i="11"/>
  <c r="G4004" i="11"/>
  <c r="G4003" i="11"/>
  <c r="G4002" i="11"/>
  <c r="G4001" i="11"/>
  <c r="G4000" i="11"/>
  <c r="G3999" i="11"/>
  <c r="G3998" i="11"/>
  <c r="G3997" i="11"/>
  <c r="G3996" i="11"/>
  <c r="G3995" i="11"/>
  <c r="G3994" i="11"/>
  <c r="G3993" i="11"/>
  <c r="G3992" i="11"/>
  <c r="G3991" i="11"/>
  <c r="G3990" i="11"/>
  <c r="G3989" i="11"/>
  <c r="G3988" i="11"/>
  <c r="G3987" i="11"/>
  <c r="G3986" i="11"/>
  <c r="G3985" i="11"/>
  <c r="G3984" i="11"/>
  <c r="G3983" i="11"/>
  <c r="G3982" i="11"/>
  <c r="G3981" i="11"/>
  <c r="G3980" i="11"/>
  <c r="G3979" i="11"/>
  <c r="G3978" i="11"/>
  <c r="G3977" i="11"/>
  <c r="G3976" i="11"/>
  <c r="G3975" i="11"/>
  <c r="G3974" i="11"/>
  <c r="G3973" i="11"/>
  <c r="G3972" i="11"/>
  <c r="G3971" i="11"/>
  <c r="G3970" i="11"/>
  <c r="G3969" i="11"/>
  <c r="G3968" i="11"/>
  <c r="G3967" i="11"/>
  <c r="G3966" i="11"/>
  <c r="G3965" i="11"/>
  <c r="G3964" i="11"/>
  <c r="G3963" i="11"/>
  <c r="G3962" i="11"/>
  <c r="G3961" i="11"/>
  <c r="G3960" i="11"/>
  <c r="G3959" i="11"/>
  <c r="G3958" i="11"/>
  <c r="G3957" i="11"/>
  <c r="G3956" i="11"/>
  <c r="G3955" i="11"/>
  <c r="G3954" i="11"/>
  <c r="G3953" i="11"/>
  <c r="G3952" i="11"/>
  <c r="G3951" i="11"/>
  <c r="G3950" i="11"/>
  <c r="G3949" i="11"/>
  <c r="G3948" i="11"/>
  <c r="G3947" i="11"/>
  <c r="G3946" i="11"/>
  <c r="G3945" i="11"/>
  <c r="G3944" i="11"/>
  <c r="G3943" i="11"/>
  <c r="G3942" i="11"/>
  <c r="G3941" i="11"/>
  <c r="G3940" i="11"/>
  <c r="G3939" i="11"/>
  <c r="G3938" i="11"/>
  <c r="G3937" i="11"/>
  <c r="G3936" i="11"/>
  <c r="G3935" i="11"/>
  <c r="G3934" i="11"/>
  <c r="G3933" i="11"/>
  <c r="G3932" i="11"/>
  <c r="G3931" i="11"/>
  <c r="G3930" i="11"/>
  <c r="G3929" i="11"/>
  <c r="G3928" i="11"/>
  <c r="G3927" i="11"/>
  <c r="G3926" i="11"/>
  <c r="G3925" i="11"/>
  <c r="G3924" i="11"/>
  <c r="G3923" i="11"/>
  <c r="G3922" i="11"/>
  <c r="G3921" i="11"/>
  <c r="G3920" i="11"/>
  <c r="G3919" i="11"/>
  <c r="G3918" i="11"/>
  <c r="G3917" i="11"/>
  <c r="G3916" i="11"/>
  <c r="G3915" i="11"/>
  <c r="G3914" i="11"/>
  <c r="G3913" i="11"/>
  <c r="G3912" i="11"/>
  <c r="G3911" i="11"/>
  <c r="G3910" i="11"/>
  <c r="G3909" i="11"/>
  <c r="G3908" i="11"/>
  <c r="G3907" i="11"/>
  <c r="G3906" i="11"/>
  <c r="G3905" i="11"/>
  <c r="G3904" i="11"/>
  <c r="G3903" i="11"/>
  <c r="G3902" i="11"/>
  <c r="G3901" i="11"/>
  <c r="G3900" i="11"/>
  <c r="G3899" i="11"/>
  <c r="G3898" i="11"/>
  <c r="G3897" i="11"/>
  <c r="G3896" i="11"/>
  <c r="G3895" i="11"/>
  <c r="G3894" i="11"/>
  <c r="G3893" i="11"/>
  <c r="G3892" i="11"/>
  <c r="G3891" i="11"/>
  <c r="G3890" i="11"/>
  <c r="G3889" i="11"/>
  <c r="G3888" i="11"/>
  <c r="G3887" i="11"/>
  <c r="G3886" i="11"/>
  <c r="G3885" i="11"/>
  <c r="G3884" i="11"/>
  <c r="G3883" i="11"/>
  <c r="G3882" i="11"/>
  <c r="G3881" i="11"/>
  <c r="G3880" i="11"/>
  <c r="G3879" i="11"/>
  <c r="G3878" i="11"/>
  <c r="G3877" i="11"/>
  <c r="G3876" i="11"/>
  <c r="G3875" i="11"/>
  <c r="G3874" i="11"/>
  <c r="G3873" i="11"/>
  <c r="G3872" i="11"/>
  <c r="G3871" i="11"/>
  <c r="G3870" i="11"/>
  <c r="G3869" i="11"/>
  <c r="G3868" i="11"/>
  <c r="G3867" i="11"/>
  <c r="G3866" i="11"/>
  <c r="G3865" i="11"/>
  <c r="G3864" i="11"/>
  <c r="G3863" i="11"/>
  <c r="G3862" i="11"/>
  <c r="G3861" i="11"/>
  <c r="G3860" i="11"/>
  <c r="G3859" i="11"/>
  <c r="G3858" i="11"/>
  <c r="G3857" i="11"/>
  <c r="G3856" i="11"/>
  <c r="G3855" i="11"/>
  <c r="G3854" i="11"/>
  <c r="G3853" i="11"/>
  <c r="G3852" i="11"/>
  <c r="G3851" i="11"/>
  <c r="G3850" i="11"/>
  <c r="G3849" i="11"/>
  <c r="G3848" i="11"/>
  <c r="G3847" i="11"/>
  <c r="G3846" i="11"/>
  <c r="G3845" i="11"/>
  <c r="G3844" i="11"/>
  <c r="G3843" i="11"/>
  <c r="G3842" i="11"/>
  <c r="G3841" i="11"/>
  <c r="G3840" i="11"/>
  <c r="G3839" i="11"/>
  <c r="G3838" i="11"/>
  <c r="G3837" i="11"/>
  <c r="G3836" i="11"/>
  <c r="G3835" i="11"/>
  <c r="G3834" i="11"/>
  <c r="G3833" i="11"/>
  <c r="G3832" i="11"/>
  <c r="G3831" i="11"/>
  <c r="G3830" i="11"/>
  <c r="G3829" i="11"/>
  <c r="G3828" i="11"/>
  <c r="G3827" i="11"/>
  <c r="G3826" i="11"/>
  <c r="G3825" i="11"/>
  <c r="G3824" i="11"/>
  <c r="G3823" i="11"/>
  <c r="G3822" i="11"/>
  <c r="G3821" i="11"/>
  <c r="G3820" i="11"/>
  <c r="G3819" i="11"/>
  <c r="G3818" i="11"/>
  <c r="G3817" i="11"/>
  <c r="G3816" i="11"/>
  <c r="G3815" i="11"/>
  <c r="G3814" i="11"/>
  <c r="G3813" i="11"/>
  <c r="G3812" i="11"/>
  <c r="G3811" i="11"/>
  <c r="G3810" i="11"/>
  <c r="G3809" i="11"/>
  <c r="G3808" i="11"/>
  <c r="G3807" i="11"/>
  <c r="G3806" i="11"/>
  <c r="G3805" i="11"/>
  <c r="G3804" i="11"/>
  <c r="G3803" i="11"/>
  <c r="G3802" i="11"/>
  <c r="G3801" i="11"/>
  <c r="G3800" i="11"/>
  <c r="G3799" i="11"/>
  <c r="G3798" i="11"/>
  <c r="G3797" i="11"/>
  <c r="G3796" i="11"/>
  <c r="G3795" i="11"/>
  <c r="G3794" i="11"/>
  <c r="G3793" i="11"/>
  <c r="G3792" i="11"/>
  <c r="G3791" i="11"/>
  <c r="G3790" i="11"/>
  <c r="G3789" i="11"/>
  <c r="G3788" i="11"/>
  <c r="G3787" i="11"/>
  <c r="G3786" i="11"/>
  <c r="G3785" i="11"/>
  <c r="G3784" i="11"/>
  <c r="G3783" i="11"/>
  <c r="G3782" i="11"/>
  <c r="G3781" i="11"/>
  <c r="G3780" i="11"/>
  <c r="G3779" i="11"/>
  <c r="G3778" i="11"/>
  <c r="G3777" i="11"/>
  <c r="G3776" i="11"/>
  <c r="G3775" i="11"/>
  <c r="G3774" i="11"/>
  <c r="G3773" i="11"/>
  <c r="G3772" i="11"/>
  <c r="G3771" i="11"/>
  <c r="G3770" i="11"/>
  <c r="G3769" i="11"/>
  <c r="G3768" i="11"/>
  <c r="G3767" i="11"/>
  <c r="G3766" i="11"/>
  <c r="G3765" i="11"/>
  <c r="G3764" i="11"/>
  <c r="G3763" i="11"/>
  <c r="G3762" i="11"/>
  <c r="G3761" i="11"/>
  <c r="G3760" i="11"/>
  <c r="G3759" i="11"/>
  <c r="G3758" i="11"/>
  <c r="G3757" i="11"/>
  <c r="G3756" i="11"/>
  <c r="G3755" i="11"/>
  <c r="G3754" i="11"/>
  <c r="G3753" i="11"/>
  <c r="G3752" i="11"/>
  <c r="G3751" i="11"/>
  <c r="G3750" i="11"/>
  <c r="G3749" i="11"/>
  <c r="G3748" i="11"/>
  <c r="G3747" i="11"/>
  <c r="G3746" i="11"/>
  <c r="G3745" i="11"/>
  <c r="G3744" i="11"/>
  <c r="G3743" i="11"/>
  <c r="G3742" i="11"/>
  <c r="G3741" i="11"/>
  <c r="G3740" i="11"/>
  <c r="G3739" i="11"/>
  <c r="G3738" i="11"/>
  <c r="G3737" i="11"/>
  <c r="G3736" i="11"/>
  <c r="G3735" i="11"/>
  <c r="G3734" i="11"/>
  <c r="G3733" i="11"/>
  <c r="G3732" i="11"/>
  <c r="G3731" i="11"/>
  <c r="G3730" i="11"/>
  <c r="G3729" i="11"/>
  <c r="G3728" i="11"/>
  <c r="G3727" i="11"/>
  <c r="G3726" i="11"/>
  <c r="G3725" i="11"/>
  <c r="G3724" i="11"/>
  <c r="G3723" i="11"/>
  <c r="G3722" i="11"/>
  <c r="G3721" i="11"/>
  <c r="G3720" i="11"/>
  <c r="G3719" i="11"/>
  <c r="G3718" i="11"/>
  <c r="G3717" i="11"/>
  <c r="G3716" i="11"/>
  <c r="G3715" i="11"/>
  <c r="G3714" i="11"/>
  <c r="G3713" i="11"/>
  <c r="G3712" i="11"/>
  <c r="G3711" i="11"/>
  <c r="G3710" i="11"/>
  <c r="G3709" i="11"/>
  <c r="G3708" i="11"/>
  <c r="G3707" i="11"/>
  <c r="G3706" i="11"/>
  <c r="G3705" i="11"/>
  <c r="G3704" i="11"/>
  <c r="G3703" i="11"/>
  <c r="G3702" i="11"/>
  <c r="G3701" i="11"/>
  <c r="G3700" i="11"/>
  <c r="G3699" i="11"/>
  <c r="G3698" i="11"/>
  <c r="G3697" i="11"/>
  <c r="G3696" i="11"/>
  <c r="G3695" i="11"/>
  <c r="G3694" i="11"/>
  <c r="G3693" i="11"/>
  <c r="G3692" i="11"/>
  <c r="G3691" i="11"/>
  <c r="G3690" i="11"/>
  <c r="G3689" i="11"/>
  <c r="G3688" i="11"/>
  <c r="G3687" i="11"/>
  <c r="G3686" i="11"/>
  <c r="G3685" i="11"/>
  <c r="G3684" i="11"/>
  <c r="G3683" i="11"/>
  <c r="G3682" i="11"/>
  <c r="G3681" i="11"/>
  <c r="G3680" i="11"/>
  <c r="G3679" i="11"/>
  <c r="G3678" i="11"/>
  <c r="G3677" i="11"/>
  <c r="G3676" i="11"/>
  <c r="G3675" i="11"/>
  <c r="G3674" i="11"/>
  <c r="G3673" i="11"/>
  <c r="G3672" i="11"/>
  <c r="G3671" i="11"/>
  <c r="G3670" i="11"/>
  <c r="G3669" i="11"/>
  <c r="G3668" i="11"/>
  <c r="G3667" i="11"/>
  <c r="G3666" i="11"/>
  <c r="G3665" i="11"/>
  <c r="G3664" i="11"/>
  <c r="G3663" i="11"/>
  <c r="G3662" i="11"/>
  <c r="G3661" i="11"/>
  <c r="G3660" i="11"/>
  <c r="G3659" i="11"/>
  <c r="G3658" i="11"/>
  <c r="G3657" i="11"/>
  <c r="G3656" i="11"/>
  <c r="G3655" i="11"/>
  <c r="G3654" i="11"/>
  <c r="G3653" i="11"/>
  <c r="G3652" i="11"/>
  <c r="G3651" i="11"/>
  <c r="G3650" i="11"/>
  <c r="G3649" i="11"/>
  <c r="G3648" i="11"/>
  <c r="G3647" i="11"/>
  <c r="G3646" i="11"/>
  <c r="G3645" i="11"/>
  <c r="G3644" i="11"/>
  <c r="G3643" i="11"/>
  <c r="G3642" i="11"/>
  <c r="G3641" i="11"/>
  <c r="G3640" i="11"/>
  <c r="G3639" i="11"/>
  <c r="G3638" i="11"/>
  <c r="G3637" i="11"/>
  <c r="G3636" i="11"/>
  <c r="G3635" i="11"/>
  <c r="G3634" i="11"/>
  <c r="G3633" i="11"/>
  <c r="G3632" i="11"/>
  <c r="G3631" i="11"/>
  <c r="G3630" i="11"/>
  <c r="G3629" i="11"/>
  <c r="G3628" i="11"/>
  <c r="G3627" i="11"/>
  <c r="G3626" i="11"/>
  <c r="G3625" i="11"/>
  <c r="G3624" i="11"/>
  <c r="G3623" i="11"/>
  <c r="G3622" i="11"/>
  <c r="G3621" i="11"/>
  <c r="G3620" i="11"/>
  <c r="G3619" i="11"/>
  <c r="G3618" i="11"/>
  <c r="G3617" i="11"/>
  <c r="G3616" i="11"/>
  <c r="G3615" i="11"/>
  <c r="G3614" i="11"/>
  <c r="G3613" i="11"/>
  <c r="G3612" i="11"/>
  <c r="G3611" i="11"/>
  <c r="G3610" i="11"/>
  <c r="G3609" i="11"/>
  <c r="G3608" i="11"/>
  <c r="G3607" i="11"/>
  <c r="G3606" i="11"/>
  <c r="G3605" i="11"/>
  <c r="G3604" i="11"/>
  <c r="G3603" i="11"/>
  <c r="G3602" i="11"/>
  <c r="G3601" i="11"/>
  <c r="G3600" i="11"/>
  <c r="G3599" i="11"/>
  <c r="G3598" i="11"/>
  <c r="G3597" i="11"/>
  <c r="G3596" i="11"/>
  <c r="G3595" i="11"/>
  <c r="G3594" i="11"/>
  <c r="G3593" i="11"/>
  <c r="G3592" i="11"/>
  <c r="G3591" i="11"/>
  <c r="G3590" i="11"/>
  <c r="G3589" i="11"/>
  <c r="G3588" i="11"/>
  <c r="G3587" i="11"/>
  <c r="G3586" i="11"/>
  <c r="G3585" i="11"/>
  <c r="G3584" i="11"/>
  <c r="G3583" i="11"/>
  <c r="G3582" i="11"/>
  <c r="G3581" i="11"/>
  <c r="G3580" i="11"/>
  <c r="G3579" i="11"/>
  <c r="G3578" i="11"/>
  <c r="G3577" i="11"/>
  <c r="G3576" i="11"/>
  <c r="G3575" i="11"/>
  <c r="G3574" i="11"/>
  <c r="G3573" i="11"/>
  <c r="G3572" i="11"/>
  <c r="G3571" i="11"/>
  <c r="G3570" i="11"/>
  <c r="G3569" i="11"/>
  <c r="G3568" i="11"/>
  <c r="G3567" i="11"/>
  <c r="G3566" i="11"/>
  <c r="G3565" i="11"/>
  <c r="G3564" i="11"/>
  <c r="G3563" i="11"/>
  <c r="G3562" i="11"/>
  <c r="G3561" i="11"/>
  <c r="G3560" i="11"/>
  <c r="G3559" i="11"/>
  <c r="G3558" i="11"/>
  <c r="G3557" i="11"/>
  <c r="G3556" i="11"/>
  <c r="G3555" i="11"/>
  <c r="G3554" i="11"/>
  <c r="G3553" i="11"/>
  <c r="G3552" i="11"/>
  <c r="G3551" i="11"/>
  <c r="G3550" i="11"/>
  <c r="G3549" i="11"/>
  <c r="G3548" i="11"/>
  <c r="G3547" i="11"/>
  <c r="G3546" i="11"/>
  <c r="G3545" i="11"/>
  <c r="G3544" i="11"/>
  <c r="G3543" i="11"/>
  <c r="G3542" i="11"/>
  <c r="G3541" i="11"/>
  <c r="G3540" i="11"/>
  <c r="G3539" i="11"/>
  <c r="G3538" i="11"/>
  <c r="G3537" i="11"/>
  <c r="G3536" i="11"/>
  <c r="G3535" i="11"/>
  <c r="G3534" i="11"/>
  <c r="G3533" i="11"/>
  <c r="G3532" i="11"/>
  <c r="G3531" i="11"/>
  <c r="G3530" i="11"/>
  <c r="G3529" i="11"/>
  <c r="G3528" i="11"/>
  <c r="G3527" i="11"/>
  <c r="G3526" i="11"/>
  <c r="G3525" i="11"/>
  <c r="G3524" i="11"/>
  <c r="G3523" i="11"/>
  <c r="G3522" i="11"/>
  <c r="G3521" i="11"/>
  <c r="G3520" i="11"/>
  <c r="G3519" i="11"/>
  <c r="G3518" i="11"/>
  <c r="G3517" i="11"/>
  <c r="G3516" i="11"/>
  <c r="G3515" i="11"/>
  <c r="G3514" i="11"/>
  <c r="G3513" i="11"/>
  <c r="G3512" i="11"/>
  <c r="G3511" i="11"/>
  <c r="G3510" i="11"/>
  <c r="G3509" i="11"/>
  <c r="G3508" i="11"/>
  <c r="G3507" i="11"/>
  <c r="G3506" i="11"/>
  <c r="G3505" i="11"/>
  <c r="G3504" i="11"/>
  <c r="G3503" i="11"/>
  <c r="G3502" i="11"/>
  <c r="G3501" i="11"/>
  <c r="G3500" i="11"/>
  <c r="G3499" i="11"/>
  <c r="G3498" i="11"/>
  <c r="G3497" i="11"/>
  <c r="G3496" i="11"/>
  <c r="G3495" i="11"/>
  <c r="G3494" i="11"/>
  <c r="G3493" i="11"/>
  <c r="G3492" i="11"/>
  <c r="G3491" i="11"/>
  <c r="G3490" i="11"/>
  <c r="G3489" i="11"/>
  <c r="G3488" i="11"/>
  <c r="G3487" i="11"/>
  <c r="G3486" i="11"/>
  <c r="G3485" i="11"/>
  <c r="G3484" i="11"/>
  <c r="G3483" i="11"/>
  <c r="G3482" i="11"/>
  <c r="G3481" i="11"/>
  <c r="G3480" i="11"/>
  <c r="G3479" i="11"/>
  <c r="G3478" i="11"/>
  <c r="G3477" i="11"/>
  <c r="G3476" i="11"/>
  <c r="G3475" i="11"/>
  <c r="G3474" i="11"/>
  <c r="G3473" i="11"/>
  <c r="G3472" i="11"/>
  <c r="G3471" i="11"/>
  <c r="G3470" i="11"/>
  <c r="G3469" i="11"/>
  <c r="G3468" i="11"/>
  <c r="G3467" i="11"/>
  <c r="G3466" i="11"/>
  <c r="G3465" i="11"/>
  <c r="G3464" i="11"/>
  <c r="G3463" i="11"/>
  <c r="G3462" i="11"/>
  <c r="G3461" i="11"/>
  <c r="G3460" i="11"/>
  <c r="G3459" i="11"/>
  <c r="G3458" i="11"/>
  <c r="G3457" i="11"/>
  <c r="G3456" i="11"/>
  <c r="G3455" i="11"/>
  <c r="G3454" i="11"/>
  <c r="G3453" i="11"/>
  <c r="G3452" i="11"/>
  <c r="G3451" i="11"/>
  <c r="G3450" i="11"/>
  <c r="G3449" i="11"/>
  <c r="G3448" i="11"/>
  <c r="G3447" i="11"/>
  <c r="G3446" i="11"/>
  <c r="G3445" i="11"/>
  <c r="G3444" i="11"/>
  <c r="G3443" i="11"/>
  <c r="G3442" i="11"/>
  <c r="G3441" i="11"/>
  <c r="G3440" i="11"/>
  <c r="G3439" i="11"/>
  <c r="G3438" i="11"/>
  <c r="G3437" i="11"/>
  <c r="G3436" i="11"/>
  <c r="G3435" i="11"/>
  <c r="G3434" i="11"/>
  <c r="G3433" i="11"/>
  <c r="G3432" i="11"/>
  <c r="G3431" i="11"/>
  <c r="G3430" i="11"/>
  <c r="G3429" i="11"/>
  <c r="G3428" i="11"/>
  <c r="G3427" i="11"/>
  <c r="G3426" i="11"/>
  <c r="G3425" i="11"/>
  <c r="G3424" i="11"/>
  <c r="G3423" i="11"/>
  <c r="G3422" i="11"/>
  <c r="G3421" i="11"/>
  <c r="G3420" i="11"/>
  <c r="G3419" i="11"/>
  <c r="G3418" i="11"/>
  <c r="G3417" i="11"/>
  <c r="G3416" i="11"/>
  <c r="G3415" i="11"/>
  <c r="G3414" i="11"/>
  <c r="G3413" i="11"/>
  <c r="G3412" i="11"/>
  <c r="G3411" i="11"/>
  <c r="G3410" i="11"/>
  <c r="G3409" i="11"/>
  <c r="G3408" i="11"/>
  <c r="G3407" i="11"/>
  <c r="G3406" i="11"/>
  <c r="G3405" i="11"/>
  <c r="G3404" i="11"/>
  <c r="G3403" i="11"/>
  <c r="G3402" i="11"/>
  <c r="G3401" i="11"/>
  <c r="G3400" i="11"/>
  <c r="G3399" i="11"/>
  <c r="G3398" i="11"/>
  <c r="G3397" i="11"/>
  <c r="G3396" i="11"/>
  <c r="G3395" i="11"/>
  <c r="G3394" i="11"/>
  <c r="G3393" i="11"/>
  <c r="G3392" i="11"/>
  <c r="G3391" i="11"/>
  <c r="G3390" i="11"/>
  <c r="G3389" i="11"/>
  <c r="G3388" i="11"/>
  <c r="G3387" i="11"/>
  <c r="G3386" i="11"/>
  <c r="G3385" i="11"/>
  <c r="G3384" i="11"/>
  <c r="G3383" i="11"/>
  <c r="G3382" i="11"/>
  <c r="G3381" i="11"/>
  <c r="G3380" i="11"/>
  <c r="G3379" i="11"/>
  <c r="G3378" i="11"/>
  <c r="G3377" i="11"/>
  <c r="G3376" i="11"/>
  <c r="G3375" i="11"/>
  <c r="G3374" i="11"/>
  <c r="G3373" i="11"/>
  <c r="G3372" i="11"/>
  <c r="G3371" i="11"/>
  <c r="G3370" i="11"/>
  <c r="G3369" i="11"/>
  <c r="G3368" i="11"/>
  <c r="G3367" i="11"/>
  <c r="G3366" i="11"/>
  <c r="G3365" i="11"/>
  <c r="G3364" i="11"/>
  <c r="G3363" i="11"/>
  <c r="G3362" i="11"/>
  <c r="G3361" i="11"/>
  <c r="G3360" i="11"/>
  <c r="G3359" i="11"/>
  <c r="G3358" i="11"/>
  <c r="G3357" i="11"/>
  <c r="G3356" i="11"/>
  <c r="G3355" i="11"/>
  <c r="G3354" i="11"/>
  <c r="G3353" i="11"/>
  <c r="G3352" i="11"/>
  <c r="G3351" i="11"/>
  <c r="G3350" i="11"/>
  <c r="G3349" i="11"/>
  <c r="G3348" i="11"/>
  <c r="G3347" i="11"/>
  <c r="G3346" i="11"/>
  <c r="G3345" i="11"/>
  <c r="G3344" i="11"/>
  <c r="G3343" i="11"/>
  <c r="G3342" i="11"/>
  <c r="G3341" i="11"/>
  <c r="G3340" i="11"/>
  <c r="G3339" i="11"/>
  <c r="G3338" i="11"/>
  <c r="G3337" i="11"/>
  <c r="G3336" i="11"/>
  <c r="G3335" i="11"/>
  <c r="G3334" i="11"/>
  <c r="G3333" i="11"/>
  <c r="G3332" i="11"/>
  <c r="G3331" i="11"/>
  <c r="G3330" i="11"/>
  <c r="G3329" i="11"/>
  <c r="G3328" i="11"/>
  <c r="G3327" i="11"/>
  <c r="G3326" i="11"/>
  <c r="G3325" i="11"/>
  <c r="G3324" i="11"/>
  <c r="G3323" i="11"/>
  <c r="G3322" i="11"/>
  <c r="G3321" i="11"/>
  <c r="G3320" i="11"/>
  <c r="G3319" i="11"/>
  <c r="G3318" i="11"/>
  <c r="G3317" i="11"/>
  <c r="G3316" i="11"/>
  <c r="G3315" i="11"/>
  <c r="G3314" i="11"/>
  <c r="G3313" i="11"/>
  <c r="G3312" i="11"/>
  <c r="G3311" i="11"/>
  <c r="G3310" i="11"/>
  <c r="G3309" i="11"/>
  <c r="G3308" i="11"/>
  <c r="G3307" i="11"/>
  <c r="G3306" i="11"/>
  <c r="G3305" i="11"/>
  <c r="G3304" i="11"/>
  <c r="G3303" i="11"/>
  <c r="G3302" i="11"/>
  <c r="G3301" i="11"/>
  <c r="G3300" i="11"/>
  <c r="G3299" i="11"/>
  <c r="G3298" i="11"/>
  <c r="G3297" i="11"/>
  <c r="G3296" i="11"/>
  <c r="G3295" i="11"/>
  <c r="G3294" i="11"/>
  <c r="G3293" i="11"/>
  <c r="G3292" i="11"/>
  <c r="G3291" i="11"/>
  <c r="G3290" i="11"/>
  <c r="G3289" i="11"/>
  <c r="G3288" i="11"/>
  <c r="G3287" i="11"/>
  <c r="G3286" i="11"/>
  <c r="G3285" i="11"/>
  <c r="G3284" i="11"/>
  <c r="G3283" i="11"/>
  <c r="G3282" i="11"/>
  <c r="G3281" i="11"/>
  <c r="G3280" i="11"/>
  <c r="G3279" i="11"/>
  <c r="G3278" i="11"/>
  <c r="G3277" i="11"/>
  <c r="G3276" i="11"/>
  <c r="G3275" i="11"/>
  <c r="G3274" i="11"/>
  <c r="G3273" i="11"/>
  <c r="G3272" i="11"/>
  <c r="G3271" i="11"/>
  <c r="G3270" i="11"/>
  <c r="G3269" i="11"/>
  <c r="G3268" i="11"/>
  <c r="G3267" i="11"/>
  <c r="G3266" i="11"/>
  <c r="G3265" i="11"/>
  <c r="G3264" i="11"/>
  <c r="G3263" i="11"/>
  <c r="G3262" i="11"/>
  <c r="G3261" i="11"/>
  <c r="G3260" i="11"/>
  <c r="G3259" i="11"/>
  <c r="G3258" i="11"/>
  <c r="G3257" i="11"/>
  <c r="G3256" i="11"/>
  <c r="G3255" i="11"/>
  <c r="G3254" i="11"/>
  <c r="G3253" i="11"/>
  <c r="G3252" i="11"/>
  <c r="G3251" i="11"/>
  <c r="G3250" i="11"/>
  <c r="G3249" i="11"/>
  <c r="G3248" i="11"/>
  <c r="G3247" i="11"/>
  <c r="G3246" i="11"/>
  <c r="G3245" i="11"/>
  <c r="G3244" i="11"/>
  <c r="G3243" i="11"/>
  <c r="G3242" i="11"/>
  <c r="G3241" i="11"/>
  <c r="G3240" i="11"/>
  <c r="G3239" i="11"/>
  <c r="G3238" i="11"/>
  <c r="G3237" i="11"/>
  <c r="G3236" i="11"/>
  <c r="G3235" i="11"/>
  <c r="G3234" i="11"/>
  <c r="G3233" i="11"/>
  <c r="G3232" i="11"/>
  <c r="G3231" i="11"/>
  <c r="G3230" i="11"/>
  <c r="G3229" i="11"/>
  <c r="G3228" i="11"/>
  <c r="G3227" i="11"/>
  <c r="G3226" i="11"/>
  <c r="G3225" i="11"/>
  <c r="G3224" i="11"/>
  <c r="G3223" i="11"/>
  <c r="G3222" i="11"/>
  <c r="G3221" i="11"/>
  <c r="G3220" i="11"/>
  <c r="G3219" i="11"/>
  <c r="G3218" i="11"/>
  <c r="G3217" i="11"/>
  <c r="G3216" i="11"/>
  <c r="G3215" i="11"/>
  <c r="G3214" i="11"/>
  <c r="G3213" i="11"/>
  <c r="G3212" i="11"/>
  <c r="G3211" i="11"/>
  <c r="G3210" i="11"/>
  <c r="G3209" i="11"/>
  <c r="G3208" i="11"/>
  <c r="G3207" i="11"/>
  <c r="G3206" i="11"/>
  <c r="G3205" i="11"/>
  <c r="G3204" i="11"/>
  <c r="G3203" i="11"/>
  <c r="G3202" i="11"/>
  <c r="G3201" i="11"/>
  <c r="G3200" i="11"/>
  <c r="G3199" i="11"/>
  <c r="G3198" i="11"/>
  <c r="G3197" i="11"/>
  <c r="G3196" i="11"/>
  <c r="G3195" i="11"/>
  <c r="G3194" i="11"/>
  <c r="G3193" i="11"/>
  <c r="G3192" i="11"/>
  <c r="G3191" i="11"/>
  <c r="G3190" i="11"/>
  <c r="G3189" i="11"/>
  <c r="G3188" i="11"/>
  <c r="G3187" i="11"/>
  <c r="G3186" i="11"/>
  <c r="G3185" i="11"/>
  <c r="G3184" i="11"/>
  <c r="G3183" i="11"/>
  <c r="G3182" i="11"/>
  <c r="G3181" i="11"/>
  <c r="G3180" i="11"/>
  <c r="G3179" i="11"/>
  <c r="G3178" i="11"/>
  <c r="G3177" i="11"/>
  <c r="G3176" i="11"/>
  <c r="G3175" i="11"/>
  <c r="G3174" i="11"/>
  <c r="G3173" i="11"/>
  <c r="G3172" i="11"/>
  <c r="G3171" i="11"/>
  <c r="G3170" i="11"/>
  <c r="G3169" i="11"/>
  <c r="G3168" i="11"/>
  <c r="G3167" i="11"/>
  <c r="G3166" i="11"/>
  <c r="G3165" i="11"/>
  <c r="G3164" i="11"/>
  <c r="G3163" i="11"/>
  <c r="G3162" i="11"/>
  <c r="G3161" i="11"/>
  <c r="G3160" i="11"/>
  <c r="G3159" i="11"/>
  <c r="G3158" i="11"/>
  <c r="G3157" i="11"/>
  <c r="G3156" i="11"/>
  <c r="G3155" i="11"/>
  <c r="G3154" i="11"/>
  <c r="G3153" i="11"/>
  <c r="G3152" i="11"/>
  <c r="G3151" i="11"/>
  <c r="G3150" i="11"/>
  <c r="G3149" i="11"/>
  <c r="G3148" i="11"/>
  <c r="G3147" i="11"/>
  <c r="G3146" i="11"/>
  <c r="G3145" i="11"/>
  <c r="G3144" i="11"/>
  <c r="G3143" i="11"/>
  <c r="G3142" i="11"/>
  <c r="G3141" i="11"/>
  <c r="G3140" i="11"/>
  <c r="G3139" i="11"/>
  <c r="G3138" i="11"/>
  <c r="G3137" i="11"/>
  <c r="G3136" i="11"/>
  <c r="G3135" i="11"/>
  <c r="G3134" i="11"/>
  <c r="G3133" i="11"/>
  <c r="G3132" i="11"/>
  <c r="G3131" i="11"/>
  <c r="G3130" i="11"/>
  <c r="G3129" i="11"/>
  <c r="G3128" i="11"/>
  <c r="G3127" i="11"/>
  <c r="G3126" i="11"/>
  <c r="G3125" i="11"/>
  <c r="G3124" i="11"/>
  <c r="G3123" i="11"/>
  <c r="G3122" i="11"/>
  <c r="G3121" i="11"/>
  <c r="G3120" i="11"/>
  <c r="G3119" i="11"/>
  <c r="G3118" i="11"/>
  <c r="G3117" i="11"/>
  <c r="G3116" i="11"/>
  <c r="G3115" i="11"/>
  <c r="G3114" i="11"/>
  <c r="G3113" i="11"/>
  <c r="G3112" i="11"/>
  <c r="G3111" i="11"/>
  <c r="G3110" i="11"/>
  <c r="G3109" i="11"/>
  <c r="G3108" i="11"/>
  <c r="G3107" i="11"/>
  <c r="G3106" i="11"/>
  <c r="G3105" i="11"/>
  <c r="G3104" i="11"/>
  <c r="G3103" i="11"/>
  <c r="G3102" i="11"/>
  <c r="G3101" i="11"/>
  <c r="G3100" i="11"/>
  <c r="G3099" i="11"/>
  <c r="G3098" i="11"/>
  <c r="G3097" i="11"/>
  <c r="G3096" i="11"/>
  <c r="G3095" i="11"/>
  <c r="G3094" i="11"/>
  <c r="G3093" i="11"/>
  <c r="G3092" i="11"/>
  <c r="G3091" i="11"/>
  <c r="G3090" i="11"/>
  <c r="G3089" i="11"/>
  <c r="G3088" i="11"/>
  <c r="G3087" i="11"/>
  <c r="G3086" i="11"/>
  <c r="G3085" i="11"/>
  <c r="G3084" i="11"/>
  <c r="G3083" i="11"/>
  <c r="G3082" i="11"/>
  <c r="G3081" i="11"/>
  <c r="G3080" i="11"/>
  <c r="G3079" i="11"/>
  <c r="G3078" i="11"/>
  <c r="G3077" i="11"/>
  <c r="G3076" i="11"/>
  <c r="G3075" i="11"/>
  <c r="G3074" i="11"/>
  <c r="G3073" i="11"/>
  <c r="G3072" i="11"/>
  <c r="G3071" i="11"/>
  <c r="G3070" i="11"/>
  <c r="G3069" i="11"/>
  <c r="G3068" i="11"/>
  <c r="G3067" i="11"/>
  <c r="G3066" i="11"/>
  <c r="G3065" i="11"/>
  <c r="G3064" i="11"/>
  <c r="G3063" i="11"/>
  <c r="G3062" i="11"/>
  <c r="G3061" i="11"/>
  <c r="G3060" i="11"/>
  <c r="G3059" i="11"/>
  <c r="G3058" i="11"/>
  <c r="G3057" i="11"/>
  <c r="G3056" i="11"/>
  <c r="G3055" i="11"/>
  <c r="G3054" i="11"/>
  <c r="G3053" i="11"/>
  <c r="G3052" i="11"/>
  <c r="G3051" i="11"/>
  <c r="G3050" i="11"/>
  <c r="G3049" i="11"/>
  <c r="G3048" i="11"/>
  <c r="G3047" i="11"/>
  <c r="G3046" i="11"/>
  <c r="G3045" i="11"/>
  <c r="G3044" i="11"/>
  <c r="G3043" i="11"/>
  <c r="G3042" i="11"/>
  <c r="G3041" i="11"/>
  <c r="G3040" i="11"/>
  <c r="G3039" i="11"/>
  <c r="G3038" i="11"/>
  <c r="G3037" i="11"/>
  <c r="G3036" i="11"/>
  <c r="G3035" i="11"/>
  <c r="G3034" i="11"/>
  <c r="G3033" i="11"/>
  <c r="G3032" i="11"/>
  <c r="G3031" i="11"/>
  <c r="G3030" i="11"/>
  <c r="G3029" i="11"/>
  <c r="G3028" i="11"/>
  <c r="G3027" i="11"/>
  <c r="G3026" i="11"/>
  <c r="G3025" i="11"/>
  <c r="G3024" i="11"/>
  <c r="G3023" i="11"/>
  <c r="G3022" i="11"/>
  <c r="G3021" i="11"/>
  <c r="G3020" i="11"/>
  <c r="G3019" i="11"/>
  <c r="G3018" i="11"/>
  <c r="G3017" i="11"/>
  <c r="G3016" i="11"/>
  <c r="G3015" i="11"/>
  <c r="G3014" i="11"/>
  <c r="G3013" i="11"/>
  <c r="G3012" i="11"/>
  <c r="G3011" i="11"/>
  <c r="G3010" i="11"/>
  <c r="G3009" i="11"/>
  <c r="G3008" i="11"/>
  <c r="G3007" i="11"/>
  <c r="G3006" i="11"/>
  <c r="G3005" i="11"/>
  <c r="G3004" i="11"/>
  <c r="G3003" i="11"/>
  <c r="G3002" i="11"/>
  <c r="G3001" i="11"/>
  <c r="G3000" i="11"/>
  <c r="G2999" i="11"/>
  <c r="G2998" i="11"/>
  <c r="G2997" i="11"/>
  <c r="G2996" i="11"/>
  <c r="G2995" i="11"/>
  <c r="G2994" i="11"/>
  <c r="G2993" i="11"/>
  <c r="G2992" i="11"/>
  <c r="G2991" i="11"/>
  <c r="G2990" i="11"/>
  <c r="G2989" i="11"/>
  <c r="G2988" i="11"/>
  <c r="G2987" i="11"/>
  <c r="G2986" i="11"/>
  <c r="G2985" i="11"/>
  <c r="G2984" i="11"/>
  <c r="G2983" i="11"/>
  <c r="G2982" i="11"/>
  <c r="G2981" i="11"/>
  <c r="G2980" i="11"/>
  <c r="G2979" i="11"/>
  <c r="G2978" i="11"/>
  <c r="G2977" i="11"/>
  <c r="G2976" i="11"/>
  <c r="G2975" i="11"/>
  <c r="G2974" i="11"/>
  <c r="G2973" i="11"/>
  <c r="G2972" i="11"/>
  <c r="G2971" i="11"/>
  <c r="G2970" i="11"/>
  <c r="G2969" i="11"/>
  <c r="G2968" i="11"/>
  <c r="G2967" i="11"/>
  <c r="G2966" i="11"/>
  <c r="G2965" i="11"/>
  <c r="G2964" i="11"/>
  <c r="G2963" i="11"/>
  <c r="G2962" i="11"/>
  <c r="G2961" i="11"/>
  <c r="G2960" i="11"/>
  <c r="G2959" i="11"/>
  <c r="G2958" i="11"/>
  <c r="G2957" i="11"/>
  <c r="G2956" i="11"/>
  <c r="G2955" i="11"/>
  <c r="G2954" i="11"/>
  <c r="G2953" i="11"/>
  <c r="G2952" i="11"/>
  <c r="G2951" i="11"/>
  <c r="G2950" i="11"/>
  <c r="G2949" i="11"/>
  <c r="G2948" i="11"/>
  <c r="G2947" i="11"/>
  <c r="G2946" i="11"/>
  <c r="G2945" i="11"/>
  <c r="G2944" i="11"/>
  <c r="G2943" i="11"/>
  <c r="G2942" i="11"/>
  <c r="G2941" i="11"/>
  <c r="G2940" i="11"/>
  <c r="G2939" i="11"/>
  <c r="G2938" i="11"/>
  <c r="G2937" i="11"/>
  <c r="G2936" i="11"/>
  <c r="G2935" i="11"/>
  <c r="G2934" i="11"/>
  <c r="G2933" i="11"/>
  <c r="G2932" i="11"/>
  <c r="G2931" i="11"/>
  <c r="G2930" i="11"/>
  <c r="G2929" i="11"/>
  <c r="G2928" i="11"/>
  <c r="G2927" i="11"/>
  <c r="G2926" i="11"/>
  <c r="G2925" i="11"/>
  <c r="G2924" i="11"/>
  <c r="G2923" i="11"/>
  <c r="G2922" i="11"/>
  <c r="G2921" i="11"/>
  <c r="G2920" i="11"/>
  <c r="G2919" i="11"/>
  <c r="G2918" i="11"/>
  <c r="G2917" i="11"/>
  <c r="G2916" i="11"/>
  <c r="G2915" i="11"/>
  <c r="G2914" i="11"/>
  <c r="G2913" i="11"/>
  <c r="G2912" i="11"/>
  <c r="G2911" i="11"/>
  <c r="G2910" i="11"/>
  <c r="G2909" i="11"/>
  <c r="G2908" i="11"/>
  <c r="G2907" i="11"/>
  <c r="G2906" i="11"/>
  <c r="G2905" i="11"/>
  <c r="G2904" i="11"/>
  <c r="G2903" i="11"/>
  <c r="G2902" i="11"/>
  <c r="G2901" i="11"/>
  <c r="G2900" i="11"/>
  <c r="G2899" i="11"/>
  <c r="G2898" i="11"/>
  <c r="G2897" i="11"/>
  <c r="G2896" i="11"/>
  <c r="G2895" i="11"/>
  <c r="G2894" i="11"/>
  <c r="G2893" i="11"/>
  <c r="G2892" i="11"/>
  <c r="G2891" i="11"/>
  <c r="G2890" i="11"/>
  <c r="G2889" i="11"/>
  <c r="G2888" i="11"/>
  <c r="G2887" i="11"/>
  <c r="G2886" i="11"/>
  <c r="G2885" i="11"/>
  <c r="G2884" i="11"/>
  <c r="G2883" i="11"/>
  <c r="G2882" i="11"/>
  <c r="G2881" i="11"/>
  <c r="G2880" i="11"/>
  <c r="G2879" i="11"/>
  <c r="G2878" i="11"/>
  <c r="G2877" i="11"/>
  <c r="G2876" i="11"/>
  <c r="G2875" i="11"/>
  <c r="G2874" i="11"/>
  <c r="G2873" i="11"/>
  <c r="G2872" i="11"/>
  <c r="G2871" i="11"/>
  <c r="G2870" i="11"/>
  <c r="G2869" i="11"/>
  <c r="G2868" i="11"/>
  <c r="G2867" i="11"/>
  <c r="G2866" i="11"/>
  <c r="G2865" i="11"/>
  <c r="G2864" i="11"/>
  <c r="G2863" i="11"/>
  <c r="G2862" i="11"/>
  <c r="G2861" i="11"/>
  <c r="G2860" i="11"/>
  <c r="G2859" i="11"/>
  <c r="G2858" i="11"/>
  <c r="G2857" i="11"/>
  <c r="G2856" i="11"/>
  <c r="G2855" i="11"/>
  <c r="G2854" i="11"/>
  <c r="G2853" i="11"/>
  <c r="G2852" i="11"/>
  <c r="G2851" i="11"/>
  <c r="G2850" i="11"/>
  <c r="G2849" i="11"/>
  <c r="G2848" i="11"/>
  <c r="G2847" i="11"/>
  <c r="G2846" i="11"/>
  <c r="G2845" i="11"/>
  <c r="G2844" i="11"/>
  <c r="G2843" i="11"/>
  <c r="G2842" i="11"/>
  <c r="G2841" i="11"/>
  <c r="G2840" i="11"/>
  <c r="G2839" i="11"/>
  <c r="G2838" i="11"/>
  <c r="G2837" i="11"/>
  <c r="G2836" i="11"/>
  <c r="G2835" i="11"/>
  <c r="G2834" i="11"/>
  <c r="G2833" i="11"/>
  <c r="G2832" i="11"/>
  <c r="G2831" i="11"/>
  <c r="G2830" i="11"/>
  <c r="G2829" i="11"/>
  <c r="G2828" i="11"/>
  <c r="G2827" i="11"/>
  <c r="G2826" i="11"/>
  <c r="G2825" i="11"/>
  <c r="G2824" i="11"/>
  <c r="G2823" i="11"/>
  <c r="G2822" i="11"/>
  <c r="G2821" i="11"/>
  <c r="G2820" i="11"/>
  <c r="G2819" i="11"/>
  <c r="G2818" i="11"/>
  <c r="G2817" i="11"/>
  <c r="G2816" i="11"/>
  <c r="G2815" i="11"/>
  <c r="G2814" i="11"/>
  <c r="G2813" i="11"/>
  <c r="G2812" i="11"/>
  <c r="G2811" i="11"/>
  <c r="G2810" i="11"/>
  <c r="G2809" i="11"/>
  <c r="G2808" i="11"/>
  <c r="G2807" i="11"/>
  <c r="G2806" i="11"/>
  <c r="G2805" i="11"/>
  <c r="G2804" i="11"/>
  <c r="G2803" i="11"/>
  <c r="G2802" i="11"/>
  <c r="G2801" i="11"/>
  <c r="G2800" i="11"/>
  <c r="G2799" i="11"/>
  <c r="G2798" i="11"/>
  <c r="G2797" i="11"/>
  <c r="G2796" i="11"/>
  <c r="G2795" i="11"/>
  <c r="G2794" i="11"/>
  <c r="G2793" i="11"/>
  <c r="G2792" i="11"/>
  <c r="G2791" i="11"/>
  <c r="G2790" i="11"/>
  <c r="G2789" i="11"/>
  <c r="G2788" i="11"/>
  <c r="G2787" i="11"/>
  <c r="G2786" i="11"/>
  <c r="G2785" i="11"/>
  <c r="G2784" i="11"/>
  <c r="G2783" i="11"/>
  <c r="G2782" i="11"/>
  <c r="G2781" i="11"/>
  <c r="G2780" i="11"/>
  <c r="G2779" i="11"/>
  <c r="G2778" i="11"/>
  <c r="G2777" i="11"/>
  <c r="G2776" i="11"/>
  <c r="G2775" i="11"/>
  <c r="G2774" i="11"/>
  <c r="G2773" i="11"/>
  <c r="G2772" i="11"/>
  <c r="G2771" i="11"/>
  <c r="G2770" i="11"/>
  <c r="G2769" i="11"/>
  <c r="G2768" i="11"/>
  <c r="G2767" i="11"/>
  <c r="G2766" i="11"/>
  <c r="G2765" i="11"/>
  <c r="G2764" i="11"/>
  <c r="G2763" i="11"/>
  <c r="G2762" i="11"/>
  <c r="G2761" i="11"/>
  <c r="G2760" i="11"/>
  <c r="G2759" i="11"/>
  <c r="G2758" i="11"/>
  <c r="G2757" i="11"/>
  <c r="G2756" i="11"/>
  <c r="G2755" i="11"/>
  <c r="G2754" i="11"/>
  <c r="G2753" i="11"/>
  <c r="G2752" i="11"/>
  <c r="G2751" i="11"/>
  <c r="G2750" i="11"/>
  <c r="G2749" i="11"/>
  <c r="G2748" i="11"/>
  <c r="G2747" i="11"/>
  <c r="G2746" i="11"/>
  <c r="G2745" i="11"/>
  <c r="G2744" i="11"/>
  <c r="G2743" i="11"/>
  <c r="G2742" i="11"/>
  <c r="G2741" i="11"/>
  <c r="G2740" i="11"/>
  <c r="G2739" i="11"/>
  <c r="G2738" i="11"/>
  <c r="G2737" i="11"/>
  <c r="G2736" i="11"/>
  <c r="G2735" i="11"/>
  <c r="G2734" i="11"/>
  <c r="G2733" i="11"/>
  <c r="G2732" i="11"/>
  <c r="G2731" i="11"/>
  <c r="G2730" i="11"/>
  <c r="G2729" i="11"/>
  <c r="G2728" i="11"/>
  <c r="G2727" i="11"/>
  <c r="G2726" i="11"/>
  <c r="G2725" i="11"/>
  <c r="G2724" i="11"/>
  <c r="G2723" i="11"/>
  <c r="G2722" i="11"/>
  <c r="G2721" i="11"/>
  <c r="G2720" i="11"/>
  <c r="G2719" i="11"/>
  <c r="G2718" i="11"/>
  <c r="G2717" i="11"/>
  <c r="G2716" i="11"/>
  <c r="G2715" i="11"/>
  <c r="G2714" i="11"/>
  <c r="G2713" i="11"/>
  <c r="G2712" i="11"/>
  <c r="G2711" i="11"/>
  <c r="G2710" i="11"/>
  <c r="G2709" i="11"/>
  <c r="G2708" i="11"/>
  <c r="G2707" i="11"/>
  <c r="G2706" i="11"/>
  <c r="G2705" i="11"/>
  <c r="G2704" i="11"/>
  <c r="G2703" i="11"/>
  <c r="G2702" i="11"/>
  <c r="G2701" i="11"/>
  <c r="G2700" i="11"/>
  <c r="G2699" i="11"/>
  <c r="G2698" i="11"/>
  <c r="G2697" i="11"/>
  <c r="G2696" i="11"/>
  <c r="G2695" i="11"/>
  <c r="G2694" i="11"/>
  <c r="G2693" i="11"/>
  <c r="G2692" i="11"/>
  <c r="G2691" i="11"/>
  <c r="G2690" i="11"/>
  <c r="G2689" i="11"/>
  <c r="G2688" i="11"/>
  <c r="G2687" i="11"/>
  <c r="G2686" i="11"/>
  <c r="G2685" i="11"/>
  <c r="G2684" i="11"/>
  <c r="G2683" i="11"/>
  <c r="G2682" i="11"/>
  <c r="G2681" i="11"/>
  <c r="G2680" i="11"/>
  <c r="G2679" i="11"/>
  <c r="G2678" i="11"/>
  <c r="G2677" i="11"/>
  <c r="G2676" i="11"/>
  <c r="G2675" i="11"/>
  <c r="G2674" i="11"/>
  <c r="G2673" i="11"/>
  <c r="G2672" i="11"/>
  <c r="G2671" i="11"/>
  <c r="G2670" i="11"/>
  <c r="G2669" i="11"/>
  <c r="G2668" i="11"/>
  <c r="G2667" i="11"/>
  <c r="G2666" i="11"/>
  <c r="G2665" i="11"/>
  <c r="G2664" i="11"/>
  <c r="G2663" i="11"/>
  <c r="G2662" i="11"/>
  <c r="G2661" i="11"/>
  <c r="G2660" i="11"/>
  <c r="G2659" i="11"/>
  <c r="G2658" i="11"/>
  <c r="G2657" i="11"/>
  <c r="G2656" i="11"/>
  <c r="G2655" i="11"/>
  <c r="G2654" i="11"/>
  <c r="G2653" i="11"/>
  <c r="G2652" i="11"/>
  <c r="G2651" i="11"/>
  <c r="G2650" i="11"/>
  <c r="G2649" i="11"/>
  <c r="G2648" i="11"/>
  <c r="G2647" i="11"/>
  <c r="G2646" i="11"/>
  <c r="G2645" i="11"/>
  <c r="G2644" i="11"/>
  <c r="G2643" i="11"/>
  <c r="G2642" i="11"/>
  <c r="G2641" i="11"/>
  <c r="G2640" i="11"/>
  <c r="G2639" i="11"/>
  <c r="G2638" i="11"/>
  <c r="G2637" i="11"/>
  <c r="G2636" i="11"/>
  <c r="G2635" i="11"/>
  <c r="G2634" i="11"/>
  <c r="G2633" i="11"/>
  <c r="G2632" i="11"/>
  <c r="G2631" i="11"/>
  <c r="G2630" i="11"/>
  <c r="G2629" i="11"/>
  <c r="G2628" i="11"/>
  <c r="G2627" i="11"/>
  <c r="G2626" i="11"/>
  <c r="G2625" i="11"/>
  <c r="G2624" i="11"/>
  <c r="G2623" i="11"/>
  <c r="G2622" i="11"/>
  <c r="G2621" i="11"/>
  <c r="G2620" i="11"/>
  <c r="G2619" i="11"/>
  <c r="G2618" i="11"/>
  <c r="G2617" i="11"/>
  <c r="G2616" i="11"/>
  <c r="G2615" i="11"/>
  <c r="G2614" i="11"/>
  <c r="G2613" i="11"/>
  <c r="G2612" i="11"/>
  <c r="G2611" i="11"/>
  <c r="G2610" i="11"/>
  <c r="G2609" i="11"/>
  <c r="G2608" i="11"/>
  <c r="G2607" i="11"/>
  <c r="G2606" i="11"/>
  <c r="G2605" i="11"/>
  <c r="G2604" i="11"/>
  <c r="G2603" i="11"/>
  <c r="G2602" i="11"/>
  <c r="G2601" i="11"/>
  <c r="G2600" i="11"/>
  <c r="G2599" i="11"/>
  <c r="G2598" i="11"/>
  <c r="G2597" i="11"/>
  <c r="G2596" i="11"/>
  <c r="G2595" i="11"/>
  <c r="G2594" i="11"/>
  <c r="G2593" i="11"/>
  <c r="G2592" i="11"/>
  <c r="G2591" i="11"/>
  <c r="G2590" i="11"/>
  <c r="G2589" i="11"/>
  <c r="G2588" i="11"/>
  <c r="G2587" i="11"/>
  <c r="G2586" i="11"/>
  <c r="G2585" i="11"/>
  <c r="G2584" i="11"/>
  <c r="G2583" i="11"/>
  <c r="G2582" i="11"/>
  <c r="G2581" i="11"/>
  <c r="G2580" i="11"/>
  <c r="G2579" i="11"/>
  <c r="G2578" i="11"/>
  <c r="G2577" i="11"/>
  <c r="G2576" i="11"/>
  <c r="G2575" i="11"/>
  <c r="G2574" i="11"/>
  <c r="G2573" i="11"/>
  <c r="G2572" i="11"/>
  <c r="G2571" i="11"/>
  <c r="G2570" i="11"/>
  <c r="G2569" i="11"/>
  <c r="G2568" i="11"/>
  <c r="G2567" i="11"/>
  <c r="G2566" i="11"/>
  <c r="G2565" i="11"/>
  <c r="G2564" i="11"/>
  <c r="G2563" i="11"/>
  <c r="G2562" i="11"/>
  <c r="G2561" i="11"/>
  <c r="G2560" i="11"/>
  <c r="G2559" i="11"/>
  <c r="G2558" i="11"/>
  <c r="G2557" i="11"/>
  <c r="G2556" i="11"/>
  <c r="G2555" i="11"/>
  <c r="G2554" i="11"/>
  <c r="G2553" i="11"/>
  <c r="G2552" i="11"/>
  <c r="G2551" i="11"/>
  <c r="G2550" i="11"/>
  <c r="G2549" i="11"/>
  <c r="G2548" i="11"/>
  <c r="G2547" i="11"/>
  <c r="G2546" i="11"/>
  <c r="G2545" i="11"/>
  <c r="G2544" i="11"/>
  <c r="G2543" i="11"/>
  <c r="G2542" i="11"/>
  <c r="G2541" i="11"/>
  <c r="G2540" i="11"/>
  <c r="G2539" i="11"/>
  <c r="G2538" i="11"/>
  <c r="G2537" i="11"/>
  <c r="G2536" i="11"/>
  <c r="G2535" i="11"/>
  <c r="G2534" i="11"/>
  <c r="G2533" i="11"/>
  <c r="G2532" i="11"/>
  <c r="G2531" i="11"/>
  <c r="G2530" i="11"/>
  <c r="G2529" i="11"/>
  <c r="G2528" i="11"/>
  <c r="G2527" i="11"/>
  <c r="G2526" i="11"/>
  <c r="G2525" i="11"/>
  <c r="G2524" i="11"/>
  <c r="G2523" i="11"/>
  <c r="G2522" i="11"/>
  <c r="G2521" i="11"/>
  <c r="G2520" i="11"/>
  <c r="G2519" i="11"/>
  <c r="G2518" i="11"/>
  <c r="G2517" i="11"/>
  <c r="G2516" i="11"/>
  <c r="G2515" i="11"/>
  <c r="G2514" i="11"/>
  <c r="G2513" i="11"/>
  <c r="G2512" i="11"/>
  <c r="G2511" i="11"/>
  <c r="G2510" i="11"/>
  <c r="G2509" i="11"/>
  <c r="G2508" i="11"/>
  <c r="G2507" i="11"/>
  <c r="G2506" i="11"/>
  <c r="G2505" i="11"/>
  <c r="G2504" i="11"/>
  <c r="G2503" i="11"/>
  <c r="G2502" i="11"/>
  <c r="G2501" i="11"/>
  <c r="G2500" i="11"/>
  <c r="G2499" i="11"/>
  <c r="G2498" i="11"/>
  <c r="G2497" i="11"/>
  <c r="G2496" i="11"/>
  <c r="G2495" i="11"/>
  <c r="G2494" i="11"/>
  <c r="G2493" i="11"/>
  <c r="G2492" i="11"/>
  <c r="G2491" i="11"/>
  <c r="G2490" i="11"/>
  <c r="G2489" i="11"/>
  <c r="G2488" i="11"/>
  <c r="G2487" i="11"/>
  <c r="G2486" i="11"/>
  <c r="G2485" i="11"/>
  <c r="G2484" i="11"/>
  <c r="G2483" i="11"/>
  <c r="G2482" i="11"/>
  <c r="G2481" i="11"/>
  <c r="G2480" i="11"/>
  <c r="G2479" i="11"/>
  <c r="G2478" i="11"/>
  <c r="G2477" i="11"/>
  <c r="G2476" i="11"/>
  <c r="G2475" i="11"/>
  <c r="G2474" i="11"/>
  <c r="G2473" i="11"/>
  <c r="G2472" i="11"/>
  <c r="G2471" i="11"/>
  <c r="G2470" i="11"/>
  <c r="G2469" i="11"/>
  <c r="G2468" i="11"/>
  <c r="G2467" i="11"/>
  <c r="G2466" i="11"/>
  <c r="G2465" i="11"/>
  <c r="G2464" i="11"/>
  <c r="G2463" i="11"/>
  <c r="G2462" i="11"/>
  <c r="G2461" i="11"/>
  <c r="G2460" i="11"/>
  <c r="G2459" i="11"/>
  <c r="G2458" i="11"/>
  <c r="G2457" i="11"/>
  <c r="G2456" i="11"/>
  <c r="G2455" i="11"/>
  <c r="G2454" i="11"/>
  <c r="G2453" i="11"/>
  <c r="G2452" i="11"/>
  <c r="G2451" i="11"/>
  <c r="G2450" i="11"/>
  <c r="G2449" i="11"/>
  <c r="G2448" i="11"/>
  <c r="G2447" i="11"/>
  <c r="G2446" i="11"/>
  <c r="G2445" i="11"/>
  <c r="G2444" i="11"/>
  <c r="G2443" i="11"/>
  <c r="G2442" i="11"/>
  <c r="G2441" i="11"/>
  <c r="G2440" i="11"/>
  <c r="G2439" i="11"/>
  <c r="G2438" i="11"/>
  <c r="G2437" i="11"/>
  <c r="G2436" i="11"/>
  <c r="G2435" i="11"/>
  <c r="G2434" i="11"/>
  <c r="G2433" i="11"/>
  <c r="G2432" i="11"/>
  <c r="G2431" i="11"/>
  <c r="G2430" i="11"/>
  <c r="G2429" i="11"/>
  <c r="G2428" i="11"/>
  <c r="G2427" i="11"/>
  <c r="G2426" i="11"/>
  <c r="G2425" i="11"/>
  <c r="G2424" i="11"/>
  <c r="G2423" i="11"/>
  <c r="G2422" i="11"/>
  <c r="G2421" i="11"/>
  <c r="G2420" i="11"/>
  <c r="G2419" i="11"/>
  <c r="G2418" i="11"/>
  <c r="G2417" i="11"/>
  <c r="G2416" i="11"/>
  <c r="G2415" i="11"/>
  <c r="G2414" i="11"/>
  <c r="G2413" i="11"/>
  <c r="G2412" i="11"/>
  <c r="G2411" i="11"/>
  <c r="G2410" i="11"/>
  <c r="G2409" i="11"/>
  <c r="G2408" i="11"/>
  <c r="G2407" i="11"/>
  <c r="G2406" i="11"/>
  <c r="G2405" i="11"/>
  <c r="G2404" i="11"/>
  <c r="G2403" i="11"/>
  <c r="G2402" i="11"/>
  <c r="G2401" i="11"/>
  <c r="G2400" i="11"/>
  <c r="G2399" i="11"/>
  <c r="G2398" i="11"/>
  <c r="G2397" i="11"/>
  <c r="G2396" i="11"/>
  <c r="G2395" i="11"/>
  <c r="G2394" i="11"/>
  <c r="G2393" i="11"/>
  <c r="G2392" i="11"/>
  <c r="G2391" i="11"/>
  <c r="G2390" i="11"/>
  <c r="G2389" i="11"/>
  <c r="G2388" i="11"/>
  <c r="G2387" i="11"/>
  <c r="G2386" i="11"/>
  <c r="G2385" i="11"/>
  <c r="G2384" i="11"/>
  <c r="G2383" i="11"/>
  <c r="G2382" i="11"/>
  <c r="G2381" i="11"/>
  <c r="G2380" i="11"/>
  <c r="G2379" i="11"/>
  <c r="G2378" i="11"/>
  <c r="G2377" i="11"/>
  <c r="G2376" i="11"/>
  <c r="G2375" i="11"/>
  <c r="G2374" i="11"/>
  <c r="G2373" i="11"/>
  <c r="G2372" i="11"/>
  <c r="G2371" i="11"/>
  <c r="G2370" i="11"/>
  <c r="G2369" i="11"/>
  <c r="G2368" i="11"/>
  <c r="G2367" i="11"/>
  <c r="G2366" i="11"/>
  <c r="G2365" i="11"/>
  <c r="G2364" i="11"/>
  <c r="G2363" i="11"/>
  <c r="G2362" i="11"/>
  <c r="G2361" i="11"/>
  <c r="G2360" i="11"/>
  <c r="G2359" i="11"/>
  <c r="G2358" i="11"/>
  <c r="G2357" i="11"/>
  <c r="G2356" i="11"/>
  <c r="G2355" i="11"/>
  <c r="G2354" i="11"/>
  <c r="G2353" i="11"/>
  <c r="G2352" i="11"/>
  <c r="G2351" i="11"/>
  <c r="G2350" i="11"/>
  <c r="G2349" i="11"/>
  <c r="G2348" i="11"/>
  <c r="G2347" i="11"/>
  <c r="G2346" i="11"/>
  <c r="G2345" i="11"/>
  <c r="G2344" i="11"/>
  <c r="G2343" i="11"/>
  <c r="G2342" i="11"/>
  <c r="G2341" i="11"/>
  <c r="G2340" i="11"/>
  <c r="G2339" i="11"/>
  <c r="G2338" i="11"/>
  <c r="G2337" i="11"/>
  <c r="G2336" i="11"/>
  <c r="G2335" i="11"/>
  <c r="G2334" i="11"/>
  <c r="G2333" i="11"/>
  <c r="G2332" i="11"/>
  <c r="G2331" i="11"/>
  <c r="G2330" i="11"/>
  <c r="G2329" i="11"/>
  <c r="G2328" i="11"/>
  <c r="G2327" i="11"/>
  <c r="G2326" i="11"/>
  <c r="G2325" i="11"/>
  <c r="G2324" i="11"/>
  <c r="G2323" i="11"/>
  <c r="G2322" i="11"/>
  <c r="G2321" i="11"/>
  <c r="G2320" i="11"/>
  <c r="G2319" i="11"/>
  <c r="G2318" i="11"/>
  <c r="G2317" i="11"/>
  <c r="G2316" i="11"/>
  <c r="G2315" i="11"/>
  <c r="G2314" i="11"/>
  <c r="G2313" i="11"/>
  <c r="G2312" i="11"/>
  <c r="G2311" i="11"/>
  <c r="G2310" i="11"/>
  <c r="G2309" i="11"/>
  <c r="G2308" i="11"/>
  <c r="G2307" i="11"/>
  <c r="G2306" i="11"/>
  <c r="G2305" i="11"/>
  <c r="G2304" i="11"/>
  <c r="G2303" i="11"/>
  <c r="G2302" i="11"/>
  <c r="G2301" i="11"/>
  <c r="G2300" i="11"/>
  <c r="G2299" i="11"/>
  <c r="G2298" i="11"/>
  <c r="G2297" i="11"/>
  <c r="G2296" i="11"/>
  <c r="G2295" i="11"/>
  <c r="G2294" i="11"/>
  <c r="G2293" i="11"/>
  <c r="G2292" i="11"/>
  <c r="G2291" i="11"/>
  <c r="G2290" i="11"/>
  <c r="G2289" i="11"/>
  <c r="G2288" i="11"/>
  <c r="G2287" i="11"/>
  <c r="G2286" i="11"/>
  <c r="G2285" i="11"/>
  <c r="G2284" i="11"/>
  <c r="G2283" i="11"/>
  <c r="G2282" i="11"/>
  <c r="G2281" i="11"/>
  <c r="G2280" i="11"/>
  <c r="G2279" i="11"/>
  <c r="G2278" i="11"/>
  <c r="G2277" i="11"/>
  <c r="G2276" i="11"/>
  <c r="G2275" i="11"/>
  <c r="G2274" i="11"/>
  <c r="G2273" i="11"/>
  <c r="G2272" i="11"/>
  <c r="G2271" i="11"/>
  <c r="G2270" i="11"/>
  <c r="G2269" i="11"/>
  <c r="G2268" i="11"/>
  <c r="G2267" i="11"/>
  <c r="G2266" i="11"/>
  <c r="G2265" i="11"/>
  <c r="G2264" i="11"/>
  <c r="G2263" i="11"/>
  <c r="G2262" i="11"/>
  <c r="G2261" i="11"/>
  <c r="G2260" i="11"/>
  <c r="G2259" i="11"/>
  <c r="G2258" i="11"/>
  <c r="G2257" i="11"/>
  <c r="G2256" i="11"/>
  <c r="G2255" i="11"/>
  <c r="G2254" i="11"/>
  <c r="G2253" i="11"/>
  <c r="G2252" i="11"/>
  <c r="G2251" i="11"/>
  <c r="G2250" i="11"/>
  <c r="G2249" i="11"/>
  <c r="G2248" i="11"/>
  <c r="G2247" i="11"/>
  <c r="G2246" i="11"/>
  <c r="G2245" i="11"/>
  <c r="G2244" i="11"/>
  <c r="G2243" i="11"/>
  <c r="G2242" i="11"/>
  <c r="G2241" i="11"/>
  <c r="G2240" i="11"/>
  <c r="G2239" i="11"/>
  <c r="G2238" i="11"/>
  <c r="G2237" i="11"/>
  <c r="G2236" i="11"/>
  <c r="G2235" i="11"/>
  <c r="G2234" i="11"/>
  <c r="G2233" i="11"/>
  <c r="G2232" i="11"/>
  <c r="G2231" i="11"/>
  <c r="G2230" i="11"/>
  <c r="G2229" i="11"/>
  <c r="G2228" i="11"/>
  <c r="G2227" i="11"/>
  <c r="G2226" i="11"/>
  <c r="G2225" i="11"/>
  <c r="G2224" i="11"/>
  <c r="G2223" i="11"/>
  <c r="G2222" i="11"/>
  <c r="G2221" i="11"/>
  <c r="G2220" i="11"/>
  <c r="G2219" i="11"/>
  <c r="G2218" i="11"/>
  <c r="G2217" i="11"/>
  <c r="G2216" i="11"/>
  <c r="G2215" i="11"/>
  <c r="G2214" i="11"/>
  <c r="G2213" i="11"/>
  <c r="G2212" i="11"/>
  <c r="G2211" i="11"/>
  <c r="G2210" i="11"/>
  <c r="G2209" i="11"/>
  <c r="G2208" i="11"/>
  <c r="G2207" i="11"/>
  <c r="G2206" i="11"/>
  <c r="G2205" i="11"/>
  <c r="G2204" i="11"/>
  <c r="G2203" i="11"/>
  <c r="G2202" i="11"/>
  <c r="G2201" i="11"/>
  <c r="G2200" i="11"/>
  <c r="G2199" i="11"/>
  <c r="G2198" i="11"/>
  <c r="G2197" i="11"/>
  <c r="G2196" i="11"/>
  <c r="G2195" i="11"/>
  <c r="G2194" i="11"/>
  <c r="G2193" i="11"/>
  <c r="G2192" i="11"/>
  <c r="G2191" i="11"/>
  <c r="G2190" i="11"/>
  <c r="G2189" i="11"/>
  <c r="G2188" i="11"/>
  <c r="G2187" i="11"/>
  <c r="G2186" i="11"/>
  <c r="G2185" i="11"/>
  <c r="G2184" i="11"/>
  <c r="G2183" i="11"/>
  <c r="G2182" i="11"/>
  <c r="G2181" i="11"/>
  <c r="G2180" i="11"/>
  <c r="G2179" i="11"/>
  <c r="G2178" i="11"/>
  <c r="G2177" i="11"/>
  <c r="G2176" i="11"/>
  <c r="G2175" i="11"/>
  <c r="G2174" i="11"/>
  <c r="G2173" i="11"/>
  <c r="G2172" i="11"/>
  <c r="G2171" i="11"/>
  <c r="G2170" i="11"/>
  <c r="G2169" i="11"/>
  <c r="G2168" i="11"/>
  <c r="G2167" i="11"/>
  <c r="G2166" i="11"/>
  <c r="G2165" i="11"/>
  <c r="G2164" i="11"/>
  <c r="G2163" i="11"/>
  <c r="G2162" i="11"/>
  <c r="G2161" i="11"/>
  <c r="G2160" i="11"/>
  <c r="G2159" i="11"/>
  <c r="G2158" i="11"/>
  <c r="G2157" i="11"/>
  <c r="G2156" i="11"/>
  <c r="G2155" i="11"/>
  <c r="G2154" i="11"/>
  <c r="G2153" i="11"/>
  <c r="G2152" i="11"/>
  <c r="G2151" i="11"/>
  <c r="G2150" i="11"/>
  <c r="G2149" i="11"/>
  <c r="G2148" i="11"/>
  <c r="G2147" i="11"/>
  <c r="G2146" i="11"/>
  <c r="G2145" i="11"/>
  <c r="G2144" i="11"/>
  <c r="G2143" i="11"/>
  <c r="G2142" i="11"/>
  <c r="G2141" i="11"/>
  <c r="G2140" i="11"/>
  <c r="G2139" i="11"/>
  <c r="G2138" i="11"/>
  <c r="G2137" i="11"/>
  <c r="G2136" i="11"/>
  <c r="G2135" i="11"/>
  <c r="G2134" i="11"/>
  <c r="G2133" i="11"/>
  <c r="G2132" i="11"/>
  <c r="G2131" i="11"/>
  <c r="G2130" i="11"/>
  <c r="G2129" i="11"/>
  <c r="G2128" i="11"/>
  <c r="G2127" i="11"/>
  <c r="G2126" i="11"/>
  <c r="G2125" i="11"/>
  <c r="G2124" i="11"/>
  <c r="G2123" i="11"/>
  <c r="G2122" i="11"/>
  <c r="G2121" i="11"/>
  <c r="G2120" i="11"/>
  <c r="G2119" i="11"/>
  <c r="G2118" i="11"/>
  <c r="G2117" i="11"/>
  <c r="G2116" i="11"/>
  <c r="G2115" i="11"/>
  <c r="G2114" i="11"/>
  <c r="G2113" i="11"/>
  <c r="G2112" i="11"/>
  <c r="G2111" i="11"/>
  <c r="G2110" i="11"/>
  <c r="G2109" i="11"/>
  <c r="G2108" i="11"/>
  <c r="G2107" i="11"/>
  <c r="G2106" i="11"/>
  <c r="G2105" i="11"/>
  <c r="G2104" i="11"/>
  <c r="G2103" i="11"/>
  <c r="G2102" i="11"/>
  <c r="G2101" i="11"/>
  <c r="G2100" i="11"/>
  <c r="G2099" i="11"/>
  <c r="G2098" i="11"/>
  <c r="G2097" i="11"/>
  <c r="G2096" i="11"/>
  <c r="G2095" i="11"/>
  <c r="G2094" i="11"/>
  <c r="G2093" i="11"/>
  <c r="G2092" i="11"/>
  <c r="G2091" i="11"/>
  <c r="G2090" i="11"/>
  <c r="G2089" i="11"/>
  <c r="G2088" i="11"/>
  <c r="G2087" i="11"/>
  <c r="G2086" i="11"/>
  <c r="G2085" i="11"/>
  <c r="G2084" i="11"/>
  <c r="G2083" i="11"/>
  <c r="G2082" i="11"/>
  <c r="G2081" i="11"/>
  <c r="G2080" i="11"/>
  <c r="G2079" i="11"/>
  <c r="G2078" i="11"/>
  <c r="G2077" i="11"/>
  <c r="G2076" i="11"/>
  <c r="G2075" i="11"/>
  <c r="G2074" i="11"/>
  <c r="G2073" i="11"/>
  <c r="G2072" i="11"/>
  <c r="G2071" i="11"/>
  <c r="G2070" i="11"/>
  <c r="G2069" i="11"/>
  <c r="G2068" i="11"/>
  <c r="G2067" i="11"/>
  <c r="G2066" i="11"/>
  <c r="G2065" i="11"/>
  <c r="G2064" i="11"/>
  <c r="G2063" i="11"/>
  <c r="G2062" i="11"/>
  <c r="G2061" i="11"/>
  <c r="G2060" i="11"/>
  <c r="G2059" i="11"/>
  <c r="G2058" i="11"/>
  <c r="G2057" i="11"/>
  <c r="G2056" i="11"/>
  <c r="G2055" i="11"/>
  <c r="G2054" i="11"/>
  <c r="G2053" i="11"/>
  <c r="G2052" i="11"/>
  <c r="G2051" i="11"/>
  <c r="G2050" i="11"/>
  <c r="G2049" i="11"/>
  <c r="G2048" i="11"/>
  <c r="G2047" i="11"/>
  <c r="G2046" i="11"/>
  <c r="G2045" i="11"/>
  <c r="G2044" i="11"/>
  <c r="G2043" i="11"/>
  <c r="G2042" i="11"/>
  <c r="G2041" i="11"/>
  <c r="G2040" i="11"/>
  <c r="G2039" i="11"/>
  <c r="G2038" i="11"/>
  <c r="G2037" i="11"/>
  <c r="G2036" i="11"/>
  <c r="G2035" i="11"/>
  <c r="G2034" i="11"/>
  <c r="G2033" i="11"/>
  <c r="G2032" i="11"/>
  <c r="G2031" i="11"/>
  <c r="G2030" i="11"/>
  <c r="G2029" i="11"/>
  <c r="G2028" i="11"/>
  <c r="G2027" i="11"/>
  <c r="G2026" i="11"/>
  <c r="G2025" i="11"/>
  <c r="G2024" i="11"/>
  <c r="G2023" i="11"/>
  <c r="G2022" i="11"/>
  <c r="G2021" i="11"/>
  <c r="G2020" i="11"/>
  <c r="G2019" i="11"/>
  <c r="G2018" i="11"/>
  <c r="G2017" i="11"/>
  <c r="G2016" i="11"/>
  <c r="G2015" i="11"/>
  <c r="G2014" i="11"/>
  <c r="G2013" i="11"/>
  <c r="G2012" i="11"/>
  <c r="G2011" i="11"/>
  <c r="G2010" i="11"/>
  <c r="G2009" i="11"/>
  <c r="G2008" i="11"/>
  <c r="G2007" i="11"/>
  <c r="G2006" i="11"/>
  <c r="G2005" i="11"/>
  <c r="G2004" i="11"/>
  <c r="G2003" i="11"/>
  <c r="G2002" i="11"/>
  <c r="G2001" i="11"/>
  <c r="G2000" i="11"/>
  <c r="G1999" i="11"/>
  <c r="G1998" i="11"/>
  <c r="G1997" i="11"/>
  <c r="G1996" i="11"/>
  <c r="G1995" i="11"/>
  <c r="G1994" i="11"/>
  <c r="G1993" i="11"/>
  <c r="G1992" i="11"/>
  <c r="G1991" i="11"/>
  <c r="G1990" i="11"/>
  <c r="G1989" i="11"/>
  <c r="G1988" i="11"/>
  <c r="G1987" i="11"/>
  <c r="G1986" i="11"/>
  <c r="G1985" i="11"/>
  <c r="G1984" i="11"/>
  <c r="G1983" i="11"/>
  <c r="G1982" i="11"/>
  <c r="G1981" i="11"/>
  <c r="G1980" i="11"/>
  <c r="G1979" i="11"/>
  <c r="G1978" i="11"/>
  <c r="G1977" i="11"/>
  <c r="G1976" i="11"/>
  <c r="G1975" i="11"/>
  <c r="G1974" i="11"/>
  <c r="G1973" i="11"/>
  <c r="G1972" i="11"/>
  <c r="G1971" i="11"/>
  <c r="G1970" i="11"/>
  <c r="G1969" i="11"/>
  <c r="G1968" i="11"/>
  <c r="G1967" i="11"/>
  <c r="G1966" i="11"/>
  <c r="G1965" i="11"/>
  <c r="G1964" i="11"/>
  <c r="G1963" i="11"/>
  <c r="G1962" i="11"/>
  <c r="G1961" i="11"/>
  <c r="G1960" i="11"/>
  <c r="G1959" i="11"/>
  <c r="G1958" i="11"/>
  <c r="G1957" i="11"/>
  <c r="G1956" i="11"/>
  <c r="G1955" i="11"/>
  <c r="G1954" i="11"/>
  <c r="G1953" i="11"/>
  <c r="G1952" i="11"/>
  <c r="G1951" i="11"/>
  <c r="G1950" i="11"/>
  <c r="G1949" i="11"/>
  <c r="G1948" i="11"/>
  <c r="G1947" i="11"/>
  <c r="G1946" i="11"/>
  <c r="G1945" i="11"/>
  <c r="G1944" i="11"/>
  <c r="G1943" i="11"/>
  <c r="G1942" i="11"/>
  <c r="G1941" i="11"/>
  <c r="G1940" i="11"/>
  <c r="G1939" i="11"/>
  <c r="G1938" i="11"/>
  <c r="G1937" i="11"/>
  <c r="G1936" i="11"/>
  <c r="G1935" i="11"/>
  <c r="G1934" i="11"/>
  <c r="G1933" i="11"/>
  <c r="G1932" i="11"/>
  <c r="G1931" i="11"/>
  <c r="G1930" i="11"/>
  <c r="G1929" i="11"/>
  <c r="G1928" i="11"/>
  <c r="G1927" i="11"/>
  <c r="G1926" i="11"/>
  <c r="G1925" i="11"/>
  <c r="G1924" i="11"/>
  <c r="G1923" i="11"/>
  <c r="G1922" i="11"/>
  <c r="G1921" i="11"/>
  <c r="G1920" i="11"/>
  <c r="G1919" i="11"/>
  <c r="G1918" i="11"/>
  <c r="G1917" i="11"/>
  <c r="G1916" i="11"/>
  <c r="G1915" i="11"/>
  <c r="G1914" i="11"/>
  <c r="G1913" i="11"/>
  <c r="G1912" i="11"/>
  <c r="G1911" i="11"/>
  <c r="G1910" i="11"/>
  <c r="G1909" i="11"/>
  <c r="G1908" i="11"/>
  <c r="G1907" i="11"/>
  <c r="G1906" i="11"/>
  <c r="G1905" i="11"/>
  <c r="G1904" i="11"/>
  <c r="G1903" i="11"/>
  <c r="G1902" i="11"/>
  <c r="G1901" i="11"/>
  <c r="G1900" i="11"/>
  <c r="G1899" i="11"/>
  <c r="G1898" i="11"/>
  <c r="G1897" i="11"/>
  <c r="G1896" i="11"/>
  <c r="G1895" i="11"/>
  <c r="G1894" i="11"/>
  <c r="G1893" i="11"/>
  <c r="G1892" i="11"/>
  <c r="G1891" i="11"/>
  <c r="G1890" i="11"/>
  <c r="G1889" i="11"/>
  <c r="G1888" i="11"/>
  <c r="G1887" i="11"/>
  <c r="G1886" i="11"/>
  <c r="G1885" i="11"/>
  <c r="G1884" i="11"/>
  <c r="G1883" i="11"/>
  <c r="G1882" i="11"/>
  <c r="G1881" i="11"/>
  <c r="G1880" i="11"/>
  <c r="G1879" i="11"/>
  <c r="G1878" i="11"/>
  <c r="G1877" i="11"/>
  <c r="G1876" i="11"/>
  <c r="G1875" i="11"/>
  <c r="G1874" i="11"/>
  <c r="G1873" i="11"/>
  <c r="G1872" i="11"/>
  <c r="G1871" i="11"/>
  <c r="G1870" i="11"/>
  <c r="G1869" i="11"/>
  <c r="G1868" i="11"/>
  <c r="G1867" i="11"/>
  <c r="G1866" i="11"/>
  <c r="G1865" i="11"/>
  <c r="G1864" i="11"/>
  <c r="G1863" i="11"/>
  <c r="G1862" i="11"/>
  <c r="G1861" i="11"/>
  <c r="G1860" i="11"/>
  <c r="G1859" i="11"/>
  <c r="G1858" i="11"/>
  <c r="G1857" i="11"/>
  <c r="G1856" i="11"/>
  <c r="G1855" i="11"/>
  <c r="G1854" i="11"/>
  <c r="G1853" i="11"/>
  <c r="G1852" i="11"/>
  <c r="G1851" i="11"/>
  <c r="G1850" i="11"/>
  <c r="G1849" i="11"/>
  <c r="G1848" i="11"/>
  <c r="G1847" i="11"/>
  <c r="G1846" i="11"/>
  <c r="G1845" i="11"/>
  <c r="G1844" i="11"/>
  <c r="G1843" i="11"/>
  <c r="G1842" i="11"/>
  <c r="G1841" i="11"/>
  <c r="G1840" i="11"/>
  <c r="G1839" i="11"/>
  <c r="G1838" i="11"/>
  <c r="G1837" i="11"/>
  <c r="G1836" i="11"/>
  <c r="G1835" i="11"/>
  <c r="G1834" i="11"/>
  <c r="G1833" i="11"/>
  <c r="G1832" i="11"/>
  <c r="G1831" i="11"/>
  <c r="G1830" i="11"/>
  <c r="G1829" i="11"/>
  <c r="G1828" i="11"/>
  <c r="G1827" i="11"/>
  <c r="G1826" i="11"/>
  <c r="G1825" i="11"/>
  <c r="G1824" i="11"/>
  <c r="G1823" i="11"/>
  <c r="G1822" i="11"/>
  <c r="G1821" i="11"/>
  <c r="G1820" i="11"/>
  <c r="G1819" i="11"/>
  <c r="G1818" i="11"/>
  <c r="G1817" i="11"/>
  <c r="G1816" i="11"/>
  <c r="G1815" i="11"/>
  <c r="G1814" i="11"/>
  <c r="G1813" i="11"/>
  <c r="G1812" i="11"/>
  <c r="G1811" i="11"/>
  <c r="G1810" i="11"/>
  <c r="G1809" i="11"/>
  <c r="G1808" i="11"/>
  <c r="G1807" i="11"/>
  <c r="G1806" i="11"/>
  <c r="G1805" i="11"/>
  <c r="G1804" i="11"/>
  <c r="G1803" i="11"/>
  <c r="G1802" i="11"/>
  <c r="G1801" i="11"/>
  <c r="G1800" i="11"/>
  <c r="G1799" i="11"/>
  <c r="G1798" i="11"/>
  <c r="G1797" i="11"/>
  <c r="G1796" i="11"/>
  <c r="G1795" i="11"/>
  <c r="G1794" i="11"/>
  <c r="G1793" i="11"/>
  <c r="G1792" i="11"/>
  <c r="G1791" i="11"/>
  <c r="G1790" i="11"/>
  <c r="G1789" i="11"/>
  <c r="G1788" i="11"/>
  <c r="G1787" i="11"/>
  <c r="G1786" i="11"/>
  <c r="G1785" i="11"/>
  <c r="G1784" i="11"/>
  <c r="G1783" i="11"/>
  <c r="G1782" i="11"/>
  <c r="G1781" i="11"/>
  <c r="G1780" i="11"/>
  <c r="G1779" i="11"/>
  <c r="G1778" i="11"/>
  <c r="G1777" i="11"/>
  <c r="G1776" i="11"/>
  <c r="G1775" i="11"/>
  <c r="G1774" i="11"/>
  <c r="G1773" i="11"/>
  <c r="G1772" i="11"/>
  <c r="G1771" i="11"/>
  <c r="G1770" i="11"/>
  <c r="G1769" i="11"/>
  <c r="G1768" i="11"/>
  <c r="G1767" i="11"/>
  <c r="G1766" i="11"/>
  <c r="G1765" i="11"/>
  <c r="G1764" i="11"/>
  <c r="G1763" i="11"/>
  <c r="G1762" i="11"/>
  <c r="G1761" i="11"/>
  <c r="G1760" i="11"/>
  <c r="G1759" i="11"/>
  <c r="G1758" i="11"/>
  <c r="G1757" i="11"/>
  <c r="G1756" i="11"/>
  <c r="G1755" i="11"/>
  <c r="G1754" i="11"/>
  <c r="G1753" i="11"/>
  <c r="G1752" i="11"/>
  <c r="G1751" i="11"/>
  <c r="G1750" i="11"/>
  <c r="G1749" i="11"/>
  <c r="G1748" i="11"/>
  <c r="G1747" i="11"/>
  <c r="G1746" i="11"/>
  <c r="G1745" i="11"/>
  <c r="G1744" i="11"/>
  <c r="G1743" i="11"/>
  <c r="G1742" i="11"/>
  <c r="G1741" i="11"/>
  <c r="G1740" i="11"/>
  <c r="G1739" i="11"/>
  <c r="G1738" i="11"/>
  <c r="G1737" i="11"/>
  <c r="G1736" i="11"/>
  <c r="G1735" i="11"/>
  <c r="G1734" i="11"/>
  <c r="G1733" i="11"/>
  <c r="G1732" i="11"/>
  <c r="G1731" i="11"/>
  <c r="G1730" i="11"/>
  <c r="G1729" i="11"/>
  <c r="G1728" i="11"/>
  <c r="G1727" i="11"/>
  <c r="G1726" i="11"/>
  <c r="G1725" i="11"/>
  <c r="G1724" i="11"/>
  <c r="G1723" i="11"/>
  <c r="G1722" i="11"/>
  <c r="G1721" i="11"/>
  <c r="G1720" i="11"/>
  <c r="G1719" i="11"/>
  <c r="G1718" i="11"/>
  <c r="G1717" i="11"/>
  <c r="G1716" i="11"/>
  <c r="G1715" i="11"/>
  <c r="G1714" i="11"/>
  <c r="G1713" i="11"/>
  <c r="G1712" i="11"/>
  <c r="G1711" i="11"/>
  <c r="G1710" i="11"/>
  <c r="G1709" i="11"/>
  <c r="G1708" i="11"/>
  <c r="G1707" i="11"/>
  <c r="G1706" i="11"/>
  <c r="G1705" i="11"/>
  <c r="G1704" i="11"/>
  <c r="G1703" i="11"/>
  <c r="G1702" i="11"/>
  <c r="G1701" i="11"/>
  <c r="G1700" i="11"/>
  <c r="G1699" i="11"/>
  <c r="G1698" i="11"/>
  <c r="G1697" i="11"/>
  <c r="G1696" i="11"/>
  <c r="G1695" i="11"/>
  <c r="G1694" i="11"/>
  <c r="G1693" i="11"/>
  <c r="G1692" i="11"/>
  <c r="G1691" i="11"/>
  <c r="G1690" i="11"/>
  <c r="G1689" i="11"/>
  <c r="G1688" i="11"/>
  <c r="G1687" i="11"/>
  <c r="G1686" i="11"/>
  <c r="G1685" i="11"/>
  <c r="G1684" i="11"/>
  <c r="G1683" i="11"/>
  <c r="G1682" i="11"/>
  <c r="G1681" i="11"/>
  <c r="G1680" i="11"/>
  <c r="G1679" i="11"/>
  <c r="G1678" i="11"/>
  <c r="G1677" i="11"/>
  <c r="G1676" i="11"/>
  <c r="G1675" i="11"/>
  <c r="G1674" i="11"/>
  <c r="G1673" i="11"/>
  <c r="G1672" i="11"/>
  <c r="G1671" i="11"/>
  <c r="G1670" i="11"/>
  <c r="G1669" i="11"/>
  <c r="G1668" i="11"/>
  <c r="G1667" i="11"/>
  <c r="G1666" i="11"/>
  <c r="G1665" i="11"/>
  <c r="G1664" i="11"/>
  <c r="G1663" i="11"/>
  <c r="G1662" i="11"/>
  <c r="G1661" i="11"/>
  <c r="G1660" i="11"/>
  <c r="G1659" i="11"/>
  <c r="G1658" i="11"/>
  <c r="G1657" i="11"/>
  <c r="G1656" i="11"/>
  <c r="G1655" i="11"/>
  <c r="G1654" i="11"/>
  <c r="G1653" i="11"/>
  <c r="G1652" i="11"/>
  <c r="G1651" i="11"/>
  <c r="G1650" i="11"/>
  <c r="G1649" i="11"/>
  <c r="G1648" i="11"/>
  <c r="G1647" i="11"/>
  <c r="G1646" i="11"/>
  <c r="G1645" i="11"/>
  <c r="G1644" i="11"/>
  <c r="G1643" i="11"/>
  <c r="G1642" i="11"/>
  <c r="G1641" i="11"/>
  <c r="G1640" i="11"/>
  <c r="G1639" i="11"/>
  <c r="G1638" i="11"/>
  <c r="G1637" i="11"/>
  <c r="G1636" i="11"/>
  <c r="G1635" i="11"/>
  <c r="G1634" i="11"/>
  <c r="G1633" i="11"/>
  <c r="G1632" i="11"/>
  <c r="G1631" i="11"/>
  <c r="G1630" i="11"/>
  <c r="G1629" i="11"/>
  <c r="G1628" i="11"/>
  <c r="G1627" i="11"/>
  <c r="G1626" i="11"/>
  <c r="G1625" i="11"/>
  <c r="G1624" i="11"/>
  <c r="G1623" i="11"/>
  <c r="G1622" i="11"/>
  <c r="G1621" i="11"/>
  <c r="G1620" i="11"/>
  <c r="G1619" i="11"/>
  <c r="G1618" i="11"/>
  <c r="G1617" i="11"/>
  <c r="G1616" i="11"/>
  <c r="G1615" i="11"/>
  <c r="G1614" i="11"/>
  <c r="G1613" i="11"/>
  <c r="G1612" i="11"/>
  <c r="G1611" i="11"/>
  <c r="G1610" i="11"/>
  <c r="G1609" i="11"/>
  <c r="G1608" i="11"/>
  <c r="G1607" i="11"/>
  <c r="G1606" i="11"/>
  <c r="G1605" i="11"/>
  <c r="G1604" i="11"/>
  <c r="G1603" i="11"/>
  <c r="G1602" i="11"/>
  <c r="G1601" i="11"/>
  <c r="G1600" i="11"/>
  <c r="G1599" i="11"/>
  <c r="G1598" i="11"/>
  <c r="G1597" i="11"/>
  <c r="G1596" i="11"/>
  <c r="G1595" i="11"/>
  <c r="G1594" i="11"/>
  <c r="G1593" i="11"/>
  <c r="G1592" i="11"/>
  <c r="G1591" i="11"/>
  <c r="G1590" i="11"/>
  <c r="G1589" i="11"/>
  <c r="G1588" i="11"/>
  <c r="G1587" i="11"/>
  <c r="G1586" i="11"/>
  <c r="G1585" i="11"/>
  <c r="G1584" i="11"/>
  <c r="G1583" i="11"/>
  <c r="G1582" i="11"/>
  <c r="G1581" i="11"/>
  <c r="G1580" i="11"/>
  <c r="G1579" i="11"/>
  <c r="G1578" i="11"/>
  <c r="G1577" i="11"/>
  <c r="G1576" i="11"/>
  <c r="G1575" i="11"/>
  <c r="G1574" i="11"/>
  <c r="G1573" i="11"/>
  <c r="G1572" i="11"/>
  <c r="G1571" i="11"/>
  <c r="G1570" i="11"/>
  <c r="G1569" i="11"/>
  <c r="G1568" i="11"/>
  <c r="G1567" i="11"/>
  <c r="G1566" i="11"/>
  <c r="G1565" i="11"/>
  <c r="G1564" i="11"/>
  <c r="G1563" i="11"/>
  <c r="G1562" i="11"/>
  <c r="G1561" i="11"/>
  <c r="G1560" i="11"/>
  <c r="G1559" i="11"/>
  <c r="G1558" i="11"/>
  <c r="G1557" i="11"/>
  <c r="G1556" i="11"/>
  <c r="G1555" i="11"/>
  <c r="G1554" i="11"/>
  <c r="G1553" i="11"/>
  <c r="G1552" i="11"/>
  <c r="G1551" i="11"/>
  <c r="G1550" i="11"/>
  <c r="G1549" i="11"/>
  <c r="G1548" i="11"/>
  <c r="G1547" i="11"/>
  <c r="G1546" i="11"/>
  <c r="G1545" i="11"/>
  <c r="G1544" i="11"/>
  <c r="G1543" i="11"/>
  <c r="G1542" i="11"/>
  <c r="G1541" i="11"/>
  <c r="G1540" i="11"/>
  <c r="G1539" i="11"/>
  <c r="G1538" i="11"/>
  <c r="G1537" i="11"/>
  <c r="G1536" i="11"/>
  <c r="G1535" i="11"/>
  <c r="G1534" i="11"/>
  <c r="G1533" i="11"/>
  <c r="G1532" i="11"/>
  <c r="G1531" i="11"/>
  <c r="G1530" i="11"/>
  <c r="G1529" i="11"/>
  <c r="G1528" i="11"/>
  <c r="G1527" i="11"/>
  <c r="G1526" i="11"/>
  <c r="G1525" i="11"/>
  <c r="G1524" i="11"/>
  <c r="G1523" i="11"/>
  <c r="G1522" i="11"/>
  <c r="G1521" i="11"/>
  <c r="G1520" i="11"/>
  <c r="G1519" i="11"/>
  <c r="G1518" i="11"/>
  <c r="G1517" i="11"/>
  <c r="G1516" i="11"/>
  <c r="G1515" i="11"/>
  <c r="G1514" i="11"/>
  <c r="G1513" i="11"/>
  <c r="G1512" i="11"/>
  <c r="G1511" i="11"/>
  <c r="G1510" i="11"/>
  <c r="G1509" i="11"/>
  <c r="G1508" i="11"/>
  <c r="G1507" i="11"/>
  <c r="G1506" i="11"/>
  <c r="G1505" i="11"/>
  <c r="G1504" i="11"/>
  <c r="G1503" i="11"/>
  <c r="G1502" i="11"/>
  <c r="G1501" i="11"/>
  <c r="G1500" i="11"/>
  <c r="G1499" i="11"/>
  <c r="G1498" i="11"/>
  <c r="G1497" i="11"/>
  <c r="G1496" i="11"/>
  <c r="G1495" i="11"/>
  <c r="G1494" i="11"/>
  <c r="G1493" i="11"/>
  <c r="G1492" i="11"/>
  <c r="G1491" i="11"/>
  <c r="G1490" i="11"/>
  <c r="G1489" i="11"/>
  <c r="G1488" i="11"/>
  <c r="G1487" i="11"/>
  <c r="G1486" i="11"/>
  <c r="G1485" i="11"/>
  <c r="G1484" i="11"/>
  <c r="G1483" i="11"/>
  <c r="G1482" i="11"/>
  <c r="G1481" i="11"/>
  <c r="G1480" i="11"/>
  <c r="G1479" i="11"/>
  <c r="G1478" i="11"/>
  <c r="G1477" i="11"/>
  <c r="G1476" i="11"/>
  <c r="G1475" i="11"/>
  <c r="G1474" i="11"/>
  <c r="G1473" i="11"/>
  <c r="G1472" i="11"/>
  <c r="G1471" i="11"/>
  <c r="G1470" i="11"/>
  <c r="G1469" i="11"/>
  <c r="G1468" i="11"/>
  <c r="G1467" i="11"/>
  <c r="G1466" i="11"/>
  <c r="G1465" i="11"/>
  <c r="G1464" i="11"/>
  <c r="G1463" i="11"/>
  <c r="G1462" i="11"/>
  <c r="G1461" i="11"/>
  <c r="G1460" i="11"/>
  <c r="G1459" i="11"/>
  <c r="G1458" i="11"/>
  <c r="G1457" i="11"/>
  <c r="G1456" i="11"/>
  <c r="G1455" i="11"/>
  <c r="G1454" i="11"/>
  <c r="G1453" i="11"/>
  <c r="G1452" i="11"/>
  <c r="G1451" i="11"/>
  <c r="G1450" i="11"/>
  <c r="G1449" i="11"/>
  <c r="G1448" i="11"/>
  <c r="G1447" i="11"/>
  <c r="G1446" i="11"/>
  <c r="G1445" i="11"/>
  <c r="G1444" i="11"/>
  <c r="G1443" i="11"/>
  <c r="G1442" i="11"/>
  <c r="G1441" i="11"/>
  <c r="G1440" i="11"/>
  <c r="G1439" i="11"/>
  <c r="G1438" i="11"/>
  <c r="G1437" i="11"/>
  <c r="G1436" i="11"/>
  <c r="G1435" i="11"/>
  <c r="G1434" i="11"/>
  <c r="G1433" i="11"/>
  <c r="G1432" i="11"/>
  <c r="G1431" i="11"/>
  <c r="G1430" i="11"/>
  <c r="G1429" i="11"/>
  <c r="G1428" i="11"/>
  <c r="G1427" i="11"/>
  <c r="G1426" i="11"/>
  <c r="G1425" i="11"/>
  <c r="G1424" i="11"/>
  <c r="G1423" i="11"/>
  <c r="G1422" i="11"/>
  <c r="G1421" i="11"/>
  <c r="G1420" i="11"/>
  <c r="G1419" i="11"/>
  <c r="G1418" i="11"/>
  <c r="G1417" i="11"/>
  <c r="G1416" i="11"/>
  <c r="G1415" i="11"/>
  <c r="G1414" i="11"/>
  <c r="G1413" i="11"/>
  <c r="G1412" i="11"/>
  <c r="G1411" i="11"/>
  <c r="G1410" i="11"/>
  <c r="G1409" i="11"/>
  <c r="G1408" i="11"/>
  <c r="G1407" i="11"/>
  <c r="G1406" i="11"/>
  <c r="G1405" i="11"/>
  <c r="G1404" i="11"/>
  <c r="G1403" i="11"/>
  <c r="G1402" i="11"/>
  <c r="G1401" i="11"/>
  <c r="G1400" i="11"/>
  <c r="G1399" i="11"/>
  <c r="G1398" i="11"/>
  <c r="G1397" i="11"/>
  <c r="G1396" i="11"/>
  <c r="G1395" i="11"/>
  <c r="G1394" i="11"/>
  <c r="G1393" i="11"/>
  <c r="G1392" i="11"/>
  <c r="G1391" i="11"/>
  <c r="G1390" i="11"/>
  <c r="G1389" i="11"/>
  <c r="G1388" i="11"/>
  <c r="G1387" i="11"/>
  <c r="G1386" i="11"/>
  <c r="G1385" i="11"/>
  <c r="G1384" i="11"/>
  <c r="G1383" i="11"/>
  <c r="G1382" i="11"/>
  <c r="G1381" i="11"/>
  <c r="G1380" i="11"/>
  <c r="G1379" i="11"/>
  <c r="G1378" i="11"/>
  <c r="G1377" i="11"/>
  <c r="G1376" i="11"/>
  <c r="G1375" i="11"/>
  <c r="G1374" i="11"/>
  <c r="G1373" i="11"/>
  <c r="G1372" i="11"/>
  <c r="G1371" i="11"/>
  <c r="G1370" i="11"/>
  <c r="G1369" i="11"/>
  <c r="G1368" i="11"/>
  <c r="G1367" i="11"/>
  <c r="G1366" i="11"/>
  <c r="G1365" i="11"/>
  <c r="G1364" i="11"/>
  <c r="G1363" i="11"/>
  <c r="G1362" i="11"/>
  <c r="G1361" i="11"/>
  <c r="G1360" i="11"/>
  <c r="G1359" i="11"/>
  <c r="G1358" i="11"/>
  <c r="G1357" i="11"/>
  <c r="G1356" i="11"/>
  <c r="G1355" i="11"/>
  <c r="G1354" i="11"/>
  <c r="G1353" i="11"/>
  <c r="G1352" i="11"/>
  <c r="G1351" i="11"/>
  <c r="G1350" i="11"/>
  <c r="G1349" i="11"/>
  <c r="G1348" i="11"/>
  <c r="G1347" i="11"/>
  <c r="G1346" i="11"/>
  <c r="G1345" i="11"/>
  <c r="G1344" i="11"/>
  <c r="G1343" i="11"/>
  <c r="G1342" i="11"/>
  <c r="G1341" i="11"/>
  <c r="G1340" i="11"/>
  <c r="G1339" i="11"/>
  <c r="G1338" i="11"/>
  <c r="G1337" i="11"/>
  <c r="G1336" i="11"/>
  <c r="G1335" i="11"/>
  <c r="G1334" i="11"/>
  <c r="G1333" i="11"/>
  <c r="G1332" i="11"/>
  <c r="G1331" i="11"/>
  <c r="G1330" i="11"/>
  <c r="G1329" i="11"/>
  <c r="G1328" i="11"/>
  <c r="G1327" i="11"/>
  <c r="G1326" i="11"/>
  <c r="G1325" i="11"/>
  <c r="G1324" i="11"/>
  <c r="G1323" i="11"/>
  <c r="G1322" i="11"/>
  <c r="G1321" i="11"/>
  <c r="G1320" i="11"/>
  <c r="G1319" i="11"/>
  <c r="G1318" i="11"/>
  <c r="G1317" i="11"/>
  <c r="G1316" i="11"/>
  <c r="G1315" i="11"/>
  <c r="G1314" i="11"/>
  <c r="G1313" i="11"/>
  <c r="G1312" i="11"/>
  <c r="G1311" i="11"/>
  <c r="G1310" i="11"/>
  <c r="G1309" i="11"/>
  <c r="G1308" i="11"/>
  <c r="G1307" i="11"/>
  <c r="G1306" i="11"/>
  <c r="G1305" i="11"/>
  <c r="G1304" i="11"/>
  <c r="G1303" i="11"/>
  <c r="G1302" i="11"/>
  <c r="G1301" i="11"/>
  <c r="G1300" i="11"/>
  <c r="G1299" i="11"/>
  <c r="G1298" i="11"/>
  <c r="G1297" i="11"/>
  <c r="G1296" i="11"/>
  <c r="G1295" i="11"/>
  <c r="G1294" i="11"/>
  <c r="G1293" i="11"/>
  <c r="G1292" i="11"/>
  <c r="G1291" i="11"/>
  <c r="G1290" i="11"/>
  <c r="G1289" i="11"/>
  <c r="G1288" i="11"/>
  <c r="G1287" i="11"/>
  <c r="G1286" i="11"/>
  <c r="G1285" i="11"/>
  <c r="G1284" i="11"/>
  <c r="G1283" i="11"/>
  <c r="G1282" i="11"/>
  <c r="G1281" i="11"/>
  <c r="G1280" i="11"/>
  <c r="G1279" i="11"/>
  <c r="G1278" i="11"/>
  <c r="G1277" i="11"/>
  <c r="G1276" i="11"/>
  <c r="G1275" i="11"/>
  <c r="G1274" i="11"/>
  <c r="G1273" i="11"/>
  <c r="G1272" i="11"/>
  <c r="G1271" i="11"/>
  <c r="G1270" i="11"/>
  <c r="G1269" i="11"/>
  <c r="G1268" i="11"/>
  <c r="G1267" i="11"/>
  <c r="G1266" i="11"/>
  <c r="G1265" i="11"/>
  <c r="G1264" i="11"/>
  <c r="G1263" i="11"/>
  <c r="G1262" i="11"/>
  <c r="G1261" i="11"/>
  <c r="G1260" i="11"/>
  <c r="G1259" i="11"/>
  <c r="G1258" i="11"/>
  <c r="G1257" i="11"/>
  <c r="G1256" i="11"/>
  <c r="G1255" i="11"/>
  <c r="G1254" i="11"/>
  <c r="G1253" i="11"/>
  <c r="G1252" i="11"/>
  <c r="G1251" i="11"/>
  <c r="G1250" i="11"/>
  <c r="G1249" i="11"/>
  <c r="G1248" i="11"/>
  <c r="G1247" i="11"/>
  <c r="G1246" i="11"/>
  <c r="G1245" i="11"/>
  <c r="G1244" i="11"/>
  <c r="G1243" i="11"/>
  <c r="G1242" i="11"/>
  <c r="G1241" i="11"/>
  <c r="G1240" i="11"/>
  <c r="G1239" i="11"/>
  <c r="G1238" i="11"/>
  <c r="G1237" i="11"/>
  <c r="G1236" i="11"/>
  <c r="G1235" i="11"/>
  <c r="G1234" i="11"/>
  <c r="G1233" i="11"/>
  <c r="G1232" i="11"/>
  <c r="G1231" i="11"/>
  <c r="G1230" i="11"/>
  <c r="G1229" i="11"/>
  <c r="G1228" i="11"/>
  <c r="G1227" i="11"/>
  <c r="G1226" i="11"/>
  <c r="G1225" i="11"/>
  <c r="G1224" i="11"/>
  <c r="G1223" i="11"/>
  <c r="G1222" i="11"/>
  <c r="G1221" i="11"/>
  <c r="G1220" i="11"/>
  <c r="G1219" i="11"/>
  <c r="G1218" i="11"/>
  <c r="G1217" i="11"/>
  <c r="G1216" i="11"/>
  <c r="G1215" i="11"/>
  <c r="G1214" i="11"/>
  <c r="G1213" i="11"/>
  <c r="G1212" i="11"/>
  <c r="G1211" i="11"/>
  <c r="G1210" i="11"/>
  <c r="G1209" i="11"/>
  <c r="G1208" i="11"/>
  <c r="G1207" i="11"/>
  <c r="G1206" i="11"/>
  <c r="G1205" i="11"/>
  <c r="G1204" i="11"/>
  <c r="G1203" i="11"/>
  <c r="G1202" i="11"/>
  <c r="G1201" i="11"/>
  <c r="G1200" i="11"/>
  <c r="G1199" i="11"/>
  <c r="G1198" i="11"/>
  <c r="G1197" i="11"/>
  <c r="G1196" i="11"/>
  <c r="G1195" i="11"/>
  <c r="G1194" i="11"/>
  <c r="G1193" i="11"/>
  <c r="G1192" i="11"/>
  <c r="G1191" i="11"/>
  <c r="G1190" i="11"/>
  <c r="G1189" i="11"/>
  <c r="G1188" i="11"/>
  <c r="G1187" i="11"/>
  <c r="G1186" i="11"/>
  <c r="G1185" i="11"/>
  <c r="G1184" i="11"/>
  <c r="G1183" i="11"/>
  <c r="G1182" i="11"/>
  <c r="G1181" i="11"/>
  <c r="G1180" i="11"/>
  <c r="G1179" i="11"/>
  <c r="G1178" i="11"/>
  <c r="G1177" i="11"/>
  <c r="G1176" i="11"/>
  <c r="G1175" i="11"/>
  <c r="G1174" i="11"/>
  <c r="G1173" i="11"/>
  <c r="G1172" i="11"/>
  <c r="G1171" i="11"/>
  <c r="G1170" i="11"/>
  <c r="G1169" i="11"/>
  <c r="G1168" i="11"/>
  <c r="G1167" i="11"/>
  <c r="G1166" i="11"/>
  <c r="G1165" i="11"/>
  <c r="G1164" i="11"/>
  <c r="G1163" i="11"/>
  <c r="G1162" i="11"/>
  <c r="G1161" i="11"/>
  <c r="G1160" i="11"/>
  <c r="G1159" i="11"/>
  <c r="G1158" i="11"/>
  <c r="G1157" i="11"/>
  <c r="G1156" i="11"/>
  <c r="G1155" i="11"/>
  <c r="G1154" i="11"/>
  <c r="G1153" i="11"/>
  <c r="G1152" i="11"/>
  <c r="G1151" i="11"/>
  <c r="G1150" i="11"/>
  <c r="G1149" i="11"/>
  <c r="G1148" i="11"/>
  <c r="G1147" i="11"/>
  <c r="G1146" i="11"/>
  <c r="G1145" i="11"/>
  <c r="G1144" i="11"/>
  <c r="G1143" i="11"/>
  <c r="G1142" i="11"/>
  <c r="G1141" i="11"/>
  <c r="G1140" i="11"/>
  <c r="G1139" i="11"/>
  <c r="G1138" i="11"/>
  <c r="G1137" i="11"/>
  <c r="G1136" i="11"/>
  <c r="G1135" i="11"/>
  <c r="G1134" i="11"/>
  <c r="G1133" i="11"/>
  <c r="G1132" i="11"/>
  <c r="G1131" i="11"/>
  <c r="G1130" i="11"/>
  <c r="G1129" i="11"/>
  <c r="G1128" i="11"/>
  <c r="G1127" i="11"/>
  <c r="G1126" i="11"/>
  <c r="G1125" i="11"/>
  <c r="G1124" i="11"/>
  <c r="G1123" i="11"/>
  <c r="G1122" i="11"/>
  <c r="G1121" i="11"/>
  <c r="G1120" i="11"/>
  <c r="G1119" i="11"/>
  <c r="G1118" i="11"/>
  <c r="G1117" i="11"/>
  <c r="G1116" i="11"/>
  <c r="G1115" i="11"/>
  <c r="G1114" i="11"/>
  <c r="G1113" i="11"/>
  <c r="G1112" i="11"/>
  <c r="G1111" i="11"/>
  <c r="G1110" i="11"/>
  <c r="G1109" i="11"/>
  <c r="G1108" i="11"/>
  <c r="G1107" i="11"/>
  <c r="G1106" i="11"/>
  <c r="G1105" i="11"/>
  <c r="G1104" i="11"/>
  <c r="G1103" i="11"/>
  <c r="G1102" i="11"/>
  <c r="G1101" i="11"/>
  <c r="G1100" i="11"/>
  <c r="G1099" i="11"/>
  <c r="G1098" i="11"/>
  <c r="G1097" i="11"/>
  <c r="G1096" i="11"/>
  <c r="G1095" i="11"/>
  <c r="G1094" i="11"/>
  <c r="G1093" i="11"/>
  <c r="G1092" i="11"/>
  <c r="G1091" i="11"/>
  <c r="G1090" i="11"/>
  <c r="G1089" i="11"/>
  <c r="G1088" i="11"/>
  <c r="G1087" i="11"/>
  <c r="G1086" i="11"/>
  <c r="G1085" i="11"/>
  <c r="G1084" i="11"/>
  <c r="G1083" i="11"/>
  <c r="G1082" i="11"/>
  <c r="G1081" i="11"/>
  <c r="G1080" i="11"/>
  <c r="G1079" i="11"/>
  <c r="G1078" i="11"/>
  <c r="G1077" i="11"/>
  <c r="G1076" i="11"/>
  <c r="G1075" i="11"/>
  <c r="G1074" i="11"/>
  <c r="G1073" i="11"/>
  <c r="G1072" i="11"/>
  <c r="G1071" i="11"/>
  <c r="G1070" i="11"/>
  <c r="G1069" i="11"/>
  <c r="G1068" i="11"/>
  <c r="G1067" i="11"/>
  <c r="G1066" i="11"/>
  <c r="G1065" i="11"/>
  <c r="G1064" i="11"/>
  <c r="G1063" i="11"/>
  <c r="G1062" i="11"/>
  <c r="G1061" i="11"/>
  <c r="G1060" i="11"/>
  <c r="G1059" i="11"/>
  <c r="G1058" i="11"/>
  <c r="G1057" i="11"/>
  <c r="G1056" i="11"/>
  <c r="G1055" i="11"/>
  <c r="G1054" i="11"/>
  <c r="G1053" i="11"/>
  <c r="G1052" i="11"/>
  <c r="G1051" i="11"/>
  <c r="G1050" i="11"/>
  <c r="G1049" i="11"/>
  <c r="G1048" i="11"/>
  <c r="G1047" i="11"/>
  <c r="G1046" i="11"/>
  <c r="G1045" i="11"/>
  <c r="G1044" i="11"/>
  <c r="G1043" i="11"/>
  <c r="G1042" i="11"/>
  <c r="G1041" i="11"/>
  <c r="G1040" i="11"/>
  <c r="G1039" i="11"/>
  <c r="G1038" i="11"/>
  <c r="G1037" i="11"/>
  <c r="G1036" i="11"/>
  <c r="G1035" i="11"/>
  <c r="G1034" i="11"/>
  <c r="G1033" i="11"/>
  <c r="G1032" i="11"/>
  <c r="G1031" i="11"/>
  <c r="G1030" i="11"/>
  <c r="G1029" i="11"/>
  <c r="G1028" i="11"/>
  <c r="G1027" i="11"/>
  <c r="G1026" i="11"/>
  <c r="G1025" i="11"/>
  <c r="G1024" i="11"/>
  <c r="G1023" i="11"/>
  <c r="G1022" i="11"/>
  <c r="G1021" i="11"/>
  <c r="G1020" i="11"/>
  <c r="G1019" i="11"/>
  <c r="G1018" i="11"/>
  <c r="G1017" i="11"/>
  <c r="G1016" i="11"/>
  <c r="G1015" i="11"/>
  <c r="G1014" i="11"/>
  <c r="G1013" i="11"/>
  <c r="G1012" i="11"/>
  <c r="G1011" i="11"/>
  <c r="G1010" i="11"/>
  <c r="G1009" i="11"/>
  <c r="G1008" i="11"/>
  <c r="G1007" i="11"/>
  <c r="G1006" i="11"/>
  <c r="G1005" i="11"/>
  <c r="G1004" i="11"/>
  <c r="G1003" i="11"/>
  <c r="G1002" i="11"/>
  <c r="G1001" i="11"/>
  <c r="G1000" i="11"/>
  <c r="G999" i="11"/>
  <c r="G998" i="11"/>
  <c r="G997" i="11"/>
  <c r="G996" i="11"/>
  <c r="G995" i="11"/>
  <c r="G994" i="11"/>
  <c r="G993" i="11"/>
  <c r="G992" i="11"/>
  <c r="G991" i="11"/>
  <c r="G990" i="11"/>
  <c r="G989" i="11"/>
  <c r="G988" i="11"/>
  <c r="G987" i="11"/>
  <c r="G986" i="11"/>
  <c r="G985" i="11"/>
  <c r="G984" i="11"/>
  <c r="G983" i="11"/>
  <c r="G982" i="11"/>
  <c r="G981" i="11"/>
  <c r="G980" i="11"/>
  <c r="G979" i="11"/>
  <c r="G978" i="11"/>
  <c r="G977" i="11"/>
  <c r="G976" i="11"/>
  <c r="G975" i="11"/>
  <c r="G974" i="11"/>
  <c r="G973" i="11"/>
  <c r="G972" i="11"/>
  <c r="G971" i="11"/>
  <c r="G970" i="11"/>
  <c r="G969" i="11"/>
  <c r="G968" i="11"/>
  <c r="G967" i="11"/>
  <c r="G966" i="11"/>
  <c r="G965" i="11"/>
  <c r="G964" i="11"/>
  <c r="G963" i="11"/>
  <c r="G962" i="11"/>
  <c r="G961" i="11"/>
  <c r="G960" i="11"/>
  <c r="G959" i="11"/>
  <c r="G958" i="11"/>
  <c r="G957" i="11"/>
  <c r="G956" i="11"/>
  <c r="G955" i="11"/>
  <c r="G954" i="11"/>
  <c r="G953" i="11"/>
  <c r="G952" i="11"/>
  <c r="G951" i="11"/>
  <c r="G950" i="11"/>
  <c r="G949" i="11"/>
  <c r="G948" i="11"/>
  <c r="G947" i="11"/>
  <c r="G946" i="11"/>
  <c r="G945" i="11"/>
  <c r="G944" i="11"/>
  <c r="G943" i="11"/>
  <c r="G942" i="11"/>
  <c r="G941" i="11"/>
  <c r="G940" i="11"/>
  <c r="G939" i="11"/>
  <c r="G938" i="11"/>
  <c r="G937" i="11"/>
  <c r="G936" i="11"/>
  <c r="G935" i="11"/>
  <c r="G934" i="11"/>
  <c r="G933" i="11"/>
  <c r="G932" i="11"/>
  <c r="G931" i="11"/>
  <c r="G930" i="11"/>
  <c r="G929" i="11"/>
  <c r="G928" i="11"/>
  <c r="G927" i="11"/>
  <c r="G926" i="11"/>
  <c r="G925" i="11"/>
  <c r="G924" i="11"/>
  <c r="G923" i="11"/>
  <c r="G922" i="11"/>
  <c r="G921" i="11"/>
  <c r="G920" i="11"/>
  <c r="G919" i="11"/>
  <c r="G918" i="11"/>
  <c r="G917" i="11"/>
  <c r="G916" i="11"/>
  <c r="G915" i="11"/>
  <c r="G914" i="11"/>
  <c r="G913" i="11"/>
  <c r="G912" i="11"/>
  <c r="G911" i="11"/>
  <c r="G910" i="11"/>
  <c r="G909" i="11"/>
  <c r="G908" i="11"/>
  <c r="G907" i="11"/>
  <c r="G906" i="11"/>
  <c r="G905" i="11"/>
  <c r="G904" i="11"/>
  <c r="G903" i="11"/>
  <c r="G902" i="11"/>
  <c r="G901" i="11"/>
  <c r="G900" i="11"/>
  <c r="G899" i="11"/>
  <c r="G898" i="11"/>
  <c r="G897" i="11"/>
  <c r="G896" i="11"/>
  <c r="G895" i="11"/>
  <c r="G894" i="11"/>
  <c r="G893" i="11"/>
  <c r="G892" i="11"/>
  <c r="G891" i="11"/>
  <c r="G890" i="11"/>
  <c r="G889" i="11"/>
  <c r="G888" i="11"/>
  <c r="G887" i="11"/>
  <c r="G886" i="11"/>
  <c r="G885" i="11"/>
  <c r="G884" i="11"/>
  <c r="G883" i="11"/>
  <c r="G882" i="11"/>
  <c r="G881" i="11"/>
  <c r="G880" i="11"/>
  <c r="G879" i="11"/>
  <c r="G878" i="11"/>
  <c r="G877" i="11"/>
  <c r="G876" i="11"/>
  <c r="G875" i="11"/>
  <c r="G874" i="11"/>
  <c r="G873" i="11"/>
  <c r="G872" i="11"/>
  <c r="G871" i="11"/>
  <c r="G870" i="11"/>
  <c r="G869" i="11"/>
  <c r="G868" i="11"/>
  <c r="G867" i="11"/>
  <c r="G866" i="11"/>
  <c r="G865" i="11"/>
  <c r="G864" i="11"/>
  <c r="G863" i="11"/>
  <c r="G862" i="11"/>
  <c r="G861" i="11"/>
  <c r="G860" i="11"/>
  <c r="G859" i="11"/>
  <c r="G858" i="11"/>
  <c r="G857" i="11"/>
  <c r="G856" i="11"/>
  <c r="G855" i="11"/>
  <c r="G854" i="11"/>
  <c r="G853" i="11"/>
  <c r="G852" i="11"/>
  <c r="G851" i="11"/>
  <c r="G850" i="11"/>
  <c r="G849" i="11"/>
  <c r="G848" i="11"/>
  <c r="G847" i="11"/>
  <c r="G846" i="11"/>
  <c r="G845" i="11"/>
  <c r="G844" i="11"/>
  <c r="G843" i="11"/>
  <c r="G842" i="11"/>
  <c r="G841" i="11"/>
  <c r="G840" i="11"/>
  <c r="G839" i="11"/>
  <c r="G838" i="11"/>
  <c r="G837" i="11"/>
  <c r="G836" i="11"/>
  <c r="G835" i="11"/>
  <c r="G834" i="11"/>
  <c r="G833" i="11"/>
  <c r="G832" i="11"/>
  <c r="G831" i="11"/>
  <c r="G830" i="11"/>
  <c r="G829" i="11"/>
  <c r="G828" i="11"/>
  <c r="G827" i="11"/>
  <c r="G826" i="11"/>
  <c r="G825" i="11"/>
  <c r="G824" i="11"/>
  <c r="G823" i="11"/>
  <c r="G822" i="11"/>
  <c r="G821" i="11"/>
  <c r="G820" i="11"/>
  <c r="G819" i="11"/>
  <c r="G818" i="11"/>
  <c r="G817" i="11"/>
  <c r="G816" i="11"/>
  <c r="G815" i="11"/>
  <c r="G814" i="11"/>
  <c r="G813" i="11"/>
  <c r="G812" i="11"/>
  <c r="G811" i="11"/>
  <c r="G810" i="11"/>
  <c r="G809" i="11"/>
  <c r="G808" i="11"/>
  <c r="G807" i="11"/>
  <c r="G806" i="11"/>
  <c r="G805" i="11"/>
  <c r="G804" i="11"/>
  <c r="G803" i="11"/>
  <c r="G802" i="11"/>
  <c r="G801" i="11"/>
  <c r="G800" i="11"/>
  <c r="G799" i="11"/>
  <c r="G798" i="11"/>
  <c r="G797" i="11"/>
  <c r="G796" i="11"/>
  <c r="G795" i="11"/>
  <c r="G794" i="11"/>
  <c r="G793" i="11"/>
  <c r="G792" i="11"/>
  <c r="G791" i="11"/>
  <c r="G790" i="11"/>
  <c r="G789" i="11"/>
  <c r="G788" i="11"/>
  <c r="G787" i="11"/>
  <c r="G786" i="11"/>
  <c r="G785" i="11"/>
  <c r="G784" i="11"/>
  <c r="G783" i="11"/>
  <c r="G782" i="11"/>
  <c r="G781" i="11"/>
  <c r="G780" i="11"/>
  <c r="G779" i="11"/>
  <c r="G778" i="11"/>
  <c r="G777" i="11"/>
  <c r="G776" i="11"/>
  <c r="G775" i="11"/>
  <c r="G774" i="11"/>
  <c r="G773" i="11"/>
  <c r="G772" i="11"/>
  <c r="G771" i="11"/>
  <c r="G770" i="11"/>
  <c r="G769" i="11"/>
  <c r="G768" i="11"/>
  <c r="G767" i="11"/>
  <c r="G766" i="11"/>
  <c r="G765" i="11"/>
  <c r="G764" i="11"/>
  <c r="G763" i="11"/>
  <c r="G762" i="11"/>
  <c r="G761" i="11"/>
  <c r="G760" i="11"/>
  <c r="G759" i="11"/>
  <c r="G758" i="11"/>
  <c r="G757" i="11"/>
  <c r="G756" i="11"/>
  <c r="G755" i="11"/>
  <c r="G754" i="11"/>
  <c r="G753" i="11"/>
  <c r="G752" i="11"/>
  <c r="G751" i="11"/>
  <c r="G750" i="11"/>
  <c r="G749" i="11"/>
  <c r="G748" i="11"/>
  <c r="G747" i="11"/>
  <c r="G746" i="11"/>
  <c r="G745" i="11"/>
  <c r="G744" i="11"/>
  <c r="G743" i="11"/>
  <c r="G742" i="11"/>
  <c r="G741" i="11"/>
  <c r="G740" i="11"/>
  <c r="G739" i="11"/>
  <c r="G738" i="11"/>
  <c r="G737" i="11"/>
  <c r="G736" i="11"/>
  <c r="G735" i="11"/>
  <c r="G734" i="11"/>
  <c r="G733" i="11"/>
  <c r="G732" i="11"/>
  <c r="G731" i="11"/>
  <c r="G730" i="11"/>
  <c r="G729" i="11"/>
  <c r="G728" i="11"/>
  <c r="G727" i="11"/>
  <c r="G726" i="11"/>
  <c r="G725" i="11"/>
  <c r="G724" i="11"/>
  <c r="G723" i="11"/>
  <c r="G722" i="11"/>
  <c r="G721" i="11"/>
  <c r="G720" i="11"/>
  <c r="G719" i="11"/>
  <c r="G718" i="11"/>
  <c r="G717" i="11"/>
  <c r="G716" i="11"/>
  <c r="G715" i="11"/>
  <c r="G714" i="11"/>
  <c r="G713" i="11"/>
  <c r="G712" i="11"/>
  <c r="G711" i="11"/>
  <c r="G710" i="11"/>
  <c r="G709" i="11"/>
  <c r="G708" i="11"/>
  <c r="G707" i="11"/>
  <c r="G706" i="11"/>
  <c r="G705" i="11"/>
  <c r="G704" i="11"/>
  <c r="G703" i="11"/>
  <c r="G702" i="11"/>
  <c r="G701" i="11"/>
  <c r="G700" i="11"/>
  <c r="G699" i="11"/>
  <c r="G698" i="11"/>
  <c r="G697" i="11"/>
  <c r="G696" i="11"/>
  <c r="G695" i="11"/>
  <c r="G694" i="11"/>
  <c r="G693" i="11"/>
  <c r="G692" i="11"/>
  <c r="G691" i="11"/>
  <c r="G690" i="11"/>
  <c r="G689" i="11"/>
  <c r="G688" i="11"/>
  <c r="G687" i="11"/>
  <c r="G686" i="11"/>
  <c r="G685" i="11"/>
  <c r="G684" i="11"/>
  <c r="G683" i="11"/>
  <c r="G682" i="11"/>
  <c r="G681" i="11"/>
  <c r="G680" i="11"/>
  <c r="G679" i="11"/>
  <c r="G678" i="11"/>
  <c r="G677" i="11"/>
  <c r="G676" i="11"/>
  <c r="G675" i="11"/>
  <c r="G674" i="11"/>
  <c r="G673" i="11"/>
  <c r="G672" i="11"/>
  <c r="G671" i="11"/>
  <c r="G670" i="11"/>
  <c r="G669" i="11"/>
  <c r="G668" i="11"/>
  <c r="G667" i="11"/>
  <c r="G666" i="11"/>
  <c r="G665" i="11"/>
  <c r="G664" i="11"/>
  <c r="G663" i="11"/>
  <c r="G662" i="11"/>
  <c r="G661" i="11"/>
  <c r="G660" i="11"/>
  <c r="G659" i="11"/>
  <c r="G658" i="11"/>
  <c r="G657" i="11"/>
  <c r="G656" i="11"/>
  <c r="G655" i="11"/>
  <c r="G654" i="11"/>
  <c r="G653" i="11"/>
  <c r="G652" i="11"/>
  <c r="G651" i="11"/>
  <c r="G650" i="11"/>
  <c r="G649" i="11"/>
  <c r="G648" i="11"/>
  <c r="G647" i="11"/>
  <c r="G646" i="11"/>
  <c r="G645" i="11"/>
  <c r="G644" i="11"/>
  <c r="G643" i="11"/>
  <c r="G642" i="11"/>
  <c r="G641" i="11"/>
  <c r="G640" i="11"/>
  <c r="G639" i="11"/>
  <c r="G638" i="11"/>
  <c r="G637" i="11"/>
  <c r="G636" i="11"/>
  <c r="G635" i="11"/>
  <c r="G634" i="11"/>
  <c r="G633" i="11"/>
  <c r="G632" i="11"/>
  <c r="G631" i="11"/>
  <c r="G630" i="11"/>
  <c r="G629" i="11"/>
  <c r="G628" i="11"/>
  <c r="G627" i="11"/>
  <c r="G626" i="11"/>
  <c r="G625" i="11"/>
  <c r="G624" i="11"/>
  <c r="G623" i="11"/>
  <c r="G622" i="11"/>
  <c r="G621" i="11"/>
  <c r="G620" i="11"/>
  <c r="G619" i="11"/>
  <c r="G618" i="11"/>
  <c r="G617" i="11"/>
  <c r="G616" i="11"/>
  <c r="G615" i="11"/>
  <c r="G614" i="11"/>
  <c r="G613" i="11"/>
  <c r="G612" i="11"/>
  <c r="G611" i="11"/>
  <c r="G610" i="11"/>
  <c r="G609" i="11"/>
  <c r="G608" i="11"/>
  <c r="G607" i="11"/>
  <c r="G606" i="11"/>
  <c r="G605" i="11"/>
  <c r="G604" i="11"/>
  <c r="G603" i="11"/>
  <c r="G602" i="11"/>
  <c r="G601" i="11"/>
  <c r="G600" i="11"/>
  <c r="G599" i="11"/>
  <c r="G598" i="11"/>
  <c r="G597" i="11"/>
  <c r="G596" i="11"/>
  <c r="G595" i="11"/>
  <c r="G594" i="11"/>
  <c r="G593" i="11"/>
  <c r="G592" i="11"/>
  <c r="G591" i="11"/>
  <c r="G590" i="11"/>
  <c r="G589" i="11"/>
  <c r="G588" i="11"/>
  <c r="G587" i="11"/>
  <c r="G586" i="11"/>
  <c r="G585" i="11"/>
  <c r="G584" i="11"/>
  <c r="G583" i="11"/>
  <c r="G582" i="11"/>
  <c r="G581" i="11"/>
  <c r="G580" i="11"/>
  <c r="G579" i="11"/>
  <c r="G578" i="11"/>
  <c r="G577" i="11"/>
  <c r="G576" i="11"/>
  <c r="G575" i="11"/>
  <c r="G574" i="11"/>
  <c r="G573" i="11"/>
  <c r="G572" i="11"/>
  <c r="G571" i="11"/>
  <c r="G570" i="11"/>
  <c r="G569" i="11"/>
  <c r="G568" i="11"/>
  <c r="G567" i="11"/>
  <c r="G566" i="11"/>
  <c r="G565" i="11"/>
  <c r="G564" i="11"/>
  <c r="G563" i="11"/>
  <c r="G562" i="11"/>
  <c r="G561" i="11"/>
  <c r="G560" i="11"/>
  <c r="G559" i="11"/>
  <c r="G558" i="11"/>
  <c r="G557" i="11"/>
  <c r="G556" i="11"/>
  <c r="G555" i="11"/>
  <c r="G554" i="11"/>
  <c r="G553" i="11"/>
  <c r="G552" i="11"/>
  <c r="G551" i="11"/>
  <c r="G550" i="11"/>
  <c r="G549" i="11"/>
  <c r="G548" i="11"/>
  <c r="G547" i="11"/>
  <c r="G546" i="11"/>
  <c r="G545" i="11"/>
  <c r="G544" i="11"/>
  <c r="G543" i="11"/>
  <c r="G542" i="11"/>
  <c r="G541" i="11"/>
  <c r="G540" i="11"/>
  <c r="G539" i="11"/>
  <c r="G538" i="11"/>
  <c r="G537" i="11"/>
  <c r="G536" i="11"/>
  <c r="G535" i="11"/>
  <c r="G534" i="11"/>
  <c r="G533" i="11"/>
  <c r="G532" i="11"/>
  <c r="G531" i="11"/>
  <c r="G530" i="11"/>
  <c r="G529" i="11"/>
  <c r="G528" i="11"/>
  <c r="G527" i="11"/>
  <c r="G526" i="11"/>
  <c r="G525" i="11"/>
  <c r="G524" i="11"/>
  <c r="G523" i="11"/>
  <c r="G522" i="11"/>
  <c r="G521" i="11"/>
  <c r="G520" i="11"/>
  <c r="G519" i="11"/>
  <c r="G518" i="11"/>
  <c r="G517" i="11"/>
  <c r="G516" i="11"/>
  <c r="G515" i="11"/>
  <c r="G514" i="11"/>
  <c r="G513" i="11"/>
  <c r="G512" i="11"/>
  <c r="G511" i="11"/>
  <c r="G510" i="11"/>
  <c r="G509" i="11"/>
  <c r="G508" i="11"/>
  <c r="G507" i="11"/>
  <c r="G506" i="11"/>
  <c r="G505" i="11"/>
  <c r="G504" i="11"/>
  <c r="G503" i="11"/>
  <c r="G502" i="11"/>
  <c r="G501" i="11"/>
  <c r="G500" i="11"/>
  <c r="G499" i="11"/>
  <c r="G498" i="11"/>
  <c r="G497" i="11"/>
  <c r="G496" i="11"/>
  <c r="G495" i="11"/>
  <c r="G494" i="11"/>
  <c r="G493" i="11"/>
  <c r="G492" i="11"/>
  <c r="G491" i="11"/>
  <c r="G490" i="11"/>
  <c r="G489" i="11"/>
  <c r="G488" i="11"/>
  <c r="G487" i="11"/>
  <c r="G486" i="11"/>
  <c r="G485" i="11"/>
  <c r="G484" i="11"/>
  <c r="G483" i="11"/>
  <c r="G482" i="11"/>
  <c r="G481" i="11"/>
  <c r="G480" i="11"/>
  <c r="G479" i="11"/>
  <c r="G478" i="11"/>
  <c r="G477" i="11"/>
  <c r="G476" i="11"/>
  <c r="G475" i="11"/>
  <c r="G474" i="11"/>
  <c r="G473" i="11"/>
  <c r="G472" i="11"/>
  <c r="G471" i="11"/>
  <c r="G470" i="11"/>
  <c r="G469" i="11"/>
  <c r="G468" i="11"/>
  <c r="G467" i="11"/>
  <c r="G466" i="11"/>
  <c r="G465" i="11"/>
  <c r="G464"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434" i="11"/>
  <c r="G433" i="11"/>
  <c r="G432" i="11"/>
  <c r="G431" i="11"/>
  <c r="G430" i="11"/>
  <c r="G429" i="11"/>
  <c r="G428" i="11"/>
  <c r="G427" i="11"/>
  <c r="G426" i="11"/>
  <c r="G425" i="11"/>
  <c r="G424" i="11"/>
  <c r="G423" i="11"/>
  <c r="G422" i="11"/>
  <c r="G421" i="11"/>
  <c r="G420" i="11"/>
  <c r="G419" i="11"/>
  <c r="G418" i="11"/>
  <c r="G417" i="11"/>
  <c r="G416" i="11"/>
  <c r="G415" i="11"/>
  <c r="G414" i="11"/>
  <c r="G413" i="11"/>
  <c r="G412" i="11"/>
  <c r="G411" i="11"/>
  <c r="G410" i="11"/>
  <c r="G409" i="11"/>
  <c r="G408" i="11"/>
  <c r="G407" i="11"/>
  <c r="G406" i="11"/>
  <c r="G405" i="11"/>
  <c r="G404" i="11"/>
  <c r="G403" i="11"/>
  <c r="G402" i="11"/>
  <c r="G401" i="11"/>
  <c r="G400" i="11"/>
  <c r="G399" i="11"/>
  <c r="G398" i="11"/>
  <c r="G397" i="11"/>
  <c r="G396" i="11"/>
  <c r="G395" i="11"/>
  <c r="G394" i="11"/>
  <c r="G393" i="11"/>
  <c r="G392" i="11"/>
  <c r="G391" i="11"/>
  <c r="G390" i="11"/>
  <c r="G389" i="11"/>
  <c r="G388" i="11"/>
  <c r="G387" i="11"/>
  <c r="G386" i="11"/>
  <c r="G385" i="11"/>
  <c r="G384" i="11"/>
  <c r="G383" i="11"/>
  <c r="G382" i="11"/>
  <c r="G381" i="11"/>
  <c r="G380" i="11"/>
  <c r="G379" i="11"/>
  <c r="G378" i="11"/>
  <c r="G377" i="11"/>
  <c r="G376" i="11"/>
  <c r="G375" i="11"/>
  <c r="G374" i="11"/>
  <c r="G373" i="11"/>
  <c r="G372" i="11"/>
  <c r="G371" i="11"/>
  <c r="G370" i="11"/>
  <c r="G369" i="11"/>
  <c r="G368" i="11"/>
  <c r="G367" i="11"/>
  <c r="G366" i="11"/>
  <c r="G365" i="11"/>
  <c r="G364" i="11"/>
  <c r="G363" i="11"/>
  <c r="G362" i="11"/>
  <c r="G361" i="11"/>
  <c r="G360" i="11"/>
  <c r="G359" i="11"/>
  <c r="G358" i="11"/>
  <c r="G357" i="11"/>
  <c r="G356" i="11"/>
  <c r="G355" i="11"/>
  <c r="G354" i="11"/>
  <c r="G353" i="11"/>
  <c r="G352" i="11"/>
  <c r="G351" i="11"/>
  <c r="G350" i="11"/>
  <c r="G349" i="11"/>
  <c r="G348" i="11"/>
  <c r="G347" i="11"/>
  <c r="G346" i="11"/>
  <c r="G345" i="11"/>
  <c r="G344" i="11"/>
  <c r="G343" i="11"/>
  <c r="G342" i="11"/>
  <c r="G341" i="11"/>
  <c r="G340" i="11"/>
  <c r="G339" i="11"/>
  <c r="G338" i="11"/>
  <c r="G337" i="11"/>
  <c r="G336" i="11"/>
  <c r="G335" i="11"/>
  <c r="G334" i="11"/>
  <c r="G333" i="11"/>
  <c r="G332" i="11"/>
  <c r="G331" i="11"/>
  <c r="G330" i="11"/>
  <c r="G329" i="11"/>
  <c r="G328" i="11"/>
  <c r="G327" i="11"/>
  <c r="G326" i="11"/>
  <c r="G325" i="11"/>
  <c r="G324" i="11"/>
  <c r="G323" i="11"/>
  <c r="G322" i="11"/>
  <c r="G321" i="11"/>
  <c r="G320" i="11"/>
  <c r="G319" i="11"/>
  <c r="G318" i="11"/>
  <c r="G317" i="11"/>
  <c r="G316" i="11"/>
  <c r="G315" i="11"/>
  <c r="G314" i="11"/>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R4337" i="11"/>
  <c r="R2066" i="11"/>
  <c r="R1634" i="11"/>
  <c r="R1202" i="11"/>
  <c r="R770" i="11"/>
  <c r="R338" i="11"/>
  <c r="S4955" i="11"/>
  <c r="S4631" i="11"/>
  <c r="S4358" i="11"/>
  <c r="S4142" i="11"/>
  <c r="S3926" i="11"/>
  <c r="S3710" i="11"/>
  <c r="S3494" i="11"/>
  <c r="S3278" i="11"/>
  <c r="S3164" i="11"/>
  <c r="S3056" i="11"/>
  <c r="S2948" i="11"/>
  <c r="S2840" i="11"/>
  <c r="S2732" i="11"/>
  <c r="S2624" i="11"/>
  <c r="S2546" i="11"/>
  <c r="S2222" i="11"/>
  <c r="S2168" i="11"/>
  <c r="S2114" i="11"/>
  <c r="S2060" i="11"/>
  <c r="S2036" i="11"/>
  <c r="S2021" i="11"/>
  <c r="S2007" i="11"/>
  <c r="S1993" i="11"/>
  <c r="S1964" i="11"/>
  <c r="S1949" i="11"/>
  <c r="S1938" i="11"/>
  <c r="S1929" i="11"/>
  <c r="S1920" i="11"/>
  <c r="S1913" i="11"/>
  <c r="S1905" i="11"/>
  <c r="S1898" i="11"/>
  <c r="S1891" i="11"/>
  <c r="S1884" i="11"/>
  <c r="S1877" i="11"/>
  <c r="S1869" i="11"/>
  <c r="S1862" i="11"/>
  <c r="S1855" i="11"/>
  <c r="S1848" i="11"/>
  <c r="S1841" i="11"/>
  <c r="S1833" i="11"/>
  <c r="S1826" i="11"/>
  <c r="S1819" i="11"/>
  <c r="S1812" i="11"/>
  <c r="S1805" i="11"/>
  <c r="S1797" i="11"/>
  <c r="S1790" i="11"/>
  <c r="S1783" i="11"/>
  <c r="S1776" i="11"/>
  <c r="S1769" i="11"/>
  <c r="S1761" i="11"/>
  <c r="S1754" i="11"/>
  <c r="S1747" i="11"/>
  <c r="S1740" i="11"/>
  <c r="S1733" i="11"/>
  <c r="S1725" i="11"/>
  <c r="S1718" i="11"/>
  <c r="S1711" i="11"/>
  <c r="S1704" i="11"/>
  <c r="S1697" i="11"/>
  <c r="S1689" i="11"/>
  <c r="S1682" i="11"/>
  <c r="S1675" i="11"/>
  <c r="S1668" i="11"/>
  <c r="S1661" i="11"/>
  <c r="S1653" i="11"/>
  <c r="S1646" i="11"/>
  <c r="S1639" i="11"/>
  <c r="S1632" i="11"/>
  <c r="S1625" i="11"/>
  <c r="S1617" i="11"/>
  <c r="S1610" i="11"/>
  <c r="S1603" i="11"/>
  <c r="S1596" i="11"/>
  <c r="S1589" i="11"/>
  <c r="S1581" i="11"/>
  <c r="S1574" i="11"/>
  <c r="S1567" i="11"/>
  <c r="S1560" i="11"/>
  <c r="S1553" i="11"/>
  <c r="S1545" i="11"/>
  <c r="S1538" i="11"/>
  <c r="S1531" i="11"/>
  <c r="S1524" i="11"/>
  <c r="S1517" i="11"/>
  <c r="S1509" i="11"/>
  <c r="S1502" i="11"/>
  <c r="S1495" i="11"/>
  <c r="S1488" i="11"/>
  <c r="S1481" i="11"/>
  <c r="S1473" i="11"/>
  <c r="S1466" i="11"/>
  <c r="S1459" i="11"/>
  <c r="S1452" i="11"/>
  <c r="S1445" i="11"/>
  <c r="S1437" i="11"/>
  <c r="S1430" i="11"/>
  <c r="S1423" i="11"/>
  <c r="S1416" i="11"/>
  <c r="S1409" i="11"/>
  <c r="S1401" i="11"/>
  <c r="S1394" i="11"/>
  <c r="S1387" i="11"/>
  <c r="S1380" i="11"/>
  <c r="S1373" i="11"/>
  <c r="S1365" i="11"/>
  <c r="S1358" i="11"/>
  <c r="S1351" i="11"/>
  <c r="S1344" i="11"/>
  <c r="S1337" i="11"/>
  <c r="S1329" i="11"/>
  <c r="S1322" i="11"/>
  <c r="S1315" i="11"/>
  <c r="S1308" i="11"/>
  <c r="S1301" i="11"/>
  <c r="S1293" i="11"/>
  <c r="S1286" i="11"/>
  <c r="S1279" i="11"/>
  <c r="S1272" i="11"/>
  <c r="S1265" i="11"/>
  <c r="S1257" i="11"/>
  <c r="S1250" i="11"/>
  <c r="S1243" i="11"/>
  <c r="S1236" i="11"/>
  <c r="S1229" i="11"/>
  <c r="S1221" i="11"/>
  <c r="S1214" i="11"/>
  <c r="S1207" i="11"/>
  <c r="S1200" i="11"/>
  <c r="S1193" i="11"/>
  <c r="S1185" i="11"/>
  <c r="S1178" i="11"/>
  <c r="S1171" i="11"/>
  <c r="S1164" i="11"/>
  <c r="S1157" i="11"/>
  <c r="S1149" i="11"/>
  <c r="S1142" i="11"/>
  <c r="S1135" i="11"/>
  <c r="S1128" i="11"/>
  <c r="S1121" i="11"/>
  <c r="L16" i="11"/>
  <c r="L17" i="11"/>
  <c r="U41" i="10"/>
  <c r="U42" i="10"/>
  <c r="U43" i="10"/>
  <c r="U44" i="10"/>
  <c r="U45" i="10"/>
  <c r="U46" i="10"/>
  <c r="U40" i="10"/>
  <c r="L15" i="11"/>
  <c r="L14" i="11"/>
  <c r="L13" i="11"/>
  <c r="L12" i="11"/>
  <c r="Q115" i="11" s="1"/>
  <c r="L7" i="11"/>
  <c r="L11" i="11"/>
  <c r="N5010" i="11"/>
  <c r="N5009" i="11"/>
  <c r="N5008" i="11"/>
  <c r="N5007" i="11"/>
  <c r="N5006" i="11"/>
  <c r="N5005" i="11"/>
  <c r="N5004" i="11"/>
  <c r="N5003" i="11"/>
  <c r="N5002" i="11"/>
  <c r="N5001" i="11"/>
  <c r="N5000" i="11"/>
  <c r="N4999" i="11"/>
  <c r="N4998" i="11"/>
  <c r="N4997" i="11"/>
  <c r="N4996" i="11"/>
  <c r="N4995" i="11"/>
  <c r="N4994" i="11"/>
  <c r="N4993" i="11"/>
  <c r="N4992" i="11"/>
  <c r="N4991" i="11"/>
  <c r="N4990" i="11"/>
  <c r="N4989" i="11"/>
  <c r="N4988" i="11"/>
  <c r="N4987" i="11"/>
  <c r="N4986" i="11"/>
  <c r="N4985" i="11"/>
  <c r="N4984" i="11"/>
  <c r="N4983" i="11"/>
  <c r="N4982" i="11"/>
  <c r="N4981" i="11"/>
  <c r="N4980" i="11"/>
  <c r="N4979" i="11"/>
  <c r="N4978" i="11"/>
  <c r="Q4978" i="11"/>
  <c r="N4977" i="11"/>
  <c r="N4976" i="11"/>
  <c r="N4975" i="11"/>
  <c r="N4974" i="11"/>
  <c r="N4973" i="11"/>
  <c r="N4972" i="11"/>
  <c r="N4971" i="11"/>
  <c r="N4970" i="11"/>
  <c r="N4969" i="11"/>
  <c r="N4968" i="11"/>
  <c r="N4967" i="11"/>
  <c r="N4966" i="11"/>
  <c r="N4965" i="11"/>
  <c r="N4964" i="11"/>
  <c r="N4963" i="11"/>
  <c r="N4962" i="11"/>
  <c r="N4961" i="11"/>
  <c r="N4960" i="11"/>
  <c r="N4959" i="11"/>
  <c r="N4958" i="11"/>
  <c r="N4957" i="11"/>
  <c r="N4956" i="11"/>
  <c r="N4955" i="11"/>
  <c r="N4954" i="11"/>
  <c r="N4953" i="11"/>
  <c r="N4952" i="11"/>
  <c r="N4951" i="11"/>
  <c r="N4950" i="11"/>
  <c r="N4949" i="11"/>
  <c r="N4948" i="11"/>
  <c r="N4947" i="11"/>
  <c r="N4946" i="11"/>
  <c r="N4945" i="11"/>
  <c r="N4944" i="11"/>
  <c r="N4943" i="11"/>
  <c r="N4942" i="11"/>
  <c r="N4941" i="11"/>
  <c r="N4940" i="11"/>
  <c r="N4939" i="11"/>
  <c r="N4938" i="11"/>
  <c r="N4937" i="11"/>
  <c r="N4936" i="11"/>
  <c r="N4935" i="11"/>
  <c r="N4934" i="11"/>
  <c r="N4933" i="11"/>
  <c r="N4932" i="11"/>
  <c r="N4931" i="11"/>
  <c r="N4930" i="11"/>
  <c r="N4929" i="11"/>
  <c r="N4928" i="11"/>
  <c r="N4927" i="11"/>
  <c r="N4926" i="11"/>
  <c r="N4925" i="11"/>
  <c r="N4924" i="11"/>
  <c r="N4923" i="11"/>
  <c r="N4922" i="11"/>
  <c r="N4921" i="11"/>
  <c r="N4920" i="11"/>
  <c r="N4919" i="11"/>
  <c r="N4918" i="11"/>
  <c r="N4917" i="11"/>
  <c r="N4916" i="11"/>
  <c r="N4915" i="11"/>
  <c r="N4914" i="11"/>
  <c r="N4913" i="11"/>
  <c r="N4912" i="11"/>
  <c r="N4911" i="11"/>
  <c r="N4910" i="11"/>
  <c r="N4909" i="11"/>
  <c r="N4908" i="11"/>
  <c r="N4907" i="11"/>
  <c r="N4906" i="11"/>
  <c r="N4905" i="11"/>
  <c r="N4904" i="11"/>
  <c r="N4903" i="11"/>
  <c r="N4902" i="11"/>
  <c r="N4901" i="11"/>
  <c r="S4901" i="11"/>
  <c r="N4900" i="11"/>
  <c r="N4899" i="11"/>
  <c r="N4898" i="11"/>
  <c r="N4897" i="11"/>
  <c r="N4896" i="11"/>
  <c r="N4895" i="11"/>
  <c r="N4894" i="11"/>
  <c r="N4893" i="11"/>
  <c r="N4892" i="11"/>
  <c r="N4891" i="11"/>
  <c r="N4890" i="11"/>
  <c r="N4889" i="11"/>
  <c r="N4888" i="11"/>
  <c r="N4887" i="11"/>
  <c r="N4886" i="11"/>
  <c r="N4885" i="11"/>
  <c r="N4884" i="11"/>
  <c r="N4883" i="11"/>
  <c r="N4882" i="11"/>
  <c r="N4881" i="11"/>
  <c r="N4880" i="11"/>
  <c r="N4879" i="11"/>
  <c r="N4878" i="11"/>
  <c r="N4877" i="11"/>
  <c r="N4876" i="11"/>
  <c r="N4875" i="11"/>
  <c r="N4874" i="11"/>
  <c r="N4873" i="11"/>
  <c r="N4872" i="11"/>
  <c r="N4871" i="11"/>
  <c r="N4870" i="11"/>
  <c r="N4869" i="11"/>
  <c r="N4868" i="11"/>
  <c r="N4867" i="11"/>
  <c r="N4866" i="11"/>
  <c r="N4865" i="11"/>
  <c r="N4864" i="11"/>
  <c r="N4863" i="11"/>
  <c r="N4862" i="11"/>
  <c r="N4861" i="11"/>
  <c r="N4860" i="11"/>
  <c r="N4859" i="11"/>
  <c r="N4858" i="11"/>
  <c r="N4857" i="11"/>
  <c r="N4856" i="11"/>
  <c r="N4855" i="11"/>
  <c r="N4854" i="11"/>
  <c r="N4853" i="11"/>
  <c r="N4852" i="11"/>
  <c r="N4851" i="11"/>
  <c r="N4850" i="11"/>
  <c r="N4849" i="11"/>
  <c r="N4848" i="11"/>
  <c r="N4847" i="11"/>
  <c r="N4846" i="11"/>
  <c r="N4845" i="11"/>
  <c r="N4844" i="11"/>
  <c r="N4843" i="11"/>
  <c r="N4842" i="11"/>
  <c r="N4841" i="11"/>
  <c r="N4840" i="11"/>
  <c r="N4839" i="11"/>
  <c r="N4838" i="11"/>
  <c r="N4837" i="11"/>
  <c r="N4836" i="11"/>
  <c r="N4835" i="11"/>
  <c r="N4834" i="11"/>
  <c r="N4833" i="11"/>
  <c r="N4832" i="11"/>
  <c r="N4831" i="11"/>
  <c r="N4830" i="11"/>
  <c r="N4829" i="11"/>
  <c r="N4828" i="11"/>
  <c r="N4827" i="11"/>
  <c r="N4826" i="11"/>
  <c r="N4825" i="11"/>
  <c r="N4824" i="11"/>
  <c r="N4823" i="11"/>
  <c r="N4822" i="11"/>
  <c r="N4821" i="11"/>
  <c r="N4820" i="11"/>
  <c r="N4819" i="11"/>
  <c r="N4818" i="11"/>
  <c r="N4817" i="11"/>
  <c r="N4816" i="11"/>
  <c r="N4815" i="11"/>
  <c r="N4814" i="11"/>
  <c r="N4813" i="11"/>
  <c r="N4812" i="11"/>
  <c r="N4811" i="11"/>
  <c r="N4810" i="11"/>
  <c r="N4809" i="11"/>
  <c r="N4808" i="11"/>
  <c r="N4807" i="11"/>
  <c r="N4806" i="11"/>
  <c r="N4805" i="11"/>
  <c r="N4804" i="11"/>
  <c r="N4803" i="11"/>
  <c r="N4802" i="11"/>
  <c r="N4801" i="11"/>
  <c r="N4800" i="11"/>
  <c r="N4799" i="11"/>
  <c r="N4798" i="11"/>
  <c r="N4797" i="11"/>
  <c r="N4796" i="11"/>
  <c r="N4795" i="11"/>
  <c r="N4794" i="11"/>
  <c r="N4793" i="11"/>
  <c r="N4792" i="11"/>
  <c r="N4791" i="11"/>
  <c r="N4790" i="11"/>
  <c r="N4789" i="11"/>
  <c r="N4788" i="11"/>
  <c r="N4787" i="11"/>
  <c r="N4786" i="11"/>
  <c r="N4785" i="11"/>
  <c r="N4784" i="11"/>
  <c r="N4783" i="11"/>
  <c r="N4782" i="11"/>
  <c r="N4781" i="11"/>
  <c r="N4780" i="11"/>
  <c r="N4779" i="11"/>
  <c r="N4778" i="11"/>
  <c r="N4777" i="11"/>
  <c r="N4776" i="11"/>
  <c r="N4775" i="11"/>
  <c r="N4774" i="11"/>
  <c r="N4773" i="11"/>
  <c r="N4772" i="11"/>
  <c r="N4771" i="11"/>
  <c r="N4770" i="11"/>
  <c r="N4769" i="11"/>
  <c r="N4768" i="11"/>
  <c r="N4767" i="11"/>
  <c r="N4766" i="11"/>
  <c r="N4765" i="11"/>
  <c r="N4764" i="11"/>
  <c r="N4763" i="11"/>
  <c r="N4762" i="11"/>
  <c r="N4761" i="11"/>
  <c r="N4760" i="11"/>
  <c r="N4759" i="11"/>
  <c r="N4758" i="11"/>
  <c r="N4757" i="11"/>
  <c r="N4756" i="11"/>
  <c r="N4755" i="11"/>
  <c r="N4754" i="11"/>
  <c r="N4753" i="11"/>
  <c r="N4752" i="11"/>
  <c r="N4751" i="11"/>
  <c r="N4750" i="11"/>
  <c r="N4749" i="11"/>
  <c r="N4748" i="11"/>
  <c r="N4747" i="11"/>
  <c r="N4746" i="11"/>
  <c r="N4745" i="11"/>
  <c r="N4744" i="11"/>
  <c r="N4743" i="11"/>
  <c r="N4742" i="11"/>
  <c r="N4741" i="11"/>
  <c r="N4740" i="11"/>
  <c r="N4739" i="11"/>
  <c r="N4738" i="11"/>
  <c r="N4737" i="11"/>
  <c r="N4736" i="11"/>
  <c r="N4735" i="11"/>
  <c r="N4734" i="11"/>
  <c r="N4733" i="11"/>
  <c r="N4732" i="11"/>
  <c r="N4731" i="11"/>
  <c r="N4730" i="11"/>
  <c r="N4729" i="11"/>
  <c r="N4728" i="11"/>
  <c r="N4727" i="11"/>
  <c r="N4726" i="11"/>
  <c r="N4725" i="11"/>
  <c r="N4724" i="11"/>
  <c r="N4723" i="11"/>
  <c r="N4722" i="11"/>
  <c r="N4721" i="11"/>
  <c r="N4720" i="11"/>
  <c r="N4719" i="11"/>
  <c r="N4718" i="11"/>
  <c r="N4717" i="11"/>
  <c r="N4716" i="11"/>
  <c r="N4715" i="11"/>
  <c r="N4714" i="11"/>
  <c r="N4713" i="11"/>
  <c r="N4712" i="11"/>
  <c r="N4711" i="11"/>
  <c r="N4710" i="11"/>
  <c r="N4709" i="11"/>
  <c r="N4708" i="11"/>
  <c r="N4707" i="11"/>
  <c r="N4706" i="11"/>
  <c r="N4705" i="11"/>
  <c r="N4704" i="11"/>
  <c r="N4703" i="11"/>
  <c r="N4702" i="11"/>
  <c r="N4701" i="11"/>
  <c r="N4700" i="11"/>
  <c r="N4699" i="11"/>
  <c r="N4698" i="11"/>
  <c r="N4697" i="11"/>
  <c r="N4696" i="11"/>
  <c r="N4695" i="11"/>
  <c r="N4694" i="11"/>
  <c r="N4693" i="11"/>
  <c r="N4692" i="11"/>
  <c r="N4691" i="11"/>
  <c r="N4690" i="11"/>
  <c r="N4689" i="11"/>
  <c r="N4688" i="11"/>
  <c r="N4687" i="11"/>
  <c r="N4686" i="11"/>
  <c r="N4685" i="11"/>
  <c r="N4684" i="11"/>
  <c r="N4683" i="11"/>
  <c r="N4682" i="11"/>
  <c r="N4681" i="11"/>
  <c r="N4680" i="11"/>
  <c r="N4679" i="11"/>
  <c r="N4678" i="11"/>
  <c r="N4677" i="11"/>
  <c r="N4676" i="11"/>
  <c r="N4675" i="11"/>
  <c r="N4674" i="11"/>
  <c r="N4673" i="11"/>
  <c r="N4672" i="11"/>
  <c r="N4671" i="11"/>
  <c r="N4670" i="11"/>
  <c r="N4669" i="11"/>
  <c r="N4668" i="11"/>
  <c r="N4667" i="11"/>
  <c r="N4666" i="11"/>
  <c r="N4665" i="11"/>
  <c r="N4664" i="11"/>
  <c r="N4663" i="11"/>
  <c r="N4662" i="11"/>
  <c r="N4661" i="11"/>
  <c r="N4660" i="11"/>
  <c r="N4659" i="11"/>
  <c r="N4658" i="11"/>
  <c r="N4657" i="11"/>
  <c r="N4656" i="11"/>
  <c r="N4655" i="11"/>
  <c r="N4654" i="11"/>
  <c r="N4653" i="11"/>
  <c r="N4652" i="11"/>
  <c r="N4651" i="11"/>
  <c r="N4650" i="11"/>
  <c r="N4649" i="11"/>
  <c r="N4648" i="11"/>
  <c r="N4647" i="11"/>
  <c r="N4646" i="11"/>
  <c r="N4645" i="11"/>
  <c r="N4644" i="11"/>
  <c r="N4643" i="11"/>
  <c r="N4642" i="11"/>
  <c r="N4641" i="11"/>
  <c r="N4640" i="11"/>
  <c r="N4639" i="11"/>
  <c r="N4638" i="11"/>
  <c r="N4637" i="11"/>
  <c r="N4636" i="11"/>
  <c r="N4635" i="11"/>
  <c r="N4634" i="11"/>
  <c r="N4633" i="11"/>
  <c r="N4632" i="11"/>
  <c r="N4631" i="11"/>
  <c r="N4630" i="11"/>
  <c r="N4629" i="11"/>
  <c r="N4628" i="11"/>
  <c r="N4627" i="11"/>
  <c r="N4626" i="11"/>
  <c r="N4625" i="11"/>
  <c r="N4624" i="11"/>
  <c r="N4623" i="11"/>
  <c r="N4622" i="11"/>
  <c r="N4621" i="11"/>
  <c r="N4620" i="11"/>
  <c r="N4619" i="11"/>
  <c r="N4618" i="11"/>
  <c r="N4617" i="11"/>
  <c r="N4616" i="11"/>
  <c r="N4615" i="11"/>
  <c r="N4614" i="11"/>
  <c r="N4613" i="11"/>
  <c r="N4612" i="11"/>
  <c r="N4611" i="11"/>
  <c r="N4610" i="11"/>
  <c r="N4609" i="11"/>
  <c r="N4608" i="11"/>
  <c r="N4607" i="11"/>
  <c r="N4606" i="11"/>
  <c r="N4605" i="11"/>
  <c r="N4604" i="11"/>
  <c r="N4603" i="11"/>
  <c r="N4602" i="11"/>
  <c r="N4601" i="11"/>
  <c r="N4600" i="11"/>
  <c r="N4599" i="11"/>
  <c r="N4598" i="11"/>
  <c r="N4597" i="11"/>
  <c r="N4596" i="11"/>
  <c r="N4595" i="11"/>
  <c r="N4594" i="11"/>
  <c r="N4593" i="11"/>
  <c r="N4592" i="11"/>
  <c r="N4591" i="11"/>
  <c r="N4590" i="11"/>
  <c r="N4589" i="11"/>
  <c r="N4588" i="11"/>
  <c r="N4587" i="11"/>
  <c r="N4586" i="11"/>
  <c r="N4585" i="11"/>
  <c r="N4584" i="11"/>
  <c r="N4583" i="11"/>
  <c r="N4582" i="11"/>
  <c r="N4581" i="11"/>
  <c r="N4580" i="11"/>
  <c r="N4579" i="11"/>
  <c r="N4578" i="11"/>
  <c r="N4577" i="11"/>
  <c r="S4577" i="11"/>
  <c r="N4576" i="11"/>
  <c r="N4575" i="11"/>
  <c r="N4574" i="11"/>
  <c r="N4573" i="11"/>
  <c r="N4572" i="11"/>
  <c r="N4571" i="11"/>
  <c r="N4570" i="11"/>
  <c r="N4569" i="11"/>
  <c r="N4568" i="11"/>
  <c r="N4567" i="11"/>
  <c r="N4566" i="11"/>
  <c r="N4565" i="11"/>
  <c r="N4564" i="11"/>
  <c r="N4563" i="11"/>
  <c r="N4562" i="11"/>
  <c r="N4561" i="11"/>
  <c r="N4560" i="11"/>
  <c r="N4559" i="11"/>
  <c r="N4558" i="11"/>
  <c r="N4557" i="11"/>
  <c r="N4556" i="11"/>
  <c r="N4555" i="11"/>
  <c r="N4554" i="11"/>
  <c r="N4553" i="11"/>
  <c r="N4552" i="11"/>
  <c r="N4551" i="11"/>
  <c r="N4550" i="11"/>
  <c r="N4549" i="11"/>
  <c r="N4548" i="11"/>
  <c r="N4547" i="11"/>
  <c r="N4546" i="11"/>
  <c r="N4545" i="11"/>
  <c r="N4544" i="11"/>
  <c r="N4543" i="11"/>
  <c r="N4542" i="11"/>
  <c r="N4541" i="11"/>
  <c r="N4540" i="11"/>
  <c r="N4539" i="11"/>
  <c r="N4538" i="11"/>
  <c r="N4537" i="11"/>
  <c r="N4536" i="11"/>
  <c r="N4535" i="11"/>
  <c r="N4534" i="11"/>
  <c r="N4533" i="11"/>
  <c r="N4532" i="11"/>
  <c r="N4531" i="11"/>
  <c r="N4530" i="11"/>
  <c r="N4529" i="11"/>
  <c r="N4528" i="11"/>
  <c r="N4527" i="11"/>
  <c r="N4526" i="11"/>
  <c r="N4525" i="11"/>
  <c r="N4524" i="11"/>
  <c r="N4523" i="11"/>
  <c r="N4522" i="11"/>
  <c r="N4521" i="11"/>
  <c r="N4520" i="11"/>
  <c r="N4519" i="11"/>
  <c r="N4518" i="11"/>
  <c r="N4517" i="11"/>
  <c r="N4516" i="11"/>
  <c r="N4515" i="11"/>
  <c r="N4514" i="11"/>
  <c r="N4513" i="11"/>
  <c r="N4512" i="11"/>
  <c r="N4511" i="11"/>
  <c r="N4510" i="11"/>
  <c r="N4509" i="11"/>
  <c r="N4508" i="11"/>
  <c r="N4507" i="11"/>
  <c r="N4506" i="11"/>
  <c r="N4505" i="11"/>
  <c r="N4504" i="11"/>
  <c r="N4503" i="11"/>
  <c r="N4502" i="11"/>
  <c r="N4501" i="11"/>
  <c r="N4500" i="11"/>
  <c r="N4499" i="11"/>
  <c r="N4498" i="11"/>
  <c r="N4497" i="11"/>
  <c r="N4496" i="11"/>
  <c r="N4495" i="11"/>
  <c r="N4494" i="11"/>
  <c r="N4493" i="11"/>
  <c r="N4492" i="11"/>
  <c r="N4491" i="11"/>
  <c r="N4490" i="11"/>
  <c r="N4489" i="11"/>
  <c r="N4488" i="11"/>
  <c r="N4487" i="11"/>
  <c r="N4486" i="11"/>
  <c r="N4485" i="11"/>
  <c r="N4484" i="11"/>
  <c r="N4483" i="11"/>
  <c r="N4482" i="11"/>
  <c r="N4481" i="11"/>
  <c r="N4480" i="11"/>
  <c r="N4479" i="11"/>
  <c r="N4478" i="11"/>
  <c r="N4477" i="11"/>
  <c r="N4476" i="11"/>
  <c r="N4475" i="11"/>
  <c r="N4474" i="11"/>
  <c r="N4473" i="11"/>
  <c r="N4472" i="11"/>
  <c r="N4471" i="11"/>
  <c r="N4470" i="11"/>
  <c r="N4469" i="11"/>
  <c r="N4468" i="11"/>
  <c r="N4467" i="11"/>
  <c r="N4466" i="11"/>
  <c r="N4465" i="11"/>
  <c r="N4464" i="11"/>
  <c r="N4463" i="11"/>
  <c r="N4462" i="11"/>
  <c r="N4461" i="11"/>
  <c r="N4460" i="11"/>
  <c r="N4459" i="11"/>
  <c r="N4458" i="11"/>
  <c r="N4457" i="11"/>
  <c r="N4456" i="11"/>
  <c r="N4455" i="11"/>
  <c r="N4454" i="11"/>
  <c r="N4453" i="11"/>
  <c r="N4452" i="11"/>
  <c r="N4451" i="11"/>
  <c r="N4450" i="11"/>
  <c r="N4449" i="11"/>
  <c r="N4448" i="11"/>
  <c r="N4447" i="11"/>
  <c r="N4446" i="11"/>
  <c r="N4445" i="11"/>
  <c r="N4444" i="11"/>
  <c r="N4443" i="11"/>
  <c r="N4442" i="11"/>
  <c r="N4441" i="11"/>
  <c r="N4440" i="11"/>
  <c r="N4439" i="11"/>
  <c r="N4438" i="11"/>
  <c r="N4437" i="11"/>
  <c r="N4436" i="11"/>
  <c r="N4435" i="11"/>
  <c r="N4434" i="11"/>
  <c r="N4433" i="11"/>
  <c r="N4432" i="11"/>
  <c r="N4431" i="11"/>
  <c r="N4430" i="11"/>
  <c r="N4429" i="11"/>
  <c r="N4428" i="11"/>
  <c r="N4427" i="11"/>
  <c r="N4426" i="11"/>
  <c r="N4425" i="11"/>
  <c r="N4424" i="11"/>
  <c r="N4423" i="11"/>
  <c r="N4422" i="11"/>
  <c r="N4421" i="11"/>
  <c r="N4420" i="11"/>
  <c r="N4419" i="11"/>
  <c r="N4418" i="11"/>
  <c r="N4417" i="11"/>
  <c r="N4416" i="11"/>
  <c r="N4415" i="11"/>
  <c r="N4414" i="11"/>
  <c r="N4413" i="11"/>
  <c r="N4412" i="11"/>
  <c r="N4411" i="11"/>
  <c r="N4410" i="11"/>
  <c r="N4409" i="11"/>
  <c r="N4408" i="11"/>
  <c r="N4407" i="11"/>
  <c r="N4406" i="11"/>
  <c r="N4405" i="11"/>
  <c r="N4404" i="11"/>
  <c r="N4403" i="11"/>
  <c r="N4402" i="11"/>
  <c r="N4401" i="11"/>
  <c r="N4400" i="11"/>
  <c r="N4399" i="11"/>
  <c r="N4398" i="11"/>
  <c r="N4397" i="11"/>
  <c r="N4396" i="11"/>
  <c r="N4395" i="11"/>
  <c r="N4394" i="11"/>
  <c r="S4394" i="11"/>
  <c r="N4393" i="11"/>
  <c r="N4392" i="11"/>
  <c r="N4391" i="11"/>
  <c r="N4390" i="11"/>
  <c r="N4389" i="11"/>
  <c r="N4388" i="11"/>
  <c r="N4387" i="11"/>
  <c r="N4386" i="11"/>
  <c r="N4385" i="11"/>
  <c r="N4384" i="11"/>
  <c r="N4383" i="11"/>
  <c r="N4382" i="11"/>
  <c r="N4381" i="11"/>
  <c r="N4380" i="11"/>
  <c r="N4379" i="11"/>
  <c r="N4378" i="11"/>
  <c r="N4377" i="11"/>
  <c r="N4376" i="11"/>
  <c r="N4375" i="11"/>
  <c r="N4374" i="11"/>
  <c r="N4373" i="11"/>
  <c r="N4372" i="11"/>
  <c r="N4371" i="11"/>
  <c r="N4370" i="11"/>
  <c r="N4369" i="11"/>
  <c r="N4368" i="11"/>
  <c r="N4367" i="11"/>
  <c r="N4366" i="11"/>
  <c r="N4365" i="11"/>
  <c r="N4364" i="11"/>
  <c r="N4363" i="11"/>
  <c r="N4362" i="11"/>
  <c r="N4361" i="11"/>
  <c r="N4360" i="11"/>
  <c r="N4359" i="11"/>
  <c r="N4358" i="11"/>
  <c r="N4357" i="11"/>
  <c r="N4356" i="11"/>
  <c r="N4355" i="11"/>
  <c r="N4354" i="11"/>
  <c r="N4353" i="11"/>
  <c r="N4352" i="11"/>
  <c r="N4351" i="11"/>
  <c r="N4350" i="11"/>
  <c r="N4349" i="11"/>
  <c r="N4348" i="11"/>
  <c r="N4347" i="11"/>
  <c r="N4346" i="11"/>
  <c r="N4345" i="11"/>
  <c r="N4344" i="11"/>
  <c r="N4343" i="11"/>
  <c r="N4342" i="11"/>
  <c r="N4341" i="11"/>
  <c r="N4340" i="11"/>
  <c r="N4339" i="11"/>
  <c r="N4338" i="11"/>
  <c r="N4337" i="11"/>
  <c r="N4336" i="11"/>
  <c r="N4335" i="11"/>
  <c r="N4334" i="11"/>
  <c r="N4333" i="11"/>
  <c r="N4332" i="11"/>
  <c r="N4331" i="11"/>
  <c r="N4330" i="11"/>
  <c r="N4329" i="11"/>
  <c r="N4328" i="11"/>
  <c r="N4327" i="11"/>
  <c r="N4326" i="11"/>
  <c r="N4325" i="11"/>
  <c r="N4324" i="11"/>
  <c r="N4323" i="11"/>
  <c r="N4322" i="11"/>
  <c r="S4322" i="11"/>
  <c r="N4321" i="11"/>
  <c r="N4320" i="11"/>
  <c r="N4319" i="11"/>
  <c r="N4318" i="11"/>
  <c r="N4317" i="11"/>
  <c r="N4316" i="11"/>
  <c r="N4315" i="11"/>
  <c r="N4314" i="11"/>
  <c r="N4313" i="11"/>
  <c r="N4312" i="11"/>
  <c r="N4311" i="11"/>
  <c r="N4310" i="11"/>
  <c r="N4309" i="11"/>
  <c r="N4308" i="11"/>
  <c r="N4307" i="11"/>
  <c r="N4306" i="11"/>
  <c r="N4305" i="11"/>
  <c r="N4304" i="11"/>
  <c r="N4303" i="11"/>
  <c r="N4302" i="11"/>
  <c r="N4301" i="11"/>
  <c r="N4300" i="11"/>
  <c r="N4299" i="11"/>
  <c r="N4298" i="11"/>
  <c r="N4297" i="11"/>
  <c r="N4296" i="11"/>
  <c r="N4295" i="11"/>
  <c r="N4294" i="11"/>
  <c r="N4293" i="11"/>
  <c r="N4292" i="11"/>
  <c r="N4291" i="11"/>
  <c r="N4290" i="11"/>
  <c r="N4289" i="11"/>
  <c r="N4288" i="11"/>
  <c r="N4287" i="11"/>
  <c r="N4286" i="11"/>
  <c r="N4285" i="11"/>
  <c r="N4284" i="11"/>
  <c r="N4283" i="11"/>
  <c r="N4282" i="11"/>
  <c r="N4281" i="11"/>
  <c r="N4280" i="11"/>
  <c r="N4279" i="11"/>
  <c r="N4278" i="11"/>
  <c r="N4277" i="11"/>
  <c r="N4276" i="11"/>
  <c r="N4275" i="11"/>
  <c r="N4274" i="11"/>
  <c r="N4273" i="11"/>
  <c r="N4272" i="11"/>
  <c r="N4271" i="11"/>
  <c r="N4270" i="11"/>
  <c r="N4269" i="11"/>
  <c r="N4268" i="11"/>
  <c r="N4267" i="11"/>
  <c r="N4266" i="11"/>
  <c r="N4265" i="11"/>
  <c r="N4264" i="11"/>
  <c r="N4263" i="11"/>
  <c r="N4262" i="11"/>
  <c r="N4261" i="11"/>
  <c r="N4260" i="11"/>
  <c r="N4259" i="11"/>
  <c r="N4258" i="11"/>
  <c r="N4257" i="11"/>
  <c r="N4256" i="11"/>
  <c r="N4255" i="11"/>
  <c r="N4254" i="11"/>
  <c r="N4253" i="11"/>
  <c r="N4252" i="11"/>
  <c r="N4251" i="11"/>
  <c r="N4250" i="11"/>
  <c r="S4250" i="11"/>
  <c r="N4249" i="11"/>
  <c r="N4248" i="11"/>
  <c r="N4247" i="11"/>
  <c r="N4246" i="11"/>
  <c r="N4245" i="11"/>
  <c r="N4244" i="11"/>
  <c r="N4243" i="11"/>
  <c r="N4242" i="11"/>
  <c r="N4241" i="11"/>
  <c r="N4240" i="11"/>
  <c r="N4239" i="11"/>
  <c r="N4238" i="11"/>
  <c r="N4237" i="11"/>
  <c r="N4236" i="11"/>
  <c r="N4235" i="11"/>
  <c r="N4234" i="11"/>
  <c r="N4233" i="11"/>
  <c r="N4232" i="11"/>
  <c r="N4231" i="11"/>
  <c r="N4230" i="11"/>
  <c r="N4229" i="11"/>
  <c r="N4228" i="11"/>
  <c r="N4227" i="11"/>
  <c r="N4226" i="11"/>
  <c r="N4225" i="11"/>
  <c r="N4224" i="11"/>
  <c r="N4223" i="11"/>
  <c r="N4222" i="11"/>
  <c r="N4221" i="11"/>
  <c r="N4220" i="11"/>
  <c r="N4219" i="11"/>
  <c r="N4218" i="11"/>
  <c r="N4217" i="11"/>
  <c r="N4216" i="11"/>
  <c r="N4215" i="11"/>
  <c r="N4214" i="11"/>
  <c r="S4214" i="11"/>
  <c r="N4213" i="11"/>
  <c r="N4212" i="11"/>
  <c r="N4211" i="11"/>
  <c r="N4210" i="11"/>
  <c r="N4209" i="11"/>
  <c r="N4208" i="11"/>
  <c r="N4207" i="11"/>
  <c r="N4206" i="11"/>
  <c r="N4205" i="11"/>
  <c r="N4204" i="11"/>
  <c r="N4203" i="11"/>
  <c r="N4202" i="11"/>
  <c r="N4201" i="11"/>
  <c r="N4200" i="11"/>
  <c r="N4199" i="11"/>
  <c r="N4198" i="11"/>
  <c r="N4197" i="11"/>
  <c r="N4196" i="11"/>
  <c r="N4195" i="11"/>
  <c r="N4194" i="11"/>
  <c r="N4193" i="11"/>
  <c r="N4192" i="11"/>
  <c r="N4191" i="11"/>
  <c r="N4190" i="11"/>
  <c r="N4189" i="11"/>
  <c r="N4188" i="11"/>
  <c r="N4187" i="11"/>
  <c r="N4186" i="11"/>
  <c r="N4185" i="11"/>
  <c r="N4184" i="11"/>
  <c r="N4183" i="11"/>
  <c r="N4182" i="11"/>
  <c r="N4181" i="11"/>
  <c r="N4180" i="11"/>
  <c r="N4179" i="11"/>
  <c r="N4178" i="11"/>
  <c r="S4178" i="11"/>
  <c r="N4177" i="11"/>
  <c r="N4176" i="11"/>
  <c r="N4175" i="11"/>
  <c r="N4174" i="11"/>
  <c r="N4173" i="11"/>
  <c r="N4172" i="11"/>
  <c r="N4171" i="11"/>
  <c r="N4170" i="11"/>
  <c r="N4169" i="11"/>
  <c r="N4168" i="11"/>
  <c r="N4167" i="11"/>
  <c r="N4166" i="11"/>
  <c r="N4165" i="11"/>
  <c r="N4164" i="11"/>
  <c r="N4163" i="11"/>
  <c r="N4162" i="11"/>
  <c r="N4161" i="11"/>
  <c r="N4160" i="11"/>
  <c r="N4159" i="11"/>
  <c r="N4158" i="11"/>
  <c r="N4157" i="11"/>
  <c r="N4156" i="11"/>
  <c r="N4155" i="11"/>
  <c r="N4154" i="11"/>
  <c r="N4153" i="11"/>
  <c r="N4152" i="11"/>
  <c r="N4151" i="11"/>
  <c r="N4150" i="11"/>
  <c r="N4149" i="11"/>
  <c r="N4148" i="11"/>
  <c r="N4147" i="11"/>
  <c r="N4146" i="11"/>
  <c r="N4145" i="11"/>
  <c r="N4144" i="11"/>
  <c r="N4143" i="11"/>
  <c r="N4142" i="11"/>
  <c r="N4141" i="11"/>
  <c r="N4140" i="11"/>
  <c r="N4139" i="11"/>
  <c r="N4138" i="11"/>
  <c r="N4137" i="11"/>
  <c r="N4136" i="11"/>
  <c r="N4135" i="11"/>
  <c r="N4134" i="11"/>
  <c r="N4133" i="11"/>
  <c r="N4132" i="11"/>
  <c r="N4131" i="11"/>
  <c r="N4130" i="11"/>
  <c r="N4129" i="11"/>
  <c r="N4128" i="11"/>
  <c r="N4127" i="11"/>
  <c r="N4126" i="11"/>
  <c r="N4125" i="11"/>
  <c r="N4124" i="11"/>
  <c r="N4123" i="11"/>
  <c r="N4122" i="11"/>
  <c r="N4121" i="11"/>
  <c r="N4120" i="11"/>
  <c r="N4119" i="11"/>
  <c r="N4118" i="11"/>
  <c r="N4117" i="11"/>
  <c r="N4116" i="11"/>
  <c r="N4115" i="11"/>
  <c r="N4114" i="11"/>
  <c r="N4113" i="11"/>
  <c r="N4112" i="11"/>
  <c r="N4111" i="11"/>
  <c r="N4110" i="11"/>
  <c r="N4109" i="11"/>
  <c r="N4108" i="11"/>
  <c r="N4107" i="11"/>
  <c r="N4106" i="11"/>
  <c r="S4106" i="11"/>
  <c r="N4105" i="11"/>
  <c r="N4104" i="11"/>
  <c r="N4103" i="11"/>
  <c r="N4102" i="11"/>
  <c r="N4101" i="11"/>
  <c r="N4100" i="11"/>
  <c r="N4099" i="11"/>
  <c r="N4098" i="11"/>
  <c r="N4097" i="11"/>
  <c r="N4096" i="11"/>
  <c r="N4095" i="11"/>
  <c r="N4094" i="11"/>
  <c r="N4093" i="11"/>
  <c r="N4092" i="11"/>
  <c r="N4091" i="11"/>
  <c r="N4090" i="11"/>
  <c r="N4089" i="11"/>
  <c r="N4088" i="11"/>
  <c r="N4087" i="11"/>
  <c r="N4086" i="11"/>
  <c r="N4085" i="11"/>
  <c r="N4084" i="11"/>
  <c r="N4083" i="11"/>
  <c r="N4082" i="11"/>
  <c r="N4081" i="11"/>
  <c r="N4080" i="11"/>
  <c r="N4079" i="11"/>
  <c r="N4078" i="11"/>
  <c r="N4077" i="11"/>
  <c r="N4076" i="11"/>
  <c r="N4075" i="11"/>
  <c r="N4074" i="11"/>
  <c r="N4073" i="11"/>
  <c r="N4072" i="11"/>
  <c r="N4071" i="11"/>
  <c r="N4070" i="11"/>
  <c r="N4069" i="11"/>
  <c r="N4068" i="11"/>
  <c r="N4067" i="11"/>
  <c r="N4066" i="11"/>
  <c r="N4065" i="11"/>
  <c r="N4064" i="11"/>
  <c r="N4063" i="11"/>
  <c r="N4062" i="11"/>
  <c r="N4061" i="11"/>
  <c r="N4060" i="11"/>
  <c r="N4059" i="11"/>
  <c r="N4058" i="11"/>
  <c r="N4057" i="11"/>
  <c r="N4056" i="11"/>
  <c r="N4055" i="11"/>
  <c r="N4054" i="11"/>
  <c r="N4053" i="11"/>
  <c r="N4052" i="11"/>
  <c r="N4051" i="11"/>
  <c r="N4050" i="11"/>
  <c r="N4049" i="11"/>
  <c r="N4048" i="11"/>
  <c r="N4047" i="11"/>
  <c r="N4046" i="11"/>
  <c r="N4045" i="11"/>
  <c r="N4044" i="11"/>
  <c r="N4043" i="11"/>
  <c r="N4042" i="11"/>
  <c r="N4041" i="11"/>
  <c r="N4040" i="11"/>
  <c r="N4039" i="11"/>
  <c r="N4038" i="11"/>
  <c r="N4037" i="11"/>
  <c r="N4036" i="11"/>
  <c r="N4035" i="11"/>
  <c r="N4034" i="11"/>
  <c r="S4034" i="11"/>
  <c r="N4033" i="11"/>
  <c r="N4032" i="11"/>
  <c r="N4031" i="11"/>
  <c r="N4030" i="11"/>
  <c r="N4029" i="11"/>
  <c r="N4028" i="11"/>
  <c r="N4027" i="11"/>
  <c r="N4026" i="11"/>
  <c r="N4025" i="11"/>
  <c r="N4024" i="11"/>
  <c r="N4023" i="11"/>
  <c r="N4022" i="11"/>
  <c r="N4021" i="11"/>
  <c r="N4020" i="11"/>
  <c r="N4019" i="11"/>
  <c r="N4018" i="11"/>
  <c r="N4017" i="11"/>
  <c r="N4016" i="11"/>
  <c r="N4015" i="11"/>
  <c r="N4014" i="11"/>
  <c r="N4013" i="11"/>
  <c r="N4012" i="11"/>
  <c r="N4011" i="11"/>
  <c r="N4010" i="11"/>
  <c r="N4009" i="11"/>
  <c r="N4008" i="11"/>
  <c r="N4007" i="11"/>
  <c r="N4006" i="11"/>
  <c r="N4005" i="11"/>
  <c r="N4004" i="11"/>
  <c r="N4003" i="11"/>
  <c r="N4002" i="11"/>
  <c r="N4001" i="11"/>
  <c r="N4000" i="11"/>
  <c r="N3999" i="11"/>
  <c r="N3998" i="11"/>
  <c r="S3998" i="11"/>
  <c r="N3997" i="11"/>
  <c r="N3996" i="11"/>
  <c r="N3995" i="11"/>
  <c r="N3994" i="11"/>
  <c r="N3993" i="11"/>
  <c r="N3992" i="11"/>
  <c r="N3991" i="11"/>
  <c r="N3990" i="11"/>
  <c r="N3989" i="11"/>
  <c r="N3988" i="11"/>
  <c r="N3987" i="11"/>
  <c r="N3986" i="11"/>
  <c r="N3985" i="11"/>
  <c r="N3984" i="11"/>
  <c r="N3983" i="11"/>
  <c r="N3982" i="11"/>
  <c r="N3981" i="11"/>
  <c r="N3980" i="11"/>
  <c r="N3979" i="11"/>
  <c r="N3978" i="11"/>
  <c r="N3977" i="11"/>
  <c r="N3976" i="11"/>
  <c r="N3975" i="11"/>
  <c r="N3974" i="11"/>
  <c r="N3973" i="11"/>
  <c r="N3972" i="11"/>
  <c r="N3971" i="11"/>
  <c r="N3970" i="11"/>
  <c r="N3969" i="11"/>
  <c r="N3968" i="11"/>
  <c r="N3967" i="11"/>
  <c r="N3966" i="11"/>
  <c r="N3965" i="11"/>
  <c r="N3964" i="11"/>
  <c r="N3963" i="11"/>
  <c r="N3962" i="11"/>
  <c r="S3962" i="11"/>
  <c r="N3961" i="11"/>
  <c r="N3960" i="11"/>
  <c r="N3959" i="11"/>
  <c r="N3958" i="11"/>
  <c r="N3957" i="11"/>
  <c r="N3956" i="11"/>
  <c r="N3955" i="11"/>
  <c r="N3954" i="11"/>
  <c r="N3953" i="11"/>
  <c r="N3952" i="11"/>
  <c r="N3951" i="11"/>
  <c r="N3950" i="11"/>
  <c r="N3949" i="11"/>
  <c r="N3948" i="11"/>
  <c r="N3947" i="11"/>
  <c r="N3946" i="11"/>
  <c r="N3945" i="11"/>
  <c r="N3944" i="11"/>
  <c r="N3943" i="11"/>
  <c r="N3942" i="11"/>
  <c r="N3941" i="11"/>
  <c r="N3940" i="11"/>
  <c r="N3939" i="11"/>
  <c r="N3938" i="11"/>
  <c r="N3937" i="11"/>
  <c r="N3936" i="11"/>
  <c r="N3935" i="11"/>
  <c r="N3934" i="11"/>
  <c r="N3933" i="11"/>
  <c r="N3932" i="11"/>
  <c r="N3931" i="11"/>
  <c r="N3930" i="11"/>
  <c r="N3929" i="11"/>
  <c r="N3928" i="11"/>
  <c r="N3927" i="11"/>
  <c r="N3926" i="11"/>
  <c r="N3925" i="11"/>
  <c r="N3924" i="11"/>
  <c r="N3923" i="11"/>
  <c r="N3922" i="11"/>
  <c r="N3921" i="11"/>
  <c r="N3920" i="11"/>
  <c r="N3919" i="11"/>
  <c r="N3918" i="11"/>
  <c r="N3917" i="11"/>
  <c r="N3916" i="11"/>
  <c r="N3915" i="11"/>
  <c r="N3914" i="11"/>
  <c r="N3913" i="11"/>
  <c r="N3912" i="11"/>
  <c r="N3911" i="11"/>
  <c r="N3910" i="11"/>
  <c r="N3909" i="11"/>
  <c r="N3908" i="11"/>
  <c r="N3907" i="11"/>
  <c r="N3906" i="11"/>
  <c r="N3905" i="11"/>
  <c r="N3904" i="11"/>
  <c r="N3903" i="11"/>
  <c r="N3902" i="11"/>
  <c r="N3901" i="11"/>
  <c r="N3900" i="11"/>
  <c r="N3899" i="11"/>
  <c r="N3898" i="11"/>
  <c r="N3897" i="11"/>
  <c r="N3896" i="11"/>
  <c r="N3895" i="11"/>
  <c r="N3894" i="11"/>
  <c r="N3893" i="11"/>
  <c r="N3892" i="11"/>
  <c r="N3891" i="11"/>
  <c r="N3890" i="11"/>
  <c r="S3890" i="11"/>
  <c r="N3889" i="11"/>
  <c r="N3888" i="11"/>
  <c r="N3887" i="11"/>
  <c r="N3886" i="11"/>
  <c r="N3885" i="11"/>
  <c r="N3884" i="11"/>
  <c r="N3883" i="11"/>
  <c r="N3882" i="11"/>
  <c r="N3881" i="11"/>
  <c r="N3880" i="11"/>
  <c r="N3879" i="11"/>
  <c r="N3878" i="11"/>
  <c r="N3877" i="11"/>
  <c r="N3876" i="11"/>
  <c r="N3875" i="11"/>
  <c r="N3874" i="11"/>
  <c r="N3873" i="11"/>
  <c r="N3872" i="11"/>
  <c r="N3871" i="11"/>
  <c r="N3870" i="11"/>
  <c r="N3869" i="11"/>
  <c r="N3868" i="11"/>
  <c r="N3867" i="11"/>
  <c r="N3866" i="11"/>
  <c r="N3865" i="11"/>
  <c r="N3864" i="11"/>
  <c r="N3863" i="11"/>
  <c r="N3862" i="11"/>
  <c r="N3861" i="11"/>
  <c r="N3860" i="11"/>
  <c r="N3859" i="11"/>
  <c r="N3858" i="11"/>
  <c r="N3857" i="11"/>
  <c r="N3856" i="11"/>
  <c r="N3855" i="11"/>
  <c r="N3854" i="11"/>
  <c r="N3853" i="11"/>
  <c r="N3852" i="11"/>
  <c r="N3851" i="11"/>
  <c r="N3850" i="11"/>
  <c r="N3849" i="11"/>
  <c r="N3848" i="11"/>
  <c r="N3847" i="11"/>
  <c r="N3846" i="11"/>
  <c r="N3845" i="11"/>
  <c r="N3844" i="11"/>
  <c r="N3843" i="11"/>
  <c r="N3842" i="11"/>
  <c r="N3841" i="11"/>
  <c r="N3840" i="11"/>
  <c r="N3839" i="11"/>
  <c r="N3838" i="11"/>
  <c r="N3837" i="11"/>
  <c r="N3836" i="11"/>
  <c r="N3835" i="11"/>
  <c r="N3834" i="11"/>
  <c r="N3833" i="11"/>
  <c r="N3832" i="11"/>
  <c r="N3831" i="11"/>
  <c r="N3830" i="11"/>
  <c r="N3829" i="11"/>
  <c r="N3828" i="11"/>
  <c r="N3827" i="11"/>
  <c r="N3826" i="11"/>
  <c r="N3825" i="11"/>
  <c r="N3824" i="11"/>
  <c r="N3823" i="11"/>
  <c r="N3822" i="11"/>
  <c r="N3821" i="11"/>
  <c r="N3820" i="11"/>
  <c r="N3819" i="11"/>
  <c r="N3818" i="11"/>
  <c r="S3818" i="11"/>
  <c r="N3817" i="11"/>
  <c r="N3816" i="11"/>
  <c r="N3815" i="11"/>
  <c r="N3814" i="11"/>
  <c r="N3813" i="11"/>
  <c r="N3812" i="11"/>
  <c r="N3811" i="11"/>
  <c r="N3810" i="11"/>
  <c r="N3809" i="11"/>
  <c r="N3808" i="11"/>
  <c r="N3807" i="11"/>
  <c r="N3806" i="11"/>
  <c r="N3805" i="11"/>
  <c r="N3804" i="11"/>
  <c r="N3803" i="11"/>
  <c r="N3802" i="11"/>
  <c r="N3801" i="11"/>
  <c r="N3800" i="11"/>
  <c r="N3799" i="11"/>
  <c r="N3798" i="11"/>
  <c r="N3797" i="11"/>
  <c r="N3796" i="11"/>
  <c r="N3795" i="11"/>
  <c r="N3794" i="11"/>
  <c r="N3793" i="11"/>
  <c r="N3792" i="11"/>
  <c r="N3791" i="11"/>
  <c r="N3790" i="11"/>
  <c r="N3789" i="11"/>
  <c r="N3788" i="11"/>
  <c r="N3787" i="11"/>
  <c r="N3786" i="11"/>
  <c r="N3785" i="11"/>
  <c r="N3784" i="11"/>
  <c r="N3783" i="11"/>
  <c r="N3782" i="11"/>
  <c r="S3782" i="11"/>
  <c r="N3781" i="11"/>
  <c r="N3780" i="11"/>
  <c r="N3779" i="11"/>
  <c r="N3778" i="11"/>
  <c r="N3777" i="11"/>
  <c r="N3776" i="11"/>
  <c r="N3775" i="11"/>
  <c r="N3774" i="11"/>
  <c r="N3773" i="11"/>
  <c r="N3772" i="11"/>
  <c r="N3771" i="11"/>
  <c r="N3770" i="11"/>
  <c r="N3769" i="11"/>
  <c r="N3768" i="11"/>
  <c r="N3767" i="11"/>
  <c r="N3766" i="11"/>
  <c r="N3765" i="11"/>
  <c r="N3764" i="11"/>
  <c r="N3763" i="11"/>
  <c r="N3762" i="11"/>
  <c r="N3761" i="11"/>
  <c r="N3760" i="11"/>
  <c r="N3759" i="11"/>
  <c r="N3758" i="11"/>
  <c r="N3757" i="11"/>
  <c r="N3756" i="11"/>
  <c r="N3755" i="11"/>
  <c r="N3754" i="11"/>
  <c r="N3753" i="11"/>
  <c r="N3752" i="11"/>
  <c r="N3751" i="11"/>
  <c r="N3750" i="11"/>
  <c r="N3749" i="11"/>
  <c r="N3748" i="11"/>
  <c r="N3747" i="11"/>
  <c r="N3746" i="11"/>
  <c r="S3746" i="11"/>
  <c r="N3745" i="11"/>
  <c r="N3744" i="11"/>
  <c r="N3743" i="11"/>
  <c r="N3742" i="11"/>
  <c r="N3741" i="11"/>
  <c r="N3740" i="11"/>
  <c r="N3739" i="11"/>
  <c r="N3738" i="11"/>
  <c r="N3737" i="11"/>
  <c r="N3736" i="11"/>
  <c r="N3735" i="11"/>
  <c r="N3734" i="11"/>
  <c r="N3733" i="11"/>
  <c r="N3732" i="11"/>
  <c r="N3731" i="11"/>
  <c r="N3730" i="11"/>
  <c r="N3729" i="11"/>
  <c r="N3728" i="11"/>
  <c r="N3727" i="11"/>
  <c r="N3726" i="11"/>
  <c r="N3725" i="11"/>
  <c r="N3724" i="11"/>
  <c r="N3723" i="11"/>
  <c r="N3722" i="11"/>
  <c r="N3721" i="11"/>
  <c r="N3720" i="11"/>
  <c r="N3719" i="11"/>
  <c r="N3718" i="11"/>
  <c r="N3717" i="11"/>
  <c r="N3716" i="11"/>
  <c r="N3715" i="11"/>
  <c r="N3714" i="11"/>
  <c r="N3713" i="11"/>
  <c r="N3712" i="11"/>
  <c r="N3711" i="11"/>
  <c r="N3710" i="11"/>
  <c r="N3709" i="11"/>
  <c r="N3708" i="11"/>
  <c r="N3707" i="11"/>
  <c r="N3706" i="11"/>
  <c r="N3705" i="11"/>
  <c r="N3704" i="11"/>
  <c r="N3703" i="11"/>
  <c r="N3702" i="11"/>
  <c r="N3701" i="11"/>
  <c r="N3700" i="11"/>
  <c r="N3699" i="11"/>
  <c r="N3698" i="11"/>
  <c r="N3697" i="11"/>
  <c r="N3696" i="11"/>
  <c r="N3695" i="11"/>
  <c r="N3694" i="11"/>
  <c r="N3693" i="11"/>
  <c r="N3692" i="11"/>
  <c r="N3691" i="11"/>
  <c r="N3690" i="11"/>
  <c r="N3689" i="11"/>
  <c r="N3688" i="11"/>
  <c r="N3687" i="11"/>
  <c r="N3686" i="11"/>
  <c r="N3685" i="11"/>
  <c r="N3684" i="11"/>
  <c r="N3683" i="11"/>
  <c r="N3682" i="11"/>
  <c r="N3681" i="11"/>
  <c r="N3680" i="11"/>
  <c r="N3679" i="11"/>
  <c r="N3678" i="11"/>
  <c r="N3677" i="11"/>
  <c r="N3676" i="11"/>
  <c r="N3675" i="11"/>
  <c r="N3674" i="11"/>
  <c r="S3674" i="11"/>
  <c r="N3673" i="11"/>
  <c r="N3672" i="11"/>
  <c r="N3671" i="11"/>
  <c r="N3670" i="11"/>
  <c r="N3669" i="11"/>
  <c r="N3668" i="11"/>
  <c r="N3667" i="11"/>
  <c r="N3666" i="11"/>
  <c r="N3665" i="11"/>
  <c r="N3664" i="11"/>
  <c r="N3663" i="11"/>
  <c r="N3662" i="11"/>
  <c r="N3661" i="11"/>
  <c r="N3660" i="11"/>
  <c r="N3659" i="11"/>
  <c r="N3658" i="11"/>
  <c r="N3657" i="11"/>
  <c r="N3656" i="11"/>
  <c r="N3655" i="11"/>
  <c r="N3654" i="11"/>
  <c r="N3653" i="11"/>
  <c r="N3652" i="11"/>
  <c r="N3651" i="11"/>
  <c r="N3650" i="11"/>
  <c r="N3649" i="11"/>
  <c r="N3648" i="11"/>
  <c r="N3647" i="11"/>
  <c r="N3646" i="11"/>
  <c r="N3645" i="11"/>
  <c r="N3644" i="11"/>
  <c r="N3643" i="11"/>
  <c r="N3642" i="11"/>
  <c r="N3641" i="11"/>
  <c r="N3640" i="11"/>
  <c r="N3639" i="11"/>
  <c r="N3638" i="11"/>
  <c r="N3637" i="11"/>
  <c r="N3636" i="11"/>
  <c r="N3635" i="11"/>
  <c r="N3634" i="11"/>
  <c r="N3633" i="11"/>
  <c r="N3632" i="11"/>
  <c r="N3631" i="11"/>
  <c r="N3630" i="11"/>
  <c r="N3629" i="11"/>
  <c r="N3628" i="11"/>
  <c r="N3627" i="11"/>
  <c r="N3626" i="11"/>
  <c r="N3625" i="11"/>
  <c r="N3624" i="11"/>
  <c r="N3623" i="11"/>
  <c r="N3622" i="11"/>
  <c r="N3621" i="11"/>
  <c r="N3620" i="11"/>
  <c r="N3619" i="11"/>
  <c r="N3618" i="11"/>
  <c r="N3617" i="11"/>
  <c r="N3616" i="11"/>
  <c r="N3615" i="11"/>
  <c r="N3614" i="11"/>
  <c r="N3613" i="11"/>
  <c r="N3612" i="11"/>
  <c r="N3611" i="11"/>
  <c r="N3610" i="11"/>
  <c r="N3609" i="11"/>
  <c r="N3608" i="11"/>
  <c r="N3607" i="11"/>
  <c r="N3606" i="11"/>
  <c r="N3605" i="11"/>
  <c r="N3604" i="11"/>
  <c r="N3603" i="11"/>
  <c r="N3602" i="11"/>
  <c r="S3602" i="11"/>
  <c r="N3601" i="11"/>
  <c r="N3600" i="11"/>
  <c r="N3599" i="11"/>
  <c r="N3598" i="11"/>
  <c r="N3597" i="11"/>
  <c r="N3596" i="11"/>
  <c r="N3595" i="11"/>
  <c r="N3594" i="11"/>
  <c r="N3593" i="11"/>
  <c r="N3592" i="11"/>
  <c r="N3591" i="11"/>
  <c r="N3590" i="11"/>
  <c r="N3589" i="11"/>
  <c r="N3588" i="11"/>
  <c r="N3587" i="11"/>
  <c r="N3586" i="11"/>
  <c r="N3585" i="11"/>
  <c r="N3584" i="11"/>
  <c r="N3583" i="11"/>
  <c r="N3582" i="11"/>
  <c r="N3581" i="11"/>
  <c r="N3580" i="11"/>
  <c r="N3579" i="11"/>
  <c r="N3578" i="11"/>
  <c r="N3577" i="11"/>
  <c r="N3576" i="11"/>
  <c r="N3575" i="11"/>
  <c r="N3574" i="11"/>
  <c r="N3573" i="11"/>
  <c r="N3572" i="11"/>
  <c r="N3571" i="11"/>
  <c r="N3570" i="11"/>
  <c r="N3569" i="11"/>
  <c r="N3568" i="11"/>
  <c r="N3567" i="11"/>
  <c r="N3566" i="11"/>
  <c r="S3566" i="11"/>
  <c r="N3565" i="11"/>
  <c r="N3564" i="11"/>
  <c r="N3563" i="11"/>
  <c r="N3562" i="11"/>
  <c r="N3561" i="11"/>
  <c r="N3560" i="11"/>
  <c r="N3559" i="11"/>
  <c r="N3558" i="11"/>
  <c r="N3557" i="11"/>
  <c r="N3556" i="11"/>
  <c r="N3555" i="11"/>
  <c r="N3554" i="11"/>
  <c r="N3553" i="11"/>
  <c r="N3552" i="11"/>
  <c r="N3551" i="11"/>
  <c r="N3550" i="11"/>
  <c r="N3549" i="11"/>
  <c r="N3548" i="11"/>
  <c r="N3547" i="11"/>
  <c r="N3546" i="11"/>
  <c r="N3545" i="11"/>
  <c r="N3544" i="11"/>
  <c r="N3543" i="11"/>
  <c r="N3542" i="11"/>
  <c r="N3541" i="11"/>
  <c r="N3540" i="11"/>
  <c r="N3539" i="11"/>
  <c r="N3538" i="11"/>
  <c r="N3537" i="11"/>
  <c r="N3536" i="11"/>
  <c r="N3535" i="11"/>
  <c r="N3534" i="11"/>
  <c r="N3533" i="11"/>
  <c r="N3532" i="11"/>
  <c r="N3531" i="11"/>
  <c r="N3530" i="11"/>
  <c r="S3530" i="11"/>
  <c r="N3529" i="11"/>
  <c r="N3528" i="11"/>
  <c r="N3527" i="11"/>
  <c r="N3526" i="11"/>
  <c r="N3525" i="11"/>
  <c r="N3524" i="11"/>
  <c r="N3523" i="11"/>
  <c r="N3522" i="11"/>
  <c r="N3521" i="11"/>
  <c r="N3520" i="11"/>
  <c r="N3519" i="11"/>
  <c r="N3518" i="11"/>
  <c r="N3517" i="11"/>
  <c r="N3516" i="11"/>
  <c r="N3515" i="11"/>
  <c r="N3514" i="11"/>
  <c r="N3513" i="11"/>
  <c r="N3512" i="11"/>
  <c r="N3511" i="11"/>
  <c r="N3510" i="11"/>
  <c r="N3509" i="11"/>
  <c r="N3508" i="11"/>
  <c r="N3507" i="11"/>
  <c r="N3506" i="11"/>
  <c r="N3505" i="11"/>
  <c r="N3504" i="11"/>
  <c r="N3503" i="11"/>
  <c r="N3502" i="11"/>
  <c r="N3501" i="11"/>
  <c r="N3500" i="11"/>
  <c r="N3499" i="11"/>
  <c r="N3498" i="11"/>
  <c r="N3497" i="11"/>
  <c r="N3496" i="11"/>
  <c r="N3495" i="11"/>
  <c r="N3494" i="11"/>
  <c r="N3493" i="11"/>
  <c r="N3492" i="11"/>
  <c r="N3491" i="11"/>
  <c r="N3490" i="11"/>
  <c r="N3489" i="11"/>
  <c r="N3488" i="11"/>
  <c r="N3487" i="11"/>
  <c r="N3486" i="11"/>
  <c r="N3485" i="11"/>
  <c r="N3484" i="11"/>
  <c r="N3483" i="11"/>
  <c r="N3482" i="11"/>
  <c r="N3481" i="11"/>
  <c r="N3480" i="11"/>
  <c r="N3479" i="11"/>
  <c r="N3478" i="11"/>
  <c r="N3477" i="11"/>
  <c r="N3476" i="11"/>
  <c r="N3475" i="11"/>
  <c r="N3474" i="11"/>
  <c r="N3473" i="11"/>
  <c r="N3472" i="11"/>
  <c r="N3471" i="11"/>
  <c r="N3470" i="11"/>
  <c r="N3469" i="11"/>
  <c r="N3468" i="11"/>
  <c r="N3467" i="11"/>
  <c r="N3466" i="11"/>
  <c r="N3465" i="11"/>
  <c r="N3464" i="11"/>
  <c r="N3463" i="11"/>
  <c r="N3462" i="11"/>
  <c r="N3461" i="11"/>
  <c r="N3460" i="11"/>
  <c r="N3459" i="11"/>
  <c r="N3458" i="11"/>
  <c r="S3458" i="11"/>
  <c r="N3457" i="11"/>
  <c r="N3456" i="11"/>
  <c r="N3455" i="11"/>
  <c r="N3454" i="11"/>
  <c r="N3453" i="11"/>
  <c r="N3452" i="11"/>
  <c r="N3451" i="11"/>
  <c r="N3450" i="11"/>
  <c r="N3449" i="11"/>
  <c r="N3448" i="11"/>
  <c r="N3447" i="11"/>
  <c r="N3446" i="11"/>
  <c r="N3445" i="11"/>
  <c r="N3444" i="11"/>
  <c r="N3443" i="11"/>
  <c r="N3442" i="11"/>
  <c r="N3441" i="11"/>
  <c r="N3440" i="11"/>
  <c r="N3439" i="11"/>
  <c r="N3438" i="11"/>
  <c r="N3437" i="11"/>
  <c r="N3436" i="11"/>
  <c r="N3435" i="11"/>
  <c r="N3434" i="11"/>
  <c r="N3433" i="11"/>
  <c r="N3432" i="11"/>
  <c r="N3431" i="11"/>
  <c r="N3430" i="11"/>
  <c r="N3429" i="11"/>
  <c r="N3428" i="11"/>
  <c r="N3427" i="11"/>
  <c r="N3426" i="11"/>
  <c r="N3425" i="11"/>
  <c r="N3424" i="11"/>
  <c r="N3423" i="11"/>
  <c r="N3422" i="11"/>
  <c r="N3421" i="11"/>
  <c r="N3420" i="11"/>
  <c r="N3419" i="11"/>
  <c r="N3418" i="11"/>
  <c r="N3417" i="11"/>
  <c r="N3416" i="11"/>
  <c r="N3415" i="11"/>
  <c r="N3414" i="11"/>
  <c r="N3413" i="11"/>
  <c r="N3412" i="11"/>
  <c r="N3411" i="11"/>
  <c r="N3410" i="11"/>
  <c r="N3409" i="11"/>
  <c r="N3408" i="11"/>
  <c r="N3407" i="11"/>
  <c r="N3406" i="11"/>
  <c r="N3405" i="11"/>
  <c r="N3404" i="11"/>
  <c r="N3403" i="11"/>
  <c r="N3402" i="11"/>
  <c r="N3401" i="11"/>
  <c r="N3400" i="11"/>
  <c r="N3399" i="11"/>
  <c r="N3398" i="11"/>
  <c r="N3397" i="11"/>
  <c r="N3396" i="11"/>
  <c r="N3395" i="11"/>
  <c r="N3394" i="11"/>
  <c r="N3393" i="11"/>
  <c r="N3392" i="11"/>
  <c r="N3391" i="11"/>
  <c r="N3390" i="11"/>
  <c r="N3389" i="11"/>
  <c r="N3388" i="11"/>
  <c r="N3387" i="11"/>
  <c r="N3386" i="11"/>
  <c r="S3386" i="11"/>
  <c r="N3385" i="11"/>
  <c r="N3384" i="11"/>
  <c r="N3383" i="11"/>
  <c r="N3382" i="11"/>
  <c r="N3381" i="11"/>
  <c r="N3380" i="11"/>
  <c r="N3379" i="11"/>
  <c r="N3378" i="11"/>
  <c r="N3377" i="11"/>
  <c r="N3376" i="11"/>
  <c r="N3375" i="11"/>
  <c r="N3374" i="11"/>
  <c r="N3373" i="11"/>
  <c r="N3372" i="11"/>
  <c r="N3371" i="11"/>
  <c r="N3370" i="11"/>
  <c r="N3369" i="11"/>
  <c r="N3368" i="11"/>
  <c r="N3367" i="11"/>
  <c r="N3366" i="11"/>
  <c r="N3365" i="11"/>
  <c r="N3364" i="11"/>
  <c r="N3363" i="11"/>
  <c r="N3362" i="11"/>
  <c r="N3361" i="11"/>
  <c r="N3360" i="11"/>
  <c r="N3359" i="11"/>
  <c r="N3358" i="11"/>
  <c r="N3357" i="11"/>
  <c r="N3356" i="11"/>
  <c r="N3355" i="11"/>
  <c r="N3354" i="11"/>
  <c r="N3353" i="11"/>
  <c r="N3352" i="11"/>
  <c r="N3351" i="11"/>
  <c r="N3350" i="11"/>
  <c r="S3350" i="11"/>
  <c r="N3349" i="11"/>
  <c r="N3348" i="11"/>
  <c r="N3347" i="11"/>
  <c r="N3346" i="11"/>
  <c r="N3345" i="11"/>
  <c r="N3344" i="11"/>
  <c r="N3343" i="11"/>
  <c r="N3342" i="11"/>
  <c r="N3341" i="11"/>
  <c r="N3340" i="11"/>
  <c r="N3339" i="11"/>
  <c r="N3338" i="11"/>
  <c r="N3337" i="11"/>
  <c r="N3336" i="11"/>
  <c r="N3335" i="11"/>
  <c r="N3334" i="11"/>
  <c r="N3333" i="11"/>
  <c r="N3332" i="11"/>
  <c r="N3331" i="11"/>
  <c r="N3330" i="11"/>
  <c r="N3329" i="11"/>
  <c r="N3328" i="11"/>
  <c r="N3327" i="11"/>
  <c r="N3326" i="11"/>
  <c r="N3325" i="11"/>
  <c r="N3324" i="11"/>
  <c r="N3323" i="11"/>
  <c r="N3322" i="11"/>
  <c r="N3321" i="11"/>
  <c r="N3320" i="11"/>
  <c r="N3319" i="11"/>
  <c r="N3318" i="11"/>
  <c r="N3317" i="11"/>
  <c r="N3316" i="11"/>
  <c r="N3315" i="11"/>
  <c r="N3314" i="11"/>
  <c r="S3314" i="11"/>
  <c r="N3313" i="11"/>
  <c r="N3312" i="11"/>
  <c r="N3311" i="11"/>
  <c r="N3310" i="11"/>
  <c r="N3309" i="11"/>
  <c r="N3308" i="11"/>
  <c r="N3307" i="11"/>
  <c r="N3306" i="11"/>
  <c r="N3305" i="11"/>
  <c r="N3304" i="11"/>
  <c r="N3303" i="11"/>
  <c r="N3302" i="11"/>
  <c r="N3301" i="11"/>
  <c r="N3300" i="11"/>
  <c r="N3299" i="11"/>
  <c r="N3298" i="11"/>
  <c r="N3297" i="11"/>
  <c r="N3296" i="11"/>
  <c r="N3295" i="11"/>
  <c r="N3294" i="11"/>
  <c r="N3293" i="11"/>
  <c r="N3292" i="11"/>
  <c r="N3291" i="11"/>
  <c r="N3290" i="11"/>
  <c r="N3289" i="11"/>
  <c r="N3288" i="11"/>
  <c r="N3287" i="11"/>
  <c r="N3286" i="11"/>
  <c r="N3285" i="11"/>
  <c r="N3284" i="11"/>
  <c r="N3283" i="11"/>
  <c r="N3282" i="11"/>
  <c r="N3281" i="11"/>
  <c r="N3280" i="11"/>
  <c r="N3279" i="11"/>
  <c r="N3278" i="11"/>
  <c r="N3277" i="11"/>
  <c r="N3276" i="11"/>
  <c r="N3275" i="11"/>
  <c r="N3274" i="11"/>
  <c r="N3273" i="11"/>
  <c r="N3272" i="11"/>
  <c r="N3271" i="11"/>
  <c r="N3270" i="11"/>
  <c r="N3269" i="11"/>
  <c r="N3268" i="11"/>
  <c r="N3267" i="11"/>
  <c r="N3266" i="11"/>
  <c r="N3265" i="11"/>
  <c r="N3264" i="11"/>
  <c r="N3263" i="11"/>
  <c r="N3262" i="11"/>
  <c r="N3261" i="11"/>
  <c r="N3260" i="11"/>
  <c r="N3259" i="11"/>
  <c r="N3258" i="11"/>
  <c r="N3257" i="11"/>
  <c r="N3256" i="11"/>
  <c r="N3255" i="11"/>
  <c r="N3254" i="11"/>
  <c r="S3254" i="11"/>
  <c r="N3253" i="11"/>
  <c r="N3252" i="11"/>
  <c r="N3251" i="11"/>
  <c r="N3250" i="11"/>
  <c r="N3249" i="11"/>
  <c r="N3248" i="11"/>
  <c r="N3247" i="11"/>
  <c r="N3246" i="11"/>
  <c r="N3245" i="11"/>
  <c r="N3244" i="11"/>
  <c r="N3243" i="11"/>
  <c r="N3242" i="11"/>
  <c r="N3241" i="11"/>
  <c r="N3240" i="11"/>
  <c r="N3239" i="11"/>
  <c r="N3238" i="11"/>
  <c r="N3237" i="11"/>
  <c r="N3236" i="11"/>
  <c r="N3235" i="11"/>
  <c r="N3234" i="11"/>
  <c r="N3233" i="11"/>
  <c r="N3232" i="11"/>
  <c r="N3231" i="11"/>
  <c r="N3230" i="11"/>
  <c r="N3229" i="11"/>
  <c r="N3228" i="11"/>
  <c r="N3227" i="11"/>
  <c r="N3226" i="11"/>
  <c r="N3225" i="11"/>
  <c r="N3224" i="11"/>
  <c r="N3223" i="11"/>
  <c r="N3222" i="11"/>
  <c r="N3221" i="11"/>
  <c r="N3220" i="11"/>
  <c r="N3219" i="11"/>
  <c r="N3218" i="11"/>
  <c r="S3218" i="11"/>
  <c r="N3217" i="11"/>
  <c r="N3216" i="11"/>
  <c r="N3215" i="11"/>
  <c r="N3214" i="11"/>
  <c r="N3213" i="11"/>
  <c r="N3212" i="11"/>
  <c r="N3211" i="11"/>
  <c r="N3210" i="11"/>
  <c r="N3209" i="11"/>
  <c r="N3208" i="11"/>
  <c r="N3207" i="11"/>
  <c r="N3206" i="11"/>
  <c r="N3205" i="11"/>
  <c r="N3204" i="11"/>
  <c r="N3203" i="11"/>
  <c r="N3202" i="11"/>
  <c r="N3201" i="11"/>
  <c r="N3200" i="11"/>
  <c r="S3200" i="11"/>
  <c r="N3199" i="11"/>
  <c r="N3198" i="11"/>
  <c r="N3197" i="11"/>
  <c r="N3196" i="11"/>
  <c r="N3195" i="11"/>
  <c r="N3194" i="11"/>
  <c r="N3193" i="11"/>
  <c r="N3192" i="11"/>
  <c r="N3191" i="11"/>
  <c r="N3190" i="11"/>
  <c r="N3189" i="11"/>
  <c r="N3188" i="11"/>
  <c r="N3187" i="11"/>
  <c r="N3186" i="11"/>
  <c r="N3185" i="11"/>
  <c r="N3184" i="11"/>
  <c r="N3183" i="11"/>
  <c r="N3182" i="11"/>
  <c r="S3182" i="11"/>
  <c r="N3181" i="11"/>
  <c r="N3180" i="11"/>
  <c r="N3179" i="11"/>
  <c r="N3178" i="11"/>
  <c r="N3177" i="11"/>
  <c r="N3176" i="11"/>
  <c r="N3175" i="11"/>
  <c r="N3174" i="11"/>
  <c r="N3173" i="11"/>
  <c r="N3172" i="11"/>
  <c r="N3171" i="11"/>
  <c r="N3170" i="11"/>
  <c r="N3169" i="11"/>
  <c r="N3168" i="11"/>
  <c r="N3167" i="11"/>
  <c r="N3166" i="11"/>
  <c r="N3165" i="11"/>
  <c r="N3164" i="11"/>
  <c r="N3163" i="11"/>
  <c r="N3162" i="11"/>
  <c r="N3161" i="11"/>
  <c r="N3160" i="11"/>
  <c r="N3159" i="11"/>
  <c r="N3158" i="11"/>
  <c r="N3157" i="11"/>
  <c r="N3156" i="11"/>
  <c r="N3155" i="11"/>
  <c r="N3154" i="11"/>
  <c r="N3153" i="11"/>
  <c r="N3152" i="11"/>
  <c r="N3151" i="11"/>
  <c r="N3150" i="11"/>
  <c r="N3149" i="11"/>
  <c r="N3148" i="11"/>
  <c r="N3147" i="11"/>
  <c r="N3146" i="11"/>
  <c r="S3146" i="11"/>
  <c r="N3145" i="11"/>
  <c r="N3144" i="11"/>
  <c r="N3143" i="11"/>
  <c r="N3142" i="11"/>
  <c r="N3141" i="11"/>
  <c r="N3140" i="11"/>
  <c r="N3139" i="11"/>
  <c r="N3138" i="11"/>
  <c r="N3137" i="11"/>
  <c r="N3136" i="11"/>
  <c r="N3135" i="11"/>
  <c r="N3134" i="11"/>
  <c r="N3133" i="11"/>
  <c r="N3132" i="11"/>
  <c r="N3131" i="11"/>
  <c r="N3130" i="11"/>
  <c r="N3129" i="11"/>
  <c r="N3128" i="11"/>
  <c r="N3127" i="11"/>
  <c r="N3126" i="11"/>
  <c r="N3125" i="11"/>
  <c r="N3124" i="11"/>
  <c r="N3123" i="11"/>
  <c r="N3122" i="11"/>
  <c r="N3121" i="11"/>
  <c r="N3120" i="11"/>
  <c r="N3119" i="11"/>
  <c r="N3118" i="11"/>
  <c r="N3117" i="11"/>
  <c r="N3116" i="11"/>
  <c r="N3115" i="11"/>
  <c r="N3114" i="11"/>
  <c r="N3113" i="11"/>
  <c r="N3112" i="11"/>
  <c r="N3111" i="11"/>
  <c r="N3110" i="11"/>
  <c r="S3110" i="11"/>
  <c r="N3109" i="11"/>
  <c r="N3108" i="11"/>
  <c r="N3107" i="11"/>
  <c r="N3106" i="11"/>
  <c r="N3105" i="11"/>
  <c r="N3104" i="11"/>
  <c r="N3103" i="11"/>
  <c r="N3102" i="11"/>
  <c r="N3101" i="11"/>
  <c r="N3100" i="11"/>
  <c r="N3099" i="11"/>
  <c r="N3098" i="11"/>
  <c r="N3097" i="11"/>
  <c r="N3096" i="11"/>
  <c r="N3095" i="11"/>
  <c r="N3094" i="11"/>
  <c r="N3093" i="11"/>
  <c r="N3092" i="11"/>
  <c r="S3092" i="11"/>
  <c r="N3091" i="11"/>
  <c r="N3090" i="11"/>
  <c r="N3089" i="11"/>
  <c r="N3088" i="11"/>
  <c r="N3087" i="11"/>
  <c r="N3086" i="11"/>
  <c r="N3085" i="11"/>
  <c r="N3084" i="11"/>
  <c r="N3083" i="11"/>
  <c r="N3082" i="11"/>
  <c r="N3081" i="11"/>
  <c r="N3080" i="11"/>
  <c r="N3079" i="11"/>
  <c r="N3078" i="11"/>
  <c r="N3077" i="11"/>
  <c r="N3076" i="11"/>
  <c r="N3075" i="11"/>
  <c r="N3074" i="11"/>
  <c r="S3074" i="11"/>
  <c r="N3073" i="11"/>
  <c r="N3072" i="11"/>
  <c r="N3071" i="11"/>
  <c r="N3070" i="11"/>
  <c r="N3069" i="11"/>
  <c r="N3068" i="11"/>
  <c r="N3067" i="11"/>
  <c r="N3066" i="11"/>
  <c r="N3065" i="11"/>
  <c r="N3064" i="11"/>
  <c r="N3063" i="11"/>
  <c r="N3062" i="11"/>
  <c r="N3061" i="11"/>
  <c r="N3060" i="11"/>
  <c r="N3059" i="11"/>
  <c r="N3058" i="11"/>
  <c r="N3057" i="11"/>
  <c r="N3056" i="11"/>
  <c r="N3055" i="11"/>
  <c r="N3054" i="11"/>
  <c r="N3053" i="11"/>
  <c r="N3052" i="11"/>
  <c r="N3051" i="11"/>
  <c r="N3050" i="11"/>
  <c r="N3049" i="11"/>
  <c r="N3048" i="11"/>
  <c r="N3047" i="11"/>
  <c r="N3046" i="11"/>
  <c r="N3045" i="11"/>
  <c r="N3044" i="11"/>
  <c r="N3043" i="11"/>
  <c r="N3042" i="11"/>
  <c r="N3041" i="11"/>
  <c r="N3040" i="11"/>
  <c r="N3039" i="11"/>
  <c r="N3038" i="11"/>
  <c r="S3038" i="11"/>
  <c r="N3037" i="11"/>
  <c r="N3036" i="11"/>
  <c r="N3035" i="11"/>
  <c r="N3034" i="11"/>
  <c r="N3033" i="11"/>
  <c r="N3032" i="11"/>
  <c r="N3031" i="11"/>
  <c r="N3030" i="11"/>
  <c r="N3029" i="11"/>
  <c r="N3028" i="11"/>
  <c r="N3027" i="11"/>
  <c r="N3026" i="11"/>
  <c r="N3025" i="11"/>
  <c r="N3024" i="11"/>
  <c r="N3023" i="11"/>
  <c r="N3022" i="11"/>
  <c r="N3021" i="11"/>
  <c r="N3020" i="11"/>
  <c r="N3019" i="11"/>
  <c r="N3018" i="11"/>
  <c r="N3017" i="11"/>
  <c r="N3016" i="11"/>
  <c r="N3015" i="11"/>
  <c r="N3014" i="11"/>
  <c r="N3013" i="11"/>
  <c r="N3012" i="11"/>
  <c r="N3011" i="11"/>
  <c r="N3010" i="11"/>
  <c r="N3009" i="11"/>
  <c r="N3008" i="11"/>
  <c r="N3007" i="11"/>
  <c r="N3006" i="11"/>
  <c r="N3005" i="11"/>
  <c r="N3004" i="11"/>
  <c r="N3003" i="11"/>
  <c r="N3002" i="11"/>
  <c r="S3002" i="11"/>
  <c r="N3001" i="11"/>
  <c r="N3000" i="11"/>
  <c r="N2999" i="11"/>
  <c r="N2998" i="11"/>
  <c r="N2997" i="11"/>
  <c r="N2996" i="11"/>
  <c r="N2995" i="11"/>
  <c r="N2994" i="11"/>
  <c r="N2993" i="11"/>
  <c r="N2992" i="11"/>
  <c r="N2991" i="11"/>
  <c r="N2990" i="11"/>
  <c r="N2989" i="11"/>
  <c r="N2988" i="11"/>
  <c r="N2987" i="11"/>
  <c r="N2986" i="11"/>
  <c r="N2985" i="11"/>
  <c r="N2984" i="11"/>
  <c r="S2984" i="11"/>
  <c r="N2983" i="11"/>
  <c r="N2982" i="11"/>
  <c r="N2981" i="11"/>
  <c r="N2980" i="11"/>
  <c r="N2979" i="11"/>
  <c r="N2978" i="11"/>
  <c r="N2977" i="11"/>
  <c r="N2976" i="11"/>
  <c r="N2975" i="11"/>
  <c r="N2974" i="11"/>
  <c r="N2973" i="11"/>
  <c r="N2972" i="11"/>
  <c r="N2971" i="11"/>
  <c r="N2970" i="11"/>
  <c r="N2969" i="11"/>
  <c r="N2968" i="11"/>
  <c r="N2967" i="11"/>
  <c r="N2966" i="11"/>
  <c r="S2966" i="11"/>
  <c r="N2965" i="11"/>
  <c r="N2964" i="11"/>
  <c r="N2963" i="11"/>
  <c r="N2962" i="11"/>
  <c r="N2961" i="11"/>
  <c r="N2960" i="11"/>
  <c r="N2959" i="11"/>
  <c r="N2958" i="11"/>
  <c r="N2957" i="11"/>
  <c r="N2956" i="11"/>
  <c r="N2955" i="11"/>
  <c r="N2954" i="11"/>
  <c r="N2953" i="11"/>
  <c r="N2952" i="11"/>
  <c r="N2951" i="11"/>
  <c r="N2950" i="11"/>
  <c r="N2949" i="11"/>
  <c r="N2948" i="11"/>
  <c r="N2947" i="11"/>
  <c r="N2946" i="11"/>
  <c r="N2945" i="11"/>
  <c r="N2944" i="11"/>
  <c r="N2943" i="11"/>
  <c r="N2942" i="11"/>
  <c r="N2941" i="11"/>
  <c r="N2940" i="11"/>
  <c r="N2939" i="11"/>
  <c r="N2938" i="11"/>
  <c r="N2937" i="11"/>
  <c r="N2936" i="11"/>
  <c r="N2935" i="11"/>
  <c r="N2934" i="11"/>
  <c r="N2933" i="11"/>
  <c r="N2932" i="11"/>
  <c r="N2931" i="11"/>
  <c r="N2930" i="11"/>
  <c r="S2930" i="11"/>
  <c r="N2929" i="11"/>
  <c r="N2928" i="11"/>
  <c r="N2927" i="11"/>
  <c r="N2926" i="11"/>
  <c r="N2925" i="11"/>
  <c r="N2924" i="11"/>
  <c r="N2923" i="11"/>
  <c r="N2922" i="11"/>
  <c r="N2921" i="11"/>
  <c r="N2920" i="11"/>
  <c r="N2919" i="11"/>
  <c r="N2918" i="11"/>
  <c r="N2917" i="11"/>
  <c r="N2916" i="11"/>
  <c r="N2915" i="11"/>
  <c r="N2914" i="11"/>
  <c r="N2913" i="11"/>
  <c r="N2912" i="11"/>
  <c r="N2911" i="11"/>
  <c r="N2910" i="11"/>
  <c r="N2909" i="11"/>
  <c r="N2908" i="11"/>
  <c r="N2907" i="11"/>
  <c r="N2906" i="11"/>
  <c r="N2905" i="11"/>
  <c r="N2904" i="11"/>
  <c r="N2903" i="11"/>
  <c r="N2902" i="11"/>
  <c r="N2901" i="11"/>
  <c r="N2900" i="11"/>
  <c r="N2899" i="11"/>
  <c r="N2898" i="11"/>
  <c r="N2897" i="11"/>
  <c r="N2896" i="11"/>
  <c r="N2895" i="11"/>
  <c r="N2894" i="11"/>
  <c r="S2894" i="11"/>
  <c r="N2893" i="11"/>
  <c r="N2892" i="11"/>
  <c r="N2891" i="11"/>
  <c r="N2890" i="11"/>
  <c r="N2889" i="11"/>
  <c r="N2888" i="11"/>
  <c r="N2887" i="11"/>
  <c r="N2886" i="11"/>
  <c r="N2885" i="11"/>
  <c r="N2884" i="11"/>
  <c r="N2883" i="11"/>
  <c r="N2882" i="11"/>
  <c r="N2881" i="11"/>
  <c r="N2880" i="11"/>
  <c r="N2879" i="11"/>
  <c r="N2878" i="11"/>
  <c r="N2877" i="11"/>
  <c r="N2876" i="11"/>
  <c r="S2876" i="11"/>
  <c r="N2875" i="11"/>
  <c r="N2874" i="11"/>
  <c r="N2873" i="11"/>
  <c r="N2872" i="11"/>
  <c r="N2871" i="11"/>
  <c r="N2870" i="11"/>
  <c r="N2869" i="11"/>
  <c r="N2868" i="11"/>
  <c r="N2867" i="11"/>
  <c r="N2866" i="11"/>
  <c r="N2865" i="11"/>
  <c r="N2864" i="11"/>
  <c r="N2863" i="11"/>
  <c r="N2862" i="11"/>
  <c r="N2861" i="11"/>
  <c r="N2860" i="11"/>
  <c r="N2859" i="11"/>
  <c r="N2858" i="11"/>
  <c r="S2858" i="11"/>
  <c r="N2857" i="11"/>
  <c r="N2856" i="11"/>
  <c r="N2855" i="11"/>
  <c r="N2854" i="11"/>
  <c r="N2853" i="11"/>
  <c r="N2852" i="11"/>
  <c r="N2851" i="11"/>
  <c r="N2850" i="11"/>
  <c r="N2849" i="11"/>
  <c r="N2848" i="11"/>
  <c r="N2847" i="11"/>
  <c r="N2846" i="11"/>
  <c r="N2845" i="11"/>
  <c r="N2844" i="11"/>
  <c r="N2843" i="11"/>
  <c r="N2842" i="11"/>
  <c r="N2841" i="11"/>
  <c r="N2840" i="11"/>
  <c r="N2839" i="11"/>
  <c r="N2838" i="11"/>
  <c r="N2837" i="11"/>
  <c r="N2836" i="11"/>
  <c r="N2835" i="11"/>
  <c r="N2834" i="11"/>
  <c r="N2833" i="11"/>
  <c r="N2832" i="11"/>
  <c r="N2831" i="11"/>
  <c r="N2830" i="11"/>
  <c r="N2829" i="11"/>
  <c r="N2828" i="11"/>
  <c r="N2827" i="11"/>
  <c r="N2826" i="11"/>
  <c r="N2825" i="11"/>
  <c r="N2824" i="11"/>
  <c r="N2823" i="11"/>
  <c r="N2822" i="11"/>
  <c r="S2822" i="11"/>
  <c r="N2821" i="11"/>
  <c r="N2820" i="11"/>
  <c r="N2819" i="11"/>
  <c r="N2818" i="11"/>
  <c r="N2817" i="11"/>
  <c r="N2816" i="11"/>
  <c r="N2815" i="11"/>
  <c r="N2814" i="11"/>
  <c r="N2813" i="11"/>
  <c r="N2812" i="11"/>
  <c r="N2811" i="11"/>
  <c r="N2810" i="11"/>
  <c r="N2809" i="11"/>
  <c r="N2808" i="11"/>
  <c r="N2807" i="11"/>
  <c r="N2806" i="11"/>
  <c r="N2805" i="11"/>
  <c r="N2804" i="11"/>
  <c r="N2803" i="11"/>
  <c r="N2802" i="11"/>
  <c r="N2801" i="11"/>
  <c r="N2800" i="11"/>
  <c r="N2799" i="11"/>
  <c r="N2798" i="11"/>
  <c r="N2797" i="11"/>
  <c r="N2796" i="11"/>
  <c r="N2795" i="11"/>
  <c r="N2794" i="11"/>
  <c r="N2793" i="11"/>
  <c r="N2792" i="11"/>
  <c r="N2791" i="11"/>
  <c r="N2790" i="11"/>
  <c r="N2789" i="11"/>
  <c r="N2788" i="11"/>
  <c r="N2787" i="11"/>
  <c r="N2786" i="11"/>
  <c r="S2786" i="11"/>
  <c r="N2785" i="11"/>
  <c r="N2784" i="11"/>
  <c r="N2783" i="11"/>
  <c r="N2782" i="11"/>
  <c r="N2781" i="11"/>
  <c r="N2780" i="11"/>
  <c r="N2779" i="11"/>
  <c r="N2778" i="11"/>
  <c r="N2777" i="11"/>
  <c r="N2776" i="11"/>
  <c r="N2775" i="11"/>
  <c r="N2774" i="11"/>
  <c r="N2773" i="11"/>
  <c r="N2772" i="11"/>
  <c r="N2771" i="11"/>
  <c r="N2770" i="11"/>
  <c r="N2769" i="11"/>
  <c r="N2768" i="11"/>
  <c r="S2768" i="11"/>
  <c r="N2767" i="11"/>
  <c r="N2766" i="11"/>
  <c r="N2765" i="11"/>
  <c r="N2764" i="11"/>
  <c r="N2763" i="11"/>
  <c r="N2762" i="11"/>
  <c r="N2761" i="11"/>
  <c r="N2760" i="11"/>
  <c r="N2759" i="11"/>
  <c r="N2758" i="11"/>
  <c r="N2757" i="11"/>
  <c r="N2756" i="11"/>
  <c r="N2755" i="11"/>
  <c r="N2754" i="11"/>
  <c r="N2753" i="11"/>
  <c r="N2752" i="11"/>
  <c r="N2751" i="11"/>
  <c r="N2750" i="11"/>
  <c r="S2750" i="11"/>
  <c r="N2749" i="11"/>
  <c r="N2748" i="11"/>
  <c r="N2747" i="11"/>
  <c r="N2746" i="11"/>
  <c r="N2745" i="11"/>
  <c r="N2744" i="11"/>
  <c r="N2743" i="11"/>
  <c r="N2742" i="11"/>
  <c r="N2741" i="11"/>
  <c r="N2740" i="11"/>
  <c r="N2739" i="11"/>
  <c r="N2738" i="11"/>
  <c r="N2737" i="11"/>
  <c r="N2736" i="11"/>
  <c r="N2735" i="11"/>
  <c r="N2734" i="11"/>
  <c r="N2733" i="11"/>
  <c r="N2732" i="11"/>
  <c r="N2731" i="11"/>
  <c r="N2730" i="11"/>
  <c r="N2729" i="11"/>
  <c r="N2728" i="11"/>
  <c r="N2727" i="11"/>
  <c r="N2726" i="11"/>
  <c r="N2725" i="11"/>
  <c r="N2724" i="11"/>
  <c r="N2723" i="11"/>
  <c r="N2722" i="11"/>
  <c r="N2721" i="11"/>
  <c r="N2720" i="11"/>
  <c r="N2719" i="11"/>
  <c r="N2718" i="11"/>
  <c r="N2717" i="11"/>
  <c r="N2716" i="11"/>
  <c r="N2715" i="11"/>
  <c r="N2714" i="11"/>
  <c r="S2714" i="11"/>
  <c r="N2713" i="11"/>
  <c r="N2712" i="11"/>
  <c r="N2711" i="11"/>
  <c r="N2710" i="11"/>
  <c r="N2709" i="11"/>
  <c r="N2708" i="11"/>
  <c r="N2707" i="11"/>
  <c r="N2706" i="11"/>
  <c r="N2705" i="11"/>
  <c r="N2704" i="11"/>
  <c r="N2703" i="11"/>
  <c r="N2702" i="11"/>
  <c r="N2701" i="11"/>
  <c r="N2700" i="11"/>
  <c r="N2699" i="11"/>
  <c r="N2698" i="11"/>
  <c r="N2697" i="11"/>
  <c r="N2696" i="11"/>
  <c r="N2695" i="11"/>
  <c r="N2694" i="11"/>
  <c r="N2693" i="11"/>
  <c r="N2692" i="11"/>
  <c r="N2691" i="11"/>
  <c r="N2690" i="11"/>
  <c r="N2689" i="11"/>
  <c r="N2688" i="11"/>
  <c r="N2687" i="11"/>
  <c r="N2686" i="11"/>
  <c r="N2685" i="11"/>
  <c r="N2684" i="11"/>
  <c r="N2683" i="11"/>
  <c r="N2682" i="11"/>
  <c r="N2681" i="11"/>
  <c r="N2680" i="11"/>
  <c r="N2679" i="11"/>
  <c r="N2678" i="11"/>
  <c r="S2678" i="11"/>
  <c r="N2677" i="11"/>
  <c r="N2676" i="11"/>
  <c r="N2675" i="11"/>
  <c r="N2674" i="11"/>
  <c r="N2673" i="11"/>
  <c r="N2672" i="11"/>
  <c r="N2671" i="11"/>
  <c r="N2670" i="11"/>
  <c r="N2669" i="11"/>
  <c r="N2668" i="11"/>
  <c r="N2667" i="11"/>
  <c r="N2666" i="11"/>
  <c r="N2665" i="11"/>
  <c r="N2664" i="11"/>
  <c r="N2663" i="11"/>
  <c r="N2662" i="11"/>
  <c r="N2661" i="11"/>
  <c r="N2660" i="11"/>
  <c r="S2660" i="11"/>
  <c r="N2659" i="11"/>
  <c r="N2658" i="11"/>
  <c r="N2657" i="11"/>
  <c r="N2656" i="11"/>
  <c r="N2655" i="11"/>
  <c r="N2654" i="11"/>
  <c r="N2653" i="11"/>
  <c r="N2652" i="11"/>
  <c r="N2651" i="11"/>
  <c r="N2650" i="11"/>
  <c r="N2649" i="11"/>
  <c r="N2648" i="11"/>
  <c r="N2647" i="11"/>
  <c r="N2646" i="11"/>
  <c r="N2645" i="11"/>
  <c r="N2644" i="11"/>
  <c r="N2643" i="11"/>
  <c r="N2642" i="11"/>
  <c r="S2642" i="11"/>
  <c r="N2641" i="11"/>
  <c r="N2640" i="11"/>
  <c r="N2639" i="11"/>
  <c r="N2638" i="11"/>
  <c r="N2637" i="11"/>
  <c r="N2636" i="11"/>
  <c r="N2635" i="11"/>
  <c r="N2634" i="11"/>
  <c r="N2633" i="11"/>
  <c r="N2632" i="11"/>
  <c r="N2631" i="11"/>
  <c r="N2630" i="11"/>
  <c r="N2629" i="11"/>
  <c r="N2628" i="11"/>
  <c r="N2627" i="11"/>
  <c r="N2626" i="11"/>
  <c r="N2625" i="11"/>
  <c r="N2624" i="11"/>
  <c r="N2623" i="11"/>
  <c r="N2622" i="11"/>
  <c r="N2621" i="11"/>
  <c r="N2620" i="11"/>
  <c r="N2619" i="11"/>
  <c r="N2618" i="11"/>
  <c r="N2617" i="11"/>
  <c r="N2616" i="11"/>
  <c r="N2615" i="11"/>
  <c r="N2614" i="11"/>
  <c r="N2613" i="11"/>
  <c r="N2612" i="11"/>
  <c r="N2611" i="11"/>
  <c r="N2610" i="11"/>
  <c r="N2609" i="11"/>
  <c r="N2608" i="11"/>
  <c r="N2607" i="11"/>
  <c r="N2606" i="11"/>
  <c r="S2606" i="11"/>
  <c r="N2605" i="11"/>
  <c r="N2604" i="11"/>
  <c r="N2603" i="11"/>
  <c r="N2602" i="11"/>
  <c r="N2601" i="11"/>
  <c r="N2600" i="11"/>
  <c r="N2599" i="11"/>
  <c r="N2598" i="11"/>
  <c r="N2597" i="11"/>
  <c r="N2596" i="11"/>
  <c r="N2595" i="11"/>
  <c r="N2594" i="11"/>
  <c r="N2593" i="11"/>
  <c r="N2592" i="11"/>
  <c r="N2591" i="11"/>
  <c r="N2590" i="11"/>
  <c r="N2589" i="11"/>
  <c r="N2588" i="11"/>
  <c r="N2587" i="11"/>
  <c r="N2586" i="11"/>
  <c r="N2585" i="11"/>
  <c r="N2584" i="11"/>
  <c r="N2583" i="11"/>
  <c r="N2582" i="11"/>
  <c r="S2582" i="11"/>
  <c r="N2581" i="11"/>
  <c r="N2580" i="11"/>
  <c r="N2579" i="11"/>
  <c r="N2578" i="11"/>
  <c r="N2577" i="11"/>
  <c r="N2576" i="11"/>
  <c r="N2575" i="11"/>
  <c r="N2574" i="11"/>
  <c r="N2573" i="11"/>
  <c r="N2572" i="11"/>
  <c r="N2571" i="11"/>
  <c r="N2570" i="11"/>
  <c r="S2570" i="11"/>
  <c r="N2569" i="11"/>
  <c r="N2568" i="11"/>
  <c r="N2567" i="11"/>
  <c r="N2566" i="11"/>
  <c r="N2565" i="11"/>
  <c r="N2564" i="11"/>
  <c r="N2563" i="11"/>
  <c r="N2562" i="11"/>
  <c r="N2561" i="11"/>
  <c r="N2560" i="11"/>
  <c r="N2559" i="11"/>
  <c r="N2558" i="11"/>
  <c r="S2558" i="11"/>
  <c r="N2557" i="11"/>
  <c r="N2556" i="11"/>
  <c r="N2555" i="11"/>
  <c r="N2554" i="11"/>
  <c r="N2553" i="11"/>
  <c r="N2552" i="11"/>
  <c r="N2551" i="11"/>
  <c r="N2550" i="11"/>
  <c r="N2549" i="11"/>
  <c r="N2548" i="11"/>
  <c r="N2547" i="11"/>
  <c r="N2546" i="11"/>
  <c r="N2545" i="11"/>
  <c r="N2544" i="11"/>
  <c r="N2543" i="11"/>
  <c r="N2542" i="11"/>
  <c r="N2541" i="11"/>
  <c r="N2540" i="11"/>
  <c r="N2539" i="11"/>
  <c r="N2538" i="11"/>
  <c r="N2537" i="11"/>
  <c r="N2536" i="11"/>
  <c r="N2535" i="11"/>
  <c r="N2534" i="11"/>
  <c r="S2534" i="11"/>
  <c r="N2533" i="11"/>
  <c r="N2532" i="11"/>
  <c r="N2531" i="11"/>
  <c r="N2530" i="11"/>
  <c r="N2529" i="11"/>
  <c r="N2528" i="11"/>
  <c r="N2527" i="11"/>
  <c r="N2526" i="11"/>
  <c r="N2525" i="11"/>
  <c r="N2524" i="11"/>
  <c r="N2523" i="11"/>
  <c r="N2522" i="11"/>
  <c r="N2521" i="11"/>
  <c r="N2520" i="11"/>
  <c r="N2519" i="11"/>
  <c r="N2518" i="11"/>
  <c r="N2517" i="11"/>
  <c r="N2516" i="11"/>
  <c r="N2515" i="11"/>
  <c r="N2514" i="11"/>
  <c r="N2513" i="11"/>
  <c r="N2512" i="11"/>
  <c r="N2511" i="11"/>
  <c r="N2510" i="11"/>
  <c r="S2510" i="11"/>
  <c r="N2509" i="11"/>
  <c r="N2508" i="11"/>
  <c r="N2507" i="11"/>
  <c r="N2506" i="11"/>
  <c r="N2505" i="11"/>
  <c r="N2504" i="11"/>
  <c r="N2503" i="11"/>
  <c r="N2502" i="11"/>
  <c r="N2501" i="11"/>
  <c r="N2500" i="11"/>
  <c r="N2499" i="11"/>
  <c r="N2498" i="11"/>
  <c r="N2497" i="11"/>
  <c r="N2496" i="11"/>
  <c r="N2495" i="11"/>
  <c r="N2494" i="11"/>
  <c r="N2493" i="11"/>
  <c r="N2492" i="11"/>
  <c r="S2492" i="11"/>
  <c r="N2491" i="11"/>
  <c r="N2490" i="11"/>
  <c r="N2489" i="11"/>
  <c r="N2488" i="11"/>
  <c r="N2487" i="11"/>
  <c r="N2486" i="11"/>
  <c r="N2485" i="11"/>
  <c r="N2484" i="11"/>
  <c r="N2483" i="11"/>
  <c r="N2482" i="11"/>
  <c r="N2481" i="11"/>
  <c r="N2480" i="11"/>
  <c r="N2479" i="11"/>
  <c r="N2478" i="11"/>
  <c r="N2477" i="11"/>
  <c r="N2476" i="11"/>
  <c r="N2475" i="11"/>
  <c r="N2474" i="11"/>
  <c r="S2474" i="11"/>
  <c r="N2473" i="11"/>
  <c r="N2472" i="11"/>
  <c r="N2471" i="11"/>
  <c r="N2470" i="11"/>
  <c r="N2469" i="11"/>
  <c r="N2468" i="11"/>
  <c r="N2467" i="11"/>
  <c r="N2466" i="11"/>
  <c r="N2465" i="11"/>
  <c r="N2464" i="11"/>
  <c r="N2463" i="11"/>
  <c r="N2462" i="11"/>
  <c r="N2461" i="11"/>
  <c r="N2460" i="11"/>
  <c r="N2459" i="11"/>
  <c r="N2458" i="11"/>
  <c r="N2457" i="11"/>
  <c r="N2456" i="11"/>
  <c r="S2456" i="11"/>
  <c r="N2455" i="11"/>
  <c r="N2454" i="11"/>
  <c r="N2453" i="11"/>
  <c r="N2452" i="11"/>
  <c r="N2451" i="11"/>
  <c r="N2450" i="11"/>
  <c r="N2449" i="11"/>
  <c r="N2448" i="11"/>
  <c r="N2447" i="11"/>
  <c r="N2446" i="11"/>
  <c r="N2445" i="11"/>
  <c r="N2444" i="11"/>
  <c r="N2443" i="11"/>
  <c r="N2442" i="11"/>
  <c r="N2441" i="11"/>
  <c r="N2440" i="11"/>
  <c r="N2439" i="11"/>
  <c r="N2438" i="11"/>
  <c r="S2438" i="11"/>
  <c r="N2437" i="11"/>
  <c r="N2436" i="11"/>
  <c r="N2435" i="11"/>
  <c r="N2434" i="11"/>
  <c r="N2433" i="11"/>
  <c r="N2432" i="11"/>
  <c r="N2431" i="11"/>
  <c r="N2430" i="11"/>
  <c r="N2429" i="11"/>
  <c r="N2428" i="11"/>
  <c r="N2427" i="11"/>
  <c r="N2426" i="11"/>
  <c r="N2425" i="11"/>
  <c r="N2424" i="11"/>
  <c r="N2423" i="11"/>
  <c r="N2422" i="11"/>
  <c r="N2421" i="11"/>
  <c r="N2420" i="11"/>
  <c r="S2420" i="11"/>
  <c r="N2419" i="11"/>
  <c r="N2418" i="11"/>
  <c r="N2417" i="11"/>
  <c r="N2416" i="11"/>
  <c r="N2415" i="11"/>
  <c r="N2414" i="11"/>
  <c r="N2413" i="11"/>
  <c r="N2412" i="11"/>
  <c r="N2411" i="11"/>
  <c r="N2410" i="11"/>
  <c r="N2409" i="11"/>
  <c r="N2408" i="11"/>
  <c r="N2407" i="11"/>
  <c r="N2406" i="11"/>
  <c r="N2405" i="11"/>
  <c r="N2404" i="11"/>
  <c r="N2403" i="11"/>
  <c r="N2402" i="11"/>
  <c r="S2402" i="11"/>
  <c r="N2401" i="11"/>
  <c r="N2400" i="11"/>
  <c r="N2399" i="11"/>
  <c r="N2398" i="11"/>
  <c r="N2397" i="11"/>
  <c r="N2396" i="11"/>
  <c r="N2395" i="11"/>
  <c r="N2394" i="11"/>
  <c r="N2393" i="11"/>
  <c r="N2392" i="11"/>
  <c r="N2391" i="11"/>
  <c r="N2390" i="11"/>
  <c r="N2389" i="11"/>
  <c r="N2388" i="11"/>
  <c r="N2387" i="11"/>
  <c r="N2386" i="11"/>
  <c r="N2385" i="11"/>
  <c r="N2384" i="11"/>
  <c r="S2384" i="11"/>
  <c r="N2383" i="11"/>
  <c r="N2382" i="11"/>
  <c r="N2381" i="11"/>
  <c r="N2380" i="11"/>
  <c r="N2379" i="11"/>
  <c r="N2378" i="11"/>
  <c r="N2377" i="11"/>
  <c r="N2376" i="11"/>
  <c r="N2375" i="11"/>
  <c r="N2374" i="11"/>
  <c r="N2373" i="11"/>
  <c r="N2372" i="11"/>
  <c r="N2371" i="11"/>
  <c r="N2370" i="11"/>
  <c r="N2369" i="11"/>
  <c r="N2368" i="11"/>
  <c r="N2367" i="11"/>
  <c r="N2366" i="11"/>
  <c r="S2366" i="11"/>
  <c r="N2365" i="11"/>
  <c r="N2364" i="11"/>
  <c r="N2363" i="11"/>
  <c r="N2362" i="11"/>
  <c r="N2361" i="11"/>
  <c r="N2360" i="11"/>
  <c r="N2359" i="11"/>
  <c r="N2358" i="11"/>
  <c r="N2357" i="11"/>
  <c r="N2356" i="11"/>
  <c r="N2355" i="11"/>
  <c r="N2354" i="11"/>
  <c r="N2353" i="11"/>
  <c r="N2352" i="11"/>
  <c r="N2351" i="11"/>
  <c r="N2350" i="11"/>
  <c r="N2349" i="11"/>
  <c r="N2348" i="11"/>
  <c r="S2348" i="11"/>
  <c r="N2347" i="11"/>
  <c r="N2346" i="11"/>
  <c r="N2345" i="11"/>
  <c r="N2344" i="11"/>
  <c r="N2343" i="11"/>
  <c r="N2342" i="11"/>
  <c r="N2341" i="11"/>
  <c r="N2340" i="11"/>
  <c r="N2339" i="11"/>
  <c r="N2338" i="11"/>
  <c r="N2337" i="11"/>
  <c r="N2336" i="11"/>
  <c r="N2335" i="11"/>
  <c r="N2334" i="11"/>
  <c r="N2333" i="11"/>
  <c r="N2332" i="11"/>
  <c r="N2331" i="11"/>
  <c r="N2330" i="11"/>
  <c r="S2330" i="11"/>
  <c r="N2329" i="11"/>
  <c r="N2328" i="11"/>
  <c r="N2327" i="11"/>
  <c r="N2326" i="11"/>
  <c r="N2325" i="11"/>
  <c r="N2324" i="11"/>
  <c r="N2323" i="11"/>
  <c r="N2322" i="11"/>
  <c r="N2321" i="11"/>
  <c r="N2320" i="11"/>
  <c r="N2319" i="11"/>
  <c r="N2318" i="11"/>
  <c r="N2317" i="11"/>
  <c r="N2316" i="11"/>
  <c r="N2315" i="11"/>
  <c r="N2314" i="11"/>
  <c r="N2313" i="11"/>
  <c r="N2312" i="11"/>
  <c r="S2312" i="11"/>
  <c r="N2311" i="11"/>
  <c r="N2310" i="11"/>
  <c r="N2309" i="11"/>
  <c r="N2308" i="11"/>
  <c r="N2307" i="11"/>
  <c r="N2306" i="11"/>
  <c r="N2305" i="11"/>
  <c r="N2304" i="11"/>
  <c r="N2303" i="11"/>
  <c r="N2302" i="11"/>
  <c r="N2301" i="11"/>
  <c r="N2300" i="11"/>
  <c r="N2299" i="11"/>
  <c r="N2298" i="11"/>
  <c r="N2297" i="11"/>
  <c r="N2296" i="11"/>
  <c r="N2295" i="11"/>
  <c r="N2294" i="11"/>
  <c r="S2294" i="11"/>
  <c r="N2293" i="11"/>
  <c r="N2292" i="11"/>
  <c r="N2291" i="11"/>
  <c r="N2290" i="11"/>
  <c r="N2289" i="11"/>
  <c r="N2288" i="11"/>
  <c r="N2287" i="11"/>
  <c r="N2286" i="11"/>
  <c r="N2285" i="11"/>
  <c r="N2284" i="11"/>
  <c r="N2283" i="11"/>
  <c r="N2282" i="11"/>
  <c r="R2282" i="11"/>
  <c r="N2281" i="11"/>
  <c r="N2280" i="11"/>
  <c r="N2279" i="11"/>
  <c r="N2278" i="11"/>
  <c r="N2277" i="11"/>
  <c r="N2276" i="11"/>
  <c r="S2276" i="11"/>
  <c r="N2275" i="11"/>
  <c r="N2274" i="11"/>
  <c r="N2273" i="11"/>
  <c r="N2272" i="11"/>
  <c r="N2271" i="11"/>
  <c r="N2270" i="11"/>
  <c r="N2269" i="11"/>
  <c r="N2268" i="11"/>
  <c r="N2267" i="11"/>
  <c r="N2266" i="11"/>
  <c r="N2265" i="11"/>
  <c r="N2264" i="11"/>
  <c r="N2263" i="11"/>
  <c r="N2262" i="11"/>
  <c r="N2261" i="11"/>
  <c r="N2260" i="11"/>
  <c r="N2259" i="11"/>
  <c r="N2258" i="11"/>
  <c r="S2258" i="11"/>
  <c r="N2257" i="11"/>
  <c r="N2256" i="11"/>
  <c r="N2255" i="11"/>
  <c r="N2254" i="11"/>
  <c r="N2253" i="11"/>
  <c r="N2252" i="11"/>
  <c r="N2251" i="11"/>
  <c r="N2250" i="11"/>
  <c r="N2249" i="11"/>
  <c r="N2248" i="11"/>
  <c r="N2247" i="11"/>
  <c r="N2246" i="11"/>
  <c r="N2245" i="11"/>
  <c r="N2244" i="11"/>
  <c r="N2243" i="11"/>
  <c r="N2242" i="11"/>
  <c r="N2241" i="11"/>
  <c r="N2240" i="11"/>
  <c r="S2240" i="11"/>
  <c r="N2239" i="11"/>
  <c r="N2238" i="11"/>
  <c r="N2237" i="11"/>
  <c r="N2236" i="11"/>
  <c r="N2235" i="11"/>
  <c r="N2234" i="11"/>
  <c r="N2233" i="11"/>
  <c r="N2232" i="11"/>
  <c r="N2231" i="11"/>
  <c r="N2230" i="11"/>
  <c r="N2229" i="11"/>
  <c r="N2228" i="11"/>
  <c r="N2227" i="11"/>
  <c r="N2226" i="11"/>
  <c r="N2225" i="11"/>
  <c r="N2224" i="11"/>
  <c r="N2223" i="11"/>
  <c r="N2222" i="11"/>
  <c r="N2221" i="11"/>
  <c r="N2220" i="11"/>
  <c r="N2219" i="11"/>
  <c r="N2218" i="11"/>
  <c r="N2217" i="11"/>
  <c r="N2216" i="11"/>
  <c r="N2215" i="11"/>
  <c r="N2214" i="11"/>
  <c r="N2213" i="11"/>
  <c r="S2213" i="11"/>
  <c r="N2212" i="11"/>
  <c r="N2211" i="11"/>
  <c r="N2210" i="11"/>
  <c r="R2210" i="11"/>
  <c r="N2209" i="11"/>
  <c r="N2208" i="11"/>
  <c r="N2207" i="11"/>
  <c r="N2206" i="11"/>
  <c r="N2205" i="11"/>
  <c r="N2204" i="11"/>
  <c r="S2204" i="11"/>
  <c r="N2203" i="11"/>
  <c r="N2202" i="11"/>
  <c r="N2201" i="11"/>
  <c r="N2200" i="11"/>
  <c r="N2199" i="11"/>
  <c r="N2198" i="11"/>
  <c r="N2197" i="11"/>
  <c r="N2196" i="11"/>
  <c r="N2195" i="11"/>
  <c r="N2194" i="11"/>
  <c r="N2193" i="11"/>
  <c r="N2192" i="11"/>
  <c r="N2191" i="11"/>
  <c r="N2190" i="11"/>
  <c r="N2189" i="11"/>
  <c r="N2188" i="11"/>
  <c r="N2187" i="11"/>
  <c r="N2186" i="11"/>
  <c r="N2185" i="11"/>
  <c r="N2184" i="11"/>
  <c r="N2183" i="11"/>
  <c r="N2182" i="11"/>
  <c r="N2181" i="11"/>
  <c r="N2180" i="11"/>
  <c r="N2179" i="11"/>
  <c r="N2178" i="11"/>
  <c r="N2177" i="11"/>
  <c r="N2176" i="11"/>
  <c r="N2175" i="11"/>
  <c r="N2174" i="11"/>
  <c r="N2173" i="11"/>
  <c r="N2172" i="11"/>
  <c r="N2171" i="11"/>
  <c r="N2170" i="11"/>
  <c r="N2169" i="11"/>
  <c r="N2168" i="11"/>
  <c r="N2167" i="11"/>
  <c r="N2166" i="11"/>
  <c r="N2165" i="11"/>
  <c r="N2164" i="11"/>
  <c r="N2163" i="11"/>
  <c r="N2162" i="11"/>
  <c r="N2161" i="11"/>
  <c r="N2160" i="11"/>
  <c r="N2159" i="11"/>
  <c r="S2159" i="11"/>
  <c r="N2158" i="11"/>
  <c r="N2157" i="11"/>
  <c r="N2156" i="11"/>
  <c r="N2155" i="11"/>
  <c r="N2154" i="11"/>
  <c r="N2153" i="11"/>
  <c r="N2152" i="11"/>
  <c r="N2151" i="11"/>
  <c r="N2150" i="11"/>
  <c r="S2150" i="11"/>
  <c r="N2149" i="11"/>
  <c r="N2148" i="11"/>
  <c r="N2147" i="11"/>
  <c r="N2146" i="11"/>
  <c r="N2145" i="11"/>
  <c r="N2144" i="11"/>
  <c r="N2143" i="11"/>
  <c r="N2142" i="11"/>
  <c r="N2141" i="11"/>
  <c r="N2140" i="11"/>
  <c r="N2139" i="11"/>
  <c r="N2138" i="11"/>
  <c r="R2138" i="11"/>
  <c r="N2137" i="11"/>
  <c r="N2136" i="11"/>
  <c r="N2135" i="11"/>
  <c r="N2134" i="11"/>
  <c r="N2133" i="11"/>
  <c r="N2132" i="11"/>
  <c r="N2131" i="11"/>
  <c r="N2130" i="11"/>
  <c r="N2129" i="11"/>
  <c r="N2128" i="11"/>
  <c r="N2127" i="11"/>
  <c r="N2126" i="11"/>
  <c r="N2125" i="11"/>
  <c r="N2124" i="11"/>
  <c r="N2123" i="11"/>
  <c r="N2122" i="11"/>
  <c r="N2121" i="11"/>
  <c r="N2120" i="11"/>
  <c r="N2119" i="11"/>
  <c r="N2118" i="11"/>
  <c r="N2117" i="11"/>
  <c r="N2116" i="11"/>
  <c r="N2115" i="11"/>
  <c r="N2114" i="11"/>
  <c r="N2113" i="11"/>
  <c r="N2112" i="11"/>
  <c r="N2111" i="11"/>
  <c r="N2110" i="11"/>
  <c r="N2109" i="11"/>
  <c r="N2108" i="11"/>
  <c r="N2107" i="11"/>
  <c r="N2106" i="11"/>
  <c r="N2105" i="11"/>
  <c r="S2105" i="11"/>
  <c r="N2104" i="11"/>
  <c r="N2103" i="11"/>
  <c r="N2102" i="11"/>
  <c r="N2101" i="11"/>
  <c r="N2100" i="11"/>
  <c r="N2099" i="11"/>
  <c r="N2098" i="11"/>
  <c r="N2097" i="11"/>
  <c r="N2096" i="11"/>
  <c r="S2096" i="11"/>
  <c r="N2095" i="11"/>
  <c r="N2094" i="11"/>
  <c r="N2093" i="11"/>
  <c r="N2092" i="11"/>
  <c r="N2091" i="11"/>
  <c r="N2090" i="11"/>
  <c r="N2089" i="11"/>
  <c r="N2088" i="11"/>
  <c r="N2087" i="11"/>
  <c r="N2086" i="11"/>
  <c r="N2085" i="11"/>
  <c r="N2084" i="11"/>
  <c r="N2083" i="11"/>
  <c r="N2082" i="11"/>
  <c r="N2081" i="11"/>
  <c r="N2080" i="11"/>
  <c r="N2079" i="11"/>
  <c r="N2078" i="11"/>
  <c r="N2077" i="11"/>
  <c r="N2076" i="11"/>
  <c r="N2075" i="11"/>
  <c r="N2074" i="11"/>
  <c r="N2073" i="11"/>
  <c r="N2072" i="11"/>
  <c r="N2071" i="11"/>
  <c r="N2070" i="11"/>
  <c r="N2069" i="11"/>
  <c r="N2068" i="11"/>
  <c r="N2067" i="11"/>
  <c r="N2066" i="11"/>
  <c r="N2065" i="11"/>
  <c r="N2064" i="11"/>
  <c r="N2063" i="11"/>
  <c r="N2062" i="11"/>
  <c r="N2061" i="11"/>
  <c r="N2060" i="11"/>
  <c r="N2059" i="11"/>
  <c r="N2058" i="11"/>
  <c r="N2057" i="11"/>
  <c r="N2056" i="11"/>
  <c r="N2055" i="11"/>
  <c r="N2054" i="11"/>
  <c r="N2053" i="11"/>
  <c r="N2052" i="11"/>
  <c r="N2051" i="11"/>
  <c r="S2051" i="11"/>
  <c r="N2050" i="11"/>
  <c r="N2049" i="11"/>
  <c r="N2048" i="11"/>
  <c r="N2047" i="11"/>
  <c r="N2046" i="11"/>
  <c r="N2045" i="11"/>
  <c r="N2044" i="11"/>
  <c r="N2043" i="11"/>
  <c r="N2042" i="11"/>
  <c r="N2041" i="11"/>
  <c r="N2040" i="11"/>
  <c r="N2039" i="11"/>
  <c r="N2038" i="11"/>
  <c r="N2037" i="11"/>
  <c r="N2036" i="11"/>
  <c r="N2035" i="11"/>
  <c r="N2034" i="11"/>
  <c r="N2033" i="11"/>
  <c r="N2032" i="11"/>
  <c r="N2031" i="11"/>
  <c r="N2030" i="11"/>
  <c r="N2029" i="11"/>
  <c r="N2028" i="11"/>
  <c r="N2027" i="11"/>
  <c r="N2026" i="11"/>
  <c r="N2025" i="11"/>
  <c r="N2024" i="11"/>
  <c r="S2024" i="11"/>
  <c r="N2023" i="11"/>
  <c r="S2023" i="11"/>
  <c r="N2022" i="11"/>
  <c r="N2021" i="11"/>
  <c r="N2020" i="11"/>
  <c r="N2019" i="11"/>
  <c r="N2018" i="11"/>
  <c r="N2017" i="11"/>
  <c r="S2017" i="11"/>
  <c r="N2016" i="11"/>
  <c r="N2015" i="11"/>
  <c r="N2014" i="11"/>
  <c r="N2013" i="11"/>
  <c r="N2012" i="11"/>
  <c r="N2011" i="11"/>
  <c r="N2010" i="11"/>
  <c r="N2009" i="11"/>
  <c r="N2008" i="11"/>
  <c r="N2007" i="11"/>
  <c r="N2006" i="11"/>
  <c r="N2005" i="11"/>
  <c r="N2004" i="11"/>
  <c r="N2003" i="11"/>
  <c r="N2002" i="11"/>
  <c r="N2001" i="11"/>
  <c r="N2000" i="11"/>
  <c r="S2000" i="11"/>
  <c r="N1999" i="11"/>
  <c r="N1998" i="11"/>
  <c r="N1997" i="11"/>
  <c r="N1996" i="11"/>
  <c r="N1995" i="11"/>
  <c r="N1994" i="11"/>
  <c r="P1994" i="11"/>
  <c r="N1993" i="11"/>
  <c r="N1992" i="11"/>
  <c r="N1991" i="11"/>
  <c r="N1990" i="11"/>
  <c r="Q1990" i="11"/>
  <c r="N1989" i="11"/>
  <c r="N1988" i="11"/>
  <c r="S1988" i="11"/>
  <c r="N1987" i="11"/>
  <c r="N1986" i="11"/>
  <c r="N1985" i="11"/>
  <c r="N1984" i="11"/>
  <c r="Q1984" i="11"/>
  <c r="N1983" i="11"/>
  <c r="N1982" i="11"/>
  <c r="N1981" i="11"/>
  <c r="S1981" i="11"/>
  <c r="N1980" i="11"/>
  <c r="N1979" i="11"/>
  <c r="N1978" i="11"/>
  <c r="N1977" i="11"/>
  <c r="N1976" i="11"/>
  <c r="N1975" i="11"/>
  <c r="N1974" i="11"/>
  <c r="N1973" i="11"/>
  <c r="S1973" i="11"/>
  <c r="N1972" i="11"/>
  <c r="N1971" i="11"/>
  <c r="N1970" i="11"/>
  <c r="N1969" i="11"/>
  <c r="N1968" i="11"/>
  <c r="N1967" i="11"/>
  <c r="N1966" i="11"/>
  <c r="N1965" i="11"/>
  <c r="N1964" i="11"/>
  <c r="N1963" i="11"/>
  <c r="N1962" i="11"/>
  <c r="N1961" i="11"/>
  <c r="N1960" i="11"/>
  <c r="N1959" i="11"/>
  <c r="N1958" i="11"/>
  <c r="N1957" i="11"/>
  <c r="N1956" i="11"/>
  <c r="N1955" i="11"/>
  <c r="N1954" i="11"/>
  <c r="N1953" i="11"/>
  <c r="N1952" i="11"/>
  <c r="S1952" i="11"/>
  <c r="N1951" i="11"/>
  <c r="S1951" i="11"/>
  <c r="N1950" i="11"/>
  <c r="N1949" i="11"/>
  <c r="N1948" i="11"/>
  <c r="N1947" i="11"/>
  <c r="N1946" i="11"/>
  <c r="N1945" i="11"/>
  <c r="S1945" i="11"/>
  <c r="N1944" i="11"/>
  <c r="N1943" i="11"/>
  <c r="N1942" i="11"/>
  <c r="N1941" i="11"/>
  <c r="N1940" i="11"/>
  <c r="N1939" i="11"/>
  <c r="S1939" i="11"/>
  <c r="N1938" i="11"/>
  <c r="N1937" i="11"/>
  <c r="S1937" i="11"/>
  <c r="N1936" i="11"/>
  <c r="N1935" i="11"/>
  <c r="N1934" i="11"/>
  <c r="N1933" i="11"/>
  <c r="N1932" i="11"/>
  <c r="N1931" i="11"/>
  <c r="N1930" i="11"/>
  <c r="N1929" i="11"/>
  <c r="N1928" i="11"/>
  <c r="N1927" i="11"/>
  <c r="S1927" i="11"/>
  <c r="N1926" i="11"/>
  <c r="N1925" i="11"/>
  <c r="N1924" i="11"/>
  <c r="N1923" i="11"/>
  <c r="N1922" i="11"/>
  <c r="N1921" i="11"/>
  <c r="S1921" i="11"/>
  <c r="N1920" i="11"/>
  <c r="N1919" i="11"/>
  <c r="S1919" i="11"/>
  <c r="N1918" i="11"/>
  <c r="Q1918" i="11"/>
  <c r="N1917" i="11"/>
  <c r="N1916" i="11"/>
  <c r="S1916" i="11"/>
  <c r="N1915" i="11"/>
  <c r="S1915" i="11"/>
  <c r="N1914" i="11"/>
  <c r="S1914" i="11"/>
  <c r="N1913" i="11"/>
  <c r="N1912" i="11"/>
  <c r="Q1912" i="11"/>
  <c r="N1911" i="11"/>
  <c r="N1910" i="11"/>
  <c r="N1909" i="11"/>
  <c r="N1908" i="11"/>
  <c r="N1907" i="11"/>
  <c r="N1906" i="11"/>
  <c r="Q1906" i="11"/>
  <c r="N1905" i="11"/>
  <c r="N1904" i="11"/>
  <c r="S1904" i="11"/>
  <c r="N1903" i="11"/>
  <c r="N1902" i="11"/>
  <c r="N1901" i="11"/>
  <c r="N1900" i="11"/>
  <c r="N1899" i="11"/>
  <c r="N1898" i="11"/>
  <c r="N1897" i="11"/>
  <c r="S1897" i="11"/>
  <c r="N1896" i="11"/>
  <c r="N1895" i="11"/>
  <c r="N1894" i="11"/>
  <c r="N1893" i="11"/>
  <c r="N1892" i="11"/>
  <c r="S1892" i="11"/>
  <c r="N1891" i="11"/>
  <c r="N1890" i="11"/>
  <c r="S1890" i="11"/>
  <c r="N1889" i="11"/>
  <c r="N1888" i="11"/>
  <c r="N1887" i="11"/>
  <c r="N1886" i="11"/>
  <c r="S1886" i="11"/>
  <c r="N1885" i="11"/>
  <c r="S1885" i="11"/>
  <c r="N1884" i="11"/>
  <c r="N1883" i="11"/>
  <c r="S1883" i="11"/>
  <c r="N1882" i="11"/>
  <c r="N1881" i="11"/>
  <c r="N1880" i="11"/>
  <c r="S1880" i="11"/>
  <c r="N1879" i="11"/>
  <c r="S1879" i="11"/>
  <c r="N1878" i="11"/>
  <c r="S1878" i="11"/>
  <c r="N1877" i="11"/>
  <c r="N1876" i="11"/>
  <c r="N1875" i="11"/>
  <c r="N1874" i="11"/>
  <c r="N1873" i="11"/>
  <c r="N1872" i="11"/>
  <c r="N1871" i="11"/>
  <c r="N1870" i="11"/>
  <c r="N1869" i="11"/>
  <c r="N1868" i="11"/>
  <c r="S1868" i="11"/>
  <c r="N1867" i="11"/>
  <c r="N1866" i="11"/>
  <c r="N1865" i="11"/>
  <c r="N1864" i="11"/>
  <c r="Q1864" i="11"/>
  <c r="N1863" i="11"/>
  <c r="N1862" i="11"/>
  <c r="N1861" i="11"/>
  <c r="S1861" i="11"/>
  <c r="N1860" i="11"/>
  <c r="N1859" i="11"/>
  <c r="N1858" i="11"/>
  <c r="N1857" i="11"/>
  <c r="N1856" i="11"/>
  <c r="S1856" i="11"/>
  <c r="N1855" i="11"/>
  <c r="N1854" i="11"/>
  <c r="S1854" i="11"/>
  <c r="N1853" i="11"/>
  <c r="N1852" i="11"/>
  <c r="N1851" i="11"/>
  <c r="N1850" i="11"/>
  <c r="P1850" i="11"/>
  <c r="N1849" i="11"/>
  <c r="S1849" i="11"/>
  <c r="N1848" i="11"/>
  <c r="N1847" i="11"/>
  <c r="S1847" i="11"/>
  <c r="N1846" i="11"/>
  <c r="N1845" i="11"/>
  <c r="N1844" i="11"/>
  <c r="S1844" i="11"/>
  <c r="N1843" i="11"/>
  <c r="S1843" i="11"/>
  <c r="N1842" i="11"/>
  <c r="S1842" i="11"/>
  <c r="N1841" i="11"/>
  <c r="N1840" i="11"/>
  <c r="N1839" i="11"/>
  <c r="N1838" i="11"/>
  <c r="N1837" i="11"/>
  <c r="N1836" i="11"/>
  <c r="N1835" i="11"/>
  <c r="N1834" i="11"/>
  <c r="Q1834" i="11"/>
  <c r="N1833" i="11"/>
  <c r="N1832" i="11"/>
  <c r="S1832" i="11"/>
  <c r="N1831" i="11"/>
  <c r="N1830" i="11"/>
  <c r="N1829" i="11"/>
  <c r="N1828" i="11"/>
  <c r="N1827" i="11"/>
  <c r="N1826" i="11"/>
  <c r="N1825" i="11"/>
  <c r="S1825" i="11"/>
  <c r="N1824" i="11"/>
  <c r="N1823" i="11"/>
  <c r="N1822" i="11"/>
  <c r="N1821" i="11"/>
  <c r="N1820" i="11"/>
  <c r="S1820" i="11"/>
  <c r="N1819" i="11"/>
  <c r="N1818" i="11"/>
  <c r="S1818" i="11"/>
  <c r="N1817" i="11"/>
  <c r="N1816" i="11"/>
  <c r="N1815" i="11"/>
  <c r="N1814" i="11"/>
  <c r="S1814" i="11"/>
  <c r="N1813" i="11"/>
  <c r="S1813" i="11"/>
  <c r="N1812" i="11"/>
  <c r="N1811" i="11"/>
  <c r="S1811" i="11"/>
  <c r="N1810" i="11"/>
  <c r="N1809" i="11"/>
  <c r="N1808" i="11"/>
  <c r="S1808" i="11"/>
  <c r="N1807" i="11"/>
  <c r="S1807" i="11"/>
  <c r="N1806" i="11"/>
  <c r="S1806" i="11"/>
  <c r="N1805" i="11"/>
  <c r="N1804" i="11"/>
  <c r="N1803" i="11"/>
  <c r="N1802" i="11"/>
  <c r="N1801" i="11"/>
  <c r="N1800" i="11"/>
  <c r="N1799" i="11"/>
  <c r="N1798" i="11"/>
  <c r="N1797" i="11"/>
  <c r="N1796" i="11"/>
  <c r="S1796" i="11"/>
  <c r="N1795" i="11"/>
  <c r="N1794" i="11"/>
  <c r="N1793" i="11"/>
  <c r="N1792" i="11"/>
  <c r="N1791" i="11"/>
  <c r="N1790" i="11"/>
  <c r="N1789" i="11"/>
  <c r="S1789" i="11"/>
  <c r="N1788" i="11"/>
  <c r="N1787" i="11"/>
  <c r="N1786" i="11"/>
  <c r="N1785" i="11"/>
  <c r="N1784" i="11"/>
  <c r="S1784" i="11"/>
  <c r="N1783" i="11"/>
  <c r="N1782" i="11"/>
  <c r="S1782" i="11"/>
  <c r="N1781" i="11"/>
  <c r="N1780" i="11"/>
  <c r="N1779" i="11"/>
  <c r="N1778" i="11"/>
  <c r="P1778" i="11"/>
  <c r="N1777" i="11"/>
  <c r="S1777" i="11"/>
  <c r="N1776" i="11"/>
  <c r="N1775" i="11"/>
  <c r="S1775" i="11"/>
  <c r="N1774" i="11"/>
  <c r="N1773" i="11"/>
  <c r="N1772" i="11"/>
  <c r="S1772" i="11"/>
  <c r="N1771" i="11"/>
  <c r="S1771" i="11"/>
  <c r="N1770" i="11"/>
  <c r="S1770" i="11"/>
  <c r="N1769" i="11"/>
  <c r="N1768" i="11"/>
  <c r="N1767" i="11"/>
  <c r="N1766" i="11"/>
  <c r="N1765" i="11"/>
  <c r="N1764" i="11"/>
  <c r="N1763" i="11"/>
  <c r="N1762" i="11"/>
  <c r="N1761" i="11"/>
  <c r="N1760" i="11"/>
  <c r="S1760" i="11"/>
  <c r="N1759" i="11"/>
  <c r="N1758" i="11"/>
  <c r="N1757" i="11"/>
  <c r="N1756" i="11"/>
  <c r="N1755" i="11"/>
  <c r="N1754" i="11"/>
  <c r="N1753" i="11"/>
  <c r="S1753" i="11"/>
  <c r="N1752" i="11"/>
  <c r="N1751" i="11"/>
  <c r="N1750" i="11"/>
  <c r="N1749" i="11"/>
  <c r="N1748" i="11"/>
  <c r="S1748" i="11"/>
  <c r="N1747" i="11"/>
  <c r="N1746" i="11"/>
  <c r="S1746" i="11"/>
  <c r="N1745" i="11"/>
  <c r="N1744" i="11"/>
  <c r="N1743" i="11"/>
  <c r="N1742" i="11"/>
  <c r="S1742" i="11"/>
  <c r="N1741" i="11"/>
  <c r="S1741" i="11"/>
  <c r="N1740" i="11"/>
  <c r="N1739" i="11"/>
  <c r="S1739" i="11"/>
  <c r="N1738" i="11"/>
  <c r="N1737" i="11"/>
  <c r="N1736" i="11"/>
  <c r="S1736" i="11"/>
  <c r="N1735" i="11"/>
  <c r="S1735" i="11"/>
  <c r="N1734" i="11"/>
  <c r="S1734" i="11"/>
  <c r="N1733" i="11"/>
  <c r="N1732" i="11"/>
  <c r="Q1732" i="11"/>
  <c r="N1731" i="11"/>
  <c r="N1730" i="11"/>
  <c r="N1729" i="11"/>
  <c r="N1728" i="11"/>
  <c r="N1727" i="11"/>
  <c r="N1726" i="11"/>
  <c r="N1725" i="11"/>
  <c r="N1724" i="11"/>
  <c r="S1724" i="11"/>
  <c r="N1723" i="11"/>
  <c r="N1722" i="11"/>
  <c r="N1721" i="11"/>
  <c r="N1720" i="11"/>
  <c r="N1719" i="11"/>
  <c r="N1718" i="11"/>
  <c r="N1717" i="11"/>
  <c r="S1717" i="11"/>
  <c r="N1716" i="11"/>
  <c r="N1715" i="11"/>
  <c r="N1714" i="11"/>
  <c r="N1713" i="11"/>
  <c r="N1712" i="11"/>
  <c r="S1712" i="11"/>
  <c r="N1711" i="11"/>
  <c r="N1710" i="11"/>
  <c r="S1710" i="11"/>
  <c r="N1709" i="11"/>
  <c r="N1708" i="11"/>
  <c r="N1707" i="11"/>
  <c r="N1706" i="11"/>
  <c r="P1706" i="11"/>
  <c r="N1705" i="11"/>
  <c r="S1705" i="11"/>
  <c r="N1704" i="11"/>
  <c r="N1703" i="11"/>
  <c r="S1703" i="11"/>
  <c r="N1702" i="11"/>
  <c r="N1701" i="11"/>
  <c r="N1700" i="11"/>
  <c r="S1700" i="11"/>
  <c r="N1699" i="11"/>
  <c r="S1699" i="11"/>
  <c r="N1698" i="11"/>
  <c r="S1698" i="11"/>
  <c r="N1697" i="11"/>
  <c r="N1696" i="11"/>
  <c r="N1695" i="11"/>
  <c r="N1694" i="11"/>
  <c r="N1693" i="11"/>
  <c r="N1692" i="11"/>
  <c r="N1691" i="11"/>
  <c r="N1690" i="11"/>
  <c r="N1689" i="11"/>
  <c r="N1688" i="11"/>
  <c r="S1688" i="11"/>
  <c r="N1687" i="11"/>
  <c r="N1686" i="11"/>
  <c r="N1685" i="11"/>
  <c r="N1684" i="11"/>
  <c r="N1683" i="11"/>
  <c r="N1682" i="11"/>
  <c r="N1681" i="11"/>
  <c r="S1681" i="11"/>
  <c r="N1680" i="11"/>
  <c r="N1679" i="11"/>
  <c r="N1678" i="11"/>
  <c r="N1677" i="11"/>
  <c r="N1676" i="11"/>
  <c r="S1676" i="11"/>
  <c r="N1675" i="11"/>
  <c r="N1674" i="11"/>
  <c r="S1674" i="11"/>
  <c r="N1673" i="11"/>
  <c r="N1672" i="11"/>
  <c r="N1671" i="11"/>
  <c r="N1670" i="11"/>
  <c r="S1670" i="11"/>
  <c r="N1669" i="11"/>
  <c r="S1669" i="11"/>
  <c r="N1668" i="11"/>
  <c r="N1667" i="11"/>
  <c r="S1667" i="11"/>
  <c r="N1666" i="11"/>
  <c r="Q1666" i="11"/>
  <c r="N1665" i="11"/>
  <c r="N1664" i="11"/>
  <c r="S1664" i="11"/>
  <c r="N1663" i="11"/>
  <c r="S1663" i="11"/>
  <c r="N1662" i="11"/>
  <c r="S1662" i="11"/>
  <c r="N1661" i="11"/>
  <c r="N1660" i="11"/>
  <c r="Q1660" i="11"/>
  <c r="N1659" i="11"/>
  <c r="N1658" i="11"/>
  <c r="N1657" i="11"/>
  <c r="N1656" i="11"/>
  <c r="N1655" i="11"/>
  <c r="N1654" i="11"/>
  <c r="N1653" i="11"/>
  <c r="N1652" i="11"/>
  <c r="S1652" i="11"/>
  <c r="N1651" i="11"/>
  <c r="N1650" i="11"/>
  <c r="N1649" i="11"/>
  <c r="N1648" i="11"/>
  <c r="N1647" i="11"/>
  <c r="N1646" i="11"/>
  <c r="N1645" i="11"/>
  <c r="S1645" i="11"/>
  <c r="N1644" i="11"/>
  <c r="N1643" i="11"/>
  <c r="N1642" i="11"/>
  <c r="N1641" i="11"/>
  <c r="N1640" i="11"/>
  <c r="S1640" i="11"/>
  <c r="N1639" i="11"/>
  <c r="N1638" i="11"/>
  <c r="S1638" i="11"/>
  <c r="N1637" i="11"/>
  <c r="N1636" i="11"/>
  <c r="N1635" i="11"/>
  <c r="N1634" i="11"/>
  <c r="P1634" i="11"/>
  <c r="N1633" i="11"/>
  <c r="S1633" i="11"/>
  <c r="N1632" i="11"/>
  <c r="N1631" i="11"/>
  <c r="S1631" i="11"/>
  <c r="N1630" i="11"/>
  <c r="N1629" i="11"/>
  <c r="N1628" i="11"/>
  <c r="S1628" i="11"/>
  <c r="N1627" i="11"/>
  <c r="S1627" i="11"/>
  <c r="N1626" i="11"/>
  <c r="S1626" i="11"/>
  <c r="N1625" i="11"/>
  <c r="N1624" i="11"/>
  <c r="N1623" i="11"/>
  <c r="N1622" i="11"/>
  <c r="N1621" i="11"/>
  <c r="N1620" i="11"/>
  <c r="N1619" i="11"/>
  <c r="N1618" i="11"/>
  <c r="N1617" i="11"/>
  <c r="N1616" i="11"/>
  <c r="S1616" i="11"/>
  <c r="N1615" i="11"/>
  <c r="N1614" i="11"/>
  <c r="N1613" i="11"/>
  <c r="N1612" i="11"/>
  <c r="N1611" i="11"/>
  <c r="N1610" i="11"/>
  <c r="N1609" i="11"/>
  <c r="S1609" i="11"/>
  <c r="N1608" i="11"/>
  <c r="N1607" i="11"/>
  <c r="N1606" i="11"/>
  <c r="N1605" i="11"/>
  <c r="N1604" i="11"/>
  <c r="S1604" i="11"/>
  <c r="N1603" i="11"/>
  <c r="N1602" i="11"/>
  <c r="S1602" i="11"/>
  <c r="N1601" i="11"/>
  <c r="N1600" i="11"/>
  <c r="N1599" i="11"/>
  <c r="N1598" i="11"/>
  <c r="S1598" i="11"/>
  <c r="N1597" i="11"/>
  <c r="S1597" i="11"/>
  <c r="N1596" i="11"/>
  <c r="N1595" i="11"/>
  <c r="S1595" i="11"/>
  <c r="N1594" i="11"/>
  <c r="Q1594" i="11"/>
  <c r="N1593" i="11"/>
  <c r="N1592" i="11"/>
  <c r="S1592" i="11"/>
  <c r="N1591" i="11"/>
  <c r="S1591" i="11"/>
  <c r="N1590" i="11"/>
  <c r="S1590" i="11"/>
  <c r="N1589" i="11"/>
  <c r="N1588" i="11"/>
  <c r="N1587" i="11"/>
  <c r="N1586" i="11"/>
  <c r="N1585" i="11"/>
  <c r="N1584" i="11"/>
  <c r="N1583" i="11"/>
  <c r="N1582" i="11"/>
  <c r="N1581" i="11"/>
  <c r="N1580" i="11"/>
  <c r="S1580" i="11"/>
  <c r="N1579" i="11"/>
  <c r="N1578" i="11"/>
  <c r="N1577" i="11"/>
  <c r="N1576" i="11"/>
  <c r="N1575" i="11"/>
  <c r="N1574" i="11"/>
  <c r="N1573" i="11"/>
  <c r="S1573" i="11"/>
  <c r="N1572" i="11"/>
  <c r="N1571" i="11"/>
  <c r="N1570" i="11"/>
  <c r="N1569" i="11"/>
  <c r="N1568" i="11"/>
  <c r="S1568" i="11"/>
  <c r="N1567" i="11"/>
  <c r="N1566" i="11"/>
  <c r="S1566" i="11"/>
  <c r="N1565" i="11"/>
  <c r="N1564" i="11"/>
  <c r="N1563" i="11"/>
  <c r="N1562" i="11"/>
  <c r="P1562" i="11"/>
  <c r="N1561" i="11"/>
  <c r="S1561" i="11"/>
  <c r="N1560" i="11"/>
  <c r="N1559" i="11"/>
  <c r="S1559" i="11"/>
  <c r="N1558" i="11"/>
  <c r="N1557" i="11"/>
  <c r="N1556" i="11"/>
  <c r="S1556" i="11"/>
  <c r="N1555" i="11"/>
  <c r="S1555" i="11"/>
  <c r="N1554" i="11"/>
  <c r="S1554" i="11"/>
  <c r="N1553" i="11"/>
  <c r="N1552" i="11"/>
  <c r="Q1552" i="11"/>
  <c r="N1551" i="11"/>
  <c r="N1550" i="11"/>
  <c r="N1549" i="11"/>
  <c r="N1548" i="11"/>
  <c r="N1547" i="11"/>
  <c r="N1546" i="11"/>
  <c r="N1545" i="11"/>
  <c r="N1544" i="11"/>
  <c r="S1544" i="11"/>
  <c r="N1543" i="11"/>
  <c r="N1542" i="11"/>
  <c r="N1541" i="11"/>
  <c r="N1540" i="11"/>
  <c r="N1539" i="11"/>
  <c r="N1538" i="11"/>
  <c r="N1537" i="11"/>
  <c r="S1537" i="11"/>
  <c r="N1536" i="11"/>
  <c r="N1535" i="11"/>
  <c r="N1534" i="11"/>
  <c r="N1533" i="11"/>
  <c r="N1532" i="11"/>
  <c r="S1532" i="11"/>
  <c r="N1531" i="11"/>
  <c r="N1530" i="11"/>
  <c r="S1530" i="11"/>
  <c r="N1529" i="11"/>
  <c r="N1528" i="11"/>
  <c r="N1527" i="11"/>
  <c r="N1526" i="11"/>
  <c r="S1526" i="11"/>
  <c r="N1525" i="11"/>
  <c r="S1525" i="11"/>
  <c r="N1524" i="11"/>
  <c r="N1523" i="11"/>
  <c r="S1523" i="11"/>
  <c r="N1522" i="11"/>
  <c r="N1521" i="11"/>
  <c r="N1520" i="11"/>
  <c r="S1520" i="11"/>
  <c r="N1519" i="11"/>
  <c r="S1519" i="11"/>
  <c r="N1518" i="11"/>
  <c r="S1518" i="11"/>
  <c r="N1517" i="11"/>
  <c r="N1516" i="11"/>
  <c r="N1515" i="11"/>
  <c r="N1514" i="11"/>
  <c r="N1513" i="11"/>
  <c r="N1512" i="11"/>
  <c r="N1511" i="11"/>
  <c r="N1510" i="11"/>
  <c r="N1509" i="11"/>
  <c r="N1508" i="11"/>
  <c r="S1508" i="11"/>
  <c r="N1507" i="11"/>
  <c r="N1506" i="11"/>
  <c r="N1505" i="11"/>
  <c r="N1504" i="11"/>
  <c r="N1503" i="11"/>
  <c r="N1502" i="11"/>
  <c r="N1501" i="11"/>
  <c r="S1501" i="11"/>
  <c r="N1500" i="11"/>
  <c r="N1499" i="11"/>
  <c r="N1498" i="11"/>
  <c r="N1497" i="11"/>
  <c r="N1496" i="11"/>
  <c r="S1496" i="11"/>
  <c r="N1495" i="11"/>
  <c r="N1494" i="11"/>
  <c r="S1494" i="11"/>
  <c r="N1493" i="11"/>
  <c r="N1492" i="11"/>
  <c r="N1491" i="11"/>
  <c r="N1490" i="11"/>
  <c r="P1490" i="11"/>
  <c r="N1489" i="11"/>
  <c r="S1489" i="11"/>
  <c r="N1488" i="11"/>
  <c r="N1487" i="11"/>
  <c r="S1487" i="11"/>
  <c r="N1486" i="11"/>
  <c r="Q1486" i="11"/>
  <c r="N1485" i="11"/>
  <c r="N1484" i="11"/>
  <c r="S1484" i="11"/>
  <c r="N1483" i="11"/>
  <c r="S1483" i="11"/>
  <c r="N1482" i="11"/>
  <c r="S1482" i="11"/>
  <c r="N1481" i="11"/>
  <c r="N1480" i="11"/>
  <c r="N1479" i="11"/>
  <c r="N1478" i="11"/>
  <c r="N1477" i="11"/>
  <c r="N1476" i="11"/>
  <c r="N1475" i="11"/>
  <c r="N1474" i="11"/>
  <c r="N1473" i="11"/>
  <c r="N1472" i="11"/>
  <c r="S1472" i="11"/>
  <c r="N1471" i="11"/>
  <c r="N1470" i="11"/>
  <c r="N1469" i="11"/>
  <c r="N1468" i="11"/>
  <c r="N1467" i="11"/>
  <c r="N1466" i="11"/>
  <c r="N1465" i="11"/>
  <c r="S1465" i="11"/>
  <c r="N1464" i="11"/>
  <c r="N1463" i="11"/>
  <c r="N1462" i="11"/>
  <c r="N1461" i="11"/>
  <c r="N1460" i="11"/>
  <c r="S1460" i="11"/>
  <c r="N1459" i="11"/>
  <c r="N1458" i="11"/>
  <c r="S1458" i="11"/>
  <c r="N1457" i="11"/>
  <c r="N1456" i="11"/>
  <c r="N1455" i="11"/>
  <c r="N1454" i="11"/>
  <c r="S1454" i="11"/>
  <c r="N1453" i="11"/>
  <c r="S1453" i="11"/>
  <c r="N1452" i="11"/>
  <c r="N1451" i="11"/>
  <c r="S1451" i="11"/>
  <c r="N1450" i="11"/>
  <c r="Q1450" i="11"/>
  <c r="N1449" i="11"/>
  <c r="N1448" i="11"/>
  <c r="S1448" i="11"/>
  <c r="N1447" i="11"/>
  <c r="S1447" i="11"/>
  <c r="N1446" i="11"/>
  <c r="S1446" i="11"/>
  <c r="N1445" i="11"/>
  <c r="N1444" i="11"/>
  <c r="N1443" i="11"/>
  <c r="N1442" i="11"/>
  <c r="N1441" i="11"/>
  <c r="N1440" i="11"/>
  <c r="N1439" i="11"/>
  <c r="N1438" i="11"/>
  <c r="N1437" i="11"/>
  <c r="N1436" i="11"/>
  <c r="S1436" i="11"/>
  <c r="N1435" i="11"/>
  <c r="N1434" i="11"/>
  <c r="N1433" i="11"/>
  <c r="N1432" i="11"/>
  <c r="N1431" i="11"/>
  <c r="N1430" i="11"/>
  <c r="N1429" i="11"/>
  <c r="S1429" i="11"/>
  <c r="N1428" i="11"/>
  <c r="N1427" i="11"/>
  <c r="N1426" i="11"/>
  <c r="N1425" i="11"/>
  <c r="N1424" i="11"/>
  <c r="S1424" i="11"/>
  <c r="N1423" i="11"/>
  <c r="N1422" i="11"/>
  <c r="S1422" i="11"/>
  <c r="N1421" i="11"/>
  <c r="N1420" i="11"/>
  <c r="N1419" i="11"/>
  <c r="N1418" i="11"/>
  <c r="P1418" i="11"/>
  <c r="N1417" i="11"/>
  <c r="S1417" i="11"/>
  <c r="N1416" i="11"/>
  <c r="N1415" i="11"/>
  <c r="S1415" i="11"/>
  <c r="N1414" i="11"/>
  <c r="N1413" i="11"/>
  <c r="N1412" i="11"/>
  <c r="S1412" i="11"/>
  <c r="N1411" i="11"/>
  <c r="S1411" i="11"/>
  <c r="N1410" i="11"/>
  <c r="S1410" i="11"/>
  <c r="N1409" i="11"/>
  <c r="N1408" i="11"/>
  <c r="N1407" i="11"/>
  <c r="N1406" i="11"/>
  <c r="N1405" i="11"/>
  <c r="N1404" i="11"/>
  <c r="N1403" i="11"/>
  <c r="N1402" i="11"/>
  <c r="N1401" i="11"/>
  <c r="N1400" i="11"/>
  <c r="S1400" i="11"/>
  <c r="N1399" i="11"/>
  <c r="N1398" i="11"/>
  <c r="N1397" i="11"/>
  <c r="N1396" i="11"/>
  <c r="N1395" i="11"/>
  <c r="N1394" i="11"/>
  <c r="N1393" i="11"/>
  <c r="S1393" i="11"/>
  <c r="N1392" i="11"/>
  <c r="N1391" i="11"/>
  <c r="N1390" i="11"/>
  <c r="N1389" i="11"/>
  <c r="N1388" i="11"/>
  <c r="S1388" i="11"/>
  <c r="N1387" i="11"/>
  <c r="N1386" i="11"/>
  <c r="S1386" i="11"/>
  <c r="N1385" i="11"/>
  <c r="N1384" i="11"/>
  <c r="N1383" i="11"/>
  <c r="N1382" i="11"/>
  <c r="S1382" i="11"/>
  <c r="N1381" i="11"/>
  <c r="S1381" i="11"/>
  <c r="N1380" i="11"/>
  <c r="N1379" i="11"/>
  <c r="S1379" i="11"/>
  <c r="N1378" i="11"/>
  <c r="Q1378" i="11"/>
  <c r="N1377" i="11"/>
  <c r="N1376" i="11"/>
  <c r="S1376" i="11"/>
  <c r="N1375" i="11"/>
  <c r="S1375" i="11"/>
  <c r="N1374" i="11"/>
  <c r="S1374" i="11"/>
  <c r="N1373" i="11"/>
  <c r="N1372" i="11"/>
  <c r="N1371" i="11"/>
  <c r="N1370" i="11"/>
  <c r="N1369" i="11"/>
  <c r="N1368" i="11"/>
  <c r="N1367" i="11"/>
  <c r="N1366" i="11"/>
  <c r="N1365" i="11"/>
  <c r="N1364" i="11"/>
  <c r="S1364" i="11"/>
  <c r="N1363" i="11"/>
  <c r="N1362" i="11"/>
  <c r="N1361" i="11"/>
  <c r="N1360" i="11"/>
  <c r="N1359" i="11"/>
  <c r="N1358" i="11"/>
  <c r="N1357" i="11"/>
  <c r="S1357" i="11"/>
  <c r="N1356" i="11"/>
  <c r="N1355" i="11"/>
  <c r="N1354" i="11"/>
  <c r="N1353" i="11"/>
  <c r="N1352" i="11"/>
  <c r="S1352" i="11"/>
  <c r="N1351" i="11"/>
  <c r="N1350" i="11"/>
  <c r="S1350" i="11"/>
  <c r="N1349" i="11"/>
  <c r="N1348" i="11"/>
  <c r="N1347" i="11"/>
  <c r="N1346" i="11"/>
  <c r="P1346" i="11"/>
  <c r="N1345" i="11"/>
  <c r="S1345" i="11"/>
  <c r="N1344" i="11"/>
  <c r="N1343" i="11"/>
  <c r="S1343" i="11"/>
  <c r="N1342" i="11"/>
  <c r="Q1342" i="11"/>
  <c r="N1341" i="11"/>
  <c r="N1340" i="11"/>
  <c r="S1340" i="11"/>
  <c r="N1339" i="11"/>
  <c r="S1339" i="11"/>
  <c r="N1338" i="11"/>
  <c r="S1338" i="11"/>
  <c r="N1337" i="11"/>
  <c r="N1336" i="11"/>
  <c r="N1335" i="11"/>
  <c r="N1334" i="11"/>
  <c r="N1333" i="11"/>
  <c r="N1332" i="11"/>
  <c r="N1331" i="11"/>
  <c r="N1330" i="11"/>
  <c r="N1329" i="11"/>
  <c r="N1328" i="11"/>
  <c r="S1328" i="11"/>
  <c r="N1327" i="11"/>
  <c r="N1326" i="11"/>
  <c r="N1325" i="11"/>
  <c r="N1324" i="11"/>
  <c r="N1323" i="11"/>
  <c r="N1322" i="11"/>
  <c r="N1321" i="11"/>
  <c r="S1321" i="11"/>
  <c r="N1320" i="11"/>
  <c r="N1319" i="11"/>
  <c r="N1318" i="11"/>
  <c r="N1317" i="11"/>
  <c r="N1316" i="11"/>
  <c r="S1316" i="11"/>
  <c r="N1315" i="11"/>
  <c r="N1314" i="11"/>
  <c r="S1314" i="11"/>
  <c r="N1313" i="11"/>
  <c r="N1312" i="11"/>
  <c r="N1311" i="11"/>
  <c r="N1310" i="11"/>
  <c r="S1310" i="11"/>
  <c r="N1309" i="11"/>
  <c r="S1309" i="11"/>
  <c r="N1308" i="11"/>
  <c r="N1307" i="11"/>
  <c r="S1307" i="11"/>
  <c r="N1306" i="11"/>
  <c r="N1305" i="11"/>
  <c r="N1304" i="11"/>
  <c r="S1304" i="11"/>
  <c r="N1303" i="11"/>
  <c r="S1303" i="11"/>
  <c r="N1302" i="11"/>
  <c r="S1302" i="11"/>
  <c r="N1301" i="11"/>
  <c r="N1300" i="11"/>
  <c r="N1299" i="11"/>
  <c r="N1298" i="11"/>
  <c r="N1297" i="11"/>
  <c r="N1296" i="11"/>
  <c r="N1295" i="11"/>
  <c r="N1294" i="11"/>
  <c r="N1293" i="11"/>
  <c r="N1292" i="11"/>
  <c r="S1292" i="11"/>
  <c r="N1291" i="11"/>
  <c r="N1290" i="11"/>
  <c r="N1289" i="11"/>
  <c r="N1288" i="11"/>
  <c r="N1287" i="11"/>
  <c r="N1286" i="11"/>
  <c r="N1285" i="11"/>
  <c r="S1285" i="11"/>
  <c r="N1284" i="11"/>
  <c r="N1283" i="11"/>
  <c r="N1282" i="11"/>
  <c r="N1281" i="11"/>
  <c r="N1280" i="11"/>
  <c r="S1280" i="11"/>
  <c r="N1279" i="11"/>
  <c r="N1278" i="11"/>
  <c r="S1278" i="11"/>
  <c r="N1277" i="11"/>
  <c r="N1276" i="11"/>
  <c r="N1275" i="11"/>
  <c r="N1274" i="11"/>
  <c r="P1274" i="11"/>
  <c r="N1273" i="11"/>
  <c r="S1273" i="11"/>
  <c r="N1272" i="11"/>
  <c r="N1271" i="11"/>
  <c r="S1271" i="11"/>
  <c r="N1270" i="11"/>
  <c r="Q1270" i="11"/>
  <c r="N1269" i="11"/>
  <c r="N1268" i="11"/>
  <c r="S1268" i="11"/>
  <c r="N1267" i="11"/>
  <c r="S1267" i="11"/>
  <c r="N1266" i="11"/>
  <c r="S1266" i="11"/>
  <c r="N1265" i="11"/>
  <c r="N1264" i="11"/>
  <c r="N1263" i="11"/>
  <c r="N1262" i="11"/>
  <c r="N1261" i="11"/>
  <c r="N1260" i="11"/>
  <c r="N1259" i="11"/>
  <c r="N1258" i="11"/>
  <c r="N1257" i="11"/>
  <c r="N1256" i="11"/>
  <c r="S1256" i="11"/>
  <c r="N1255" i="11"/>
  <c r="N1254" i="11"/>
  <c r="N1253" i="11"/>
  <c r="N1252" i="11"/>
  <c r="N1251" i="11"/>
  <c r="N1250" i="11"/>
  <c r="N1249" i="11"/>
  <c r="S1249" i="11"/>
  <c r="N1248" i="11"/>
  <c r="N1247" i="11"/>
  <c r="N1246" i="11"/>
  <c r="N1245" i="11"/>
  <c r="N1244" i="11"/>
  <c r="S1244" i="11"/>
  <c r="N1243" i="11"/>
  <c r="N1242" i="11"/>
  <c r="S1242" i="11"/>
  <c r="N1241" i="11"/>
  <c r="N1240" i="11"/>
  <c r="N1239" i="11"/>
  <c r="N1238" i="11"/>
  <c r="S1238" i="11"/>
  <c r="N1237" i="11"/>
  <c r="S1237" i="11"/>
  <c r="N1236" i="11"/>
  <c r="N1235" i="11"/>
  <c r="S1235" i="11"/>
  <c r="N1234" i="11"/>
  <c r="Q1234" i="11"/>
  <c r="N1233" i="11"/>
  <c r="N1232" i="11"/>
  <c r="S1232" i="11"/>
  <c r="N1231" i="11"/>
  <c r="S1231" i="11"/>
  <c r="N1230" i="11"/>
  <c r="S1230" i="11"/>
  <c r="N1229" i="11"/>
  <c r="N1228" i="11"/>
  <c r="Q1228" i="11"/>
  <c r="N1227" i="11"/>
  <c r="N1226" i="11"/>
  <c r="N1225" i="11"/>
  <c r="N1224" i="11"/>
  <c r="N1223" i="11"/>
  <c r="N1222" i="11"/>
  <c r="N1221" i="11"/>
  <c r="N1220" i="11"/>
  <c r="S1220" i="11"/>
  <c r="N1219" i="11"/>
  <c r="N1218" i="11"/>
  <c r="N1217" i="11"/>
  <c r="N1216" i="11"/>
  <c r="N1215" i="11"/>
  <c r="N1214" i="11"/>
  <c r="N1213" i="11"/>
  <c r="S1213" i="11"/>
  <c r="N1212" i="11"/>
  <c r="N1211" i="11"/>
  <c r="N1210" i="11"/>
  <c r="N1209" i="11"/>
  <c r="N1208" i="11"/>
  <c r="S1208" i="11"/>
  <c r="N1207" i="11"/>
  <c r="N1206" i="11"/>
  <c r="S1206" i="11"/>
  <c r="N1205" i="11"/>
  <c r="N1204" i="11"/>
  <c r="N1203" i="11"/>
  <c r="N1202" i="11"/>
  <c r="P1202" i="11"/>
  <c r="N1201" i="11"/>
  <c r="S1201" i="11"/>
  <c r="N1200" i="11"/>
  <c r="N1199" i="11"/>
  <c r="S1199" i="11"/>
  <c r="N1198" i="11"/>
  <c r="N1197" i="11"/>
  <c r="N1196" i="11"/>
  <c r="S1196" i="11"/>
  <c r="N1195" i="11"/>
  <c r="S1195" i="11"/>
  <c r="N1194" i="11"/>
  <c r="S1194" i="11"/>
  <c r="N1193" i="11"/>
  <c r="N1192" i="11"/>
  <c r="N1191" i="11"/>
  <c r="N1190" i="11"/>
  <c r="N1189" i="11"/>
  <c r="N1188" i="11"/>
  <c r="N1187" i="11"/>
  <c r="N1186" i="11"/>
  <c r="N1185" i="11"/>
  <c r="N1184" i="11"/>
  <c r="S1184" i="11"/>
  <c r="N1183" i="11"/>
  <c r="N1182" i="11"/>
  <c r="N1181" i="11"/>
  <c r="N1180" i="11"/>
  <c r="N1179" i="11"/>
  <c r="N1178" i="11"/>
  <c r="N1177" i="11"/>
  <c r="S1177" i="11"/>
  <c r="N1176" i="11"/>
  <c r="N1175" i="11"/>
  <c r="N1174" i="11"/>
  <c r="N1173" i="11"/>
  <c r="N1172" i="11"/>
  <c r="S1172" i="11"/>
  <c r="N1171" i="11"/>
  <c r="N1170" i="11"/>
  <c r="S1170" i="11"/>
  <c r="N1169" i="11"/>
  <c r="N1168" i="11"/>
  <c r="N1167" i="11"/>
  <c r="N1166" i="11"/>
  <c r="S1166" i="11"/>
  <c r="N1165" i="11"/>
  <c r="S1165" i="11"/>
  <c r="N1164" i="11"/>
  <c r="N1163" i="11"/>
  <c r="S1163" i="11"/>
  <c r="N1162" i="11"/>
  <c r="N1161" i="11"/>
  <c r="N1160" i="11"/>
  <c r="S1160" i="11"/>
  <c r="N1159" i="11"/>
  <c r="S1159" i="11"/>
  <c r="N1158" i="11"/>
  <c r="S1158" i="11"/>
  <c r="N1157" i="11"/>
  <c r="N1156" i="11"/>
  <c r="N1155" i="11"/>
  <c r="N1154" i="11"/>
  <c r="N1153" i="11"/>
  <c r="N1152" i="11"/>
  <c r="N1151" i="11"/>
  <c r="N1150" i="11"/>
  <c r="N1149" i="11"/>
  <c r="N1148" i="11"/>
  <c r="S1148" i="11"/>
  <c r="N1147" i="11"/>
  <c r="N1146" i="11"/>
  <c r="N1145" i="11"/>
  <c r="N1144" i="11"/>
  <c r="N1143" i="11"/>
  <c r="N1142" i="11"/>
  <c r="N1141" i="11"/>
  <c r="S1141" i="11"/>
  <c r="N1140" i="11"/>
  <c r="N1139" i="11"/>
  <c r="N1138" i="11"/>
  <c r="N1137" i="11"/>
  <c r="N1136" i="11"/>
  <c r="S1136" i="11"/>
  <c r="N1135" i="11"/>
  <c r="N1134" i="11"/>
  <c r="S1134" i="11"/>
  <c r="N1133" i="11"/>
  <c r="N1132" i="11"/>
  <c r="N1131" i="11"/>
  <c r="N1130" i="11"/>
  <c r="P1130" i="11"/>
  <c r="N1129" i="11"/>
  <c r="S1129" i="11"/>
  <c r="N1128" i="11"/>
  <c r="N1127" i="11"/>
  <c r="S1127" i="11"/>
  <c r="N1126" i="11"/>
  <c r="N1125" i="11"/>
  <c r="N1124" i="11"/>
  <c r="S1124" i="11"/>
  <c r="N1123" i="11"/>
  <c r="S1123" i="11"/>
  <c r="N1122" i="11"/>
  <c r="S1122" i="11"/>
  <c r="N1121" i="11"/>
  <c r="N1120" i="11"/>
  <c r="N1119" i="11"/>
  <c r="N1118" i="11"/>
  <c r="N1117" i="11"/>
  <c r="N1116" i="11"/>
  <c r="N1115" i="11"/>
  <c r="N1114" i="11"/>
  <c r="N1113" i="11"/>
  <c r="N1112" i="11"/>
  <c r="N1111" i="11"/>
  <c r="N1110" i="11"/>
  <c r="N1109" i="11"/>
  <c r="N1108" i="11"/>
  <c r="Q1108" i="11"/>
  <c r="N1107" i="11"/>
  <c r="N1106" i="11"/>
  <c r="N1105" i="11"/>
  <c r="N1104" i="11"/>
  <c r="N1103" i="11"/>
  <c r="N1102" i="11"/>
  <c r="N1101" i="11"/>
  <c r="N1100" i="11"/>
  <c r="N1099" i="11"/>
  <c r="N1098" i="11"/>
  <c r="N1097" i="11"/>
  <c r="N1096" i="11"/>
  <c r="N1095" i="11"/>
  <c r="N1094" i="11"/>
  <c r="N1093" i="11"/>
  <c r="N1092" i="11"/>
  <c r="N1091" i="11"/>
  <c r="N1090" i="11"/>
  <c r="N1089" i="11"/>
  <c r="N1088" i="11"/>
  <c r="N1087" i="11"/>
  <c r="N1086" i="11"/>
  <c r="N1085" i="11"/>
  <c r="N1084" i="11"/>
  <c r="N1083" i="11"/>
  <c r="N1082" i="11"/>
  <c r="N1081" i="11"/>
  <c r="N1080" i="11"/>
  <c r="N1079" i="11"/>
  <c r="N1078" i="11"/>
  <c r="N1077" i="11"/>
  <c r="N1076" i="11"/>
  <c r="N1075" i="11"/>
  <c r="N1074" i="11"/>
  <c r="N1073" i="11"/>
  <c r="N1072" i="11"/>
  <c r="Q1072" i="11"/>
  <c r="N1071" i="11"/>
  <c r="N1070" i="11"/>
  <c r="N1069" i="11"/>
  <c r="N1068" i="11"/>
  <c r="N1067" i="11"/>
  <c r="N1066" i="11"/>
  <c r="N1065" i="11"/>
  <c r="N1064" i="11"/>
  <c r="N1063" i="11"/>
  <c r="N1062" i="11"/>
  <c r="N1061" i="11"/>
  <c r="N1060" i="11"/>
  <c r="N1059" i="11"/>
  <c r="N1058" i="11"/>
  <c r="P1058" i="11"/>
  <c r="N1057" i="11"/>
  <c r="N1056" i="11"/>
  <c r="N1055" i="11"/>
  <c r="N1054" i="11"/>
  <c r="N1053" i="11"/>
  <c r="N1052" i="11"/>
  <c r="N1051" i="11"/>
  <c r="N1050" i="11"/>
  <c r="N1049" i="11"/>
  <c r="N1048" i="11"/>
  <c r="N1047" i="11"/>
  <c r="N1046" i="11"/>
  <c r="N1045" i="11"/>
  <c r="N1044" i="11"/>
  <c r="N1043" i="11"/>
  <c r="N1042" i="11"/>
  <c r="N1041" i="11"/>
  <c r="N1040" i="11"/>
  <c r="N1039" i="11"/>
  <c r="N1038" i="11"/>
  <c r="N1037" i="11"/>
  <c r="N1036" i="11"/>
  <c r="N1035" i="11"/>
  <c r="N1034" i="11"/>
  <c r="N1033" i="11"/>
  <c r="N1032" i="11"/>
  <c r="N1031" i="11"/>
  <c r="N1030" i="11"/>
  <c r="N1029" i="11"/>
  <c r="N1028" i="11"/>
  <c r="N1027" i="11"/>
  <c r="N1026" i="11"/>
  <c r="N1025" i="11"/>
  <c r="N1024" i="11"/>
  <c r="N1023" i="11"/>
  <c r="N1022" i="11"/>
  <c r="N1021" i="11"/>
  <c r="N1020" i="11"/>
  <c r="N1019" i="11"/>
  <c r="N1018" i="11"/>
  <c r="N1017" i="11"/>
  <c r="N1016" i="11"/>
  <c r="N1015" i="11"/>
  <c r="N1014" i="11"/>
  <c r="N1013" i="11"/>
  <c r="N1012" i="11"/>
  <c r="N1011" i="11"/>
  <c r="N1010" i="11"/>
  <c r="N1009" i="11"/>
  <c r="N1008" i="11"/>
  <c r="N1007" i="11"/>
  <c r="N1006" i="11"/>
  <c r="N1005" i="11"/>
  <c r="N1004" i="11"/>
  <c r="N1003" i="11"/>
  <c r="N1002" i="11"/>
  <c r="N1001" i="11"/>
  <c r="N1000" i="11"/>
  <c r="N999" i="11"/>
  <c r="N998" i="11"/>
  <c r="N997" i="11"/>
  <c r="N996" i="11"/>
  <c r="N995" i="11"/>
  <c r="N994" i="11"/>
  <c r="N993" i="11"/>
  <c r="N992" i="11"/>
  <c r="N991" i="11"/>
  <c r="N990" i="11"/>
  <c r="N989" i="11"/>
  <c r="N988" i="11"/>
  <c r="N987" i="11"/>
  <c r="N986" i="11"/>
  <c r="R986" i="11"/>
  <c r="N985" i="11"/>
  <c r="N984" i="11"/>
  <c r="N983" i="11"/>
  <c r="N982" i="11"/>
  <c r="N981" i="11"/>
  <c r="N980" i="11"/>
  <c r="N979" i="11"/>
  <c r="N978" i="11"/>
  <c r="N977" i="11"/>
  <c r="N976" i="11"/>
  <c r="N975" i="11"/>
  <c r="N974" i="11"/>
  <c r="N973" i="11"/>
  <c r="N972" i="11"/>
  <c r="N971" i="11"/>
  <c r="N970" i="11"/>
  <c r="N969" i="11"/>
  <c r="N968" i="11"/>
  <c r="N967" i="11"/>
  <c r="N966" i="11"/>
  <c r="N965" i="11"/>
  <c r="N964" i="11"/>
  <c r="N963" i="11"/>
  <c r="N962" i="11"/>
  <c r="N961" i="11"/>
  <c r="N960" i="11"/>
  <c r="N959" i="11"/>
  <c r="N958" i="11"/>
  <c r="Q958" i="11"/>
  <c r="N957" i="11"/>
  <c r="N956" i="11"/>
  <c r="N955" i="11"/>
  <c r="N954" i="11"/>
  <c r="N953" i="11"/>
  <c r="N952" i="11"/>
  <c r="N951" i="11"/>
  <c r="N950" i="11"/>
  <c r="N949" i="11"/>
  <c r="N948" i="11"/>
  <c r="N947" i="11"/>
  <c r="N946" i="11"/>
  <c r="N945" i="11"/>
  <c r="N944" i="11"/>
  <c r="N943" i="11"/>
  <c r="N942" i="11"/>
  <c r="N941" i="11"/>
  <c r="N940" i="11"/>
  <c r="N939" i="11"/>
  <c r="N938" i="11"/>
  <c r="N937" i="11"/>
  <c r="N936" i="11"/>
  <c r="N935" i="11"/>
  <c r="N934" i="11"/>
  <c r="N933" i="11"/>
  <c r="N932" i="11"/>
  <c r="N931" i="11"/>
  <c r="N930" i="11"/>
  <c r="N929" i="11"/>
  <c r="N928" i="11"/>
  <c r="N927" i="11"/>
  <c r="N926" i="11"/>
  <c r="N925" i="11"/>
  <c r="N924" i="11"/>
  <c r="N923" i="11"/>
  <c r="N922" i="11"/>
  <c r="N921" i="11"/>
  <c r="N920" i="11"/>
  <c r="N919" i="11"/>
  <c r="N918" i="11"/>
  <c r="N917" i="11"/>
  <c r="N916" i="11"/>
  <c r="N915" i="11"/>
  <c r="N914" i="11"/>
  <c r="R914" i="11"/>
  <c r="N913" i="11"/>
  <c r="N912" i="11"/>
  <c r="N911" i="11"/>
  <c r="N910" i="11"/>
  <c r="N909" i="11"/>
  <c r="N908" i="11"/>
  <c r="N907" i="11"/>
  <c r="N906" i="11"/>
  <c r="N905" i="11"/>
  <c r="N904" i="11"/>
  <c r="N903" i="11"/>
  <c r="N902" i="11"/>
  <c r="N901" i="11"/>
  <c r="N900" i="11"/>
  <c r="N899" i="11"/>
  <c r="N898" i="11"/>
  <c r="N897" i="11"/>
  <c r="N896" i="11"/>
  <c r="N895" i="11"/>
  <c r="N894" i="11"/>
  <c r="N893" i="11"/>
  <c r="N892" i="11"/>
  <c r="N891" i="11"/>
  <c r="N890" i="11"/>
  <c r="N889" i="11"/>
  <c r="N888" i="11"/>
  <c r="N887" i="11"/>
  <c r="N886" i="11"/>
  <c r="N885" i="11"/>
  <c r="N884" i="11"/>
  <c r="N883" i="11"/>
  <c r="N882" i="11"/>
  <c r="N881" i="11"/>
  <c r="N880" i="11"/>
  <c r="N879" i="11"/>
  <c r="N878" i="11"/>
  <c r="N877" i="11"/>
  <c r="N876" i="11"/>
  <c r="N875" i="11"/>
  <c r="N874" i="11"/>
  <c r="N873" i="11"/>
  <c r="N872" i="11"/>
  <c r="N871" i="11"/>
  <c r="N870" i="11"/>
  <c r="N869" i="11"/>
  <c r="N868" i="11"/>
  <c r="N867" i="11"/>
  <c r="N866" i="11"/>
  <c r="N865" i="11"/>
  <c r="N864" i="11"/>
  <c r="N863" i="11"/>
  <c r="N862" i="11"/>
  <c r="N861" i="11"/>
  <c r="N860" i="11"/>
  <c r="N859" i="11"/>
  <c r="N858" i="11"/>
  <c r="N857" i="11"/>
  <c r="N856" i="11"/>
  <c r="N855" i="11"/>
  <c r="N854" i="11"/>
  <c r="N853" i="11"/>
  <c r="N852" i="11"/>
  <c r="N851" i="11"/>
  <c r="N850" i="11"/>
  <c r="Q850" i="11"/>
  <c r="N849" i="11"/>
  <c r="N848" i="11"/>
  <c r="N847" i="11"/>
  <c r="N846" i="11"/>
  <c r="N845" i="11"/>
  <c r="N844" i="11"/>
  <c r="N843" i="11"/>
  <c r="N842" i="11"/>
  <c r="R842" i="11"/>
  <c r="N841" i="11"/>
  <c r="N840" i="11"/>
  <c r="N839" i="11"/>
  <c r="N838" i="11"/>
  <c r="N837" i="11"/>
  <c r="N836" i="11"/>
  <c r="N835" i="11"/>
  <c r="N834" i="11"/>
  <c r="N833" i="11"/>
  <c r="N832" i="11"/>
  <c r="N831" i="11"/>
  <c r="N830" i="11"/>
  <c r="N829" i="11"/>
  <c r="N828" i="11"/>
  <c r="N827" i="11"/>
  <c r="N826" i="11"/>
  <c r="N825" i="11"/>
  <c r="N824" i="11"/>
  <c r="N823" i="11"/>
  <c r="N822" i="11"/>
  <c r="N821" i="11"/>
  <c r="N820" i="11"/>
  <c r="N819" i="11"/>
  <c r="N818" i="11"/>
  <c r="N817" i="11"/>
  <c r="N816" i="11"/>
  <c r="N815" i="11"/>
  <c r="N814" i="11"/>
  <c r="N813" i="11"/>
  <c r="N812" i="11"/>
  <c r="N811" i="11"/>
  <c r="N810" i="11"/>
  <c r="N809" i="11"/>
  <c r="N808" i="11"/>
  <c r="N807" i="11"/>
  <c r="N806" i="11"/>
  <c r="N805" i="11"/>
  <c r="N804" i="11"/>
  <c r="N803" i="11"/>
  <c r="N802" i="11"/>
  <c r="N801" i="11"/>
  <c r="N800" i="11"/>
  <c r="N799" i="11"/>
  <c r="N798" i="11"/>
  <c r="N797" i="11"/>
  <c r="N796" i="11"/>
  <c r="N795" i="11"/>
  <c r="N794" i="11"/>
  <c r="N793" i="11"/>
  <c r="N792" i="11"/>
  <c r="N791" i="11"/>
  <c r="N790" i="11"/>
  <c r="N789" i="11"/>
  <c r="N788" i="11"/>
  <c r="N787" i="11"/>
  <c r="N786" i="11"/>
  <c r="N785" i="11"/>
  <c r="N784" i="11"/>
  <c r="N783" i="11"/>
  <c r="N782" i="11"/>
  <c r="N781" i="11"/>
  <c r="N780" i="11"/>
  <c r="N779" i="11"/>
  <c r="N778" i="11"/>
  <c r="N777" i="11"/>
  <c r="N776" i="11"/>
  <c r="N775" i="11"/>
  <c r="N774" i="11"/>
  <c r="N773" i="11"/>
  <c r="N772" i="11"/>
  <c r="N771" i="11"/>
  <c r="N770" i="11"/>
  <c r="N769" i="11"/>
  <c r="N768" i="11"/>
  <c r="N767" i="11"/>
  <c r="N766" i="11"/>
  <c r="N765" i="11"/>
  <c r="N764" i="11"/>
  <c r="N763" i="11"/>
  <c r="N762" i="11"/>
  <c r="N761" i="11"/>
  <c r="N760" i="11"/>
  <c r="N759" i="11"/>
  <c r="N758" i="11"/>
  <c r="N757" i="11"/>
  <c r="N756" i="11"/>
  <c r="N755" i="11"/>
  <c r="N754" i="11"/>
  <c r="N753" i="11"/>
  <c r="N752" i="11"/>
  <c r="N751" i="11"/>
  <c r="N750" i="11"/>
  <c r="N749" i="11"/>
  <c r="N748" i="11"/>
  <c r="N747" i="11"/>
  <c r="N746" i="11"/>
  <c r="N745" i="11"/>
  <c r="N744" i="11"/>
  <c r="N743" i="11"/>
  <c r="N742" i="11"/>
  <c r="Q742" i="11"/>
  <c r="N741" i="11"/>
  <c r="N740" i="11"/>
  <c r="N739" i="11"/>
  <c r="N738" i="11"/>
  <c r="N737" i="11"/>
  <c r="N736" i="11"/>
  <c r="N735" i="11"/>
  <c r="N734" i="11"/>
  <c r="N733" i="11"/>
  <c r="N732" i="11"/>
  <c r="N731" i="11"/>
  <c r="N730" i="11"/>
  <c r="N729" i="11"/>
  <c r="N728" i="11"/>
  <c r="N727" i="11"/>
  <c r="N726" i="11"/>
  <c r="N725" i="11"/>
  <c r="N724" i="11"/>
  <c r="N723" i="11"/>
  <c r="N722" i="11"/>
  <c r="N721" i="11"/>
  <c r="N720" i="11"/>
  <c r="N719" i="11"/>
  <c r="N718" i="11"/>
  <c r="N717" i="11"/>
  <c r="N716" i="11"/>
  <c r="N715" i="11"/>
  <c r="N714" i="11"/>
  <c r="N713" i="11"/>
  <c r="N712" i="11"/>
  <c r="N711" i="11"/>
  <c r="N710" i="11"/>
  <c r="N709" i="11"/>
  <c r="N708" i="11"/>
  <c r="N707" i="11"/>
  <c r="N706" i="11"/>
  <c r="N705" i="11"/>
  <c r="N704" i="11"/>
  <c r="N703" i="11"/>
  <c r="N702" i="11"/>
  <c r="N701" i="11"/>
  <c r="N700" i="11"/>
  <c r="N699" i="11"/>
  <c r="N698" i="11"/>
  <c r="R698" i="11"/>
  <c r="N697" i="11"/>
  <c r="N696" i="11"/>
  <c r="N695" i="11"/>
  <c r="N694" i="11"/>
  <c r="N693" i="11"/>
  <c r="N692" i="11"/>
  <c r="N691" i="11"/>
  <c r="N690" i="11"/>
  <c r="N689" i="11"/>
  <c r="N688" i="11"/>
  <c r="N687" i="11"/>
  <c r="N686" i="11"/>
  <c r="N685" i="11"/>
  <c r="N684" i="11"/>
  <c r="N683" i="11"/>
  <c r="N682" i="11"/>
  <c r="N681" i="11"/>
  <c r="N680" i="11"/>
  <c r="N679" i="11"/>
  <c r="N678" i="11"/>
  <c r="N677" i="11"/>
  <c r="N676" i="11"/>
  <c r="N675" i="11"/>
  <c r="N674" i="11"/>
  <c r="N673" i="11"/>
  <c r="N672" i="11"/>
  <c r="N671" i="11"/>
  <c r="N670" i="11"/>
  <c r="Q670" i="11"/>
  <c r="N669" i="11"/>
  <c r="N668" i="11"/>
  <c r="N667" i="11"/>
  <c r="N666" i="11"/>
  <c r="N665" i="11"/>
  <c r="N664" i="11"/>
  <c r="N663" i="11"/>
  <c r="N662" i="11"/>
  <c r="N661" i="11"/>
  <c r="N660" i="11"/>
  <c r="N659" i="11"/>
  <c r="N658" i="11"/>
  <c r="N657" i="11"/>
  <c r="N656" i="11"/>
  <c r="N655" i="11"/>
  <c r="N654" i="11"/>
  <c r="N653" i="11"/>
  <c r="N652" i="11"/>
  <c r="N651" i="11"/>
  <c r="N650" i="11"/>
  <c r="N649" i="11"/>
  <c r="N648" i="11"/>
  <c r="N647" i="11"/>
  <c r="N646" i="11"/>
  <c r="N645" i="11"/>
  <c r="N644" i="11"/>
  <c r="N643" i="11"/>
  <c r="N642" i="11"/>
  <c r="N641" i="11"/>
  <c r="N640" i="11"/>
  <c r="N639" i="11"/>
  <c r="N638" i="11"/>
  <c r="N637" i="11"/>
  <c r="N636" i="11"/>
  <c r="N635" i="11"/>
  <c r="N634" i="11"/>
  <c r="N633" i="11"/>
  <c r="N632" i="11"/>
  <c r="N631" i="11"/>
  <c r="N630" i="11"/>
  <c r="N629" i="11"/>
  <c r="N628" i="11"/>
  <c r="N627" i="11"/>
  <c r="N626" i="11"/>
  <c r="N625" i="11"/>
  <c r="N624" i="11"/>
  <c r="N623" i="11"/>
  <c r="N622" i="11"/>
  <c r="N621" i="11"/>
  <c r="N620" i="11"/>
  <c r="N619" i="11"/>
  <c r="N618" i="11"/>
  <c r="N617" i="11"/>
  <c r="N616" i="11"/>
  <c r="N615" i="11"/>
  <c r="N614" i="11"/>
  <c r="N613" i="11"/>
  <c r="N612" i="11"/>
  <c r="N611" i="11"/>
  <c r="N610" i="11"/>
  <c r="N609" i="11"/>
  <c r="N608" i="11"/>
  <c r="N607" i="11"/>
  <c r="N606" i="11"/>
  <c r="N605" i="11"/>
  <c r="N604" i="11"/>
  <c r="N603" i="11"/>
  <c r="N602" i="11"/>
  <c r="N601" i="11"/>
  <c r="N600" i="11"/>
  <c r="N599" i="11"/>
  <c r="N598" i="11"/>
  <c r="N597" i="11"/>
  <c r="N596" i="11"/>
  <c r="N595" i="11"/>
  <c r="N594" i="11"/>
  <c r="N593" i="11"/>
  <c r="N592" i="11"/>
  <c r="N591" i="11"/>
  <c r="N590" i="11"/>
  <c r="N589" i="11"/>
  <c r="N588" i="11"/>
  <c r="N587" i="11"/>
  <c r="N586" i="11"/>
  <c r="N585" i="11"/>
  <c r="N584" i="11"/>
  <c r="N583" i="11"/>
  <c r="N582" i="11"/>
  <c r="N581" i="11"/>
  <c r="N580" i="11"/>
  <c r="N579" i="11"/>
  <c r="N578" i="11"/>
  <c r="N577" i="11"/>
  <c r="N576" i="11"/>
  <c r="N575" i="11"/>
  <c r="N574" i="11"/>
  <c r="N573" i="11"/>
  <c r="N572" i="11"/>
  <c r="N571" i="11"/>
  <c r="N570" i="11"/>
  <c r="N569" i="11"/>
  <c r="N568" i="11"/>
  <c r="N567" i="11"/>
  <c r="N566" i="11"/>
  <c r="N565" i="11"/>
  <c r="N564" i="11"/>
  <c r="N563" i="11"/>
  <c r="N562" i="11"/>
  <c r="N561" i="11"/>
  <c r="N560" i="11"/>
  <c r="N559" i="11"/>
  <c r="N558" i="11"/>
  <c r="N557" i="11"/>
  <c r="N556" i="11"/>
  <c r="N555" i="11"/>
  <c r="N554" i="11"/>
  <c r="R554" i="11"/>
  <c r="N553" i="11"/>
  <c r="N552" i="11"/>
  <c r="N551" i="11"/>
  <c r="N550" i="11"/>
  <c r="N549" i="11"/>
  <c r="N548" i="11"/>
  <c r="N547" i="11"/>
  <c r="N546" i="11"/>
  <c r="N545" i="11"/>
  <c r="N544" i="11"/>
  <c r="N543" i="11"/>
  <c r="N542" i="11"/>
  <c r="N541" i="11"/>
  <c r="N540" i="11"/>
  <c r="N539" i="11"/>
  <c r="N538" i="11"/>
  <c r="N537" i="11"/>
  <c r="N536" i="11"/>
  <c r="N535" i="11"/>
  <c r="N534" i="11"/>
  <c r="N533" i="11"/>
  <c r="N532" i="11"/>
  <c r="N531" i="11"/>
  <c r="N530" i="11"/>
  <c r="N529" i="11"/>
  <c r="N528" i="11"/>
  <c r="N527" i="11"/>
  <c r="N526" i="11"/>
  <c r="N525" i="11"/>
  <c r="N524" i="11"/>
  <c r="N523" i="11"/>
  <c r="N522" i="11"/>
  <c r="N521" i="11"/>
  <c r="N520" i="11"/>
  <c r="N519" i="11"/>
  <c r="N518" i="11"/>
  <c r="N517" i="11"/>
  <c r="N516" i="11"/>
  <c r="N515" i="11"/>
  <c r="N514" i="11"/>
  <c r="N513" i="11"/>
  <c r="N512" i="11"/>
  <c r="N511" i="11"/>
  <c r="N510" i="11"/>
  <c r="N509" i="11"/>
  <c r="N508" i="11"/>
  <c r="N507" i="11"/>
  <c r="N506" i="11"/>
  <c r="N505" i="11"/>
  <c r="N504" i="11"/>
  <c r="N503" i="11"/>
  <c r="N502" i="11"/>
  <c r="N501" i="11"/>
  <c r="N500" i="11"/>
  <c r="N499" i="11"/>
  <c r="N498" i="11"/>
  <c r="N497" i="11"/>
  <c r="N496" i="11"/>
  <c r="Q496" i="11"/>
  <c r="N495" i="11"/>
  <c r="N494" i="11"/>
  <c r="N493" i="11"/>
  <c r="N492" i="11"/>
  <c r="N491" i="11"/>
  <c r="N490" i="11"/>
  <c r="N489" i="11"/>
  <c r="N488" i="11"/>
  <c r="N487" i="11"/>
  <c r="N486" i="11"/>
  <c r="N485" i="11"/>
  <c r="N484" i="11"/>
  <c r="N483" i="11"/>
  <c r="N482" i="11"/>
  <c r="R482" i="11"/>
  <c r="N481" i="11"/>
  <c r="N480" i="11"/>
  <c r="N479" i="11"/>
  <c r="N478" i="11"/>
  <c r="N477" i="11"/>
  <c r="N476" i="11"/>
  <c r="N475" i="11"/>
  <c r="N474" i="11"/>
  <c r="N473" i="11"/>
  <c r="N472" i="11"/>
  <c r="N471" i="11"/>
  <c r="N470" i="11"/>
  <c r="N469" i="11"/>
  <c r="N468" i="11"/>
  <c r="N467" i="11"/>
  <c r="N466" i="11"/>
  <c r="N465" i="11"/>
  <c r="N464" i="11"/>
  <c r="N463" i="11"/>
  <c r="N462" i="11"/>
  <c r="N461" i="11"/>
  <c r="N460" i="11"/>
  <c r="N459" i="11"/>
  <c r="N458" i="11"/>
  <c r="N457" i="11"/>
  <c r="N456" i="11"/>
  <c r="N455" i="11"/>
  <c r="N454" i="11"/>
  <c r="N453" i="11"/>
  <c r="N452" i="11"/>
  <c r="N451" i="11"/>
  <c r="N450" i="11"/>
  <c r="N449" i="11"/>
  <c r="N448" i="11"/>
  <c r="Q448" i="11"/>
  <c r="N447" i="11"/>
  <c r="N446" i="11"/>
  <c r="N445" i="11"/>
  <c r="N444" i="11"/>
  <c r="N443" i="11"/>
  <c r="N442" i="11"/>
  <c r="N441" i="11"/>
  <c r="N440" i="11"/>
  <c r="N439" i="11"/>
  <c r="N438" i="11"/>
  <c r="N437" i="11"/>
  <c r="N436" i="11"/>
  <c r="N435" i="11"/>
  <c r="N434" i="11"/>
  <c r="N433" i="11"/>
  <c r="N432" i="11"/>
  <c r="N431" i="11"/>
  <c r="N430" i="11"/>
  <c r="N429" i="11"/>
  <c r="N428" i="11"/>
  <c r="N427" i="11"/>
  <c r="N426" i="11"/>
  <c r="N425" i="11"/>
  <c r="N424" i="11"/>
  <c r="N423" i="11"/>
  <c r="N422" i="11"/>
  <c r="N421" i="11"/>
  <c r="N420" i="11"/>
  <c r="N419" i="11"/>
  <c r="N418" i="11"/>
  <c r="N417" i="11"/>
  <c r="N416" i="11"/>
  <c r="N415" i="11"/>
  <c r="N414" i="11"/>
  <c r="N413" i="11"/>
  <c r="N412" i="11"/>
  <c r="N411" i="11"/>
  <c r="N410" i="11"/>
  <c r="R410" i="11"/>
  <c r="N409" i="11"/>
  <c r="N408" i="11"/>
  <c r="N407" i="11"/>
  <c r="N406" i="11"/>
  <c r="N405" i="11"/>
  <c r="N404" i="11"/>
  <c r="N403" i="11"/>
  <c r="N402" i="11"/>
  <c r="N401" i="11"/>
  <c r="N400" i="11"/>
  <c r="N399" i="11"/>
  <c r="N398" i="11"/>
  <c r="N397" i="11"/>
  <c r="N396" i="11"/>
  <c r="N395" i="11"/>
  <c r="N394" i="11"/>
  <c r="N393" i="11"/>
  <c r="N392" i="11"/>
  <c r="N391" i="11"/>
  <c r="N390" i="11"/>
  <c r="N389" i="11"/>
  <c r="N388" i="11"/>
  <c r="N387" i="11"/>
  <c r="N386" i="11"/>
  <c r="N385" i="11"/>
  <c r="N384" i="11"/>
  <c r="N383" i="11"/>
  <c r="N382" i="11"/>
  <c r="N381" i="11"/>
  <c r="N380" i="11"/>
  <c r="N379" i="11"/>
  <c r="N378" i="11"/>
  <c r="N377" i="11"/>
  <c r="N376" i="11"/>
  <c r="N375" i="11"/>
  <c r="N374" i="11"/>
  <c r="N373" i="11"/>
  <c r="N372" i="11"/>
  <c r="N371" i="11"/>
  <c r="N370" i="11"/>
  <c r="N369" i="11"/>
  <c r="N368" i="11"/>
  <c r="N367" i="11"/>
  <c r="N366" i="11"/>
  <c r="N365" i="11"/>
  <c r="N364" i="11"/>
  <c r="Q364" i="11"/>
  <c r="N363" i="11"/>
  <c r="N362" i="11"/>
  <c r="N361" i="11"/>
  <c r="N360" i="11"/>
  <c r="N359" i="11"/>
  <c r="N358" i="11"/>
  <c r="N357" i="11"/>
  <c r="N356" i="11"/>
  <c r="N355" i="11"/>
  <c r="N354" i="11"/>
  <c r="N353" i="11"/>
  <c r="N352" i="11"/>
  <c r="N351" i="11"/>
  <c r="N350" i="11"/>
  <c r="N349" i="11"/>
  <c r="N348" i="11"/>
  <c r="N347" i="11"/>
  <c r="N346" i="11"/>
  <c r="N345" i="11"/>
  <c r="N344" i="11"/>
  <c r="N343" i="11"/>
  <c r="N342" i="11"/>
  <c r="N341" i="11"/>
  <c r="N340" i="11"/>
  <c r="N339" i="11"/>
  <c r="N338" i="11"/>
  <c r="N337" i="11"/>
  <c r="N336" i="11"/>
  <c r="N335" i="11"/>
  <c r="N334" i="11"/>
  <c r="N333" i="11"/>
  <c r="N332" i="11"/>
  <c r="N331" i="11"/>
  <c r="N330" i="11"/>
  <c r="N329" i="11"/>
  <c r="N328" i="11"/>
  <c r="Q328" i="11"/>
  <c r="N327" i="11"/>
  <c r="N326" i="11"/>
  <c r="N325" i="11"/>
  <c r="N324" i="11"/>
  <c r="N323" i="11"/>
  <c r="N322" i="11"/>
  <c r="N321" i="11"/>
  <c r="N320" i="11"/>
  <c r="N319" i="11"/>
  <c r="N318" i="11"/>
  <c r="N317" i="11"/>
  <c r="N316" i="11"/>
  <c r="N315" i="11"/>
  <c r="N314" i="11"/>
  <c r="N313" i="11"/>
  <c r="N312" i="11"/>
  <c r="N311" i="11"/>
  <c r="N310" i="11"/>
  <c r="N309" i="11"/>
  <c r="N308" i="11"/>
  <c r="N307" i="11"/>
  <c r="N306" i="11"/>
  <c r="N305" i="11"/>
  <c r="N304" i="11"/>
  <c r="N303" i="11"/>
  <c r="N302" i="11"/>
  <c r="N301" i="11"/>
  <c r="N300" i="11"/>
  <c r="N299" i="11"/>
  <c r="N298" i="11"/>
  <c r="Q298" i="11"/>
  <c r="N297" i="11"/>
  <c r="N296" i="11"/>
  <c r="N295" i="11"/>
  <c r="N294" i="11"/>
  <c r="N293" i="11"/>
  <c r="N292" i="11"/>
  <c r="N291" i="11"/>
  <c r="N290" i="11"/>
  <c r="N289" i="11"/>
  <c r="N288" i="11"/>
  <c r="N287" i="11"/>
  <c r="N286" i="11"/>
  <c r="N285" i="11"/>
  <c r="N284" i="11"/>
  <c r="N283" i="11"/>
  <c r="N282" i="11"/>
  <c r="N281" i="11"/>
  <c r="N280" i="11"/>
  <c r="N279" i="11"/>
  <c r="N278" i="11"/>
  <c r="N277" i="11"/>
  <c r="N276" i="11"/>
  <c r="N275" i="11"/>
  <c r="N274" i="11"/>
  <c r="N273" i="11"/>
  <c r="N272" i="11"/>
  <c r="N271" i="11"/>
  <c r="N270" i="11"/>
  <c r="N269" i="11"/>
  <c r="N268" i="11"/>
  <c r="N267" i="11"/>
  <c r="N266" i="11"/>
  <c r="R266" i="11"/>
  <c r="N265" i="11"/>
  <c r="N264" i="11"/>
  <c r="N263" i="11"/>
  <c r="N262" i="11"/>
  <c r="N261" i="11"/>
  <c r="N260" i="11"/>
  <c r="N259" i="11"/>
  <c r="N258" i="11"/>
  <c r="N257" i="11"/>
  <c r="N256" i="11"/>
  <c r="N255" i="11"/>
  <c r="N254" i="11"/>
  <c r="N253" i="11"/>
  <c r="N252" i="11"/>
  <c r="N251" i="11"/>
  <c r="N250" i="11"/>
  <c r="N249" i="11"/>
  <c r="N248" i="11"/>
  <c r="N247" i="11"/>
  <c r="N246" i="11"/>
  <c r="N245" i="11"/>
  <c r="N244" i="11"/>
  <c r="N243" i="11"/>
  <c r="N242" i="11"/>
  <c r="N241" i="11"/>
  <c r="N240" i="11"/>
  <c r="N239" i="11"/>
  <c r="N238" i="11"/>
  <c r="N237" i="11"/>
  <c r="N236" i="11"/>
  <c r="N235" i="11"/>
  <c r="N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4" i="11"/>
  <c r="N203" i="11"/>
  <c r="N202" i="11"/>
  <c r="N201" i="11"/>
  <c r="N200" i="11"/>
  <c r="N199" i="11"/>
  <c r="N198" i="11"/>
  <c r="N197" i="11"/>
  <c r="N196" i="11"/>
  <c r="N195" i="11"/>
  <c r="N194" i="11"/>
  <c r="N193" i="11"/>
  <c r="N192" i="11"/>
  <c r="N191" i="11"/>
  <c r="N190" i="11"/>
  <c r="N189" i="11"/>
  <c r="N188" i="11"/>
  <c r="N187" i="11"/>
  <c r="N186" i="11"/>
  <c r="N185" i="11"/>
  <c r="N184" i="11"/>
  <c r="N183" i="11"/>
  <c r="N182" i="11"/>
  <c r="N181" i="11"/>
  <c r="N180" i="11"/>
  <c r="N179" i="11"/>
  <c r="N178" i="11"/>
  <c r="N177" i="11"/>
  <c r="N176" i="11"/>
  <c r="N175" i="11"/>
  <c r="N174" i="11"/>
  <c r="N173" i="11"/>
  <c r="N172" i="11"/>
  <c r="N171" i="11"/>
  <c r="N170" i="11"/>
  <c r="N169" i="11"/>
  <c r="N168" i="11"/>
  <c r="N167" i="11"/>
  <c r="N166" i="11"/>
  <c r="N165" i="11"/>
  <c r="N164" i="11"/>
  <c r="N163" i="11"/>
  <c r="N162" i="11"/>
  <c r="N161" i="11"/>
  <c r="N160" i="11"/>
  <c r="N159" i="11"/>
  <c r="N158" i="11"/>
  <c r="N157" i="11"/>
  <c r="N156" i="11"/>
  <c r="N155" i="11"/>
  <c r="N154" i="11"/>
  <c r="Q154" i="11"/>
  <c r="N153" i="11"/>
  <c r="N152" i="11"/>
  <c r="N151" i="11"/>
  <c r="N150" i="11"/>
  <c r="N149" i="11"/>
  <c r="N148" i="11"/>
  <c r="N147" i="11"/>
  <c r="N146" i="11"/>
  <c r="N145" i="11"/>
  <c r="N144" i="11"/>
  <c r="N143" i="11"/>
  <c r="N142" i="11"/>
  <c r="N141" i="11"/>
  <c r="N140" i="11"/>
  <c r="N139" i="11"/>
  <c r="N138" i="11"/>
  <c r="N137" i="11"/>
  <c r="N136" i="11"/>
  <c r="Q136" i="11"/>
  <c r="N135" i="11"/>
  <c r="N134" i="11"/>
  <c r="N133" i="11"/>
  <c r="N132" i="11"/>
  <c r="N131" i="11"/>
  <c r="N130" i="11"/>
  <c r="N129" i="11"/>
  <c r="N128" i="11"/>
  <c r="N127" i="11"/>
  <c r="N126" i="11"/>
  <c r="N125" i="11"/>
  <c r="N124" i="11"/>
  <c r="AE124" i="11" s="1"/>
  <c r="N123" i="11"/>
  <c r="N122" i="11"/>
  <c r="S122" i="11" s="1"/>
  <c r="N121" i="11"/>
  <c r="N120" i="11"/>
  <c r="N119" i="11"/>
  <c r="N118" i="11"/>
  <c r="N117" i="11"/>
  <c r="N116" i="11"/>
  <c r="W116" i="11" s="1"/>
  <c r="N115" i="11"/>
  <c r="N114" i="11"/>
  <c r="N113" i="11"/>
  <c r="N112" i="11"/>
  <c r="N111" i="11"/>
  <c r="N110" i="11"/>
  <c r="W110" i="11" s="1"/>
  <c r="N109" i="11"/>
  <c r="N108" i="11"/>
  <c r="N107" i="11"/>
  <c r="N106" i="11"/>
  <c r="N105" i="11"/>
  <c r="N104" i="11"/>
  <c r="W104" i="11" s="1"/>
  <c r="N103" i="11"/>
  <c r="N102" i="11"/>
  <c r="N101" i="11"/>
  <c r="N100" i="11"/>
  <c r="N99" i="11"/>
  <c r="N98" i="11"/>
  <c r="W98" i="11" s="1"/>
  <c r="N97" i="11"/>
  <c r="N96" i="11"/>
  <c r="N95" i="11"/>
  <c r="N94" i="11"/>
  <c r="N93" i="11"/>
  <c r="N92" i="11"/>
  <c r="S92" i="11" s="1"/>
  <c r="N91" i="11"/>
  <c r="N90" i="11"/>
  <c r="N89" i="11"/>
  <c r="N88" i="11"/>
  <c r="N87" i="11"/>
  <c r="N86" i="11"/>
  <c r="S86" i="11" s="1"/>
  <c r="N85" i="11"/>
  <c r="N84" i="11"/>
  <c r="N83" i="11"/>
  <c r="N82" i="11"/>
  <c r="N81" i="11"/>
  <c r="N80" i="11"/>
  <c r="Q80" i="11" s="1"/>
  <c r="N79" i="11"/>
  <c r="N78" i="11"/>
  <c r="N77" i="11"/>
  <c r="N76" i="11"/>
  <c r="N75" i="11"/>
  <c r="N74" i="11"/>
  <c r="W74" i="11" s="1"/>
  <c r="N73" i="11"/>
  <c r="N72" i="11"/>
  <c r="N71" i="11"/>
  <c r="N70" i="11"/>
  <c r="N69" i="11"/>
  <c r="N68" i="11"/>
  <c r="W68" i="11" s="1"/>
  <c r="N67" i="11"/>
  <c r="N66" i="11"/>
  <c r="N65" i="11"/>
  <c r="N64" i="11"/>
  <c r="N63" i="11"/>
  <c r="N62" i="11"/>
  <c r="W62" i="11" s="1"/>
  <c r="N61" i="11"/>
  <c r="N60" i="11"/>
  <c r="N59" i="11"/>
  <c r="N58" i="11"/>
  <c r="N57" i="11"/>
  <c r="N56" i="11"/>
  <c r="Q56" i="11" s="1"/>
  <c r="N55" i="11"/>
  <c r="N54" i="11"/>
  <c r="N53" i="11"/>
  <c r="N52" i="11"/>
  <c r="N51" i="11"/>
  <c r="N50" i="11"/>
  <c r="S50" i="11" s="1"/>
  <c r="N49" i="11"/>
  <c r="N48" i="11"/>
  <c r="N47" i="11"/>
  <c r="N46" i="11"/>
  <c r="N45" i="11"/>
  <c r="N44" i="11"/>
  <c r="W44" i="11" s="1"/>
  <c r="N43" i="11"/>
  <c r="N42" i="11"/>
  <c r="N41" i="11"/>
  <c r="N40" i="11"/>
  <c r="N39" i="11"/>
  <c r="N38" i="11"/>
  <c r="W38" i="11" s="1"/>
  <c r="N37" i="11"/>
  <c r="N36" i="11"/>
  <c r="N35" i="11"/>
  <c r="N34" i="11"/>
  <c r="N33" i="11"/>
  <c r="N32" i="11"/>
  <c r="W32" i="11" s="1"/>
  <c r="N31" i="11"/>
  <c r="N30" i="11"/>
  <c r="N29" i="11"/>
  <c r="N28" i="11"/>
  <c r="N27" i="11"/>
  <c r="N26" i="11"/>
  <c r="W26" i="11" s="1"/>
  <c r="N25" i="11"/>
  <c r="N24" i="11"/>
  <c r="N23" i="11"/>
  <c r="N22" i="11"/>
  <c r="N21" i="11"/>
  <c r="N20" i="11"/>
  <c r="Q20" i="11" s="1"/>
  <c r="N19" i="11"/>
  <c r="N18" i="11"/>
  <c r="N17" i="11"/>
  <c r="N16" i="11"/>
  <c r="W16" i="11" s="1"/>
  <c r="N15" i="11"/>
  <c r="Q15" i="11" s="1"/>
  <c r="N14" i="11"/>
  <c r="R14" i="11" s="1"/>
  <c r="W14" i="11"/>
  <c r="N13" i="11"/>
  <c r="N12" i="11"/>
  <c r="R12" i="11"/>
  <c r="N11" i="11"/>
  <c r="R11" i="11"/>
  <c r="K9" i="11"/>
  <c r="K7" i="11"/>
  <c r="K6" i="11"/>
  <c r="K11" i="11" s="1"/>
  <c r="K12" i="11" s="1"/>
  <c r="K13" i="11" s="1"/>
  <c r="K14" i="11" s="1"/>
  <c r="K15" i="11" s="1"/>
  <c r="K16" i="11" s="1"/>
  <c r="K17" i="11" s="1"/>
  <c r="S11" i="11"/>
  <c r="Q6" i="17"/>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J1179" i="8"/>
  <c r="J1178" i="8"/>
  <c r="J1177" i="8"/>
  <c r="J1176" i="8"/>
  <c r="J1175" i="8"/>
  <c r="J1174" i="8"/>
  <c r="J1173" i="8"/>
  <c r="J1172" i="8"/>
  <c r="J1171" i="8"/>
  <c r="J1170" i="8"/>
  <c r="J1169" i="8"/>
  <c r="J1168" i="8"/>
  <c r="J1167" i="8"/>
  <c r="J1166" i="8"/>
  <c r="J1165" i="8"/>
  <c r="J1164" i="8"/>
  <c r="J1163" i="8"/>
  <c r="J1162" i="8"/>
  <c r="J1161" i="8"/>
  <c r="J1160" i="8"/>
  <c r="J1159" i="8"/>
  <c r="J1158" i="8"/>
  <c r="J1157" i="8"/>
  <c r="J1156" i="8"/>
  <c r="J1155" i="8"/>
  <c r="J1154" i="8"/>
  <c r="J1153" i="8"/>
  <c r="J1152" i="8"/>
  <c r="J1151" i="8"/>
  <c r="J1150" i="8"/>
  <c r="J1149" i="8"/>
  <c r="J1148" i="8"/>
  <c r="J1147" i="8"/>
  <c r="J1146" i="8"/>
  <c r="J1145" i="8"/>
  <c r="J1144" i="8"/>
  <c r="J1143" i="8"/>
  <c r="J1142" i="8"/>
  <c r="J1141" i="8"/>
  <c r="J1140" i="8"/>
  <c r="J1139" i="8"/>
  <c r="J1138" i="8"/>
  <c r="J1137" i="8"/>
  <c r="J1136" i="8"/>
  <c r="J1135" i="8"/>
  <c r="J1134" i="8"/>
  <c r="J1133" i="8"/>
  <c r="J1132" i="8"/>
  <c r="J1131" i="8"/>
  <c r="J1130" i="8"/>
  <c r="J1129" i="8"/>
  <c r="J1128" i="8"/>
  <c r="J1127" i="8"/>
  <c r="J1126" i="8"/>
  <c r="J1125" i="8"/>
  <c r="J1124" i="8"/>
  <c r="J1123"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J1081" i="8"/>
  <c r="J1080" i="8"/>
  <c r="J1079" i="8"/>
  <c r="J1078" i="8"/>
  <c r="J1077" i="8"/>
  <c r="J1076" i="8"/>
  <c r="J1075" i="8"/>
  <c r="J1074" i="8"/>
  <c r="J1073" i="8"/>
  <c r="J1072" i="8"/>
  <c r="J1071" i="8"/>
  <c r="J1070" i="8"/>
  <c r="J1069" i="8"/>
  <c r="J1068" i="8"/>
  <c r="J1067" i="8"/>
  <c r="J1066" i="8"/>
  <c r="J1065" i="8"/>
  <c r="J1064" i="8"/>
  <c r="J1063" i="8"/>
  <c r="J1062" i="8"/>
  <c r="J1061" i="8"/>
  <c r="J1060" i="8"/>
  <c r="J1059" i="8"/>
  <c r="J1058" i="8"/>
  <c r="J1057" i="8"/>
  <c r="J1056" i="8"/>
  <c r="J1055" i="8"/>
  <c r="J1054" i="8"/>
  <c r="J1053" i="8"/>
  <c r="J1052" i="8"/>
  <c r="J1051" i="8"/>
  <c r="J1050" i="8"/>
  <c r="J1049" i="8"/>
  <c r="J1048" i="8"/>
  <c r="J1047" i="8"/>
  <c r="J1046" i="8"/>
  <c r="J1045" i="8"/>
  <c r="J1044" i="8"/>
  <c r="J1043" i="8"/>
  <c r="J1042" i="8"/>
  <c r="J1041" i="8"/>
  <c r="J1040" i="8"/>
  <c r="J1039" i="8"/>
  <c r="J1038" i="8"/>
  <c r="J1037" i="8"/>
  <c r="J1036" i="8"/>
  <c r="J1035" i="8"/>
  <c r="J1034" i="8"/>
  <c r="J1033" i="8"/>
  <c r="J1032" i="8"/>
  <c r="J1031" i="8"/>
  <c r="J1030" i="8"/>
  <c r="J1029" i="8"/>
  <c r="J1028" i="8"/>
  <c r="J1027" i="8"/>
  <c r="J1026" i="8"/>
  <c r="J1025" i="8"/>
  <c r="J1024" i="8"/>
  <c r="J1023" i="8"/>
  <c r="J1022" i="8"/>
  <c r="J1021" i="8"/>
  <c r="J1020" i="8"/>
  <c r="J1019" i="8"/>
  <c r="J1018" i="8"/>
  <c r="J1017" i="8"/>
  <c r="J1016" i="8"/>
  <c r="J1015" i="8"/>
  <c r="J1014" i="8"/>
  <c r="J1013" i="8"/>
  <c r="J1012" i="8"/>
  <c r="J1011" i="8"/>
  <c r="J1010" i="8"/>
  <c r="J1009" i="8"/>
  <c r="J1008" i="8"/>
  <c r="J1007" i="8"/>
  <c r="J1006" i="8"/>
  <c r="J1005" i="8"/>
  <c r="J1004" i="8"/>
  <c r="J1003" i="8"/>
  <c r="J1002" i="8"/>
  <c r="J1001" i="8"/>
  <c r="J1000" i="8"/>
  <c r="J999" i="8"/>
  <c r="J998" i="8"/>
  <c r="J997" i="8"/>
  <c r="J996" i="8"/>
  <c r="J995" i="8"/>
  <c r="J994" i="8"/>
  <c r="J993" i="8"/>
  <c r="J992" i="8"/>
  <c r="J991" i="8"/>
  <c r="J990" i="8"/>
  <c r="J989" i="8"/>
  <c r="J988" i="8"/>
  <c r="J987" i="8"/>
  <c r="J986" i="8"/>
  <c r="J985" i="8"/>
  <c r="J984" i="8"/>
  <c r="J983" i="8"/>
  <c r="J982" i="8"/>
  <c r="J981" i="8"/>
  <c r="J980" i="8"/>
  <c r="J979" i="8"/>
  <c r="J978" i="8"/>
  <c r="J977" i="8"/>
  <c r="J976" i="8"/>
  <c r="J975" i="8"/>
  <c r="J974" i="8"/>
  <c r="J973" i="8"/>
  <c r="J972" i="8"/>
  <c r="J971" i="8"/>
  <c r="J970" i="8"/>
  <c r="J969" i="8"/>
  <c r="J968" i="8"/>
  <c r="J967" i="8"/>
  <c r="J966" i="8"/>
  <c r="J965" i="8"/>
  <c r="J964" i="8"/>
  <c r="J963" i="8"/>
  <c r="J962" i="8"/>
  <c r="J961" i="8"/>
  <c r="J960" i="8"/>
  <c r="J959" i="8"/>
  <c r="J958" i="8"/>
  <c r="J957" i="8"/>
  <c r="J956" i="8"/>
  <c r="J955" i="8"/>
  <c r="J954" i="8"/>
  <c r="J953" i="8"/>
  <c r="J952" i="8"/>
  <c r="J951" i="8"/>
  <c r="J950" i="8"/>
  <c r="J949" i="8"/>
  <c r="J948" i="8"/>
  <c r="J947" i="8"/>
  <c r="J946" i="8"/>
  <c r="J945" i="8"/>
  <c r="J944" i="8"/>
  <c r="J943" i="8"/>
  <c r="J942" i="8"/>
  <c r="J941" i="8"/>
  <c r="J940" i="8"/>
  <c r="J939" i="8"/>
  <c r="J938" i="8"/>
  <c r="J937" i="8"/>
  <c r="J936" i="8"/>
  <c r="J935" i="8"/>
  <c r="J934" i="8"/>
  <c r="J933" i="8"/>
  <c r="J932" i="8"/>
  <c r="J931" i="8"/>
  <c r="J930" i="8"/>
  <c r="J929" i="8"/>
  <c r="J928" i="8"/>
  <c r="J927" i="8"/>
  <c r="J926" i="8"/>
  <c r="J925" i="8"/>
  <c r="J924" i="8"/>
  <c r="J923" i="8"/>
  <c r="J922" i="8"/>
  <c r="J921" i="8"/>
  <c r="J920" i="8"/>
  <c r="J919" i="8"/>
  <c r="J918" i="8"/>
  <c r="J917" i="8"/>
  <c r="J916" i="8"/>
  <c r="J915" i="8"/>
  <c r="J914" i="8"/>
  <c r="J913" i="8"/>
  <c r="J912" i="8"/>
  <c r="J911" i="8"/>
  <c r="J910" i="8"/>
  <c r="J909" i="8"/>
  <c r="J908" i="8"/>
  <c r="J907" i="8"/>
  <c r="J906" i="8"/>
  <c r="J905" i="8"/>
  <c r="J904" i="8"/>
  <c r="J903" i="8"/>
  <c r="J902" i="8"/>
  <c r="J901" i="8"/>
  <c r="J900" i="8"/>
  <c r="J899" i="8"/>
  <c r="J898" i="8"/>
  <c r="J897" i="8"/>
  <c r="J896" i="8"/>
  <c r="J895" i="8"/>
  <c r="J894" i="8"/>
  <c r="J893" i="8"/>
  <c r="J892" i="8"/>
  <c r="J891" i="8"/>
  <c r="J890" i="8"/>
  <c r="J889" i="8"/>
  <c r="J888" i="8"/>
  <c r="J887" i="8"/>
  <c r="J886" i="8"/>
  <c r="J885" i="8"/>
  <c r="J884" i="8"/>
  <c r="J883" i="8"/>
  <c r="J882" i="8"/>
  <c r="J881" i="8"/>
  <c r="J880" i="8"/>
  <c r="J879" i="8"/>
  <c r="J878" i="8"/>
  <c r="J877" i="8"/>
  <c r="J876" i="8"/>
  <c r="J875" i="8"/>
  <c r="J874" i="8"/>
  <c r="J873" i="8"/>
  <c r="J872" i="8"/>
  <c r="J871" i="8"/>
  <c r="J870" i="8"/>
  <c r="J869" i="8"/>
  <c r="J868" i="8"/>
  <c r="J867" i="8"/>
  <c r="J866" i="8"/>
  <c r="J865" i="8"/>
  <c r="J864" i="8"/>
  <c r="J863" i="8"/>
  <c r="J862" i="8"/>
  <c r="J861" i="8"/>
  <c r="J860" i="8"/>
  <c r="J859" i="8"/>
  <c r="J858" i="8"/>
  <c r="J857" i="8"/>
  <c r="J856" i="8"/>
  <c r="J855" i="8"/>
  <c r="J854" i="8"/>
  <c r="J853" i="8"/>
  <c r="J852" i="8"/>
  <c r="J851" i="8"/>
  <c r="J850" i="8"/>
  <c r="J849" i="8"/>
  <c r="J848" i="8"/>
  <c r="J847" i="8"/>
  <c r="J846" i="8"/>
  <c r="J845" i="8"/>
  <c r="J844" i="8"/>
  <c r="J843" i="8"/>
  <c r="J842" i="8"/>
  <c r="J841" i="8"/>
  <c r="J840" i="8"/>
  <c r="J839" i="8"/>
  <c r="J838" i="8"/>
  <c r="J837" i="8"/>
  <c r="J836" i="8"/>
  <c r="J835" i="8"/>
  <c r="J834" i="8"/>
  <c r="J833" i="8"/>
  <c r="J832" i="8"/>
  <c r="J831" i="8"/>
  <c r="J830" i="8"/>
  <c r="J829" i="8"/>
  <c r="J828" i="8"/>
  <c r="J827" i="8"/>
  <c r="J826" i="8"/>
  <c r="J825" i="8"/>
  <c r="J824" i="8"/>
  <c r="J823" i="8"/>
  <c r="J822" i="8"/>
  <c r="J821" i="8"/>
  <c r="J820" i="8"/>
  <c r="J819" i="8"/>
  <c r="J818" i="8"/>
  <c r="J817" i="8"/>
  <c r="J816" i="8"/>
  <c r="J815" i="8"/>
  <c r="J814" i="8"/>
  <c r="J813" i="8"/>
  <c r="J812" i="8"/>
  <c r="J811" i="8"/>
  <c r="J810" i="8"/>
  <c r="J809" i="8"/>
  <c r="J808" i="8"/>
  <c r="J807" i="8"/>
  <c r="J806" i="8"/>
  <c r="J805" i="8"/>
  <c r="J804" i="8"/>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753" i="8"/>
  <c r="J752" i="8"/>
  <c r="J751" i="8"/>
  <c r="J750" i="8"/>
  <c r="J749" i="8"/>
  <c r="J748" i="8"/>
  <c r="J747" i="8"/>
  <c r="J746" i="8"/>
  <c r="J745" i="8"/>
  <c r="J744" i="8"/>
  <c r="J743" i="8"/>
  <c r="J742" i="8"/>
  <c r="J741" i="8"/>
  <c r="J740" i="8"/>
  <c r="J739" i="8"/>
  <c r="J738" i="8"/>
  <c r="J737" i="8"/>
  <c r="J736" i="8"/>
  <c r="J735" i="8"/>
  <c r="J734" i="8"/>
  <c r="J733" i="8"/>
  <c r="J732" i="8"/>
  <c r="J731" i="8"/>
  <c r="J730" i="8"/>
  <c r="J729" i="8"/>
  <c r="J728" i="8"/>
  <c r="J727" i="8"/>
  <c r="J726" i="8"/>
  <c r="J725" i="8"/>
  <c r="J724" i="8"/>
  <c r="J723" i="8"/>
  <c r="J722" i="8"/>
  <c r="J721" i="8"/>
  <c r="J720" i="8"/>
  <c r="J719" i="8"/>
  <c r="J718" i="8"/>
  <c r="J717" i="8"/>
  <c r="J716" i="8"/>
  <c r="J715" i="8"/>
  <c r="J714" i="8"/>
  <c r="J713" i="8"/>
  <c r="J712" i="8"/>
  <c r="J711" i="8"/>
  <c r="J710" i="8"/>
  <c r="J709" i="8"/>
  <c r="J708" i="8"/>
  <c r="J707" i="8"/>
  <c r="J706" i="8"/>
  <c r="J705" i="8"/>
  <c r="J704" i="8"/>
  <c r="J703" i="8"/>
  <c r="J702" i="8"/>
  <c r="J701" i="8"/>
  <c r="J700" i="8"/>
  <c r="J699" i="8"/>
  <c r="J698" i="8"/>
  <c r="J697" i="8"/>
  <c r="J696" i="8"/>
  <c r="J695" i="8"/>
  <c r="J694" i="8"/>
  <c r="J693" i="8"/>
  <c r="J692" i="8"/>
  <c r="J691" i="8"/>
  <c r="J690" i="8"/>
  <c r="J689" i="8"/>
  <c r="J688" i="8"/>
  <c r="J687" i="8"/>
  <c r="J686" i="8"/>
  <c r="J685" i="8"/>
  <c r="J684" i="8"/>
  <c r="J683" i="8"/>
  <c r="J682" i="8"/>
  <c r="J681" i="8"/>
  <c r="J680" i="8"/>
  <c r="J679" i="8"/>
  <c r="J678" i="8"/>
  <c r="J677" i="8"/>
  <c r="J676" i="8"/>
  <c r="J675" i="8"/>
  <c r="J674" i="8"/>
  <c r="J673" i="8"/>
  <c r="J672" i="8"/>
  <c r="J671" i="8"/>
  <c r="J670" i="8"/>
  <c r="J669" i="8"/>
  <c r="J668" i="8"/>
  <c r="J667" i="8"/>
  <c r="J666" i="8"/>
  <c r="J665" i="8"/>
  <c r="J664" i="8"/>
  <c r="J663" i="8"/>
  <c r="J662" i="8"/>
  <c r="J661" i="8"/>
  <c r="J660" i="8"/>
  <c r="J659" i="8"/>
  <c r="J658" i="8"/>
  <c r="J657" i="8"/>
  <c r="J656" i="8"/>
  <c r="J655" i="8"/>
  <c r="J654" i="8"/>
  <c r="J653" i="8"/>
  <c r="J652" i="8"/>
  <c r="J651" i="8"/>
  <c r="J650" i="8"/>
  <c r="J649" i="8"/>
  <c r="J648" i="8"/>
  <c r="J647" i="8"/>
  <c r="J646" i="8"/>
  <c r="J645" i="8"/>
  <c r="J644" i="8"/>
  <c r="J643" i="8"/>
  <c r="J642" i="8"/>
  <c r="J641" i="8"/>
  <c r="J640" i="8"/>
  <c r="J639" i="8"/>
  <c r="J638" i="8"/>
  <c r="J637" i="8"/>
  <c r="J636" i="8"/>
  <c r="J635" i="8"/>
  <c r="J634" i="8"/>
  <c r="J633" i="8"/>
  <c r="J632" i="8"/>
  <c r="J631" i="8"/>
  <c r="J630" i="8"/>
  <c r="J629" i="8"/>
  <c r="J628" i="8"/>
  <c r="J627" i="8"/>
  <c r="J626" i="8"/>
  <c r="J625" i="8"/>
  <c r="J624" i="8"/>
  <c r="J623" i="8"/>
  <c r="J622" i="8"/>
  <c r="J621" i="8"/>
  <c r="J620" i="8"/>
  <c r="J619" i="8"/>
  <c r="J618" i="8"/>
  <c r="J617" i="8"/>
  <c r="J616" i="8"/>
  <c r="J615" i="8"/>
  <c r="J614" i="8"/>
  <c r="J613" i="8"/>
  <c r="J612" i="8"/>
  <c r="J611" i="8"/>
  <c r="J610" i="8"/>
  <c r="J609" i="8"/>
  <c r="J608" i="8"/>
  <c r="J607" i="8"/>
  <c r="J606" i="8"/>
  <c r="J605" i="8"/>
  <c r="J604" i="8"/>
  <c r="J603" i="8"/>
  <c r="J602" i="8"/>
  <c r="J601" i="8"/>
  <c r="J600" i="8"/>
  <c r="J599" i="8"/>
  <c r="J598" i="8"/>
  <c r="J597" i="8"/>
  <c r="J596" i="8"/>
  <c r="J595" i="8"/>
  <c r="J594" i="8"/>
  <c r="J593" i="8"/>
  <c r="J592" i="8"/>
  <c r="J591" i="8"/>
  <c r="J590" i="8"/>
  <c r="J589" i="8"/>
  <c r="J588" i="8"/>
  <c r="J587" i="8"/>
  <c r="J586" i="8"/>
  <c r="J585" i="8"/>
  <c r="J584" i="8"/>
  <c r="J583" i="8"/>
  <c r="J582" i="8"/>
  <c r="J581" i="8"/>
  <c r="J580" i="8"/>
  <c r="J579" i="8"/>
  <c r="J578" i="8"/>
  <c r="J577" i="8"/>
  <c r="J576" i="8"/>
  <c r="J575" i="8"/>
  <c r="J574" i="8"/>
  <c r="J573" i="8"/>
  <c r="J572" i="8"/>
  <c r="J571" i="8"/>
  <c r="J570" i="8"/>
  <c r="J569" i="8"/>
  <c r="J568" i="8"/>
  <c r="J567" i="8"/>
  <c r="J566" i="8"/>
  <c r="J565" i="8"/>
  <c r="J564" i="8"/>
  <c r="J563" i="8"/>
  <c r="J562" i="8"/>
  <c r="J561" i="8"/>
  <c r="J560" i="8"/>
  <c r="J559" i="8"/>
  <c r="J558" i="8"/>
  <c r="J557" i="8"/>
  <c r="J556" i="8"/>
  <c r="J555" i="8"/>
  <c r="J554" i="8"/>
  <c r="J553" i="8"/>
  <c r="J552" i="8"/>
  <c r="J551" i="8"/>
  <c r="J550" i="8"/>
  <c r="J549" i="8"/>
  <c r="J548" i="8"/>
  <c r="J547" i="8"/>
  <c r="J546" i="8"/>
  <c r="J545" i="8"/>
  <c r="J544" i="8"/>
  <c r="J543" i="8"/>
  <c r="J542" i="8"/>
  <c r="J541" i="8"/>
  <c r="J540" i="8"/>
  <c r="J539" i="8"/>
  <c r="J538" i="8"/>
  <c r="J537" i="8"/>
  <c r="J536" i="8"/>
  <c r="J535" i="8"/>
  <c r="J534" i="8"/>
  <c r="J533"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3" i="8"/>
  <c r="J482" i="8"/>
  <c r="J481" i="8"/>
  <c r="J480" i="8"/>
  <c r="J479" i="8"/>
  <c r="J478" i="8"/>
  <c r="J477" i="8"/>
  <c r="J476" i="8"/>
  <c r="J475" i="8"/>
  <c r="J474" i="8"/>
  <c r="J473" i="8"/>
  <c r="J472" i="8"/>
  <c r="J471" i="8"/>
  <c r="J470" i="8"/>
  <c r="J469" i="8"/>
  <c r="J468" i="8"/>
  <c r="J467" i="8"/>
  <c r="J466" i="8"/>
  <c r="J465" i="8"/>
  <c r="J464" i="8"/>
  <c r="J463" i="8"/>
  <c r="J462" i="8"/>
  <c r="J461" i="8"/>
  <c r="J460" i="8"/>
  <c r="J459" i="8"/>
  <c r="J458" i="8"/>
  <c r="J457" i="8"/>
  <c r="J456" i="8"/>
  <c r="J455" i="8"/>
  <c r="J454" i="8"/>
  <c r="J453" i="8"/>
  <c r="J452" i="8"/>
  <c r="J451" i="8"/>
  <c r="J450" i="8"/>
  <c r="J449" i="8"/>
  <c r="J448" i="8"/>
  <c r="J447" i="8"/>
  <c r="J446" i="8"/>
  <c r="J445" i="8"/>
  <c r="J444" i="8"/>
  <c r="J443" i="8"/>
  <c r="J442" i="8"/>
  <c r="J441" i="8"/>
  <c r="J440" i="8"/>
  <c r="J439" i="8"/>
  <c r="J438" i="8"/>
  <c r="J437" i="8"/>
  <c r="J436" i="8"/>
  <c r="J435" i="8"/>
  <c r="J434" i="8"/>
  <c r="J433" i="8"/>
  <c r="J432" i="8"/>
  <c r="J431" i="8"/>
  <c r="J430" i="8"/>
  <c r="J429" i="8"/>
  <c r="J428"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2" i="8"/>
  <c r="J391" i="8"/>
  <c r="J390" i="8"/>
  <c r="J389" i="8"/>
  <c r="J388" i="8"/>
  <c r="J387" i="8"/>
  <c r="J386" i="8"/>
  <c r="J385" i="8"/>
  <c r="J384" i="8"/>
  <c r="J383" i="8"/>
  <c r="J382" i="8"/>
  <c r="J381" i="8"/>
  <c r="J380" i="8"/>
  <c r="J379" i="8"/>
  <c r="J378" i="8"/>
  <c r="J377" i="8"/>
  <c r="J376" i="8"/>
  <c r="J375" i="8"/>
  <c r="J374" i="8"/>
  <c r="J373" i="8"/>
  <c r="J372" i="8"/>
  <c r="J371" i="8"/>
  <c r="J370" i="8"/>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9" i="8"/>
  <c r="J318" i="8"/>
  <c r="J317" i="8"/>
  <c r="J316" i="8"/>
  <c r="J315" i="8"/>
  <c r="J314" i="8"/>
  <c r="J313" i="8"/>
  <c r="J312" i="8"/>
  <c r="J311" i="8"/>
  <c r="J310" i="8"/>
  <c r="J309" i="8"/>
  <c r="J308" i="8"/>
  <c r="J307" i="8"/>
  <c r="J306" i="8"/>
  <c r="J305" i="8"/>
  <c r="J304" i="8"/>
  <c r="J303" i="8"/>
  <c r="J302" i="8"/>
  <c r="J301" i="8"/>
  <c r="J300" i="8"/>
  <c r="J299" i="8"/>
  <c r="J298" i="8"/>
  <c r="J297" i="8"/>
  <c r="J296" i="8"/>
  <c r="J295" i="8"/>
  <c r="J294" i="8"/>
  <c r="J293" i="8"/>
  <c r="J292" i="8"/>
  <c r="J291" i="8"/>
  <c r="J290" i="8"/>
  <c r="J289" i="8"/>
  <c r="J288" i="8"/>
  <c r="J287" i="8"/>
  <c r="J286" i="8"/>
  <c r="J285" i="8"/>
  <c r="J284" i="8"/>
  <c r="J283" i="8"/>
  <c r="J282" i="8"/>
  <c r="J281" i="8"/>
  <c r="J280" i="8"/>
  <c r="J279" i="8"/>
  <c r="J278" i="8"/>
  <c r="J277" i="8"/>
  <c r="J276" i="8"/>
  <c r="J275" i="8"/>
  <c r="J274" i="8"/>
  <c r="J273" i="8"/>
  <c r="J272" i="8"/>
  <c r="J271" i="8"/>
  <c r="J270"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96" i="8"/>
  <c r="J195" i="8"/>
  <c r="J194" i="8"/>
  <c r="J193" i="8"/>
  <c r="J192" i="8"/>
  <c r="J191" i="8"/>
  <c r="J190" i="8"/>
  <c r="J189" i="8"/>
  <c r="J188"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AC1210" i="12"/>
  <c r="AC1209" i="12"/>
  <c r="AC1208" i="12"/>
  <c r="AC1207" i="12"/>
  <c r="AC1206" i="12"/>
  <c r="AC1205" i="12"/>
  <c r="AC1204" i="12"/>
  <c r="AC1203" i="12"/>
  <c r="AC1202" i="12"/>
  <c r="AC1201" i="12"/>
  <c r="AC1200" i="12"/>
  <c r="AC1199" i="12"/>
  <c r="AC1198" i="12"/>
  <c r="AC1197" i="12"/>
  <c r="AC1196" i="12"/>
  <c r="AC1195" i="12"/>
  <c r="AC1194" i="12"/>
  <c r="AC1193" i="12"/>
  <c r="AC1192" i="12"/>
  <c r="AC1191" i="12"/>
  <c r="AC1190" i="12"/>
  <c r="AC1189" i="12"/>
  <c r="AC1188" i="12"/>
  <c r="AC1187" i="12"/>
  <c r="AC1186" i="12"/>
  <c r="AC1185" i="12"/>
  <c r="AC1184" i="12"/>
  <c r="AC1183" i="12"/>
  <c r="AC1182" i="12"/>
  <c r="AC1181" i="12"/>
  <c r="AC1180" i="12"/>
  <c r="AC1179" i="12"/>
  <c r="AC1178" i="12"/>
  <c r="AC1177" i="12"/>
  <c r="AC1176" i="12"/>
  <c r="AC1175" i="12"/>
  <c r="AC1174" i="12"/>
  <c r="AC1173" i="12"/>
  <c r="AC1172" i="12"/>
  <c r="AC1171" i="12"/>
  <c r="AC1170" i="12"/>
  <c r="AC1169" i="12"/>
  <c r="AC1168" i="12"/>
  <c r="AC1167" i="12"/>
  <c r="AC1166" i="12"/>
  <c r="AC1165" i="12"/>
  <c r="AC1164" i="12"/>
  <c r="AC1163" i="12"/>
  <c r="AC1162" i="12"/>
  <c r="AC1161" i="12"/>
  <c r="AC1160" i="12"/>
  <c r="AC1159" i="12"/>
  <c r="AC1158" i="12"/>
  <c r="AC1157" i="12"/>
  <c r="AC1156" i="12"/>
  <c r="AC1155" i="12"/>
  <c r="AC1154" i="12"/>
  <c r="AC1153" i="12"/>
  <c r="AC1152" i="12"/>
  <c r="AC1151" i="12"/>
  <c r="AC1150" i="12"/>
  <c r="AC1149" i="12"/>
  <c r="AC1148" i="12"/>
  <c r="AC1147" i="12"/>
  <c r="AC1146" i="12"/>
  <c r="AC1145" i="12"/>
  <c r="AC1144" i="12"/>
  <c r="AC1143" i="12"/>
  <c r="AC1142" i="12"/>
  <c r="AC1141" i="12"/>
  <c r="AC1140" i="12"/>
  <c r="AC1139" i="12"/>
  <c r="AC1138" i="12"/>
  <c r="AC1137" i="12"/>
  <c r="AC1136" i="12"/>
  <c r="AC1135" i="12"/>
  <c r="AC1134" i="12"/>
  <c r="AC1133" i="12"/>
  <c r="AC1132" i="12"/>
  <c r="AC1131" i="12"/>
  <c r="AC1130" i="12"/>
  <c r="AC1129" i="12"/>
  <c r="AC1128" i="12"/>
  <c r="AC1127" i="12"/>
  <c r="AC1126" i="12"/>
  <c r="AC1125" i="12"/>
  <c r="AC1124" i="12"/>
  <c r="AC1123" i="12"/>
  <c r="AC1122" i="12"/>
  <c r="AC1121" i="12"/>
  <c r="AC1120" i="12"/>
  <c r="AC1119" i="12"/>
  <c r="AC1118" i="12"/>
  <c r="AC1117" i="12"/>
  <c r="AC1116" i="12"/>
  <c r="AC1115" i="12"/>
  <c r="AC1114" i="12"/>
  <c r="AC1113" i="12"/>
  <c r="AC1112" i="12"/>
  <c r="AC1111" i="12"/>
  <c r="AC1110" i="12"/>
  <c r="AC1109" i="12"/>
  <c r="AC1108" i="12"/>
  <c r="AC1107" i="12"/>
  <c r="AC1106" i="12"/>
  <c r="AC1105" i="12"/>
  <c r="AC1104" i="12"/>
  <c r="AC1103" i="12"/>
  <c r="AC1102" i="12"/>
  <c r="AC1101" i="12"/>
  <c r="AC1100" i="12"/>
  <c r="AC1099" i="12"/>
  <c r="AC1098" i="12"/>
  <c r="AC1097" i="12"/>
  <c r="AC1096" i="12"/>
  <c r="AC1095" i="12"/>
  <c r="AC1094" i="12"/>
  <c r="AC1093" i="12"/>
  <c r="AC1092" i="12"/>
  <c r="AC1091" i="12"/>
  <c r="AC1090" i="12"/>
  <c r="AC1089" i="12"/>
  <c r="AC1088" i="12"/>
  <c r="AC1087" i="12"/>
  <c r="AC1086" i="12"/>
  <c r="AC1085" i="12"/>
  <c r="AC1084" i="12"/>
  <c r="AC1083" i="12"/>
  <c r="AC1082" i="12"/>
  <c r="AC1081" i="12"/>
  <c r="AC1080" i="12"/>
  <c r="AC1079" i="12"/>
  <c r="AC1078" i="12"/>
  <c r="AC1077" i="12"/>
  <c r="AC1076" i="12"/>
  <c r="AC1075" i="12"/>
  <c r="AC1074" i="12"/>
  <c r="AC1073" i="12"/>
  <c r="AC1072" i="12"/>
  <c r="AC1071" i="12"/>
  <c r="AC1070" i="12"/>
  <c r="AC1069" i="12"/>
  <c r="AC1068" i="12"/>
  <c r="AC1067" i="12"/>
  <c r="AC1066" i="12"/>
  <c r="AC1065" i="12"/>
  <c r="AC1064" i="12"/>
  <c r="AC1063" i="12"/>
  <c r="AC1062" i="12"/>
  <c r="AC1061" i="12"/>
  <c r="AC1060" i="12"/>
  <c r="AC1059" i="12"/>
  <c r="AC1058" i="12"/>
  <c r="AC1057" i="12"/>
  <c r="AC1056" i="12"/>
  <c r="AC1055" i="12"/>
  <c r="AC1054" i="12"/>
  <c r="AC1053" i="12"/>
  <c r="AC1052" i="12"/>
  <c r="AC1051" i="12"/>
  <c r="AC1050" i="12"/>
  <c r="AC1049" i="12"/>
  <c r="AC1048" i="12"/>
  <c r="AC1047" i="12"/>
  <c r="AC1046" i="12"/>
  <c r="AC1045" i="12"/>
  <c r="AC1044" i="12"/>
  <c r="AC1043" i="12"/>
  <c r="AC1042" i="12"/>
  <c r="AC1041" i="12"/>
  <c r="AC1040" i="12"/>
  <c r="AC1039" i="12"/>
  <c r="AC1038" i="12"/>
  <c r="AC1037" i="12"/>
  <c r="AC1036" i="12"/>
  <c r="AC1035" i="12"/>
  <c r="AC1034" i="12"/>
  <c r="AC1033" i="12"/>
  <c r="AC1032" i="12"/>
  <c r="AC1031" i="12"/>
  <c r="AC1030" i="12"/>
  <c r="AC1029" i="12"/>
  <c r="AC1028" i="12"/>
  <c r="AC1027" i="12"/>
  <c r="AC1026" i="12"/>
  <c r="AC1025" i="12"/>
  <c r="AC1024" i="12"/>
  <c r="AC1023" i="12"/>
  <c r="AC1022" i="12"/>
  <c r="AC1021" i="12"/>
  <c r="AC1020" i="12"/>
  <c r="AC1019" i="12"/>
  <c r="AC1018" i="12"/>
  <c r="AC1017" i="12"/>
  <c r="AC1016" i="12"/>
  <c r="AC1015" i="12"/>
  <c r="AC1014" i="12"/>
  <c r="AC1013" i="12"/>
  <c r="AC1012" i="12"/>
  <c r="AC1011" i="12"/>
  <c r="AC1010" i="12"/>
  <c r="AC1009" i="12"/>
  <c r="AC1008" i="12"/>
  <c r="AC1007" i="12"/>
  <c r="AC1006" i="12"/>
  <c r="AC1005" i="12"/>
  <c r="AC1004" i="12"/>
  <c r="AC1003" i="12"/>
  <c r="AC1002" i="12"/>
  <c r="AC1001" i="12"/>
  <c r="AC1000" i="12"/>
  <c r="AC999" i="12"/>
  <c r="AC998" i="12"/>
  <c r="AC997" i="12"/>
  <c r="AC996" i="12"/>
  <c r="AC995" i="12"/>
  <c r="AC994" i="12"/>
  <c r="AC993" i="12"/>
  <c r="AC992" i="12"/>
  <c r="AC991" i="12"/>
  <c r="AC990" i="12"/>
  <c r="AC989" i="12"/>
  <c r="AC988" i="12"/>
  <c r="AC987" i="12"/>
  <c r="AC986" i="12"/>
  <c r="AC985" i="12"/>
  <c r="AC984" i="12"/>
  <c r="AC983" i="12"/>
  <c r="AC982" i="12"/>
  <c r="AC981" i="12"/>
  <c r="AC980" i="12"/>
  <c r="AC979" i="12"/>
  <c r="AC978" i="12"/>
  <c r="AC977" i="12"/>
  <c r="AC976" i="12"/>
  <c r="AC975" i="12"/>
  <c r="AC974" i="12"/>
  <c r="AC973" i="12"/>
  <c r="AC972" i="12"/>
  <c r="AC971" i="12"/>
  <c r="AC970" i="12"/>
  <c r="AC969" i="12"/>
  <c r="AC968" i="12"/>
  <c r="AC967" i="12"/>
  <c r="AC966" i="12"/>
  <c r="AC965" i="12"/>
  <c r="AC964" i="12"/>
  <c r="AC963" i="12"/>
  <c r="AC962" i="12"/>
  <c r="AC961" i="12"/>
  <c r="AC960" i="12"/>
  <c r="AC959" i="12"/>
  <c r="AC958" i="12"/>
  <c r="AC957" i="12"/>
  <c r="AC956" i="12"/>
  <c r="AC955" i="12"/>
  <c r="AC954" i="12"/>
  <c r="AC953" i="12"/>
  <c r="AC952" i="12"/>
  <c r="AC951" i="12"/>
  <c r="AC950" i="12"/>
  <c r="AC949" i="12"/>
  <c r="AC948" i="12"/>
  <c r="AC947" i="12"/>
  <c r="AC946" i="12"/>
  <c r="AC945" i="12"/>
  <c r="AC944" i="12"/>
  <c r="AC943" i="12"/>
  <c r="AC942" i="12"/>
  <c r="AC941" i="12"/>
  <c r="AC940" i="12"/>
  <c r="AC939" i="12"/>
  <c r="AC938" i="12"/>
  <c r="AC937" i="12"/>
  <c r="AC936" i="12"/>
  <c r="AC935" i="12"/>
  <c r="AC934" i="12"/>
  <c r="AC933" i="12"/>
  <c r="AC932" i="12"/>
  <c r="AC931" i="12"/>
  <c r="AC930" i="12"/>
  <c r="AC929" i="12"/>
  <c r="AC928" i="12"/>
  <c r="AC927" i="12"/>
  <c r="AC926" i="12"/>
  <c r="AC925" i="12"/>
  <c r="AC924" i="12"/>
  <c r="AC923" i="12"/>
  <c r="AC922" i="12"/>
  <c r="AC921" i="12"/>
  <c r="AC920" i="12"/>
  <c r="AC919" i="12"/>
  <c r="AC918" i="12"/>
  <c r="AC917" i="12"/>
  <c r="AC916" i="12"/>
  <c r="AC915" i="12"/>
  <c r="AC914" i="12"/>
  <c r="AC913" i="12"/>
  <c r="AC912" i="12"/>
  <c r="AC911" i="12"/>
  <c r="AC910" i="12"/>
  <c r="AC909" i="12"/>
  <c r="AC908" i="12"/>
  <c r="AC907" i="12"/>
  <c r="AC906" i="12"/>
  <c r="AC905" i="12"/>
  <c r="AC904" i="12"/>
  <c r="AC903" i="12"/>
  <c r="AC902" i="12"/>
  <c r="AC901" i="12"/>
  <c r="AC900" i="12"/>
  <c r="AC899" i="12"/>
  <c r="AC898" i="12"/>
  <c r="AC897" i="12"/>
  <c r="AC896" i="12"/>
  <c r="AC895" i="12"/>
  <c r="AC894" i="12"/>
  <c r="AC893" i="12"/>
  <c r="AC892" i="12"/>
  <c r="AC891" i="12"/>
  <c r="AC890" i="12"/>
  <c r="AC889" i="12"/>
  <c r="AC888" i="12"/>
  <c r="AC887" i="12"/>
  <c r="AC886" i="12"/>
  <c r="AC885" i="12"/>
  <c r="AC884" i="12"/>
  <c r="AC883" i="12"/>
  <c r="AC882" i="12"/>
  <c r="AC881" i="12"/>
  <c r="AC880" i="12"/>
  <c r="AC879" i="12"/>
  <c r="AC878" i="12"/>
  <c r="AC877" i="12"/>
  <c r="AC876" i="12"/>
  <c r="AC875" i="12"/>
  <c r="AC874" i="12"/>
  <c r="AC873" i="12"/>
  <c r="AC872" i="12"/>
  <c r="AC871" i="12"/>
  <c r="AC870" i="12"/>
  <c r="AC869" i="12"/>
  <c r="AC868" i="12"/>
  <c r="AC867" i="12"/>
  <c r="AC866" i="12"/>
  <c r="AC865" i="12"/>
  <c r="AC864" i="12"/>
  <c r="AC863" i="12"/>
  <c r="AC862" i="12"/>
  <c r="AC861" i="12"/>
  <c r="AC860" i="12"/>
  <c r="AC859" i="12"/>
  <c r="AC858" i="12"/>
  <c r="AC857" i="12"/>
  <c r="AC856" i="12"/>
  <c r="AC855" i="12"/>
  <c r="AC854" i="12"/>
  <c r="AC853" i="12"/>
  <c r="AC852" i="12"/>
  <c r="AC851" i="12"/>
  <c r="AC850" i="12"/>
  <c r="AC849" i="12"/>
  <c r="AC848" i="12"/>
  <c r="AC847" i="12"/>
  <c r="AC846" i="12"/>
  <c r="AC845" i="12"/>
  <c r="AC844" i="12"/>
  <c r="AC843" i="12"/>
  <c r="AC842" i="12"/>
  <c r="AC841" i="12"/>
  <c r="AC840" i="12"/>
  <c r="AC839" i="12"/>
  <c r="AC838" i="12"/>
  <c r="AC837" i="12"/>
  <c r="AC836" i="12"/>
  <c r="AC835" i="12"/>
  <c r="AC834" i="12"/>
  <c r="AC833" i="12"/>
  <c r="AC832" i="12"/>
  <c r="AC831" i="12"/>
  <c r="AC830" i="12"/>
  <c r="AC829" i="12"/>
  <c r="AC828" i="12"/>
  <c r="AC827" i="12"/>
  <c r="AC826" i="12"/>
  <c r="AC825" i="12"/>
  <c r="AC824" i="12"/>
  <c r="AC823" i="12"/>
  <c r="AC822" i="12"/>
  <c r="AC821" i="12"/>
  <c r="AC820" i="12"/>
  <c r="AC819" i="12"/>
  <c r="AC818" i="12"/>
  <c r="AC817" i="12"/>
  <c r="AC816" i="12"/>
  <c r="AC815" i="12"/>
  <c r="AC814" i="12"/>
  <c r="AC813" i="12"/>
  <c r="AC812" i="12"/>
  <c r="AC811" i="12"/>
  <c r="AC810" i="12"/>
  <c r="AC809" i="12"/>
  <c r="AC808" i="12"/>
  <c r="AC807" i="12"/>
  <c r="AC806" i="12"/>
  <c r="AC805" i="12"/>
  <c r="AC804" i="12"/>
  <c r="AC803" i="12"/>
  <c r="AC802" i="12"/>
  <c r="AC801" i="12"/>
  <c r="AC800" i="12"/>
  <c r="AC799" i="12"/>
  <c r="AC798" i="12"/>
  <c r="AC797" i="12"/>
  <c r="AC796" i="12"/>
  <c r="AC795" i="12"/>
  <c r="AC794" i="12"/>
  <c r="AC793" i="12"/>
  <c r="AC792" i="12"/>
  <c r="AC791" i="12"/>
  <c r="AC790" i="12"/>
  <c r="AC789" i="12"/>
  <c r="AC788" i="12"/>
  <c r="AC787" i="12"/>
  <c r="AC786" i="12"/>
  <c r="AC785" i="12"/>
  <c r="AC784" i="12"/>
  <c r="AC783" i="12"/>
  <c r="AC782" i="12"/>
  <c r="AC781" i="12"/>
  <c r="AC780" i="12"/>
  <c r="AC779" i="12"/>
  <c r="AC778" i="12"/>
  <c r="AC777" i="12"/>
  <c r="AC776" i="12"/>
  <c r="AC775" i="12"/>
  <c r="AC774" i="12"/>
  <c r="AC773" i="12"/>
  <c r="AC772" i="12"/>
  <c r="AC771" i="12"/>
  <c r="AC770" i="12"/>
  <c r="AC769" i="12"/>
  <c r="AC768" i="12"/>
  <c r="AC767" i="12"/>
  <c r="AC766" i="12"/>
  <c r="AC765" i="12"/>
  <c r="AC764" i="12"/>
  <c r="AC763" i="12"/>
  <c r="AC762" i="12"/>
  <c r="AC761" i="12"/>
  <c r="AC760" i="12"/>
  <c r="AC759" i="12"/>
  <c r="AC758" i="12"/>
  <c r="AC757" i="12"/>
  <c r="AC756" i="12"/>
  <c r="AC755" i="12"/>
  <c r="AC754" i="12"/>
  <c r="AC753" i="12"/>
  <c r="AC752" i="12"/>
  <c r="AC751" i="12"/>
  <c r="AC750" i="12"/>
  <c r="AC749" i="12"/>
  <c r="AC748" i="12"/>
  <c r="AC747" i="12"/>
  <c r="AC746" i="12"/>
  <c r="AC745" i="12"/>
  <c r="AC744" i="12"/>
  <c r="AC743" i="12"/>
  <c r="AC742" i="12"/>
  <c r="AC741" i="12"/>
  <c r="AC740" i="12"/>
  <c r="AC739" i="12"/>
  <c r="AC738" i="12"/>
  <c r="AC737" i="12"/>
  <c r="AC736" i="12"/>
  <c r="AC735" i="12"/>
  <c r="AC734" i="12"/>
  <c r="AC733" i="12"/>
  <c r="AC732" i="12"/>
  <c r="AC731" i="12"/>
  <c r="AC730" i="12"/>
  <c r="AC729" i="12"/>
  <c r="AC728" i="12"/>
  <c r="AC727" i="12"/>
  <c r="AC726" i="12"/>
  <c r="AC725" i="12"/>
  <c r="AC724" i="12"/>
  <c r="AC723" i="12"/>
  <c r="AC722" i="12"/>
  <c r="AC721" i="12"/>
  <c r="AC720" i="12"/>
  <c r="AC719" i="12"/>
  <c r="AC718" i="12"/>
  <c r="AC717" i="12"/>
  <c r="AC716" i="12"/>
  <c r="AC715" i="12"/>
  <c r="AC714" i="12"/>
  <c r="AC713" i="12"/>
  <c r="AC712" i="12"/>
  <c r="AC711" i="12"/>
  <c r="AC710" i="12"/>
  <c r="AC709" i="12"/>
  <c r="AC708" i="12"/>
  <c r="AC707" i="12"/>
  <c r="AC706" i="12"/>
  <c r="AC705" i="12"/>
  <c r="AC704" i="12"/>
  <c r="AC703" i="12"/>
  <c r="AC702" i="12"/>
  <c r="AC701" i="12"/>
  <c r="AC700" i="12"/>
  <c r="AC699" i="12"/>
  <c r="AC698" i="12"/>
  <c r="AC697" i="12"/>
  <c r="AC696" i="12"/>
  <c r="AC695" i="12"/>
  <c r="AC694" i="12"/>
  <c r="AC693" i="12"/>
  <c r="AC692" i="12"/>
  <c r="AC691" i="12"/>
  <c r="AC690" i="12"/>
  <c r="AC689" i="12"/>
  <c r="AC688" i="12"/>
  <c r="AC687" i="12"/>
  <c r="AC686" i="12"/>
  <c r="AC685" i="12"/>
  <c r="AC684" i="12"/>
  <c r="AC683" i="12"/>
  <c r="AC682" i="12"/>
  <c r="AC681" i="12"/>
  <c r="AC680" i="12"/>
  <c r="AC679" i="12"/>
  <c r="AC678" i="12"/>
  <c r="AC677" i="12"/>
  <c r="AC676" i="12"/>
  <c r="AC675" i="12"/>
  <c r="AC674" i="12"/>
  <c r="AC673" i="12"/>
  <c r="AC672" i="12"/>
  <c r="AC671" i="12"/>
  <c r="AC670" i="12"/>
  <c r="AC669" i="12"/>
  <c r="AC668" i="12"/>
  <c r="AC667" i="12"/>
  <c r="AC666" i="12"/>
  <c r="AC665" i="12"/>
  <c r="AC664" i="12"/>
  <c r="AC663" i="12"/>
  <c r="AC662" i="12"/>
  <c r="AC661" i="12"/>
  <c r="AC660" i="12"/>
  <c r="AC659" i="12"/>
  <c r="AC658" i="12"/>
  <c r="AC657" i="12"/>
  <c r="AC656" i="12"/>
  <c r="AC655" i="12"/>
  <c r="AC654" i="12"/>
  <c r="AC653" i="12"/>
  <c r="AC652" i="12"/>
  <c r="AC651" i="12"/>
  <c r="AC650" i="12"/>
  <c r="AC649" i="12"/>
  <c r="AC648" i="12"/>
  <c r="AC647" i="12"/>
  <c r="AC646" i="12"/>
  <c r="AC645" i="12"/>
  <c r="AC644" i="12"/>
  <c r="AC643" i="12"/>
  <c r="AC642" i="12"/>
  <c r="AC641" i="12"/>
  <c r="AC640" i="12"/>
  <c r="AC639" i="12"/>
  <c r="AC638" i="12"/>
  <c r="AC637" i="12"/>
  <c r="AC636" i="12"/>
  <c r="AC635" i="12"/>
  <c r="AC634" i="12"/>
  <c r="AC633" i="12"/>
  <c r="AC632" i="12"/>
  <c r="AC631" i="12"/>
  <c r="AC630" i="12"/>
  <c r="AC629" i="12"/>
  <c r="AC628" i="12"/>
  <c r="AC627" i="12"/>
  <c r="AC626" i="12"/>
  <c r="AC625" i="12"/>
  <c r="AC624" i="12"/>
  <c r="AC623" i="12"/>
  <c r="AC622" i="12"/>
  <c r="AC621" i="12"/>
  <c r="AC620" i="12"/>
  <c r="AC619" i="12"/>
  <c r="AC618" i="12"/>
  <c r="AC617" i="12"/>
  <c r="AC616" i="12"/>
  <c r="AC615" i="12"/>
  <c r="AC614" i="12"/>
  <c r="AC613" i="12"/>
  <c r="AC612" i="12"/>
  <c r="AC611" i="12"/>
  <c r="AC610" i="12"/>
  <c r="AC609" i="12"/>
  <c r="AC608" i="12"/>
  <c r="AC607" i="12"/>
  <c r="AC606" i="12"/>
  <c r="AC605" i="12"/>
  <c r="AC604" i="12"/>
  <c r="AC603" i="12"/>
  <c r="AC602" i="12"/>
  <c r="AC601" i="12"/>
  <c r="AC600" i="12"/>
  <c r="AC599" i="12"/>
  <c r="AC598" i="12"/>
  <c r="AC597" i="12"/>
  <c r="AC596" i="12"/>
  <c r="AC595" i="12"/>
  <c r="AC594" i="12"/>
  <c r="AC593" i="12"/>
  <c r="AC592" i="12"/>
  <c r="AC591" i="12"/>
  <c r="AC590" i="12"/>
  <c r="AC589" i="12"/>
  <c r="AC588" i="12"/>
  <c r="AC587" i="12"/>
  <c r="AC586" i="12"/>
  <c r="AC585" i="12"/>
  <c r="AC584" i="12"/>
  <c r="AC583" i="12"/>
  <c r="AC582" i="12"/>
  <c r="AC581" i="12"/>
  <c r="AC580" i="12"/>
  <c r="AC579" i="12"/>
  <c r="AC578" i="12"/>
  <c r="AC577" i="12"/>
  <c r="AC576" i="12"/>
  <c r="AC575" i="12"/>
  <c r="AC574" i="12"/>
  <c r="AC573" i="12"/>
  <c r="AC572" i="12"/>
  <c r="AC571" i="12"/>
  <c r="AC570" i="12"/>
  <c r="AC569" i="12"/>
  <c r="AC568" i="12"/>
  <c r="AC567" i="12"/>
  <c r="AC566" i="12"/>
  <c r="AC565" i="12"/>
  <c r="AC564" i="12"/>
  <c r="AC563" i="12"/>
  <c r="AC562" i="12"/>
  <c r="AC561" i="12"/>
  <c r="AC560" i="12"/>
  <c r="AC559" i="12"/>
  <c r="AC558" i="12"/>
  <c r="AC557" i="12"/>
  <c r="AC556" i="12"/>
  <c r="AC555" i="12"/>
  <c r="AC554" i="12"/>
  <c r="AC553" i="12"/>
  <c r="AC552" i="12"/>
  <c r="AC551" i="12"/>
  <c r="AC550" i="12"/>
  <c r="AC549" i="12"/>
  <c r="AC548" i="12"/>
  <c r="AC547" i="12"/>
  <c r="AC546" i="12"/>
  <c r="AC545" i="12"/>
  <c r="AC544" i="12"/>
  <c r="AC543" i="12"/>
  <c r="AC542" i="12"/>
  <c r="AC541" i="12"/>
  <c r="AC540" i="12"/>
  <c r="AC539" i="12"/>
  <c r="AC538" i="12"/>
  <c r="AC537" i="12"/>
  <c r="AC536" i="12"/>
  <c r="AC535" i="12"/>
  <c r="AC534" i="12"/>
  <c r="AC533" i="12"/>
  <c r="AC532" i="12"/>
  <c r="AC531" i="12"/>
  <c r="AC530" i="12"/>
  <c r="AC529" i="12"/>
  <c r="AC528" i="12"/>
  <c r="AC527" i="12"/>
  <c r="AC526" i="12"/>
  <c r="AC525" i="12"/>
  <c r="AC524" i="12"/>
  <c r="AC523" i="12"/>
  <c r="AC522" i="12"/>
  <c r="AC521" i="12"/>
  <c r="AC520" i="12"/>
  <c r="AC519" i="12"/>
  <c r="AC518" i="12"/>
  <c r="AC517" i="12"/>
  <c r="AC516" i="12"/>
  <c r="AC515" i="12"/>
  <c r="AC514" i="12"/>
  <c r="AC513" i="12"/>
  <c r="AC512" i="12"/>
  <c r="AC511" i="12"/>
  <c r="AC510" i="12"/>
  <c r="AC509" i="12"/>
  <c r="AC508" i="12"/>
  <c r="AC507" i="12"/>
  <c r="AC506" i="12"/>
  <c r="AC505" i="12"/>
  <c r="AC504" i="12"/>
  <c r="AC503" i="12"/>
  <c r="AC502" i="12"/>
  <c r="AC501" i="12"/>
  <c r="AC500" i="12"/>
  <c r="AC499" i="12"/>
  <c r="AC498" i="12"/>
  <c r="AC497" i="12"/>
  <c r="AC496" i="12"/>
  <c r="AC495" i="12"/>
  <c r="AC494" i="12"/>
  <c r="AC493" i="12"/>
  <c r="AC492" i="12"/>
  <c r="AC491" i="12"/>
  <c r="AC490" i="12"/>
  <c r="AC489" i="12"/>
  <c r="AC488" i="12"/>
  <c r="AC487" i="12"/>
  <c r="AC486" i="12"/>
  <c r="AC485" i="12"/>
  <c r="AC484" i="12"/>
  <c r="AC483" i="12"/>
  <c r="AC482" i="12"/>
  <c r="AC481" i="12"/>
  <c r="AC480" i="12"/>
  <c r="AC479" i="12"/>
  <c r="AC478" i="12"/>
  <c r="AC477" i="12"/>
  <c r="AC476" i="12"/>
  <c r="AC475" i="12"/>
  <c r="AC474" i="12"/>
  <c r="AC473" i="12"/>
  <c r="AC472" i="12"/>
  <c r="AC471" i="12"/>
  <c r="AC470" i="12"/>
  <c r="AC469" i="12"/>
  <c r="AC468" i="12"/>
  <c r="AC467" i="12"/>
  <c r="AC466" i="12"/>
  <c r="AC465" i="12"/>
  <c r="AC464" i="12"/>
  <c r="AC463" i="12"/>
  <c r="AC462" i="12"/>
  <c r="AC461" i="12"/>
  <c r="AC460" i="12"/>
  <c r="AC459" i="12"/>
  <c r="AC458" i="12"/>
  <c r="AC457" i="12"/>
  <c r="AC456" i="12"/>
  <c r="AC455" i="12"/>
  <c r="AC454" i="12"/>
  <c r="AC453" i="12"/>
  <c r="AC452" i="12"/>
  <c r="AC451" i="12"/>
  <c r="AC450" i="12"/>
  <c r="AC449" i="12"/>
  <c r="AC448" i="12"/>
  <c r="AC447" i="12"/>
  <c r="AC446" i="12"/>
  <c r="AC445" i="12"/>
  <c r="AC444" i="12"/>
  <c r="AC443" i="12"/>
  <c r="AC442" i="12"/>
  <c r="AC441" i="12"/>
  <c r="AC440" i="12"/>
  <c r="AC439" i="12"/>
  <c r="AC438" i="12"/>
  <c r="AC437" i="12"/>
  <c r="AC436" i="12"/>
  <c r="AC435" i="12"/>
  <c r="AC434" i="12"/>
  <c r="AC433" i="12"/>
  <c r="AC432" i="12"/>
  <c r="AC431" i="12"/>
  <c r="AC430" i="12"/>
  <c r="AC429" i="12"/>
  <c r="AC428" i="12"/>
  <c r="AC427" i="12"/>
  <c r="AC426" i="12"/>
  <c r="AC425" i="12"/>
  <c r="AC424" i="12"/>
  <c r="AC423" i="12"/>
  <c r="AC422" i="12"/>
  <c r="AC421" i="12"/>
  <c r="AC420" i="12"/>
  <c r="AC419" i="12"/>
  <c r="AC418" i="12"/>
  <c r="AC417" i="12"/>
  <c r="AC416" i="12"/>
  <c r="AC415" i="12"/>
  <c r="AC414" i="12"/>
  <c r="AC413" i="12"/>
  <c r="AC412" i="12"/>
  <c r="AC411" i="12"/>
  <c r="AC410" i="12"/>
  <c r="AC409" i="12"/>
  <c r="AC408" i="12"/>
  <c r="AC407" i="12"/>
  <c r="AC406" i="12"/>
  <c r="AC405" i="12"/>
  <c r="AC404" i="12"/>
  <c r="AC403" i="12"/>
  <c r="AC402" i="12"/>
  <c r="AC401" i="12"/>
  <c r="AC400" i="12"/>
  <c r="AC399" i="12"/>
  <c r="AC398" i="12"/>
  <c r="AC397" i="12"/>
  <c r="AC396" i="12"/>
  <c r="AC395" i="12"/>
  <c r="AC394" i="12"/>
  <c r="AC393" i="12"/>
  <c r="AC392" i="12"/>
  <c r="AC391" i="12"/>
  <c r="AC390" i="12"/>
  <c r="AC389" i="12"/>
  <c r="AC388" i="12"/>
  <c r="AC387" i="12"/>
  <c r="AC386" i="12"/>
  <c r="AC385" i="12"/>
  <c r="AC384" i="12"/>
  <c r="AC383" i="12"/>
  <c r="AC382" i="12"/>
  <c r="AC381" i="12"/>
  <c r="AC380" i="12"/>
  <c r="AC379" i="12"/>
  <c r="AC378" i="12"/>
  <c r="AC377" i="12"/>
  <c r="AC376" i="12"/>
  <c r="AC375" i="12"/>
  <c r="AC374" i="12"/>
  <c r="AC373" i="12"/>
  <c r="AC372" i="12"/>
  <c r="AC371" i="12"/>
  <c r="AC370" i="12"/>
  <c r="AC369" i="12"/>
  <c r="AC368" i="12"/>
  <c r="AC367" i="12"/>
  <c r="AC366" i="12"/>
  <c r="AC365" i="12"/>
  <c r="AC364" i="12"/>
  <c r="AC363" i="12"/>
  <c r="AC362" i="12"/>
  <c r="AC361" i="12"/>
  <c r="AC360" i="12"/>
  <c r="AC359" i="12"/>
  <c r="AC358" i="12"/>
  <c r="AC357" i="12"/>
  <c r="AC356" i="12"/>
  <c r="AC355" i="12"/>
  <c r="AC354" i="12"/>
  <c r="AC353" i="12"/>
  <c r="AC352" i="12"/>
  <c r="AC351" i="12"/>
  <c r="AC350" i="12"/>
  <c r="AC349" i="12"/>
  <c r="AC348" i="12"/>
  <c r="AC347" i="12"/>
  <c r="AC346" i="12"/>
  <c r="AC345" i="12"/>
  <c r="AC344" i="12"/>
  <c r="AC343" i="12"/>
  <c r="AC342" i="12"/>
  <c r="AC341" i="12"/>
  <c r="AC340" i="12"/>
  <c r="AC339" i="12"/>
  <c r="AC338" i="12"/>
  <c r="AC337" i="12"/>
  <c r="AC336" i="12"/>
  <c r="AC335" i="12"/>
  <c r="AC334" i="12"/>
  <c r="AC333" i="12"/>
  <c r="AC332" i="12"/>
  <c r="AC331" i="12"/>
  <c r="AC330" i="12"/>
  <c r="AC329" i="12"/>
  <c r="AC328" i="12"/>
  <c r="AC327" i="12"/>
  <c r="AC326" i="12"/>
  <c r="AC325" i="12"/>
  <c r="AC324" i="12"/>
  <c r="AC323" i="12"/>
  <c r="AC322" i="12"/>
  <c r="AC321" i="12"/>
  <c r="AC320" i="12"/>
  <c r="AC319" i="12"/>
  <c r="AC318" i="12"/>
  <c r="AC317" i="12"/>
  <c r="AC316" i="12"/>
  <c r="AC315" i="12"/>
  <c r="AC314" i="12"/>
  <c r="AC313" i="12"/>
  <c r="AC312" i="12"/>
  <c r="AC311" i="12"/>
  <c r="AC310" i="12"/>
  <c r="AC309" i="12"/>
  <c r="AC308" i="12"/>
  <c r="AC307" i="12"/>
  <c r="AC306" i="12"/>
  <c r="AC305" i="12"/>
  <c r="AC304" i="12"/>
  <c r="AC303" i="12"/>
  <c r="AC302" i="12"/>
  <c r="AC301" i="12"/>
  <c r="AC300" i="12"/>
  <c r="AC299" i="12"/>
  <c r="AC298" i="12"/>
  <c r="AC297" i="12"/>
  <c r="AC296" i="12"/>
  <c r="AC295" i="12"/>
  <c r="AC294" i="12"/>
  <c r="AC293" i="12"/>
  <c r="AC292" i="12"/>
  <c r="AC291" i="12"/>
  <c r="AC290" i="12"/>
  <c r="AC289" i="12"/>
  <c r="AC288" i="12"/>
  <c r="AC287" i="12"/>
  <c r="AC286" i="12"/>
  <c r="AC285" i="12"/>
  <c r="AC284" i="12"/>
  <c r="AC283" i="12"/>
  <c r="AC282" i="12"/>
  <c r="AC281" i="12"/>
  <c r="AC280" i="12"/>
  <c r="AC279" i="12"/>
  <c r="AC278" i="12"/>
  <c r="AC277" i="12"/>
  <c r="AC276" i="12"/>
  <c r="AC275" i="12"/>
  <c r="AC274" i="12"/>
  <c r="AC273" i="12"/>
  <c r="AC272" i="12"/>
  <c r="AC271" i="12"/>
  <c r="AC270" i="12"/>
  <c r="AC269" i="12"/>
  <c r="AC268" i="12"/>
  <c r="AC267" i="12"/>
  <c r="AC266" i="12"/>
  <c r="AC265" i="12"/>
  <c r="AC264" i="12"/>
  <c r="AC263" i="12"/>
  <c r="AC262" i="12"/>
  <c r="AC261" i="12"/>
  <c r="AC260" i="12"/>
  <c r="AC259" i="12"/>
  <c r="AC258" i="12"/>
  <c r="AC257" i="12"/>
  <c r="AC256" i="12"/>
  <c r="AC255" i="12"/>
  <c r="AC254" i="12"/>
  <c r="AC253" i="12"/>
  <c r="AC252" i="12"/>
  <c r="AC251" i="12"/>
  <c r="AC250" i="12"/>
  <c r="AC249" i="12"/>
  <c r="AC248" i="12"/>
  <c r="AC247" i="12"/>
  <c r="AC246" i="12"/>
  <c r="AC245" i="12"/>
  <c r="AC244" i="12"/>
  <c r="AC243" i="12"/>
  <c r="AC242" i="12"/>
  <c r="AC241" i="12"/>
  <c r="AC240" i="12"/>
  <c r="AC239" i="12"/>
  <c r="AC238" i="12"/>
  <c r="AC237" i="12"/>
  <c r="AC236" i="12"/>
  <c r="AC235" i="12"/>
  <c r="AC234" i="12"/>
  <c r="AC233" i="12"/>
  <c r="AC232" i="12"/>
  <c r="AC231" i="12"/>
  <c r="AC230" i="12"/>
  <c r="AC229" i="12"/>
  <c r="AC228" i="12"/>
  <c r="AC227" i="12"/>
  <c r="AC226" i="12"/>
  <c r="AC225" i="12"/>
  <c r="AC224" i="12"/>
  <c r="AC223" i="12"/>
  <c r="AC222" i="12"/>
  <c r="AC221" i="12"/>
  <c r="AC220" i="12"/>
  <c r="AC219" i="12"/>
  <c r="AC218" i="12"/>
  <c r="AC217" i="12"/>
  <c r="AC216" i="12"/>
  <c r="AC215" i="12"/>
  <c r="AC214" i="12"/>
  <c r="AC213" i="12"/>
  <c r="AC212" i="12"/>
  <c r="AC211" i="12"/>
  <c r="AC210" i="12"/>
  <c r="AC209" i="12"/>
  <c r="AC208" i="12"/>
  <c r="AC207" i="12"/>
  <c r="AC206" i="12"/>
  <c r="AC205" i="12"/>
  <c r="AC204" i="12"/>
  <c r="AC203" i="12"/>
  <c r="AC202" i="12"/>
  <c r="AC201" i="12"/>
  <c r="AC200" i="12"/>
  <c r="AC199" i="12"/>
  <c r="AC198" i="12"/>
  <c r="AC197" i="12"/>
  <c r="AC196" i="12"/>
  <c r="AC195" i="12"/>
  <c r="AC194" i="12"/>
  <c r="AC193" i="12"/>
  <c r="AC192" i="12"/>
  <c r="AC191" i="12"/>
  <c r="AC190" i="12"/>
  <c r="AC189" i="12"/>
  <c r="AC188" i="12"/>
  <c r="AC187" i="12"/>
  <c r="AC186" i="12"/>
  <c r="AC185" i="12"/>
  <c r="AC184" i="12"/>
  <c r="AC183" i="12"/>
  <c r="AC182" i="12"/>
  <c r="AC181" i="12"/>
  <c r="AC180" i="12"/>
  <c r="AC179" i="12"/>
  <c r="AC178" i="12"/>
  <c r="AC177" i="12"/>
  <c r="AC176" i="12"/>
  <c r="AC175" i="12"/>
  <c r="AC174" i="12"/>
  <c r="AC173" i="12"/>
  <c r="AC172" i="12"/>
  <c r="AC171" i="12"/>
  <c r="AC170" i="12"/>
  <c r="AC169" i="12"/>
  <c r="AC168" i="12"/>
  <c r="AC167" i="12"/>
  <c r="AC166" i="12"/>
  <c r="AC165" i="12"/>
  <c r="AC164" i="12"/>
  <c r="AC163" i="12"/>
  <c r="AC162" i="12"/>
  <c r="AC161" i="12"/>
  <c r="AC160" i="12"/>
  <c r="AC159" i="12"/>
  <c r="AC158" i="12"/>
  <c r="AC157" i="12"/>
  <c r="AC156" i="12"/>
  <c r="AC155" i="12"/>
  <c r="AC154" i="12"/>
  <c r="AC153" i="12"/>
  <c r="AC152" i="12"/>
  <c r="AC151" i="12"/>
  <c r="AC150" i="12"/>
  <c r="AC149" i="12"/>
  <c r="AC148" i="12"/>
  <c r="AC147" i="12"/>
  <c r="AC146" i="12"/>
  <c r="AC145" i="12"/>
  <c r="AC144" i="12"/>
  <c r="AC143" i="12"/>
  <c r="AC142" i="12"/>
  <c r="AC141" i="12"/>
  <c r="AC140" i="12"/>
  <c r="AC139" i="12"/>
  <c r="AC138" i="12"/>
  <c r="AC137" i="12"/>
  <c r="AC136" i="12"/>
  <c r="AC135" i="12"/>
  <c r="AC134" i="12"/>
  <c r="AC133" i="12"/>
  <c r="AC132" i="12"/>
  <c r="AC131" i="12"/>
  <c r="AC130" i="12"/>
  <c r="AC129" i="12"/>
  <c r="AC128" i="12"/>
  <c r="AC127" i="12"/>
  <c r="AC126" i="12"/>
  <c r="AC125" i="12"/>
  <c r="AC124" i="12"/>
  <c r="AC123" i="12"/>
  <c r="AA10" i="12"/>
  <c r="AA9" i="12"/>
  <c r="AA8" i="12"/>
  <c r="M843" i="12"/>
  <c r="J843" i="12"/>
  <c r="J737" i="12"/>
  <c r="J674" i="12"/>
  <c r="J630" i="12"/>
  <c r="J629" i="12"/>
  <c r="M596" i="12"/>
  <c r="M532" i="12"/>
  <c r="J510" i="12"/>
  <c r="J489" i="12"/>
  <c r="J468" i="12"/>
  <c r="J447" i="12"/>
  <c r="J426" i="12"/>
  <c r="J405" i="12"/>
  <c r="J385" i="12"/>
  <c r="J364" i="12"/>
  <c r="J322" i="12"/>
  <c r="M287" i="12"/>
  <c r="J274" i="12"/>
  <c r="M260" i="12"/>
  <c r="J246" i="12"/>
  <c r="M239" i="12"/>
  <c r="J239" i="12"/>
  <c r="M232" i="12"/>
  <c r="J232" i="12"/>
  <c r="M218" i="12"/>
  <c r="M191" i="12"/>
  <c r="J191" i="12"/>
  <c r="M184" i="12"/>
  <c r="J184" i="12"/>
  <c r="J177" i="12"/>
  <c r="M170" i="12"/>
  <c r="J156" i="12"/>
  <c r="J149" i="12"/>
  <c r="J142" i="12"/>
  <c r="J135" i="12"/>
  <c r="M128" i="12"/>
  <c r="I1210" i="12"/>
  <c r="I1209" i="12"/>
  <c r="I1208" i="12"/>
  <c r="I1207" i="12"/>
  <c r="I1206" i="12"/>
  <c r="I1205" i="12"/>
  <c r="I1204" i="12"/>
  <c r="I1203" i="12"/>
  <c r="I1202" i="12"/>
  <c r="I1201" i="12"/>
  <c r="I1200" i="12"/>
  <c r="I1199" i="12"/>
  <c r="I1198" i="12"/>
  <c r="I1197" i="12"/>
  <c r="I1196" i="12"/>
  <c r="I1195" i="12"/>
  <c r="I1194" i="12"/>
  <c r="I1193" i="12"/>
  <c r="I1192" i="12"/>
  <c r="I1191" i="12"/>
  <c r="I1190" i="12"/>
  <c r="I1189" i="12"/>
  <c r="I1188" i="12"/>
  <c r="I1187" i="12"/>
  <c r="I1186" i="12"/>
  <c r="I1185" i="12"/>
  <c r="I1184" i="12"/>
  <c r="I1183" i="12"/>
  <c r="I1182" i="12"/>
  <c r="I1181" i="12"/>
  <c r="I1180" i="12"/>
  <c r="I1179" i="12"/>
  <c r="I1178" i="12"/>
  <c r="I1177" i="12"/>
  <c r="I1176" i="12"/>
  <c r="I1175" i="12"/>
  <c r="I1174" i="12"/>
  <c r="I1173" i="12"/>
  <c r="I1172" i="12"/>
  <c r="I1171" i="12"/>
  <c r="I1170" i="12"/>
  <c r="I1169" i="12"/>
  <c r="I1168" i="12"/>
  <c r="I1167" i="12"/>
  <c r="I1166" i="12"/>
  <c r="I1165" i="12"/>
  <c r="I1164" i="12"/>
  <c r="I1163" i="12"/>
  <c r="I1162" i="12"/>
  <c r="I1161" i="12"/>
  <c r="I1160" i="12"/>
  <c r="I1159" i="12"/>
  <c r="I1158" i="12"/>
  <c r="I1157" i="12"/>
  <c r="I1156" i="12"/>
  <c r="I1155" i="12"/>
  <c r="I1154" i="12"/>
  <c r="I1153" i="12"/>
  <c r="I1152" i="12"/>
  <c r="I1151" i="12"/>
  <c r="I1150" i="12"/>
  <c r="I1149" i="12"/>
  <c r="I1148" i="12"/>
  <c r="I1147" i="12"/>
  <c r="I1146" i="12"/>
  <c r="I1145" i="12"/>
  <c r="I1144" i="12"/>
  <c r="I1143" i="12"/>
  <c r="I1142" i="12"/>
  <c r="I1141" i="12"/>
  <c r="I1140" i="12"/>
  <c r="I1139" i="12"/>
  <c r="I1138" i="12"/>
  <c r="I1137" i="12"/>
  <c r="I1136" i="12"/>
  <c r="I1135" i="12"/>
  <c r="I1134" i="12"/>
  <c r="I1133" i="12"/>
  <c r="I1132" i="12"/>
  <c r="I1131" i="12"/>
  <c r="I1130" i="12"/>
  <c r="I1129" i="12"/>
  <c r="I1128" i="12"/>
  <c r="I1127" i="12"/>
  <c r="I1126" i="12"/>
  <c r="I1125" i="12"/>
  <c r="I1124" i="12"/>
  <c r="I1123" i="12"/>
  <c r="I1122" i="12"/>
  <c r="I1121" i="12"/>
  <c r="I1120" i="12"/>
  <c r="I1119" i="12"/>
  <c r="I1118" i="12"/>
  <c r="I1117" i="12"/>
  <c r="I1116" i="12"/>
  <c r="I1115" i="12"/>
  <c r="I1114" i="12"/>
  <c r="I1113" i="12"/>
  <c r="I1112" i="12"/>
  <c r="I1111" i="12"/>
  <c r="I1110" i="12"/>
  <c r="I1109" i="12"/>
  <c r="I1108" i="12"/>
  <c r="I1107" i="12"/>
  <c r="I1106" i="12"/>
  <c r="I1105" i="12"/>
  <c r="I1104" i="12"/>
  <c r="I1103" i="12"/>
  <c r="I1102" i="12"/>
  <c r="I1101" i="12"/>
  <c r="I1100" i="12"/>
  <c r="I1099" i="12"/>
  <c r="I1098" i="12"/>
  <c r="I1097" i="12"/>
  <c r="I1096" i="12"/>
  <c r="I1095" i="12"/>
  <c r="I1094" i="12"/>
  <c r="I1093" i="12"/>
  <c r="I1092" i="12"/>
  <c r="I1091" i="12"/>
  <c r="I1090" i="12"/>
  <c r="I1089" i="12"/>
  <c r="I1088" i="12"/>
  <c r="I1087" i="12"/>
  <c r="I1086" i="12"/>
  <c r="I1085" i="12"/>
  <c r="I1084" i="12"/>
  <c r="I1083" i="12"/>
  <c r="I1082" i="12"/>
  <c r="I1081" i="12"/>
  <c r="I1080" i="12"/>
  <c r="I1079" i="12"/>
  <c r="I1078" i="12"/>
  <c r="I1077" i="12"/>
  <c r="I1076" i="12"/>
  <c r="I1075" i="12"/>
  <c r="I1074" i="12"/>
  <c r="I1073" i="12"/>
  <c r="I1072" i="12"/>
  <c r="I1071" i="12"/>
  <c r="I1070" i="12"/>
  <c r="I1069" i="12"/>
  <c r="I1068" i="12"/>
  <c r="I1067" i="12"/>
  <c r="I1066" i="12"/>
  <c r="I1065" i="12"/>
  <c r="I1064" i="12"/>
  <c r="I1063" i="12"/>
  <c r="I1062" i="12"/>
  <c r="I1061" i="12"/>
  <c r="I1060" i="12"/>
  <c r="I1059" i="12"/>
  <c r="I1058" i="12"/>
  <c r="I1057" i="12"/>
  <c r="I1056" i="12"/>
  <c r="I1055" i="12"/>
  <c r="I1054" i="12"/>
  <c r="I1053" i="12"/>
  <c r="I1052" i="12"/>
  <c r="I1051" i="12"/>
  <c r="I1050" i="12"/>
  <c r="I1049" i="12"/>
  <c r="I1048" i="12"/>
  <c r="I1047" i="12"/>
  <c r="I1046" i="12"/>
  <c r="I1045" i="12"/>
  <c r="I1044" i="12"/>
  <c r="I1043" i="12"/>
  <c r="I1042" i="12"/>
  <c r="I1041" i="12"/>
  <c r="I1040" i="12"/>
  <c r="I1039" i="12"/>
  <c r="I1038" i="12"/>
  <c r="I1037" i="12"/>
  <c r="I1036" i="12"/>
  <c r="I1035" i="12"/>
  <c r="I1034" i="12"/>
  <c r="I1033" i="12"/>
  <c r="I1032" i="12"/>
  <c r="I1031" i="12"/>
  <c r="I1030" i="12"/>
  <c r="I1029" i="12"/>
  <c r="I1028" i="12"/>
  <c r="I1027" i="12"/>
  <c r="I1026" i="12"/>
  <c r="I1025" i="12"/>
  <c r="I1024" i="12"/>
  <c r="I1023" i="12"/>
  <c r="I1022" i="12"/>
  <c r="I1021" i="12"/>
  <c r="I1020" i="12"/>
  <c r="I1019" i="12"/>
  <c r="I1018" i="12"/>
  <c r="I1017" i="12"/>
  <c r="I1016" i="12"/>
  <c r="I1015" i="12"/>
  <c r="I1014" i="12"/>
  <c r="I1013" i="12"/>
  <c r="I1012" i="12"/>
  <c r="I1011" i="12"/>
  <c r="I1010" i="12"/>
  <c r="I1009" i="12"/>
  <c r="I1008" i="12"/>
  <c r="I1007" i="12"/>
  <c r="I1006" i="12"/>
  <c r="I1005" i="12"/>
  <c r="I1004" i="12"/>
  <c r="I1003" i="12"/>
  <c r="I1002" i="12"/>
  <c r="I1001" i="12"/>
  <c r="I1000" i="12"/>
  <c r="I999" i="12"/>
  <c r="I998" i="12"/>
  <c r="I997" i="12"/>
  <c r="I996" i="12"/>
  <c r="I995" i="12"/>
  <c r="I994" i="12"/>
  <c r="I993" i="12"/>
  <c r="I992" i="12"/>
  <c r="I991" i="12"/>
  <c r="I990" i="12"/>
  <c r="I989" i="12"/>
  <c r="I988" i="12"/>
  <c r="I987" i="12"/>
  <c r="I986" i="12"/>
  <c r="I985" i="12"/>
  <c r="I984" i="12"/>
  <c r="I983" i="12"/>
  <c r="I982" i="12"/>
  <c r="I981" i="12"/>
  <c r="I980" i="12"/>
  <c r="I979" i="12"/>
  <c r="I978" i="12"/>
  <c r="I977" i="12"/>
  <c r="I976" i="12"/>
  <c r="I975" i="12"/>
  <c r="I974" i="12"/>
  <c r="I973" i="12"/>
  <c r="I972" i="12"/>
  <c r="I971" i="12"/>
  <c r="I970" i="12"/>
  <c r="I969" i="12"/>
  <c r="I968" i="12"/>
  <c r="I967" i="12"/>
  <c r="I966" i="12"/>
  <c r="I965" i="12"/>
  <c r="I964" i="12"/>
  <c r="I963" i="12"/>
  <c r="I962" i="12"/>
  <c r="I961" i="12"/>
  <c r="I960" i="12"/>
  <c r="I959" i="12"/>
  <c r="I958" i="12"/>
  <c r="I957" i="12"/>
  <c r="I956" i="12"/>
  <c r="I955" i="12"/>
  <c r="I954" i="12"/>
  <c r="I953" i="12"/>
  <c r="I952" i="12"/>
  <c r="I951" i="12"/>
  <c r="I950" i="12"/>
  <c r="I949" i="12"/>
  <c r="I948" i="12"/>
  <c r="I947" i="12"/>
  <c r="I946" i="12"/>
  <c r="I945" i="12"/>
  <c r="I944" i="12"/>
  <c r="I943" i="12"/>
  <c r="I942" i="12"/>
  <c r="I941" i="12"/>
  <c r="I940" i="12"/>
  <c r="I939" i="12"/>
  <c r="I938" i="12"/>
  <c r="I937" i="12"/>
  <c r="I936" i="12"/>
  <c r="I935" i="12"/>
  <c r="I934" i="12"/>
  <c r="I933" i="12"/>
  <c r="I932" i="12"/>
  <c r="I931" i="12"/>
  <c r="I930" i="12"/>
  <c r="I929" i="12"/>
  <c r="I928" i="12"/>
  <c r="I927" i="12"/>
  <c r="I926" i="12"/>
  <c r="I925" i="12"/>
  <c r="I924" i="12"/>
  <c r="I923" i="12"/>
  <c r="I922" i="12"/>
  <c r="I921" i="12"/>
  <c r="I920" i="12"/>
  <c r="I919" i="12"/>
  <c r="I918" i="12"/>
  <c r="I917" i="12"/>
  <c r="I916" i="12"/>
  <c r="I915" i="12"/>
  <c r="I914" i="12"/>
  <c r="I913" i="12"/>
  <c r="I912" i="12"/>
  <c r="I911" i="12"/>
  <c r="I910" i="12"/>
  <c r="I909" i="12"/>
  <c r="I908" i="12"/>
  <c r="I907" i="12"/>
  <c r="I906" i="12"/>
  <c r="I905" i="12"/>
  <c r="I904" i="12"/>
  <c r="I903" i="12"/>
  <c r="I902" i="12"/>
  <c r="I901" i="12"/>
  <c r="I900" i="12"/>
  <c r="I899" i="12"/>
  <c r="I898" i="12"/>
  <c r="I897" i="12"/>
  <c r="I896" i="12"/>
  <c r="I895" i="12"/>
  <c r="I894" i="12"/>
  <c r="I893" i="12"/>
  <c r="I892" i="12"/>
  <c r="I891" i="12"/>
  <c r="I890" i="12"/>
  <c r="I889" i="12"/>
  <c r="I888" i="12"/>
  <c r="I887" i="12"/>
  <c r="I886" i="12"/>
  <c r="I885" i="12"/>
  <c r="I884" i="12"/>
  <c r="I883" i="12"/>
  <c r="I882" i="12"/>
  <c r="I881" i="12"/>
  <c r="I880" i="12"/>
  <c r="I879" i="12"/>
  <c r="I878" i="12"/>
  <c r="I877" i="12"/>
  <c r="I876" i="12"/>
  <c r="I875" i="12"/>
  <c r="I874" i="12"/>
  <c r="I873" i="12"/>
  <c r="I872" i="12"/>
  <c r="I871" i="12"/>
  <c r="I870" i="12"/>
  <c r="I869" i="12"/>
  <c r="I868" i="12"/>
  <c r="I867" i="12"/>
  <c r="I866" i="12"/>
  <c r="I865" i="12"/>
  <c r="I864" i="12"/>
  <c r="I863" i="12"/>
  <c r="I862" i="12"/>
  <c r="I861" i="12"/>
  <c r="I860" i="12"/>
  <c r="I859" i="12"/>
  <c r="I858" i="12"/>
  <c r="I857" i="12"/>
  <c r="I856" i="12"/>
  <c r="I855" i="12"/>
  <c r="I854" i="12"/>
  <c r="I853" i="12"/>
  <c r="I852" i="12"/>
  <c r="I851" i="12"/>
  <c r="I850" i="12"/>
  <c r="I849" i="12"/>
  <c r="I848" i="12"/>
  <c r="I847" i="12"/>
  <c r="I846" i="12"/>
  <c r="I845" i="12"/>
  <c r="I844" i="12"/>
  <c r="I843" i="12"/>
  <c r="I842" i="12"/>
  <c r="I841" i="12"/>
  <c r="I840" i="12"/>
  <c r="I839" i="12"/>
  <c r="I838" i="12"/>
  <c r="I837" i="12"/>
  <c r="I836" i="12"/>
  <c r="I835" i="12"/>
  <c r="I834" i="12"/>
  <c r="I833" i="12"/>
  <c r="I832" i="12"/>
  <c r="I831" i="12"/>
  <c r="I830" i="12"/>
  <c r="I829" i="12"/>
  <c r="I828" i="12"/>
  <c r="I827" i="12"/>
  <c r="I826" i="12"/>
  <c r="I825" i="12"/>
  <c r="I824" i="12"/>
  <c r="I823" i="12"/>
  <c r="I822" i="12"/>
  <c r="I821" i="12"/>
  <c r="I820" i="12"/>
  <c r="I819" i="12"/>
  <c r="I818" i="12"/>
  <c r="I817" i="12"/>
  <c r="I816" i="12"/>
  <c r="I815" i="12"/>
  <c r="I814" i="12"/>
  <c r="I813" i="12"/>
  <c r="I812" i="12"/>
  <c r="I811" i="12"/>
  <c r="I810" i="12"/>
  <c r="I809" i="12"/>
  <c r="I808" i="12"/>
  <c r="I807" i="12"/>
  <c r="I806" i="12"/>
  <c r="I805" i="12"/>
  <c r="I804" i="12"/>
  <c r="I803" i="12"/>
  <c r="I802" i="12"/>
  <c r="I801" i="12"/>
  <c r="I800" i="12"/>
  <c r="I799" i="12"/>
  <c r="I798" i="12"/>
  <c r="I797" i="12"/>
  <c r="I796" i="12"/>
  <c r="I795" i="12"/>
  <c r="I794" i="12"/>
  <c r="I793" i="12"/>
  <c r="I792" i="12"/>
  <c r="I791" i="12"/>
  <c r="I790" i="12"/>
  <c r="I789" i="12"/>
  <c r="I788" i="12"/>
  <c r="I787" i="12"/>
  <c r="I786" i="12"/>
  <c r="I785" i="12"/>
  <c r="I784" i="12"/>
  <c r="I783" i="12"/>
  <c r="I782" i="12"/>
  <c r="I781" i="12"/>
  <c r="I780" i="12"/>
  <c r="I779" i="12"/>
  <c r="I778" i="12"/>
  <c r="I777" i="12"/>
  <c r="I776" i="12"/>
  <c r="I775" i="12"/>
  <c r="I774" i="12"/>
  <c r="I773" i="12"/>
  <c r="I772" i="12"/>
  <c r="I771" i="12"/>
  <c r="I770" i="12"/>
  <c r="I769" i="12"/>
  <c r="I768" i="12"/>
  <c r="I767" i="12"/>
  <c r="I766" i="12"/>
  <c r="I765" i="12"/>
  <c r="I764" i="12"/>
  <c r="I763" i="12"/>
  <c r="I762" i="12"/>
  <c r="I761" i="12"/>
  <c r="I760" i="12"/>
  <c r="I759" i="12"/>
  <c r="I758" i="12"/>
  <c r="I757" i="12"/>
  <c r="I756" i="12"/>
  <c r="I755" i="12"/>
  <c r="I754" i="12"/>
  <c r="I753" i="12"/>
  <c r="I752" i="12"/>
  <c r="I751" i="12"/>
  <c r="I750" i="12"/>
  <c r="I749" i="12"/>
  <c r="I748" i="12"/>
  <c r="I747" i="12"/>
  <c r="I746" i="12"/>
  <c r="I745" i="12"/>
  <c r="I744" i="12"/>
  <c r="I743" i="12"/>
  <c r="I742" i="12"/>
  <c r="I741" i="12"/>
  <c r="I740" i="12"/>
  <c r="I739" i="12"/>
  <c r="I738" i="12"/>
  <c r="I737" i="12"/>
  <c r="I736" i="12"/>
  <c r="I735" i="12"/>
  <c r="I734" i="12"/>
  <c r="I733" i="12"/>
  <c r="I732" i="12"/>
  <c r="I731" i="12"/>
  <c r="I730" i="12"/>
  <c r="I729" i="12"/>
  <c r="I728" i="12"/>
  <c r="I727" i="12"/>
  <c r="I726" i="12"/>
  <c r="I725" i="12"/>
  <c r="I724" i="12"/>
  <c r="I723" i="12"/>
  <c r="I722" i="12"/>
  <c r="I721" i="12"/>
  <c r="I720" i="12"/>
  <c r="I719" i="12"/>
  <c r="I718" i="12"/>
  <c r="I717" i="12"/>
  <c r="I716" i="12"/>
  <c r="I715" i="12"/>
  <c r="I714" i="12"/>
  <c r="I713" i="12"/>
  <c r="I712" i="12"/>
  <c r="I711" i="12"/>
  <c r="I710" i="12"/>
  <c r="I709" i="12"/>
  <c r="I708" i="12"/>
  <c r="I707" i="12"/>
  <c r="I706" i="12"/>
  <c r="I705" i="12"/>
  <c r="I704" i="12"/>
  <c r="I703" i="12"/>
  <c r="I702" i="12"/>
  <c r="I701" i="12"/>
  <c r="I700" i="12"/>
  <c r="I699" i="12"/>
  <c r="I698" i="12"/>
  <c r="I697" i="12"/>
  <c r="I696" i="12"/>
  <c r="I695" i="12"/>
  <c r="I694" i="12"/>
  <c r="I693" i="12"/>
  <c r="I692" i="12"/>
  <c r="I691" i="12"/>
  <c r="I690" i="12"/>
  <c r="I689" i="12"/>
  <c r="I688" i="12"/>
  <c r="I687" i="12"/>
  <c r="I686" i="12"/>
  <c r="I685" i="12"/>
  <c r="I684" i="12"/>
  <c r="I683" i="12"/>
  <c r="I682" i="12"/>
  <c r="I681" i="12"/>
  <c r="I680" i="12"/>
  <c r="I679" i="12"/>
  <c r="I678" i="12"/>
  <c r="I677" i="12"/>
  <c r="I676" i="12"/>
  <c r="I675" i="12"/>
  <c r="I674" i="12"/>
  <c r="I673" i="12"/>
  <c r="I672" i="12"/>
  <c r="I671" i="12"/>
  <c r="I670" i="12"/>
  <c r="I669" i="12"/>
  <c r="I668" i="12"/>
  <c r="I667" i="12"/>
  <c r="I666" i="12"/>
  <c r="I665" i="12"/>
  <c r="I664" i="12"/>
  <c r="I663" i="12"/>
  <c r="I662" i="12"/>
  <c r="I661" i="12"/>
  <c r="I660" i="12"/>
  <c r="I659" i="12"/>
  <c r="I658" i="12"/>
  <c r="I657" i="12"/>
  <c r="I656" i="12"/>
  <c r="I655" i="12"/>
  <c r="I654" i="12"/>
  <c r="I653" i="12"/>
  <c r="I652" i="12"/>
  <c r="I651" i="12"/>
  <c r="I650" i="12"/>
  <c r="I649" i="12"/>
  <c r="I648" i="12"/>
  <c r="I647" i="12"/>
  <c r="I646" i="12"/>
  <c r="I645" i="12"/>
  <c r="I644" i="12"/>
  <c r="I643" i="12"/>
  <c r="I642" i="12"/>
  <c r="I641" i="12"/>
  <c r="I640" i="12"/>
  <c r="I639" i="12"/>
  <c r="I638" i="12"/>
  <c r="I637" i="12"/>
  <c r="I636" i="12"/>
  <c r="I635" i="12"/>
  <c r="I634" i="12"/>
  <c r="I633" i="12"/>
  <c r="I632" i="12"/>
  <c r="I631" i="12"/>
  <c r="I630" i="12"/>
  <c r="I629" i="12"/>
  <c r="I628" i="12"/>
  <c r="I627" i="12"/>
  <c r="I626" i="12"/>
  <c r="I625" i="12"/>
  <c r="I624" i="12"/>
  <c r="I623" i="12"/>
  <c r="I622" i="12"/>
  <c r="I621" i="12"/>
  <c r="I620" i="12"/>
  <c r="I619" i="12"/>
  <c r="I618" i="12"/>
  <c r="I617" i="12"/>
  <c r="I616" i="12"/>
  <c r="I615" i="12"/>
  <c r="I614" i="12"/>
  <c r="I613" i="12"/>
  <c r="I612" i="12"/>
  <c r="I611" i="12"/>
  <c r="I610" i="12"/>
  <c r="I609" i="12"/>
  <c r="I608" i="12"/>
  <c r="I607" i="12"/>
  <c r="I606" i="12"/>
  <c r="I605" i="12"/>
  <c r="I604" i="12"/>
  <c r="I603" i="12"/>
  <c r="I602" i="12"/>
  <c r="I601" i="12"/>
  <c r="I600" i="12"/>
  <c r="I599" i="12"/>
  <c r="I598" i="12"/>
  <c r="I597" i="12"/>
  <c r="I596" i="12"/>
  <c r="I595" i="12"/>
  <c r="I594" i="12"/>
  <c r="I593" i="12"/>
  <c r="I592" i="12"/>
  <c r="I591" i="12"/>
  <c r="I590" i="12"/>
  <c r="I589" i="12"/>
  <c r="I588" i="12"/>
  <c r="I587" i="12"/>
  <c r="I586" i="12"/>
  <c r="I585" i="12"/>
  <c r="I584" i="12"/>
  <c r="I583" i="12"/>
  <c r="I582" i="12"/>
  <c r="I581" i="12"/>
  <c r="I580" i="12"/>
  <c r="I579" i="12"/>
  <c r="I578" i="12"/>
  <c r="I577" i="12"/>
  <c r="I576" i="12"/>
  <c r="I575" i="12"/>
  <c r="I574" i="12"/>
  <c r="I573" i="12"/>
  <c r="I572" i="12"/>
  <c r="I571" i="12"/>
  <c r="I570" i="12"/>
  <c r="I569" i="12"/>
  <c r="I568" i="12"/>
  <c r="I567" i="12"/>
  <c r="I566" i="12"/>
  <c r="I565" i="12"/>
  <c r="I564" i="12"/>
  <c r="I563" i="12"/>
  <c r="I562" i="12"/>
  <c r="I561" i="12"/>
  <c r="I560" i="12"/>
  <c r="I559" i="12"/>
  <c r="I558" i="12"/>
  <c r="I557" i="12"/>
  <c r="I556" i="12"/>
  <c r="I555" i="12"/>
  <c r="I554" i="12"/>
  <c r="I553" i="12"/>
  <c r="I552" i="12"/>
  <c r="I551" i="12"/>
  <c r="I550" i="12"/>
  <c r="I549" i="12"/>
  <c r="I548" i="12"/>
  <c r="I547" i="12"/>
  <c r="I546" i="12"/>
  <c r="I545" i="12"/>
  <c r="I544" i="12"/>
  <c r="I543" i="12"/>
  <c r="I542" i="12"/>
  <c r="I541" i="12"/>
  <c r="I540" i="12"/>
  <c r="I539" i="12"/>
  <c r="I538" i="12"/>
  <c r="I537" i="12"/>
  <c r="I536" i="12"/>
  <c r="I535" i="12"/>
  <c r="I534" i="12"/>
  <c r="I533" i="12"/>
  <c r="I532" i="12"/>
  <c r="I531" i="12"/>
  <c r="I530" i="12"/>
  <c r="I529" i="12"/>
  <c r="I528" i="12"/>
  <c r="I527" i="12"/>
  <c r="I526" i="12"/>
  <c r="I525" i="12"/>
  <c r="I524" i="12"/>
  <c r="I523" i="12"/>
  <c r="I522" i="12"/>
  <c r="I521" i="12"/>
  <c r="I520" i="12"/>
  <c r="I519" i="12"/>
  <c r="I518" i="12"/>
  <c r="I517" i="12"/>
  <c r="I516" i="12"/>
  <c r="I515" i="12"/>
  <c r="I514" i="12"/>
  <c r="I513" i="12"/>
  <c r="I512" i="12"/>
  <c r="I511" i="12"/>
  <c r="I510" i="12"/>
  <c r="I509" i="12"/>
  <c r="I508" i="12"/>
  <c r="I507" i="12"/>
  <c r="I506" i="12"/>
  <c r="I505" i="12"/>
  <c r="I504" i="12"/>
  <c r="I503" i="12"/>
  <c r="I502" i="12"/>
  <c r="I501" i="12"/>
  <c r="I500" i="12"/>
  <c r="I499" i="12"/>
  <c r="I498" i="12"/>
  <c r="I497" i="12"/>
  <c r="I496" i="12"/>
  <c r="I495" i="12"/>
  <c r="I494" i="12"/>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65" i="12"/>
  <c r="I464" i="12"/>
  <c r="I463" i="12"/>
  <c r="I462" i="12"/>
  <c r="I461" i="12"/>
  <c r="I460" i="12"/>
  <c r="I459" i="12"/>
  <c r="I458" i="12"/>
  <c r="I457"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21" i="12"/>
  <c r="I420" i="12"/>
  <c r="I419" i="12"/>
  <c r="I418" i="12"/>
  <c r="I417" i="12"/>
  <c r="I416" i="12"/>
  <c r="I415" i="12"/>
  <c r="I414" i="12"/>
  <c r="I413"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B1210" i="12"/>
  <c r="B1209" i="12"/>
  <c r="B1208" i="12"/>
  <c r="B1207" i="12"/>
  <c r="B1206" i="12"/>
  <c r="B1205" i="12"/>
  <c r="B1204" i="12"/>
  <c r="B1203" i="12"/>
  <c r="B1202" i="12"/>
  <c r="B1201" i="12"/>
  <c r="B1200" i="12"/>
  <c r="B1199" i="12"/>
  <c r="B1198" i="12"/>
  <c r="B1197" i="12"/>
  <c r="B1196" i="12"/>
  <c r="B1195" i="12"/>
  <c r="B1194" i="12"/>
  <c r="B1193" i="12"/>
  <c r="B1192" i="12"/>
  <c r="B1191" i="12"/>
  <c r="B1190" i="12"/>
  <c r="B1189" i="12"/>
  <c r="B1188" i="12"/>
  <c r="B1187" i="12"/>
  <c r="B1186" i="12"/>
  <c r="B1185" i="12"/>
  <c r="B1184" i="12"/>
  <c r="B1183" i="12"/>
  <c r="B1182" i="12"/>
  <c r="B1181" i="12"/>
  <c r="B1180" i="12"/>
  <c r="B1179" i="12"/>
  <c r="B1178" i="12"/>
  <c r="B1177" i="12"/>
  <c r="B1176" i="12"/>
  <c r="B1175" i="12"/>
  <c r="B1174" i="12"/>
  <c r="B1173" i="12"/>
  <c r="B1172" i="12"/>
  <c r="B1171" i="12"/>
  <c r="B1170" i="12"/>
  <c r="B1169" i="12"/>
  <c r="B1168" i="12"/>
  <c r="B1167" i="12"/>
  <c r="B1166" i="12"/>
  <c r="B1165" i="12"/>
  <c r="B1164" i="12"/>
  <c r="B1163" i="12"/>
  <c r="B1162" i="12"/>
  <c r="B1161" i="12"/>
  <c r="B1160" i="12"/>
  <c r="B1159" i="12"/>
  <c r="B1158" i="12"/>
  <c r="B1157" i="12"/>
  <c r="B1156" i="12"/>
  <c r="B1155" i="12"/>
  <c r="B1154" i="12"/>
  <c r="B1153" i="12"/>
  <c r="B1152" i="12"/>
  <c r="B1151" i="12"/>
  <c r="B1150" i="12"/>
  <c r="B1149" i="12"/>
  <c r="B1148" i="12"/>
  <c r="B1147" i="12"/>
  <c r="B1146" i="12"/>
  <c r="B1145" i="12"/>
  <c r="B1144" i="12"/>
  <c r="B1143" i="12"/>
  <c r="B1142" i="12"/>
  <c r="B1141" i="12"/>
  <c r="B1140" i="12"/>
  <c r="B1139" i="12"/>
  <c r="B1138" i="12"/>
  <c r="B1137" i="12"/>
  <c r="B1136" i="12"/>
  <c r="B1135" i="12"/>
  <c r="B1134" i="12"/>
  <c r="B1133" i="12"/>
  <c r="B1132" i="12"/>
  <c r="B1131" i="12"/>
  <c r="B1130" i="12"/>
  <c r="B1129" i="12"/>
  <c r="B1128" i="12"/>
  <c r="B1127" i="12"/>
  <c r="B1126" i="12"/>
  <c r="B1125" i="12"/>
  <c r="B1124" i="12"/>
  <c r="B1123" i="12"/>
  <c r="B1122" i="12"/>
  <c r="B1121" i="12"/>
  <c r="B1120" i="12"/>
  <c r="B1119" i="12"/>
  <c r="B1118" i="12"/>
  <c r="B1117" i="12"/>
  <c r="B1116" i="12"/>
  <c r="B1115" i="12"/>
  <c r="B1114" i="12"/>
  <c r="B1113" i="12"/>
  <c r="B1112" i="12"/>
  <c r="B1111" i="12"/>
  <c r="B1110" i="12"/>
  <c r="B1109" i="12"/>
  <c r="B1108" i="12"/>
  <c r="B1107" i="12"/>
  <c r="B1106" i="12"/>
  <c r="B1105" i="12"/>
  <c r="B1104" i="12"/>
  <c r="B1103" i="12"/>
  <c r="B1102" i="12"/>
  <c r="B1101" i="12"/>
  <c r="B1100" i="12"/>
  <c r="B1099" i="12"/>
  <c r="B1098" i="12"/>
  <c r="B1097" i="12"/>
  <c r="B1096" i="12"/>
  <c r="B1095" i="12"/>
  <c r="B1094" i="12"/>
  <c r="B1093" i="12"/>
  <c r="B1092" i="12"/>
  <c r="B1091" i="12"/>
  <c r="B1090" i="12"/>
  <c r="B1089" i="12"/>
  <c r="B1088" i="12"/>
  <c r="B1087" i="12"/>
  <c r="B1086" i="12"/>
  <c r="B1085" i="12"/>
  <c r="B1084" i="12"/>
  <c r="B1083" i="12"/>
  <c r="B1082" i="12"/>
  <c r="B1081" i="12"/>
  <c r="B1080" i="12"/>
  <c r="B1079" i="12"/>
  <c r="B1078" i="12"/>
  <c r="B1077" i="12"/>
  <c r="B1076" i="12"/>
  <c r="B1075" i="12"/>
  <c r="B1074" i="12"/>
  <c r="B1073" i="12"/>
  <c r="B1072" i="12"/>
  <c r="B1071" i="12"/>
  <c r="B1070" i="12"/>
  <c r="B1069" i="12"/>
  <c r="B1068" i="12"/>
  <c r="B1067" i="12"/>
  <c r="B1066" i="12"/>
  <c r="B1065" i="12"/>
  <c r="B1064" i="12"/>
  <c r="B1063" i="12"/>
  <c r="B1062" i="12"/>
  <c r="B1061" i="12"/>
  <c r="B1060" i="12"/>
  <c r="B1059" i="12"/>
  <c r="B1058" i="12"/>
  <c r="B1057" i="12"/>
  <c r="B1056" i="12"/>
  <c r="B1055" i="12"/>
  <c r="B1054" i="12"/>
  <c r="B1053" i="12"/>
  <c r="B1052" i="12"/>
  <c r="B1051" i="12"/>
  <c r="B1050" i="12"/>
  <c r="B1049" i="12"/>
  <c r="B1048" i="12"/>
  <c r="B1047" i="12"/>
  <c r="B1046" i="12"/>
  <c r="B1045" i="12"/>
  <c r="B1044" i="12"/>
  <c r="B1043" i="12"/>
  <c r="B1042" i="12"/>
  <c r="B1041" i="12"/>
  <c r="B1040" i="12"/>
  <c r="B1039" i="12"/>
  <c r="B1038" i="12"/>
  <c r="B1037" i="12"/>
  <c r="B1036" i="12"/>
  <c r="B1035" i="12"/>
  <c r="B1034" i="12"/>
  <c r="B1033" i="12"/>
  <c r="B1032" i="12"/>
  <c r="B1031" i="12"/>
  <c r="B1030" i="12"/>
  <c r="B1029" i="12"/>
  <c r="B1028" i="12"/>
  <c r="B1027" i="12"/>
  <c r="B1026" i="12"/>
  <c r="B1025" i="12"/>
  <c r="B1024" i="12"/>
  <c r="B1023" i="12"/>
  <c r="B1022" i="12"/>
  <c r="B1021" i="12"/>
  <c r="B1020" i="12"/>
  <c r="B1019" i="12"/>
  <c r="B1018" i="12"/>
  <c r="B1017" i="12"/>
  <c r="B1016" i="12"/>
  <c r="B1015" i="12"/>
  <c r="B1014" i="12"/>
  <c r="B1013" i="12"/>
  <c r="B1012" i="12"/>
  <c r="B1011" i="12"/>
  <c r="B1010" i="12"/>
  <c r="B1009" i="12"/>
  <c r="B1008" i="12"/>
  <c r="B1007" i="12"/>
  <c r="B1006" i="12"/>
  <c r="B1005" i="12"/>
  <c r="B1004" i="12"/>
  <c r="B1003" i="12"/>
  <c r="B1002" i="12"/>
  <c r="B1001" i="12"/>
  <c r="B1000" i="12"/>
  <c r="B999" i="12"/>
  <c r="B998" i="12"/>
  <c r="B997" i="12"/>
  <c r="B996" i="12"/>
  <c r="B995" i="12"/>
  <c r="B994" i="12"/>
  <c r="B993" i="12"/>
  <c r="B992" i="12"/>
  <c r="B991" i="12"/>
  <c r="B990" i="12"/>
  <c r="B989" i="12"/>
  <c r="B988" i="12"/>
  <c r="B987" i="12"/>
  <c r="B986" i="12"/>
  <c r="B985" i="12"/>
  <c r="B984" i="12"/>
  <c r="B983" i="12"/>
  <c r="B982" i="12"/>
  <c r="B981" i="12"/>
  <c r="B980" i="12"/>
  <c r="B979" i="12"/>
  <c r="B978" i="12"/>
  <c r="B977" i="12"/>
  <c r="B976" i="12"/>
  <c r="B975" i="12"/>
  <c r="B974" i="12"/>
  <c r="B973" i="12"/>
  <c r="B972" i="12"/>
  <c r="B971" i="12"/>
  <c r="B970" i="12"/>
  <c r="B969" i="12"/>
  <c r="B968" i="12"/>
  <c r="B967" i="12"/>
  <c r="B966" i="12"/>
  <c r="B965" i="12"/>
  <c r="B964" i="12"/>
  <c r="B963" i="12"/>
  <c r="B962" i="12"/>
  <c r="B961" i="12"/>
  <c r="B960" i="12"/>
  <c r="B959" i="12"/>
  <c r="B958" i="12"/>
  <c r="B957" i="12"/>
  <c r="B956" i="12"/>
  <c r="B955" i="12"/>
  <c r="B954" i="12"/>
  <c r="B953" i="12"/>
  <c r="B952" i="12"/>
  <c r="B951" i="12"/>
  <c r="B950" i="12"/>
  <c r="B949" i="12"/>
  <c r="B948" i="12"/>
  <c r="B947" i="12"/>
  <c r="B946" i="12"/>
  <c r="B945" i="12"/>
  <c r="B944" i="12"/>
  <c r="B943" i="12"/>
  <c r="B942" i="12"/>
  <c r="B941" i="12"/>
  <c r="B940" i="12"/>
  <c r="B939" i="12"/>
  <c r="B938" i="12"/>
  <c r="B937" i="12"/>
  <c r="B936" i="12"/>
  <c r="B935" i="12"/>
  <c r="B934" i="12"/>
  <c r="B933" i="12"/>
  <c r="B932" i="12"/>
  <c r="B931" i="12"/>
  <c r="B930" i="12"/>
  <c r="B929" i="12"/>
  <c r="B928" i="12"/>
  <c r="B927" i="12"/>
  <c r="B926" i="12"/>
  <c r="B925" i="12"/>
  <c r="B924" i="12"/>
  <c r="B923" i="12"/>
  <c r="B922" i="12"/>
  <c r="B921" i="12"/>
  <c r="B920" i="12"/>
  <c r="B919" i="12"/>
  <c r="B918" i="12"/>
  <c r="B917" i="12"/>
  <c r="B916" i="12"/>
  <c r="B915" i="12"/>
  <c r="B914" i="12"/>
  <c r="B913" i="12"/>
  <c r="B912" i="12"/>
  <c r="B911" i="12"/>
  <c r="B910" i="12"/>
  <c r="B909" i="12"/>
  <c r="B908" i="12"/>
  <c r="B907" i="12"/>
  <c r="B906" i="12"/>
  <c r="B905" i="12"/>
  <c r="B904" i="12"/>
  <c r="B903" i="12"/>
  <c r="B902" i="12"/>
  <c r="B901" i="12"/>
  <c r="B900" i="12"/>
  <c r="B899" i="12"/>
  <c r="B898" i="12"/>
  <c r="B897" i="12"/>
  <c r="B896" i="12"/>
  <c r="B895" i="12"/>
  <c r="B894" i="12"/>
  <c r="B893" i="12"/>
  <c r="B892" i="12"/>
  <c r="B891" i="12"/>
  <c r="B890" i="12"/>
  <c r="B889" i="12"/>
  <c r="B888" i="12"/>
  <c r="B887" i="12"/>
  <c r="B886" i="12"/>
  <c r="B885" i="12"/>
  <c r="B884" i="12"/>
  <c r="B883" i="12"/>
  <c r="B882" i="12"/>
  <c r="B881" i="12"/>
  <c r="B880" i="12"/>
  <c r="B879" i="12"/>
  <c r="B878" i="12"/>
  <c r="B877" i="12"/>
  <c r="B876" i="12"/>
  <c r="B875" i="12"/>
  <c r="B874" i="12"/>
  <c r="B873" i="12"/>
  <c r="B872" i="12"/>
  <c r="B871" i="12"/>
  <c r="B870" i="12"/>
  <c r="B869" i="12"/>
  <c r="B868" i="12"/>
  <c r="B867" i="12"/>
  <c r="B866" i="12"/>
  <c r="B865" i="12"/>
  <c r="B864" i="12"/>
  <c r="B863" i="12"/>
  <c r="B862" i="12"/>
  <c r="B861" i="12"/>
  <c r="B860" i="12"/>
  <c r="B859" i="12"/>
  <c r="B858" i="12"/>
  <c r="B857" i="12"/>
  <c r="B856" i="12"/>
  <c r="B855" i="12"/>
  <c r="B854" i="12"/>
  <c r="B853" i="12"/>
  <c r="B852" i="12"/>
  <c r="B851" i="12"/>
  <c r="B850" i="12"/>
  <c r="B849" i="12"/>
  <c r="B848" i="12"/>
  <c r="B847" i="12"/>
  <c r="B846" i="12"/>
  <c r="B845" i="12"/>
  <c r="B844" i="12"/>
  <c r="B843" i="12"/>
  <c r="B842" i="12"/>
  <c r="B841" i="12"/>
  <c r="B840" i="12"/>
  <c r="B839" i="12"/>
  <c r="B838" i="12"/>
  <c r="B837" i="12"/>
  <c r="B836" i="12"/>
  <c r="B835" i="12"/>
  <c r="B834" i="12"/>
  <c r="B833" i="12"/>
  <c r="B832" i="12"/>
  <c r="B831" i="12"/>
  <c r="B830" i="12"/>
  <c r="B829" i="12"/>
  <c r="B828" i="12"/>
  <c r="B827" i="12"/>
  <c r="B826" i="12"/>
  <c r="B825" i="12"/>
  <c r="B824" i="12"/>
  <c r="B823" i="12"/>
  <c r="B822" i="12"/>
  <c r="B821" i="12"/>
  <c r="B820" i="12"/>
  <c r="B819" i="12"/>
  <c r="B818" i="12"/>
  <c r="B817" i="12"/>
  <c r="B816" i="12"/>
  <c r="B815" i="12"/>
  <c r="B814" i="12"/>
  <c r="B813" i="12"/>
  <c r="B812" i="12"/>
  <c r="B811" i="12"/>
  <c r="B810" i="12"/>
  <c r="B809" i="12"/>
  <c r="B808" i="12"/>
  <c r="B807" i="12"/>
  <c r="B806" i="12"/>
  <c r="B805" i="12"/>
  <c r="B804" i="12"/>
  <c r="B803" i="12"/>
  <c r="B802" i="12"/>
  <c r="B801" i="12"/>
  <c r="B800" i="12"/>
  <c r="B799" i="12"/>
  <c r="B798" i="12"/>
  <c r="B797" i="12"/>
  <c r="B796" i="12"/>
  <c r="B795" i="12"/>
  <c r="B794" i="12"/>
  <c r="B793" i="12"/>
  <c r="B792" i="12"/>
  <c r="B791" i="12"/>
  <c r="B790" i="12"/>
  <c r="B789" i="12"/>
  <c r="B788" i="12"/>
  <c r="B787" i="12"/>
  <c r="B786" i="12"/>
  <c r="B785" i="12"/>
  <c r="B784" i="12"/>
  <c r="B783" i="12"/>
  <c r="B782" i="12"/>
  <c r="B781" i="12"/>
  <c r="B780" i="12"/>
  <c r="B779" i="12"/>
  <c r="B778" i="12"/>
  <c r="B777" i="12"/>
  <c r="B776" i="12"/>
  <c r="B775" i="12"/>
  <c r="B774" i="12"/>
  <c r="B773" i="12"/>
  <c r="B772" i="12"/>
  <c r="B771" i="12"/>
  <c r="B770" i="12"/>
  <c r="B769" i="12"/>
  <c r="B768" i="12"/>
  <c r="B767" i="12"/>
  <c r="B766" i="12"/>
  <c r="B765" i="12"/>
  <c r="B764" i="12"/>
  <c r="B763" i="12"/>
  <c r="B762" i="12"/>
  <c r="B761" i="12"/>
  <c r="B760" i="12"/>
  <c r="B759" i="12"/>
  <c r="B758" i="12"/>
  <c r="B757" i="12"/>
  <c r="B756" i="12"/>
  <c r="B755" i="12"/>
  <c r="B754" i="12"/>
  <c r="B753" i="12"/>
  <c r="B752" i="12"/>
  <c r="B751" i="12"/>
  <c r="B750" i="12"/>
  <c r="B749" i="12"/>
  <c r="B748" i="12"/>
  <c r="B747" i="12"/>
  <c r="B746" i="12"/>
  <c r="B745" i="12"/>
  <c r="B744" i="12"/>
  <c r="B743" i="12"/>
  <c r="B742" i="12"/>
  <c r="B741" i="12"/>
  <c r="B740" i="12"/>
  <c r="B739" i="12"/>
  <c r="B738" i="12"/>
  <c r="B737" i="12"/>
  <c r="B736" i="12"/>
  <c r="B735" i="12"/>
  <c r="B734" i="12"/>
  <c r="B733" i="12"/>
  <c r="B732" i="12"/>
  <c r="B731" i="12"/>
  <c r="B730" i="12"/>
  <c r="B729" i="12"/>
  <c r="B728" i="12"/>
  <c r="B727" i="12"/>
  <c r="B726" i="12"/>
  <c r="B725" i="12"/>
  <c r="B724" i="12"/>
  <c r="B723" i="12"/>
  <c r="B722" i="12"/>
  <c r="B721" i="12"/>
  <c r="B720" i="12"/>
  <c r="B719" i="12"/>
  <c r="B718" i="12"/>
  <c r="B717" i="12"/>
  <c r="B716" i="12"/>
  <c r="B715" i="12"/>
  <c r="B714" i="12"/>
  <c r="B713" i="12"/>
  <c r="B712" i="12"/>
  <c r="B711" i="12"/>
  <c r="B710" i="12"/>
  <c r="B709" i="12"/>
  <c r="B708" i="12"/>
  <c r="B707" i="12"/>
  <c r="B706" i="12"/>
  <c r="B705" i="12"/>
  <c r="B704" i="12"/>
  <c r="B703" i="12"/>
  <c r="B702" i="12"/>
  <c r="B701" i="12"/>
  <c r="B700" i="12"/>
  <c r="B699" i="12"/>
  <c r="B698" i="12"/>
  <c r="B697" i="12"/>
  <c r="B696" i="12"/>
  <c r="B695" i="12"/>
  <c r="B694" i="12"/>
  <c r="B693" i="12"/>
  <c r="B692" i="12"/>
  <c r="B691" i="12"/>
  <c r="B690" i="12"/>
  <c r="B689" i="12"/>
  <c r="B688" i="12"/>
  <c r="B687" i="12"/>
  <c r="B686" i="12"/>
  <c r="B685" i="12"/>
  <c r="B684" i="12"/>
  <c r="B683" i="12"/>
  <c r="B682" i="12"/>
  <c r="B681" i="12"/>
  <c r="B680" i="12"/>
  <c r="B679" i="12"/>
  <c r="B678" i="12"/>
  <c r="B677" i="12"/>
  <c r="B676" i="12"/>
  <c r="B675" i="12"/>
  <c r="B674" i="12"/>
  <c r="B673" i="12"/>
  <c r="B672" i="12"/>
  <c r="B671" i="12"/>
  <c r="B670" i="12"/>
  <c r="B669" i="12"/>
  <c r="B668" i="12"/>
  <c r="B667" i="12"/>
  <c r="B666" i="12"/>
  <c r="B665" i="12"/>
  <c r="B664" i="12"/>
  <c r="B663" i="12"/>
  <c r="B662" i="12"/>
  <c r="B661" i="12"/>
  <c r="B660" i="12"/>
  <c r="B659" i="12"/>
  <c r="B658" i="12"/>
  <c r="B657" i="12"/>
  <c r="B656" i="12"/>
  <c r="B655" i="12"/>
  <c r="B654" i="12"/>
  <c r="B653" i="12"/>
  <c r="B652" i="12"/>
  <c r="B651" i="12"/>
  <c r="B650" i="12"/>
  <c r="B649" i="12"/>
  <c r="B648" i="12"/>
  <c r="B647" i="12"/>
  <c r="B646" i="12"/>
  <c r="B645" i="12"/>
  <c r="B644" i="12"/>
  <c r="B643" i="12"/>
  <c r="B642" i="12"/>
  <c r="B641" i="12"/>
  <c r="B640" i="12"/>
  <c r="B639" i="12"/>
  <c r="B638" i="12"/>
  <c r="B637" i="12"/>
  <c r="B636" i="12"/>
  <c r="B635" i="12"/>
  <c r="B634" i="12"/>
  <c r="B633" i="12"/>
  <c r="B632" i="12"/>
  <c r="B631" i="12"/>
  <c r="B630" i="12"/>
  <c r="B629" i="12"/>
  <c r="B628" i="12"/>
  <c r="B627" i="12"/>
  <c r="B626" i="12"/>
  <c r="B625" i="12"/>
  <c r="B624" i="12"/>
  <c r="B623" i="12"/>
  <c r="B622" i="12"/>
  <c r="B621" i="12"/>
  <c r="B620" i="12"/>
  <c r="B619" i="12"/>
  <c r="B618" i="12"/>
  <c r="B617" i="12"/>
  <c r="B616" i="12"/>
  <c r="B615" i="12"/>
  <c r="B614" i="12"/>
  <c r="B613" i="12"/>
  <c r="B612" i="12"/>
  <c r="B611" i="12"/>
  <c r="B610" i="12"/>
  <c r="B609" i="12"/>
  <c r="B608" i="12"/>
  <c r="B607" i="12"/>
  <c r="B606" i="12"/>
  <c r="B605" i="12"/>
  <c r="B604" i="12"/>
  <c r="B603" i="12"/>
  <c r="B602" i="12"/>
  <c r="B601" i="12"/>
  <c r="B600" i="12"/>
  <c r="B599" i="12"/>
  <c r="B598" i="12"/>
  <c r="B597" i="12"/>
  <c r="B596" i="12"/>
  <c r="B595" i="12"/>
  <c r="B594" i="12"/>
  <c r="B593" i="12"/>
  <c r="B592" i="12"/>
  <c r="B591" i="12"/>
  <c r="B590" i="12"/>
  <c r="B589" i="12"/>
  <c r="B588" i="12"/>
  <c r="B587" i="12"/>
  <c r="B586" i="12"/>
  <c r="B585" i="12"/>
  <c r="B584" i="12"/>
  <c r="B583" i="12"/>
  <c r="B582" i="12"/>
  <c r="B581" i="12"/>
  <c r="B580" i="12"/>
  <c r="B579" i="12"/>
  <c r="B578" i="12"/>
  <c r="B577" i="12"/>
  <c r="B576" i="12"/>
  <c r="B575" i="12"/>
  <c r="B574" i="12"/>
  <c r="B573" i="12"/>
  <c r="B572" i="12"/>
  <c r="B571" i="12"/>
  <c r="B570" i="12"/>
  <c r="B569" i="12"/>
  <c r="B568" i="12"/>
  <c r="B567" i="12"/>
  <c r="B566" i="12"/>
  <c r="B565" i="12"/>
  <c r="B564" i="12"/>
  <c r="B563" i="12"/>
  <c r="B562" i="12"/>
  <c r="B561" i="12"/>
  <c r="B560" i="12"/>
  <c r="B559" i="12"/>
  <c r="B558" i="12"/>
  <c r="B557" i="12"/>
  <c r="B556" i="12"/>
  <c r="B555" i="12"/>
  <c r="B554" i="12"/>
  <c r="B553" i="12"/>
  <c r="B552" i="12"/>
  <c r="B551" i="12"/>
  <c r="B550" i="12"/>
  <c r="B549" i="12"/>
  <c r="B548" i="12"/>
  <c r="B547" i="12"/>
  <c r="B546" i="12"/>
  <c r="B545" i="12"/>
  <c r="B544" i="12"/>
  <c r="B543" i="12"/>
  <c r="B542" i="12"/>
  <c r="B541" i="12"/>
  <c r="B540" i="12"/>
  <c r="B539" i="12"/>
  <c r="B538" i="12"/>
  <c r="B537" i="12"/>
  <c r="B536" i="12"/>
  <c r="B535" i="12"/>
  <c r="B534" i="12"/>
  <c r="B533" i="12"/>
  <c r="B532" i="12"/>
  <c r="B531" i="12"/>
  <c r="B530" i="12"/>
  <c r="B529" i="12"/>
  <c r="B528" i="12"/>
  <c r="B527" i="12"/>
  <c r="B526" i="12"/>
  <c r="B525" i="12"/>
  <c r="B524" i="12"/>
  <c r="B523" i="12"/>
  <c r="B522" i="12"/>
  <c r="B521" i="12"/>
  <c r="B520" i="12"/>
  <c r="B519" i="12"/>
  <c r="B518" i="12"/>
  <c r="B517" i="12"/>
  <c r="B516" i="12"/>
  <c r="B515" i="12"/>
  <c r="B514" i="12"/>
  <c r="B513" i="12"/>
  <c r="B512" i="12"/>
  <c r="B511" i="12"/>
  <c r="B510" i="12"/>
  <c r="B509" i="12"/>
  <c r="B508" i="12"/>
  <c r="B507" i="12"/>
  <c r="B506" i="12"/>
  <c r="B505" i="12"/>
  <c r="B504" i="12"/>
  <c r="B503" i="12"/>
  <c r="B502" i="12"/>
  <c r="B501" i="12"/>
  <c r="B500" i="12"/>
  <c r="B499" i="12"/>
  <c r="B498" i="12"/>
  <c r="B497" i="12"/>
  <c r="B496" i="12"/>
  <c r="B495" i="12"/>
  <c r="B494" i="12"/>
  <c r="B493" i="12"/>
  <c r="B492" i="12"/>
  <c r="B491" i="12"/>
  <c r="B490" i="12"/>
  <c r="B489" i="12"/>
  <c r="B488" i="12"/>
  <c r="B487" i="12"/>
  <c r="B486" i="12"/>
  <c r="B485" i="12"/>
  <c r="B484" i="12"/>
  <c r="B483" i="12"/>
  <c r="B482" i="12"/>
  <c r="B481" i="12"/>
  <c r="B480" i="12"/>
  <c r="B479" i="12"/>
  <c r="B478" i="12"/>
  <c r="B477" i="12"/>
  <c r="B476" i="12"/>
  <c r="B475" i="12"/>
  <c r="B474" i="12"/>
  <c r="B473" i="12"/>
  <c r="B472" i="12"/>
  <c r="B471" i="12"/>
  <c r="B470" i="12"/>
  <c r="B469" i="12"/>
  <c r="B468" i="12"/>
  <c r="B467" i="12"/>
  <c r="B466" i="12"/>
  <c r="B465" i="12"/>
  <c r="B464" i="12"/>
  <c r="B463" i="12"/>
  <c r="B462" i="12"/>
  <c r="B461" i="12"/>
  <c r="B460" i="12"/>
  <c r="B459" i="12"/>
  <c r="B458" i="12"/>
  <c r="B457" i="12"/>
  <c r="B456" i="12"/>
  <c r="B455" i="12"/>
  <c r="B454" i="12"/>
  <c r="B453" i="12"/>
  <c r="B452" i="12"/>
  <c r="B451" i="12"/>
  <c r="B450" i="12"/>
  <c r="B449" i="12"/>
  <c r="B448" i="12"/>
  <c r="B447" i="12"/>
  <c r="B446" i="12"/>
  <c r="B445" i="12"/>
  <c r="B444" i="12"/>
  <c r="B443" i="12"/>
  <c r="B442" i="12"/>
  <c r="B441" i="12"/>
  <c r="B440" i="12"/>
  <c r="B439" i="12"/>
  <c r="B438" i="12"/>
  <c r="B437" i="12"/>
  <c r="B436" i="12"/>
  <c r="B435" i="12"/>
  <c r="B434" i="12"/>
  <c r="B433" i="12"/>
  <c r="B432" i="12"/>
  <c r="B431" i="12"/>
  <c r="B430" i="12"/>
  <c r="B429" i="12"/>
  <c r="B428" i="12"/>
  <c r="B427" i="12"/>
  <c r="B426" i="12"/>
  <c r="B425" i="12"/>
  <c r="B424" i="12"/>
  <c r="B423" i="12"/>
  <c r="B422" i="12"/>
  <c r="B421" i="12"/>
  <c r="B420" i="12"/>
  <c r="B419" i="12"/>
  <c r="B418" i="12"/>
  <c r="B417" i="12"/>
  <c r="B416" i="12"/>
  <c r="B415" i="12"/>
  <c r="B414" i="12"/>
  <c r="B413" i="12"/>
  <c r="B412" i="12"/>
  <c r="B411" i="12"/>
  <c r="B410" i="12"/>
  <c r="B409" i="12"/>
  <c r="B408" i="12"/>
  <c r="B407" i="12"/>
  <c r="B406" i="12"/>
  <c r="B405" i="12"/>
  <c r="B404" i="12"/>
  <c r="B403" i="12"/>
  <c r="B402" i="12"/>
  <c r="B401" i="12"/>
  <c r="B400" i="12"/>
  <c r="B399" i="12"/>
  <c r="B398" i="12"/>
  <c r="B397" i="12"/>
  <c r="B396" i="12"/>
  <c r="B395" i="12"/>
  <c r="B394" i="12"/>
  <c r="B393" i="12"/>
  <c r="B392" i="12"/>
  <c r="B391" i="12"/>
  <c r="B390" i="12"/>
  <c r="B389" i="12"/>
  <c r="B388" i="12"/>
  <c r="B387" i="12"/>
  <c r="B386" i="12"/>
  <c r="B385" i="12"/>
  <c r="B384" i="12"/>
  <c r="B383" i="12"/>
  <c r="B382" i="12"/>
  <c r="B381" i="12"/>
  <c r="B380" i="12"/>
  <c r="B379" i="12"/>
  <c r="B378" i="12"/>
  <c r="B377" i="12"/>
  <c r="B376" i="12"/>
  <c r="B375" i="12"/>
  <c r="B374" i="12"/>
  <c r="B373" i="12"/>
  <c r="B372" i="12"/>
  <c r="B371" i="12"/>
  <c r="B370" i="12"/>
  <c r="B369" i="12"/>
  <c r="B368" i="12"/>
  <c r="B367" i="12"/>
  <c r="B366" i="12"/>
  <c r="B365" i="12"/>
  <c r="B364" i="12"/>
  <c r="B363" i="12"/>
  <c r="B362" i="12"/>
  <c r="B361" i="12"/>
  <c r="B360" i="12"/>
  <c r="B359" i="12"/>
  <c r="B358" i="12"/>
  <c r="B357" i="12"/>
  <c r="B356" i="12"/>
  <c r="B355" i="12"/>
  <c r="B354" i="12"/>
  <c r="B353" i="12"/>
  <c r="B352" i="12"/>
  <c r="B351" i="12"/>
  <c r="B350" i="12"/>
  <c r="B349" i="12"/>
  <c r="B348" i="12"/>
  <c r="B347" i="12"/>
  <c r="B346" i="12"/>
  <c r="B345" i="12"/>
  <c r="B344" i="12"/>
  <c r="B343" i="12"/>
  <c r="B342" i="12"/>
  <c r="B341" i="12"/>
  <c r="B340" i="12"/>
  <c r="B339" i="12"/>
  <c r="B338" i="12"/>
  <c r="B337" i="12"/>
  <c r="B336" i="12"/>
  <c r="B335" i="12"/>
  <c r="B334" i="12"/>
  <c r="B333" i="12"/>
  <c r="B332" i="12"/>
  <c r="B331" i="12"/>
  <c r="B330" i="12"/>
  <c r="B329" i="12"/>
  <c r="B328" i="12"/>
  <c r="B327" i="12"/>
  <c r="B326" i="12"/>
  <c r="B325" i="12"/>
  <c r="B324" i="12"/>
  <c r="B323" i="12"/>
  <c r="B322" i="12"/>
  <c r="B321" i="12"/>
  <c r="B320" i="12"/>
  <c r="B319" i="12"/>
  <c r="B318" i="12"/>
  <c r="B317" i="12"/>
  <c r="B316" i="12"/>
  <c r="B315" i="12"/>
  <c r="B314" i="12"/>
  <c r="B313" i="12"/>
  <c r="B312" i="12"/>
  <c r="B311" i="12"/>
  <c r="B310" i="12"/>
  <c r="B309" i="12"/>
  <c r="B308" i="12"/>
  <c r="B307" i="12"/>
  <c r="B306" i="12"/>
  <c r="B305" i="12"/>
  <c r="B304" i="12"/>
  <c r="B303" i="12"/>
  <c r="B302" i="12"/>
  <c r="B301" i="12"/>
  <c r="B300" i="12"/>
  <c r="B299" i="12"/>
  <c r="B298" i="12"/>
  <c r="B297" i="12"/>
  <c r="B296" i="12"/>
  <c r="B295" i="12"/>
  <c r="B294" i="12"/>
  <c r="B293" i="12"/>
  <c r="B292" i="12"/>
  <c r="B291" i="12"/>
  <c r="B290" i="12"/>
  <c r="B289" i="12"/>
  <c r="B288" i="12"/>
  <c r="B287" i="12"/>
  <c r="B286" i="12"/>
  <c r="B285" i="12"/>
  <c r="B284" i="12"/>
  <c r="B283" i="12"/>
  <c r="B282" i="12"/>
  <c r="B281" i="12"/>
  <c r="B280" i="12"/>
  <c r="B279" i="12"/>
  <c r="B278" i="12"/>
  <c r="B277" i="12"/>
  <c r="B276" i="12"/>
  <c r="B275" i="12"/>
  <c r="B274" i="12"/>
  <c r="B273" i="12"/>
  <c r="B272" i="12"/>
  <c r="B271" i="12"/>
  <c r="B270" i="12"/>
  <c r="B269" i="12"/>
  <c r="B268" i="12"/>
  <c r="B267" i="12"/>
  <c r="B266" i="12"/>
  <c r="B265" i="12"/>
  <c r="B264" i="12"/>
  <c r="B263" i="12"/>
  <c r="B262" i="12"/>
  <c r="B261" i="12"/>
  <c r="B260" i="12"/>
  <c r="B259" i="12"/>
  <c r="B258" i="12"/>
  <c r="B257" i="12"/>
  <c r="B256" i="12"/>
  <c r="B255" i="12"/>
  <c r="B254" i="12"/>
  <c r="B253" i="12"/>
  <c r="B252" i="12"/>
  <c r="B251" i="12"/>
  <c r="B250" i="12"/>
  <c r="B249" i="12"/>
  <c r="B248" i="12"/>
  <c r="B247" i="12"/>
  <c r="B246" i="12"/>
  <c r="B245" i="12"/>
  <c r="B244" i="12"/>
  <c r="B243" i="12"/>
  <c r="B242" i="12"/>
  <c r="B241" i="12"/>
  <c r="B240" i="12"/>
  <c r="B239" i="12"/>
  <c r="B238" i="12"/>
  <c r="B237" i="12"/>
  <c r="B236" i="12"/>
  <c r="B235" i="12"/>
  <c r="B234" i="12"/>
  <c r="B233" i="12"/>
  <c r="B232" i="12"/>
  <c r="B231" i="12"/>
  <c r="B230" i="12"/>
  <c r="B229" i="12"/>
  <c r="B228" i="12"/>
  <c r="B227" i="12"/>
  <c r="B226" i="12"/>
  <c r="B225" i="12"/>
  <c r="B224" i="12"/>
  <c r="B223" i="12"/>
  <c r="B222" i="12"/>
  <c r="B221" i="12"/>
  <c r="B220" i="12"/>
  <c r="B219" i="12"/>
  <c r="B218" i="12"/>
  <c r="B217" i="12"/>
  <c r="B216" i="12"/>
  <c r="B215" i="12"/>
  <c r="B214" i="12"/>
  <c r="B213" i="12"/>
  <c r="B212" i="12"/>
  <c r="B211" i="12"/>
  <c r="B210" i="12"/>
  <c r="B209" i="12"/>
  <c r="B208" i="12"/>
  <c r="B207" i="12"/>
  <c r="B206" i="12"/>
  <c r="B205" i="12"/>
  <c r="B204" i="12"/>
  <c r="B203" i="12"/>
  <c r="B202" i="12"/>
  <c r="B201" i="12"/>
  <c r="B200" i="12"/>
  <c r="B199" i="12"/>
  <c r="B198" i="12"/>
  <c r="B197" i="12"/>
  <c r="B196" i="12"/>
  <c r="B195" i="12"/>
  <c r="B194" i="12"/>
  <c r="B193" i="12"/>
  <c r="B192" i="12"/>
  <c r="B191" i="12"/>
  <c r="B190" i="12"/>
  <c r="B189" i="12"/>
  <c r="B188" i="12"/>
  <c r="B187" i="12"/>
  <c r="B186" i="12"/>
  <c r="B185" i="12"/>
  <c r="B184" i="12"/>
  <c r="B183" i="12"/>
  <c r="B182" i="12"/>
  <c r="B181" i="12"/>
  <c r="B180" i="12"/>
  <c r="B179" i="12"/>
  <c r="B178" i="12"/>
  <c r="B177" i="12"/>
  <c r="B176" i="12"/>
  <c r="B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40" i="12"/>
  <c r="B139" i="12"/>
  <c r="B138" i="12"/>
  <c r="B137" i="12"/>
  <c r="B136" i="12"/>
  <c r="B135" i="12"/>
  <c r="B134" i="12"/>
  <c r="B133" i="12"/>
  <c r="B132" i="12"/>
  <c r="B131" i="12"/>
  <c r="B130" i="12"/>
  <c r="B129" i="12"/>
  <c r="B128" i="12"/>
  <c r="B127" i="12"/>
  <c r="B126" i="12"/>
  <c r="B125" i="12"/>
  <c r="B124" i="12"/>
  <c r="B123" i="12"/>
  <c r="B122" i="12"/>
  <c r="B121" i="12"/>
  <c r="B120" i="12"/>
  <c r="B119" i="12"/>
  <c r="B118" i="12"/>
  <c r="B117" i="12"/>
  <c r="B116" i="12"/>
  <c r="B115" i="12"/>
  <c r="B114" i="12"/>
  <c r="B113" i="12"/>
  <c r="B112" i="12"/>
  <c r="B111" i="12"/>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AA4" i="12"/>
  <c r="AE1209" i="8"/>
  <c r="AH1209" i="8"/>
  <c r="J1209" i="12"/>
  <c r="AK1209" i="8"/>
  <c r="M1209" i="12"/>
  <c r="AH10" i="8"/>
  <c r="J10" i="12"/>
  <c r="AH1210" i="8"/>
  <c r="J1210" i="12"/>
  <c r="AH1208" i="8"/>
  <c r="J1208" i="12"/>
  <c r="AH1207" i="8"/>
  <c r="J1207" i="12"/>
  <c r="AH1206" i="8"/>
  <c r="J1206" i="12"/>
  <c r="AH1205" i="8"/>
  <c r="J1205" i="12"/>
  <c r="AH1204" i="8"/>
  <c r="J1204" i="12"/>
  <c r="AH1203" i="8"/>
  <c r="J1203" i="12"/>
  <c r="AH1202" i="8"/>
  <c r="J1202" i="12"/>
  <c r="AH1201" i="8"/>
  <c r="J1201" i="12"/>
  <c r="AH1200" i="8"/>
  <c r="J1200" i="12"/>
  <c r="AH1199" i="8"/>
  <c r="J1199" i="12"/>
  <c r="AH1198" i="8"/>
  <c r="J1198" i="12"/>
  <c r="AH1197" i="8"/>
  <c r="J1197" i="12"/>
  <c r="AH1196" i="8"/>
  <c r="J1196" i="12"/>
  <c r="AH1195" i="8"/>
  <c r="J1195" i="12"/>
  <c r="AH1194" i="8"/>
  <c r="J1194" i="12"/>
  <c r="AH1193" i="8"/>
  <c r="J1193" i="12"/>
  <c r="AH1192" i="8"/>
  <c r="J1192" i="12"/>
  <c r="AH1191" i="8"/>
  <c r="J1191" i="12"/>
  <c r="AH1190" i="8"/>
  <c r="J1190" i="12"/>
  <c r="AH1189" i="8"/>
  <c r="J1189" i="12"/>
  <c r="AH1188" i="8"/>
  <c r="J1188" i="12"/>
  <c r="AH1187" i="8"/>
  <c r="J1187" i="12"/>
  <c r="AH1186" i="8"/>
  <c r="J1186" i="12"/>
  <c r="AH1185" i="8"/>
  <c r="J1185" i="12"/>
  <c r="AH1184" i="8"/>
  <c r="J1184" i="12"/>
  <c r="AH1183" i="8"/>
  <c r="J1183" i="12"/>
  <c r="AH1182" i="8"/>
  <c r="J1182" i="12"/>
  <c r="AH1181" i="8"/>
  <c r="J1181" i="12"/>
  <c r="AH1180" i="8"/>
  <c r="J1180" i="12"/>
  <c r="AH1179" i="8"/>
  <c r="J1179" i="12"/>
  <c r="AH1178" i="8"/>
  <c r="J1178" i="12"/>
  <c r="AH1177" i="8"/>
  <c r="J1177" i="12"/>
  <c r="AH1176" i="8"/>
  <c r="J1176" i="12"/>
  <c r="AH1175" i="8"/>
  <c r="J1175" i="12"/>
  <c r="AH1174" i="8"/>
  <c r="J1174" i="12"/>
  <c r="AH1173" i="8"/>
  <c r="J1173" i="12"/>
  <c r="AH1172" i="8"/>
  <c r="J1172" i="12"/>
  <c r="AH1171" i="8"/>
  <c r="J1171" i="12"/>
  <c r="AH1170" i="8"/>
  <c r="J1170" i="12"/>
  <c r="AH1169" i="8"/>
  <c r="J1169" i="12"/>
  <c r="AH1168" i="8"/>
  <c r="J1168" i="12"/>
  <c r="AH1167" i="8"/>
  <c r="J1167" i="12"/>
  <c r="AH1166" i="8"/>
  <c r="J1166" i="12"/>
  <c r="AH1165" i="8"/>
  <c r="J1165" i="12"/>
  <c r="AH1164" i="8"/>
  <c r="J1164" i="12"/>
  <c r="AH1163" i="8"/>
  <c r="J1163" i="12"/>
  <c r="AH1162" i="8"/>
  <c r="J1162" i="12"/>
  <c r="AH1161" i="8"/>
  <c r="J1161" i="12"/>
  <c r="AH1160" i="8"/>
  <c r="J1160" i="12"/>
  <c r="AH1159" i="8"/>
  <c r="J1159" i="12"/>
  <c r="AH1158" i="8"/>
  <c r="J1158" i="12"/>
  <c r="AH1157" i="8"/>
  <c r="J1157" i="12"/>
  <c r="AH1156" i="8"/>
  <c r="J1156" i="12"/>
  <c r="AH1155" i="8"/>
  <c r="J1155" i="12"/>
  <c r="AH1154" i="8"/>
  <c r="J1154" i="12"/>
  <c r="AH1153" i="8"/>
  <c r="J1153" i="12"/>
  <c r="AH1152" i="8"/>
  <c r="J1152" i="12"/>
  <c r="AH1151" i="8"/>
  <c r="J1151" i="12"/>
  <c r="AH1150" i="8"/>
  <c r="J1150" i="12"/>
  <c r="AH1149" i="8"/>
  <c r="J1149" i="12"/>
  <c r="AH1148" i="8"/>
  <c r="J1148" i="12"/>
  <c r="AH1147" i="8"/>
  <c r="J1147" i="12"/>
  <c r="AH1146" i="8"/>
  <c r="J1146" i="12"/>
  <c r="AH1145" i="8"/>
  <c r="J1145" i="12"/>
  <c r="AH1144" i="8"/>
  <c r="J1144" i="12"/>
  <c r="AH1143" i="8"/>
  <c r="J1143" i="12"/>
  <c r="AH1142" i="8"/>
  <c r="J1142" i="12"/>
  <c r="AH1141" i="8"/>
  <c r="J1141" i="12"/>
  <c r="AH1140" i="8"/>
  <c r="J1140" i="12"/>
  <c r="AH1139" i="8"/>
  <c r="J1139" i="12"/>
  <c r="AH1138" i="8"/>
  <c r="J1138" i="12"/>
  <c r="AH1137" i="8"/>
  <c r="J1137" i="12"/>
  <c r="AH1136" i="8"/>
  <c r="J1136" i="12"/>
  <c r="AH1135" i="8"/>
  <c r="J1135" i="12"/>
  <c r="AH1134" i="8"/>
  <c r="J1134" i="12"/>
  <c r="AH1133" i="8"/>
  <c r="J1133" i="12"/>
  <c r="AH1132" i="8"/>
  <c r="J1132" i="12"/>
  <c r="AH1131" i="8"/>
  <c r="J1131" i="12"/>
  <c r="AH1130" i="8"/>
  <c r="J1130" i="12"/>
  <c r="AH1129" i="8"/>
  <c r="J1129" i="12"/>
  <c r="AH1128" i="8"/>
  <c r="J1128" i="12"/>
  <c r="AH1127" i="8"/>
  <c r="J1127" i="12"/>
  <c r="AH1126" i="8"/>
  <c r="J1126" i="12"/>
  <c r="AH1125" i="8"/>
  <c r="J1125" i="12"/>
  <c r="AH1124" i="8"/>
  <c r="J1124" i="12"/>
  <c r="AH1123" i="8"/>
  <c r="J1123" i="12"/>
  <c r="AH1122" i="8"/>
  <c r="J1122" i="12"/>
  <c r="AH1121" i="8"/>
  <c r="J1121" i="12"/>
  <c r="AH1120" i="8"/>
  <c r="J1120" i="12"/>
  <c r="AH1119" i="8"/>
  <c r="J1119" i="12"/>
  <c r="AH1118" i="8"/>
  <c r="J1118" i="12"/>
  <c r="AH1117" i="8"/>
  <c r="J1117" i="12"/>
  <c r="AH1116" i="8"/>
  <c r="J1116" i="12"/>
  <c r="AH1115" i="8"/>
  <c r="J1115" i="12"/>
  <c r="AH1114" i="8"/>
  <c r="J1114" i="12"/>
  <c r="AH1113" i="8"/>
  <c r="J1113" i="12"/>
  <c r="AH1112" i="8"/>
  <c r="J1112" i="12"/>
  <c r="AH1111" i="8"/>
  <c r="J1111" i="12"/>
  <c r="AH1110" i="8"/>
  <c r="J1110" i="12"/>
  <c r="AH1109" i="8"/>
  <c r="J1109" i="12"/>
  <c r="AH1108" i="8"/>
  <c r="J1108" i="12"/>
  <c r="AH1107" i="8"/>
  <c r="J1107" i="12"/>
  <c r="AH1106" i="8"/>
  <c r="J1106" i="12"/>
  <c r="AH1105" i="8"/>
  <c r="J1105" i="12"/>
  <c r="AH1104" i="8"/>
  <c r="J1104" i="12"/>
  <c r="AH1103" i="8"/>
  <c r="J1103" i="12"/>
  <c r="AH1102" i="8"/>
  <c r="J1102" i="12"/>
  <c r="AH1101" i="8"/>
  <c r="J1101" i="12"/>
  <c r="AH1100" i="8"/>
  <c r="J1100" i="12"/>
  <c r="AH1099" i="8"/>
  <c r="J1099" i="12"/>
  <c r="AH1098" i="8"/>
  <c r="J1098" i="12"/>
  <c r="AH1097" i="8"/>
  <c r="J1097" i="12"/>
  <c r="AH1096" i="8"/>
  <c r="J1096" i="12"/>
  <c r="AH1095" i="8"/>
  <c r="J1095" i="12"/>
  <c r="AH1094" i="8"/>
  <c r="J1094" i="12"/>
  <c r="AH1093" i="8"/>
  <c r="J1093" i="12"/>
  <c r="AH1092" i="8"/>
  <c r="J1092" i="12"/>
  <c r="AH1091" i="8"/>
  <c r="J1091" i="12"/>
  <c r="AH1090" i="8"/>
  <c r="J1090" i="12"/>
  <c r="AH1089" i="8"/>
  <c r="J1089" i="12"/>
  <c r="AH1088" i="8"/>
  <c r="J1088" i="12"/>
  <c r="AH1087" i="8"/>
  <c r="J1087" i="12"/>
  <c r="AH1086" i="8"/>
  <c r="J1086" i="12"/>
  <c r="AH1085" i="8"/>
  <c r="J1085" i="12"/>
  <c r="AH1084" i="8"/>
  <c r="J1084" i="12"/>
  <c r="AH1083" i="8"/>
  <c r="J1083" i="12"/>
  <c r="AH1082" i="8"/>
  <c r="J1082" i="12"/>
  <c r="AH1081" i="8"/>
  <c r="J1081" i="12"/>
  <c r="AH1080" i="8"/>
  <c r="J1080" i="12"/>
  <c r="AH1079" i="8"/>
  <c r="J1079" i="12"/>
  <c r="AH1078" i="8"/>
  <c r="J1078" i="12"/>
  <c r="AH1077" i="8"/>
  <c r="J1077" i="12"/>
  <c r="AH1076" i="8"/>
  <c r="J1076" i="12"/>
  <c r="AH1075" i="8"/>
  <c r="J1075" i="12"/>
  <c r="AH1074" i="8"/>
  <c r="J1074" i="12"/>
  <c r="AH1073" i="8"/>
  <c r="J1073" i="12"/>
  <c r="AH1072" i="8"/>
  <c r="J1072" i="12"/>
  <c r="AH1071" i="8"/>
  <c r="J1071" i="12"/>
  <c r="AH1070" i="8"/>
  <c r="J1070" i="12"/>
  <c r="AH1069" i="8"/>
  <c r="J1069" i="12"/>
  <c r="AH1068" i="8"/>
  <c r="J1068" i="12"/>
  <c r="AH1067" i="8"/>
  <c r="J1067" i="12"/>
  <c r="AH1066" i="8"/>
  <c r="J1066" i="12"/>
  <c r="AH1065" i="8"/>
  <c r="J1065" i="12"/>
  <c r="AH1064" i="8"/>
  <c r="J1064" i="12"/>
  <c r="AH1063" i="8"/>
  <c r="J1063" i="12"/>
  <c r="AH1062" i="8"/>
  <c r="J1062" i="12"/>
  <c r="AH1061" i="8"/>
  <c r="J1061" i="12"/>
  <c r="AH1060" i="8"/>
  <c r="J1060" i="12"/>
  <c r="AH1059" i="8"/>
  <c r="J1059" i="12"/>
  <c r="AH1058" i="8"/>
  <c r="J1058" i="12"/>
  <c r="AH1057" i="8"/>
  <c r="J1057" i="12"/>
  <c r="AH1056" i="8"/>
  <c r="J1056" i="12"/>
  <c r="AH1055" i="8"/>
  <c r="J1055" i="12"/>
  <c r="AH1054" i="8"/>
  <c r="J1054" i="12"/>
  <c r="AH1053" i="8"/>
  <c r="J1053" i="12"/>
  <c r="AH1052" i="8"/>
  <c r="J1052" i="12"/>
  <c r="AH1051" i="8"/>
  <c r="J1051" i="12"/>
  <c r="AH1050" i="8"/>
  <c r="J1050" i="12"/>
  <c r="AH1049" i="8"/>
  <c r="J1049" i="12"/>
  <c r="AH1048" i="8"/>
  <c r="J1048" i="12"/>
  <c r="AH1047" i="8"/>
  <c r="J1047" i="12"/>
  <c r="AH1046" i="8"/>
  <c r="J1046" i="12"/>
  <c r="AH1045" i="8"/>
  <c r="J1045" i="12"/>
  <c r="AH1044" i="8"/>
  <c r="J1044" i="12"/>
  <c r="AH1043" i="8"/>
  <c r="J1043" i="12"/>
  <c r="AH1042" i="8"/>
  <c r="J1042" i="12"/>
  <c r="AH1041" i="8"/>
  <c r="J1041" i="12"/>
  <c r="AH1040" i="8"/>
  <c r="J1040" i="12"/>
  <c r="AH1039" i="8"/>
  <c r="J1039" i="12"/>
  <c r="AH1038" i="8"/>
  <c r="J1038" i="12"/>
  <c r="AH1037" i="8"/>
  <c r="J1037" i="12"/>
  <c r="AH1036" i="8"/>
  <c r="J1036" i="12"/>
  <c r="AH1035" i="8"/>
  <c r="J1035" i="12"/>
  <c r="AH1034" i="8"/>
  <c r="J1034" i="12"/>
  <c r="AH1033" i="8"/>
  <c r="J1033" i="12"/>
  <c r="AH1032" i="8"/>
  <c r="J1032" i="12"/>
  <c r="AH1031" i="8"/>
  <c r="J1031" i="12"/>
  <c r="AH1030" i="8"/>
  <c r="J1030" i="12"/>
  <c r="AH1029" i="8"/>
  <c r="J1029" i="12"/>
  <c r="AH1028" i="8"/>
  <c r="J1028" i="12"/>
  <c r="AH1027" i="8"/>
  <c r="J1027" i="12"/>
  <c r="AH1026" i="8"/>
  <c r="J1026" i="12"/>
  <c r="AH1025" i="8"/>
  <c r="J1025" i="12"/>
  <c r="AH1024" i="8"/>
  <c r="J1024" i="12"/>
  <c r="AH1023" i="8"/>
  <c r="J1023" i="12"/>
  <c r="AH1022" i="8"/>
  <c r="J1022" i="12"/>
  <c r="AH1021" i="8"/>
  <c r="J1021" i="12"/>
  <c r="AH1020" i="8"/>
  <c r="J1020" i="12"/>
  <c r="AH1019" i="8"/>
  <c r="J1019" i="12"/>
  <c r="AH1018" i="8"/>
  <c r="J1018" i="12"/>
  <c r="AH1017" i="8"/>
  <c r="J1017" i="12"/>
  <c r="AH1016" i="8"/>
  <c r="J1016" i="12"/>
  <c r="AH1015" i="8"/>
  <c r="J1015" i="12"/>
  <c r="AH1014" i="8"/>
  <c r="J1014" i="12"/>
  <c r="AH1013" i="8"/>
  <c r="J1013" i="12"/>
  <c r="AH1012" i="8"/>
  <c r="J1012" i="12"/>
  <c r="AH1011" i="8"/>
  <c r="J1011" i="12"/>
  <c r="AH1010" i="8"/>
  <c r="J1010" i="12"/>
  <c r="AH1009" i="8"/>
  <c r="J1009" i="12"/>
  <c r="AH1008" i="8"/>
  <c r="J1008" i="12"/>
  <c r="AH1007" i="8"/>
  <c r="J1007" i="12"/>
  <c r="AH1006" i="8"/>
  <c r="J1006" i="12"/>
  <c r="AH1005" i="8"/>
  <c r="J1005" i="12"/>
  <c r="AH1004" i="8"/>
  <c r="J1004" i="12"/>
  <c r="AH1003" i="8"/>
  <c r="J1003" i="12"/>
  <c r="AH1002" i="8"/>
  <c r="J1002" i="12"/>
  <c r="AH1001" i="8"/>
  <c r="J1001" i="12"/>
  <c r="AH1000" i="8"/>
  <c r="J1000" i="12"/>
  <c r="AH999" i="8"/>
  <c r="J999" i="12"/>
  <c r="AH998" i="8"/>
  <c r="J998" i="12"/>
  <c r="AH997" i="8"/>
  <c r="J997" i="12"/>
  <c r="AH996" i="8"/>
  <c r="J996" i="12"/>
  <c r="AH995" i="8"/>
  <c r="J995" i="12"/>
  <c r="AH994" i="8"/>
  <c r="J994" i="12"/>
  <c r="AH993" i="8"/>
  <c r="J993" i="12"/>
  <c r="AH992" i="8"/>
  <c r="J992" i="12"/>
  <c r="AH991" i="8"/>
  <c r="J991" i="12"/>
  <c r="AH990" i="8"/>
  <c r="J990" i="12"/>
  <c r="AH989" i="8"/>
  <c r="J989" i="12"/>
  <c r="AH988" i="8"/>
  <c r="J988" i="12"/>
  <c r="AH987" i="8"/>
  <c r="J987" i="12"/>
  <c r="AH986" i="8"/>
  <c r="J986" i="12"/>
  <c r="AH985" i="8"/>
  <c r="J985" i="12"/>
  <c r="AH984" i="8"/>
  <c r="J984" i="12"/>
  <c r="AH983" i="8"/>
  <c r="J983" i="12"/>
  <c r="AH982" i="8"/>
  <c r="J982" i="12"/>
  <c r="AH981" i="8"/>
  <c r="J981" i="12"/>
  <c r="AH980" i="8"/>
  <c r="J980" i="12"/>
  <c r="AH979" i="8"/>
  <c r="J979" i="12"/>
  <c r="AH978" i="8"/>
  <c r="J978" i="12"/>
  <c r="AH977" i="8"/>
  <c r="J977" i="12"/>
  <c r="AH976" i="8"/>
  <c r="J976" i="12"/>
  <c r="AH975" i="8"/>
  <c r="J975" i="12"/>
  <c r="AH974" i="8"/>
  <c r="J974" i="12"/>
  <c r="AH973" i="8"/>
  <c r="J973" i="12"/>
  <c r="AH972" i="8"/>
  <c r="J972" i="12"/>
  <c r="AH971" i="8"/>
  <c r="J971" i="12"/>
  <c r="AH970" i="8"/>
  <c r="J970" i="12"/>
  <c r="AH969" i="8"/>
  <c r="J969" i="12"/>
  <c r="AH968" i="8"/>
  <c r="J968" i="12"/>
  <c r="AH967" i="8"/>
  <c r="J967" i="12"/>
  <c r="AH966" i="8"/>
  <c r="J966" i="12"/>
  <c r="AH965" i="8"/>
  <c r="J965" i="12"/>
  <c r="AH964" i="8"/>
  <c r="J964" i="12"/>
  <c r="AH963" i="8"/>
  <c r="J963" i="12"/>
  <c r="AH962" i="8"/>
  <c r="J962" i="12"/>
  <c r="AH961" i="8"/>
  <c r="J961" i="12"/>
  <c r="AH960" i="8"/>
  <c r="J960" i="12"/>
  <c r="AH959" i="8"/>
  <c r="J959" i="12"/>
  <c r="AH958" i="8"/>
  <c r="J958" i="12"/>
  <c r="AH957" i="8"/>
  <c r="J957" i="12"/>
  <c r="AH956" i="8"/>
  <c r="J956" i="12"/>
  <c r="AH955" i="8"/>
  <c r="J955" i="12"/>
  <c r="AH954" i="8"/>
  <c r="J954" i="12"/>
  <c r="AH953" i="8"/>
  <c r="J953" i="12"/>
  <c r="AH952" i="8"/>
  <c r="J952" i="12"/>
  <c r="AH951" i="8"/>
  <c r="J951" i="12"/>
  <c r="AH950" i="8"/>
  <c r="J950" i="12"/>
  <c r="AH949" i="8"/>
  <c r="J949" i="12"/>
  <c r="AH948" i="8"/>
  <c r="J948" i="12"/>
  <c r="AH947" i="8"/>
  <c r="J947" i="12"/>
  <c r="AH946" i="8"/>
  <c r="J946" i="12"/>
  <c r="AH945" i="8"/>
  <c r="J945" i="12"/>
  <c r="AH944" i="8"/>
  <c r="J944" i="12"/>
  <c r="AH943" i="8"/>
  <c r="J943" i="12"/>
  <c r="AH942" i="8"/>
  <c r="J942" i="12"/>
  <c r="AH941" i="8"/>
  <c r="J941" i="12"/>
  <c r="AH940" i="8"/>
  <c r="J940" i="12"/>
  <c r="AH939" i="8"/>
  <c r="J939" i="12"/>
  <c r="AH938" i="8"/>
  <c r="J938" i="12"/>
  <c r="AH937" i="8"/>
  <c r="J937" i="12"/>
  <c r="AH936" i="8"/>
  <c r="J936" i="12"/>
  <c r="AH935" i="8"/>
  <c r="J935" i="12"/>
  <c r="AH934" i="8"/>
  <c r="J934" i="12"/>
  <c r="AH933" i="8"/>
  <c r="J933" i="12"/>
  <c r="AH932" i="8"/>
  <c r="J932" i="12"/>
  <c r="AH931" i="8"/>
  <c r="J931" i="12"/>
  <c r="AH930" i="8"/>
  <c r="J930" i="12"/>
  <c r="AH929" i="8"/>
  <c r="J929" i="12"/>
  <c r="AH928" i="8"/>
  <c r="J928" i="12"/>
  <c r="AH927" i="8"/>
  <c r="J927" i="12"/>
  <c r="AH926" i="8"/>
  <c r="J926" i="12"/>
  <c r="AH925" i="8"/>
  <c r="J925" i="12"/>
  <c r="AH924" i="8"/>
  <c r="J924" i="12"/>
  <c r="AH923" i="8"/>
  <c r="J923" i="12"/>
  <c r="AH922" i="8"/>
  <c r="J922" i="12"/>
  <c r="AH921" i="8"/>
  <c r="J921" i="12"/>
  <c r="AH920" i="8"/>
  <c r="J920" i="12"/>
  <c r="AH919" i="8"/>
  <c r="J919" i="12"/>
  <c r="AH918" i="8"/>
  <c r="J918" i="12"/>
  <c r="AH917" i="8"/>
  <c r="J917" i="12"/>
  <c r="AH916" i="8"/>
  <c r="J916" i="12"/>
  <c r="AH915" i="8"/>
  <c r="J915" i="12"/>
  <c r="AH914" i="8"/>
  <c r="J914" i="12"/>
  <c r="AH913" i="8"/>
  <c r="J913" i="12"/>
  <c r="AH912" i="8"/>
  <c r="J912" i="12"/>
  <c r="AH911" i="8"/>
  <c r="J911" i="12"/>
  <c r="AH910" i="8"/>
  <c r="J910" i="12"/>
  <c r="AH909" i="8"/>
  <c r="J909" i="12"/>
  <c r="AH908" i="8"/>
  <c r="J908" i="12"/>
  <c r="AH907" i="8"/>
  <c r="J907" i="12"/>
  <c r="AH906" i="8"/>
  <c r="J906" i="12"/>
  <c r="AH905" i="8"/>
  <c r="J905" i="12"/>
  <c r="AH904" i="8"/>
  <c r="J904" i="12"/>
  <c r="AH903" i="8"/>
  <c r="J903" i="12"/>
  <c r="AH902" i="8"/>
  <c r="J902" i="12"/>
  <c r="AH901" i="8"/>
  <c r="J901" i="12"/>
  <c r="AH900" i="8"/>
  <c r="J900" i="12"/>
  <c r="AH899" i="8"/>
  <c r="J899" i="12"/>
  <c r="AH898" i="8"/>
  <c r="J898" i="12"/>
  <c r="AH897" i="8"/>
  <c r="J897" i="12"/>
  <c r="AH896" i="8"/>
  <c r="J896" i="12"/>
  <c r="AH895" i="8"/>
  <c r="J895" i="12"/>
  <c r="AH894" i="8"/>
  <c r="J894" i="12"/>
  <c r="AH893" i="8"/>
  <c r="J893" i="12"/>
  <c r="AH892" i="8"/>
  <c r="J892" i="12"/>
  <c r="AH891" i="8"/>
  <c r="J891" i="12"/>
  <c r="AH890" i="8"/>
  <c r="J890" i="12"/>
  <c r="AH889" i="8"/>
  <c r="J889" i="12"/>
  <c r="AH888" i="8"/>
  <c r="J888" i="12"/>
  <c r="AH887" i="8"/>
  <c r="J887" i="12"/>
  <c r="AH886" i="8"/>
  <c r="J886" i="12"/>
  <c r="AH885" i="8"/>
  <c r="J885" i="12"/>
  <c r="AH884" i="8"/>
  <c r="J884" i="12"/>
  <c r="AH883" i="8"/>
  <c r="J883" i="12"/>
  <c r="AH882" i="8"/>
  <c r="J882" i="12"/>
  <c r="AH881" i="8"/>
  <c r="J881" i="12"/>
  <c r="AH880" i="8"/>
  <c r="J880" i="12"/>
  <c r="AH879" i="8"/>
  <c r="J879" i="12"/>
  <c r="AH878" i="8"/>
  <c r="J878" i="12"/>
  <c r="AH877" i="8"/>
  <c r="J877" i="12"/>
  <c r="AH876" i="8"/>
  <c r="J876" i="12"/>
  <c r="AH875" i="8"/>
  <c r="J875" i="12"/>
  <c r="AH874" i="8"/>
  <c r="J874" i="12"/>
  <c r="AH873" i="8"/>
  <c r="J873" i="12"/>
  <c r="AH872" i="8"/>
  <c r="J872" i="12"/>
  <c r="AH871" i="8"/>
  <c r="J871" i="12"/>
  <c r="AH870" i="8"/>
  <c r="J870" i="12"/>
  <c r="AH869" i="8"/>
  <c r="J869" i="12"/>
  <c r="AH868" i="8"/>
  <c r="J868" i="12"/>
  <c r="AH867" i="8"/>
  <c r="J867" i="12"/>
  <c r="AH866" i="8"/>
  <c r="J866" i="12"/>
  <c r="AH865" i="8"/>
  <c r="J865" i="12"/>
  <c r="AH864" i="8"/>
  <c r="J864" i="12"/>
  <c r="AH863" i="8"/>
  <c r="J863" i="12"/>
  <c r="AH862" i="8"/>
  <c r="J862" i="12"/>
  <c r="AH861" i="8"/>
  <c r="J861" i="12"/>
  <c r="AH860" i="8"/>
  <c r="J860" i="12"/>
  <c r="AH859" i="8"/>
  <c r="J859" i="12"/>
  <c r="AH858" i="8"/>
  <c r="J858" i="12"/>
  <c r="AH857" i="8"/>
  <c r="J857" i="12"/>
  <c r="AH856" i="8"/>
  <c r="J856" i="12"/>
  <c r="AH855" i="8"/>
  <c r="J855" i="12"/>
  <c r="AH854" i="8"/>
  <c r="J854" i="12"/>
  <c r="AH853" i="8"/>
  <c r="J853" i="12"/>
  <c r="AH852" i="8"/>
  <c r="J852" i="12"/>
  <c r="AH851" i="8"/>
  <c r="J851" i="12"/>
  <c r="AH850" i="8"/>
  <c r="J850" i="12"/>
  <c r="AH849" i="8"/>
  <c r="J849" i="12"/>
  <c r="AH848" i="8"/>
  <c r="J848" i="12"/>
  <c r="AH847" i="8"/>
  <c r="J847" i="12"/>
  <c r="AH846" i="8"/>
  <c r="J846" i="12"/>
  <c r="AH845" i="8"/>
  <c r="J845" i="12"/>
  <c r="AH844" i="8"/>
  <c r="J844" i="12"/>
  <c r="AH843" i="8"/>
  <c r="AH842" i="8"/>
  <c r="J842" i="12"/>
  <c r="AH841" i="8"/>
  <c r="J841" i="12"/>
  <c r="AH840" i="8"/>
  <c r="J840" i="12"/>
  <c r="AH839" i="8"/>
  <c r="J839" i="12"/>
  <c r="AH838" i="8"/>
  <c r="J838" i="12"/>
  <c r="AH837" i="8"/>
  <c r="J837" i="12"/>
  <c r="AH836" i="8"/>
  <c r="J836" i="12"/>
  <c r="AH835" i="8"/>
  <c r="J835" i="12"/>
  <c r="AH834" i="8"/>
  <c r="J834" i="12"/>
  <c r="AH833" i="8"/>
  <c r="J833" i="12"/>
  <c r="AH832" i="8"/>
  <c r="J832" i="12"/>
  <c r="AH831" i="8"/>
  <c r="J831" i="12"/>
  <c r="AH830" i="8"/>
  <c r="J830" i="12"/>
  <c r="AH829" i="8"/>
  <c r="J829" i="12"/>
  <c r="AH828" i="8"/>
  <c r="J828" i="12"/>
  <c r="AH827" i="8"/>
  <c r="J827" i="12"/>
  <c r="AH826" i="8"/>
  <c r="J826" i="12"/>
  <c r="AH825" i="8"/>
  <c r="J825" i="12"/>
  <c r="AH824" i="8"/>
  <c r="J824" i="12"/>
  <c r="AH823" i="8"/>
  <c r="J823" i="12"/>
  <c r="AH822" i="8"/>
  <c r="J822" i="12"/>
  <c r="AH821" i="8"/>
  <c r="J821" i="12"/>
  <c r="AH820" i="8"/>
  <c r="J820" i="12"/>
  <c r="AH819" i="8"/>
  <c r="J819" i="12"/>
  <c r="AH818" i="8"/>
  <c r="J818" i="12"/>
  <c r="AH817" i="8"/>
  <c r="J817" i="12"/>
  <c r="AH816" i="8"/>
  <c r="J816" i="12"/>
  <c r="AH815" i="8"/>
  <c r="J815" i="12"/>
  <c r="AH814" i="8"/>
  <c r="J814" i="12"/>
  <c r="AH813" i="8"/>
  <c r="J813" i="12"/>
  <c r="AH812" i="8"/>
  <c r="J812" i="12"/>
  <c r="AH811" i="8"/>
  <c r="J811" i="12"/>
  <c r="AH810" i="8"/>
  <c r="J810" i="12"/>
  <c r="AH809" i="8"/>
  <c r="J809" i="12"/>
  <c r="AH808" i="8"/>
  <c r="J808" i="12"/>
  <c r="AH807" i="8"/>
  <c r="J807" i="12"/>
  <c r="AH806" i="8"/>
  <c r="J806" i="12"/>
  <c r="AH805" i="8"/>
  <c r="J805" i="12"/>
  <c r="AH804" i="8"/>
  <c r="J804" i="12"/>
  <c r="AH803" i="8"/>
  <c r="J803" i="12"/>
  <c r="AH802" i="8"/>
  <c r="J802" i="12"/>
  <c r="AH801" i="8"/>
  <c r="J801" i="12"/>
  <c r="AH800" i="8"/>
  <c r="J800" i="12"/>
  <c r="AH799" i="8"/>
  <c r="J799" i="12"/>
  <c r="AH798" i="8"/>
  <c r="J798" i="12"/>
  <c r="AH797" i="8"/>
  <c r="J797" i="12"/>
  <c r="AH796" i="8"/>
  <c r="J796" i="12"/>
  <c r="AH795" i="8"/>
  <c r="J795" i="12"/>
  <c r="AH794" i="8"/>
  <c r="J794" i="12"/>
  <c r="AH793" i="8"/>
  <c r="J793" i="12"/>
  <c r="AH792" i="8"/>
  <c r="J792" i="12"/>
  <c r="AH791" i="8"/>
  <c r="J791" i="12"/>
  <c r="AH790" i="8"/>
  <c r="J790" i="12"/>
  <c r="AH789" i="8"/>
  <c r="J789" i="12"/>
  <c r="AH788" i="8"/>
  <c r="J788" i="12"/>
  <c r="AH787" i="8"/>
  <c r="J787" i="12"/>
  <c r="AH786" i="8"/>
  <c r="J786" i="12"/>
  <c r="AH785" i="8"/>
  <c r="J785" i="12"/>
  <c r="AH784" i="8"/>
  <c r="J784" i="12"/>
  <c r="AH783" i="8"/>
  <c r="J783" i="12"/>
  <c r="AH782" i="8"/>
  <c r="J782" i="12"/>
  <c r="AH781" i="8"/>
  <c r="J781" i="12"/>
  <c r="AH780" i="8"/>
  <c r="J780" i="12"/>
  <c r="AH779" i="8"/>
  <c r="J779" i="12"/>
  <c r="AH778" i="8"/>
  <c r="J778" i="12"/>
  <c r="AH777" i="8"/>
  <c r="J777" i="12"/>
  <c r="AH776" i="8"/>
  <c r="J776" i="12"/>
  <c r="AH775" i="8"/>
  <c r="J775" i="12"/>
  <c r="AH774" i="8"/>
  <c r="J774" i="12"/>
  <c r="AH773" i="8"/>
  <c r="J773" i="12"/>
  <c r="AH772" i="8"/>
  <c r="J772" i="12"/>
  <c r="AH771" i="8"/>
  <c r="J771" i="12"/>
  <c r="AH770" i="8"/>
  <c r="J770" i="12"/>
  <c r="AH769" i="8"/>
  <c r="J769" i="12"/>
  <c r="AH768" i="8"/>
  <c r="J768" i="12"/>
  <c r="AH767" i="8"/>
  <c r="J767" i="12"/>
  <c r="AH766" i="8"/>
  <c r="J766" i="12"/>
  <c r="AH765" i="8"/>
  <c r="J765" i="12"/>
  <c r="AH764" i="8"/>
  <c r="J764" i="12"/>
  <c r="AH763" i="8"/>
  <c r="J763" i="12"/>
  <c r="AH762" i="8"/>
  <c r="J762" i="12"/>
  <c r="AH761" i="8"/>
  <c r="J761" i="12"/>
  <c r="AH760" i="8"/>
  <c r="J760" i="12"/>
  <c r="AH759" i="8"/>
  <c r="J759" i="12"/>
  <c r="AH758" i="8"/>
  <c r="J758" i="12"/>
  <c r="AH757" i="8"/>
  <c r="J757" i="12"/>
  <c r="AH756" i="8"/>
  <c r="J756" i="12"/>
  <c r="AH755" i="8"/>
  <c r="J755" i="12"/>
  <c r="AH754" i="8"/>
  <c r="J754" i="12"/>
  <c r="AH753" i="8"/>
  <c r="J753" i="12"/>
  <c r="AH752" i="8"/>
  <c r="J752" i="12"/>
  <c r="AH751" i="8"/>
  <c r="J751" i="12"/>
  <c r="AH750" i="8"/>
  <c r="J750" i="12"/>
  <c r="AH749" i="8"/>
  <c r="J749" i="12"/>
  <c r="AH748" i="8"/>
  <c r="J748" i="12"/>
  <c r="AH747" i="8"/>
  <c r="J747" i="12"/>
  <c r="AH746" i="8"/>
  <c r="J746" i="12"/>
  <c r="AH745" i="8"/>
  <c r="J745" i="12"/>
  <c r="AH744" i="8"/>
  <c r="J744" i="12"/>
  <c r="AH743" i="8"/>
  <c r="J743" i="12"/>
  <c r="AH742" i="8"/>
  <c r="J742" i="12"/>
  <c r="AH741" i="8"/>
  <c r="J741" i="12"/>
  <c r="AH740" i="8"/>
  <c r="J740" i="12"/>
  <c r="AH739" i="8"/>
  <c r="J739" i="12"/>
  <c r="AH738" i="8"/>
  <c r="J738" i="12"/>
  <c r="AH737" i="8"/>
  <c r="AH736" i="8"/>
  <c r="J736" i="12"/>
  <c r="AH735" i="8"/>
  <c r="J735" i="12"/>
  <c r="AH734" i="8"/>
  <c r="J734" i="12"/>
  <c r="AH733" i="8"/>
  <c r="J733" i="12"/>
  <c r="AH732" i="8"/>
  <c r="J732" i="12"/>
  <c r="AH731" i="8"/>
  <c r="J731" i="12"/>
  <c r="AH730" i="8"/>
  <c r="J730" i="12"/>
  <c r="AH729" i="8"/>
  <c r="J729" i="12"/>
  <c r="AH728" i="8"/>
  <c r="J728" i="12"/>
  <c r="AH727" i="8"/>
  <c r="J727" i="12"/>
  <c r="AH726" i="8"/>
  <c r="J726" i="12"/>
  <c r="AH725" i="8"/>
  <c r="J725" i="12"/>
  <c r="AH724" i="8"/>
  <c r="J724" i="12"/>
  <c r="AH723" i="8"/>
  <c r="J723" i="12"/>
  <c r="AH722" i="8"/>
  <c r="J722" i="12"/>
  <c r="AH721" i="8"/>
  <c r="J721" i="12"/>
  <c r="AH720" i="8"/>
  <c r="J720" i="12"/>
  <c r="AH719" i="8"/>
  <c r="J719" i="12"/>
  <c r="AH718" i="8"/>
  <c r="J718" i="12"/>
  <c r="AH717" i="8"/>
  <c r="J717" i="12"/>
  <c r="AH716" i="8"/>
  <c r="J716" i="12"/>
  <c r="AH715" i="8"/>
  <c r="J715" i="12"/>
  <c r="AH714" i="8"/>
  <c r="J714" i="12"/>
  <c r="AH713" i="8"/>
  <c r="J713" i="12"/>
  <c r="AH712" i="8"/>
  <c r="J712" i="12"/>
  <c r="AH711" i="8"/>
  <c r="J711" i="12"/>
  <c r="AH710" i="8"/>
  <c r="J710" i="12"/>
  <c r="AH709" i="8"/>
  <c r="J709" i="12"/>
  <c r="AH708" i="8"/>
  <c r="J708" i="12"/>
  <c r="AH707" i="8"/>
  <c r="J707" i="12"/>
  <c r="AH706" i="8"/>
  <c r="J706" i="12"/>
  <c r="AH705" i="8"/>
  <c r="J705" i="12"/>
  <c r="AH704" i="8"/>
  <c r="J704" i="12"/>
  <c r="AH703" i="8"/>
  <c r="J703" i="12"/>
  <c r="AH702" i="8"/>
  <c r="J702" i="12"/>
  <c r="AH701" i="8"/>
  <c r="J701" i="12"/>
  <c r="AH700" i="8"/>
  <c r="J700" i="12"/>
  <c r="AH699" i="8"/>
  <c r="J699" i="12"/>
  <c r="AH698" i="8"/>
  <c r="J698" i="12"/>
  <c r="AH697" i="8"/>
  <c r="J697" i="12"/>
  <c r="AH696" i="8"/>
  <c r="J696" i="12"/>
  <c r="AH695" i="8"/>
  <c r="J695" i="12"/>
  <c r="AH694" i="8"/>
  <c r="J694" i="12"/>
  <c r="AH693" i="8"/>
  <c r="J693" i="12"/>
  <c r="AH692" i="8"/>
  <c r="J692" i="12"/>
  <c r="AH691" i="8"/>
  <c r="J691" i="12"/>
  <c r="AH690" i="8"/>
  <c r="J690" i="12"/>
  <c r="AH689" i="8"/>
  <c r="J689" i="12"/>
  <c r="AH688" i="8"/>
  <c r="J688" i="12"/>
  <c r="AH687" i="8"/>
  <c r="J687" i="12"/>
  <c r="AH686" i="8"/>
  <c r="J686" i="12"/>
  <c r="AH685" i="8"/>
  <c r="J685" i="12"/>
  <c r="AH684" i="8"/>
  <c r="J684" i="12"/>
  <c r="AH683" i="8"/>
  <c r="J683" i="12"/>
  <c r="AH682" i="8"/>
  <c r="J682" i="12"/>
  <c r="AH681" i="8"/>
  <c r="J681" i="12"/>
  <c r="AH680" i="8"/>
  <c r="J680" i="12"/>
  <c r="AH679" i="8"/>
  <c r="J679" i="12"/>
  <c r="AH678" i="8"/>
  <c r="J678" i="12"/>
  <c r="AH677" i="8"/>
  <c r="J677" i="12"/>
  <c r="AH676" i="8"/>
  <c r="J676" i="12"/>
  <c r="AH675" i="8"/>
  <c r="J675" i="12"/>
  <c r="AH674" i="8"/>
  <c r="AH673" i="8"/>
  <c r="J673" i="12"/>
  <c r="AH672" i="8"/>
  <c r="J672" i="12"/>
  <c r="AH671" i="8"/>
  <c r="J671" i="12"/>
  <c r="AH670" i="8"/>
  <c r="J670" i="12"/>
  <c r="AH669" i="8"/>
  <c r="J669" i="12"/>
  <c r="AH668" i="8"/>
  <c r="J668" i="12"/>
  <c r="AH667" i="8"/>
  <c r="J667" i="12"/>
  <c r="AH666" i="8"/>
  <c r="J666" i="12"/>
  <c r="AH665" i="8"/>
  <c r="J665" i="12"/>
  <c r="AH664" i="8"/>
  <c r="J664" i="12"/>
  <c r="AH663" i="8"/>
  <c r="J663" i="12"/>
  <c r="AH662" i="8"/>
  <c r="J662" i="12"/>
  <c r="AH661" i="8"/>
  <c r="J661" i="12"/>
  <c r="AH660" i="8"/>
  <c r="J660" i="12"/>
  <c r="AH659" i="8"/>
  <c r="J659" i="12"/>
  <c r="AH658" i="8"/>
  <c r="J658" i="12"/>
  <c r="AH657" i="8"/>
  <c r="J657" i="12"/>
  <c r="AH656" i="8"/>
  <c r="J656" i="12"/>
  <c r="AH655" i="8"/>
  <c r="J655" i="12"/>
  <c r="AH654" i="8"/>
  <c r="J654" i="12"/>
  <c r="AH653" i="8"/>
  <c r="J653" i="12"/>
  <c r="AH652" i="8"/>
  <c r="J652" i="12"/>
  <c r="AH651" i="8"/>
  <c r="J651" i="12"/>
  <c r="AH650" i="8"/>
  <c r="J650" i="12"/>
  <c r="AH649" i="8"/>
  <c r="J649" i="12"/>
  <c r="AH648" i="8"/>
  <c r="J648" i="12"/>
  <c r="AH647" i="8"/>
  <c r="J647" i="12"/>
  <c r="AH646" i="8"/>
  <c r="J646" i="12"/>
  <c r="AH645" i="8"/>
  <c r="J645" i="12"/>
  <c r="AH644" i="8"/>
  <c r="J644" i="12"/>
  <c r="AH643" i="8"/>
  <c r="J643" i="12"/>
  <c r="AH642" i="8"/>
  <c r="J642" i="12"/>
  <c r="AH641" i="8"/>
  <c r="J641" i="12"/>
  <c r="AH640" i="8"/>
  <c r="J640" i="12"/>
  <c r="AH639" i="8"/>
  <c r="J639" i="12"/>
  <c r="AH638" i="8"/>
  <c r="J638" i="12"/>
  <c r="AH637" i="8"/>
  <c r="J637" i="12"/>
  <c r="AH636" i="8"/>
  <c r="J636" i="12"/>
  <c r="AH635" i="8"/>
  <c r="J635" i="12"/>
  <c r="AH634" i="8"/>
  <c r="J634" i="12"/>
  <c r="AH633" i="8"/>
  <c r="J633" i="12"/>
  <c r="AH632" i="8"/>
  <c r="J632" i="12"/>
  <c r="AH631" i="8"/>
  <c r="J631" i="12"/>
  <c r="AH630" i="8"/>
  <c r="AH629" i="8"/>
  <c r="AH628" i="8"/>
  <c r="J628" i="12"/>
  <c r="AH627" i="8"/>
  <c r="J627" i="12"/>
  <c r="AH626" i="8"/>
  <c r="J626" i="12"/>
  <c r="AH625" i="8"/>
  <c r="J625" i="12"/>
  <c r="AH624" i="8"/>
  <c r="J624" i="12"/>
  <c r="AH623" i="8"/>
  <c r="J623" i="12"/>
  <c r="AH622" i="8"/>
  <c r="J622" i="12"/>
  <c r="AH621" i="8"/>
  <c r="J621" i="12"/>
  <c r="AH620" i="8"/>
  <c r="J620" i="12"/>
  <c r="AH619" i="8"/>
  <c r="J619" i="12"/>
  <c r="AH618" i="8"/>
  <c r="J618" i="12"/>
  <c r="AH617" i="8"/>
  <c r="J617" i="12"/>
  <c r="AH616" i="8"/>
  <c r="J616" i="12"/>
  <c r="AH615" i="8"/>
  <c r="J615" i="12"/>
  <c r="AH614" i="8"/>
  <c r="J614" i="12"/>
  <c r="AH613" i="8"/>
  <c r="J613" i="12"/>
  <c r="AH612" i="8"/>
  <c r="J612" i="12"/>
  <c r="AH611" i="8"/>
  <c r="J611" i="12"/>
  <c r="AH610" i="8"/>
  <c r="J610" i="12"/>
  <c r="AH609" i="8"/>
  <c r="J609" i="12"/>
  <c r="AH608" i="8"/>
  <c r="J608" i="12"/>
  <c r="AH607" i="8"/>
  <c r="J607" i="12"/>
  <c r="AH606" i="8"/>
  <c r="J606" i="12"/>
  <c r="AH605" i="8"/>
  <c r="J605" i="12"/>
  <c r="AH604" i="8"/>
  <c r="J604" i="12"/>
  <c r="AH603" i="8"/>
  <c r="J603" i="12"/>
  <c r="AH602" i="8"/>
  <c r="J602" i="12"/>
  <c r="AH601" i="8"/>
  <c r="J601" i="12"/>
  <c r="AH600" i="8"/>
  <c r="J600" i="12"/>
  <c r="AH599" i="8"/>
  <c r="J599" i="12"/>
  <c r="AH598" i="8"/>
  <c r="J598" i="12"/>
  <c r="AH597" i="8"/>
  <c r="J597" i="12"/>
  <c r="AH596" i="8"/>
  <c r="J596" i="12"/>
  <c r="AH595" i="8"/>
  <c r="J595" i="12"/>
  <c r="AH594" i="8"/>
  <c r="J594" i="12"/>
  <c r="AH593" i="8"/>
  <c r="J593" i="12"/>
  <c r="AH592" i="8"/>
  <c r="J592" i="12"/>
  <c r="AH591" i="8"/>
  <c r="J591" i="12"/>
  <c r="AH590" i="8"/>
  <c r="J590" i="12"/>
  <c r="AH589" i="8"/>
  <c r="J589" i="12"/>
  <c r="AH588" i="8"/>
  <c r="J588" i="12"/>
  <c r="AH587" i="8"/>
  <c r="J587" i="12"/>
  <c r="AH586" i="8"/>
  <c r="J586" i="12"/>
  <c r="AH585" i="8"/>
  <c r="J585" i="12"/>
  <c r="AH584" i="8"/>
  <c r="J584" i="12"/>
  <c r="AH583" i="8"/>
  <c r="J583" i="12"/>
  <c r="AH582" i="8"/>
  <c r="J582" i="12"/>
  <c r="AH581" i="8"/>
  <c r="J581" i="12"/>
  <c r="AH580" i="8"/>
  <c r="J580" i="12"/>
  <c r="AH579" i="8"/>
  <c r="J579" i="12"/>
  <c r="AH578" i="8"/>
  <c r="J578" i="12"/>
  <c r="AH577" i="8"/>
  <c r="J577" i="12"/>
  <c r="AH576" i="8"/>
  <c r="J576" i="12"/>
  <c r="AH575" i="8"/>
  <c r="J575" i="12"/>
  <c r="AH574" i="8"/>
  <c r="J574" i="12"/>
  <c r="AH573" i="8"/>
  <c r="J573" i="12"/>
  <c r="AH572" i="8"/>
  <c r="J572" i="12"/>
  <c r="AH571" i="8"/>
  <c r="J571" i="12"/>
  <c r="AH570" i="8"/>
  <c r="J570" i="12"/>
  <c r="AH569" i="8"/>
  <c r="J569" i="12"/>
  <c r="AH568" i="8"/>
  <c r="J568" i="12"/>
  <c r="AH567" i="8"/>
  <c r="J567" i="12"/>
  <c r="AH566" i="8"/>
  <c r="J566" i="12"/>
  <c r="AH565" i="8"/>
  <c r="J565" i="12"/>
  <c r="AH564" i="8"/>
  <c r="J564" i="12"/>
  <c r="AH563" i="8"/>
  <c r="J563" i="12"/>
  <c r="AH562" i="8"/>
  <c r="J562" i="12"/>
  <c r="AH561" i="8"/>
  <c r="J561" i="12"/>
  <c r="AH560" i="8"/>
  <c r="J560" i="12"/>
  <c r="AH559" i="8"/>
  <c r="J559" i="12"/>
  <c r="AH558" i="8"/>
  <c r="J558" i="12"/>
  <c r="AH557" i="8"/>
  <c r="J557" i="12"/>
  <c r="AH556" i="8"/>
  <c r="J556" i="12"/>
  <c r="AH555" i="8"/>
  <c r="J555" i="12"/>
  <c r="AH554" i="8"/>
  <c r="J554" i="12"/>
  <c r="AH553" i="8"/>
  <c r="J553" i="12"/>
  <c r="AH552" i="8"/>
  <c r="J552" i="12"/>
  <c r="AH551" i="8"/>
  <c r="J551" i="12"/>
  <c r="AH550" i="8"/>
  <c r="J550" i="12"/>
  <c r="AH549" i="8"/>
  <c r="J549" i="12"/>
  <c r="AH548" i="8"/>
  <c r="J548" i="12"/>
  <c r="AH547" i="8"/>
  <c r="J547" i="12"/>
  <c r="AH546" i="8"/>
  <c r="J546" i="12"/>
  <c r="AH545" i="8"/>
  <c r="J545" i="12"/>
  <c r="AH544" i="8"/>
  <c r="J544" i="12"/>
  <c r="AH543" i="8"/>
  <c r="J543" i="12"/>
  <c r="AH542" i="8"/>
  <c r="J542" i="12"/>
  <c r="AH541" i="8"/>
  <c r="J541" i="12"/>
  <c r="AH540" i="8"/>
  <c r="J540" i="12"/>
  <c r="AH539" i="8"/>
  <c r="J539" i="12"/>
  <c r="AH538" i="8"/>
  <c r="J538" i="12"/>
  <c r="AH537" i="8"/>
  <c r="J537" i="12"/>
  <c r="AH536" i="8"/>
  <c r="J536" i="12"/>
  <c r="AH535" i="8"/>
  <c r="J535" i="12"/>
  <c r="AH534" i="8"/>
  <c r="J534" i="12"/>
  <c r="AH533" i="8"/>
  <c r="J533" i="12"/>
  <c r="AH532" i="8"/>
  <c r="J532" i="12"/>
  <c r="AH531" i="8"/>
  <c r="J531" i="12"/>
  <c r="AH530" i="8"/>
  <c r="J530" i="12"/>
  <c r="AH529" i="8"/>
  <c r="J529" i="12"/>
  <c r="AH528" i="8"/>
  <c r="J528" i="12"/>
  <c r="AH527" i="8"/>
  <c r="J527" i="12"/>
  <c r="AH526" i="8"/>
  <c r="J526" i="12"/>
  <c r="AH525" i="8"/>
  <c r="J525" i="12"/>
  <c r="AH524" i="8"/>
  <c r="J524" i="12"/>
  <c r="AH523" i="8"/>
  <c r="J523" i="12"/>
  <c r="AH522" i="8"/>
  <c r="J522" i="12"/>
  <c r="AH521" i="8"/>
  <c r="J521" i="12"/>
  <c r="AH520" i="8"/>
  <c r="J520" i="12"/>
  <c r="AH519" i="8"/>
  <c r="J519" i="12"/>
  <c r="AH518" i="8"/>
  <c r="J518" i="12"/>
  <c r="AH517" i="8"/>
  <c r="J517" i="12"/>
  <c r="AH516" i="8"/>
  <c r="J516" i="12"/>
  <c r="AH515" i="8"/>
  <c r="J515" i="12"/>
  <c r="AH514" i="8"/>
  <c r="J514" i="12"/>
  <c r="AH513" i="8"/>
  <c r="J513" i="12"/>
  <c r="AH512" i="8"/>
  <c r="J512" i="12"/>
  <c r="AH511" i="8"/>
  <c r="J511" i="12"/>
  <c r="AH510" i="8"/>
  <c r="AH509" i="8"/>
  <c r="J509" i="12"/>
  <c r="AH508" i="8"/>
  <c r="J508" i="12"/>
  <c r="AH507" i="8"/>
  <c r="J507" i="12"/>
  <c r="AH506" i="8"/>
  <c r="J506" i="12"/>
  <c r="AH505" i="8"/>
  <c r="J505" i="12"/>
  <c r="AH504" i="8"/>
  <c r="J504" i="12"/>
  <c r="AH503" i="8"/>
  <c r="J503" i="12"/>
  <c r="AH502" i="8"/>
  <c r="J502" i="12"/>
  <c r="AH501" i="8"/>
  <c r="J501" i="12"/>
  <c r="AH500" i="8"/>
  <c r="J500" i="12"/>
  <c r="AH499" i="8"/>
  <c r="J499" i="12"/>
  <c r="AH498" i="8"/>
  <c r="J498" i="12"/>
  <c r="AH497" i="8"/>
  <c r="J497" i="12"/>
  <c r="AH496" i="8"/>
  <c r="J496" i="12"/>
  <c r="AH495" i="8"/>
  <c r="J495" i="12"/>
  <c r="AH494" i="8"/>
  <c r="J494" i="12"/>
  <c r="AH493" i="8"/>
  <c r="J493" i="12"/>
  <c r="AH492" i="8"/>
  <c r="J492" i="12"/>
  <c r="AH491" i="8"/>
  <c r="J491" i="12"/>
  <c r="AH490" i="8"/>
  <c r="J490" i="12"/>
  <c r="AH489" i="8"/>
  <c r="AH488" i="8"/>
  <c r="J488" i="12"/>
  <c r="AH487" i="8"/>
  <c r="J487" i="12"/>
  <c r="AH486" i="8"/>
  <c r="J486" i="12"/>
  <c r="AH485" i="8"/>
  <c r="J485" i="12"/>
  <c r="AH484" i="8"/>
  <c r="J484" i="12"/>
  <c r="AH483" i="8"/>
  <c r="J483" i="12"/>
  <c r="AH482" i="8"/>
  <c r="J482" i="12"/>
  <c r="AH481" i="8"/>
  <c r="J481" i="12"/>
  <c r="AH480" i="8"/>
  <c r="J480" i="12"/>
  <c r="AH479" i="8"/>
  <c r="J479" i="12"/>
  <c r="AH478" i="8"/>
  <c r="J478" i="12"/>
  <c r="AH477" i="8"/>
  <c r="J477" i="12"/>
  <c r="AH476" i="8"/>
  <c r="J476" i="12"/>
  <c r="AH475" i="8"/>
  <c r="J475" i="12"/>
  <c r="AH474" i="8"/>
  <c r="J474" i="12"/>
  <c r="AH473" i="8"/>
  <c r="J473" i="12"/>
  <c r="AH472" i="8"/>
  <c r="J472" i="12"/>
  <c r="AH471" i="8"/>
  <c r="J471" i="12"/>
  <c r="AH470" i="8"/>
  <c r="J470" i="12"/>
  <c r="AH469" i="8"/>
  <c r="J469" i="12"/>
  <c r="AH468" i="8"/>
  <c r="AH467" i="8"/>
  <c r="J467" i="12"/>
  <c r="AH466" i="8"/>
  <c r="J466" i="12"/>
  <c r="AH465" i="8"/>
  <c r="J465" i="12"/>
  <c r="AH464" i="8"/>
  <c r="J464" i="12"/>
  <c r="AH463" i="8"/>
  <c r="J463" i="12"/>
  <c r="AH462" i="8"/>
  <c r="J462" i="12"/>
  <c r="AH461" i="8"/>
  <c r="J461" i="12"/>
  <c r="AH460" i="8"/>
  <c r="J460" i="12"/>
  <c r="AH459" i="8"/>
  <c r="J459" i="12"/>
  <c r="AH458" i="8"/>
  <c r="J458" i="12"/>
  <c r="AH457" i="8"/>
  <c r="J457" i="12"/>
  <c r="AH456" i="8"/>
  <c r="J456" i="12"/>
  <c r="AH455" i="8"/>
  <c r="J455" i="12"/>
  <c r="AH454" i="8"/>
  <c r="J454" i="12"/>
  <c r="AH453" i="8"/>
  <c r="J453" i="12"/>
  <c r="AH452" i="8"/>
  <c r="J452" i="12"/>
  <c r="AH451" i="8"/>
  <c r="J451" i="12"/>
  <c r="AH450" i="8"/>
  <c r="J450" i="12"/>
  <c r="AH449" i="8"/>
  <c r="J449" i="12"/>
  <c r="AH448" i="8"/>
  <c r="J448" i="12"/>
  <c r="AH447" i="8"/>
  <c r="AH446" i="8"/>
  <c r="J446" i="12"/>
  <c r="AH445" i="8"/>
  <c r="J445" i="12"/>
  <c r="AH444" i="8"/>
  <c r="J444" i="12"/>
  <c r="AH443" i="8"/>
  <c r="J443" i="12"/>
  <c r="AH442" i="8"/>
  <c r="J442" i="12"/>
  <c r="AH441" i="8"/>
  <c r="J441" i="12"/>
  <c r="AH440" i="8"/>
  <c r="J440" i="12"/>
  <c r="AH439" i="8"/>
  <c r="J439" i="12"/>
  <c r="AH438" i="8"/>
  <c r="J438" i="12"/>
  <c r="AH437" i="8"/>
  <c r="J437" i="12"/>
  <c r="AH436" i="8"/>
  <c r="J436" i="12"/>
  <c r="AH435" i="8"/>
  <c r="J435" i="12"/>
  <c r="AH434" i="8"/>
  <c r="J434" i="12"/>
  <c r="AH433" i="8"/>
  <c r="J433" i="12"/>
  <c r="AH432" i="8"/>
  <c r="J432" i="12"/>
  <c r="AH431" i="8"/>
  <c r="J431" i="12"/>
  <c r="AH430" i="8"/>
  <c r="J430" i="12"/>
  <c r="AH429" i="8"/>
  <c r="J429" i="12"/>
  <c r="AH428" i="8"/>
  <c r="J428" i="12"/>
  <c r="AH427" i="8"/>
  <c r="J427" i="12"/>
  <c r="AH426" i="8"/>
  <c r="AH425" i="8"/>
  <c r="J425" i="12"/>
  <c r="AH424" i="8"/>
  <c r="J424" i="12"/>
  <c r="AH423" i="8"/>
  <c r="J423" i="12"/>
  <c r="AH422" i="8"/>
  <c r="J422" i="12"/>
  <c r="AH421" i="8"/>
  <c r="J421" i="12"/>
  <c r="AH420" i="8"/>
  <c r="J420" i="12"/>
  <c r="AH419" i="8"/>
  <c r="J419" i="12"/>
  <c r="AH418" i="8"/>
  <c r="J418" i="12"/>
  <c r="AH417" i="8"/>
  <c r="J417" i="12"/>
  <c r="AH416" i="8"/>
  <c r="J416" i="12"/>
  <c r="AH415" i="8"/>
  <c r="J415" i="12"/>
  <c r="AH414" i="8"/>
  <c r="J414" i="12"/>
  <c r="AH413" i="8"/>
  <c r="J413" i="12"/>
  <c r="AH412" i="8"/>
  <c r="J412" i="12"/>
  <c r="AH411" i="8"/>
  <c r="J411" i="12"/>
  <c r="AH410" i="8"/>
  <c r="J410" i="12"/>
  <c r="AH409" i="8"/>
  <c r="J409" i="12"/>
  <c r="AH408" i="8"/>
  <c r="J408" i="12"/>
  <c r="AH407" i="8"/>
  <c r="J407" i="12"/>
  <c r="AH406" i="8"/>
  <c r="J406" i="12"/>
  <c r="AH405" i="8"/>
  <c r="AH404" i="8"/>
  <c r="J404" i="12"/>
  <c r="AH403" i="8"/>
  <c r="J403" i="12"/>
  <c r="AH402" i="8"/>
  <c r="J402" i="12"/>
  <c r="AH401" i="8"/>
  <c r="J401" i="12"/>
  <c r="AH400" i="8"/>
  <c r="J400" i="12"/>
  <c r="AH399" i="8"/>
  <c r="J399" i="12"/>
  <c r="AH398" i="8"/>
  <c r="J398" i="12"/>
  <c r="AH397" i="8"/>
  <c r="J397" i="12"/>
  <c r="AH396" i="8"/>
  <c r="J396" i="12"/>
  <c r="AH395" i="8"/>
  <c r="J395" i="12"/>
  <c r="AH394" i="8"/>
  <c r="J394" i="12"/>
  <c r="AH393" i="8"/>
  <c r="J393" i="12"/>
  <c r="AH392" i="8"/>
  <c r="J392" i="12"/>
  <c r="AH391" i="8"/>
  <c r="J391" i="12"/>
  <c r="AH390" i="8"/>
  <c r="J390" i="12"/>
  <c r="AH389" i="8"/>
  <c r="J389" i="12"/>
  <c r="AH388" i="8"/>
  <c r="J388" i="12"/>
  <c r="AH387" i="8"/>
  <c r="J387" i="12"/>
  <c r="AH386" i="8"/>
  <c r="J386" i="12"/>
  <c r="AH385" i="8"/>
  <c r="AH384" i="8"/>
  <c r="J384" i="12"/>
  <c r="AH383" i="8"/>
  <c r="J383" i="12"/>
  <c r="AH382" i="8"/>
  <c r="J382" i="12"/>
  <c r="AH381" i="8"/>
  <c r="J381" i="12"/>
  <c r="AH380" i="8"/>
  <c r="J380" i="12"/>
  <c r="AH379" i="8"/>
  <c r="J379" i="12"/>
  <c r="AH378" i="8"/>
  <c r="J378" i="12"/>
  <c r="AH377" i="8"/>
  <c r="J377" i="12"/>
  <c r="AH376" i="8"/>
  <c r="J376" i="12"/>
  <c r="AH375" i="8"/>
  <c r="J375" i="12"/>
  <c r="AH374" i="8"/>
  <c r="J374" i="12"/>
  <c r="AH373" i="8"/>
  <c r="J373" i="12"/>
  <c r="AH372" i="8"/>
  <c r="J372" i="12"/>
  <c r="AH371" i="8"/>
  <c r="J371" i="12"/>
  <c r="AH370" i="8"/>
  <c r="J370" i="12"/>
  <c r="AH369" i="8"/>
  <c r="J369" i="12"/>
  <c r="AH368" i="8"/>
  <c r="J368" i="12"/>
  <c r="AH367" i="8"/>
  <c r="J367" i="12"/>
  <c r="AH366" i="8"/>
  <c r="J366" i="12"/>
  <c r="AH365" i="8"/>
  <c r="J365" i="12"/>
  <c r="AH364" i="8"/>
  <c r="AH363" i="8"/>
  <c r="J363" i="12"/>
  <c r="AH362" i="8"/>
  <c r="J362" i="12"/>
  <c r="AH361" i="8"/>
  <c r="J361" i="12"/>
  <c r="AH360" i="8"/>
  <c r="J360" i="12"/>
  <c r="AH359" i="8"/>
  <c r="J359" i="12"/>
  <c r="AH358" i="8"/>
  <c r="J358" i="12"/>
  <c r="AH357" i="8"/>
  <c r="J357" i="12"/>
  <c r="AH356" i="8"/>
  <c r="J356" i="12"/>
  <c r="AH355" i="8"/>
  <c r="J355" i="12"/>
  <c r="AH354" i="8"/>
  <c r="J354" i="12"/>
  <c r="AH353" i="8"/>
  <c r="J353" i="12"/>
  <c r="AH352" i="8"/>
  <c r="J352" i="12"/>
  <c r="AH351" i="8"/>
  <c r="J351" i="12"/>
  <c r="AH350" i="8"/>
  <c r="J350" i="12"/>
  <c r="AH349" i="8"/>
  <c r="J349" i="12"/>
  <c r="AH348" i="8"/>
  <c r="J348" i="12"/>
  <c r="AH347" i="8"/>
  <c r="J347" i="12"/>
  <c r="AH346" i="8"/>
  <c r="J346" i="12"/>
  <c r="AH345" i="8"/>
  <c r="J345" i="12"/>
  <c r="AH344" i="8"/>
  <c r="J344" i="12"/>
  <c r="AH343" i="8"/>
  <c r="J343" i="12"/>
  <c r="AH342" i="8"/>
  <c r="J342" i="12"/>
  <c r="AH341" i="8"/>
  <c r="J341" i="12"/>
  <c r="AH340" i="8"/>
  <c r="J340" i="12"/>
  <c r="AH339" i="8"/>
  <c r="J339" i="12"/>
  <c r="AH338" i="8"/>
  <c r="J338" i="12"/>
  <c r="AH337" i="8"/>
  <c r="J337" i="12"/>
  <c r="AH336" i="8"/>
  <c r="J336" i="12"/>
  <c r="AH335" i="8"/>
  <c r="J335" i="12"/>
  <c r="AH334" i="8"/>
  <c r="J334" i="12"/>
  <c r="AH333" i="8"/>
  <c r="J333" i="12"/>
  <c r="AH332" i="8"/>
  <c r="J332" i="12"/>
  <c r="AH331" i="8"/>
  <c r="J331" i="12"/>
  <c r="AH330" i="8"/>
  <c r="J330" i="12"/>
  <c r="AH329" i="8"/>
  <c r="J329" i="12"/>
  <c r="AH328" i="8"/>
  <c r="J328" i="12"/>
  <c r="AH327" i="8"/>
  <c r="J327" i="12"/>
  <c r="AH326" i="8"/>
  <c r="J326" i="12"/>
  <c r="AH325" i="8"/>
  <c r="J325" i="12"/>
  <c r="AH324" i="8"/>
  <c r="J324" i="12"/>
  <c r="AH323" i="8"/>
  <c r="J323" i="12"/>
  <c r="AH322" i="8"/>
  <c r="AH321" i="8"/>
  <c r="J321" i="12"/>
  <c r="AH320" i="8"/>
  <c r="J320" i="12"/>
  <c r="AH319" i="8"/>
  <c r="J319" i="12"/>
  <c r="AH318" i="8"/>
  <c r="J318" i="12"/>
  <c r="AH317" i="8"/>
  <c r="J317" i="12"/>
  <c r="AH316" i="8"/>
  <c r="J316" i="12"/>
  <c r="AH315" i="8"/>
  <c r="J315" i="12"/>
  <c r="AH314" i="8"/>
  <c r="J314" i="12"/>
  <c r="AH313" i="8"/>
  <c r="J313" i="12"/>
  <c r="AH312" i="8"/>
  <c r="J312" i="12"/>
  <c r="AH311" i="8"/>
  <c r="J311" i="12"/>
  <c r="AH310" i="8"/>
  <c r="J310" i="12"/>
  <c r="AH309" i="8"/>
  <c r="J309" i="12"/>
  <c r="AH308" i="8"/>
  <c r="J308" i="12"/>
  <c r="AH307" i="8"/>
  <c r="J307" i="12"/>
  <c r="AH306" i="8"/>
  <c r="J306" i="12"/>
  <c r="AH305" i="8"/>
  <c r="J305" i="12"/>
  <c r="AH304" i="8"/>
  <c r="J304" i="12"/>
  <c r="AH303" i="8"/>
  <c r="J303" i="12"/>
  <c r="AH302" i="8"/>
  <c r="J302" i="12"/>
  <c r="AH301" i="8"/>
  <c r="J301" i="12"/>
  <c r="AH300" i="8"/>
  <c r="J300" i="12"/>
  <c r="AH299" i="8"/>
  <c r="J299" i="12"/>
  <c r="AH298" i="8"/>
  <c r="J298" i="12"/>
  <c r="AH297" i="8"/>
  <c r="J297" i="12"/>
  <c r="AH296" i="8"/>
  <c r="J296" i="12"/>
  <c r="AH295" i="8"/>
  <c r="J295" i="12"/>
  <c r="AH294" i="8"/>
  <c r="J294" i="12"/>
  <c r="AH293" i="8"/>
  <c r="J293" i="12"/>
  <c r="AH292" i="8"/>
  <c r="J292" i="12"/>
  <c r="AH291" i="8"/>
  <c r="J291" i="12"/>
  <c r="AH290" i="8"/>
  <c r="J290" i="12"/>
  <c r="AH289" i="8"/>
  <c r="J289" i="12"/>
  <c r="AH288" i="8"/>
  <c r="J288" i="12"/>
  <c r="AH287" i="8"/>
  <c r="J287" i="12"/>
  <c r="AH286" i="8"/>
  <c r="J286" i="12"/>
  <c r="AH285" i="8"/>
  <c r="J285" i="12"/>
  <c r="AH284" i="8"/>
  <c r="J284" i="12"/>
  <c r="AH283" i="8"/>
  <c r="J283" i="12"/>
  <c r="AH282" i="8"/>
  <c r="J282" i="12"/>
  <c r="AH281" i="8"/>
  <c r="J281" i="12"/>
  <c r="AH280" i="8"/>
  <c r="J280" i="12"/>
  <c r="AH279" i="8"/>
  <c r="J279" i="12"/>
  <c r="AH278" i="8"/>
  <c r="J278" i="12"/>
  <c r="AH277" i="8"/>
  <c r="J277" i="12"/>
  <c r="AH276" i="8"/>
  <c r="J276" i="12"/>
  <c r="AH275" i="8"/>
  <c r="J275" i="12"/>
  <c r="AH274" i="8"/>
  <c r="AH273" i="8"/>
  <c r="J273" i="12"/>
  <c r="AH272" i="8"/>
  <c r="J272" i="12"/>
  <c r="AH271" i="8"/>
  <c r="J271" i="12"/>
  <c r="AH270" i="8"/>
  <c r="J270" i="12"/>
  <c r="AH269" i="8"/>
  <c r="J269" i="12"/>
  <c r="AH268" i="8"/>
  <c r="J268" i="12"/>
  <c r="AH267" i="8"/>
  <c r="J267" i="12"/>
  <c r="AH266" i="8"/>
  <c r="J266" i="12"/>
  <c r="AH265" i="8"/>
  <c r="J265" i="12"/>
  <c r="AH264" i="8"/>
  <c r="J264" i="12"/>
  <c r="AH263" i="8"/>
  <c r="J263" i="12"/>
  <c r="AH262" i="8"/>
  <c r="J262" i="12"/>
  <c r="AH261" i="8"/>
  <c r="J261" i="12"/>
  <c r="AH260" i="8"/>
  <c r="J260" i="12"/>
  <c r="AH259" i="8"/>
  <c r="J259" i="12"/>
  <c r="AH258" i="8"/>
  <c r="J258" i="12"/>
  <c r="AH257" i="8"/>
  <c r="J257" i="12"/>
  <c r="AH256" i="8"/>
  <c r="J256" i="12"/>
  <c r="AH255" i="8"/>
  <c r="J255" i="12"/>
  <c r="AH254" i="8"/>
  <c r="J254" i="12"/>
  <c r="AH253" i="8"/>
  <c r="J253" i="12"/>
  <c r="AH252" i="8"/>
  <c r="J252" i="12"/>
  <c r="AH251" i="8"/>
  <c r="J251" i="12"/>
  <c r="AH250" i="8"/>
  <c r="J250" i="12"/>
  <c r="AH249" i="8"/>
  <c r="J249" i="12"/>
  <c r="AH248" i="8"/>
  <c r="J248" i="12"/>
  <c r="AH247" i="8"/>
  <c r="J247" i="12"/>
  <c r="AH246" i="8"/>
  <c r="AH245" i="8"/>
  <c r="J245" i="12"/>
  <c r="AH244" i="8"/>
  <c r="J244" i="12"/>
  <c r="AH243" i="8"/>
  <c r="J243" i="12"/>
  <c r="AH242" i="8"/>
  <c r="J242" i="12"/>
  <c r="AH241" i="8"/>
  <c r="J241" i="12"/>
  <c r="AH240" i="8"/>
  <c r="J240" i="12"/>
  <c r="AH239" i="8"/>
  <c r="AH238" i="8"/>
  <c r="J238" i="12"/>
  <c r="AH237" i="8"/>
  <c r="J237" i="12"/>
  <c r="AH236" i="8"/>
  <c r="J236" i="12"/>
  <c r="AH235" i="8"/>
  <c r="J235" i="12"/>
  <c r="AH234" i="8"/>
  <c r="J234" i="12"/>
  <c r="AH233" i="8"/>
  <c r="J233" i="12"/>
  <c r="AH232" i="8"/>
  <c r="AH231" i="8"/>
  <c r="J231" i="12"/>
  <c r="AH230" i="8"/>
  <c r="J230" i="12"/>
  <c r="AH229" i="8"/>
  <c r="J229" i="12"/>
  <c r="AH228" i="8"/>
  <c r="J228" i="12"/>
  <c r="AH227" i="8"/>
  <c r="J227" i="12"/>
  <c r="AH226" i="8"/>
  <c r="J226" i="12"/>
  <c r="AH225" i="8"/>
  <c r="J225" i="12"/>
  <c r="AH224" i="8"/>
  <c r="J224" i="12"/>
  <c r="AH223" i="8"/>
  <c r="J223" i="12"/>
  <c r="AH222" i="8"/>
  <c r="J222" i="12"/>
  <c r="AH221" i="8"/>
  <c r="J221" i="12"/>
  <c r="AH220" i="8"/>
  <c r="J220" i="12"/>
  <c r="AH219" i="8"/>
  <c r="J219" i="12"/>
  <c r="AH218" i="8"/>
  <c r="J218" i="12"/>
  <c r="AH217" i="8"/>
  <c r="J217" i="12"/>
  <c r="AH216" i="8"/>
  <c r="J216" i="12"/>
  <c r="AH215" i="8"/>
  <c r="J215" i="12"/>
  <c r="AH214" i="8"/>
  <c r="J214" i="12"/>
  <c r="AH213" i="8"/>
  <c r="J213" i="12"/>
  <c r="AH212" i="8"/>
  <c r="J212" i="12"/>
  <c r="AH211" i="8"/>
  <c r="J211" i="12"/>
  <c r="AH210" i="8"/>
  <c r="J210" i="12"/>
  <c r="AH209" i="8"/>
  <c r="J209" i="12"/>
  <c r="AH208" i="8"/>
  <c r="J208" i="12"/>
  <c r="AH207" i="8"/>
  <c r="J207" i="12"/>
  <c r="AH206" i="8"/>
  <c r="J206" i="12"/>
  <c r="AH205" i="8"/>
  <c r="J205" i="12"/>
  <c r="AH204" i="8"/>
  <c r="J204" i="12"/>
  <c r="AH203" i="8"/>
  <c r="J203" i="12"/>
  <c r="AH202" i="8"/>
  <c r="J202" i="12"/>
  <c r="AH201" i="8"/>
  <c r="J201" i="12"/>
  <c r="AH200" i="8"/>
  <c r="J200" i="12"/>
  <c r="AH199" i="8"/>
  <c r="J199" i="12"/>
  <c r="AH198" i="8"/>
  <c r="J198" i="12"/>
  <c r="AH197" i="8"/>
  <c r="J197" i="12"/>
  <c r="AH196" i="8"/>
  <c r="J196" i="12"/>
  <c r="AH195" i="8"/>
  <c r="J195" i="12"/>
  <c r="AH194" i="8"/>
  <c r="J194" i="12"/>
  <c r="AH193" i="8"/>
  <c r="J193" i="12"/>
  <c r="AH192" i="8"/>
  <c r="J192" i="12"/>
  <c r="AH191" i="8"/>
  <c r="AH190" i="8"/>
  <c r="J190" i="12"/>
  <c r="AH189" i="8"/>
  <c r="J189" i="12"/>
  <c r="AH188" i="8"/>
  <c r="J188" i="12"/>
  <c r="AH187" i="8"/>
  <c r="J187" i="12"/>
  <c r="AH186" i="8"/>
  <c r="J186" i="12"/>
  <c r="AH185" i="8"/>
  <c r="J185" i="12"/>
  <c r="AH184" i="8"/>
  <c r="AH183" i="8"/>
  <c r="J183" i="12"/>
  <c r="AH182" i="8"/>
  <c r="J182" i="12"/>
  <c r="AH181" i="8"/>
  <c r="J181" i="12"/>
  <c r="AH180" i="8"/>
  <c r="J180" i="12"/>
  <c r="AH179" i="8"/>
  <c r="J179" i="12"/>
  <c r="AH178" i="8"/>
  <c r="J178" i="12"/>
  <c r="AH177" i="8"/>
  <c r="AH176" i="8"/>
  <c r="J176" i="12"/>
  <c r="AH175" i="8"/>
  <c r="J175" i="12"/>
  <c r="AH174" i="8"/>
  <c r="J174" i="12"/>
  <c r="AH173" i="8"/>
  <c r="J173" i="12"/>
  <c r="AH172" i="8"/>
  <c r="J172" i="12"/>
  <c r="AH171" i="8"/>
  <c r="J171" i="12"/>
  <c r="AH170" i="8"/>
  <c r="J170" i="12"/>
  <c r="AH169" i="8"/>
  <c r="J169" i="12"/>
  <c r="AH168" i="8"/>
  <c r="J168" i="12"/>
  <c r="AH167" i="8"/>
  <c r="J167" i="12"/>
  <c r="AH166" i="8"/>
  <c r="J166" i="12"/>
  <c r="AH165" i="8"/>
  <c r="J165" i="12"/>
  <c r="AH164" i="8"/>
  <c r="J164" i="12"/>
  <c r="AH163" i="8"/>
  <c r="J163" i="12"/>
  <c r="AH162" i="8"/>
  <c r="J162" i="12"/>
  <c r="AH161" i="8"/>
  <c r="J161" i="12"/>
  <c r="AH160" i="8"/>
  <c r="J160" i="12"/>
  <c r="AH159" i="8"/>
  <c r="J159" i="12"/>
  <c r="AH158" i="8"/>
  <c r="J158" i="12"/>
  <c r="AH157" i="8"/>
  <c r="J157" i="12"/>
  <c r="AH156" i="8"/>
  <c r="AH155" i="8"/>
  <c r="J155" i="12"/>
  <c r="AH154" i="8"/>
  <c r="J154" i="12"/>
  <c r="AH153" i="8"/>
  <c r="J153" i="12"/>
  <c r="AH152" i="8"/>
  <c r="J152" i="12"/>
  <c r="AH151" i="8"/>
  <c r="J151" i="12"/>
  <c r="AH150" i="8"/>
  <c r="J150" i="12"/>
  <c r="AH149" i="8"/>
  <c r="AH148" i="8"/>
  <c r="J148" i="12"/>
  <c r="AH147" i="8"/>
  <c r="J147" i="12"/>
  <c r="AH146" i="8"/>
  <c r="J146" i="12"/>
  <c r="AH145" i="8"/>
  <c r="J145" i="12"/>
  <c r="AH144" i="8"/>
  <c r="J144" i="12"/>
  <c r="AH143" i="8"/>
  <c r="J143" i="12"/>
  <c r="AH142" i="8"/>
  <c r="AH141" i="8"/>
  <c r="J141" i="12"/>
  <c r="AH140" i="8"/>
  <c r="J140" i="12"/>
  <c r="AH139" i="8"/>
  <c r="J139" i="12"/>
  <c r="AH138" i="8"/>
  <c r="J138" i="12"/>
  <c r="AH137" i="8"/>
  <c r="J137" i="12"/>
  <c r="AH136" i="8"/>
  <c r="J136" i="12"/>
  <c r="AH135" i="8"/>
  <c r="AH134" i="8"/>
  <c r="J134" i="12"/>
  <c r="AH133" i="8"/>
  <c r="J133" i="12"/>
  <c r="AH132" i="8"/>
  <c r="J132" i="12"/>
  <c r="AH131" i="8"/>
  <c r="J131" i="12"/>
  <c r="AH130" i="8"/>
  <c r="J130" i="12"/>
  <c r="AH129" i="8"/>
  <c r="J129" i="12"/>
  <c r="AH128" i="8"/>
  <c r="J128" i="12"/>
  <c r="AH127" i="8"/>
  <c r="J127" i="12"/>
  <c r="AH126" i="8"/>
  <c r="J126" i="12"/>
  <c r="AH125" i="8"/>
  <c r="J125" i="12"/>
  <c r="AH124" i="8"/>
  <c r="J124" i="12"/>
  <c r="AH123" i="8"/>
  <c r="J123" i="12"/>
  <c r="AH122" i="8"/>
  <c r="J122" i="12" s="1"/>
  <c r="AH121" i="8"/>
  <c r="J121" i="12" s="1"/>
  <c r="AH120" i="8"/>
  <c r="J120" i="12" s="1"/>
  <c r="AH119" i="8"/>
  <c r="J119" i="12" s="1"/>
  <c r="AH118" i="8"/>
  <c r="J118" i="12" s="1"/>
  <c r="AH117" i="8"/>
  <c r="J117" i="12" s="1"/>
  <c r="AH116" i="8"/>
  <c r="J116" i="12" s="1"/>
  <c r="AH115" i="8"/>
  <c r="J115" i="12" s="1"/>
  <c r="AH114" i="8"/>
  <c r="J114" i="12" s="1"/>
  <c r="AH113" i="8"/>
  <c r="J113" i="12" s="1"/>
  <c r="AH112" i="8"/>
  <c r="J112" i="12" s="1"/>
  <c r="AH111" i="8"/>
  <c r="J111" i="12" s="1"/>
  <c r="AH110" i="8"/>
  <c r="J110" i="12" s="1"/>
  <c r="AH109" i="8"/>
  <c r="J109" i="12" s="1"/>
  <c r="AH108" i="8"/>
  <c r="J108" i="12" s="1"/>
  <c r="AH107" i="8"/>
  <c r="J107" i="12" s="1"/>
  <c r="AH106" i="8"/>
  <c r="J106" i="12" s="1"/>
  <c r="AH105" i="8"/>
  <c r="J105" i="12" s="1"/>
  <c r="AH104" i="8"/>
  <c r="J104" i="12" s="1"/>
  <c r="AH103" i="8"/>
  <c r="J103" i="12" s="1"/>
  <c r="AH102" i="8"/>
  <c r="J102" i="12" s="1"/>
  <c r="AH101" i="8"/>
  <c r="J101" i="12" s="1"/>
  <c r="AH100" i="8"/>
  <c r="J100" i="12" s="1"/>
  <c r="AH99" i="8"/>
  <c r="J99" i="12" s="1"/>
  <c r="AH98" i="8"/>
  <c r="J98" i="12" s="1"/>
  <c r="AH97" i="8"/>
  <c r="J97" i="12" s="1"/>
  <c r="AH96" i="8"/>
  <c r="J96" i="12" s="1"/>
  <c r="AH95" i="8"/>
  <c r="J95" i="12" s="1"/>
  <c r="AH94" i="8"/>
  <c r="J94" i="12" s="1"/>
  <c r="AH93" i="8"/>
  <c r="J93" i="12" s="1"/>
  <c r="AH92" i="8"/>
  <c r="J92" i="12" s="1"/>
  <c r="AH91" i="8"/>
  <c r="J91" i="12" s="1"/>
  <c r="AH90" i="8"/>
  <c r="J90" i="12" s="1"/>
  <c r="AH89" i="8"/>
  <c r="J89" i="12" s="1"/>
  <c r="AH88" i="8"/>
  <c r="J88" i="12" s="1"/>
  <c r="AH87" i="8"/>
  <c r="J87" i="12" s="1"/>
  <c r="AH86" i="8"/>
  <c r="J86" i="12" s="1"/>
  <c r="AH85" i="8"/>
  <c r="J85" i="12" s="1"/>
  <c r="AH84" i="8"/>
  <c r="J84" i="12" s="1"/>
  <c r="AH83" i="8"/>
  <c r="J83" i="12" s="1"/>
  <c r="AH82" i="8"/>
  <c r="J82" i="12" s="1"/>
  <c r="AH81" i="8"/>
  <c r="J81" i="12" s="1"/>
  <c r="AH80" i="8"/>
  <c r="J80" i="12" s="1"/>
  <c r="AH79" i="8"/>
  <c r="J79" i="12" s="1"/>
  <c r="AH78" i="8"/>
  <c r="J78" i="12" s="1"/>
  <c r="AH77" i="8"/>
  <c r="J77" i="12" s="1"/>
  <c r="AH76" i="8"/>
  <c r="J76" i="12" s="1"/>
  <c r="AH75" i="8"/>
  <c r="J75" i="12" s="1"/>
  <c r="AH74" i="8"/>
  <c r="J74" i="12" s="1"/>
  <c r="J73" i="12"/>
  <c r="AH72" i="8"/>
  <c r="J72" i="12"/>
  <c r="AH71" i="8"/>
  <c r="J71" i="12"/>
  <c r="AH70" i="8"/>
  <c r="J70" i="12"/>
  <c r="AH69" i="8"/>
  <c r="J69" i="12"/>
  <c r="AH68" i="8"/>
  <c r="J68" i="12"/>
  <c r="AH67" i="8"/>
  <c r="J67" i="12"/>
  <c r="AH66" i="8"/>
  <c r="J66" i="12"/>
  <c r="AH65" i="8"/>
  <c r="J65" i="12"/>
  <c r="J64" i="12"/>
  <c r="AH63" i="8"/>
  <c r="J63" i="12" s="1"/>
  <c r="AH62" i="8"/>
  <c r="J62" i="12" s="1"/>
  <c r="AH61" i="8"/>
  <c r="J61" i="12" s="1"/>
  <c r="AH60" i="8"/>
  <c r="J60" i="12" s="1"/>
  <c r="AH59" i="8"/>
  <c r="J59" i="12" s="1"/>
  <c r="AH58" i="8"/>
  <c r="J58" i="12" s="1"/>
  <c r="AH57" i="8"/>
  <c r="J57" i="12" s="1"/>
  <c r="AH56" i="8"/>
  <c r="J56" i="12" s="1"/>
  <c r="AH55" i="8"/>
  <c r="J55" i="12" s="1"/>
  <c r="AH54" i="8"/>
  <c r="J54" i="12" s="1"/>
  <c r="AH53" i="8"/>
  <c r="J53" i="12" s="1"/>
  <c r="AH52" i="8"/>
  <c r="J52" i="12" s="1"/>
  <c r="AH51" i="8"/>
  <c r="J51" i="12" s="1"/>
  <c r="AH50" i="8"/>
  <c r="J50" i="12" s="1"/>
  <c r="AH49" i="8"/>
  <c r="J49" i="12" s="1"/>
  <c r="AH48" i="8"/>
  <c r="J48" i="12" s="1"/>
  <c r="AH47" i="8"/>
  <c r="J47" i="12" s="1"/>
  <c r="AH46" i="8"/>
  <c r="J46" i="12" s="1"/>
  <c r="AH45" i="8"/>
  <c r="J45" i="12" s="1"/>
  <c r="AH44" i="8"/>
  <c r="J44" i="12" s="1"/>
  <c r="AH43" i="8"/>
  <c r="J43" i="12" s="1"/>
  <c r="AH42" i="8"/>
  <c r="J42" i="12" s="1"/>
  <c r="AH41" i="8"/>
  <c r="J41" i="12" s="1"/>
  <c r="AH40" i="8"/>
  <c r="J40" i="12" s="1"/>
  <c r="AH39" i="8"/>
  <c r="J39" i="12" s="1"/>
  <c r="AH38" i="8"/>
  <c r="J38" i="12" s="1"/>
  <c r="AH37" i="8"/>
  <c r="J37" i="12" s="1"/>
  <c r="AH36" i="8"/>
  <c r="J36" i="12" s="1"/>
  <c r="AH35" i="8"/>
  <c r="J35" i="12" s="1"/>
  <c r="AH34" i="8"/>
  <c r="J34" i="12" s="1"/>
  <c r="AH33" i="8"/>
  <c r="J33" i="12" s="1"/>
  <c r="AH32" i="8"/>
  <c r="J32" i="12" s="1"/>
  <c r="AH31" i="8"/>
  <c r="J31" i="12" s="1"/>
  <c r="AH30" i="8"/>
  <c r="J30" i="12" s="1"/>
  <c r="AH29" i="8"/>
  <c r="J29" i="12" s="1"/>
  <c r="AH28" i="8"/>
  <c r="J28" i="12" s="1"/>
  <c r="AH27" i="8"/>
  <c r="J27" i="12" s="1"/>
  <c r="AH26" i="8"/>
  <c r="J26" i="12" s="1"/>
  <c r="AH25" i="8"/>
  <c r="J25" i="12" s="1"/>
  <c r="AH24" i="8"/>
  <c r="J24" i="12" s="1"/>
  <c r="AH23" i="8"/>
  <c r="J23" i="12" s="1"/>
  <c r="AH22" i="8"/>
  <c r="J22" i="12" s="1"/>
  <c r="AH21" i="8"/>
  <c r="J21" i="12" s="1"/>
  <c r="AH20" i="8"/>
  <c r="J20" i="12" s="1"/>
  <c r="AH19" i="8"/>
  <c r="J19" i="12" s="1"/>
  <c r="AH18" i="8"/>
  <c r="J18" i="12" s="1"/>
  <c r="AH17" i="8"/>
  <c r="J17" i="12" s="1"/>
  <c r="AH16" i="8"/>
  <c r="J16" i="12" s="1"/>
  <c r="AH15" i="8"/>
  <c r="J15" i="12" s="1"/>
  <c r="AH14" i="8"/>
  <c r="J14" i="12" s="1"/>
  <c r="AH13" i="8"/>
  <c r="J13" i="12" s="1"/>
  <c r="AH12" i="8"/>
  <c r="J12" i="12" s="1"/>
  <c r="AH11" i="8"/>
  <c r="J11" i="12" s="1"/>
  <c r="AK1210" i="8"/>
  <c r="M1210" i="12"/>
  <c r="AK1208" i="8"/>
  <c r="M1208" i="12"/>
  <c r="AK1207" i="8"/>
  <c r="M1207" i="12"/>
  <c r="AK1206" i="8"/>
  <c r="M1206" i="12"/>
  <c r="AK1205" i="8"/>
  <c r="M1205" i="12"/>
  <c r="AK1204" i="8"/>
  <c r="M1204" i="12"/>
  <c r="AK1203" i="8"/>
  <c r="M1203" i="12"/>
  <c r="AK1202" i="8"/>
  <c r="M1202" i="12"/>
  <c r="AK1201" i="8"/>
  <c r="M1201" i="12"/>
  <c r="AK1200" i="8"/>
  <c r="M1200" i="12"/>
  <c r="AK1199" i="8"/>
  <c r="M1199" i="12"/>
  <c r="AK1198" i="8"/>
  <c r="M1198" i="12"/>
  <c r="AK1197" i="8"/>
  <c r="M1197" i="12"/>
  <c r="AK1196" i="8"/>
  <c r="M1196" i="12"/>
  <c r="AK1195" i="8"/>
  <c r="M1195" i="12"/>
  <c r="AK1194" i="8"/>
  <c r="M1194" i="12"/>
  <c r="AK1193" i="8"/>
  <c r="M1193" i="12"/>
  <c r="AK1192" i="8"/>
  <c r="M1192" i="12"/>
  <c r="AK1191" i="8"/>
  <c r="M1191" i="12"/>
  <c r="AK1190" i="8"/>
  <c r="M1190" i="12"/>
  <c r="AK1189" i="8"/>
  <c r="M1189" i="12"/>
  <c r="AK1188" i="8"/>
  <c r="M1188" i="12"/>
  <c r="AK1187" i="8"/>
  <c r="M1187" i="12"/>
  <c r="AK1186" i="8"/>
  <c r="M1186" i="12"/>
  <c r="AK1185" i="8"/>
  <c r="M1185" i="12"/>
  <c r="AK1184" i="8"/>
  <c r="M1184" i="12"/>
  <c r="AK1183" i="8"/>
  <c r="M1183" i="12"/>
  <c r="AK1182" i="8"/>
  <c r="M1182" i="12"/>
  <c r="AK1181" i="8"/>
  <c r="M1181" i="12"/>
  <c r="AK1180" i="8"/>
  <c r="M1180" i="12"/>
  <c r="AK1179" i="8"/>
  <c r="M1179" i="12"/>
  <c r="AK1178" i="8"/>
  <c r="M1178" i="12"/>
  <c r="AK1177" i="8"/>
  <c r="M1177" i="12"/>
  <c r="AK1176" i="8"/>
  <c r="M1176" i="12"/>
  <c r="AK1175" i="8"/>
  <c r="M1175" i="12"/>
  <c r="AK1174" i="8"/>
  <c r="M1174" i="12"/>
  <c r="AK1173" i="8"/>
  <c r="M1173" i="12"/>
  <c r="AK1172" i="8"/>
  <c r="M1172" i="12"/>
  <c r="AK1171" i="8"/>
  <c r="M1171" i="12"/>
  <c r="AK1170" i="8"/>
  <c r="M1170" i="12"/>
  <c r="AK1169" i="8"/>
  <c r="M1169" i="12"/>
  <c r="AK1168" i="8"/>
  <c r="M1168" i="12"/>
  <c r="AK1167" i="8"/>
  <c r="M1167" i="12"/>
  <c r="AK1166" i="8"/>
  <c r="M1166" i="12"/>
  <c r="AK1165" i="8"/>
  <c r="M1165" i="12"/>
  <c r="AK1164" i="8"/>
  <c r="M1164" i="12"/>
  <c r="AK1163" i="8"/>
  <c r="M1163" i="12"/>
  <c r="AK1162" i="8"/>
  <c r="M1162" i="12"/>
  <c r="AK1161" i="8"/>
  <c r="M1161" i="12"/>
  <c r="AK1160" i="8"/>
  <c r="M1160" i="12"/>
  <c r="AK1159" i="8"/>
  <c r="M1159" i="12"/>
  <c r="AK1158" i="8"/>
  <c r="M1158" i="12"/>
  <c r="AK1157" i="8"/>
  <c r="M1157" i="12"/>
  <c r="AK1156" i="8"/>
  <c r="M1156" i="12"/>
  <c r="AK1155" i="8"/>
  <c r="M1155" i="12"/>
  <c r="AK1154" i="8"/>
  <c r="M1154" i="12"/>
  <c r="AK1153" i="8"/>
  <c r="M1153" i="12"/>
  <c r="AK1152" i="8"/>
  <c r="M1152" i="12"/>
  <c r="AK1151" i="8"/>
  <c r="M1151" i="12"/>
  <c r="AK1150" i="8"/>
  <c r="M1150" i="12"/>
  <c r="AK1149" i="8"/>
  <c r="M1149" i="12"/>
  <c r="AK1148" i="8"/>
  <c r="M1148" i="12"/>
  <c r="AK1147" i="8"/>
  <c r="M1147" i="12"/>
  <c r="AK1146" i="8"/>
  <c r="M1146" i="12"/>
  <c r="AK1145" i="8"/>
  <c r="M1145" i="12"/>
  <c r="AK1144" i="8"/>
  <c r="M1144" i="12"/>
  <c r="AK1143" i="8"/>
  <c r="M1143" i="12"/>
  <c r="AK1142" i="8"/>
  <c r="M1142" i="12"/>
  <c r="AK1141" i="8"/>
  <c r="M1141" i="12"/>
  <c r="AK1140" i="8"/>
  <c r="M1140" i="12"/>
  <c r="AK1139" i="8"/>
  <c r="M1139" i="12"/>
  <c r="AK1138" i="8"/>
  <c r="M1138" i="12"/>
  <c r="AK1137" i="8"/>
  <c r="M1137" i="12"/>
  <c r="AK1136" i="8"/>
  <c r="M1136" i="12"/>
  <c r="AK1135" i="8"/>
  <c r="M1135" i="12"/>
  <c r="AK1134" i="8"/>
  <c r="M1134" i="12"/>
  <c r="AK1133" i="8"/>
  <c r="M1133" i="12"/>
  <c r="AK1132" i="8"/>
  <c r="M1132" i="12"/>
  <c r="AK1131" i="8"/>
  <c r="M1131" i="12"/>
  <c r="AK1130" i="8"/>
  <c r="M1130" i="12"/>
  <c r="AK1129" i="8"/>
  <c r="M1129" i="12"/>
  <c r="AK1128" i="8"/>
  <c r="M1128" i="12"/>
  <c r="AK1127" i="8"/>
  <c r="M1127" i="12"/>
  <c r="AK1126" i="8"/>
  <c r="M1126" i="12"/>
  <c r="AK1125" i="8"/>
  <c r="M1125" i="12"/>
  <c r="AK1124" i="8"/>
  <c r="M1124" i="12"/>
  <c r="AK1123" i="8"/>
  <c r="M1123" i="12"/>
  <c r="AK1122" i="8"/>
  <c r="M1122" i="12"/>
  <c r="AK1121" i="8"/>
  <c r="M1121" i="12"/>
  <c r="AK1120" i="8"/>
  <c r="M1120" i="12"/>
  <c r="AK1119" i="8"/>
  <c r="M1119" i="12"/>
  <c r="AK1118" i="8"/>
  <c r="M1118" i="12"/>
  <c r="AK1117" i="8"/>
  <c r="M1117" i="12"/>
  <c r="AK1116" i="8"/>
  <c r="M1116" i="12"/>
  <c r="AK1115" i="8"/>
  <c r="M1115" i="12"/>
  <c r="AK1114" i="8"/>
  <c r="M1114" i="12"/>
  <c r="AK1113" i="8"/>
  <c r="M1113" i="12"/>
  <c r="AK1112" i="8"/>
  <c r="M1112" i="12"/>
  <c r="AK1111" i="8"/>
  <c r="M1111" i="12"/>
  <c r="AK1110" i="8"/>
  <c r="M1110" i="12"/>
  <c r="AK1109" i="8"/>
  <c r="M1109" i="12"/>
  <c r="AK1108" i="8"/>
  <c r="M1108" i="12"/>
  <c r="AK1107" i="8"/>
  <c r="M1107" i="12"/>
  <c r="AK1106" i="8"/>
  <c r="M1106" i="12"/>
  <c r="AK1105" i="8"/>
  <c r="M1105" i="12"/>
  <c r="AK1104" i="8"/>
  <c r="M1104" i="12"/>
  <c r="AK1103" i="8"/>
  <c r="M1103" i="12"/>
  <c r="AK1102" i="8"/>
  <c r="M1102" i="12"/>
  <c r="AK1101" i="8"/>
  <c r="M1101" i="12"/>
  <c r="AK1100" i="8"/>
  <c r="M1100" i="12"/>
  <c r="AK1099" i="8"/>
  <c r="M1099" i="12"/>
  <c r="AK1098" i="8"/>
  <c r="M1098" i="12"/>
  <c r="AK1097" i="8"/>
  <c r="M1097" i="12"/>
  <c r="AK1096" i="8"/>
  <c r="M1096" i="12"/>
  <c r="AK1095" i="8"/>
  <c r="M1095" i="12"/>
  <c r="AK1094" i="8"/>
  <c r="M1094" i="12"/>
  <c r="AK1093" i="8"/>
  <c r="M1093" i="12"/>
  <c r="AK1092" i="8"/>
  <c r="M1092" i="12"/>
  <c r="AK1091" i="8"/>
  <c r="M1091" i="12"/>
  <c r="AK1090" i="8"/>
  <c r="M1090" i="12"/>
  <c r="AK1089" i="8"/>
  <c r="M1089" i="12"/>
  <c r="AK1088" i="8"/>
  <c r="M1088" i="12"/>
  <c r="AK1087" i="8"/>
  <c r="M1087" i="12"/>
  <c r="AK1086" i="8"/>
  <c r="M1086" i="12"/>
  <c r="AK1085" i="8"/>
  <c r="M1085" i="12"/>
  <c r="AK1084" i="8"/>
  <c r="M1084" i="12"/>
  <c r="AK1083" i="8"/>
  <c r="M1083" i="12"/>
  <c r="AK1082" i="8"/>
  <c r="M1082" i="12"/>
  <c r="AK1081" i="8"/>
  <c r="M1081" i="12"/>
  <c r="AK1080" i="8"/>
  <c r="M1080" i="12"/>
  <c r="AK1079" i="8"/>
  <c r="M1079" i="12"/>
  <c r="AK1078" i="8"/>
  <c r="M1078" i="12"/>
  <c r="AK1077" i="8"/>
  <c r="M1077" i="12"/>
  <c r="AK1076" i="8"/>
  <c r="M1076" i="12"/>
  <c r="AK1075" i="8"/>
  <c r="M1075" i="12"/>
  <c r="AK1074" i="8"/>
  <c r="M1074" i="12"/>
  <c r="AK1073" i="8"/>
  <c r="M1073" i="12"/>
  <c r="AK1072" i="8"/>
  <c r="M1072" i="12"/>
  <c r="AK1071" i="8"/>
  <c r="M1071" i="12"/>
  <c r="AK1070" i="8"/>
  <c r="M1070" i="12"/>
  <c r="AK1069" i="8"/>
  <c r="M1069" i="12"/>
  <c r="AK1068" i="8"/>
  <c r="M1068" i="12"/>
  <c r="AK1067" i="8"/>
  <c r="M1067" i="12"/>
  <c r="AK1066" i="8"/>
  <c r="M1066" i="12"/>
  <c r="AK1065" i="8"/>
  <c r="M1065" i="12"/>
  <c r="AK1064" i="8"/>
  <c r="M1064" i="12"/>
  <c r="AK1063" i="8"/>
  <c r="M1063" i="12"/>
  <c r="AK1062" i="8"/>
  <c r="M1062" i="12"/>
  <c r="AK1061" i="8"/>
  <c r="M1061" i="12"/>
  <c r="AK1060" i="8"/>
  <c r="M1060" i="12"/>
  <c r="AK1059" i="8"/>
  <c r="M1059" i="12"/>
  <c r="AK1058" i="8"/>
  <c r="M1058" i="12"/>
  <c r="AK1057" i="8"/>
  <c r="M1057" i="12"/>
  <c r="AK1056" i="8"/>
  <c r="M1056" i="12"/>
  <c r="AK1055" i="8"/>
  <c r="M1055" i="12"/>
  <c r="AK1054" i="8"/>
  <c r="M1054" i="12"/>
  <c r="AK1053" i="8"/>
  <c r="M1053" i="12"/>
  <c r="AK1052" i="8"/>
  <c r="M1052" i="12"/>
  <c r="AK1051" i="8"/>
  <c r="M1051" i="12"/>
  <c r="AK1050" i="8"/>
  <c r="M1050" i="12"/>
  <c r="AK1049" i="8"/>
  <c r="M1049" i="12"/>
  <c r="AK1048" i="8"/>
  <c r="M1048" i="12"/>
  <c r="AK1047" i="8"/>
  <c r="M1047" i="12"/>
  <c r="AK1046" i="8"/>
  <c r="M1046" i="12"/>
  <c r="AK1045" i="8"/>
  <c r="M1045" i="12"/>
  <c r="AK1044" i="8"/>
  <c r="M1044" i="12"/>
  <c r="AK1043" i="8"/>
  <c r="M1043" i="12"/>
  <c r="AK1042" i="8"/>
  <c r="M1042" i="12"/>
  <c r="AK1041" i="8"/>
  <c r="M1041" i="12"/>
  <c r="AK1040" i="8"/>
  <c r="M1040" i="12"/>
  <c r="AK1039" i="8"/>
  <c r="M1039" i="12"/>
  <c r="AK1038" i="8"/>
  <c r="M1038" i="12"/>
  <c r="AK1037" i="8"/>
  <c r="M1037" i="12"/>
  <c r="AK1036" i="8"/>
  <c r="M1036" i="12"/>
  <c r="AK1035" i="8"/>
  <c r="M1035" i="12"/>
  <c r="AK1034" i="8"/>
  <c r="M1034" i="12"/>
  <c r="AK1033" i="8"/>
  <c r="M1033" i="12"/>
  <c r="AK1032" i="8"/>
  <c r="M1032" i="12"/>
  <c r="AK1031" i="8"/>
  <c r="M1031" i="12"/>
  <c r="AK1030" i="8"/>
  <c r="M1030" i="12"/>
  <c r="AK1029" i="8"/>
  <c r="M1029" i="12"/>
  <c r="AK1028" i="8"/>
  <c r="M1028" i="12"/>
  <c r="AK1027" i="8"/>
  <c r="M1027" i="12"/>
  <c r="AK1026" i="8"/>
  <c r="M1026" i="12"/>
  <c r="AK1025" i="8"/>
  <c r="M1025" i="12"/>
  <c r="AK1024" i="8"/>
  <c r="M1024" i="12"/>
  <c r="AK1023" i="8"/>
  <c r="M1023" i="12"/>
  <c r="AK1022" i="8"/>
  <c r="M1022" i="12"/>
  <c r="AK1021" i="8"/>
  <c r="M1021" i="12"/>
  <c r="AK1020" i="8"/>
  <c r="M1020" i="12"/>
  <c r="AK1019" i="8"/>
  <c r="M1019" i="12"/>
  <c r="AK1018" i="8"/>
  <c r="M1018" i="12"/>
  <c r="AK1017" i="8"/>
  <c r="M1017" i="12"/>
  <c r="AK1016" i="8"/>
  <c r="M1016" i="12"/>
  <c r="AK1015" i="8"/>
  <c r="M1015" i="12"/>
  <c r="AK1014" i="8"/>
  <c r="M1014" i="12"/>
  <c r="AK1013" i="8"/>
  <c r="M1013" i="12"/>
  <c r="AK1012" i="8"/>
  <c r="M1012" i="12"/>
  <c r="AK1011" i="8"/>
  <c r="M1011" i="12"/>
  <c r="AK1010" i="8"/>
  <c r="M1010" i="12"/>
  <c r="AK1009" i="8"/>
  <c r="M1009" i="12"/>
  <c r="AK1008" i="8"/>
  <c r="M1008" i="12"/>
  <c r="AK1007" i="8"/>
  <c r="M1007" i="12"/>
  <c r="AK1006" i="8"/>
  <c r="M1006" i="12"/>
  <c r="AK1005" i="8"/>
  <c r="M1005" i="12"/>
  <c r="AK1004" i="8"/>
  <c r="M1004" i="12"/>
  <c r="AK1003" i="8"/>
  <c r="M1003" i="12"/>
  <c r="AK1002" i="8"/>
  <c r="M1002" i="12"/>
  <c r="AK1001" i="8"/>
  <c r="M1001" i="12"/>
  <c r="AK1000" i="8"/>
  <c r="M1000" i="12"/>
  <c r="AK999" i="8"/>
  <c r="M999" i="12"/>
  <c r="AK998" i="8"/>
  <c r="M998" i="12"/>
  <c r="AK997" i="8"/>
  <c r="M997" i="12"/>
  <c r="AK996" i="8"/>
  <c r="M996" i="12"/>
  <c r="AK995" i="8"/>
  <c r="M995" i="12"/>
  <c r="AK994" i="8"/>
  <c r="M994" i="12"/>
  <c r="AK993" i="8"/>
  <c r="M993" i="12"/>
  <c r="AK992" i="8"/>
  <c r="M992" i="12"/>
  <c r="AK991" i="8"/>
  <c r="M991" i="12"/>
  <c r="AK990" i="8"/>
  <c r="M990" i="12"/>
  <c r="AK989" i="8"/>
  <c r="M989" i="12"/>
  <c r="AK988" i="8"/>
  <c r="M988" i="12"/>
  <c r="AK987" i="8"/>
  <c r="M987" i="12"/>
  <c r="AK986" i="8"/>
  <c r="M986" i="12"/>
  <c r="AK985" i="8"/>
  <c r="M985" i="12"/>
  <c r="AK984" i="8"/>
  <c r="M984" i="12"/>
  <c r="AK983" i="8"/>
  <c r="M983" i="12"/>
  <c r="AK982" i="8"/>
  <c r="M982" i="12"/>
  <c r="AK981" i="8"/>
  <c r="M981" i="12"/>
  <c r="AK980" i="8"/>
  <c r="M980" i="12"/>
  <c r="AK979" i="8"/>
  <c r="M979" i="12"/>
  <c r="AK978" i="8"/>
  <c r="M978" i="12"/>
  <c r="AK977" i="8"/>
  <c r="M977" i="12"/>
  <c r="AK976" i="8"/>
  <c r="M976" i="12"/>
  <c r="AK975" i="8"/>
  <c r="M975" i="12"/>
  <c r="AK974" i="8"/>
  <c r="M974" i="12"/>
  <c r="AK973" i="8"/>
  <c r="M973" i="12"/>
  <c r="AK972" i="8"/>
  <c r="M972" i="12"/>
  <c r="AK971" i="8"/>
  <c r="M971" i="12"/>
  <c r="AK970" i="8"/>
  <c r="M970" i="12"/>
  <c r="AK969" i="8"/>
  <c r="M969" i="12"/>
  <c r="AK968" i="8"/>
  <c r="M968" i="12"/>
  <c r="AK967" i="8"/>
  <c r="M967" i="12"/>
  <c r="AK966" i="8"/>
  <c r="M966" i="12"/>
  <c r="AK965" i="8"/>
  <c r="M965" i="12"/>
  <c r="AK964" i="8"/>
  <c r="M964" i="12"/>
  <c r="AK963" i="8"/>
  <c r="M963" i="12"/>
  <c r="AK962" i="8"/>
  <c r="M962" i="12"/>
  <c r="AK961" i="8"/>
  <c r="M961" i="12"/>
  <c r="AK960" i="8"/>
  <c r="M960" i="12"/>
  <c r="AK959" i="8"/>
  <c r="M959" i="12"/>
  <c r="AK958" i="8"/>
  <c r="M958" i="12"/>
  <c r="AK957" i="8"/>
  <c r="M957" i="12"/>
  <c r="AK956" i="8"/>
  <c r="M956" i="12"/>
  <c r="AK955" i="8"/>
  <c r="M955" i="12"/>
  <c r="AK954" i="8"/>
  <c r="M954" i="12"/>
  <c r="AK953" i="8"/>
  <c r="M953" i="12"/>
  <c r="AK952" i="8"/>
  <c r="M952" i="12"/>
  <c r="AK951" i="8"/>
  <c r="M951" i="12"/>
  <c r="AK950" i="8"/>
  <c r="M950" i="12"/>
  <c r="AK949" i="8"/>
  <c r="M949" i="12"/>
  <c r="AK948" i="8"/>
  <c r="M948" i="12"/>
  <c r="AK947" i="8"/>
  <c r="M947" i="12"/>
  <c r="AK946" i="8"/>
  <c r="M946" i="12"/>
  <c r="AK945" i="8"/>
  <c r="M945" i="12"/>
  <c r="AK944" i="8"/>
  <c r="M944" i="12"/>
  <c r="AK943" i="8"/>
  <c r="M943" i="12"/>
  <c r="AK942" i="8"/>
  <c r="M942" i="12"/>
  <c r="AK941" i="8"/>
  <c r="M941" i="12"/>
  <c r="AK940" i="8"/>
  <c r="M940" i="12"/>
  <c r="AK939" i="8"/>
  <c r="M939" i="12"/>
  <c r="AK938" i="8"/>
  <c r="M938" i="12"/>
  <c r="AK937" i="8"/>
  <c r="M937" i="12"/>
  <c r="AK936" i="8"/>
  <c r="M936" i="12"/>
  <c r="AK935" i="8"/>
  <c r="M935" i="12"/>
  <c r="AK934" i="8"/>
  <c r="M934" i="12"/>
  <c r="AK933" i="8"/>
  <c r="M933" i="12"/>
  <c r="AK932" i="8"/>
  <c r="M932" i="12"/>
  <c r="AK931" i="8"/>
  <c r="M931" i="12"/>
  <c r="AK930" i="8"/>
  <c r="M930" i="12"/>
  <c r="AK929" i="8"/>
  <c r="M929" i="12"/>
  <c r="AK928" i="8"/>
  <c r="M928" i="12"/>
  <c r="AK927" i="8"/>
  <c r="M927" i="12"/>
  <c r="AK926" i="8"/>
  <c r="M926" i="12"/>
  <c r="AK925" i="8"/>
  <c r="M925" i="12"/>
  <c r="AK924" i="8"/>
  <c r="M924" i="12"/>
  <c r="AK923" i="8"/>
  <c r="M923" i="12"/>
  <c r="AK922" i="8"/>
  <c r="M922" i="12"/>
  <c r="AK921" i="8"/>
  <c r="M921" i="12"/>
  <c r="AK920" i="8"/>
  <c r="M920" i="12"/>
  <c r="AK919" i="8"/>
  <c r="M919" i="12"/>
  <c r="AK918" i="8"/>
  <c r="M918" i="12"/>
  <c r="AK917" i="8"/>
  <c r="M917" i="12"/>
  <c r="AK916" i="8"/>
  <c r="M916" i="12"/>
  <c r="AK915" i="8"/>
  <c r="M915" i="12"/>
  <c r="AK914" i="8"/>
  <c r="M914" i="12"/>
  <c r="AK913" i="8"/>
  <c r="M913" i="12"/>
  <c r="AK912" i="8"/>
  <c r="M912" i="12"/>
  <c r="AK911" i="8"/>
  <c r="M911" i="12"/>
  <c r="AK910" i="8"/>
  <c r="M910" i="12"/>
  <c r="AK909" i="8"/>
  <c r="M909" i="12"/>
  <c r="AK908" i="8"/>
  <c r="M908" i="12"/>
  <c r="AK907" i="8"/>
  <c r="M907" i="12"/>
  <c r="AK906" i="8"/>
  <c r="M906" i="12"/>
  <c r="AK905" i="8"/>
  <c r="M905" i="12"/>
  <c r="AK904" i="8"/>
  <c r="M904" i="12"/>
  <c r="AK903" i="8"/>
  <c r="M903" i="12"/>
  <c r="AK902" i="8"/>
  <c r="M902" i="12"/>
  <c r="AK901" i="8"/>
  <c r="M901" i="12"/>
  <c r="AK900" i="8"/>
  <c r="M900" i="12"/>
  <c r="AK899" i="8"/>
  <c r="M899" i="12"/>
  <c r="AK898" i="8"/>
  <c r="M898" i="12"/>
  <c r="AK897" i="8"/>
  <c r="M897" i="12"/>
  <c r="AK896" i="8"/>
  <c r="M896" i="12"/>
  <c r="AK895" i="8"/>
  <c r="M895" i="12"/>
  <c r="AK894" i="8"/>
  <c r="M894" i="12"/>
  <c r="AK893" i="8"/>
  <c r="M893" i="12"/>
  <c r="AK892" i="8"/>
  <c r="M892" i="12"/>
  <c r="AK891" i="8"/>
  <c r="M891" i="12"/>
  <c r="AK890" i="8"/>
  <c r="M890" i="12"/>
  <c r="AK889" i="8"/>
  <c r="M889" i="12"/>
  <c r="AK888" i="8"/>
  <c r="M888" i="12"/>
  <c r="AK887" i="8"/>
  <c r="M887" i="12"/>
  <c r="AK886" i="8"/>
  <c r="M886" i="12"/>
  <c r="AK885" i="8"/>
  <c r="M885" i="12"/>
  <c r="AK884" i="8"/>
  <c r="M884" i="12"/>
  <c r="AK883" i="8"/>
  <c r="M883" i="12"/>
  <c r="AK882" i="8"/>
  <c r="M882" i="12"/>
  <c r="AK881" i="8"/>
  <c r="M881" i="12"/>
  <c r="AK880" i="8"/>
  <c r="M880" i="12"/>
  <c r="AK879" i="8"/>
  <c r="M879" i="12"/>
  <c r="AK878" i="8"/>
  <c r="M878" i="12"/>
  <c r="AK877" i="8"/>
  <c r="M877" i="12"/>
  <c r="AK876" i="8"/>
  <c r="M876" i="12"/>
  <c r="AK875" i="8"/>
  <c r="M875" i="12"/>
  <c r="AK874" i="8"/>
  <c r="M874" i="12"/>
  <c r="AK873" i="8"/>
  <c r="M873" i="12"/>
  <c r="AK872" i="8"/>
  <c r="M872" i="12"/>
  <c r="AK871" i="8"/>
  <c r="M871" i="12"/>
  <c r="AK870" i="8"/>
  <c r="M870" i="12"/>
  <c r="AK869" i="8"/>
  <c r="M869" i="12"/>
  <c r="AK868" i="8"/>
  <c r="M868" i="12"/>
  <c r="AK867" i="8"/>
  <c r="M867" i="12"/>
  <c r="AK866" i="8"/>
  <c r="M866" i="12"/>
  <c r="AK865" i="8"/>
  <c r="M865" i="12"/>
  <c r="AK864" i="8"/>
  <c r="M864" i="12"/>
  <c r="AK863" i="8"/>
  <c r="M863" i="12"/>
  <c r="AK862" i="8"/>
  <c r="M862" i="12"/>
  <c r="AK861" i="8"/>
  <c r="M861" i="12"/>
  <c r="AK860" i="8"/>
  <c r="M860" i="12"/>
  <c r="AK859" i="8"/>
  <c r="M859" i="12"/>
  <c r="AK858" i="8"/>
  <c r="M858" i="12"/>
  <c r="AK857" i="8"/>
  <c r="M857" i="12"/>
  <c r="AK856" i="8"/>
  <c r="M856" i="12"/>
  <c r="AK855" i="8"/>
  <c r="M855" i="12"/>
  <c r="AK854" i="8"/>
  <c r="M854" i="12"/>
  <c r="AK853" i="8"/>
  <c r="M853" i="12"/>
  <c r="AK852" i="8"/>
  <c r="M852" i="12"/>
  <c r="AK851" i="8"/>
  <c r="M851" i="12"/>
  <c r="AK850" i="8"/>
  <c r="M850" i="12"/>
  <c r="AK849" i="8"/>
  <c r="M849" i="12"/>
  <c r="AK848" i="8"/>
  <c r="M848" i="12"/>
  <c r="AK847" i="8"/>
  <c r="M847" i="12"/>
  <c r="AK846" i="8"/>
  <c r="M846" i="12"/>
  <c r="AK845" i="8"/>
  <c r="M845" i="12"/>
  <c r="AK844" i="8"/>
  <c r="M844" i="12"/>
  <c r="AK843" i="8"/>
  <c r="AK842" i="8"/>
  <c r="M842" i="12"/>
  <c r="AK841" i="8"/>
  <c r="M841" i="12"/>
  <c r="AK840" i="8"/>
  <c r="M840" i="12"/>
  <c r="AK839" i="8"/>
  <c r="M839" i="12"/>
  <c r="AK838" i="8"/>
  <c r="M838" i="12"/>
  <c r="AK837" i="8"/>
  <c r="M837" i="12"/>
  <c r="AK836" i="8"/>
  <c r="M836" i="12"/>
  <c r="AK835" i="8"/>
  <c r="M835" i="12"/>
  <c r="AK834" i="8"/>
  <c r="M834" i="12"/>
  <c r="AK833" i="8"/>
  <c r="M833" i="12"/>
  <c r="AK832" i="8"/>
  <c r="M832" i="12"/>
  <c r="AK831" i="8"/>
  <c r="M831" i="12"/>
  <c r="AK830" i="8"/>
  <c r="M830" i="12"/>
  <c r="AK829" i="8"/>
  <c r="M829" i="12"/>
  <c r="AK828" i="8"/>
  <c r="M828" i="12"/>
  <c r="AK827" i="8"/>
  <c r="M827" i="12"/>
  <c r="AK826" i="8"/>
  <c r="M826" i="12"/>
  <c r="AK825" i="8"/>
  <c r="M825" i="12"/>
  <c r="AK824" i="8"/>
  <c r="M824" i="12"/>
  <c r="AK823" i="8"/>
  <c r="M823" i="12"/>
  <c r="AK822" i="8"/>
  <c r="M822" i="12"/>
  <c r="AK821" i="8"/>
  <c r="M821" i="12"/>
  <c r="AK820" i="8"/>
  <c r="M820" i="12"/>
  <c r="AK819" i="8"/>
  <c r="M819" i="12"/>
  <c r="AK818" i="8"/>
  <c r="M818" i="12"/>
  <c r="AK817" i="8"/>
  <c r="M817" i="12"/>
  <c r="AK816" i="8"/>
  <c r="M816" i="12"/>
  <c r="AK815" i="8"/>
  <c r="M815" i="12"/>
  <c r="AK814" i="8"/>
  <c r="M814" i="12"/>
  <c r="AK813" i="8"/>
  <c r="M813" i="12"/>
  <c r="AK812" i="8"/>
  <c r="M812" i="12"/>
  <c r="AK811" i="8"/>
  <c r="M811" i="12"/>
  <c r="AK810" i="8"/>
  <c r="M810" i="12"/>
  <c r="AK809" i="8"/>
  <c r="M809" i="12"/>
  <c r="AK808" i="8"/>
  <c r="M808" i="12"/>
  <c r="AK807" i="8"/>
  <c r="M807" i="12"/>
  <c r="AK806" i="8"/>
  <c r="M806" i="12"/>
  <c r="AK805" i="8"/>
  <c r="M805" i="12"/>
  <c r="AK804" i="8"/>
  <c r="M804" i="12"/>
  <c r="AK803" i="8"/>
  <c r="M803" i="12"/>
  <c r="AK802" i="8"/>
  <c r="M802" i="12"/>
  <c r="AK801" i="8"/>
  <c r="M801" i="12"/>
  <c r="AK800" i="8"/>
  <c r="M800" i="12"/>
  <c r="AK799" i="8"/>
  <c r="M799" i="12"/>
  <c r="AK798" i="8"/>
  <c r="M798" i="12"/>
  <c r="AK797" i="8"/>
  <c r="M797" i="12"/>
  <c r="AK796" i="8"/>
  <c r="M796" i="12"/>
  <c r="AK795" i="8"/>
  <c r="M795" i="12"/>
  <c r="AK794" i="8"/>
  <c r="M794" i="12"/>
  <c r="AK793" i="8"/>
  <c r="M793" i="12"/>
  <c r="AK792" i="8"/>
  <c r="M792" i="12"/>
  <c r="AK791" i="8"/>
  <c r="M791" i="12"/>
  <c r="AK790" i="8"/>
  <c r="M790" i="12"/>
  <c r="AK789" i="8"/>
  <c r="M789" i="12"/>
  <c r="AK788" i="8"/>
  <c r="M788" i="12"/>
  <c r="AK787" i="8"/>
  <c r="M787" i="12"/>
  <c r="AK786" i="8"/>
  <c r="M786" i="12"/>
  <c r="AK785" i="8"/>
  <c r="M785" i="12"/>
  <c r="AK784" i="8"/>
  <c r="M784" i="12"/>
  <c r="AK783" i="8"/>
  <c r="M783" i="12"/>
  <c r="AK782" i="8"/>
  <c r="M782" i="12"/>
  <c r="AK781" i="8"/>
  <c r="M781" i="12"/>
  <c r="AK780" i="8"/>
  <c r="M780" i="12"/>
  <c r="AK779" i="8"/>
  <c r="M779" i="12"/>
  <c r="AK778" i="8"/>
  <c r="M778" i="12"/>
  <c r="AK777" i="8"/>
  <c r="M777" i="12"/>
  <c r="AK776" i="8"/>
  <c r="M776" i="12"/>
  <c r="AK775" i="8"/>
  <c r="M775" i="12"/>
  <c r="AK774" i="8"/>
  <c r="M774" i="12"/>
  <c r="AK773" i="8"/>
  <c r="M773" i="12"/>
  <c r="AK772" i="8"/>
  <c r="M772" i="12"/>
  <c r="AK771" i="8"/>
  <c r="M771" i="12"/>
  <c r="AK770" i="8"/>
  <c r="M770" i="12"/>
  <c r="AK769" i="8"/>
  <c r="M769" i="12"/>
  <c r="AK768" i="8"/>
  <c r="M768" i="12"/>
  <c r="AK767" i="8"/>
  <c r="M767" i="12"/>
  <c r="AK766" i="8"/>
  <c r="M766" i="12"/>
  <c r="AK765" i="8"/>
  <c r="M765" i="12"/>
  <c r="AK764" i="8"/>
  <c r="M764" i="12"/>
  <c r="AK763" i="8"/>
  <c r="M763" i="12"/>
  <c r="AK762" i="8"/>
  <c r="M762" i="12"/>
  <c r="AK761" i="8"/>
  <c r="M761" i="12"/>
  <c r="AK760" i="8"/>
  <c r="M760" i="12"/>
  <c r="AK759" i="8"/>
  <c r="M759" i="12"/>
  <c r="AK758" i="8"/>
  <c r="M758" i="12"/>
  <c r="AK757" i="8"/>
  <c r="M757" i="12"/>
  <c r="AK756" i="8"/>
  <c r="M756" i="12"/>
  <c r="AK755" i="8"/>
  <c r="M755" i="12"/>
  <c r="AK754" i="8"/>
  <c r="M754" i="12"/>
  <c r="AK753" i="8"/>
  <c r="M753" i="12"/>
  <c r="AK752" i="8"/>
  <c r="M752" i="12"/>
  <c r="AK751" i="8"/>
  <c r="M751" i="12"/>
  <c r="AK750" i="8"/>
  <c r="M750" i="12"/>
  <c r="AK749" i="8"/>
  <c r="M749" i="12"/>
  <c r="AK748" i="8"/>
  <c r="M748" i="12"/>
  <c r="AK747" i="8"/>
  <c r="M747" i="12"/>
  <c r="AK746" i="8"/>
  <c r="M746" i="12"/>
  <c r="AK745" i="8"/>
  <c r="M745" i="12"/>
  <c r="AK744" i="8"/>
  <c r="M744" i="12"/>
  <c r="AK743" i="8"/>
  <c r="M743" i="12"/>
  <c r="AK742" i="8"/>
  <c r="M742" i="12"/>
  <c r="AK741" i="8"/>
  <c r="M741" i="12"/>
  <c r="AK740" i="8"/>
  <c r="M740" i="12"/>
  <c r="AK739" i="8"/>
  <c r="M739" i="12"/>
  <c r="AK738" i="8"/>
  <c r="M738" i="12"/>
  <c r="AK737" i="8"/>
  <c r="M737" i="12"/>
  <c r="AK736" i="8"/>
  <c r="M736" i="12"/>
  <c r="AK735" i="8"/>
  <c r="M735" i="12"/>
  <c r="AK734" i="8"/>
  <c r="M734" i="12"/>
  <c r="AK733" i="8"/>
  <c r="M733" i="12"/>
  <c r="AK732" i="8"/>
  <c r="M732" i="12"/>
  <c r="AK731" i="8"/>
  <c r="M731" i="12"/>
  <c r="AK730" i="8"/>
  <c r="M730" i="12"/>
  <c r="AK729" i="8"/>
  <c r="M729" i="12"/>
  <c r="AK728" i="8"/>
  <c r="M728" i="12"/>
  <c r="AK727" i="8"/>
  <c r="M727" i="12"/>
  <c r="AK726" i="8"/>
  <c r="M726" i="12"/>
  <c r="AK725" i="8"/>
  <c r="M725" i="12"/>
  <c r="AK724" i="8"/>
  <c r="M724" i="12"/>
  <c r="AK723" i="8"/>
  <c r="M723" i="12"/>
  <c r="AK722" i="8"/>
  <c r="M722" i="12"/>
  <c r="AK721" i="8"/>
  <c r="M721" i="12"/>
  <c r="AK720" i="8"/>
  <c r="M720" i="12"/>
  <c r="AK719" i="8"/>
  <c r="M719" i="12"/>
  <c r="AK718" i="8"/>
  <c r="M718" i="12"/>
  <c r="AK717" i="8"/>
  <c r="M717" i="12"/>
  <c r="AK716" i="8"/>
  <c r="M716" i="12"/>
  <c r="AK715" i="8"/>
  <c r="M715" i="12"/>
  <c r="AK714" i="8"/>
  <c r="M714" i="12"/>
  <c r="AK713" i="8"/>
  <c r="M713" i="12"/>
  <c r="AK712" i="8"/>
  <c r="M712" i="12"/>
  <c r="AK711" i="8"/>
  <c r="M711" i="12"/>
  <c r="AK710" i="8"/>
  <c r="M710" i="12"/>
  <c r="AK709" i="8"/>
  <c r="M709" i="12"/>
  <c r="AK708" i="8"/>
  <c r="M708" i="12"/>
  <c r="AK707" i="8"/>
  <c r="M707" i="12"/>
  <c r="AK706" i="8"/>
  <c r="M706" i="12"/>
  <c r="AK705" i="8"/>
  <c r="M705" i="12"/>
  <c r="AK704" i="8"/>
  <c r="M704" i="12"/>
  <c r="AK703" i="8"/>
  <c r="M703" i="12"/>
  <c r="AK702" i="8"/>
  <c r="M702" i="12"/>
  <c r="AK701" i="8"/>
  <c r="M701" i="12"/>
  <c r="AK700" i="8"/>
  <c r="M700" i="12"/>
  <c r="AK699" i="8"/>
  <c r="M699" i="12"/>
  <c r="AK698" i="8"/>
  <c r="M698" i="12"/>
  <c r="AK697" i="8"/>
  <c r="M697" i="12"/>
  <c r="AK696" i="8"/>
  <c r="M696" i="12"/>
  <c r="AK695" i="8"/>
  <c r="M695" i="12"/>
  <c r="AK694" i="8"/>
  <c r="M694" i="12"/>
  <c r="AK693" i="8"/>
  <c r="M693" i="12"/>
  <c r="AK692" i="8"/>
  <c r="M692" i="12"/>
  <c r="AK691" i="8"/>
  <c r="M691" i="12"/>
  <c r="AK690" i="8"/>
  <c r="M690" i="12"/>
  <c r="AK689" i="8"/>
  <c r="M689" i="12"/>
  <c r="AK688" i="8"/>
  <c r="M688" i="12"/>
  <c r="AK687" i="8"/>
  <c r="M687" i="12"/>
  <c r="AK686" i="8"/>
  <c r="M686" i="12"/>
  <c r="AK685" i="8"/>
  <c r="M685" i="12"/>
  <c r="AK684" i="8"/>
  <c r="M684" i="12"/>
  <c r="AK683" i="8"/>
  <c r="M683" i="12"/>
  <c r="AK682" i="8"/>
  <c r="M682" i="12"/>
  <c r="AK681" i="8"/>
  <c r="M681" i="12"/>
  <c r="AK680" i="8"/>
  <c r="M680" i="12"/>
  <c r="AK679" i="8"/>
  <c r="M679" i="12"/>
  <c r="AK678" i="8"/>
  <c r="M678" i="12"/>
  <c r="AK677" i="8"/>
  <c r="M677" i="12"/>
  <c r="AK676" i="8"/>
  <c r="M676" i="12"/>
  <c r="AK675" i="8"/>
  <c r="M675" i="12"/>
  <c r="AK674" i="8"/>
  <c r="M674" i="12"/>
  <c r="AK673" i="8"/>
  <c r="M673" i="12"/>
  <c r="AK672" i="8"/>
  <c r="M672" i="12"/>
  <c r="AK671" i="8"/>
  <c r="M671" i="12"/>
  <c r="AK670" i="8"/>
  <c r="M670" i="12"/>
  <c r="AK669" i="8"/>
  <c r="M669" i="12"/>
  <c r="AK668" i="8"/>
  <c r="M668" i="12"/>
  <c r="AK667" i="8"/>
  <c r="M667" i="12"/>
  <c r="AK666" i="8"/>
  <c r="M666" i="12"/>
  <c r="AK665" i="8"/>
  <c r="M665" i="12"/>
  <c r="AK664" i="8"/>
  <c r="M664" i="12"/>
  <c r="AK663" i="8"/>
  <c r="M663" i="12"/>
  <c r="AK662" i="8"/>
  <c r="M662" i="12"/>
  <c r="AK661" i="8"/>
  <c r="M661" i="12"/>
  <c r="AK660" i="8"/>
  <c r="M660" i="12"/>
  <c r="AK659" i="8"/>
  <c r="M659" i="12"/>
  <c r="AK658" i="8"/>
  <c r="M658" i="12"/>
  <c r="AK657" i="8"/>
  <c r="M657" i="12"/>
  <c r="AK656" i="8"/>
  <c r="M656" i="12"/>
  <c r="AK655" i="8"/>
  <c r="M655" i="12"/>
  <c r="AK654" i="8"/>
  <c r="M654" i="12"/>
  <c r="AK653" i="8"/>
  <c r="M653" i="12"/>
  <c r="AK652" i="8"/>
  <c r="M652" i="12"/>
  <c r="AK651" i="8"/>
  <c r="M651" i="12"/>
  <c r="AK650" i="8"/>
  <c r="M650" i="12"/>
  <c r="AK649" i="8"/>
  <c r="M649" i="12"/>
  <c r="AK648" i="8"/>
  <c r="M648" i="12"/>
  <c r="AK647" i="8"/>
  <c r="M647" i="12"/>
  <c r="AK646" i="8"/>
  <c r="M646" i="12"/>
  <c r="AK645" i="8"/>
  <c r="M645" i="12"/>
  <c r="AK644" i="8"/>
  <c r="M644" i="12"/>
  <c r="AK643" i="8"/>
  <c r="M643" i="12"/>
  <c r="AK642" i="8"/>
  <c r="M642" i="12"/>
  <c r="AK641" i="8"/>
  <c r="M641" i="12"/>
  <c r="AK640" i="8"/>
  <c r="M640" i="12"/>
  <c r="AK639" i="8"/>
  <c r="M639" i="12"/>
  <c r="AK638" i="8"/>
  <c r="M638" i="12"/>
  <c r="AK637" i="8"/>
  <c r="M637" i="12"/>
  <c r="AK636" i="8"/>
  <c r="M636" i="12"/>
  <c r="AK635" i="8"/>
  <c r="M635" i="12"/>
  <c r="AK634" i="8"/>
  <c r="M634" i="12"/>
  <c r="AK633" i="8"/>
  <c r="M633" i="12"/>
  <c r="AK632" i="8"/>
  <c r="M632" i="12"/>
  <c r="AK631" i="8"/>
  <c r="M631" i="12"/>
  <c r="AK630" i="8"/>
  <c r="M630" i="12"/>
  <c r="AK629" i="8"/>
  <c r="M629" i="12"/>
  <c r="AK628" i="8"/>
  <c r="M628" i="12"/>
  <c r="AK627" i="8"/>
  <c r="M627" i="12"/>
  <c r="AK626" i="8"/>
  <c r="M626" i="12"/>
  <c r="AK625" i="8"/>
  <c r="M625" i="12"/>
  <c r="AK624" i="8"/>
  <c r="M624" i="12"/>
  <c r="AK623" i="8"/>
  <c r="M623" i="12"/>
  <c r="AK622" i="8"/>
  <c r="M622" i="12"/>
  <c r="AK621" i="8"/>
  <c r="M621" i="12"/>
  <c r="AK620" i="8"/>
  <c r="M620" i="12"/>
  <c r="AK619" i="8"/>
  <c r="M619" i="12"/>
  <c r="AK618" i="8"/>
  <c r="M618" i="12"/>
  <c r="AK617" i="8"/>
  <c r="M617" i="12"/>
  <c r="AK616" i="8"/>
  <c r="M616" i="12"/>
  <c r="AK615" i="8"/>
  <c r="M615" i="12"/>
  <c r="AK614" i="8"/>
  <c r="M614" i="12"/>
  <c r="AK613" i="8"/>
  <c r="M613" i="12"/>
  <c r="AK612" i="8"/>
  <c r="M612" i="12"/>
  <c r="AK611" i="8"/>
  <c r="M611" i="12"/>
  <c r="AK610" i="8"/>
  <c r="M610" i="12"/>
  <c r="AK609" i="8"/>
  <c r="M609" i="12"/>
  <c r="AK608" i="8"/>
  <c r="M608" i="12"/>
  <c r="AK607" i="8"/>
  <c r="M607" i="12"/>
  <c r="AK606" i="8"/>
  <c r="M606" i="12"/>
  <c r="AK605" i="8"/>
  <c r="M605" i="12"/>
  <c r="AK604" i="8"/>
  <c r="M604" i="12"/>
  <c r="AK603" i="8"/>
  <c r="M603" i="12"/>
  <c r="AK602" i="8"/>
  <c r="M602" i="12"/>
  <c r="AK601" i="8"/>
  <c r="M601" i="12"/>
  <c r="AK600" i="8"/>
  <c r="M600" i="12"/>
  <c r="AK599" i="8"/>
  <c r="M599" i="12"/>
  <c r="AK598" i="8"/>
  <c r="M598" i="12"/>
  <c r="AK597" i="8"/>
  <c r="M597" i="12"/>
  <c r="AK596" i="8"/>
  <c r="AK595" i="8"/>
  <c r="M595" i="12"/>
  <c r="AK594" i="8"/>
  <c r="M594" i="12"/>
  <c r="AK593" i="8"/>
  <c r="M593" i="12"/>
  <c r="AK592" i="8"/>
  <c r="M592" i="12"/>
  <c r="AK591" i="8"/>
  <c r="M591" i="12"/>
  <c r="AK590" i="8"/>
  <c r="M590" i="12"/>
  <c r="AK589" i="8"/>
  <c r="M589" i="12"/>
  <c r="AK588" i="8"/>
  <c r="M588" i="12"/>
  <c r="AK587" i="8"/>
  <c r="M587" i="12"/>
  <c r="AK586" i="8"/>
  <c r="M586" i="12"/>
  <c r="AK585" i="8"/>
  <c r="M585" i="12"/>
  <c r="AK584" i="8"/>
  <c r="M584" i="12"/>
  <c r="AK583" i="8"/>
  <c r="M583" i="12"/>
  <c r="AK582" i="8"/>
  <c r="M582" i="12"/>
  <c r="AK581" i="8"/>
  <c r="M581" i="12"/>
  <c r="AK580" i="8"/>
  <c r="M580" i="12"/>
  <c r="AK579" i="8"/>
  <c r="M579" i="12"/>
  <c r="AK578" i="8"/>
  <c r="M578" i="12"/>
  <c r="AK577" i="8"/>
  <c r="M577" i="12"/>
  <c r="AK576" i="8"/>
  <c r="M576" i="12"/>
  <c r="AK575" i="8"/>
  <c r="M575" i="12"/>
  <c r="AK574" i="8"/>
  <c r="M574" i="12"/>
  <c r="AK573" i="8"/>
  <c r="M573" i="12"/>
  <c r="AK572" i="8"/>
  <c r="M572" i="12"/>
  <c r="AK571" i="8"/>
  <c r="M571" i="12"/>
  <c r="AK570" i="8"/>
  <c r="M570" i="12"/>
  <c r="AK569" i="8"/>
  <c r="M569" i="12"/>
  <c r="AK568" i="8"/>
  <c r="M568" i="12"/>
  <c r="AK567" i="8"/>
  <c r="M567" i="12"/>
  <c r="AK566" i="8"/>
  <c r="M566" i="12"/>
  <c r="AK565" i="8"/>
  <c r="M565" i="12"/>
  <c r="AK564" i="8"/>
  <c r="M564" i="12"/>
  <c r="AK563" i="8"/>
  <c r="M563" i="12"/>
  <c r="AK562" i="8"/>
  <c r="M562" i="12"/>
  <c r="AK561" i="8"/>
  <c r="M561" i="12"/>
  <c r="AK560" i="8"/>
  <c r="M560" i="12"/>
  <c r="AK559" i="8"/>
  <c r="M559" i="12"/>
  <c r="AK558" i="8"/>
  <c r="M558" i="12"/>
  <c r="AK557" i="8"/>
  <c r="M557" i="12"/>
  <c r="AK556" i="8"/>
  <c r="M556" i="12"/>
  <c r="AK555" i="8"/>
  <c r="M555" i="12"/>
  <c r="AK554" i="8"/>
  <c r="M554" i="12"/>
  <c r="AK553" i="8"/>
  <c r="M553" i="12"/>
  <c r="AK552" i="8"/>
  <c r="M552" i="12"/>
  <c r="AK551" i="8"/>
  <c r="M551" i="12"/>
  <c r="AK550" i="8"/>
  <c r="M550" i="12"/>
  <c r="AK549" i="8"/>
  <c r="M549" i="12"/>
  <c r="AK548" i="8"/>
  <c r="M548" i="12"/>
  <c r="AK547" i="8"/>
  <c r="M547" i="12"/>
  <c r="AK546" i="8"/>
  <c r="M546" i="12"/>
  <c r="AK545" i="8"/>
  <c r="M545" i="12"/>
  <c r="AK544" i="8"/>
  <c r="M544" i="12"/>
  <c r="AK543" i="8"/>
  <c r="M543" i="12"/>
  <c r="AK542" i="8"/>
  <c r="M542" i="12"/>
  <c r="AK541" i="8"/>
  <c r="M541" i="12"/>
  <c r="AK540" i="8"/>
  <c r="M540" i="12"/>
  <c r="AK539" i="8"/>
  <c r="M539" i="12"/>
  <c r="AK538" i="8"/>
  <c r="M538" i="12"/>
  <c r="AK537" i="8"/>
  <c r="M537" i="12"/>
  <c r="AK536" i="8"/>
  <c r="M536" i="12"/>
  <c r="AK535" i="8"/>
  <c r="M535" i="12"/>
  <c r="AK534" i="8"/>
  <c r="M534" i="12"/>
  <c r="AK533" i="8"/>
  <c r="M533" i="12"/>
  <c r="AK532" i="8"/>
  <c r="AK531" i="8"/>
  <c r="M531" i="12"/>
  <c r="AK530" i="8"/>
  <c r="M530" i="12"/>
  <c r="AK529" i="8"/>
  <c r="M529" i="12"/>
  <c r="AK528" i="8"/>
  <c r="M528" i="12"/>
  <c r="AK527" i="8"/>
  <c r="M527" i="12"/>
  <c r="AK526" i="8"/>
  <c r="M526" i="12"/>
  <c r="AK525" i="8"/>
  <c r="M525" i="12"/>
  <c r="AK524" i="8"/>
  <c r="M524" i="12"/>
  <c r="AK523" i="8"/>
  <c r="M523" i="12"/>
  <c r="AK522" i="8"/>
  <c r="M522" i="12"/>
  <c r="AK521" i="8"/>
  <c r="M521" i="12"/>
  <c r="AK520" i="8"/>
  <c r="M520" i="12"/>
  <c r="AK519" i="8"/>
  <c r="M519" i="12"/>
  <c r="AK518" i="8"/>
  <c r="M518" i="12"/>
  <c r="AK517" i="8"/>
  <c r="M517" i="12"/>
  <c r="AK516" i="8"/>
  <c r="M516" i="12"/>
  <c r="AK515" i="8"/>
  <c r="M515" i="12"/>
  <c r="AK514" i="8"/>
  <c r="M514" i="12"/>
  <c r="AK513" i="8"/>
  <c r="M513" i="12"/>
  <c r="AK512" i="8"/>
  <c r="M512" i="12"/>
  <c r="AK511" i="8"/>
  <c r="M511" i="12"/>
  <c r="AK510" i="8"/>
  <c r="M510" i="12"/>
  <c r="AK509" i="8"/>
  <c r="M509" i="12"/>
  <c r="AK508" i="8"/>
  <c r="M508" i="12"/>
  <c r="AK507" i="8"/>
  <c r="M507" i="12"/>
  <c r="AK506" i="8"/>
  <c r="M506" i="12"/>
  <c r="AK505" i="8"/>
  <c r="M505" i="12"/>
  <c r="AK504" i="8"/>
  <c r="M504" i="12"/>
  <c r="AK503" i="8"/>
  <c r="M503" i="12"/>
  <c r="AK502" i="8"/>
  <c r="M502" i="12"/>
  <c r="AK501" i="8"/>
  <c r="M501" i="12"/>
  <c r="AK500" i="8"/>
  <c r="M500" i="12"/>
  <c r="AK499" i="8"/>
  <c r="M499" i="12"/>
  <c r="AK498" i="8"/>
  <c r="M498" i="12"/>
  <c r="AK497" i="8"/>
  <c r="M497" i="12"/>
  <c r="AK496" i="8"/>
  <c r="M496" i="12"/>
  <c r="AK495" i="8"/>
  <c r="M495" i="12"/>
  <c r="AK494" i="8"/>
  <c r="M494" i="12"/>
  <c r="AK493" i="8"/>
  <c r="M493" i="12"/>
  <c r="AK492" i="8"/>
  <c r="M492" i="12"/>
  <c r="AK491" i="8"/>
  <c r="M491" i="12"/>
  <c r="AK490" i="8"/>
  <c r="M490" i="12"/>
  <c r="AK489" i="8"/>
  <c r="M489" i="12"/>
  <c r="AK488" i="8"/>
  <c r="M488" i="12"/>
  <c r="AK487" i="8"/>
  <c r="M487" i="12"/>
  <c r="AK486" i="8"/>
  <c r="M486" i="12"/>
  <c r="AK485" i="8"/>
  <c r="M485" i="12"/>
  <c r="AK484" i="8"/>
  <c r="M484" i="12"/>
  <c r="AK483" i="8"/>
  <c r="M483" i="12"/>
  <c r="AK482" i="8"/>
  <c r="M482" i="12"/>
  <c r="AK481" i="8"/>
  <c r="M481" i="12"/>
  <c r="AK480" i="8"/>
  <c r="M480" i="12"/>
  <c r="AK479" i="8"/>
  <c r="M479" i="12"/>
  <c r="AK478" i="8"/>
  <c r="M478" i="12"/>
  <c r="AK477" i="8"/>
  <c r="M477" i="12"/>
  <c r="AK476" i="8"/>
  <c r="M476" i="12"/>
  <c r="AK475" i="8"/>
  <c r="M475" i="12"/>
  <c r="AK474" i="8"/>
  <c r="M474" i="12"/>
  <c r="AK473" i="8"/>
  <c r="M473" i="12"/>
  <c r="AK472" i="8"/>
  <c r="M472" i="12"/>
  <c r="AK471" i="8"/>
  <c r="M471" i="12"/>
  <c r="AK470" i="8"/>
  <c r="M470" i="12"/>
  <c r="AK469" i="8"/>
  <c r="M469" i="12"/>
  <c r="AK468" i="8"/>
  <c r="M468" i="12"/>
  <c r="AK467" i="8"/>
  <c r="M467" i="12"/>
  <c r="AK466" i="8"/>
  <c r="M466" i="12"/>
  <c r="AK465" i="8"/>
  <c r="M465" i="12"/>
  <c r="AK464" i="8"/>
  <c r="M464" i="12"/>
  <c r="AK463" i="8"/>
  <c r="M463" i="12"/>
  <c r="AK462" i="8"/>
  <c r="M462" i="12"/>
  <c r="AK461" i="8"/>
  <c r="M461" i="12"/>
  <c r="AK460" i="8"/>
  <c r="M460" i="12"/>
  <c r="AK459" i="8"/>
  <c r="M459" i="12"/>
  <c r="AK458" i="8"/>
  <c r="M458" i="12"/>
  <c r="AK457" i="8"/>
  <c r="M457" i="12"/>
  <c r="AK456" i="8"/>
  <c r="M456" i="12"/>
  <c r="AK455" i="8"/>
  <c r="M455" i="12"/>
  <c r="AK454" i="8"/>
  <c r="M454" i="12"/>
  <c r="AK453" i="8"/>
  <c r="M453" i="12"/>
  <c r="AK452" i="8"/>
  <c r="M452" i="12"/>
  <c r="AK451" i="8"/>
  <c r="M451" i="12"/>
  <c r="AK450" i="8"/>
  <c r="M450" i="12"/>
  <c r="AK449" i="8"/>
  <c r="M449" i="12"/>
  <c r="AK448" i="8"/>
  <c r="M448" i="12"/>
  <c r="AK447" i="8"/>
  <c r="M447" i="12"/>
  <c r="AK446" i="8"/>
  <c r="M446" i="12"/>
  <c r="AK445" i="8"/>
  <c r="M445" i="12"/>
  <c r="AK444" i="8"/>
  <c r="M444" i="12"/>
  <c r="AK443" i="8"/>
  <c r="M443" i="12"/>
  <c r="AK442" i="8"/>
  <c r="M442" i="12"/>
  <c r="AK441" i="8"/>
  <c r="M441" i="12"/>
  <c r="AK440" i="8"/>
  <c r="M440" i="12"/>
  <c r="AK439" i="8"/>
  <c r="M439" i="12"/>
  <c r="AK438" i="8"/>
  <c r="M438" i="12"/>
  <c r="AK437" i="8"/>
  <c r="M437" i="12"/>
  <c r="AK436" i="8"/>
  <c r="M436" i="12"/>
  <c r="AK435" i="8"/>
  <c r="M435" i="12"/>
  <c r="AK434" i="8"/>
  <c r="M434" i="12"/>
  <c r="AK433" i="8"/>
  <c r="M433" i="12"/>
  <c r="AK432" i="8"/>
  <c r="M432" i="12"/>
  <c r="AK431" i="8"/>
  <c r="M431" i="12"/>
  <c r="AK430" i="8"/>
  <c r="M430" i="12"/>
  <c r="AK429" i="8"/>
  <c r="M429" i="12"/>
  <c r="AK428" i="8"/>
  <c r="M428" i="12"/>
  <c r="AK427" i="8"/>
  <c r="M427" i="12"/>
  <c r="AK426" i="8"/>
  <c r="M426" i="12"/>
  <c r="AK425" i="8"/>
  <c r="M425" i="12"/>
  <c r="AK424" i="8"/>
  <c r="M424" i="12"/>
  <c r="AK423" i="8"/>
  <c r="M423" i="12"/>
  <c r="AK422" i="8"/>
  <c r="M422" i="12"/>
  <c r="AK421" i="8"/>
  <c r="M421" i="12"/>
  <c r="AK420" i="8"/>
  <c r="M420" i="12"/>
  <c r="AK419" i="8"/>
  <c r="M419" i="12"/>
  <c r="AK418" i="8"/>
  <c r="M418" i="12"/>
  <c r="AK417" i="8"/>
  <c r="M417" i="12"/>
  <c r="AK416" i="8"/>
  <c r="M416" i="12"/>
  <c r="AK415" i="8"/>
  <c r="M415" i="12"/>
  <c r="AK414" i="8"/>
  <c r="M414" i="12"/>
  <c r="AK413" i="8"/>
  <c r="M413" i="12"/>
  <c r="AK412" i="8"/>
  <c r="M412" i="12"/>
  <c r="AK411" i="8"/>
  <c r="M411" i="12"/>
  <c r="AK410" i="8"/>
  <c r="M410" i="12"/>
  <c r="AK409" i="8"/>
  <c r="M409" i="12"/>
  <c r="AK408" i="8"/>
  <c r="M408" i="12"/>
  <c r="AK407" i="8"/>
  <c r="M407" i="12"/>
  <c r="AK406" i="8"/>
  <c r="M406" i="12"/>
  <c r="AK405" i="8"/>
  <c r="M405" i="12"/>
  <c r="AK404" i="8"/>
  <c r="M404" i="12"/>
  <c r="AK403" i="8"/>
  <c r="M403" i="12"/>
  <c r="AK402" i="8"/>
  <c r="M402" i="12"/>
  <c r="AK401" i="8"/>
  <c r="M401" i="12"/>
  <c r="AK400" i="8"/>
  <c r="M400" i="12"/>
  <c r="AK399" i="8"/>
  <c r="M399" i="12"/>
  <c r="AK398" i="8"/>
  <c r="M398" i="12"/>
  <c r="AK397" i="8"/>
  <c r="M397" i="12"/>
  <c r="AK396" i="8"/>
  <c r="M396" i="12"/>
  <c r="AK395" i="8"/>
  <c r="M395" i="12"/>
  <c r="AK394" i="8"/>
  <c r="M394" i="12"/>
  <c r="AK393" i="8"/>
  <c r="M393" i="12"/>
  <c r="AK392" i="8"/>
  <c r="M392" i="12"/>
  <c r="AK391" i="8"/>
  <c r="M391" i="12"/>
  <c r="AK390" i="8"/>
  <c r="M390" i="12"/>
  <c r="AK389" i="8"/>
  <c r="M389" i="12"/>
  <c r="AK388" i="8"/>
  <c r="M388" i="12"/>
  <c r="AK387" i="8"/>
  <c r="M387" i="12"/>
  <c r="AK386" i="8"/>
  <c r="M386" i="12"/>
  <c r="AK385" i="8"/>
  <c r="M385" i="12"/>
  <c r="AK384" i="8"/>
  <c r="M384" i="12"/>
  <c r="AK383" i="8"/>
  <c r="M383" i="12"/>
  <c r="AK382" i="8"/>
  <c r="M382" i="12"/>
  <c r="AK381" i="8"/>
  <c r="M381" i="12"/>
  <c r="AK380" i="8"/>
  <c r="M380" i="12"/>
  <c r="AK379" i="8"/>
  <c r="M379" i="12"/>
  <c r="AK378" i="8"/>
  <c r="M378" i="12"/>
  <c r="AK377" i="8"/>
  <c r="M377" i="12"/>
  <c r="AK376" i="8"/>
  <c r="M376" i="12"/>
  <c r="AK375" i="8"/>
  <c r="M375" i="12"/>
  <c r="AK374" i="8"/>
  <c r="M374" i="12"/>
  <c r="AK373" i="8"/>
  <c r="M373" i="12"/>
  <c r="AK372" i="8"/>
  <c r="M372" i="12"/>
  <c r="AK371" i="8"/>
  <c r="M371" i="12"/>
  <c r="AK370" i="8"/>
  <c r="M370" i="12"/>
  <c r="AK369" i="8"/>
  <c r="M369" i="12"/>
  <c r="AK368" i="8"/>
  <c r="M368" i="12"/>
  <c r="AK367" i="8"/>
  <c r="M367" i="12"/>
  <c r="AK366" i="8"/>
  <c r="M366" i="12"/>
  <c r="AK365" i="8"/>
  <c r="M365" i="12"/>
  <c r="AK364" i="8"/>
  <c r="M364" i="12"/>
  <c r="AK363" i="8"/>
  <c r="M363" i="12"/>
  <c r="AK362" i="8"/>
  <c r="M362" i="12"/>
  <c r="AK361" i="8"/>
  <c r="M361" i="12"/>
  <c r="AK360" i="8"/>
  <c r="M360" i="12"/>
  <c r="AK359" i="8"/>
  <c r="M359" i="12"/>
  <c r="AK358" i="8"/>
  <c r="M358" i="12"/>
  <c r="AK357" i="8"/>
  <c r="M357" i="12"/>
  <c r="AK356" i="8"/>
  <c r="M356" i="12"/>
  <c r="AK355" i="8"/>
  <c r="M355" i="12"/>
  <c r="AK354" i="8"/>
  <c r="M354" i="12"/>
  <c r="AK353" i="8"/>
  <c r="M353" i="12"/>
  <c r="AK352" i="8"/>
  <c r="M352" i="12"/>
  <c r="AK351" i="8"/>
  <c r="M351" i="12"/>
  <c r="AK350" i="8"/>
  <c r="M350" i="12"/>
  <c r="AK349" i="8"/>
  <c r="M349" i="12"/>
  <c r="AK348" i="8"/>
  <c r="M348" i="12"/>
  <c r="AK347" i="8"/>
  <c r="M347" i="12"/>
  <c r="AK346" i="8"/>
  <c r="M346" i="12"/>
  <c r="AK345" i="8"/>
  <c r="M345" i="12"/>
  <c r="AK344" i="8"/>
  <c r="M344" i="12"/>
  <c r="AK343" i="8"/>
  <c r="M343" i="12"/>
  <c r="AK342" i="8"/>
  <c r="M342" i="12"/>
  <c r="AK341" i="8"/>
  <c r="M341" i="12"/>
  <c r="AK340" i="8"/>
  <c r="M340" i="12"/>
  <c r="AK339" i="8"/>
  <c r="M339" i="12"/>
  <c r="AK338" i="8"/>
  <c r="M338" i="12"/>
  <c r="AK337" i="8"/>
  <c r="M337" i="12"/>
  <c r="AK336" i="8"/>
  <c r="M336" i="12"/>
  <c r="AK335" i="8"/>
  <c r="M335" i="12"/>
  <c r="AK334" i="8"/>
  <c r="M334" i="12"/>
  <c r="AK333" i="8"/>
  <c r="M333" i="12"/>
  <c r="AK332" i="8"/>
  <c r="M332" i="12"/>
  <c r="AK331" i="8"/>
  <c r="M331" i="12"/>
  <c r="AK330" i="8"/>
  <c r="M330" i="12"/>
  <c r="AK329" i="8"/>
  <c r="M329" i="12"/>
  <c r="AK328" i="8"/>
  <c r="M328" i="12"/>
  <c r="AK327" i="8"/>
  <c r="M327" i="12"/>
  <c r="AK326" i="8"/>
  <c r="M326" i="12"/>
  <c r="AK325" i="8"/>
  <c r="M325" i="12"/>
  <c r="AK324" i="8"/>
  <c r="M324" i="12"/>
  <c r="AK323" i="8"/>
  <c r="M323" i="12"/>
  <c r="AK322" i="8"/>
  <c r="M322" i="12"/>
  <c r="AK321" i="8"/>
  <c r="M321" i="12"/>
  <c r="AK320" i="8"/>
  <c r="M320" i="12"/>
  <c r="AK319" i="8"/>
  <c r="M319" i="12"/>
  <c r="AK318" i="8"/>
  <c r="M318" i="12"/>
  <c r="AK317" i="8"/>
  <c r="M317" i="12"/>
  <c r="AK316" i="8"/>
  <c r="M316" i="12"/>
  <c r="AK315" i="8"/>
  <c r="M315" i="12"/>
  <c r="AK314" i="8"/>
  <c r="M314" i="12"/>
  <c r="AK313" i="8"/>
  <c r="M313" i="12"/>
  <c r="AK312" i="8"/>
  <c r="M312" i="12"/>
  <c r="AK311" i="8"/>
  <c r="M311" i="12"/>
  <c r="AK310" i="8"/>
  <c r="M310" i="12"/>
  <c r="AK309" i="8"/>
  <c r="M309" i="12"/>
  <c r="AK308" i="8"/>
  <c r="M308" i="12"/>
  <c r="AK307" i="8"/>
  <c r="M307" i="12"/>
  <c r="AK306" i="8"/>
  <c r="M306" i="12"/>
  <c r="AK305" i="8"/>
  <c r="M305" i="12"/>
  <c r="AK304" i="8"/>
  <c r="M304" i="12"/>
  <c r="AK303" i="8"/>
  <c r="M303" i="12"/>
  <c r="AK302" i="8"/>
  <c r="M302" i="12"/>
  <c r="AK301" i="8"/>
  <c r="M301" i="12"/>
  <c r="AK300" i="8"/>
  <c r="M300" i="12"/>
  <c r="AK299" i="8"/>
  <c r="M299" i="12"/>
  <c r="AK298" i="8"/>
  <c r="M298" i="12"/>
  <c r="AK297" i="8"/>
  <c r="M297" i="12"/>
  <c r="AK296" i="8"/>
  <c r="M296" i="12"/>
  <c r="AK295" i="8"/>
  <c r="M295" i="12"/>
  <c r="AK294" i="8"/>
  <c r="M294" i="12"/>
  <c r="AK293" i="8"/>
  <c r="M293" i="12"/>
  <c r="AK292" i="8"/>
  <c r="M292" i="12"/>
  <c r="AK291" i="8"/>
  <c r="M291" i="12"/>
  <c r="AK290" i="8"/>
  <c r="M290" i="12"/>
  <c r="AK289" i="8"/>
  <c r="M289" i="12"/>
  <c r="AK288" i="8"/>
  <c r="M288" i="12"/>
  <c r="AK287" i="8"/>
  <c r="AK286" i="8"/>
  <c r="M286" i="12"/>
  <c r="AK285" i="8"/>
  <c r="M285" i="12"/>
  <c r="AK284" i="8"/>
  <c r="M284" i="12"/>
  <c r="AK283" i="8"/>
  <c r="M283" i="12"/>
  <c r="AK282" i="8"/>
  <c r="M282" i="12"/>
  <c r="AK281" i="8"/>
  <c r="M281" i="12"/>
  <c r="AK280" i="8"/>
  <c r="M280" i="12"/>
  <c r="AK279" i="8"/>
  <c r="M279" i="12"/>
  <c r="AK278" i="8"/>
  <c r="M278" i="12"/>
  <c r="AK277" i="8"/>
  <c r="M277" i="12"/>
  <c r="AK276" i="8"/>
  <c r="M276" i="12"/>
  <c r="AK275" i="8"/>
  <c r="M275" i="12"/>
  <c r="AK274" i="8"/>
  <c r="M274" i="12"/>
  <c r="AK273" i="8"/>
  <c r="M273" i="12"/>
  <c r="AK272" i="8"/>
  <c r="M272" i="12"/>
  <c r="AK271" i="8"/>
  <c r="M271" i="12"/>
  <c r="AK270" i="8"/>
  <c r="M270" i="12"/>
  <c r="AK269" i="8"/>
  <c r="M269" i="12"/>
  <c r="AK268" i="8"/>
  <c r="M268" i="12"/>
  <c r="AK267" i="8"/>
  <c r="M267" i="12"/>
  <c r="AK266" i="8"/>
  <c r="M266" i="12"/>
  <c r="AK265" i="8"/>
  <c r="M265" i="12"/>
  <c r="AK264" i="8"/>
  <c r="M264" i="12"/>
  <c r="AK263" i="8"/>
  <c r="M263" i="12"/>
  <c r="AK262" i="8"/>
  <c r="M262" i="12"/>
  <c r="AK261" i="8"/>
  <c r="M261" i="12"/>
  <c r="AK260" i="8"/>
  <c r="AK259" i="8"/>
  <c r="M259" i="12"/>
  <c r="AK258" i="8"/>
  <c r="M258" i="12"/>
  <c r="AK257" i="8"/>
  <c r="M257" i="12"/>
  <c r="AK256" i="8"/>
  <c r="M256" i="12"/>
  <c r="AK255" i="8"/>
  <c r="M255" i="12"/>
  <c r="AK254" i="8"/>
  <c r="M254" i="12"/>
  <c r="AK253" i="8"/>
  <c r="M253" i="12"/>
  <c r="AK252" i="8"/>
  <c r="M252" i="12"/>
  <c r="AK251" i="8"/>
  <c r="M251" i="12"/>
  <c r="AK250" i="8"/>
  <c r="M250" i="12"/>
  <c r="AK249" i="8"/>
  <c r="M249" i="12"/>
  <c r="AK248" i="8"/>
  <c r="M248" i="12"/>
  <c r="AK247" i="8"/>
  <c r="M247" i="12"/>
  <c r="AK246" i="8"/>
  <c r="M246" i="12"/>
  <c r="AK245" i="8"/>
  <c r="M245" i="12"/>
  <c r="AK244" i="8"/>
  <c r="M244" i="12"/>
  <c r="AK243" i="8"/>
  <c r="M243" i="12"/>
  <c r="AK242" i="8"/>
  <c r="M242" i="12"/>
  <c r="AK241" i="8"/>
  <c r="M241" i="12"/>
  <c r="AK240" i="8"/>
  <c r="M240" i="12"/>
  <c r="AK239" i="8"/>
  <c r="AK238" i="8"/>
  <c r="M238" i="12"/>
  <c r="AK237" i="8"/>
  <c r="M237" i="12"/>
  <c r="AK236" i="8"/>
  <c r="M236" i="12"/>
  <c r="AK235" i="8"/>
  <c r="M235" i="12"/>
  <c r="AK234" i="8"/>
  <c r="M234" i="12"/>
  <c r="AK233" i="8"/>
  <c r="M233" i="12"/>
  <c r="AK232" i="8"/>
  <c r="AK231" i="8"/>
  <c r="M231" i="12"/>
  <c r="AK230" i="8"/>
  <c r="M230" i="12"/>
  <c r="AK229" i="8"/>
  <c r="M229" i="12"/>
  <c r="AK228" i="8"/>
  <c r="M228" i="12"/>
  <c r="AK227" i="8"/>
  <c r="M227" i="12"/>
  <c r="AK226" i="8"/>
  <c r="M226" i="12"/>
  <c r="AK225" i="8"/>
  <c r="M225" i="12"/>
  <c r="AK224" i="8"/>
  <c r="M224" i="12"/>
  <c r="AK223" i="8"/>
  <c r="M223" i="12"/>
  <c r="AK222" i="8"/>
  <c r="M222" i="12"/>
  <c r="AK221" i="8"/>
  <c r="M221" i="12"/>
  <c r="AK220" i="8"/>
  <c r="M220" i="12"/>
  <c r="AK219" i="8"/>
  <c r="M219" i="12"/>
  <c r="AK218" i="8"/>
  <c r="AK217" i="8"/>
  <c r="M217" i="12"/>
  <c r="AK216" i="8"/>
  <c r="M216" i="12"/>
  <c r="AK215" i="8"/>
  <c r="M215" i="12"/>
  <c r="AK214" i="8"/>
  <c r="M214" i="12"/>
  <c r="AK213" i="8"/>
  <c r="M213" i="12"/>
  <c r="AK212" i="8"/>
  <c r="M212" i="12"/>
  <c r="AK211" i="8"/>
  <c r="M211" i="12"/>
  <c r="AK210" i="8"/>
  <c r="M210" i="12"/>
  <c r="AK209" i="8"/>
  <c r="M209" i="12"/>
  <c r="AK208" i="8"/>
  <c r="M208" i="12"/>
  <c r="AK207" i="8"/>
  <c r="M207" i="12"/>
  <c r="AK206" i="8"/>
  <c r="M206" i="12"/>
  <c r="AK205" i="8"/>
  <c r="M205" i="12"/>
  <c r="AK204" i="8"/>
  <c r="M204" i="12"/>
  <c r="AK203" i="8"/>
  <c r="M203" i="12"/>
  <c r="AK202" i="8"/>
  <c r="M202" i="12"/>
  <c r="AK201" i="8"/>
  <c r="M201" i="12"/>
  <c r="AK200" i="8"/>
  <c r="M200" i="12"/>
  <c r="AK199" i="8"/>
  <c r="M199" i="12"/>
  <c r="AK198" i="8"/>
  <c r="M198" i="12"/>
  <c r="AK197" i="8"/>
  <c r="M197" i="12"/>
  <c r="AK196" i="8"/>
  <c r="M196" i="12"/>
  <c r="AK195" i="8"/>
  <c r="M195" i="12"/>
  <c r="AK194" i="8"/>
  <c r="M194" i="12"/>
  <c r="AK193" i="8"/>
  <c r="M193" i="12"/>
  <c r="AK192" i="8"/>
  <c r="M192" i="12"/>
  <c r="AK191" i="8"/>
  <c r="AK190" i="8"/>
  <c r="M190" i="12"/>
  <c r="AK189" i="8"/>
  <c r="M189" i="12"/>
  <c r="AK188" i="8"/>
  <c r="M188" i="12"/>
  <c r="AK187" i="8"/>
  <c r="M187" i="12"/>
  <c r="AK186" i="8"/>
  <c r="M186" i="12"/>
  <c r="AK185" i="8"/>
  <c r="M185" i="12"/>
  <c r="AK184" i="8"/>
  <c r="AK183" i="8"/>
  <c r="M183" i="12"/>
  <c r="AK182" i="8"/>
  <c r="M182" i="12"/>
  <c r="AK181" i="8"/>
  <c r="M181" i="12"/>
  <c r="AK180" i="8"/>
  <c r="M180" i="12"/>
  <c r="AK179" i="8"/>
  <c r="M179" i="12"/>
  <c r="AK178" i="8"/>
  <c r="M178" i="12"/>
  <c r="AK177" i="8"/>
  <c r="M177" i="12"/>
  <c r="AK176" i="8"/>
  <c r="M176" i="12"/>
  <c r="AK175" i="8"/>
  <c r="M175" i="12"/>
  <c r="AK174" i="8"/>
  <c r="M174" i="12"/>
  <c r="AK173" i="8"/>
  <c r="M173" i="12"/>
  <c r="AK172" i="8"/>
  <c r="M172" i="12"/>
  <c r="AK171" i="8"/>
  <c r="M171" i="12"/>
  <c r="AK170" i="8"/>
  <c r="AK169" i="8"/>
  <c r="M169" i="12"/>
  <c r="AK168" i="8"/>
  <c r="M168" i="12"/>
  <c r="AK167" i="8"/>
  <c r="M167" i="12"/>
  <c r="AK166" i="8"/>
  <c r="M166" i="12"/>
  <c r="AK165" i="8"/>
  <c r="M165" i="12"/>
  <c r="AK164" i="8"/>
  <c r="M164" i="12"/>
  <c r="AK163" i="8"/>
  <c r="M163" i="12"/>
  <c r="AK162" i="8"/>
  <c r="M162" i="12"/>
  <c r="AK161" i="8"/>
  <c r="M161" i="12"/>
  <c r="AK160" i="8"/>
  <c r="M160" i="12"/>
  <c r="AK159" i="8"/>
  <c r="M159" i="12"/>
  <c r="AK158" i="8"/>
  <c r="M158" i="12"/>
  <c r="AK157" i="8"/>
  <c r="M157" i="12"/>
  <c r="AK156" i="8"/>
  <c r="M156" i="12"/>
  <c r="AK155" i="8"/>
  <c r="M155" i="12"/>
  <c r="AK154" i="8"/>
  <c r="M154" i="12"/>
  <c r="AK153" i="8"/>
  <c r="M153" i="12"/>
  <c r="AK152" i="8"/>
  <c r="M152" i="12"/>
  <c r="AK151" i="8"/>
  <c r="M151" i="12"/>
  <c r="AK150" i="8"/>
  <c r="M150" i="12"/>
  <c r="AK149" i="8"/>
  <c r="M149" i="12"/>
  <c r="AK148" i="8"/>
  <c r="M148" i="12"/>
  <c r="AK147" i="8"/>
  <c r="M147" i="12"/>
  <c r="AK146" i="8"/>
  <c r="M146" i="12"/>
  <c r="AK145" i="8"/>
  <c r="M145" i="12"/>
  <c r="AK144" i="8"/>
  <c r="M144" i="12"/>
  <c r="AK143" i="8"/>
  <c r="M143" i="12"/>
  <c r="AK142" i="8"/>
  <c r="M142" i="12"/>
  <c r="AK141" i="8"/>
  <c r="M141" i="12"/>
  <c r="AK140" i="8"/>
  <c r="M140" i="12"/>
  <c r="AK139" i="8"/>
  <c r="M139" i="12"/>
  <c r="AK138" i="8"/>
  <c r="M138" i="12"/>
  <c r="AK137" i="8"/>
  <c r="M137" i="12"/>
  <c r="AK136" i="8"/>
  <c r="M136" i="12"/>
  <c r="AK135" i="8"/>
  <c r="M135" i="12"/>
  <c r="AK134" i="8"/>
  <c r="M134" i="12"/>
  <c r="AK133" i="8"/>
  <c r="M133" i="12"/>
  <c r="AK132" i="8"/>
  <c r="M132" i="12"/>
  <c r="AK131" i="8"/>
  <c r="M131" i="12"/>
  <c r="AK130" i="8"/>
  <c r="M130" i="12"/>
  <c r="AK129" i="8"/>
  <c r="M129" i="12"/>
  <c r="AK128" i="8"/>
  <c r="AK127" i="8"/>
  <c r="M127" i="12"/>
  <c r="AK126" i="8"/>
  <c r="M126" i="12"/>
  <c r="AK125" i="8"/>
  <c r="M125" i="12"/>
  <c r="AK124" i="8"/>
  <c r="M124" i="12"/>
  <c r="AK123" i="8"/>
  <c r="M123" i="12"/>
  <c r="AK122" i="8"/>
  <c r="M122" i="12" s="1"/>
  <c r="AK121" i="8"/>
  <c r="M121" i="12" s="1"/>
  <c r="AK120" i="8"/>
  <c r="M120" i="12" s="1"/>
  <c r="AK119" i="8"/>
  <c r="M119" i="12" s="1"/>
  <c r="AK118" i="8"/>
  <c r="M118" i="12" s="1"/>
  <c r="AK117" i="8"/>
  <c r="M117" i="12" s="1"/>
  <c r="AK116" i="8"/>
  <c r="M116" i="12" s="1"/>
  <c r="AK115" i="8"/>
  <c r="M115" i="12" s="1"/>
  <c r="AK114" i="8"/>
  <c r="M114" i="12" s="1"/>
  <c r="AK113" i="8"/>
  <c r="M113" i="12" s="1"/>
  <c r="AK112" i="8"/>
  <c r="M112" i="12" s="1"/>
  <c r="AK111" i="8"/>
  <c r="M111" i="12" s="1"/>
  <c r="AK110" i="8"/>
  <c r="M110" i="12" s="1"/>
  <c r="AK109" i="8"/>
  <c r="M109" i="12" s="1"/>
  <c r="AK108" i="8"/>
  <c r="M108" i="12" s="1"/>
  <c r="AK107" i="8"/>
  <c r="M107" i="12" s="1"/>
  <c r="AK106" i="8"/>
  <c r="M106" i="12" s="1"/>
  <c r="AK105" i="8"/>
  <c r="M105" i="12" s="1"/>
  <c r="AK104" i="8"/>
  <c r="M104" i="12" s="1"/>
  <c r="AK103" i="8"/>
  <c r="M103" i="12" s="1"/>
  <c r="AK102" i="8"/>
  <c r="M102" i="12" s="1"/>
  <c r="AK101" i="8"/>
  <c r="M101" i="12" s="1"/>
  <c r="AK100" i="8"/>
  <c r="M100" i="12" s="1"/>
  <c r="AK99" i="8"/>
  <c r="M99" i="12" s="1"/>
  <c r="AK98" i="8"/>
  <c r="M98" i="12" s="1"/>
  <c r="AK97" i="8"/>
  <c r="M97" i="12" s="1"/>
  <c r="AK96" i="8"/>
  <c r="M96" i="12" s="1"/>
  <c r="AK95" i="8"/>
  <c r="M95" i="12" s="1"/>
  <c r="AK94" i="8"/>
  <c r="M94" i="12" s="1"/>
  <c r="AK93" i="8"/>
  <c r="M93" i="12" s="1"/>
  <c r="AK92" i="8"/>
  <c r="M92" i="12" s="1"/>
  <c r="AK91" i="8"/>
  <c r="M91" i="12" s="1"/>
  <c r="AK90" i="8"/>
  <c r="M90" i="12" s="1"/>
  <c r="AK89" i="8"/>
  <c r="M89" i="12" s="1"/>
  <c r="AK88" i="8"/>
  <c r="M88" i="12" s="1"/>
  <c r="AK87" i="8"/>
  <c r="M87" i="12" s="1"/>
  <c r="AK86" i="8"/>
  <c r="M86" i="12" s="1"/>
  <c r="AK85" i="8"/>
  <c r="M85" i="12" s="1"/>
  <c r="AK84" i="8"/>
  <c r="M84" i="12" s="1"/>
  <c r="AK83" i="8"/>
  <c r="M83" i="12" s="1"/>
  <c r="AK82" i="8"/>
  <c r="M82" i="12" s="1"/>
  <c r="AK81" i="8"/>
  <c r="M81" i="12" s="1"/>
  <c r="AK80" i="8"/>
  <c r="M80" i="12" s="1"/>
  <c r="AK79" i="8"/>
  <c r="M79" i="12" s="1"/>
  <c r="AK78" i="8"/>
  <c r="M78" i="12" s="1"/>
  <c r="AK77" i="8"/>
  <c r="M77" i="12" s="1"/>
  <c r="AK76" i="8"/>
  <c r="M76" i="12" s="1"/>
  <c r="AK75" i="8"/>
  <c r="M75" i="12" s="1"/>
  <c r="AK74" i="8"/>
  <c r="M74" i="12" s="1"/>
  <c r="AK73" i="8"/>
  <c r="M73" i="12" s="1"/>
  <c r="AK72" i="8"/>
  <c r="M72" i="12" s="1"/>
  <c r="AK71" i="8"/>
  <c r="M71" i="12" s="1"/>
  <c r="AK70" i="8"/>
  <c r="M70" i="12" s="1"/>
  <c r="AK69" i="8"/>
  <c r="M69" i="12" s="1"/>
  <c r="AK68" i="8"/>
  <c r="M68" i="12" s="1"/>
  <c r="AK67" i="8"/>
  <c r="M67" i="12" s="1"/>
  <c r="AK66" i="8"/>
  <c r="M66" i="12" s="1"/>
  <c r="AK65" i="8"/>
  <c r="M65" i="12" s="1"/>
  <c r="AK64" i="8"/>
  <c r="M64" i="12" s="1"/>
  <c r="AK63" i="8"/>
  <c r="M63" i="12" s="1"/>
  <c r="AK62" i="8"/>
  <c r="M62" i="12" s="1"/>
  <c r="AK61" i="8"/>
  <c r="M61" i="12" s="1"/>
  <c r="AK60" i="8"/>
  <c r="M60" i="12" s="1"/>
  <c r="AK59" i="8"/>
  <c r="M59" i="12" s="1"/>
  <c r="AK58" i="8"/>
  <c r="M58" i="12" s="1"/>
  <c r="AK57" i="8"/>
  <c r="M57" i="12" s="1"/>
  <c r="AK56" i="8"/>
  <c r="M56" i="12" s="1"/>
  <c r="AK55" i="8"/>
  <c r="M55" i="12" s="1"/>
  <c r="AK54" i="8"/>
  <c r="M54" i="12" s="1"/>
  <c r="AK53" i="8"/>
  <c r="M53" i="12" s="1"/>
  <c r="AK52" i="8"/>
  <c r="M52" i="12" s="1"/>
  <c r="AK51" i="8"/>
  <c r="M51" i="12" s="1"/>
  <c r="AK50" i="8"/>
  <c r="M50" i="12" s="1"/>
  <c r="AK49" i="8"/>
  <c r="M49" i="12" s="1"/>
  <c r="AK48" i="8"/>
  <c r="M48" i="12" s="1"/>
  <c r="AK47" i="8"/>
  <c r="M47" i="12" s="1"/>
  <c r="AK46" i="8"/>
  <c r="M46" i="12" s="1"/>
  <c r="AK45" i="8"/>
  <c r="M45" i="12" s="1"/>
  <c r="AK44" i="8"/>
  <c r="M44" i="12" s="1"/>
  <c r="AK43" i="8"/>
  <c r="M43" i="12" s="1"/>
  <c r="AK42" i="8"/>
  <c r="M42" i="12" s="1"/>
  <c r="AK41" i="8"/>
  <c r="M41" i="12" s="1"/>
  <c r="AK40" i="8"/>
  <c r="M40" i="12" s="1"/>
  <c r="AK39" i="8"/>
  <c r="M39" i="12" s="1"/>
  <c r="AK38" i="8"/>
  <c r="M38" i="12" s="1"/>
  <c r="AK37" i="8"/>
  <c r="M37" i="12" s="1"/>
  <c r="AK36" i="8"/>
  <c r="M36" i="12" s="1"/>
  <c r="AK35" i="8"/>
  <c r="M35" i="12" s="1"/>
  <c r="AK34" i="8"/>
  <c r="M34" i="12" s="1"/>
  <c r="AK33" i="8"/>
  <c r="M33" i="12" s="1"/>
  <c r="AK32" i="8"/>
  <c r="M32" i="12" s="1"/>
  <c r="AK31" i="8"/>
  <c r="M31" i="12" s="1"/>
  <c r="AK30" i="8"/>
  <c r="M30" i="12" s="1"/>
  <c r="AK29" i="8"/>
  <c r="M29" i="12" s="1"/>
  <c r="AK28" i="8"/>
  <c r="M28" i="12" s="1"/>
  <c r="AK27" i="8"/>
  <c r="M27" i="12" s="1"/>
  <c r="AK26" i="8"/>
  <c r="M26" i="12" s="1"/>
  <c r="AK25" i="8"/>
  <c r="M25" i="12" s="1"/>
  <c r="AK24" i="8"/>
  <c r="M24" i="12" s="1"/>
  <c r="AK23" i="8"/>
  <c r="M23" i="12" s="1"/>
  <c r="AK22" i="8"/>
  <c r="M22" i="12" s="1"/>
  <c r="AK21" i="8"/>
  <c r="M21" i="12" s="1"/>
  <c r="AK20" i="8"/>
  <c r="M20" i="12" s="1"/>
  <c r="AK19" i="8"/>
  <c r="M19" i="12" s="1"/>
  <c r="AK18" i="8"/>
  <c r="M18" i="12" s="1"/>
  <c r="AK17" i="8"/>
  <c r="M17" i="12" s="1"/>
  <c r="AK16" i="8"/>
  <c r="M16" i="12" s="1"/>
  <c r="AK15" i="8"/>
  <c r="M15" i="12" s="1"/>
  <c r="AK14" i="8"/>
  <c r="M14" i="12" s="1"/>
  <c r="AK13" i="8"/>
  <c r="M13" i="12" s="1"/>
  <c r="AK12" i="8"/>
  <c r="M12" i="12" s="1"/>
  <c r="AK11" i="8"/>
  <c r="M11" i="12" s="1"/>
  <c r="M10" i="12"/>
  <c r="AF28" i="10"/>
  <c r="M9" i="12"/>
  <c r="AF8" i="10"/>
  <c r="M13" i="18" s="1"/>
  <c r="M24" i="17" s="1"/>
  <c r="Q16" i="8"/>
  <c r="Q15" i="8"/>
  <c r="Q14" i="8"/>
  <c r="AA1085" i="8"/>
  <c r="Z1061" i="8"/>
  <c r="Z1014" i="8"/>
  <c r="Z807" i="8"/>
  <c r="AA720" i="8"/>
  <c r="AA564" i="8"/>
  <c r="AA525" i="8"/>
  <c r="Z507" i="8"/>
  <c r="Z441" i="8"/>
  <c r="AA408" i="8"/>
  <c r="Z333" i="8"/>
  <c r="AA246" i="8"/>
  <c r="Z171" i="8"/>
  <c r="Q11" i="8"/>
  <c r="O18" i="8"/>
  <c r="O17" i="8"/>
  <c r="O16" i="8"/>
  <c r="O15" i="8"/>
  <c r="O14" i="8"/>
  <c r="O13" i="8"/>
  <c r="O12" i="8"/>
  <c r="O11" i="8"/>
  <c r="S1210" i="8"/>
  <c r="S1209" i="8"/>
  <c r="S1208" i="8"/>
  <c r="S1207" i="8"/>
  <c r="S1206" i="8"/>
  <c r="S1205" i="8"/>
  <c r="S1204" i="8"/>
  <c r="S1203" i="8"/>
  <c r="S1202" i="8"/>
  <c r="S1201" i="8"/>
  <c r="S1200" i="8"/>
  <c r="S1199" i="8"/>
  <c r="S1198" i="8"/>
  <c r="S1197" i="8"/>
  <c r="S1196" i="8"/>
  <c r="S1195" i="8"/>
  <c r="S1194" i="8"/>
  <c r="S1193" i="8"/>
  <c r="AE1193" i="8"/>
  <c r="AF1193" i="8" s="1"/>
  <c r="E1193" i="12" s="1"/>
  <c r="S1192" i="8"/>
  <c r="S1191" i="8"/>
  <c r="S1190" i="8"/>
  <c r="S1189" i="8"/>
  <c r="S1188" i="8"/>
  <c r="S1187" i="8"/>
  <c r="S1186" i="8"/>
  <c r="S1185" i="8"/>
  <c r="S1184" i="8"/>
  <c r="S1183" i="8"/>
  <c r="S1182" i="8"/>
  <c r="S1181" i="8"/>
  <c r="S1180" i="8"/>
  <c r="S1179" i="8"/>
  <c r="S1178" i="8"/>
  <c r="S1177" i="8"/>
  <c r="AA1177" i="8"/>
  <c r="S1176" i="8"/>
  <c r="S1175" i="8"/>
  <c r="S1174" i="8"/>
  <c r="S1173" i="8"/>
  <c r="S1172" i="8"/>
  <c r="S1171" i="8"/>
  <c r="S1170" i="8"/>
  <c r="S1169" i="8"/>
  <c r="S1168" i="8"/>
  <c r="S1167" i="8"/>
  <c r="S1166" i="8"/>
  <c r="S1165" i="8"/>
  <c r="Z1165" i="8"/>
  <c r="S1164" i="8"/>
  <c r="S1163" i="8"/>
  <c r="S1162" i="8"/>
  <c r="S1161" i="8"/>
  <c r="S1160" i="8"/>
  <c r="S1159" i="8"/>
  <c r="S1158" i="8"/>
  <c r="S1157" i="8"/>
  <c r="S1156" i="8"/>
  <c r="S1155" i="8"/>
  <c r="S1154" i="8"/>
  <c r="S1153" i="8"/>
  <c r="S1152" i="8"/>
  <c r="S1151" i="8"/>
  <c r="S1150" i="8"/>
  <c r="S1149" i="8"/>
  <c r="S1148" i="8"/>
  <c r="AA1148" i="8"/>
  <c r="S1147" i="8"/>
  <c r="S1146" i="8"/>
  <c r="S1145" i="8"/>
  <c r="S1144" i="8"/>
  <c r="S1143" i="8"/>
  <c r="S1142" i="8"/>
  <c r="S1141" i="8"/>
  <c r="S1140" i="8"/>
  <c r="S1139" i="8"/>
  <c r="Z1139" i="8"/>
  <c r="S1138" i="8"/>
  <c r="S1137" i="8"/>
  <c r="S1136" i="8"/>
  <c r="S1135" i="8"/>
  <c r="S1134" i="8"/>
  <c r="S1133" i="8"/>
  <c r="S1132" i="8"/>
  <c r="S1131" i="8"/>
  <c r="S1130" i="8"/>
  <c r="S1129" i="8"/>
  <c r="S1128" i="8"/>
  <c r="S1127" i="8"/>
  <c r="Z1127" i="8"/>
  <c r="S1126" i="8"/>
  <c r="S1125" i="8"/>
  <c r="S1124" i="8"/>
  <c r="S1123" i="8"/>
  <c r="S1122" i="8"/>
  <c r="S1121" i="8"/>
  <c r="S1120" i="8"/>
  <c r="S1119" i="8"/>
  <c r="S1118" i="8"/>
  <c r="S1117" i="8"/>
  <c r="S1116" i="8"/>
  <c r="S1115" i="8"/>
  <c r="S1114" i="8"/>
  <c r="S1113" i="8"/>
  <c r="S1112" i="8"/>
  <c r="S1111" i="8"/>
  <c r="S1110" i="8"/>
  <c r="S1109" i="8"/>
  <c r="S1108" i="8"/>
  <c r="S1107" i="8"/>
  <c r="S1106" i="8"/>
  <c r="S1105" i="8"/>
  <c r="S1104" i="8"/>
  <c r="S1103" i="8"/>
  <c r="S1102" i="8"/>
  <c r="S1101" i="8"/>
  <c r="S1100" i="8"/>
  <c r="S1099" i="8"/>
  <c r="S1098" i="8"/>
  <c r="S1097" i="8"/>
  <c r="S1096" i="8"/>
  <c r="S1095" i="8"/>
  <c r="S1094" i="8"/>
  <c r="AA1094" i="8"/>
  <c r="S1093" i="8"/>
  <c r="S1092" i="8"/>
  <c r="S1091" i="8"/>
  <c r="S1090" i="8"/>
  <c r="S1089" i="8"/>
  <c r="S1088" i="8"/>
  <c r="S1087" i="8"/>
  <c r="S1086" i="8"/>
  <c r="S1085" i="8"/>
  <c r="S1084" i="8"/>
  <c r="S1083" i="8"/>
  <c r="S1082" i="8"/>
  <c r="S1081" i="8"/>
  <c r="S1080" i="8"/>
  <c r="S1079" i="8"/>
  <c r="S1078" i="8"/>
  <c r="S1077" i="8"/>
  <c r="S1076" i="8"/>
  <c r="S1075" i="8"/>
  <c r="S1074" i="8"/>
  <c r="S1073" i="8"/>
  <c r="S1072" i="8"/>
  <c r="AA1072" i="8"/>
  <c r="S1071" i="8"/>
  <c r="S1070" i="8"/>
  <c r="S1069" i="8"/>
  <c r="S1068" i="8"/>
  <c r="S1067" i="8"/>
  <c r="S1066" i="8"/>
  <c r="S1065" i="8"/>
  <c r="S1064" i="8"/>
  <c r="S1063" i="8"/>
  <c r="S1062" i="8"/>
  <c r="S1061" i="8"/>
  <c r="S1060" i="8"/>
  <c r="S1059" i="8"/>
  <c r="S1058" i="8"/>
  <c r="S1057" i="8"/>
  <c r="S1056" i="8"/>
  <c r="S1055" i="8"/>
  <c r="S1054" i="8"/>
  <c r="S1053" i="8"/>
  <c r="S1052" i="8"/>
  <c r="S1051" i="8"/>
  <c r="S1050" i="8"/>
  <c r="S1049" i="8"/>
  <c r="S1048" i="8"/>
  <c r="S1047" i="8"/>
  <c r="S1046" i="8"/>
  <c r="S1045" i="8"/>
  <c r="S1044" i="8"/>
  <c r="S1043" i="8"/>
  <c r="S1042" i="8"/>
  <c r="S1041" i="8"/>
  <c r="S1040" i="8"/>
  <c r="S1039" i="8"/>
  <c r="S1038" i="8"/>
  <c r="S1037" i="8"/>
  <c r="S1036" i="8"/>
  <c r="S1035" i="8"/>
  <c r="S1034" i="8"/>
  <c r="S1033" i="8"/>
  <c r="S1032" i="8"/>
  <c r="S1031" i="8"/>
  <c r="S1030" i="8"/>
  <c r="S1029" i="8"/>
  <c r="Z1029" i="8"/>
  <c r="S1028" i="8"/>
  <c r="S1027" i="8"/>
  <c r="S1026" i="8"/>
  <c r="S1025" i="8"/>
  <c r="S1024" i="8"/>
  <c r="S1023" i="8"/>
  <c r="Z1023" i="8"/>
  <c r="S1022" i="8"/>
  <c r="S1021" i="8"/>
  <c r="S1020" i="8"/>
  <c r="S1019" i="8"/>
  <c r="S1018" i="8"/>
  <c r="S1017" i="8"/>
  <c r="S1016" i="8"/>
  <c r="S1015" i="8"/>
  <c r="S1014" i="8"/>
  <c r="S1013" i="8"/>
  <c r="S1012" i="8"/>
  <c r="S1011" i="8"/>
  <c r="S1010" i="8"/>
  <c r="S1009" i="8"/>
  <c r="S1008" i="8"/>
  <c r="S1007" i="8"/>
  <c r="S1006" i="8"/>
  <c r="S1005" i="8"/>
  <c r="S1004" i="8"/>
  <c r="S1003" i="8"/>
  <c r="S1002" i="8"/>
  <c r="S1001" i="8"/>
  <c r="S1000" i="8"/>
  <c r="S999" i="8"/>
  <c r="S998" i="8"/>
  <c r="S997" i="8"/>
  <c r="S996" i="8"/>
  <c r="S995" i="8"/>
  <c r="S994" i="8"/>
  <c r="S993" i="8"/>
  <c r="S992" i="8"/>
  <c r="S991" i="8"/>
  <c r="S990" i="8"/>
  <c r="S989" i="8"/>
  <c r="S988" i="8"/>
  <c r="S987" i="8"/>
  <c r="S986" i="8"/>
  <c r="S985" i="8"/>
  <c r="S984" i="8"/>
  <c r="S983" i="8"/>
  <c r="AA983" i="8"/>
  <c r="S982" i="8"/>
  <c r="S981" i="8"/>
  <c r="S980" i="8"/>
  <c r="S979" i="8"/>
  <c r="S978" i="8"/>
  <c r="S977" i="8"/>
  <c r="S976" i="8"/>
  <c r="S975" i="8"/>
  <c r="S974" i="8"/>
  <c r="S973" i="8"/>
  <c r="S972" i="8"/>
  <c r="S971" i="8"/>
  <c r="S970" i="8"/>
  <c r="S969" i="8"/>
  <c r="S968" i="8"/>
  <c r="S967" i="8"/>
  <c r="Z967" i="8"/>
  <c r="S966" i="8"/>
  <c r="S965" i="8"/>
  <c r="S964" i="8"/>
  <c r="S963" i="8"/>
  <c r="S962" i="8"/>
  <c r="S961" i="8"/>
  <c r="S960" i="8"/>
  <c r="S959" i="8"/>
  <c r="S958" i="8"/>
  <c r="S957" i="8"/>
  <c r="S956" i="8"/>
  <c r="S955" i="8"/>
  <c r="S954" i="8"/>
  <c r="S953" i="8"/>
  <c r="S952" i="8"/>
  <c r="S951" i="8"/>
  <c r="AA951" i="8"/>
  <c r="S950" i="8"/>
  <c r="S949" i="8"/>
  <c r="S948" i="8"/>
  <c r="S947" i="8"/>
  <c r="S946" i="8"/>
  <c r="S945" i="8"/>
  <c r="Z945" i="8"/>
  <c r="S944" i="8"/>
  <c r="S943" i="8"/>
  <c r="S942" i="8"/>
  <c r="S941" i="8"/>
  <c r="S940" i="8"/>
  <c r="S939" i="8"/>
  <c r="S938" i="8"/>
  <c r="S937" i="8"/>
  <c r="S936" i="8"/>
  <c r="S935" i="8"/>
  <c r="S934" i="8"/>
  <c r="S933" i="8"/>
  <c r="S932" i="8"/>
  <c r="S931" i="8"/>
  <c r="S930" i="8"/>
  <c r="S929" i="8"/>
  <c r="S928" i="8"/>
  <c r="S927" i="8"/>
  <c r="S926" i="8"/>
  <c r="S925" i="8"/>
  <c r="S924" i="8"/>
  <c r="S923" i="8"/>
  <c r="S922" i="8"/>
  <c r="S921" i="8"/>
  <c r="S920" i="8"/>
  <c r="AA920" i="8"/>
  <c r="S919" i="8"/>
  <c r="S918" i="8"/>
  <c r="S917" i="8"/>
  <c r="S916" i="8"/>
  <c r="S915" i="8"/>
  <c r="S914" i="8"/>
  <c r="S913" i="8"/>
  <c r="S912" i="8"/>
  <c r="S911" i="8"/>
  <c r="S910" i="8"/>
  <c r="S909" i="8"/>
  <c r="S908" i="8"/>
  <c r="S907" i="8"/>
  <c r="S906" i="8"/>
  <c r="S905" i="8"/>
  <c r="S904" i="8"/>
  <c r="S903" i="8"/>
  <c r="S902" i="8"/>
  <c r="S901" i="8"/>
  <c r="S900" i="8"/>
  <c r="S899" i="8"/>
  <c r="S898" i="8"/>
  <c r="S897" i="8"/>
  <c r="S896" i="8"/>
  <c r="S895" i="8"/>
  <c r="S894" i="8"/>
  <c r="S893" i="8"/>
  <c r="S892" i="8"/>
  <c r="S891" i="8"/>
  <c r="S890" i="8"/>
  <c r="S889" i="8"/>
  <c r="S888" i="8"/>
  <c r="S887" i="8"/>
  <c r="S886" i="8"/>
  <c r="S885" i="8"/>
  <c r="S884" i="8"/>
  <c r="S883" i="8"/>
  <c r="S882" i="8"/>
  <c r="S881" i="8"/>
  <c r="S880" i="8"/>
  <c r="Z880" i="8"/>
  <c r="S879" i="8"/>
  <c r="S878" i="8"/>
  <c r="S877" i="8"/>
  <c r="S876" i="8"/>
  <c r="S875" i="8"/>
  <c r="S874" i="8"/>
  <c r="S873" i="8"/>
  <c r="S872" i="8"/>
  <c r="S871" i="8"/>
  <c r="S870" i="8"/>
  <c r="S869" i="8"/>
  <c r="S868" i="8"/>
  <c r="S867" i="8"/>
  <c r="AA867" i="8"/>
  <c r="S866" i="8"/>
  <c r="S865" i="8"/>
  <c r="S864" i="8"/>
  <c r="S863" i="8"/>
  <c r="S862" i="8"/>
  <c r="S861" i="8"/>
  <c r="AA861" i="8"/>
  <c r="S860" i="8"/>
  <c r="S859" i="8"/>
  <c r="S858" i="8"/>
  <c r="S857" i="8"/>
  <c r="S856" i="8"/>
  <c r="S855" i="8"/>
  <c r="S854" i="8"/>
  <c r="AA854" i="8"/>
  <c r="S853" i="8"/>
  <c r="S852" i="8"/>
  <c r="S851" i="8"/>
  <c r="S850" i="8"/>
  <c r="S849" i="8"/>
  <c r="Z849" i="8"/>
  <c r="S848" i="8"/>
  <c r="S847" i="8"/>
  <c r="S846" i="8"/>
  <c r="S845" i="8"/>
  <c r="S844" i="8"/>
  <c r="S843" i="8"/>
  <c r="S842" i="8"/>
  <c r="S841" i="8"/>
  <c r="AA841" i="8"/>
  <c r="S840" i="8"/>
  <c r="S839" i="8"/>
  <c r="S838" i="8"/>
  <c r="S837" i="8"/>
  <c r="S836" i="8"/>
  <c r="S835" i="8"/>
  <c r="S834" i="8"/>
  <c r="S833" i="8"/>
  <c r="S832" i="8"/>
  <c r="S831" i="8"/>
  <c r="S830" i="8"/>
  <c r="S829" i="8"/>
  <c r="S828" i="8"/>
  <c r="S827" i="8"/>
  <c r="S826" i="8"/>
  <c r="S825" i="8"/>
  <c r="S824" i="8"/>
  <c r="S823" i="8"/>
  <c r="S822" i="8"/>
  <c r="S821" i="8"/>
  <c r="S820" i="8"/>
  <c r="S819" i="8"/>
  <c r="S818" i="8"/>
  <c r="S817" i="8"/>
  <c r="AA817" i="8"/>
  <c r="S816" i="8"/>
  <c r="S815" i="8"/>
  <c r="S814" i="8"/>
  <c r="S813" i="8"/>
  <c r="S812" i="8"/>
  <c r="S811" i="8"/>
  <c r="AA811" i="8"/>
  <c r="S810" i="8"/>
  <c r="S809" i="8"/>
  <c r="S808" i="8"/>
  <c r="S807" i="8"/>
  <c r="S806" i="8"/>
  <c r="S805" i="8"/>
  <c r="S804" i="8"/>
  <c r="S803" i="8"/>
  <c r="S802" i="8"/>
  <c r="S801" i="8"/>
  <c r="S800" i="8"/>
  <c r="S799" i="8"/>
  <c r="S798" i="8"/>
  <c r="S797" i="8"/>
  <c r="S796" i="8"/>
  <c r="S795" i="8"/>
  <c r="S794" i="8"/>
  <c r="S793" i="8"/>
  <c r="S792" i="8"/>
  <c r="S791" i="8"/>
  <c r="S790" i="8"/>
  <c r="S789" i="8"/>
  <c r="S788" i="8"/>
  <c r="S787" i="8"/>
  <c r="S786" i="8"/>
  <c r="S785" i="8"/>
  <c r="S784" i="8"/>
  <c r="S783" i="8"/>
  <c r="S782" i="8"/>
  <c r="S781" i="8"/>
  <c r="Z781" i="8"/>
  <c r="S780" i="8"/>
  <c r="S779" i="8"/>
  <c r="S778" i="8"/>
  <c r="S777" i="8"/>
  <c r="S776" i="8"/>
  <c r="S775" i="8"/>
  <c r="AA775" i="8"/>
  <c r="S774" i="8"/>
  <c r="S773" i="8"/>
  <c r="S772" i="8"/>
  <c r="S771" i="8"/>
  <c r="S770" i="8"/>
  <c r="S769" i="8"/>
  <c r="S768" i="8"/>
  <c r="S767" i="8"/>
  <c r="S766" i="8"/>
  <c r="S765" i="8"/>
  <c r="S764" i="8"/>
  <c r="S763" i="8"/>
  <c r="S762" i="8"/>
  <c r="S761" i="8"/>
  <c r="S760" i="8"/>
  <c r="S759" i="8"/>
  <c r="S758" i="8"/>
  <c r="S757" i="8"/>
  <c r="S756" i="8"/>
  <c r="S755" i="8"/>
  <c r="S754" i="8"/>
  <c r="S753" i="8"/>
  <c r="S752" i="8"/>
  <c r="S751" i="8"/>
  <c r="S750" i="8"/>
  <c r="Z750" i="8"/>
  <c r="S749" i="8"/>
  <c r="S748" i="8"/>
  <c r="S747" i="8"/>
  <c r="S746" i="8"/>
  <c r="S745" i="8"/>
  <c r="Z745" i="8"/>
  <c r="S744" i="8"/>
  <c r="S743" i="8"/>
  <c r="S742" i="8"/>
  <c r="S741" i="8"/>
  <c r="S740" i="8"/>
  <c r="S739" i="8"/>
  <c r="S738" i="8"/>
  <c r="S737" i="8"/>
  <c r="S736" i="8"/>
  <c r="S735" i="8"/>
  <c r="S734" i="8"/>
  <c r="S733" i="8"/>
  <c r="S732" i="8"/>
  <c r="S731" i="8"/>
  <c r="S730" i="8"/>
  <c r="S729" i="8"/>
  <c r="Z729" i="8"/>
  <c r="S728" i="8"/>
  <c r="S727" i="8"/>
  <c r="S726" i="8"/>
  <c r="S725" i="8"/>
  <c r="S724" i="8"/>
  <c r="S723" i="8"/>
  <c r="Y723" i="8"/>
  <c r="S722" i="8"/>
  <c r="S721" i="8"/>
  <c r="S720" i="8"/>
  <c r="S719" i="8"/>
  <c r="S718" i="8"/>
  <c r="S717" i="8"/>
  <c r="S716" i="8"/>
  <c r="S715" i="8"/>
  <c r="S714" i="8"/>
  <c r="S713" i="8"/>
  <c r="S712" i="8"/>
  <c r="S711" i="8"/>
  <c r="S710" i="8"/>
  <c r="AA710" i="8"/>
  <c r="S709" i="8"/>
  <c r="S708" i="8"/>
  <c r="AA708" i="8"/>
  <c r="S707" i="8"/>
  <c r="S706" i="8"/>
  <c r="S705" i="8"/>
  <c r="AA705" i="8"/>
  <c r="S704" i="8"/>
  <c r="S703" i="8"/>
  <c r="S702" i="8"/>
  <c r="S701" i="8"/>
  <c r="S700" i="8"/>
  <c r="S699" i="8"/>
  <c r="AA699" i="8"/>
  <c r="S698" i="8"/>
  <c r="AA698" i="8"/>
  <c r="S697" i="8"/>
  <c r="S696" i="8"/>
  <c r="S695" i="8"/>
  <c r="S694" i="8"/>
  <c r="S693" i="8"/>
  <c r="Z693" i="8"/>
  <c r="S692" i="8"/>
  <c r="S691" i="8"/>
  <c r="S690" i="8"/>
  <c r="S689" i="8"/>
  <c r="AA689" i="8"/>
  <c r="S688" i="8"/>
  <c r="S687" i="8"/>
  <c r="S686" i="8"/>
  <c r="S685" i="8"/>
  <c r="S684" i="8"/>
  <c r="S683" i="8"/>
  <c r="S682" i="8"/>
  <c r="S681" i="8"/>
  <c r="S680" i="8"/>
  <c r="S679" i="8"/>
  <c r="AA679" i="8"/>
  <c r="S678" i="8"/>
  <c r="S677" i="8"/>
  <c r="S676" i="8"/>
  <c r="S675" i="8"/>
  <c r="S674" i="8"/>
  <c r="S673" i="8"/>
  <c r="AA673" i="8"/>
  <c r="S672" i="8"/>
  <c r="S671" i="8"/>
  <c r="S670" i="8"/>
  <c r="S669" i="8"/>
  <c r="Z669" i="8"/>
  <c r="S668" i="8"/>
  <c r="S667" i="8"/>
  <c r="Z667" i="8"/>
  <c r="S666" i="8"/>
  <c r="AA666" i="8"/>
  <c r="S665" i="8"/>
  <c r="AA665" i="8"/>
  <c r="S664" i="8"/>
  <c r="S663" i="8"/>
  <c r="S662" i="8"/>
  <c r="S661" i="8"/>
  <c r="S660" i="8"/>
  <c r="AE660" i="8"/>
  <c r="AF660" i="8" s="1"/>
  <c r="E660" i="12" s="1"/>
  <c r="S659" i="8"/>
  <c r="S658" i="8"/>
  <c r="S657" i="8"/>
  <c r="S656" i="8"/>
  <c r="AA656" i="8"/>
  <c r="S655" i="8"/>
  <c r="AE655" i="8"/>
  <c r="S654" i="8"/>
  <c r="S653" i="8"/>
  <c r="S652" i="8"/>
  <c r="S651" i="8"/>
  <c r="Y651" i="8"/>
  <c r="S650" i="8"/>
  <c r="S649" i="8"/>
  <c r="AA649" i="8"/>
  <c r="S648" i="8"/>
  <c r="S647" i="8"/>
  <c r="S646" i="8"/>
  <c r="S645" i="8"/>
  <c r="AE645" i="8"/>
  <c r="S644" i="8"/>
  <c r="S643" i="8"/>
  <c r="S642" i="8"/>
  <c r="AA642" i="8"/>
  <c r="S641" i="8"/>
  <c r="AA641" i="8"/>
  <c r="S640" i="8"/>
  <c r="S639" i="8"/>
  <c r="Z639" i="8"/>
  <c r="S638" i="8"/>
  <c r="S637" i="8"/>
  <c r="S636" i="8"/>
  <c r="S635" i="8"/>
  <c r="S634" i="8"/>
  <c r="S633" i="8"/>
  <c r="S632" i="8"/>
  <c r="S631" i="8"/>
  <c r="S630" i="8"/>
  <c r="AE630" i="8"/>
  <c r="AF630" i="8" s="1"/>
  <c r="E630" i="12" s="1"/>
  <c r="S629" i="8"/>
  <c r="S628" i="8"/>
  <c r="S627" i="8"/>
  <c r="AA627" i="8"/>
  <c r="S626" i="8"/>
  <c r="S625" i="8"/>
  <c r="AA625" i="8"/>
  <c r="S624" i="8"/>
  <c r="AE624" i="8"/>
  <c r="AF624" i="8" s="1"/>
  <c r="E624" i="12" s="1"/>
  <c r="S623" i="8"/>
  <c r="S622" i="8"/>
  <c r="S621" i="8"/>
  <c r="S620" i="8"/>
  <c r="AA620" i="8"/>
  <c r="S619" i="8"/>
  <c r="AE619" i="8"/>
  <c r="S618" i="8"/>
  <c r="S617" i="8"/>
  <c r="S616" i="8"/>
  <c r="S615" i="8"/>
  <c r="AE615" i="8"/>
  <c r="AF615" i="8" s="1"/>
  <c r="E615" i="12" s="1"/>
  <c r="S614" i="8"/>
  <c r="S613" i="8"/>
  <c r="Z613" i="8"/>
  <c r="S612" i="8"/>
  <c r="Z612" i="8"/>
  <c r="S611" i="8"/>
  <c r="S610" i="8"/>
  <c r="S609" i="8"/>
  <c r="S608" i="8"/>
  <c r="S607" i="8"/>
  <c r="S606" i="8"/>
  <c r="S605" i="8"/>
  <c r="S604" i="8"/>
  <c r="S603" i="8"/>
  <c r="Z603" i="8"/>
  <c r="S602" i="8"/>
  <c r="S601" i="8"/>
  <c r="S600" i="8"/>
  <c r="S599" i="8"/>
  <c r="S598" i="8"/>
  <c r="S597" i="8"/>
  <c r="S596" i="8"/>
  <c r="S595" i="8"/>
  <c r="S594" i="8"/>
  <c r="Z594" i="8"/>
  <c r="S593" i="8"/>
  <c r="S592" i="8"/>
  <c r="S591" i="8"/>
  <c r="Z591" i="8"/>
  <c r="S590" i="8"/>
  <c r="S589" i="8"/>
  <c r="S588" i="8"/>
  <c r="AA588" i="8"/>
  <c r="S587" i="8"/>
  <c r="AA587" i="8"/>
  <c r="S586" i="8"/>
  <c r="S585" i="8"/>
  <c r="S584" i="8"/>
  <c r="S583" i="8"/>
  <c r="S582" i="8"/>
  <c r="S581" i="8"/>
  <c r="S580" i="8"/>
  <c r="S579" i="8"/>
  <c r="Z579" i="8"/>
  <c r="S578" i="8"/>
  <c r="S577" i="8"/>
  <c r="S576" i="8"/>
  <c r="S575" i="8"/>
  <c r="S574" i="8"/>
  <c r="S573" i="8"/>
  <c r="AE573" i="8"/>
  <c r="AF573" i="8" s="1"/>
  <c r="E573" i="12" s="1"/>
  <c r="S572" i="8"/>
  <c r="AA572" i="8"/>
  <c r="S571" i="8"/>
  <c r="S570" i="8"/>
  <c r="S569" i="8"/>
  <c r="S568" i="8"/>
  <c r="S567" i="8"/>
  <c r="Z567" i="8"/>
  <c r="S566" i="8"/>
  <c r="S565" i="8"/>
  <c r="S564" i="8"/>
  <c r="S563" i="8"/>
  <c r="S562" i="8"/>
  <c r="S561" i="8"/>
  <c r="AA561" i="8"/>
  <c r="S560" i="8"/>
  <c r="S559" i="8"/>
  <c r="S558" i="8"/>
  <c r="AA558" i="8"/>
  <c r="S557" i="8"/>
  <c r="S556" i="8"/>
  <c r="S555" i="8"/>
  <c r="AE555" i="8"/>
  <c r="S554" i="8"/>
  <c r="AA554" i="8"/>
  <c r="S553" i="8"/>
  <c r="S552" i="8"/>
  <c r="S551" i="8"/>
  <c r="AA551" i="8"/>
  <c r="S550" i="8"/>
  <c r="S549" i="8"/>
  <c r="S548" i="8"/>
  <c r="AA548" i="8"/>
  <c r="S547" i="8"/>
  <c r="S546" i="8"/>
  <c r="S545" i="8"/>
  <c r="AA545" i="8"/>
  <c r="S544" i="8"/>
  <c r="S543" i="8"/>
  <c r="Z543" i="8"/>
  <c r="S542" i="8"/>
  <c r="S541" i="8"/>
  <c r="S540" i="8"/>
  <c r="S539" i="8"/>
  <c r="S538" i="8"/>
  <c r="S537" i="8"/>
  <c r="AE537" i="8"/>
  <c r="S536" i="8"/>
  <c r="S535" i="8"/>
  <c r="S534" i="8"/>
  <c r="S533" i="8"/>
  <c r="S532" i="8"/>
  <c r="S531" i="8"/>
  <c r="S530" i="8"/>
  <c r="S529" i="8"/>
  <c r="S528" i="8"/>
  <c r="S527" i="8"/>
  <c r="S526" i="8"/>
  <c r="S525" i="8"/>
  <c r="AE525" i="8"/>
  <c r="AF525" i="8" s="1"/>
  <c r="S524" i="8"/>
  <c r="S523" i="8"/>
  <c r="S522" i="8"/>
  <c r="S521" i="8"/>
  <c r="S520" i="8"/>
  <c r="S519" i="8"/>
  <c r="AA519" i="8"/>
  <c r="S518" i="8"/>
  <c r="S517" i="8"/>
  <c r="S516" i="8"/>
  <c r="S515" i="8"/>
  <c r="S514" i="8"/>
  <c r="S513" i="8"/>
  <c r="S512" i="8"/>
  <c r="S511" i="8"/>
  <c r="S510" i="8"/>
  <c r="S509" i="8"/>
  <c r="S508" i="8"/>
  <c r="S507" i="8"/>
  <c r="AE507" i="8"/>
  <c r="S506" i="8"/>
  <c r="S505" i="8"/>
  <c r="S504" i="8"/>
  <c r="S503" i="8"/>
  <c r="S502" i="8"/>
  <c r="S501" i="8"/>
  <c r="S500" i="8"/>
  <c r="S499" i="8"/>
  <c r="AA499" i="8"/>
  <c r="S498" i="8"/>
  <c r="S497" i="8"/>
  <c r="S496" i="8"/>
  <c r="S495" i="8"/>
  <c r="S494" i="8"/>
  <c r="S493" i="8"/>
  <c r="AA493" i="8"/>
  <c r="S492" i="8"/>
  <c r="S491" i="8"/>
  <c r="S490" i="8"/>
  <c r="S489" i="8"/>
  <c r="S488" i="8"/>
  <c r="S487" i="8"/>
  <c r="S486" i="8"/>
  <c r="AA486" i="8"/>
  <c r="S485" i="8"/>
  <c r="S484" i="8"/>
  <c r="S483" i="8"/>
  <c r="S482" i="8"/>
  <c r="S481" i="8"/>
  <c r="S480" i="8"/>
  <c r="AA480" i="8"/>
  <c r="S479" i="8"/>
  <c r="S478" i="8"/>
  <c r="S477" i="8"/>
  <c r="S476" i="8"/>
  <c r="S475" i="8"/>
  <c r="S474" i="8"/>
  <c r="S473" i="8"/>
  <c r="AA473" i="8"/>
  <c r="S472" i="8"/>
  <c r="S471" i="8"/>
  <c r="S470" i="8"/>
  <c r="S469" i="8"/>
  <c r="S468" i="8"/>
  <c r="S467" i="8"/>
  <c r="S466" i="8"/>
  <c r="S465" i="8"/>
  <c r="S464" i="8"/>
  <c r="S463" i="8"/>
  <c r="S462" i="8"/>
  <c r="S461" i="8"/>
  <c r="S460" i="8"/>
  <c r="S459" i="8"/>
  <c r="S458" i="8"/>
  <c r="S457" i="8"/>
  <c r="AA457" i="8"/>
  <c r="S456" i="8"/>
  <c r="S455" i="8"/>
  <c r="S454" i="8"/>
  <c r="S453" i="8"/>
  <c r="S452" i="8"/>
  <c r="S451" i="8"/>
  <c r="AA451" i="8"/>
  <c r="S450" i="8"/>
  <c r="S449" i="8"/>
  <c r="S448" i="8"/>
  <c r="S447" i="8"/>
  <c r="S446" i="8"/>
  <c r="S445" i="8"/>
  <c r="S444" i="8"/>
  <c r="S443" i="8"/>
  <c r="S442" i="8"/>
  <c r="S441" i="8"/>
  <c r="S440" i="8"/>
  <c r="S439" i="8"/>
  <c r="S438" i="8"/>
  <c r="S437" i="8"/>
  <c r="S436" i="8"/>
  <c r="S435" i="8"/>
  <c r="S434" i="8"/>
  <c r="S433" i="8"/>
  <c r="S432" i="8"/>
  <c r="S431" i="8"/>
  <c r="S430" i="8"/>
  <c r="S429" i="8"/>
  <c r="S428" i="8"/>
  <c r="S427" i="8"/>
  <c r="S426" i="8"/>
  <c r="S425" i="8"/>
  <c r="Z425" i="8"/>
  <c r="S424" i="8"/>
  <c r="S423" i="8"/>
  <c r="S422" i="8"/>
  <c r="S421" i="8"/>
  <c r="S420" i="8"/>
  <c r="S419" i="8"/>
  <c r="Z419" i="8"/>
  <c r="S418" i="8"/>
  <c r="S417" i="8"/>
  <c r="S416" i="8"/>
  <c r="S415" i="8"/>
  <c r="S414" i="8"/>
  <c r="AA414" i="8"/>
  <c r="S413" i="8"/>
  <c r="S412" i="8"/>
  <c r="S411" i="8"/>
  <c r="S410" i="8"/>
  <c r="S409" i="8"/>
  <c r="S408" i="8"/>
  <c r="S407" i="8"/>
  <c r="S406" i="8"/>
  <c r="S405" i="8"/>
  <c r="S404" i="8"/>
  <c r="S403" i="8"/>
  <c r="S402" i="8"/>
  <c r="S401" i="8"/>
  <c r="S400" i="8"/>
  <c r="S399" i="8"/>
  <c r="S398" i="8"/>
  <c r="S397" i="8"/>
  <c r="AA397" i="8"/>
  <c r="S396" i="8"/>
  <c r="S395" i="8"/>
  <c r="S394" i="8"/>
  <c r="S393" i="8"/>
  <c r="S392" i="8"/>
  <c r="S391" i="8"/>
  <c r="S390" i="8"/>
  <c r="S389" i="8"/>
  <c r="S388" i="8"/>
  <c r="S387" i="8"/>
  <c r="Z387" i="8"/>
  <c r="S386" i="8"/>
  <c r="S385" i="8"/>
  <c r="Y385" i="8"/>
  <c r="S384" i="8"/>
  <c r="S383" i="8"/>
  <c r="S382" i="8"/>
  <c r="Z382" i="8"/>
  <c r="S381" i="8"/>
  <c r="S380" i="8"/>
  <c r="S379" i="8"/>
  <c r="S378" i="8"/>
  <c r="S377" i="8"/>
  <c r="S376" i="8"/>
  <c r="Z376" i="8"/>
  <c r="S375" i="8"/>
  <c r="S374" i="8"/>
  <c r="S373" i="8"/>
  <c r="S372" i="8"/>
  <c r="S371" i="8"/>
  <c r="Z371" i="8"/>
  <c r="S370" i="8"/>
  <c r="S369" i="8"/>
  <c r="S368" i="8"/>
  <c r="S367" i="8"/>
  <c r="S366" i="8"/>
  <c r="S365" i="8"/>
  <c r="Z365" i="8"/>
  <c r="S364" i="8"/>
  <c r="S363" i="8"/>
  <c r="S362" i="8"/>
  <c r="S361" i="8"/>
  <c r="S360" i="8"/>
  <c r="AA360" i="8"/>
  <c r="S359" i="8"/>
  <c r="S358" i="8"/>
  <c r="S357" i="8"/>
  <c r="S356" i="8"/>
  <c r="S355" i="8"/>
  <c r="S354" i="8"/>
  <c r="AA354" i="8"/>
  <c r="S353" i="8"/>
  <c r="S352" i="8"/>
  <c r="S351" i="8"/>
  <c r="S350" i="8"/>
  <c r="S349" i="8"/>
  <c r="AA349" i="8"/>
  <c r="S348" i="8"/>
  <c r="S347" i="8"/>
  <c r="S346" i="8"/>
  <c r="S345" i="8"/>
  <c r="S344" i="8"/>
  <c r="S343" i="8"/>
  <c r="AA343" i="8"/>
  <c r="S342" i="8"/>
  <c r="S341" i="8"/>
  <c r="S340" i="8"/>
  <c r="S339" i="8"/>
  <c r="S338" i="8"/>
  <c r="S337" i="8"/>
  <c r="S336" i="8"/>
  <c r="S335" i="8"/>
  <c r="S334" i="8"/>
  <c r="S333" i="8"/>
  <c r="S332" i="8"/>
  <c r="S331" i="8"/>
  <c r="S330" i="8"/>
  <c r="S329" i="8"/>
  <c r="S328" i="8"/>
  <c r="S327" i="8"/>
  <c r="S326" i="8"/>
  <c r="S325" i="8"/>
  <c r="S324" i="8"/>
  <c r="S323" i="8"/>
  <c r="S322" i="8"/>
  <c r="S321" i="8"/>
  <c r="S320" i="8"/>
  <c r="S319" i="8"/>
  <c r="AE319" i="8"/>
  <c r="S318" i="8"/>
  <c r="S317" i="8"/>
  <c r="Z317" i="8"/>
  <c r="S316" i="8"/>
  <c r="S315" i="8"/>
  <c r="S314" i="8"/>
  <c r="S313" i="8"/>
  <c r="S312" i="8"/>
  <c r="S311" i="8"/>
  <c r="Z311" i="8"/>
  <c r="S310" i="8"/>
  <c r="S309" i="8"/>
  <c r="S308" i="8"/>
  <c r="S307" i="8"/>
  <c r="S306" i="8"/>
  <c r="S305" i="8"/>
  <c r="S304" i="8"/>
  <c r="S303" i="8"/>
  <c r="S302" i="8"/>
  <c r="S301" i="8"/>
  <c r="S300" i="8"/>
  <c r="S299" i="8"/>
  <c r="S298" i="8"/>
  <c r="S297" i="8"/>
  <c r="S296" i="8"/>
  <c r="S295" i="8"/>
  <c r="AA295" i="8"/>
  <c r="S294" i="8"/>
  <c r="S293" i="8"/>
  <c r="S292" i="8"/>
  <c r="S291" i="8"/>
  <c r="S290" i="8"/>
  <c r="S289" i="8"/>
  <c r="AA289" i="8"/>
  <c r="S288" i="8"/>
  <c r="S287" i="8"/>
  <c r="AA287" i="8"/>
  <c r="S286" i="8"/>
  <c r="S285" i="8"/>
  <c r="S284" i="8"/>
  <c r="S283" i="8"/>
  <c r="S282" i="8"/>
  <c r="S281" i="8"/>
  <c r="S280" i="8"/>
  <c r="S279" i="8"/>
  <c r="Z279" i="8"/>
  <c r="S278" i="8"/>
  <c r="S277" i="8"/>
  <c r="S276" i="8"/>
  <c r="S275" i="8"/>
  <c r="S274" i="8"/>
  <c r="S273" i="8"/>
  <c r="S272" i="8"/>
  <c r="S271" i="8"/>
  <c r="S270" i="8"/>
  <c r="S269" i="8"/>
  <c r="S268" i="8"/>
  <c r="S267" i="8"/>
  <c r="S266" i="8"/>
  <c r="S265" i="8"/>
  <c r="S264" i="8"/>
  <c r="S263" i="8"/>
  <c r="Z263" i="8"/>
  <c r="S262" i="8"/>
  <c r="S261" i="8"/>
  <c r="S260" i="8"/>
  <c r="S259" i="8"/>
  <c r="S258" i="8"/>
  <c r="S257" i="8"/>
  <c r="Z257" i="8"/>
  <c r="S256" i="8"/>
  <c r="S255" i="8"/>
  <c r="S254" i="8"/>
  <c r="S253" i="8"/>
  <c r="S252" i="8"/>
  <c r="AA252" i="8"/>
  <c r="S251" i="8"/>
  <c r="S250" i="8"/>
  <c r="S249" i="8"/>
  <c r="S248" i="8"/>
  <c r="S247" i="8"/>
  <c r="S246" i="8"/>
  <c r="S245" i="8"/>
  <c r="S244" i="8"/>
  <c r="S243" i="8"/>
  <c r="S242" i="8"/>
  <c r="S241" i="8"/>
  <c r="S240" i="8"/>
  <c r="S239" i="8"/>
  <c r="S238" i="8"/>
  <c r="S237" i="8"/>
  <c r="S236" i="8"/>
  <c r="S235" i="8"/>
  <c r="AA235" i="8"/>
  <c r="S234" i="8"/>
  <c r="S233" i="8"/>
  <c r="S232" i="8"/>
  <c r="S231" i="8"/>
  <c r="S230" i="8"/>
  <c r="S229" i="8"/>
  <c r="S228" i="8"/>
  <c r="S227" i="8"/>
  <c r="S226" i="8"/>
  <c r="S225" i="8"/>
  <c r="Z225" i="8"/>
  <c r="S224" i="8"/>
  <c r="S223" i="8"/>
  <c r="S222" i="8"/>
  <c r="S221" i="8"/>
  <c r="S220" i="8"/>
  <c r="Z220" i="8"/>
  <c r="S219" i="8"/>
  <c r="S218" i="8"/>
  <c r="S217" i="8"/>
  <c r="S216" i="8"/>
  <c r="S215" i="8"/>
  <c r="S214" i="8"/>
  <c r="Z214" i="8"/>
  <c r="S213" i="8"/>
  <c r="S212" i="8"/>
  <c r="S211" i="8"/>
  <c r="S210" i="8"/>
  <c r="S209" i="8"/>
  <c r="Z209" i="8"/>
  <c r="S208" i="8"/>
  <c r="S207" i="8"/>
  <c r="S206" i="8"/>
  <c r="S205" i="8"/>
  <c r="S204" i="8"/>
  <c r="S203" i="8"/>
  <c r="Z203" i="8"/>
  <c r="S202" i="8"/>
  <c r="S201" i="8"/>
  <c r="S200" i="8"/>
  <c r="S199" i="8"/>
  <c r="S198" i="8"/>
  <c r="AA198" i="8"/>
  <c r="S197" i="8"/>
  <c r="S196" i="8"/>
  <c r="S195" i="8"/>
  <c r="S194" i="8"/>
  <c r="S193" i="8"/>
  <c r="S192" i="8"/>
  <c r="AA192" i="8"/>
  <c r="S191" i="8"/>
  <c r="S190" i="8"/>
  <c r="S189" i="8"/>
  <c r="S188" i="8"/>
  <c r="S187" i="8"/>
  <c r="AA187" i="8"/>
  <c r="S186" i="8"/>
  <c r="S185" i="8"/>
  <c r="S184" i="8"/>
  <c r="S183" i="8"/>
  <c r="S182" i="8"/>
  <c r="S181" i="8"/>
  <c r="AA181" i="8"/>
  <c r="S180" i="8"/>
  <c r="S179" i="8"/>
  <c r="S178" i="8"/>
  <c r="S177" i="8"/>
  <c r="S176" i="8"/>
  <c r="S175" i="8"/>
  <c r="S174" i="8"/>
  <c r="S173" i="8"/>
  <c r="S172" i="8"/>
  <c r="S171" i="8"/>
  <c r="S170" i="8"/>
  <c r="S169" i="8"/>
  <c r="S168" i="8"/>
  <c r="S167" i="8"/>
  <c r="S166" i="8"/>
  <c r="S165" i="8"/>
  <c r="S164" i="8"/>
  <c r="S163" i="8"/>
  <c r="S162" i="8"/>
  <c r="S161" i="8"/>
  <c r="S160" i="8"/>
  <c r="S159" i="8"/>
  <c r="S158" i="8"/>
  <c r="S157" i="8"/>
  <c r="S156" i="8"/>
  <c r="S155" i="8"/>
  <c r="Z155" i="8"/>
  <c r="S154" i="8"/>
  <c r="S153" i="8"/>
  <c r="S152" i="8"/>
  <c r="S151" i="8"/>
  <c r="S150" i="8"/>
  <c r="S149" i="8"/>
  <c r="Z149" i="8"/>
  <c r="S148" i="8"/>
  <c r="S147" i="8"/>
  <c r="S146" i="8"/>
  <c r="AE146" i="8"/>
  <c r="S145" i="8"/>
  <c r="S144" i="8"/>
  <c r="S143" i="8"/>
  <c r="S142" i="8"/>
  <c r="S141" i="8"/>
  <c r="S140" i="8"/>
  <c r="S139" i="8"/>
  <c r="S138" i="8"/>
  <c r="S137" i="8"/>
  <c r="S136" i="8"/>
  <c r="S135" i="8"/>
  <c r="S134" i="8"/>
  <c r="S133" i="8"/>
  <c r="AA133" i="8"/>
  <c r="S132" i="8"/>
  <c r="S131" i="8"/>
  <c r="S130" i="8"/>
  <c r="S129" i="8"/>
  <c r="S128" i="8"/>
  <c r="S127" i="8"/>
  <c r="AA127" i="8"/>
  <c r="S126" i="8"/>
  <c r="S125" i="8"/>
  <c r="S124" i="8"/>
  <c r="S123" i="8"/>
  <c r="S122" i="8"/>
  <c r="S121" i="8"/>
  <c r="S120" i="8"/>
  <c r="AA120" i="8" s="1"/>
  <c r="S119" i="8"/>
  <c r="S118" i="8"/>
  <c r="S117" i="8"/>
  <c r="Z117" i="8" s="1"/>
  <c r="S116" i="8"/>
  <c r="AA116" i="8" s="1"/>
  <c r="S115" i="8"/>
  <c r="S114" i="8"/>
  <c r="S113" i="8"/>
  <c r="S112" i="8"/>
  <c r="S111" i="8"/>
  <c r="S110" i="8"/>
  <c r="S109" i="8"/>
  <c r="S108" i="8"/>
  <c r="S107" i="8"/>
  <c r="S106" i="8"/>
  <c r="S105" i="8"/>
  <c r="S104" i="8"/>
  <c r="S103" i="8"/>
  <c r="S102" i="8"/>
  <c r="S101" i="8"/>
  <c r="Z101" i="8"/>
  <c r="S100" i="8"/>
  <c r="S99" i="8"/>
  <c r="S98" i="8"/>
  <c r="Z98" i="8"/>
  <c r="S97" i="8"/>
  <c r="S96" i="8"/>
  <c r="S95" i="8"/>
  <c r="Z95" i="8"/>
  <c r="S94" i="8"/>
  <c r="S93" i="8"/>
  <c r="Z93" i="8" s="1"/>
  <c r="S92" i="8"/>
  <c r="Z92" i="8" s="1"/>
  <c r="S91" i="8"/>
  <c r="S90" i="8"/>
  <c r="AA90" i="8" s="1"/>
  <c r="S89" i="8"/>
  <c r="S88" i="8"/>
  <c r="S87" i="8"/>
  <c r="Z87" i="8" s="1"/>
  <c r="S86" i="8"/>
  <c r="S85" i="8"/>
  <c r="S84" i="8"/>
  <c r="AA84" i="8" s="1"/>
  <c r="S83" i="8"/>
  <c r="S82" i="8"/>
  <c r="S81" i="8"/>
  <c r="AA81" i="8" s="1"/>
  <c r="S80" i="8"/>
  <c r="Z80" i="8" s="1"/>
  <c r="S79" i="8"/>
  <c r="S78" i="8"/>
  <c r="S77" i="8"/>
  <c r="S76" i="8"/>
  <c r="S75" i="8"/>
  <c r="AA75" i="8"/>
  <c r="S74" i="8"/>
  <c r="Z74" i="8"/>
  <c r="S73" i="8"/>
  <c r="S72" i="8"/>
  <c r="AA72" i="8" s="1"/>
  <c r="S71" i="8"/>
  <c r="S70" i="8"/>
  <c r="Z70" i="8" s="1"/>
  <c r="S69" i="8"/>
  <c r="S68" i="8"/>
  <c r="S67" i="8"/>
  <c r="S66" i="8"/>
  <c r="S65" i="8"/>
  <c r="Z65" i="8" s="1"/>
  <c r="S64" i="8"/>
  <c r="AA64" i="8" s="1"/>
  <c r="S63" i="8"/>
  <c r="S62" i="8"/>
  <c r="S61" i="8"/>
  <c r="Z61" i="8" s="1"/>
  <c r="S60" i="8"/>
  <c r="S59" i="8"/>
  <c r="AA59" i="8"/>
  <c r="S58" i="8"/>
  <c r="S57" i="8"/>
  <c r="Z57" i="8" s="1"/>
  <c r="S56" i="8"/>
  <c r="S55" i="8"/>
  <c r="S54" i="8"/>
  <c r="S53" i="8"/>
  <c r="Z53" i="8"/>
  <c r="S52" i="8"/>
  <c r="S51" i="8"/>
  <c r="S50" i="8"/>
  <c r="S49" i="8"/>
  <c r="S48" i="8"/>
  <c r="AA48" i="8"/>
  <c r="S47" i="8"/>
  <c r="Z47" i="8"/>
  <c r="S46" i="8"/>
  <c r="S45" i="8"/>
  <c r="S44" i="8"/>
  <c r="S43" i="8"/>
  <c r="AA43" i="8" s="1"/>
  <c r="S42" i="8"/>
  <c r="S41" i="8"/>
  <c r="S40" i="8"/>
  <c r="AA40" i="8" s="1"/>
  <c r="S39" i="8"/>
  <c r="AA39" i="8"/>
  <c r="S38" i="8"/>
  <c r="AA38" i="8"/>
  <c r="S37" i="8"/>
  <c r="S36" i="8"/>
  <c r="Z36" i="8" s="1"/>
  <c r="S35" i="8"/>
  <c r="S34" i="8"/>
  <c r="Z34" i="8" s="1"/>
  <c r="S33" i="8"/>
  <c r="Z33" i="8" s="1"/>
  <c r="S32" i="8"/>
  <c r="AA32" i="8" s="1"/>
  <c r="S31" i="8"/>
  <c r="S30" i="8"/>
  <c r="S29" i="8"/>
  <c r="Z29" i="8" s="1"/>
  <c r="S28" i="8"/>
  <c r="S27" i="8"/>
  <c r="S26" i="8"/>
  <c r="S25" i="8"/>
  <c r="S24" i="8"/>
  <c r="S23" i="8"/>
  <c r="S22" i="8"/>
  <c r="Z22" i="8" s="1"/>
  <c r="S21" i="8"/>
  <c r="S20" i="8"/>
  <c r="Z20" i="8" s="1"/>
  <c r="S19" i="8"/>
  <c r="S18" i="8"/>
  <c r="S17" i="8"/>
  <c r="S16" i="8"/>
  <c r="AA16" i="8"/>
  <c r="S15" i="8"/>
  <c r="S14" i="8"/>
  <c r="S13" i="8"/>
  <c r="S12" i="8"/>
  <c r="S11" i="8"/>
  <c r="Z11" i="8"/>
  <c r="S10" i="8"/>
  <c r="AO10" i="8"/>
  <c r="AQ10" i="8" s="1"/>
  <c r="Q3" i="8"/>
  <c r="Q2" i="8"/>
  <c r="Y39" i="8" s="1"/>
  <c r="AD30" i="10"/>
  <c r="N6" i="8"/>
  <c r="N11" i="8" s="1"/>
  <c r="N12" i="8" s="1"/>
  <c r="N13" i="8" s="1"/>
  <c r="N14" i="8" s="1"/>
  <c r="N15" i="8" s="1"/>
  <c r="N16" i="8" s="1"/>
  <c r="N17" i="8" s="1"/>
  <c r="N7" i="8"/>
  <c r="AD27" i="10"/>
  <c r="N8" i="8" s="1"/>
  <c r="K23" i="10"/>
  <c r="U23" i="10"/>
  <c r="AF27" i="10"/>
  <c r="B52" i="18"/>
  <c r="K8" i="11"/>
  <c r="AA5" i="12"/>
  <c r="Z619" i="8"/>
  <c r="AF1209" i="8"/>
  <c r="E1209" i="12" s="1"/>
  <c r="E525" i="12"/>
  <c r="AF537" i="8"/>
  <c r="E537" i="12" s="1"/>
  <c r="AA594" i="8"/>
  <c r="AA1193" i="8"/>
  <c r="Z62" i="8"/>
  <c r="AA98" i="8"/>
  <c r="AA122" i="8"/>
  <c r="Z122" i="8"/>
  <c r="AE152" i="8"/>
  <c r="AA152" i="8"/>
  <c r="Z152" i="8"/>
  <c r="AA182" i="8"/>
  <c r="AE182" i="8"/>
  <c r="AF182" i="8" s="1"/>
  <c r="E182" i="12" s="1"/>
  <c r="Z182" i="8"/>
  <c r="AE212" i="8"/>
  <c r="AA212" i="8"/>
  <c r="Z212" i="8"/>
  <c r="AE242" i="8"/>
  <c r="AF242" i="8" s="1"/>
  <c r="E242" i="12" s="1"/>
  <c r="AA242" i="8"/>
  <c r="Z242" i="8"/>
  <c r="AE272" i="8"/>
  <c r="AA272" i="8"/>
  <c r="Z272" i="8"/>
  <c r="AE302" i="8"/>
  <c r="AF302" i="8" s="1"/>
  <c r="E302" i="12" s="1"/>
  <c r="AA302" i="8"/>
  <c r="Z302" i="8"/>
  <c r="AE338" i="8"/>
  <c r="AA338" i="8"/>
  <c r="Z338" i="8"/>
  <c r="AE368" i="8"/>
  <c r="AF368" i="8" s="1"/>
  <c r="E368" i="12" s="1"/>
  <c r="AA368" i="8"/>
  <c r="Z368" i="8"/>
  <c r="AE404" i="8"/>
  <c r="AA404" i="8"/>
  <c r="Z404" i="8"/>
  <c r="AE434" i="8"/>
  <c r="AA434" i="8"/>
  <c r="Z434" i="8"/>
  <c r="AE464" i="8"/>
  <c r="AA464" i="8"/>
  <c r="Z464" i="8"/>
  <c r="AE494" i="8"/>
  <c r="AF494" i="8" s="1"/>
  <c r="E494" i="12" s="1"/>
  <c r="Z494" i="8"/>
  <c r="AA494" i="8"/>
  <c r="AE512" i="8"/>
  <c r="Z512" i="8"/>
  <c r="AE530" i="8"/>
  <c r="Z530" i="8"/>
  <c r="AA530" i="8"/>
  <c r="Z21" i="8"/>
  <c r="AA51" i="8"/>
  <c r="Z51" i="8"/>
  <c r="AA57" i="8"/>
  <c r="AA69" i="8"/>
  <c r="Z69" i="8"/>
  <c r="AA87" i="8"/>
  <c r="AA93" i="8"/>
  <c r="AA105" i="8"/>
  <c r="Z105" i="8"/>
  <c r="AA111" i="8"/>
  <c r="Z111" i="8"/>
  <c r="AA117" i="8"/>
  <c r="AE123" i="8"/>
  <c r="AA123" i="8"/>
  <c r="AE129" i="8"/>
  <c r="AA129" i="8"/>
  <c r="Z129" i="8"/>
  <c r="AE135" i="8"/>
  <c r="AA135" i="8"/>
  <c r="Z135" i="8"/>
  <c r="AE141" i="8"/>
  <c r="AF141" i="8" s="1"/>
  <c r="AA141" i="8"/>
  <c r="Z141" i="8"/>
  <c r="AE147" i="8"/>
  <c r="AA147" i="8"/>
  <c r="Z147" i="8"/>
  <c r="AE153" i="8"/>
  <c r="AF153" i="8" s="1"/>
  <c r="E153" i="12" s="1"/>
  <c r="AA153" i="8"/>
  <c r="Z153" i="8"/>
  <c r="AE159" i="8"/>
  <c r="AA159" i="8"/>
  <c r="Z159" i="8"/>
  <c r="AE165" i="8"/>
  <c r="AF165" i="8" s="1"/>
  <c r="E165" i="12" s="1"/>
  <c r="AA165" i="8"/>
  <c r="Z165" i="8"/>
  <c r="AE171" i="8"/>
  <c r="AA171" i="8"/>
  <c r="AE177" i="8"/>
  <c r="AA177" i="8"/>
  <c r="AE183" i="8"/>
  <c r="AF183" i="8" s="1"/>
  <c r="E183" i="12" s="1"/>
  <c r="AA183" i="8"/>
  <c r="Z183" i="8"/>
  <c r="AE189" i="8"/>
  <c r="AA189" i="8"/>
  <c r="Z189" i="8"/>
  <c r="AE195" i="8"/>
  <c r="AF195" i="8" s="1"/>
  <c r="AA195" i="8"/>
  <c r="Z195" i="8"/>
  <c r="AE201" i="8"/>
  <c r="AF201" i="8" s="1"/>
  <c r="E201" i="12" s="1"/>
  <c r="AA201" i="8"/>
  <c r="Z201" i="8"/>
  <c r="AE207" i="8"/>
  <c r="AF207" i="8" s="1"/>
  <c r="E207" i="12" s="1"/>
  <c r="AA207" i="8"/>
  <c r="Z207" i="8"/>
  <c r="AE213" i="8"/>
  <c r="AA213" i="8"/>
  <c r="Z213" i="8"/>
  <c r="AE219" i="8"/>
  <c r="AF219" i="8" s="1"/>
  <c r="E219" i="12" s="1"/>
  <c r="AA219" i="8"/>
  <c r="Z219" i="8"/>
  <c r="AE225" i="8"/>
  <c r="AA225" i="8"/>
  <c r="AE231" i="8"/>
  <c r="AF231" i="8" s="1"/>
  <c r="E231" i="12" s="1"/>
  <c r="AA231" i="8"/>
  <c r="AE237" i="8"/>
  <c r="AA237" i="8"/>
  <c r="Z237" i="8"/>
  <c r="AE243" i="8"/>
  <c r="AF243" i="8" s="1"/>
  <c r="E243" i="12" s="1"/>
  <c r="AA243" i="8"/>
  <c r="Z243" i="8"/>
  <c r="AE249" i="8"/>
  <c r="AA249" i="8"/>
  <c r="Z249" i="8"/>
  <c r="AE255" i="8"/>
  <c r="AF255" i="8" s="1"/>
  <c r="E255" i="12" s="1"/>
  <c r="AA255" i="8"/>
  <c r="Z255" i="8"/>
  <c r="AE261" i="8"/>
  <c r="AA261" i="8"/>
  <c r="Z261" i="8"/>
  <c r="AE267" i="8"/>
  <c r="AF267" i="8" s="1"/>
  <c r="E267" i="12" s="1"/>
  <c r="AA267" i="8"/>
  <c r="Z267" i="8"/>
  <c r="AE273" i="8"/>
  <c r="AA273" i="8"/>
  <c r="Z273" i="8"/>
  <c r="AE279" i="8"/>
  <c r="AF279" i="8" s="1"/>
  <c r="AA279" i="8"/>
  <c r="AE285" i="8"/>
  <c r="AF285" i="8" s="1"/>
  <c r="E285" i="12" s="1"/>
  <c r="AA285" i="8"/>
  <c r="AE291" i="8"/>
  <c r="AA291" i="8"/>
  <c r="Z291" i="8"/>
  <c r="AE297" i="8"/>
  <c r="AA297" i="8"/>
  <c r="Z297" i="8"/>
  <c r="AE303" i="8"/>
  <c r="AA303" i="8"/>
  <c r="Z303" i="8"/>
  <c r="AE309" i="8"/>
  <c r="AA309" i="8"/>
  <c r="Z309" i="8"/>
  <c r="AE315" i="8"/>
  <c r="AA315" i="8"/>
  <c r="Z315" i="8"/>
  <c r="AE321" i="8"/>
  <c r="AF321" i="8" s="1"/>
  <c r="E321" i="12" s="1"/>
  <c r="AA321" i="8"/>
  <c r="Z321" i="8"/>
  <c r="AE327" i="8"/>
  <c r="AA327" i="8"/>
  <c r="Z327" i="8"/>
  <c r="AE333" i="8"/>
  <c r="AF333" i="8" s="1"/>
  <c r="E333" i="12" s="1"/>
  <c r="AA333" i="8"/>
  <c r="AE339" i="8"/>
  <c r="AA339" i="8"/>
  <c r="AE345" i="8"/>
  <c r="AA345" i="8"/>
  <c r="Z345" i="8"/>
  <c r="AE351" i="8"/>
  <c r="AA351" i="8"/>
  <c r="Z351" i="8"/>
  <c r="AE357" i="8"/>
  <c r="AA357" i="8"/>
  <c r="Z357" i="8"/>
  <c r="AE363" i="8"/>
  <c r="AA363" i="8"/>
  <c r="Z363" i="8"/>
  <c r="AE369" i="8"/>
  <c r="AF369" i="8" s="1"/>
  <c r="E369" i="12" s="1"/>
  <c r="AA369" i="8"/>
  <c r="Z369" i="8"/>
  <c r="AE375" i="8"/>
  <c r="AF375" i="8" s="1"/>
  <c r="E375" i="12" s="1"/>
  <c r="AA375" i="8"/>
  <c r="Z375" i="8"/>
  <c r="AE381" i="8"/>
  <c r="AF381" i="8" s="1"/>
  <c r="E381" i="12" s="1"/>
  <c r="AA381" i="8"/>
  <c r="Z381" i="8"/>
  <c r="AE387" i="8"/>
  <c r="AF387" i="8" s="1"/>
  <c r="E387" i="12" s="1"/>
  <c r="AA387" i="8"/>
  <c r="AE393" i="8"/>
  <c r="AA393" i="8"/>
  <c r="AE399" i="8"/>
  <c r="AA399" i="8"/>
  <c r="Z399" i="8"/>
  <c r="AE405" i="8"/>
  <c r="AA405" i="8"/>
  <c r="Z405" i="8"/>
  <c r="AE411" i="8"/>
  <c r="AA411" i="8"/>
  <c r="Z411" i="8"/>
  <c r="AE417" i="8"/>
  <c r="AA417" i="8"/>
  <c r="Z417" i="8"/>
  <c r="AE423" i="8"/>
  <c r="AA423" i="8"/>
  <c r="Z423" i="8"/>
  <c r="AE429" i="8"/>
  <c r="AA429" i="8"/>
  <c r="Z429" i="8"/>
  <c r="AE435" i="8"/>
  <c r="AA435" i="8"/>
  <c r="Z435" i="8"/>
  <c r="AE441" i="8"/>
  <c r="AA441" i="8"/>
  <c r="AE447" i="8"/>
  <c r="AF447" i="8" s="1"/>
  <c r="E447" i="12" s="1"/>
  <c r="AA447" i="8"/>
  <c r="AE453" i="8"/>
  <c r="AA453" i="8"/>
  <c r="Z453" i="8"/>
  <c r="AE459" i="8"/>
  <c r="AA459" i="8"/>
  <c r="Z459" i="8"/>
  <c r="AE465" i="8"/>
  <c r="AF465" i="8" s="1"/>
  <c r="E465" i="12" s="1"/>
  <c r="AA465" i="8"/>
  <c r="Z465" i="8"/>
  <c r="AE471" i="8"/>
  <c r="AA471" i="8"/>
  <c r="Z471" i="8"/>
  <c r="AE477" i="8"/>
  <c r="AA477" i="8"/>
  <c r="Z477" i="8"/>
  <c r="AE483" i="8"/>
  <c r="Z483" i="8"/>
  <c r="AA483" i="8"/>
  <c r="AE489" i="8"/>
  <c r="AF489" i="8" s="1"/>
  <c r="E489" i="12" s="1"/>
  <c r="Z489" i="8"/>
  <c r="AA489" i="8"/>
  <c r="AE495" i="8"/>
  <c r="AA495" i="8"/>
  <c r="Z495" i="8"/>
  <c r="AE501" i="8"/>
  <c r="AF501" i="8" s="1"/>
  <c r="E501" i="12" s="1"/>
  <c r="AA501" i="8"/>
  <c r="Z501" i="8"/>
  <c r="Z123" i="8"/>
  <c r="Z285" i="8"/>
  <c r="Z447" i="8"/>
  <c r="AA50" i="8"/>
  <c r="Z50" i="8"/>
  <c r="AA128" i="8"/>
  <c r="AE128" i="8"/>
  <c r="Z128" i="8"/>
  <c r="AA164" i="8"/>
  <c r="AE164" i="8"/>
  <c r="Z164" i="8"/>
  <c r="AE194" i="8"/>
  <c r="AF194" i="8" s="1"/>
  <c r="E194" i="12" s="1"/>
  <c r="AA194" i="8"/>
  <c r="Z194" i="8"/>
  <c r="AA218" i="8"/>
  <c r="AE218" i="8"/>
  <c r="AF218" i="8" s="1"/>
  <c r="E218" i="12" s="1"/>
  <c r="Z218" i="8"/>
  <c r="AA254" i="8"/>
  <c r="AE254" i="8"/>
  <c r="Z254" i="8"/>
  <c r="AE284" i="8"/>
  <c r="AA284" i="8"/>
  <c r="Z284" i="8"/>
  <c r="AE314" i="8"/>
  <c r="AA314" i="8"/>
  <c r="Z314" i="8"/>
  <c r="AE350" i="8"/>
  <c r="AF350" i="8" s="1"/>
  <c r="E350" i="12" s="1"/>
  <c r="AA350" i="8"/>
  <c r="Z350" i="8"/>
  <c r="AE386" i="8"/>
  <c r="AA386" i="8"/>
  <c r="Z386" i="8"/>
  <c r="AE416" i="8"/>
  <c r="AF416" i="8" s="1"/>
  <c r="E416" i="12" s="1"/>
  <c r="AA416" i="8"/>
  <c r="Z416" i="8"/>
  <c r="AE446" i="8"/>
  <c r="AA446" i="8"/>
  <c r="Z446" i="8"/>
  <c r="AE482" i="8"/>
  <c r="AF482" i="8" s="1"/>
  <c r="E482" i="12" s="1"/>
  <c r="Z482" i="8"/>
  <c r="AA482" i="8"/>
  <c r="AE542" i="8"/>
  <c r="Z542" i="8"/>
  <c r="AA542" i="8"/>
  <c r="AA34" i="8"/>
  <c r="AA46" i="8"/>
  <c r="Z46" i="8"/>
  <c r="AA52" i="8"/>
  <c r="AA58" i="8"/>
  <c r="Z58" i="8"/>
  <c r="AA82" i="8"/>
  <c r="Z82" i="8"/>
  <c r="AA88" i="8"/>
  <c r="Z88" i="8"/>
  <c r="AA94" i="8"/>
  <c r="Z94" i="8"/>
  <c r="AA100" i="8"/>
  <c r="Z100" i="8"/>
  <c r="AA106" i="8"/>
  <c r="AA112" i="8"/>
  <c r="AA118" i="8"/>
  <c r="Z118" i="8"/>
  <c r="AE124" i="8"/>
  <c r="AA124" i="8"/>
  <c r="Z124" i="8"/>
  <c r="AE130" i="8"/>
  <c r="AA130" i="8"/>
  <c r="Z130" i="8"/>
  <c r="AE136" i="8"/>
  <c r="AF136" i="8" s="1"/>
  <c r="E136" i="12" s="1"/>
  <c r="AA136" i="8"/>
  <c r="Z136" i="8"/>
  <c r="AE142" i="8"/>
  <c r="AF142" i="8" s="1"/>
  <c r="E142" i="12" s="1"/>
  <c r="AA142" i="8"/>
  <c r="Z142" i="8"/>
  <c r="AE148" i="8"/>
  <c r="AF148" i="8" s="1"/>
  <c r="E148" i="12" s="1"/>
  <c r="AA148" i="8"/>
  <c r="Z148" i="8"/>
  <c r="AE154" i="8"/>
  <c r="AF154" i="8" s="1"/>
  <c r="E154" i="12" s="1"/>
  <c r="AA154" i="8"/>
  <c r="Z154" i="8"/>
  <c r="AE160" i="8"/>
  <c r="AF160" i="8" s="1"/>
  <c r="E160" i="12" s="1"/>
  <c r="AA160" i="8"/>
  <c r="AE166" i="8"/>
  <c r="AA166" i="8"/>
  <c r="AE172" i="8"/>
  <c r="AA172" i="8"/>
  <c r="Z172" i="8"/>
  <c r="AE178" i="8"/>
  <c r="AF178" i="8" s="1"/>
  <c r="E178" i="12" s="1"/>
  <c r="AA178" i="8"/>
  <c r="Z178" i="8"/>
  <c r="AE184" i="8"/>
  <c r="AA184" i="8"/>
  <c r="Z184" i="8"/>
  <c r="AE190" i="8"/>
  <c r="AF190" i="8" s="1"/>
  <c r="E190" i="12" s="1"/>
  <c r="AA190" i="8"/>
  <c r="Z190" i="8"/>
  <c r="AE196" i="8"/>
  <c r="AA196" i="8"/>
  <c r="Z196" i="8"/>
  <c r="AA202" i="8"/>
  <c r="Z202" i="8"/>
  <c r="AE202" i="8"/>
  <c r="AF202" i="8" s="1"/>
  <c r="AE208" i="8"/>
  <c r="AA208" i="8"/>
  <c r="Z208" i="8"/>
  <c r="AE214" i="8"/>
  <c r="AF214" i="8" s="1"/>
  <c r="E214" i="12" s="1"/>
  <c r="AA214" i="8"/>
  <c r="AE220" i="8"/>
  <c r="AF220" i="8" s="1"/>
  <c r="E220" i="12" s="1"/>
  <c r="AA220" i="8"/>
  <c r="AE226" i="8"/>
  <c r="AA226" i="8"/>
  <c r="Z226" i="8"/>
  <c r="AE232" i="8"/>
  <c r="AF232" i="8" s="1"/>
  <c r="E232" i="12" s="1"/>
  <c r="AA232" i="8"/>
  <c r="Z232" i="8"/>
  <c r="AE238" i="8"/>
  <c r="AA238" i="8"/>
  <c r="Z238" i="8"/>
  <c r="AA244" i="8"/>
  <c r="AE244" i="8"/>
  <c r="AF244" i="8" s="1"/>
  <c r="E244" i="12" s="1"/>
  <c r="Z244" i="8"/>
  <c r="AE250" i="8"/>
  <c r="AA250" i="8"/>
  <c r="Z250" i="8"/>
  <c r="AE256" i="8"/>
  <c r="AF256" i="8" s="1"/>
  <c r="E256" i="12" s="1"/>
  <c r="AA256" i="8"/>
  <c r="Z256" i="8"/>
  <c r="AA262" i="8"/>
  <c r="Z262" i="8"/>
  <c r="AE262" i="8"/>
  <c r="AF262" i="8" s="1"/>
  <c r="E262" i="12" s="1"/>
  <c r="AE268" i="8"/>
  <c r="AF268" i="8" s="1"/>
  <c r="E268" i="12" s="1"/>
  <c r="AA268" i="8"/>
  <c r="AE274" i="8"/>
  <c r="AA274" i="8"/>
  <c r="AE280" i="8"/>
  <c r="AF280" i="8" s="1"/>
  <c r="E280" i="12" s="1"/>
  <c r="AA280" i="8"/>
  <c r="Z280" i="8"/>
  <c r="AE286" i="8"/>
  <c r="AA286" i="8"/>
  <c r="Z286" i="8"/>
  <c r="AE292" i="8"/>
  <c r="AF292" i="8" s="1"/>
  <c r="AA292" i="8"/>
  <c r="Z292" i="8"/>
  <c r="AA298" i="8"/>
  <c r="AE298" i="8"/>
  <c r="Z298" i="8"/>
  <c r="AE304" i="8"/>
  <c r="AF304" i="8" s="1"/>
  <c r="E304" i="12" s="1"/>
  <c r="AA304" i="8"/>
  <c r="Z304" i="8"/>
  <c r="AE310" i="8"/>
  <c r="AF310" i="8" s="1"/>
  <c r="E310" i="12" s="1"/>
  <c r="AA310" i="8"/>
  <c r="Z310" i="8"/>
  <c r="AE316" i="8"/>
  <c r="AF316" i="8" s="1"/>
  <c r="E316" i="12" s="1"/>
  <c r="AA316" i="8"/>
  <c r="Z316" i="8"/>
  <c r="AE322" i="8"/>
  <c r="AF322" i="8" s="1"/>
  <c r="E322" i="12" s="1"/>
  <c r="AA322" i="8"/>
  <c r="AE328" i="8"/>
  <c r="AA328" i="8"/>
  <c r="AE334" i="8"/>
  <c r="AA334" i="8"/>
  <c r="Z334" i="8"/>
  <c r="AE340" i="8"/>
  <c r="AA340" i="8"/>
  <c r="Z340" i="8"/>
  <c r="AE346" i="8"/>
  <c r="AF346" i="8" s="1"/>
  <c r="E346" i="12" s="1"/>
  <c r="AA346" i="8"/>
  <c r="Z346" i="8"/>
  <c r="AE352" i="8"/>
  <c r="AA352" i="8"/>
  <c r="Z352" i="8"/>
  <c r="AE358" i="8"/>
  <c r="AA358" i="8"/>
  <c r="Z358" i="8"/>
  <c r="AE364" i="8"/>
  <c r="AA364" i="8"/>
  <c r="Z364" i="8"/>
  <c r="AE370" i="8"/>
  <c r="AF370" i="8" s="1"/>
  <c r="E370" i="12" s="1"/>
  <c r="AA370" i="8"/>
  <c r="Z370" i="8"/>
  <c r="AE376" i="8"/>
  <c r="AA376" i="8"/>
  <c r="AE382" i="8"/>
  <c r="AF382" i="8" s="1"/>
  <c r="E382" i="12" s="1"/>
  <c r="AA382" i="8"/>
  <c r="AE388" i="8"/>
  <c r="AA388" i="8"/>
  <c r="Z388" i="8"/>
  <c r="AE394" i="8"/>
  <c r="AA394" i="8"/>
  <c r="Z394" i="8"/>
  <c r="AE400" i="8"/>
  <c r="AF400" i="8" s="1"/>
  <c r="E400" i="12" s="1"/>
  <c r="AA400" i="8"/>
  <c r="Z400" i="8"/>
  <c r="AE406" i="8"/>
  <c r="AA406" i="8"/>
  <c r="Z406" i="8"/>
  <c r="AE412" i="8"/>
  <c r="AF412" i="8" s="1"/>
  <c r="E412" i="12" s="1"/>
  <c r="AA412" i="8"/>
  <c r="Z412" i="8"/>
  <c r="AE418" i="8"/>
  <c r="AA418" i="8"/>
  <c r="Z418" i="8"/>
  <c r="AE424" i="8"/>
  <c r="AF424" i="8" s="1"/>
  <c r="E424" i="12" s="1"/>
  <c r="AA424" i="8"/>
  <c r="Z424" i="8"/>
  <c r="AE430" i="8"/>
  <c r="AA430" i="8"/>
  <c r="AE436" i="8"/>
  <c r="AA436" i="8"/>
  <c r="AE442" i="8"/>
  <c r="AF442" i="8" s="1"/>
  <c r="E442" i="12" s="1"/>
  <c r="AA442" i="8"/>
  <c r="Z442" i="8"/>
  <c r="AE448" i="8"/>
  <c r="AF448" i="8" s="1"/>
  <c r="E448" i="12" s="1"/>
  <c r="AA448" i="8"/>
  <c r="Z448" i="8"/>
  <c r="AE454" i="8"/>
  <c r="AF454" i="8" s="1"/>
  <c r="E454" i="12" s="1"/>
  <c r="AA454" i="8"/>
  <c r="Z454" i="8"/>
  <c r="AE460" i="8"/>
  <c r="AF460" i="8" s="1"/>
  <c r="E460" i="12" s="1"/>
  <c r="AA460" i="8"/>
  <c r="Z460" i="8"/>
  <c r="AE466" i="8"/>
  <c r="AF466" i="8" s="1"/>
  <c r="E466" i="12" s="1"/>
  <c r="AA466" i="8"/>
  <c r="Z466" i="8"/>
  <c r="AE472" i="8"/>
  <c r="AF472" i="8" s="1"/>
  <c r="E472" i="12" s="1"/>
  <c r="AA472" i="8"/>
  <c r="Z472" i="8"/>
  <c r="AE478" i="8"/>
  <c r="AF478" i="8" s="1"/>
  <c r="E478" i="12" s="1"/>
  <c r="AA478" i="8"/>
  <c r="Z478" i="8"/>
  <c r="AE484" i="8"/>
  <c r="AF484" i="8" s="1"/>
  <c r="E484" i="12" s="1"/>
  <c r="AA484" i="8"/>
  <c r="Z484" i="8"/>
  <c r="AE490" i="8"/>
  <c r="AF490" i="8" s="1"/>
  <c r="E490" i="12" s="1"/>
  <c r="AA490" i="8"/>
  <c r="Z490" i="8"/>
  <c r="AE496" i="8"/>
  <c r="Z496" i="8"/>
  <c r="AA496" i="8"/>
  <c r="AE502" i="8"/>
  <c r="AF502" i="8" s="1"/>
  <c r="E502" i="12" s="1"/>
  <c r="AA502" i="8"/>
  <c r="Z502" i="8"/>
  <c r="AE508" i="8"/>
  <c r="AF508" i="8" s="1"/>
  <c r="E508" i="12" s="1"/>
  <c r="AA508" i="8"/>
  <c r="Z508" i="8"/>
  <c r="AE514" i="8"/>
  <c r="AF514" i="8" s="1"/>
  <c r="E514" i="12" s="1"/>
  <c r="AA514" i="8"/>
  <c r="Z514" i="8"/>
  <c r="AE520" i="8"/>
  <c r="AA520" i="8"/>
  <c r="Z520" i="8"/>
  <c r="AE526" i="8"/>
  <c r="AF526" i="8" s="1"/>
  <c r="E526" i="12" s="1"/>
  <c r="Z526" i="8"/>
  <c r="AA526" i="8"/>
  <c r="AE532" i="8"/>
  <c r="AF532" i="8" s="1"/>
  <c r="E532" i="12" s="1"/>
  <c r="Z532" i="8"/>
  <c r="AE538" i="8"/>
  <c r="AF538" i="8" s="1"/>
  <c r="E538" i="12" s="1"/>
  <c r="AA538" i="8"/>
  <c r="AE544" i="8"/>
  <c r="AA544" i="8"/>
  <c r="Z544" i="8"/>
  <c r="AE550" i="8"/>
  <c r="AF550" i="8" s="1"/>
  <c r="E550" i="12" s="1"/>
  <c r="AA550" i="8"/>
  <c r="Z550" i="8"/>
  <c r="AE556" i="8"/>
  <c r="AA556" i="8"/>
  <c r="Z556" i="8"/>
  <c r="AE562" i="8"/>
  <c r="AF562" i="8" s="1"/>
  <c r="E562" i="12" s="1"/>
  <c r="Z562" i="8"/>
  <c r="AA562" i="8"/>
  <c r="AE568" i="8"/>
  <c r="AA568" i="8"/>
  <c r="Z568" i="8"/>
  <c r="AE574" i="8"/>
  <c r="AA574" i="8"/>
  <c r="Z574" i="8"/>
  <c r="AE580" i="8"/>
  <c r="Z580" i="8"/>
  <c r="AA580" i="8"/>
  <c r="AE586" i="8"/>
  <c r="AF586" i="8" s="1"/>
  <c r="E586" i="12" s="1"/>
  <c r="AA586" i="8"/>
  <c r="Z586" i="8"/>
  <c r="AE592" i="8"/>
  <c r="AA592" i="8"/>
  <c r="Z592" i="8"/>
  <c r="AE598" i="8"/>
  <c r="AF598" i="8" s="1"/>
  <c r="E598" i="12" s="1"/>
  <c r="AA598" i="8"/>
  <c r="Z598" i="8"/>
  <c r="AE604" i="8"/>
  <c r="AA604" i="8"/>
  <c r="Z604" i="8"/>
  <c r="AE610" i="8"/>
  <c r="AF610" i="8" s="1"/>
  <c r="E610" i="12" s="1"/>
  <c r="AA610" i="8"/>
  <c r="AE616" i="8"/>
  <c r="AF616" i="8" s="1"/>
  <c r="E616" i="12" s="1"/>
  <c r="Z616" i="8"/>
  <c r="AA616" i="8"/>
  <c r="AE622" i="8"/>
  <c r="AA622" i="8"/>
  <c r="Z622" i="8"/>
  <c r="AE628" i="8"/>
  <c r="AF628" i="8" s="1"/>
  <c r="E628" i="12" s="1"/>
  <c r="AA628" i="8"/>
  <c r="Z628" i="8"/>
  <c r="AE634" i="8"/>
  <c r="AF634" i="8" s="1"/>
  <c r="E634" i="12" s="1"/>
  <c r="AA634" i="8"/>
  <c r="AE640" i="8"/>
  <c r="AF640" i="8" s="1"/>
  <c r="E640" i="12" s="1"/>
  <c r="Z640" i="8"/>
  <c r="AA640" i="8"/>
  <c r="AE646" i="8"/>
  <c r="AA646" i="8"/>
  <c r="Z646" i="8"/>
  <c r="AE652" i="8"/>
  <c r="AF652" i="8" s="1"/>
  <c r="E652" i="12" s="1"/>
  <c r="AA652" i="8"/>
  <c r="Z652" i="8"/>
  <c r="AE658" i="8"/>
  <c r="Z658" i="8"/>
  <c r="AA658" i="8"/>
  <c r="AE664" i="8"/>
  <c r="AF664" i="8" s="1"/>
  <c r="E664" i="12" s="1"/>
  <c r="AA664" i="8"/>
  <c r="Z664" i="8"/>
  <c r="AE670" i="8"/>
  <c r="Z670" i="8"/>
  <c r="AA670" i="8"/>
  <c r="AE676" i="8"/>
  <c r="AF676" i="8" s="1"/>
  <c r="E676" i="12" s="1"/>
  <c r="AA676" i="8"/>
  <c r="Z676" i="8"/>
  <c r="AE682" i="8"/>
  <c r="AA682" i="8"/>
  <c r="Z682" i="8"/>
  <c r="AE688" i="8"/>
  <c r="AF688" i="8" s="1"/>
  <c r="E688" i="12" s="1"/>
  <c r="AA688" i="8"/>
  <c r="Z688" i="8"/>
  <c r="AE694" i="8"/>
  <c r="Z694" i="8"/>
  <c r="AA694" i="8"/>
  <c r="AE700" i="8"/>
  <c r="AF700" i="8" s="1"/>
  <c r="E700" i="12" s="1"/>
  <c r="AA700" i="8"/>
  <c r="Z700" i="8"/>
  <c r="AE706" i="8"/>
  <c r="AA706" i="8"/>
  <c r="Z706" i="8"/>
  <c r="AE712" i="8"/>
  <c r="AF712" i="8" s="1"/>
  <c r="E712" i="12" s="1"/>
  <c r="AA712" i="8"/>
  <c r="Z712" i="8"/>
  <c r="AE718" i="8"/>
  <c r="AA718" i="8"/>
  <c r="Z718" i="8"/>
  <c r="AE724" i="8"/>
  <c r="AF724" i="8" s="1"/>
  <c r="E724" i="12" s="1"/>
  <c r="AA724" i="8"/>
  <c r="Z724" i="8"/>
  <c r="AE730" i="8"/>
  <c r="AA730" i="8"/>
  <c r="Z730" i="8"/>
  <c r="AE736" i="8"/>
  <c r="AA736" i="8"/>
  <c r="Z736" i="8"/>
  <c r="AE742" i="8"/>
  <c r="AA742" i="8"/>
  <c r="Z742" i="8"/>
  <c r="AE748" i="8"/>
  <c r="Z748" i="8"/>
  <c r="AA748" i="8"/>
  <c r="AE754" i="8"/>
  <c r="AA754" i="8"/>
  <c r="Z754" i="8"/>
  <c r="AE760" i="8"/>
  <c r="AF760" i="8" s="1"/>
  <c r="E760" i="12" s="1"/>
  <c r="AA760" i="8"/>
  <c r="Z760" i="8"/>
  <c r="AE766" i="8"/>
  <c r="AA766" i="8"/>
  <c r="Z766" i="8"/>
  <c r="AE772" i="8"/>
  <c r="AA772" i="8"/>
  <c r="Z772" i="8"/>
  <c r="AE778" i="8"/>
  <c r="Z778" i="8"/>
  <c r="AA778" i="8"/>
  <c r="AE784" i="8"/>
  <c r="AF784" i="8" s="1"/>
  <c r="E784" i="12" s="1"/>
  <c r="AA784" i="8"/>
  <c r="Z784" i="8"/>
  <c r="AE790" i="8"/>
  <c r="AA790" i="8"/>
  <c r="Z790" i="8"/>
  <c r="AE796" i="8"/>
  <c r="Z796" i="8"/>
  <c r="AA796" i="8"/>
  <c r="AE802" i="8"/>
  <c r="AA802" i="8"/>
  <c r="Z802" i="8"/>
  <c r="AE808" i="8"/>
  <c r="AA808" i="8"/>
  <c r="Z808" i="8"/>
  <c r="AE814" i="8"/>
  <c r="AA814" i="8"/>
  <c r="Z814" i="8"/>
  <c r="AE820" i="8"/>
  <c r="AF820" i="8" s="1"/>
  <c r="E820" i="12" s="1"/>
  <c r="AA820" i="8"/>
  <c r="Z820" i="8"/>
  <c r="AE826" i="8"/>
  <c r="AA826" i="8"/>
  <c r="Z826" i="8"/>
  <c r="AE832" i="8"/>
  <c r="AA832" i="8"/>
  <c r="Z832" i="8"/>
  <c r="AE838" i="8"/>
  <c r="AA838" i="8"/>
  <c r="Z838" i="8"/>
  <c r="AE844" i="8"/>
  <c r="AF844" i="8" s="1"/>
  <c r="E844" i="12" s="1"/>
  <c r="AA844" i="8"/>
  <c r="Z844" i="8"/>
  <c r="AE850" i="8"/>
  <c r="AA850" i="8"/>
  <c r="Z850" i="8"/>
  <c r="AE856" i="8"/>
  <c r="Z856" i="8"/>
  <c r="AA856" i="8"/>
  <c r="AE862" i="8"/>
  <c r="AA862" i="8"/>
  <c r="Z862" i="8"/>
  <c r="AE868" i="8"/>
  <c r="AF868" i="8" s="1"/>
  <c r="E868" i="12" s="1"/>
  <c r="AA868" i="8"/>
  <c r="Z868" i="8"/>
  <c r="AE874" i="8"/>
  <c r="Z874" i="8"/>
  <c r="AA874" i="8"/>
  <c r="AE880" i="8"/>
  <c r="AF880" i="8" s="1"/>
  <c r="E880" i="12" s="1"/>
  <c r="AA880" i="8"/>
  <c r="AE886" i="8"/>
  <c r="Z886" i="8"/>
  <c r="AA886" i="8"/>
  <c r="AE892" i="8"/>
  <c r="AF892" i="8" s="1"/>
  <c r="E892" i="12" s="1"/>
  <c r="AA892" i="8"/>
  <c r="Z892" i="8"/>
  <c r="AE898" i="8"/>
  <c r="AA898" i="8"/>
  <c r="Z898" i="8"/>
  <c r="AE904" i="8"/>
  <c r="AF904" i="8" s="1"/>
  <c r="E904" i="12" s="1"/>
  <c r="AA904" i="8"/>
  <c r="Z904" i="8"/>
  <c r="AE910" i="8"/>
  <c r="AA910" i="8"/>
  <c r="Z910" i="8"/>
  <c r="AE916" i="8"/>
  <c r="AF916" i="8" s="1"/>
  <c r="E916" i="12" s="1"/>
  <c r="AA916" i="8"/>
  <c r="Z916" i="8"/>
  <c r="AE922" i="8"/>
  <c r="Z922" i="8"/>
  <c r="AA922" i="8"/>
  <c r="AE928" i="8"/>
  <c r="AA928" i="8"/>
  <c r="Z928" i="8"/>
  <c r="AE934" i="8"/>
  <c r="AA934" i="8"/>
  <c r="Z934" i="8"/>
  <c r="AE940" i="8"/>
  <c r="AA940" i="8"/>
  <c r="Z940" i="8"/>
  <c r="AE946" i="8"/>
  <c r="AA946" i="8"/>
  <c r="Z946" i="8"/>
  <c r="AE952" i="8"/>
  <c r="Z952" i="8"/>
  <c r="AA952" i="8"/>
  <c r="AE958" i="8"/>
  <c r="AA958" i="8"/>
  <c r="Z958" i="8"/>
  <c r="AE964" i="8"/>
  <c r="AA964" i="8"/>
  <c r="Z964" i="8"/>
  <c r="AE970" i="8"/>
  <c r="AA970" i="8"/>
  <c r="Z970" i="8"/>
  <c r="AE976" i="8"/>
  <c r="AF976" i="8" s="1"/>
  <c r="E976" i="12" s="1"/>
  <c r="AA976" i="8"/>
  <c r="Z976" i="8"/>
  <c r="AE982" i="8"/>
  <c r="AA982" i="8"/>
  <c r="Z982" i="8"/>
  <c r="AE988" i="8"/>
  <c r="AF988" i="8" s="1"/>
  <c r="AA988" i="8"/>
  <c r="Z988" i="8"/>
  <c r="AE994" i="8"/>
  <c r="AA994" i="8"/>
  <c r="Z994" i="8"/>
  <c r="AE1000" i="8"/>
  <c r="AF1000" i="8" s="1"/>
  <c r="E1000" i="12" s="1"/>
  <c r="AA1000" i="8"/>
  <c r="Z1000" i="8"/>
  <c r="AE1006" i="8"/>
  <c r="Z1006" i="8"/>
  <c r="AA1006" i="8"/>
  <c r="AE1012" i="8"/>
  <c r="AF1012" i="8" s="1"/>
  <c r="E1012" i="12" s="1"/>
  <c r="AA1012" i="8"/>
  <c r="Z1012" i="8"/>
  <c r="AE1018" i="8"/>
  <c r="AA1018" i="8"/>
  <c r="Z1018" i="8"/>
  <c r="AE1024" i="8"/>
  <c r="AF1024" i="8" s="1"/>
  <c r="E1024" i="12" s="1"/>
  <c r="AA1024" i="8"/>
  <c r="Z1024" i="8"/>
  <c r="AE1030" i="8"/>
  <c r="Z1030" i="8"/>
  <c r="AA1030" i="8"/>
  <c r="AE1036" i="8"/>
  <c r="AA1036" i="8"/>
  <c r="Z1036" i="8"/>
  <c r="AE1042" i="8"/>
  <c r="Z1042" i="8"/>
  <c r="AA1042" i="8"/>
  <c r="AE1048" i="8"/>
  <c r="AF1048" i="8" s="1"/>
  <c r="E1048" i="12" s="1"/>
  <c r="AA1048" i="8"/>
  <c r="Z1048" i="8"/>
  <c r="AE1054" i="8"/>
  <c r="AA1054" i="8"/>
  <c r="Z1054" i="8"/>
  <c r="AE1060" i="8"/>
  <c r="Z1060" i="8"/>
  <c r="AA1060" i="8"/>
  <c r="AE1066" i="8"/>
  <c r="AA1066" i="8"/>
  <c r="Z1066" i="8"/>
  <c r="AE1072" i="8"/>
  <c r="AF1072" i="8" s="1"/>
  <c r="E1072" i="12" s="1"/>
  <c r="Z1072" i="8"/>
  <c r="AE1078" i="8"/>
  <c r="AF1078" i="8" s="1"/>
  <c r="E1078" i="12" s="1"/>
  <c r="Z1078" i="8"/>
  <c r="AA1078" i="8"/>
  <c r="AE1084" i="8"/>
  <c r="AF1084" i="8" s="1"/>
  <c r="E1084" i="12" s="1"/>
  <c r="AA1084" i="8"/>
  <c r="Z1084" i="8"/>
  <c r="AE1090" i="8"/>
  <c r="AF1090" i="8" s="1"/>
  <c r="E1090" i="12" s="1"/>
  <c r="AA1090" i="8"/>
  <c r="Z1090" i="8"/>
  <c r="AE1096" i="8"/>
  <c r="AF1096" i="8" s="1"/>
  <c r="E1096" i="12" s="1"/>
  <c r="AA1096" i="8"/>
  <c r="Z1096" i="8"/>
  <c r="AE1102" i="8"/>
  <c r="AF1102" i="8" s="1"/>
  <c r="E1102" i="12" s="1"/>
  <c r="AA1102" i="8"/>
  <c r="Z1102" i="8"/>
  <c r="AE1108" i="8"/>
  <c r="AA1108" i="8"/>
  <c r="Z1108" i="8"/>
  <c r="AE1114" i="8"/>
  <c r="AF1114" i="8" s="1"/>
  <c r="Z1114" i="8"/>
  <c r="AA1114" i="8"/>
  <c r="AE1120" i="8"/>
  <c r="AF1120" i="8" s="1"/>
  <c r="E1120" i="12" s="1"/>
  <c r="AA1120" i="8"/>
  <c r="Z1120" i="8"/>
  <c r="AE1126" i="8"/>
  <c r="AF1126" i="8" s="1"/>
  <c r="E1126" i="12" s="1"/>
  <c r="AA1126" i="8"/>
  <c r="Z1126" i="8"/>
  <c r="AE1132" i="8"/>
  <c r="Z1132" i="8"/>
  <c r="AA1132" i="8"/>
  <c r="AE1138" i="8"/>
  <c r="AA1138" i="8"/>
  <c r="Z1138" i="8"/>
  <c r="AE1144" i="8"/>
  <c r="AF1144" i="8" s="1"/>
  <c r="E1144" i="12" s="1"/>
  <c r="AA1144" i="8"/>
  <c r="Z1144" i="8"/>
  <c r="AE1150" i="8"/>
  <c r="AF1150" i="8" s="1"/>
  <c r="E1150" i="12" s="1"/>
  <c r="Z1150" i="8"/>
  <c r="AA1150" i="8"/>
  <c r="AE1156" i="8"/>
  <c r="AF1156" i="8" s="1"/>
  <c r="E1156" i="12" s="1"/>
  <c r="AA1156" i="8"/>
  <c r="Z1156" i="8"/>
  <c r="AE1162" i="8"/>
  <c r="AF1162" i="8" s="1"/>
  <c r="E1162" i="12" s="1"/>
  <c r="AA1162" i="8"/>
  <c r="Z1162" i="8"/>
  <c r="AE1168" i="8"/>
  <c r="AF1168" i="8" s="1"/>
  <c r="Z1168" i="8"/>
  <c r="AA1168" i="8"/>
  <c r="AE1174" i="8"/>
  <c r="AF1174" i="8" s="1"/>
  <c r="E1174" i="12" s="1"/>
  <c r="AA1174" i="8"/>
  <c r="Z1174" i="8"/>
  <c r="AE1180" i="8"/>
  <c r="AA1180" i="8"/>
  <c r="Z1180" i="8"/>
  <c r="AE1186" i="8"/>
  <c r="AF1186" i="8" s="1"/>
  <c r="E1186" i="12" s="1"/>
  <c r="Z1186" i="8"/>
  <c r="AA1186" i="8"/>
  <c r="AE1192" i="8"/>
  <c r="AF1192" i="8" s="1"/>
  <c r="E1192" i="12" s="1"/>
  <c r="AA1192" i="8"/>
  <c r="Z1192" i="8"/>
  <c r="AE1198" i="8"/>
  <c r="AF1198" i="8" s="1"/>
  <c r="E1198" i="12" s="1"/>
  <c r="AA1198" i="8"/>
  <c r="Z1198" i="8"/>
  <c r="AE1204" i="8"/>
  <c r="AF1204" i="8" s="1"/>
  <c r="E1204" i="12" s="1"/>
  <c r="AA1204" i="8"/>
  <c r="Z1204" i="8"/>
  <c r="AE1210" i="8"/>
  <c r="AF1210" i="8" s="1"/>
  <c r="E1210" i="12" s="1"/>
  <c r="AA1210" i="8"/>
  <c r="Z1210" i="8"/>
  <c r="Z160" i="8"/>
  <c r="Z322" i="8"/>
  <c r="Z610" i="8"/>
  <c r="AA68" i="8"/>
  <c r="Z68" i="8"/>
  <c r="AA92" i="8"/>
  <c r="Z116" i="8"/>
  <c r="AA146" i="8"/>
  <c r="Z146" i="8"/>
  <c r="AE176" i="8"/>
  <c r="AA176" i="8"/>
  <c r="Z176" i="8"/>
  <c r="AA200" i="8"/>
  <c r="AE200" i="8"/>
  <c r="AF200" i="8" s="1"/>
  <c r="E200" i="12" s="1"/>
  <c r="Z200" i="8"/>
  <c r="AE230" i="8"/>
  <c r="AA230" i="8"/>
  <c r="Z230" i="8"/>
  <c r="AE260" i="8"/>
  <c r="AF260" i="8" s="1"/>
  <c r="E260" i="12" s="1"/>
  <c r="AA260" i="8"/>
  <c r="Z260" i="8"/>
  <c r="AE296" i="8"/>
  <c r="AA296" i="8"/>
  <c r="Z296" i="8"/>
  <c r="AE326" i="8"/>
  <c r="AA326" i="8"/>
  <c r="Z326" i="8"/>
  <c r="AE356" i="8"/>
  <c r="AA356" i="8"/>
  <c r="Z356" i="8"/>
  <c r="AE380" i="8"/>
  <c r="AA380" i="8"/>
  <c r="Z380" i="8"/>
  <c r="AE410" i="8"/>
  <c r="AA410" i="8"/>
  <c r="Z410" i="8"/>
  <c r="AE440" i="8"/>
  <c r="AA440" i="8"/>
  <c r="Z440" i="8"/>
  <c r="AE470" i="8"/>
  <c r="AA470" i="8"/>
  <c r="Z470" i="8"/>
  <c r="AE536" i="8"/>
  <c r="Z536" i="8"/>
  <c r="AA536" i="8"/>
  <c r="AA512" i="8"/>
  <c r="Z166" i="8"/>
  <c r="Z231" i="8"/>
  <c r="Z328" i="8"/>
  <c r="Z393" i="8"/>
  <c r="AA532" i="8"/>
  <c r="AA56" i="8"/>
  <c r="AA80" i="8"/>
  <c r="AA110" i="8"/>
  <c r="Z110" i="8"/>
  <c r="AE140" i="8"/>
  <c r="AA140" i="8"/>
  <c r="Z140" i="8"/>
  <c r="AA170" i="8"/>
  <c r="Z170" i="8"/>
  <c r="AE170" i="8"/>
  <c r="AE206" i="8"/>
  <c r="AA206" i="8"/>
  <c r="Z206" i="8"/>
  <c r="AE224" i="8"/>
  <c r="AA224" i="8"/>
  <c r="Z224" i="8"/>
  <c r="AE248" i="8"/>
  <c r="AA248" i="8"/>
  <c r="Z248" i="8"/>
  <c r="AA278" i="8"/>
  <c r="AE278" i="8"/>
  <c r="AF278" i="8" s="1"/>
  <c r="E278" i="12" s="1"/>
  <c r="Z278" i="8"/>
  <c r="AA308" i="8"/>
  <c r="AE308" i="8"/>
  <c r="AF308" i="8" s="1"/>
  <c r="E308" i="12" s="1"/>
  <c r="Z308" i="8"/>
  <c r="AE332" i="8"/>
  <c r="AF332" i="8" s="1"/>
  <c r="E332" i="12" s="1"/>
  <c r="AA332" i="8"/>
  <c r="Z332" i="8"/>
  <c r="AA362" i="8"/>
  <c r="Z362" i="8"/>
  <c r="AE362" i="8"/>
  <c r="AE392" i="8"/>
  <c r="AA392" i="8"/>
  <c r="Z392" i="8"/>
  <c r="AE428" i="8"/>
  <c r="AA428" i="8"/>
  <c r="Z428" i="8"/>
  <c r="AE458" i="8"/>
  <c r="AF458" i="8" s="1"/>
  <c r="E458" i="12" s="1"/>
  <c r="AA458" i="8"/>
  <c r="Z458" i="8"/>
  <c r="AE488" i="8"/>
  <c r="Z488" i="8"/>
  <c r="AA488" i="8"/>
  <c r="AE506" i="8"/>
  <c r="AF506" i="8" s="1"/>
  <c r="E506" i="12" s="1"/>
  <c r="Z506" i="8"/>
  <c r="AA506" i="8"/>
  <c r="AE524" i="8"/>
  <c r="Z524" i="8"/>
  <c r="AA524" i="8"/>
  <c r="Z12" i="8"/>
  <c r="AA12" i="8"/>
  <c r="AA18" i="8"/>
  <c r="Z18" i="8"/>
  <c r="AA24" i="8"/>
  <c r="Z24" i="8"/>
  <c r="AA30" i="8"/>
  <c r="Z30" i="8"/>
  <c r="AA36" i="8"/>
  <c r="AA42" i="8"/>
  <c r="Z42" i="8"/>
  <c r="Z48" i="8"/>
  <c r="AA54" i="8"/>
  <c r="Z54" i="8"/>
  <c r="AA60" i="8"/>
  <c r="Z60" i="8"/>
  <c r="AA66" i="8"/>
  <c r="Z66" i="8"/>
  <c r="Z72" i="8"/>
  <c r="Z78" i="8"/>
  <c r="AA78" i="8"/>
  <c r="Z84" i="8"/>
  <c r="Z90" i="8"/>
  <c r="Z96" i="8"/>
  <c r="AA96" i="8"/>
  <c r="AA102" i="8"/>
  <c r="Z102" i="8"/>
  <c r="Z108" i="8"/>
  <c r="AA108" i="8"/>
  <c r="Z114" i="8"/>
  <c r="AA114" i="8"/>
  <c r="AE126" i="8"/>
  <c r="Z126" i="8"/>
  <c r="AA126" i="8"/>
  <c r="AE132" i="8"/>
  <c r="AF132" i="8" s="1"/>
  <c r="E132" i="12" s="1"/>
  <c r="Z132" i="8"/>
  <c r="AA132" i="8"/>
  <c r="AE138" i="8"/>
  <c r="Z138" i="8"/>
  <c r="AE144" i="8"/>
  <c r="Z144" i="8"/>
  <c r="AE150" i="8"/>
  <c r="AF150" i="8" s="1"/>
  <c r="E150" i="12" s="1"/>
  <c r="Z150" i="8"/>
  <c r="AA150" i="8"/>
  <c r="AE156" i="8"/>
  <c r="AF156" i="8" s="1"/>
  <c r="E156" i="12" s="1"/>
  <c r="AA156" i="8"/>
  <c r="Z156" i="8"/>
  <c r="AE162" i="8"/>
  <c r="AF162" i="8" s="1"/>
  <c r="E162" i="12" s="1"/>
  <c r="Z162" i="8"/>
  <c r="AA162" i="8"/>
  <c r="AE168" i="8"/>
  <c r="AF168" i="8" s="1"/>
  <c r="E168" i="12" s="1"/>
  <c r="Z168" i="8"/>
  <c r="AA168" i="8"/>
  <c r="AE174" i="8"/>
  <c r="AF174" i="8" s="1"/>
  <c r="E174" i="12" s="1"/>
  <c r="AA174" i="8"/>
  <c r="Z174" i="8"/>
  <c r="Z180" i="8"/>
  <c r="AE180" i="8"/>
  <c r="AA180" i="8"/>
  <c r="AE186" i="8"/>
  <c r="Z186" i="8"/>
  <c r="AA186" i="8"/>
  <c r="AE192" i="8"/>
  <c r="Z192" i="8"/>
  <c r="AE198" i="8"/>
  <c r="AF198" i="8" s="1"/>
  <c r="E198" i="12" s="1"/>
  <c r="Z198" i="8"/>
  <c r="AE204" i="8"/>
  <c r="Z204" i="8"/>
  <c r="AA204" i="8"/>
  <c r="AE210" i="8"/>
  <c r="AA210" i="8"/>
  <c r="Z210" i="8"/>
  <c r="AE216" i="8"/>
  <c r="Z216" i="8"/>
  <c r="AA216" i="8"/>
  <c r="AE222" i="8"/>
  <c r="Z222" i="8"/>
  <c r="AA222" i="8"/>
  <c r="AE228" i="8"/>
  <c r="AF228" i="8" s="1"/>
  <c r="E228" i="12" s="1"/>
  <c r="AA228" i="8"/>
  <c r="Z228" i="8"/>
  <c r="AE234" i="8"/>
  <c r="Z234" i="8"/>
  <c r="AA234" i="8"/>
  <c r="AE240" i="8"/>
  <c r="Z240" i="8"/>
  <c r="AA240" i="8"/>
  <c r="AE246" i="8"/>
  <c r="Z246" i="8"/>
  <c r="AE252" i="8"/>
  <c r="Z252" i="8"/>
  <c r="AE258" i="8"/>
  <c r="Z258" i="8"/>
  <c r="AA258" i="8"/>
  <c r="AE264" i="8"/>
  <c r="AA264" i="8"/>
  <c r="Z264" i="8"/>
  <c r="AE270" i="8"/>
  <c r="Z270" i="8"/>
  <c r="AA270" i="8"/>
  <c r="AE276" i="8"/>
  <c r="AF276" i="8" s="1"/>
  <c r="E276" i="12" s="1"/>
  <c r="Z276" i="8"/>
  <c r="AA276" i="8"/>
  <c r="AE282" i="8"/>
  <c r="AA282" i="8"/>
  <c r="Z282" i="8"/>
  <c r="AE288" i="8"/>
  <c r="AF288" i="8" s="1"/>
  <c r="E288" i="12" s="1"/>
  <c r="Z288" i="8"/>
  <c r="AA288" i="8"/>
  <c r="AE294" i="8"/>
  <c r="Z294" i="8"/>
  <c r="AA294" i="8"/>
  <c r="AE300" i="8"/>
  <c r="AF300" i="8" s="1"/>
  <c r="E300" i="12" s="1"/>
  <c r="Z300" i="8"/>
  <c r="AE306" i="8"/>
  <c r="Z306" i="8"/>
  <c r="AE312" i="8"/>
  <c r="AF312" i="8" s="1"/>
  <c r="E312" i="12" s="1"/>
  <c r="Z312" i="8"/>
  <c r="AA312" i="8"/>
  <c r="AE318" i="8"/>
  <c r="AF318" i="8" s="1"/>
  <c r="E318" i="12" s="1"/>
  <c r="AA318" i="8"/>
  <c r="Z318" i="8"/>
  <c r="AE324" i="8"/>
  <c r="AF324" i="8" s="1"/>
  <c r="E324" i="12" s="1"/>
  <c r="Z324" i="8"/>
  <c r="AA324" i="8"/>
  <c r="AE330" i="8"/>
  <c r="AF330" i="8" s="1"/>
  <c r="E330" i="12" s="1"/>
  <c r="Z330" i="8"/>
  <c r="AA330" i="8"/>
  <c r="AE336" i="8"/>
  <c r="AF336" i="8" s="1"/>
  <c r="E336" i="12" s="1"/>
  <c r="AA336" i="8"/>
  <c r="Z336" i="8"/>
  <c r="AE342" i="8"/>
  <c r="AF342" i="8" s="1"/>
  <c r="E342" i="12" s="1"/>
  <c r="Z342" i="8"/>
  <c r="AA342" i="8"/>
  <c r="AE348" i="8"/>
  <c r="AF348" i="8" s="1"/>
  <c r="E348" i="12" s="1"/>
  <c r="Z348" i="8"/>
  <c r="AA348" i="8"/>
  <c r="AE354" i="8"/>
  <c r="Z354" i="8"/>
  <c r="AE360" i="8"/>
  <c r="Z360" i="8"/>
  <c r="AE366" i="8"/>
  <c r="Z366" i="8"/>
  <c r="AA366" i="8"/>
  <c r="AE372" i="8"/>
  <c r="AA372" i="8"/>
  <c r="Z372" i="8"/>
  <c r="AE378" i="8"/>
  <c r="Z378" i="8"/>
  <c r="AA378" i="8"/>
  <c r="AE384" i="8"/>
  <c r="Z384" i="8"/>
  <c r="AA384" i="8"/>
  <c r="AE390" i="8"/>
  <c r="AA390" i="8"/>
  <c r="Z390" i="8"/>
  <c r="AE396" i="8"/>
  <c r="Z396" i="8"/>
  <c r="AA396" i="8"/>
  <c r="AE402" i="8"/>
  <c r="Z402" i="8"/>
  <c r="AA402" i="8"/>
  <c r="AE408" i="8"/>
  <c r="AF408" i="8" s="1"/>
  <c r="E408" i="12" s="1"/>
  <c r="Z408" i="8"/>
  <c r="AE414" i="8"/>
  <c r="AF414" i="8" s="1"/>
  <c r="E414" i="12" s="1"/>
  <c r="Z414" i="8"/>
  <c r="AE420" i="8"/>
  <c r="AF420" i="8" s="1"/>
  <c r="E420" i="12" s="1"/>
  <c r="Z420" i="8"/>
  <c r="AA420" i="8"/>
  <c r="AE426" i="8"/>
  <c r="AA426" i="8"/>
  <c r="Z426" i="8"/>
  <c r="AE432" i="8"/>
  <c r="AF432" i="8" s="1"/>
  <c r="E432" i="12" s="1"/>
  <c r="Z432" i="8"/>
  <c r="AA432" i="8"/>
  <c r="AE438" i="8"/>
  <c r="Z438" i="8"/>
  <c r="AA438" i="8"/>
  <c r="AE444" i="8"/>
  <c r="AF444" i="8" s="1"/>
  <c r="E444" i="12" s="1"/>
  <c r="AA444" i="8"/>
  <c r="Z444" i="8"/>
  <c r="AE450" i="8"/>
  <c r="Z450" i="8"/>
  <c r="AA450" i="8"/>
  <c r="AE456" i="8"/>
  <c r="AF456" i="8" s="1"/>
  <c r="E456" i="12" s="1"/>
  <c r="Z456" i="8"/>
  <c r="AA456" i="8"/>
  <c r="AE462" i="8"/>
  <c r="Z462" i="8"/>
  <c r="AE468" i="8"/>
  <c r="Z468" i="8"/>
  <c r="AE474" i="8"/>
  <c r="AF474" i="8" s="1"/>
  <c r="E474" i="12" s="1"/>
  <c r="Z474" i="8"/>
  <c r="AA474" i="8"/>
  <c r="AE480" i="8"/>
  <c r="AF480" i="8" s="1"/>
  <c r="E480" i="12" s="1"/>
  <c r="Z480" i="8"/>
  <c r="AE486" i="8"/>
  <c r="AF486" i="8" s="1"/>
  <c r="E486" i="12" s="1"/>
  <c r="Z486" i="8"/>
  <c r="AE492" i="8"/>
  <c r="Z492" i="8"/>
  <c r="AA492" i="8"/>
  <c r="AE498" i="8"/>
  <c r="AA498" i="8"/>
  <c r="Z498" i="8"/>
  <c r="AE504" i="8"/>
  <c r="AA504" i="8"/>
  <c r="Z504" i="8"/>
  <c r="AE510" i="8"/>
  <c r="Z510" i="8"/>
  <c r="AA510" i="8"/>
  <c r="AE516" i="8"/>
  <c r="AA516" i="8"/>
  <c r="Z516" i="8"/>
  <c r="AE522" i="8"/>
  <c r="Z522" i="8"/>
  <c r="AA522" i="8"/>
  <c r="AE528" i="8"/>
  <c r="Z528" i="8"/>
  <c r="AA528" i="8"/>
  <c r="AE534" i="8"/>
  <c r="AA534" i="8"/>
  <c r="Z534" i="8"/>
  <c r="AE540" i="8"/>
  <c r="AA540" i="8"/>
  <c r="Z540" i="8"/>
  <c r="AE546" i="8"/>
  <c r="Z546" i="8"/>
  <c r="AA546" i="8"/>
  <c r="AE552" i="8"/>
  <c r="Z552" i="8"/>
  <c r="AA552" i="8"/>
  <c r="AE558" i="8"/>
  <c r="Z558" i="8"/>
  <c r="Z106" i="8"/>
  <c r="AA138" i="8"/>
  <c r="Z268" i="8"/>
  <c r="AA300" i="8"/>
  <c r="Z430" i="8"/>
  <c r="AA462" i="8"/>
  <c r="Z538" i="8"/>
  <c r="AA20" i="8"/>
  <c r="AA44" i="8"/>
  <c r="Z44" i="8"/>
  <c r="AA74" i="8"/>
  <c r="AA104" i="8"/>
  <c r="Z104" i="8"/>
  <c r="AE134" i="8"/>
  <c r="AF134" i="8" s="1"/>
  <c r="AA134" i="8"/>
  <c r="Z134" i="8"/>
  <c r="AE158" i="8"/>
  <c r="AA158" i="8"/>
  <c r="Z158" i="8"/>
  <c r="AE188" i="8"/>
  <c r="AA188" i="8"/>
  <c r="Z188" i="8"/>
  <c r="AA236" i="8"/>
  <c r="AE236" i="8"/>
  <c r="AF236" i="8" s="1"/>
  <c r="E236" i="12" s="1"/>
  <c r="Z236" i="8"/>
  <c r="AA266" i="8"/>
  <c r="Z266" i="8"/>
  <c r="AE266" i="8"/>
  <c r="AA290" i="8"/>
  <c r="AE290" i="8"/>
  <c r="Z290" i="8"/>
  <c r="AE320" i="8"/>
  <c r="AA320" i="8"/>
  <c r="Z320" i="8"/>
  <c r="AA344" i="8"/>
  <c r="AE344" i="8"/>
  <c r="AF344" i="8" s="1"/>
  <c r="E344" i="12" s="1"/>
  <c r="Z344" i="8"/>
  <c r="AE374" i="8"/>
  <c r="AA374" i="8"/>
  <c r="Z374" i="8"/>
  <c r="AE398" i="8"/>
  <c r="AF398" i="8" s="1"/>
  <c r="AA398" i="8"/>
  <c r="Z398" i="8"/>
  <c r="AE422" i="8"/>
  <c r="AA422" i="8"/>
  <c r="Z422" i="8"/>
  <c r="AE452" i="8"/>
  <c r="AA452" i="8"/>
  <c r="Z452" i="8"/>
  <c r="AE476" i="8"/>
  <c r="Z476" i="8"/>
  <c r="AA476" i="8"/>
  <c r="AE500" i="8"/>
  <c r="Z500" i="8"/>
  <c r="AA500" i="8"/>
  <c r="AE518" i="8"/>
  <c r="Z518" i="8"/>
  <c r="AA518" i="8"/>
  <c r="Z56" i="8"/>
  <c r="AA19" i="8"/>
  <c r="Z19" i="8"/>
  <c r="AA25" i="8"/>
  <c r="AA31" i="8"/>
  <c r="Z31" i="8"/>
  <c r="AA37" i="8"/>
  <c r="Z37" i="8"/>
  <c r="AA49" i="8"/>
  <c r="Z49" i="8"/>
  <c r="AA55" i="8"/>
  <c r="Z55" i="8"/>
  <c r="AA61" i="8"/>
  <c r="AA67" i="8"/>
  <c r="Z67" i="8"/>
  <c r="AA73" i="8"/>
  <c r="Z73" i="8"/>
  <c r="Z79" i="8"/>
  <c r="Z85" i="8"/>
  <c r="AA85" i="8"/>
  <c r="AA91" i="8"/>
  <c r="Z91" i="8"/>
  <c r="Z103" i="8"/>
  <c r="Z115" i="8"/>
  <c r="Z121" i="8"/>
  <c r="AA121" i="8"/>
  <c r="U127" i="8"/>
  <c r="AE127" i="8"/>
  <c r="Z127" i="8"/>
  <c r="U133" i="8"/>
  <c r="AE133" i="8"/>
  <c r="Z133" i="8"/>
  <c r="Y133" i="8"/>
  <c r="U139" i="8"/>
  <c r="AE139" i="8"/>
  <c r="Z139" i="8"/>
  <c r="AA139" i="8"/>
  <c r="U145" i="8"/>
  <c r="AE145" i="8"/>
  <c r="AA145" i="8"/>
  <c r="Z145" i="8"/>
  <c r="U151" i="8"/>
  <c r="AE151" i="8"/>
  <c r="Z151" i="8"/>
  <c r="AA151" i="8"/>
  <c r="U157" i="8"/>
  <c r="AE157" i="8"/>
  <c r="Z157" i="8"/>
  <c r="AA157" i="8"/>
  <c r="U163" i="8"/>
  <c r="AE163" i="8"/>
  <c r="AA163" i="8"/>
  <c r="Z163" i="8"/>
  <c r="U169" i="8"/>
  <c r="AE169" i="8"/>
  <c r="Z169" i="8"/>
  <c r="AA169" i="8"/>
  <c r="Y169" i="8"/>
  <c r="U175" i="8"/>
  <c r="AE175" i="8"/>
  <c r="AF175" i="8" s="1"/>
  <c r="E175" i="12" s="1"/>
  <c r="Z175" i="8"/>
  <c r="AA175" i="8"/>
  <c r="U181" i="8"/>
  <c r="AE181" i="8"/>
  <c r="Z181" i="8"/>
  <c r="U187" i="8"/>
  <c r="AE187" i="8"/>
  <c r="Z187" i="8"/>
  <c r="U193" i="8"/>
  <c r="AE193" i="8"/>
  <c r="AF193" i="8" s="1"/>
  <c r="E193" i="12" s="1"/>
  <c r="Z193" i="8"/>
  <c r="AA193" i="8"/>
  <c r="U199" i="8"/>
  <c r="AE199" i="8"/>
  <c r="AF199" i="8" s="1"/>
  <c r="E199" i="12" s="1"/>
  <c r="AA199" i="8"/>
  <c r="Z199" i="8"/>
  <c r="U205" i="8"/>
  <c r="AE205" i="8"/>
  <c r="AF205" i="8" s="1"/>
  <c r="E205" i="12" s="1"/>
  <c r="Z205" i="8"/>
  <c r="Y205" i="8"/>
  <c r="AA205" i="8"/>
  <c r="U211" i="8"/>
  <c r="AE211" i="8"/>
  <c r="Z211" i="8"/>
  <c r="AA211" i="8"/>
  <c r="U217" i="8"/>
  <c r="AE217" i="8"/>
  <c r="AA217" i="8"/>
  <c r="Z217" i="8"/>
  <c r="U223" i="8"/>
  <c r="AE223" i="8"/>
  <c r="Z223" i="8"/>
  <c r="AA223" i="8"/>
  <c r="U229" i="8"/>
  <c r="Z229" i="8"/>
  <c r="AA229" i="8"/>
  <c r="AE229" i="8"/>
  <c r="U235" i="8"/>
  <c r="AE235" i="8"/>
  <c r="Z235" i="8"/>
  <c r="U241" i="8"/>
  <c r="AE241" i="8"/>
  <c r="AF241" i="8" s="1"/>
  <c r="E241" i="12" s="1"/>
  <c r="Z241" i="8"/>
  <c r="Y241" i="8"/>
  <c r="AC241" i="8" s="1"/>
  <c r="U247" i="8"/>
  <c r="AE247" i="8"/>
  <c r="Z247" i="8"/>
  <c r="AA247" i="8"/>
  <c r="U253" i="8"/>
  <c r="AE253" i="8"/>
  <c r="AF253" i="8" s="1"/>
  <c r="E253" i="12" s="1"/>
  <c r="AA253" i="8"/>
  <c r="Z253" i="8"/>
  <c r="U259" i="8"/>
  <c r="AE259" i="8"/>
  <c r="AF259" i="8" s="1"/>
  <c r="E259" i="12" s="1"/>
  <c r="Z259" i="8"/>
  <c r="AA259" i="8"/>
  <c r="U265" i="8"/>
  <c r="AE265" i="8"/>
  <c r="AF265" i="8" s="1"/>
  <c r="Z265" i="8"/>
  <c r="AA265" i="8"/>
  <c r="U271" i="8"/>
  <c r="AE271" i="8"/>
  <c r="AF271" i="8" s="1"/>
  <c r="E271" i="12" s="1"/>
  <c r="AA271" i="8"/>
  <c r="Z271" i="8"/>
  <c r="U277" i="8"/>
  <c r="AE277" i="8"/>
  <c r="AF277" i="8" s="1"/>
  <c r="E277" i="12" s="1"/>
  <c r="Z277" i="8"/>
  <c r="Y277" i="8"/>
  <c r="AC277" i="8" s="1"/>
  <c r="AA277" i="8"/>
  <c r="U283" i="8"/>
  <c r="AE283" i="8"/>
  <c r="Z283" i="8"/>
  <c r="AA283" i="8"/>
  <c r="U289" i="8"/>
  <c r="AE289" i="8"/>
  <c r="AF289" i="8" s="1"/>
  <c r="E289" i="12" s="1"/>
  <c r="Z289" i="8"/>
  <c r="U295" i="8"/>
  <c r="AE295" i="8"/>
  <c r="AF295" i="8" s="1"/>
  <c r="Z295" i="8"/>
  <c r="U301" i="8"/>
  <c r="AE301" i="8"/>
  <c r="Z301" i="8"/>
  <c r="AA301" i="8"/>
  <c r="U307" i="8"/>
  <c r="AE307" i="8"/>
  <c r="AA307" i="8"/>
  <c r="Z307" i="8"/>
  <c r="U313" i="8"/>
  <c r="AE313" i="8"/>
  <c r="Z313" i="8"/>
  <c r="Y313" i="8"/>
  <c r="AA313" i="8"/>
  <c r="U319" i="8"/>
  <c r="Z319" i="8"/>
  <c r="AA319" i="8"/>
  <c r="U325" i="8"/>
  <c r="AE325" i="8"/>
  <c r="AA325" i="8"/>
  <c r="Z325" i="8"/>
  <c r="U331" i="8"/>
  <c r="AE331" i="8"/>
  <c r="Z331" i="8"/>
  <c r="AA331" i="8"/>
  <c r="U337" i="8"/>
  <c r="AE337" i="8"/>
  <c r="Z337" i="8"/>
  <c r="AA337" i="8"/>
  <c r="U343" i="8"/>
  <c r="AE343" i="8"/>
  <c r="Z343" i="8"/>
  <c r="U349" i="8"/>
  <c r="AE349" i="8"/>
  <c r="Z349" i="8"/>
  <c r="Y349" i="8"/>
  <c r="AC349" i="8" s="1"/>
  <c r="U355" i="8"/>
  <c r="AE355" i="8"/>
  <c r="AF355" i="8" s="1"/>
  <c r="E355" i="12" s="1"/>
  <c r="Z355" i="8"/>
  <c r="AA355" i="8"/>
  <c r="U361" i="8"/>
  <c r="AE361" i="8"/>
  <c r="AA361" i="8"/>
  <c r="Z361" i="8"/>
  <c r="U367" i="8"/>
  <c r="AE367" i="8"/>
  <c r="Z367" i="8"/>
  <c r="AA367" i="8"/>
  <c r="U373" i="8"/>
  <c r="AE373" i="8"/>
  <c r="AF373" i="8" s="1"/>
  <c r="E373" i="12" s="1"/>
  <c r="Z373" i="8"/>
  <c r="AA373" i="8"/>
  <c r="U379" i="8"/>
  <c r="AE379" i="8"/>
  <c r="AF379" i="8" s="1"/>
  <c r="E379" i="12" s="1"/>
  <c r="AA379" i="8"/>
  <c r="Z379" i="8"/>
  <c r="U385" i="8"/>
  <c r="AE385" i="8"/>
  <c r="AF385" i="8" s="1"/>
  <c r="E385" i="12" s="1"/>
  <c r="Z385" i="8"/>
  <c r="AA385" i="8"/>
  <c r="U391" i="8"/>
  <c r="AE391" i="8"/>
  <c r="AF391" i="8" s="1"/>
  <c r="E391" i="12" s="1"/>
  <c r="Z391" i="8"/>
  <c r="AA391" i="8"/>
  <c r="U397" i="8"/>
  <c r="AE397" i="8"/>
  <c r="Z397" i="8"/>
  <c r="AE403" i="8"/>
  <c r="Z403" i="8"/>
  <c r="AE409" i="8"/>
  <c r="Z409" i="8"/>
  <c r="AA409" i="8"/>
  <c r="U415" i="8"/>
  <c r="AE415" i="8"/>
  <c r="AF415" i="8" s="1"/>
  <c r="E415" i="12" s="1"/>
  <c r="AA415" i="8"/>
  <c r="Z415" i="8"/>
  <c r="AE421" i="8"/>
  <c r="Z421" i="8"/>
  <c r="AA421" i="8"/>
  <c r="AE427" i="8"/>
  <c r="AF427" i="8" s="1"/>
  <c r="E427" i="12" s="1"/>
  <c r="Z427" i="8"/>
  <c r="AA427" i="8"/>
  <c r="U433" i="8"/>
  <c r="AE433" i="8"/>
  <c r="Y433" i="8"/>
  <c r="AA433" i="8"/>
  <c r="Z433" i="8"/>
  <c r="AE439" i="8"/>
  <c r="AF439" i="8" s="1"/>
  <c r="E439" i="12" s="1"/>
  <c r="Z439" i="8"/>
  <c r="AA439" i="8"/>
  <c r="AE445" i="8"/>
  <c r="Z445" i="8"/>
  <c r="AA445" i="8"/>
  <c r="U451" i="8"/>
  <c r="AE451" i="8"/>
  <c r="Z451" i="8"/>
  <c r="AE457" i="8"/>
  <c r="Z457" i="8"/>
  <c r="AE463" i="8"/>
  <c r="AF463" i="8" s="1"/>
  <c r="E463" i="12" s="1"/>
  <c r="Z463" i="8"/>
  <c r="AA463" i="8"/>
  <c r="U469" i="8"/>
  <c r="AE469" i="8"/>
  <c r="AA469" i="8"/>
  <c r="Z469" i="8"/>
  <c r="AE475" i="8"/>
  <c r="AF475" i="8" s="1"/>
  <c r="E475" i="12" s="1"/>
  <c r="AA475" i="8"/>
  <c r="Z475" i="8"/>
  <c r="AE481" i="8"/>
  <c r="Z481" i="8"/>
  <c r="AA481" i="8"/>
  <c r="U487" i="8"/>
  <c r="AE487" i="8"/>
  <c r="Z487" i="8"/>
  <c r="AA487" i="8"/>
  <c r="Y487" i="8"/>
  <c r="AC487" i="8" s="1"/>
  <c r="AE493" i="8"/>
  <c r="AF493" i="8" s="1"/>
  <c r="E493" i="12" s="1"/>
  <c r="Z493" i="8"/>
  <c r="AE499" i="8"/>
  <c r="Z499" i="8"/>
  <c r="U505" i="8"/>
  <c r="AE505" i="8"/>
  <c r="AF505" i="8" s="1"/>
  <c r="AA505" i="8"/>
  <c r="Z505" i="8"/>
  <c r="AE511" i="8"/>
  <c r="AA511" i="8"/>
  <c r="Z511" i="8"/>
  <c r="AE517" i="8"/>
  <c r="AF517" i="8" s="1"/>
  <c r="E517" i="12" s="1"/>
  <c r="Z517" i="8"/>
  <c r="AA517" i="8"/>
  <c r="U523" i="8"/>
  <c r="AE523" i="8"/>
  <c r="AF523" i="8" s="1"/>
  <c r="E523" i="12" s="1"/>
  <c r="Z523" i="8"/>
  <c r="AA523" i="8"/>
  <c r="AE529" i="8"/>
  <c r="AF529" i="8" s="1"/>
  <c r="E529" i="12" s="1"/>
  <c r="AA529" i="8"/>
  <c r="Z529" i="8"/>
  <c r="AE535" i="8"/>
  <c r="AF535" i="8" s="1"/>
  <c r="E535" i="12" s="1"/>
  <c r="Z535" i="8"/>
  <c r="AA535" i="8"/>
  <c r="U541" i="8"/>
  <c r="AE541" i="8"/>
  <c r="Y541" i="8"/>
  <c r="AA541" i="8"/>
  <c r="Z541" i="8"/>
  <c r="AE547" i="8"/>
  <c r="AF547" i="8" s="1"/>
  <c r="E547" i="12" s="1"/>
  <c r="AA547" i="8"/>
  <c r="Z547" i="8"/>
  <c r="AE553" i="8"/>
  <c r="Z553" i="8"/>
  <c r="AA553" i="8"/>
  <c r="U559" i="8"/>
  <c r="AE559" i="8"/>
  <c r="AA559" i="8"/>
  <c r="Z559" i="8"/>
  <c r="AE565" i="8"/>
  <c r="AF565" i="8" s="1"/>
  <c r="Z565" i="8"/>
  <c r="AA565" i="8"/>
  <c r="AE571" i="8"/>
  <c r="Z571" i="8"/>
  <c r="AA571" i="8"/>
  <c r="U577" i="8"/>
  <c r="AE577" i="8"/>
  <c r="AA577" i="8"/>
  <c r="Z577" i="8"/>
  <c r="AE583" i="8"/>
  <c r="AA583" i="8"/>
  <c r="Z583" i="8"/>
  <c r="AE589" i="8"/>
  <c r="Z589" i="8"/>
  <c r="AA589" i="8"/>
  <c r="U595" i="8"/>
  <c r="AE595" i="8"/>
  <c r="Z595" i="8"/>
  <c r="Y595" i="8"/>
  <c r="AA595" i="8"/>
  <c r="AE601" i="8"/>
  <c r="AF601" i="8" s="1"/>
  <c r="E601" i="12" s="1"/>
  <c r="Z601" i="8"/>
  <c r="AA601" i="8"/>
  <c r="Z25" i="8"/>
  <c r="Z52" i="8"/>
  <c r="AA79" i="8"/>
  <c r="Z112" i="8"/>
  <c r="AA144" i="8"/>
  <c r="Z177" i="8"/>
  <c r="AA241" i="8"/>
  <c r="Z274" i="8"/>
  <c r="AA306" i="8"/>
  <c r="Z339" i="8"/>
  <c r="AA403" i="8"/>
  <c r="Z436" i="8"/>
  <c r="AA468" i="8"/>
  <c r="Z634" i="8"/>
  <c r="Y17" i="8"/>
  <c r="AA17" i="8"/>
  <c r="AA23" i="8"/>
  <c r="AA29" i="8"/>
  <c r="AA35" i="8"/>
  <c r="AA41" i="8"/>
  <c r="AA47" i="8"/>
  <c r="AA65" i="8"/>
  <c r="AA71" i="8"/>
  <c r="AA77" i="8"/>
  <c r="AA83" i="8"/>
  <c r="AA89" i="8"/>
  <c r="AA95" i="8"/>
  <c r="AA101" i="8"/>
  <c r="AA107" i="8"/>
  <c r="AA113" i="8"/>
  <c r="AA119" i="8"/>
  <c r="AA125" i="8"/>
  <c r="AE125" i="8"/>
  <c r="AF125" i="8" s="1"/>
  <c r="E125" i="12" s="1"/>
  <c r="AE131" i="8"/>
  <c r="AF131" i="8" s="1"/>
  <c r="E131" i="12" s="1"/>
  <c r="AA131" i="8"/>
  <c r="AA137" i="8"/>
  <c r="AE137" i="8"/>
  <c r="AE143" i="8"/>
  <c r="AA143" i="8"/>
  <c r="AA149" i="8"/>
  <c r="AE149" i="8"/>
  <c r="AF149" i="8" s="1"/>
  <c r="AE155" i="8"/>
  <c r="AA155" i="8"/>
  <c r="AA161" i="8"/>
  <c r="AE161" i="8"/>
  <c r="AF161" i="8" s="1"/>
  <c r="E161" i="12" s="1"/>
  <c r="AE167" i="8"/>
  <c r="AF167" i="8" s="1"/>
  <c r="E167" i="12" s="1"/>
  <c r="AA167" i="8"/>
  <c r="AE173" i="8"/>
  <c r="AA173" i="8"/>
  <c r="AA179" i="8"/>
  <c r="AE179" i="8"/>
  <c r="AF179" i="8" s="1"/>
  <c r="E179" i="12" s="1"/>
  <c r="AE185" i="8"/>
  <c r="AF185" i="8" s="1"/>
  <c r="E185" i="12" s="1"/>
  <c r="AA185" i="8"/>
  <c r="AE191" i="8"/>
  <c r="AA191" i="8"/>
  <c r="AA197" i="8"/>
  <c r="AE197" i="8"/>
  <c r="AF197" i="8" s="1"/>
  <c r="E197" i="12" s="1"/>
  <c r="AE203" i="8"/>
  <c r="AA203" i="8"/>
  <c r="AE209" i="8"/>
  <c r="AA209" i="8"/>
  <c r="AA215" i="8"/>
  <c r="AE215" i="8"/>
  <c r="AF215" i="8" s="1"/>
  <c r="E215" i="12" s="1"/>
  <c r="AE221" i="8"/>
  <c r="AA221" i="8"/>
  <c r="AE227" i="8"/>
  <c r="AA227" i="8"/>
  <c r="Y233" i="8"/>
  <c r="AA233" i="8"/>
  <c r="AE233" i="8"/>
  <c r="AE239" i="8"/>
  <c r="AA239" i="8"/>
  <c r="AA245" i="8"/>
  <c r="AE245" i="8"/>
  <c r="AA251" i="8"/>
  <c r="AE251" i="8"/>
  <c r="AE257" i="8"/>
  <c r="AF257" i="8" s="1"/>
  <c r="E257" i="12" s="1"/>
  <c r="AA257" i="8"/>
  <c r="AE263" i="8"/>
  <c r="AF263" i="8" s="1"/>
  <c r="E263" i="12" s="1"/>
  <c r="AA263" i="8"/>
  <c r="AA269" i="8"/>
  <c r="AE269" i="8"/>
  <c r="AF269" i="8" s="1"/>
  <c r="E269" i="12" s="1"/>
  <c r="AE275" i="8"/>
  <c r="AF275" i="8" s="1"/>
  <c r="AA275" i="8"/>
  <c r="AE281" i="8"/>
  <c r="AA281" i="8"/>
  <c r="AE293" i="8"/>
  <c r="AF293" i="8" s="1"/>
  <c r="E293" i="12" s="1"/>
  <c r="AA293" i="8"/>
  <c r="AE299" i="8"/>
  <c r="AA299" i="8"/>
  <c r="AE305" i="8"/>
  <c r="AF305" i="8" s="1"/>
  <c r="E305" i="12" s="1"/>
  <c r="AA305" i="8"/>
  <c r="AE311" i="8"/>
  <c r="AF311" i="8" s="1"/>
  <c r="E311" i="12" s="1"/>
  <c r="AA311" i="8"/>
  <c r="AE317" i="8"/>
  <c r="AF317" i="8" s="1"/>
  <c r="E317" i="12" s="1"/>
  <c r="AA317" i="8"/>
  <c r="AA323" i="8"/>
  <c r="AE323" i="8"/>
  <c r="AE329" i="8"/>
  <c r="AF329" i="8" s="1"/>
  <c r="E329" i="12" s="1"/>
  <c r="AA329" i="8"/>
  <c r="AE335" i="8"/>
  <c r="AF335" i="8" s="1"/>
  <c r="E335" i="12" s="1"/>
  <c r="AA335" i="8"/>
  <c r="AE341" i="8"/>
  <c r="AF341" i="8" s="1"/>
  <c r="E341" i="12" s="1"/>
  <c r="AA341" i="8"/>
  <c r="AE347" i="8"/>
  <c r="AA347" i="8"/>
  <c r="AE353" i="8"/>
  <c r="AF353" i="8" s="1"/>
  <c r="E353" i="12" s="1"/>
  <c r="AA353" i="8"/>
  <c r="AE359" i="8"/>
  <c r="AA359" i="8"/>
  <c r="AE365" i="8"/>
  <c r="AF365" i="8" s="1"/>
  <c r="E365" i="12" s="1"/>
  <c r="AA365" i="8"/>
  <c r="AE371" i="8"/>
  <c r="AA371" i="8"/>
  <c r="AE377" i="8"/>
  <c r="AF377" i="8" s="1"/>
  <c r="AA377" i="8"/>
  <c r="AE383" i="8"/>
  <c r="AA383" i="8"/>
  <c r="AA389" i="8"/>
  <c r="AE389" i="8"/>
  <c r="AE395" i="8"/>
  <c r="AF395" i="8" s="1"/>
  <c r="E395" i="12" s="1"/>
  <c r="AA395" i="8"/>
  <c r="AE401" i="8"/>
  <c r="AF401" i="8" s="1"/>
  <c r="E401" i="12" s="1"/>
  <c r="AA401" i="8"/>
  <c r="U407" i="8"/>
  <c r="AE407" i="8"/>
  <c r="AA407" i="8"/>
  <c r="AE413" i="8"/>
  <c r="AA413" i="8"/>
  <c r="AE419" i="8"/>
  <c r="AA419" i="8"/>
  <c r="U425" i="8"/>
  <c r="AE425" i="8"/>
  <c r="AA425" i="8"/>
  <c r="AE431" i="8"/>
  <c r="AF431" i="8" s="1"/>
  <c r="E431" i="12" s="1"/>
  <c r="AA431" i="8"/>
  <c r="AA437" i="8"/>
  <c r="AE437" i="8"/>
  <c r="U443" i="8"/>
  <c r="AE443" i="8"/>
  <c r="AA443" i="8"/>
  <c r="Y449" i="8"/>
  <c r="AC449" i="8" s="1"/>
  <c r="AE449" i="8"/>
  <c r="AF449" i="8" s="1"/>
  <c r="E449" i="12" s="1"/>
  <c r="AA449" i="8"/>
  <c r="U449" i="8"/>
  <c r="AE455" i="8"/>
  <c r="AA455" i="8"/>
  <c r="U461" i="8"/>
  <c r="AE461" i="8"/>
  <c r="AA461" i="8"/>
  <c r="AE467" i="8"/>
  <c r="AF467" i="8" s="1"/>
  <c r="E467" i="12" s="1"/>
  <c r="AA467" i="8"/>
  <c r="AE473" i="8"/>
  <c r="AF473" i="8" s="1"/>
  <c r="E473" i="12" s="1"/>
  <c r="Z473" i="8"/>
  <c r="U479" i="8"/>
  <c r="AE479" i="8"/>
  <c r="Z479" i="8"/>
  <c r="AE485" i="8"/>
  <c r="Z485" i="8"/>
  <c r="Z491" i="8"/>
  <c r="AE491" i="8"/>
  <c r="AA491" i="8"/>
  <c r="U497" i="8"/>
  <c r="Z497" i="8"/>
  <c r="AE497" i="8"/>
  <c r="AF497" i="8" s="1"/>
  <c r="E497" i="12" s="1"/>
  <c r="AA497" i="8"/>
  <c r="Z503" i="8"/>
  <c r="AE503" i="8"/>
  <c r="AE509" i="8"/>
  <c r="AF509" i="8" s="1"/>
  <c r="E509" i="12" s="1"/>
  <c r="Z509" i="8"/>
  <c r="U515" i="8"/>
  <c r="AE515" i="8"/>
  <c r="AF515" i="8" s="1"/>
  <c r="E515" i="12" s="1"/>
  <c r="Z515" i="8"/>
  <c r="AE521" i="8"/>
  <c r="Z521" i="8"/>
  <c r="AE527" i="8"/>
  <c r="Z527" i="8"/>
  <c r="AA527" i="8"/>
  <c r="U533" i="8"/>
  <c r="AE533" i="8"/>
  <c r="Z533" i="8"/>
  <c r="AE539" i="8"/>
  <c r="Z539" i="8"/>
  <c r="AA539" i="8"/>
  <c r="Z545" i="8"/>
  <c r="AE545" i="8"/>
  <c r="U551" i="8"/>
  <c r="Z551" i="8"/>
  <c r="AE551" i="8"/>
  <c r="AE557" i="8"/>
  <c r="AF557" i="8" s="1"/>
  <c r="E557" i="12" s="1"/>
  <c r="Z557" i="8"/>
  <c r="AE563" i="8"/>
  <c r="Z563" i="8"/>
  <c r="U569" i="8"/>
  <c r="AE569" i="8"/>
  <c r="AF569" i="8" s="1"/>
  <c r="E569" i="12" s="1"/>
  <c r="Z569" i="8"/>
  <c r="AA569" i="8"/>
  <c r="AE575" i="8"/>
  <c r="Z575" i="8"/>
  <c r="AA575" i="8"/>
  <c r="AE581" i="8"/>
  <c r="AF581" i="8" s="1"/>
  <c r="E581" i="12" s="1"/>
  <c r="Z581" i="8"/>
  <c r="AA581" i="8"/>
  <c r="U587" i="8"/>
  <c r="Z587" i="8"/>
  <c r="AE587" i="8"/>
  <c r="AE593" i="8"/>
  <c r="AF593" i="8" s="1"/>
  <c r="E593" i="12" s="1"/>
  <c r="Z593" i="8"/>
  <c r="AE599" i="8"/>
  <c r="Z599" i="8"/>
  <c r="U605" i="8"/>
  <c r="AE605" i="8"/>
  <c r="Z605" i="8"/>
  <c r="AA605" i="8"/>
  <c r="AE611" i="8"/>
  <c r="Z611" i="8"/>
  <c r="AA611" i="8"/>
  <c r="AE617" i="8"/>
  <c r="Z617" i="8"/>
  <c r="AA617" i="8"/>
  <c r="Y623" i="8"/>
  <c r="AE623" i="8"/>
  <c r="Z623" i="8"/>
  <c r="AA623" i="8"/>
  <c r="AE629" i="8"/>
  <c r="Z629" i="8"/>
  <c r="AE635" i="8"/>
  <c r="Z635" i="8"/>
  <c r="AA635" i="8"/>
  <c r="U641" i="8"/>
  <c r="AE641" i="8"/>
  <c r="AF641" i="8" s="1"/>
  <c r="E641" i="12" s="1"/>
  <c r="Z641" i="8"/>
  <c r="AE647" i="8"/>
  <c r="Z647" i="8"/>
  <c r="AA647" i="8"/>
  <c r="AE653" i="8"/>
  <c r="Z653" i="8"/>
  <c r="AE659" i="8"/>
  <c r="Z659" i="8"/>
  <c r="AA659" i="8"/>
  <c r="Z665" i="8"/>
  <c r="AE665" i="8"/>
  <c r="AE671" i="8"/>
  <c r="AF671" i="8" s="1"/>
  <c r="E671" i="12" s="1"/>
  <c r="Z671" i="8"/>
  <c r="AA671" i="8"/>
  <c r="AE677" i="8"/>
  <c r="Z677" i="8"/>
  <c r="AE683" i="8"/>
  <c r="Z683" i="8"/>
  <c r="AA683" i="8"/>
  <c r="AE689" i="8"/>
  <c r="Z689" i="8"/>
  <c r="AE695" i="8"/>
  <c r="AF695" i="8" s="1"/>
  <c r="E695" i="12" s="1"/>
  <c r="Z695" i="8"/>
  <c r="AA695" i="8"/>
  <c r="AE701" i="8"/>
  <c r="AF701" i="8" s="1"/>
  <c r="E701" i="12" s="1"/>
  <c r="Z701" i="8"/>
  <c r="AA701" i="8"/>
  <c r="AE707" i="8"/>
  <c r="Z707" i="8"/>
  <c r="AA707" i="8"/>
  <c r="AE713" i="8"/>
  <c r="Z713" i="8"/>
  <c r="AA713" i="8"/>
  <c r="AE719" i="8"/>
  <c r="AF719" i="8" s="1"/>
  <c r="E719" i="12" s="1"/>
  <c r="Z719" i="8"/>
  <c r="AE725" i="8"/>
  <c r="Z725" i="8"/>
  <c r="Z731" i="8"/>
  <c r="AE731" i="8"/>
  <c r="AA731" i="8"/>
  <c r="AE737" i="8"/>
  <c r="Z737" i="8"/>
  <c r="AA737" i="8"/>
  <c r="AE743" i="8"/>
  <c r="Z743" i="8"/>
  <c r="AA743" i="8"/>
  <c r="AE749" i="8"/>
  <c r="Z749" i="8"/>
  <c r="AA749" i="8"/>
  <c r="Z755" i="8"/>
  <c r="AE755" i="8"/>
  <c r="AE761" i="8"/>
  <c r="AF761" i="8" s="1"/>
  <c r="E761" i="12" s="1"/>
  <c r="Z761" i="8"/>
  <c r="AA761" i="8"/>
  <c r="AE767" i="8"/>
  <c r="AF767" i="8" s="1"/>
  <c r="E767" i="12" s="1"/>
  <c r="Z767" i="8"/>
  <c r="AA767" i="8"/>
  <c r="AE773" i="8"/>
  <c r="AF773" i="8" s="1"/>
  <c r="E773" i="12" s="1"/>
  <c r="Z773" i="8"/>
  <c r="AA773" i="8"/>
  <c r="Z779" i="8"/>
  <c r="AE779" i="8"/>
  <c r="AA779" i="8"/>
  <c r="Y785" i="8"/>
  <c r="AE785" i="8"/>
  <c r="Z785" i="8"/>
  <c r="AA785" i="8"/>
  <c r="AE791" i="8"/>
  <c r="Z791" i="8"/>
  <c r="AA791" i="8"/>
  <c r="AE797" i="8"/>
  <c r="Z797" i="8"/>
  <c r="AA797" i="8"/>
  <c r="AE803" i="8"/>
  <c r="AF803" i="8" s="1"/>
  <c r="E803" i="12" s="1"/>
  <c r="Z803" i="8"/>
  <c r="AA803" i="8"/>
  <c r="AE809" i="8"/>
  <c r="Z809" i="8"/>
  <c r="AA809" i="8"/>
  <c r="AE815" i="8"/>
  <c r="Z815" i="8"/>
  <c r="AA815" i="8"/>
  <c r="AE821" i="8"/>
  <c r="Z821" i="8"/>
  <c r="AA821" i="8"/>
  <c r="AE827" i="8"/>
  <c r="Z827" i="8"/>
  <c r="AA827" i="8"/>
  <c r="AE833" i="8"/>
  <c r="Z833" i="8"/>
  <c r="AA833" i="8"/>
  <c r="AE839" i="8"/>
  <c r="Z839" i="8"/>
  <c r="AA839" i="8"/>
  <c r="AE845" i="8"/>
  <c r="Z845" i="8"/>
  <c r="AA845" i="8"/>
  <c r="AE851" i="8"/>
  <c r="Z851" i="8"/>
  <c r="AA851" i="8"/>
  <c r="AE857" i="8"/>
  <c r="Z857" i="8"/>
  <c r="AA857" i="8"/>
  <c r="AE863" i="8"/>
  <c r="Z863" i="8"/>
  <c r="AA863" i="8"/>
  <c r="AE869" i="8"/>
  <c r="Z869" i="8"/>
  <c r="AA869" i="8"/>
  <c r="AE875" i="8"/>
  <c r="AF875" i="8" s="1"/>
  <c r="E875" i="12" s="1"/>
  <c r="Z875" i="8"/>
  <c r="AA875" i="8"/>
  <c r="AE881" i="8"/>
  <c r="Z881" i="8"/>
  <c r="AA881" i="8"/>
  <c r="AE887" i="8"/>
  <c r="Z887" i="8"/>
  <c r="AE893" i="8"/>
  <c r="AF893" i="8" s="1"/>
  <c r="E893" i="12" s="1"/>
  <c r="Z893" i="8"/>
  <c r="AE899" i="8"/>
  <c r="AF899" i="8" s="1"/>
  <c r="E899" i="12" s="1"/>
  <c r="Z899" i="8"/>
  <c r="AA899" i="8"/>
  <c r="AE905" i="8"/>
  <c r="Z905" i="8"/>
  <c r="AA905" i="8"/>
  <c r="AE911" i="8"/>
  <c r="AF911" i="8" s="1"/>
  <c r="E911" i="12" s="1"/>
  <c r="Z911" i="8"/>
  <c r="AA911" i="8"/>
  <c r="AE917" i="8"/>
  <c r="Z917" i="8"/>
  <c r="AA917" i="8"/>
  <c r="AE923" i="8"/>
  <c r="AF923" i="8" s="1"/>
  <c r="E923" i="12" s="1"/>
  <c r="Z923" i="8"/>
  <c r="AA923" i="8"/>
  <c r="AE929" i="8"/>
  <c r="Z929" i="8"/>
  <c r="AE935" i="8"/>
  <c r="Z935" i="8"/>
  <c r="AA935" i="8"/>
  <c r="AE941" i="8"/>
  <c r="Z941" i="8"/>
  <c r="AA941" i="8"/>
  <c r="Y947" i="8"/>
  <c r="AE947" i="8"/>
  <c r="AF947" i="8" s="1"/>
  <c r="E947" i="12" s="1"/>
  <c r="Z947" i="8"/>
  <c r="AA947" i="8"/>
  <c r="AE953" i="8"/>
  <c r="Z953" i="8"/>
  <c r="AA953" i="8"/>
  <c r="AE959" i="8"/>
  <c r="Z959" i="8"/>
  <c r="AA959" i="8"/>
  <c r="AE965" i="8"/>
  <c r="Z965" i="8"/>
  <c r="AA965" i="8"/>
  <c r="AE971" i="8"/>
  <c r="AF971" i="8" s="1"/>
  <c r="E971" i="12" s="1"/>
  <c r="Z971" i="8"/>
  <c r="AA971" i="8"/>
  <c r="AE977" i="8"/>
  <c r="Z977" i="8"/>
  <c r="AA977" i="8"/>
  <c r="AE983" i="8"/>
  <c r="AF983" i="8" s="1"/>
  <c r="E983" i="12" s="1"/>
  <c r="Z983" i="8"/>
  <c r="AE989" i="8"/>
  <c r="AF989" i="8" s="1"/>
  <c r="E989" i="12" s="1"/>
  <c r="Z989" i="8"/>
  <c r="AA989" i="8"/>
  <c r="AE995" i="8"/>
  <c r="Z995" i="8"/>
  <c r="AA995" i="8"/>
  <c r="AE1001" i="8"/>
  <c r="Z1001" i="8"/>
  <c r="AA1001" i="8"/>
  <c r="AE1007" i="8"/>
  <c r="Z1007" i="8"/>
  <c r="AA1007" i="8"/>
  <c r="AE1013" i="8"/>
  <c r="AF1013" i="8" s="1"/>
  <c r="E1013" i="12" s="1"/>
  <c r="Z1013" i="8"/>
  <c r="AA1013" i="8"/>
  <c r="AE1019" i="8"/>
  <c r="Z1019" i="8"/>
  <c r="AA1019" i="8"/>
  <c r="AE1025" i="8"/>
  <c r="Z1025" i="8"/>
  <c r="AA1025" i="8"/>
  <c r="AE1031" i="8"/>
  <c r="Z1031" i="8"/>
  <c r="AA1031" i="8"/>
  <c r="AE1037" i="8"/>
  <c r="AA1037" i="8"/>
  <c r="Z1037" i="8"/>
  <c r="AE1043" i="8"/>
  <c r="Z1043" i="8"/>
  <c r="AA1043" i="8"/>
  <c r="AE1049" i="8"/>
  <c r="AF1049" i="8" s="1"/>
  <c r="E1049" i="12" s="1"/>
  <c r="Z1049" i="8"/>
  <c r="AA1049" i="8"/>
  <c r="AE1055" i="8"/>
  <c r="AA1055" i="8"/>
  <c r="Z1055" i="8"/>
  <c r="AE1061" i="8"/>
  <c r="AA1061" i="8"/>
  <c r="AE1067" i="8"/>
  <c r="AF1067" i="8" s="1"/>
  <c r="E1067" i="12" s="1"/>
  <c r="AA1067" i="8"/>
  <c r="Z1067" i="8"/>
  <c r="AE1073" i="8"/>
  <c r="AA1073" i="8"/>
  <c r="Z1073" i="8"/>
  <c r="AE1079" i="8"/>
  <c r="AF1079" i="8" s="1"/>
  <c r="E1079" i="12" s="1"/>
  <c r="Z1079" i="8"/>
  <c r="AA1079" i="8"/>
  <c r="Z107" i="8"/>
  <c r="Z161" i="8"/>
  <c r="Z215" i="8"/>
  <c r="Z269" i="8"/>
  <c r="Z323" i="8"/>
  <c r="Z377" i="8"/>
  <c r="Z431" i="8"/>
  <c r="AA507" i="8"/>
  <c r="AA533" i="8"/>
  <c r="Z573" i="8"/>
  <c r="AA619" i="8"/>
  <c r="Z651" i="8"/>
  <c r="AA677" i="8"/>
  <c r="AA887" i="8"/>
  <c r="AA929" i="8"/>
  <c r="AE564" i="8"/>
  <c r="AF564" i="8" s="1"/>
  <c r="E564" i="12" s="1"/>
  <c r="Z564" i="8"/>
  <c r="AE570" i="8"/>
  <c r="AF570" i="8" s="1"/>
  <c r="E570" i="12" s="1"/>
  <c r="AA570" i="8"/>
  <c r="AE576" i="8"/>
  <c r="AA576" i="8"/>
  <c r="AE582" i="8"/>
  <c r="Z582" i="8"/>
  <c r="AE588" i="8"/>
  <c r="AF588" i="8" s="1"/>
  <c r="E588" i="12" s="1"/>
  <c r="Z588" i="8"/>
  <c r="AE600" i="8"/>
  <c r="Z600" i="8"/>
  <c r="AA600" i="8"/>
  <c r="AE606" i="8"/>
  <c r="Z606" i="8"/>
  <c r="AE612" i="8"/>
  <c r="AA612" i="8"/>
  <c r="AE618" i="8"/>
  <c r="Z618" i="8"/>
  <c r="AA618" i="8"/>
  <c r="AE636" i="8"/>
  <c r="AF636" i="8" s="1"/>
  <c r="E636" i="12" s="1"/>
  <c r="Z636" i="8"/>
  <c r="AE642" i="8"/>
  <c r="Z642" i="8"/>
  <c r="AE648" i="8"/>
  <c r="AF648" i="8" s="1"/>
  <c r="E648" i="12" s="1"/>
  <c r="AA648" i="8"/>
  <c r="AE654" i="8"/>
  <c r="Z654" i="8"/>
  <c r="AA654" i="8"/>
  <c r="AE666" i="8"/>
  <c r="Z666" i="8"/>
  <c r="AE672" i="8"/>
  <c r="Z672" i="8"/>
  <c r="AE678" i="8"/>
  <c r="AA678" i="8"/>
  <c r="Z678" i="8"/>
  <c r="AE684" i="8"/>
  <c r="AF684" i="8" s="1"/>
  <c r="E684" i="12" s="1"/>
  <c r="Z684" i="8"/>
  <c r="AE690" i="8"/>
  <c r="AF690" i="8" s="1"/>
  <c r="E690" i="12" s="1"/>
  <c r="Z690" i="8"/>
  <c r="AA690" i="8"/>
  <c r="AE696" i="8"/>
  <c r="Z696" i="8"/>
  <c r="AA696" i="8"/>
  <c r="AE702" i="8"/>
  <c r="AF702" i="8" s="1"/>
  <c r="E702" i="12" s="1"/>
  <c r="AA702" i="8"/>
  <c r="Z702" i="8"/>
  <c r="AE708" i="8"/>
  <c r="Z708" i="8"/>
  <c r="AE714" i="8"/>
  <c r="AA714" i="8"/>
  <c r="AE720" i="8"/>
  <c r="AF720" i="8" s="1"/>
  <c r="E720" i="12" s="1"/>
  <c r="Z720" i="8"/>
  <c r="AE726" i="8"/>
  <c r="Z726" i="8"/>
  <c r="AA726" i="8"/>
  <c r="AE732" i="8"/>
  <c r="AF732" i="8" s="1"/>
  <c r="E732" i="12" s="1"/>
  <c r="AA732" i="8"/>
  <c r="Z732" i="8"/>
  <c r="AE738" i="8"/>
  <c r="AA738" i="8"/>
  <c r="Z738" i="8"/>
  <c r="AE744" i="8"/>
  <c r="AF744" i="8" s="1"/>
  <c r="E744" i="12" s="1"/>
  <c r="Z744" i="8"/>
  <c r="AA744" i="8"/>
  <c r="AE750" i="8"/>
  <c r="AA750" i="8"/>
  <c r="AE756" i="8"/>
  <c r="AA756" i="8"/>
  <c r="Z756" i="8"/>
  <c r="AE762" i="8"/>
  <c r="Z762" i="8"/>
  <c r="AA762" i="8"/>
  <c r="AE768" i="8"/>
  <c r="AA768" i="8"/>
  <c r="Z768" i="8"/>
  <c r="AE774" i="8"/>
  <c r="Z774" i="8"/>
  <c r="AA774" i="8"/>
  <c r="AE780" i="8"/>
  <c r="Z780" i="8"/>
  <c r="AA780" i="8"/>
  <c r="AE786" i="8"/>
  <c r="AA786" i="8"/>
  <c r="AE792" i="8"/>
  <c r="AA792" i="8"/>
  <c r="AE798" i="8"/>
  <c r="AF798" i="8" s="1"/>
  <c r="E798" i="12" s="1"/>
  <c r="Z798" i="8"/>
  <c r="AA798" i="8"/>
  <c r="AE804" i="8"/>
  <c r="Z804" i="8"/>
  <c r="AA804" i="8"/>
  <c r="AE810" i="8"/>
  <c r="AF810" i="8" s="1"/>
  <c r="E810" i="12" s="1"/>
  <c r="AA810" i="8"/>
  <c r="Z810" i="8"/>
  <c r="AE816" i="8"/>
  <c r="Z816" i="8"/>
  <c r="AA816" i="8"/>
  <c r="AE822" i="8"/>
  <c r="Z822" i="8"/>
  <c r="AE828" i="8"/>
  <c r="Z828" i="8"/>
  <c r="AE834" i="8"/>
  <c r="AF834" i="8" s="1"/>
  <c r="E834" i="12" s="1"/>
  <c r="Z834" i="8"/>
  <c r="AA834" i="8"/>
  <c r="AE840" i="8"/>
  <c r="AF840" i="8" s="1"/>
  <c r="E840" i="12" s="1"/>
  <c r="AA840" i="8"/>
  <c r="Z840" i="8"/>
  <c r="AE846" i="8"/>
  <c r="AF846" i="8" s="1"/>
  <c r="E846" i="12" s="1"/>
  <c r="AA846" i="8"/>
  <c r="Z846" i="8"/>
  <c r="AE852" i="8"/>
  <c r="AF852" i="8" s="1"/>
  <c r="E852" i="12" s="1"/>
  <c r="Z852" i="8"/>
  <c r="AA852" i="8"/>
  <c r="AE858" i="8"/>
  <c r="AF858" i="8" s="1"/>
  <c r="E858" i="12" s="1"/>
  <c r="AA858" i="8"/>
  <c r="Z858" i="8"/>
  <c r="AE864" i="8"/>
  <c r="AF864" i="8" s="1"/>
  <c r="E864" i="12" s="1"/>
  <c r="AA864" i="8"/>
  <c r="Z864" i="8"/>
  <c r="AE870" i="8"/>
  <c r="AF870" i="8" s="1"/>
  <c r="Z870" i="8"/>
  <c r="AA870" i="8"/>
  <c r="AE876" i="8"/>
  <c r="AA876" i="8"/>
  <c r="Z876" i="8"/>
  <c r="AE882" i="8"/>
  <c r="AF882" i="8" s="1"/>
  <c r="E882" i="12" s="1"/>
  <c r="Z882" i="8"/>
  <c r="AA882" i="8"/>
  <c r="AE888" i="8"/>
  <c r="Z888" i="8"/>
  <c r="AA888" i="8"/>
  <c r="AE894" i="8"/>
  <c r="AA894" i="8"/>
  <c r="Z894" i="8"/>
  <c r="AE900" i="8"/>
  <c r="Z900" i="8"/>
  <c r="AE906" i="8"/>
  <c r="Z906" i="8"/>
  <c r="AE912" i="8"/>
  <c r="Z912" i="8"/>
  <c r="AA912" i="8"/>
  <c r="AE918" i="8"/>
  <c r="AF918" i="8" s="1"/>
  <c r="E918" i="12" s="1"/>
  <c r="Z918" i="8"/>
  <c r="AA918" i="8"/>
  <c r="AE924" i="8"/>
  <c r="AA924" i="8"/>
  <c r="Z924" i="8"/>
  <c r="AE930" i="8"/>
  <c r="AA930" i="8"/>
  <c r="Z930" i="8"/>
  <c r="AE936" i="8"/>
  <c r="Z936" i="8"/>
  <c r="AE942" i="8"/>
  <c r="AF942" i="8" s="1"/>
  <c r="E942" i="12" s="1"/>
  <c r="AA942" i="8"/>
  <c r="Z942" i="8"/>
  <c r="AE948" i="8"/>
  <c r="AF948" i="8" s="1"/>
  <c r="E948" i="12" s="1"/>
  <c r="Z948" i="8"/>
  <c r="AA948" i="8"/>
  <c r="AE954" i="8"/>
  <c r="Z954" i="8"/>
  <c r="AA954" i="8"/>
  <c r="AE960" i="8"/>
  <c r="AF960" i="8" s="1"/>
  <c r="E960" i="12" s="1"/>
  <c r="AA960" i="8"/>
  <c r="AE966" i="8"/>
  <c r="AA966" i="8"/>
  <c r="Z966" i="8"/>
  <c r="AE972" i="8"/>
  <c r="Z972" i="8"/>
  <c r="AA972" i="8"/>
  <c r="AE978" i="8"/>
  <c r="AF978" i="8" s="1"/>
  <c r="E978" i="12" s="1"/>
  <c r="Z978" i="8"/>
  <c r="AA978" i="8"/>
  <c r="AE984" i="8"/>
  <c r="AA984" i="8"/>
  <c r="Z984" i="8"/>
  <c r="AE990" i="8"/>
  <c r="AF990" i="8" s="1"/>
  <c r="E990" i="12" s="1"/>
  <c r="Z990" i="8"/>
  <c r="AA990" i="8"/>
  <c r="AE996" i="8"/>
  <c r="AA996" i="8"/>
  <c r="Z996" i="8"/>
  <c r="AE1002" i="8"/>
  <c r="AA1002" i="8"/>
  <c r="Z1002" i="8"/>
  <c r="AE1008" i="8"/>
  <c r="Z1008" i="8"/>
  <c r="AA1008" i="8"/>
  <c r="AE1014" i="8"/>
  <c r="AF1014" i="8" s="1"/>
  <c r="E1014" i="12" s="1"/>
  <c r="AA1014" i="8"/>
  <c r="AE1020" i="8"/>
  <c r="AA1020" i="8"/>
  <c r="Z1020" i="8"/>
  <c r="AE1026" i="8"/>
  <c r="Z1026" i="8"/>
  <c r="AA1026" i="8"/>
  <c r="AE1032" i="8"/>
  <c r="AA1032" i="8"/>
  <c r="Z1032" i="8"/>
  <c r="AE1038" i="8"/>
  <c r="Z1038" i="8"/>
  <c r="AA1038" i="8"/>
  <c r="AE1044" i="8"/>
  <c r="AF1044" i="8" s="1"/>
  <c r="E1044" i="12" s="1"/>
  <c r="Z1044" i="8"/>
  <c r="AA1044" i="8"/>
  <c r="AE1050" i="8"/>
  <c r="Z1050" i="8"/>
  <c r="AA1050" i="8"/>
  <c r="AE1056" i="8"/>
  <c r="AF1056" i="8" s="1"/>
  <c r="Z1056" i="8"/>
  <c r="AA1056" i="8"/>
  <c r="AE1062" i="8"/>
  <c r="Z1062" i="8"/>
  <c r="AA1062" i="8"/>
  <c r="AE1068" i="8"/>
  <c r="AF1068" i="8" s="1"/>
  <c r="E1068" i="12" s="1"/>
  <c r="Z1068" i="8"/>
  <c r="AA1068" i="8"/>
  <c r="AE1074" i="8"/>
  <c r="Z1074" i="8"/>
  <c r="AA1074" i="8"/>
  <c r="AE1080" i="8"/>
  <c r="AF1080" i="8" s="1"/>
  <c r="E1080" i="12" s="1"/>
  <c r="Z1080" i="8"/>
  <c r="AA1080" i="8"/>
  <c r="AE1086" i="8"/>
  <c r="Z1086" i="8"/>
  <c r="AA1086" i="8"/>
  <c r="AE1092" i="8"/>
  <c r="AF1092" i="8" s="1"/>
  <c r="Z1092" i="8"/>
  <c r="AA1092" i="8"/>
  <c r="AE1098" i="8"/>
  <c r="Z1098" i="8"/>
  <c r="AA1098" i="8"/>
  <c r="AE1104" i="8"/>
  <c r="AF1104" i="8" s="1"/>
  <c r="E1104" i="12" s="1"/>
  <c r="Z1104" i="8"/>
  <c r="AA1104" i="8"/>
  <c r="AE1110" i="8"/>
  <c r="Z1110" i="8"/>
  <c r="AA1110" i="8"/>
  <c r="AE1116" i="8"/>
  <c r="Z1116" i="8"/>
  <c r="AA1116" i="8"/>
  <c r="AE1122" i="8"/>
  <c r="Z1122" i="8"/>
  <c r="AA1122" i="8"/>
  <c r="AE1128" i="8"/>
  <c r="Z1128" i="8"/>
  <c r="AA1128" i="8"/>
  <c r="AE1134" i="8"/>
  <c r="Z1134" i="8"/>
  <c r="AA1134" i="8"/>
  <c r="AE1140" i="8"/>
  <c r="AF1140" i="8" s="1"/>
  <c r="Z1140" i="8"/>
  <c r="AA1140" i="8"/>
  <c r="AE1146" i="8"/>
  <c r="Z1146" i="8"/>
  <c r="AA1146" i="8"/>
  <c r="AE1152" i="8"/>
  <c r="Z1152" i="8"/>
  <c r="AA1152" i="8"/>
  <c r="AE1158" i="8"/>
  <c r="Z1158" i="8"/>
  <c r="AA1158" i="8"/>
  <c r="AE1164" i="8"/>
  <c r="AF1164" i="8" s="1"/>
  <c r="E1164" i="12" s="1"/>
  <c r="Z1164" i="8"/>
  <c r="AA1164" i="8"/>
  <c r="AE1170" i="8"/>
  <c r="Z1170" i="8"/>
  <c r="AA1170" i="8"/>
  <c r="AE1176" i="8"/>
  <c r="Z1176" i="8"/>
  <c r="AA1176" i="8"/>
  <c r="AE1182" i="8"/>
  <c r="Z1182" i="8"/>
  <c r="AA1182" i="8"/>
  <c r="AE1188" i="8"/>
  <c r="Z1188" i="8"/>
  <c r="AA1188" i="8"/>
  <c r="AE1194" i="8"/>
  <c r="Z1194" i="8"/>
  <c r="AA1194" i="8"/>
  <c r="AE1200" i="8"/>
  <c r="AF1200" i="8" s="1"/>
  <c r="E1200" i="12" s="1"/>
  <c r="Z1200" i="8"/>
  <c r="AA1200" i="8"/>
  <c r="AE1206" i="8"/>
  <c r="Z1206" i="8"/>
  <c r="AA1206" i="8"/>
  <c r="Z17" i="8"/>
  <c r="Z35" i="8"/>
  <c r="Z71" i="8"/>
  <c r="Z113" i="8"/>
  <c r="Z119" i="8"/>
  <c r="Z167" i="8"/>
  <c r="Z173" i="8"/>
  <c r="Z221" i="8"/>
  <c r="Z227" i="8"/>
  <c r="Z275" i="8"/>
  <c r="Z281" i="8"/>
  <c r="Z329" i="8"/>
  <c r="Z335" i="8"/>
  <c r="Z383" i="8"/>
  <c r="Z389" i="8"/>
  <c r="Z437" i="8"/>
  <c r="Z443" i="8"/>
  <c r="AA515" i="8"/>
  <c r="AA521" i="8"/>
  <c r="AA573" i="8"/>
  <c r="AA582" i="8"/>
  <c r="AA629" i="8"/>
  <c r="AA636" i="8"/>
  <c r="Z645" i="8"/>
  <c r="AA651" i="8"/>
  <c r="Z660" i="8"/>
  <c r="AA725" i="8"/>
  <c r="AA755" i="8"/>
  <c r="Z786" i="8"/>
  <c r="AA893" i="8"/>
  <c r="AA936" i="8"/>
  <c r="AE594" i="8"/>
  <c r="AE607" i="8"/>
  <c r="AF607" i="8" s="1"/>
  <c r="E607" i="12" s="1"/>
  <c r="Z607" i="8"/>
  <c r="AA607" i="8"/>
  <c r="U613" i="8"/>
  <c r="AE613" i="8"/>
  <c r="AA613" i="8"/>
  <c r="AE625" i="8"/>
  <c r="AF625" i="8" s="1"/>
  <c r="E625" i="12" s="1"/>
  <c r="Z625" i="8"/>
  <c r="U631" i="8"/>
  <c r="AE631" i="8"/>
  <c r="AF631" i="8" s="1"/>
  <c r="E631" i="12" s="1"/>
  <c r="Z631" i="8"/>
  <c r="AA631" i="8"/>
  <c r="AE637" i="8"/>
  <c r="AF637" i="8" s="1"/>
  <c r="E637" i="12" s="1"/>
  <c r="Z637" i="8"/>
  <c r="AE643" i="8"/>
  <c r="Z643" i="8"/>
  <c r="AA643" i="8"/>
  <c r="AE649" i="8"/>
  <c r="Z649" i="8"/>
  <c r="AE661" i="8"/>
  <c r="Z661" i="8"/>
  <c r="AA661" i="8"/>
  <c r="AE667" i="8"/>
  <c r="AF667" i="8" s="1"/>
  <c r="E667" i="12" s="1"/>
  <c r="AA667" i="8"/>
  <c r="AE673" i="8"/>
  <c r="AF673" i="8" s="1"/>
  <c r="E673" i="12" s="1"/>
  <c r="Z673" i="8"/>
  <c r="AE679" i="8"/>
  <c r="AF679" i="8" s="1"/>
  <c r="Z679" i="8"/>
  <c r="AE685" i="8"/>
  <c r="AF685" i="8" s="1"/>
  <c r="E685" i="12" s="1"/>
  <c r="AA685" i="8"/>
  <c r="Z685" i="8"/>
  <c r="AE691" i="8"/>
  <c r="AA691" i="8"/>
  <c r="Z691" i="8"/>
  <c r="AE697" i="8"/>
  <c r="Z697" i="8"/>
  <c r="AA697" i="8"/>
  <c r="AE703" i="8"/>
  <c r="AA703" i="8"/>
  <c r="AE709" i="8"/>
  <c r="Z709" i="8"/>
  <c r="AA709" i="8"/>
  <c r="AE715" i="8"/>
  <c r="AF715" i="8" s="1"/>
  <c r="E715" i="12" s="1"/>
  <c r="Z715" i="8"/>
  <c r="AE721" i="8"/>
  <c r="AF721" i="8" s="1"/>
  <c r="E721" i="12" s="1"/>
  <c r="AA721" i="8"/>
  <c r="Z721" i="8"/>
  <c r="AE727" i="8"/>
  <c r="AA727" i="8"/>
  <c r="Z727" i="8"/>
  <c r="AE733" i="8"/>
  <c r="AF733" i="8" s="1"/>
  <c r="E733" i="12" s="1"/>
  <c r="Z733" i="8"/>
  <c r="AA733" i="8"/>
  <c r="U739" i="8"/>
  <c r="AE739" i="8"/>
  <c r="AF739" i="8" s="1"/>
  <c r="E739" i="12" s="1"/>
  <c r="Z739" i="8"/>
  <c r="AE745" i="8"/>
  <c r="AF745" i="8" s="1"/>
  <c r="E745" i="12" s="1"/>
  <c r="AA745" i="8"/>
  <c r="AE751" i="8"/>
  <c r="Z751" i="8"/>
  <c r="AA751" i="8"/>
  <c r="AE757" i="8"/>
  <c r="AA757" i="8"/>
  <c r="Z757" i="8"/>
  <c r="U763" i="8"/>
  <c r="AE763" i="8"/>
  <c r="AA763" i="8"/>
  <c r="Z763" i="8"/>
  <c r="AE769" i="8"/>
  <c r="AF769" i="8" s="1"/>
  <c r="E769" i="12" s="1"/>
  <c r="Z769" i="8"/>
  <c r="AA769" i="8"/>
  <c r="AE775" i="8"/>
  <c r="Z775" i="8"/>
  <c r="AE781" i="8"/>
  <c r="AA781" i="8"/>
  <c r="AE787" i="8"/>
  <c r="AF787" i="8" s="1"/>
  <c r="E787" i="12" s="1"/>
  <c r="Z787" i="8"/>
  <c r="AA787" i="8"/>
  <c r="AE793" i="8"/>
  <c r="AF793" i="8" s="1"/>
  <c r="E793" i="12" s="1"/>
  <c r="AA793" i="8"/>
  <c r="Z793" i="8"/>
  <c r="U799" i="8"/>
  <c r="AE799" i="8"/>
  <c r="AA799" i="8"/>
  <c r="Z799" i="8"/>
  <c r="AE805" i="8"/>
  <c r="Z805" i="8"/>
  <c r="AA805" i="8"/>
  <c r="AE811" i="8"/>
  <c r="AF811" i="8" s="1"/>
  <c r="E811" i="12" s="1"/>
  <c r="Z811" i="8"/>
  <c r="AE817" i="8"/>
  <c r="AF817" i="8" s="1"/>
  <c r="E817" i="12" s="1"/>
  <c r="Z817" i="8"/>
  <c r="AE823" i="8"/>
  <c r="Z823" i="8"/>
  <c r="AA823" i="8"/>
  <c r="AE829" i="8"/>
  <c r="AA829" i="8"/>
  <c r="Z829" i="8"/>
  <c r="U835" i="8"/>
  <c r="AE835" i="8"/>
  <c r="AF835" i="8" s="1"/>
  <c r="E835" i="12" s="1"/>
  <c r="Z835" i="8"/>
  <c r="AE841" i="8"/>
  <c r="Z841" i="8"/>
  <c r="AE847" i="8"/>
  <c r="Z847" i="8"/>
  <c r="AA847" i="8"/>
  <c r="AE853" i="8"/>
  <c r="AA853" i="8"/>
  <c r="Z853" i="8"/>
  <c r="AE859" i="8"/>
  <c r="Z859" i="8"/>
  <c r="AA859" i="8"/>
  <c r="AE865" i="8"/>
  <c r="AF865" i="8" s="1"/>
  <c r="AA865" i="8"/>
  <c r="Z865" i="8"/>
  <c r="U871" i="8"/>
  <c r="AE871" i="8"/>
  <c r="AF871" i="8" s="1"/>
  <c r="E871" i="12" s="1"/>
  <c r="AA871" i="8"/>
  <c r="Z871" i="8"/>
  <c r="AE877" i="8"/>
  <c r="Z877" i="8"/>
  <c r="AA877" i="8"/>
  <c r="AE883" i="8"/>
  <c r="AF883" i="8" s="1"/>
  <c r="E883" i="12" s="1"/>
  <c r="AA883" i="8"/>
  <c r="Z883" i="8"/>
  <c r="AE889" i="8"/>
  <c r="AA889" i="8"/>
  <c r="Z889" i="8"/>
  <c r="AE895" i="8"/>
  <c r="Z895" i="8"/>
  <c r="AA895" i="8"/>
  <c r="AE901" i="8"/>
  <c r="AA901" i="8"/>
  <c r="Z901" i="8"/>
  <c r="U907" i="8"/>
  <c r="AE907" i="8"/>
  <c r="AF907" i="8" s="1"/>
  <c r="E907" i="12" s="1"/>
  <c r="AA907" i="8"/>
  <c r="Z907" i="8"/>
  <c r="Y907" i="8"/>
  <c r="AC907" i="8" s="1"/>
  <c r="AE913" i="8"/>
  <c r="Z913" i="8"/>
  <c r="AE919" i="8"/>
  <c r="AF919" i="8" s="1"/>
  <c r="E919" i="12" s="1"/>
  <c r="AA919" i="8"/>
  <c r="Z919" i="8"/>
  <c r="AE925" i="8"/>
  <c r="AF925" i="8" s="1"/>
  <c r="E925" i="12" s="1"/>
  <c r="Z925" i="8"/>
  <c r="AA925" i="8"/>
  <c r="AE931" i="8"/>
  <c r="AF931" i="8" s="1"/>
  <c r="E931" i="12" s="1"/>
  <c r="AA931" i="8"/>
  <c r="Z931" i="8"/>
  <c r="AE937" i="8"/>
  <c r="AA937" i="8"/>
  <c r="Z937" i="8"/>
  <c r="U943" i="8"/>
  <c r="AE943" i="8"/>
  <c r="AF943" i="8" s="1"/>
  <c r="Z943" i="8"/>
  <c r="AA943" i="8"/>
  <c r="AE949" i="8"/>
  <c r="AA949" i="8"/>
  <c r="Z949" i="8"/>
  <c r="AE955" i="8"/>
  <c r="AF955" i="8" s="1"/>
  <c r="E955" i="12" s="1"/>
  <c r="AA955" i="8"/>
  <c r="Z955" i="8"/>
  <c r="AE961" i="8"/>
  <c r="Z961" i="8"/>
  <c r="AA961" i="8"/>
  <c r="AE967" i="8"/>
  <c r="AF967" i="8" s="1"/>
  <c r="AA967" i="8"/>
  <c r="AE973" i="8"/>
  <c r="AF973" i="8" s="1"/>
  <c r="E973" i="12" s="1"/>
  <c r="AA973" i="8"/>
  <c r="Z973" i="8"/>
  <c r="U979" i="8"/>
  <c r="AE979" i="8"/>
  <c r="AF979" i="8" s="1"/>
  <c r="E979" i="12" s="1"/>
  <c r="Z979" i="8"/>
  <c r="AA979" i="8"/>
  <c r="AE985" i="8"/>
  <c r="AA985" i="8"/>
  <c r="Z985" i="8"/>
  <c r="AE991" i="8"/>
  <c r="AF991" i="8" s="1"/>
  <c r="E991" i="12" s="1"/>
  <c r="Z991" i="8"/>
  <c r="AE997" i="8"/>
  <c r="Z997" i="8"/>
  <c r="AA997" i="8"/>
  <c r="AE1003" i="8"/>
  <c r="AF1003" i="8" s="1"/>
  <c r="E1003" i="12" s="1"/>
  <c r="AA1003" i="8"/>
  <c r="Z1003" i="8"/>
  <c r="AE1009" i="8"/>
  <c r="AF1009" i="8" s="1"/>
  <c r="E1009" i="12" s="1"/>
  <c r="AA1009" i="8"/>
  <c r="Z1009" i="8"/>
  <c r="U1015" i="8"/>
  <c r="AE1015" i="8"/>
  <c r="AF1015" i="8" s="1"/>
  <c r="E1015" i="12" s="1"/>
  <c r="Z1015" i="8"/>
  <c r="AA1015" i="8"/>
  <c r="AE1021" i="8"/>
  <c r="AF1021" i="8" s="1"/>
  <c r="E1021" i="12" s="1"/>
  <c r="Z1021" i="8"/>
  <c r="AA1021" i="8"/>
  <c r="AE1027" i="8"/>
  <c r="AA1027" i="8"/>
  <c r="Z1027" i="8"/>
  <c r="AE1033" i="8"/>
  <c r="Z1033" i="8"/>
  <c r="AA1033" i="8"/>
  <c r="AE1039" i="8"/>
  <c r="AA1039" i="8"/>
  <c r="AE1045" i="8"/>
  <c r="AF1045" i="8" s="1"/>
  <c r="E1045" i="12" s="1"/>
  <c r="Z1045" i="8"/>
  <c r="AA1045" i="8"/>
  <c r="U1051" i="8"/>
  <c r="AE1051" i="8"/>
  <c r="AF1051" i="8" s="1"/>
  <c r="AA1051" i="8"/>
  <c r="Z1051" i="8"/>
  <c r="AE1057" i="8"/>
  <c r="AA1057" i="8"/>
  <c r="Z1057" i="8"/>
  <c r="AE1063" i="8"/>
  <c r="Z1063" i="8"/>
  <c r="AA1063" i="8"/>
  <c r="AE1069" i="8"/>
  <c r="AA1069" i="8"/>
  <c r="Z1069" i="8"/>
  <c r="AE1075" i="8"/>
  <c r="Z1075" i="8"/>
  <c r="AA1075" i="8"/>
  <c r="AE1081" i="8"/>
  <c r="Z1081" i="8"/>
  <c r="AA1081" i="8"/>
  <c r="U1087" i="8"/>
  <c r="AE1087" i="8"/>
  <c r="AA1087" i="8"/>
  <c r="Z1087" i="8"/>
  <c r="AE1093" i="8"/>
  <c r="AA1093" i="8"/>
  <c r="Z1093" i="8"/>
  <c r="AE1099" i="8"/>
  <c r="Z1099" i="8"/>
  <c r="AA1099" i="8"/>
  <c r="AE1105" i="8"/>
  <c r="AF1105" i="8" s="1"/>
  <c r="E1105" i="12" s="1"/>
  <c r="Z1105" i="8"/>
  <c r="AA1105" i="8"/>
  <c r="AE1111" i="8"/>
  <c r="Z1111" i="8"/>
  <c r="AA1111" i="8"/>
  <c r="AE1117" i="8"/>
  <c r="AF1117" i="8" s="1"/>
  <c r="E1117" i="12" s="1"/>
  <c r="Z1117" i="8"/>
  <c r="AA1117" i="8"/>
  <c r="U1123" i="8"/>
  <c r="AE1123" i="8"/>
  <c r="AF1123" i="8" s="1"/>
  <c r="E1123" i="12" s="1"/>
  <c r="Z1123" i="8"/>
  <c r="AA1123" i="8"/>
  <c r="AE1129" i="8"/>
  <c r="AA1129" i="8"/>
  <c r="Z1129" i="8"/>
  <c r="AE1135" i="8"/>
  <c r="AF1135" i="8" s="1"/>
  <c r="E1135" i="12" s="1"/>
  <c r="Z1135" i="8"/>
  <c r="AA1135" i="8"/>
  <c r="AE1141" i="8"/>
  <c r="AF1141" i="8" s="1"/>
  <c r="E1141" i="12" s="1"/>
  <c r="Z1141" i="8"/>
  <c r="AA1141" i="8"/>
  <c r="AE1147" i="8"/>
  <c r="AF1147" i="8" s="1"/>
  <c r="E1147" i="12" s="1"/>
  <c r="AA1147" i="8"/>
  <c r="Z1147" i="8"/>
  <c r="AE1153" i="8"/>
  <c r="AF1153" i="8" s="1"/>
  <c r="E1153" i="12" s="1"/>
  <c r="Z1153" i="8"/>
  <c r="AA1153" i="8"/>
  <c r="U1159" i="8"/>
  <c r="AE1159" i="8"/>
  <c r="Z1159" i="8"/>
  <c r="AA1159" i="8"/>
  <c r="AE1165" i="8"/>
  <c r="AA1165" i="8"/>
  <c r="AE1171" i="8"/>
  <c r="AF1171" i="8" s="1"/>
  <c r="E1171" i="12" s="1"/>
  <c r="Z1171" i="8"/>
  <c r="AA1171" i="8"/>
  <c r="AE1177" i="8"/>
  <c r="AF1177" i="8" s="1"/>
  <c r="E1177" i="12" s="1"/>
  <c r="Z1177" i="8"/>
  <c r="AE1183" i="8"/>
  <c r="AA1183" i="8"/>
  <c r="Z1183" i="8"/>
  <c r="AE1189" i="8"/>
  <c r="Z1189" i="8"/>
  <c r="AA1189" i="8"/>
  <c r="U1195" i="8"/>
  <c r="AE1195" i="8"/>
  <c r="AF1195" i="8" s="1"/>
  <c r="E1195" i="12" s="1"/>
  <c r="Z1195" i="8"/>
  <c r="AA1195" i="8"/>
  <c r="AE1201" i="8"/>
  <c r="AF1201" i="8" s="1"/>
  <c r="E1201" i="12" s="1"/>
  <c r="AA1201" i="8"/>
  <c r="Z1201" i="8"/>
  <c r="AE1207" i="8"/>
  <c r="AF1207" i="8" s="1"/>
  <c r="E1207" i="12" s="1"/>
  <c r="Z1207" i="8"/>
  <c r="AA1207" i="8"/>
  <c r="Z125" i="8"/>
  <c r="Z179" i="8"/>
  <c r="Z233" i="8"/>
  <c r="Z287" i="8"/>
  <c r="Z341" i="8"/>
  <c r="Z395" i="8"/>
  <c r="Z449" i="8"/>
  <c r="AA503" i="8"/>
  <c r="AA509" i="8"/>
  <c r="Z555" i="8"/>
  <c r="Z576" i="8"/>
  <c r="AA606" i="8"/>
  <c r="Z615" i="8"/>
  <c r="Z630" i="8"/>
  <c r="AA637" i="8"/>
  <c r="AA645" i="8"/>
  <c r="AA653" i="8"/>
  <c r="AA660" i="8"/>
  <c r="Z714" i="8"/>
  <c r="Z792" i="8"/>
  <c r="AA822" i="8"/>
  <c r="AA900" i="8"/>
  <c r="AA991" i="8"/>
  <c r="Z1039" i="8"/>
  <c r="AE548" i="8"/>
  <c r="AF548" i="8" s="1"/>
  <c r="E548" i="12" s="1"/>
  <c r="Z548" i="8"/>
  <c r="AE554" i="8"/>
  <c r="Z554" i="8"/>
  <c r="AE560" i="8"/>
  <c r="Z560" i="8"/>
  <c r="AA560" i="8"/>
  <c r="AE566" i="8"/>
  <c r="Z566" i="8"/>
  <c r="AA566" i="8"/>
  <c r="AE572" i="8"/>
  <c r="Z572" i="8"/>
  <c r="AE578" i="8"/>
  <c r="AF578" i="8" s="1"/>
  <c r="E578" i="12" s="1"/>
  <c r="Z578" i="8"/>
  <c r="AA578" i="8"/>
  <c r="AE584" i="8"/>
  <c r="AF584" i="8" s="1"/>
  <c r="E584" i="12" s="1"/>
  <c r="Z584" i="8"/>
  <c r="AE590" i="8"/>
  <c r="AF590" i="8" s="1"/>
  <c r="E590" i="12" s="1"/>
  <c r="Z590" i="8"/>
  <c r="AA590" i="8"/>
  <c r="AE596" i="8"/>
  <c r="Z596" i="8"/>
  <c r="AA596" i="8"/>
  <c r="AE602" i="8"/>
  <c r="AF602" i="8" s="1"/>
  <c r="E602" i="12" s="1"/>
  <c r="Z602" i="8"/>
  <c r="AA602" i="8"/>
  <c r="AE608" i="8"/>
  <c r="Z608" i="8"/>
  <c r="AE614" i="8"/>
  <c r="Z614" i="8"/>
  <c r="AA614" i="8"/>
  <c r="AE620" i="8"/>
  <c r="Z620" i="8"/>
  <c r="AE626" i="8"/>
  <c r="AF626" i="8" s="1"/>
  <c r="E626" i="12" s="1"/>
  <c r="Z626" i="8"/>
  <c r="AA626" i="8"/>
  <c r="AE632" i="8"/>
  <c r="AF632" i="8" s="1"/>
  <c r="E632" i="12" s="1"/>
  <c r="Z632" i="8"/>
  <c r="AA632" i="8"/>
  <c r="AE638" i="8"/>
  <c r="AF638" i="8" s="1"/>
  <c r="Z638" i="8"/>
  <c r="AA638" i="8"/>
  <c r="AE644" i="8"/>
  <c r="AF644" i="8" s="1"/>
  <c r="E644" i="12" s="1"/>
  <c r="Z644" i="8"/>
  <c r="AA644" i="8"/>
  <c r="AE650" i="8"/>
  <c r="Z650" i="8"/>
  <c r="AA650" i="8"/>
  <c r="AE656" i="8"/>
  <c r="AF656" i="8" s="1"/>
  <c r="E656" i="12" s="1"/>
  <c r="Z656" i="8"/>
  <c r="AE662" i="8"/>
  <c r="Z662" i="8"/>
  <c r="AE668" i="8"/>
  <c r="Z668" i="8"/>
  <c r="AA668" i="8"/>
  <c r="AE674" i="8"/>
  <c r="Z674" i="8"/>
  <c r="AA674" i="8"/>
  <c r="AE680" i="8"/>
  <c r="Z680" i="8"/>
  <c r="AA680" i="8"/>
  <c r="AE686" i="8"/>
  <c r="Z686" i="8"/>
  <c r="AA686" i="8"/>
  <c r="AE692" i="8"/>
  <c r="Z692" i="8"/>
  <c r="AA692" i="8"/>
  <c r="AE698" i="8"/>
  <c r="Z698" i="8"/>
  <c r="AE704" i="8"/>
  <c r="AF704" i="8" s="1"/>
  <c r="E704" i="12" s="1"/>
  <c r="Z704" i="8"/>
  <c r="AA704" i="8"/>
  <c r="AE710" i="8"/>
  <c r="Z710" i="8"/>
  <c r="AE716" i="8"/>
  <c r="Z716" i="8"/>
  <c r="AA716" i="8"/>
  <c r="AE722" i="8"/>
  <c r="Z722" i="8"/>
  <c r="AA722" i="8"/>
  <c r="AE728" i="8"/>
  <c r="Z728" i="8"/>
  <c r="AA728" i="8"/>
  <c r="AE734" i="8"/>
  <c r="AF734" i="8" s="1"/>
  <c r="E734" i="12" s="1"/>
  <c r="Z734" i="8"/>
  <c r="AE740" i="8"/>
  <c r="Z740" i="8"/>
  <c r="AA740" i="8"/>
  <c r="AE746" i="8"/>
  <c r="Z746" i="8"/>
  <c r="AA746" i="8"/>
  <c r="AE752" i="8"/>
  <c r="Z752" i="8"/>
  <c r="AA752" i="8"/>
  <c r="AE758" i="8"/>
  <c r="Z758" i="8"/>
  <c r="AA758" i="8"/>
  <c r="AE764" i="8"/>
  <c r="Z764" i="8"/>
  <c r="AA764" i="8"/>
  <c r="AE770" i="8"/>
  <c r="Z770" i="8"/>
  <c r="AA770" i="8"/>
  <c r="AE776" i="8"/>
  <c r="Z776" i="8"/>
  <c r="AA776" i="8"/>
  <c r="AE782" i="8"/>
  <c r="Z782" i="8"/>
  <c r="AA782" i="8"/>
  <c r="AE788" i="8"/>
  <c r="Z788" i="8"/>
  <c r="AA788" i="8"/>
  <c r="AE794" i="8"/>
  <c r="Z794" i="8"/>
  <c r="AA794" i="8"/>
  <c r="AE800" i="8"/>
  <c r="Z800" i="8"/>
  <c r="AA800" i="8"/>
  <c r="AE806" i="8"/>
  <c r="Z806" i="8"/>
  <c r="AA806" i="8"/>
  <c r="AE812" i="8"/>
  <c r="Z812" i="8"/>
  <c r="AA812" i="8"/>
  <c r="AE818" i="8"/>
  <c r="Z818" i="8"/>
  <c r="AA818" i="8"/>
  <c r="AE824" i="8"/>
  <c r="Z824" i="8"/>
  <c r="AA824" i="8"/>
  <c r="AE830" i="8"/>
  <c r="Z830" i="8"/>
  <c r="AA830" i="8"/>
  <c r="AE836" i="8"/>
  <c r="Z836" i="8"/>
  <c r="AA836" i="8"/>
  <c r="AE842" i="8"/>
  <c r="Z842" i="8"/>
  <c r="AA842" i="8"/>
  <c r="AE848" i="8"/>
  <c r="Z848" i="8"/>
  <c r="AA848" i="8"/>
  <c r="AE854" i="8"/>
  <c r="Z854" i="8"/>
  <c r="AE860" i="8"/>
  <c r="AF860" i="8" s="1"/>
  <c r="E860" i="12" s="1"/>
  <c r="Z860" i="8"/>
  <c r="AA860" i="8"/>
  <c r="AE866" i="8"/>
  <c r="AF866" i="8" s="1"/>
  <c r="E866" i="12" s="1"/>
  <c r="Z866" i="8"/>
  <c r="AA866" i="8"/>
  <c r="AE872" i="8"/>
  <c r="AF872" i="8" s="1"/>
  <c r="E872" i="12" s="1"/>
  <c r="Z872" i="8"/>
  <c r="AA872" i="8"/>
  <c r="AE878" i="8"/>
  <c r="AF878" i="8" s="1"/>
  <c r="E878" i="12" s="1"/>
  <c r="Z878" i="8"/>
  <c r="AA878" i="8"/>
  <c r="AE884" i="8"/>
  <c r="Z884" i="8"/>
  <c r="AA884" i="8"/>
  <c r="AE890" i="8"/>
  <c r="AF890" i="8" s="1"/>
  <c r="E890" i="12" s="1"/>
  <c r="Z890" i="8"/>
  <c r="AA890" i="8"/>
  <c r="AE896" i="8"/>
  <c r="AF896" i="8" s="1"/>
  <c r="E896" i="12" s="1"/>
  <c r="Z896" i="8"/>
  <c r="AA896" i="8"/>
  <c r="AE902" i="8"/>
  <c r="Z902" i="8"/>
  <c r="AA902" i="8"/>
  <c r="AE908" i="8"/>
  <c r="Z908" i="8"/>
  <c r="AA908" i="8"/>
  <c r="AE914" i="8"/>
  <c r="Z914" i="8"/>
  <c r="AA914" i="8"/>
  <c r="AE920" i="8"/>
  <c r="Z920" i="8"/>
  <c r="AE926" i="8"/>
  <c r="Z926" i="8"/>
  <c r="AA926" i="8"/>
  <c r="AE932" i="8"/>
  <c r="Z932" i="8"/>
  <c r="AA932" i="8"/>
  <c r="AE938" i="8"/>
  <c r="Z938" i="8"/>
  <c r="AA938" i="8"/>
  <c r="AE944" i="8"/>
  <c r="AF944" i="8" s="1"/>
  <c r="E944" i="12" s="1"/>
  <c r="Z944" i="8"/>
  <c r="AA944" i="8"/>
  <c r="AE950" i="8"/>
  <c r="Z950" i="8"/>
  <c r="AA950" i="8"/>
  <c r="AE956" i="8"/>
  <c r="AF956" i="8" s="1"/>
  <c r="E956" i="12" s="1"/>
  <c r="Z956" i="8"/>
  <c r="AA956" i="8"/>
  <c r="AE962" i="8"/>
  <c r="Z962" i="8"/>
  <c r="AA962" i="8"/>
  <c r="AE968" i="8"/>
  <c r="AF968" i="8" s="1"/>
  <c r="Z968" i="8"/>
  <c r="AA968" i="8"/>
  <c r="AE974" i="8"/>
  <c r="Z974" i="8"/>
  <c r="AA974" i="8"/>
  <c r="AE980" i="8"/>
  <c r="AF980" i="8" s="1"/>
  <c r="E980" i="12" s="1"/>
  <c r="Z980" i="8"/>
  <c r="AA980" i="8"/>
  <c r="AE986" i="8"/>
  <c r="Z986" i="8"/>
  <c r="AA986" i="8"/>
  <c r="AE992" i="8"/>
  <c r="AF992" i="8" s="1"/>
  <c r="E992" i="12" s="1"/>
  <c r="Z992" i="8"/>
  <c r="AA992" i="8"/>
  <c r="AE998" i="8"/>
  <c r="Z998" i="8"/>
  <c r="AE1004" i="8"/>
  <c r="Z1004" i="8"/>
  <c r="AA1004" i="8"/>
  <c r="AE1010" i="8"/>
  <c r="Z1010" i="8"/>
  <c r="AA1010" i="8"/>
  <c r="AE1016" i="8"/>
  <c r="Z1016" i="8"/>
  <c r="AA1016" i="8"/>
  <c r="AE1022" i="8"/>
  <c r="Z1022" i="8"/>
  <c r="AA1022" i="8"/>
  <c r="AE1028" i="8"/>
  <c r="Z1028" i="8"/>
  <c r="AA1028" i="8"/>
  <c r="AE1034" i="8"/>
  <c r="Z1034" i="8"/>
  <c r="AA1034" i="8"/>
  <c r="AE1040" i="8"/>
  <c r="AA1040" i="8"/>
  <c r="Z1040" i="8"/>
  <c r="AE1046" i="8"/>
  <c r="Z1046" i="8"/>
  <c r="AA1046" i="8"/>
  <c r="AE1052" i="8"/>
  <c r="Z1052" i="8"/>
  <c r="AA1052" i="8"/>
  <c r="AE1058" i="8"/>
  <c r="AA1058" i="8"/>
  <c r="Z1058" i="8"/>
  <c r="AE1064" i="8"/>
  <c r="AA1064" i="8"/>
  <c r="Z1064" i="8"/>
  <c r="AE1070" i="8"/>
  <c r="Z1070" i="8"/>
  <c r="AA1070" i="8"/>
  <c r="AE1076" i="8"/>
  <c r="Z1076" i="8"/>
  <c r="AA1076" i="8"/>
  <c r="AE1082" i="8"/>
  <c r="Z1082" i="8"/>
  <c r="AA1082" i="8"/>
  <c r="AE1088" i="8"/>
  <c r="Z1088" i="8"/>
  <c r="AA1088" i="8"/>
  <c r="AE1094" i="8"/>
  <c r="Z1094" i="8"/>
  <c r="AE1100" i="8"/>
  <c r="AA1100" i="8"/>
  <c r="Z1100" i="8"/>
  <c r="AE1106" i="8"/>
  <c r="AF1106" i="8" s="1"/>
  <c r="E1106" i="12" s="1"/>
  <c r="Z1106" i="8"/>
  <c r="AA1106" i="8"/>
  <c r="AE1112" i="8"/>
  <c r="AF1112" i="8" s="1"/>
  <c r="E1112" i="12" s="1"/>
  <c r="AA1112" i="8"/>
  <c r="Z1112" i="8"/>
  <c r="AE1118" i="8"/>
  <c r="AA1118" i="8"/>
  <c r="Z1118" i="8"/>
  <c r="AE1124" i="8"/>
  <c r="Z1124" i="8"/>
  <c r="AA1124" i="8"/>
  <c r="AE1130" i="8"/>
  <c r="AF1130" i="8" s="1"/>
  <c r="E1130" i="12" s="1"/>
  <c r="Z1130" i="8"/>
  <c r="AA1130" i="8"/>
  <c r="AE1136" i="8"/>
  <c r="AF1136" i="8" s="1"/>
  <c r="E1136" i="12" s="1"/>
  <c r="AA1136" i="8"/>
  <c r="AE1142" i="8"/>
  <c r="AF1142" i="8" s="1"/>
  <c r="E1142" i="12" s="1"/>
  <c r="Z1142" i="8"/>
  <c r="AA1142" i="8"/>
  <c r="AE1148" i="8"/>
  <c r="Z1148" i="8"/>
  <c r="AE1154" i="8"/>
  <c r="AA1154" i="8"/>
  <c r="Z1154" i="8"/>
  <c r="AE1160" i="8"/>
  <c r="Z1160" i="8"/>
  <c r="AA1160" i="8"/>
  <c r="AE1166" i="8"/>
  <c r="Z1166" i="8"/>
  <c r="AA1166" i="8"/>
  <c r="AE1172" i="8"/>
  <c r="AA1172" i="8"/>
  <c r="Z1172" i="8"/>
  <c r="AE1178" i="8"/>
  <c r="Z1178" i="8"/>
  <c r="AA1178" i="8"/>
  <c r="AE1184" i="8"/>
  <c r="Z1184" i="8"/>
  <c r="AA1184" i="8"/>
  <c r="AE1190" i="8"/>
  <c r="AA1190" i="8"/>
  <c r="Z1190" i="8"/>
  <c r="AE1196" i="8"/>
  <c r="Z1196" i="8"/>
  <c r="AA1196" i="8"/>
  <c r="AE1202" i="8"/>
  <c r="Z1202" i="8"/>
  <c r="AA1202" i="8"/>
  <c r="AE1208" i="8"/>
  <c r="AA1208" i="8"/>
  <c r="Z23" i="8"/>
  <c r="Z41" i="8"/>
  <c r="Z77" i="8"/>
  <c r="Z83" i="8"/>
  <c r="Z131" i="8"/>
  <c r="Z137" i="8"/>
  <c r="Z185" i="8"/>
  <c r="Z191" i="8"/>
  <c r="Z239" i="8"/>
  <c r="Z245" i="8"/>
  <c r="Z293" i="8"/>
  <c r="Z299" i="8"/>
  <c r="Z347" i="8"/>
  <c r="Z353" i="8"/>
  <c r="Z401" i="8"/>
  <c r="Z407" i="8"/>
  <c r="Z455" i="8"/>
  <c r="Z461" i="8"/>
  <c r="AA485" i="8"/>
  <c r="Z537" i="8"/>
  <c r="AA555" i="8"/>
  <c r="AA584" i="8"/>
  <c r="AA593" i="8"/>
  <c r="AA599" i="8"/>
  <c r="AA608" i="8"/>
  <c r="AA615" i="8"/>
  <c r="Z624" i="8"/>
  <c r="AA630" i="8"/>
  <c r="Z655" i="8"/>
  <c r="AA662" i="8"/>
  <c r="AA684" i="8"/>
  <c r="AA715" i="8"/>
  <c r="AA734" i="8"/>
  <c r="AA828" i="8"/>
  <c r="AA906" i="8"/>
  <c r="AA998" i="8"/>
  <c r="Z1208" i="8"/>
  <c r="AE513" i="8"/>
  <c r="AA513" i="8"/>
  <c r="Z513" i="8"/>
  <c r="AE519" i="8"/>
  <c r="Z519" i="8"/>
  <c r="AE531" i="8"/>
  <c r="AF531" i="8" s="1"/>
  <c r="E531" i="12" s="1"/>
  <c r="AA531" i="8"/>
  <c r="AE543" i="8"/>
  <c r="AF543" i="8" s="1"/>
  <c r="E543" i="12" s="1"/>
  <c r="AA543" i="8"/>
  <c r="AE549" i="8"/>
  <c r="AA549" i="8"/>
  <c r="Z549" i="8"/>
  <c r="AE561" i="8"/>
  <c r="Z561" i="8"/>
  <c r="AE567" i="8"/>
  <c r="AA567" i="8"/>
  <c r="AE579" i="8"/>
  <c r="AA579" i="8"/>
  <c r="AE585" i="8"/>
  <c r="AA585" i="8"/>
  <c r="Z585" i="8"/>
  <c r="AE591" i="8"/>
  <c r="AA591" i="8"/>
  <c r="AE597" i="8"/>
  <c r="AF597" i="8" s="1"/>
  <c r="Z597" i="8"/>
  <c r="AA597" i="8"/>
  <c r="AE603" i="8"/>
  <c r="AF603" i="8" s="1"/>
  <c r="E603" i="12" s="1"/>
  <c r="AA603" i="8"/>
  <c r="AE609" i="8"/>
  <c r="AA609" i="8"/>
  <c r="AE621" i="8"/>
  <c r="AA621" i="8"/>
  <c r="Z621" i="8"/>
  <c r="AE627" i="8"/>
  <c r="Z627" i="8"/>
  <c r="AE633" i="8"/>
  <c r="AF633" i="8" s="1"/>
  <c r="AA633" i="8"/>
  <c r="AE639" i="8"/>
  <c r="AF639" i="8" s="1"/>
  <c r="E639" i="12" s="1"/>
  <c r="AA639" i="8"/>
  <c r="U651" i="8"/>
  <c r="AE651" i="8"/>
  <c r="AE657" i="8"/>
  <c r="AF657" i="8" s="1"/>
  <c r="E657" i="12" s="1"/>
  <c r="AA657" i="8"/>
  <c r="Z657" i="8"/>
  <c r="U663" i="8"/>
  <c r="AE663" i="8"/>
  <c r="Z663" i="8"/>
  <c r="AE669" i="8"/>
  <c r="AF669" i="8" s="1"/>
  <c r="AA669" i="8"/>
  <c r="U675" i="8"/>
  <c r="AE675" i="8"/>
  <c r="AF675" i="8" s="1"/>
  <c r="E675" i="12" s="1"/>
  <c r="AA675" i="8"/>
  <c r="Z675" i="8"/>
  <c r="AE681" i="8"/>
  <c r="AA681" i="8"/>
  <c r="Z681" i="8"/>
  <c r="U687" i="8"/>
  <c r="AE687" i="8"/>
  <c r="AA687" i="8"/>
  <c r="Z687" i="8"/>
  <c r="AE693" i="8"/>
  <c r="AA693" i="8"/>
  <c r="U699" i="8"/>
  <c r="AE699" i="8"/>
  <c r="Z699" i="8"/>
  <c r="AE705" i="8"/>
  <c r="AF705" i="8" s="1"/>
  <c r="E705" i="12" s="1"/>
  <c r="Z705" i="8"/>
  <c r="U711" i="8"/>
  <c r="AE711" i="8"/>
  <c r="AF711" i="8" s="1"/>
  <c r="E711" i="12" s="1"/>
  <c r="AA711" i="8"/>
  <c r="Z711" i="8"/>
  <c r="AE717" i="8"/>
  <c r="AF717" i="8" s="1"/>
  <c r="E717" i="12" s="1"/>
  <c r="AA717" i="8"/>
  <c r="Z717" i="8"/>
  <c r="U723" i="8"/>
  <c r="AE723" i="8"/>
  <c r="AA723" i="8"/>
  <c r="Z723" i="8"/>
  <c r="AE729" i="8"/>
  <c r="AA729" i="8"/>
  <c r="AE735" i="8"/>
  <c r="AF735" i="8" s="1"/>
  <c r="E735" i="12" s="1"/>
  <c r="Z735" i="8"/>
  <c r="AA735" i="8"/>
  <c r="AE741" i="8"/>
  <c r="AA741" i="8"/>
  <c r="Z741" i="8"/>
  <c r="AE747" i="8"/>
  <c r="AF747" i="8" s="1"/>
  <c r="AA747" i="8"/>
  <c r="Z747" i="8"/>
  <c r="AE753" i="8"/>
  <c r="AA753" i="8"/>
  <c r="Z753" i="8"/>
  <c r="AE759" i="8"/>
  <c r="AA759" i="8"/>
  <c r="Z759" i="8"/>
  <c r="AE765" i="8"/>
  <c r="AA765" i="8"/>
  <c r="Z765" i="8"/>
  <c r="AE771" i="8"/>
  <c r="AA771" i="8"/>
  <c r="AE777" i="8"/>
  <c r="AF777" i="8" s="1"/>
  <c r="E777" i="12" s="1"/>
  <c r="AA777" i="8"/>
  <c r="Z777" i="8"/>
  <c r="AE783" i="8"/>
  <c r="AF783" i="8" s="1"/>
  <c r="E783" i="12" s="1"/>
  <c r="AA783" i="8"/>
  <c r="Z783" i="8"/>
  <c r="AE789" i="8"/>
  <c r="AF789" i="8" s="1"/>
  <c r="AA789" i="8"/>
  <c r="Z789" i="8"/>
  <c r="AE795" i="8"/>
  <c r="AF795" i="8" s="1"/>
  <c r="E795" i="12" s="1"/>
  <c r="AA795" i="8"/>
  <c r="Z795" i="8"/>
  <c r="AE801" i="8"/>
  <c r="AF801" i="8" s="1"/>
  <c r="E801" i="12" s="1"/>
  <c r="AA801" i="8"/>
  <c r="Z801" i="8"/>
  <c r="AE807" i="8"/>
  <c r="AF807" i="8" s="1"/>
  <c r="E807" i="12" s="1"/>
  <c r="AA807" i="8"/>
  <c r="AE813" i="8"/>
  <c r="Z813" i="8"/>
  <c r="AA813" i="8"/>
  <c r="AE819" i="8"/>
  <c r="AA819" i="8"/>
  <c r="Z819" i="8"/>
  <c r="AE825" i="8"/>
  <c r="AA825" i="8"/>
  <c r="Z825" i="8"/>
  <c r="AE831" i="8"/>
  <c r="AF831" i="8" s="1"/>
  <c r="E831" i="12" s="1"/>
  <c r="AA831" i="8"/>
  <c r="Z831" i="8"/>
  <c r="AE837" i="8"/>
  <c r="AA837" i="8"/>
  <c r="Z837" i="8"/>
  <c r="AE843" i="8"/>
  <c r="AF843" i="8" s="1"/>
  <c r="E843" i="12" s="1"/>
  <c r="Z843" i="8"/>
  <c r="AA843" i="8"/>
  <c r="AE849" i="8"/>
  <c r="AA849" i="8"/>
  <c r="AE855" i="8"/>
  <c r="AA855" i="8"/>
  <c r="Z855" i="8"/>
  <c r="AE861" i="8"/>
  <c r="Z861" i="8"/>
  <c r="AE867" i="8"/>
  <c r="Z867" i="8"/>
  <c r="AE873" i="8"/>
  <c r="AA873" i="8"/>
  <c r="Z873" i="8"/>
  <c r="AE879" i="8"/>
  <c r="AA879" i="8"/>
  <c r="Z879" i="8"/>
  <c r="AE885" i="8"/>
  <c r="AA885" i="8"/>
  <c r="Z885" i="8"/>
  <c r="AE891" i="8"/>
  <c r="AA891" i="8"/>
  <c r="Z891" i="8"/>
  <c r="AE897" i="8"/>
  <c r="AA897" i="8"/>
  <c r="Z897" i="8"/>
  <c r="AE903" i="8"/>
  <c r="AA903" i="8"/>
  <c r="Z903" i="8"/>
  <c r="AE909" i="8"/>
  <c r="AA909" i="8"/>
  <c r="Z909" i="8"/>
  <c r="AE915" i="8"/>
  <c r="AA915" i="8"/>
  <c r="Z915" i="8"/>
  <c r="AA921" i="8"/>
  <c r="AE921" i="8"/>
  <c r="AF921" i="8" s="1"/>
  <c r="Z921" i="8"/>
  <c r="AE927" i="8"/>
  <c r="AA927" i="8"/>
  <c r="Z927" i="8"/>
  <c r="AE933" i="8"/>
  <c r="AF933" i="8" s="1"/>
  <c r="E933" i="12" s="1"/>
  <c r="Z933" i="8"/>
  <c r="AA933" i="8"/>
  <c r="AE939" i="8"/>
  <c r="AA939" i="8"/>
  <c r="Z939" i="8"/>
  <c r="AE945" i="8"/>
  <c r="AA945" i="8"/>
  <c r="AE951" i="8"/>
  <c r="Z951" i="8"/>
  <c r="AA957" i="8"/>
  <c r="AE957" i="8"/>
  <c r="Z957" i="8"/>
  <c r="AE963" i="8"/>
  <c r="AA963" i="8"/>
  <c r="Z963" i="8"/>
  <c r="AE969" i="8"/>
  <c r="AF969" i="8" s="1"/>
  <c r="E969" i="12" s="1"/>
  <c r="AA969" i="8"/>
  <c r="Z969" i="8"/>
  <c r="AE975" i="8"/>
  <c r="AF975" i="8" s="1"/>
  <c r="E975" i="12" s="1"/>
  <c r="AA975" i="8"/>
  <c r="Z975" i="8"/>
  <c r="AE981" i="8"/>
  <c r="AA981" i="8"/>
  <c r="Z981" i="8"/>
  <c r="AE987" i="8"/>
  <c r="AF987" i="8" s="1"/>
  <c r="E987" i="12" s="1"/>
  <c r="Z987" i="8"/>
  <c r="AA987" i="8"/>
  <c r="AA993" i="8"/>
  <c r="AE993" i="8"/>
  <c r="Z993" i="8"/>
  <c r="AE999" i="8"/>
  <c r="AF999" i="8" s="1"/>
  <c r="E999" i="12" s="1"/>
  <c r="AA999" i="8"/>
  <c r="Z999" i="8"/>
  <c r="AE1005" i="8"/>
  <c r="AF1005" i="8" s="1"/>
  <c r="E1005" i="12" s="1"/>
  <c r="AA1005" i="8"/>
  <c r="Z1005" i="8"/>
  <c r="AE1011" i="8"/>
  <c r="AA1011" i="8"/>
  <c r="Z1011" i="8"/>
  <c r="AE1017" i="8"/>
  <c r="AF1017" i="8" s="1"/>
  <c r="E1017" i="12" s="1"/>
  <c r="Z1017" i="8"/>
  <c r="AA1017" i="8"/>
  <c r="AE1023" i="8"/>
  <c r="AF1023" i="8" s="1"/>
  <c r="E1023" i="12" s="1"/>
  <c r="AA1023" i="8"/>
  <c r="AE1029" i="8"/>
  <c r="AA1029" i="8"/>
  <c r="AE1035" i="8"/>
  <c r="Z1035" i="8"/>
  <c r="AA1035" i="8"/>
  <c r="AE1041" i="8"/>
  <c r="Z1041" i="8"/>
  <c r="AA1041" i="8"/>
  <c r="AE1047" i="8"/>
  <c r="Z1047" i="8"/>
  <c r="AA1047" i="8"/>
  <c r="Z1053" i="8"/>
  <c r="AE1053" i="8"/>
  <c r="AA1053" i="8"/>
  <c r="AE1059" i="8"/>
  <c r="Z1059" i="8"/>
  <c r="AA1059" i="8"/>
  <c r="Z1065" i="8"/>
  <c r="AE1065" i="8"/>
  <c r="AA1065" i="8"/>
  <c r="AE1071" i="8"/>
  <c r="Z1071" i="8"/>
  <c r="AA1071" i="8"/>
  <c r="AE1077" i="8"/>
  <c r="Z1077" i="8"/>
  <c r="AA1077" i="8"/>
  <c r="AE1083" i="8"/>
  <c r="Z1083" i="8"/>
  <c r="AA1083" i="8"/>
  <c r="Z1089" i="8"/>
  <c r="AE1089" i="8"/>
  <c r="AA1089" i="8"/>
  <c r="AE1095" i="8"/>
  <c r="Z1095" i="8"/>
  <c r="AA1095" i="8"/>
  <c r="AE1101" i="8"/>
  <c r="Z1101" i="8"/>
  <c r="AA1101" i="8"/>
  <c r="AE1107" i="8"/>
  <c r="Z1107" i="8"/>
  <c r="AA1107" i="8"/>
  <c r="AE1113" i="8"/>
  <c r="AF1113" i="8" s="1"/>
  <c r="E1113" i="12" s="1"/>
  <c r="Z1113" i="8"/>
  <c r="AA1113" i="8"/>
  <c r="AE1119" i="8"/>
  <c r="Z1119" i="8"/>
  <c r="AA1119" i="8"/>
  <c r="Z1125" i="8"/>
  <c r="AE1125" i="8"/>
  <c r="AA1125" i="8"/>
  <c r="Y1123" i="8"/>
  <c r="Z89" i="8"/>
  <c r="Z143" i="8"/>
  <c r="Z197" i="8"/>
  <c r="Z251" i="8"/>
  <c r="Z305" i="8"/>
  <c r="Z359" i="8"/>
  <c r="Z413" i="8"/>
  <c r="Z467" i="8"/>
  <c r="AA479" i="8"/>
  <c r="Z525" i="8"/>
  <c r="Z531" i="8"/>
  <c r="AA537" i="8"/>
  <c r="AA557" i="8"/>
  <c r="AA563" i="8"/>
  <c r="Z570" i="8"/>
  <c r="Z609" i="8"/>
  <c r="AA624" i="8"/>
  <c r="Z633" i="8"/>
  <c r="Z648" i="8"/>
  <c r="AA655" i="8"/>
  <c r="AA663" i="8"/>
  <c r="AA672" i="8"/>
  <c r="Z703" i="8"/>
  <c r="AA719" i="8"/>
  <c r="AA739" i="8"/>
  <c r="Z771" i="8"/>
  <c r="AA835" i="8"/>
  <c r="AA913" i="8"/>
  <c r="Z960" i="8"/>
  <c r="Z1136" i="8"/>
  <c r="AE287" i="8"/>
  <c r="AF287" i="8" s="1"/>
  <c r="E287" i="12" s="1"/>
  <c r="AE1131" i="8"/>
  <c r="AF1131" i="8" s="1"/>
  <c r="E1131" i="12" s="1"/>
  <c r="Z1131" i="8"/>
  <c r="AA1131" i="8"/>
  <c r="AE1137" i="8"/>
  <c r="Z1137" i="8"/>
  <c r="AA1137" i="8"/>
  <c r="AE1143" i="8"/>
  <c r="AF1143" i="8" s="1"/>
  <c r="E1143" i="12" s="1"/>
  <c r="Z1143" i="8"/>
  <c r="AA1143" i="8"/>
  <c r="AE1149" i="8"/>
  <c r="Z1149" i="8"/>
  <c r="AA1149" i="8"/>
  <c r="AE1155" i="8"/>
  <c r="Z1155" i="8"/>
  <c r="AA1155" i="8"/>
  <c r="Z1161" i="8"/>
  <c r="AE1161" i="8"/>
  <c r="AA1161" i="8"/>
  <c r="AE1167" i="8"/>
  <c r="Z1167" i="8"/>
  <c r="AA1167" i="8"/>
  <c r="AE1173" i="8"/>
  <c r="Z1173" i="8"/>
  <c r="AA1173" i="8"/>
  <c r="AE1179" i="8"/>
  <c r="AF1179" i="8" s="1"/>
  <c r="E1179" i="12" s="1"/>
  <c r="Z1179" i="8"/>
  <c r="AA1179" i="8"/>
  <c r="AE1185" i="8"/>
  <c r="Z1185" i="8"/>
  <c r="AA1185" i="8"/>
  <c r="AE1191" i="8"/>
  <c r="Z1191" i="8"/>
  <c r="AA1191" i="8"/>
  <c r="Z1197" i="8"/>
  <c r="AE1197" i="8"/>
  <c r="AE1203" i="8"/>
  <c r="AF1203" i="8" s="1"/>
  <c r="Z1203" i="8"/>
  <c r="AA1203" i="8"/>
  <c r="Z1209" i="8"/>
  <c r="AA1209" i="8"/>
  <c r="AA1197" i="8"/>
  <c r="AE1085" i="8"/>
  <c r="Z1085" i="8"/>
  <c r="AE1091" i="8"/>
  <c r="AA1091" i="8"/>
  <c r="AE1097" i="8"/>
  <c r="AA1097" i="8"/>
  <c r="Z1097" i="8"/>
  <c r="AE1103" i="8"/>
  <c r="AA1103" i="8"/>
  <c r="Y1109" i="8"/>
  <c r="AC1109" i="8" s="1"/>
  <c r="AE1109" i="8"/>
  <c r="AA1109" i="8"/>
  <c r="Z1109" i="8"/>
  <c r="AE1115" i="8"/>
  <c r="AA1115" i="8"/>
  <c r="Z1115" i="8"/>
  <c r="AE1121" i="8"/>
  <c r="Z1121" i="8"/>
  <c r="AA1121" i="8"/>
  <c r="AE1127" i="8"/>
  <c r="AA1127" i="8"/>
  <c r="AE1133" i="8"/>
  <c r="AF1133" i="8" s="1"/>
  <c r="E1133" i="12" s="1"/>
  <c r="AA1133" i="8"/>
  <c r="Z1133" i="8"/>
  <c r="AE1139" i="8"/>
  <c r="AA1139" i="8"/>
  <c r="AE1145" i="8"/>
  <c r="AA1145" i="8"/>
  <c r="AE1151" i="8"/>
  <c r="AA1151" i="8"/>
  <c r="Z1151" i="8"/>
  <c r="AE1157" i="8"/>
  <c r="AF1157" i="8" s="1"/>
  <c r="E1157" i="12" s="1"/>
  <c r="Z1157" i="8"/>
  <c r="AA1157" i="8"/>
  <c r="AE1163" i="8"/>
  <c r="AA1163" i="8"/>
  <c r="AE1169" i="8"/>
  <c r="AA1169" i="8"/>
  <c r="Z1169" i="8"/>
  <c r="AE1175" i="8"/>
  <c r="AF1175" i="8" s="1"/>
  <c r="E1175" i="12" s="1"/>
  <c r="Z1175" i="8"/>
  <c r="AE1181" i="8"/>
  <c r="AA1181" i="8"/>
  <c r="Z1181" i="8"/>
  <c r="AE1187" i="8"/>
  <c r="AA1187" i="8"/>
  <c r="AE1199" i="8"/>
  <c r="AA1199" i="8"/>
  <c r="Z1199" i="8"/>
  <c r="AE1205" i="8"/>
  <c r="AA1205" i="8"/>
  <c r="Z1205" i="8"/>
  <c r="Z1091" i="8"/>
  <c r="Z1103" i="8"/>
  <c r="Z1145" i="8"/>
  <c r="AA1175" i="8"/>
  <c r="Z1187" i="8"/>
  <c r="Z1163" i="8"/>
  <c r="Z1193" i="8"/>
  <c r="AF124" i="8"/>
  <c r="E124" i="12" s="1"/>
  <c r="AF172" i="8"/>
  <c r="E172" i="12" s="1"/>
  <c r="E202" i="12"/>
  <c r="AF226" i="8"/>
  <c r="E226" i="12" s="1"/>
  <c r="AF238" i="8"/>
  <c r="E238" i="12" s="1"/>
  <c r="AF250" i="8"/>
  <c r="E250" i="12" s="1"/>
  <c r="AF286" i="8"/>
  <c r="E286" i="12" s="1"/>
  <c r="E292" i="12"/>
  <c r="AF328" i="8"/>
  <c r="E328" i="12" s="1"/>
  <c r="AF334" i="8"/>
  <c r="E334" i="12" s="1"/>
  <c r="AF394" i="8"/>
  <c r="E394" i="12" s="1"/>
  <c r="AF406" i="8"/>
  <c r="E406" i="12" s="1"/>
  <c r="AF520" i="8"/>
  <c r="E520" i="12" s="1"/>
  <c r="AF952" i="8"/>
  <c r="E952" i="12" s="1"/>
  <c r="E988" i="12"/>
  <c r="E149" i="12"/>
  <c r="AF155" i="8"/>
  <c r="E155" i="12" s="1"/>
  <c r="AF191" i="8"/>
  <c r="E191" i="12" s="1"/>
  <c r="AF203" i="8"/>
  <c r="E203" i="12" s="1"/>
  <c r="AF209" i="8"/>
  <c r="E209" i="12" s="1"/>
  <c r="AF227" i="8"/>
  <c r="E227" i="12" s="1"/>
  <c r="AF239" i="8"/>
  <c r="E239" i="12" s="1"/>
  <c r="E275" i="12"/>
  <c r="AF299" i="8"/>
  <c r="E299" i="12" s="1"/>
  <c r="AF323" i="8"/>
  <c r="E323" i="12" s="1"/>
  <c r="AF371" i="8"/>
  <c r="E371" i="12" s="1"/>
  <c r="AF389" i="8"/>
  <c r="E389" i="12" s="1"/>
  <c r="AF407" i="8"/>
  <c r="E407" i="12"/>
  <c r="AF485" i="8"/>
  <c r="E485" i="12" s="1"/>
  <c r="AF521" i="8"/>
  <c r="E521" i="12" s="1"/>
  <c r="AF658" i="8"/>
  <c r="E658" i="12" s="1"/>
  <c r="AF665" i="8"/>
  <c r="E665" i="12" s="1"/>
  <c r="AF694" i="8"/>
  <c r="E694" i="12" s="1"/>
  <c r="AF730" i="8"/>
  <c r="E730" i="12" s="1"/>
  <c r="AF737" i="8"/>
  <c r="E737" i="12" s="1"/>
  <c r="AF766" i="8"/>
  <c r="E766" i="12" s="1"/>
  <c r="AF802" i="8"/>
  <c r="E802" i="12" s="1"/>
  <c r="AF809" i="8"/>
  <c r="E809" i="12" s="1"/>
  <c r="AF838" i="8"/>
  <c r="E838" i="12" s="1"/>
  <c r="AF874" i="8"/>
  <c r="E874" i="12" s="1"/>
  <c r="AF953" i="8"/>
  <c r="E953" i="12" s="1"/>
  <c r="AF1025" i="8"/>
  <c r="E1025" i="12" s="1"/>
  <c r="AF1138" i="8"/>
  <c r="E1138" i="12" s="1"/>
  <c r="AF1050" i="8"/>
  <c r="E1050" i="12"/>
  <c r="E1056" i="12"/>
  <c r="AF1062" i="8"/>
  <c r="E1062" i="12" s="1"/>
  <c r="AF1086" i="8"/>
  <c r="E1086" i="12" s="1"/>
  <c r="E1092" i="12"/>
  <c r="AF1098" i="8"/>
  <c r="E1098" i="12" s="1"/>
  <c r="AF1122" i="8"/>
  <c r="E1122" i="12" s="1"/>
  <c r="AF1128" i="8"/>
  <c r="E1128" i="12" s="1"/>
  <c r="AF1134" i="8"/>
  <c r="E1134" i="12" s="1"/>
  <c r="E1140" i="12"/>
  <c r="AF1158" i="8"/>
  <c r="E1158" i="12" s="1"/>
  <c r="AF1170" i="8"/>
  <c r="E1170" i="12" s="1"/>
  <c r="AF1176" i="8"/>
  <c r="E1176" i="12" s="1"/>
  <c r="AF1188" i="8"/>
  <c r="E1188" i="12" s="1"/>
  <c r="AF1194" i="8"/>
  <c r="E1194" i="12" s="1"/>
  <c r="AF1206" i="8"/>
  <c r="E1206" i="12" s="1"/>
  <c r="AF126" i="8"/>
  <c r="E126" i="12" s="1"/>
  <c r="AF138" i="8"/>
  <c r="E138" i="12" s="1"/>
  <c r="AF192" i="8"/>
  <c r="E192" i="12" s="1"/>
  <c r="AF258" i="8"/>
  <c r="E258" i="12" s="1"/>
  <c r="AF264" i="8"/>
  <c r="E264" i="12" s="1"/>
  <c r="AF270" i="8"/>
  <c r="E270" i="12" s="1"/>
  <c r="AF282" i="8"/>
  <c r="E282" i="12" s="1"/>
  <c r="AF294" i="8"/>
  <c r="E294" i="12" s="1"/>
  <c r="AF360" i="8"/>
  <c r="E360" i="12" s="1"/>
  <c r="AF372" i="8"/>
  <c r="E372" i="12" s="1"/>
  <c r="AF436" i="8"/>
  <c r="E436" i="12" s="1"/>
  <c r="AF443" i="8"/>
  <c r="E443" i="12" s="1"/>
  <c r="AF479" i="8"/>
  <c r="E479" i="12" s="1"/>
  <c r="AF580" i="8"/>
  <c r="E580" i="12" s="1"/>
  <c r="AF623" i="8"/>
  <c r="E623" i="12" s="1"/>
  <c r="AF666" i="8"/>
  <c r="E666" i="12" s="1"/>
  <c r="AF731" i="8"/>
  <c r="E731" i="12" s="1"/>
  <c r="AF738" i="8"/>
  <c r="E738" i="12" s="1"/>
  <c r="AF774" i="8"/>
  <c r="E774" i="12" s="1"/>
  <c r="AF839" i="8"/>
  <c r="E839" i="12" s="1"/>
  <c r="AF940" i="8"/>
  <c r="E940" i="12" s="1"/>
  <c r="AF1139" i="8"/>
  <c r="E1139" i="12" s="1"/>
  <c r="AF421" i="8"/>
  <c r="E421" i="12" s="1"/>
  <c r="AF445" i="8"/>
  <c r="E445" i="12" s="1"/>
  <c r="AF451" i="8"/>
  <c r="E451" i="12" s="1"/>
  <c r="AF457" i="8"/>
  <c r="E457" i="12" s="1"/>
  <c r="AF469" i="8"/>
  <c r="E469" i="12" s="1"/>
  <c r="AF481" i="8"/>
  <c r="E481" i="12" s="1"/>
  <c r="AF487" i="8"/>
  <c r="E487" i="12" s="1"/>
  <c r="AF499" i="8"/>
  <c r="E499" i="12" s="1"/>
  <c r="E505" i="12"/>
  <c r="AF511" i="8"/>
  <c r="E511" i="12" s="1"/>
  <c r="AF541" i="8"/>
  <c r="E541" i="12" s="1"/>
  <c r="AF553" i="8"/>
  <c r="E553" i="12" s="1"/>
  <c r="AF577" i="8"/>
  <c r="E577" i="12" s="1"/>
  <c r="AF583" i="8"/>
  <c r="E583" i="12" s="1"/>
  <c r="AF589" i="8"/>
  <c r="E589" i="12" s="1"/>
  <c r="AF595" i="8"/>
  <c r="E595" i="12" s="1"/>
  <c r="AF613" i="8"/>
  <c r="E613" i="12" s="1"/>
  <c r="AF655" i="8"/>
  <c r="E655" i="12" s="1"/>
  <c r="AF691" i="8"/>
  <c r="E691" i="12" s="1"/>
  <c r="AF709" i="8"/>
  <c r="E709" i="12" s="1"/>
  <c r="AF751" i="8"/>
  <c r="E751" i="12" s="1"/>
  <c r="AF799" i="8"/>
  <c r="E799" i="12" s="1"/>
  <c r="AF847" i="8"/>
  <c r="E847" i="12" s="1"/>
  <c r="AF859" i="8"/>
  <c r="E859" i="12" s="1"/>
  <c r="E865" i="12"/>
  <c r="AF913" i="8"/>
  <c r="E913" i="12" s="1"/>
  <c r="E943" i="12"/>
  <c r="AF949" i="8"/>
  <c r="E949" i="12" s="1"/>
  <c r="AF961" i="8"/>
  <c r="E961" i="12" s="1"/>
  <c r="E967" i="12"/>
  <c r="AF985" i="8"/>
  <c r="E985" i="12" s="1"/>
  <c r="AF1033" i="8"/>
  <c r="E1033" i="12" s="1"/>
  <c r="AF1039" i="8"/>
  <c r="E1039" i="12" s="1"/>
  <c r="E1051" i="12"/>
  <c r="AF1057" i="8"/>
  <c r="E1057" i="12" s="1"/>
  <c r="AF1159" i="8"/>
  <c r="E1159" i="12" s="1"/>
  <c r="AF127" i="8"/>
  <c r="E127" i="12" s="1"/>
  <c r="AF133" i="8"/>
  <c r="E133" i="12" s="1"/>
  <c r="AF139" i="8"/>
  <c r="E139" i="12" s="1"/>
  <c r="AF151" i="8"/>
  <c r="E151" i="12" s="1"/>
  <c r="AF157" i="8"/>
  <c r="E157" i="12" s="1"/>
  <c r="AF181" i="8"/>
  <c r="E181" i="12" s="1"/>
  <c r="AF211" i="8"/>
  <c r="E211" i="12" s="1"/>
  <c r="AF223" i="8"/>
  <c r="E223" i="12" s="1"/>
  <c r="AF229" i="8"/>
  <c r="E229" i="12" s="1"/>
  <c r="AF247" i="8"/>
  <c r="E247" i="12" s="1"/>
  <c r="E265" i="12"/>
  <c r="AF283" i="8"/>
  <c r="E283" i="12" s="1"/>
  <c r="AF307" i="8"/>
  <c r="E307" i="12" s="1"/>
  <c r="AF313" i="8"/>
  <c r="E313" i="12" s="1"/>
  <c r="AF319" i="8"/>
  <c r="E319" i="12" s="1"/>
  <c r="AF325" i="8"/>
  <c r="E325" i="12" s="1"/>
  <c r="AF331" i="8"/>
  <c r="E331" i="12" s="1"/>
  <c r="AF343" i="8"/>
  <c r="E343" i="12" s="1"/>
  <c r="AF349" i="8"/>
  <c r="E349" i="12" s="1"/>
  <c r="AF367" i="8"/>
  <c r="E367" i="12" s="1"/>
  <c r="AF397" i="8"/>
  <c r="E397" i="12" s="1"/>
  <c r="AF409" i="8"/>
  <c r="E409" i="12" s="1"/>
  <c r="AF430" i="8"/>
  <c r="E430" i="12" s="1"/>
  <c r="AF545" i="8"/>
  <c r="E545" i="12" s="1"/>
  <c r="AF617" i="8"/>
  <c r="E617" i="12" s="1"/>
  <c r="AF646" i="8"/>
  <c r="E646" i="12" s="1"/>
  <c r="AF653" i="8"/>
  <c r="E653" i="12" s="1"/>
  <c r="AF682" i="8"/>
  <c r="E682" i="12" s="1"/>
  <c r="AF689" i="8"/>
  <c r="E689" i="12"/>
  <c r="AF696" i="8"/>
  <c r="E696" i="12" s="1"/>
  <c r="AF718" i="8"/>
  <c r="E718" i="12" s="1"/>
  <c r="AF725" i="8"/>
  <c r="E725" i="12" s="1"/>
  <c r="AF754" i="8"/>
  <c r="E754" i="12" s="1"/>
  <c r="AF768" i="8"/>
  <c r="E768" i="12" s="1"/>
  <c r="AF790" i="8"/>
  <c r="E790" i="12" s="1"/>
  <c r="AF797" i="8"/>
  <c r="E797" i="12" s="1"/>
  <c r="AF804" i="8"/>
  <c r="E804" i="12" s="1"/>
  <c r="AF826" i="8"/>
  <c r="E826" i="12" s="1"/>
  <c r="AF833" i="8"/>
  <c r="E833" i="12" s="1"/>
  <c r="AF862" i="8"/>
  <c r="E862" i="12" s="1"/>
  <c r="AF869" i="8"/>
  <c r="E869" i="12" s="1"/>
  <c r="AF905" i="8"/>
  <c r="E905" i="12" s="1"/>
  <c r="AF912" i="8"/>
  <c r="E912" i="12" s="1"/>
  <c r="AF941" i="8"/>
  <c r="E941" i="12" s="1"/>
  <c r="AF977" i="8"/>
  <c r="E977" i="12" s="1"/>
  <c r="AF984" i="8"/>
  <c r="E984" i="12" s="1"/>
  <c r="AF1020" i="8"/>
  <c r="E1020" i="12" s="1"/>
  <c r="AF1060" i="8"/>
  <c r="E1060" i="12" s="1"/>
  <c r="E1114" i="12"/>
  <c r="AF1132" i="8"/>
  <c r="E1132" i="12" s="1"/>
  <c r="E1168" i="12"/>
  <c r="E134" i="12"/>
  <c r="AF140" i="8"/>
  <c r="E140" i="12" s="1"/>
  <c r="AF146" i="8"/>
  <c r="E146" i="12" s="1"/>
  <c r="AF152" i="8"/>
  <c r="E152" i="12" s="1"/>
  <c r="AF158" i="8"/>
  <c r="E158" i="12" s="1"/>
  <c r="AF164" i="8"/>
  <c r="E164" i="12" s="1"/>
  <c r="AF170" i="8"/>
  <c r="E170" i="12" s="1"/>
  <c r="AF188" i="8"/>
  <c r="E188" i="12" s="1"/>
  <c r="AF206" i="8"/>
  <c r="E206" i="12" s="1"/>
  <c r="AF212" i="8"/>
  <c r="E212" i="12" s="1"/>
  <c r="AF224" i="8"/>
  <c r="E224" i="12" s="1"/>
  <c r="AF248" i="8"/>
  <c r="E248" i="12" s="1"/>
  <c r="AF272" i="8"/>
  <c r="E272" i="12" s="1"/>
  <c r="AF284" i="8"/>
  <c r="E284" i="12" s="1"/>
  <c r="AF290" i="8"/>
  <c r="E290" i="12" s="1"/>
  <c r="AF314" i="8"/>
  <c r="E314" i="12" s="1"/>
  <c r="AF320" i="8"/>
  <c r="E320" i="12" s="1"/>
  <c r="AF338" i="8"/>
  <c r="E338" i="12" s="1"/>
  <c r="AF374" i="8"/>
  <c r="E374" i="12" s="1"/>
  <c r="AF386" i="8"/>
  <c r="E386" i="12" s="1"/>
  <c r="AF392" i="8"/>
  <c r="E392" i="12" s="1"/>
  <c r="E398" i="12"/>
  <c r="AF404" i="8"/>
  <c r="E404" i="12" s="1"/>
  <c r="AF438" i="8"/>
  <c r="E438" i="12"/>
  <c r="AF446" i="8"/>
  <c r="E446" i="12" s="1"/>
  <c r="AF496" i="8"/>
  <c r="E496" i="12" s="1"/>
  <c r="AF503" i="8"/>
  <c r="E503" i="12"/>
  <c r="AF518" i="8"/>
  <c r="E518" i="12" s="1"/>
  <c r="AF539" i="8"/>
  <c r="E539" i="12" s="1"/>
  <c r="AF554" i="8"/>
  <c r="E554" i="12" s="1"/>
  <c r="AF575" i="8"/>
  <c r="E575" i="12" s="1"/>
  <c r="AF611" i="8"/>
  <c r="E611" i="12" s="1"/>
  <c r="AF618" i="8"/>
  <c r="E618" i="12" s="1"/>
  <c r="AF647" i="8"/>
  <c r="E647" i="12" s="1"/>
  <c r="AF654" i="8"/>
  <c r="E654" i="12" s="1"/>
  <c r="AF662" i="8"/>
  <c r="E662" i="12"/>
  <c r="AF683" i="8"/>
  <c r="E683" i="12" s="1"/>
  <c r="AF726" i="8"/>
  <c r="E726" i="12" s="1"/>
  <c r="AF755" i="8"/>
  <c r="E755" i="12"/>
  <c r="AF762" i="8"/>
  <c r="E762" i="12" s="1"/>
  <c r="AF791" i="8"/>
  <c r="E791" i="12"/>
  <c r="AF827" i="8"/>
  <c r="E827" i="12" s="1"/>
  <c r="AF863" i="8"/>
  <c r="E863" i="12" s="1"/>
  <c r="AF906" i="8"/>
  <c r="E906" i="12" s="1"/>
  <c r="AF928" i="8"/>
  <c r="E928" i="12" s="1"/>
  <c r="AF935" i="8"/>
  <c r="E935" i="12" s="1"/>
  <c r="AF950" i="8"/>
  <c r="E950" i="12" s="1"/>
  <c r="AF964" i="8"/>
  <c r="E964" i="12" s="1"/>
  <c r="AF986" i="8"/>
  <c r="E986" i="12" s="1"/>
  <c r="AF1007" i="8"/>
  <c r="E1007" i="12" s="1"/>
  <c r="AF1036" i="8"/>
  <c r="E1036" i="12" s="1"/>
  <c r="AF1043" i="8"/>
  <c r="E1043" i="12" s="1"/>
  <c r="AF1061" i="8"/>
  <c r="E1061" i="12" s="1"/>
  <c r="AF1115" i="8"/>
  <c r="E1115" i="12" s="1"/>
  <c r="AF1169" i="8"/>
  <c r="E1169" i="12" s="1"/>
  <c r="AF1205" i="8"/>
  <c r="E1205" i="12" s="1"/>
  <c r="AF123" i="8"/>
  <c r="E123" i="12" s="1"/>
  <c r="AF129" i="8"/>
  <c r="E129" i="12" s="1"/>
  <c r="AF135" i="8"/>
  <c r="E135" i="12" s="1"/>
  <c r="E141" i="12"/>
  <c r="AF147" i="8"/>
  <c r="E147" i="12" s="1"/>
  <c r="AF171" i="8"/>
  <c r="E171" i="12" s="1"/>
  <c r="AF177" i="8"/>
  <c r="E177" i="12" s="1"/>
  <c r="AF189" i="8"/>
  <c r="E189" i="12" s="1"/>
  <c r="AF213" i="8"/>
  <c r="E213" i="12" s="1"/>
  <c r="AF225" i="8"/>
  <c r="E225" i="12" s="1"/>
  <c r="AF237" i="8"/>
  <c r="E237" i="12"/>
  <c r="AF249" i="8"/>
  <c r="E249" i="12" s="1"/>
  <c r="AF261" i="8"/>
  <c r="E261" i="12" s="1"/>
  <c r="AF273" i="8"/>
  <c r="E273" i="12" s="1"/>
  <c r="E279" i="12"/>
  <c r="AF291" i="8"/>
  <c r="E291" i="12" s="1"/>
  <c r="AF297" i="8"/>
  <c r="E297" i="12" s="1"/>
  <c r="AF303" i="8"/>
  <c r="E303" i="12" s="1"/>
  <c r="AF309" i="8"/>
  <c r="E309" i="12" s="1"/>
  <c r="AF315" i="8"/>
  <c r="E315" i="12" s="1"/>
  <c r="AF327" i="8"/>
  <c r="E327" i="12" s="1"/>
  <c r="AF339" i="8"/>
  <c r="E339" i="12" s="1"/>
  <c r="AF345" i="8"/>
  <c r="E345" i="12" s="1"/>
  <c r="AF357" i="8"/>
  <c r="E357" i="12" s="1"/>
  <c r="AF393" i="8"/>
  <c r="E393" i="12" s="1"/>
  <c r="AF399" i="8"/>
  <c r="E399" i="12" s="1"/>
  <c r="AF405" i="8"/>
  <c r="E405" i="12" s="1"/>
  <c r="AF411" i="8"/>
  <c r="E411" i="12" s="1"/>
  <c r="AF418" i="8"/>
  <c r="E418" i="12"/>
  <c r="AF476" i="8"/>
  <c r="E476" i="12" s="1"/>
  <c r="AF483" i="8"/>
  <c r="E483" i="12" s="1"/>
  <c r="AF504" i="8"/>
  <c r="E504" i="12" s="1"/>
  <c r="AF512" i="8"/>
  <c r="E512" i="12" s="1"/>
  <c r="AF519" i="8"/>
  <c r="E519" i="12" s="1"/>
  <c r="AF533" i="8"/>
  <c r="E533" i="12" s="1"/>
  <c r="AF555" i="8"/>
  <c r="E555" i="12" s="1"/>
  <c r="AF576" i="8"/>
  <c r="E576" i="12" s="1"/>
  <c r="AF591" i="8"/>
  <c r="E591" i="12" s="1"/>
  <c r="AF605" i="8"/>
  <c r="E605" i="12" s="1"/>
  <c r="AF627" i="8"/>
  <c r="E627" i="12" s="1"/>
  <c r="AF663" i="8"/>
  <c r="E663" i="12" s="1"/>
  <c r="AF670" i="8"/>
  <c r="E670" i="12" s="1"/>
  <c r="AF677" i="8"/>
  <c r="E677" i="12" s="1"/>
  <c r="AF699" i="8"/>
  <c r="E699" i="12"/>
  <c r="AF706" i="8"/>
  <c r="E706" i="12" s="1"/>
  <c r="AF728" i="8"/>
  <c r="E728" i="12" s="1"/>
  <c r="AF742" i="8"/>
  <c r="E742" i="12" s="1"/>
  <c r="AF749" i="8"/>
  <c r="E749" i="12" s="1"/>
  <c r="AF756" i="8"/>
  <c r="E756" i="12" s="1"/>
  <c r="AF771" i="8"/>
  <c r="E771" i="12" s="1"/>
  <c r="AF778" i="8"/>
  <c r="E778" i="12" s="1"/>
  <c r="AF785" i="8"/>
  <c r="E785" i="12" s="1"/>
  <c r="AF814" i="8"/>
  <c r="E814" i="12" s="1"/>
  <c r="AF821" i="8"/>
  <c r="E821" i="12" s="1"/>
  <c r="AF828" i="8"/>
  <c r="E828" i="12" s="1"/>
  <c r="AF850" i="8"/>
  <c r="E850" i="12" s="1"/>
  <c r="AF857" i="8"/>
  <c r="E857" i="12" s="1"/>
  <c r="AF879" i="8"/>
  <c r="E879" i="12" s="1"/>
  <c r="AF908" i="8"/>
  <c r="E908" i="12" s="1"/>
  <c r="AF915" i="8"/>
  <c r="E915" i="12" s="1"/>
  <c r="AF929" i="8"/>
  <c r="E929" i="12" s="1"/>
  <c r="AF936" i="8"/>
  <c r="E936" i="12" s="1"/>
  <c r="AF965" i="8"/>
  <c r="E965" i="12" s="1"/>
  <c r="AF972" i="8"/>
  <c r="E972" i="12"/>
  <c r="AF1001" i="8"/>
  <c r="E1001" i="12" s="1"/>
  <c r="AF1008" i="8"/>
  <c r="E1008" i="12" s="1"/>
  <c r="AF1030" i="8"/>
  <c r="E1030" i="12" s="1"/>
  <c r="AF1037" i="8"/>
  <c r="E1037" i="12" s="1"/>
  <c r="AF1108" i="8"/>
  <c r="E1108" i="12" s="1"/>
  <c r="AF1118" i="8"/>
  <c r="E1118" i="12" s="1"/>
  <c r="AF1180" i="8"/>
  <c r="E1180" i="12" s="1"/>
  <c r="Z15" i="8"/>
  <c r="AA15" i="8"/>
  <c r="AA11" i="8"/>
  <c r="AA14" i="8"/>
  <c r="Z13" i="8"/>
  <c r="AA13" i="8"/>
  <c r="Z14" i="8"/>
  <c r="U128" i="8"/>
  <c r="Y128" i="8"/>
  <c r="AC128" i="8" s="1"/>
  <c r="U158" i="8"/>
  <c r="Y158" i="8"/>
  <c r="AC158" i="8" s="1"/>
  <c r="U188" i="8"/>
  <c r="Y188" i="8"/>
  <c r="U218" i="8"/>
  <c r="Y218" i="8"/>
  <c r="AC218" i="8" s="1"/>
  <c r="U242" i="8"/>
  <c r="Y242" i="8"/>
  <c r="U266" i="8"/>
  <c r="Y266" i="8"/>
  <c r="AC266" i="8" s="1"/>
  <c r="U290" i="8"/>
  <c r="Y290" i="8"/>
  <c r="AC290" i="8" s="1"/>
  <c r="U320" i="8"/>
  <c r="Y320" i="8"/>
  <c r="U338" i="8"/>
  <c r="Y338" i="8"/>
  <c r="AC338" i="8" s="1"/>
  <c r="U362" i="8"/>
  <c r="Y362" i="8"/>
  <c r="AC362" i="8" s="1"/>
  <c r="AD362" i="8" s="1"/>
  <c r="U386" i="8"/>
  <c r="Y386" i="8"/>
  <c r="AC386" i="8" s="1"/>
  <c r="U398" i="8"/>
  <c r="Y398" i="8"/>
  <c r="AC398" i="8" s="1"/>
  <c r="U422" i="8"/>
  <c r="Y422" i="8"/>
  <c r="AC422" i="8" s="1"/>
  <c r="U446" i="8"/>
  <c r="Y446" i="8"/>
  <c r="AC446" i="8"/>
  <c r="U470" i="8"/>
  <c r="Y470" i="8"/>
  <c r="AC470" i="8" s="1"/>
  <c r="U494" i="8"/>
  <c r="Y494" i="8"/>
  <c r="U518" i="8"/>
  <c r="Y518" i="8"/>
  <c r="U536" i="8"/>
  <c r="Y536" i="8"/>
  <c r="AC536" i="8" s="1"/>
  <c r="U560" i="8"/>
  <c r="Y560" i="8"/>
  <c r="AC560" i="8" s="1"/>
  <c r="U584" i="8"/>
  <c r="Y584" i="8"/>
  <c r="U608" i="8"/>
  <c r="Y608" i="8"/>
  <c r="U626" i="8"/>
  <c r="Y626" i="8"/>
  <c r="U650" i="8"/>
  <c r="Y650" i="8"/>
  <c r="U674" i="8"/>
  <c r="Y674" i="8"/>
  <c r="AC674" i="8" s="1"/>
  <c r="U704" i="8"/>
  <c r="Y704" i="8"/>
  <c r="U728" i="8"/>
  <c r="Y728" i="8"/>
  <c r="U746" i="8"/>
  <c r="Y746" i="8"/>
  <c r="AC746" i="8" s="1"/>
  <c r="U764" i="8"/>
  <c r="Y764" i="8"/>
  <c r="AC764" i="8" s="1"/>
  <c r="U788" i="8"/>
  <c r="Y788" i="8"/>
  <c r="AC788" i="8" s="1"/>
  <c r="U806" i="8"/>
  <c r="Y806" i="8"/>
  <c r="AC806" i="8" s="1"/>
  <c r="U824" i="8"/>
  <c r="Y824" i="8"/>
  <c r="AC824" i="8" s="1"/>
  <c r="U842" i="8"/>
  <c r="Y842" i="8"/>
  <c r="AC842" i="8" s="1"/>
  <c r="U860" i="8"/>
  <c r="Y860" i="8"/>
  <c r="U872" i="8"/>
  <c r="Y872" i="8"/>
  <c r="AC872" i="8" s="1"/>
  <c r="U884" i="8"/>
  <c r="Y884" i="8"/>
  <c r="AC884" i="8" s="1"/>
  <c r="U896" i="8"/>
  <c r="Y896" i="8"/>
  <c r="U908" i="8"/>
  <c r="Y908" i="8"/>
  <c r="AC908" i="8" s="1"/>
  <c r="U920" i="8"/>
  <c r="Y920" i="8"/>
  <c r="AC920" i="8" s="1"/>
  <c r="U932" i="8"/>
  <c r="Y932" i="8"/>
  <c r="U938" i="8"/>
  <c r="Y938" i="8"/>
  <c r="U950" i="8"/>
  <c r="Y950" i="8"/>
  <c r="U962" i="8"/>
  <c r="Y962" i="8"/>
  <c r="U974" i="8"/>
  <c r="Y974" i="8"/>
  <c r="U986" i="8"/>
  <c r="Y986" i="8"/>
  <c r="U998" i="8"/>
  <c r="Y998" i="8"/>
  <c r="AC998" i="8" s="1"/>
  <c r="U1010" i="8"/>
  <c r="Y1010" i="8"/>
  <c r="AC1010" i="8" s="1"/>
  <c r="U1022" i="8"/>
  <c r="Y1022" i="8"/>
  <c r="AC1022" i="8" s="1"/>
  <c r="U1040" i="8"/>
  <c r="Y1040" i="8"/>
  <c r="AC1040" i="8" s="1"/>
  <c r="U1058" i="8"/>
  <c r="Y1058" i="8"/>
  <c r="AC1058" i="8" s="1"/>
  <c r="U1076" i="8"/>
  <c r="Y1076" i="8"/>
  <c r="AC1076" i="8" s="1"/>
  <c r="U1088" i="8"/>
  <c r="Y1088" i="8"/>
  <c r="AC1088" i="8" s="1"/>
  <c r="U1100" i="8"/>
  <c r="Y1100" i="8"/>
  <c r="U1112" i="8"/>
  <c r="Y1112" i="8"/>
  <c r="U1124" i="8"/>
  <c r="Y1124" i="8"/>
  <c r="U1136" i="8"/>
  <c r="Y1136" i="8"/>
  <c r="U1148" i="8"/>
  <c r="Y1148" i="8"/>
  <c r="AC1148" i="8" s="1"/>
  <c r="U1160" i="8"/>
  <c r="Y1160" i="8"/>
  <c r="AC1160" i="8"/>
  <c r="U1178" i="8"/>
  <c r="Y1178" i="8"/>
  <c r="AC1178" i="8" s="1"/>
  <c r="U1190" i="8"/>
  <c r="Y1190" i="8"/>
  <c r="AC1190" i="8" s="1"/>
  <c r="U1202" i="8"/>
  <c r="Y1202" i="8"/>
  <c r="AC1202" i="8" s="1"/>
  <c r="Y33" i="8"/>
  <c r="Y93" i="8"/>
  <c r="AC93" i="8" s="1"/>
  <c r="Y117" i="8"/>
  <c r="AC117" i="8" s="1"/>
  <c r="U123" i="8"/>
  <c r="Y123" i="8"/>
  <c r="AC123" i="8" s="1"/>
  <c r="U129" i="8"/>
  <c r="Y129" i="8"/>
  <c r="AC129" i="8" s="1"/>
  <c r="U135" i="8"/>
  <c r="Y135" i="8"/>
  <c r="AC135" i="8" s="1"/>
  <c r="U141" i="8"/>
  <c r="Y141" i="8"/>
  <c r="AC141" i="8" s="1"/>
  <c r="U147" i="8"/>
  <c r="Y147" i="8"/>
  <c r="AC147" i="8" s="1"/>
  <c r="U153" i="8"/>
  <c r="Y153" i="8"/>
  <c r="AC153" i="8" s="1"/>
  <c r="AD153" i="8" s="1"/>
  <c r="U159" i="8"/>
  <c r="Y159" i="8"/>
  <c r="AC159" i="8" s="1"/>
  <c r="U165" i="8"/>
  <c r="Y165" i="8"/>
  <c r="AC165" i="8" s="1"/>
  <c r="U171" i="8"/>
  <c r="Y171" i="8"/>
  <c r="AC171" i="8" s="1"/>
  <c r="U177" i="8"/>
  <c r="Y177" i="8"/>
  <c r="AC177" i="8" s="1"/>
  <c r="U183" i="8"/>
  <c r="Y183" i="8"/>
  <c r="AC183" i="8" s="1"/>
  <c r="U189" i="8"/>
  <c r="Y189" i="8"/>
  <c r="AC189" i="8" s="1"/>
  <c r="U195" i="8"/>
  <c r="Y195" i="8"/>
  <c r="AC195" i="8" s="1"/>
  <c r="U201" i="8"/>
  <c r="Y201" i="8"/>
  <c r="AC201" i="8" s="1"/>
  <c r="U207" i="8"/>
  <c r="Y207" i="8"/>
  <c r="AC207" i="8" s="1"/>
  <c r="U213" i="8"/>
  <c r="Y213" i="8"/>
  <c r="AC213" i="8" s="1"/>
  <c r="U219" i="8"/>
  <c r="Y219" i="8"/>
  <c r="AC219" i="8" s="1"/>
  <c r="U225" i="8"/>
  <c r="Y225" i="8"/>
  <c r="AC225" i="8" s="1"/>
  <c r="U231" i="8"/>
  <c r="Y231" i="8"/>
  <c r="AC231" i="8" s="1"/>
  <c r="U237" i="8"/>
  <c r="Y237" i="8"/>
  <c r="AC237" i="8" s="1"/>
  <c r="U243" i="8"/>
  <c r="Y243" i="8"/>
  <c r="U249" i="8"/>
  <c r="Y249" i="8"/>
  <c r="AC249" i="8" s="1"/>
  <c r="U255" i="8"/>
  <c r="Y255" i="8"/>
  <c r="AC255" i="8" s="1"/>
  <c r="U261" i="8"/>
  <c r="Y261" i="8"/>
  <c r="AC261" i="8" s="1"/>
  <c r="U267" i="8"/>
  <c r="Y267" i="8"/>
  <c r="U273" i="8"/>
  <c r="Y273" i="8"/>
  <c r="AC273" i="8" s="1"/>
  <c r="U279" i="8"/>
  <c r="Y279" i="8"/>
  <c r="AC279" i="8" s="1"/>
  <c r="U285" i="8"/>
  <c r="Y285" i="8"/>
  <c r="AC285" i="8" s="1"/>
  <c r="U291" i="8"/>
  <c r="Y291" i="8"/>
  <c r="AC291" i="8" s="1"/>
  <c r="U297" i="8"/>
  <c r="Y297" i="8"/>
  <c r="U303" i="8"/>
  <c r="Y303" i="8"/>
  <c r="AC303" i="8" s="1"/>
  <c r="U309" i="8"/>
  <c r="Y309" i="8"/>
  <c r="AC309" i="8" s="1"/>
  <c r="U315" i="8"/>
  <c r="Y315" i="8"/>
  <c r="AC315" i="8" s="1"/>
  <c r="AD315" i="8" s="1"/>
  <c r="U321" i="8"/>
  <c r="Y321" i="8"/>
  <c r="U327" i="8"/>
  <c r="Y327" i="8"/>
  <c r="AC327" i="8" s="1"/>
  <c r="U333" i="8"/>
  <c r="Y333" i="8"/>
  <c r="U339" i="8"/>
  <c r="Y339" i="8"/>
  <c r="U345" i="8"/>
  <c r="Y345" i="8"/>
  <c r="AC345" i="8" s="1"/>
  <c r="U351" i="8"/>
  <c r="Y351" i="8"/>
  <c r="AC351" i="8" s="1"/>
  <c r="U357" i="8"/>
  <c r="Y357" i="8"/>
  <c r="AC357" i="8" s="1"/>
  <c r="U363" i="8"/>
  <c r="Y363" i="8"/>
  <c r="AC363" i="8" s="1"/>
  <c r="U369" i="8"/>
  <c r="Y369" i="8"/>
  <c r="AC369" i="8" s="1"/>
  <c r="U375" i="8"/>
  <c r="Y375" i="8"/>
  <c r="AC375" i="8" s="1"/>
  <c r="U381" i="8"/>
  <c r="Y381" i="8"/>
  <c r="AC381" i="8" s="1"/>
  <c r="U387" i="8"/>
  <c r="Y387" i="8"/>
  <c r="AC387" i="8" s="1"/>
  <c r="U393" i="8"/>
  <c r="Y393" i="8"/>
  <c r="AC393" i="8" s="1"/>
  <c r="U399" i="8"/>
  <c r="Y399" i="8"/>
  <c r="AC399" i="8"/>
  <c r="AD399" i="8" s="1"/>
  <c r="U405" i="8"/>
  <c r="Y405" i="8"/>
  <c r="AC405" i="8" s="1"/>
  <c r="U411" i="8"/>
  <c r="Y411" i="8"/>
  <c r="U417" i="8"/>
  <c r="Y417" i="8"/>
  <c r="AC417" i="8" s="1"/>
  <c r="U423" i="8"/>
  <c r="Y423" i="8"/>
  <c r="U429" i="8"/>
  <c r="Y429" i="8"/>
  <c r="AC429" i="8" s="1"/>
  <c r="U435" i="8"/>
  <c r="Y435" i="8"/>
  <c r="AC435" i="8" s="1"/>
  <c r="U441" i="8"/>
  <c r="Y441" i="8"/>
  <c r="AC441" i="8" s="1"/>
  <c r="U447" i="8"/>
  <c r="Y447" i="8"/>
  <c r="U453" i="8"/>
  <c r="Y453" i="8"/>
  <c r="AC453" i="8" s="1"/>
  <c r="U459" i="8"/>
  <c r="Y459" i="8"/>
  <c r="AC459" i="8" s="1"/>
  <c r="U465" i="8"/>
  <c r="Y465" i="8"/>
  <c r="U471" i="8"/>
  <c r="Y471" i="8"/>
  <c r="AC471" i="8" s="1"/>
  <c r="U477" i="8"/>
  <c r="Y477" i="8"/>
  <c r="U483" i="8"/>
  <c r="Y483" i="8"/>
  <c r="AC483" i="8" s="1"/>
  <c r="U489" i="8"/>
  <c r="Y489" i="8"/>
  <c r="AC489" i="8" s="1"/>
  <c r="U495" i="8"/>
  <c r="Y495" i="8"/>
  <c r="AC495" i="8" s="1"/>
  <c r="U501" i="8"/>
  <c r="Y501" i="8"/>
  <c r="U507" i="8"/>
  <c r="Y507" i="8"/>
  <c r="AC507" i="8" s="1"/>
  <c r="U513" i="8"/>
  <c r="Y513" i="8"/>
  <c r="AC513" i="8" s="1"/>
  <c r="U519" i="8"/>
  <c r="Y519" i="8"/>
  <c r="AC519" i="8" s="1"/>
  <c r="U525" i="8"/>
  <c r="Y525" i="8"/>
  <c r="AC525" i="8" s="1"/>
  <c r="U531" i="8"/>
  <c r="Y531" i="8"/>
  <c r="AC531" i="8" s="1"/>
  <c r="U537" i="8"/>
  <c r="Y537" i="8"/>
  <c r="U543" i="8"/>
  <c r="Y543" i="8"/>
  <c r="U549" i="8"/>
  <c r="Y549" i="8"/>
  <c r="U555" i="8"/>
  <c r="Y555" i="8"/>
  <c r="AC555" i="8" s="1"/>
  <c r="AD554" i="8" s="1"/>
  <c r="U561" i="8"/>
  <c r="Y561" i="8"/>
  <c r="AC561" i="8" s="1"/>
  <c r="U567" i="8"/>
  <c r="Y567" i="8"/>
  <c r="AC567" i="8" s="1"/>
  <c r="U573" i="8"/>
  <c r="Y573" i="8"/>
  <c r="U579" i="8"/>
  <c r="Y579" i="8"/>
  <c r="AC579" i="8" s="1"/>
  <c r="U585" i="8"/>
  <c r="Y585" i="8"/>
  <c r="U591" i="8"/>
  <c r="Y591" i="8"/>
  <c r="AC591" i="8" s="1"/>
  <c r="U597" i="8"/>
  <c r="Y597" i="8"/>
  <c r="AC597" i="8" s="1"/>
  <c r="U603" i="8"/>
  <c r="Y603" i="8"/>
  <c r="AC603" i="8" s="1"/>
  <c r="U609" i="8"/>
  <c r="Y609" i="8"/>
  <c r="AC609" i="8" s="1"/>
  <c r="U615" i="8"/>
  <c r="Y615" i="8"/>
  <c r="AC615" i="8" s="1"/>
  <c r="U621" i="8"/>
  <c r="Y621" i="8"/>
  <c r="AC621" i="8" s="1"/>
  <c r="U627" i="8"/>
  <c r="Y627" i="8"/>
  <c r="AC627" i="8" s="1"/>
  <c r="U633" i="8"/>
  <c r="Y633" i="8"/>
  <c r="AC633" i="8" s="1"/>
  <c r="U639" i="8"/>
  <c r="Y639" i="8"/>
  <c r="AC639" i="8" s="1"/>
  <c r="U645" i="8"/>
  <c r="Y645" i="8"/>
  <c r="AC645" i="8" s="1"/>
  <c r="U657" i="8"/>
  <c r="Y657" i="8"/>
  <c r="AC657" i="8" s="1"/>
  <c r="U669" i="8"/>
  <c r="Y669" i="8"/>
  <c r="AC669" i="8" s="1"/>
  <c r="U681" i="8"/>
  <c r="Y681" i="8"/>
  <c r="AC681" i="8" s="1"/>
  <c r="U693" i="8"/>
  <c r="Y693" i="8"/>
  <c r="AC693" i="8" s="1"/>
  <c r="U705" i="8"/>
  <c r="Y705" i="8"/>
  <c r="AC705" i="8" s="1"/>
  <c r="U717" i="8"/>
  <c r="Y717" i="8"/>
  <c r="AC717" i="8" s="1"/>
  <c r="U729" i="8"/>
  <c r="Y729" i="8"/>
  <c r="AC729" i="8" s="1"/>
  <c r="U735" i="8"/>
  <c r="Y735" i="8"/>
  <c r="AC735" i="8" s="1"/>
  <c r="U741" i="8"/>
  <c r="Y741" i="8"/>
  <c r="AC741" i="8" s="1"/>
  <c r="U747" i="8"/>
  <c r="Y747" i="8"/>
  <c r="AC747" i="8" s="1"/>
  <c r="U753" i="8"/>
  <c r="Y753" i="8"/>
  <c r="AC753" i="8" s="1"/>
  <c r="U759" i="8"/>
  <c r="Y759" i="8"/>
  <c r="AC759" i="8" s="1"/>
  <c r="U765" i="8"/>
  <c r="Y765" i="8"/>
  <c r="AC765" i="8" s="1"/>
  <c r="AD764" i="8" s="1"/>
  <c r="U771" i="8"/>
  <c r="Y771" i="8"/>
  <c r="AC771" i="8" s="1"/>
  <c r="U777" i="8"/>
  <c r="Y777" i="8"/>
  <c r="U783" i="8"/>
  <c r="Y783" i="8"/>
  <c r="U789" i="8"/>
  <c r="Y789" i="8"/>
  <c r="U795" i="8"/>
  <c r="Y795" i="8"/>
  <c r="U801" i="8"/>
  <c r="Y801" i="8"/>
  <c r="AC801" i="8" s="1"/>
  <c r="U807" i="8"/>
  <c r="Y807" i="8"/>
  <c r="AC807" i="8" s="1"/>
  <c r="U813" i="8"/>
  <c r="Y813" i="8"/>
  <c r="U819" i="8"/>
  <c r="Y819" i="8"/>
  <c r="U825" i="8"/>
  <c r="Y825" i="8"/>
  <c r="U831" i="8"/>
  <c r="Y831" i="8"/>
  <c r="AC831" i="8" s="1"/>
  <c r="U837" i="8"/>
  <c r="Y837" i="8"/>
  <c r="AC837" i="8" s="1"/>
  <c r="U843" i="8"/>
  <c r="Y843" i="8"/>
  <c r="AC843" i="8" s="1"/>
  <c r="U849" i="8"/>
  <c r="Y849" i="8"/>
  <c r="AC849" i="8" s="1"/>
  <c r="U855" i="8"/>
  <c r="Y855" i="8"/>
  <c r="AC855" i="8" s="1"/>
  <c r="U861" i="8"/>
  <c r="Y861" i="8"/>
  <c r="AC861" i="8" s="1"/>
  <c r="U867" i="8"/>
  <c r="Y867" i="8"/>
  <c r="U873" i="8"/>
  <c r="Y873" i="8"/>
  <c r="U879" i="8"/>
  <c r="Y879" i="8"/>
  <c r="U885" i="8"/>
  <c r="Y885" i="8"/>
  <c r="U891" i="8"/>
  <c r="Y891" i="8"/>
  <c r="AC891" i="8" s="1"/>
  <c r="U897" i="8"/>
  <c r="Y897" i="8"/>
  <c r="AC897" i="8" s="1"/>
  <c r="U903" i="8"/>
  <c r="Y903" i="8"/>
  <c r="U909" i="8"/>
  <c r="Y909" i="8"/>
  <c r="AC909" i="8" s="1"/>
  <c r="U915" i="8"/>
  <c r="Y915" i="8"/>
  <c r="U921" i="8"/>
  <c r="Y921" i="8"/>
  <c r="U927" i="8"/>
  <c r="Y927" i="8"/>
  <c r="AC927" i="8" s="1"/>
  <c r="U933" i="8"/>
  <c r="Y933" i="8"/>
  <c r="AC933" i="8" s="1"/>
  <c r="U939" i="8"/>
  <c r="Y939" i="8"/>
  <c r="U945" i="8"/>
  <c r="Y945" i="8"/>
  <c r="AC945" i="8" s="1"/>
  <c r="U951" i="8"/>
  <c r="Y951" i="8"/>
  <c r="AC951" i="8" s="1"/>
  <c r="U957" i="8"/>
  <c r="Y957" i="8"/>
  <c r="AC957" i="8" s="1"/>
  <c r="U963" i="8"/>
  <c r="Y963" i="8"/>
  <c r="U969" i="8"/>
  <c r="Y969" i="8"/>
  <c r="U975" i="8"/>
  <c r="Y975" i="8"/>
  <c r="U981" i="8"/>
  <c r="Y981" i="8"/>
  <c r="AC981" i="8" s="1"/>
  <c r="U987" i="8"/>
  <c r="Y987" i="8"/>
  <c r="AC987" i="8" s="1"/>
  <c r="U993" i="8"/>
  <c r="Y993" i="8"/>
  <c r="AC993" i="8" s="1"/>
  <c r="U999" i="8"/>
  <c r="Y999" i="8"/>
  <c r="U1005" i="8"/>
  <c r="Y1005" i="8"/>
  <c r="AC1005" i="8" s="1"/>
  <c r="U1011" i="8"/>
  <c r="Y1011" i="8"/>
  <c r="AC1011" i="8" s="1"/>
  <c r="U1017" i="8"/>
  <c r="Y1017" i="8"/>
  <c r="AC1017" i="8" s="1"/>
  <c r="U1023" i="8"/>
  <c r="Y1023" i="8"/>
  <c r="AC1023" i="8" s="1"/>
  <c r="U1029" i="8"/>
  <c r="Y1029" i="8"/>
  <c r="AC1029" i="8" s="1"/>
  <c r="U1035" i="8"/>
  <c r="Y1035" i="8"/>
  <c r="AC1035" i="8" s="1"/>
  <c r="U1041" i="8"/>
  <c r="Y1041" i="8"/>
  <c r="AC1041" i="8" s="1"/>
  <c r="AD1040" i="8" s="1"/>
  <c r="U1047" i="8"/>
  <c r="Y1047" i="8"/>
  <c r="AC1047" i="8" s="1"/>
  <c r="U1053" i="8"/>
  <c r="Y1053" i="8"/>
  <c r="U1059" i="8"/>
  <c r="Y1059" i="8"/>
  <c r="AC1059" i="8" s="1"/>
  <c r="U1065" i="8"/>
  <c r="Y1065" i="8"/>
  <c r="AC1065" i="8" s="1"/>
  <c r="U1071" i="8"/>
  <c r="Y1071" i="8"/>
  <c r="AC1071" i="8" s="1"/>
  <c r="U1077" i="8"/>
  <c r="Y1077" i="8"/>
  <c r="AC1077" i="8" s="1"/>
  <c r="U1083" i="8"/>
  <c r="Y1083" i="8"/>
  <c r="AC1083" i="8" s="1"/>
  <c r="U1089" i="8"/>
  <c r="Y1089" i="8"/>
  <c r="U1095" i="8"/>
  <c r="Y1095" i="8"/>
  <c r="AC1095" i="8" s="1"/>
  <c r="U1101" i="8"/>
  <c r="Y1101" i="8"/>
  <c r="AC1101" i="8" s="1"/>
  <c r="U1107" i="8"/>
  <c r="Y1107" i="8"/>
  <c r="AC1107" i="8" s="1"/>
  <c r="U1113" i="8"/>
  <c r="Y1113" i="8"/>
  <c r="AC1113" i="8" s="1"/>
  <c r="U1119" i="8"/>
  <c r="Y1119" i="8"/>
  <c r="AC1119" i="8" s="1"/>
  <c r="U1125" i="8"/>
  <c r="Y1125" i="8"/>
  <c r="AC1125" i="8" s="1"/>
  <c r="U1131" i="8"/>
  <c r="Y1131" i="8"/>
  <c r="AC1131" i="8" s="1"/>
  <c r="U1137" i="8"/>
  <c r="Y1137" i="8"/>
  <c r="U1143" i="8"/>
  <c r="Y1143" i="8"/>
  <c r="AC1143" i="8" s="1"/>
  <c r="U1149" i="8"/>
  <c r="Y1149" i="8"/>
  <c r="AC1149" i="8" s="1"/>
  <c r="U1155" i="8"/>
  <c r="Y1155" i="8"/>
  <c r="U1161" i="8"/>
  <c r="Y1161" i="8"/>
  <c r="AC1161" i="8" s="1"/>
  <c r="U1167" i="8"/>
  <c r="Y1167" i="8"/>
  <c r="AC1167" i="8" s="1"/>
  <c r="U1173" i="8"/>
  <c r="Y1173" i="8"/>
  <c r="U1179" i="8"/>
  <c r="Y1179" i="8"/>
  <c r="AC1179" i="8" s="1"/>
  <c r="U1185" i="8"/>
  <c r="Y1185" i="8"/>
  <c r="U1191" i="8"/>
  <c r="Y1191" i="8"/>
  <c r="AC1191" i="8" s="1"/>
  <c r="U1197" i="8"/>
  <c r="Y1197" i="8"/>
  <c r="AC1197" i="8" s="1"/>
  <c r="U1203" i="8"/>
  <c r="Y1203" i="8"/>
  <c r="AC1203" i="8" s="1"/>
  <c r="U1209" i="8"/>
  <c r="Y1209" i="8"/>
  <c r="U623" i="8"/>
  <c r="Y67" i="8"/>
  <c r="AC67" i="8" s="1"/>
  <c r="Y139" i="8"/>
  <c r="AC139" i="8" s="1"/>
  <c r="Y175" i="8"/>
  <c r="AC175" i="8" s="1"/>
  <c r="Y211" i="8"/>
  <c r="AC211" i="8" s="1"/>
  <c r="Y247" i="8"/>
  <c r="AC247" i="8" s="1"/>
  <c r="Y283" i="8"/>
  <c r="AC283" i="8" s="1"/>
  <c r="Y319" i="8"/>
  <c r="AC319" i="8" s="1"/>
  <c r="Y355" i="8"/>
  <c r="Y391" i="8"/>
  <c r="Y443" i="8"/>
  <c r="Y497" i="8"/>
  <c r="AC497" i="8" s="1"/>
  <c r="Y551" i="8"/>
  <c r="AC551" i="8" s="1"/>
  <c r="Y605" i="8"/>
  <c r="Y663" i="8"/>
  <c r="Y739" i="8"/>
  <c r="AC739" i="8" s="1"/>
  <c r="Y943" i="8"/>
  <c r="AC943" i="8" s="1"/>
  <c r="Y1159" i="8"/>
  <c r="AC1159" i="8" s="1"/>
  <c r="Y26" i="8"/>
  <c r="Y104" i="8"/>
  <c r="AC104" i="8" s="1"/>
  <c r="U134" i="8"/>
  <c r="Y134" i="8"/>
  <c r="U164" i="8"/>
  <c r="Y164" i="8"/>
  <c r="U206" i="8"/>
  <c r="Y206" i="8"/>
  <c r="AC206" i="8" s="1"/>
  <c r="U302" i="8"/>
  <c r="Y302" i="8"/>
  <c r="U698" i="8"/>
  <c r="Y698" i="8"/>
  <c r="AC698" i="8" s="1"/>
  <c r="Y22" i="8"/>
  <c r="Y28" i="8"/>
  <c r="Y46" i="8"/>
  <c r="AC46" i="8" s="1"/>
  <c r="Y94" i="8"/>
  <c r="AC94" i="8" s="1"/>
  <c r="Y100" i="8"/>
  <c r="AC100" i="8" s="1"/>
  <c r="Y118" i="8"/>
  <c r="AC118" i="8" s="1"/>
  <c r="U124" i="8"/>
  <c r="Y124" i="8"/>
  <c r="U130" i="8"/>
  <c r="Y130" i="8"/>
  <c r="AC130" i="8" s="1"/>
  <c r="U136" i="8"/>
  <c r="Y136" i="8"/>
  <c r="U142" i="8"/>
  <c r="Y142" i="8"/>
  <c r="AC142" i="8" s="1"/>
  <c r="U148" i="8"/>
  <c r="Y148" i="8"/>
  <c r="U154" i="8"/>
  <c r="Y154" i="8"/>
  <c r="AC154" i="8" s="1"/>
  <c r="AD154" i="8" s="1"/>
  <c r="U160" i="8"/>
  <c r="Y160" i="8"/>
  <c r="AC160" i="8" s="1"/>
  <c r="U166" i="8"/>
  <c r="Y166" i="8"/>
  <c r="AC166" i="8" s="1"/>
  <c r="U172" i="8"/>
  <c r="Y172" i="8"/>
  <c r="AC172" i="8" s="1"/>
  <c r="U178" i="8"/>
  <c r="Y178" i="8"/>
  <c r="U184" i="8"/>
  <c r="Y184" i="8"/>
  <c r="AC184" i="8" s="1"/>
  <c r="U190" i="8"/>
  <c r="Y190" i="8"/>
  <c r="U196" i="8"/>
  <c r="Y196" i="8"/>
  <c r="AC196" i="8" s="1"/>
  <c r="U202" i="8"/>
  <c r="Y202" i="8"/>
  <c r="AC202" i="8" s="1"/>
  <c r="U208" i="8"/>
  <c r="Y208" i="8"/>
  <c r="AC208" i="8" s="1"/>
  <c r="U214" i="8"/>
  <c r="Y214" i="8"/>
  <c r="U220" i="8"/>
  <c r="Y220" i="8"/>
  <c r="AC220" i="8" s="1"/>
  <c r="U226" i="8"/>
  <c r="Y226" i="8"/>
  <c r="AC226" i="8" s="1"/>
  <c r="U232" i="8"/>
  <c r="Y232" i="8"/>
  <c r="AC232" i="8" s="1"/>
  <c r="U238" i="8"/>
  <c r="Y238" i="8"/>
  <c r="AC238" i="8" s="1"/>
  <c r="U244" i="8"/>
  <c r="Y244" i="8"/>
  <c r="AC244" i="8" s="1"/>
  <c r="U250" i="8"/>
  <c r="Y250" i="8"/>
  <c r="AC250" i="8" s="1"/>
  <c r="U256" i="8"/>
  <c r="Y256" i="8"/>
  <c r="AC256" i="8" s="1"/>
  <c r="U262" i="8"/>
  <c r="Y262" i="8"/>
  <c r="AC262" i="8" s="1"/>
  <c r="U268" i="8"/>
  <c r="Y268" i="8"/>
  <c r="AC268" i="8" s="1"/>
  <c r="U274" i="8"/>
  <c r="Y274" i="8"/>
  <c r="AC274" i="8" s="1"/>
  <c r="U280" i="8"/>
  <c r="Y280" i="8"/>
  <c r="AC280" i="8" s="1"/>
  <c r="U286" i="8"/>
  <c r="Y286" i="8"/>
  <c r="AC286" i="8" s="1"/>
  <c r="U292" i="8"/>
  <c r="Y292" i="8"/>
  <c r="U298" i="8"/>
  <c r="Y298" i="8"/>
  <c r="AC298" i="8" s="1"/>
  <c r="AD298" i="8" s="1"/>
  <c r="U304" i="8"/>
  <c r="Y304" i="8"/>
  <c r="U310" i="8"/>
  <c r="Y310" i="8"/>
  <c r="AC310" i="8" s="1"/>
  <c r="U316" i="8"/>
  <c r="Y316" i="8"/>
  <c r="U322" i="8"/>
  <c r="Y322" i="8"/>
  <c r="AC322" i="8" s="1"/>
  <c r="U328" i="8"/>
  <c r="Y328" i="8"/>
  <c r="AC328" i="8" s="1"/>
  <c r="U334" i="8"/>
  <c r="Y334" i="8"/>
  <c r="U340" i="8"/>
  <c r="Y340" i="8"/>
  <c r="AC340" i="8" s="1"/>
  <c r="U346" i="8"/>
  <c r="Y346" i="8"/>
  <c r="U352" i="8"/>
  <c r="Y352" i="8"/>
  <c r="AC352" i="8" s="1"/>
  <c r="U358" i="8"/>
  <c r="Y358" i="8"/>
  <c r="U364" i="8"/>
  <c r="Y364" i="8"/>
  <c r="AC364" i="8" s="1"/>
  <c r="U370" i="8"/>
  <c r="Y370" i="8"/>
  <c r="U376" i="8"/>
  <c r="Y376" i="8"/>
  <c r="AC376" i="8" s="1"/>
  <c r="U382" i="8"/>
  <c r="Y382" i="8"/>
  <c r="AC382" i="8" s="1"/>
  <c r="U388" i="8"/>
  <c r="Y388" i="8"/>
  <c r="AC388" i="8" s="1"/>
  <c r="U394" i="8"/>
  <c r="Y394" i="8"/>
  <c r="AC394" i="8" s="1"/>
  <c r="U400" i="8"/>
  <c r="Y400" i="8"/>
  <c r="AC400" i="8" s="1"/>
  <c r="U406" i="8"/>
  <c r="Y406" i="8"/>
  <c r="AC406" i="8" s="1"/>
  <c r="U412" i="8"/>
  <c r="Y412" i="8"/>
  <c r="AC412" i="8" s="1"/>
  <c r="U418" i="8"/>
  <c r="Y418" i="8"/>
  <c r="AC418" i="8" s="1"/>
  <c r="U424" i="8"/>
  <c r="Y424" i="8"/>
  <c r="AC424" i="8" s="1"/>
  <c r="U430" i="8"/>
  <c r="Y430" i="8"/>
  <c r="AC430" i="8" s="1"/>
  <c r="AD429" i="8" s="1"/>
  <c r="U436" i="8"/>
  <c r="Y436" i="8"/>
  <c r="U442" i="8"/>
  <c r="Y442" i="8"/>
  <c r="AC442" i="8" s="1"/>
  <c r="U448" i="8"/>
  <c r="Y448" i="8"/>
  <c r="U454" i="8"/>
  <c r="Y454" i="8"/>
  <c r="AC454" i="8" s="1"/>
  <c r="U460" i="8"/>
  <c r="Y460" i="8"/>
  <c r="U466" i="8"/>
  <c r="Y466" i="8"/>
  <c r="AC466" i="8" s="1"/>
  <c r="U472" i="8"/>
  <c r="Y472" i="8"/>
  <c r="U478" i="8"/>
  <c r="Y478" i="8"/>
  <c r="AC478" i="8" s="1"/>
  <c r="U484" i="8"/>
  <c r="Y484" i="8"/>
  <c r="U490" i="8"/>
  <c r="Y490" i="8"/>
  <c r="AC490" i="8" s="1"/>
  <c r="U496" i="8"/>
  <c r="Y496" i="8"/>
  <c r="U502" i="8"/>
  <c r="Y502" i="8"/>
  <c r="AC502" i="8" s="1"/>
  <c r="U508" i="8"/>
  <c r="Y508" i="8"/>
  <c r="U514" i="8"/>
  <c r="Y514" i="8"/>
  <c r="AC514" i="8" s="1"/>
  <c r="Y520" i="8"/>
  <c r="AC520" i="8" s="1"/>
  <c r="AD519" i="8" s="1"/>
  <c r="U520" i="8"/>
  <c r="U526" i="8"/>
  <c r="Y526" i="8"/>
  <c r="AC526" i="8" s="1"/>
  <c r="U532" i="8"/>
  <c r="Y532" i="8"/>
  <c r="AC532" i="8" s="1"/>
  <c r="U538" i="8"/>
  <c r="Y538" i="8"/>
  <c r="AC538" i="8" s="1"/>
  <c r="U544" i="8"/>
  <c r="Y544" i="8"/>
  <c r="AC544" i="8" s="1"/>
  <c r="U550" i="8"/>
  <c r="Y550" i="8"/>
  <c r="U556" i="8"/>
  <c r="Y556" i="8"/>
  <c r="AC556" i="8" s="1"/>
  <c r="U562" i="8"/>
  <c r="Y562" i="8"/>
  <c r="U568" i="8"/>
  <c r="Y568" i="8"/>
  <c r="AC568" i="8" s="1"/>
  <c r="Y574" i="8"/>
  <c r="AC574" i="8" s="1"/>
  <c r="U574" i="8"/>
  <c r="U580" i="8"/>
  <c r="Y580" i="8"/>
  <c r="AC580" i="8" s="1"/>
  <c r="U586" i="8"/>
  <c r="Y586" i="8"/>
  <c r="AC586" i="8" s="1"/>
  <c r="U592" i="8"/>
  <c r="Y592" i="8"/>
  <c r="AC592" i="8" s="1"/>
  <c r="U598" i="8"/>
  <c r="Y598" i="8"/>
  <c r="AC598" i="8" s="1"/>
  <c r="U604" i="8"/>
  <c r="Y604" i="8"/>
  <c r="AC604" i="8" s="1"/>
  <c r="U610" i="8"/>
  <c r="Y610" i="8"/>
  <c r="U616" i="8"/>
  <c r="Y616" i="8"/>
  <c r="AC616" i="8" s="1"/>
  <c r="U622" i="8"/>
  <c r="Y622" i="8"/>
  <c r="AC622" i="8" s="1"/>
  <c r="Y628" i="8"/>
  <c r="AC628" i="8" s="1"/>
  <c r="U628" i="8"/>
  <c r="U634" i="8"/>
  <c r="Y634" i="8"/>
  <c r="AC634" i="8" s="1"/>
  <c r="U640" i="8"/>
  <c r="Y640" i="8"/>
  <c r="AC640" i="8" s="1"/>
  <c r="U646" i="8"/>
  <c r="Y646" i="8"/>
  <c r="AC646" i="8" s="1"/>
  <c r="U652" i="8"/>
  <c r="Y652" i="8"/>
  <c r="AC652" i="8" s="1"/>
  <c r="U658" i="8"/>
  <c r="Y658" i="8"/>
  <c r="AC658" i="8" s="1"/>
  <c r="U664" i="8"/>
  <c r="Y664" i="8"/>
  <c r="AC664" i="8" s="1"/>
  <c r="U670" i="8"/>
  <c r="Y670" i="8"/>
  <c r="AC670" i="8" s="1"/>
  <c r="U676" i="8"/>
  <c r="Y676" i="8"/>
  <c r="AC676" i="8" s="1"/>
  <c r="Y682" i="8"/>
  <c r="AC682" i="8" s="1"/>
  <c r="U682" i="8"/>
  <c r="U688" i="8"/>
  <c r="Y688" i="8"/>
  <c r="AC688" i="8" s="1"/>
  <c r="U694" i="8"/>
  <c r="Y694" i="8"/>
  <c r="AC694" i="8" s="1"/>
  <c r="U700" i="8"/>
  <c r="Y700" i="8"/>
  <c r="AC700" i="8" s="1"/>
  <c r="U706" i="8"/>
  <c r="Y706" i="8"/>
  <c r="AC706" i="8" s="1"/>
  <c r="U712" i="8"/>
  <c r="Y712" i="8"/>
  <c r="AC712" i="8" s="1"/>
  <c r="U718" i="8"/>
  <c r="Y718" i="8"/>
  <c r="AC718" i="8" s="1"/>
  <c r="U724" i="8"/>
  <c r="Y724" i="8"/>
  <c r="AC724" i="8" s="1"/>
  <c r="U730" i="8"/>
  <c r="Y730" i="8"/>
  <c r="AC730" i="8" s="1"/>
  <c r="AD729" i="8" s="1"/>
  <c r="Y736" i="8"/>
  <c r="AC736" i="8" s="1"/>
  <c r="U736" i="8"/>
  <c r="U742" i="8"/>
  <c r="Y742" i="8"/>
  <c r="AC742" i="8" s="1"/>
  <c r="U748" i="8"/>
  <c r="Y748" i="8"/>
  <c r="AC748" i="8" s="1"/>
  <c r="AD747" i="8" s="1"/>
  <c r="U754" i="8"/>
  <c r="Y754" i="8"/>
  <c r="AC754" i="8" s="1"/>
  <c r="U760" i="8"/>
  <c r="Y760" i="8"/>
  <c r="AC760" i="8" s="1"/>
  <c r="U766" i="8"/>
  <c r="Y766" i="8"/>
  <c r="AC766" i="8"/>
  <c r="U772" i="8"/>
  <c r="Y772" i="8"/>
  <c r="AC772" i="8" s="1"/>
  <c r="U778" i="8"/>
  <c r="Y778" i="8"/>
  <c r="AC778" i="8" s="1"/>
  <c r="U784" i="8"/>
  <c r="Y784" i="8"/>
  <c r="AC784" i="8" s="1"/>
  <c r="Y790" i="8"/>
  <c r="AC790" i="8" s="1"/>
  <c r="U790" i="8"/>
  <c r="U796" i="8"/>
  <c r="Y796" i="8"/>
  <c r="AC796" i="8" s="1"/>
  <c r="AD795" i="8" s="1"/>
  <c r="U802" i="8"/>
  <c r="Y802" i="8"/>
  <c r="AC802" i="8" s="1"/>
  <c r="AD801" i="8" s="1"/>
  <c r="U808" i="8"/>
  <c r="Y808" i="8"/>
  <c r="AC808" i="8" s="1"/>
  <c r="U814" i="8"/>
  <c r="Y814" i="8"/>
  <c r="AC814" i="8" s="1"/>
  <c r="U820" i="8"/>
  <c r="Y820" i="8"/>
  <c r="AC820" i="8" s="1"/>
  <c r="U826" i="8"/>
  <c r="Y826" i="8"/>
  <c r="AC826" i="8" s="1"/>
  <c r="U832" i="8"/>
  <c r="Y832" i="8"/>
  <c r="AC832" i="8" s="1"/>
  <c r="U838" i="8"/>
  <c r="Y838" i="8"/>
  <c r="AC838" i="8" s="1"/>
  <c r="Y844" i="8"/>
  <c r="AC844" i="8" s="1"/>
  <c r="U844" i="8"/>
  <c r="U850" i="8"/>
  <c r="Y850" i="8"/>
  <c r="AC850" i="8" s="1"/>
  <c r="U856" i="8"/>
  <c r="Y856" i="8"/>
  <c r="AC856" i="8" s="1"/>
  <c r="AD855" i="8" s="1"/>
  <c r="U862" i="8"/>
  <c r="Y862" i="8"/>
  <c r="AC862" i="8" s="1"/>
  <c r="U868" i="8"/>
  <c r="Y868" i="8"/>
  <c r="AC868" i="8" s="1"/>
  <c r="U874" i="8"/>
  <c r="Y874" i="8"/>
  <c r="AC874" i="8" s="1"/>
  <c r="U880" i="8"/>
  <c r="Y880" i="8"/>
  <c r="AC880" i="8" s="1"/>
  <c r="U886" i="8"/>
  <c r="Y886" i="8"/>
  <c r="AC886" i="8" s="1"/>
  <c r="U892" i="8"/>
  <c r="Y892" i="8"/>
  <c r="AC892" i="8" s="1"/>
  <c r="Y898" i="8"/>
  <c r="AC898" i="8" s="1"/>
  <c r="U898" i="8"/>
  <c r="U904" i="8"/>
  <c r="Y904" i="8"/>
  <c r="U910" i="8"/>
  <c r="Y910" i="8"/>
  <c r="AC910" i="8" s="1"/>
  <c r="U916" i="8"/>
  <c r="Y916" i="8"/>
  <c r="AC916" i="8" s="1"/>
  <c r="U922" i="8"/>
  <c r="Y922" i="8"/>
  <c r="AC922" i="8" s="1"/>
  <c r="U928" i="8"/>
  <c r="Y928" i="8"/>
  <c r="U934" i="8"/>
  <c r="Y934" i="8"/>
  <c r="AC934" i="8" s="1"/>
  <c r="U940" i="8"/>
  <c r="Y940" i="8"/>
  <c r="U946" i="8"/>
  <c r="Y946" i="8"/>
  <c r="AC946" i="8" s="1"/>
  <c r="Y952" i="8"/>
  <c r="AC952" i="8"/>
  <c r="U952" i="8"/>
  <c r="U958" i="8"/>
  <c r="Y958" i="8"/>
  <c r="AC958" i="8" s="1"/>
  <c r="U964" i="8"/>
  <c r="Y964" i="8"/>
  <c r="U970" i="8"/>
  <c r="Y970" i="8"/>
  <c r="AC970" i="8" s="1"/>
  <c r="U976" i="8"/>
  <c r="Y976" i="8"/>
  <c r="U982" i="8"/>
  <c r="Y982" i="8"/>
  <c r="AC982" i="8"/>
  <c r="U988" i="8"/>
  <c r="Y988" i="8"/>
  <c r="U994" i="8"/>
  <c r="Y994" i="8"/>
  <c r="AC994" i="8" s="1"/>
  <c r="U1000" i="8"/>
  <c r="Y1000" i="8"/>
  <c r="AC1000" i="8" s="1"/>
  <c r="Y1006" i="8"/>
  <c r="AC1006" i="8" s="1"/>
  <c r="U1006" i="8"/>
  <c r="U1012" i="8"/>
  <c r="Y1012" i="8"/>
  <c r="U1018" i="8"/>
  <c r="Y1018" i="8"/>
  <c r="AC1018" i="8" s="1"/>
  <c r="U1024" i="8"/>
  <c r="Y1024" i="8"/>
  <c r="U1030" i="8"/>
  <c r="Y1030" i="8"/>
  <c r="AC1030" i="8" s="1"/>
  <c r="U1036" i="8"/>
  <c r="Y1036" i="8"/>
  <c r="U1042" i="8"/>
  <c r="Y1042" i="8"/>
  <c r="AC1042" i="8" s="1"/>
  <c r="U1048" i="8"/>
  <c r="Y1048" i="8"/>
  <c r="AC1048" i="8" s="1"/>
  <c r="U1054" i="8"/>
  <c r="Y1054" i="8"/>
  <c r="AC1054" i="8" s="1"/>
  <c r="Y1060" i="8"/>
  <c r="AC1060" i="8" s="1"/>
  <c r="U1060" i="8"/>
  <c r="U1066" i="8"/>
  <c r="Y1066" i="8"/>
  <c r="AC1066" i="8" s="1"/>
  <c r="U1072" i="8"/>
  <c r="Y1072" i="8"/>
  <c r="U1078" i="8"/>
  <c r="Y1078" i="8"/>
  <c r="AC1078" i="8" s="1"/>
  <c r="AD1077" i="8" s="1"/>
  <c r="U1084" i="8"/>
  <c r="Y1084" i="8"/>
  <c r="AC1084" i="8" s="1"/>
  <c r="U1090" i="8"/>
  <c r="Y1090" i="8"/>
  <c r="AC1090" i="8" s="1"/>
  <c r="U1096" i="8"/>
  <c r="Y1096" i="8"/>
  <c r="AC1096" i="8" s="1"/>
  <c r="U1102" i="8"/>
  <c r="Y1102" i="8"/>
  <c r="AC1102" i="8" s="1"/>
  <c r="AD1101" i="8" s="1"/>
  <c r="U1108" i="8"/>
  <c r="Y1108" i="8"/>
  <c r="Y1114" i="8"/>
  <c r="AC1114" i="8" s="1"/>
  <c r="U1114" i="8"/>
  <c r="U1120" i="8"/>
  <c r="Y1120" i="8"/>
  <c r="U1126" i="8"/>
  <c r="Y1126" i="8"/>
  <c r="AC1126" i="8" s="1"/>
  <c r="U1132" i="8"/>
  <c r="Y1132" i="8"/>
  <c r="AC1132" i="8" s="1"/>
  <c r="U1138" i="8"/>
  <c r="Y1138" i="8"/>
  <c r="AC1138" i="8" s="1"/>
  <c r="U1144" i="8"/>
  <c r="Y1144" i="8"/>
  <c r="U1150" i="8"/>
  <c r="Y1150" i="8"/>
  <c r="AC1150" i="8" s="1"/>
  <c r="U1156" i="8"/>
  <c r="Y1156" i="8"/>
  <c r="AC1156" i="8" s="1"/>
  <c r="U1162" i="8"/>
  <c r="Y1162" i="8"/>
  <c r="AC1162" i="8" s="1"/>
  <c r="U1168" i="8"/>
  <c r="Y1168" i="8"/>
  <c r="U1174" i="8"/>
  <c r="Y1174" i="8"/>
  <c r="AC1174" i="8" s="1"/>
  <c r="U1180" i="8"/>
  <c r="Y1180" i="8"/>
  <c r="U1186" i="8"/>
  <c r="Y1186" i="8"/>
  <c r="AC1186" i="8" s="1"/>
  <c r="U1192" i="8"/>
  <c r="Y1192" i="8"/>
  <c r="U1198" i="8"/>
  <c r="Y1198" i="8"/>
  <c r="AC1198" i="8" s="1"/>
  <c r="AD1197" i="8" s="1"/>
  <c r="U1204" i="8"/>
  <c r="Y1204" i="8"/>
  <c r="U785" i="8"/>
  <c r="Y145" i="8"/>
  <c r="AC145" i="8" s="1"/>
  <c r="Y181" i="8"/>
  <c r="AC181" i="8" s="1"/>
  <c r="Y217" i="8"/>
  <c r="AC217" i="8" s="1"/>
  <c r="Y253" i="8"/>
  <c r="Y289" i="8"/>
  <c r="AC289" i="8" s="1"/>
  <c r="Y325" i="8"/>
  <c r="Y361" i="8"/>
  <c r="AC361" i="8" s="1"/>
  <c r="Y397" i="8"/>
  <c r="AC397" i="8" s="1"/>
  <c r="Y451" i="8"/>
  <c r="AC451" i="8" s="1"/>
  <c r="Y505" i="8"/>
  <c r="Y559" i="8"/>
  <c r="AC559" i="8" s="1"/>
  <c r="AD559" i="8" s="1"/>
  <c r="Y613" i="8"/>
  <c r="AC613" i="8" s="1"/>
  <c r="Y675" i="8"/>
  <c r="AC675" i="8" s="1"/>
  <c r="Y763" i="8"/>
  <c r="AC763" i="8" s="1"/>
  <c r="Y979" i="8"/>
  <c r="AC979" i="8" s="1"/>
  <c r="Y1195" i="8"/>
  <c r="AC1195" i="8" s="1"/>
  <c r="Y68" i="8"/>
  <c r="U146" i="8"/>
  <c r="Y146" i="8"/>
  <c r="AC146" i="8" s="1"/>
  <c r="AD146" i="8" s="1"/>
  <c r="U176" i="8"/>
  <c r="Y176" i="8"/>
  <c r="AC176" i="8" s="1"/>
  <c r="U200" i="8"/>
  <c r="Y200" i="8"/>
  <c r="AC200" i="8" s="1"/>
  <c r="U230" i="8"/>
  <c r="Y230" i="8"/>
  <c r="AC230" i="8" s="1"/>
  <c r="U254" i="8"/>
  <c r="Y254" i="8"/>
  <c r="AC254" i="8" s="1"/>
  <c r="U278" i="8"/>
  <c r="Y278" i="8"/>
  <c r="AC278" i="8" s="1"/>
  <c r="U308" i="8"/>
  <c r="Y308" i="8"/>
  <c r="U332" i="8"/>
  <c r="Y332" i="8"/>
  <c r="AC332" i="8" s="1"/>
  <c r="U356" i="8"/>
  <c r="Y356" i="8"/>
  <c r="AC356" i="8" s="1"/>
  <c r="U368" i="8"/>
  <c r="Y368" i="8"/>
  <c r="U392" i="8"/>
  <c r="Y392" i="8"/>
  <c r="AC392" i="8" s="1"/>
  <c r="U404" i="8"/>
  <c r="Y404" i="8"/>
  <c r="AC404" i="8" s="1"/>
  <c r="U428" i="8"/>
  <c r="Y428" i="8"/>
  <c r="U452" i="8"/>
  <c r="Y452" i="8"/>
  <c r="AC452" i="8" s="1"/>
  <c r="U476" i="8"/>
  <c r="Y476" i="8"/>
  <c r="U512" i="8"/>
  <c r="Y512" i="8"/>
  <c r="AC512" i="8" s="1"/>
  <c r="U548" i="8"/>
  <c r="Y548" i="8"/>
  <c r="AC548" i="8" s="1"/>
  <c r="U590" i="8"/>
  <c r="Y590" i="8"/>
  <c r="AC590" i="8" s="1"/>
  <c r="U614" i="8"/>
  <c r="Y614" i="8"/>
  <c r="AC614" i="8" s="1"/>
  <c r="U638" i="8"/>
  <c r="Y638" i="8"/>
  <c r="AC638" i="8" s="1"/>
  <c r="U662" i="8"/>
  <c r="Y662" i="8"/>
  <c r="AC662" i="8" s="1"/>
  <c r="U686" i="8"/>
  <c r="Y686" i="8"/>
  <c r="AC686" i="8" s="1"/>
  <c r="U716" i="8"/>
  <c r="Y716" i="8"/>
  <c r="AC716" i="8" s="1"/>
  <c r="U740" i="8"/>
  <c r="Y740" i="8"/>
  <c r="AC740" i="8" s="1"/>
  <c r="U758" i="8"/>
  <c r="Y758" i="8"/>
  <c r="AC758" i="8" s="1"/>
  <c r="U776" i="8"/>
  <c r="Y776" i="8"/>
  <c r="AC776" i="8" s="1"/>
  <c r="U800" i="8"/>
  <c r="Y800" i="8"/>
  <c r="AC800" i="8" s="1"/>
  <c r="AD800" i="8" s="1"/>
  <c r="U818" i="8"/>
  <c r="Y818" i="8"/>
  <c r="AC818" i="8" s="1"/>
  <c r="U836" i="8"/>
  <c r="Y836" i="8"/>
  <c r="AC836" i="8" s="1"/>
  <c r="U854" i="8"/>
  <c r="Y854" i="8"/>
  <c r="AC854" i="8" s="1"/>
  <c r="U866" i="8"/>
  <c r="Y866" i="8"/>
  <c r="U878" i="8"/>
  <c r="Y878" i="8"/>
  <c r="U902" i="8"/>
  <c r="Y902" i="8"/>
  <c r="AC902" i="8" s="1"/>
  <c r="U914" i="8"/>
  <c r="Y914" i="8"/>
  <c r="AC914" i="8" s="1"/>
  <c r="U926" i="8"/>
  <c r="Y926" i="8"/>
  <c r="U944" i="8"/>
  <c r="Y944" i="8"/>
  <c r="AC944" i="8" s="1"/>
  <c r="U956" i="8"/>
  <c r="Y956" i="8"/>
  <c r="AC956" i="8" s="1"/>
  <c r="U968" i="8"/>
  <c r="Y968" i="8"/>
  <c r="AC968" i="8" s="1"/>
  <c r="U980" i="8"/>
  <c r="Y980" i="8"/>
  <c r="AC980" i="8" s="1"/>
  <c r="U992" i="8"/>
  <c r="Y992" i="8"/>
  <c r="AC992" i="8" s="1"/>
  <c r="U1004" i="8"/>
  <c r="Y1004" i="8"/>
  <c r="AC1004" i="8" s="1"/>
  <c r="U1016" i="8"/>
  <c r="Y1016" i="8"/>
  <c r="AC1016" i="8" s="1"/>
  <c r="U1028" i="8"/>
  <c r="Y1028" i="8"/>
  <c r="AC1028" i="8" s="1"/>
  <c r="U1034" i="8"/>
  <c r="Y1034" i="8"/>
  <c r="AC1034" i="8" s="1"/>
  <c r="U1046" i="8"/>
  <c r="Y1046" i="8"/>
  <c r="AC1046" i="8" s="1"/>
  <c r="AD1046" i="8" s="1"/>
  <c r="U1052" i="8"/>
  <c r="Y1052" i="8"/>
  <c r="AC1052" i="8" s="1"/>
  <c r="U1070" i="8"/>
  <c r="Y1070" i="8"/>
  <c r="AC1070" i="8" s="1"/>
  <c r="U1082" i="8"/>
  <c r="Y1082" i="8"/>
  <c r="AC1082" i="8" s="1"/>
  <c r="U1094" i="8"/>
  <c r="Y1094" i="8"/>
  <c r="AC1094" i="8" s="1"/>
  <c r="U1106" i="8"/>
  <c r="Y1106" i="8"/>
  <c r="AC1106" i="8" s="1"/>
  <c r="U1118" i="8"/>
  <c r="Y1118" i="8"/>
  <c r="AC1118" i="8" s="1"/>
  <c r="AD1118" i="8" s="1"/>
  <c r="U1130" i="8"/>
  <c r="Y1130" i="8"/>
  <c r="AC1130" i="8" s="1"/>
  <c r="U1142" i="8"/>
  <c r="Y1142" i="8"/>
  <c r="AC1142" i="8" s="1"/>
  <c r="U1154" i="8"/>
  <c r="Y1154" i="8"/>
  <c r="AC1154" i="8" s="1"/>
  <c r="U1166" i="8"/>
  <c r="Y1166" i="8"/>
  <c r="AC1166" i="8" s="1"/>
  <c r="AD1166" i="8" s="1"/>
  <c r="U1184" i="8"/>
  <c r="Y1184" i="8"/>
  <c r="AC1184" i="8" s="1"/>
  <c r="U1196" i="8"/>
  <c r="Y1196" i="8"/>
  <c r="AC1196" i="8" s="1"/>
  <c r="AD1196" i="8" s="1"/>
  <c r="U1208" i="8"/>
  <c r="Y1208" i="8"/>
  <c r="Y11" i="8"/>
  <c r="AC11" i="8" s="1"/>
  <c r="Y23" i="8"/>
  <c r="AC23" i="8" s="1"/>
  <c r="Y29" i="8"/>
  <c r="AC29" i="8" s="1"/>
  <c r="Y83" i="8"/>
  <c r="AC83" i="8" s="1"/>
  <c r="Y95" i="8"/>
  <c r="Y101" i="8"/>
  <c r="AC101" i="8" s="1"/>
  <c r="AD100" i="8" s="1"/>
  <c r="AE100" i="8" s="1"/>
  <c r="U125" i="8"/>
  <c r="Y125" i="8"/>
  <c r="AC125" i="8"/>
  <c r="U131" i="8"/>
  <c r="Y131" i="8"/>
  <c r="AC131" i="8" s="1"/>
  <c r="AD130" i="8" s="1"/>
  <c r="U137" i="8"/>
  <c r="Y137" i="8"/>
  <c r="AC137" i="8" s="1"/>
  <c r="U143" i="8"/>
  <c r="Y143" i="8"/>
  <c r="AC143" i="8" s="1"/>
  <c r="AD142" i="8" s="1"/>
  <c r="U149" i="8"/>
  <c r="Y149" i="8"/>
  <c r="U155" i="8"/>
  <c r="Y155" i="8"/>
  <c r="AC155" i="8" s="1"/>
  <c r="Y161" i="8"/>
  <c r="AC161" i="8" s="1"/>
  <c r="U161" i="8"/>
  <c r="U167" i="8"/>
  <c r="Y167" i="8"/>
  <c r="AC167" i="8" s="1"/>
  <c r="U173" i="8"/>
  <c r="Y173" i="8"/>
  <c r="AC173" i="8" s="1"/>
  <c r="U179" i="8"/>
  <c r="Y179" i="8"/>
  <c r="AC179" i="8" s="1"/>
  <c r="U185" i="8"/>
  <c r="Y185" i="8"/>
  <c r="U191" i="8"/>
  <c r="Y191" i="8"/>
  <c r="AC191" i="8" s="1"/>
  <c r="U197" i="8"/>
  <c r="Y197" i="8"/>
  <c r="AC197" i="8" s="1"/>
  <c r="U203" i="8"/>
  <c r="Y203" i="8"/>
  <c r="AC203" i="8" s="1"/>
  <c r="U209" i="8"/>
  <c r="Y209" i="8"/>
  <c r="AC209" i="8" s="1"/>
  <c r="U215" i="8"/>
  <c r="Y215" i="8"/>
  <c r="AC215" i="8" s="1"/>
  <c r="U221" i="8"/>
  <c r="Y221" i="8"/>
  <c r="AC221" i="8"/>
  <c r="AD220" i="8" s="1"/>
  <c r="U227" i="8"/>
  <c r="Y227" i="8"/>
  <c r="AC227" i="8" s="1"/>
  <c r="U239" i="8"/>
  <c r="Y239" i="8"/>
  <c r="AC239" i="8" s="1"/>
  <c r="Y245" i="8"/>
  <c r="AC245" i="8" s="1"/>
  <c r="U245" i="8"/>
  <c r="U251" i="8"/>
  <c r="Y251" i="8"/>
  <c r="AC251" i="8" s="1"/>
  <c r="U257" i="8"/>
  <c r="Y257" i="8"/>
  <c r="AC257" i="8" s="1"/>
  <c r="AD256" i="8" s="1"/>
  <c r="U263" i="8"/>
  <c r="Y263" i="8"/>
  <c r="AC263" i="8" s="1"/>
  <c r="U269" i="8"/>
  <c r="Y269" i="8"/>
  <c r="AC269" i="8" s="1"/>
  <c r="U275" i="8"/>
  <c r="Y275" i="8"/>
  <c r="AC275" i="8" s="1"/>
  <c r="AD274" i="8" s="1"/>
  <c r="U281" i="8"/>
  <c r="Y281" i="8"/>
  <c r="AC281" i="8" s="1"/>
  <c r="U287" i="8"/>
  <c r="Y287" i="8"/>
  <c r="AC287" i="8" s="1"/>
  <c r="U293" i="8"/>
  <c r="Y293" i="8"/>
  <c r="AC293" i="8" s="1"/>
  <c r="U299" i="8"/>
  <c r="Y299" i="8"/>
  <c r="AC299" i="8" s="1"/>
  <c r="Y305" i="8"/>
  <c r="AC305" i="8" s="1"/>
  <c r="U305" i="8"/>
  <c r="U311" i="8"/>
  <c r="Y311" i="8"/>
  <c r="Y317" i="8"/>
  <c r="AC317" i="8" s="1"/>
  <c r="U317" i="8"/>
  <c r="U323" i="8"/>
  <c r="Y323" i="8"/>
  <c r="AC323" i="8" s="1"/>
  <c r="U329" i="8"/>
  <c r="Y329" i="8"/>
  <c r="U335" i="8"/>
  <c r="Y335" i="8"/>
  <c r="AC335" i="8" s="1"/>
  <c r="U341" i="8"/>
  <c r="Y341" i="8"/>
  <c r="AC341" i="8" s="1"/>
  <c r="U347" i="8"/>
  <c r="Y347" i="8"/>
  <c r="U353" i="8"/>
  <c r="Y353" i="8"/>
  <c r="AC353" i="8" s="1"/>
  <c r="U359" i="8"/>
  <c r="Y359" i="8"/>
  <c r="AC359" i="8" s="1"/>
  <c r="U365" i="8"/>
  <c r="Y365" i="8"/>
  <c r="U371" i="8"/>
  <c r="Y371" i="8"/>
  <c r="AC371" i="8" s="1"/>
  <c r="Y377" i="8"/>
  <c r="AC377" i="8" s="1"/>
  <c r="U377" i="8"/>
  <c r="U383" i="8"/>
  <c r="Y383" i="8"/>
  <c r="AC383" i="8" s="1"/>
  <c r="U389" i="8"/>
  <c r="Y389" i="8"/>
  <c r="AC389" i="8" s="1"/>
  <c r="AD388" i="8" s="1"/>
  <c r="U395" i="8"/>
  <c r="Y395" i="8"/>
  <c r="AC395" i="8" s="1"/>
  <c r="U401" i="8"/>
  <c r="Y401" i="8"/>
  <c r="AC401" i="8" s="1"/>
  <c r="AD400" i="8" s="1"/>
  <c r="U413" i="8"/>
  <c r="Y413" i="8"/>
  <c r="AC413" i="8" s="1"/>
  <c r="U419" i="8"/>
  <c r="Y419" i="8"/>
  <c r="AC419" i="8" s="1"/>
  <c r="U431" i="8"/>
  <c r="Y431" i="8"/>
  <c r="U437" i="8"/>
  <c r="Y437" i="8"/>
  <c r="AC437" i="8" s="1"/>
  <c r="U455" i="8"/>
  <c r="Y455" i="8"/>
  <c r="AC455" i="8" s="1"/>
  <c r="U467" i="8"/>
  <c r="Y467" i="8"/>
  <c r="AC467" i="8" s="1"/>
  <c r="U473" i="8"/>
  <c r="Y473" i="8"/>
  <c r="AC473" i="8" s="1"/>
  <c r="U485" i="8"/>
  <c r="Y485" i="8"/>
  <c r="AC485" i="8" s="1"/>
  <c r="U491" i="8"/>
  <c r="Y491" i="8"/>
  <c r="U503" i="8"/>
  <c r="Y503" i="8"/>
  <c r="AC503" i="8" s="1"/>
  <c r="U509" i="8"/>
  <c r="Y509" i="8"/>
  <c r="AC509" i="8" s="1"/>
  <c r="U521" i="8"/>
  <c r="Y521" i="8"/>
  <c r="AC521" i="8" s="1"/>
  <c r="U527" i="8"/>
  <c r="Y527" i="8"/>
  <c r="U539" i="8"/>
  <c r="Y539" i="8"/>
  <c r="AC539" i="8" s="1"/>
  <c r="U545" i="8"/>
  <c r="Y545" i="8"/>
  <c r="AC545" i="8" s="1"/>
  <c r="U557" i="8"/>
  <c r="Y557" i="8"/>
  <c r="AC557" i="8" s="1"/>
  <c r="U563" i="8"/>
  <c r="Y563" i="8"/>
  <c r="AC563" i="8" s="1"/>
  <c r="U575" i="8"/>
  <c r="Y575" i="8"/>
  <c r="AC575" i="8" s="1"/>
  <c r="U581" i="8"/>
  <c r="Y581" i="8"/>
  <c r="U593" i="8"/>
  <c r="Y593" i="8"/>
  <c r="AC593" i="8" s="1"/>
  <c r="U599" i="8"/>
  <c r="Y599" i="8"/>
  <c r="AC599" i="8" s="1"/>
  <c r="U611" i="8"/>
  <c r="Y611" i="8"/>
  <c r="AC611" i="8" s="1"/>
  <c r="U617" i="8"/>
  <c r="Y617" i="8"/>
  <c r="AC617" i="8" s="1"/>
  <c r="U629" i="8"/>
  <c r="Y629" i="8"/>
  <c r="U635" i="8"/>
  <c r="Y635" i="8"/>
  <c r="AC635" i="8" s="1"/>
  <c r="U647" i="8"/>
  <c r="Y647" i="8"/>
  <c r="AC647" i="8" s="1"/>
  <c r="U653" i="8"/>
  <c r="Y653" i="8"/>
  <c r="AC653" i="8" s="1"/>
  <c r="U659" i="8"/>
  <c r="Y659" i="8"/>
  <c r="AC659" i="8" s="1"/>
  <c r="U665" i="8"/>
  <c r="Y665" i="8"/>
  <c r="AC665" i="8" s="1"/>
  <c r="U671" i="8"/>
  <c r="Y671" i="8"/>
  <c r="AC671" i="8" s="1"/>
  <c r="U677" i="8"/>
  <c r="Y677" i="8"/>
  <c r="U683" i="8"/>
  <c r="Y683" i="8"/>
  <c r="AC683" i="8" s="1"/>
  <c r="U689" i="8"/>
  <c r="Y689" i="8"/>
  <c r="AC689" i="8" s="1"/>
  <c r="U695" i="8"/>
  <c r="Y695" i="8"/>
  <c r="AC695" i="8" s="1"/>
  <c r="U701" i="8"/>
  <c r="Y701" i="8"/>
  <c r="AC701" i="8" s="1"/>
  <c r="U707" i="8"/>
  <c r="Y707" i="8"/>
  <c r="AC707" i="8" s="1"/>
  <c r="U713" i="8"/>
  <c r="Y713" i="8"/>
  <c r="AC713" i="8" s="1"/>
  <c r="U719" i="8"/>
  <c r="Y719" i="8"/>
  <c r="AC719" i="8" s="1"/>
  <c r="U725" i="8"/>
  <c r="Y725" i="8"/>
  <c r="AC725" i="8" s="1"/>
  <c r="U731" i="8"/>
  <c r="Y731" i="8"/>
  <c r="AC731" i="8" s="1"/>
  <c r="U737" i="8"/>
  <c r="Y737" i="8"/>
  <c r="AC737" i="8" s="1"/>
  <c r="AD736" i="8" s="1"/>
  <c r="U743" i="8"/>
  <c r="Y743" i="8"/>
  <c r="AC743" i="8" s="1"/>
  <c r="U749" i="8"/>
  <c r="Y749" i="8"/>
  <c r="U755" i="8"/>
  <c r="Y755" i="8"/>
  <c r="AC755" i="8" s="1"/>
  <c r="U761" i="8"/>
  <c r="Y761" i="8"/>
  <c r="AC761" i="8" s="1"/>
  <c r="AD760" i="8" s="1"/>
  <c r="U767" i="8"/>
  <c r="Y767" i="8"/>
  <c r="AC767" i="8" s="1"/>
  <c r="U773" i="8"/>
  <c r="Y773" i="8"/>
  <c r="AC773" i="8" s="1"/>
  <c r="U779" i="8"/>
  <c r="Y779" i="8"/>
  <c r="AC779" i="8" s="1"/>
  <c r="U791" i="8"/>
  <c r="Y791" i="8"/>
  <c r="AC791" i="8" s="1"/>
  <c r="U797" i="8"/>
  <c r="Y797" i="8"/>
  <c r="AC797" i="8" s="1"/>
  <c r="U803" i="8"/>
  <c r="Y803" i="8"/>
  <c r="AC803" i="8" s="1"/>
  <c r="U809" i="8"/>
  <c r="Y809" i="8"/>
  <c r="U815" i="8"/>
  <c r="Y815" i="8"/>
  <c r="AC815" i="8" s="1"/>
  <c r="U821" i="8"/>
  <c r="Y821" i="8"/>
  <c r="U827" i="8"/>
  <c r="Y827" i="8"/>
  <c r="AC827" i="8"/>
  <c r="U833" i="8"/>
  <c r="Y833" i="8"/>
  <c r="AC833" i="8" s="1"/>
  <c r="Y839" i="8"/>
  <c r="AC839" i="8" s="1"/>
  <c r="U839" i="8"/>
  <c r="U845" i="8"/>
  <c r="Y845" i="8"/>
  <c r="AC845" i="8" s="1"/>
  <c r="AD844" i="8" s="1"/>
  <c r="U851" i="8"/>
  <c r="Y851" i="8"/>
  <c r="AC851" i="8" s="1"/>
  <c r="U857" i="8"/>
  <c r="Y857" i="8"/>
  <c r="U863" i="8"/>
  <c r="Y863" i="8"/>
  <c r="AC863" i="8" s="1"/>
  <c r="U869" i="8"/>
  <c r="Y869" i="8"/>
  <c r="AC869" i="8" s="1"/>
  <c r="U875" i="8"/>
  <c r="Y875" i="8"/>
  <c r="AC875" i="8" s="1"/>
  <c r="U881" i="8"/>
  <c r="Y881" i="8"/>
  <c r="AC881" i="8" s="1"/>
  <c r="U887" i="8"/>
  <c r="Y887" i="8"/>
  <c r="AC887" i="8" s="1"/>
  <c r="Y893" i="8"/>
  <c r="AC893" i="8" s="1"/>
  <c r="U893" i="8"/>
  <c r="U899" i="8"/>
  <c r="Y899" i="8"/>
  <c r="AC899" i="8" s="1"/>
  <c r="AD898" i="8" s="1"/>
  <c r="U905" i="8"/>
  <c r="Y905" i="8"/>
  <c r="AC905" i="8" s="1"/>
  <c r="U911" i="8"/>
  <c r="Y911" i="8"/>
  <c r="U917" i="8"/>
  <c r="Y917" i="8"/>
  <c r="AC917" i="8" s="1"/>
  <c r="AD916" i="8" s="1"/>
  <c r="U923" i="8"/>
  <c r="Y923" i="8"/>
  <c r="AC923" i="8" s="1"/>
  <c r="U929" i="8"/>
  <c r="Y929" i="8"/>
  <c r="AC929" i="8" s="1"/>
  <c r="U935" i="8"/>
  <c r="Y935" i="8"/>
  <c r="AC935" i="8" s="1"/>
  <c r="U941" i="8"/>
  <c r="Y941" i="8"/>
  <c r="AC941" i="8" s="1"/>
  <c r="U953" i="8"/>
  <c r="Y953" i="8"/>
  <c r="AC953" i="8" s="1"/>
  <c r="U959" i="8"/>
  <c r="Y959" i="8"/>
  <c r="U965" i="8"/>
  <c r="Y965" i="8"/>
  <c r="AC965" i="8" s="1"/>
  <c r="U971" i="8"/>
  <c r="Y971" i="8"/>
  <c r="U977" i="8"/>
  <c r="Y977" i="8"/>
  <c r="AC977" i="8" s="1"/>
  <c r="U983" i="8"/>
  <c r="Y983" i="8"/>
  <c r="AC983" i="8" s="1"/>
  <c r="U989" i="8"/>
  <c r="Y989" i="8"/>
  <c r="AC989" i="8" s="1"/>
  <c r="U995" i="8"/>
  <c r="Y995" i="8"/>
  <c r="Y1001" i="8"/>
  <c r="AC1001" i="8" s="1"/>
  <c r="U1001" i="8"/>
  <c r="U1007" i="8"/>
  <c r="Y1007" i="8"/>
  <c r="U1013" i="8"/>
  <c r="Y1013" i="8"/>
  <c r="AC1013" i="8" s="1"/>
  <c r="U1019" i="8"/>
  <c r="Y1019" i="8"/>
  <c r="AC1019" i="8" s="1"/>
  <c r="U1025" i="8"/>
  <c r="Y1025" i="8"/>
  <c r="AC1025" i="8" s="1"/>
  <c r="U1031" i="8"/>
  <c r="Y1031" i="8"/>
  <c r="U1037" i="8"/>
  <c r="Y1037" i="8"/>
  <c r="AC1037" i="8" s="1"/>
  <c r="U1043" i="8"/>
  <c r="Y1043" i="8"/>
  <c r="AC1043" i="8" s="1"/>
  <c r="U1049" i="8"/>
  <c r="Y1049" i="8"/>
  <c r="AC1049" i="8" s="1"/>
  <c r="Y1055" i="8"/>
  <c r="U1055" i="8"/>
  <c r="U1061" i="8"/>
  <c r="Y1061" i="8"/>
  <c r="AC1061" i="8" s="1"/>
  <c r="U1067" i="8"/>
  <c r="Y1067" i="8"/>
  <c r="AC1067" i="8" s="1"/>
  <c r="U1073" i="8"/>
  <c r="Y1073" i="8"/>
  <c r="AC1073" i="8" s="1"/>
  <c r="U1079" i="8"/>
  <c r="Y1079" i="8"/>
  <c r="AC1079" i="8" s="1"/>
  <c r="U1085" i="8"/>
  <c r="Y1085" i="8"/>
  <c r="AC1085" i="8" s="1"/>
  <c r="U1091" i="8"/>
  <c r="Y1091" i="8"/>
  <c r="AC1091" i="8" s="1"/>
  <c r="AD1090" i="8" s="1"/>
  <c r="U1097" i="8"/>
  <c r="Y1097" i="8"/>
  <c r="AC1097" i="8" s="1"/>
  <c r="U1103" i="8"/>
  <c r="Y1103" i="8"/>
  <c r="U1115" i="8"/>
  <c r="Y1115" i="8"/>
  <c r="AC1115" i="8" s="1"/>
  <c r="U1121" i="8"/>
  <c r="Y1121" i="8"/>
  <c r="AC1121" i="8" s="1"/>
  <c r="U1127" i="8"/>
  <c r="Y1127" i="8"/>
  <c r="AC1127" i="8" s="1"/>
  <c r="AD1126" i="8" s="1"/>
  <c r="U1133" i="8"/>
  <c r="Y1133" i="8"/>
  <c r="AC1133" i="8" s="1"/>
  <c r="AD1132" i="8" s="1"/>
  <c r="U1139" i="8"/>
  <c r="Y1139" i="8"/>
  <c r="AC1139" i="8" s="1"/>
  <c r="U1145" i="8"/>
  <c r="Y1145" i="8"/>
  <c r="AC1145" i="8" s="1"/>
  <c r="U1151" i="8"/>
  <c r="Y1151" i="8"/>
  <c r="AC1151" i="8" s="1"/>
  <c r="U1157" i="8"/>
  <c r="Y1157" i="8"/>
  <c r="AC1157" i="8" s="1"/>
  <c r="U1163" i="8"/>
  <c r="Y1163" i="8"/>
  <c r="AC1163" i="8" s="1"/>
  <c r="U1169" i="8"/>
  <c r="Y1169" i="8"/>
  <c r="AC1169" i="8" s="1"/>
  <c r="U1175" i="8"/>
  <c r="Y1175" i="8"/>
  <c r="AC1175" i="8" s="1"/>
  <c r="U1181" i="8"/>
  <c r="Y1181" i="8"/>
  <c r="AC1181" i="8" s="1"/>
  <c r="U1187" i="8"/>
  <c r="Y1187" i="8"/>
  <c r="AC1187" i="8" s="1"/>
  <c r="U1193" i="8"/>
  <c r="Y1193" i="8"/>
  <c r="AC1193" i="8" s="1"/>
  <c r="U1199" i="8"/>
  <c r="Y1199" i="8"/>
  <c r="AC1199" i="8" s="1"/>
  <c r="U1205" i="8"/>
  <c r="Y1205" i="8"/>
  <c r="AC1205" i="8" s="1"/>
  <c r="U947" i="8"/>
  <c r="Y151" i="8"/>
  <c r="Y187" i="8"/>
  <c r="AC187" i="8" s="1"/>
  <c r="Y223" i="8"/>
  <c r="AC223" i="8" s="1"/>
  <c r="Y259" i="8"/>
  <c r="AC259" i="8" s="1"/>
  <c r="Y295" i="8"/>
  <c r="AC295" i="8" s="1"/>
  <c r="AD295" i="8" s="1"/>
  <c r="Y331" i="8"/>
  <c r="AC331" i="8" s="1"/>
  <c r="Y367" i="8"/>
  <c r="AC367" i="8" s="1"/>
  <c r="Y407" i="8"/>
  <c r="AC407" i="8" s="1"/>
  <c r="Y461" i="8"/>
  <c r="AC461" i="8" s="1"/>
  <c r="Y515" i="8"/>
  <c r="AC515" i="8" s="1"/>
  <c r="Y569" i="8"/>
  <c r="AC569" i="8" s="1"/>
  <c r="Y687" i="8"/>
  <c r="AC687" i="8" s="1"/>
  <c r="Y799" i="8"/>
  <c r="AC799" i="8" s="1"/>
  <c r="Y1015" i="8"/>
  <c r="AC1015" i="8" s="1"/>
  <c r="Y86" i="8"/>
  <c r="U152" i="8"/>
  <c r="Y152" i="8"/>
  <c r="AC152" i="8" s="1"/>
  <c r="U182" i="8"/>
  <c r="Y182" i="8"/>
  <c r="AC182" i="8" s="1"/>
  <c r="AD181" i="8" s="1"/>
  <c r="U212" i="8"/>
  <c r="Y212" i="8"/>
  <c r="AC212" i="8" s="1"/>
  <c r="U236" i="8"/>
  <c r="Y236" i="8"/>
  <c r="AC236" i="8" s="1"/>
  <c r="AD235" i="8" s="1"/>
  <c r="U260" i="8"/>
  <c r="Y260" i="8"/>
  <c r="AC260" i="8" s="1"/>
  <c r="U284" i="8"/>
  <c r="Y284" i="8"/>
  <c r="AC284" i="8" s="1"/>
  <c r="U314" i="8"/>
  <c r="Y314" i="8"/>
  <c r="AC314" i="8" s="1"/>
  <c r="U350" i="8"/>
  <c r="Y350" i="8"/>
  <c r="AC350" i="8" s="1"/>
  <c r="U380" i="8"/>
  <c r="Y380" i="8"/>
  <c r="AC380" i="8" s="1"/>
  <c r="AD380" i="8" s="1"/>
  <c r="U410" i="8"/>
  <c r="Y410" i="8"/>
  <c r="AC410" i="8" s="1"/>
  <c r="U434" i="8"/>
  <c r="Y434" i="8"/>
  <c r="AC434" i="8" s="1"/>
  <c r="U458" i="8"/>
  <c r="Y458" i="8"/>
  <c r="AC458" i="8" s="1"/>
  <c r="U482" i="8"/>
  <c r="Y482" i="8"/>
  <c r="AC482" i="8" s="1"/>
  <c r="U500" i="8"/>
  <c r="Y500" i="8"/>
  <c r="AC500" i="8" s="1"/>
  <c r="U524" i="8"/>
  <c r="Y524" i="8"/>
  <c r="U542" i="8"/>
  <c r="Y542" i="8"/>
  <c r="AC542" i="8" s="1"/>
  <c r="U566" i="8"/>
  <c r="Y566" i="8"/>
  <c r="AC566" i="8" s="1"/>
  <c r="AD566" i="8"/>
  <c r="U578" i="8"/>
  <c r="Y578" i="8"/>
  <c r="AC578" i="8" s="1"/>
  <c r="U602" i="8"/>
  <c r="Y602" i="8"/>
  <c r="AC602" i="8"/>
  <c r="U632" i="8"/>
  <c r="Y632" i="8"/>
  <c r="AC632" i="8" s="1"/>
  <c r="U656" i="8"/>
  <c r="Y656" i="8"/>
  <c r="AC656" i="8" s="1"/>
  <c r="AD656" i="8" s="1"/>
  <c r="U680" i="8"/>
  <c r="Y680" i="8"/>
  <c r="AC680" i="8" s="1"/>
  <c r="U710" i="8"/>
  <c r="Y710" i="8"/>
  <c r="AC710" i="8" s="1"/>
  <c r="U722" i="8"/>
  <c r="Y722" i="8"/>
  <c r="AC722" i="8" s="1"/>
  <c r="AD721" i="8" s="1"/>
  <c r="U752" i="8"/>
  <c r="Y752" i="8"/>
  <c r="AC752" i="8" s="1"/>
  <c r="U770" i="8"/>
  <c r="Y770" i="8"/>
  <c r="AC770" i="8"/>
  <c r="U794" i="8"/>
  <c r="Y794" i="8"/>
  <c r="AC794" i="8" s="1"/>
  <c r="U812" i="8"/>
  <c r="Y812" i="8"/>
  <c r="AC812" i="8" s="1"/>
  <c r="U830" i="8"/>
  <c r="Y830" i="8"/>
  <c r="AC830" i="8" s="1"/>
  <c r="U848" i="8"/>
  <c r="Y848" i="8"/>
  <c r="AC848" i="8" s="1"/>
  <c r="U890" i="8"/>
  <c r="Y890" i="8"/>
  <c r="U1172" i="8"/>
  <c r="Y1172" i="8"/>
  <c r="AC1172" i="8" s="1"/>
  <c r="Y12" i="8"/>
  <c r="AC12" i="8" s="1"/>
  <c r="Y66" i="8"/>
  <c r="AC66" i="8" s="1"/>
  <c r="Y78" i="8"/>
  <c r="AC78" i="8" s="1"/>
  <c r="Y84" i="8"/>
  <c r="AC84" i="8" s="1"/>
  <c r="U126" i="8"/>
  <c r="Y126" i="8"/>
  <c r="AC126" i="8" s="1"/>
  <c r="U132" i="8"/>
  <c r="Y132" i="8"/>
  <c r="U138" i="8"/>
  <c r="Y138" i="8"/>
  <c r="U144" i="8"/>
  <c r="Y144" i="8"/>
  <c r="AC144" i="8" s="1"/>
  <c r="U150" i="8"/>
  <c r="Y150" i="8"/>
  <c r="U156" i="8"/>
  <c r="Y156" i="8"/>
  <c r="AC156" i="8" s="1"/>
  <c r="U162" i="8"/>
  <c r="Y162" i="8"/>
  <c r="U168" i="8"/>
  <c r="Y168" i="8"/>
  <c r="AC168" i="8" s="1"/>
  <c r="U174" i="8"/>
  <c r="Y174" i="8"/>
  <c r="AC174" i="8" s="1"/>
  <c r="U180" i="8"/>
  <c r="Y180" i="8"/>
  <c r="AC180" i="8" s="1"/>
  <c r="AD180" i="8" s="1"/>
  <c r="U186" i="8"/>
  <c r="Y186" i="8"/>
  <c r="AC186" i="8"/>
  <c r="U192" i="8"/>
  <c r="Y192" i="8"/>
  <c r="AC192" i="8" s="1"/>
  <c r="U198" i="8"/>
  <c r="Y198" i="8"/>
  <c r="AC198" i="8" s="1"/>
  <c r="U204" i="8"/>
  <c r="Y204" i="8"/>
  <c r="AC204" i="8" s="1"/>
  <c r="U210" i="8"/>
  <c r="Y210" i="8"/>
  <c r="AC210" i="8"/>
  <c r="U216" i="8"/>
  <c r="Y216" i="8"/>
  <c r="AC216" i="8" s="1"/>
  <c r="U222" i="8"/>
  <c r="Y222" i="8"/>
  <c r="AC222" i="8" s="1"/>
  <c r="U228" i="8"/>
  <c r="Y228" i="8"/>
  <c r="AC228" i="8" s="1"/>
  <c r="AD227" i="8" s="1"/>
  <c r="U234" i="8"/>
  <c r="Y234" i="8"/>
  <c r="AC234" i="8"/>
  <c r="U240" i="8"/>
  <c r="Y240" i="8"/>
  <c r="AC240" i="8" s="1"/>
  <c r="U246" i="8"/>
  <c r="Y246" i="8"/>
  <c r="AC246" i="8"/>
  <c r="U252" i="8"/>
  <c r="Y252" i="8"/>
  <c r="AC252" i="8" s="1"/>
  <c r="U258" i="8"/>
  <c r="Y258" i="8"/>
  <c r="AC258" i="8" s="1"/>
  <c r="U264" i="8"/>
  <c r="Y264" i="8"/>
  <c r="U270" i="8"/>
  <c r="Y270" i="8"/>
  <c r="AC270" i="8" s="1"/>
  <c r="U276" i="8"/>
  <c r="Y276" i="8"/>
  <c r="U282" i="8"/>
  <c r="Y282" i="8"/>
  <c r="AC282" i="8" s="1"/>
  <c r="U288" i="8"/>
  <c r="Y288" i="8"/>
  <c r="U294" i="8"/>
  <c r="Y294" i="8"/>
  <c r="AC294" i="8" s="1"/>
  <c r="U300" i="8"/>
  <c r="Y300" i="8"/>
  <c r="AC300" i="8" s="1"/>
  <c r="U306" i="8"/>
  <c r="Y306" i="8"/>
  <c r="AC306" i="8" s="1"/>
  <c r="U312" i="8"/>
  <c r="Y312" i="8"/>
  <c r="AC312" i="8" s="1"/>
  <c r="U324" i="8"/>
  <c r="Y324" i="8"/>
  <c r="AC324" i="8" s="1"/>
  <c r="U330" i="8"/>
  <c r="Y330" i="8"/>
  <c r="U336" i="8"/>
  <c r="Y336" i="8"/>
  <c r="AC336" i="8" s="1"/>
  <c r="U342" i="8"/>
  <c r="Y342" i="8"/>
  <c r="U348" i="8"/>
  <c r="Y348" i="8"/>
  <c r="AC348" i="8" s="1"/>
  <c r="U354" i="8"/>
  <c r="Y354" i="8"/>
  <c r="AC354" i="8" s="1"/>
  <c r="AD353" i="8" s="1"/>
  <c r="U360" i="8"/>
  <c r="Y360" i="8"/>
  <c r="AC360" i="8" s="1"/>
  <c r="AD359" i="8" s="1"/>
  <c r="U366" i="8"/>
  <c r="Y366" i="8"/>
  <c r="AC366" i="8" s="1"/>
  <c r="U372" i="8"/>
  <c r="Y372" i="8"/>
  <c r="AC372" i="8" s="1"/>
  <c r="U378" i="8"/>
  <c r="Y378" i="8"/>
  <c r="AC378" i="8" s="1"/>
  <c r="U384" i="8"/>
  <c r="Y384" i="8"/>
  <c r="AC384" i="8" s="1"/>
  <c r="U390" i="8"/>
  <c r="Y390" i="8"/>
  <c r="AC390" i="8" s="1"/>
  <c r="U396" i="8"/>
  <c r="Y396" i="8"/>
  <c r="AC396" i="8" s="1"/>
  <c r="AD396" i="8" s="1"/>
  <c r="U402" i="8"/>
  <c r="Y402" i="8"/>
  <c r="AC402" i="8" s="1"/>
  <c r="U408" i="8"/>
  <c r="Y408" i="8"/>
  <c r="AC408" i="8" s="1"/>
  <c r="U414" i="8"/>
  <c r="Y414" i="8"/>
  <c r="AC414" i="8" s="1"/>
  <c r="U420" i="8"/>
  <c r="Y420" i="8"/>
  <c r="U426" i="8"/>
  <c r="Y426" i="8"/>
  <c r="AC426" i="8" s="1"/>
  <c r="U432" i="8"/>
  <c r="Y432" i="8"/>
  <c r="U438" i="8"/>
  <c r="Y438" i="8"/>
  <c r="AC438" i="8" s="1"/>
  <c r="U444" i="8"/>
  <c r="Y444" i="8"/>
  <c r="AC444" i="8" s="1"/>
  <c r="AD444" i="8" s="1"/>
  <c r="U450" i="8"/>
  <c r="Y450" i="8"/>
  <c r="AC450" i="8" s="1"/>
  <c r="U456" i="8"/>
  <c r="Y456" i="8"/>
  <c r="U462" i="8"/>
  <c r="Y462" i="8"/>
  <c r="AC462" i="8" s="1"/>
  <c r="U468" i="8"/>
  <c r="Y468" i="8"/>
  <c r="AC468" i="8" s="1"/>
  <c r="U474" i="8"/>
  <c r="Y474" i="8"/>
  <c r="U480" i="8"/>
  <c r="Y480" i="8"/>
  <c r="AC480" i="8" s="1"/>
  <c r="U486" i="8"/>
  <c r="Y486" i="8"/>
  <c r="AC486" i="8" s="1"/>
  <c r="AD485" i="8" s="1"/>
  <c r="U492" i="8"/>
  <c r="Y492" i="8"/>
  <c r="AC492" i="8" s="1"/>
  <c r="U498" i="8"/>
  <c r="Y498" i="8"/>
  <c r="AC498" i="8" s="1"/>
  <c r="U504" i="8"/>
  <c r="Y504" i="8"/>
  <c r="AC504" i="8" s="1"/>
  <c r="U510" i="8"/>
  <c r="Y510" i="8"/>
  <c r="AC510" i="8" s="1"/>
  <c r="U516" i="8"/>
  <c r="Y516" i="8"/>
  <c r="AC516" i="8" s="1"/>
  <c r="U522" i="8"/>
  <c r="Y522" i="8"/>
  <c r="AC522" i="8" s="1"/>
  <c r="U528" i="8"/>
  <c r="Y528" i="8"/>
  <c r="AC528" i="8" s="1"/>
  <c r="U534" i="8"/>
  <c r="Y534" i="8"/>
  <c r="AC534" i="8" s="1"/>
  <c r="U540" i="8"/>
  <c r="Y540" i="8"/>
  <c r="AC540" i="8" s="1"/>
  <c r="U546" i="8"/>
  <c r="Y546" i="8"/>
  <c r="AC546" i="8" s="1"/>
  <c r="U552" i="8"/>
  <c r="Y552" i="8"/>
  <c r="AC552" i="8" s="1"/>
  <c r="U558" i="8"/>
  <c r="Y558" i="8"/>
  <c r="AC558" i="8" s="1"/>
  <c r="U564" i="8"/>
  <c r="Y564" i="8"/>
  <c r="AC564" i="8" s="1"/>
  <c r="U570" i="8"/>
  <c r="Y570" i="8"/>
  <c r="AC570" i="8" s="1"/>
  <c r="AD569" i="8" s="1"/>
  <c r="U576" i="8"/>
  <c r="Y576" i="8"/>
  <c r="AC576" i="8"/>
  <c r="U582" i="8"/>
  <c r="Y582" i="8"/>
  <c r="AC582" i="8" s="1"/>
  <c r="U588" i="8"/>
  <c r="Y588" i="8"/>
  <c r="AC588" i="8" s="1"/>
  <c r="U594" i="8"/>
  <c r="Y594" i="8"/>
  <c r="AC594" i="8" s="1"/>
  <c r="AD593" i="8" s="1"/>
  <c r="U600" i="8"/>
  <c r="Y600" i="8"/>
  <c r="AC600" i="8" s="1"/>
  <c r="U606" i="8"/>
  <c r="Y606" i="8"/>
  <c r="AC606" i="8" s="1"/>
  <c r="U612" i="8"/>
  <c r="Y612" i="8"/>
  <c r="AC612" i="8" s="1"/>
  <c r="U618" i="8"/>
  <c r="Y618" i="8"/>
  <c r="AC618" i="8" s="1"/>
  <c r="U624" i="8"/>
  <c r="Y624" i="8"/>
  <c r="AC624" i="8" s="1"/>
  <c r="U630" i="8"/>
  <c r="Y630" i="8"/>
  <c r="AC630" i="8" s="1"/>
  <c r="U636" i="8"/>
  <c r="Y636" i="8"/>
  <c r="AC636" i="8" s="1"/>
  <c r="U642" i="8"/>
  <c r="Y642" i="8"/>
  <c r="AC642" i="8" s="1"/>
  <c r="U648" i="8"/>
  <c r="Y648" i="8"/>
  <c r="AC648" i="8" s="1"/>
  <c r="U654" i="8"/>
  <c r="Y654" i="8"/>
  <c r="AC654" i="8" s="1"/>
  <c r="U660" i="8"/>
  <c r="Y660" i="8"/>
  <c r="U666" i="8"/>
  <c r="Y666" i="8"/>
  <c r="AC666" i="8" s="1"/>
  <c r="U672" i="8"/>
  <c r="Y672" i="8"/>
  <c r="AC672" i="8" s="1"/>
  <c r="U678" i="8"/>
  <c r="Y678" i="8"/>
  <c r="AC678" i="8" s="1"/>
  <c r="U684" i="8"/>
  <c r="Y684" i="8"/>
  <c r="U690" i="8"/>
  <c r="Y690" i="8"/>
  <c r="U696" i="8"/>
  <c r="Y696" i="8"/>
  <c r="AC696" i="8" s="1"/>
  <c r="U702" i="8"/>
  <c r="Y702" i="8"/>
  <c r="U708" i="8"/>
  <c r="Y708" i="8"/>
  <c r="AC708" i="8" s="1"/>
  <c r="U714" i="8"/>
  <c r="Y714" i="8"/>
  <c r="AC714" i="8" s="1"/>
  <c r="U720" i="8"/>
  <c r="Y720" i="8"/>
  <c r="AC720" i="8" s="1"/>
  <c r="U726" i="8"/>
  <c r="Y726" i="8"/>
  <c r="AC726" i="8" s="1"/>
  <c r="U732" i="8"/>
  <c r="Y732" i="8"/>
  <c r="U738" i="8"/>
  <c r="Y738" i="8"/>
  <c r="AC738" i="8" s="1"/>
  <c r="U744" i="8"/>
  <c r="Y744" i="8"/>
  <c r="AC744" i="8" s="1"/>
  <c r="U750" i="8"/>
  <c r="Y750" i="8"/>
  <c r="AC750" i="8" s="1"/>
  <c r="U756" i="8"/>
  <c r="Y756" i="8"/>
  <c r="AC756" i="8" s="1"/>
  <c r="U762" i="8"/>
  <c r="Y762" i="8"/>
  <c r="AC762" i="8" s="1"/>
  <c r="U768" i="8"/>
  <c r="Y768" i="8"/>
  <c r="U774" i="8"/>
  <c r="Y774" i="8"/>
  <c r="AC774" i="8" s="1"/>
  <c r="U780" i="8"/>
  <c r="Y780" i="8"/>
  <c r="AC780" i="8" s="1"/>
  <c r="U786" i="8"/>
  <c r="Y786" i="8"/>
  <c r="U792" i="8"/>
  <c r="Y792" i="8"/>
  <c r="AC792" i="8" s="1"/>
  <c r="U798" i="8"/>
  <c r="Y798" i="8"/>
  <c r="U804" i="8"/>
  <c r="Y804" i="8"/>
  <c r="AC804" i="8" s="1"/>
  <c r="U810" i="8"/>
  <c r="Y810" i="8"/>
  <c r="AC810" i="8" s="1"/>
  <c r="U816" i="8"/>
  <c r="Y816" i="8"/>
  <c r="AC816" i="8" s="1"/>
  <c r="U822" i="8"/>
  <c r="Y822" i="8"/>
  <c r="AC822" i="8" s="1"/>
  <c r="U828" i="8"/>
  <c r="Y828" i="8"/>
  <c r="AC828" i="8" s="1"/>
  <c r="U834" i="8"/>
  <c r="Y834" i="8"/>
  <c r="AC834" i="8" s="1"/>
  <c r="U840" i="8"/>
  <c r="Y840" i="8"/>
  <c r="AC840" i="8" s="1"/>
  <c r="U846" i="8"/>
  <c r="Y846" i="8"/>
  <c r="AC846" i="8" s="1"/>
  <c r="U852" i="8"/>
  <c r="Y852" i="8"/>
  <c r="AC852" i="8" s="1"/>
  <c r="U858" i="8"/>
  <c r="Y858" i="8"/>
  <c r="AC858" i="8" s="1"/>
  <c r="AD858" i="8" s="1"/>
  <c r="U864" i="8"/>
  <c r="Y864" i="8"/>
  <c r="AC864" i="8" s="1"/>
  <c r="U870" i="8"/>
  <c r="Y870" i="8"/>
  <c r="AC870" i="8" s="1"/>
  <c r="U876" i="8"/>
  <c r="Y876" i="8"/>
  <c r="AC876" i="8" s="1"/>
  <c r="U882" i="8"/>
  <c r="Y882" i="8"/>
  <c r="AC882" i="8" s="1"/>
  <c r="U888" i="8"/>
  <c r="Y888" i="8"/>
  <c r="AC888" i="8" s="1"/>
  <c r="AD888" i="8" s="1"/>
  <c r="U894" i="8"/>
  <c r="Y894" i="8"/>
  <c r="AC894" i="8" s="1"/>
  <c r="U900" i="8"/>
  <c r="Y900" i="8"/>
  <c r="AC900" i="8" s="1"/>
  <c r="U906" i="8"/>
  <c r="Y906" i="8"/>
  <c r="AC906" i="8" s="1"/>
  <c r="U912" i="8"/>
  <c r="Y912" i="8"/>
  <c r="AC912" i="8" s="1"/>
  <c r="U918" i="8"/>
  <c r="Y918" i="8"/>
  <c r="AC918" i="8" s="1"/>
  <c r="U924" i="8"/>
  <c r="Y924" i="8"/>
  <c r="U930" i="8"/>
  <c r="Y930" i="8"/>
  <c r="AC930" i="8" s="1"/>
  <c r="U936" i="8"/>
  <c r="Y936" i="8"/>
  <c r="AC936" i="8" s="1"/>
  <c r="U942" i="8"/>
  <c r="Y942" i="8"/>
  <c r="AC942" i="8" s="1"/>
  <c r="U948" i="8"/>
  <c r="Y948" i="8"/>
  <c r="AC948" i="8" s="1"/>
  <c r="U954" i="8"/>
  <c r="Y954" i="8"/>
  <c r="AC954" i="8" s="1"/>
  <c r="U960" i="8"/>
  <c r="Y960" i="8"/>
  <c r="AC960" i="8" s="1"/>
  <c r="U966" i="8"/>
  <c r="Y966" i="8"/>
  <c r="AC966" i="8" s="1"/>
  <c r="AD966" i="8" s="1"/>
  <c r="U972" i="8"/>
  <c r="Y972" i="8"/>
  <c r="AC972" i="8" s="1"/>
  <c r="U978" i="8"/>
  <c r="Y978" i="8"/>
  <c r="AC978" i="8" s="1"/>
  <c r="U984" i="8"/>
  <c r="Y984" i="8"/>
  <c r="AC984" i="8" s="1"/>
  <c r="U990" i="8"/>
  <c r="Y990" i="8"/>
  <c r="AC990" i="8" s="1"/>
  <c r="AD989" i="8" s="1"/>
  <c r="U996" i="8"/>
  <c r="Y996" i="8"/>
  <c r="AC996" i="8" s="1"/>
  <c r="U1002" i="8"/>
  <c r="Y1002" i="8"/>
  <c r="AC1002" i="8" s="1"/>
  <c r="U1008" i="8"/>
  <c r="Y1008" i="8"/>
  <c r="AC1008" i="8" s="1"/>
  <c r="U1014" i="8"/>
  <c r="Y1014" i="8"/>
  <c r="AC1014" i="8" s="1"/>
  <c r="AD1013" i="8" s="1"/>
  <c r="U1020" i="8"/>
  <c r="Y1020" i="8"/>
  <c r="AC1020" i="8" s="1"/>
  <c r="U1026" i="8"/>
  <c r="Y1026" i="8"/>
  <c r="U1032" i="8"/>
  <c r="Y1032" i="8"/>
  <c r="AC1032" i="8" s="1"/>
  <c r="U1038" i="8"/>
  <c r="Y1038" i="8"/>
  <c r="AC1038" i="8" s="1"/>
  <c r="U1044" i="8"/>
  <c r="Y1044" i="8"/>
  <c r="AC1044" i="8" s="1"/>
  <c r="U1050" i="8"/>
  <c r="Y1050" i="8"/>
  <c r="AC1050" i="8" s="1"/>
  <c r="U1056" i="8"/>
  <c r="Y1056" i="8"/>
  <c r="AC1056" i="8" s="1"/>
  <c r="U1062" i="8"/>
  <c r="Y1062" i="8"/>
  <c r="U1068" i="8"/>
  <c r="Y1068" i="8"/>
  <c r="AC1068" i="8" s="1"/>
  <c r="U1074" i="8"/>
  <c r="Y1074" i="8"/>
  <c r="U1080" i="8"/>
  <c r="Y1080" i="8"/>
  <c r="AC1080" i="8"/>
  <c r="U1086" i="8"/>
  <c r="Y1086" i="8"/>
  <c r="AC1086" i="8" s="1"/>
  <c r="U1092" i="8"/>
  <c r="Y1092" i="8"/>
  <c r="AC1092" i="8" s="1"/>
  <c r="U1098" i="8"/>
  <c r="Y1098" i="8"/>
  <c r="U1104" i="8"/>
  <c r="Y1104" i="8"/>
  <c r="AC1104" i="8" s="1"/>
  <c r="U1110" i="8"/>
  <c r="Y1110" i="8"/>
  <c r="AC1110" i="8" s="1"/>
  <c r="U1116" i="8"/>
  <c r="Y1116" i="8"/>
  <c r="AC1116" i="8" s="1"/>
  <c r="U1122" i="8"/>
  <c r="Y1122" i="8"/>
  <c r="AC1122" i="8" s="1"/>
  <c r="U1128" i="8"/>
  <c r="Y1128" i="8"/>
  <c r="AC1128" i="8" s="1"/>
  <c r="U1134" i="8"/>
  <c r="Y1134" i="8"/>
  <c r="AC1134" i="8" s="1"/>
  <c r="U1140" i="8"/>
  <c r="Y1140" i="8"/>
  <c r="AC1140" i="8" s="1"/>
  <c r="U1146" i="8"/>
  <c r="Y1146" i="8"/>
  <c r="U1152" i="8"/>
  <c r="Y1152" i="8"/>
  <c r="AC1152" i="8" s="1"/>
  <c r="U1158" i="8"/>
  <c r="Y1158" i="8"/>
  <c r="U1164" i="8"/>
  <c r="Y1164" i="8"/>
  <c r="AC1164" i="8" s="1"/>
  <c r="U1170" i="8"/>
  <c r="Y1170" i="8"/>
  <c r="U1176" i="8"/>
  <c r="Y1176" i="8"/>
  <c r="AC1176" i="8" s="1"/>
  <c r="U1182" i="8"/>
  <c r="Y1182" i="8"/>
  <c r="U1188" i="8"/>
  <c r="Y1188" i="8"/>
  <c r="AC1188" i="8" s="1"/>
  <c r="U1194" i="8"/>
  <c r="Y1194" i="8"/>
  <c r="AC1194" i="8" s="1"/>
  <c r="U1200" i="8"/>
  <c r="Y1200" i="8"/>
  <c r="AC1200" i="8" s="1"/>
  <c r="U1206" i="8"/>
  <c r="Y1206" i="8"/>
  <c r="AC1206" i="8" s="1"/>
  <c r="U1109" i="8"/>
  <c r="Y85" i="8"/>
  <c r="AC85" i="8" s="1"/>
  <c r="Y121" i="8"/>
  <c r="AC121" i="8" s="1"/>
  <c r="Y157" i="8"/>
  <c r="AC157" i="8" s="1"/>
  <c r="Y193" i="8"/>
  <c r="AC193" i="8" s="1"/>
  <c r="Y229" i="8"/>
  <c r="AC229" i="8" s="1"/>
  <c r="Y265" i="8"/>
  <c r="AC265" i="8" s="1"/>
  <c r="AD265" i="8" s="1"/>
  <c r="Y301" i="8"/>
  <c r="AC301" i="8" s="1"/>
  <c r="AD300" i="8" s="1"/>
  <c r="Y337" i="8"/>
  <c r="AC337" i="8" s="1"/>
  <c r="Y373" i="8"/>
  <c r="AC373" i="8" s="1"/>
  <c r="Y415" i="8"/>
  <c r="Y469" i="8"/>
  <c r="Y523" i="8"/>
  <c r="AC523" i="8" s="1"/>
  <c r="Y577" i="8"/>
  <c r="AC577" i="8" s="1"/>
  <c r="AD576" i="8" s="1"/>
  <c r="Y631" i="8"/>
  <c r="AC631" i="8" s="1"/>
  <c r="Y699" i="8"/>
  <c r="AC699" i="8" s="1"/>
  <c r="Y835" i="8"/>
  <c r="AC835" i="8"/>
  <c r="Y1051" i="8"/>
  <c r="AC1051" i="8" s="1"/>
  <c r="Y32" i="8"/>
  <c r="Y56" i="8"/>
  <c r="AC56" i="8" s="1"/>
  <c r="U140" i="8"/>
  <c r="Y140" i="8"/>
  <c r="AC140" i="8" s="1"/>
  <c r="U170" i="8"/>
  <c r="Y170" i="8"/>
  <c r="AC170" i="8" s="1"/>
  <c r="U194" i="8"/>
  <c r="Y194" i="8"/>
  <c r="AC194" i="8" s="1"/>
  <c r="U224" i="8"/>
  <c r="Y224" i="8"/>
  <c r="AC224" i="8" s="1"/>
  <c r="AD223" i="8" s="1"/>
  <c r="U248" i="8"/>
  <c r="Y248" i="8"/>
  <c r="U272" i="8"/>
  <c r="Y272" i="8"/>
  <c r="AC272" i="8" s="1"/>
  <c r="AD272" i="8" s="1"/>
  <c r="U296" i="8"/>
  <c r="Y296" i="8"/>
  <c r="AC296" i="8" s="1"/>
  <c r="U326" i="8"/>
  <c r="Y326" i="8"/>
  <c r="AC326" i="8" s="1"/>
  <c r="U344" i="8"/>
  <c r="Y344" i="8"/>
  <c r="AC344" i="8" s="1"/>
  <c r="AD344" i="8" s="1"/>
  <c r="U374" i="8"/>
  <c r="Y374" i="8"/>
  <c r="U416" i="8"/>
  <c r="Y416" i="8"/>
  <c r="U440" i="8"/>
  <c r="Y440" i="8"/>
  <c r="AC440" i="8" s="1"/>
  <c r="U464" i="8"/>
  <c r="Y464" i="8"/>
  <c r="AC464" i="8" s="1"/>
  <c r="U488" i="8"/>
  <c r="Y488" i="8"/>
  <c r="AC488" i="8" s="1"/>
  <c r="U506" i="8"/>
  <c r="Y506" i="8"/>
  <c r="AC506" i="8" s="1"/>
  <c r="U530" i="8"/>
  <c r="Y530" i="8"/>
  <c r="U554" i="8"/>
  <c r="Y554" i="8"/>
  <c r="AC554" i="8" s="1"/>
  <c r="U572" i="8"/>
  <c r="Y572" i="8"/>
  <c r="AC572" i="8" s="1"/>
  <c r="U596" i="8"/>
  <c r="Y596" i="8"/>
  <c r="U620" i="8"/>
  <c r="Y620" i="8"/>
  <c r="AC620" i="8" s="1"/>
  <c r="U644" i="8"/>
  <c r="Y644" i="8"/>
  <c r="AC644" i="8" s="1"/>
  <c r="U668" i="8"/>
  <c r="Y668" i="8"/>
  <c r="AC668" i="8" s="1"/>
  <c r="U692" i="8"/>
  <c r="Y692" i="8"/>
  <c r="AC692" i="8" s="1"/>
  <c r="U734" i="8"/>
  <c r="Y734" i="8"/>
  <c r="AC734" i="8" s="1"/>
  <c r="AD734" i="8" s="1"/>
  <c r="U782" i="8"/>
  <c r="Y782" i="8"/>
  <c r="AC782" i="8" s="1"/>
  <c r="U1064" i="8"/>
  <c r="Y1064" i="8"/>
  <c r="AC1064" i="8" s="1"/>
  <c r="U318" i="8"/>
  <c r="Y318" i="8"/>
  <c r="U403" i="8"/>
  <c r="Y403" i="8"/>
  <c r="U409" i="8"/>
  <c r="Y409" i="8"/>
  <c r="AC409" i="8" s="1"/>
  <c r="U421" i="8"/>
  <c r="Y421" i="8"/>
  <c r="AC421" i="8" s="1"/>
  <c r="U427" i="8"/>
  <c r="Y427" i="8"/>
  <c r="AC427" i="8" s="1"/>
  <c r="U439" i="8"/>
  <c r="Y439" i="8"/>
  <c r="AC439" i="8" s="1"/>
  <c r="U445" i="8"/>
  <c r="Y445" i="8"/>
  <c r="AC445" i="8" s="1"/>
  <c r="U457" i="8"/>
  <c r="Y457" i="8"/>
  <c r="AC457" i="8" s="1"/>
  <c r="U463" i="8"/>
  <c r="Y463" i="8"/>
  <c r="AC463" i="8" s="1"/>
  <c r="U475" i="8"/>
  <c r="Y475" i="8"/>
  <c r="AC475" i="8" s="1"/>
  <c r="U481" i="8"/>
  <c r="Y481" i="8"/>
  <c r="AC481" i="8" s="1"/>
  <c r="U493" i="8"/>
  <c r="Y493" i="8"/>
  <c r="AC493" i="8" s="1"/>
  <c r="U499" i="8"/>
  <c r="Y499" i="8"/>
  <c r="AC499" i="8" s="1"/>
  <c r="U511" i="8"/>
  <c r="Y511" i="8"/>
  <c r="AC511" i="8" s="1"/>
  <c r="U517" i="8"/>
  <c r="Y517" i="8"/>
  <c r="U529" i="8"/>
  <c r="Y529" i="8"/>
  <c r="AC529" i="8" s="1"/>
  <c r="U535" i="8"/>
  <c r="Y535" i="8"/>
  <c r="AC535" i="8" s="1"/>
  <c r="AD535" i="8" s="1"/>
  <c r="U547" i="8"/>
  <c r="Y547" i="8"/>
  <c r="U553" i="8"/>
  <c r="Y553" i="8"/>
  <c r="AC553" i="8" s="1"/>
  <c r="U565" i="8"/>
  <c r="Y565" i="8"/>
  <c r="AC565" i="8" s="1"/>
  <c r="U571" i="8"/>
  <c r="Y571" i="8"/>
  <c r="AC571" i="8" s="1"/>
  <c r="U583" i="8"/>
  <c r="Y583" i="8"/>
  <c r="AC583" i="8" s="1"/>
  <c r="U589" i="8"/>
  <c r="Y589" i="8"/>
  <c r="U601" i="8"/>
  <c r="Y601" i="8"/>
  <c r="AC601" i="8" s="1"/>
  <c r="U607" i="8"/>
  <c r="Y607" i="8"/>
  <c r="U619" i="8"/>
  <c r="Y619" i="8"/>
  <c r="AC619" i="8" s="1"/>
  <c r="U625" i="8"/>
  <c r="Y625" i="8"/>
  <c r="AC625" i="8" s="1"/>
  <c r="U637" i="8"/>
  <c r="Y637" i="8"/>
  <c r="AC637" i="8" s="1"/>
  <c r="U643" i="8"/>
  <c r="Y643" i="8"/>
  <c r="AC643" i="8" s="1"/>
  <c r="U649" i="8"/>
  <c r="Y649" i="8"/>
  <c r="AC649" i="8" s="1"/>
  <c r="U655" i="8"/>
  <c r="Y655" i="8"/>
  <c r="AC655" i="8" s="1"/>
  <c r="U661" i="8"/>
  <c r="Y661" i="8"/>
  <c r="U667" i="8"/>
  <c r="Y667" i="8"/>
  <c r="AC667" i="8" s="1"/>
  <c r="U673" i="8"/>
  <c r="Y673" i="8"/>
  <c r="AC673" i="8" s="1"/>
  <c r="U679" i="8"/>
  <c r="Y679" i="8"/>
  <c r="AC679" i="8" s="1"/>
  <c r="U685" i="8"/>
  <c r="Y685" i="8"/>
  <c r="AC685" i="8" s="1"/>
  <c r="AD685" i="8" s="1"/>
  <c r="U691" i="8"/>
  <c r="Y691" i="8"/>
  <c r="U697" i="8"/>
  <c r="Y697" i="8"/>
  <c r="AC697" i="8" s="1"/>
  <c r="U703" i="8"/>
  <c r="Y703" i="8"/>
  <c r="U709" i="8"/>
  <c r="Y709" i="8"/>
  <c r="AC709" i="8" s="1"/>
  <c r="U715" i="8"/>
  <c r="Y715" i="8"/>
  <c r="AC715" i="8" s="1"/>
  <c r="U721" i="8"/>
  <c r="Y721" i="8"/>
  <c r="AC721" i="8" s="1"/>
  <c r="U727" i="8"/>
  <c r="Y727" i="8"/>
  <c r="AC727" i="8" s="1"/>
  <c r="U733" i="8"/>
  <c r="Y733" i="8"/>
  <c r="AC733" i="8" s="1"/>
  <c r="U745" i="8"/>
  <c r="Y745" i="8"/>
  <c r="AC745" i="8" s="1"/>
  <c r="AD745" i="8" s="1"/>
  <c r="U751" i="8"/>
  <c r="Y751" i="8"/>
  <c r="AC751" i="8" s="1"/>
  <c r="U757" i="8"/>
  <c r="Y757" i="8"/>
  <c r="U769" i="8"/>
  <c r="Y769" i="8"/>
  <c r="AC769" i="8" s="1"/>
  <c r="U775" i="8"/>
  <c r="Y775" i="8"/>
  <c r="AC775" i="8" s="1"/>
  <c r="U781" i="8"/>
  <c r="Y781" i="8"/>
  <c r="U787" i="8"/>
  <c r="Y787" i="8"/>
  <c r="AC787" i="8" s="1"/>
  <c r="U793" i="8"/>
  <c r="Y793" i="8"/>
  <c r="AC793" i="8" s="1"/>
  <c r="U805" i="8"/>
  <c r="Y805" i="8"/>
  <c r="AC805" i="8" s="1"/>
  <c r="AD805" i="8" s="1"/>
  <c r="U811" i="8"/>
  <c r="Y811" i="8"/>
  <c r="AC811" i="8" s="1"/>
  <c r="U817" i="8"/>
  <c r="Y817" i="8"/>
  <c r="AC817" i="8" s="1"/>
  <c r="U823" i="8"/>
  <c r="Y823" i="8"/>
  <c r="AC823" i="8" s="1"/>
  <c r="AD823" i="8" s="1"/>
  <c r="U829" i="8"/>
  <c r="Y829" i="8"/>
  <c r="AC829" i="8" s="1"/>
  <c r="U841" i="8"/>
  <c r="Y841" i="8"/>
  <c r="AC841" i="8" s="1"/>
  <c r="U847" i="8"/>
  <c r="Y847" i="8"/>
  <c r="AC847" i="8" s="1"/>
  <c r="AD847" i="8" s="1"/>
  <c r="U853" i="8"/>
  <c r="Y853" i="8"/>
  <c r="AC853" i="8" s="1"/>
  <c r="U859" i="8"/>
  <c r="Y859" i="8"/>
  <c r="AC859" i="8" s="1"/>
  <c r="U865" i="8"/>
  <c r="Y865" i="8"/>
  <c r="AC865" i="8" s="1"/>
  <c r="U877" i="8"/>
  <c r="Y877" i="8"/>
  <c r="AC877" i="8" s="1"/>
  <c r="U883" i="8"/>
  <c r="Y883" i="8"/>
  <c r="AC883" i="8" s="1"/>
  <c r="U889" i="8"/>
  <c r="Y889" i="8"/>
  <c r="AC889" i="8" s="1"/>
  <c r="U895" i="8"/>
  <c r="Y895" i="8"/>
  <c r="AC895" i="8" s="1"/>
  <c r="U901" i="8"/>
  <c r="Y901" i="8"/>
  <c r="AC901" i="8" s="1"/>
  <c r="U913" i="8"/>
  <c r="Y913" i="8"/>
  <c r="U919" i="8"/>
  <c r="Y919" i="8"/>
  <c r="AC919" i="8" s="1"/>
  <c r="U925" i="8"/>
  <c r="Y925" i="8"/>
  <c r="U931" i="8"/>
  <c r="Y931" i="8"/>
  <c r="AC931" i="8" s="1"/>
  <c r="U937" i="8"/>
  <c r="Y937" i="8"/>
  <c r="U949" i="8"/>
  <c r="Y949" i="8"/>
  <c r="AC949" i="8" s="1"/>
  <c r="U955" i="8"/>
  <c r="Y955" i="8"/>
  <c r="AC955" i="8" s="1"/>
  <c r="U961" i="8"/>
  <c r="Y961" i="8"/>
  <c r="U967" i="8"/>
  <c r="Y967" i="8"/>
  <c r="AC967" i="8" s="1"/>
  <c r="U973" i="8"/>
  <c r="Y973" i="8"/>
  <c r="U985" i="8"/>
  <c r="Y985" i="8"/>
  <c r="U991" i="8"/>
  <c r="Y991" i="8"/>
  <c r="AC991" i="8" s="1"/>
  <c r="U997" i="8"/>
  <c r="Y997" i="8"/>
  <c r="U1003" i="8"/>
  <c r="Y1003" i="8"/>
  <c r="AC1003" i="8" s="1"/>
  <c r="U1009" i="8"/>
  <c r="Y1009" i="8"/>
  <c r="U1021" i="8"/>
  <c r="Y1021" i="8"/>
  <c r="AC1021" i="8" s="1"/>
  <c r="AD1021" i="8" s="1"/>
  <c r="U1027" i="8"/>
  <c r="Y1027" i="8"/>
  <c r="AC1027" i="8" s="1"/>
  <c r="U1033" i="8"/>
  <c r="Y1033" i="8"/>
  <c r="U1039" i="8"/>
  <c r="Y1039" i="8"/>
  <c r="U1045" i="8"/>
  <c r="Y1045" i="8"/>
  <c r="U1057" i="8"/>
  <c r="Y1057" i="8"/>
  <c r="U1063" i="8"/>
  <c r="Y1063" i="8"/>
  <c r="AC1063" i="8" s="1"/>
  <c r="U1069" i="8"/>
  <c r="Y1069" i="8"/>
  <c r="U1075" i="8"/>
  <c r="Y1075" i="8"/>
  <c r="AC1075" i="8" s="1"/>
  <c r="U1081" i="8"/>
  <c r="Y1081" i="8"/>
  <c r="U1093" i="8"/>
  <c r="Y1093" i="8"/>
  <c r="AC1093" i="8" s="1"/>
  <c r="U1099" i="8"/>
  <c r="Y1099" i="8"/>
  <c r="AC1099" i="8" s="1"/>
  <c r="U1105" i="8"/>
  <c r="Y1105" i="8"/>
  <c r="AC1105" i="8" s="1"/>
  <c r="AD1105" i="8" s="1"/>
  <c r="U1111" i="8"/>
  <c r="Y1111" i="8"/>
  <c r="AC1111" i="8"/>
  <c r="U1117" i="8"/>
  <c r="Y1117" i="8"/>
  <c r="AC1117" i="8" s="1"/>
  <c r="U1129" i="8"/>
  <c r="Y1129" i="8"/>
  <c r="AC1129" i="8" s="1"/>
  <c r="AD1129" i="8" s="1"/>
  <c r="U1135" i="8"/>
  <c r="Y1135" i="8"/>
  <c r="U1141" i="8"/>
  <c r="Y1141" i="8"/>
  <c r="AC1141" i="8" s="1"/>
  <c r="AD1141" i="8" s="1"/>
  <c r="U1147" i="8"/>
  <c r="Y1147" i="8"/>
  <c r="U1153" i="8"/>
  <c r="Y1153" i="8"/>
  <c r="AC1153" i="8" s="1"/>
  <c r="U1165" i="8"/>
  <c r="Y1165" i="8"/>
  <c r="AC1165" i="8" s="1"/>
  <c r="U1171" i="8"/>
  <c r="Y1171" i="8"/>
  <c r="U1177" i="8"/>
  <c r="Y1177" i="8"/>
  <c r="AC1177" i="8" s="1"/>
  <c r="U1183" i="8"/>
  <c r="Y1183" i="8"/>
  <c r="AC1183" i="8" s="1"/>
  <c r="AD1183" i="8" s="1"/>
  <c r="U1189" i="8"/>
  <c r="Y1189" i="8"/>
  <c r="AC1189" i="8" s="1"/>
  <c r="U1201" i="8"/>
  <c r="Y1201" i="8"/>
  <c r="AC1201" i="8" s="1"/>
  <c r="U1207" i="8"/>
  <c r="Y1207" i="8"/>
  <c r="U233" i="8"/>
  <c r="Y55" i="8"/>
  <c r="AC55" i="8" s="1"/>
  <c r="Y127" i="8"/>
  <c r="AC127" i="8" s="1"/>
  <c r="Y163" i="8"/>
  <c r="AC163" i="8" s="1"/>
  <c r="Y199" i="8"/>
  <c r="AC199" i="8" s="1"/>
  <c r="Y235" i="8"/>
  <c r="AC235" i="8" s="1"/>
  <c r="Y271" i="8"/>
  <c r="AC271" i="8" s="1"/>
  <c r="AD271" i="8" s="1"/>
  <c r="Y307" i="8"/>
  <c r="AC307" i="8" s="1"/>
  <c r="Y343" i="8"/>
  <c r="AC343" i="8" s="1"/>
  <c r="AD342" i="8" s="1"/>
  <c r="Y379" i="8"/>
  <c r="AC379" i="8" s="1"/>
  <c r="Y425" i="8"/>
  <c r="AC425" i="8" s="1"/>
  <c r="Y479" i="8"/>
  <c r="AC479" i="8" s="1"/>
  <c r="Y533" i="8"/>
  <c r="AC533" i="8" s="1"/>
  <c r="Y587" i="8"/>
  <c r="AC587" i="8" s="1"/>
  <c r="Y641" i="8"/>
  <c r="AC641" i="8" s="1"/>
  <c r="Y711" i="8"/>
  <c r="AC711" i="8" s="1"/>
  <c r="Y871" i="8"/>
  <c r="AC871" i="8" s="1"/>
  <c r="AD871" i="8" s="1"/>
  <c r="Y1087" i="8"/>
  <c r="AC1087" i="8" s="1"/>
  <c r="V5" i="8"/>
  <c r="U1210" i="8"/>
  <c r="Y1210" i="8"/>
  <c r="AC1210" i="8" s="1"/>
  <c r="AD1210" i="8" s="1"/>
  <c r="AF845" i="8"/>
  <c r="E845" i="12" s="1"/>
  <c r="AF1182" i="8"/>
  <c r="E1182" i="12" s="1"/>
  <c r="AF1146" i="8"/>
  <c r="E1146" i="12" s="1"/>
  <c r="AF1110" i="8"/>
  <c r="E1110" i="12" s="1"/>
  <c r="AF1074" i="8"/>
  <c r="E1074" i="12" s="1"/>
  <c r="AF413" i="8"/>
  <c r="E413" i="12" s="1"/>
  <c r="AF937" i="8"/>
  <c r="E937" i="12" s="1"/>
  <c r="AF1019" i="8"/>
  <c r="E1019" i="12" s="1"/>
  <c r="AF881" i="8"/>
  <c r="E881" i="12" s="1"/>
  <c r="AF763" i="8"/>
  <c r="E763" i="12" s="1"/>
  <c r="AF366" i="8"/>
  <c r="E366" i="12" s="1"/>
  <c r="AF922" i="8"/>
  <c r="E922" i="12" s="1"/>
  <c r="AF546" i="8"/>
  <c r="E546" i="12" s="1"/>
  <c r="AF128" i="8"/>
  <c r="E128" i="12" s="1"/>
  <c r="AF1183" i="8"/>
  <c r="E1183" i="12" s="1"/>
  <c r="AF234" i="8"/>
  <c r="E234" i="12" s="1"/>
  <c r="AF1187" i="8"/>
  <c r="E1187" i="12" s="1"/>
  <c r="AF604" i="8"/>
  <c r="E604" i="12" s="1"/>
  <c r="AF356" i="8"/>
  <c r="E356" i="12" s="1"/>
  <c r="AF1006" i="8"/>
  <c r="E1006" i="12" s="1"/>
  <c r="AF934" i="8"/>
  <c r="E934" i="12" s="1"/>
  <c r="AF1111" i="8"/>
  <c r="E1111" i="12"/>
  <c r="AF208" i="8"/>
  <c r="E208" i="12" s="1"/>
  <c r="AF958" i="8"/>
  <c r="E958" i="12" s="1"/>
  <c r="AF800" i="8"/>
  <c r="E800" i="12" s="1"/>
  <c r="AF425" i="8"/>
  <c r="E425" i="12" s="1"/>
  <c r="AF230" i="8"/>
  <c r="E230" i="12" s="1"/>
  <c r="AF829" i="8"/>
  <c r="E829" i="12" s="1"/>
  <c r="AF1054" i="8"/>
  <c r="E1054" i="12" s="1"/>
  <c r="AF994" i="8"/>
  <c r="E994" i="12" s="1"/>
  <c r="AF468" i="8"/>
  <c r="E468" i="12"/>
  <c r="AF402" i="8"/>
  <c r="E402" i="12" s="1"/>
  <c r="AF281" i="8"/>
  <c r="E281" i="12" s="1"/>
  <c r="AF886" i="8"/>
  <c r="E886" i="12" s="1"/>
  <c r="AF568" i="8"/>
  <c r="E568" i="12" s="1"/>
  <c r="AF510" i="8"/>
  <c r="E510" i="12" s="1"/>
  <c r="AF296" i="8"/>
  <c r="E296" i="12" s="1"/>
  <c r="AF254" i="8"/>
  <c r="E254" i="12" s="1"/>
  <c r="AF176" i="8"/>
  <c r="E176" i="12" s="1"/>
  <c r="AF1042" i="8"/>
  <c r="E1042" i="12" s="1"/>
  <c r="AF970" i="8"/>
  <c r="E970" i="12" s="1"/>
  <c r="AF898" i="8"/>
  <c r="E898" i="12" s="1"/>
  <c r="AF361" i="8"/>
  <c r="E361" i="12" s="1"/>
  <c r="AF775" i="8"/>
  <c r="E775" i="12" s="1"/>
  <c r="E565" i="12"/>
  <c r="AF1103" i="8"/>
  <c r="E1103" i="12" s="1"/>
  <c r="AF914" i="8"/>
  <c r="E914" i="12" s="1"/>
  <c r="AF1081" i="8"/>
  <c r="E1081" i="12" s="1"/>
  <c r="AF805" i="8"/>
  <c r="E805" i="12" s="1"/>
  <c r="AF757" i="8"/>
  <c r="E757" i="12" s="1"/>
  <c r="AF703" i="8"/>
  <c r="E703" i="12" s="1"/>
  <c r="AF661" i="8"/>
  <c r="E661" i="12" s="1"/>
  <c r="AF1085" i="8"/>
  <c r="E1085" i="12" s="1"/>
  <c r="AF551" i="8"/>
  <c r="E551" i="12" s="1"/>
  <c r="AF629" i="8"/>
  <c r="E629" i="12" s="1"/>
  <c r="AC585" i="8"/>
  <c r="AF1087" i="8"/>
  <c r="E1087" i="12" s="1"/>
  <c r="AF877" i="8"/>
  <c r="E877" i="12" s="1"/>
  <c r="AF727" i="8"/>
  <c r="E727" i="12"/>
  <c r="AF210" i="8"/>
  <c r="E210" i="12" s="1"/>
  <c r="AF946" i="8"/>
  <c r="E946" i="12" s="1"/>
  <c r="AF359" i="8"/>
  <c r="E359" i="12" s="1"/>
  <c r="AF364" i="8"/>
  <c r="E364" i="12" s="1"/>
  <c r="AF1125" i="8"/>
  <c r="E1125" i="12" s="1"/>
  <c r="AF1089" i="8"/>
  <c r="E1089" i="12" s="1"/>
  <c r="AF1065" i="8"/>
  <c r="E1065" i="12" s="1"/>
  <c r="AF1053" i="8"/>
  <c r="E1053" i="12" s="1"/>
  <c r="AF1029" i="8"/>
  <c r="E1029" i="12" s="1"/>
  <c r="AF939" i="8"/>
  <c r="E939" i="12" s="1"/>
  <c r="AF927" i="8"/>
  <c r="E927" i="12" s="1"/>
  <c r="AF903" i="8"/>
  <c r="E903" i="12" s="1"/>
  <c r="AF891" i="8"/>
  <c r="E891" i="12" s="1"/>
  <c r="AF849" i="8"/>
  <c r="E849" i="12"/>
  <c r="AF837" i="8"/>
  <c r="E837" i="12" s="1"/>
  <c r="AF825" i="8"/>
  <c r="E825" i="12" s="1"/>
  <c r="AF813" i="8"/>
  <c r="E813" i="12" s="1"/>
  <c r="AF723" i="8"/>
  <c r="E723" i="12" s="1"/>
  <c r="AF687" i="8"/>
  <c r="E687" i="12" s="1"/>
  <c r="AF549" i="8"/>
  <c r="E549" i="12" s="1"/>
  <c r="AF1148" i="8"/>
  <c r="E1148" i="12" s="1"/>
  <c r="AF998" i="8"/>
  <c r="E998" i="12"/>
  <c r="AF974" i="8"/>
  <c r="E974" i="12" s="1"/>
  <c r="AF962" i="8"/>
  <c r="E962" i="12" s="1"/>
  <c r="AF938" i="8"/>
  <c r="E938" i="12" s="1"/>
  <c r="AF926" i="8"/>
  <c r="E926" i="12" s="1"/>
  <c r="AF716" i="8"/>
  <c r="E716" i="12" s="1"/>
  <c r="AF608" i="8"/>
  <c r="E608" i="12" s="1"/>
  <c r="AF596" i="8"/>
  <c r="E596" i="12" s="1"/>
  <c r="AF1038" i="8"/>
  <c r="E1038" i="12" s="1"/>
  <c r="AF924" i="8"/>
  <c r="E924" i="12" s="1"/>
  <c r="AF780" i="8"/>
  <c r="E780" i="12" s="1"/>
  <c r="AF714" i="8"/>
  <c r="E714" i="12" s="1"/>
  <c r="AF672" i="8"/>
  <c r="E672" i="12" s="1"/>
  <c r="AF606" i="8"/>
  <c r="E606" i="12" s="1"/>
  <c r="AF1055" i="8"/>
  <c r="E1055" i="12" s="1"/>
  <c r="AF1031" i="8"/>
  <c r="E1031" i="12" s="1"/>
  <c r="AF995" i="8"/>
  <c r="E995" i="12" s="1"/>
  <c r="AF527" i="8"/>
  <c r="E527" i="12" s="1"/>
  <c r="AF455" i="8"/>
  <c r="E455" i="12" s="1"/>
  <c r="AC233" i="8"/>
  <c r="AC595" i="8"/>
  <c r="AC313" i="8"/>
  <c r="AF422" i="8"/>
  <c r="E422" i="12" s="1"/>
  <c r="AF524" i="8"/>
  <c r="E524" i="12" s="1"/>
  <c r="AF488" i="8"/>
  <c r="E488" i="12" s="1"/>
  <c r="AF428" i="8"/>
  <c r="E428" i="12" s="1"/>
  <c r="AF441" i="8"/>
  <c r="E441" i="12" s="1"/>
  <c r="AF429" i="8"/>
  <c r="E429" i="12" s="1"/>
  <c r="AF417" i="8"/>
  <c r="E417" i="12" s="1"/>
  <c r="AD763" i="8"/>
  <c r="AF1145" i="8"/>
  <c r="E1145" i="12" s="1"/>
  <c r="AF1091" i="8"/>
  <c r="E1091" i="12" s="1"/>
  <c r="AF1101" i="8"/>
  <c r="E1101" i="12" s="1"/>
  <c r="AF1077" i="8"/>
  <c r="E1077" i="12" s="1"/>
  <c r="AF1041" i="8"/>
  <c r="E1041" i="12" s="1"/>
  <c r="AF861" i="8"/>
  <c r="E861" i="12" s="1"/>
  <c r="AF759" i="8"/>
  <c r="E759" i="12" s="1"/>
  <c r="E747" i="12"/>
  <c r="AF567" i="8"/>
  <c r="E567" i="12" s="1"/>
  <c r="AF1196" i="8"/>
  <c r="E1196" i="12" s="1"/>
  <c r="AF1184" i="8"/>
  <c r="E1184" i="12" s="1"/>
  <c r="AF1160" i="8"/>
  <c r="E1160" i="12" s="1"/>
  <c r="AF1094" i="8"/>
  <c r="E1094" i="12" s="1"/>
  <c r="AF1070" i="8"/>
  <c r="E1070" i="12" s="1"/>
  <c r="AF1058" i="8"/>
  <c r="E1058" i="12" s="1"/>
  <c r="AF1034" i="8"/>
  <c r="E1034" i="12" s="1"/>
  <c r="AF1010" i="8"/>
  <c r="E1010" i="12" s="1"/>
  <c r="AF848" i="8"/>
  <c r="E848" i="12" s="1"/>
  <c r="AF824" i="8"/>
  <c r="E824" i="12" s="1"/>
  <c r="AF812" i="8"/>
  <c r="E812" i="12" s="1"/>
  <c r="AF788" i="8"/>
  <c r="E788" i="12" s="1"/>
  <c r="AF776" i="8"/>
  <c r="E776" i="12" s="1"/>
  <c r="AF752" i="8"/>
  <c r="E752" i="12" s="1"/>
  <c r="AF740" i="8"/>
  <c r="E740" i="12" s="1"/>
  <c r="AF686" i="8"/>
  <c r="E686" i="12" s="1"/>
  <c r="AF674" i="8"/>
  <c r="E674" i="12" s="1"/>
  <c r="AF566" i="8"/>
  <c r="E566" i="12" s="1"/>
  <c r="AF894" i="8"/>
  <c r="E894" i="12" s="1"/>
  <c r="AF707" i="8"/>
  <c r="E707" i="12" s="1"/>
  <c r="AF534" i="8"/>
  <c r="E534" i="12" s="1"/>
  <c r="AF498" i="8"/>
  <c r="E498" i="12" s="1"/>
  <c r="AF470" i="8"/>
  <c r="E470" i="12" s="1"/>
  <c r="AF351" i="8"/>
  <c r="E351" i="12" s="1"/>
  <c r="AC1089" i="8"/>
  <c r="AC1053" i="8"/>
  <c r="AC999" i="8"/>
  <c r="AD998" i="8" s="1"/>
  <c r="AC963" i="8"/>
  <c r="AC873" i="8"/>
  <c r="AC819" i="8"/>
  <c r="AC783" i="8"/>
  <c r="AC543" i="8"/>
  <c r="AD543" i="8" s="1"/>
  <c r="AF1046" i="8"/>
  <c r="E1046" i="12" s="1"/>
  <c r="AF951" i="8"/>
  <c r="E951" i="12" s="1"/>
  <c r="AF764" i="8"/>
  <c r="E764" i="12" s="1"/>
  <c r="AF620" i="8"/>
  <c r="E620" i="12" s="1"/>
  <c r="AF901" i="8"/>
  <c r="E901" i="12" s="1"/>
  <c r="AF558" i="8"/>
  <c r="E558" i="12" s="1"/>
  <c r="AF246" i="8"/>
  <c r="E246" i="12" s="1"/>
  <c r="AF1018" i="8"/>
  <c r="E1018" i="12" s="1"/>
  <c r="AF910" i="8"/>
  <c r="E910" i="12" s="1"/>
  <c r="AF137" i="8"/>
  <c r="E137" i="12" s="1"/>
  <c r="AF556" i="8"/>
  <c r="E556" i="12" s="1"/>
  <c r="AF352" i="8"/>
  <c r="E352" i="12" s="1"/>
  <c r="AF1127" i="8"/>
  <c r="E1127" i="12" s="1"/>
  <c r="AF1191" i="8"/>
  <c r="E1191" i="12" s="1"/>
  <c r="AF1167" i="8"/>
  <c r="E1167" i="12" s="1"/>
  <c r="AF1155" i="8"/>
  <c r="E1155" i="12" s="1"/>
  <c r="AF1011" i="8"/>
  <c r="E1011" i="12" s="1"/>
  <c r="AF963" i="8"/>
  <c r="E963" i="12" s="1"/>
  <c r="E921" i="12"/>
  <c r="AF920" i="8"/>
  <c r="E920" i="12" s="1"/>
  <c r="AF884" i="8"/>
  <c r="E884" i="12" s="1"/>
  <c r="AF710" i="8"/>
  <c r="E710" i="12" s="1"/>
  <c r="AF996" i="8"/>
  <c r="E996" i="12" s="1"/>
  <c r="AF816" i="8"/>
  <c r="E816" i="12" s="1"/>
  <c r="AF750" i="8"/>
  <c r="E750" i="12" s="1"/>
  <c r="AF708" i="8"/>
  <c r="E708" i="12" s="1"/>
  <c r="AF563" i="8"/>
  <c r="E563" i="12" s="1"/>
  <c r="AC385" i="8"/>
  <c r="AF542" i="8"/>
  <c r="E542" i="12" s="1"/>
  <c r="AF477" i="8"/>
  <c r="E477" i="12" s="1"/>
  <c r="AF453" i="8"/>
  <c r="E453" i="12" s="1"/>
  <c r="AF434" i="8"/>
  <c r="E434" i="12" s="1"/>
  <c r="E377" i="12"/>
  <c r="AF274" i="8"/>
  <c r="E274" i="12" s="1"/>
  <c r="AF196" i="8"/>
  <c r="E196" i="12"/>
  <c r="E1203" i="12"/>
  <c r="AF945" i="8"/>
  <c r="E945" i="12" s="1"/>
  <c r="AF909" i="8"/>
  <c r="E909" i="12" s="1"/>
  <c r="AF897" i="8"/>
  <c r="E897" i="12" s="1"/>
  <c r="AF885" i="8"/>
  <c r="E885" i="12" s="1"/>
  <c r="AF873" i="8"/>
  <c r="E873" i="12" s="1"/>
  <c r="AF819" i="8"/>
  <c r="E819" i="12" s="1"/>
  <c r="AF729" i="8"/>
  <c r="E729" i="12"/>
  <c r="AF693" i="8"/>
  <c r="E693" i="12" s="1"/>
  <c r="AF621" i="8"/>
  <c r="E621" i="12" s="1"/>
  <c r="AF585" i="8"/>
  <c r="E585" i="12" s="1"/>
  <c r="AF561" i="8"/>
  <c r="E561" i="12" s="1"/>
  <c r="AF513" i="8"/>
  <c r="E513" i="12" s="1"/>
  <c r="E968" i="12"/>
  <c r="AF932" i="8"/>
  <c r="E932" i="12" s="1"/>
  <c r="AF722" i="8"/>
  <c r="E722" i="12" s="1"/>
  <c r="AF1032" i="8"/>
  <c r="E1032" i="12" s="1"/>
  <c r="AF930" i="8"/>
  <c r="E930" i="12" s="1"/>
  <c r="AF786" i="8"/>
  <c r="E786" i="12"/>
  <c r="AF642" i="8"/>
  <c r="E642" i="12" s="1"/>
  <c r="AF600" i="8"/>
  <c r="E600" i="12" s="1"/>
  <c r="AF887" i="8"/>
  <c r="E887" i="12" s="1"/>
  <c r="AF851" i="8"/>
  <c r="E851" i="12" s="1"/>
  <c r="AF815" i="8"/>
  <c r="E815" i="12" s="1"/>
  <c r="AF779" i="8"/>
  <c r="E779" i="12" s="1"/>
  <c r="AF743" i="8"/>
  <c r="E743" i="12" s="1"/>
  <c r="AF635" i="8"/>
  <c r="E635" i="12" s="1"/>
  <c r="AF599" i="8"/>
  <c r="E599" i="12" s="1"/>
  <c r="AF491" i="8"/>
  <c r="E491" i="12" s="1"/>
  <c r="AF500" i="8"/>
  <c r="E500" i="12" s="1"/>
  <c r="AF452" i="8"/>
  <c r="E452" i="12" s="1"/>
  <c r="AF462" i="8"/>
  <c r="E462" i="12" s="1"/>
  <c r="AF426" i="8"/>
  <c r="E426" i="12" s="1"/>
  <c r="AF796" i="8"/>
  <c r="E796" i="12" s="1"/>
  <c r="AF772" i="8"/>
  <c r="E772" i="12" s="1"/>
  <c r="AF736" i="8"/>
  <c r="E736" i="12" s="1"/>
  <c r="AF388" i="8"/>
  <c r="E388" i="12" s="1"/>
  <c r="AF166" i="8"/>
  <c r="E166" i="12" s="1"/>
  <c r="AF435" i="8"/>
  <c r="E435" i="12" s="1"/>
  <c r="AF423" i="8"/>
  <c r="E423" i="12" s="1"/>
  <c r="AF530" i="8"/>
  <c r="E530" i="12" s="1"/>
  <c r="AC1103" i="8"/>
  <c r="AC1155" i="8"/>
  <c r="AC975" i="8"/>
  <c r="AC921" i="8"/>
  <c r="AC885" i="8"/>
  <c r="AC795" i="8"/>
  <c r="AC573" i="8"/>
  <c r="AF836" i="8"/>
  <c r="E836" i="12" s="1"/>
  <c r="AF792" i="8"/>
  <c r="E792" i="12" s="1"/>
  <c r="E870" i="12"/>
  <c r="AF698" i="8"/>
  <c r="E698" i="12" s="1"/>
  <c r="AF582" i="8"/>
  <c r="E582" i="12" s="1"/>
  <c r="AF410" i="8"/>
  <c r="E410" i="12" s="1"/>
  <c r="E295" i="12"/>
  <c r="AF1099" i="8"/>
  <c r="E1099" i="12" s="1"/>
  <c r="AF889" i="8"/>
  <c r="E889" i="12" s="1"/>
  <c r="AF649" i="8"/>
  <c r="E649" i="12" s="1"/>
  <c r="AF544" i="8"/>
  <c r="E544" i="12" s="1"/>
  <c r="AF390" i="8"/>
  <c r="E390" i="12" s="1"/>
  <c r="AF180" i="8"/>
  <c r="E180" i="12"/>
  <c r="AF144" i="8"/>
  <c r="E144" i="12" s="1"/>
  <c r="AF982" i="8"/>
  <c r="E982" i="12" s="1"/>
  <c r="AF376" i="8"/>
  <c r="E376" i="12" s="1"/>
  <c r="AF340" i="8"/>
  <c r="E340" i="12" s="1"/>
  <c r="AF1181" i="8"/>
  <c r="E1181" i="12" s="1"/>
  <c r="AF1197" i="8"/>
  <c r="E1197" i="12" s="1"/>
  <c r="AF1161" i="8"/>
  <c r="E1161" i="12" s="1"/>
  <c r="AC1123" i="8"/>
  <c r="AF1119" i="8"/>
  <c r="E1119" i="12" s="1"/>
  <c r="AF1107" i="8"/>
  <c r="E1107" i="12" s="1"/>
  <c r="AF1095" i="8"/>
  <c r="E1095" i="12" s="1"/>
  <c r="AF1083" i="8"/>
  <c r="E1083" i="12" s="1"/>
  <c r="AF1071" i="8"/>
  <c r="E1071" i="12" s="1"/>
  <c r="AF1059" i="8"/>
  <c r="E1059" i="12" s="1"/>
  <c r="AF1047" i="8"/>
  <c r="E1047" i="12" s="1"/>
  <c r="AF1035" i="8"/>
  <c r="E1035" i="12" s="1"/>
  <c r="AF993" i="8"/>
  <c r="E993" i="12" s="1"/>
  <c r="AF957" i="8"/>
  <c r="E957" i="12" s="1"/>
  <c r="AF855" i="8"/>
  <c r="E855" i="12" s="1"/>
  <c r="AF765" i="8"/>
  <c r="E765" i="12" s="1"/>
  <c r="AF753" i="8"/>
  <c r="E753" i="12" s="1"/>
  <c r="AF741" i="8"/>
  <c r="E741" i="12" s="1"/>
  <c r="AC723" i="8"/>
  <c r="AD723" i="8"/>
  <c r="AF681" i="8"/>
  <c r="E681" i="12" s="1"/>
  <c r="E669" i="12"/>
  <c r="E633" i="12"/>
  <c r="E597" i="12"/>
  <c r="AF1202" i="8"/>
  <c r="E1202" i="12" s="1"/>
  <c r="AF1190" i="8"/>
  <c r="E1190" i="12" s="1"/>
  <c r="AF1178" i="8"/>
  <c r="E1178" i="12" s="1"/>
  <c r="AF1166" i="8"/>
  <c r="E1166" i="12" s="1"/>
  <c r="AF1088" i="8"/>
  <c r="E1088" i="12" s="1"/>
  <c r="AF1076" i="8"/>
  <c r="E1076" i="12" s="1"/>
  <c r="AF1052" i="8"/>
  <c r="E1052" i="12" s="1"/>
  <c r="AF1040" i="8"/>
  <c r="E1040" i="12" s="1"/>
  <c r="AF1028" i="8"/>
  <c r="E1028" i="12" s="1"/>
  <c r="AF1004" i="8"/>
  <c r="E1004" i="12" s="1"/>
  <c r="AF854" i="8"/>
  <c r="E854" i="12" s="1"/>
  <c r="AF842" i="8"/>
  <c r="E842" i="12" s="1"/>
  <c r="AF830" i="8"/>
  <c r="E830" i="12" s="1"/>
  <c r="AF818" i="8"/>
  <c r="E818" i="12" s="1"/>
  <c r="AF794" i="8"/>
  <c r="E794" i="12" s="1"/>
  <c r="AF782" i="8"/>
  <c r="E782" i="12" s="1"/>
  <c r="AF758" i="8"/>
  <c r="E758" i="12" s="1"/>
  <c r="AF746" i="8"/>
  <c r="E746" i="12" s="1"/>
  <c r="AF692" i="8"/>
  <c r="E692" i="12" s="1"/>
  <c r="AF680" i="8"/>
  <c r="E680" i="12" s="1"/>
  <c r="AF668" i="8"/>
  <c r="E668" i="12" s="1"/>
  <c r="AF614" i="8"/>
  <c r="E614" i="12" s="1"/>
  <c r="AF572" i="8"/>
  <c r="E572" i="12" s="1"/>
  <c r="AF560" i="8"/>
  <c r="E560" i="12" s="1"/>
  <c r="AF900" i="8"/>
  <c r="E900" i="12" s="1"/>
  <c r="AF888" i="8"/>
  <c r="E888" i="12" s="1"/>
  <c r="AF876" i="8"/>
  <c r="E876" i="12" s="1"/>
  <c r="AF678" i="8"/>
  <c r="E678" i="12" s="1"/>
  <c r="AF612" i="8"/>
  <c r="E612" i="12" s="1"/>
  <c r="AF1073" i="8"/>
  <c r="E1073" i="12" s="1"/>
  <c r="AF419" i="8"/>
  <c r="E419" i="12" s="1"/>
  <c r="AF251" i="8"/>
  <c r="E251" i="12" s="1"/>
  <c r="AF221" i="8"/>
  <c r="E221" i="12" s="1"/>
  <c r="AF217" i="8"/>
  <c r="E217" i="12" s="1"/>
  <c r="AF145" i="8"/>
  <c r="E145" i="12" s="1"/>
  <c r="AC133" i="8"/>
  <c r="AF266" i="8"/>
  <c r="E266" i="12" s="1"/>
  <c r="AF552" i="8"/>
  <c r="E552" i="12" s="1"/>
  <c r="AF528" i="8"/>
  <c r="E528" i="12"/>
  <c r="AF516" i="8"/>
  <c r="E516" i="12" s="1"/>
  <c r="AF492" i="8"/>
  <c r="E492" i="12" s="1"/>
  <c r="AF536" i="8"/>
  <c r="E536" i="12" s="1"/>
  <c r="AF440" i="8"/>
  <c r="E440" i="12" s="1"/>
  <c r="AF380" i="8"/>
  <c r="E380" i="12" s="1"/>
  <c r="AD762" i="8"/>
  <c r="AC663" i="8"/>
  <c r="AC932" i="8"/>
  <c r="AC896" i="8"/>
  <c r="AC860" i="8"/>
  <c r="AF1208" i="8"/>
  <c r="E1208" i="12" s="1"/>
  <c r="AF1082" i="8"/>
  <c r="E1082" i="12" s="1"/>
  <c r="AF1022" i="8"/>
  <c r="E1022" i="12" s="1"/>
  <c r="AF841" i="8"/>
  <c r="E841" i="12" s="1"/>
  <c r="AF433" i="8"/>
  <c r="E433" i="12" s="1"/>
  <c r="AF594" i="8"/>
  <c r="E594" i="12" s="1"/>
  <c r="AF522" i="8"/>
  <c r="E522" i="12" s="1"/>
  <c r="AF378" i="8"/>
  <c r="E378" i="12" s="1"/>
  <c r="AF222" i="8"/>
  <c r="E222" i="12" s="1"/>
  <c r="AF1066" i="8"/>
  <c r="E1066" i="12" s="1"/>
  <c r="AF298" i="8"/>
  <c r="E298" i="12" s="1"/>
  <c r="AF184" i="8"/>
  <c r="E184" i="12" s="1"/>
  <c r="AF1199" i="8"/>
  <c r="E1199" i="12" s="1"/>
  <c r="AF1163" i="8"/>
  <c r="E1163" i="12" s="1"/>
  <c r="AF1121" i="8"/>
  <c r="E1121" i="12" s="1"/>
  <c r="AF1109" i="8"/>
  <c r="E1109" i="12" s="1"/>
  <c r="AF1185" i="8"/>
  <c r="E1185" i="12" s="1"/>
  <c r="AF1173" i="8"/>
  <c r="E1173" i="12" s="1"/>
  <c r="AF1149" i="8"/>
  <c r="E1149" i="12" s="1"/>
  <c r="AF1137" i="8"/>
  <c r="E1137" i="12" s="1"/>
  <c r="AF981" i="8"/>
  <c r="E981" i="12" s="1"/>
  <c r="AF867" i="8"/>
  <c r="E867" i="12" s="1"/>
  <c r="E789" i="12"/>
  <c r="AF651" i="8"/>
  <c r="E651" i="12" s="1"/>
  <c r="AF609" i="8"/>
  <c r="E609" i="12" s="1"/>
  <c r="AF579" i="8"/>
  <c r="E579" i="12" s="1"/>
  <c r="AF1124" i="8"/>
  <c r="E1124" i="12" s="1"/>
  <c r="AF902" i="8"/>
  <c r="E902" i="12" s="1"/>
  <c r="AF650" i="8"/>
  <c r="E650" i="12" s="1"/>
  <c r="E638" i="12"/>
  <c r="AF1002" i="8"/>
  <c r="E1002" i="12" s="1"/>
  <c r="AF966" i="8"/>
  <c r="E966" i="12" s="1"/>
  <c r="AF822" i="8"/>
  <c r="E822" i="12" s="1"/>
  <c r="AC651" i="8"/>
  <c r="AD651" i="8"/>
  <c r="AF959" i="8"/>
  <c r="E959" i="12" s="1"/>
  <c r="AF495" i="8"/>
  <c r="E495" i="12" s="1"/>
  <c r="AF471" i="8"/>
  <c r="E471" i="12" s="1"/>
  <c r="AF459" i="8"/>
  <c r="E459" i="12" s="1"/>
  <c r="AF464" i="8"/>
  <c r="E464" i="12" s="1"/>
  <c r="AC1207" i="8"/>
  <c r="AC1057" i="8"/>
  <c r="AC1033" i="8"/>
  <c r="AD1033" i="8" s="1"/>
  <c r="AC1009" i="8"/>
  <c r="AC925" i="8"/>
  <c r="AD925" i="8" s="1"/>
  <c r="AC691" i="8"/>
  <c r="AD691" i="8" s="1"/>
  <c r="AC607" i="8"/>
  <c r="AC318" i="8"/>
  <c r="AC1182" i="8"/>
  <c r="AC1146" i="8"/>
  <c r="AC1074" i="8"/>
  <c r="AC786" i="8"/>
  <c r="AD786" i="8" s="1"/>
  <c r="AC768" i="8"/>
  <c r="AD768" i="8" s="1"/>
  <c r="AC732" i="8"/>
  <c r="AC660" i="8"/>
  <c r="AC276" i="8"/>
  <c r="AD276" i="8" s="1"/>
  <c r="AC150" i="8"/>
  <c r="AC132" i="8"/>
  <c r="AC151" i="8"/>
  <c r="AC1055" i="8"/>
  <c r="AC476" i="8"/>
  <c r="AC325" i="8"/>
  <c r="AC1180" i="8"/>
  <c r="AC1144" i="8"/>
  <c r="AD1143" i="8" s="1"/>
  <c r="AC1108" i="8"/>
  <c r="AC1072" i="8"/>
  <c r="AD1072" i="8" s="1"/>
  <c r="AC1036" i="8"/>
  <c r="AD1036" i="8" s="1"/>
  <c r="AC964" i="8"/>
  <c r="AC928" i="8"/>
  <c r="AD928" i="8" s="1"/>
  <c r="AC550" i="8"/>
  <c r="AC496" i="8"/>
  <c r="AC460" i="8"/>
  <c r="AC370" i="8"/>
  <c r="AC334" i="8"/>
  <c r="AD334" i="8" s="1"/>
  <c r="AC316" i="8"/>
  <c r="AC190" i="8"/>
  <c r="AD189" i="8" s="1"/>
  <c r="AC136" i="8"/>
  <c r="AC443" i="8"/>
  <c r="AD442" i="8" s="1"/>
  <c r="AC1136" i="8"/>
  <c r="AC1100" i="8"/>
  <c r="AC974" i="8"/>
  <c r="AC938" i="8"/>
  <c r="AC704" i="8"/>
  <c r="AD704" i="8" s="1"/>
  <c r="AC626" i="8"/>
  <c r="AC494" i="8"/>
  <c r="AF1064" i="8"/>
  <c r="E1064" i="12" s="1"/>
  <c r="AF1016" i="8"/>
  <c r="E1016" i="12" s="1"/>
  <c r="AF713" i="8"/>
  <c r="E713" i="12" s="1"/>
  <c r="AF540" i="8"/>
  <c r="E540" i="12" s="1"/>
  <c r="E195" i="12"/>
  <c r="AF1151" i="8"/>
  <c r="E1151" i="12" s="1"/>
  <c r="AF770" i="8"/>
  <c r="E770" i="12" s="1"/>
  <c r="AF362" i="8"/>
  <c r="E362" i="12" s="1"/>
  <c r="AF326" i="8"/>
  <c r="E326" i="12" s="1"/>
  <c r="AF235" i="8"/>
  <c r="E235" i="12" s="1"/>
  <c r="AF163" i="8"/>
  <c r="E163" i="12" s="1"/>
  <c r="AF832" i="8"/>
  <c r="E832" i="12" s="1"/>
  <c r="AF233" i="8"/>
  <c r="E233" i="12" s="1"/>
  <c r="AF808" i="8"/>
  <c r="E808" i="12" s="1"/>
  <c r="AC17" i="8"/>
  <c r="AC205" i="8"/>
  <c r="AD204" i="8" s="1"/>
  <c r="AC890" i="8"/>
  <c r="AD542" i="8"/>
  <c r="AC1031" i="8"/>
  <c r="AC995" i="8"/>
  <c r="AC959" i="8"/>
  <c r="AD958" i="8"/>
  <c r="AC809" i="8"/>
  <c r="AC749" i="8"/>
  <c r="AC677" i="8"/>
  <c r="AD676" i="8" s="1"/>
  <c r="AC581" i="8"/>
  <c r="AC527" i="8"/>
  <c r="AD526" i="8" s="1"/>
  <c r="AC185" i="8"/>
  <c r="AD185" i="8" s="1"/>
  <c r="AC149" i="8"/>
  <c r="AD149" i="8" s="1"/>
  <c r="AC164" i="8"/>
  <c r="AD164" i="8" s="1"/>
  <c r="AC391" i="8"/>
  <c r="AC1209" i="8"/>
  <c r="AD1209" i="8" s="1"/>
  <c r="AC1173" i="8"/>
  <c r="AD1173" i="8" s="1"/>
  <c r="AC1137" i="8"/>
  <c r="AC939" i="8"/>
  <c r="AC903" i="8"/>
  <c r="AC867" i="8"/>
  <c r="AC813" i="8"/>
  <c r="AC777" i="8"/>
  <c r="AC537" i="8"/>
  <c r="AC501" i="8"/>
  <c r="AC465" i="8"/>
  <c r="AC447" i="8"/>
  <c r="AC411" i="8"/>
  <c r="AC339" i="8"/>
  <c r="AD339" i="8" s="1"/>
  <c r="AC321" i="8"/>
  <c r="AD321" i="8" s="1"/>
  <c r="AC267" i="8"/>
  <c r="AD266" i="8" s="1"/>
  <c r="AF337" i="8"/>
  <c r="E337" i="12" s="1"/>
  <c r="AF301" i="8"/>
  <c r="E301" i="12" s="1"/>
  <c r="AF1189" i="8"/>
  <c r="E1189" i="12" s="1"/>
  <c r="AF559" i="8"/>
  <c r="E559" i="12" s="1"/>
  <c r="AF954" i="8"/>
  <c r="E954" i="12" s="1"/>
  <c r="AF396" i="8"/>
  <c r="E396" i="12" s="1"/>
  <c r="AF216" i="8"/>
  <c r="E216" i="12" s="1"/>
  <c r="AC947" i="8"/>
  <c r="AD946" i="8" s="1"/>
  <c r="AC433" i="8"/>
  <c r="AC1135" i="8"/>
  <c r="AC1069" i="8"/>
  <c r="AD1069" i="8" s="1"/>
  <c r="AC1045" i="8"/>
  <c r="AC985" i="8"/>
  <c r="AC961" i="8"/>
  <c r="AC937" i="8"/>
  <c r="AC703" i="8"/>
  <c r="AC547" i="8"/>
  <c r="AC517" i="8"/>
  <c r="AC416" i="8"/>
  <c r="AC248" i="8"/>
  <c r="AD248" i="8" s="1"/>
  <c r="AC469" i="8"/>
  <c r="AC1158" i="8"/>
  <c r="AD1158" i="8" s="1"/>
  <c r="AC924" i="8"/>
  <c r="AD924" i="8" s="1"/>
  <c r="AC798" i="8"/>
  <c r="AD798" i="8" s="1"/>
  <c r="AC690" i="8"/>
  <c r="AC474" i="8"/>
  <c r="AC456" i="8"/>
  <c r="AC420" i="8"/>
  <c r="AD420" i="8" s="1"/>
  <c r="AC330" i="8"/>
  <c r="AC288" i="8"/>
  <c r="AD288" i="8" s="1"/>
  <c r="AC162" i="8"/>
  <c r="AD162" i="8" s="1"/>
  <c r="AC926" i="8"/>
  <c r="AD926" i="8" s="1"/>
  <c r="AC878" i="8"/>
  <c r="AD254" i="8"/>
  <c r="AC505" i="8"/>
  <c r="AC253" i="8"/>
  <c r="AD253" i="8" s="1"/>
  <c r="AC1192" i="8"/>
  <c r="AC1120" i="8"/>
  <c r="AD1119" i="8" s="1"/>
  <c r="AC1012" i="8"/>
  <c r="AD1011" i="8" s="1"/>
  <c r="AC976" i="8"/>
  <c r="AD976" i="8" s="1"/>
  <c r="AC940" i="8"/>
  <c r="AC904" i="8"/>
  <c r="AD903" i="8" s="1"/>
  <c r="AC562" i="8"/>
  <c r="AC508" i="8"/>
  <c r="AD508" i="8" s="1"/>
  <c r="AC472" i="8"/>
  <c r="AD472" i="8" s="1"/>
  <c r="AC436" i="8"/>
  <c r="AC346" i="8"/>
  <c r="AC292" i="8"/>
  <c r="AC148" i="8"/>
  <c r="AC355" i="8"/>
  <c r="AD355" i="8" s="1"/>
  <c r="AC1124" i="8"/>
  <c r="AD1123" i="8" s="1"/>
  <c r="AC962" i="8"/>
  <c r="AD962" i="8" s="1"/>
  <c r="AC608" i="8"/>
  <c r="AC188" i="8"/>
  <c r="AF1154" i="8"/>
  <c r="E1154" i="12" s="1"/>
  <c r="AF363" i="8"/>
  <c r="E363" i="12" s="1"/>
  <c r="AF806" i="8"/>
  <c r="E806" i="12" s="1"/>
  <c r="AF659" i="8"/>
  <c r="E659" i="12" s="1"/>
  <c r="AC785" i="8"/>
  <c r="AC415" i="8"/>
  <c r="AD415" i="8" s="1"/>
  <c r="AC524" i="8"/>
  <c r="AD523" i="8" s="1"/>
  <c r="AC1007" i="8"/>
  <c r="AC971" i="8"/>
  <c r="AD971" i="8" s="1"/>
  <c r="AC911" i="8"/>
  <c r="AC857" i="8"/>
  <c r="AC821" i="8"/>
  <c r="AC629" i="8"/>
  <c r="AD629" i="8" s="1"/>
  <c r="AC491" i="8"/>
  <c r="AC431" i="8"/>
  <c r="AD430" i="8" s="1"/>
  <c r="AC365" i="8"/>
  <c r="AC347" i="8"/>
  <c r="AC329" i="8"/>
  <c r="AC311" i="8"/>
  <c r="AC302" i="8"/>
  <c r="AC134" i="8"/>
  <c r="AD134" i="8" s="1"/>
  <c r="AC605" i="8"/>
  <c r="AD604" i="8" s="1"/>
  <c r="AC1185" i="8"/>
  <c r="AC969" i="8"/>
  <c r="AC915" i="8"/>
  <c r="AD915" i="8" s="1"/>
  <c r="AC879" i="8"/>
  <c r="AD879" i="8" s="1"/>
  <c r="AC825" i="8"/>
  <c r="AC789" i="8"/>
  <c r="AD788" i="8" s="1"/>
  <c r="AC549" i="8"/>
  <c r="AC477" i="8"/>
  <c r="AC423" i="8"/>
  <c r="AD423" i="8" s="1"/>
  <c r="AC333" i="8"/>
  <c r="AD333" i="8" s="1"/>
  <c r="AC297" i="8"/>
  <c r="AD297" i="8" s="1"/>
  <c r="AC243" i="8"/>
  <c r="AF1097" i="8"/>
  <c r="E1097" i="12" s="1"/>
  <c r="AF856" i="8"/>
  <c r="E856" i="12" s="1"/>
  <c r="AF748" i="8"/>
  <c r="E748" i="12" s="1"/>
  <c r="AF1093" i="8"/>
  <c r="E1093" i="12" s="1"/>
  <c r="AF895" i="8"/>
  <c r="E895" i="12" s="1"/>
  <c r="AF823" i="8"/>
  <c r="E823" i="12" s="1"/>
  <c r="E679" i="12"/>
  <c r="AF643" i="8"/>
  <c r="E643" i="12" s="1"/>
  <c r="AF571" i="8"/>
  <c r="E571" i="12" s="1"/>
  <c r="AF384" i="8"/>
  <c r="E384" i="12" s="1"/>
  <c r="AF240" i="8"/>
  <c r="E240" i="12" s="1"/>
  <c r="AF204" i="8"/>
  <c r="E204" i="12" s="1"/>
  <c r="AC541" i="8"/>
  <c r="AC1171" i="8"/>
  <c r="AC1147" i="8"/>
  <c r="AC1081" i="8"/>
  <c r="AC1039" i="8"/>
  <c r="AD1038" i="8" s="1"/>
  <c r="AC997" i="8"/>
  <c r="AD997" i="8" s="1"/>
  <c r="AC973" i="8"/>
  <c r="AD973" i="8" s="1"/>
  <c r="AC913" i="8"/>
  <c r="AC781" i="8"/>
  <c r="AC757" i="8"/>
  <c r="AC661" i="8"/>
  <c r="AC589" i="8"/>
  <c r="AD426" i="8"/>
  <c r="AC403" i="8"/>
  <c r="AD403" i="8" s="1"/>
  <c r="AC596" i="8"/>
  <c r="AC530" i="8"/>
  <c r="AD530" i="8"/>
  <c r="AC374" i="8"/>
  <c r="AD374" i="8" s="1"/>
  <c r="AC1170" i="8"/>
  <c r="AD1170" i="8" s="1"/>
  <c r="AC1098" i="8"/>
  <c r="AC1062" i="8"/>
  <c r="AD1062" i="8" s="1"/>
  <c r="AC1026" i="8"/>
  <c r="AC702" i="8"/>
  <c r="AC684" i="8"/>
  <c r="AC432" i="8"/>
  <c r="AC342" i="8"/>
  <c r="AC264" i="8"/>
  <c r="AD264" i="8" s="1"/>
  <c r="AC138" i="8"/>
  <c r="AC1208" i="8"/>
  <c r="AD1208" i="8" s="1"/>
  <c r="AC866" i="8"/>
  <c r="AC428" i="8"/>
  <c r="AD427" i="8" s="1"/>
  <c r="AC368" i="8"/>
  <c r="AC308" i="8"/>
  <c r="AD307" i="8" s="1"/>
  <c r="AC68" i="8"/>
  <c r="AC1204" i="8"/>
  <c r="AD1204" i="8" s="1"/>
  <c r="AC1168" i="8"/>
  <c r="AC1024" i="8"/>
  <c r="AD1024" i="8" s="1"/>
  <c r="AC988" i="8"/>
  <c r="AD987" i="8" s="1"/>
  <c r="AC610" i="8"/>
  <c r="AD610" i="8" s="1"/>
  <c r="AC484" i="8"/>
  <c r="AD484" i="8"/>
  <c r="AC448" i="8"/>
  <c r="AC358" i="8"/>
  <c r="AD358" i="8" s="1"/>
  <c r="AC304" i="8"/>
  <c r="AD303" i="8" s="1"/>
  <c r="AC214" i="8"/>
  <c r="AD214" i="8" s="1"/>
  <c r="AC178" i="8"/>
  <c r="AC124" i="8"/>
  <c r="AC1112" i="8"/>
  <c r="AC986" i="8"/>
  <c r="AD986" i="8" s="1"/>
  <c r="AC950" i="8"/>
  <c r="AC728" i="8"/>
  <c r="AD728" i="8" s="1"/>
  <c r="AC650" i="8"/>
  <c r="AC584" i="8"/>
  <c r="AC518" i="8"/>
  <c r="AD518" i="8" s="1"/>
  <c r="AC320" i="8"/>
  <c r="AC242" i="8"/>
  <c r="AD241" i="8" s="1"/>
  <c r="AF306" i="8"/>
  <c r="E306" i="12" s="1"/>
  <c r="AC623" i="8"/>
  <c r="AC169" i="8"/>
  <c r="AD918" i="8"/>
  <c r="AD956" i="8"/>
  <c r="AD512" i="8"/>
  <c r="AD571" i="8"/>
  <c r="AD761" i="8"/>
  <c r="AD652" i="8"/>
  <c r="AD561" i="8"/>
  <c r="AD525" i="8"/>
  <c r="AD746" i="8"/>
  <c r="AD578" i="8"/>
  <c r="AD675" i="8"/>
  <c r="AD419" i="8"/>
  <c r="AD1029" i="8"/>
  <c r="AD681" i="8"/>
  <c r="AD123" i="8"/>
  <c r="AD1076" i="8"/>
  <c r="AD842" i="8"/>
  <c r="AD682" i="8"/>
  <c r="AD959" i="8"/>
  <c r="AD203" i="8"/>
  <c r="AD514" i="8"/>
  <c r="AD352" i="8"/>
  <c r="AD244" i="8"/>
  <c r="AD226" i="8"/>
  <c r="AD1159" i="8"/>
  <c r="AD933" i="8"/>
  <c r="AD843" i="8"/>
  <c r="AD1100" i="8"/>
  <c r="AD560" i="8"/>
  <c r="AD132" i="8"/>
  <c r="AD243" i="8"/>
  <c r="AD920" i="8"/>
  <c r="AD1184" i="8"/>
  <c r="AD937" i="8"/>
  <c r="AD173" i="8"/>
  <c r="AD1010" i="8"/>
  <c r="AD573" i="8"/>
  <c r="AD873" i="8"/>
  <c r="AD148" i="8"/>
  <c r="AD1194" i="8"/>
  <c r="AD789" i="8"/>
  <c r="AD507" i="8"/>
  <c r="AD517" i="8"/>
  <c r="O34" i="10"/>
  <c r="G34" i="10"/>
  <c r="U34" i="10"/>
  <c r="U60" i="10"/>
  <c r="U61" i="10"/>
  <c r="U62" i="10"/>
  <c r="U63" i="10"/>
  <c r="U64" i="10"/>
  <c r="U65" i="10"/>
  <c r="U66" i="10"/>
  <c r="U59" i="10"/>
  <c r="U9" i="10"/>
  <c r="U17" i="10"/>
  <c r="AF35" i="10"/>
  <c r="AA11" i="12" s="1"/>
  <c r="U20" i="10"/>
  <c r="K17" i="10"/>
  <c r="K20" i="10"/>
  <c r="AF7" i="10"/>
  <c r="D9" i="11" s="1"/>
  <c r="R10" i="11" s="1"/>
  <c r="Q17" i="8"/>
  <c r="AD8" i="10"/>
  <c r="AD6" i="10"/>
  <c r="M12" i="10" s="1"/>
  <c r="U6" i="10"/>
  <c r="Q4980" i="11"/>
  <c r="Q4968" i="11"/>
  <c r="Q4887" i="11"/>
  <c r="Q4772" i="11"/>
  <c r="Q4664" i="11"/>
  <c r="Q4464" i="11"/>
  <c r="Q3950" i="11"/>
  <c r="Q3874" i="11"/>
  <c r="Q3716" i="11"/>
  <c r="Q3567" i="11"/>
  <c r="Q3537" i="11"/>
  <c r="Q3531" i="11"/>
  <c r="Q3519" i="11"/>
  <c r="Q3441" i="11"/>
  <c r="Q3429" i="11"/>
  <c r="Q3425" i="11"/>
  <c r="Q3269" i="11"/>
  <c r="Q3078" i="11"/>
  <c r="Q3072" i="11"/>
  <c r="Q3061" i="11"/>
  <c r="Q3030" i="11"/>
  <c r="Q2959" i="11"/>
  <c r="Q2917" i="11"/>
  <c r="Q2869" i="11"/>
  <c r="Q2844" i="11"/>
  <c r="Q2833" i="11"/>
  <c r="Q2827" i="11"/>
  <c r="Q2694" i="11"/>
  <c r="Q2622" i="11"/>
  <c r="Q2594" i="11"/>
  <c r="Q2577" i="11"/>
  <c r="Q2555" i="11"/>
  <c r="Q2525" i="11"/>
  <c r="Q2477" i="11"/>
  <c r="Q2453" i="11"/>
  <c r="Q2405" i="11"/>
  <c r="Q2393" i="11"/>
  <c r="Q2172" i="11"/>
  <c r="Q2166" i="11"/>
  <c r="Q2163" i="11"/>
  <c r="Q2138" i="11"/>
  <c r="Q2126" i="11"/>
  <c r="Q2108" i="11"/>
  <c r="Q2107" i="11"/>
  <c r="Q2084" i="11"/>
  <c r="Q2017" i="11"/>
  <c r="Q2012" i="11"/>
  <c r="Q1994" i="11"/>
  <c r="Q1982" i="11"/>
  <c r="Q1981" i="11"/>
  <c r="Q1969" i="11"/>
  <c r="Q1910" i="11"/>
  <c r="Q1874" i="11"/>
  <c r="Q1869" i="11"/>
  <c r="Q1854" i="11"/>
  <c r="Q1850" i="11"/>
  <c r="Q1839" i="11"/>
  <c r="Q1824" i="11"/>
  <c r="Q1788" i="11"/>
  <c r="Q1776" i="11"/>
  <c r="Q1740" i="11"/>
  <c r="Q1728" i="11"/>
  <c r="Q1716" i="11"/>
  <c r="Q1704" i="11"/>
  <c r="Q1698" i="11"/>
  <c r="Q1677" i="11"/>
  <c r="Q1566" i="11"/>
  <c r="Q1532" i="11"/>
  <c r="Q1460" i="11"/>
  <c r="Q1346" i="11"/>
  <c r="Q1268" i="11"/>
  <c r="Q1238" i="11"/>
  <c r="Q1212" i="11"/>
  <c r="Q1166" i="11"/>
  <c r="Q949" i="11"/>
  <c r="Q937" i="11"/>
  <c r="Q925" i="11"/>
  <c r="Q792" i="11"/>
  <c r="Q690" i="11"/>
  <c r="Q675" i="11"/>
  <c r="Q663" i="11"/>
  <c r="Q651" i="11"/>
  <c r="Q636" i="11"/>
  <c r="Q625" i="11"/>
  <c r="Q597" i="11"/>
  <c r="Q564" i="11"/>
  <c r="Q486" i="11"/>
  <c r="Q438" i="11"/>
  <c r="Q435" i="11"/>
  <c r="Q429" i="11"/>
  <c r="Q366" i="11"/>
  <c r="Q351" i="11"/>
  <c r="Q321" i="11"/>
  <c r="Q313" i="11"/>
  <c r="Q289" i="11"/>
  <c r="Q236" i="11"/>
  <c r="Q231" i="11"/>
  <c r="Q199" i="11"/>
  <c r="Q150" i="11"/>
  <c r="Q147" i="11"/>
  <c r="Q144" i="11"/>
  <c r="Q129" i="11"/>
  <c r="S10" i="11"/>
  <c r="Q10" i="11"/>
  <c r="P10" i="11"/>
  <c r="L9" i="11"/>
  <c r="Q1826" i="11"/>
  <c r="Q535" i="11"/>
  <c r="Q1194" i="11"/>
  <c r="Q3245" i="11"/>
  <c r="Q355" i="11"/>
  <c r="Q660" i="11"/>
  <c r="Q1242" i="11"/>
  <c r="Q4437" i="11"/>
  <c r="Q439" i="11"/>
  <c r="Q1405" i="11"/>
  <c r="Q2021" i="11"/>
  <c r="Q4616" i="11"/>
  <c r="Q703" i="11"/>
  <c r="Q708" i="11"/>
  <c r="Q4075" i="11"/>
  <c r="Q1381" i="11"/>
  <c r="Q2589" i="11"/>
  <c r="Q3837" i="11"/>
  <c r="Q4081" i="11"/>
  <c r="Q4706" i="11"/>
  <c r="Q4997" i="11"/>
  <c r="Q217" i="11"/>
  <c r="Q314" i="11"/>
  <c r="Q517" i="11"/>
  <c r="Q613" i="11"/>
  <c r="Q715" i="11"/>
  <c r="Q2607" i="11"/>
  <c r="Q3839" i="11"/>
  <c r="Q390" i="11"/>
  <c r="Q1105" i="11"/>
  <c r="Q1844" i="11"/>
  <c r="Q2667" i="11"/>
  <c r="Q3113" i="11"/>
  <c r="Q3984" i="11"/>
  <c r="Q4345" i="11"/>
  <c r="Q4410" i="11"/>
  <c r="Q168" i="11"/>
  <c r="Q229" i="11"/>
  <c r="Q655" i="11"/>
  <c r="Q138" i="11"/>
  <c r="Q493" i="11"/>
  <c r="Q620" i="11"/>
  <c r="Q3747" i="11"/>
  <c r="Q4530" i="11"/>
  <c r="Q2089" i="11"/>
  <c r="Q391" i="11"/>
  <c r="Q475" i="11"/>
  <c r="Q3047" i="11"/>
  <c r="Q3447" i="11"/>
  <c r="Q3483" i="11"/>
  <c r="Q1580" i="11"/>
  <c r="Q2904" i="11"/>
  <c r="Q2978" i="11"/>
  <c r="Q3125" i="11"/>
  <c r="Q4141" i="11"/>
  <c r="Q4615" i="11"/>
  <c r="Q1273" i="11"/>
  <c r="Q1424" i="11"/>
  <c r="Q1484" i="11"/>
  <c r="Q1718" i="11"/>
  <c r="Q2161" i="11"/>
  <c r="Q3077" i="11"/>
  <c r="Q4111" i="11"/>
  <c r="Q4132" i="11"/>
  <c r="Q4320" i="11"/>
  <c r="Q4357" i="11"/>
  <c r="Q4646" i="11"/>
  <c r="Q5001" i="11"/>
  <c r="Q1706" i="11"/>
  <c r="Q1901" i="11"/>
  <c r="Q2353" i="11"/>
  <c r="Q2430" i="11"/>
  <c r="Q2625" i="11"/>
  <c r="Q2916" i="11"/>
  <c r="Q3482" i="11"/>
  <c r="Q3536" i="11"/>
  <c r="Q3749" i="11"/>
  <c r="Q3776" i="11"/>
  <c r="Q4317" i="11"/>
  <c r="Q4799" i="11"/>
  <c r="Q333" i="11"/>
  <c r="Q2618" i="11"/>
  <c r="Q306" i="11"/>
  <c r="Q309" i="11"/>
  <c r="Q602" i="11"/>
  <c r="Q1213" i="11"/>
  <c r="Q666" i="11"/>
  <c r="Q1187" i="11"/>
  <c r="Q883" i="11"/>
  <c r="Q1139" i="11"/>
  <c r="Q1206" i="11"/>
  <c r="Q1232" i="11"/>
  <c r="Q200" i="11"/>
  <c r="Q367" i="11"/>
  <c r="Q379" i="11"/>
  <c r="Q393" i="11"/>
  <c r="Q511" i="11"/>
  <c r="Q534" i="11"/>
  <c r="Q609" i="11"/>
  <c r="Q661" i="11"/>
  <c r="Q1193" i="11"/>
  <c r="Q1237" i="11"/>
  <c r="Q1375" i="11"/>
  <c r="Q1538" i="11"/>
  <c r="Q2015" i="11"/>
  <c r="Q1314" i="11"/>
  <c r="Q1590" i="11"/>
  <c r="Q151" i="11"/>
  <c r="Q423" i="11"/>
  <c r="Q571" i="11"/>
  <c r="Q673" i="11"/>
  <c r="Q733" i="11"/>
  <c r="Q768" i="11"/>
  <c r="Q1255" i="11"/>
  <c r="Q3102" i="11"/>
  <c r="Q4473" i="11"/>
  <c r="Q1328" i="11"/>
  <c r="Q1338" i="11"/>
  <c r="Q1388" i="11"/>
  <c r="Q2009" i="11"/>
  <c r="Q2191" i="11"/>
  <c r="Q267" i="11"/>
  <c r="Q273" i="11"/>
  <c r="Q294" i="11"/>
  <c r="Q331" i="11"/>
  <c r="Q345" i="11"/>
  <c r="Q529" i="11"/>
  <c r="Q618" i="11"/>
  <c r="Q644" i="11"/>
  <c r="Q1176" i="11"/>
  <c r="Q1658" i="11"/>
  <c r="Q1748" i="11"/>
  <c r="Q2155" i="11"/>
  <c r="Q159" i="11"/>
  <c r="Q205" i="11"/>
  <c r="Q271" i="11"/>
  <c r="Q272" i="11"/>
  <c r="Q409" i="11"/>
  <c r="Q463" i="11"/>
  <c r="Q528" i="11"/>
  <c r="Q560" i="11"/>
  <c r="Q565" i="11"/>
  <c r="Q570" i="11"/>
  <c r="Q685" i="11"/>
  <c r="Q697" i="11"/>
  <c r="Q709" i="11"/>
  <c r="Q810" i="11"/>
  <c r="Q858" i="11"/>
  <c r="Q895" i="11"/>
  <c r="Q1249" i="11"/>
  <c r="Q1489" i="11"/>
  <c r="Q1662" i="11"/>
  <c r="Q1683" i="11"/>
  <c r="Q1686" i="11"/>
  <c r="Q1851" i="11"/>
  <c r="Q2125" i="11"/>
  <c r="Q2197" i="11"/>
  <c r="Q1044" i="11"/>
  <c r="Q1418" i="11"/>
  <c r="Q1961" i="11"/>
  <c r="Q2466" i="11"/>
  <c r="Q1297" i="11"/>
  <c r="Q1327" i="11"/>
  <c r="Q1417" i="11"/>
  <c r="Q1591" i="11"/>
  <c r="Q1620" i="11"/>
  <c r="Q2377" i="11"/>
  <c r="Q2407" i="11"/>
  <c r="Q1284" i="11"/>
  <c r="Q1291" i="11"/>
  <c r="Q1387" i="11"/>
  <c r="Q1400" i="11"/>
  <c r="Q1436" i="11"/>
  <c r="Q1596" i="11"/>
  <c r="Q2090" i="11"/>
  <c r="Q1340" i="11"/>
  <c r="Q1760" i="11"/>
  <c r="Q1797" i="11"/>
  <c r="Q2167" i="11"/>
  <c r="Q2323" i="11"/>
  <c r="Q2435" i="11"/>
  <c r="Q2495" i="11"/>
  <c r="Q3096" i="11"/>
  <c r="Q2459" i="11"/>
  <c r="Q2501" i="11"/>
  <c r="Q2561" i="11"/>
  <c r="Q2490" i="11"/>
  <c r="Q2347" i="11"/>
  <c r="Q2447" i="11"/>
  <c r="Q2455" i="11"/>
  <c r="Q2508" i="11"/>
  <c r="Q2513" i="11"/>
  <c r="Q2527" i="11"/>
  <c r="Q2532" i="11"/>
  <c r="Q2821" i="11"/>
  <c r="Q2923" i="11"/>
  <c r="Q2604" i="11"/>
  <c r="Q2808" i="11"/>
  <c r="Q2832" i="11"/>
  <c r="Q2887" i="11"/>
  <c r="Q3035" i="11"/>
  <c r="Q3049" i="11"/>
  <c r="Q3053" i="11"/>
  <c r="Q3851" i="11"/>
  <c r="Q2631" i="11"/>
  <c r="Q2730" i="11"/>
  <c r="Q2767" i="11"/>
  <c r="Q2845" i="11"/>
  <c r="Q2953" i="11"/>
  <c r="Q2989" i="11"/>
  <c r="Q3320" i="11"/>
  <c r="Q2905" i="11"/>
  <c r="Q2965" i="11"/>
  <c r="Q2971" i="11"/>
  <c r="Q2982" i="11"/>
  <c r="Q3029" i="11"/>
  <c r="Q3617" i="11"/>
  <c r="Q2636" i="11"/>
  <c r="Q2666" i="11"/>
  <c r="Q2682" i="11"/>
  <c r="Q3461" i="11"/>
  <c r="Q3267" i="11"/>
  <c r="Q3410" i="11"/>
  <c r="Q3758" i="11"/>
  <c r="Q3818" i="11"/>
  <c r="Q3168" i="11"/>
  <c r="Q3272" i="11"/>
  <c r="Q3723" i="11"/>
  <c r="Q3198" i="11"/>
  <c r="Q3289" i="11"/>
  <c r="Q3341" i="11"/>
  <c r="Q3404" i="11"/>
  <c r="Q3221" i="11"/>
  <c r="Q3518" i="11"/>
  <c r="Q3894" i="11"/>
  <c r="Q4032" i="11"/>
  <c r="Q4129" i="11"/>
  <c r="Q3476" i="11"/>
  <c r="Q3489" i="11"/>
  <c r="Q3507" i="11"/>
  <c r="Q3700" i="11"/>
  <c r="Q3746" i="11"/>
  <c r="Q3753" i="11"/>
  <c r="Q3767" i="11"/>
  <c r="Q4028" i="11"/>
  <c r="Q3549" i="11"/>
  <c r="Q3809" i="11"/>
  <c r="Q3855" i="11"/>
  <c r="Q4159" i="11"/>
  <c r="Q3513" i="11"/>
  <c r="Q3525" i="11"/>
  <c r="Q3584" i="11"/>
  <c r="Q3728" i="11"/>
  <c r="Q3755" i="11"/>
  <c r="Q3819" i="11"/>
  <c r="Q3824" i="11"/>
  <c r="Q3827" i="11"/>
  <c r="Q4045" i="11"/>
  <c r="Q4413" i="11"/>
  <c r="Q4580" i="11"/>
  <c r="Q4318" i="11"/>
  <c r="Q4322" i="11"/>
  <c r="Q4387" i="11"/>
  <c r="Q4251" i="11"/>
  <c r="Q4329" i="11"/>
  <c r="Q4508" i="11"/>
  <c r="Q4405" i="11"/>
  <c r="Q4433" i="11"/>
  <c r="Q4868" i="11"/>
  <c r="Q4358" i="11"/>
  <c r="Q4362" i="11"/>
  <c r="Q4389" i="11"/>
  <c r="Q4275" i="11"/>
  <c r="Q4380" i="11"/>
  <c r="Q4398" i="11"/>
  <c r="Q4448" i="11"/>
  <c r="Q4287" i="11"/>
  <c r="Q4709" i="11"/>
  <c r="Q4941" i="11"/>
  <c r="Q4703" i="11"/>
  <c r="Q4490" i="11"/>
  <c r="Q4493" i="11"/>
  <c r="Q4523" i="11"/>
  <c r="Q4529" i="11"/>
  <c r="Q4938" i="11"/>
  <c r="Q4470" i="11"/>
  <c r="Q4550" i="11"/>
  <c r="Q4628" i="11"/>
  <c r="Q4694" i="11"/>
  <c r="Q4987" i="11"/>
  <c r="Q4865" i="11"/>
  <c r="Q4986" i="11"/>
  <c r="Q4996" i="11"/>
  <c r="Q4730" i="11"/>
  <c r="Q4733" i="11"/>
  <c r="Q4784" i="11"/>
  <c r="Q4859" i="11"/>
  <c r="Q90" i="11"/>
  <c r="Q128" i="11"/>
  <c r="Q392" i="11"/>
  <c r="Q403" i="11"/>
  <c r="Q444" i="11"/>
  <c r="Q457" i="11"/>
  <c r="Q120" i="11"/>
  <c r="Q145" i="11"/>
  <c r="Q186" i="11"/>
  <c r="Q201" i="11"/>
  <c r="Q211" i="11"/>
  <c r="Q246" i="11"/>
  <c r="Q252" i="11"/>
  <c r="Q265" i="11"/>
  <c r="Q276" i="11"/>
  <c r="Q297" i="11"/>
  <c r="Q307" i="11"/>
  <c r="Q315" i="11"/>
  <c r="Q339" i="11"/>
  <c r="Q553" i="11"/>
  <c r="Q1274" i="11"/>
  <c r="Q1399" i="11"/>
  <c r="Q385" i="11"/>
  <c r="Q432" i="11"/>
  <c r="Q540" i="11"/>
  <c r="Q805" i="11"/>
  <c r="Q1267" i="11"/>
  <c r="Q1339" i="11"/>
  <c r="Q54" i="11"/>
  <c r="Q126" i="11"/>
  <c r="Q198" i="11"/>
  <c r="Q278" i="11"/>
  <c r="Q296" i="11"/>
  <c r="Q445" i="11"/>
  <c r="Q762" i="11"/>
  <c r="Q786" i="11"/>
  <c r="Q913" i="11"/>
  <c r="Q182" i="11"/>
  <c r="Q187" i="11"/>
  <c r="Q223" i="11"/>
  <c r="Q230" i="11"/>
  <c r="Q237" i="11"/>
  <c r="Q240" i="11"/>
  <c r="Q241" i="11"/>
  <c r="Q266" i="11"/>
  <c r="Q277" i="11"/>
  <c r="Q283" i="11"/>
  <c r="Q320" i="11"/>
  <c r="Q361" i="11"/>
  <c r="Q608" i="11"/>
  <c r="Q648" i="11"/>
  <c r="Q1081" i="11"/>
  <c r="Q111" i="11"/>
  <c r="Q135" i="11"/>
  <c r="Q157" i="11"/>
  <c r="Q177" i="11"/>
  <c r="Q181" i="11"/>
  <c r="Q225" i="11"/>
  <c r="Q259" i="11"/>
  <c r="Q279" i="11"/>
  <c r="Q303" i="11"/>
  <c r="Q324" i="11"/>
  <c r="Q337" i="11"/>
  <c r="Q368" i="11"/>
  <c r="Q399" i="11"/>
  <c r="Q417" i="11"/>
  <c r="Q470" i="11"/>
  <c r="Q1033" i="11"/>
  <c r="Q876" i="11"/>
  <c r="Q894" i="11"/>
  <c r="Q1121" i="11"/>
  <c r="Q1123" i="11"/>
  <c r="Q1279" i="11"/>
  <c r="Q1298" i="11"/>
  <c r="Q499" i="11"/>
  <c r="Q523" i="11"/>
  <c r="Q583" i="11"/>
  <c r="Q649" i="11"/>
  <c r="Q835" i="11"/>
  <c r="Q979" i="11"/>
  <c r="Q1063" i="11"/>
  <c r="Q1239" i="11"/>
  <c r="Q1334" i="11"/>
  <c r="Q308" i="11"/>
  <c r="Q480" i="11"/>
  <c r="Q481" i="11"/>
  <c r="Q603" i="11"/>
  <c r="Q621" i="11"/>
  <c r="Q679" i="11"/>
  <c r="Q684" i="11"/>
  <c r="Q750" i="11"/>
  <c r="Q864" i="11"/>
  <c r="Q960" i="11"/>
  <c r="Q1014" i="11"/>
  <c r="Q1038" i="11"/>
  <c r="Q1056" i="11"/>
  <c r="Q1098" i="11"/>
  <c r="Q300" i="11"/>
  <c r="Q369" i="11"/>
  <c r="Q471" i="11"/>
  <c r="Q474" i="11"/>
  <c r="Q547" i="11"/>
  <c r="Q559" i="11"/>
  <c r="Q576" i="11"/>
  <c r="Q589" i="11"/>
  <c r="Q596" i="11"/>
  <c r="Q643" i="11"/>
  <c r="Q696" i="11"/>
  <c r="Q726" i="11"/>
  <c r="Q798" i="11"/>
  <c r="Q816" i="11"/>
  <c r="Q907" i="11"/>
  <c r="Q918" i="11"/>
  <c r="Q942" i="11"/>
  <c r="Q1069" i="11"/>
  <c r="Q1103" i="11"/>
  <c r="Q1231" i="11"/>
  <c r="Q344" i="11"/>
  <c r="Q433" i="11"/>
  <c r="Q450" i="11"/>
  <c r="Q524" i="11"/>
  <c r="Q721" i="11"/>
  <c r="Q739" i="11"/>
  <c r="Q744" i="11"/>
  <c r="Q775" i="11"/>
  <c r="Q781" i="11"/>
  <c r="Q829" i="11"/>
  <c r="Q853" i="11"/>
  <c r="Q870" i="11"/>
  <c r="Q930" i="11"/>
  <c r="Q954" i="11"/>
  <c r="Q990" i="11"/>
  <c r="Q1020" i="11"/>
  <c r="Q1027" i="11"/>
  <c r="Q1050" i="11"/>
  <c r="Q1092" i="11"/>
  <c r="Q1248" i="11"/>
  <c r="Q1130" i="11"/>
  <c r="Q1134" i="11"/>
  <c r="Q1140" i="11"/>
  <c r="Q1154" i="11"/>
  <c r="Q1244" i="11"/>
  <c r="Q1256" i="11"/>
  <c r="Q1272" i="11"/>
  <c r="Q1290" i="11"/>
  <c r="Q1292" i="11"/>
  <c r="Q1296" i="11"/>
  <c r="Q1322" i="11"/>
  <c r="Q1447" i="11"/>
  <c r="Q1560" i="11"/>
  <c r="Q1627" i="11"/>
  <c r="Q1178" i="11"/>
  <c r="Q1286" i="11"/>
  <c r="Q1430" i="11"/>
  <c r="Q1333" i="11"/>
  <c r="Q1423" i="11"/>
  <c r="Q1435" i="11"/>
  <c r="Q1483" i="11"/>
  <c r="Q1490" i="11"/>
  <c r="Q1656" i="11"/>
  <c r="Q1785" i="11"/>
  <c r="Q1321" i="11"/>
  <c r="Q1344" i="11"/>
  <c r="Q1345" i="11"/>
  <c r="Q1725" i="11"/>
  <c r="Q1128" i="11"/>
  <c r="Q1155" i="11"/>
  <c r="Q1160" i="11"/>
  <c r="Q1185" i="11"/>
  <c r="Q1190" i="11"/>
  <c r="Q1196" i="11"/>
  <c r="Q1214" i="11"/>
  <c r="Q1218" i="11"/>
  <c r="Q1221" i="11"/>
  <c r="Q1250" i="11"/>
  <c r="Q1280" i="11"/>
  <c r="Q1320" i="11"/>
  <c r="Q1634" i="11"/>
  <c r="Q1737" i="11"/>
  <c r="Q1459" i="11"/>
  <c r="Q1506" i="11"/>
  <c r="Q1531" i="11"/>
  <c r="Q1537" i="11"/>
  <c r="Q1633" i="11"/>
  <c r="Q1674" i="11"/>
  <c r="Q1820" i="11"/>
  <c r="Q1406" i="11"/>
  <c r="Q1448" i="11"/>
  <c r="Q1496" i="11"/>
  <c r="Q1514" i="11"/>
  <c r="Q1530" i="11"/>
  <c r="Q1544" i="11"/>
  <c r="Q1554" i="11"/>
  <c r="Q1568" i="11"/>
  <c r="Q1574" i="11"/>
  <c r="Q1579" i="11"/>
  <c r="Q1598" i="11"/>
  <c r="Q1604" i="11"/>
  <c r="Q1622" i="11"/>
  <c r="Q1632" i="11"/>
  <c r="Q1665" i="11"/>
  <c r="Q1675" i="11"/>
  <c r="Q1755" i="11"/>
  <c r="Q1766" i="11"/>
  <c r="Q1770" i="11"/>
  <c r="Q1806" i="11"/>
  <c r="Q1350" i="11"/>
  <c r="Q1363" i="11"/>
  <c r="Q1429" i="11"/>
  <c r="Q1592" i="11"/>
  <c r="Q1644" i="11"/>
  <c r="Q1663" i="11"/>
  <c r="Q1707" i="11"/>
  <c r="Q1749" i="11"/>
  <c r="Q1761" i="11"/>
  <c r="Q1767" i="11"/>
  <c r="Q1800" i="11"/>
  <c r="Q1836" i="11"/>
  <c r="Q1326" i="11"/>
  <c r="Q1351" i="11"/>
  <c r="Q1352" i="11"/>
  <c r="Q1368" i="11"/>
  <c r="Q1376" i="11"/>
  <c r="Q1382" i="11"/>
  <c r="Q1393" i="11"/>
  <c r="Q1394" i="11"/>
  <c r="Q1446" i="11"/>
  <c r="Q1477" i="11"/>
  <c r="Q1478" i="11"/>
  <c r="Q1495" i="11"/>
  <c r="Q1513" i="11"/>
  <c r="Q1524" i="11"/>
  <c r="Q1543" i="11"/>
  <c r="Q1567" i="11"/>
  <c r="Q1573" i="11"/>
  <c r="Q1597" i="11"/>
  <c r="Q1603" i="11"/>
  <c r="Q1621" i="11"/>
  <c r="Q1628" i="11"/>
  <c r="Q1838" i="11"/>
  <c r="Q1868" i="11"/>
  <c r="Q1872" i="11"/>
  <c r="Q1889" i="11"/>
  <c r="Q1967" i="11"/>
  <c r="Q2048" i="11"/>
  <c r="Q2119" i="11"/>
  <c r="Q2571" i="11"/>
  <c r="Q1919" i="11"/>
  <c r="Q2137" i="11"/>
  <c r="Q2371" i="11"/>
  <c r="Q2709" i="11"/>
  <c r="Q2760" i="11"/>
  <c r="Q1821" i="11"/>
  <c r="Q1921" i="11"/>
  <c r="Q2045" i="11"/>
  <c r="Q2143" i="11"/>
  <c r="Q1922" i="11"/>
  <c r="Q1991" i="11"/>
  <c r="Q2120" i="11"/>
  <c r="Q1895" i="11"/>
  <c r="Q2095" i="11"/>
  <c r="Q2102" i="11"/>
  <c r="Q2441" i="11"/>
  <c r="Q2478" i="11"/>
  <c r="Q1827" i="11"/>
  <c r="Q1845" i="11"/>
  <c r="Q2018" i="11"/>
  <c r="Q2024" i="11"/>
  <c r="Q2429" i="11"/>
  <c r="Q2568" i="11"/>
  <c r="Q2595" i="11"/>
  <c r="Q2600" i="11"/>
  <c r="Q3321" i="11"/>
  <c r="Q3501" i="11"/>
  <c r="Q2071" i="11"/>
  <c r="Q2077" i="11"/>
  <c r="Q2263" i="11"/>
  <c r="Q2317" i="11"/>
  <c r="Q2412" i="11"/>
  <c r="Q2483" i="11"/>
  <c r="Q2489" i="11"/>
  <c r="Q2539" i="11"/>
  <c r="Q2543" i="11"/>
  <c r="Q1993" i="11"/>
  <c r="Q2496" i="11"/>
  <c r="Q2549" i="11"/>
  <c r="Q2563" i="11"/>
  <c r="Q1949" i="11"/>
  <c r="Q1973" i="11"/>
  <c r="Q1997" i="11"/>
  <c r="Q2000" i="11"/>
  <c r="Q2060" i="11"/>
  <c r="Q2269" i="11"/>
  <c r="Q2365" i="11"/>
  <c r="Q2465" i="11"/>
  <c r="Q2544" i="11"/>
  <c r="Q1934" i="11"/>
  <c r="Q1940" i="11"/>
  <c r="Q1943" i="11"/>
  <c r="Q1946" i="11"/>
  <c r="Q1952" i="11"/>
  <c r="Q1964" i="11"/>
  <c r="Q1979" i="11"/>
  <c r="Q2033" i="11"/>
  <c r="Q2036" i="11"/>
  <c r="Q2051" i="11"/>
  <c r="Q2053" i="11"/>
  <c r="Q2054" i="11"/>
  <c r="Q2065" i="11"/>
  <c r="Q2113" i="11"/>
  <c r="Q2114" i="11"/>
  <c r="Q2131" i="11"/>
  <c r="Q2132" i="11"/>
  <c r="Q2148" i="11"/>
  <c r="Q2209" i="11"/>
  <c r="Q2275" i="11"/>
  <c r="Q2281" i="11"/>
  <c r="Q2503" i="11"/>
  <c r="Q2507" i="11"/>
  <c r="Q2520" i="11"/>
  <c r="Q2576" i="11"/>
  <c r="Q2359" i="11"/>
  <c r="Q2383" i="11"/>
  <c r="Q2472" i="11"/>
  <c r="Q2664" i="11"/>
  <c r="Q2678" i="11"/>
  <c r="Q2738" i="11"/>
  <c r="Q2391" i="11"/>
  <c r="Q2400" i="11"/>
  <c r="Q2423" i="11"/>
  <c r="Q2679" i="11"/>
  <c r="Q2774" i="11"/>
  <c r="Q2803" i="11"/>
  <c r="Q3203" i="11"/>
  <c r="Q2406" i="11"/>
  <c r="Q2443" i="11"/>
  <c r="Q2491" i="11"/>
  <c r="Q2515" i="11"/>
  <c r="Q2551" i="11"/>
  <c r="Q2556" i="11"/>
  <c r="Q2586" i="11"/>
  <c r="Q2613" i="11"/>
  <c r="Q2661" i="11"/>
  <c r="Q2815" i="11"/>
  <c r="Q2880" i="11"/>
  <c r="Q2935" i="11"/>
  <c r="Q2531" i="11"/>
  <c r="Q2537" i="11"/>
  <c r="Q2582" i="11"/>
  <c r="Q2612" i="11"/>
  <c r="Q2630" i="11"/>
  <c r="Q2640" i="11"/>
  <c r="Q2941" i="11"/>
  <c r="Q2748" i="11"/>
  <c r="Q2754" i="11"/>
  <c r="Q2857" i="11"/>
  <c r="Q2863" i="11"/>
  <c r="Q2893" i="11"/>
  <c r="Q2899" i="11"/>
  <c r="Q2929" i="11"/>
  <c r="Q2976" i="11"/>
  <c r="Q2994" i="11"/>
  <c r="Q3031" i="11"/>
  <c r="Q2786" i="11"/>
  <c r="Q2809" i="11"/>
  <c r="Q2868" i="11"/>
  <c r="Q2958" i="11"/>
  <c r="Q2996" i="11"/>
  <c r="Q3014" i="11"/>
  <c r="Q3026" i="11"/>
  <c r="Q3126" i="11"/>
  <c r="Q3227" i="11"/>
  <c r="Q3392" i="11"/>
  <c r="Q2673" i="11"/>
  <c r="Q2706" i="11"/>
  <c r="Q2724" i="11"/>
  <c r="Q2736" i="11"/>
  <c r="Q2742" i="11"/>
  <c r="Q2768" i="11"/>
  <c r="Q2779" i="11"/>
  <c r="Q2791" i="11"/>
  <c r="Q2881" i="11"/>
  <c r="Q2952" i="11"/>
  <c r="Q3006" i="11"/>
  <c r="Q2652" i="11"/>
  <c r="Q2658" i="11"/>
  <c r="Q3024" i="11"/>
  <c r="Q3071" i="11"/>
  <c r="Q3285" i="11"/>
  <c r="Q2798" i="11"/>
  <c r="Q2826" i="11"/>
  <c r="Q2851" i="11"/>
  <c r="Q2890" i="11"/>
  <c r="Q2940" i="11"/>
  <c r="Q3012" i="11"/>
  <c r="Q3067" i="11"/>
  <c r="Q3180" i="11"/>
  <c r="Q3281" i="11"/>
  <c r="Q3585" i="11"/>
  <c r="Q3138" i="11"/>
  <c r="Q3174" i="11"/>
  <c r="Q3192" i="11"/>
  <c r="Q3260" i="11"/>
  <c r="Q3261" i="11"/>
  <c r="Q3287" i="11"/>
  <c r="Q3296" i="11"/>
  <c r="Q3373" i="11"/>
  <c r="Q3500" i="11"/>
  <c r="Q3545" i="11"/>
  <c r="Q3633" i="11"/>
  <c r="Q3150" i="11"/>
  <c r="Q3215" i="11"/>
  <c r="Q3239" i="11"/>
  <c r="Q3278" i="11"/>
  <c r="Q3302" i="11"/>
  <c r="Q3356" i="11"/>
  <c r="Q3459" i="11"/>
  <c r="Q3470" i="11"/>
  <c r="Q3561" i="11"/>
  <c r="Q3596" i="11"/>
  <c r="Q3801" i="11"/>
  <c r="Q3008" i="11"/>
  <c r="Q3018" i="11"/>
  <c r="Q3048" i="11"/>
  <c r="Q3066" i="11"/>
  <c r="Q3090" i="11"/>
  <c r="Q3162" i="11"/>
  <c r="Q3186" i="11"/>
  <c r="Q3209" i="11"/>
  <c r="Q3233" i="11"/>
  <c r="Q3255" i="11"/>
  <c r="Q3266" i="11"/>
  <c r="Q3290" i="11"/>
  <c r="Q3314" i="11"/>
  <c r="Q3332" i="11"/>
  <c r="Q3380" i="11"/>
  <c r="Q3422" i="11"/>
  <c r="Q3467" i="11"/>
  <c r="Q3554" i="11"/>
  <c r="Q3563" i="11"/>
  <c r="Q3609" i="11"/>
  <c r="Q3626" i="11"/>
  <c r="Q3452" i="11"/>
  <c r="Q3466" i="11"/>
  <c r="Q3794" i="11"/>
  <c r="Q3435" i="11"/>
  <c r="Q3485" i="11"/>
  <c r="Q3491" i="11"/>
  <c r="Q3494" i="11"/>
  <c r="Q3572" i="11"/>
  <c r="Q3587" i="11"/>
  <c r="Q3638" i="11"/>
  <c r="Q3845" i="11"/>
  <c r="Q3417" i="11"/>
  <c r="Q3509" i="11"/>
  <c r="Q3527" i="11"/>
  <c r="Q3543" i="11"/>
  <c r="Q3557" i="11"/>
  <c r="Q3579" i="11"/>
  <c r="Q3611" i="11"/>
  <c r="Q3621" i="11"/>
  <c r="Q3641" i="11"/>
  <c r="Q3698" i="11"/>
  <c r="Q3704" i="11"/>
  <c r="Q3764" i="11"/>
  <c r="Q3815" i="11"/>
  <c r="Q3771" i="11"/>
  <c r="Q3849" i="11"/>
  <c r="Q3797" i="11"/>
  <c r="Q3735" i="11"/>
  <c r="Q3785" i="11"/>
  <c r="Q3813" i="11"/>
  <c r="Q3830" i="11"/>
  <c r="Q3843" i="11"/>
  <c r="Q3906" i="11"/>
  <c r="Q3652" i="11"/>
  <c r="Q3701" i="11"/>
  <c r="Q3711" i="11"/>
  <c r="Q3782" i="11"/>
  <c r="Q3789" i="11"/>
  <c r="Q3831" i="11"/>
  <c r="Q3833" i="11"/>
  <c r="Q3860" i="11"/>
  <c r="Q3867" i="11"/>
  <c r="Q3966" i="11"/>
  <c r="Q3993" i="11"/>
  <c r="Q4063" i="11"/>
  <c r="Q4093" i="11"/>
  <c r="Q4147" i="11"/>
  <c r="Q3968" i="11"/>
  <c r="Q3974" i="11"/>
  <c r="Q3990" i="11"/>
  <c r="Q4044" i="11"/>
  <c r="Q3888" i="11"/>
  <c r="Q3898" i="11"/>
  <c r="Q4005" i="11"/>
  <c r="Q4224" i="11"/>
  <c r="Q3863" i="11"/>
  <c r="Q3876" i="11"/>
  <c r="Q3882" i="11"/>
  <c r="Q3939" i="11"/>
  <c r="Q3981" i="11"/>
  <c r="Q3996" i="11"/>
  <c r="Q3900" i="11"/>
  <c r="Q3942" i="11"/>
  <c r="Q4351" i="11"/>
  <c r="Q4314" i="11"/>
  <c r="Q4153" i="11"/>
  <c r="Q4254" i="11"/>
  <c r="Q4272" i="11"/>
  <c r="Q4051" i="11"/>
  <c r="Q4135" i="11"/>
  <c r="Q4293" i="11"/>
  <c r="Q4302" i="11"/>
  <c r="Q4368" i="11"/>
  <c r="Q4183" i="11"/>
  <c r="Q4213" i="11"/>
  <c r="Q4271" i="11"/>
  <c r="Q4099" i="11"/>
  <c r="Q4266" i="11"/>
  <c r="Q4425" i="11"/>
  <c r="Q4440" i="11"/>
  <c r="Q4374" i="11"/>
  <c r="Q4547" i="11"/>
  <c r="Q4377" i="11"/>
  <c r="Q4308" i="11"/>
  <c r="Q4312" i="11"/>
  <c r="Q4356" i="11"/>
  <c r="Q4371" i="11"/>
  <c r="Q4517" i="11"/>
  <c r="Q4383" i="11"/>
  <c r="Q4401" i="11"/>
  <c r="Q4417" i="11"/>
  <c r="Q4466" i="11"/>
  <c r="Q4541" i="11"/>
  <c r="Q4556" i="11"/>
  <c r="Q4393" i="11"/>
  <c r="Q4893" i="11"/>
  <c r="Q4634" i="11"/>
  <c r="Q4676" i="11"/>
  <c r="Q4679" i="11"/>
  <c r="Q4727" i="11"/>
  <c r="Q4769" i="11"/>
  <c r="Q4622" i="11"/>
  <c r="Q4691" i="11"/>
  <c r="Q4781" i="11"/>
  <c r="Q4793" i="11"/>
  <c r="Q4749" i="11"/>
  <c r="Q4812" i="11"/>
  <c r="Q4712" i="11"/>
  <c r="Q4736" i="11"/>
  <c r="Q4743" i="11"/>
  <c r="Q4775" i="11"/>
  <c r="Q4855" i="11"/>
  <c r="Q4737" i="11"/>
  <c r="Q4745" i="11"/>
  <c r="Q4813" i="11"/>
  <c r="Q4807" i="11"/>
  <c r="Q4837" i="11"/>
  <c r="Q4869" i="11"/>
  <c r="Q4787" i="11"/>
  <c r="Q4796" i="11"/>
  <c r="Q4863" i="11"/>
  <c r="Q5004" i="11"/>
  <c r="Q4890" i="11"/>
  <c r="Q4908" i="11"/>
  <c r="Q4951" i="11"/>
  <c r="Q133" i="11"/>
  <c r="Q162" i="11"/>
  <c r="Q51" i="11"/>
  <c r="Q132" i="11"/>
  <c r="Q195" i="11"/>
  <c r="Q127" i="11"/>
  <c r="Q139" i="11"/>
  <c r="Q171" i="11"/>
  <c r="Q183" i="11"/>
  <c r="Q146" i="11"/>
  <c r="Q164" i="11"/>
  <c r="Q169" i="11"/>
  <c r="Q176" i="11"/>
  <c r="Q180" i="11"/>
  <c r="Q45" i="11"/>
  <c r="Q108" i="11"/>
  <c r="Q134" i="11"/>
  <c r="Q224" i="11"/>
  <c r="Q228" i="11"/>
  <c r="Q234" i="11"/>
  <c r="Q264" i="11"/>
  <c r="Q270" i="11"/>
  <c r="Q332" i="11"/>
  <c r="Q338" i="11"/>
  <c r="Q342" i="11"/>
  <c r="Q414" i="11"/>
  <c r="Q416" i="11"/>
  <c r="Q420" i="11"/>
  <c r="Q422" i="11"/>
  <c r="Q434" i="11"/>
  <c r="Q468" i="11"/>
  <c r="Q504" i="11"/>
  <c r="Q513" i="11"/>
  <c r="Q522" i="11"/>
  <c r="Q536" i="11"/>
  <c r="Q554" i="11"/>
  <c r="Q558" i="11"/>
  <c r="Q584" i="11"/>
  <c r="Q591" i="11"/>
  <c r="Q619" i="11"/>
  <c r="Q738" i="11"/>
  <c r="Q846" i="11"/>
  <c r="Q997" i="11"/>
  <c r="Q1026" i="11"/>
  <c r="Q1032" i="11"/>
  <c r="Q1173" i="11"/>
  <c r="Q1254" i="11"/>
  <c r="Q1278" i="11"/>
  <c r="Q170" i="11"/>
  <c r="Q194" i="11"/>
  <c r="Q204" i="11"/>
  <c r="Q206" i="11"/>
  <c r="Q207" i="11"/>
  <c r="Q210" i="11"/>
  <c r="Q218" i="11"/>
  <c r="Q219" i="11"/>
  <c r="Q222" i="11"/>
  <c r="Q247" i="11"/>
  <c r="Q253" i="11"/>
  <c r="Q260" i="11"/>
  <c r="Q261" i="11"/>
  <c r="Q282" i="11"/>
  <c r="Q284" i="11"/>
  <c r="Q285" i="11"/>
  <c r="Q288" i="11"/>
  <c r="Q290" i="11"/>
  <c r="Q291" i="11"/>
  <c r="Q295" i="11"/>
  <c r="Q301" i="11"/>
  <c r="Q312" i="11"/>
  <c r="Q325" i="11"/>
  <c r="Q330" i="11"/>
  <c r="Q336" i="11"/>
  <c r="Q360" i="11"/>
  <c r="Q362" i="11"/>
  <c r="Q363" i="11"/>
  <c r="Q384" i="11"/>
  <c r="Q386" i="11"/>
  <c r="Q387" i="11"/>
  <c r="Q451" i="11"/>
  <c r="Q458" i="11"/>
  <c r="Q459" i="11"/>
  <c r="Q464" i="11"/>
  <c r="Q465" i="11"/>
  <c r="Q487" i="11"/>
  <c r="Q494" i="11"/>
  <c r="Q495" i="11"/>
  <c r="Q500" i="11"/>
  <c r="Q501" i="11"/>
  <c r="Q507" i="11"/>
  <c r="Q510" i="11"/>
  <c r="Q518" i="11"/>
  <c r="Q541" i="11"/>
  <c r="Q572" i="11"/>
  <c r="Q590" i="11"/>
  <c r="Q594" i="11"/>
  <c r="Q601" i="11"/>
  <c r="Q615" i="11"/>
  <c r="Q656" i="11"/>
  <c r="Q657" i="11"/>
  <c r="Q985" i="11"/>
  <c r="Q1111" i="11"/>
  <c r="Q1117" i="11"/>
  <c r="Q1148" i="11"/>
  <c r="Q156" i="11"/>
  <c r="Q163" i="11"/>
  <c r="Q165" i="11"/>
  <c r="Q174" i="11"/>
  <c r="Q193" i="11"/>
  <c r="Q212" i="11"/>
  <c r="Q213" i="11"/>
  <c r="Q216" i="11"/>
  <c r="Q248" i="11"/>
  <c r="Q249" i="11"/>
  <c r="Q254" i="11"/>
  <c r="Q255" i="11"/>
  <c r="Q258" i="11"/>
  <c r="Q319" i="11"/>
  <c r="Q326" i="11"/>
  <c r="Q327" i="11"/>
  <c r="Q349" i="11"/>
  <c r="Q354" i="11"/>
  <c r="Q356" i="11"/>
  <c r="Q357" i="11"/>
  <c r="Q373" i="11"/>
  <c r="Q378" i="11"/>
  <c r="Q380" i="11"/>
  <c r="Q381" i="11"/>
  <c r="Q397" i="11"/>
  <c r="Q402" i="11"/>
  <c r="Q404" i="11"/>
  <c r="Q405" i="11"/>
  <c r="Q408" i="11"/>
  <c r="Q410" i="11"/>
  <c r="Q411" i="11"/>
  <c r="Q427" i="11"/>
  <c r="Q452" i="11"/>
  <c r="Q453" i="11"/>
  <c r="Q456" i="11"/>
  <c r="Q462" i="11"/>
  <c r="Q488" i="11"/>
  <c r="Q489" i="11"/>
  <c r="Q492" i="11"/>
  <c r="Q498" i="11"/>
  <c r="Q577" i="11"/>
  <c r="Q600" i="11"/>
  <c r="Q614" i="11"/>
  <c r="Q642" i="11"/>
  <c r="Q691" i="11"/>
  <c r="Q732" i="11"/>
  <c r="Q906" i="11"/>
  <c r="Q948" i="11"/>
  <c r="Q1009" i="11"/>
  <c r="Q1087" i="11"/>
  <c r="Q1170" i="11"/>
  <c r="Q1197" i="11"/>
  <c r="Q519" i="11"/>
  <c r="Q525" i="11"/>
  <c r="Q543" i="11"/>
  <c r="Q627" i="11"/>
  <c r="Q631" i="11"/>
  <c r="Q823" i="11"/>
  <c r="Q852" i="11"/>
  <c r="Q882" i="11"/>
  <c r="Q912" i="11"/>
  <c r="Q978" i="11"/>
  <c r="Q1136" i="11"/>
  <c r="Q153" i="11"/>
  <c r="Q175" i="11"/>
  <c r="Q188" i="11"/>
  <c r="Q189" i="11"/>
  <c r="Q192" i="11"/>
  <c r="Q235" i="11"/>
  <c r="Q242" i="11"/>
  <c r="Q243" i="11"/>
  <c r="Q302" i="11"/>
  <c r="Q318" i="11"/>
  <c r="Q343" i="11"/>
  <c r="Q348" i="11"/>
  <c r="Q350" i="11"/>
  <c r="Q372" i="11"/>
  <c r="Q374" i="11"/>
  <c r="Q375" i="11"/>
  <c r="Q396" i="11"/>
  <c r="Q398" i="11"/>
  <c r="Q415" i="11"/>
  <c r="Q421" i="11"/>
  <c r="Q426" i="11"/>
  <c r="Q428" i="11"/>
  <c r="Q440" i="11"/>
  <c r="Q441" i="11"/>
  <c r="Q446" i="11"/>
  <c r="Q447" i="11"/>
  <c r="Q469" i="11"/>
  <c r="Q476" i="11"/>
  <c r="Q477" i="11"/>
  <c r="Q482" i="11"/>
  <c r="Q483" i="11"/>
  <c r="Q505" i="11"/>
  <c r="Q506" i="11"/>
  <c r="Q512" i="11"/>
  <c r="Q516" i="11"/>
  <c r="Q530" i="11"/>
  <c r="Q549" i="11"/>
  <c r="Q561" i="11"/>
  <c r="Q579" i="11"/>
  <c r="Q607" i="11"/>
  <c r="Q630" i="11"/>
  <c r="Q639" i="11"/>
  <c r="Q667" i="11"/>
  <c r="Q720" i="11"/>
  <c r="Q757" i="11"/>
  <c r="Q774" i="11"/>
  <c r="Q847" i="11"/>
  <c r="Q973" i="11"/>
  <c r="Q1003" i="11"/>
  <c r="Q1158" i="11"/>
  <c r="Q548" i="11"/>
  <c r="Q555" i="11"/>
  <c r="Q566" i="11"/>
  <c r="Q585" i="11"/>
  <c r="Q606" i="11"/>
  <c r="Q624" i="11"/>
  <c r="Q662" i="11"/>
  <c r="Q780" i="11"/>
  <c r="Q804" i="11"/>
  <c r="Q967" i="11"/>
  <c r="Q1075" i="11"/>
  <c r="Q1109" i="11"/>
  <c r="Q1115" i="11"/>
  <c r="Q1122" i="11"/>
  <c r="Q1171" i="11"/>
  <c r="Q1220" i="11"/>
  <c r="Q542" i="11"/>
  <c r="Q546" i="11"/>
  <c r="Q552" i="11"/>
  <c r="Q578" i="11"/>
  <c r="Q582" i="11"/>
  <c r="Q588" i="11"/>
  <c r="Q612" i="11"/>
  <c r="Q654" i="11"/>
  <c r="Q702" i="11"/>
  <c r="Q714" i="11"/>
  <c r="Q745" i="11"/>
  <c r="Q751" i="11"/>
  <c r="Q787" i="11"/>
  <c r="Q793" i="11"/>
  <c r="Q811" i="11"/>
  <c r="Q840" i="11"/>
  <c r="Q871" i="11"/>
  <c r="Q919" i="11"/>
  <c r="Q931" i="11"/>
  <c r="Q991" i="11"/>
  <c r="Q1039" i="11"/>
  <c r="Q1045" i="11"/>
  <c r="Q1093" i="11"/>
  <c r="Q1137" i="11"/>
  <c r="Q1164" i="11"/>
  <c r="Q1172" i="11"/>
  <c r="Q1200" i="11"/>
  <c r="Q1201" i="11"/>
  <c r="Q1202" i="11"/>
  <c r="Q1225" i="11"/>
  <c r="Q1316" i="11"/>
  <c r="Q531" i="11"/>
  <c r="Q537" i="11"/>
  <c r="Q567" i="11"/>
  <c r="Q573" i="11"/>
  <c r="Q595" i="11"/>
  <c r="Q633" i="11"/>
  <c r="Q637" i="11"/>
  <c r="Q727" i="11"/>
  <c r="Q763" i="11"/>
  <c r="Q769" i="11"/>
  <c r="Q817" i="11"/>
  <c r="Q865" i="11"/>
  <c r="Q877" i="11"/>
  <c r="Q889" i="11"/>
  <c r="Q901" i="11"/>
  <c r="Q961" i="11"/>
  <c r="Q1015" i="11"/>
  <c r="Q1021" i="11"/>
  <c r="Q1142" i="11"/>
  <c r="Q1236" i="11"/>
  <c r="Q1262" i="11"/>
  <c r="Q1358" i="11"/>
  <c r="Q1184" i="11"/>
  <c r="Q1245" i="11"/>
  <c r="Q1315" i="11"/>
  <c r="Q756" i="11"/>
  <c r="Q822" i="11"/>
  <c r="Q900" i="11"/>
  <c r="Q966" i="11"/>
  <c r="Q972" i="11"/>
  <c r="Q984" i="11"/>
  <c r="Q996" i="11"/>
  <c r="Q1002" i="11"/>
  <c r="Q1008" i="11"/>
  <c r="Q1074" i="11"/>
  <c r="Q1086" i="11"/>
  <c r="Q1110" i="11"/>
  <c r="Q1116" i="11"/>
  <c r="Q1143" i="11"/>
  <c r="Q1175" i="11"/>
  <c r="Q1179" i="11"/>
  <c r="Q1243" i="11"/>
  <c r="Q1369" i="11"/>
  <c r="Q672" i="11"/>
  <c r="Q678" i="11"/>
  <c r="Q799" i="11"/>
  <c r="Q828" i="11"/>
  <c r="Q834" i="11"/>
  <c r="Q841" i="11"/>
  <c r="Q859" i="11"/>
  <c r="Q888" i="11"/>
  <c r="Q924" i="11"/>
  <c r="Q936" i="11"/>
  <c r="Q943" i="11"/>
  <c r="Q955" i="11"/>
  <c r="Q1051" i="11"/>
  <c r="Q1057" i="11"/>
  <c r="Q1062" i="11"/>
  <c r="Q1068" i="11"/>
  <c r="Q1080" i="11"/>
  <c r="Q1099" i="11"/>
  <c r="Q1104" i="11"/>
  <c r="Q1135" i="11"/>
  <c r="Q1149" i="11"/>
  <c r="Q1199" i="11"/>
  <c r="Q1208" i="11"/>
  <c r="Q1226" i="11"/>
  <c r="Q1285" i="11"/>
  <c r="Q1302" i="11"/>
  <c r="Q1304" i="11"/>
  <c r="Q1308" i="11"/>
  <c r="Q1310" i="11"/>
  <c r="Q1332" i="11"/>
  <c r="Q1364" i="11"/>
  <c r="Q1374" i="11"/>
  <c r="Q1411" i="11"/>
  <c r="Q1412" i="11"/>
  <c r="Q1536" i="11"/>
  <c r="Q1542" i="11"/>
  <c r="Q1549" i="11"/>
  <c r="Q1550" i="11"/>
  <c r="Q1572" i="11"/>
  <c r="Q1578" i="11"/>
  <c r="Q1602" i="11"/>
  <c r="Q1626" i="11"/>
  <c r="Q1639" i="11"/>
  <c r="Q1640" i="11"/>
  <c r="Q1651" i="11"/>
  <c r="Q1652" i="11"/>
  <c r="Q1668" i="11"/>
  <c r="Q1681" i="11"/>
  <c r="Q1713" i="11"/>
  <c r="Q1724" i="11"/>
  <c r="Q1731" i="11"/>
  <c r="Q1736" i="11"/>
  <c r="Q1743" i="11"/>
  <c r="Q1746" i="11"/>
  <c r="Q1754" i="11"/>
  <c r="Q1758" i="11"/>
  <c r="Q1773" i="11"/>
  <c r="Q1779" i="11"/>
  <c r="Q1784" i="11"/>
  <c r="Q1796" i="11"/>
  <c r="Q1815" i="11"/>
  <c r="Q1833" i="11"/>
  <c r="Q1880" i="11"/>
  <c r="Q1886" i="11"/>
  <c r="Q1892" i="11"/>
  <c r="Q1904" i="11"/>
  <c r="Q1883" i="11"/>
  <c r="Q1862" i="11"/>
  <c r="Q1866" i="11"/>
  <c r="Q1879" i="11"/>
  <c r="Q1897" i="11"/>
  <c r="Q1898" i="11"/>
  <c r="Q1958" i="11"/>
  <c r="Q1802" i="11"/>
  <c r="Q1808" i="11"/>
  <c r="Q1812" i="11"/>
  <c r="Q1830" i="11"/>
  <c r="Q1856" i="11"/>
  <c r="Q1860" i="11"/>
  <c r="Q1907" i="11"/>
  <c r="Q1913" i="11"/>
  <c r="Q1933" i="11"/>
  <c r="Q1356" i="11"/>
  <c r="Q1362" i="11"/>
  <c r="Q1370" i="11"/>
  <c r="Q1471" i="11"/>
  <c r="Q1472" i="11"/>
  <c r="Q1501" i="11"/>
  <c r="Q1502" i="11"/>
  <c r="Q1507" i="11"/>
  <c r="Q1508" i="11"/>
  <c r="Q1519" i="11"/>
  <c r="Q1520" i="11"/>
  <c r="Q1525" i="11"/>
  <c r="Q1526" i="11"/>
  <c r="Q1555" i="11"/>
  <c r="Q1556" i="11"/>
  <c r="Q1561" i="11"/>
  <c r="Q1562" i="11"/>
  <c r="Q1584" i="11"/>
  <c r="Q1608" i="11"/>
  <c r="Q1614" i="11"/>
  <c r="Q1645" i="11"/>
  <c r="Q1646" i="11"/>
  <c r="Q1657" i="11"/>
  <c r="Q1680" i="11"/>
  <c r="Q1692" i="11"/>
  <c r="Q1700" i="11"/>
  <c r="Q1710" i="11"/>
  <c r="Q1719" i="11"/>
  <c r="Q1734" i="11"/>
  <c r="Q1752" i="11"/>
  <c r="Q1782" i="11"/>
  <c r="Q1790" i="11"/>
  <c r="Q1794" i="11"/>
  <c r="Q1803" i="11"/>
  <c r="Q1809" i="11"/>
  <c r="Q1857" i="11"/>
  <c r="Q1875" i="11"/>
  <c r="Q1916" i="11"/>
  <c r="Q1925" i="11"/>
  <c r="Q1928" i="11"/>
  <c r="Q1931" i="11"/>
  <c r="Q1937" i="11"/>
  <c r="Q1209" i="11"/>
  <c r="Q1211" i="11"/>
  <c r="Q1261" i="11"/>
  <c r="Q1303" i="11"/>
  <c r="Q1309" i="11"/>
  <c r="Q1357" i="11"/>
  <c r="Q1441" i="11"/>
  <c r="Q1442" i="11"/>
  <c r="Q1453" i="11"/>
  <c r="Q1454" i="11"/>
  <c r="Q1465" i="11"/>
  <c r="Q1466" i="11"/>
  <c r="Q1476" i="11"/>
  <c r="Q1518" i="11"/>
  <c r="Q1548" i="11"/>
  <c r="Q1585" i="11"/>
  <c r="Q1586" i="11"/>
  <c r="Q1609" i="11"/>
  <c r="Q1610" i="11"/>
  <c r="Q1615" i="11"/>
  <c r="Q1616" i="11"/>
  <c r="Q1638" i="11"/>
  <c r="Q1650" i="11"/>
  <c r="Q1664" i="11"/>
  <c r="Q1669" i="11"/>
  <c r="Q1671" i="11"/>
  <c r="Q1689" i="11"/>
  <c r="Q1695" i="11"/>
  <c r="Q1701" i="11"/>
  <c r="Q1712" i="11"/>
  <c r="Q1722" i="11"/>
  <c r="Q1730" i="11"/>
  <c r="Q1742" i="11"/>
  <c r="Q1764" i="11"/>
  <c r="Q1772" i="11"/>
  <c r="Q1778" i="11"/>
  <c r="Q1791" i="11"/>
  <c r="Q1814" i="11"/>
  <c r="Q1818" i="11"/>
  <c r="Q1832" i="11"/>
  <c r="Q1842" i="11"/>
  <c r="Q1848" i="11"/>
  <c r="Q1863" i="11"/>
  <c r="Q1891" i="11"/>
  <c r="Q1903" i="11"/>
  <c r="Q2179" i="11"/>
  <c r="Q2215" i="11"/>
  <c r="Q2245" i="11"/>
  <c r="Q2221" i="11"/>
  <c r="Q2227" i="11"/>
  <c r="Q2239" i="11"/>
  <c r="Q2029" i="11"/>
  <c r="Q2151" i="11"/>
  <c r="Q2175" i="11"/>
  <c r="Q2185" i="11"/>
  <c r="Q2187" i="11"/>
  <c r="Q2199" i="11"/>
  <c r="Q2233" i="11"/>
  <c r="Q1957" i="11"/>
  <c r="Q1976" i="11"/>
  <c r="Q1985" i="11"/>
  <c r="Q1988" i="11"/>
  <c r="Q2005" i="11"/>
  <c r="Q2027" i="11"/>
  <c r="Q2030" i="11"/>
  <c r="Q2041" i="11"/>
  <c r="Q2059" i="11"/>
  <c r="Q2066" i="11"/>
  <c r="Q2072" i="11"/>
  <c r="Q2145" i="11"/>
  <c r="Q2149" i="11"/>
  <c r="Q1878" i="11"/>
  <c r="Q1885" i="11"/>
  <c r="Q1945" i="11"/>
  <c r="Q1955" i="11"/>
  <c r="Q1970" i="11"/>
  <c r="Q2003" i="11"/>
  <c r="Q2006" i="11"/>
  <c r="Q2039" i="11"/>
  <c r="Q2042" i="11"/>
  <c r="Q2078" i="11"/>
  <c r="Q2083" i="11"/>
  <c r="Q2096" i="11"/>
  <c r="Q2101" i="11"/>
  <c r="Q2146" i="11"/>
  <c r="Q2173" i="11"/>
  <c r="Q2203" i="11"/>
  <c r="Q2251" i="11"/>
  <c r="Q2257" i="11"/>
  <c r="Q2305" i="11"/>
  <c r="Q2311" i="11"/>
  <c r="Q2341" i="11"/>
  <c r="Q2370" i="11"/>
  <c r="Q2376" i="11"/>
  <c r="Q2389" i="11"/>
  <c r="Q2394" i="11"/>
  <c r="Q2411" i="11"/>
  <c r="Q2421" i="11"/>
  <c r="Q2436" i="11"/>
  <c r="Q2448" i="11"/>
  <c r="Q2485" i="11"/>
  <c r="Q2502" i="11"/>
  <c r="Q2521" i="11"/>
  <c r="Q2514" i="11"/>
  <c r="Q2299" i="11"/>
  <c r="Q2329" i="11"/>
  <c r="Q2335" i="11"/>
  <c r="Q2382" i="11"/>
  <c r="Q2403" i="11"/>
  <c r="Q2409" i="11"/>
  <c r="Q2431" i="11"/>
  <c r="Q2442" i="11"/>
  <c r="Q2454" i="11"/>
  <c r="Q2467" i="11"/>
  <c r="Q2471" i="11"/>
  <c r="Q2479" i="11"/>
  <c r="Q2519" i="11"/>
  <c r="Q2287" i="11"/>
  <c r="Q2293" i="11"/>
  <c r="Q2388" i="11"/>
  <c r="Q2418" i="11"/>
  <c r="Q2424" i="11"/>
  <c r="Q2460" i="11"/>
  <c r="Q2473" i="11"/>
  <c r="Q2484" i="11"/>
  <c r="Q2497" i="11"/>
  <c r="Q2509" i="11"/>
  <c r="Q2526" i="11"/>
  <c r="Q2538" i="11"/>
  <c r="Q2550" i="11"/>
  <c r="Q2562" i="11"/>
  <c r="Q2570" i="11"/>
  <c r="Q2580" i="11"/>
  <c r="Q2588" i="11"/>
  <c r="Q2598" i="11"/>
  <c r="Q2606" i="11"/>
  <c r="Q2616" i="11"/>
  <c r="Q2624" i="11"/>
  <c r="Q2634" i="11"/>
  <c r="Q2642" i="11"/>
  <c r="Q2670" i="11"/>
  <c r="Q2645" i="11"/>
  <c r="Q2688" i="11"/>
  <c r="Q2574" i="11"/>
  <c r="Q2592" i="11"/>
  <c r="Q2610" i="11"/>
  <c r="Q2628" i="11"/>
  <c r="Q2643" i="11"/>
  <c r="Q2646" i="11"/>
  <c r="Q2655" i="11"/>
  <c r="Q2533" i="11"/>
  <c r="Q2545" i="11"/>
  <c r="Q2557" i="11"/>
  <c r="Q2583" i="11"/>
  <c r="Q2601" i="11"/>
  <c r="Q2619" i="11"/>
  <c r="Q2637" i="11"/>
  <c r="Q2649" i="11"/>
  <c r="Q2660" i="11"/>
  <c r="Q2676" i="11"/>
  <c r="Q2691" i="11"/>
  <c r="Q2703" i="11"/>
  <c r="Q2715" i="11"/>
  <c r="Q2718" i="11"/>
  <c r="Q2721" i="11"/>
  <c r="Q2756" i="11"/>
  <c r="Q2773" i="11"/>
  <c r="Q2792" i="11"/>
  <c r="Q2720" i="11"/>
  <c r="Q2751" i="11"/>
  <c r="Q2763" i="11"/>
  <c r="Q2778" i="11"/>
  <c r="Q2785" i="11"/>
  <c r="Q2727" i="11"/>
  <c r="Q2732" i="11"/>
  <c r="Q2744" i="11"/>
  <c r="Q2790" i="11"/>
  <c r="Q2797" i="11"/>
  <c r="Q2739" i="11"/>
  <c r="Q2757" i="11"/>
  <c r="Q2690" i="11"/>
  <c r="Q2700" i="11"/>
  <c r="Q2702" i="11"/>
  <c r="Q2766" i="11"/>
  <c r="Q2685" i="11"/>
  <c r="Q2697" i="11"/>
  <c r="Q2712" i="11"/>
  <c r="Q2726" i="11"/>
  <c r="Q2733" i="11"/>
  <c r="Q2745" i="11"/>
  <c r="Q2750" i="11"/>
  <c r="Q2762" i="11"/>
  <c r="Q2780" i="11"/>
  <c r="Q3042" i="11"/>
  <c r="Q3043" i="11"/>
  <c r="Q2856" i="11"/>
  <c r="Q2862" i="11"/>
  <c r="Q2892" i="11"/>
  <c r="Q2898" i="11"/>
  <c r="Q2928" i="11"/>
  <c r="Q2934" i="11"/>
  <c r="Q2983" i="11"/>
  <c r="Q2990" i="11"/>
  <c r="Q2802" i="11"/>
  <c r="Q2814" i="11"/>
  <c r="Q2838" i="11"/>
  <c r="Q2839" i="11"/>
  <c r="Q2874" i="11"/>
  <c r="Q2875" i="11"/>
  <c r="Q2910" i="11"/>
  <c r="Q2911" i="11"/>
  <c r="Q2946" i="11"/>
  <c r="Q2947" i="11"/>
  <c r="Q2957" i="11"/>
  <c r="Q2970" i="11"/>
  <c r="Q2977" i="11"/>
  <c r="Q2984" i="11"/>
  <c r="Q3011" i="11"/>
  <c r="Q3017" i="11"/>
  <c r="Q3036" i="11"/>
  <c r="Q2963" i="11"/>
  <c r="Q3000" i="11"/>
  <c r="Q3013" i="11"/>
  <c r="Q3025" i="11"/>
  <c r="Q3107" i="11"/>
  <c r="Q2850" i="11"/>
  <c r="Q2886" i="11"/>
  <c r="Q2922" i="11"/>
  <c r="Q2962" i="11"/>
  <c r="Q2964" i="11"/>
  <c r="Q2972" i="11"/>
  <c r="Q3001" i="11"/>
  <c r="Q3007" i="11"/>
  <c r="Q3041" i="11"/>
  <c r="Q3059" i="11"/>
  <c r="Q3060" i="11"/>
  <c r="Q2772" i="11"/>
  <c r="Q2784" i="11"/>
  <c r="Q2794" i="11"/>
  <c r="Q2796" i="11"/>
  <c r="Q2902" i="11"/>
  <c r="Q2966" i="11"/>
  <c r="Q2988" i="11"/>
  <c r="Q2995" i="11"/>
  <c r="Q3002" i="11"/>
  <c r="Q3005" i="11"/>
  <c r="Q3023" i="11"/>
  <c r="Q3084" i="11"/>
  <c r="Q3095" i="11"/>
  <c r="Q3307" i="11"/>
  <c r="Q3338" i="11"/>
  <c r="Q3350" i="11"/>
  <c r="Q3054" i="11"/>
  <c r="Q3065" i="11"/>
  <c r="Q3119" i="11"/>
  <c r="Q3132" i="11"/>
  <c r="Q3144" i="11"/>
  <c r="Q3156" i="11"/>
  <c r="Q3308" i="11"/>
  <c r="Q3326" i="11"/>
  <c r="Q3137" i="11"/>
  <c r="Q3149" i="11"/>
  <c r="Q3161" i="11"/>
  <c r="Q3173" i="11"/>
  <c r="Q3185" i="11"/>
  <c r="Q3197" i="11"/>
  <c r="Q3204" i="11"/>
  <c r="Q3216" i="11"/>
  <c r="Q3228" i="11"/>
  <c r="Q3240" i="11"/>
  <c r="Q3254" i="11"/>
  <c r="Q3329" i="11"/>
  <c r="Q3291" i="11"/>
  <c r="Q3319" i="11"/>
  <c r="Q3083" i="11"/>
  <c r="Q3284" i="11"/>
  <c r="Q3344" i="11"/>
  <c r="Q3089" i="11"/>
  <c r="Q3101" i="11"/>
  <c r="Q3108" i="11"/>
  <c r="Q3114" i="11"/>
  <c r="Q3120" i="11"/>
  <c r="Q3131" i="11"/>
  <c r="Q3143" i="11"/>
  <c r="Q3155" i="11"/>
  <c r="Q3167" i="11"/>
  <c r="Q3179" i="11"/>
  <c r="Q3191" i="11"/>
  <c r="Q3210" i="11"/>
  <c r="Q3222" i="11"/>
  <c r="Q3234" i="11"/>
  <c r="Q3246" i="11"/>
  <c r="Q3275" i="11"/>
  <c r="Q3303" i="11"/>
  <c r="Q3578" i="11"/>
  <c r="Q3379" i="11"/>
  <c r="Q3391" i="11"/>
  <c r="Q3403" i="11"/>
  <c r="Q3431" i="11"/>
  <c r="Q3566" i="11"/>
  <c r="Q3374" i="11"/>
  <c r="Q3453" i="11"/>
  <c r="Q3464" i="11"/>
  <c r="Q3471" i="11"/>
  <c r="Q3473" i="11"/>
  <c r="Q3503" i="11"/>
  <c r="Q3521" i="11"/>
  <c r="Q3539" i="11"/>
  <c r="Q3555" i="11"/>
  <c r="Q3575" i="11"/>
  <c r="Q3597" i="11"/>
  <c r="Q3602" i="11"/>
  <c r="Q3605" i="11"/>
  <c r="Q3355" i="11"/>
  <c r="Q3560" i="11"/>
  <c r="Q3581" i="11"/>
  <c r="Q3590" i="11"/>
  <c r="Q3305" i="11"/>
  <c r="Q3317" i="11"/>
  <c r="Q3323" i="11"/>
  <c r="Q3325" i="11"/>
  <c r="Q3361" i="11"/>
  <c r="Q3362" i="11"/>
  <c r="Q3385" i="11"/>
  <c r="Q3386" i="11"/>
  <c r="Q3397" i="11"/>
  <c r="Q3398" i="11"/>
  <c r="Q3411" i="11"/>
  <c r="Q3416" i="11"/>
  <c r="Q3428" i="11"/>
  <c r="Q3440" i="11"/>
  <c r="Q3465" i="11"/>
  <c r="Q3479" i="11"/>
  <c r="Q3512" i="11"/>
  <c r="Q3515" i="11"/>
  <c r="Q3530" i="11"/>
  <c r="Q3533" i="11"/>
  <c r="Q3548" i="11"/>
  <c r="Q3551" i="11"/>
  <c r="Q3569" i="11"/>
  <c r="Q3573" i="11"/>
  <c r="Q3283" i="11"/>
  <c r="Q3367" i="11"/>
  <c r="Q3368" i="11"/>
  <c r="Q3423" i="11"/>
  <c r="Q3434" i="11"/>
  <c r="Q3446" i="11"/>
  <c r="Q3458" i="11"/>
  <c r="Q3477" i="11"/>
  <c r="Q3488" i="11"/>
  <c r="Q3495" i="11"/>
  <c r="Q3497" i="11"/>
  <c r="Q3506" i="11"/>
  <c r="Q3524" i="11"/>
  <c r="Q3542" i="11"/>
  <c r="Q3593" i="11"/>
  <c r="Q3614" i="11"/>
  <c r="Q3722" i="11"/>
  <c r="Q3629" i="11"/>
  <c r="Q3639" i="11"/>
  <c r="Q3653" i="11"/>
  <c r="Q3659" i="11"/>
  <c r="Q3665" i="11"/>
  <c r="Q3671" i="11"/>
  <c r="Q3677" i="11"/>
  <c r="Q3683" i="11"/>
  <c r="Q3743" i="11"/>
  <c r="Q3752" i="11"/>
  <c r="Q3627" i="11"/>
  <c r="Q3635" i="11"/>
  <c r="Q3644" i="11"/>
  <c r="Q3695" i="11"/>
  <c r="Q3754" i="11"/>
  <c r="Q3603" i="11"/>
  <c r="Q3620" i="11"/>
  <c r="Q3623" i="11"/>
  <c r="Q3647" i="11"/>
  <c r="Q3650" i="11"/>
  <c r="Q3656" i="11"/>
  <c r="Q3662" i="11"/>
  <c r="Q3668" i="11"/>
  <c r="Q3674" i="11"/>
  <c r="Q3680" i="11"/>
  <c r="Q3686" i="11"/>
  <c r="Q3693" i="11"/>
  <c r="Q3710" i="11"/>
  <c r="Q3740" i="11"/>
  <c r="Q3741" i="11"/>
  <c r="Q3591" i="11"/>
  <c r="Q3599" i="11"/>
  <c r="Q3608" i="11"/>
  <c r="Q3615" i="11"/>
  <c r="Q3632" i="11"/>
  <c r="Q3645" i="11"/>
  <c r="Q3648" i="11"/>
  <c r="Q3654" i="11"/>
  <c r="Q3660" i="11"/>
  <c r="Q3666" i="11"/>
  <c r="Q3672" i="11"/>
  <c r="Q3678" i="11"/>
  <c r="Q3684" i="11"/>
  <c r="Q3687" i="11"/>
  <c r="Q3689" i="11"/>
  <c r="Q3692" i="11"/>
  <c r="Q3717" i="11"/>
  <c r="Q3731" i="11"/>
  <c r="Q3699" i="11"/>
  <c r="Q3705" i="11"/>
  <c r="Q3707" i="11"/>
  <c r="Q3725" i="11"/>
  <c r="Q3734" i="11"/>
  <c r="Q3713" i="11"/>
  <c r="Q3719" i="11"/>
  <c r="Q3737" i="11"/>
  <c r="Q3800" i="11"/>
  <c r="Q3812" i="11"/>
  <c r="Q3842" i="11"/>
  <c r="Q3857" i="11"/>
  <c r="Q3861" i="11"/>
  <c r="Q3918" i="11"/>
  <c r="Q3908" i="11"/>
  <c r="Q3933" i="11"/>
  <c r="Q3836" i="11"/>
  <c r="Q3848" i="11"/>
  <c r="Q3927" i="11"/>
  <c r="Q3770" i="11"/>
  <c r="Q3788" i="11"/>
  <c r="Q3803" i="11"/>
  <c r="Q3807" i="11"/>
  <c r="Q3854" i="11"/>
  <c r="Q3866" i="11"/>
  <c r="Q3869" i="11"/>
  <c r="Q3873" i="11"/>
  <c r="Q3879" i="11"/>
  <c r="Q3885" i="11"/>
  <c r="Q3891" i="11"/>
  <c r="Q3897" i="11"/>
  <c r="Q3909" i="11"/>
  <c r="Q3915" i="11"/>
  <c r="Q3729" i="11"/>
  <c r="Q3759" i="11"/>
  <c r="Q3761" i="11"/>
  <c r="Q3765" i="11"/>
  <c r="Q3773" i="11"/>
  <c r="Q3777" i="11"/>
  <c r="Q3779" i="11"/>
  <c r="Q3783" i="11"/>
  <c r="Q3791" i="11"/>
  <c r="Q3795" i="11"/>
  <c r="Q3806" i="11"/>
  <c r="Q3821" i="11"/>
  <c r="Q3825" i="11"/>
  <c r="Q3872" i="11"/>
  <c r="Q3962" i="11"/>
  <c r="Q3972" i="11"/>
  <c r="Q4002" i="11"/>
  <c r="Q4014" i="11"/>
  <c r="Q4078" i="11"/>
  <c r="Q3920" i="11"/>
  <c r="Q3957" i="11"/>
  <c r="Q3963" i="11"/>
  <c r="Q3999" i="11"/>
  <c r="Q4011" i="11"/>
  <c r="Q4020" i="11"/>
  <c r="Q4022" i="11"/>
  <c r="Q4027" i="11"/>
  <c r="Q4039" i="11"/>
  <c r="Q3921" i="11"/>
  <c r="Q3975" i="11"/>
  <c r="Q4017" i="11"/>
  <c r="Q4033" i="11"/>
  <c r="Q4057" i="11"/>
  <c r="Q4060" i="11"/>
  <c r="Q4040" i="11"/>
  <c r="Q4069" i="11"/>
  <c r="Q3903" i="11"/>
  <c r="Q3945" i="11"/>
  <c r="Q3951" i="11"/>
  <c r="Q3969" i="11"/>
  <c r="Q3978" i="11"/>
  <c r="Q3987" i="11"/>
  <c r="Q4008" i="11"/>
  <c r="Q4026" i="11"/>
  <c r="Q4150" i="11"/>
  <c r="Q4189" i="11"/>
  <c r="Q4087" i="11"/>
  <c r="Q4105" i="11"/>
  <c r="Q4123" i="11"/>
  <c r="Q4165" i="11"/>
  <c r="Q4171" i="11"/>
  <c r="Q4195" i="11"/>
  <c r="Q4056" i="11"/>
  <c r="Q4068" i="11"/>
  <c r="Q4117" i="11"/>
  <c r="Q4177" i="11"/>
  <c r="Q4201" i="11"/>
  <c r="Q4186" i="11"/>
  <c r="Q4207" i="11"/>
  <c r="Q4230" i="11"/>
  <c r="Q4269" i="11"/>
  <c r="Q4236" i="11"/>
  <c r="Q4278" i="11"/>
  <c r="Q4242" i="11"/>
  <c r="Q4253" i="11"/>
  <c r="Q4257" i="11"/>
  <c r="Q4263" i="11"/>
  <c r="Q4277" i="11"/>
  <c r="Q4281" i="11"/>
  <c r="Q4299" i="11"/>
  <c r="Q4218" i="11"/>
  <c r="Q4248" i="11"/>
  <c r="Q4259" i="11"/>
  <c r="Q4260" i="11"/>
  <c r="Q4283" i="11"/>
  <c r="Q4296" i="11"/>
  <c r="Q4305" i="11"/>
  <c r="Q4311" i="11"/>
  <c r="Q4381" i="11"/>
  <c r="Q4284" i="11"/>
  <c r="Q4335" i="11"/>
  <c r="Q4339" i="11"/>
  <c r="Q4341" i="11"/>
  <c r="Q4346" i="11"/>
  <c r="Q4359" i="11"/>
  <c r="Q4350" i="11"/>
  <c r="Q4370" i="11"/>
  <c r="Q4333" i="11"/>
  <c r="Q4365" i="11"/>
  <c r="Q4392" i="11"/>
  <c r="Q4290" i="11"/>
  <c r="Q4327" i="11"/>
  <c r="Q4347" i="11"/>
  <c r="Q4353" i="11"/>
  <c r="Q4363" i="11"/>
  <c r="Q4369" i="11"/>
  <c r="Q4375" i="11"/>
  <c r="Q4429" i="11"/>
  <c r="Q4443" i="11"/>
  <c r="Q4386" i="11"/>
  <c r="Q4395" i="11"/>
  <c r="Q4399" i="11"/>
  <c r="Q4407" i="11"/>
  <c r="Q4411" i="11"/>
  <c r="Q4423" i="11"/>
  <c r="Q4446" i="11"/>
  <c r="Q4452" i="11"/>
  <c r="Q4457" i="11"/>
  <c r="Q4458" i="11"/>
  <c r="Q4404" i="11"/>
  <c r="Q4416" i="11"/>
  <c r="Q4419" i="11"/>
  <c r="Q4434" i="11"/>
  <c r="Q4436" i="11"/>
  <c r="Q4439" i="11"/>
  <c r="Q4559" i="11"/>
  <c r="Q4461" i="11"/>
  <c r="Q4476" i="11"/>
  <c r="Q4481" i="11"/>
  <c r="Q4496" i="11"/>
  <c r="Q4518" i="11"/>
  <c r="Q4479" i="11"/>
  <c r="Q4499" i="11"/>
  <c r="Q4507" i="11"/>
  <c r="Q4532" i="11"/>
  <c r="Q4571" i="11"/>
  <c r="Q4428" i="11"/>
  <c r="Q4442" i="11"/>
  <c r="Q4445" i="11"/>
  <c r="Q4478" i="11"/>
  <c r="Q4487" i="11"/>
  <c r="Q4500" i="11"/>
  <c r="Q4505" i="11"/>
  <c r="Q4511" i="11"/>
  <c r="Q4538" i="11"/>
  <c r="Q4544" i="11"/>
  <c r="Q4565" i="11"/>
  <c r="Q4422" i="11"/>
  <c r="Q4431" i="11"/>
  <c r="Q4449" i="11"/>
  <c r="Q4455" i="11"/>
  <c r="Q4460" i="11"/>
  <c r="Q4467" i="11"/>
  <c r="Q4488" i="11"/>
  <c r="Q4489" i="11"/>
  <c r="Q4514" i="11"/>
  <c r="Q4535" i="11"/>
  <c r="Q4553" i="11"/>
  <c r="Q4568" i="11"/>
  <c r="Q4670" i="11"/>
  <c r="Q4627" i="11"/>
  <c r="Q4631" i="11"/>
  <c r="Q4637" i="11"/>
  <c r="Q4655" i="11"/>
  <c r="Q4601" i="11"/>
  <c r="Q4604" i="11"/>
  <c r="Q4625" i="11"/>
  <c r="Q4639" i="11"/>
  <c r="Q4640" i="11"/>
  <c r="Q4643" i="11"/>
  <c r="Q4649" i="11"/>
  <c r="Q4657" i="11"/>
  <c r="Q4658" i="11"/>
  <c r="Q4661" i="11"/>
  <c r="Q4667" i="11"/>
  <c r="Q4682" i="11"/>
  <c r="Q4574" i="11"/>
  <c r="Q4583" i="11"/>
  <c r="Q4586" i="11"/>
  <c r="Q4595" i="11"/>
  <c r="Q4598" i="11"/>
  <c r="Q4610" i="11"/>
  <c r="Q4613" i="11"/>
  <c r="Q4651" i="11"/>
  <c r="Q4652" i="11"/>
  <c r="Q4589" i="11"/>
  <c r="Q4562" i="11"/>
  <c r="Q4577" i="11"/>
  <c r="Q4592" i="11"/>
  <c r="Q4611" i="11"/>
  <c r="Q4697" i="11"/>
  <c r="Q4782" i="11"/>
  <c r="Q4719" i="11"/>
  <c r="Q4757" i="11"/>
  <c r="Q4715" i="11"/>
  <c r="Q4721" i="11"/>
  <c r="Q4754" i="11"/>
  <c r="Q4673" i="11"/>
  <c r="Q4685" i="11"/>
  <c r="Q4725" i="11"/>
  <c r="Q4742" i="11"/>
  <c r="Q4751" i="11"/>
  <c r="Q4763" i="11"/>
  <c r="Q4688" i="11"/>
  <c r="Q4700" i="11"/>
  <c r="Q4713" i="11"/>
  <c r="Q4718" i="11"/>
  <c r="Q4722" i="11"/>
  <c r="Q4731" i="11"/>
  <c r="Q4739" i="11"/>
  <c r="Q4766" i="11"/>
  <c r="Q4824" i="11"/>
  <c r="Q4790" i="11"/>
  <c r="Q4760" i="11"/>
  <c r="Q4792" i="11"/>
  <c r="Q4818" i="11"/>
  <c r="Q4831" i="11"/>
  <c r="Q4806" i="11"/>
  <c r="Q4825" i="11"/>
  <c r="Q4748" i="11"/>
  <c r="Q4801" i="11"/>
  <c r="Q4804" i="11"/>
  <c r="Q4819" i="11"/>
  <c r="Q4866" i="11"/>
  <c r="Q4880" i="11"/>
  <c r="Q4881" i="11"/>
  <c r="Q4860" i="11"/>
  <c r="Q4875" i="11"/>
  <c r="Q4896" i="11"/>
  <c r="Q4843" i="11"/>
  <c r="Q4849" i="11"/>
  <c r="Q4899" i="11"/>
  <c r="Q4830" i="11"/>
  <c r="Q4836" i="11"/>
  <c r="Q4884" i="11"/>
  <c r="Q4892" i="11"/>
  <c r="Q4944" i="11"/>
  <c r="Q4926" i="11"/>
  <c r="Q4932" i="11"/>
  <c r="Q4937" i="11"/>
  <c r="Q4911" i="11"/>
  <c r="Q4920" i="11"/>
  <c r="Q4935" i="11"/>
  <c r="Q4950" i="11"/>
  <c r="Q4914" i="11"/>
  <c r="Q4902" i="11"/>
  <c r="Q4905" i="11"/>
  <c r="Q4955" i="11"/>
  <c r="Q4956" i="11"/>
  <c r="Q4962" i="11"/>
  <c r="Q4965" i="11"/>
  <c r="Q4983" i="11"/>
  <c r="Q4974" i="11"/>
  <c r="Q4979" i="11"/>
  <c r="Q4981" i="11"/>
  <c r="Q4953" i="11"/>
  <c r="Q4971" i="11"/>
  <c r="Q4947" i="11"/>
  <c r="Q4990" i="11"/>
  <c r="Q4993" i="11"/>
  <c r="Q4994" i="11"/>
  <c r="Q5003" i="11"/>
  <c r="Q4998" i="11"/>
  <c r="Q5007" i="11"/>
  <c r="Q141" i="11"/>
  <c r="Q149" i="11"/>
  <c r="Q167" i="11"/>
  <c r="Q208" i="11"/>
  <c r="Q556" i="11"/>
  <c r="Q626" i="11"/>
  <c r="Q650" i="11"/>
  <c r="Q908" i="11"/>
  <c r="Q215" i="11"/>
  <c r="Q221" i="11"/>
  <c r="Q227" i="11"/>
  <c r="Q233" i="11"/>
  <c r="Q645" i="11"/>
  <c r="Q860" i="11"/>
  <c r="Q1189" i="11"/>
  <c r="Q1299" i="11"/>
  <c r="Q1353" i="11"/>
  <c r="Q161" i="11"/>
  <c r="Q598" i="11"/>
  <c r="Q632" i="11"/>
  <c r="Q968" i="11"/>
  <c r="Q29" i="11"/>
  <c r="Q89" i="11"/>
  <c r="Q140" i="11"/>
  <c r="Q158" i="11"/>
  <c r="Q197" i="11"/>
  <c r="Q836" i="11"/>
  <c r="Q59" i="11"/>
  <c r="Q143" i="11"/>
  <c r="Q155" i="11"/>
  <c r="Q203" i="11"/>
  <c r="Q406" i="11"/>
  <c r="Q604" i="11"/>
  <c r="Q1133" i="11"/>
  <c r="Q1169" i="11"/>
  <c r="Q119" i="11"/>
  <c r="Q125" i="11"/>
  <c r="Q131" i="11"/>
  <c r="Q137" i="11"/>
  <c r="Q152" i="11"/>
  <c r="Q173" i="11"/>
  <c r="Q179" i="11"/>
  <c r="Q185" i="11"/>
  <c r="Q191" i="11"/>
  <c r="Q209" i="11"/>
  <c r="Q647" i="11"/>
  <c r="Q722" i="11"/>
  <c r="Q692" i="11"/>
  <c r="Q698" i="11"/>
  <c r="Q704" i="11"/>
  <c r="Q710" i="11"/>
  <c r="Q716" i="11"/>
  <c r="Q723" i="11"/>
  <c r="Q824" i="11"/>
  <c r="Q866" i="11"/>
  <c r="Q896" i="11"/>
  <c r="Q914" i="11"/>
  <c r="Q920" i="11"/>
  <c r="Q938" i="11"/>
  <c r="Q974" i="11"/>
  <c r="Q1112" i="11"/>
  <c r="Q1203" i="11"/>
  <c r="Q1241" i="11"/>
  <c r="Q1449" i="11"/>
  <c r="Q1461" i="11"/>
  <c r="Q665" i="11"/>
  <c r="Q674" i="11"/>
  <c r="Q677" i="11"/>
  <c r="Q686" i="11"/>
  <c r="Q728" i="11"/>
  <c r="Q740" i="11"/>
  <c r="Q758" i="11"/>
  <c r="Q770" i="11"/>
  <c r="Q782" i="11"/>
  <c r="Q794" i="11"/>
  <c r="Q806" i="11"/>
  <c r="Q902" i="11"/>
  <c r="Q962" i="11"/>
  <c r="Q998" i="11"/>
  <c r="Q1010" i="11"/>
  <c r="Q1022" i="11"/>
  <c r="Q1034" i="11"/>
  <c r="Q1046" i="11"/>
  <c r="Q1058" i="11"/>
  <c r="Q1070" i="11"/>
  <c r="Q1082" i="11"/>
  <c r="Q1094" i="11"/>
  <c r="Q1118" i="11"/>
  <c r="Q1129" i="11"/>
  <c r="Q1165" i="11"/>
  <c r="Q1227" i="11"/>
  <c r="Q1247" i="11"/>
  <c r="Q617" i="11"/>
  <c r="Q623" i="11"/>
  <c r="Q659" i="11"/>
  <c r="Q818" i="11"/>
  <c r="Q830" i="11"/>
  <c r="Q884" i="11"/>
  <c r="Q890" i="11"/>
  <c r="Q956" i="11"/>
  <c r="Q992" i="11"/>
  <c r="Q1125" i="11"/>
  <c r="Q1131" i="11"/>
  <c r="Q1167" i="11"/>
  <c r="Q1215" i="11"/>
  <c r="Q1317" i="11"/>
  <c r="Q1371" i="11"/>
  <c r="Q239" i="11"/>
  <c r="Q245" i="11"/>
  <c r="Q251" i="11"/>
  <c r="Q257" i="11"/>
  <c r="Q263" i="11"/>
  <c r="Q269" i="11"/>
  <c r="Q275" i="11"/>
  <c r="Q281" i="11"/>
  <c r="Q287" i="11"/>
  <c r="Q293" i="11"/>
  <c r="Q299" i="11"/>
  <c r="Q305" i="11"/>
  <c r="Q311" i="11"/>
  <c r="Q317" i="11"/>
  <c r="Q323" i="11"/>
  <c r="Q329" i="11"/>
  <c r="Q335" i="11"/>
  <c r="Q341" i="11"/>
  <c r="Q347" i="11"/>
  <c r="Q353" i="11"/>
  <c r="Q359" i="11"/>
  <c r="Q365" i="11"/>
  <c r="Q371" i="11"/>
  <c r="Q377" i="11"/>
  <c r="Q383" i="11"/>
  <c r="Q389" i="11"/>
  <c r="Q395" i="11"/>
  <c r="Q401" i="11"/>
  <c r="Q407" i="11"/>
  <c r="Q413" i="11"/>
  <c r="Q419" i="11"/>
  <c r="Q425" i="11"/>
  <c r="Q431" i="11"/>
  <c r="Q437" i="11"/>
  <c r="Q443" i="11"/>
  <c r="Q449" i="11"/>
  <c r="Q455" i="11"/>
  <c r="Q461" i="11"/>
  <c r="Q467" i="11"/>
  <c r="Q473" i="11"/>
  <c r="Q479" i="11"/>
  <c r="Q485" i="11"/>
  <c r="Q491" i="11"/>
  <c r="Q497" i="11"/>
  <c r="Q503" i="11"/>
  <c r="Q509" i="11"/>
  <c r="Q515" i="11"/>
  <c r="Q521" i="11"/>
  <c r="Q527" i="11"/>
  <c r="Q533" i="11"/>
  <c r="Q539" i="11"/>
  <c r="Q545" i="11"/>
  <c r="Q551" i="11"/>
  <c r="Q557" i="11"/>
  <c r="Q563" i="11"/>
  <c r="Q569" i="11"/>
  <c r="Q575" i="11"/>
  <c r="Q581" i="11"/>
  <c r="Q587" i="11"/>
  <c r="Q593" i="11"/>
  <c r="Q599" i="11"/>
  <c r="Q605" i="11"/>
  <c r="Q611" i="11"/>
  <c r="Q629" i="11"/>
  <c r="Q635" i="11"/>
  <c r="Q638" i="11"/>
  <c r="Q653" i="11"/>
  <c r="Q669" i="11"/>
  <c r="Q681" i="11"/>
  <c r="Q842" i="11"/>
  <c r="Q848" i="11"/>
  <c r="Q878" i="11"/>
  <c r="Q932" i="11"/>
  <c r="Q950" i="11"/>
  <c r="Q986" i="11"/>
  <c r="Q1106" i="11"/>
  <c r="Q1124" i="11"/>
  <c r="Q1503" i="11"/>
  <c r="Q641" i="11"/>
  <c r="Q668" i="11"/>
  <c r="Q671" i="11"/>
  <c r="Q680" i="11"/>
  <c r="Q683" i="11"/>
  <c r="Q687" i="11"/>
  <c r="Q693" i="11"/>
  <c r="Q699" i="11"/>
  <c r="Q705" i="11"/>
  <c r="Q711" i="11"/>
  <c r="Q717" i="11"/>
  <c r="Q734" i="11"/>
  <c r="Q746" i="11"/>
  <c r="Q752" i="11"/>
  <c r="Q764" i="11"/>
  <c r="Q776" i="11"/>
  <c r="Q788" i="11"/>
  <c r="Q800" i="11"/>
  <c r="Q812" i="11"/>
  <c r="Q854" i="11"/>
  <c r="Q872" i="11"/>
  <c r="Q926" i="11"/>
  <c r="Q944" i="11"/>
  <c r="Q980" i="11"/>
  <c r="Q1004" i="11"/>
  <c r="Q1016" i="11"/>
  <c r="Q1028" i="11"/>
  <c r="Q1040" i="11"/>
  <c r="Q1052" i="11"/>
  <c r="Q1064" i="11"/>
  <c r="Q1076" i="11"/>
  <c r="Q1088" i="11"/>
  <c r="Q1100" i="11"/>
  <c r="Q1281" i="11"/>
  <c r="Q1335" i="11"/>
  <c r="Q689" i="11"/>
  <c r="Q695" i="11"/>
  <c r="Q701" i="11"/>
  <c r="Q707" i="11"/>
  <c r="Q713" i="11"/>
  <c r="Q719" i="11"/>
  <c r="Q725" i="11"/>
  <c r="Q731" i="11"/>
  <c r="Q737" i="11"/>
  <c r="Q743" i="11"/>
  <c r="Q749" i="11"/>
  <c r="Q755" i="11"/>
  <c r="Q761" i="11"/>
  <c r="Q767" i="11"/>
  <c r="Q773" i="11"/>
  <c r="Q779" i="11"/>
  <c r="Q785" i="11"/>
  <c r="Q791" i="11"/>
  <c r="Q797" i="11"/>
  <c r="Q803" i="11"/>
  <c r="Q809" i="11"/>
  <c r="Q815" i="11"/>
  <c r="Q821" i="11"/>
  <c r="Q827" i="11"/>
  <c r="Q833" i="11"/>
  <c r="Q839" i="11"/>
  <c r="Q845" i="11"/>
  <c r="Q851" i="11"/>
  <c r="Q857" i="11"/>
  <c r="Q863" i="11"/>
  <c r="Q869" i="11"/>
  <c r="Q875" i="11"/>
  <c r="Q881" i="11"/>
  <c r="Q887" i="11"/>
  <c r="Q893" i="11"/>
  <c r="Q899" i="11"/>
  <c r="Q905" i="11"/>
  <c r="Q911" i="11"/>
  <c r="Q917" i="11"/>
  <c r="Q923" i="11"/>
  <c r="Q929" i="11"/>
  <c r="Q935" i="11"/>
  <c r="Q941" i="11"/>
  <c r="Q947" i="11"/>
  <c r="Q953" i="11"/>
  <c r="Q959" i="11"/>
  <c r="Q965" i="11"/>
  <c r="Q971" i="11"/>
  <c r="Q977" i="11"/>
  <c r="Q983" i="11"/>
  <c r="Q989" i="11"/>
  <c r="Q995" i="11"/>
  <c r="Q1001" i="11"/>
  <c r="Q1007" i="11"/>
  <c r="Q1013" i="11"/>
  <c r="Q1019" i="11"/>
  <c r="Q1025" i="11"/>
  <c r="Q1031" i="11"/>
  <c r="Q1037" i="11"/>
  <c r="Q1043" i="11"/>
  <c r="Q1049" i="11"/>
  <c r="Q1055" i="11"/>
  <c r="Q1061" i="11"/>
  <c r="Q1067" i="11"/>
  <c r="Q1073" i="11"/>
  <c r="Q1079" i="11"/>
  <c r="Q1085" i="11"/>
  <c r="Q1091" i="11"/>
  <c r="Q1097" i="11"/>
  <c r="Q1127" i="11"/>
  <c r="Q1141" i="11"/>
  <c r="Q1145" i="11"/>
  <c r="Q1147" i="11"/>
  <c r="Q1151" i="11"/>
  <c r="Q1153" i="11"/>
  <c r="Q1157" i="11"/>
  <c r="Q1177" i="11"/>
  <c r="Q1219" i="11"/>
  <c r="Q1257" i="11"/>
  <c r="Q1263" i="11"/>
  <c r="Q1485" i="11"/>
  <c r="Q1533" i="11"/>
  <c r="Q1551" i="11"/>
  <c r="Q1569" i="11"/>
  <c r="Q1587" i="11"/>
  <c r="Q1605" i="11"/>
  <c r="Q1623" i="11"/>
  <c r="Q1641" i="11"/>
  <c r="Q1923" i="11"/>
  <c r="Q1144" i="11"/>
  <c r="Q1223" i="11"/>
  <c r="Q1259" i="11"/>
  <c r="Q1383" i="11"/>
  <c r="Q1395" i="11"/>
  <c r="Q1407" i="11"/>
  <c r="Q1419" i="11"/>
  <c r="Q1431" i="11"/>
  <c r="Q1443" i="11"/>
  <c r="Q1467" i="11"/>
  <c r="Q1515" i="11"/>
  <c r="Q1521" i="11"/>
  <c r="Q1539" i="11"/>
  <c r="Q1557" i="11"/>
  <c r="Q1575" i="11"/>
  <c r="Q1593" i="11"/>
  <c r="Q1611" i="11"/>
  <c r="Q1629" i="11"/>
  <c r="Q1647" i="11"/>
  <c r="Q1909" i="11"/>
  <c r="Q1159" i="11"/>
  <c r="Q1163" i="11"/>
  <c r="Q1181" i="11"/>
  <c r="Q1191" i="11"/>
  <c r="Q1233" i="11"/>
  <c r="Q1251" i="11"/>
  <c r="Q1269" i="11"/>
  <c r="Q1287" i="11"/>
  <c r="Q1305" i="11"/>
  <c r="Q1323" i="11"/>
  <c r="Q1341" i="11"/>
  <c r="Q1359" i="11"/>
  <c r="Q1479" i="11"/>
  <c r="Q1491" i="11"/>
  <c r="Q1497" i="11"/>
  <c r="Q1659" i="11"/>
  <c r="Q729" i="11"/>
  <c r="Q735" i="11"/>
  <c r="Q741" i="11"/>
  <c r="Q747" i="11"/>
  <c r="Q753" i="11"/>
  <c r="Q759" i="11"/>
  <c r="Q765" i="11"/>
  <c r="Q771" i="11"/>
  <c r="Q777" i="11"/>
  <c r="Q783" i="11"/>
  <c r="Q789" i="11"/>
  <c r="Q795" i="11"/>
  <c r="Q801" i="11"/>
  <c r="Q807" i="11"/>
  <c r="Q813" i="11"/>
  <c r="Q819" i="11"/>
  <c r="Q825" i="11"/>
  <c r="Q831" i="11"/>
  <c r="Q837" i="11"/>
  <c r="Q843" i="11"/>
  <c r="Q849" i="11"/>
  <c r="Q855" i="11"/>
  <c r="Q861" i="11"/>
  <c r="Q867" i="11"/>
  <c r="Q873" i="11"/>
  <c r="Q879" i="11"/>
  <c r="Q885" i="11"/>
  <c r="Q891" i="11"/>
  <c r="Q897" i="11"/>
  <c r="Q903" i="11"/>
  <c r="Q909" i="11"/>
  <c r="Q915" i="11"/>
  <c r="Q921" i="11"/>
  <c r="Q927" i="11"/>
  <c r="Q933" i="11"/>
  <c r="Q939" i="11"/>
  <c r="Q945" i="11"/>
  <c r="Q951" i="11"/>
  <c r="Q957" i="11"/>
  <c r="Q963" i="11"/>
  <c r="Q969" i="11"/>
  <c r="Q975" i="11"/>
  <c r="Q981" i="11"/>
  <c r="Q987" i="11"/>
  <c r="Q993" i="11"/>
  <c r="Q999" i="11"/>
  <c r="Q1005" i="11"/>
  <c r="Q1011" i="11"/>
  <c r="Q1017" i="11"/>
  <c r="Q1023" i="11"/>
  <c r="Q1029" i="11"/>
  <c r="Q1035" i="11"/>
  <c r="Q1041" i="11"/>
  <c r="Q1047" i="11"/>
  <c r="Q1053" i="11"/>
  <c r="Q1059" i="11"/>
  <c r="Q1065" i="11"/>
  <c r="Q1071" i="11"/>
  <c r="Q1077" i="11"/>
  <c r="Q1083" i="11"/>
  <c r="Q1089" i="11"/>
  <c r="Q1095" i="11"/>
  <c r="Q1101" i="11"/>
  <c r="Q1107" i="11"/>
  <c r="Q1113" i="11"/>
  <c r="Q1119" i="11"/>
  <c r="Q1161" i="11"/>
  <c r="Q1183" i="11"/>
  <c r="Q1195" i="11"/>
  <c r="Q1205" i="11"/>
  <c r="Q1207" i="11"/>
  <c r="Q1217" i="11"/>
  <c r="Q1229" i="11"/>
  <c r="Q1455" i="11"/>
  <c r="Q1527" i="11"/>
  <c r="Q1545" i="11"/>
  <c r="Q1563" i="11"/>
  <c r="Q1581" i="11"/>
  <c r="Q1599" i="11"/>
  <c r="Q1617" i="11"/>
  <c r="Q1635" i="11"/>
  <c r="Q1653" i="11"/>
  <c r="Q1672" i="11"/>
  <c r="Q1971" i="11"/>
  <c r="Q2043" i="11"/>
  <c r="Q706" i="11"/>
  <c r="Q778" i="11"/>
  <c r="Q922" i="11"/>
  <c r="Q994" i="11"/>
  <c r="Q1102" i="11"/>
  <c r="Q1235" i="11"/>
  <c r="Q1253" i="11"/>
  <c r="Q1275" i="11"/>
  <c r="Q1293" i="11"/>
  <c r="Q1311" i="11"/>
  <c r="Q1329" i="11"/>
  <c r="Q1347" i="11"/>
  <c r="Q1365" i="11"/>
  <c r="Q1377" i="11"/>
  <c r="Q1389" i="11"/>
  <c r="Q1401" i="11"/>
  <c r="Q1413" i="11"/>
  <c r="Q1425" i="11"/>
  <c r="Q1437" i="11"/>
  <c r="Q1473" i="11"/>
  <c r="Q1509" i="11"/>
  <c r="Q1667" i="11"/>
  <c r="Q1146" i="11"/>
  <c r="Q1152" i="11"/>
  <c r="Q1182" i="11"/>
  <c r="Q1188" i="11"/>
  <c r="Q1224" i="11"/>
  <c r="Q1230" i="11"/>
  <c r="Q1260" i="11"/>
  <c r="Q1266" i="11"/>
  <c r="Q1380" i="11"/>
  <c r="Q1386" i="11"/>
  <c r="Q1392" i="11"/>
  <c r="Q1398" i="11"/>
  <c r="Q1404" i="11"/>
  <c r="Q1410" i="11"/>
  <c r="Q1416" i="11"/>
  <c r="Q1422" i="11"/>
  <c r="Q1428" i="11"/>
  <c r="Q1434" i="11"/>
  <c r="Q1440" i="11"/>
  <c r="Q1452" i="11"/>
  <c r="Q1458" i="11"/>
  <c r="Q1464" i="11"/>
  <c r="Q1470" i="11"/>
  <c r="Q1482" i="11"/>
  <c r="Q1488" i="11"/>
  <c r="Q1494" i="11"/>
  <c r="Q1500" i="11"/>
  <c r="Q1512" i="11"/>
  <c r="Q1670" i="11"/>
  <c r="Q1682" i="11"/>
  <c r="Q1780" i="11"/>
  <c r="Q1995" i="11"/>
  <c r="Q2171" i="11"/>
  <c r="Q1684" i="11"/>
  <c r="Q1688" i="11"/>
  <c r="Q2019" i="11"/>
  <c r="Q2340" i="11"/>
  <c r="Q1192" i="11"/>
  <c r="Q1264" i="11"/>
  <c r="Q1300" i="11"/>
  <c r="Q1372" i="11"/>
  <c r="Q1408" i="11"/>
  <c r="Q1480" i="11"/>
  <c r="Q1516" i="11"/>
  <c r="Q1588" i="11"/>
  <c r="Q1624" i="11"/>
  <c r="Q1676" i="11"/>
  <c r="Q1679" i="11"/>
  <c r="Q1694" i="11"/>
  <c r="Q1720" i="11"/>
  <c r="Q1935" i="11"/>
  <c r="Q1947" i="11"/>
  <c r="Q1959" i="11"/>
  <c r="Q2007" i="11"/>
  <c r="Q2156" i="11"/>
  <c r="Q1265" i="11"/>
  <c r="Q1271" i="11"/>
  <c r="Q1277" i="11"/>
  <c r="Q1283" i="11"/>
  <c r="Q1289" i="11"/>
  <c r="Q1295" i="11"/>
  <c r="Q1301" i="11"/>
  <c r="Q1307" i="11"/>
  <c r="Q1313" i="11"/>
  <c r="Q1319" i="11"/>
  <c r="Q1325" i="11"/>
  <c r="Q1331" i="11"/>
  <c r="Q1337" i="11"/>
  <c r="Q1343" i="11"/>
  <c r="Q1349" i="11"/>
  <c r="Q1355" i="11"/>
  <c r="Q1361" i="11"/>
  <c r="Q1367" i="11"/>
  <c r="Q1373" i="11"/>
  <c r="Q1379" i="11"/>
  <c r="Q1385" i="11"/>
  <c r="Q1391" i="11"/>
  <c r="Q1397" i="11"/>
  <c r="Q1403" i="11"/>
  <c r="Q1409" i="11"/>
  <c r="Q1415" i="11"/>
  <c r="Q1421" i="11"/>
  <c r="Q1427" i="11"/>
  <c r="Q1433" i="11"/>
  <c r="Q1439" i="11"/>
  <c r="Q1445" i="11"/>
  <c r="Q1451" i="11"/>
  <c r="Q1457" i="11"/>
  <c r="Q1463" i="11"/>
  <c r="Q1469" i="11"/>
  <c r="Q1475" i="11"/>
  <c r="Q1481" i="11"/>
  <c r="Q1487" i="11"/>
  <c r="Q1493" i="11"/>
  <c r="Q1499" i="11"/>
  <c r="Q1505" i="11"/>
  <c r="Q1511" i="11"/>
  <c r="Q1517" i="11"/>
  <c r="Q1523" i="11"/>
  <c r="Q1529" i="11"/>
  <c r="Q1535" i="11"/>
  <c r="Q1541" i="11"/>
  <c r="Q1547" i="11"/>
  <c r="Q1553" i="11"/>
  <c r="Q1559" i="11"/>
  <c r="Q1565" i="11"/>
  <c r="Q1571" i="11"/>
  <c r="Q1577" i="11"/>
  <c r="Q1583" i="11"/>
  <c r="Q1589" i="11"/>
  <c r="Q1595" i="11"/>
  <c r="Q1601" i="11"/>
  <c r="Q1607" i="11"/>
  <c r="Q1613" i="11"/>
  <c r="Q1619" i="11"/>
  <c r="Q1625" i="11"/>
  <c r="Q1631" i="11"/>
  <c r="Q1637" i="11"/>
  <c r="Q1643" i="11"/>
  <c r="Q1649" i="11"/>
  <c r="Q1655" i="11"/>
  <c r="Q1661" i="11"/>
  <c r="Q1673" i="11"/>
  <c r="Q1786" i="11"/>
  <c r="Q1983" i="11"/>
  <c r="Q2031" i="11"/>
  <c r="Q1687" i="11"/>
  <c r="Q1693" i="11"/>
  <c r="Q1699" i="11"/>
  <c r="Q1705" i="11"/>
  <c r="Q1711" i="11"/>
  <c r="Q1717" i="11"/>
  <c r="Q1723" i="11"/>
  <c r="Q1729" i="11"/>
  <c r="Q1735" i="11"/>
  <c r="Q1741" i="11"/>
  <c r="Q1747" i="11"/>
  <c r="Q1753" i="11"/>
  <c r="Q1759" i="11"/>
  <c r="Q1765" i="11"/>
  <c r="Q1771" i="11"/>
  <c r="Q1777" i="11"/>
  <c r="Q1783" i="11"/>
  <c r="Q1789" i="11"/>
  <c r="Q1795" i="11"/>
  <c r="Q1801" i="11"/>
  <c r="Q1807" i="11"/>
  <c r="Q1813" i="11"/>
  <c r="Q1819" i="11"/>
  <c r="Q1825" i="11"/>
  <c r="Q1831" i="11"/>
  <c r="Q1837" i="11"/>
  <c r="Q1843" i="11"/>
  <c r="Q1849" i="11"/>
  <c r="Q1855" i="11"/>
  <c r="Q1861" i="11"/>
  <c r="Q1867" i="11"/>
  <c r="Q1873" i="11"/>
  <c r="Q1881" i="11"/>
  <c r="Q1887" i="11"/>
  <c r="Q1893" i="11"/>
  <c r="Q1899" i="11"/>
  <c r="Q1905" i="11"/>
  <c r="Q2150" i="11"/>
  <c r="Q2196" i="11"/>
  <c r="Q2229" i="11"/>
  <c r="Q2358" i="11"/>
  <c r="Q2456" i="11"/>
  <c r="Q1911" i="11"/>
  <c r="Q1978" i="11"/>
  <c r="Q2050" i="11"/>
  <c r="Q2181" i="11"/>
  <c r="Q2205" i="11"/>
  <c r="Q2250" i="11"/>
  <c r="Q2286" i="11"/>
  <c r="Q2322" i="11"/>
  <c r="Q2444" i="11"/>
  <c r="Q1884" i="11"/>
  <c r="Q1890" i="11"/>
  <c r="Q1896" i="11"/>
  <c r="Q1902" i="11"/>
  <c r="Q2160" i="11"/>
  <c r="Q2169" i="11"/>
  <c r="Q2184" i="11"/>
  <c r="Q2211" i="11"/>
  <c r="Q2375" i="11"/>
  <c r="Q2415" i="11"/>
  <c r="Q1685" i="11"/>
  <c r="Q1691" i="11"/>
  <c r="Q1697" i="11"/>
  <c r="Q1703" i="11"/>
  <c r="Q1709" i="11"/>
  <c r="Q1715" i="11"/>
  <c r="Q1721" i="11"/>
  <c r="Q1727" i="11"/>
  <c r="Q1733" i="11"/>
  <c r="Q1739" i="11"/>
  <c r="Q1745" i="11"/>
  <c r="Q1751" i="11"/>
  <c r="Q1757" i="11"/>
  <c r="Q1763" i="11"/>
  <c r="Q1769" i="11"/>
  <c r="Q1775" i="11"/>
  <c r="Q1781" i="11"/>
  <c r="Q1787" i="11"/>
  <c r="Q1793" i="11"/>
  <c r="Q1799" i="11"/>
  <c r="Q1805" i="11"/>
  <c r="Q1811" i="11"/>
  <c r="Q1817" i="11"/>
  <c r="Q1823" i="11"/>
  <c r="Q1829" i="11"/>
  <c r="Q1835" i="11"/>
  <c r="Q1841" i="11"/>
  <c r="Q1847" i="11"/>
  <c r="Q1853" i="11"/>
  <c r="Q1859" i="11"/>
  <c r="Q1865" i="11"/>
  <c r="Q1871" i="11"/>
  <c r="Q1877" i="11"/>
  <c r="Q1915" i="11"/>
  <c r="Q1917" i="11"/>
  <c r="Q1927" i="11"/>
  <c r="Q1929" i="11"/>
  <c r="Q1939" i="11"/>
  <c r="Q1941" i="11"/>
  <c r="Q1951" i="11"/>
  <c r="Q1953" i="11"/>
  <c r="Q1963" i="11"/>
  <c r="Q1965" i="11"/>
  <c r="Q1975" i="11"/>
  <c r="Q1977" i="11"/>
  <c r="Q1987" i="11"/>
  <c r="Q1989" i="11"/>
  <c r="Q1999" i="11"/>
  <c r="Q2001" i="11"/>
  <c r="Q2011" i="11"/>
  <c r="Q2013" i="11"/>
  <c r="Q2023" i="11"/>
  <c r="Q2025" i="11"/>
  <c r="Q2035" i="11"/>
  <c r="Q2037" i="11"/>
  <c r="Q2047" i="11"/>
  <c r="Q2049" i="11"/>
  <c r="Q2056" i="11"/>
  <c r="Q2086" i="11"/>
  <c r="Q2092" i="11"/>
  <c r="Q2122" i="11"/>
  <c r="Q2128" i="11"/>
  <c r="Q2141" i="11"/>
  <c r="Q2154" i="11"/>
  <c r="Q2217" i="11"/>
  <c r="Q2396" i="11"/>
  <c r="Q2468" i="11"/>
  <c r="Q2044" i="11"/>
  <c r="Q2055" i="11"/>
  <c r="Q2061" i="11"/>
  <c r="Q2067" i="11"/>
  <c r="Q2073" i="11"/>
  <c r="Q2079" i="11"/>
  <c r="Q2085" i="11"/>
  <c r="Q2091" i="11"/>
  <c r="Q2097" i="11"/>
  <c r="Q2103" i="11"/>
  <c r="Q2109" i="11"/>
  <c r="Q2115" i="11"/>
  <c r="Q2121" i="11"/>
  <c r="Q2127" i="11"/>
  <c r="Q2133" i="11"/>
  <c r="Q2193" i="11"/>
  <c r="Q2223" i="11"/>
  <c r="Q2268" i="11"/>
  <c r="Q2304" i="11"/>
  <c r="Q2372" i="11"/>
  <c r="Q1908" i="11"/>
  <c r="Q1914" i="11"/>
  <c r="Q1920" i="11"/>
  <c r="Q1926" i="11"/>
  <c r="Q1932" i="11"/>
  <c r="Q1938" i="11"/>
  <c r="Q1944" i="11"/>
  <c r="Q1950" i="11"/>
  <c r="Q1956" i="11"/>
  <c r="Q1962" i="11"/>
  <c r="Q1968" i="11"/>
  <c r="Q1974" i="11"/>
  <c r="Q1980" i="11"/>
  <c r="Q1986" i="11"/>
  <c r="Q1992" i="11"/>
  <c r="Q1998" i="11"/>
  <c r="Q2004" i="11"/>
  <c r="Q2010" i="11"/>
  <c r="Q2016" i="11"/>
  <c r="Q2022" i="11"/>
  <c r="Q2028" i="11"/>
  <c r="Q2034" i="11"/>
  <c r="Q2040" i="11"/>
  <c r="Q2046" i="11"/>
  <c r="Q2052" i="11"/>
  <c r="Q2058" i="11"/>
  <c r="Q2064" i="11"/>
  <c r="Q2070" i="11"/>
  <c r="Q2076" i="11"/>
  <c r="Q2082" i="11"/>
  <c r="Q2088" i="11"/>
  <c r="Q2094" i="11"/>
  <c r="Q2100" i="11"/>
  <c r="Q2106" i="11"/>
  <c r="Q2112" i="11"/>
  <c r="Q2118" i="11"/>
  <c r="Q2124" i="11"/>
  <c r="Q2130" i="11"/>
  <c r="Q2136" i="11"/>
  <c r="Q2139" i="11"/>
  <c r="Q2147" i="11"/>
  <c r="Q2162" i="11"/>
  <c r="Q2177" i="11"/>
  <c r="Q2189" i="11"/>
  <c r="Q2201" i="11"/>
  <c r="Q2244" i="11"/>
  <c r="Q2262" i="11"/>
  <c r="Q2280" i="11"/>
  <c r="Q2298" i="11"/>
  <c r="Q2316" i="11"/>
  <c r="Q2334" i="11"/>
  <c r="Q2352" i="11"/>
  <c r="Q2387" i="11"/>
  <c r="Q2413" i="11"/>
  <c r="Q2480" i="11"/>
  <c r="Q2144" i="11"/>
  <c r="Q2165" i="11"/>
  <c r="Q2183" i="11"/>
  <c r="Q2195" i="11"/>
  <c r="Q2208" i="11"/>
  <c r="Q2214" i="11"/>
  <c r="Q2220" i="11"/>
  <c r="Q2226" i="11"/>
  <c r="Q2232" i="11"/>
  <c r="Q2378" i="11"/>
  <c r="Q2417" i="11"/>
  <c r="Q2159" i="11"/>
  <c r="Q2178" i="11"/>
  <c r="Q2190" i="11"/>
  <c r="Q2202" i="11"/>
  <c r="Q2238" i="11"/>
  <c r="Q2256" i="11"/>
  <c r="Q2274" i="11"/>
  <c r="Q2292" i="11"/>
  <c r="Q2310" i="11"/>
  <c r="Q2328" i="11"/>
  <c r="Q2346" i="11"/>
  <c r="Q2364" i="11"/>
  <c r="Q2381" i="11"/>
  <c r="Q2057" i="11"/>
  <c r="Q2063" i="11"/>
  <c r="Q2069" i="11"/>
  <c r="Q2075" i="11"/>
  <c r="Q2081" i="11"/>
  <c r="Q2087" i="11"/>
  <c r="Q2093" i="11"/>
  <c r="Q2099" i="11"/>
  <c r="Q2105" i="11"/>
  <c r="Q2111" i="11"/>
  <c r="Q2117" i="11"/>
  <c r="Q2123" i="11"/>
  <c r="Q2129" i="11"/>
  <c r="Q2135" i="11"/>
  <c r="Q2142" i="11"/>
  <c r="Q2153" i="11"/>
  <c r="Q2157" i="11"/>
  <c r="Q2168" i="11"/>
  <c r="Q2384" i="11"/>
  <c r="Q2432" i="11"/>
  <c r="Q2235" i="11"/>
  <c r="Q2241" i="11"/>
  <c r="Q2247" i="11"/>
  <c r="Q2253" i="11"/>
  <c r="Q2259" i="11"/>
  <c r="Q2265" i="11"/>
  <c r="Q2271" i="11"/>
  <c r="Q2277" i="11"/>
  <c r="Q2283" i="11"/>
  <c r="Q2289" i="11"/>
  <c r="Q2295" i="11"/>
  <c r="Q2301" i="11"/>
  <c r="Q2307" i="11"/>
  <c r="Q2313" i="11"/>
  <c r="Q2319" i="11"/>
  <c r="Q2325" i="11"/>
  <c r="Q2331" i="11"/>
  <c r="Q2337" i="11"/>
  <c r="Q2343" i="11"/>
  <c r="Q2349" i="11"/>
  <c r="Q2355" i="11"/>
  <c r="Q2361" i="11"/>
  <c r="Q2367" i="11"/>
  <c r="Q2395" i="11"/>
  <c r="Q2402" i="11"/>
  <c r="Q2207" i="11"/>
  <c r="Q2213" i="11"/>
  <c r="Q2219" i="11"/>
  <c r="Q2225" i="11"/>
  <c r="Q2231" i="11"/>
  <c r="Q2237" i="11"/>
  <c r="Q2243" i="11"/>
  <c r="Q2249" i="11"/>
  <c r="Q2255" i="11"/>
  <c r="Q2261" i="11"/>
  <c r="Q2267" i="11"/>
  <c r="Q2273" i="11"/>
  <c r="Q2279" i="11"/>
  <c r="Q2285" i="11"/>
  <c r="Q2291" i="11"/>
  <c r="Q2297" i="11"/>
  <c r="Q2303" i="11"/>
  <c r="Q2309" i="11"/>
  <c r="Q2315" i="11"/>
  <c r="Q2321" i="11"/>
  <c r="Q2327" i="11"/>
  <c r="Q2333" i="11"/>
  <c r="Q2339" i="11"/>
  <c r="Q2345" i="11"/>
  <c r="Q2351" i="11"/>
  <c r="Q2357" i="11"/>
  <c r="Q2363" i="11"/>
  <c r="Q2369" i="11"/>
  <c r="Q2390" i="11"/>
  <c r="Q2419" i="11"/>
  <c r="Q2425" i="11"/>
  <c r="Q2427" i="11"/>
  <c r="Q2437" i="11"/>
  <c r="Q2439" i="11"/>
  <c r="Q2449" i="11"/>
  <c r="Q2451" i="11"/>
  <c r="Q2461" i="11"/>
  <c r="Q2463" i="11"/>
  <c r="Q2420" i="11"/>
  <c r="Q2414" i="11"/>
  <c r="Q2426" i="11"/>
  <c r="Q2438" i="11"/>
  <c r="Q2450" i="11"/>
  <c r="Q2462" i="11"/>
  <c r="Q2174" i="11"/>
  <c r="Q2180" i="11"/>
  <c r="Q2186" i="11"/>
  <c r="Q2192" i="11"/>
  <c r="Q2198" i="11"/>
  <c r="Q2204" i="11"/>
  <c r="Q2210" i="11"/>
  <c r="Q2216" i="11"/>
  <c r="Q2222" i="11"/>
  <c r="Q2228" i="11"/>
  <c r="Q2234" i="11"/>
  <c r="Q2240" i="11"/>
  <c r="Q2246" i="11"/>
  <c r="Q2252" i="11"/>
  <c r="Q2258" i="11"/>
  <c r="Q2264" i="11"/>
  <c r="Q2270" i="11"/>
  <c r="Q2276" i="11"/>
  <c r="Q2282" i="11"/>
  <c r="Q2288" i="11"/>
  <c r="Q2294" i="11"/>
  <c r="Q2300" i="11"/>
  <c r="Q2306" i="11"/>
  <c r="Q2312" i="11"/>
  <c r="Q2318" i="11"/>
  <c r="Q2324" i="11"/>
  <c r="Q2330" i="11"/>
  <c r="Q2336" i="11"/>
  <c r="Q2342" i="11"/>
  <c r="Q2348" i="11"/>
  <c r="Q2354" i="11"/>
  <c r="Q2360" i="11"/>
  <c r="Q2366" i="11"/>
  <c r="Q2373" i="11"/>
  <c r="Q2374" i="11"/>
  <c r="Q2379" i="11"/>
  <c r="Q2385" i="11"/>
  <c r="Q2397" i="11"/>
  <c r="Q2399" i="11"/>
  <c r="Q2401" i="11"/>
  <c r="Q2408" i="11"/>
  <c r="Q2433" i="11"/>
  <c r="Q2445" i="11"/>
  <c r="Q2457" i="11"/>
  <c r="Q2469" i="11"/>
  <c r="Q2474" i="11"/>
  <c r="Q2475" i="11"/>
  <c r="Q2481" i="11"/>
  <c r="Q2487" i="11"/>
  <c r="Q2493" i="11"/>
  <c r="Q2499" i="11"/>
  <c r="Q2505" i="11"/>
  <c r="Q2511" i="11"/>
  <c r="Q2517" i="11"/>
  <c r="Q2523" i="11"/>
  <c r="Q2529" i="11"/>
  <c r="Q2535" i="11"/>
  <c r="Q2541" i="11"/>
  <c r="Q2547" i="11"/>
  <c r="Q2553" i="11"/>
  <c r="Q2559" i="11"/>
  <c r="Q2565" i="11"/>
  <c r="Q2653" i="11"/>
  <c r="Q2657" i="11"/>
  <c r="Q2681" i="11"/>
  <c r="Q2684" i="11"/>
  <c r="Q2693" i="11"/>
  <c r="Q2696" i="11"/>
  <c r="Q2705" i="11"/>
  <c r="Q2708" i="11"/>
  <c r="Q2714" i="11"/>
  <c r="Q2392" i="11"/>
  <c r="Q2398" i="11"/>
  <c r="Q2428" i="11"/>
  <c r="Q2434" i="11"/>
  <c r="Q2464" i="11"/>
  <c r="Q2470" i="11"/>
  <c r="Q2500" i="11"/>
  <c r="Q2506" i="11"/>
  <c r="Q2536" i="11"/>
  <c r="Q2542" i="11"/>
  <c r="Q2567" i="11"/>
  <c r="Q2573" i="11"/>
  <c r="Q2579" i="11"/>
  <c r="Q2585" i="11"/>
  <c r="Q2591" i="11"/>
  <c r="Q2597" i="11"/>
  <c r="Q2603" i="11"/>
  <c r="Q2609" i="11"/>
  <c r="Q2615" i="11"/>
  <c r="Q2621" i="11"/>
  <c r="Q2627" i="11"/>
  <c r="Q2633" i="11"/>
  <c r="Q2639" i="11"/>
  <c r="Q2647" i="11"/>
  <c r="Q2651" i="11"/>
  <c r="Q2672" i="11"/>
  <c r="Q2641" i="11"/>
  <c r="Q2680" i="11"/>
  <c r="Q2692" i="11"/>
  <c r="Q2569" i="11"/>
  <c r="Q2575" i="11"/>
  <c r="Q2581" i="11"/>
  <c r="Q2587" i="11"/>
  <c r="Q2593" i="11"/>
  <c r="Q2599" i="11"/>
  <c r="Q2605" i="11"/>
  <c r="Q2611" i="11"/>
  <c r="Q2617" i="11"/>
  <c r="Q2623" i="11"/>
  <c r="Q2629" i="11"/>
  <c r="Q2635" i="11"/>
  <c r="Q2671" i="11"/>
  <c r="Q2675" i="11"/>
  <c r="Q2687" i="11"/>
  <c r="Q2699" i="11"/>
  <c r="Q2654" i="11"/>
  <c r="Q2665" i="11"/>
  <c r="Q2669" i="11"/>
  <c r="Q2486" i="11"/>
  <c r="Q2492" i="11"/>
  <c r="Q2498" i="11"/>
  <c r="Q2504" i="11"/>
  <c r="Q2510" i="11"/>
  <c r="Q2516" i="11"/>
  <c r="Q2522" i="11"/>
  <c r="Q2528" i="11"/>
  <c r="Q2534" i="11"/>
  <c r="Q2540" i="11"/>
  <c r="Q2546" i="11"/>
  <c r="Q2552" i="11"/>
  <c r="Q2558" i="11"/>
  <c r="Q2564" i="11"/>
  <c r="Q2584" i="11"/>
  <c r="Q2590" i="11"/>
  <c r="Q2620" i="11"/>
  <c r="Q2626" i="11"/>
  <c r="Q2648" i="11"/>
  <c r="Q2659" i="11"/>
  <c r="Q2663" i="11"/>
  <c r="Q2674" i="11"/>
  <c r="Q2846" i="11"/>
  <c r="Q2853" i="11"/>
  <c r="Q2882" i="11"/>
  <c r="Q2889" i="11"/>
  <c r="Q2918" i="11"/>
  <c r="Q2925" i="11"/>
  <c r="Q2954" i="11"/>
  <c r="Q2734" i="11"/>
  <c r="Q2740" i="11"/>
  <c r="Q2804" i="11"/>
  <c r="Q2817" i="11"/>
  <c r="Q2820" i="11"/>
  <c r="Q2822" i="11"/>
  <c r="Q2852" i="11"/>
  <c r="Q2859" i="11"/>
  <c r="Q2888" i="11"/>
  <c r="Q2895" i="11"/>
  <c r="Q2924" i="11"/>
  <c r="Q2931" i="11"/>
  <c r="Q2973" i="11"/>
  <c r="Q2991" i="11"/>
  <c r="Q2711" i="11"/>
  <c r="Q2717" i="11"/>
  <c r="Q2723" i="11"/>
  <c r="Q2729" i="11"/>
  <c r="Q2735" i="11"/>
  <c r="Q2741" i="11"/>
  <c r="Q2747" i="11"/>
  <c r="Q2753" i="11"/>
  <c r="Q2759" i="11"/>
  <c r="Q2765" i="11"/>
  <c r="Q2858" i="11"/>
  <c r="Q2865" i="11"/>
  <c r="Q2894" i="11"/>
  <c r="Q2901" i="11"/>
  <c r="Q2930" i="11"/>
  <c r="Q2937" i="11"/>
  <c r="Q2961" i="11"/>
  <c r="Q3021" i="11"/>
  <c r="Q2811" i="11"/>
  <c r="Q2816" i="11"/>
  <c r="Q2829" i="11"/>
  <c r="Q2835" i="11"/>
  <c r="Q2864" i="11"/>
  <c r="Q2871" i="11"/>
  <c r="Q2900" i="11"/>
  <c r="Q2907" i="11"/>
  <c r="Q2936" i="11"/>
  <c r="Q2943" i="11"/>
  <c r="Q2960" i="11"/>
  <c r="Q2979" i="11"/>
  <c r="Q2997" i="11"/>
  <c r="Q2677" i="11"/>
  <c r="Q2683" i="11"/>
  <c r="Q2689" i="11"/>
  <c r="Q2695" i="11"/>
  <c r="Q2701" i="11"/>
  <c r="Q2707" i="11"/>
  <c r="Q2713" i="11"/>
  <c r="Q2719" i="11"/>
  <c r="Q2725" i="11"/>
  <c r="Q2731" i="11"/>
  <c r="Q2737" i="11"/>
  <c r="Q2743" i="11"/>
  <c r="Q2749" i="11"/>
  <c r="Q2755" i="11"/>
  <c r="Q2761" i="11"/>
  <c r="Q2769" i="11"/>
  <c r="Q2775" i="11"/>
  <c r="Q2781" i="11"/>
  <c r="Q2787" i="11"/>
  <c r="Q2793" i="11"/>
  <c r="Q2799" i="11"/>
  <c r="Q2834" i="11"/>
  <c r="Q2841" i="11"/>
  <c r="Q2870" i="11"/>
  <c r="Q2877" i="11"/>
  <c r="Q2906" i="11"/>
  <c r="Q2913" i="11"/>
  <c r="Q2942" i="11"/>
  <c r="Q2949" i="11"/>
  <c r="Q2805" i="11"/>
  <c r="Q2810" i="11"/>
  <c r="Q2823" i="11"/>
  <c r="Q2828" i="11"/>
  <c r="Q2840" i="11"/>
  <c r="Q2847" i="11"/>
  <c r="Q2876" i="11"/>
  <c r="Q2883" i="11"/>
  <c r="Q2912" i="11"/>
  <c r="Q2919" i="11"/>
  <c r="Q2948" i="11"/>
  <c r="Q2955" i="11"/>
  <c r="Q2967" i="11"/>
  <c r="Q2985" i="11"/>
  <c r="Q3003" i="11"/>
  <c r="Q2771" i="11"/>
  <c r="Q2777" i="11"/>
  <c r="Q2783" i="11"/>
  <c r="Q2789" i="11"/>
  <c r="Q2795" i="11"/>
  <c r="Q2801" i="11"/>
  <c r="Q2807" i="11"/>
  <c r="Q2813" i="11"/>
  <c r="Q2819" i="11"/>
  <c r="Q2825" i="11"/>
  <c r="Q2831" i="11"/>
  <c r="Q2837" i="11"/>
  <c r="Q2843" i="11"/>
  <c r="Q2849" i="11"/>
  <c r="Q2855" i="11"/>
  <c r="Q2861" i="11"/>
  <c r="Q2867" i="11"/>
  <c r="Q2873" i="11"/>
  <c r="Q2879" i="11"/>
  <c r="Q2885" i="11"/>
  <c r="Q2891" i="11"/>
  <c r="Q2897" i="11"/>
  <c r="Q2903" i="11"/>
  <c r="Q2909" i="11"/>
  <c r="Q2915" i="11"/>
  <c r="Q2921" i="11"/>
  <c r="Q2927" i="11"/>
  <c r="Q2933" i="11"/>
  <c r="Q2939" i="11"/>
  <c r="Q2945" i="11"/>
  <c r="Q2951" i="11"/>
  <c r="Q2969" i="11"/>
  <c r="Q2975" i="11"/>
  <c r="Q2981" i="11"/>
  <c r="Q2987" i="11"/>
  <c r="Q2993" i="11"/>
  <c r="Q2999" i="11"/>
  <c r="Q2974" i="11"/>
  <c r="Q2980" i="11"/>
  <c r="Q3020" i="11"/>
  <c r="Q3019" i="11"/>
  <c r="Q3033" i="11"/>
  <c r="Q3038" i="11"/>
  <c r="Q3051" i="11"/>
  <c r="Q3056" i="11"/>
  <c r="Q3079" i="11"/>
  <c r="Q3086" i="11"/>
  <c r="Q3098" i="11"/>
  <c r="Q3115" i="11"/>
  <c r="Q3122" i="11"/>
  <c r="Q3128" i="11"/>
  <c r="Q3010" i="11"/>
  <c r="Q3016" i="11"/>
  <c r="Q3027" i="11"/>
  <c r="Q3085" i="11"/>
  <c r="Q3092" i="11"/>
  <c r="Q3097" i="11"/>
  <c r="Q3104" i="11"/>
  <c r="Q3121" i="11"/>
  <c r="Q3127" i="11"/>
  <c r="Q3032" i="11"/>
  <c r="Q3045" i="11"/>
  <c r="Q3050" i="11"/>
  <c r="Q3091" i="11"/>
  <c r="Q3103" i="11"/>
  <c r="Q3110" i="11"/>
  <c r="Q3063" i="11"/>
  <c r="Q3069" i="11"/>
  <c r="Q3109" i="11"/>
  <c r="Q3134" i="11"/>
  <c r="Q3009" i="11"/>
  <c r="Q3015" i="11"/>
  <c r="Q3037" i="11"/>
  <c r="Q3039" i="11"/>
  <c r="Q3044" i="11"/>
  <c r="Q3055" i="11"/>
  <c r="Q3057" i="11"/>
  <c r="Q3074" i="11"/>
  <c r="Q3062" i="11"/>
  <c r="Q3068" i="11"/>
  <c r="Q3073" i="11"/>
  <c r="Q3080" i="11"/>
  <c r="Q3116" i="11"/>
  <c r="Q3052" i="11"/>
  <c r="Q3058" i="11"/>
  <c r="Q3088" i="11"/>
  <c r="Q3094" i="11"/>
  <c r="Q3124" i="11"/>
  <c r="Q3130" i="11"/>
  <c r="Q3160" i="11"/>
  <c r="Q3166" i="11"/>
  <c r="Q3196" i="11"/>
  <c r="Q3202" i="11"/>
  <c r="Q3232" i="11"/>
  <c r="Q3238" i="11"/>
  <c r="Q3251" i="11"/>
  <c r="Q3252" i="11"/>
  <c r="Q3257" i="11"/>
  <c r="Q3258" i="11"/>
  <c r="Q3263" i="11"/>
  <c r="Q3264" i="11"/>
  <c r="Q3297" i="11"/>
  <c r="Q3282" i="11"/>
  <c r="Q3309" i="11"/>
  <c r="Q3301" i="11"/>
  <c r="Q3133" i="11"/>
  <c r="Q3139" i="11"/>
  <c r="Q3145" i="11"/>
  <c r="Q3151" i="11"/>
  <c r="Q3157" i="11"/>
  <c r="Q3163" i="11"/>
  <c r="Q3169" i="11"/>
  <c r="Q3175" i="11"/>
  <c r="Q3181" i="11"/>
  <c r="Q3187" i="11"/>
  <c r="Q3193" i="11"/>
  <c r="Q3199" i="11"/>
  <c r="Q3205" i="11"/>
  <c r="Q3211" i="11"/>
  <c r="Q3217" i="11"/>
  <c r="Q3223" i="11"/>
  <c r="Q3229" i="11"/>
  <c r="Q3235" i="11"/>
  <c r="Q3241" i="11"/>
  <c r="Q3247" i="11"/>
  <c r="Q3253" i="11"/>
  <c r="Q3259" i="11"/>
  <c r="Q3265" i="11"/>
  <c r="Q3276" i="11"/>
  <c r="Q3277" i="11"/>
  <c r="Q3295" i="11"/>
  <c r="Q3299" i="11"/>
  <c r="Q3311" i="11"/>
  <c r="Q3140" i="11"/>
  <c r="Q3146" i="11"/>
  <c r="Q3152" i="11"/>
  <c r="Q3158" i="11"/>
  <c r="Q3164" i="11"/>
  <c r="Q3170" i="11"/>
  <c r="Q3176" i="11"/>
  <c r="Q3182" i="11"/>
  <c r="Q3188" i="11"/>
  <c r="Q3194" i="11"/>
  <c r="Q3200" i="11"/>
  <c r="Q3206" i="11"/>
  <c r="Q3212" i="11"/>
  <c r="Q3218" i="11"/>
  <c r="Q3224" i="11"/>
  <c r="Q3230" i="11"/>
  <c r="Q3236" i="11"/>
  <c r="Q3242" i="11"/>
  <c r="Q3248" i="11"/>
  <c r="Q3268" i="11"/>
  <c r="Q3271" i="11"/>
  <c r="Q3293" i="11"/>
  <c r="Q3313" i="11"/>
  <c r="Q3075" i="11"/>
  <c r="Q3081" i="11"/>
  <c r="Q3087" i="11"/>
  <c r="Q3093" i="11"/>
  <c r="Q3099" i="11"/>
  <c r="Q3105" i="11"/>
  <c r="Q3111" i="11"/>
  <c r="Q3117" i="11"/>
  <c r="Q3123" i="11"/>
  <c r="Q3129" i="11"/>
  <c r="Q3135" i="11"/>
  <c r="Q3141" i="11"/>
  <c r="Q3147" i="11"/>
  <c r="Q3153" i="11"/>
  <c r="Q3159" i="11"/>
  <c r="Q3165" i="11"/>
  <c r="Q3171" i="11"/>
  <c r="Q3177" i="11"/>
  <c r="Q3183" i="11"/>
  <c r="Q3189" i="11"/>
  <c r="Q3195" i="11"/>
  <c r="Q3201" i="11"/>
  <c r="Q3207" i="11"/>
  <c r="Q3213" i="11"/>
  <c r="Q3219" i="11"/>
  <c r="Q3225" i="11"/>
  <c r="Q3231" i="11"/>
  <c r="Q3237" i="11"/>
  <c r="Q3243" i="11"/>
  <c r="Q3249" i="11"/>
  <c r="Q3270" i="11"/>
  <c r="Q3273" i="11"/>
  <c r="Q3279" i="11"/>
  <c r="Q3375" i="11"/>
  <c r="Q3335" i="11"/>
  <c r="Q3347" i="11"/>
  <c r="Q3353" i="11"/>
  <c r="Q3359" i="11"/>
  <c r="Q3365" i="11"/>
  <c r="Q3327" i="11"/>
  <c r="Q3337" i="11"/>
  <c r="Q3339" i="11"/>
  <c r="Q3349" i="11"/>
  <c r="Q3369" i="11"/>
  <c r="Q3315" i="11"/>
  <c r="Q3322" i="11"/>
  <c r="Q3331" i="11"/>
  <c r="Q3333" i="11"/>
  <c r="Q3343" i="11"/>
  <c r="Q3345" i="11"/>
  <c r="Q3351" i="11"/>
  <c r="Q3357" i="11"/>
  <c r="Q3363" i="11"/>
  <c r="Q3288" i="11"/>
  <c r="Q3294" i="11"/>
  <c r="Q3300" i="11"/>
  <c r="Q3306" i="11"/>
  <c r="Q3312" i="11"/>
  <c r="Q3318" i="11"/>
  <c r="Q3324" i="11"/>
  <c r="Q3330" i="11"/>
  <c r="Q3336" i="11"/>
  <c r="Q3342" i="11"/>
  <c r="Q3348" i="11"/>
  <c r="Q3354" i="11"/>
  <c r="Q3360" i="11"/>
  <c r="Q3366" i="11"/>
  <c r="Q3372" i="11"/>
  <c r="Q3378" i="11"/>
  <c r="Q3384" i="11"/>
  <c r="Q3390" i="11"/>
  <c r="Q3396" i="11"/>
  <c r="Q3402" i="11"/>
  <c r="Q3408" i="11"/>
  <c r="Q3427" i="11"/>
  <c r="Q3437" i="11"/>
  <c r="Q3444" i="11"/>
  <c r="Q3469" i="11"/>
  <c r="Q3481" i="11"/>
  <c r="Q3688" i="11"/>
  <c r="Q3421" i="11"/>
  <c r="Q3438" i="11"/>
  <c r="Q3457" i="11"/>
  <c r="Q3550" i="11"/>
  <c r="Q3568" i="11"/>
  <c r="Q3733" i="11"/>
  <c r="Q4140" i="11"/>
  <c r="Q4484" i="11"/>
  <c r="Q3409" i="11"/>
  <c r="Q3415" i="11"/>
  <c r="Q3432" i="11"/>
  <c r="Q3451" i="11"/>
  <c r="Q3468" i="11"/>
  <c r="Q3480" i="11"/>
  <c r="Q3721" i="11"/>
  <c r="Q3381" i="11"/>
  <c r="Q3387" i="11"/>
  <c r="Q3393" i="11"/>
  <c r="Q3399" i="11"/>
  <c r="Q3405" i="11"/>
  <c r="Q3419" i="11"/>
  <c r="Q3426" i="11"/>
  <c r="Q3445" i="11"/>
  <c r="Q3455" i="11"/>
  <c r="Q3463" i="11"/>
  <c r="Q3475" i="11"/>
  <c r="Q3496" i="11"/>
  <c r="Q3502" i="11"/>
  <c r="Q3592" i="11"/>
  <c r="Q3610" i="11"/>
  <c r="Q3709" i="11"/>
  <c r="Q3334" i="11"/>
  <c r="Q3340" i="11"/>
  <c r="Q3370" i="11"/>
  <c r="Q3376" i="11"/>
  <c r="Q3406" i="11"/>
  <c r="Q3413" i="11"/>
  <c r="Q3420" i="11"/>
  <c r="Q3439" i="11"/>
  <c r="Q3449" i="11"/>
  <c r="Q3456" i="11"/>
  <c r="Q3460" i="11"/>
  <c r="Q3371" i="11"/>
  <c r="Q3377" i="11"/>
  <c r="Q3383" i="11"/>
  <c r="Q3389" i="11"/>
  <c r="Q3395" i="11"/>
  <c r="Q3401" i="11"/>
  <c r="Q3407" i="11"/>
  <c r="Q3414" i="11"/>
  <c r="Q3433" i="11"/>
  <c r="Q3443" i="11"/>
  <c r="Q3450" i="11"/>
  <c r="Q3462" i="11"/>
  <c r="Q3474" i="11"/>
  <c r="Q3487" i="11"/>
  <c r="Q3493" i="11"/>
  <c r="Q3499" i="11"/>
  <c r="Q3580" i="11"/>
  <c r="Q3598" i="11"/>
  <c r="Q3697" i="11"/>
  <c r="Q3505" i="11"/>
  <c r="Q3511" i="11"/>
  <c r="Q3517" i="11"/>
  <c r="Q3523" i="11"/>
  <c r="Q3529" i="11"/>
  <c r="Q3535" i="11"/>
  <c r="Q3541" i="11"/>
  <c r="Q3547" i="11"/>
  <c r="Q3553" i="11"/>
  <c r="Q3559" i="11"/>
  <c r="Q3565" i="11"/>
  <c r="Q3571" i="11"/>
  <c r="Q3577" i="11"/>
  <c r="Q3583" i="11"/>
  <c r="Q3589" i="11"/>
  <c r="Q3595" i="11"/>
  <c r="Q3601" i="11"/>
  <c r="Q3607" i="11"/>
  <c r="Q3613" i="11"/>
  <c r="Q3619" i="11"/>
  <c r="Q3625" i="11"/>
  <c r="Q3631" i="11"/>
  <c r="Q3637" i="11"/>
  <c r="Q3643" i="11"/>
  <c r="Q3690" i="11"/>
  <c r="Q3702" i="11"/>
  <c r="Q3712" i="11"/>
  <c r="Q3714" i="11"/>
  <c r="Q3726" i="11"/>
  <c r="Q3738" i="11"/>
  <c r="Q3772" i="11"/>
  <c r="Q3862" i="11"/>
  <c r="Q3760" i="11"/>
  <c r="Q3850" i="11"/>
  <c r="Q3868" i="11"/>
  <c r="Q3929" i="11"/>
  <c r="Q3696" i="11"/>
  <c r="Q3708" i="11"/>
  <c r="Q3720" i="11"/>
  <c r="Q3732" i="11"/>
  <c r="Q3960" i="11"/>
  <c r="Q3691" i="11"/>
  <c r="Q3703" i="11"/>
  <c r="Q3715" i="11"/>
  <c r="Q3727" i="11"/>
  <c r="Q3744" i="11"/>
  <c r="Q3750" i="11"/>
  <c r="Q3756" i="11"/>
  <c r="Q3820" i="11"/>
  <c r="Q3838" i="11"/>
  <c r="Q3912" i="11"/>
  <c r="Q3948" i="11"/>
  <c r="Q3486" i="11"/>
  <c r="Q3492" i="11"/>
  <c r="Q3498" i="11"/>
  <c r="Q3504" i="11"/>
  <c r="Q3510" i="11"/>
  <c r="Q3516" i="11"/>
  <c r="Q3522" i="11"/>
  <c r="Q3528" i="11"/>
  <c r="Q3534" i="11"/>
  <c r="Q3540" i="11"/>
  <c r="Q3546" i="11"/>
  <c r="Q3552" i="11"/>
  <c r="Q3558" i="11"/>
  <c r="Q3564" i="11"/>
  <c r="Q3570" i="11"/>
  <c r="Q3576" i="11"/>
  <c r="Q3582" i="11"/>
  <c r="Q3588" i="11"/>
  <c r="Q3594" i="11"/>
  <c r="Q3600" i="11"/>
  <c r="Q3606" i="11"/>
  <c r="Q3612" i="11"/>
  <c r="Q3618" i="11"/>
  <c r="Q3624" i="11"/>
  <c r="Q3630" i="11"/>
  <c r="Q3636" i="11"/>
  <c r="Q3642" i="11"/>
  <c r="Q3649" i="11"/>
  <c r="Q3655" i="11"/>
  <c r="Q3661" i="11"/>
  <c r="Q3667" i="11"/>
  <c r="Q3673" i="11"/>
  <c r="Q3679" i="11"/>
  <c r="Q3685" i="11"/>
  <c r="Q3914" i="11"/>
  <c r="Q3739" i="11"/>
  <c r="Q3745" i="11"/>
  <c r="Q3751" i="11"/>
  <c r="Q3757" i="11"/>
  <c r="Q3763" i="11"/>
  <c r="Q3769" i="11"/>
  <c r="Q3775" i="11"/>
  <c r="Q3781" i="11"/>
  <c r="Q3787" i="11"/>
  <c r="Q3793" i="11"/>
  <c r="Q3799" i="11"/>
  <c r="Q3805" i="11"/>
  <c r="Q3811" i="11"/>
  <c r="Q3817" i="11"/>
  <c r="Q3823" i="11"/>
  <c r="Q3829" i="11"/>
  <c r="Q3835" i="11"/>
  <c r="Q3841" i="11"/>
  <c r="Q3847" i="11"/>
  <c r="Q3853" i="11"/>
  <c r="Q3859" i="11"/>
  <c r="Q3865" i="11"/>
  <c r="Q3871" i="11"/>
  <c r="Q3875" i="11"/>
  <c r="Q3881" i="11"/>
  <c r="Q3887" i="11"/>
  <c r="Q3893" i="11"/>
  <c r="Q3899" i="11"/>
  <c r="Q3905" i="11"/>
  <c r="Q3924" i="11"/>
  <c r="Q3926" i="11"/>
  <c r="Q3928" i="11"/>
  <c r="Q3935" i="11"/>
  <c r="Q3944" i="11"/>
  <c r="Q3956" i="11"/>
  <c r="Q3992" i="11"/>
  <c r="Q4010" i="11"/>
  <c r="Q4122" i="11"/>
  <c r="Q4220" i="11"/>
  <c r="Q3651" i="11"/>
  <c r="Q3657" i="11"/>
  <c r="Q3663" i="11"/>
  <c r="Q3669" i="11"/>
  <c r="Q3675" i="11"/>
  <c r="Q3681" i="11"/>
  <c r="Q3877" i="11"/>
  <c r="Q3883" i="11"/>
  <c r="Q3889" i="11"/>
  <c r="Q3895" i="11"/>
  <c r="Q3901" i="11"/>
  <c r="Q3923" i="11"/>
  <c r="Q3980" i="11"/>
  <c r="Q3998" i="11"/>
  <c r="Q4016" i="11"/>
  <c r="Q4046" i="11"/>
  <c r="Q4158" i="11"/>
  <c r="Q3917" i="11"/>
  <c r="Q4176" i="11"/>
  <c r="Q4274" i="11"/>
  <c r="Q3911" i="11"/>
  <c r="Q3936" i="11"/>
  <c r="Q3938" i="11"/>
  <c r="Q3986" i="11"/>
  <c r="Q4004" i="11"/>
  <c r="Q4194" i="11"/>
  <c r="Q4238" i="11"/>
  <c r="Q4247" i="11"/>
  <c r="Q3762" i="11"/>
  <c r="Q3768" i="11"/>
  <c r="Q3774" i="11"/>
  <c r="Q3780" i="11"/>
  <c r="Q3786" i="11"/>
  <c r="Q3792" i="11"/>
  <c r="Q3798" i="11"/>
  <c r="Q3804" i="11"/>
  <c r="Q3810" i="11"/>
  <c r="Q3816" i="11"/>
  <c r="Q3822" i="11"/>
  <c r="Q3828" i="11"/>
  <c r="Q3834" i="11"/>
  <c r="Q3840" i="11"/>
  <c r="Q3846" i="11"/>
  <c r="Q3852" i="11"/>
  <c r="Q3858" i="11"/>
  <c r="Q3864" i="11"/>
  <c r="Q3870" i="11"/>
  <c r="Q3878" i="11"/>
  <c r="Q3884" i="11"/>
  <c r="Q3890" i="11"/>
  <c r="Q3896" i="11"/>
  <c r="Q3902" i="11"/>
  <c r="Q3930" i="11"/>
  <c r="Q3932" i="11"/>
  <c r="Q3934" i="11"/>
  <c r="Q3941" i="11"/>
  <c r="Q3954" i="11"/>
  <c r="Q4029" i="11"/>
  <c r="Q4212" i="11"/>
  <c r="Q3947" i="11"/>
  <c r="Q3953" i="11"/>
  <c r="Q3959" i="11"/>
  <c r="Q3965" i="11"/>
  <c r="Q3971" i="11"/>
  <c r="Q3977" i="11"/>
  <c r="Q3983" i="11"/>
  <c r="Q3989" i="11"/>
  <c r="Q3995" i="11"/>
  <c r="Q4001" i="11"/>
  <c r="Q4007" i="11"/>
  <c r="Q4013" i="11"/>
  <c r="Q4019" i="11"/>
  <c r="Q4023" i="11"/>
  <c r="Q4035" i="11"/>
  <c r="Q4050" i="11"/>
  <c r="Q4059" i="11"/>
  <c r="Q4062" i="11"/>
  <c r="Q4071" i="11"/>
  <c r="Q4074" i="11"/>
  <c r="Q4245" i="11"/>
  <c r="Q3907" i="11"/>
  <c r="Q3913" i="11"/>
  <c r="Q3919" i="11"/>
  <c r="Q3925" i="11"/>
  <c r="Q3931" i="11"/>
  <c r="Q3937" i="11"/>
  <c r="Q3943" i="11"/>
  <c r="Q3949" i="11"/>
  <c r="Q3955" i="11"/>
  <c r="Q3961" i="11"/>
  <c r="Q3967" i="11"/>
  <c r="Q3973" i="11"/>
  <c r="Q3979" i="11"/>
  <c r="Q3985" i="11"/>
  <c r="Q3991" i="11"/>
  <c r="Q3997" i="11"/>
  <c r="Q4003" i="11"/>
  <c r="Q4009" i="11"/>
  <c r="Q4015" i="11"/>
  <c r="Q4021" i="11"/>
  <c r="Q4025" i="11"/>
  <c r="Q4058" i="11"/>
  <c r="Q4070" i="11"/>
  <c r="Q4080" i="11"/>
  <c r="Q4083" i="11"/>
  <c r="Q4086" i="11"/>
  <c r="Q4089" i="11"/>
  <c r="Q4092" i="11"/>
  <c r="Q4095" i="11"/>
  <c r="Q4098" i="11"/>
  <c r="Q4101" i="11"/>
  <c r="Q4104" i="11"/>
  <c r="Q4053" i="11"/>
  <c r="Q4065" i="11"/>
  <c r="Q4077" i="11"/>
  <c r="Q4110" i="11"/>
  <c r="Q4128" i="11"/>
  <c r="Q4146" i="11"/>
  <c r="Q4164" i="11"/>
  <c r="Q4182" i="11"/>
  <c r="Q4200" i="11"/>
  <c r="Q4232" i="11"/>
  <c r="Q4038" i="11"/>
  <c r="Q4047" i="11"/>
  <c r="Q4243" i="11"/>
  <c r="Q4256" i="11"/>
  <c r="Q4261" i="11"/>
  <c r="Q3994" i="11"/>
  <c r="Q4000" i="11"/>
  <c r="Q4034" i="11"/>
  <c r="Q4041" i="11"/>
  <c r="Q4052" i="11"/>
  <c r="Q4064" i="11"/>
  <c r="Q4076" i="11"/>
  <c r="Q4116" i="11"/>
  <c r="Q4134" i="11"/>
  <c r="Q4152" i="11"/>
  <c r="Q4170" i="11"/>
  <c r="Q4188" i="11"/>
  <c r="Q4206" i="11"/>
  <c r="Q4226" i="11"/>
  <c r="Q4107" i="11"/>
  <c r="Q4113" i="11"/>
  <c r="Q4119" i="11"/>
  <c r="Q4125" i="11"/>
  <c r="Q4131" i="11"/>
  <c r="Q4137" i="11"/>
  <c r="Q4143" i="11"/>
  <c r="Q4149" i="11"/>
  <c r="Q4155" i="11"/>
  <c r="Q4161" i="11"/>
  <c r="Q4167" i="11"/>
  <c r="Q4173" i="11"/>
  <c r="Q4179" i="11"/>
  <c r="Q4185" i="11"/>
  <c r="Q4191" i="11"/>
  <c r="Q4197" i="11"/>
  <c r="Q4203" i="11"/>
  <c r="Q4209" i="11"/>
  <c r="Q4215" i="11"/>
  <c r="Q4219" i="11"/>
  <c r="Q4225" i="11"/>
  <c r="Q4231" i="11"/>
  <c r="Q4237" i="11"/>
  <c r="Q4295" i="11"/>
  <c r="Q4313" i="11"/>
  <c r="Q4453" i="11"/>
  <c r="Q4031" i="11"/>
  <c r="Q4037" i="11"/>
  <c r="Q4043" i="11"/>
  <c r="Q4049" i="11"/>
  <c r="Q4055" i="11"/>
  <c r="Q4061" i="11"/>
  <c r="Q4067" i="11"/>
  <c r="Q4073" i="11"/>
  <c r="Q4079" i="11"/>
  <c r="Q4085" i="11"/>
  <c r="Q4091" i="11"/>
  <c r="Q4097" i="11"/>
  <c r="Q4103" i="11"/>
  <c r="Q4109" i="11"/>
  <c r="Q4115" i="11"/>
  <c r="Q4121" i="11"/>
  <c r="Q4127" i="11"/>
  <c r="Q4133" i="11"/>
  <c r="Q4139" i="11"/>
  <c r="Q4145" i="11"/>
  <c r="Q4151" i="11"/>
  <c r="Q4157" i="11"/>
  <c r="Q4163" i="11"/>
  <c r="Q4169" i="11"/>
  <c r="Q4175" i="11"/>
  <c r="Q4181" i="11"/>
  <c r="Q4187" i="11"/>
  <c r="Q4193" i="11"/>
  <c r="Q4199" i="11"/>
  <c r="Q4205" i="11"/>
  <c r="Q4211" i="11"/>
  <c r="Q4301" i="11"/>
  <c r="Q4319" i="11"/>
  <c r="Q4250" i="11"/>
  <c r="Q4255" i="11"/>
  <c r="Q4268" i="11"/>
  <c r="Q4273" i="11"/>
  <c r="Q4337" i="11"/>
  <c r="Q4244" i="11"/>
  <c r="Q4289" i="11"/>
  <c r="Q4307" i="11"/>
  <c r="Q4326" i="11"/>
  <c r="Q4352" i="11"/>
  <c r="Q4082" i="11"/>
  <c r="Q4088" i="11"/>
  <c r="Q4094" i="11"/>
  <c r="Q4100" i="11"/>
  <c r="Q4106" i="11"/>
  <c r="Q4112" i="11"/>
  <c r="Q4118" i="11"/>
  <c r="Q4124" i="11"/>
  <c r="Q4130" i="11"/>
  <c r="Q4136" i="11"/>
  <c r="Q4142" i="11"/>
  <c r="Q4148" i="11"/>
  <c r="Q4154" i="11"/>
  <c r="Q4160" i="11"/>
  <c r="Q4166" i="11"/>
  <c r="Q4172" i="11"/>
  <c r="Q4178" i="11"/>
  <c r="Q4184" i="11"/>
  <c r="Q4190" i="11"/>
  <c r="Q4196" i="11"/>
  <c r="Q4202" i="11"/>
  <c r="Q4208" i="11"/>
  <c r="Q4214" i="11"/>
  <c r="Q4217" i="11"/>
  <c r="Q4221" i="11"/>
  <c r="Q4223" i="11"/>
  <c r="Q4227" i="11"/>
  <c r="Q4229" i="11"/>
  <c r="Q4233" i="11"/>
  <c r="Q4235" i="11"/>
  <c r="Q4239" i="11"/>
  <c r="Q4241" i="11"/>
  <c r="Q4249" i="11"/>
  <c r="Q4262" i="11"/>
  <c r="Q4265" i="11"/>
  <c r="Q4267" i="11"/>
  <c r="Q4279" i="11"/>
  <c r="Q4323" i="11"/>
  <c r="Q4280" i="11"/>
  <c r="Q4286" i="11"/>
  <c r="Q4292" i="11"/>
  <c r="Q4298" i="11"/>
  <c r="Q4304" i="11"/>
  <c r="Q4310" i="11"/>
  <c r="Q4316" i="11"/>
  <c r="Q4328" i="11"/>
  <c r="Q4332" i="11"/>
  <c r="Q4343" i="11"/>
  <c r="Q4394" i="11"/>
  <c r="Q4412" i="11"/>
  <c r="Q4430" i="11"/>
  <c r="Q4451" i="11"/>
  <c r="Q4240" i="11"/>
  <c r="Q4246" i="11"/>
  <c r="Q4276" i="11"/>
  <c r="Q4331" i="11"/>
  <c r="Q4367" i="11"/>
  <c r="Q4400" i="11"/>
  <c r="Q4418" i="11"/>
  <c r="Q4472" i="11"/>
  <c r="Q4376" i="11"/>
  <c r="Q4382" i="11"/>
  <c r="Q4525" i="11"/>
  <c r="Q4340" i="11"/>
  <c r="Q4344" i="11"/>
  <c r="Q4355" i="11"/>
  <c r="Q4364" i="11"/>
  <c r="Q4366" i="11"/>
  <c r="Q4379" i="11"/>
  <c r="Q4388" i="11"/>
  <c r="Q4406" i="11"/>
  <c r="Q4424" i="11"/>
  <c r="Q4285" i="11"/>
  <c r="Q4291" i="11"/>
  <c r="Q4297" i="11"/>
  <c r="Q4303" i="11"/>
  <c r="Q4309" i="11"/>
  <c r="Q4315" i="11"/>
  <c r="Q4321" i="11"/>
  <c r="Q4324" i="11"/>
  <c r="Q4325" i="11"/>
  <c r="Q4334" i="11"/>
  <c r="Q4338" i="11"/>
  <c r="Q4349" i="11"/>
  <c r="Q4361" i="11"/>
  <c r="Q4373" i="11"/>
  <c r="Q4385" i="11"/>
  <c r="Q4391" i="11"/>
  <c r="Q4397" i="11"/>
  <c r="Q4403" i="11"/>
  <c r="Q4409" i="11"/>
  <c r="Q4415" i="11"/>
  <c r="Q4421" i="11"/>
  <c r="Q4427" i="11"/>
  <c r="Q4438" i="11"/>
  <c r="Q4444" i="11"/>
  <c r="Q4459" i="11"/>
  <c r="Q4463" i="11"/>
  <c r="Q4462" i="11"/>
  <c r="Q4495" i="11"/>
  <c r="Q4435" i="11"/>
  <c r="Q4441" i="11"/>
  <c r="Q4447" i="11"/>
  <c r="Q4450" i="11"/>
  <c r="Q4471" i="11"/>
  <c r="Q4384" i="11"/>
  <c r="Q4390" i="11"/>
  <c r="Q4420" i="11"/>
  <c r="Q4426" i="11"/>
  <c r="Q4454" i="11"/>
  <c r="Q4465" i="11"/>
  <c r="Q4469" i="11"/>
  <c r="Q4475" i="11"/>
  <c r="Q4477" i="11"/>
  <c r="Q4482" i="11"/>
  <c r="Q4497" i="11"/>
  <c r="Q4501" i="11"/>
  <c r="Q4502" i="11"/>
  <c r="Q4526" i="11"/>
  <c r="Q4491" i="11"/>
  <c r="Q4509" i="11"/>
  <c r="Q4515" i="11"/>
  <c r="Q4524" i="11"/>
  <c r="Q4486" i="11"/>
  <c r="Q4494" i="11"/>
  <c r="Q4512" i="11"/>
  <c r="Q4503" i="11"/>
  <c r="Q4483" i="11"/>
  <c r="Q4485" i="11"/>
  <c r="Q4506" i="11"/>
  <c r="Q4513" i="11"/>
  <c r="Q4520" i="11"/>
  <c r="Q4537" i="11"/>
  <c r="Q4549" i="11"/>
  <c r="Q4593" i="11"/>
  <c r="Q4536" i="11"/>
  <c r="Q4548" i="11"/>
  <c r="Q4619" i="11"/>
  <c r="Q4531" i="11"/>
  <c r="Q4543" i="11"/>
  <c r="Q4555" i="11"/>
  <c r="Q4558" i="11"/>
  <c r="Q4560" i="11"/>
  <c r="Q4617" i="11"/>
  <c r="Q4621" i="11"/>
  <c r="Q4519" i="11"/>
  <c r="Q4542" i="11"/>
  <c r="Q4554" i="11"/>
  <c r="Q4596" i="11"/>
  <c r="Q4599" i="11"/>
  <c r="Q4636" i="11"/>
  <c r="Q4561" i="11"/>
  <c r="Q4567" i="11"/>
  <c r="Q4573" i="11"/>
  <c r="Q4579" i="11"/>
  <c r="Q4585" i="11"/>
  <c r="Q4591" i="11"/>
  <c r="Q4629" i="11"/>
  <c r="Q4641" i="11"/>
  <c r="Q4653" i="11"/>
  <c r="Q4669" i="11"/>
  <c r="Q4687" i="11"/>
  <c r="Q4705" i="11"/>
  <c r="Q4521" i="11"/>
  <c r="Q4527" i="11"/>
  <c r="Q4533" i="11"/>
  <c r="Q4539" i="11"/>
  <c r="Q4545" i="11"/>
  <c r="Q4551" i="11"/>
  <c r="Q4557" i="11"/>
  <c r="Q4563" i="11"/>
  <c r="Q4569" i="11"/>
  <c r="Q4575" i="11"/>
  <c r="Q4581" i="11"/>
  <c r="Q4587" i="11"/>
  <c r="Q4623" i="11"/>
  <c r="Q4675" i="11"/>
  <c r="Q4693" i="11"/>
  <c r="Q4624" i="11"/>
  <c r="Q4635" i="11"/>
  <c r="Q4647" i="11"/>
  <c r="Q4597" i="11"/>
  <c r="Q4607" i="11"/>
  <c r="Q4609" i="11"/>
  <c r="Q4618" i="11"/>
  <c r="Q4630" i="11"/>
  <c r="Q4633" i="11"/>
  <c r="Q4645" i="11"/>
  <c r="Q4663" i="11"/>
  <c r="Q4681" i="11"/>
  <c r="Q4699" i="11"/>
  <c r="Q4566" i="11"/>
  <c r="Q4572" i="11"/>
  <c r="Q4578" i="11"/>
  <c r="Q4584" i="11"/>
  <c r="Q4590" i="11"/>
  <c r="Q4594" i="11"/>
  <c r="Q4603" i="11"/>
  <c r="Q4605" i="11"/>
  <c r="Q4729" i="11"/>
  <c r="Q4738" i="11"/>
  <c r="Q4678" i="11"/>
  <c r="Q4684" i="11"/>
  <c r="Q4710" i="11"/>
  <c r="Q4711" i="11"/>
  <c r="Q4724" i="11"/>
  <c r="Q4728" i="11"/>
  <c r="Q4752" i="11"/>
  <c r="Q4602" i="11"/>
  <c r="Q4608" i="11"/>
  <c r="Q4614" i="11"/>
  <c r="Q4620" i="11"/>
  <c r="Q4626" i="11"/>
  <c r="Q4632" i="11"/>
  <c r="Q4638" i="11"/>
  <c r="Q4644" i="11"/>
  <c r="Q4650" i="11"/>
  <c r="Q4656" i="11"/>
  <c r="Q4662" i="11"/>
  <c r="Q4668" i="11"/>
  <c r="Q4674" i="11"/>
  <c r="Q4680" i="11"/>
  <c r="Q4686" i="11"/>
  <c r="Q4692" i="11"/>
  <c r="Q4698" i="11"/>
  <c r="Q4704" i="11"/>
  <c r="Q4716" i="11"/>
  <c r="Q4723" i="11"/>
  <c r="Q4740" i="11"/>
  <c r="Q4746" i="11"/>
  <c r="Q4773" i="11"/>
  <c r="Q4717" i="11"/>
  <c r="Q4735" i="11"/>
  <c r="Q4767" i="11"/>
  <c r="Q4770" i="11"/>
  <c r="Q4788" i="11"/>
  <c r="Q4761" i="11"/>
  <c r="Q4764" i="11"/>
  <c r="Q4659" i="11"/>
  <c r="Q4665" i="11"/>
  <c r="Q4671" i="11"/>
  <c r="Q4677" i="11"/>
  <c r="Q4683" i="11"/>
  <c r="Q4689" i="11"/>
  <c r="Q4695" i="11"/>
  <c r="Q4701" i="11"/>
  <c r="Q4707" i="11"/>
  <c r="Q4734" i="11"/>
  <c r="Q4750" i="11"/>
  <c r="Q4755" i="11"/>
  <c r="Q4758" i="11"/>
  <c r="Q4741" i="11"/>
  <c r="Q4747" i="11"/>
  <c r="Q4777" i="11"/>
  <c r="Q4795" i="11"/>
  <c r="Q4794" i="11"/>
  <c r="Q4889" i="11"/>
  <c r="Q4762" i="11"/>
  <c r="Q4768" i="11"/>
  <c r="Q4778" i="11"/>
  <c r="Q4780" i="11"/>
  <c r="Q4789" i="11"/>
  <c r="Q4833" i="11"/>
  <c r="Q4838" i="11"/>
  <c r="Q4753" i="11"/>
  <c r="Q4759" i="11"/>
  <c r="Q4765" i="11"/>
  <c r="Q4771" i="11"/>
  <c r="Q4774" i="11"/>
  <c r="Q4776" i="11"/>
  <c r="Q4783" i="11"/>
  <c r="Q4798" i="11"/>
  <c r="Q4861" i="11"/>
  <c r="Q4854" i="11"/>
  <c r="Q4779" i="11"/>
  <c r="Q4785" i="11"/>
  <c r="Q4791" i="11"/>
  <c r="Q4797" i="11"/>
  <c r="Q4802" i="11"/>
  <c r="Q4808" i="11"/>
  <c r="Q4814" i="11"/>
  <c r="Q4820" i="11"/>
  <c r="Q4803" i="11"/>
  <c r="Q4809" i="11"/>
  <c r="Q4815" i="11"/>
  <c r="Q4821" i="11"/>
  <c r="Q4827" i="11"/>
  <c r="Q4832" i="11"/>
  <c r="Q4800" i="11"/>
  <c r="Q4826" i="11"/>
  <c r="Q4839" i="11"/>
  <c r="Q4842" i="11"/>
  <c r="Q4844" i="11"/>
  <c r="Q4848" i="11"/>
  <c r="Q4845" i="11"/>
  <c r="Q4851" i="11"/>
  <c r="Q4857" i="11"/>
  <c r="Q4864" i="11"/>
  <c r="Q4876" i="11"/>
  <c r="Q4878" i="11"/>
  <c r="Q4805" i="11"/>
  <c r="Q4811" i="11"/>
  <c r="Q4817" i="11"/>
  <c r="Q4823" i="11"/>
  <c r="Q4829" i="11"/>
  <c r="Q4835" i="11"/>
  <c r="Q4841" i="11"/>
  <c r="Q4847" i="11"/>
  <c r="Q4853" i="11"/>
  <c r="Q4871" i="11"/>
  <c r="Q4872" i="11"/>
  <c r="Q4850" i="11"/>
  <c r="Q4856" i="11"/>
  <c r="Q4862" i="11"/>
  <c r="Q4870" i="11"/>
  <c r="Q4874" i="11"/>
  <c r="Q4877" i="11"/>
  <c r="Q4886" i="11"/>
  <c r="Q4882" i="11"/>
  <c r="Q4894" i="11"/>
  <c r="Q4910" i="11"/>
  <c r="Q4922" i="11"/>
  <c r="Q4945" i="11"/>
  <c r="Q4888" i="11"/>
  <c r="Q4900" i="11"/>
  <c r="Q4904" i="11"/>
  <c r="Q4906" i="11"/>
  <c r="Q4883" i="11"/>
  <c r="Q4895" i="11"/>
  <c r="Q4898" i="11"/>
  <c r="Q4934" i="11"/>
  <c r="Q4915" i="11"/>
  <c r="Q4901" i="11"/>
  <c r="Q4907" i="11"/>
  <c r="Q4913" i="11"/>
  <c r="Q4917" i="11"/>
  <c r="Q4919" i="11"/>
  <c r="Q4921" i="11"/>
  <c r="Q4928" i="11"/>
  <c r="Q4939" i="11"/>
  <c r="Q4867" i="11"/>
  <c r="Q4873" i="11"/>
  <c r="Q4879" i="11"/>
  <c r="Q4885" i="11"/>
  <c r="Q4891" i="11"/>
  <c r="Q4897" i="11"/>
  <c r="Q4903" i="11"/>
  <c r="Q4909" i="11"/>
  <c r="Q4916" i="11"/>
  <c r="Q4959" i="11"/>
  <c r="Q4933" i="11"/>
  <c r="Q4943" i="11"/>
  <c r="Q4957" i="11"/>
  <c r="Q4961" i="11"/>
  <c r="Q4929" i="11"/>
  <c r="Q4931" i="11"/>
  <c r="Q4940" i="11"/>
  <c r="Q4912" i="11"/>
  <c r="Q4923" i="11"/>
  <c r="Q4925" i="11"/>
  <c r="Q4927" i="11"/>
  <c r="Q4949" i="11"/>
  <c r="Q4970" i="11"/>
  <c r="Q4946" i="11"/>
  <c r="Q4963" i="11"/>
  <c r="Q4918" i="11"/>
  <c r="Q4924" i="11"/>
  <c r="Q4930" i="11"/>
  <c r="Q4936" i="11"/>
  <c r="Q4942" i="11"/>
  <c r="Q4977" i="11"/>
  <c r="Q4969" i="11"/>
  <c r="Q4976" i="11"/>
  <c r="Q4958" i="11"/>
  <c r="Q4964" i="11"/>
  <c r="Q4967" i="11"/>
  <c r="Q4973" i="11"/>
  <c r="Q4952" i="11"/>
  <c r="Q4975" i="11"/>
  <c r="Q4991" i="11"/>
  <c r="Q4948" i="11"/>
  <c r="Q4954" i="11"/>
  <c r="Q4960" i="11"/>
  <c r="Q4966" i="11"/>
  <c r="Q4985" i="11"/>
  <c r="Q4992" i="11"/>
  <c r="Q5000" i="11"/>
  <c r="Q4989" i="11"/>
  <c r="Q4982" i="11"/>
  <c r="Q4999" i="11"/>
  <c r="Q5002" i="11"/>
  <c r="Q4988" i="11"/>
  <c r="Q5009" i="11"/>
  <c r="Q5010" i="11"/>
  <c r="Q5005" i="11"/>
  <c r="Q5006" i="11"/>
  <c r="Q4995" i="11"/>
  <c r="Q5008" i="11"/>
  <c r="X1204" i="8"/>
  <c r="W1203" i="8"/>
  <c r="W1201" i="8"/>
  <c r="V1188" i="8"/>
  <c r="V1170" i="8"/>
  <c r="X1168" i="8"/>
  <c r="W1161" i="8"/>
  <c r="V1152" i="8"/>
  <c r="V1150" i="8"/>
  <c r="W1137" i="8"/>
  <c r="W1131" i="8"/>
  <c r="V1128" i="8"/>
  <c r="W1113" i="8"/>
  <c r="X1108" i="8"/>
  <c r="W1107" i="8"/>
  <c r="V1104" i="8"/>
  <c r="X1102" i="8"/>
  <c r="X1096" i="8"/>
  <c r="X1090" i="8"/>
  <c r="X1084" i="8"/>
  <c r="W1071" i="8"/>
  <c r="V1066" i="8"/>
  <c r="X1058" i="8"/>
  <c r="W1057" i="8"/>
  <c r="W1047" i="8"/>
  <c r="V1044" i="8"/>
  <c r="X1041" i="8"/>
  <c r="V1040" i="8"/>
  <c r="W1039" i="8"/>
  <c r="V1038" i="8"/>
  <c r="V1022" i="8"/>
  <c r="W1017" i="8"/>
  <c r="X1011" i="8"/>
  <c r="X1005" i="8"/>
  <c r="X1002" i="8"/>
  <c r="V1000" i="8"/>
  <c r="V988" i="8"/>
  <c r="W987" i="8"/>
  <c r="W969" i="8"/>
  <c r="V958" i="8"/>
  <c r="X942" i="8"/>
  <c r="X930" i="8"/>
  <c r="X918" i="8"/>
  <c r="X912" i="8"/>
  <c r="V895" i="8"/>
  <c r="X887" i="8"/>
  <c r="X883" i="8"/>
  <c r="X876" i="8"/>
  <c r="X875" i="8"/>
  <c r="W871" i="8"/>
  <c r="X852" i="8"/>
  <c r="X840" i="8"/>
  <c r="X828" i="8"/>
  <c r="W824" i="8"/>
  <c r="X822" i="8"/>
  <c r="V818" i="8"/>
  <c r="X815" i="8"/>
  <c r="X803" i="8"/>
  <c r="X799" i="8"/>
  <c r="V788" i="8"/>
  <c r="X774" i="8"/>
  <c r="X768" i="8"/>
  <c r="V752" i="8"/>
  <c r="X744" i="8"/>
  <c r="X740" i="8"/>
  <c r="X689" i="8"/>
  <c r="X686" i="8"/>
  <c r="X683" i="8"/>
  <c r="V680" i="8"/>
  <c r="X672" i="8"/>
  <c r="X668" i="8"/>
  <c r="X665" i="8"/>
  <c r="V662" i="8"/>
  <c r="X653" i="8"/>
  <c r="X647" i="8"/>
  <c r="X641" i="8"/>
  <c r="V632" i="8"/>
  <c r="W617" i="8"/>
  <c r="V590" i="8"/>
  <c r="V584" i="8"/>
  <c r="W581" i="8"/>
  <c r="X576" i="8"/>
  <c r="V572" i="8"/>
  <c r="X554" i="8"/>
  <c r="X548" i="8"/>
  <c r="X546" i="8"/>
  <c r="X539" i="8"/>
  <c r="V535" i="8"/>
  <c r="X527" i="8"/>
  <c r="X524" i="8"/>
  <c r="X518" i="8"/>
  <c r="V508" i="8"/>
  <c r="V505" i="8"/>
  <c r="V468" i="8"/>
  <c r="X443" i="8"/>
  <c r="X418" i="8"/>
  <c r="W415" i="8"/>
  <c r="W401" i="8"/>
  <c r="W389" i="8"/>
  <c r="W353" i="8"/>
  <c r="W341" i="8"/>
  <c r="W335" i="8"/>
  <c r="W329" i="8"/>
  <c r="W305" i="8"/>
  <c r="W287" i="8"/>
  <c r="W281" i="8"/>
  <c r="W275" i="8"/>
  <c r="X268" i="8"/>
  <c r="X262" i="8"/>
  <c r="X256" i="8"/>
  <c r="X217" i="8"/>
  <c r="W216" i="8"/>
  <c r="X214" i="8"/>
  <c r="X208" i="8"/>
  <c r="V204" i="8"/>
  <c r="X199" i="8"/>
  <c r="W191" i="8"/>
  <c r="W181" i="8"/>
  <c r="X178" i="8"/>
  <c r="V177" i="8"/>
  <c r="X175" i="8"/>
  <c r="X160" i="8"/>
  <c r="X157" i="8"/>
  <c r="W143" i="8"/>
  <c r="V117" i="8"/>
  <c r="X103" i="8"/>
  <c r="X57" i="8"/>
  <c r="X33" i="8"/>
  <c r="X27" i="8"/>
  <c r="X21" i="8"/>
  <c r="AA9" i="8"/>
  <c r="Z9" i="8"/>
  <c r="Y9" i="8"/>
  <c r="X9" i="8"/>
  <c r="W9" i="8"/>
  <c r="V9" i="8"/>
  <c r="U9" i="8"/>
  <c r="Q9" i="8"/>
  <c r="P9" i="8"/>
  <c r="P11" i="8"/>
  <c r="W115" i="8" s="1"/>
  <c r="O9" i="8"/>
  <c r="N9" i="8"/>
  <c r="W745" i="8"/>
  <c r="W1163" i="8"/>
  <c r="V1168" i="8"/>
  <c r="V1001" i="8"/>
  <c r="V384" i="8"/>
  <c r="W781" i="8"/>
  <c r="W860" i="8"/>
  <c r="W885" i="8"/>
  <c r="W1145" i="8"/>
  <c r="V1204" i="8"/>
  <c r="V499" i="8"/>
  <c r="W551" i="8"/>
  <c r="V793" i="8"/>
  <c r="W877" i="8"/>
  <c r="V1043" i="8"/>
  <c r="W499" i="8"/>
  <c r="W783" i="8"/>
  <c r="V926" i="8"/>
  <c r="X276" i="8"/>
  <c r="X975" i="8"/>
  <c r="V169" i="8"/>
  <c r="V360" i="8"/>
  <c r="V490" i="8"/>
  <c r="X635" i="8"/>
  <c r="X848" i="8"/>
  <c r="V889" i="8"/>
  <c r="V944" i="8"/>
  <c r="V971" i="8"/>
  <c r="W1033" i="8"/>
  <c r="W1093" i="8"/>
  <c r="V1157" i="8"/>
  <c r="W150" i="8"/>
  <c r="W186" i="8"/>
  <c r="W457" i="8"/>
  <c r="W1157" i="8"/>
  <c r="W475" i="8"/>
  <c r="W567" i="8"/>
  <c r="W873" i="8"/>
  <c r="V1085" i="8"/>
  <c r="W765" i="8"/>
  <c r="V781" i="8"/>
  <c r="X836" i="8"/>
  <c r="W1091" i="8"/>
  <c r="X1209" i="8"/>
  <c r="V33" i="8"/>
  <c r="W168" i="8"/>
  <c r="W683" i="8"/>
  <c r="V745" i="8"/>
  <c r="W1117" i="8"/>
  <c r="V1185" i="8"/>
  <c r="W727" i="8"/>
  <c r="V740" i="8"/>
  <c r="W793" i="8"/>
  <c r="W878" i="8"/>
  <c r="X889" i="8"/>
  <c r="V896" i="8"/>
  <c r="W96" i="8"/>
  <c r="V99" i="8"/>
  <c r="V141" i="8"/>
  <c r="V144" i="8"/>
  <c r="X169" i="8"/>
  <c r="X174" i="8"/>
  <c r="V199" i="8"/>
  <c r="V217" i="8"/>
  <c r="V234" i="8"/>
  <c r="X426" i="8"/>
  <c r="V482" i="8"/>
  <c r="W555" i="8"/>
  <c r="W621" i="8"/>
  <c r="W633" i="8"/>
  <c r="W669" i="8"/>
  <c r="V721" i="8"/>
  <c r="W757" i="8"/>
  <c r="X781" i="8"/>
  <c r="W800" i="8"/>
  <c r="W812" i="8"/>
  <c r="W842" i="8"/>
  <c r="W866" i="8"/>
  <c r="X878" i="8"/>
  <c r="X896" i="8"/>
  <c r="W103" i="8"/>
  <c r="X144" i="8"/>
  <c r="V168" i="8"/>
  <c r="V186" i="8"/>
  <c r="W217" i="8"/>
  <c r="X252" i="8"/>
  <c r="V312" i="8"/>
  <c r="X479" i="8"/>
  <c r="V595" i="8"/>
  <c r="V613" i="8"/>
  <c r="V673" i="8"/>
  <c r="X707" i="8"/>
  <c r="W721" i="8"/>
  <c r="X866" i="8"/>
  <c r="W902" i="8"/>
  <c r="W907" i="8"/>
  <c r="W931" i="8"/>
  <c r="V931" i="8"/>
  <c r="X24" i="8"/>
  <c r="X42" i="8"/>
  <c r="V222" i="8"/>
  <c r="V240" i="8"/>
  <c r="V324" i="8"/>
  <c r="V396" i="8"/>
  <c r="W465" i="8"/>
  <c r="W477" i="8"/>
  <c r="W483" i="8"/>
  <c r="W561" i="8"/>
  <c r="W595" i="8"/>
  <c r="W673" i="8"/>
  <c r="W733" i="8"/>
  <c r="W763" i="8"/>
  <c r="W785" i="8"/>
  <c r="V799" i="8"/>
  <c r="X18" i="8"/>
  <c r="V195" i="8"/>
  <c r="V198" i="8"/>
  <c r="V282" i="8"/>
  <c r="X420" i="8"/>
  <c r="V554" i="8"/>
  <c r="W627" i="8"/>
  <c r="X701" i="8"/>
  <c r="X763" i="8"/>
  <c r="W795" i="8"/>
  <c r="V60" i="8"/>
  <c r="V126" i="8"/>
  <c r="W198" i="8"/>
  <c r="V228" i="8"/>
  <c r="V246" i="8"/>
  <c r="V445" i="8"/>
  <c r="W573" i="8"/>
  <c r="W577" i="8"/>
  <c r="W589" i="8"/>
  <c r="V727" i="8"/>
  <c r="W1001" i="8"/>
  <c r="V1011" i="8"/>
  <c r="V1103" i="8"/>
  <c r="W1129" i="8"/>
  <c r="V1205" i="8"/>
  <c r="W1209" i="8"/>
  <c r="W920" i="8"/>
  <c r="V929" i="8"/>
  <c r="V975" i="8"/>
  <c r="W1061" i="8"/>
  <c r="W1119" i="8"/>
  <c r="W955" i="8"/>
  <c r="X1119" i="8"/>
  <c r="W1147" i="8"/>
  <c r="W1175" i="8"/>
  <c r="V965" i="8"/>
  <c r="W983" i="8"/>
  <c r="W993" i="8"/>
  <c r="W1075" i="8"/>
  <c r="W1085" i="8"/>
  <c r="W1097" i="8"/>
  <c r="W1159" i="8"/>
  <c r="W961" i="8"/>
  <c r="V1007" i="8"/>
  <c r="W1055" i="8"/>
  <c r="W1067" i="8"/>
  <c r="W1079" i="8"/>
  <c r="W1123" i="8"/>
  <c r="W1139" i="8"/>
  <c r="V1151" i="8"/>
  <c r="V24" i="8"/>
  <c r="X30" i="8"/>
  <c r="X34" i="8"/>
  <c r="X40" i="8"/>
  <c r="V42" i="8"/>
  <c r="V84" i="8"/>
  <c r="V103" i="8"/>
  <c r="W125" i="8"/>
  <c r="W126" i="8"/>
  <c r="W151" i="8"/>
  <c r="V174" i="8"/>
  <c r="W185" i="8"/>
  <c r="W253" i="8"/>
  <c r="W259" i="8"/>
  <c r="X271" i="8"/>
  <c r="V276" i="8"/>
  <c r="X277" i="8"/>
  <c r="W293" i="8"/>
  <c r="W299" i="8"/>
  <c r="V318" i="8"/>
  <c r="W347" i="8"/>
  <c r="V366" i="8"/>
  <c r="V372" i="8"/>
  <c r="V378" i="8"/>
  <c r="X415" i="8"/>
  <c r="W419" i="8"/>
  <c r="V423" i="8"/>
  <c r="W445" i="8"/>
  <c r="X455" i="8"/>
  <c r="V457" i="8"/>
  <c r="X464" i="8"/>
  <c r="V478" i="8"/>
  <c r="X490" i="8"/>
  <c r="W497" i="8"/>
  <c r="V504" i="8"/>
  <c r="W505" i="8"/>
  <c r="W521" i="8"/>
  <c r="V524" i="8"/>
  <c r="X570" i="8"/>
  <c r="W571" i="8"/>
  <c r="V589" i="8"/>
  <c r="W609" i="8"/>
  <c r="W613" i="8"/>
  <c r="X632" i="8"/>
  <c r="W635" i="8"/>
  <c r="W639" i="8"/>
  <c r="W687" i="8"/>
  <c r="X710" i="8"/>
  <c r="W715" i="8"/>
  <c r="V775" i="8"/>
  <c r="X786" i="8"/>
  <c r="X792" i="8"/>
  <c r="W799" i="8"/>
  <c r="X805" i="8"/>
  <c r="W818" i="8"/>
  <c r="X824" i="8"/>
  <c r="V824" i="8"/>
  <c r="X830" i="8"/>
  <c r="W830" i="8"/>
  <c r="V830" i="8"/>
  <c r="X1083" i="8"/>
  <c r="W1099" i="8"/>
  <c r="W791" i="8"/>
  <c r="X956" i="8"/>
  <c r="W997" i="8"/>
  <c r="W1125" i="8"/>
  <c r="X63" i="8"/>
  <c r="V72" i="8"/>
  <c r="V79" i="8"/>
  <c r="V81" i="8"/>
  <c r="X88" i="8"/>
  <c r="V102" i="8"/>
  <c r="W167" i="8"/>
  <c r="W197" i="8"/>
  <c r="V210" i="8"/>
  <c r="V306" i="8"/>
  <c r="W323" i="8"/>
  <c r="V354" i="8"/>
  <c r="W383" i="8"/>
  <c r="V390" i="8"/>
  <c r="W395" i="8"/>
  <c r="V402" i="8"/>
  <c r="V470" i="8"/>
  <c r="V530" i="8"/>
  <c r="V536" i="8"/>
  <c r="X542" i="8"/>
  <c r="V608" i="8"/>
  <c r="W615" i="8"/>
  <c r="V638" i="8"/>
  <c r="X644" i="8"/>
  <c r="X650" i="8"/>
  <c r="V679" i="8"/>
  <c r="X692" i="8"/>
  <c r="V734" i="8"/>
  <c r="W767" i="8"/>
  <c r="V770" i="8"/>
  <c r="X791" i="8"/>
  <c r="X1089" i="8"/>
  <c r="W1089" i="8"/>
  <c r="W1177" i="8"/>
  <c r="X12" i="8"/>
  <c r="X16" i="8"/>
  <c r="X48" i="8"/>
  <c r="X52" i="8"/>
  <c r="W61" i="8"/>
  <c r="X66" i="8"/>
  <c r="X70" i="8"/>
  <c r="X72" i="8"/>
  <c r="V75" i="8"/>
  <c r="V90" i="8"/>
  <c r="X94" i="8"/>
  <c r="X112" i="8"/>
  <c r="V127" i="8"/>
  <c r="V153" i="8"/>
  <c r="V156" i="8"/>
  <c r="W162" i="8"/>
  <c r="V163" i="8"/>
  <c r="W173" i="8"/>
  <c r="V187" i="8"/>
  <c r="W221" i="8"/>
  <c r="W227" i="8"/>
  <c r="W233" i="8"/>
  <c r="W239" i="8"/>
  <c r="W245" i="8"/>
  <c r="W251" i="8"/>
  <c r="W265" i="8"/>
  <c r="W282" i="8"/>
  <c r="W283" i="8"/>
  <c r="V294" i="8"/>
  <c r="V300" i="8"/>
  <c r="W317" i="8"/>
  <c r="V348" i="8"/>
  <c r="W365" i="8"/>
  <c r="W371" i="8"/>
  <c r="W377" i="8"/>
  <c r="V435" i="8"/>
  <c r="X438" i="8"/>
  <c r="W449" i="8"/>
  <c r="V462" i="8"/>
  <c r="X472" i="8"/>
  <c r="W485" i="8"/>
  <c r="W511" i="8"/>
  <c r="X530" i="8"/>
  <c r="X533" i="8"/>
  <c r="W545" i="8"/>
  <c r="X551" i="8"/>
  <c r="V560" i="8"/>
  <c r="W585" i="8"/>
  <c r="W591" i="8"/>
  <c r="V607" i="8"/>
  <c r="X638" i="8"/>
  <c r="X642" i="8"/>
  <c r="X648" i="8"/>
  <c r="V656" i="8"/>
  <c r="W679" i="8"/>
  <c r="X690" i="8"/>
  <c r="X737" i="8"/>
  <c r="X767" i="8"/>
  <c r="X770" i="8"/>
  <c r="X798" i="8"/>
  <c r="V829" i="8"/>
  <c r="X913" i="8"/>
  <c r="V913" i="8"/>
  <c r="X966" i="8"/>
  <c r="W973" i="8"/>
  <c r="W1019" i="8"/>
  <c r="V1019" i="8"/>
  <c r="X1036" i="8"/>
  <c r="V1036" i="8"/>
  <c r="X1054" i="8"/>
  <c r="V1054" i="8"/>
  <c r="W1109" i="8"/>
  <c r="V1158" i="8"/>
  <c r="X1197" i="8"/>
  <c r="W1197" i="8"/>
  <c r="V15" i="8"/>
  <c r="X37" i="8"/>
  <c r="V45" i="8"/>
  <c r="V51" i="8"/>
  <c r="X54" i="8"/>
  <c r="V69" i="8"/>
  <c r="V85" i="8"/>
  <c r="X90" i="8"/>
  <c r="V93" i="8"/>
  <c r="X109" i="8"/>
  <c r="V120" i="8"/>
  <c r="V123" i="8"/>
  <c r="X127" i="8"/>
  <c r="V133" i="8"/>
  <c r="V139" i="8"/>
  <c r="W145" i="8"/>
  <c r="X148" i="8"/>
  <c r="X156" i="8"/>
  <c r="W163" i="8"/>
  <c r="V165" i="8"/>
  <c r="V183" i="8"/>
  <c r="X187" i="8"/>
  <c r="W192" i="8"/>
  <c r="W205" i="8"/>
  <c r="W211" i="8"/>
  <c r="X223" i="8"/>
  <c r="X229" i="8"/>
  <c r="X235" i="8"/>
  <c r="X241" i="8"/>
  <c r="X247" i="8"/>
  <c r="V273" i="8"/>
  <c r="V279" i="8"/>
  <c r="X282" i="8"/>
  <c r="X283" i="8"/>
  <c r="V288" i="8"/>
  <c r="W311" i="8"/>
  <c r="V330" i="8"/>
  <c r="V336" i="8"/>
  <c r="V342" i="8"/>
  <c r="W359" i="8"/>
  <c r="V429" i="8"/>
  <c r="X432" i="8"/>
  <c r="W451" i="8"/>
  <c r="W453" i="8"/>
  <c r="X473" i="8"/>
  <c r="X485" i="8"/>
  <c r="V488" i="8"/>
  <c r="V492" i="8"/>
  <c r="W509" i="8"/>
  <c r="X515" i="8"/>
  <c r="V517" i="8"/>
  <c r="V518" i="8"/>
  <c r="W531" i="8"/>
  <c r="W539" i="8"/>
  <c r="X545" i="8"/>
  <c r="W557" i="8"/>
  <c r="X560" i="8"/>
  <c r="X564" i="8"/>
  <c r="W565" i="8"/>
  <c r="W579" i="8"/>
  <c r="X582" i="8"/>
  <c r="W583" i="8"/>
  <c r="V596" i="8"/>
  <c r="X600" i="8"/>
  <c r="V601" i="8"/>
  <c r="W607" i="8"/>
  <c r="V614" i="8"/>
  <c r="X618" i="8"/>
  <c r="W619" i="8"/>
  <c r="X624" i="8"/>
  <c r="V625" i="8"/>
  <c r="W629" i="8"/>
  <c r="W641" i="8"/>
  <c r="W647" i="8"/>
  <c r="X659" i="8"/>
  <c r="V686" i="8"/>
  <c r="W689" i="8"/>
  <c r="W693" i="8"/>
  <c r="X696" i="8"/>
  <c r="V697" i="8"/>
  <c r="X749" i="8"/>
  <c r="V758" i="8"/>
  <c r="V776" i="8"/>
  <c r="X797" i="8"/>
  <c r="V841" i="8"/>
  <c r="X938" i="8"/>
  <c r="V938" i="8"/>
  <c r="V1032" i="8"/>
  <c r="W1063" i="8"/>
  <c r="X15" i="8"/>
  <c r="X51" i="8"/>
  <c r="X85" i="8"/>
  <c r="X120" i="8"/>
  <c r="X133" i="8"/>
  <c r="X145" i="8"/>
  <c r="X192" i="8"/>
  <c r="X205" i="8"/>
  <c r="X211" i="8"/>
  <c r="X557" i="8"/>
  <c r="W601" i="8"/>
  <c r="W625" i="8"/>
  <c r="X629" i="8"/>
  <c r="W697" i="8"/>
  <c r="X704" i="8"/>
  <c r="V710" i="8"/>
  <c r="X714" i="8"/>
  <c r="V715" i="8"/>
  <c r="V722" i="8"/>
  <c r="V728" i="8"/>
  <c r="X732" i="8"/>
  <c r="V733" i="8"/>
  <c r="X756" i="8"/>
  <c r="V757" i="8"/>
  <c r="V763" i="8"/>
  <c r="W775" i="8"/>
  <c r="X870" i="8"/>
  <c r="X963" i="8"/>
  <c r="W963" i="8"/>
  <c r="X1023" i="8"/>
  <c r="W1023" i="8"/>
  <c r="X1156" i="8"/>
  <c r="V1156" i="8"/>
  <c r="W836" i="8"/>
  <c r="X842" i="8"/>
  <c r="V871" i="8"/>
  <c r="X872" i="8"/>
  <c r="X877" i="8"/>
  <c r="W883" i="8"/>
  <c r="X888" i="8"/>
  <c r="V920" i="8"/>
  <c r="X929" i="8"/>
  <c r="X932" i="8"/>
  <c r="V943" i="8"/>
  <c r="X947" i="8"/>
  <c r="V954" i="8"/>
  <c r="W967" i="8"/>
  <c r="X969" i="8"/>
  <c r="X987" i="8"/>
  <c r="X993" i="8"/>
  <c r="W1007" i="8"/>
  <c r="X1047" i="8"/>
  <c r="V1055" i="8"/>
  <c r="V1074" i="8"/>
  <c r="V1092" i="8"/>
  <c r="X1191" i="8"/>
  <c r="X785" i="8"/>
  <c r="X788" i="8"/>
  <c r="V800" i="8"/>
  <c r="V812" i="8"/>
  <c r="W848" i="8"/>
  <c r="V860" i="8"/>
  <c r="X871" i="8"/>
  <c r="X902" i="8"/>
  <c r="X911" i="8"/>
  <c r="X920" i="8"/>
  <c r="X944" i="8"/>
  <c r="W971" i="8"/>
  <c r="X1066" i="8"/>
  <c r="W1103" i="8"/>
  <c r="W1105" i="8"/>
  <c r="V1121" i="8"/>
  <c r="W1151" i="8"/>
  <c r="W1153" i="8"/>
  <c r="V1187" i="8"/>
  <c r="W1189" i="8"/>
  <c r="X1174" i="8"/>
  <c r="X809" i="8"/>
  <c r="V823" i="8"/>
  <c r="V842" i="8"/>
  <c r="X857" i="8"/>
  <c r="X894" i="8"/>
  <c r="W896" i="8"/>
  <c r="X907" i="8"/>
  <c r="W909" i="8"/>
  <c r="V919" i="8"/>
  <c r="X926" i="8"/>
  <c r="V960" i="8"/>
  <c r="W965" i="8"/>
  <c r="V974" i="8"/>
  <c r="W975" i="8"/>
  <c r="V1006" i="8"/>
  <c r="W1011" i="8"/>
  <c r="W1041" i="8"/>
  <c r="W1043" i="8"/>
  <c r="V1061" i="8"/>
  <c r="V1067" i="8"/>
  <c r="V1079" i="8"/>
  <c r="V1090" i="8"/>
  <c r="V1091" i="8"/>
  <c r="W1095" i="8"/>
  <c r="V1102" i="8"/>
  <c r="V1134" i="8"/>
  <c r="W1135" i="8"/>
  <c r="W1141" i="8"/>
  <c r="X1144" i="8"/>
  <c r="V1149" i="8"/>
  <c r="X1150" i="8"/>
  <c r="W1165" i="8"/>
  <c r="V1169" i="8"/>
  <c r="W1173" i="8"/>
  <c r="V1179" i="8"/>
  <c r="V1182" i="8"/>
  <c r="W1183" i="8"/>
  <c r="V1192" i="8"/>
  <c r="V1193" i="8"/>
  <c r="V1199" i="8"/>
  <c r="X1203" i="8"/>
  <c r="W1111" i="8"/>
  <c r="V1115" i="8"/>
  <c r="X1138" i="8"/>
  <c r="W1143" i="8"/>
  <c r="X1162" i="8"/>
  <c r="W1169" i="8"/>
  <c r="W1171" i="8"/>
  <c r="W1191" i="8"/>
  <c r="X1192" i="8"/>
  <c r="V1200" i="8"/>
  <c r="W180" i="8"/>
  <c r="V180" i="8"/>
  <c r="X184" i="8"/>
  <c r="V189" i="8"/>
  <c r="X193" i="8"/>
  <c r="V193" i="8"/>
  <c r="V207" i="8"/>
  <c r="V255" i="8"/>
  <c r="W263" i="8"/>
  <c r="V270" i="8"/>
  <c r="W295" i="8"/>
  <c r="X295" i="8"/>
  <c r="W331" i="8"/>
  <c r="X331" i="8"/>
  <c r="W367" i="8"/>
  <c r="X367" i="8"/>
  <c r="W391" i="8"/>
  <c r="X391" i="8"/>
  <c r="W403" i="8"/>
  <c r="X403" i="8"/>
  <c r="W409" i="8"/>
  <c r="X409" i="8"/>
  <c r="X666" i="8"/>
  <c r="X22" i="8"/>
  <c r="X55" i="8"/>
  <c r="X58" i="8"/>
  <c r="V78" i="8"/>
  <c r="W79" i="8"/>
  <c r="V108" i="8"/>
  <c r="X114" i="8"/>
  <c r="W131" i="8"/>
  <c r="W137" i="8"/>
  <c r="W139" i="8"/>
  <c r="X150" i="8"/>
  <c r="V157" i="8"/>
  <c r="X180" i="8"/>
  <c r="W193" i="8"/>
  <c r="X204" i="8"/>
  <c r="W204" i="8"/>
  <c r="X210" i="8"/>
  <c r="V213" i="8"/>
  <c r="X270" i="8"/>
  <c r="W301" i="8"/>
  <c r="X301" i="8"/>
  <c r="W337" i="8"/>
  <c r="X337" i="8"/>
  <c r="W373" i="8"/>
  <c r="X373" i="8"/>
  <c r="W495" i="8"/>
  <c r="X569" i="8"/>
  <c r="W569" i="8"/>
  <c r="X19" i="8"/>
  <c r="V39" i="8"/>
  <c r="X43" i="8"/>
  <c r="X45" i="8"/>
  <c r="X60" i="8"/>
  <c r="X78" i="8"/>
  <c r="X79" i="8"/>
  <c r="X82" i="8"/>
  <c r="X84" i="8"/>
  <c r="V87" i="8"/>
  <c r="V91" i="8"/>
  <c r="W95" i="8"/>
  <c r="W127" i="8"/>
  <c r="V132" i="8"/>
  <c r="W133" i="8"/>
  <c r="V138" i="8"/>
  <c r="X139" i="8"/>
  <c r="X142" i="8"/>
  <c r="W144" i="8"/>
  <c r="W155" i="8"/>
  <c r="W175" i="8"/>
  <c r="V175" i="8"/>
  <c r="X216" i="8"/>
  <c r="V219" i="8"/>
  <c r="V225" i="8"/>
  <c r="V231" i="8"/>
  <c r="V237" i="8"/>
  <c r="V243" i="8"/>
  <c r="V249" i="8"/>
  <c r="W257" i="8"/>
  <c r="X264" i="8"/>
  <c r="V264" i="8"/>
  <c r="V267" i="8"/>
  <c r="W307" i="8"/>
  <c r="X307" i="8"/>
  <c r="W343" i="8"/>
  <c r="X343" i="8"/>
  <c r="W379" i="8"/>
  <c r="X379" i="8"/>
  <c r="X486" i="8"/>
  <c r="V486" i="8"/>
  <c r="X13" i="8"/>
  <c r="V18" i="8"/>
  <c r="V27" i="8"/>
  <c r="X31" i="8"/>
  <c r="V36" i="8"/>
  <c r="W37" i="8"/>
  <c r="X39" i="8"/>
  <c r="X49" i="8"/>
  <c r="V54" i="8"/>
  <c r="V63" i="8"/>
  <c r="X67" i="8"/>
  <c r="X73" i="8"/>
  <c r="X76" i="8"/>
  <c r="V96" i="8"/>
  <c r="V97" i="8"/>
  <c r="X106" i="8"/>
  <c r="X108" i="8"/>
  <c r="V111" i="8"/>
  <c r="V115" i="8"/>
  <c r="V121" i="8"/>
  <c r="X130" i="8"/>
  <c r="W132" i="8"/>
  <c r="X136" i="8"/>
  <c r="W138" i="8"/>
  <c r="V147" i="8"/>
  <c r="V151" i="8"/>
  <c r="W157" i="8"/>
  <c r="V162" i="8"/>
  <c r="X166" i="8"/>
  <c r="W179" i="8"/>
  <c r="X190" i="8"/>
  <c r="W210" i="8"/>
  <c r="V216" i="8"/>
  <c r="W313" i="8"/>
  <c r="X313" i="8"/>
  <c r="W349" i="8"/>
  <c r="X349" i="8"/>
  <c r="W385" i="8"/>
  <c r="X385" i="8"/>
  <c r="W397" i="8"/>
  <c r="X397" i="8"/>
  <c r="W503" i="8"/>
  <c r="X503" i="8"/>
  <c r="W507" i="8"/>
  <c r="V626" i="8"/>
  <c r="X626" i="8"/>
  <c r="W661" i="8"/>
  <c r="V661" i="8"/>
  <c r="X91" i="8"/>
  <c r="X132" i="8"/>
  <c r="X138" i="8"/>
  <c r="X181" i="8"/>
  <c r="W209" i="8"/>
  <c r="X258" i="8"/>
  <c r="V258" i="8"/>
  <c r="V261" i="8"/>
  <c r="W269" i="8"/>
  <c r="W319" i="8"/>
  <c r="X319" i="8"/>
  <c r="W355" i="8"/>
  <c r="X355" i="8"/>
  <c r="V458" i="8"/>
  <c r="V463" i="8"/>
  <c r="X463" i="8"/>
  <c r="W463" i="8"/>
  <c r="X516" i="8"/>
  <c r="X540" i="8"/>
  <c r="V12" i="8"/>
  <c r="V21" i="8"/>
  <c r="X25" i="8"/>
  <c r="X28" i="8"/>
  <c r="V30" i="8"/>
  <c r="X36" i="8"/>
  <c r="X46" i="8"/>
  <c r="W47" i="8"/>
  <c r="V48" i="8"/>
  <c r="V57" i="8"/>
  <c r="X61" i="8"/>
  <c r="X64" i="8"/>
  <c r="V66" i="8"/>
  <c r="X96" i="8"/>
  <c r="X97" i="8"/>
  <c r="X100" i="8"/>
  <c r="X102" i="8"/>
  <c r="V105" i="8"/>
  <c r="V109" i="8"/>
  <c r="V114" i="8"/>
  <c r="X115" i="8"/>
  <c r="X118" i="8"/>
  <c r="X121" i="8"/>
  <c r="X124" i="8"/>
  <c r="X126" i="8"/>
  <c r="V129" i="8"/>
  <c r="V135" i="8"/>
  <c r="V145" i="8"/>
  <c r="W149" i="8"/>
  <c r="V150" i="8"/>
  <c r="X151" i="8"/>
  <c r="X154" i="8"/>
  <c r="W156" i="8"/>
  <c r="V159" i="8"/>
  <c r="W161" i="8"/>
  <c r="X162" i="8"/>
  <c r="X163" i="8"/>
  <c r="V171" i="8"/>
  <c r="X172" i="8"/>
  <c r="V181" i="8"/>
  <c r="X202" i="8"/>
  <c r="W203" i="8"/>
  <c r="W215" i="8"/>
  <c r="X220" i="8"/>
  <c r="W223" i="8"/>
  <c r="X226" i="8"/>
  <c r="W229" i="8"/>
  <c r="X232" i="8"/>
  <c r="W235" i="8"/>
  <c r="X238" i="8"/>
  <c r="W241" i="8"/>
  <c r="X244" i="8"/>
  <c r="W247" i="8"/>
  <c r="X250" i="8"/>
  <c r="W289" i="8"/>
  <c r="X289" i="8"/>
  <c r="W325" i="8"/>
  <c r="X325" i="8"/>
  <c r="W361" i="8"/>
  <c r="X361" i="8"/>
  <c r="V417" i="8"/>
  <c r="X456" i="8"/>
  <c r="V456" i="8"/>
  <c r="W459" i="8"/>
  <c r="W461" i="8"/>
  <c r="X461" i="8"/>
  <c r="V547" i="8"/>
  <c r="W547" i="8"/>
  <c r="X578" i="8"/>
  <c r="V578" i="8"/>
  <c r="W407" i="8"/>
  <c r="V408" i="8"/>
  <c r="W413" i="8"/>
  <c r="X452" i="8"/>
  <c r="V474" i="8"/>
  <c r="W479" i="8"/>
  <c r="V500" i="8"/>
  <c r="W501" i="8"/>
  <c r="X508" i="8"/>
  <c r="X521" i="8"/>
  <c r="W525" i="8"/>
  <c r="X528" i="8"/>
  <c r="V529" i="8"/>
  <c r="W537" i="8"/>
  <c r="V541" i="8"/>
  <c r="W541" i="8"/>
  <c r="W563" i="8"/>
  <c r="V566" i="8"/>
  <c r="X572" i="8"/>
  <c r="W597" i="8"/>
  <c r="X620" i="8"/>
  <c r="W623" i="8"/>
  <c r="X630" i="8"/>
  <c r="X168" i="8"/>
  <c r="X186" i="8"/>
  <c r="W199" i="8"/>
  <c r="X274" i="8"/>
  <c r="X280" i="8"/>
  <c r="X288" i="8"/>
  <c r="X294" i="8"/>
  <c r="X300" i="8"/>
  <c r="X306" i="8"/>
  <c r="X312" i="8"/>
  <c r="X318" i="8"/>
  <c r="X324" i="8"/>
  <c r="X330" i="8"/>
  <c r="X336" i="8"/>
  <c r="X342" i="8"/>
  <c r="X348" i="8"/>
  <c r="X354" i="8"/>
  <c r="X360" i="8"/>
  <c r="X366" i="8"/>
  <c r="X372" i="8"/>
  <c r="X378" i="8"/>
  <c r="X384" i="8"/>
  <c r="X390" i="8"/>
  <c r="X396" i="8"/>
  <c r="X402" i="8"/>
  <c r="X408" i="8"/>
  <c r="V414" i="8"/>
  <c r="W421" i="8"/>
  <c r="W427" i="8"/>
  <c r="W433" i="8"/>
  <c r="W439" i="8"/>
  <c r="W467" i="8"/>
  <c r="V469" i="8"/>
  <c r="V481" i="8"/>
  <c r="V487" i="8"/>
  <c r="W491" i="8"/>
  <c r="V493" i="8"/>
  <c r="X500" i="8"/>
  <c r="V510" i="8"/>
  <c r="W519" i="8"/>
  <c r="W523" i="8"/>
  <c r="W553" i="8"/>
  <c r="V553" i="8"/>
  <c r="X558" i="8"/>
  <c r="X566" i="8"/>
  <c r="X581" i="8"/>
  <c r="X590" i="8"/>
  <c r="X654" i="8"/>
  <c r="X286" i="8"/>
  <c r="X292" i="8"/>
  <c r="X298" i="8"/>
  <c r="X304" i="8"/>
  <c r="X310" i="8"/>
  <c r="X316" i="8"/>
  <c r="X322" i="8"/>
  <c r="X328" i="8"/>
  <c r="X334" i="8"/>
  <c r="X340" i="8"/>
  <c r="X346" i="8"/>
  <c r="X352" i="8"/>
  <c r="X358" i="8"/>
  <c r="X364" i="8"/>
  <c r="X370" i="8"/>
  <c r="X376" i="8"/>
  <c r="X382" i="8"/>
  <c r="X388" i="8"/>
  <c r="X394" i="8"/>
  <c r="X400" i="8"/>
  <c r="X406" i="8"/>
  <c r="X412" i="8"/>
  <c r="X414" i="8"/>
  <c r="V420" i="8"/>
  <c r="X421" i="8"/>
  <c r="W425" i="8"/>
  <c r="V426" i="8"/>
  <c r="X427" i="8"/>
  <c r="W431" i="8"/>
  <c r="V432" i="8"/>
  <c r="X433" i="8"/>
  <c r="W437" i="8"/>
  <c r="V438" i="8"/>
  <c r="W443" i="8"/>
  <c r="W455" i="8"/>
  <c r="X460" i="8"/>
  <c r="X467" i="8"/>
  <c r="W469" i="8"/>
  <c r="W481" i="8"/>
  <c r="W487" i="8"/>
  <c r="X491" i="8"/>
  <c r="W493" i="8"/>
  <c r="V496" i="8"/>
  <c r="X504" i="8"/>
  <c r="W515" i="8"/>
  <c r="W517" i="8"/>
  <c r="V523" i="8"/>
  <c r="X534" i="8"/>
  <c r="X575" i="8"/>
  <c r="X599" i="8"/>
  <c r="W599" i="8"/>
  <c r="X617" i="8"/>
  <c r="W655" i="8"/>
  <c r="V655" i="8"/>
  <c r="X660" i="8"/>
  <c r="W169" i="8"/>
  <c r="W174" i="8"/>
  <c r="W187" i="8"/>
  <c r="V192" i="8"/>
  <c r="X196" i="8"/>
  <c r="X198" i="8"/>
  <c r="V201" i="8"/>
  <c r="V205" i="8"/>
  <c r="V211" i="8"/>
  <c r="X222" i="8"/>
  <c r="X228" i="8"/>
  <c r="X234" i="8"/>
  <c r="X240" i="8"/>
  <c r="X246" i="8"/>
  <c r="V252" i="8"/>
  <c r="X253" i="8"/>
  <c r="X259" i="8"/>
  <c r="X265" i="8"/>
  <c r="W271" i="8"/>
  <c r="W277" i="8"/>
  <c r="V283" i="8"/>
  <c r="V285" i="8"/>
  <c r="V291" i="8"/>
  <c r="V297" i="8"/>
  <c r="V303" i="8"/>
  <c r="V309" i="8"/>
  <c r="V315" i="8"/>
  <c r="V321" i="8"/>
  <c r="V327" i="8"/>
  <c r="V333" i="8"/>
  <c r="V339" i="8"/>
  <c r="V345" i="8"/>
  <c r="V351" i="8"/>
  <c r="V357" i="8"/>
  <c r="V363" i="8"/>
  <c r="V369" i="8"/>
  <c r="V375" i="8"/>
  <c r="V381" i="8"/>
  <c r="V387" i="8"/>
  <c r="V393" i="8"/>
  <c r="V399" i="8"/>
  <c r="V405" i="8"/>
  <c r="V411" i="8"/>
  <c r="X424" i="8"/>
  <c r="X430" i="8"/>
  <c r="X436" i="8"/>
  <c r="X449" i="8"/>
  <c r="V451" i="8"/>
  <c r="X468" i="8"/>
  <c r="W471" i="8"/>
  <c r="W473" i="8"/>
  <c r="V475" i="8"/>
  <c r="X482" i="8"/>
  <c r="W489" i="8"/>
  <c r="X497" i="8"/>
  <c r="V506" i="8"/>
  <c r="X509" i="8"/>
  <c r="V511" i="8"/>
  <c r="V526" i="8"/>
  <c r="W535" i="8"/>
  <c r="X552" i="8"/>
  <c r="W559" i="8"/>
  <c r="V559" i="8"/>
  <c r="X563" i="8"/>
  <c r="W575" i="8"/>
  <c r="X584" i="8"/>
  <c r="W667" i="8"/>
  <c r="V667" i="8"/>
  <c r="X667" i="8"/>
  <c r="V520" i="8"/>
  <c r="W529" i="8"/>
  <c r="W587" i="8"/>
  <c r="X587" i="8"/>
  <c r="W593" i="8"/>
  <c r="X593" i="8"/>
  <c r="V602" i="8"/>
  <c r="X602" i="8"/>
  <c r="V620" i="8"/>
  <c r="X623" i="8"/>
  <c r="X605" i="8"/>
  <c r="X611" i="8"/>
  <c r="V631" i="8"/>
  <c r="V637" i="8"/>
  <c r="W643" i="8"/>
  <c r="W649" i="8"/>
  <c r="W657" i="8"/>
  <c r="W663" i="8"/>
  <c r="W671" i="8"/>
  <c r="X674" i="8"/>
  <c r="X677" i="8"/>
  <c r="V685" i="8"/>
  <c r="W691" i="8"/>
  <c r="W695" i="8"/>
  <c r="X698" i="8"/>
  <c r="X703" i="8"/>
  <c r="W711" i="8"/>
  <c r="W713" i="8"/>
  <c r="X716" i="8"/>
  <c r="X719" i="8"/>
  <c r="X725" i="8"/>
  <c r="W731" i="8"/>
  <c r="W735" i="8"/>
  <c r="W741" i="8"/>
  <c r="W743" i="8"/>
  <c r="X746" i="8"/>
  <c r="W753" i="8"/>
  <c r="W755" i="8"/>
  <c r="X761" i="8"/>
  <c r="W769" i="8"/>
  <c r="W771" i="8"/>
  <c r="W773" i="8"/>
  <c r="X779" i="8"/>
  <c r="W787" i="8"/>
  <c r="W789" i="8"/>
  <c r="W794" i="8"/>
  <c r="W801" i="8"/>
  <c r="V805" i="8"/>
  <c r="X806" i="8"/>
  <c r="W811" i="8"/>
  <c r="W813" i="8"/>
  <c r="W817" i="8"/>
  <c r="W819" i="8"/>
  <c r="X823" i="8"/>
  <c r="X829" i="8"/>
  <c r="X833" i="8"/>
  <c r="X841" i="8"/>
  <c r="X845" i="8"/>
  <c r="W853" i="8"/>
  <c r="X854" i="8"/>
  <c r="W859" i="8"/>
  <c r="W861" i="8"/>
  <c r="X863" i="8"/>
  <c r="V872" i="8"/>
  <c r="W884" i="8"/>
  <c r="X890" i="8"/>
  <c r="X895" i="8"/>
  <c r="X899" i="8"/>
  <c r="W908" i="8"/>
  <c r="X914" i="8"/>
  <c r="X919" i="8"/>
  <c r="X923" i="8"/>
  <c r="W927" i="8"/>
  <c r="X935" i="8"/>
  <c r="W939" i="8"/>
  <c r="V947" i="8"/>
  <c r="W977" i="8"/>
  <c r="X981" i="8"/>
  <c r="V989" i="8"/>
  <c r="W991" i="8"/>
  <c r="W995" i="8"/>
  <c r="V1005" i="8"/>
  <c r="W1013" i="8"/>
  <c r="V1014" i="8"/>
  <c r="X1017" i="8"/>
  <c r="W1025" i="8"/>
  <c r="V1031" i="8"/>
  <c r="X1048" i="8"/>
  <c r="V1048" i="8"/>
  <c r="V1060" i="8"/>
  <c r="W1069" i="8"/>
  <c r="W1087" i="8"/>
  <c r="W513" i="8"/>
  <c r="W527" i="8"/>
  <c r="W533" i="8"/>
  <c r="X536" i="8"/>
  <c r="V542" i="8"/>
  <c r="W543" i="8"/>
  <c r="V548" i="8"/>
  <c r="W549" i="8"/>
  <c r="V565" i="8"/>
  <c r="V571" i="8"/>
  <c r="V577" i="8"/>
  <c r="V583" i="8"/>
  <c r="X588" i="8"/>
  <c r="X594" i="8"/>
  <c r="X606" i="8"/>
  <c r="X612" i="8"/>
  <c r="V619" i="8"/>
  <c r="W631" i="8"/>
  <c r="W637" i="8"/>
  <c r="V644" i="8"/>
  <c r="W645" i="8"/>
  <c r="V650" i="8"/>
  <c r="W651" i="8"/>
  <c r="W653" i="8"/>
  <c r="X656" i="8"/>
  <c r="W659" i="8"/>
  <c r="X662" i="8"/>
  <c r="W665" i="8"/>
  <c r="V668" i="8"/>
  <c r="X671" i="8"/>
  <c r="X678" i="8"/>
  <c r="W685" i="8"/>
  <c r="V692" i="8"/>
  <c r="X695" i="8"/>
  <c r="W701" i="8"/>
  <c r="V704" i="8"/>
  <c r="W705" i="8"/>
  <c r="W707" i="8"/>
  <c r="X713" i="8"/>
  <c r="X720" i="8"/>
  <c r="X726" i="8"/>
  <c r="X731" i="8"/>
  <c r="X734" i="8"/>
  <c r="W737" i="8"/>
  <c r="X743" i="8"/>
  <c r="W749" i="8"/>
  <c r="X752" i="8"/>
  <c r="X755" i="8"/>
  <c r="X762" i="8"/>
  <c r="X769" i="8"/>
  <c r="X773" i="8"/>
  <c r="X780" i="8"/>
  <c r="X787" i="8"/>
  <c r="X794" i="8"/>
  <c r="W805" i="8"/>
  <c r="W807" i="8"/>
  <c r="X811" i="8"/>
  <c r="X817" i="8"/>
  <c r="X821" i="8"/>
  <c r="X827" i="8"/>
  <c r="V836" i="8"/>
  <c r="X839" i="8"/>
  <c r="V848" i="8"/>
  <c r="X851" i="8"/>
  <c r="X853" i="8"/>
  <c r="W855" i="8"/>
  <c r="X859" i="8"/>
  <c r="V866" i="8"/>
  <c r="W872" i="8"/>
  <c r="V877" i="8"/>
  <c r="V878" i="8"/>
  <c r="X882" i="8"/>
  <c r="V883" i="8"/>
  <c r="X884" i="8"/>
  <c r="W889" i="8"/>
  <c r="W891" i="8"/>
  <c r="X893" i="8"/>
  <c r="V902" i="8"/>
  <c r="X906" i="8"/>
  <c r="V907" i="8"/>
  <c r="X908" i="8"/>
  <c r="W913" i="8"/>
  <c r="W915" i="8"/>
  <c r="X917" i="8"/>
  <c r="V932" i="8"/>
  <c r="X941" i="8"/>
  <c r="W945" i="8"/>
  <c r="W947" i="8"/>
  <c r="W949" i="8"/>
  <c r="X958" i="8"/>
  <c r="V969" i="8"/>
  <c r="X982" i="8"/>
  <c r="V983" i="8"/>
  <c r="W989" i="8"/>
  <c r="W1005" i="8"/>
  <c r="W1037" i="8"/>
  <c r="V1037" i="8"/>
  <c r="X1060" i="8"/>
  <c r="X1071" i="8"/>
  <c r="W1073" i="8"/>
  <c r="V1073" i="8"/>
  <c r="W1081" i="8"/>
  <c r="W1029" i="8"/>
  <c r="W1045" i="8"/>
  <c r="W1051" i="8"/>
  <c r="W1059" i="8"/>
  <c r="X1077" i="8"/>
  <c r="W1077" i="8"/>
  <c r="X1101" i="8"/>
  <c r="W1101" i="8"/>
  <c r="X702" i="8"/>
  <c r="X708" i="8"/>
  <c r="X738" i="8"/>
  <c r="X750" i="8"/>
  <c r="V764" i="8"/>
  <c r="V782" i="8"/>
  <c r="X834" i="8"/>
  <c r="V835" i="8"/>
  <c r="X846" i="8"/>
  <c r="V847" i="8"/>
  <c r="X864" i="8"/>
  <c r="V865" i="8"/>
  <c r="X900" i="8"/>
  <c r="V901" i="8"/>
  <c r="X924" i="8"/>
  <c r="V925" i="8"/>
  <c r="X936" i="8"/>
  <c r="V937" i="8"/>
  <c r="V976" i="8"/>
  <c r="V984" i="8"/>
  <c r="X992" i="8"/>
  <c r="V994" i="8"/>
  <c r="W1021" i="8"/>
  <c r="V1028" i="8"/>
  <c r="X1029" i="8"/>
  <c r="X1035" i="8"/>
  <c r="W1035" i="8"/>
  <c r="X1059" i="8"/>
  <c r="V1062" i="8"/>
  <c r="V1077" i="8"/>
  <c r="V1084" i="8"/>
  <c r="W681" i="8"/>
  <c r="V703" i="8"/>
  <c r="V709" i="8"/>
  <c r="W723" i="8"/>
  <c r="W729" i="8"/>
  <c r="V739" i="8"/>
  <c r="V751" i="8"/>
  <c r="W759" i="8"/>
  <c r="X764" i="8"/>
  <c r="W777" i="8"/>
  <c r="X782" i="8"/>
  <c r="V806" i="8"/>
  <c r="W835" i="8"/>
  <c r="W837" i="8"/>
  <c r="W847" i="8"/>
  <c r="W849" i="8"/>
  <c r="V854" i="8"/>
  <c r="W865" i="8"/>
  <c r="W867" i="8"/>
  <c r="W879" i="8"/>
  <c r="X881" i="8"/>
  <c r="V890" i="8"/>
  <c r="W901" i="8"/>
  <c r="W903" i="8"/>
  <c r="X905" i="8"/>
  <c r="V914" i="8"/>
  <c r="W925" i="8"/>
  <c r="W937" i="8"/>
  <c r="W951" i="8"/>
  <c r="V953" i="8"/>
  <c r="W957" i="8"/>
  <c r="V959" i="8"/>
  <c r="W979" i="8"/>
  <c r="X984" i="8"/>
  <c r="W985" i="8"/>
  <c r="W999" i="8"/>
  <c r="W1015" i="8"/>
  <c r="W1027" i="8"/>
  <c r="X1028" i="8"/>
  <c r="W1031" i="8"/>
  <c r="X1046" i="8"/>
  <c r="V1078" i="8"/>
  <c r="V1086" i="8"/>
  <c r="X596" i="8"/>
  <c r="W603" i="8"/>
  <c r="W605" i="8"/>
  <c r="X608" i="8"/>
  <c r="W611" i="8"/>
  <c r="X614" i="8"/>
  <c r="X636" i="8"/>
  <c r="V643" i="8"/>
  <c r="V649" i="8"/>
  <c r="V674" i="8"/>
  <c r="W675" i="8"/>
  <c r="W677" i="8"/>
  <c r="X680" i="8"/>
  <c r="X684" i="8"/>
  <c r="V691" i="8"/>
  <c r="V698" i="8"/>
  <c r="W699" i="8"/>
  <c r="W703" i="8"/>
  <c r="W709" i="8"/>
  <c r="V716" i="8"/>
  <c r="W717" i="8"/>
  <c r="W719" i="8"/>
  <c r="X722" i="8"/>
  <c r="W725" i="8"/>
  <c r="X728" i="8"/>
  <c r="X733" i="8"/>
  <c r="W739" i="8"/>
  <c r="V746" i="8"/>
  <c r="W747" i="8"/>
  <c r="W751" i="8"/>
  <c r="X757" i="8"/>
  <c r="X758" i="8"/>
  <c r="W761" i="8"/>
  <c r="V769" i="8"/>
  <c r="X775" i="8"/>
  <c r="X776" i="8"/>
  <c r="W779" i="8"/>
  <c r="V787" i="8"/>
  <c r="X793" i="8"/>
  <c r="V794" i="8"/>
  <c r="X800" i="8"/>
  <c r="X804" i="8"/>
  <c r="W806" i="8"/>
  <c r="X810" i="8"/>
  <c r="V811" i="8"/>
  <c r="X812" i="8"/>
  <c r="X816" i="8"/>
  <c r="V817" i="8"/>
  <c r="X818" i="8"/>
  <c r="W823" i="8"/>
  <c r="W825" i="8"/>
  <c r="W829" i="8"/>
  <c r="W831" i="8"/>
  <c r="X835" i="8"/>
  <c r="W841" i="8"/>
  <c r="W843" i="8"/>
  <c r="X847" i="8"/>
  <c r="V853" i="8"/>
  <c r="W854" i="8"/>
  <c r="X858" i="8"/>
  <c r="V859" i="8"/>
  <c r="X860" i="8"/>
  <c r="X865" i="8"/>
  <c r="X869" i="8"/>
  <c r="V884" i="8"/>
  <c r="W890" i="8"/>
  <c r="W895" i="8"/>
  <c r="W897" i="8"/>
  <c r="X901" i="8"/>
  <c r="V908" i="8"/>
  <c r="W914" i="8"/>
  <c r="W919" i="8"/>
  <c r="W921" i="8"/>
  <c r="W933" i="8"/>
  <c r="W943" i="8"/>
  <c r="X951" i="8"/>
  <c r="W953" i="8"/>
  <c r="X957" i="8"/>
  <c r="W959" i="8"/>
  <c r="V962" i="8"/>
  <c r="V968" i="8"/>
  <c r="X972" i="8"/>
  <c r="V977" i="8"/>
  <c r="W981" i="8"/>
  <c r="V995" i="8"/>
  <c r="X999" i="8"/>
  <c r="W1003" i="8"/>
  <c r="W1009" i="8"/>
  <c r="V1013" i="8"/>
  <c r="V1020" i="8"/>
  <c r="V1025" i="8"/>
  <c r="W1049" i="8"/>
  <c r="V1049" i="8"/>
  <c r="X1053" i="8"/>
  <c r="W1053" i="8"/>
  <c r="X1065" i="8"/>
  <c r="W1065" i="8"/>
  <c r="X1070" i="8"/>
  <c r="X1078" i="8"/>
  <c r="V1080" i="8"/>
  <c r="V1114" i="8"/>
  <c r="V1120" i="8"/>
  <c r="X1125" i="8"/>
  <c r="X1131" i="8"/>
  <c r="V1186" i="8"/>
  <c r="W1193" i="8"/>
  <c r="V1198" i="8"/>
  <c r="W1205" i="8"/>
  <c r="V1072" i="8"/>
  <c r="X1095" i="8"/>
  <c r="X1107" i="8"/>
  <c r="X1114" i="8"/>
  <c r="W1115" i="8"/>
  <c r="X1120" i="8"/>
  <c r="W1121" i="8"/>
  <c r="V1126" i="8"/>
  <c r="V1127" i="8"/>
  <c r="V1132" i="8"/>
  <c r="V1133" i="8"/>
  <c r="X1137" i="8"/>
  <c r="X1143" i="8"/>
  <c r="W1149" i="8"/>
  <c r="W1155" i="8"/>
  <c r="X1161" i="8"/>
  <c r="W1167" i="8"/>
  <c r="X1173" i="8"/>
  <c r="W1179" i="8"/>
  <c r="V1180" i="8"/>
  <c r="V1181" i="8"/>
  <c r="W1185" i="8"/>
  <c r="X1186" i="8"/>
  <c r="W1187" i="8"/>
  <c r="V1194" i="8"/>
  <c r="X1198" i="8"/>
  <c r="W1199" i="8"/>
  <c r="V1206" i="8"/>
  <c r="X1018" i="8"/>
  <c r="X1072" i="8"/>
  <c r="W1083" i="8"/>
  <c r="V1096" i="8"/>
  <c r="V1097" i="8"/>
  <c r="V1108" i="8"/>
  <c r="V1109" i="8"/>
  <c r="V1113" i="8"/>
  <c r="V1116" i="8"/>
  <c r="V1122" i="8"/>
  <c r="X1126" i="8"/>
  <c r="W1127" i="8"/>
  <c r="X1132" i="8"/>
  <c r="W1133" i="8"/>
  <c r="V1138" i="8"/>
  <c r="V1139" i="8"/>
  <c r="V1144" i="8"/>
  <c r="V1145" i="8"/>
  <c r="X1149" i="8"/>
  <c r="X1155" i="8"/>
  <c r="V1162" i="8"/>
  <c r="V1163" i="8"/>
  <c r="X1167" i="8"/>
  <c r="V1174" i="8"/>
  <c r="V1175" i="8"/>
  <c r="X1179" i="8"/>
  <c r="X1180" i="8"/>
  <c r="W1181" i="8"/>
  <c r="X1185" i="8"/>
  <c r="W1195" i="8"/>
  <c r="W1207" i="8"/>
  <c r="V1098" i="8"/>
  <c r="V1110" i="8"/>
  <c r="X1113" i="8"/>
  <c r="V1140" i="8"/>
  <c r="V1146" i="8"/>
  <c r="V1164" i="8"/>
  <c r="V1176" i="8"/>
  <c r="V1210" i="8"/>
  <c r="W1210" i="8"/>
  <c r="X1210" i="8"/>
  <c r="V11" i="8"/>
  <c r="V17" i="8"/>
  <c r="V23" i="8"/>
  <c r="V29" i="8"/>
  <c r="V35" i="8"/>
  <c r="V41" i="8"/>
  <c r="V47" i="8"/>
  <c r="V53" i="8"/>
  <c r="V59" i="8"/>
  <c r="V65" i="8"/>
  <c r="X69" i="8"/>
  <c r="V71" i="8"/>
  <c r="X75" i="8"/>
  <c r="V77" i="8"/>
  <c r="X81" i="8"/>
  <c r="V83" i="8"/>
  <c r="X87" i="8"/>
  <c r="V89" i="8"/>
  <c r="X93" i="8"/>
  <c r="V95" i="8"/>
  <c r="X99" i="8"/>
  <c r="V101" i="8"/>
  <c r="X105" i="8"/>
  <c r="V107" i="8"/>
  <c r="X111" i="8"/>
  <c r="V113" i="8"/>
  <c r="X117" i="8"/>
  <c r="V119" i="8"/>
  <c r="X123" i="8"/>
  <c r="W124" i="8"/>
  <c r="V125" i="8"/>
  <c r="X129" i="8"/>
  <c r="W130" i="8"/>
  <c r="V131" i="8"/>
  <c r="X135" i="8"/>
  <c r="W136" i="8"/>
  <c r="V137" i="8"/>
  <c r="X141" i="8"/>
  <c r="W142" i="8"/>
  <c r="V143" i="8"/>
  <c r="X147" i="8"/>
  <c r="W148" i="8"/>
  <c r="V149" i="8"/>
  <c r="X153" i="8"/>
  <c r="W154" i="8"/>
  <c r="V155" i="8"/>
  <c r="X159" i="8"/>
  <c r="W160" i="8"/>
  <c r="V161" i="8"/>
  <c r="X165" i="8"/>
  <c r="W166" i="8"/>
  <c r="V167" i="8"/>
  <c r="X171" i="8"/>
  <c r="W172" i="8"/>
  <c r="V173" i="8"/>
  <c r="X177" i="8"/>
  <c r="W178" i="8"/>
  <c r="V179" i="8"/>
  <c r="X183" i="8"/>
  <c r="W184" i="8"/>
  <c r="V185" i="8"/>
  <c r="X189" i="8"/>
  <c r="W190" i="8"/>
  <c r="V191" i="8"/>
  <c r="X195" i="8"/>
  <c r="W196" i="8"/>
  <c r="V197" i="8"/>
  <c r="X201" i="8"/>
  <c r="W202" i="8"/>
  <c r="V203" i="8"/>
  <c r="X207" i="8"/>
  <c r="W208" i="8"/>
  <c r="V209" i="8"/>
  <c r="X213" i="8"/>
  <c r="W214" i="8"/>
  <c r="V215" i="8"/>
  <c r="X219" i="8"/>
  <c r="W220" i="8"/>
  <c r="V221" i="8"/>
  <c r="X225" i="8"/>
  <c r="W226" i="8"/>
  <c r="V227" i="8"/>
  <c r="X231" i="8"/>
  <c r="W232" i="8"/>
  <c r="V233" i="8"/>
  <c r="X237" i="8"/>
  <c r="W238" i="8"/>
  <c r="V239" i="8"/>
  <c r="X243" i="8"/>
  <c r="W244" i="8"/>
  <c r="V245" i="8"/>
  <c r="X249" i="8"/>
  <c r="W250" i="8"/>
  <c r="V251" i="8"/>
  <c r="X255" i="8"/>
  <c r="W256" i="8"/>
  <c r="V257" i="8"/>
  <c r="X261" i="8"/>
  <c r="W262" i="8"/>
  <c r="V263" i="8"/>
  <c r="X267" i="8"/>
  <c r="W268" i="8"/>
  <c r="V269" i="8"/>
  <c r="X273" i="8"/>
  <c r="W274" i="8"/>
  <c r="V275" i="8"/>
  <c r="X279" i="8"/>
  <c r="W280" i="8"/>
  <c r="V281" i="8"/>
  <c r="X285" i="8"/>
  <c r="W286" i="8"/>
  <c r="V287" i="8"/>
  <c r="X291" i="8"/>
  <c r="W292" i="8"/>
  <c r="V293" i="8"/>
  <c r="X297" i="8"/>
  <c r="W298" i="8"/>
  <c r="V299" i="8"/>
  <c r="X303" i="8"/>
  <c r="W304" i="8"/>
  <c r="V305" i="8"/>
  <c r="X309" i="8"/>
  <c r="W310" i="8"/>
  <c r="V311" i="8"/>
  <c r="X315" i="8"/>
  <c r="W316" i="8"/>
  <c r="V317" i="8"/>
  <c r="X321" i="8"/>
  <c r="W322" i="8"/>
  <c r="V323" i="8"/>
  <c r="X327" i="8"/>
  <c r="W328" i="8"/>
  <c r="V329" i="8"/>
  <c r="X333" i="8"/>
  <c r="W334" i="8"/>
  <c r="V335" i="8"/>
  <c r="X339" i="8"/>
  <c r="W340" i="8"/>
  <c r="V341" i="8"/>
  <c r="X345" i="8"/>
  <c r="W346" i="8"/>
  <c r="V347" i="8"/>
  <c r="X351" i="8"/>
  <c r="W352" i="8"/>
  <c r="V353" i="8"/>
  <c r="X357" i="8"/>
  <c r="W358" i="8"/>
  <c r="V359" i="8"/>
  <c r="X363" i="8"/>
  <c r="W364" i="8"/>
  <c r="V365" i="8"/>
  <c r="X369" i="8"/>
  <c r="W370" i="8"/>
  <c r="V371" i="8"/>
  <c r="X375" i="8"/>
  <c r="W376" i="8"/>
  <c r="V377" i="8"/>
  <c r="X381" i="8"/>
  <c r="W382" i="8"/>
  <c r="V383" i="8"/>
  <c r="X387" i="8"/>
  <c r="W388" i="8"/>
  <c r="V389" i="8"/>
  <c r="X393" i="8"/>
  <c r="W394" i="8"/>
  <c r="V395" i="8"/>
  <c r="X399" i="8"/>
  <c r="W400" i="8"/>
  <c r="V401" i="8"/>
  <c r="X405" i="8"/>
  <c r="W406" i="8"/>
  <c r="V407" i="8"/>
  <c r="X411" i="8"/>
  <c r="W412" i="8"/>
  <c r="V413" i="8"/>
  <c r="X417" i="8"/>
  <c r="W418" i="8"/>
  <c r="V419" i="8"/>
  <c r="X423" i="8"/>
  <c r="W424" i="8"/>
  <c r="V425" i="8"/>
  <c r="X429" i="8"/>
  <c r="W430" i="8"/>
  <c r="V431" i="8"/>
  <c r="X435" i="8"/>
  <c r="W436" i="8"/>
  <c r="V437" i="8"/>
  <c r="X439" i="8"/>
  <c r="W441" i="8"/>
  <c r="W447" i="8"/>
  <c r="X450" i="8"/>
  <c r="V452" i="8"/>
  <c r="V460" i="8"/>
  <c r="W462" i="8"/>
  <c r="V464" i="8"/>
  <c r="V472" i="8"/>
  <c r="W474" i="8"/>
  <c r="X480" i="8"/>
  <c r="W492" i="8"/>
  <c r="X498" i="8"/>
  <c r="W510" i="8"/>
  <c r="W516" i="8"/>
  <c r="V516" i="8"/>
  <c r="X526" i="8"/>
  <c r="W526" i="8"/>
  <c r="X538" i="8"/>
  <c r="W538" i="8"/>
  <c r="V538" i="8"/>
  <c r="X550" i="8"/>
  <c r="W550" i="8"/>
  <c r="V550" i="8"/>
  <c r="X562" i="8"/>
  <c r="W562" i="8"/>
  <c r="V562" i="8"/>
  <c r="X574" i="8"/>
  <c r="W574" i="8"/>
  <c r="V574" i="8"/>
  <c r="X586" i="8"/>
  <c r="W586" i="8"/>
  <c r="V586" i="8"/>
  <c r="X598" i="8"/>
  <c r="W598" i="8"/>
  <c r="V598" i="8"/>
  <c r="X610" i="8"/>
  <c r="W610" i="8"/>
  <c r="V610" i="8"/>
  <c r="X622" i="8"/>
  <c r="W622" i="8"/>
  <c r="V622" i="8"/>
  <c r="X634" i="8"/>
  <c r="W634" i="8"/>
  <c r="V634" i="8"/>
  <c r="X646" i="8"/>
  <c r="W646" i="8"/>
  <c r="V646" i="8"/>
  <c r="X658" i="8"/>
  <c r="W658" i="8"/>
  <c r="V658" i="8"/>
  <c r="X736" i="8"/>
  <c r="W736" i="8"/>
  <c r="V736" i="8"/>
  <c r="X748" i="8"/>
  <c r="W748" i="8"/>
  <c r="V748" i="8"/>
  <c r="W978" i="8"/>
  <c r="X978" i="8"/>
  <c r="V978" i="8"/>
  <c r="W1004" i="8"/>
  <c r="X1004" i="8"/>
  <c r="V1004" i="8"/>
  <c r="W1012" i="8"/>
  <c r="X1012" i="8"/>
  <c r="V1012" i="8"/>
  <c r="W440" i="8"/>
  <c r="W442" i="8"/>
  <c r="W446" i="8"/>
  <c r="W448" i="8"/>
  <c r="W454" i="8"/>
  <c r="W466" i="8"/>
  <c r="W476" i="8"/>
  <c r="W484" i="8"/>
  <c r="W494" i="8"/>
  <c r="W502" i="8"/>
  <c r="W512" i="8"/>
  <c r="W522" i="8"/>
  <c r="V522" i="8"/>
  <c r="X532" i="8"/>
  <c r="W532" i="8"/>
  <c r="X670" i="8"/>
  <c r="W670" i="8"/>
  <c r="V670" i="8"/>
  <c r="X682" i="8"/>
  <c r="W682" i="8"/>
  <c r="V682" i="8"/>
  <c r="X694" i="8"/>
  <c r="W694" i="8"/>
  <c r="V694" i="8"/>
  <c r="X766" i="8"/>
  <c r="W766" i="8"/>
  <c r="V766" i="8"/>
  <c r="X784" i="8"/>
  <c r="W784" i="8"/>
  <c r="V784" i="8"/>
  <c r="X862" i="8"/>
  <c r="W862" i="8"/>
  <c r="V862" i="8"/>
  <c r="X874" i="8"/>
  <c r="W874" i="8"/>
  <c r="V874" i="8"/>
  <c r="X880" i="8"/>
  <c r="W880" i="8"/>
  <c r="V880" i="8"/>
  <c r="X892" i="8"/>
  <c r="W892" i="8"/>
  <c r="V892" i="8"/>
  <c r="X904" i="8"/>
  <c r="W904" i="8"/>
  <c r="V904" i="8"/>
  <c r="X916" i="8"/>
  <c r="W916" i="8"/>
  <c r="V916" i="8"/>
  <c r="W986" i="8"/>
  <c r="X986" i="8"/>
  <c r="V986" i="8"/>
  <c r="X11" i="8"/>
  <c r="V13" i="8"/>
  <c r="X17" i="8"/>
  <c r="V19" i="8"/>
  <c r="X23" i="8"/>
  <c r="V25" i="8"/>
  <c r="X29" i="8"/>
  <c r="V31" i="8"/>
  <c r="X35" i="8"/>
  <c r="V37" i="8"/>
  <c r="X41" i="8"/>
  <c r="V43" i="8"/>
  <c r="X47" i="8"/>
  <c r="W48" i="8"/>
  <c r="V49" i="8"/>
  <c r="X53" i="8"/>
  <c r="V55" i="8"/>
  <c r="X59" i="8"/>
  <c r="W60" i="8"/>
  <c r="V61" i="8"/>
  <c r="X65" i="8"/>
  <c r="V67" i="8"/>
  <c r="X71" i="8"/>
  <c r="W72" i="8"/>
  <c r="V73" i="8"/>
  <c r="X77" i="8"/>
  <c r="X83" i="8"/>
  <c r="X89" i="8"/>
  <c r="X95" i="8"/>
  <c r="X101" i="8"/>
  <c r="X107" i="8"/>
  <c r="X113" i="8"/>
  <c r="X119" i="8"/>
  <c r="X125" i="8"/>
  <c r="X131" i="8"/>
  <c r="X137" i="8"/>
  <c r="X143" i="8"/>
  <c r="X149" i="8"/>
  <c r="X155" i="8"/>
  <c r="X161" i="8"/>
  <c r="X167" i="8"/>
  <c r="X173" i="8"/>
  <c r="X179" i="8"/>
  <c r="X185" i="8"/>
  <c r="X191" i="8"/>
  <c r="X197" i="8"/>
  <c r="X203" i="8"/>
  <c r="X209" i="8"/>
  <c r="X215" i="8"/>
  <c r="X221" i="8"/>
  <c r="W222" i="8"/>
  <c r="V223" i="8"/>
  <c r="X227" i="8"/>
  <c r="W228" i="8"/>
  <c r="V229" i="8"/>
  <c r="X233" i="8"/>
  <c r="W234" i="8"/>
  <c r="V235" i="8"/>
  <c r="X239" i="8"/>
  <c r="W240" i="8"/>
  <c r="V241" i="8"/>
  <c r="X245" i="8"/>
  <c r="W246" i="8"/>
  <c r="V247" i="8"/>
  <c r="X251" i="8"/>
  <c r="W252" i="8"/>
  <c r="V253" i="8"/>
  <c r="X257" i="8"/>
  <c r="W258" i="8"/>
  <c r="V259" i="8"/>
  <c r="X263" i="8"/>
  <c r="W264" i="8"/>
  <c r="V265" i="8"/>
  <c r="X269" i="8"/>
  <c r="W270" i="8"/>
  <c r="V271" i="8"/>
  <c r="X275" i="8"/>
  <c r="W276" i="8"/>
  <c r="V277" i="8"/>
  <c r="X281" i="8"/>
  <c r="X287" i="8"/>
  <c r="W288" i="8"/>
  <c r="V289" i="8"/>
  <c r="X293" i="8"/>
  <c r="W294" i="8"/>
  <c r="V295" i="8"/>
  <c r="X299" i="8"/>
  <c r="W300" i="8"/>
  <c r="V301" i="8"/>
  <c r="X305" i="8"/>
  <c r="W306" i="8"/>
  <c r="V307" i="8"/>
  <c r="X311" i="8"/>
  <c r="W312" i="8"/>
  <c r="V313" i="8"/>
  <c r="X317" i="8"/>
  <c r="W318" i="8"/>
  <c r="V319" i="8"/>
  <c r="X323" i="8"/>
  <c r="W324" i="8"/>
  <c r="V325" i="8"/>
  <c r="X329" i="8"/>
  <c r="W330" i="8"/>
  <c r="V331" i="8"/>
  <c r="X335" i="8"/>
  <c r="W336" i="8"/>
  <c r="V337" i="8"/>
  <c r="X341" i="8"/>
  <c r="W342" i="8"/>
  <c r="V343" i="8"/>
  <c r="X347" i="8"/>
  <c r="W348" i="8"/>
  <c r="V349" i="8"/>
  <c r="X353" i="8"/>
  <c r="W354" i="8"/>
  <c r="V355" i="8"/>
  <c r="X359" i="8"/>
  <c r="W360" i="8"/>
  <c r="V361" i="8"/>
  <c r="X365" i="8"/>
  <c r="W366" i="8"/>
  <c r="V367" i="8"/>
  <c r="X371" i="8"/>
  <c r="W372" i="8"/>
  <c r="V373" i="8"/>
  <c r="X377" i="8"/>
  <c r="W378" i="8"/>
  <c r="V379" i="8"/>
  <c r="X383" i="8"/>
  <c r="W384" i="8"/>
  <c r="V385" i="8"/>
  <c r="X389" i="8"/>
  <c r="W390" i="8"/>
  <c r="V391" i="8"/>
  <c r="X395" i="8"/>
  <c r="W396" i="8"/>
  <c r="V397" i="8"/>
  <c r="X401" i="8"/>
  <c r="W402" i="8"/>
  <c r="V403" i="8"/>
  <c r="X407" i="8"/>
  <c r="W408" i="8"/>
  <c r="V409" i="8"/>
  <c r="X413" i="8"/>
  <c r="W414" i="8"/>
  <c r="V415" i="8"/>
  <c r="X419" i="8"/>
  <c r="W420" i="8"/>
  <c r="V421" i="8"/>
  <c r="X425" i="8"/>
  <c r="W426" i="8"/>
  <c r="V427" i="8"/>
  <c r="X431" i="8"/>
  <c r="W432" i="8"/>
  <c r="V433" i="8"/>
  <c r="X437" i="8"/>
  <c r="W438" i="8"/>
  <c r="V439" i="8"/>
  <c r="V442" i="8"/>
  <c r="V444" i="8"/>
  <c r="V448" i="8"/>
  <c r="V454" i="8"/>
  <c r="W456" i="8"/>
  <c r="X462" i="8"/>
  <c r="V466" i="8"/>
  <c r="W468" i="8"/>
  <c r="X474" i="8"/>
  <c r="V476" i="8"/>
  <c r="V484" i="8"/>
  <c r="W486" i="8"/>
  <c r="X492" i="8"/>
  <c r="V494" i="8"/>
  <c r="V502" i="8"/>
  <c r="W504" i="8"/>
  <c r="X510" i="8"/>
  <c r="V512" i="8"/>
  <c r="X522" i="8"/>
  <c r="W528" i="8"/>
  <c r="V528" i="8"/>
  <c r="V532" i="8"/>
  <c r="X706" i="8"/>
  <c r="W706" i="8"/>
  <c r="V706" i="8"/>
  <c r="X718" i="8"/>
  <c r="W718" i="8"/>
  <c r="V718" i="8"/>
  <c r="X730" i="8"/>
  <c r="W730" i="8"/>
  <c r="V730" i="8"/>
  <c r="X796" i="8"/>
  <c r="W796" i="8"/>
  <c r="V796" i="8"/>
  <c r="X808" i="8"/>
  <c r="W808" i="8"/>
  <c r="V808" i="8"/>
  <c r="X820" i="8"/>
  <c r="W820" i="8"/>
  <c r="V820" i="8"/>
  <c r="X832" i="8"/>
  <c r="W832" i="8"/>
  <c r="V832" i="8"/>
  <c r="X844" i="8"/>
  <c r="W844" i="8"/>
  <c r="V844" i="8"/>
  <c r="W948" i="8"/>
  <c r="X948" i="8"/>
  <c r="V948" i="8"/>
  <c r="W1008" i="8"/>
  <c r="X1008" i="8"/>
  <c r="V1008" i="8"/>
  <c r="V14" i="8"/>
  <c r="V20" i="8"/>
  <c r="V26" i="8"/>
  <c r="V32" i="8"/>
  <c r="V38" i="8"/>
  <c r="V44" i="8"/>
  <c r="V50" i="8"/>
  <c r="V56" i="8"/>
  <c r="V62" i="8"/>
  <c r="V68" i="8"/>
  <c r="V74" i="8"/>
  <c r="V80" i="8"/>
  <c r="V86" i="8"/>
  <c r="V92" i="8"/>
  <c r="V98" i="8"/>
  <c r="V104" i="8"/>
  <c r="V110" i="8"/>
  <c r="V116" i="8"/>
  <c r="V122" i="8"/>
  <c r="V128" i="8"/>
  <c r="V134" i="8"/>
  <c r="V140" i="8"/>
  <c r="V146" i="8"/>
  <c r="V152" i="8"/>
  <c r="V158" i="8"/>
  <c r="V164" i="8"/>
  <c r="V170" i="8"/>
  <c r="V176" i="8"/>
  <c r="V182" i="8"/>
  <c r="V188" i="8"/>
  <c r="V194" i="8"/>
  <c r="V200" i="8"/>
  <c r="V206" i="8"/>
  <c r="V212" i="8"/>
  <c r="V218" i="8"/>
  <c r="V224" i="8"/>
  <c r="V230" i="8"/>
  <c r="V236" i="8"/>
  <c r="V242" i="8"/>
  <c r="V248" i="8"/>
  <c r="V254" i="8"/>
  <c r="V260" i="8"/>
  <c r="V266" i="8"/>
  <c r="V272" i="8"/>
  <c r="V278" i="8"/>
  <c r="V284" i="8"/>
  <c r="V290" i="8"/>
  <c r="V296" i="8"/>
  <c r="V302" i="8"/>
  <c r="V308" i="8"/>
  <c r="V314" i="8"/>
  <c r="V320" i="8"/>
  <c r="V326" i="8"/>
  <c r="V332" i="8"/>
  <c r="V338" i="8"/>
  <c r="V344" i="8"/>
  <c r="V350" i="8"/>
  <c r="V356" i="8"/>
  <c r="V362" i="8"/>
  <c r="V368" i="8"/>
  <c r="V374" i="8"/>
  <c r="V380" i="8"/>
  <c r="V386" i="8"/>
  <c r="V392" i="8"/>
  <c r="V398" i="8"/>
  <c r="V404" i="8"/>
  <c r="V410" i="8"/>
  <c r="V416" i="8"/>
  <c r="V422" i="8"/>
  <c r="V428" i="8"/>
  <c r="V434" i="8"/>
  <c r="V440" i="8"/>
  <c r="X442" i="8"/>
  <c r="W444" i="8"/>
  <c r="V446" i="8"/>
  <c r="X448" i="8"/>
  <c r="X454" i="8"/>
  <c r="W458" i="8"/>
  <c r="X466" i="8"/>
  <c r="W470" i="8"/>
  <c r="X476" i="8"/>
  <c r="W478" i="8"/>
  <c r="X484" i="8"/>
  <c r="W488" i="8"/>
  <c r="X494" i="8"/>
  <c r="W496" i="8"/>
  <c r="X502" i="8"/>
  <c r="W506" i="8"/>
  <c r="X512" i="8"/>
  <c r="X544" i="8"/>
  <c r="W544" i="8"/>
  <c r="V544" i="8"/>
  <c r="X556" i="8"/>
  <c r="W556" i="8"/>
  <c r="V556" i="8"/>
  <c r="X568" i="8"/>
  <c r="W568" i="8"/>
  <c r="V568" i="8"/>
  <c r="X580" i="8"/>
  <c r="W580" i="8"/>
  <c r="V580" i="8"/>
  <c r="X592" i="8"/>
  <c r="W592" i="8"/>
  <c r="V592" i="8"/>
  <c r="X604" i="8"/>
  <c r="W604" i="8"/>
  <c r="V604" i="8"/>
  <c r="X616" i="8"/>
  <c r="W616" i="8"/>
  <c r="V616" i="8"/>
  <c r="X628" i="8"/>
  <c r="W628" i="8"/>
  <c r="V628" i="8"/>
  <c r="X640" i="8"/>
  <c r="W640" i="8"/>
  <c r="V640" i="8"/>
  <c r="X652" i="8"/>
  <c r="W652" i="8"/>
  <c r="V652" i="8"/>
  <c r="X664" i="8"/>
  <c r="W664" i="8"/>
  <c r="V664" i="8"/>
  <c r="X742" i="8"/>
  <c r="W742" i="8"/>
  <c r="V742" i="8"/>
  <c r="X754" i="8"/>
  <c r="W754" i="8"/>
  <c r="V754" i="8"/>
  <c r="X772" i="8"/>
  <c r="W772" i="8"/>
  <c r="V772" i="8"/>
  <c r="X790" i="8"/>
  <c r="W790" i="8"/>
  <c r="V790" i="8"/>
  <c r="X928" i="8"/>
  <c r="W928" i="8"/>
  <c r="V928" i="8"/>
  <c r="X946" i="8"/>
  <c r="W946" i="8"/>
  <c r="V946" i="8"/>
  <c r="W996" i="8"/>
  <c r="X996" i="8"/>
  <c r="V996" i="8"/>
  <c r="W1030" i="8"/>
  <c r="X1030" i="8"/>
  <c r="V1030" i="8"/>
  <c r="W26" i="8"/>
  <c r="W62" i="8"/>
  <c r="W98" i="8"/>
  <c r="W128" i="8"/>
  <c r="W134" i="8"/>
  <c r="W140" i="8"/>
  <c r="W146" i="8"/>
  <c r="W152" i="8"/>
  <c r="W158" i="8"/>
  <c r="W164" i="8"/>
  <c r="W170" i="8"/>
  <c r="W176" i="8"/>
  <c r="W182" i="8"/>
  <c r="W188" i="8"/>
  <c r="W194" i="8"/>
  <c r="W200" i="8"/>
  <c r="W206" i="8"/>
  <c r="W212" i="8"/>
  <c r="W218" i="8"/>
  <c r="W224" i="8"/>
  <c r="W230" i="8"/>
  <c r="W236" i="8"/>
  <c r="W242" i="8"/>
  <c r="W248" i="8"/>
  <c r="W254" i="8"/>
  <c r="W260" i="8"/>
  <c r="W266" i="8"/>
  <c r="W272" i="8"/>
  <c r="W278" i="8"/>
  <c r="W284" i="8"/>
  <c r="W290" i="8"/>
  <c r="W296" i="8"/>
  <c r="W302" i="8"/>
  <c r="W308" i="8"/>
  <c r="W314" i="8"/>
  <c r="W320" i="8"/>
  <c r="W326" i="8"/>
  <c r="W332" i="8"/>
  <c r="W338" i="8"/>
  <c r="W344" i="8"/>
  <c r="W350" i="8"/>
  <c r="W356" i="8"/>
  <c r="W362" i="8"/>
  <c r="W368" i="8"/>
  <c r="W374" i="8"/>
  <c r="W380" i="8"/>
  <c r="W386" i="8"/>
  <c r="W392" i="8"/>
  <c r="W398" i="8"/>
  <c r="W404" i="8"/>
  <c r="W410" i="8"/>
  <c r="W416" i="8"/>
  <c r="W422" i="8"/>
  <c r="W428" i="8"/>
  <c r="W434" i="8"/>
  <c r="X440" i="8"/>
  <c r="X441" i="8"/>
  <c r="V441" i="8"/>
  <c r="X444" i="8"/>
  <c r="X446" i="8"/>
  <c r="X447" i="8"/>
  <c r="V447" i="8"/>
  <c r="W450" i="8"/>
  <c r="W480" i="8"/>
  <c r="W498" i="8"/>
  <c r="X514" i="8"/>
  <c r="W514" i="8"/>
  <c r="X676" i="8"/>
  <c r="W676" i="8"/>
  <c r="V676" i="8"/>
  <c r="X688" i="8"/>
  <c r="W688" i="8"/>
  <c r="V688" i="8"/>
  <c r="X700" i="8"/>
  <c r="W700" i="8"/>
  <c r="V700" i="8"/>
  <c r="X802" i="8"/>
  <c r="W802" i="8"/>
  <c r="V802" i="8"/>
  <c r="X856" i="8"/>
  <c r="W856" i="8"/>
  <c r="V856" i="8"/>
  <c r="X868" i="8"/>
  <c r="W868" i="8"/>
  <c r="V868" i="8"/>
  <c r="X886" i="8"/>
  <c r="W886" i="8"/>
  <c r="V886" i="8"/>
  <c r="X898" i="8"/>
  <c r="W898" i="8"/>
  <c r="V898" i="8"/>
  <c r="X910" i="8"/>
  <c r="W910" i="8"/>
  <c r="V910" i="8"/>
  <c r="X922" i="8"/>
  <c r="W922" i="8"/>
  <c r="V922" i="8"/>
  <c r="X940" i="8"/>
  <c r="W940" i="8"/>
  <c r="V940" i="8"/>
  <c r="W950" i="8"/>
  <c r="X950" i="8"/>
  <c r="V950" i="8"/>
  <c r="V10" i="8"/>
  <c r="X14" i="8"/>
  <c r="V16" i="8"/>
  <c r="X20" i="8"/>
  <c r="V22" i="8"/>
  <c r="X26" i="8"/>
  <c r="V28" i="8"/>
  <c r="X32" i="8"/>
  <c r="V34" i="8"/>
  <c r="X38" i="8"/>
  <c r="V40" i="8"/>
  <c r="X44" i="8"/>
  <c r="V46" i="8"/>
  <c r="X50" i="8"/>
  <c r="V52" i="8"/>
  <c r="X56" i="8"/>
  <c r="V58" i="8"/>
  <c r="X62" i="8"/>
  <c r="V64" i="8"/>
  <c r="X68" i="8"/>
  <c r="V70" i="8"/>
  <c r="X74" i="8"/>
  <c r="V76" i="8"/>
  <c r="X80" i="8"/>
  <c r="V82" i="8"/>
  <c r="X86" i="8"/>
  <c r="V88" i="8"/>
  <c r="X92" i="8"/>
  <c r="V94" i="8"/>
  <c r="X98" i="8"/>
  <c r="V100" i="8"/>
  <c r="X104" i="8"/>
  <c r="V106" i="8"/>
  <c r="X110" i="8"/>
  <c r="V112" i="8"/>
  <c r="X116" i="8"/>
  <c r="V118" i="8"/>
  <c r="X122" i="8"/>
  <c r="W123" i="8"/>
  <c r="V124" i="8"/>
  <c r="X128" i="8"/>
  <c r="W129" i="8"/>
  <c r="V130" i="8"/>
  <c r="X134" i="8"/>
  <c r="W135" i="8"/>
  <c r="V136" i="8"/>
  <c r="X140" i="8"/>
  <c r="W141" i="8"/>
  <c r="V142" i="8"/>
  <c r="X146" i="8"/>
  <c r="W147" i="8"/>
  <c r="V148" i="8"/>
  <c r="X152" i="8"/>
  <c r="W153" i="8"/>
  <c r="V154" i="8"/>
  <c r="X158" i="8"/>
  <c r="W159" i="8"/>
  <c r="V160" i="8"/>
  <c r="X164" i="8"/>
  <c r="W165" i="8"/>
  <c r="V166" i="8"/>
  <c r="X170" i="8"/>
  <c r="W171" i="8"/>
  <c r="V172" i="8"/>
  <c r="X176" i="8"/>
  <c r="W177" i="8"/>
  <c r="V178" i="8"/>
  <c r="X182" i="8"/>
  <c r="W183" i="8"/>
  <c r="V184" i="8"/>
  <c r="X188" i="8"/>
  <c r="W189" i="8"/>
  <c r="V190" i="8"/>
  <c r="X194" i="8"/>
  <c r="W195" i="8"/>
  <c r="V196" i="8"/>
  <c r="X200" i="8"/>
  <c r="W201" i="8"/>
  <c r="V202" i="8"/>
  <c r="X206" i="8"/>
  <c r="W207" i="8"/>
  <c r="V208" i="8"/>
  <c r="X212" i="8"/>
  <c r="W213" i="8"/>
  <c r="V214" i="8"/>
  <c r="X218" i="8"/>
  <c r="W219" i="8"/>
  <c r="V220" i="8"/>
  <c r="X224" i="8"/>
  <c r="W225" i="8"/>
  <c r="V226" i="8"/>
  <c r="X230" i="8"/>
  <c r="W231" i="8"/>
  <c r="V232" i="8"/>
  <c r="X236" i="8"/>
  <c r="W237" i="8"/>
  <c r="V238" i="8"/>
  <c r="X242" i="8"/>
  <c r="W243" i="8"/>
  <c r="V244" i="8"/>
  <c r="X248" i="8"/>
  <c r="W249" i="8"/>
  <c r="V250" i="8"/>
  <c r="X254" i="8"/>
  <c r="W255" i="8"/>
  <c r="V256" i="8"/>
  <c r="X260" i="8"/>
  <c r="W261" i="8"/>
  <c r="V262" i="8"/>
  <c r="X266" i="8"/>
  <c r="W267" i="8"/>
  <c r="V268" i="8"/>
  <c r="X272" i="8"/>
  <c r="W273" i="8"/>
  <c r="V274" i="8"/>
  <c r="X278" i="8"/>
  <c r="W279" i="8"/>
  <c r="V280" i="8"/>
  <c r="X284" i="8"/>
  <c r="W285" i="8"/>
  <c r="V286" i="8"/>
  <c r="X290" i="8"/>
  <c r="W291" i="8"/>
  <c r="V292" i="8"/>
  <c r="X296" i="8"/>
  <c r="W297" i="8"/>
  <c r="V298" i="8"/>
  <c r="X302" i="8"/>
  <c r="W303" i="8"/>
  <c r="V304" i="8"/>
  <c r="X308" i="8"/>
  <c r="W309" i="8"/>
  <c r="V310" i="8"/>
  <c r="X314" i="8"/>
  <c r="W315" i="8"/>
  <c r="V316" i="8"/>
  <c r="X320" i="8"/>
  <c r="W321" i="8"/>
  <c r="V322" i="8"/>
  <c r="X326" i="8"/>
  <c r="W327" i="8"/>
  <c r="V328" i="8"/>
  <c r="X332" i="8"/>
  <c r="W333" i="8"/>
  <c r="V334" i="8"/>
  <c r="X338" i="8"/>
  <c r="W339" i="8"/>
  <c r="V340" i="8"/>
  <c r="X344" i="8"/>
  <c r="W345" i="8"/>
  <c r="V346" i="8"/>
  <c r="X350" i="8"/>
  <c r="W351" i="8"/>
  <c r="V352" i="8"/>
  <c r="X356" i="8"/>
  <c r="W357" i="8"/>
  <c r="V358" i="8"/>
  <c r="X362" i="8"/>
  <c r="W363" i="8"/>
  <c r="V364" i="8"/>
  <c r="X368" i="8"/>
  <c r="W369" i="8"/>
  <c r="V370" i="8"/>
  <c r="X374" i="8"/>
  <c r="W375" i="8"/>
  <c r="V376" i="8"/>
  <c r="X380" i="8"/>
  <c r="W381" i="8"/>
  <c r="V382" i="8"/>
  <c r="X386" i="8"/>
  <c r="W387" i="8"/>
  <c r="V388" i="8"/>
  <c r="X392" i="8"/>
  <c r="W393" i="8"/>
  <c r="V394" i="8"/>
  <c r="X398" i="8"/>
  <c r="W399" i="8"/>
  <c r="V400" i="8"/>
  <c r="X404" i="8"/>
  <c r="W405" i="8"/>
  <c r="V406" i="8"/>
  <c r="X410" i="8"/>
  <c r="W411" i="8"/>
  <c r="V412" i="8"/>
  <c r="X416" i="8"/>
  <c r="W417" i="8"/>
  <c r="V418" i="8"/>
  <c r="X422" i="8"/>
  <c r="W423" i="8"/>
  <c r="V424" i="8"/>
  <c r="X428" i="8"/>
  <c r="W429" i="8"/>
  <c r="V430" i="8"/>
  <c r="X434" i="8"/>
  <c r="W435" i="8"/>
  <c r="V436" i="8"/>
  <c r="V450" i="8"/>
  <c r="W452" i="8"/>
  <c r="X458" i="8"/>
  <c r="W460" i="8"/>
  <c r="W464" i="8"/>
  <c r="X470" i="8"/>
  <c r="W472" i="8"/>
  <c r="X478" i="8"/>
  <c r="V480" i="8"/>
  <c r="W482" i="8"/>
  <c r="X488" i="8"/>
  <c r="W490" i="8"/>
  <c r="X496" i="8"/>
  <c r="V498" i="8"/>
  <c r="W500" i="8"/>
  <c r="X506" i="8"/>
  <c r="W508" i="8"/>
  <c r="V514" i="8"/>
  <c r="X520" i="8"/>
  <c r="W520" i="8"/>
  <c r="X712" i="8"/>
  <c r="W712" i="8"/>
  <c r="V712" i="8"/>
  <c r="X724" i="8"/>
  <c r="W724" i="8"/>
  <c r="V724" i="8"/>
  <c r="X760" i="8"/>
  <c r="W760" i="8"/>
  <c r="V760" i="8"/>
  <c r="X778" i="8"/>
  <c r="W778" i="8"/>
  <c r="V778" i="8"/>
  <c r="X814" i="8"/>
  <c r="W814" i="8"/>
  <c r="V814" i="8"/>
  <c r="X826" i="8"/>
  <c r="W826" i="8"/>
  <c r="V826" i="8"/>
  <c r="X838" i="8"/>
  <c r="W838" i="8"/>
  <c r="V838" i="8"/>
  <c r="X850" i="8"/>
  <c r="W850" i="8"/>
  <c r="V850" i="8"/>
  <c r="X934" i="8"/>
  <c r="W934" i="8"/>
  <c r="V934" i="8"/>
  <c r="W952" i="8"/>
  <c r="X952" i="8"/>
  <c r="V952" i="8"/>
  <c r="W1052" i="8"/>
  <c r="V1052" i="8"/>
  <c r="X1068" i="8"/>
  <c r="W1068" i="8"/>
  <c r="X445" i="8"/>
  <c r="X451" i="8"/>
  <c r="V453" i="8"/>
  <c r="X457" i="8"/>
  <c r="V459" i="8"/>
  <c r="V465" i="8"/>
  <c r="X469" i="8"/>
  <c r="V471" i="8"/>
  <c r="X475" i="8"/>
  <c r="V477" i="8"/>
  <c r="X481" i="8"/>
  <c r="V483" i="8"/>
  <c r="X487" i="8"/>
  <c r="V489" i="8"/>
  <c r="X493" i="8"/>
  <c r="V495" i="8"/>
  <c r="X499" i="8"/>
  <c r="V501" i="8"/>
  <c r="X505" i="8"/>
  <c r="V507" i="8"/>
  <c r="X511" i="8"/>
  <c r="V513" i="8"/>
  <c r="X517" i="8"/>
  <c r="W518" i="8"/>
  <c r="V519" i="8"/>
  <c r="X523" i="8"/>
  <c r="W524" i="8"/>
  <c r="V525" i="8"/>
  <c r="X529" i="8"/>
  <c r="W530" i="8"/>
  <c r="V531" i="8"/>
  <c r="X535" i="8"/>
  <c r="W536" i="8"/>
  <c r="V537" i="8"/>
  <c r="X541" i="8"/>
  <c r="W542" i="8"/>
  <c r="V543" i="8"/>
  <c r="X547" i="8"/>
  <c r="W548" i="8"/>
  <c r="V549" i="8"/>
  <c r="X553" i="8"/>
  <c r="W554" i="8"/>
  <c r="V555" i="8"/>
  <c r="X559" i="8"/>
  <c r="W560" i="8"/>
  <c r="V561" i="8"/>
  <c r="X565" i="8"/>
  <c r="W566" i="8"/>
  <c r="V567" i="8"/>
  <c r="X571" i="8"/>
  <c r="W572" i="8"/>
  <c r="V573" i="8"/>
  <c r="X577" i="8"/>
  <c r="W578" i="8"/>
  <c r="V579" i="8"/>
  <c r="X583" i="8"/>
  <c r="W584" i="8"/>
  <c r="V585" i="8"/>
  <c r="X589" i="8"/>
  <c r="W590" i="8"/>
  <c r="V591" i="8"/>
  <c r="X595" i="8"/>
  <c r="W596" i="8"/>
  <c r="V597" i="8"/>
  <c r="X601" i="8"/>
  <c r="W602" i="8"/>
  <c r="V603" i="8"/>
  <c r="X607" i="8"/>
  <c r="W608" i="8"/>
  <c r="V609" i="8"/>
  <c r="X613" i="8"/>
  <c r="W614" i="8"/>
  <c r="V615" i="8"/>
  <c r="X619" i="8"/>
  <c r="W620" i="8"/>
  <c r="V621" i="8"/>
  <c r="X625" i="8"/>
  <c r="W626" i="8"/>
  <c r="V627" i="8"/>
  <c r="X631" i="8"/>
  <c r="W632" i="8"/>
  <c r="V633" i="8"/>
  <c r="X637" i="8"/>
  <c r="W638" i="8"/>
  <c r="V639" i="8"/>
  <c r="X643" i="8"/>
  <c r="W644" i="8"/>
  <c r="V645" i="8"/>
  <c r="X649" i="8"/>
  <c r="W650" i="8"/>
  <c r="V651" i="8"/>
  <c r="X655" i="8"/>
  <c r="W656" i="8"/>
  <c r="V657" i="8"/>
  <c r="X661" i="8"/>
  <c r="W662" i="8"/>
  <c r="V663" i="8"/>
  <c r="W668" i="8"/>
  <c r="V669" i="8"/>
  <c r="X673" i="8"/>
  <c r="W674" i="8"/>
  <c r="V675" i="8"/>
  <c r="X679" i="8"/>
  <c r="W680" i="8"/>
  <c r="V681" i="8"/>
  <c r="X685" i="8"/>
  <c r="W686" i="8"/>
  <c r="V687" i="8"/>
  <c r="X691" i="8"/>
  <c r="W692" i="8"/>
  <c r="V693" i="8"/>
  <c r="X697" i="8"/>
  <c r="W698" i="8"/>
  <c r="V699" i="8"/>
  <c r="W704" i="8"/>
  <c r="V705" i="8"/>
  <c r="X709" i="8"/>
  <c r="W710" i="8"/>
  <c r="V711" i="8"/>
  <c r="X715" i="8"/>
  <c r="W716" i="8"/>
  <c r="V717" i="8"/>
  <c r="X721" i="8"/>
  <c r="W722" i="8"/>
  <c r="V723" i="8"/>
  <c r="X727" i="8"/>
  <c r="W728" i="8"/>
  <c r="V729" i="8"/>
  <c r="W734" i="8"/>
  <c r="V735" i="8"/>
  <c r="X739" i="8"/>
  <c r="W740" i="8"/>
  <c r="V741" i="8"/>
  <c r="X745" i="8"/>
  <c r="W746" i="8"/>
  <c r="V747" i="8"/>
  <c r="X751" i="8"/>
  <c r="W752" i="8"/>
  <c r="V753" i="8"/>
  <c r="W758" i="8"/>
  <c r="V759" i="8"/>
  <c r="W764" i="8"/>
  <c r="V765" i="8"/>
  <c r="W770" i="8"/>
  <c r="V771" i="8"/>
  <c r="W776" i="8"/>
  <c r="V777" i="8"/>
  <c r="W782" i="8"/>
  <c r="V783" i="8"/>
  <c r="W788" i="8"/>
  <c r="V789" i="8"/>
  <c r="V795" i="8"/>
  <c r="V801" i="8"/>
  <c r="V807" i="8"/>
  <c r="V813" i="8"/>
  <c r="V819" i="8"/>
  <c r="V825" i="8"/>
  <c r="V831" i="8"/>
  <c r="V837" i="8"/>
  <c r="V843" i="8"/>
  <c r="V849" i="8"/>
  <c r="V855" i="8"/>
  <c r="V861" i="8"/>
  <c r="V867" i="8"/>
  <c r="V873" i="8"/>
  <c r="V879" i="8"/>
  <c r="V885" i="8"/>
  <c r="V891" i="8"/>
  <c r="V897" i="8"/>
  <c r="V903" i="8"/>
  <c r="V909" i="8"/>
  <c r="V915" i="8"/>
  <c r="V921" i="8"/>
  <c r="X925" i="8"/>
  <c r="W926" i="8"/>
  <c r="V927" i="8"/>
  <c r="X931" i="8"/>
  <c r="W932" i="8"/>
  <c r="V933" i="8"/>
  <c r="X937" i="8"/>
  <c r="W938" i="8"/>
  <c r="V939" i="8"/>
  <c r="X943" i="8"/>
  <c r="W944" i="8"/>
  <c r="V945" i="8"/>
  <c r="W954" i="8"/>
  <c r="X960" i="8"/>
  <c r="W962" i="8"/>
  <c r="X968" i="8"/>
  <c r="X974" i="8"/>
  <c r="X976" i="8"/>
  <c r="W988" i="8"/>
  <c r="X994" i="8"/>
  <c r="X1006" i="8"/>
  <c r="W1014" i="8"/>
  <c r="X1020" i="8"/>
  <c r="W1022" i="8"/>
  <c r="W1032" i="8"/>
  <c r="X1038" i="8"/>
  <c r="W1040" i="8"/>
  <c r="X1052" i="8"/>
  <c r="W1058" i="8"/>
  <c r="V1058" i="8"/>
  <c r="V1068" i="8"/>
  <c r="X1074" i="8"/>
  <c r="W1074" i="8"/>
  <c r="X1088" i="8"/>
  <c r="W1088" i="8"/>
  <c r="V1088" i="8"/>
  <c r="X1124" i="8"/>
  <c r="W1124" i="8"/>
  <c r="V1124" i="8"/>
  <c r="X1136" i="8"/>
  <c r="W1136" i="8"/>
  <c r="V1136" i="8"/>
  <c r="X1148" i="8"/>
  <c r="W1148" i="8"/>
  <c r="V1148" i="8"/>
  <c r="X1184" i="8"/>
  <c r="W1184" i="8"/>
  <c r="V1184" i="8"/>
  <c r="W964" i="8"/>
  <c r="W970" i="8"/>
  <c r="W980" i="8"/>
  <c r="W990" i="8"/>
  <c r="W998" i="8"/>
  <c r="W1010" i="8"/>
  <c r="W1024" i="8"/>
  <c r="W1042" i="8"/>
  <c r="W1064" i="8"/>
  <c r="V1064" i="8"/>
  <c r="X1094" i="8"/>
  <c r="W1094" i="8"/>
  <c r="V1094" i="8"/>
  <c r="X1106" i="8"/>
  <c r="W1106" i="8"/>
  <c r="V1106" i="8"/>
  <c r="X1160" i="8"/>
  <c r="W1160" i="8"/>
  <c r="V1160" i="8"/>
  <c r="X1172" i="8"/>
  <c r="W1172" i="8"/>
  <c r="V1172" i="8"/>
  <c r="X1190" i="8"/>
  <c r="W1190" i="8"/>
  <c r="V1190" i="8"/>
  <c r="X1202" i="8"/>
  <c r="W1202" i="8"/>
  <c r="V1202" i="8"/>
  <c r="V443" i="8"/>
  <c r="V449" i="8"/>
  <c r="X453" i="8"/>
  <c r="V455" i="8"/>
  <c r="X459" i="8"/>
  <c r="V461" i="8"/>
  <c r="X465" i="8"/>
  <c r="V467" i="8"/>
  <c r="X471" i="8"/>
  <c r="V473" i="8"/>
  <c r="X477" i="8"/>
  <c r="V479" i="8"/>
  <c r="X483" i="8"/>
  <c r="V485" i="8"/>
  <c r="X489" i="8"/>
  <c r="V491" i="8"/>
  <c r="X495" i="8"/>
  <c r="V497" i="8"/>
  <c r="X501" i="8"/>
  <c r="V503" i="8"/>
  <c r="X507" i="8"/>
  <c r="V509" i="8"/>
  <c r="X513" i="8"/>
  <c r="V515" i="8"/>
  <c r="X519" i="8"/>
  <c r="V521" i="8"/>
  <c r="X525" i="8"/>
  <c r="V527" i="8"/>
  <c r="X531" i="8"/>
  <c r="V533" i="8"/>
  <c r="X537" i="8"/>
  <c r="V539" i="8"/>
  <c r="X543" i="8"/>
  <c r="V545" i="8"/>
  <c r="X549" i="8"/>
  <c r="V551" i="8"/>
  <c r="X555" i="8"/>
  <c r="V557" i="8"/>
  <c r="X561" i="8"/>
  <c r="V563" i="8"/>
  <c r="X567" i="8"/>
  <c r="V569" i="8"/>
  <c r="X573" i="8"/>
  <c r="V575" i="8"/>
  <c r="X579" i="8"/>
  <c r="V581" i="8"/>
  <c r="X585" i="8"/>
  <c r="V587" i="8"/>
  <c r="X591" i="8"/>
  <c r="V593" i="8"/>
  <c r="X597" i="8"/>
  <c r="V599" i="8"/>
  <c r="X603" i="8"/>
  <c r="V605" i="8"/>
  <c r="X609" i="8"/>
  <c r="V611" i="8"/>
  <c r="X615" i="8"/>
  <c r="V617" i="8"/>
  <c r="X621" i="8"/>
  <c r="V623" i="8"/>
  <c r="X627" i="8"/>
  <c r="V629" i="8"/>
  <c r="X633" i="8"/>
  <c r="V635" i="8"/>
  <c r="X639" i="8"/>
  <c r="V641" i="8"/>
  <c r="X645" i="8"/>
  <c r="V647" i="8"/>
  <c r="X651" i="8"/>
  <c r="V653" i="8"/>
  <c r="X657" i="8"/>
  <c r="V659" i="8"/>
  <c r="X663" i="8"/>
  <c r="V665" i="8"/>
  <c r="X669" i="8"/>
  <c r="V671" i="8"/>
  <c r="X675" i="8"/>
  <c r="V677" i="8"/>
  <c r="X681" i="8"/>
  <c r="V683" i="8"/>
  <c r="X687" i="8"/>
  <c r="V689" i="8"/>
  <c r="X693" i="8"/>
  <c r="V695" i="8"/>
  <c r="X699" i="8"/>
  <c r="V701" i="8"/>
  <c r="X705" i="8"/>
  <c r="V707" i="8"/>
  <c r="X711" i="8"/>
  <c r="V713" i="8"/>
  <c r="X717" i="8"/>
  <c r="V719" i="8"/>
  <c r="X723" i="8"/>
  <c r="V725" i="8"/>
  <c r="X729" i="8"/>
  <c r="V731" i="8"/>
  <c r="X735" i="8"/>
  <c r="V737" i="8"/>
  <c r="X741" i="8"/>
  <c r="V743" i="8"/>
  <c r="X747" i="8"/>
  <c r="V749" i="8"/>
  <c r="X753" i="8"/>
  <c r="V755" i="8"/>
  <c r="X759" i="8"/>
  <c r="V761" i="8"/>
  <c r="X765" i="8"/>
  <c r="V767" i="8"/>
  <c r="X771" i="8"/>
  <c r="V773" i="8"/>
  <c r="X777" i="8"/>
  <c r="V779" i="8"/>
  <c r="X783" i="8"/>
  <c r="V785" i="8"/>
  <c r="X789" i="8"/>
  <c r="V791" i="8"/>
  <c r="X795" i="8"/>
  <c r="V797" i="8"/>
  <c r="X801" i="8"/>
  <c r="V803" i="8"/>
  <c r="X807" i="8"/>
  <c r="V809" i="8"/>
  <c r="X813" i="8"/>
  <c r="V815" i="8"/>
  <c r="X819" i="8"/>
  <c r="V821" i="8"/>
  <c r="X825" i="8"/>
  <c r="V827" i="8"/>
  <c r="X831" i="8"/>
  <c r="V833" i="8"/>
  <c r="X837" i="8"/>
  <c r="V839" i="8"/>
  <c r="X843" i="8"/>
  <c r="V845" i="8"/>
  <c r="X849" i="8"/>
  <c r="V851" i="8"/>
  <c r="X855" i="8"/>
  <c r="V857" i="8"/>
  <c r="X861" i="8"/>
  <c r="V863" i="8"/>
  <c r="X867" i="8"/>
  <c r="V869" i="8"/>
  <c r="X873" i="8"/>
  <c r="V875" i="8"/>
  <c r="X879" i="8"/>
  <c r="V881" i="8"/>
  <c r="X885" i="8"/>
  <c r="V887" i="8"/>
  <c r="X891" i="8"/>
  <c r="V893" i="8"/>
  <c r="X897" i="8"/>
  <c r="V899" i="8"/>
  <c r="X903" i="8"/>
  <c r="V905" i="8"/>
  <c r="X909" i="8"/>
  <c r="V911" i="8"/>
  <c r="X915" i="8"/>
  <c r="V917" i="8"/>
  <c r="X921" i="8"/>
  <c r="V923" i="8"/>
  <c r="X927" i="8"/>
  <c r="X933" i="8"/>
  <c r="V935" i="8"/>
  <c r="X939" i="8"/>
  <c r="V941" i="8"/>
  <c r="X945" i="8"/>
  <c r="X949" i="8"/>
  <c r="V949" i="8"/>
  <c r="X954" i="8"/>
  <c r="W956" i="8"/>
  <c r="X962" i="8"/>
  <c r="V964" i="8"/>
  <c r="W966" i="8"/>
  <c r="V970" i="8"/>
  <c r="W972" i="8"/>
  <c r="V980" i="8"/>
  <c r="W982" i="8"/>
  <c r="X988" i="8"/>
  <c r="V990" i="8"/>
  <c r="V998" i="8"/>
  <c r="W1000" i="8"/>
  <c r="V1010" i="8"/>
  <c r="X1014" i="8"/>
  <c r="W1016" i="8"/>
  <c r="X1022" i="8"/>
  <c r="V1024" i="8"/>
  <c r="W1026" i="8"/>
  <c r="X1032" i="8"/>
  <c r="W1034" i="8"/>
  <c r="X1040" i="8"/>
  <c r="V1042" i="8"/>
  <c r="W1044" i="8"/>
  <c r="X1050" i="8"/>
  <c r="W1050" i="8"/>
  <c r="X1064" i="8"/>
  <c r="W1070" i="8"/>
  <c r="V1070" i="8"/>
  <c r="V534" i="8"/>
  <c r="V540" i="8"/>
  <c r="V546" i="8"/>
  <c r="V552" i="8"/>
  <c r="V558" i="8"/>
  <c r="V564" i="8"/>
  <c r="V570" i="8"/>
  <c r="V576" i="8"/>
  <c r="V582" i="8"/>
  <c r="V588" i="8"/>
  <c r="V594" i="8"/>
  <c r="V600" i="8"/>
  <c r="V606" i="8"/>
  <c r="V612" i="8"/>
  <c r="V618" i="8"/>
  <c r="V624" i="8"/>
  <c r="V630" i="8"/>
  <c r="V636" i="8"/>
  <c r="V642" i="8"/>
  <c r="V648" i="8"/>
  <c r="V654" i="8"/>
  <c r="V660" i="8"/>
  <c r="V666" i="8"/>
  <c r="V672" i="8"/>
  <c r="V678" i="8"/>
  <c r="V684" i="8"/>
  <c r="V690" i="8"/>
  <c r="V696" i="8"/>
  <c r="V702" i="8"/>
  <c r="V708" i="8"/>
  <c r="V714" i="8"/>
  <c r="V720" i="8"/>
  <c r="V726" i="8"/>
  <c r="V732" i="8"/>
  <c r="V738" i="8"/>
  <c r="V744" i="8"/>
  <c r="V750" i="8"/>
  <c r="V756" i="8"/>
  <c r="V762" i="8"/>
  <c r="V768" i="8"/>
  <c r="V774" i="8"/>
  <c r="V780" i="8"/>
  <c r="V786" i="8"/>
  <c r="V792" i="8"/>
  <c r="W797" i="8"/>
  <c r="V798" i="8"/>
  <c r="W803" i="8"/>
  <c r="V804" i="8"/>
  <c r="W809" i="8"/>
  <c r="V810" i="8"/>
  <c r="W815" i="8"/>
  <c r="V816" i="8"/>
  <c r="W821" i="8"/>
  <c r="V822" i="8"/>
  <c r="W827" i="8"/>
  <c r="V828" i="8"/>
  <c r="W833" i="8"/>
  <c r="V834" i="8"/>
  <c r="W839" i="8"/>
  <c r="V840" i="8"/>
  <c r="W845" i="8"/>
  <c r="V846" i="8"/>
  <c r="W851" i="8"/>
  <c r="V852" i="8"/>
  <c r="W857" i="8"/>
  <c r="V858" i="8"/>
  <c r="W863" i="8"/>
  <c r="V864" i="8"/>
  <c r="W869" i="8"/>
  <c r="V870" i="8"/>
  <c r="W875" i="8"/>
  <c r="V876" i="8"/>
  <c r="W881" i="8"/>
  <c r="V882" i="8"/>
  <c r="W887" i="8"/>
  <c r="V888" i="8"/>
  <c r="W893" i="8"/>
  <c r="V894" i="8"/>
  <c r="W899" i="8"/>
  <c r="V900" i="8"/>
  <c r="W905" i="8"/>
  <c r="V906" i="8"/>
  <c r="W911" i="8"/>
  <c r="V912" i="8"/>
  <c r="W917" i="8"/>
  <c r="V918" i="8"/>
  <c r="W923" i="8"/>
  <c r="V924" i="8"/>
  <c r="W929" i="8"/>
  <c r="V930" i="8"/>
  <c r="W935" i="8"/>
  <c r="V936" i="8"/>
  <c r="W941" i="8"/>
  <c r="V942" i="8"/>
  <c r="V956" i="8"/>
  <c r="W958" i="8"/>
  <c r="X964" i="8"/>
  <c r="V966" i="8"/>
  <c r="X970" i="8"/>
  <c r="V972" i="8"/>
  <c r="X980" i="8"/>
  <c r="V982" i="8"/>
  <c r="W984" i="8"/>
  <c r="X990" i="8"/>
  <c r="W992" i="8"/>
  <c r="X998" i="8"/>
  <c r="W1002" i="8"/>
  <c r="X1010" i="8"/>
  <c r="V1016" i="8"/>
  <c r="W1018" i="8"/>
  <c r="X1024" i="8"/>
  <c r="V1026" i="8"/>
  <c r="V1034" i="8"/>
  <c r="W1036" i="8"/>
  <c r="X1042" i="8"/>
  <c r="V1050" i="8"/>
  <c r="X1056" i="8"/>
  <c r="W1056" i="8"/>
  <c r="X1076" i="8"/>
  <c r="W1076" i="8"/>
  <c r="V1076" i="8"/>
  <c r="X1082" i="8"/>
  <c r="W1082" i="8"/>
  <c r="V1082" i="8"/>
  <c r="X1118" i="8"/>
  <c r="W1118" i="8"/>
  <c r="V1118" i="8"/>
  <c r="X1130" i="8"/>
  <c r="W1130" i="8"/>
  <c r="V1130" i="8"/>
  <c r="X1142" i="8"/>
  <c r="W1142" i="8"/>
  <c r="V1142" i="8"/>
  <c r="W534" i="8"/>
  <c r="W540" i="8"/>
  <c r="W546" i="8"/>
  <c r="W552" i="8"/>
  <c r="W558" i="8"/>
  <c r="W564" i="8"/>
  <c r="W570" i="8"/>
  <c r="W576" i="8"/>
  <c r="W582" i="8"/>
  <c r="W588" i="8"/>
  <c r="W594" i="8"/>
  <c r="W600" i="8"/>
  <c r="W606" i="8"/>
  <c r="W612" i="8"/>
  <c r="W618" i="8"/>
  <c r="W624" i="8"/>
  <c r="W630" i="8"/>
  <c r="W636" i="8"/>
  <c r="W642" i="8"/>
  <c r="W648" i="8"/>
  <c r="W654" i="8"/>
  <c r="W660" i="8"/>
  <c r="W666" i="8"/>
  <c r="W672" i="8"/>
  <c r="W678" i="8"/>
  <c r="W684" i="8"/>
  <c r="W690" i="8"/>
  <c r="W696" i="8"/>
  <c r="W702" i="8"/>
  <c r="W708" i="8"/>
  <c r="W714" i="8"/>
  <c r="W720" i="8"/>
  <c r="W726" i="8"/>
  <c r="W732" i="8"/>
  <c r="W738" i="8"/>
  <c r="W744" i="8"/>
  <c r="W750" i="8"/>
  <c r="W756" i="8"/>
  <c r="W762" i="8"/>
  <c r="W768" i="8"/>
  <c r="W774" i="8"/>
  <c r="W780" i="8"/>
  <c r="W786" i="8"/>
  <c r="W792" i="8"/>
  <c r="W798" i="8"/>
  <c r="W804" i="8"/>
  <c r="W810" i="8"/>
  <c r="W816" i="8"/>
  <c r="W822" i="8"/>
  <c r="W828" i="8"/>
  <c r="W834" i="8"/>
  <c r="W840" i="8"/>
  <c r="W846" i="8"/>
  <c r="W852" i="8"/>
  <c r="W858" i="8"/>
  <c r="W864" i="8"/>
  <c r="W870" i="8"/>
  <c r="W876" i="8"/>
  <c r="W882" i="8"/>
  <c r="W888" i="8"/>
  <c r="W894" i="8"/>
  <c r="W900" i="8"/>
  <c r="W906" i="8"/>
  <c r="W912" i="8"/>
  <c r="W918" i="8"/>
  <c r="W924" i="8"/>
  <c r="W930" i="8"/>
  <c r="W936" i="8"/>
  <c r="W942" i="8"/>
  <c r="W960" i="8"/>
  <c r="W968" i="8"/>
  <c r="W974" i="8"/>
  <c r="W976" i="8"/>
  <c r="V992" i="8"/>
  <c r="W994" i="8"/>
  <c r="X1000" i="8"/>
  <c r="V1002" i="8"/>
  <c r="W1006" i="8"/>
  <c r="X1016" i="8"/>
  <c r="V1018" i="8"/>
  <c r="W1020" i="8"/>
  <c r="X1026" i="8"/>
  <c r="W1028" i="8"/>
  <c r="X1034" i="8"/>
  <c r="W1038" i="8"/>
  <c r="X1044" i="8"/>
  <c r="W1046" i="8"/>
  <c r="V1046" i="8"/>
  <c r="V1056" i="8"/>
  <c r="X1062" i="8"/>
  <c r="W1062" i="8"/>
  <c r="X1100" i="8"/>
  <c r="W1100" i="8"/>
  <c r="V1100" i="8"/>
  <c r="X1112" i="8"/>
  <c r="W1112" i="8"/>
  <c r="V1112" i="8"/>
  <c r="X1154" i="8"/>
  <c r="W1154" i="8"/>
  <c r="V1154" i="8"/>
  <c r="X1166" i="8"/>
  <c r="W1166" i="8"/>
  <c r="V1166" i="8"/>
  <c r="X1178" i="8"/>
  <c r="W1178" i="8"/>
  <c r="V1178" i="8"/>
  <c r="X1196" i="8"/>
  <c r="W1196" i="8"/>
  <c r="V1196" i="8"/>
  <c r="X1208" i="8"/>
  <c r="W1208" i="8"/>
  <c r="V1208" i="8"/>
  <c r="X953" i="8"/>
  <c r="V955" i="8"/>
  <c r="X959" i="8"/>
  <c r="V961" i="8"/>
  <c r="X965" i="8"/>
  <c r="V967" i="8"/>
  <c r="X971" i="8"/>
  <c r="V973" i="8"/>
  <c r="X977" i="8"/>
  <c r="V979" i="8"/>
  <c r="X983" i="8"/>
  <c r="V985" i="8"/>
  <c r="X989" i="8"/>
  <c r="V991" i="8"/>
  <c r="X995" i="8"/>
  <c r="V997" i="8"/>
  <c r="X1001" i="8"/>
  <c r="V1003" i="8"/>
  <c r="X1007" i="8"/>
  <c r="V1009" i="8"/>
  <c r="X1013" i="8"/>
  <c r="V1015" i="8"/>
  <c r="X1019" i="8"/>
  <c r="V1021" i="8"/>
  <c r="X1025" i="8"/>
  <c r="V1027" i="8"/>
  <c r="X1031" i="8"/>
  <c r="V1033" i="8"/>
  <c r="X1037" i="8"/>
  <c r="V1039" i="8"/>
  <c r="X1043" i="8"/>
  <c r="V1045" i="8"/>
  <c r="X1049" i="8"/>
  <c r="V1051" i="8"/>
  <c r="X1055" i="8"/>
  <c r="V1057" i="8"/>
  <c r="X1061" i="8"/>
  <c r="V1063" i="8"/>
  <c r="X1067" i="8"/>
  <c r="V1069" i="8"/>
  <c r="X1073" i="8"/>
  <c r="V1075" i="8"/>
  <c r="X1079" i="8"/>
  <c r="W1080" i="8"/>
  <c r="V1081" i="8"/>
  <c r="X1085" i="8"/>
  <c r="W1086" i="8"/>
  <c r="V1087" i="8"/>
  <c r="X1091" i="8"/>
  <c r="W1092" i="8"/>
  <c r="V1093" i="8"/>
  <c r="X1097" i="8"/>
  <c r="W1098" i="8"/>
  <c r="V1099" i="8"/>
  <c r="X1103" i="8"/>
  <c r="W1104" i="8"/>
  <c r="V1105" i="8"/>
  <c r="X1109" i="8"/>
  <c r="W1110" i="8"/>
  <c r="V1111" i="8"/>
  <c r="X1115" i="8"/>
  <c r="W1116" i="8"/>
  <c r="V1117" i="8"/>
  <c r="X1121" i="8"/>
  <c r="W1122" i="8"/>
  <c r="V1123" i="8"/>
  <c r="X1127" i="8"/>
  <c r="W1128" i="8"/>
  <c r="V1129" i="8"/>
  <c r="X1133" i="8"/>
  <c r="W1134" i="8"/>
  <c r="V1135" i="8"/>
  <c r="X1139" i="8"/>
  <c r="W1140" i="8"/>
  <c r="V1141" i="8"/>
  <c r="X1145" i="8"/>
  <c r="W1146" i="8"/>
  <c r="V1147" i="8"/>
  <c r="X1151" i="8"/>
  <c r="W1152" i="8"/>
  <c r="V1153" i="8"/>
  <c r="X1157" i="8"/>
  <c r="W1158" i="8"/>
  <c r="V1159" i="8"/>
  <c r="X1163" i="8"/>
  <c r="W1164" i="8"/>
  <c r="V1165" i="8"/>
  <c r="X1169" i="8"/>
  <c r="W1170" i="8"/>
  <c r="V1171" i="8"/>
  <c r="X1175" i="8"/>
  <c r="W1176" i="8"/>
  <c r="V1177" i="8"/>
  <c r="X1181" i="8"/>
  <c r="W1182" i="8"/>
  <c r="V1183" i="8"/>
  <c r="X1187" i="8"/>
  <c r="W1188" i="8"/>
  <c r="V1189" i="8"/>
  <c r="X1193" i="8"/>
  <c r="W1194" i="8"/>
  <c r="V1195" i="8"/>
  <c r="X1199" i="8"/>
  <c r="W1200" i="8"/>
  <c r="V1201" i="8"/>
  <c r="X1205" i="8"/>
  <c r="W1206" i="8"/>
  <c r="V1207" i="8"/>
  <c r="X1080" i="8"/>
  <c r="X1086" i="8"/>
  <c r="X1092" i="8"/>
  <c r="X1098" i="8"/>
  <c r="X1104" i="8"/>
  <c r="X1110" i="8"/>
  <c r="X1116" i="8"/>
  <c r="X1122" i="8"/>
  <c r="X1128" i="8"/>
  <c r="X1134" i="8"/>
  <c r="X1140" i="8"/>
  <c r="X1146" i="8"/>
  <c r="X1152" i="8"/>
  <c r="X1158" i="8"/>
  <c r="X1164" i="8"/>
  <c r="X1170" i="8"/>
  <c r="X1176" i="8"/>
  <c r="X1182" i="8"/>
  <c r="X1188" i="8"/>
  <c r="X1194" i="8"/>
  <c r="X1200" i="8"/>
  <c r="X1206" i="8"/>
  <c r="V951" i="8"/>
  <c r="X955" i="8"/>
  <c r="V957" i="8"/>
  <c r="X961" i="8"/>
  <c r="V963" i="8"/>
  <c r="X967" i="8"/>
  <c r="X973" i="8"/>
  <c r="X979" i="8"/>
  <c r="V981" i="8"/>
  <c r="X985" i="8"/>
  <c r="V987" i="8"/>
  <c r="X991" i="8"/>
  <c r="V993" i="8"/>
  <c r="X997" i="8"/>
  <c r="V999" i="8"/>
  <c r="X1003" i="8"/>
  <c r="X1009" i="8"/>
  <c r="X1015" i="8"/>
  <c r="V1017" i="8"/>
  <c r="X1021" i="8"/>
  <c r="V1023" i="8"/>
  <c r="X1027" i="8"/>
  <c r="V1029" i="8"/>
  <c r="X1033" i="8"/>
  <c r="V1035" i="8"/>
  <c r="X1039" i="8"/>
  <c r="V1041" i="8"/>
  <c r="X1045" i="8"/>
  <c r="V1047" i="8"/>
  <c r="X1051" i="8"/>
  <c r="V1053" i="8"/>
  <c r="X1057" i="8"/>
  <c r="V1059" i="8"/>
  <c r="X1063" i="8"/>
  <c r="V1065" i="8"/>
  <c r="X1069" i="8"/>
  <c r="V1071" i="8"/>
  <c r="X1075" i="8"/>
  <c r="X1081" i="8"/>
  <c r="V1083" i="8"/>
  <c r="X1087" i="8"/>
  <c r="V1089" i="8"/>
  <c r="X1093" i="8"/>
  <c r="V1095" i="8"/>
  <c r="X1099" i="8"/>
  <c r="V1101" i="8"/>
  <c r="X1105" i="8"/>
  <c r="V1107" i="8"/>
  <c r="X1111" i="8"/>
  <c r="X1117" i="8"/>
  <c r="V1119" i="8"/>
  <c r="X1123" i="8"/>
  <c r="V1125" i="8"/>
  <c r="X1129" i="8"/>
  <c r="V1131" i="8"/>
  <c r="X1135" i="8"/>
  <c r="V1137" i="8"/>
  <c r="X1141" i="8"/>
  <c r="V1143" i="8"/>
  <c r="X1147" i="8"/>
  <c r="X1153" i="8"/>
  <c r="V1155" i="8"/>
  <c r="X1159" i="8"/>
  <c r="V1161" i="8"/>
  <c r="X1165" i="8"/>
  <c r="V1167" i="8"/>
  <c r="X1171" i="8"/>
  <c r="V1173" i="8"/>
  <c r="X1177" i="8"/>
  <c r="X1183" i="8"/>
  <c r="X1189" i="8"/>
  <c r="V1191" i="8"/>
  <c r="X1195" i="8"/>
  <c r="V1197" i="8"/>
  <c r="X1201" i="8"/>
  <c r="V1203" i="8"/>
  <c r="X1207" i="8"/>
  <c r="V1209" i="8"/>
  <c r="W1048" i="8"/>
  <c r="W1054" i="8"/>
  <c r="W1060" i="8"/>
  <c r="W1066" i="8"/>
  <c r="W1072" i="8"/>
  <c r="W1078" i="8"/>
  <c r="W1084" i="8"/>
  <c r="W1090" i="8"/>
  <c r="W1096" i="8"/>
  <c r="W1102" i="8"/>
  <c r="W1108" i="8"/>
  <c r="W1114" i="8"/>
  <c r="W1120" i="8"/>
  <c r="W1126" i="8"/>
  <c r="W1132" i="8"/>
  <c r="W1138" i="8"/>
  <c r="W1144" i="8"/>
  <c r="W1150" i="8"/>
  <c r="W1156" i="8"/>
  <c r="W1162" i="8"/>
  <c r="W1168" i="8"/>
  <c r="W1174" i="8"/>
  <c r="W1180" i="8"/>
  <c r="W1186" i="8"/>
  <c r="W1192" i="8"/>
  <c r="W1198" i="8"/>
  <c r="W1204" i="8"/>
  <c r="W31" i="11"/>
  <c r="W49" i="11"/>
  <c r="W67" i="11"/>
  <c r="W97" i="11"/>
  <c r="X97" i="11" s="1"/>
  <c r="Q31" i="11"/>
  <c r="W18" i="11"/>
  <c r="W24" i="11"/>
  <c r="W30" i="11"/>
  <c r="W36" i="11"/>
  <c r="W42" i="11"/>
  <c r="X42" i="11" s="1"/>
  <c r="W48" i="11"/>
  <c r="W54" i="11"/>
  <c r="W60" i="11"/>
  <c r="W66" i="11"/>
  <c r="W72" i="11"/>
  <c r="W78" i="11"/>
  <c r="X78" i="11" s="1"/>
  <c r="W84" i="11"/>
  <c r="W90" i="11"/>
  <c r="W96" i="11"/>
  <c r="W102" i="11"/>
  <c r="W108" i="11"/>
  <c r="W114" i="11"/>
  <c r="X114" i="11" s="1"/>
  <c r="W120" i="11"/>
  <c r="W115" i="11"/>
  <c r="Q49" i="11"/>
  <c r="X14" i="11"/>
  <c r="Y14" i="11"/>
  <c r="W20" i="11"/>
  <c r="Y20" i="11" s="1"/>
  <c r="W56" i="11"/>
  <c r="X56" i="11" s="1"/>
  <c r="W92" i="11"/>
  <c r="Y92" i="11" s="1"/>
  <c r="W43" i="11"/>
  <c r="Y43" i="11" s="1"/>
  <c r="W103" i="11"/>
  <c r="Q67" i="11"/>
  <c r="Q97" i="11"/>
  <c r="W21" i="11"/>
  <c r="X21" i="11" s="1"/>
  <c r="W27" i="11"/>
  <c r="W33" i="11"/>
  <c r="W39" i="11"/>
  <c r="W45" i="11"/>
  <c r="W51" i="11"/>
  <c r="W57" i="11"/>
  <c r="Y57" i="11" s="1"/>
  <c r="W63" i="11"/>
  <c r="W69" i="11"/>
  <c r="W75" i="11"/>
  <c r="W81" i="11"/>
  <c r="W87" i="11"/>
  <c r="W93" i="11"/>
  <c r="X93" i="11" s="1"/>
  <c r="W99" i="11"/>
  <c r="W105" i="11"/>
  <c r="W111" i="11"/>
  <c r="W117" i="11"/>
  <c r="W123" i="11"/>
  <c r="S12" i="11"/>
  <c r="W22" i="11"/>
  <c r="W28" i="11"/>
  <c r="W34" i="11"/>
  <c r="W40" i="11"/>
  <c r="X40" i="11" s="1"/>
  <c r="W46" i="11"/>
  <c r="W52" i="11"/>
  <c r="W58" i="11"/>
  <c r="W64" i="11"/>
  <c r="W70" i="11"/>
  <c r="W76" i="11"/>
  <c r="X76" i="11" s="1"/>
  <c r="Q82" i="11"/>
  <c r="W82" i="11"/>
  <c r="W88" i="11"/>
  <c r="W94" i="11"/>
  <c r="W100" i="11"/>
  <c r="W106" i="11"/>
  <c r="Y106" i="11" s="1"/>
  <c r="W112" i="11"/>
  <c r="W118" i="11"/>
  <c r="S14" i="11"/>
  <c r="W19" i="11"/>
  <c r="W25" i="11"/>
  <c r="Y25" i="11" s="1"/>
  <c r="W37" i="11"/>
  <c r="W55" i="11"/>
  <c r="W61" i="11"/>
  <c r="W73" i="11"/>
  <c r="W79" i="11"/>
  <c r="W85" i="11"/>
  <c r="Y85" i="11" s="1"/>
  <c r="W91" i="11"/>
  <c r="W109" i="11"/>
  <c r="W121" i="11"/>
  <c r="Q121" i="11"/>
  <c r="Q37" i="11"/>
  <c r="S15" i="11"/>
  <c r="W17" i="11"/>
  <c r="W23" i="11"/>
  <c r="W29" i="11"/>
  <c r="W35" i="11"/>
  <c r="W41" i="11"/>
  <c r="W47" i="11"/>
  <c r="X47" i="11" s="1"/>
  <c r="W53" i="11"/>
  <c r="W59" i="11"/>
  <c r="W65" i="11"/>
  <c r="W71" i="11"/>
  <c r="W77" i="11"/>
  <c r="W83" i="11"/>
  <c r="Y83" i="11" s="1"/>
  <c r="W89" i="11"/>
  <c r="W95" i="11"/>
  <c r="W101" i="11"/>
  <c r="W107" i="11"/>
  <c r="W113" i="11"/>
  <c r="W119" i="11"/>
  <c r="Y119" i="11" s="1"/>
  <c r="AA115" i="8"/>
  <c r="AA103" i="8"/>
  <c r="AA33" i="8"/>
  <c r="Z38" i="8"/>
  <c r="Z43" i="8"/>
  <c r="AA53" i="8"/>
  <c r="Z59" i="8"/>
  <c r="Z64" i="8"/>
  <c r="Z81" i="8"/>
  <c r="AC95" i="8"/>
  <c r="Z109" i="8"/>
  <c r="AA97" i="8"/>
  <c r="Z120" i="8"/>
  <c r="Z16" i="8"/>
  <c r="Z39" i="8"/>
  <c r="AA109" i="8"/>
  <c r="Z97" i="8"/>
  <c r="Z75" i="8"/>
  <c r="Z27" i="8"/>
  <c r="AO12" i="8"/>
  <c r="AQ12" i="8" s="1"/>
  <c r="AC12" i="12"/>
  <c r="AO18" i="8"/>
  <c r="AQ18" i="8" s="1"/>
  <c r="AC18" i="12"/>
  <c r="AO23" i="8"/>
  <c r="AQ23" i="8" s="1"/>
  <c r="AC23" i="12"/>
  <c r="AO38" i="8"/>
  <c r="AQ38" i="8" s="1"/>
  <c r="AC38" i="12"/>
  <c r="AO43" i="8"/>
  <c r="AQ43" i="8" s="1"/>
  <c r="AC43" i="12"/>
  <c r="AO48" i="8"/>
  <c r="AQ48" i="8" s="1"/>
  <c r="AC48" i="12"/>
  <c r="AO53" i="8"/>
  <c r="AQ53" i="8" s="1"/>
  <c r="AC53" i="12"/>
  <c r="AO59" i="8"/>
  <c r="AQ59" i="8" s="1"/>
  <c r="AC59" i="12"/>
  <c r="AO64" i="8"/>
  <c r="AQ64" i="8" s="1"/>
  <c r="AC64" i="12"/>
  <c r="AO69" i="8"/>
  <c r="AQ69" i="8" s="1"/>
  <c r="AC69" i="12"/>
  <c r="AO74" i="8"/>
  <c r="AQ74" i="8" s="1"/>
  <c r="AC74" i="12"/>
  <c r="AO80" i="8"/>
  <c r="AQ80" i="8" s="1"/>
  <c r="AC80" i="12"/>
  <c r="AO86" i="8"/>
  <c r="AQ86" i="8" s="1"/>
  <c r="AC86" i="12"/>
  <c r="AO91" i="8"/>
  <c r="AQ91" i="8" s="1"/>
  <c r="AC91" i="12"/>
  <c r="AO96" i="8"/>
  <c r="AQ96" i="8" s="1"/>
  <c r="AC96" i="12"/>
  <c r="AO106" i="8"/>
  <c r="AQ106" i="8" s="1"/>
  <c r="AC106" i="12"/>
  <c r="AO112" i="8"/>
  <c r="AQ112" i="8" s="1"/>
  <c r="AC112" i="12"/>
  <c r="AO117" i="8"/>
  <c r="AQ117" i="8" s="1"/>
  <c r="AC117" i="12"/>
  <c r="AA27" i="8"/>
  <c r="Z32" i="8"/>
  <c r="AO13" i="8"/>
  <c r="AQ13" i="8" s="1"/>
  <c r="AC13" i="12"/>
  <c r="AO19" i="8"/>
  <c r="AQ19" i="8" s="1"/>
  <c r="AC19" i="12"/>
  <c r="AO24" i="8"/>
  <c r="AQ24" i="8" s="1"/>
  <c r="AC24" i="12"/>
  <c r="AO29" i="8"/>
  <c r="AQ29" i="8" s="1"/>
  <c r="AC29" i="12"/>
  <c r="AO34" i="8"/>
  <c r="AQ34" i="8" s="1"/>
  <c r="AC34" i="12"/>
  <c r="AO39" i="8"/>
  <c r="AQ39" i="8" s="1"/>
  <c r="AC39" i="12"/>
  <c r="AO44" i="8"/>
  <c r="AQ44" i="8" s="1"/>
  <c r="AC44" i="12"/>
  <c r="AO49" i="8"/>
  <c r="AQ49" i="8" s="1"/>
  <c r="AC49" i="12"/>
  <c r="AO54" i="8"/>
  <c r="AQ54" i="8" s="1"/>
  <c r="AC54" i="12"/>
  <c r="AO60" i="8"/>
  <c r="AQ60" i="8" s="1"/>
  <c r="AC60" i="12"/>
  <c r="AO70" i="8"/>
  <c r="AQ70" i="8" s="1"/>
  <c r="AC70" i="12"/>
  <c r="AO75" i="8"/>
  <c r="AQ75" i="8" s="1"/>
  <c r="AC75" i="12"/>
  <c r="AO81" i="8"/>
  <c r="AQ81" i="8" s="1"/>
  <c r="AC81" i="12"/>
  <c r="AO87" i="8"/>
  <c r="AQ87" i="8" s="1"/>
  <c r="AC87" i="12"/>
  <c r="AO92" i="8"/>
  <c r="AQ92" i="8" s="1"/>
  <c r="AC92" i="12"/>
  <c r="AO101" i="8"/>
  <c r="AQ101" i="8" s="1"/>
  <c r="AC101" i="12"/>
  <c r="AO107" i="8"/>
  <c r="AQ107" i="8" s="1"/>
  <c r="AC107" i="12"/>
  <c r="AO113" i="8"/>
  <c r="AQ113" i="8" s="1"/>
  <c r="AC113" i="12"/>
  <c r="AO118" i="8"/>
  <c r="AQ118" i="8" s="1"/>
  <c r="AC118" i="12"/>
  <c r="AO14" i="8"/>
  <c r="AQ14" i="8" s="1"/>
  <c r="AC14" i="12"/>
  <c r="AO25" i="8"/>
  <c r="AQ25" i="8" s="1"/>
  <c r="AC25" i="12"/>
  <c r="AO30" i="8"/>
  <c r="AQ30" i="8" s="1"/>
  <c r="AC30" i="12"/>
  <c r="AO35" i="8"/>
  <c r="AQ35" i="8" s="1"/>
  <c r="AC35" i="12"/>
  <c r="AO40" i="8"/>
  <c r="AQ40" i="8" s="1"/>
  <c r="AC40" i="12"/>
  <c r="AO45" i="8"/>
  <c r="AQ45" i="8" s="1"/>
  <c r="AC45" i="12"/>
  <c r="AO50" i="8"/>
  <c r="AQ50" i="8" s="1"/>
  <c r="AC50" i="12"/>
  <c r="AO55" i="8"/>
  <c r="AQ55" i="8" s="1"/>
  <c r="AC55" i="12"/>
  <c r="AO65" i="8"/>
  <c r="AQ65" i="8" s="1"/>
  <c r="AC65" i="12"/>
  <c r="AO71" i="8"/>
  <c r="AQ71" i="8" s="1"/>
  <c r="AC71" i="12"/>
  <c r="AO76" i="8"/>
  <c r="AQ76" i="8" s="1"/>
  <c r="AC76" i="12"/>
  <c r="AO82" i="8"/>
  <c r="AQ82" i="8" s="1"/>
  <c r="AC82" i="12"/>
  <c r="AO88" i="8"/>
  <c r="AQ88" i="8" s="1"/>
  <c r="AC88" i="12"/>
  <c r="AO93" i="8"/>
  <c r="AQ93" i="8" s="1"/>
  <c r="AC93" i="12"/>
  <c r="AO97" i="8"/>
  <c r="AQ97" i="8" s="1"/>
  <c r="AC97" i="12"/>
  <c r="AO102" i="8"/>
  <c r="AQ102" i="8" s="1"/>
  <c r="AC102" i="12"/>
  <c r="AO108" i="8"/>
  <c r="AQ108" i="8" s="1"/>
  <c r="AC108" i="12"/>
  <c r="AO114" i="8"/>
  <c r="AQ114" i="8" s="1"/>
  <c r="AC114" i="12"/>
  <c r="AO119" i="8"/>
  <c r="AQ119" i="8" s="1"/>
  <c r="AC119" i="12"/>
  <c r="AO15" i="8"/>
  <c r="AQ15" i="8" s="1"/>
  <c r="AC15" i="12"/>
  <c r="AO20" i="8"/>
  <c r="AQ20" i="8" s="1"/>
  <c r="AC20" i="12"/>
  <c r="AO26" i="8"/>
  <c r="AQ26" i="8" s="1"/>
  <c r="AC26" i="12"/>
  <c r="AO31" i="8"/>
  <c r="AQ31" i="8" s="1"/>
  <c r="AC31" i="12"/>
  <c r="AO36" i="8"/>
  <c r="AQ36" i="8" s="1"/>
  <c r="AC36" i="12"/>
  <c r="AO41" i="8"/>
  <c r="AQ41" i="8" s="1"/>
  <c r="AC41" i="12"/>
  <c r="AO46" i="8"/>
  <c r="AQ46" i="8" s="1"/>
  <c r="AC46" i="12"/>
  <c r="AO51" i="8"/>
  <c r="AQ51" i="8" s="1"/>
  <c r="AC51" i="12"/>
  <c r="AO56" i="8"/>
  <c r="AQ56" i="8" s="1"/>
  <c r="AC56" i="12"/>
  <c r="AO61" i="8"/>
  <c r="AQ61" i="8" s="1"/>
  <c r="AC61" i="12"/>
  <c r="AO66" i="8"/>
  <c r="AQ66" i="8" s="1"/>
  <c r="AC66" i="12"/>
  <c r="AO72" i="8"/>
  <c r="AQ72" i="8" s="1"/>
  <c r="AC72" i="12"/>
  <c r="AO77" i="8"/>
  <c r="AQ77" i="8" s="1"/>
  <c r="AC77" i="12"/>
  <c r="AO83" i="8"/>
  <c r="AQ83" i="8" s="1"/>
  <c r="AC83" i="12"/>
  <c r="AO89" i="8"/>
  <c r="AQ89" i="8" s="1"/>
  <c r="AC89" i="12"/>
  <c r="AO94" i="8"/>
  <c r="AQ94" i="8" s="1"/>
  <c r="AC94" i="12"/>
  <c r="AO98" i="8"/>
  <c r="AQ98" i="8" s="1"/>
  <c r="AC98" i="12"/>
  <c r="AO103" i="8"/>
  <c r="AQ103" i="8" s="1"/>
  <c r="AC103" i="12"/>
  <c r="AO109" i="8"/>
  <c r="AQ109" i="8" s="1"/>
  <c r="AC109" i="12"/>
  <c r="AO115" i="8"/>
  <c r="AQ115" i="8" s="1"/>
  <c r="AC115" i="12"/>
  <c r="AO120" i="8"/>
  <c r="AQ120" i="8" s="1"/>
  <c r="AC120" i="12"/>
  <c r="AO16" i="8"/>
  <c r="AQ16" i="8" s="1"/>
  <c r="AC16" i="12"/>
  <c r="AO21" i="8"/>
  <c r="AQ21" i="8" s="1"/>
  <c r="AC21" i="12"/>
  <c r="AO27" i="8"/>
  <c r="AQ27" i="8" s="1"/>
  <c r="AC27" i="12"/>
  <c r="AO32" i="8"/>
  <c r="AQ32" i="8" s="1"/>
  <c r="AC32" i="12"/>
  <c r="AO37" i="8"/>
  <c r="AQ37" i="8" s="1"/>
  <c r="AC37" i="12"/>
  <c r="AO42" i="8"/>
  <c r="AQ42" i="8" s="1"/>
  <c r="AC42" i="12"/>
  <c r="AO52" i="8"/>
  <c r="AQ52" i="8" s="1"/>
  <c r="AC52" i="12"/>
  <c r="AO57" i="8"/>
  <c r="AQ57" i="8" s="1"/>
  <c r="AC57" i="12"/>
  <c r="AO62" i="8"/>
  <c r="AQ62" i="8" s="1"/>
  <c r="AC62" i="12"/>
  <c r="AO67" i="8"/>
  <c r="AQ67" i="8" s="1"/>
  <c r="AC67" i="12"/>
  <c r="AO73" i="8"/>
  <c r="AQ73" i="8" s="1"/>
  <c r="AC73" i="12"/>
  <c r="AO78" i="8"/>
  <c r="AQ78" i="8" s="1"/>
  <c r="AC78" i="12"/>
  <c r="AO84" i="8"/>
  <c r="AQ84" i="8" s="1"/>
  <c r="AC84" i="12"/>
  <c r="AO99" i="8"/>
  <c r="AQ99" i="8" s="1"/>
  <c r="AC99" i="12"/>
  <c r="AO104" i="8"/>
  <c r="AQ104" i="8" s="1"/>
  <c r="AC104" i="12"/>
  <c r="AO110" i="8"/>
  <c r="AQ110" i="8" s="1"/>
  <c r="AC110" i="12"/>
  <c r="AO116" i="8"/>
  <c r="AQ116" i="8" s="1"/>
  <c r="AC116" i="12"/>
  <c r="AO121" i="8"/>
  <c r="AQ121" i="8" s="1"/>
  <c r="AC121" i="12"/>
  <c r="AA21" i="8"/>
  <c r="AA62" i="8"/>
  <c r="AO11" i="8"/>
  <c r="AQ11" i="8"/>
  <c r="AC11" i="12"/>
  <c r="AO17" i="8"/>
  <c r="AQ17" i="8" s="1"/>
  <c r="AC17" i="12"/>
  <c r="AO22" i="8"/>
  <c r="AQ22" i="8"/>
  <c r="AC22" i="12"/>
  <c r="AO28" i="8"/>
  <c r="AQ28" i="8"/>
  <c r="AC28" i="12"/>
  <c r="AO33" i="8"/>
  <c r="AQ33" i="8"/>
  <c r="AC33" i="12"/>
  <c r="AO47" i="8"/>
  <c r="AQ47" i="8"/>
  <c r="AC47" i="12"/>
  <c r="AO58" i="8"/>
  <c r="AQ58" i="8"/>
  <c r="AC58" i="12"/>
  <c r="AO63" i="8"/>
  <c r="AQ63" i="8"/>
  <c r="AC63" i="12"/>
  <c r="AO68" i="8"/>
  <c r="AQ68" i="8"/>
  <c r="AC68" i="12"/>
  <c r="AO79" i="8"/>
  <c r="AQ79" i="8"/>
  <c r="AC79" i="12"/>
  <c r="AO85" i="8"/>
  <c r="AQ85" i="8"/>
  <c r="AC85" i="12"/>
  <c r="AO90" i="8"/>
  <c r="AQ90" i="8"/>
  <c r="AC90" i="12"/>
  <c r="AO95" i="8"/>
  <c r="AQ95" i="8"/>
  <c r="AC95" i="12"/>
  <c r="AO100" i="8"/>
  <c r="AQ100" i="8"/>
  <c r="AC100" i="12"/>
  <c r="AO105" i="8"/>
  <c r="AQ105" i="8"/>
  <c r="AC105" i="12"/>
  <c r="AO111" i="8"/>
  <c r="AQ111" i="8"/>
  <c r="AC111" i="12"/>
  <c r="AO122" i="8"/>
  <c r="AQ122" i="8"/>
  <c r="AC122" i="12"/>
  <c r="AI12" i="18"/>
  <c r="AI14" i="18" s="1"/>
  <c r="B10" i="18" s="1"/>
  <c r="AC10" i="12"/>
  <c r="W10" i="8"/>
  <c r="X10" i="8"/>
  <c r="Y10" i="8"/>
  <c r="AA10" i="8"/>
  <c r="Z10" i="8"/>
  <c r="AD755" i="8"/>
  <c r="AD754" i="8"/>
  <c r="AD1028" i="8"/>
  <c r="AD1114" i="8"/>
  <c r="AD555" i="8"/>
  <c r="AD556" i="8"/>
  <c r="AD740" i="8"/>
  <c r="AD741" i="8"/>
  <c r="AD159" i="8"/>
  <c r="AD968" i="8"/>
  <c r="AD859" i="8"/>
  <c r="AD949" i="8"/>
  <c r="AD322" i="8"/>
  <c r="AD524" i="8"/>
  <c r="AD1055" i="8"/>
  <c r="AD1054" i="8"/>
  <c r="AD341" i="8"/>
  <c r="AD1165" i="8"/>
  <c r="AD1164" i="8"/>
  <c r="AD1117" i="8"/>
  <c r="AD967" i="8"/>
  <c r="AD809" i="8"/>
  <c r="AD402" i="8"/>
  <c r="AD401" i="8"/>
  <c r="AD693" i="8"/>
  <c r="AD692" i="8"/>
  <c r="AD907" i="8"/>
  <c r="AD782" i="8"/>
  <c r="AD701" i="8"/>
  <c r="AD347" i="8"/>
  <c r="AD346" i="8"/>
  <c r="AD478" i="8"/>
  <c r="AD706" i="8"/>
  <c r="AD707" i="8"/>
  <c r="AD155" i="8"/>
  <c r="AD299" i="8"/>
  <c r="AD503" i="8"/>
  <c r="AD910" i="8"/>
  <c r="AD911" i="8"/>
  <c r="AD259" i="8"/>
  <c r="AD689" i="8"/>
  <c r="AD688" i="8"/>
  <c r="AD263" i="8"/>
  <c r="AD1047" i="8"/>
  <c r="AD1048" i="8"/>
  <c r="AD328" i="8"/>
  <c r="AD249" i="8"/>
  <c r="AD348" i="8"/>
  <c r="AD349" i="8"/>
  <c r="AD1084" i="8"/>
  <c r="AD1083" i="8"/>
  <c r="AD184" i="8"/>
  <c r="AD296" i="8"/>
  <c r="AD1133" i="8"/>
  <c r="AD176" i="8"/>
  <c r="AD625" i="8"/>
  <c r="AD1125" i="8"/>
  <c r="AD779" i="8"/>
  <c r="AD606" i="8"/>
  <c r="AD990" i="8"/>
  <c r="AD310" i="8"/>
  <c r="AD758" i="8"/>
  <c r="AD822" i="8"/>
  <c r="AD999" i="8"/>
  <c r="AD583" i="8"/>
  <c r="AD870" i="8"/>
  <c r="AF622" i="8"/>
  <c r="E622" i="12" s="1"/>
  <c r="AF592" i="8"/>
  <c r="E592" i="12" s="1"/>
  <c r="AF574" i="8"/>
  <c r="E574" i="12" s="1"/>
  <c r="AF358" i="8"/>
  <c r="E358" i="12" s="1"/>
  <c r="AF159" i="8"/>
  <c r="E159" i="12" s="1"/>
  <c r="AF619" i="8"/>
  <c r="E619" i="12" s="1"/>
  <c r="AD572" i="8"/>
  <c r="AD1003" i="8"/>
  <c r="AD817" i="8"/>
  <c r="AD835" i="8"/>
  <c r="AD458" i="8"/>
  <c r="AD392" i="8"/>
  <c r="AF1172" i="8"/>
  <c r="E1172" i="12" s="1"/>
  <c r="AF1165" i="8"/>
  <c r="E1165" i="12" s="1"/>
  <c r="AF1075" i="8"/>
  <c r="E1075" i="12" s="1"/>
  <c r="AF1063" i="8"/>
  <c r="E1063" i="12" s="1"/>
  <c r="AD697" i="8"/>
  <c r="AD194" i="8"/>
  <c r="AF997" i="8"/>
  <c r="E997" i="12" s="1"/>
  <c r="AF697" i="8"/>
  <c r="E697" i="12" s="1"/>
  <c r="AD379" i="8"/>
  <c r="AD1201" i="8"/>
  <c r="AF1100" i="8"/>
  <c r="E1100" i="12" s="1"/>
  <c r="AF1027" i="8"/>
  <c r="E1027" i="12" s="1"/>
  <c r="AF1116" i="8"/>
  <c r="E1116" i="12" s="1"/>
  <c r="AF437" i="8"/>
  <c r="E437" i="12" s="1"/>
  <c r="AF173" i="8"/>
  <c r="E173" i="12" s="1"/>
  <c r="AF143" i="8"/>
  <c r="E143" i="12" s="1"/>
  <c r="AF403" i="8"/>
  <c r="E403" i="12" s="1"/>
  <c r="AD1087" i="8"/>
  <c r="AD955" i="8"/>
  <c r="AD679" i="8"/>
  <c r="AD457" i="8"/>
  <c r="AD699" i="8"/>
  <c r="AD713" i="8"/>
  <c r="AD647" i="8"/>
  <c r="AD394" i="8"/>
  <c r="AD317" i="8"/>
  <c r="AD94" i="8"/>
  <c r="AE94" i="8" s="1"/>
  <c r="AF94" i="8" s="1"/>
  <c r="E94" i="12" s="1"/>
  <c r="AD548" i="8"/>
  <c r="AD994" i="8"/>
  <c r="AD796" i="8"/>
  <c r="AD712" i="8"/>
  <c r="AD639" i="8"/>
  <c r="AD628" i="8"/>
  <c r="AD580" i="8"/>
  <c r="AD531" i="8"/>
  <c r="AD255" i="8"/>
  <c r="AD496" i="8"/>
  <c r="AD1113" i="8"/>
  <c r="AD1094" i="8"/>
  <c r="AD980" i="8"/>
  <c r="AD218" i="8"/>
  <c r="AD200" i="8"/>
  <c r="AD183" i="8"/>
  <c r="AD165" i="8"/>
  <c r="AD157" i="8"/>
  <c r="AF461" i="8"/>
  <c r="E461" i="12" s="1"/>
  <c r="AF587" i="8"/>
  <c r="E587" i="12" s="1"/>
  <c r="AF1129" i="8"/>
  <c r="E1129" i="12" s="1"/>
  <c r="AF1026" i="8"/>
  <c r="E1026" i="12" s="1"/>
  <c r="AD680" i="8"/>
  <c r="AD1189" i="8"/>
  <c r="AF169" i="8"/>
  <c r="E169" i="12" s="1"/>
  <c r="AF354" i="8"/>
  <c r="E354" i="12" s="1"/>
  <c r="AF917" i="8"/>
  <c r="E917" i="12" s="1"/>
  <c r="AF383" i="8"/>
  <c r="E383" i="12" s="1"/>
  <c r="AF245" i="8"/>
  <c r="E245" i="12" s="1"/>
  <c r="AF450" i="8"/>
  <c r="E450" i="12" s="1"/>
  <c r="AF252" i="8"/>
  <c r="E252" i="12" s="1"/>
  <c r="AF130" i="8"/>
  <c r="E130" i="12" s="1"/>
  <c r="AF186" i="8"/>
  <c r="E186" i="12" s="1"/>
  <c r="AF187" i="8"/>
  <c r="E187" i="12" s="1"/>
  <c r="AF781" i="8"/>
  <c r="E781" i="12" s="1"/>
  <c r="AF347" i="8"/>
  <c r="E347" i="12" s="1"/>
  <c r="AF645" i="8"/>
  <c r="E645" i="12" s="1"/>
  <c r="AF507" i="8"/>
  <c r="E507" i="12" s="1"/>
  <c r="G8" i="8"/>
  <c r="B40" i="18"/>
  <c r="M22" i="18"/>
  <c r="B13" i="18"/>
  <c r="B24" i="17" s="1"/>
  <c r="B17" i="18"/>
  <c r="B28" i="17" s="1"/>
  <c r="P9" i="12"/>
  <c r="M17" i="18"/>
  <c r="M28" i="17" s="1"/>
  <c r="AA12" i="19"/>
  <c r="AA16" i="17"/>
  <c r="AK12" i="18"/>
  <c r="B55" i="18" s="1"/>
  <c r="AD1162" i="8"/>
  <c r="AD467" i="8"/>
  <c r="AD466" i="8"/>
  <c r="AD1102" i="8"/>
  <c r="AD424" i="8"/>
  <c r="AD896" i="8"/>
  <c r="AD897" i="8"/>
  <c r="AD236" i="8"/>
  <c r="AD237" i="8"/>
  <c r="AD147" i="8"/>
  <c r="AD993" i="8"/>
  <c r="AD646" i="8"/>
  <c r="AD316" i="8"/>
  <c r="AD127" i="8"/>
  <c r="AD126" i="8"/>
  <c r="AD133" i="8"/>
  <c r="AD520" i="8"/>
  <c r="AD340" i="8"/>
  <c r="AD1179" i="8"/>
  <c r="AD1035" i="8"/>
  <c r="AD1034" i="8"/>
  <c r="AD404" i="8"/>
  <c r="AD405" i="8"/>
  <c r="AD395" i="8"/>
  <c r="AD657" i="8"/>
  <c r="AD686" i="8"/>
  <c r="AD687" i="8"/>
  <c r="AD140" i="8"/>
  <c r="AD797" i="8"/>
  <c r="AD1026" i="8"/>
  <c r="AD790" i="8"/>
  <c r="AD385" i="8"/>
  <c r="AD1148" i="8"/>
  <c r="AD1149" i="8"/>
  <c r="AD473" i="8"/>
  <c r="AD565" i="8"/>
  <c r="AD564" i="8"/>
  <c r="AD55" i="8"/>
  <c r="AE55" i="8" s="1"/>
  <c r="AF55" i="8" s="1"/>
  <c r="E55" i="12" s="1"/>
  <c r="AD337" i="8"/>
  <c r="AD336" i="8"/>
  <c r="AD887" i="8"/>
  <c r="AD834" i="8"/>
  <c r="AD833" i="8"/>
  <c r="AD738" i="8"/>
  <c r="AD737" i="8"/>
  <c r="AD528" i="8"/>
  <c r="AD527" i="8"/>
  <c r="AD450" i="8"/>
  <c r="AD449" i="8"/>
  <c r="AD245" i="8"/>
  <c r="AD246" i="8"/>
  <c r="AD222" i="8"/>
  <c r="AD210" i="8"/>
  <c r="AD209" i="8"/>
  <c r="AD839" i="8"/>
  <c r="AD273" i="8"/>
  <c r="AD1016" i="8"/>
  <c r="AD1017" i="8"/>
  <c r="AD945" i="8"/>
  <c r="AD445" i="8"/>
  <c r="AD446" i="8"/>
  <c r="AD671" i="8"/>
  <c r="AD670" i="8"/>
  <c r="AD324" i="8"/>
  <c r="AD1181" i="8"/>
  <c r="AD1182" i="8"/>
  <c r="AD314" i="8"/>
  <c r="AD313" i="8"/>
  <c r="AD494" i="8"/>
  <c r="AD970" i="8"/>
  <c r="AD640" i="8"/>
  <c r="AD201" i="8"/>
  <c r="AD497" i="8"/>
  <c r="AD455" i="8"/>
  <c r="AD219" i="8"/>
  <c r="AD579" i="8"/>
  <c r="AD1112" i="8"/>
  <c r="AD547" i="8"/>
  <c r="AD487" i="8"/>
  <c r="AD486" i="8"/>
  <c r="AD1009" i="8"/>
  <c r="AD1008" i="8"/>
  <c r="AD1151" i="8"/>
  <c r="AD1150" i="8"/>
  <c r="AD695" i="8"/>
  <c r="AD694" i="8"/>
  <c r="AD217" i="8"/>
  <c r="AD365" i="8"/>
  <c r="AD748" i="8"/>
  <c r="AD711" i="8"/>
  <c r="AD1023" i="8"/>
  <c r="AD490" i="8"/>
  <c r="AD1086" i="8"/>
  <c r="AD727" i="8"/>
  <c r="AD1111" i="8"/>
  <c r="AD382" i="8"/>
  <c r="AD1007" i="8"/>
  <c r="AD182" i="8"/>
  <c r="AD312" i="8"/>
  <c r="AD830" i="8"/>
  <c r="AD292" i="8"/>
  <c r="AD751" i="8"/>
  <c r="AD594" i="8"/>
  <c r="AD1142" i="8"/>
  <c r="AF1069" i="8"/>
  <c r="E1069" i="12" s="1"/>
  <c r="AF853" i="8"/>
  <c r="E853" i="12" s="1"/>
  <c r="AF1152" i="8"/>
  <c r="E1152" i="12" s="1"/>
  <c r="P2014" i="11"/>
  <c r="R2014" i="11"/>
  <c r="S2014" i="11"/>
  <c r="Q2014" i="11"/>
  <c r="P2020" i="11"/>
  <c r="R2020" i="11"/>
  <c r="S2020" i="11"/>
  <c r="Q2020" i="11"/>
  <c r="P2026" i="11"/>
  <c r="R2026" i="11"/>
  <c r="S2026" i="11"/>
  <c r="Q2026" i="11"/>
  <c r="P2032" i="11"/>
  <c r="R2032" i="11"/>
  <c r="S2032" i="11"/>
  <c r="Q2032" i="11"/>
  <c r="P2038" i="11"/>
  <c r="R2038" i="11"/>
  <c r="S2038" i="11"/>
  <c r="Q2038" i="11"/>
  <c r="P2044" i="11"/>
  <c r="R2044" i="11"/>
  <c r="S2044" i="11"/>
  <c r="P2050" i="11"/>
  <c r="R2050" i="11"/>
  <c r="S2050" i="11"/>
  <c r="P2056" i="11"/>
  <c r="R2056" i="11"/>
  <c r="S2056" i="11"/>
  <c r="P2062" i="11"/>
  <c r="R2062" i="11"/>
  <c r="S2062" i="11"/>
  <c r="Q2062" i="11"/>
  <c r="P2068" i="11"/>
  <c r="R2068" i="11"/>
  <c r="Q2068" i="11"/>
  <c r="S2068" i="11"/>
  <c r="P2074" i="11"/>
  <c r="R2074" i="11"/>
  <c r="S2074" i="11"/>
  <c r="Q2074" i="11"/>
  <c r="P2080" i="11"/>
  <c r="R2080" i="11"/>
  <c r="S2080" i="11"/>
  <c r="Q2080" i="11"/>
  <c r="P2086" i="11"/>
  <c r="R2086" i="11"/>
  <c r="S2086" i="11"/>
  <c r="P2092" i="11"/>
  <c r="R2092" i="11"/>
  <c r="S2092" i="11"/>
  <c r="P2098" i="11"/>
  <c r="R2098" i="11"/>
  <c r="S2098" i="11"/>
  <c r="Q2098" i="11"/>
  <c r="P2104" i="11"/>
  <c r="R2104" i="11"/>
  <c r="S2104" i="11"/>
  <c r="Q2104" i="11"/>
  <c r="P2110" i="11"/>
  <c r="R2110" i="11"/>
  <c r="S2110" i="11"/>
  <c r="Q2110" i="11"/>
  <c r="P2116" i="11"/>
  <c r="R2116" i="11"/>
  <c r="S2116" i="11"/>
  <c r="Q2116" i="11"/>
  <c r="P2122" i="11"/>
  <c r="R2122" i="11"/>
  <c r="S2122" i="11"/>
  <c r="P2128" i="11"/>
  <c r="R2128" i="11"/>
  <c r="S2128" i="11"/>
  <c r="P2134" i="11"/>
  <c r="R2134" i="11"/>
  <c r="S2134" i="11"/>
  <c r="Q2134" i="11"/>
  <c r="P2140" i="11"/>
  <c r="R2140" i="11"/>
  <c r="S2140" i="11"/>
  <c r="Q2140" i="11"/>
  <c r="P2146" i="11"/>
  <c r="R2146" i="11"/>
  <c r="S2146" i="11"/>
  <c r="P2152" i="11"/>
  <c r="R2152" i="11"/>
  <c r="S2152" i="11"/>
  <c r="Q2152" i="11"/>
  <c r="P2158" i="11"/>
  <c r="R2158" i="11"/>
  <c r="S2158" i="11"/>
  <c r="Q2158" i="11"/>
  <c r="P2164" i="11"/>
  <c r="R2164" i="11"/>
  <c r="S2164" i="11"/>
  <c r="Q2164" i="11"/>
  <c r="P2170" i="11"/>
  <c r="R2170" i="11"/>
  <c r="S2170" i="11"/>
  <c r="Q2170" i="11"/>
  <c r="P2176" i="11"/>
  <c r="R2176" i="11"/>
  <c r="Q2176" i="11"/>
  <c r="S2176" i="11"/>
  <c r="P2182" i="11"/>
  <c r="R2182" i="11"/>
  <c r="S2182" i="11"/>
  <c r="Q2182" i="11"/>
  <c r="P2188" i="11"/>
  <c r="R2188" i="11"/>
  <c r="S2188" i="11"/>
  <c r="Q2188" i="11"/>
  <c r="P2194" i="11"/>
  <c r="R2194" i="11"/>
  <c r="S2194" i="11"/>
  <c r="Q2194" i="11"/>
  <c r="P2200" i="11"/>
  <c r="R2200" i="11"/>
  <c r="S2200" i="11"/>
  <c r="Q2200" i="11"/>
  <c r="P2206" i="11"/>
  <c r="R2206" i="11"/>
  <c r="S2206" i="11"/>
  <c r="Q2206" i="11"/>
  <c r="P2212" i="11"/>
  <c r="R2212" i="11"/>
  <c r="S2212" i="11"/>
  <c r="Q2212" i="11"/>
  <c r="P2218" i="11"/>
  <c r="R2218" i="11"/>
  <c r="S2218" i="11"/>
  <c r="Q2218" i="11"/>
  <c r="P2224" i="11"/>
  <c r="R2224" i="11"/>
  <c r="S2224" i="11"/>
  <c r="Q2224" i="11"/>
  <c r="P2230" i="11"/>
  <c r="R2230" i="11"/>
  <c r="S2230" i="11"/>
  <c r="Q2230" i="11"/>
  <c r="P2236" i="11"/>
  <c r="R2236" i="11"/>
  <c r="S2236" i="11"/>
  <c r="Q2236" i="11"/>
  <c r="P2242" i="11"/>
  <c r="R2242" i="11"/>
  <c r="S2242" i="11"/>
  <c r="Q2242" i="11"/>
  <c r="P2248" i="11"/>
  <c r="R2248" i="11"/>
  <c r="S2248" i="11"/>
  <c r="Q2248" i="11"/>
  <c r="P2254" i="11"/>
  <c r="R2254" i="11"/>
  <c r="S2254" i="11"/>
  <c r="Q2254" i="11"/>
  <c r="P2260" i="11"/>
  <c r="R2260" i="11"/>
  <c r="S2260" i="11"/>
  <c r="Q2260" i="11"/>
  <c r="P2266" i="11"/>
  <c r="R2266" i="11"/>
  <c r="S2266" i="11"/>
  <c r="Q2266" i="11"/>
  <c r="P2272" i="11"/>
  <c r="R2272" i="11"/>
  <c r="S2272" i="11"/>
  <c r="Q2272" i="11"/>
  <c r="P2278" i="11"/>
  <c r="R2278" i="11"/>
  <c r="S2278" i="11"/>
  <c r="Q2278" i="11"/>
  <c r="P2284" i="11"/>
  <c r="R2284" i="11"/>
  <c r="S2284" i="11"/>
  <c r="Q2284" i="11"/>
  <c r="P2290" i="11"/>
  <c r="R2290" i="11"/>
  <c r="S2290" i="11"/>
  <c r="Q2290" i="11"/>
  <c r="P2296" i="11"/>
  <c r="R2296" i="11"/>
  <c r="S2296" i="11"/>
  <c r="Q2296" i="11"/>
  <c r="P2302" i="11"/>
  <c r="R2302" i="11"/>
  <c r="S2302" i="11"/>
  <c r="Q2302" i="11"/>
  <c r="P2308" i="11"/>
  <c r="R2308" i="11"/>
  <c r="S2308" i="11"/>
  <c r="Q2308" i="11"/>
  <c r="P2314" i="11"/>
  <c r="R2314" i="11"/>
  <c r="S2314" i="11"/>
  <c r="Q2314" i="11"/>
  <c r="P2320" i="11"/>
  <c r="R2320" i="11"/>
  <c r="Q2320" i="11"/>
  <c r="S2320" i="11"/>
  <c r="P2326" i="11"/>
  <c r="R2326" i="11"/>
  <c r="S2326" i="11"/>
  <c r="Q2326" i="11"/>
  <c r="P2332" i="11"/>
  <c r="R2332" i="11"/>
  <c r="S2332" i="11"/>
  <c r="Q2332" i="11"/>
  <c r="P2338" i="11"/>
  <c r="R2338" i="11"/>
  <c r="Q2338" i="11"/>
  <c r="S2338" i="11"/>
  <c r="P2344" i="11"/>
  <c r="R2344" i="11"/>
  <c r="S2344" i="11"/>
  <c r="Q2344" i="11"/>
  <c r="P2350" i="11"/>
  <c r="R2350" i="11"/>
  <c r="S2350" i="11"/>
  <c r="Q2350" i="11"/>
  <c r="P2356" i="11"/>
  <c r="R2356" i="11"/>
  <c r="S2356" i="11"/>
  <c r="Q2356" i="11"/>
  <c r="P2362" i="11"/>
  <c r="R2362" i="11"/>
  <c r="S2362" i="11"/>
  <c r="Q2362" i="11"/>
  <c r="P2368" i="11"/>
  <c r="R2368" i="11"/>
  <c r="S2368" i="11"/>
  <c r="Q2368" i="11"/>
  <c r="P2374" i="11"/>
  <c r="R2374" i="11"/>
  <c r="S2374" i="11"/>
  <c r="P2380" i="11"/>
  <c r="R2380" i="11"/>
  <c r="S2380" i="11"/>
  <c r="Q2380" i="11"/>
  <c r="P2386" i="11"/>
  <c r="R2386" i="11"/>
  <c r="S2386" i="11"/>
  <c r="Q2386" i="11"/>
  <c r="P2392" i="11"/>
  <c r="R2392" i="11"/>
  <c r="S2392" i="11"/>
  <c r="P2398" i="11"/>
  <c r="R2398" i="11"/>
  <c r="S2398" i="11"/>
  <c r="P2404" i="11"/>
  <c r="R2404" i="11"/>
  <c r="S2404" i="11"/>
  <c r="Q2404" i="11"/>
  <c r="P2410" i="11"/>
  <c r="R2410" i="11"/>
  <c r="S2410" i="11"/>
  <c r="Q2410" i="11"/>
  <c r="P2416" i="11"/>
  <c r="R2416" i="11"/>
  <c r="S2416" i="11"/>
  <c r="Q2416" i="11"/>
  <c r="P2422" i="11"/>
  <c r="R2422" i="11"/>
  <c r="S2422" i="11"/>
  <c r="Q2422" i="11"/>
  <c r="P2428" i="11"/>
  <c r="R2428" i="11"/>
  <c r="S2428" i="11"/>
  <c r="P2434" i="11"/>
  <c r="R2434" i="11"/>
  <c r="S2434" i="11"/>
  <c r="P2440" i="11"/>
  <c r="R2440" i="11"/>
  <c r="S2440" i="11"/>
  <c r="Q2440" i="11"/>
  <c r="P2446" i="11"/>
  <c r="R2446" i="11"/>
  <c r="Q2446" i="11"/>
  <c r="S2446" i="11"/>
  <c r="P2452" i="11"/>
  <c r="S2452" i="11"/>
  <c r="Q2452" i="11"/>
  <c r="R2452" i="11"/>
  <c r="P2458" i="11"/>
  <c r="R2458" i="11"/>
  <c r="S2458" i="11"/>
  <c r="Q2458" i="11"/>
  <c r="P2464" i="11"/>
  <c r="R2464" i="11"/>
  <c r="S2464" i="11"/>
  <c r="P2470" i="11"/>
  <c r="R2470" i="11"/>
  <c r="S2470" i="11"/>
  <c r="P2476" i="11"/>
  <c r="S2476" i="11"/>
  <c r="R2476" i="11"/>
  <c r="Q2476" i="11"/>
  <c r="P2482" i="11"/>
  <c r="R2482" i="11"/>
  <c r="Q2482" i="11"/>
  <c r="S2482" i="11"/>
  <c r="P2488" i="11"/>
  <c r="R2488" i="11"/>
  <c r="S2488" i="11"/>
  <c r="Q2488" i="11"/>
  <c r="P2494" i="11"/>
  <c r="R2494" i="11"/>
  <c r="S2494" i="11"/>
  <c r="Q2494" i="11"/>
  <c r="P2500" i="11"/>
  <c r="R2500" i="11"/>
  <c r="S2500" i="11"/>
  <c r="P2506" i="11"/>
  <c r="R2506" i="11"/>
  <c r="S2506" i="11"/>
  <c r="P2512" i="11"/>
  <c r="R2512" i="11"/>
  <c r="S2512" i="11"/>
  <c r="Q2512" i="11"/>
  <c r="P2518" i="11"/>
  <c r="R2518" i="11"/>
  <c r="S2518" i="11"/>
  <c r="Q2518" i="11"/>
  <c r="P2524" i="11"/>
  <c r="R2524" i="11"/>
  <c r="S2524" i="11"/>
  <c r="Q2524" i="11"/>
  <c r="P2530" i="11"/>
  <c r="R2530" i="11"/>
  <c r="S2530" i="11"/>
  <c r="Q2530" i="11"/>
  <c r="P2536" i="11"/>
  <c r="R2536" i="11"/>
  <c r="S2536" i="11"/>
  <c r="P2542" i="11"/>
  <c r="R2542" i="11"/>
  <c r="S2542" i="11"/>
  <c r="P2548" i="11"/>
  <c r="R2548" i="11"/>
  <c r="S2548" i="11"/>
  <c r="Q2548" i="11"/>
  <c r="P2554" i="11"/>
  <c r="R2554" i="11"/>
  <c r="S2554" i="11"/>
  <c r="Q2554" i="11"/>
  <c r="P2560" i="11"/>
  <c r="R2560" i="11"/>
  <c r="S2560" i="11"/>
  <c r="Q2560" i="11"/>
  <c r="P2566" i="11"/>
  <c r="R2566" i="11"/>
  <c r="S2566" i="11"/>
  <c r="Q2566" i="11"/>
  <c r="P2572" i="11"/>
  <c r="S2572" i="11"/>
  <c r="R2572" i="11"/>
  <c r="Q2572" i="11"/>
  <c r="P2578" i="11"/>
  <c r="R2578" i="11"/>
  <c r="S2578" i="11"/>
  <c r="Q2578" i="11"/>
  <c r="P2584" i="11"/>
  <c r="R2584" i="11"/>
  <c r="S2584" i="11"/>
  <c r="P2590" i="11"/>
  <c r="R2590" i="11"/>
  <c r="S2590" i="11"/>
  <c r="P2596" i="11"/>
  <c r="S2596" i="11"/>
  <c r="Q2596" i="11"/>
  <c r="R2596" i="11"/>
  <c r="P2602" i="11"/>
  <c r="R2602" i="11"/>
  <c r="S2602" i="11"/>
  <c r="Q2602" i="11"/>
  <c r="P2608" i="11"/>
  <c r="R2608" i="11"/>
  <c r="S2608" i="11"/>
  <c r="Q2608" i="11"/>
  <c r="P2614" i="11"/>
  <c r="R2614" i="11"/>
  <c r="S2614" i="11"/>
  <c r="Q2614" i="11"/>
  <c r="P2620" i="11"/>
  <c r="S2620" i="11"/>
  <c r="R2620" i="11"/>
  <c r="P2626" i="11"/>
  <c r="R2626" i="11"/>
  <c r="S2626" i="11"/>
  <c r="P2632" i="11"/>
  <c r="R2632" i="11"/>
  <c r="S2632" i="11"/>
  <c r="Q2632" i="11"/>
  <c r="P2638" i="11"/>
  <c r="R2638" i="11"/>
  <c r="S2638" i="11"/>
  <c r="Q2638" i="11"/>
  <c r="P2644" i="11"/>
  <c r="S2644" i="11"/>
  <c r="R2644" i="11"/>
  <c r="Q2644" i="11"/>
  <c r="P2650" i="11"/>
  <c r="R2650" i="11"/>
  <c r="S2650" i="11"/>
  <c r="Q2650" i="11"/>
  <c r="P2656" i="11"/>
  <c r="R2656" i="11"/>
  <c r="S2656" i="11"/>
  <c r="Q2656" i="11"/>
  <c r="P2662" i="11"/>
  <c r="R2662" i="11"/>
  <c r="S2662" i="11"/>
  <c r="Q2662" i="11"/>
  <c r="P2668" i="11"/>
  <c r="S2668" i="11"/>
  <c r="R2668" i="11"/>
  <c r="Q2668" i="11"/>
  <c r="P2674" i="11"/>
  <c r="R2674" i="11"/>
  <c r="S2674" i="11"/>
  <c r="P2680" i="11"/>
  <c r="R2680" i="11"/>
  <c r="S2680" i="11"/>
  <c r="P2686" i="11"/>
  <c r="R2686" i="11"/>
  <c r="S2686" i="11"/>
  <c r="Q2686" i="11"/>
  <c r="P2692" i="11"/>
  <c r="S2692" i="11"/>
  <c r="R2692" i="11"/>
  <c r="P2698" i="11"/>
  <c r="R2698" i="11"/>
  <c r="S2698" i="11"/>
  <c r="Q2698" i="11"/>
  <c r="P2704" i="11"/>
  <c r="R2704" i="11"/>
  <c r="S2704" i="11"/>
  <c r="Q2704" i="11"/>
  <c r="P2710" i="11"/>
  <c r="R2710" i="11"/>
  <c r="S2710" i="11"/>
  <c r="Q2710" i="11"/>
  <c r="P2716" i="11"/>
  <c r="S2716" i="11"/>
  <c r="R2716" i="11"/>
  <c r="Q2716" i="11"/>
  <c r="P2722" i="11"/>
  <c r="R2722" i="11"/>
  <c r="S2722" i="11"/>
  <c r="Q2722" i="11"/>
  <c r="P2728" i="11"/>
  <c r="R2728" i="11"/>
  <c r="S2728" i="11"/>
  <c r="Q2728" i="11"/>
  <c r="P2734" i="11"/>
  <c r="R2734" i="11"/>
  <c r="S2734" i="11"/>
  <c r="P2740" i="11"/>
  <c r="S2740" i="11"/>
  <c r="R2740" i="11"/>
  <c r="P2746" i="11"/>
  <c r="R2746" i="11"/>
  <c r="S2746" i="11"/>
  <c r="Q2746" i="11"/>
  <c r="P2752" i="11"/>
  <c r="R2752" i="11"/>
  <c r="S2752" i="11"/>
  <c r="Q2752" i="11"/>
  <c r="P2758" i="11"/>
  <c r="R2758" i="11"/>
  <c r="S2758" i="11"/>
  <c r="Q2758" i="11"/>
  <c r="P2764" i="11"/>
  <c r="S2764" i="11"/>
  <c r="R2764" i="11"/>
  <c r="Q2764" i="11"/>
  <c r="P2770" i="11"/>
  <c r="R2770" i="11"/>
  <c r="S2770" i="11"/>
  <c r="Q2770" i="11"/>
  <c r="P2776" i="11"/>
  <c r="R2776" i="11"/>
  <c r="S2776" i="11"/>
  <c r="Q2776" i="11"/>
  <c r="P2782" i="11"/>
  <c r="R2782" i="11"/>
  <c r="S2782" i="11"/>
  <c r="Q2782" i="11"/>
  <c r="P2788" i="11"/>
  <c r="S2788" i="11"/>
  <c r="R2788" i="11"/>
  <c r="Q2788" i="11"/>
  <c r="P2794" i="11"/>
  <c r="R2794" i="11"/>
  <c r="S2794" i="11"/>
  <c r="P2800" i="11"/>
  <c r="R2800" i="11"/>
  <c r="S2800" i="11"/>
  <c r="Q2800" i="11"/>
  <c r="P2806" i="11"/>
  <c r="R2806" i="11"/>
  <c r="S2806" i="11"/>
  <c r="Q2806" i="11"/>
  <c r="P2812" i="11"/>
  <c r="S2812" i="11"/>
  <c r="R2812" i="11"/>
  <c r="Q2812" i="11"/>
  <c r="P2818" i="11"/>
  <c r="R2818" i="11"/>
  <c r="S2818" i="11"/>
  <c r="Q2818" i="11"/>
  <c r="P2824" i="11"/>
  <c r="R2824" i="11"/>
  <c r="S2824" i="11"/>
  <c r="Q2824" i="11"/>
  <c r="P2830" i="11"/>
  <c r="R2830" i="11"/>
  <c r="S2830" i="11"/>
  <c r="Q2830" i="11"/>
  <c r="P2836" i="11"/>
  <c r="S2836" i="11"/>
  <c r="R2836" i="11"/>
  <c r="Q2836" i="11"/>
  <c r="P2842" i="11"/>
  <c r="R2842" i="11"/>
  <c r="S2842" i="11"/>
  <c r="Q2842" i="11"/>
  <c r="P2848" i="11"/>
  <c r="R2848" i="11"/>
  <c r="S2848" i="11"/>
  <c r="Q2848" i="11"/>
  <c r="P2854" i="11"/>
  <c r="R2854" i="11"/>
  <c r="S2854" i="11"/>
  <c r="Q2854" i="11"/>
  <c r="P2860" i="11"/>
  <c r="S2860" i="11"/>
  <c r="R2860" i="11"/>
  <c r="Q2860" i="11"/>
  <c r="P2866" i="11"/>
  <c r="R2866" i="11"/>
  <c r="S2866" i="11"/>
  <c r="Q2866" i="11"/>
  <c r="P2872" i="11"/>
  <c r="R2872" i="11"/>
  <c r="S2872" i="11"/>
  <c r="Q2872" i="11"/>
  <c r="P2878" i="11"/>
  <c r="R2878" i="11"/>
  <c r="S2878" i="11"/>
  <c r="Q2878" i="11"/>
  <c r="P2884" i="11"/>
  <c r="S2884" i="11"/>
  <c r="Q2884" i="11"/>
  <c r="R2884" i="11"/>
  <c r="P2890" i="11"/>
  <c r="R2890" i="11"/>
  <c r="S2890" i="11"/>
  <c r="P2896" i="11"/>
  <c r="R2896" i="11"/>
  <c r="S2896" i="11"/>
  <c r="Q2896" i="11"/>
  <c r="P2902" i="11"/>
  <c r="R2902" i="11"/>
  <c r="S2902" i="11"/>
  <c r="P2908" i="11"/>
  <c r="S2908" i="11"/>
  <c r="R2908" i="11"/>
  <c r="Q2908" i="11"/>
  <c r="P2914" i="11"/>
  <c r="R2914" i="11"/>
  <c r="S2914" i="11"/>
  <c r="Q2914" i="11"/>
  <c r="P2920" i="11"/>
  <c r="R2920" i="11"/>
  <c r="S2920" i="11"/>
  <c r="Q2920" i="11"/>
  <c r="P2926" i="11"/>
  <c r="R2926" i="11"/>
  <c r="S2926" i="11"/>
  <c r="Q2926" i="11"/>
  <c r="P2932" i="11"/>
  <c r="S2932" i="11"/>
  <c r="R2932" i="11"/>
  <c r="Q2932" i="11"/>
  <c r="P2938" i="11"/>
  <c r="R2938" i="11"/>
  <c r="S2938" i="11"/>
  <c r="Q2938" i="11"/>
  <c r="P2944" i="11"/>
  <c r="R2944" i="11"/>
  <c r="S2944" i="11"/>
  <c r="Q2944" i="11"/>
  <c r="P2950" i="11"/>
  <c r="R2950" i="11"/>
  <c r="S2950" i="11"/>
  <c r="Q2950" i="11"/>
  <c r="P2956" i="11"/>
  <c r="S2956" i="11"/>
  <c r="R2956" i="11"/>
  <c r="Q2956" i="11"/>
  <c r="P2962" i="11"/>
  <c r="R2962" i="11"/>
  <c r="S2962" i="11"/>
  <c r="P2968" i="11"/>
  <c r="R2968" i="11"/>
  <c r="S2968" i="11"/>
  <c r="Q2968" i="11"/>
  <c r="P2974" i="11"/>
  <c r="R2974" i="11"/>
  <c r="S2974" i="11"/>
  <c r="P2980" i="11"/>
  <c r="S2980" i="11"/>
  <c r="R2980" i="11"/>
  <c r="P2986" i="11"/>
  <c r="R2986" i="11"/>
  <c r="S2986" i="11"/>
  <c r="Q2986" i="11"/>
  <c r="P2992" i="11"/>
  <c r="R2992" i="11"/>
  <c r="S2992" i="11"/>
  <c r="Q2992" i="11"/>
  <c r="P2998" i="11"/>
  <c r="R2998" i="11"/>
  <c r="S2998" i="11"/>
  <c r="Q2998" i="11"/>
  <c r="P3004" i="11"/>
  <c r="S3004" i="11"/>
  <c r="R3004" i="11"/>
  <c r="Q3004" i="11"/>
  <c r="P3010" i="11"/>
  <c r="R3010" i="11"/>
  <c r="S3010" i="11"/>
  <c r="P3016" i="11"/>
  <c r="R3016" i="11"/>
  <c r="S3016" i="11"/>
  <c r="P3022" i="11"/>
  <c r="R3022" i="11"/>
  <c r="S3022" i="11"/>
  <c r="Q3022" i="11"/>
  <c r="P3028" i="11"/>
  <c r="S3028" i="11"/>
  <c r="R3028" i="11"/>
  <c r="Q3028" i="11"/>
  <c r="P3034" i="11"/>
  <c r="R3034" i="11"/>
  <c r="S3034" i="11"/>
  <c r="Q3034" i="11"/>
  <c r="P3040" i="11"/>
  <c r="R3040" i="11"/>
  <c r="S3040" i="11"/>
  <c r="Q3040" i="11"/>
  <c r="P3046" i="11"/>
  <c r="R3046" i="11"/>
  <c r="S3046" i="11"/>
  <c r="Q3046" i="11"/>
  <c r="P3052" i="11"/>
  <c r="S3052" i="11"/>
  <c r="R3052" i="11"/>
  <c r="P3058" i="11"/>
  <c r="R3058" i="11"/>
  <c r="S3058" i="11"/>
  <c r="P3064" i="11"/>
  <c r="R3064" i="11"/>
  <c r="S3064" i="11"/>
  <c r="Q3064" i="11"/>
  <c r="P3070" i="11"/>
  <c r="R3070" i="11"/>
  <c r="S3070" i="11"/>
  <c r="Q3070" i="11"/>
  <c r="P3076" i="11"/>
  <c r="S3076" i="11"/>
  <c r="R3076" i="11"/>
  <c r="Q3076" i="11"/>
  <c r="P3082" i="11"/>
  <c r="R3082" i="11"/>
  <c r="S3082" i="11"/>
  <c r="Q3082" i="11"/>
  <c r="P3088" i="11"/>
  <c r="R3088" i="11"/>
  <c r="S3088" i="11"/>
  <c r="P3094" i="11"/>
  <c r="R3094" i="11"/>
  <c r="S3094" i="11"/>
  <c r="P3100" i="11"/>
  <c r="S3100" i="11"/>
  <c r="R3100" i="11"/>
  <c r="Q3100" i="11"/>
  <c r="P3106" i="11"/>
  <c r="R3106" i="11"/>
  <c r="S3106" i="11"/>
  <c r="Q3106" i="11"/>
  <c r="P3112" i="11"/>
  <c r="R3112" i="11"/>
  <c r="S3112" i="11"/>
  <c r="Q3112" i="11"/>
  <c r="P3118" i="11"/>
  <c r="R3118" i="11"/>
  <c r="S3118" i="11"/>
  <c r="Q3118" i="11"/>
  <c r="P3124" i="11"/>
  <c r="S3124" i="11"/>
  <c r="R3124" i="11"/>
  <c r="P3130" i="11"/>
  <c r="R3130" i="11"/>
  <c r="S3130" i="11"/>
  <c r="P3136" i="11"/>
  <c r="R3136" i="11"/>
  <c r="S3136" i="11"/>
  <c r="Q3136" i="11"/>
  <c r="P3142" i="11"/>
  <c r="R3142" i="11"/>
  <c r="S3142" i="11"/>
  <c r="Q3142" i="11"/>
  <c r="P3148" i="11"/>
  <c r="S3148" i="11"/>
  <c r="R3148" i="11"/>
  <c r="Q3148" i="11"/>
  <c r="P3154" i="11"/>
  <c r="R3154" i="11"/>
  <c r="S3154" i="11"/>
  <c r="Q3154" i="11"/>
  <c r="P3160" i="11"/>
  <c r="R3160" i="11"/>
  <c r="S3160" i="11"/>
  <c r="P3166" i="11"/>
  <c r="R3166" i="11"/>
  <c r="S3166" i="11"/>
  <c r="P3172" i="11"/>
  <c r="S3172" i="11"/>
  <c r="R3172" i="11"/>
  <c r="Q3172" i="11"/>
  <c r="P3178" i="11"/>
  <c r="R3178" i="11"/>
  <c r="S3178" i="11"/>
  <c r="Q3178" i="11"/>
  <c r="P3184" i="11"/>
  <c r="R3184" i="11"/>
  <c r="S3184" i="11"/>
  <c r="Q3184" i="11"/>
  <c r="P3190" i="11"/>
  <c r="R3190" i="11"/>
  <c r="S3190" i="11"/>
  <c r="Q3190" i="11"/>
  <c r="P3196" i="11"/>
  <c r="S3196" i="11"/>
  <c r="R3196" i="11"/>
  <c r="P3202" i="11"/>
  <c r="R3202" i="11"/>
  <c r="S3202" i="11"/>
  <c r="P3208" i="11"/>
  <c r="R3208" i="11"/>
  <c r="S3208" i="11"/>
  <c r="Q3208" i="11"/>
  <c r="P3214" i="11"/>
  <c r="R3214" i="11"/>
  <c r="S3214" i="11"/>
  <c r="Q3214" i="11"/>
  <c r="P3220" i="11"/>
  <c r="S3220" i="11"/>
  <c r="R3220" i="11"/>
  <c r="Q3220" i="11"/>
  <c r="P3226" i="11"/>
  <c r="R3226" i="11"/>
  <c r="S3226" i="11"/>
  <c r="Q3226" i="11"/>
  <c r="P3232" i="11"/>
  <c r="R3232" i="11"/>
  <c r="S3232" i="11"/>
  <c r="P3238" i="11"/>
  <c r="R3238" i="11"/>
  <c r="S3238" i="11"/>
  <c r="P3244" i="11"/>
  <c r="S3244" i="11"/>
  <c r="R3244" i="11"/>
  <c r="Q3244" i="11"/>
  <c r="P3250" i="11"/>
  <c r="R3250" i="11"/>
  <c r="S3250" i="11"/>
  <c r="Q3250" i="11"/>
  <c r="P3256" i="11"/>
  <c r="R3256" i="11"/>
  <c r="S3256" i="11"/>
  <c r="Q3256" i="11"/>
  <c r="P3262" i="11"/>
  <c r="R3262" i="11"/>
  <c r="S3262" i="11"/>
  <c r="Q3262" i="11"/>
  <c r="P3268" i="11"/>
  <c r="S3268" i="11"/>
  <c r="R3268" i="11"/>
  <c r="P3274" i="11"/>
  <c r="R3274" i="11"/>
  <c r="S3274" i="11"/>
  <c r="Q3274" i="11"/>
  <c r="P3280" i="11"/>
  <c r="R3280" i="11"/>
  <c r="S3280" i="11"/>
  <c r="Q3280" i="11"/>
  <c r="P3286" i="11"/>
  <c r="R3286" i="11"/>
  <c r="S3286" i="11"/>
  <c r="Q3286" i="11"/>
  <c r="P3292" i="11"/>
  <c r="S3292" i="11"/>
  <c r="R3292" i="11"/>
  <c r="Q3292" i="11"/>
  <c r="P3298" i="11"/>
  <c r="R3298" i="11"/>
  <c r="S3298" i="11"/>
  <c r="Q3298" i="11"/>
  <c r="P3304" i="11"/>
  <c r="R3304" i="11"/>
  <c r="S3304" i="11"/>
  <c r="Q3304" i="11"/>
  <c r="P3310" i="11"/>
  <c r="R3310" i="11"/>
  <c r="S3310" i="11"/>
  <c r="Q3310" i="11"/>
  <c r="P3316" i="11"/>
  <c r="S3316" i="11"/>
  <c r="Q3316" i="11"/>
  <c r="R3316" i="11"/>
  <c r="P3322" i="11"/>
  <c r="R3322" i="11"/>
  <c r="S3322" i="11"/>
  <c r="P3328" i="11"/>
  <c r="R3328" i="11"/>
  <c r="S3328" i="11"/>
  <c r="Q3328" i="11"/>
  <c r="P3334" i="11"/>
  <c r="R3334" i="11"/>
  <c r="S3334" i="11"/>
  <c r="P3340" i="11"/>
  <c r="S3340" i="11"/>
  <c r="R3340" i="11"/>
  <c r="P3346" i="11"/>
  <c r="R3346" i="11"/>
  <c r="S3346" i="11"/>
  <c r="Q3346" i="11"/>
  <c r="P3352" i="11"/>
  <c r="R3352" i="11"/>
  <c r="S3352" i="11"/>
  <c r="Q3352" i="11"/>
  <c r="P3358" i="11"/>
  <c r="R3358" i="11"/>
  <c r="S3358" i="11"/>
  <c r="Q3358" i="11"/>
  <c r="P3364" i="11"/>
  <c r="S3364" i="11"/>
  <c r="R3364" i="11"/>
  <c r="Q3364" i="11"/>
  <c r="P3370" i="11"/>
  <c r="R3370" i="11"/>
  <c r="S3370" i="11"/>
  <c r="P3376" i="11"/>
  <c r="R3376" i="11"/>
  <c r="S3376" i="11"/>
  <c r="P3382" i="11"/>
  <c r="R3382" i="11"/>
  <c r="S3382" i="11"/>
  <c r="Q3382" i="11"/>
  <c r="P3388" i="11"/>
  <c r="S3388" i="11"/>
  <c r="R3388" i="11"/>
  <c r="Q3388" i="11"/>
  <c r="P3394" i="11"/>
  <c r="R3394" i="11"/>
  <c r="S3394" i="11"/>
  <c r="Q3394" i="11"/>
  <c r="P3400" i="11"/>
  <c r="R3400" i="11"/>
  <c r="S3400" i="11"/>
  <c r="Q3400" i="11"/>
  <c r="P3406" i="11"/>
  <c r="R3406" i="11"/>
  <c r="S3406" i="11"/>
  <c r="P3412" i="11"/>
  <c r="S3412" i="11"/>
  <c r="R3412" i="11"/>
  <c r="Q3412" i="11"/>
  <c r="P3418" i="11"/>
  <c r="R3418" i="11"/>
  <c r="S3418" i="11"/>
  <c r="Q3418" i="11"/>
  <c r="P3424" i="11"/>
  <c r="R3424" i="11"/>
  <c r="S3424" i="11"/>
  <c r="Q3424" i="11"/>
  <c r="P3430" i="11"/>
  <c r="R3430" i="11"/>
  <c r="S3430" i="11"/>
  <c r="Q3430" i="11"/>
  <c r="P3436" i="11"/>
  <c r="S3436" i="11"/>
  <c r="R3436" i="11"/>
  <c r="Q3436" i="11"/>
  <c r="P3442" i="11"/>
  <c r="R3442" i="11"/>
  <c r="S3442" i="11"/>
  <c r="Q3442" i="11"/>
  <c r="P3448" i="11"/>
  <c r="R3448" i="11"/>
  <c r="S3448" i="11"/>
  <c r="Q3448" i="11"/>
  <c r="P3454" i="11"/>
  <c r="R3454" i="11"/>
  <c r="S3454" i="11"/>
  <c r="Q3454" i="11"/>
  <c r="P3460" i="11"/>
  <c r="S3460" i="11"/>
  <c r="R3460" i="11"/>
  <c r="P3466" i="11"/>
  <c r="R3466" i="11"/>
  <c r="S3466" i="11"/>
  <c r="P3472" i="11"/>
  <c r="R3472" i="11"/>
  <c r="S3472" i="11"/>
  <c r="Q3472" i="11"/>
  <c r="P3478" i="11"/>
  <c r="R3478" i="11"/>
  <c r="S3478" i="11"/>
  <c r="Q3478" i="11"/>
  <c r="P3484" i="11"/>
  <c r="S3484" i="11"/>
  <c r="R3484" i="11"/>
  <c r="Q3484" i="11"/>
  <c r="P3490" i="11"/>
  <c r="R3490" i="11"/>
  <c r="S3490" i="11"/>
  <c r="Q3490" i="11"/>
  <c r="P3496" i="11"/>
  <c r="R3496" i="11"/>
  <c r="S3496" i="11"/>
  <c r="P3502" i="11"/>
  <c r="R3502" i="11"/>
  <c r="S3502" i="11"/>
  <c r="P3508" i="11"/>
  <c r="S3508" i="11"/>
  <c r="R3508" i="11"/>
  <c r="Q3508" i="11"/>
  <c r="P3514" i="11"/>
  <c r="R3514" i="11"/>
  <c r="S3514" i="11"/>
  <c r="Q3514" i="11"/>
  <c r="P3520" i="11"/>
  <c r="R3520" i="11"/>
  <c r="S3520" i="11"/>
  <c r="Q3520" i="11"/>
  <c r="P3526" i="11"/>
  <c r="R3526" i="11"/>
  <c r="S3526" i="11"/>
  <c r="Q3526" i="11"/>
  <c r="P3532" i="11"/>
  <c r="S3532" i="11"/>
  <c r="R3532" i="11"/>
  <c r="Q3532" i="11"/>
  <c r="P3538" i="11"/>
  <c r="R3538" i="11"/>
  <c r="S3538" i="11"/>
  <c r="Q3538" i="11"/>
  <c r="P3544" i="11"/>
  <c r="R3544" i="11"/>
  <c r="S3544" i="11"/>
  <c r="Q3544" i="11"/>
  <c r="P3550" i="11"/>
  <c r="R3550" i="11"/>
  <c r="S3550" i="11"/>
  <c r="P3556" i="11"/>
  <c r="S3556" i="11"/>
  <c r="R3556" i="11"/>
  <c r="Q3556" i="11"/>
  <c r="P3562" i="11"/>
  <c r="R3562" i="11"/>
  <c r="S3562" i="11"/>
  <c r="Q3562" i="11"/>
  <c r="P3568" i="11"/>
  <c r="R3568" i="11"/>
  <c r="S3568" i="11"/>
  <c r="P3574" i="11"/>
  <c r="R3574" i="11"/>
  <c r="S3574" i="11"/>
  <c r="Q3574" i="11"/>
  <c r="P3580" i="11"/>
  <c r="S3580" i="11"/>
  <c r="R3580" i="11"/>
  <c r="P3586" i="11"/>
  <c r="R3586" i="11"/>
  <c r="S3586" i="11"/>
  <c r="Q3586" i="11"/>
  <c r="P3592" i="11"/>
  <c r="R3592" i="11"/>
  <c r="S3592" i="11"/>
  <c r="P3598" i="11"/>
  <c r="R3598" i="11"/>
  <c r="S3598" i="11"/>
  <c r="P3604" i="11"/>
  <c r="S3604" i="11"/>
  <c r="Q3604" i="11"/>
  <c r="R3604" i="11"/>
  <c r="P3610" i="11"/>
  <c r="R3610" i="11"/>
  <c r="S3610" i="11"/>
  <c r="P3616" i="11"/>
  <c r="R3616" i="11"/>
  <c r="S3616" i="11"/>
  <c r="Q3616" i="11"/>
  <c r="P3622" i="11"/>
  <c r="R3622" i="11"/>
  <c r="S3622" i="11"/>
  <c r="Q3622" i="11"/>
  <c r="P3628" i="11"/>
  <c r="S3628" i="11"/>
  <c r="R3628" i="11"/>
  <c r="Q3628" i="11"/>
  <c r="P3634" i="11"/>
  <c r="R3634" i="11"/>
  <c r="S3634" i="11"/>
  <c r="Q3634" i="11"/>
  <c r="P3640" i="11"/>
  <c r="R3640" i="11"/>
  <c r="S3640" i="11"/>
  <c r="Q3640" i="11"/>
  <c r="P3646" i="11"/>
  <c r="R3646" i="11"/>
  <c r="S3646" i="11"/>
  <c r="Q3646" i="11"/>
  <c r="P3652" i="11"/>
  <c r="S3652" i="11"/>
  <c r="R3652" i="11"/>
  <c r="P3658" i="11"/>
  <c r="R3658" i="11"/>
  <c r="S3658" i="11"/>
  <c r="Q3658" i="11"/>
  <c r="P3664" i="11"/>
  <c r="R3664" i="11"/>
  <c r="S3664" i="11"/>
  <c r="Q3664" i="11"/>
  <c r="P3670" i="11"/>
  <c r="R3670" i="11"/>
  <c r="S3670" i="11"/>
  <c r="Q3670" i="11"/>
  <c r="P3676" i="11"/>
  <c r="S3676" i="11"/>
  <c r="R3676" i="11"/>
  <c r="Q3676" i="11"/>
  <c r="P3682" i="11"/>
  <c r="R3682" i="11"/>
  <c r="S3682" i="11"/>
  <c r="Q3682" i="11"/>
  <c r="P3688" i="11"/>
  <c r="R3688" i="11"/>
  <c r="S3688" i="11"/>
  <c r="P3694" i="11"/>
  <c r="R3694" i="11"/>
  <c r="S3694" i="11"/>
  <c r="Q3694" i="11"/>
  <c r="P3700" i="11"/>
  <c r="S3700" i="11"/>
  <c r="R3700" i="11"/>
  <c r="P3706" i="11"/>
  <c r="R3706" i="11"/>
  <c r="S3706" i="11"/>
  <c r="Q3706" i="11"/>
  <c r="P3712" i="11"/>
  <c r="R3712" i="11"/>
  <c r="S3712" i="11"/>
  <c r="P3718" i="11"/>
  <c r="R3718" i="11"/>
  <c r="S3718" i="11"/>
  <c r="Q3718" i="11"/>
  <c r="P3724" i="11"/>
  <c r="S3724" i="11"/>
  <c r="R3724" i="11"/>
  <c r="Q3724" i="11"/>
  <c r="P3730" i="11"/>
  <c r="R3730" i="11"/>
  <c r="S3730" i="11"/>
  <c r="Q3730" i="11"/>
  <c r="P3736" i="11"/>
  <c r="R3736" i="11"/>
  <c r="S3736" i="11"/>
  <c r="Q3736" i="11"/>
  <c r="P3742" i="11"/>
  <c r="R3742" i="11"/>
  <c r="S3742" i="11"/>
  <c r="Q3742" i="11"/>
  <c r="P3748" i="11"/>
  <c r="S3748" i="11"/>
  <c r="Q3748" i="11"/>
  <c r="R3748" i="11"/>
  <c r="P3754" i="11"/>
  <c r="R3754" i="11"/>
  <c r="S3754" i="11"/>
  <c r="P3760" i="11"/>
  <c r="R3760" i="11"/>
  <c r="S3760" i="11"/>
  <c r="P3766" i="11"/>
  <c r="R3766" i="11"/>
  <c r="S3766" i="11"/>
  <c r="Q3766" i="11"/>
  <c r="P3772" i="11"/>
  <c r="S3772" i="11"/>
  <c r="R3772" i="11"/>
  <c r="P3778" i="11"/>
  <c r="R3778" i="11"/>
  <c r="S3778" i="11"/>
  <c r="Q3778" i="11"/>
  <c r="P3784" i="11"/>
  <c r="R3784" i="11"/>
  <c r="S3784" i="11"/>
  <c r="Q3784" i="11"/>
  <c r="P3790" i="11"/>
  <c r="R3790" i="11"/>
  <c r="S3790" i="11"/>
  <c r="Q3790" i="11"/>
  <c r="P3796" i="11"/>
  <c r="S3796" i="11"/>
  <c r="R3796" i="11"/>
  <c r="Q3796" i="11"/>
  <c r="P3802" i="11"/>
  <c r="R3802" i="11"/>
  <c r="S3802" i="11"/>
  <c r="Q3802" i="11"/>
  <c r="P3808" i="11"/>
  <c r="R3808" i="11"/>
  <c r="S3808" i="11"/>
  <c r="Q3808" i="11"/>
  <c r="P3814" i="11"/>
  <c r="R3814" i="11"/>
  <c r="S3814" i="11"/>
  <c r="Q3814" i="11"/>
  <c r="P3820" i="11"/>
  <c r="S3820" i="11"/>
  <c r="R3820" i="11"/>
  <c r="P3826" i="11"/>
  <c r="R3826" i="11"/>
  <c r="S3826" i="11"/>
  <c r="Q3826" i="11"/>
  <c r="P3832" i="11"/>
  <c r="R3832" i="11"/>
  <c r="S3832" i="11"/>
  <c r="Q3832" i="11"/>
  <c r="P3838" i="11"/>
  <c r="R3838" i="11"/>
  <c r="S3838" i="11"/>
  <c r="P3844" i="11"/>
  <c r="S3844" i="11"/>
  <c r="R3844" i="11"/>
  <c r="Q3844" i="11"/>
  <c r="P3850" i="11"/>
  <c r="R3850" i="11"/>
  <c r="S3850" i="11"/>
  <c r="P3856" i="11"/>
  <c r="R3856" i="11"/>
  <c r="S3856" i="11"/>
  <c r="Q3856" i="11"/>
  <c r="P3862" i="11"/>
  <c r="R3862" i="11"/>
  <c r="S3862" i="11"/>
  <c r="P3868" i="11"/>
  <c r="S3868" i="11"/>
  <c r="R3868" i="11"/>
  <c r="P3874" i="11"/>
  <c r="R3874" i="11"/>
  <c r="S3874" i="11"/>
  <c r="P3880" i="11"/>
  <c r="R3880" i="11"/>
  <c r="S3880" i="11"/>
  <c r="Q3880" i="11"/>
  <c r="P3886" i="11"/>
  <c r="R3886" i="11"/>
  <c r="S3886" i="11"/>
  <c r="Q3886" i="11"/>
  <c r="P3892" i="11"/>
  <c r="S3892" i="11"/>
  <c r="R3892" i="11"/>
  <c r="Q3892" i="11"/>
  <c r="P3898" i="11"/>
  <c r="R3898" i="11"/>
  <c r="S3898" i="11"/>
  <c r="P3904" i="11"/>
  <c r="R3904" i="11"/>
  <c r="S3904" i="11"/>
  <c r="Q3904" i="11"/>
  <c r="P3910" i="11"/>
  <c r="R3910" i="11"/>
  <c r="S3910" i="11"/>
  <c r="Q3910" i="11"/>
  <c r="P3916" i="11"/>
  <c r="S3916" i="11"/>
  <c r="R3916" i="11"/>
  <c r="Q3916" i="11"/>
  <c r="P3922" i="11"/>
  <c r="R3922" i="11"/>
  <c r="S3922" i="11"/>
  <c r="Q3922" i="11"/>
  <c r="P3928" i="11"/>
  <c r="R3928" i="11"/>
  <c r="S3928" i="11"/>
  <c r="P3934" i="11"/>
  <c r="R3934" i="11"/>
  <c r="S3934" i="11"/>
  <c r="P3940" i="11"/>
  <c r="S3940" i="11"/>
  <c r="R3940" i="11"/>
  <c r="Q3940" i="11"/>
  <c r="P3946" i="11"/>
  <c r="R3946" i="11"/>
  <c r="S3946" i="11"/>
  <c r="Q3946" i="11"/>
  <c r="P3952" i="11"/>
  <c r="R3952" i="11"/>
  <c r="S3952" i="11"/>
  <c r="Q3952" i="11"/>
  <c r="P3958" i="11"/>
  <c r="R3958" i="11"/>
  <c r="S3958" i="11"/>
  <c r="Q3958" i="11"/>
  <c r="P3964" i="11"/>
  <c r="S3964" i="11"/>
  <c r="R3964" i="11"/>
  <c r="Q3964" i="11"/>
  <c r="P3970" i="11"/>
  <c r="R3970" i="11"/>
  <c r="S3970" i="11"/>
  <c r="Q3970" i="11"/>
  <c r="P3976" i="11"/>
  <c r="R3976" i="11"/>
  <c r="S3976" i="11"/>
  <c r="Q3976" i="11"/>
  <c r="P3982" i="11"/>
  <c r="R3982" i="11"/>
  <c r="S3982" i="11"/>
  <c r="Q3982" i="11"/>
  <c r="P3988" i="11"/>
  <c r="S3988" i="11"/>
  <c r="R3988" i="11"/>
  <c r="Q3988" i="11"/>
  <c r="P3994" i="11"/>
  <c r="R3994" i="11"/>
  <c r="S3994" i="11"/>
  <c r="P4000" i="11"/>
  <c r="R4000" i="11"/>
  <c r="S4000" i="11"/>
  <c r="P4006" i="11"/>
  <c r="R4006" i="11"/>
  <c r="S4006" i="11"/>
  <c r="Q4006" i="11"/>
  <c r="P4012" i="11"/>
  <c r="S4012" i="11"/>
  <c r="R4012" i="11"/>
  <c r="Q4012" i="11"/>
  <c r="P4018" i="11"/>
  <c r="R4018" i="11"/>
  <c r="S4018" i="11"/>
  <c r="Q4018" i="11"/>
  <c r="P4024" i="11"/>
  <c r="R4024" i="11"/>
  <c r="S4024" i="11"/>
  <c r="Q4024" i="11"/>
  <c r="P4030" i="11"/>
  <c r="R4030" i="11"/>
  <c r="S4030" i="11"/>
  <c r="Q4030" i="11"/>
  <c r="P4036" i="11"/>
  <c r="S4036" i="11"/>
  <c r="R4036" i="11"/>
  <c r="Q4036" i="11"/>
  <c r="P4042" i="11"/>
  <c r="R4042" i="11"/>
  <c r="S4042" i="11"/>
  <c r="Q4042" i="11"/>
  <c r="P4048" i="11"/>
  <c r="R4048" i="11"/>
  <c r="S4048" i="11"/>
  <c r="Q4048" i="11"/>
  <c r="P4054" i="11"/>
  <c r="R4054" i="11"/>
  <c r="S4054" i="11"/>
  <c r="Q4054" i="11"/>
  <c r="P4060" i="11"/>
  <c r="S4060" i="11"/>
  <c r="R4060" i="11"/>
  <c r="P4066" i="11"/>
  <c r="R4066" i="11"/>
  <c r="S4066" i="11"/>
  <c r="Q4066" i="11"/>
  <c r="P4072" i="11"/>
  <c r="R4072" i="11"/>
  <c r="S4072" i="11"/>
  <c r="Q4072" i="11"/>
  <c r="P4078" i="11"/>
  <c r="R4078" i="11"/>
  <c r="S4078" i="11"/>
  <c r="P4084" i="11"/>
  <c r="S4084" i="11"/>
  <c r="R4084" i="11"/>
  <c r="Q4084" i="11"/>
  <c r="P4090" i="11"/>
  <c r="R4090" i="11"/>
  <c r="S4090" i="11"/>
  <c r="Q4090" i="11"/>
  <c r="P4096" i="11"/>
  <c r="R4096" i="11"/>
  <c r="S4096" i="11"/>
  <c r="Q4096" i="11"/>
  <c r="P4102" i="11"/>
  <c r="R4102" i="11"/>
  <c r="S4102" i="11"/>
  <c r="Q4102" i="11"/>
  <c r="P4108" i="11"/>
  <c r="S4108" i="11"/>
  <c r="R4108" i="11"/>
  <c r="Q4108" i="11"/>
  <c r="P4114" i="11"/>
  <c r="R4114" i="11"/>
  <c r="S4114" i="11"/>
  <c r="Q4114" i="11"/>
  <c r="P4120" i="11"/>
  <c r="R4120" i="11"/>
  <c r="S4120" i="11"/>
  <c r="Q4120" i="11"/>
  <c r="P4126" i="11"/>
  <c r="R4126" i="11"/>
  <c r="S4126" i="11"/>
  <c r="Q4126" i="11"/>
  <c r="P4132" i="11"/>
  <c r="S4132" i="11"/>
  <c r="R4132" i="11"/>
  <c r="P4138" i="11"/>
  <c r="R4138" i="11"/>
  <c r="S4138" i="11"/>
  <c r="Q4138" i="11"/>
  <c r="P4144" i="11"/>
  <c r="R4144" i="11"/>
  <c r="S4144" i="11"/>
  <c r="Q4144" i="11"/>
  <c r="P4150" i="11"/>
  <c r="R4150" i="11"/>
  <c r="S4150" i="11"/>
  <c r="P4156" i="11"/>
  <c r="S4156" i="11"/>
  <c r="R4156" i="11"/>
  <c r="Q4156" i="11"/>
  <c r="P4162" i="11"/>
  <c r="R4162" i="11"/>
  <c r="S4162" i="11"/>
  <c r="Q4162" i="11"/>
  <c r="P4168" i="11"/>
  <c r="R4168" i="11"/>
  <c r="S4168" i="11"/>
  <c r="Q4168" i="11"/>
  <c r="P4174" i="11"/>
  <c r="R4174" i="11"/>
  <c r="S4174" i="11"/>
  <c r="Q4174" i="11"/>
  <c r="P4180" i="11"/>
  <c r="S4180" i="11"/>
  <c r="Q4180" i="11"/>
  <c r="R4180" i="11"/>
  <c r="P4186" i="11"/>
  <c r="R4186" i="11"/>
  <c r="S4186" i="11"/>
  <c r="P4192" i="11"/>
  <c r="R4192" i="11"/>
  <c r="S4192" i="11"/>
  <c r="Q4192" i="11"/>
  <c r="P4198" i="11"/>
  <c r="R4198" i="11"/>
  <c r="S4198" i="11"/>
  <c r="Q4198" i="11"/>
  <c r="P4204" i="11"/>
  <c r="S4204" i="11"/>
  <c r="R4204" i="11"/>
  <c r="Q4204" i="11"/>
  <c r="P4210" i="11"/>
  <c r="R4210" i="11"/>
  <c r="S4210" i="11"/>
  <c r="Q4210" i="11"/>
  <c r="P4216" i="11"/>
  <c r="R4216" i="11"/>
  <c r="S4216" i="11"/>
  <c r="Q4216" i="11"/>
  <c r="P4222" i="11"/>
  <c r="R4222" i="11"/>
  <c r="S4222" i="11"/>
  <c r="Q4222" i="11"/>
  <c r="P4228" i="11"/>
  <c r="S4228" i="11"/>
  <c r="R4228" i="11"/>
  <c r="Q4228" i="11"/>
  <c r="P4234" i="11"/>
  <c r="R4234" i="11"/>
  <c r="S4234" i="11"/>
  <c r="Q4234" i="11"/>
  <c r="P4240" i="11"/>
  <c r="R4240" i="11"/>
  <c r="S4240" i="11"/>
  <c r="P4246" i="11"/>
  <c r="R4246" i="11"/>
  <c r="S4246" i="11"/>
  <c r="P4252" i="11"/>
  <c r="S4252" i="11"/>
  <c r="R4252" i="11"/>
  <c r="Q4252" i="11"/>
  <c r="P4258" i="11"/>
  <c r="R4258" i="11"/>
  <c r="S4258" i="11"/>
  <c r="Q4258" i="11"/>
  <c r="P4264" i="11"/>
  <c r="R4264" i="11"/>
  <c r="S4264" i="11"/>
  <c r="Q4264" i="11"/>
  <c r="P4270" i="11"/>
  <c r="R4270" i="11"/>
  <c r="S4270" i="11"/>
  <c r="Q4270" i="11"/>
  <c r="P4276" i="11"/>
  <c r="S4276" i="11"/>
  <c r="R4276" i="11"/>
  <c r="P4282" i="11"/>
  <c r="R4282" i="11"/>
  <c r="S4282" i="11"/>
  <c r="Q4282" i="11"/>
  <c r="P4288" i="11"/>
  <c r="R4288" i="11"/>
  <c r="S4288" i="11"/>
  <c r="Q4288" i="11"/>
  <c r="P4294" i="11"/>
  <c r="R4294" i="11"/>
  <c r="S4294" i="11"/>
  <c r="Q4294" i="11"/>
  <c r="P4300" i="11"/>
  <c r="R4300" i="11"/>
  <c r="S4300" i="11"/>
  <c r="Q4300" i="11"/>
  <c r="P4306" i="11"/>
  <c r="S4306" i="11"/>
  <c r="R4306" i="11"/>
  <c r="Q4306" i="11"/>
  <c r="P4312" i="11"/>
  <c r="R4312" i="11"/>
  <c r="S4312" i="11"/>
  <c r="P4318" i="11"/>
  <c r="R4318" i="11"/>
  <c r="S4318" i="11"/>
  <c r="P4324" i="11"/>
  <c r="R4324" i="11"/>
  <c r="S4324" i="11"/>
  <c r="P4330" i="11"/>
  <c r="R4330" i="11"/>
  <c r="S4330" i="11"/>
  <c r="Q4330" i="11"/>
  <c r="P4336" i="11"/>
  <c r="R4336" i="11"/>
  <c r="S4336" i="11"/>
  <c r="Q4336" i="11"/>
  <c r="P4342" i="11"/>
  <c r="S4342" i="11"/>
  <c r="R4342" i="11"/>
  <c r="Q4342" i="11"/>
  <c r="P4348" i="11"/>
  <c r="R4348" i="11"/>
  <c r="S4348" i="11"/>
  <c r="Q4348" i="11"/>
  <c r="P4354" i="11"/>
  <c r="R4354" i="11"/>
  <c r="S4354" i="11"/>
  <c r="Q4354" i="11"/>
  <c r="P4360" i="11"/>
  <c r="R4360" i="11"/>
  <c r="S4360" i="11"/>
  <c r="Q4360" i="11"/>
  <c r="P4366" i="11"/>
  <c r="R4366" i="11"/>
  <c r="S4366" i="11"/>
  <c r="P4372" i="11"/>
  <c r="R4372" i="11"/>
  <c r="S4372" i="11"/>
  <c r="Q4372" i="11"/>
  <c r="P4378" i="11"/>
  <c r="S4378" i="11"/>
  <c r="R4378" i="11"/>
  <c r="Q4378" i="11"/>
  <c r="P4384" i="11"/>
  <c r="R4384" i="11"/>
  <c r="S4384" i="11"/>
  <c r="P4390" i="11"/>
  <c r="R4390" i="11"/>
  <c r="S4390" i="11"/>
  <c r="P4396" i="11"/>
  <c r="R4396" i="11"/>
  <c r="S4396" i="11"/>
  <c r="Q4396" i="11"/>
  <c r="P4402" i="11"/>
  <c r="R4402" i="11"/>
  <c r="S4402" i="11"/>
  <c r="Q4402" i="11"/>
  <c r="P4408" i="11"/>
  <c r="R4408" i="11"/>
  <c r="S4408" i="11"/>
  <c r="Q4408" i="11"/>
  <c r="P4414" i="11"/>
  <c r="S4414" i="11"/>
  <c r="R4414" i="11"/>
  <c r="Q4414" i="11"/>
  <c r="P4420" i="11"/>
  <c r="R4420" i="11"/>
  <c r="S4420" i="11"/>
  <c r="P4426" i="11"/>
  <c r="R4426" i="11"/>
  <c r="S4426" i="11"/>
  <c r="P4432" i="11"/>
  <c r="R4432" i="11"/>
  <c r="Q4432" i="11"/>
  <c r="S4432" i="11"/>
  <c r="P4438" i="11"/>
  <c r="R4438" i="11"/>
  <c r="S4438" i="11"/>
  <c r="P4444" i="11"/>
  <c r="R4444" i="11"/>
  <c r="S4444" i="11"/>
  <c r="P4450" i="11"/>
  <c r="S4450" i="11"/>
  <c r="R4450" i="11"/>
  <c r="P4456" i="11"/>
  <c r="R4456" i="11"/>
  <c r="S4456" i="11"/>
  <c r="Q4456" i="11"/>
  <c r="P4462" i="11"/>
  <c r="R4462" i="11"/>
  <c r="S4462" i="11"/>
  <c r="P4468" i="11"/>
  <c r="R4468" i="11"/>
  <c r="S4468" i="11"/>
  <c r="Q4468" i="11"/>
  <c r="P4474" i="11"/>
  <c r="R4474" i="11"/>
  <c r="S4474" i="11"/>
  <c r="Q4474" i="11"/>
  <c r="P4480" i="11"/>
  <c r="R4480" i="11"/>
  <c r="S4480" i="11"/>
  <c r="Q4480" i="11"/>
  <c r="P4486" i="11"/>
  <c r="S4486" i="11"/>
  <c r="R4486" i="11"/>
  <c r="P4492" i="11"/>
  <c r="R4492" i="11"/>
  <c r="S4492" i="11"/>
  <c r="Q4492" i="11"/>
  <c r="P4498" i="11"/>
  <c r="R4498" i="11"/>
  <c r="S4498" i="11"/>
  <c r="Q4498" i="11"/>
  <c r="P4504" i="11"/>
  <c r="S4504" i="11"/>
  <c r="R4504" i="11"/>
  <c r="Q4504" i="11"/>
  <c r="P4510" i="11"/>
  <c r="R4510" i="11"/>
  <c r="S4510" i="11"/>
  <c r="Q4510" i="11"/>
  <c r="P4516" i="11"/>
  <c r="R4516" i="11"/>
  <c r="S4516" i="11"/>
  <c r="Q4516" i="11"/>
  <c r="P4522" i="11"/>
  <c r="S4522" i="11"/>
  <c r="R4522" i="11"/>
  <c r="Q4522" i="11"/>
  <c r="P4528" i="11"/>
  <c r="R4528" i="11"/>
  <c r="S4528" i="11"/>
  <c r="Q4528" i="11"/>
  <c r="P4534" i="11"/>
  <c r="R4534" i="11"/>
  <c r="S4534" i="11"/>
  <c r="Q4534" i="11"/>
  <c r="P4540" i="11"/>
  <c r="S4540" i="11"/>
  <c r="R4540" i="11"/>
  <c r="Q4540" i="11"/>
  <c r="P4546" i="11"/>
  <c r="R4546" i="11"/>
  <c r="S4546" i="11"/>
  <c r="Q4546" i="11"/>
  <c r="P4552" i="11"/>
  <c r="R4552" i="11"/>
  <c r="S4552" i="11"/>
  <c r="Q4552" i="11"/>
  <c r="P4558" i="11"/>
  <c r="S4558" i="11"/>
  <c r="R4558" i="11"/>
  <c r="P4564" i="11"/>
  <c r="R4564" i="11"/>
  <c r="S4564" i="11"/>
  <c r="Q4564" i="11"/>
  <c r="P4570" i="11"/>
  <c r="R4570" i="11"/>
  <c r="S4570" i="11"/>
  <c r="Q4570" i="11"/>
  <c r="P4576" i="11"/>
  <c r="S4576" i="11"/>
  <c r="R4576" i="11"/>
  <c r="Q4576" i="11"/>
  <c r="P4582" i="11"/>
  <c r="R4582" i="11"/>
  <c r="S4582" i="11"/>
  <c r="Q4582" i="11"/>
  <c r="P4588" i="11"/>
  <c r="R4588" i="11"/>
  <c r="S4588" i="11"/>
  <c r="Q4588" i="11"/>
  <c r="P4594" i="11"/>
  <c r="S4594" i="11"/>
  <c r="R4594" i="11"/>
  <c r="P4600" i="11"/>
  <c r="R4600" i="11"/>
  <c r="S4600" i="11"/>
  <c r="Q4600" i="11"/>
  <c r="P4606" i="11"/>
  <c r="R4606" i="11"/>
  <c r="S4606" i="11"/>
  <c r="Q4606" i="11"/>
  <c r="P4612" i="11"/>
  <c r="S4612" i="11"/>
  <c r="R4612" i="11"/>
  <c r="Q4612" i="11"/>
  <c r="P4618" i="11"/>
  <c r="R4618" i="11"/>
  <c r="S4618" i="11"/>
  <c r="P4624" i="11"/>
  <c r="R4624" i="11"/>
  <c r="S4624" i="11"/>
  <c r="P4630" i="11"/>
  <c r="S4630" i="11"/>
  <c r="R4630" i="11"/>
  <c r="P4636" i="11"/>
  <c r="R4636" i="11"/>
  <c r="S4636" i="11"/>
  <c r="P4642" i="11"/>
  <c r="R4642" i="11"/>
  <c r="S4642" i="11"/>
  <c r="Q4642" i="11"/>
  <c r="P4648" i="11"/>
  <c r="S4648" i="11"/>
  <c r="R4648" i="11"/>
  <c r="Q4648" i="11"/>
  <c r="P4654" i="11"/>
  <c r="R4654" i="11"/>
  <c r="S4654" i="11"/>
  <c r="Q4654" i="11"/>
  <c r="P4660" i="11"/>
  <c r="R4660" i="11"/>
  <c r="S4660" i="11"/>
  <c r="Q4660" i="11"/>
  <c r="P4666" i="11"/>
  <c r="S4666" i="11"/>
  <c r="R4666" i="11"/>
  <c r="Q4666" i="11"/>
  <c r="P4672" i="11"/>
  <c r="R4672" i="11"/>
  <c r="S4672" i="11"/>
  <c r="Q4672" i="11"/>
  <c r="P4678" i="11"/>
  <c r="R4678" i="11"/>
  <c r="S4678" i="11"/>
  <c r="P4684" i="11"/>
  <c r="S4684" i="11"/>
  <c r="R4684" i="11"/>
  <c r="P4690" i="11"/>
  <c r="R4690" i="11"/>
  <c r="S4690" i="11"/>
  <c r="Q4690" i="11"/>
  <c r="P4696" i="11"/>
  <c r="R4696" i="11"/>
  <c r="S4696" i="11"/>
  <c r="Q4696" i="11"/>
  <c r="P4702" i="11"/>
  <c r="S4702" i="11"/>
  <c r="R4702" i="11"/>
  <c r="Q4702" i="11"/>
  <c r="P4708" i="11"/>
  <c r="R4708" i="11"/>
  <c r="S4708" i="11"/>
  <c r="Q4708" i="11"/>
  <c r="P4714" i="11"/>
  <c r="R4714" i="11"/>
  <c r="S4714" i="11"/>
  <c r="Q4714" i="11"/>
  <c r="P4720" i="11"/>
  <c r="S4720" i="11"/>
  <c r="R4720" i="11"/>
  <c r="Q4720" i="11"/>
  <c r="P4726" i="11"/>
  <c r="R4726" i="11"/>
  <c r="S4726" i="11"/>
  <c r="Q4726" i="11"/>
  <c r="P4732" i="11"/>
  <c r="R4732" i="11"/>
  <c r="S4732" i="11"/>
  <c r="Q4732" i="11"/>
  <c r="P4738" i="11"/>
  <c r="S4738" i="11"/>
  <c r="R4738" i="11"/>
  <c r="P4744" i="11"/>
  <c r="R4744" i="11"/>
  <c r="S4744" i="11"/>
  <c r="Q4744" i="11"/>
  <c r="P4750" i="11"/>
  <c r="R4750" i="11"/>
  <c r="S4750" i="11"/>
  <c r="R22" i="11"/>
  <c r="Q22" i="11"/>
  <c r="S22" i="11"/>
  <c r="R40" i="11"/>
  <c r="Q40" i="11"/>
  <c r="S40" i="11"/>
  <c r="R58" i="11"/>
  <c r="Q58" i="11"/>
  <c r="S58" i="11"/>
  <c r="R76" i="11"/>
  <c r="S76" i="11"/>
  <c r="R94" i="11"/>
  <c r="S94" i="11"/>
  <c r="Q94" i="11"/>
  <c r="R112" i="11"/>
  <c r="Q112" i="11"/>
  <c r="S112" i="11"/>
  <c r="P130" i="11"/>
  <c r="R130" i="11"/>
  <c r="Q130" i="11"/>
  <c r="S130" i="11"/>
  <c r="P148" i="11"/>
  <c r="R148" i="11"/>
  <c r="S148" i="11"/>
  <c r="Q148" i="11"/>
  <c r="P166" i="11"/>
  <c r="R166" i="11"/>
  <c r="Q166" i="11"/>
  <c r="S166" i="11"/>
  <c r="P184" i="11"/>
  <c r="R184" i="11"/>
  <c r="Q184" i="11"/>
  <c r="S184" i="11"/>
  <c r="P202" i="11"/>
  <c r="R202" i="11"/>
  <c r="S202" i="11"/>
  <c r="P220" i="11"/>
  <c r="R220" i="11"/>
  <c r="Q220" i="11"/>
  <c r="S220" i="11"/>
  <c r="P238" i="11"/>
  <c r="R238" i="11"/>
  <c r="Q238" i="11"/>
  <c r="S238" i="11"/>
  <c r="P256" i="11"/>
  <c r="R256" i="11"/>
  <c r="Q256" i="11"/>
  <c r="S256" i="11"/>
  <c r="P274" i="11"/>
  <c r="R274" i="11"/>
  <c r="Q274" i="11"/>
  <c r="S274" i="11"/>
  <c r="P292" i="11"/>
  <c r="R292" i="11"/>
  <c r="Q292" i="11"/>
  <c r="S292" i="11"/>
  <c r="P316" i="11"/>
  <c r="R316" i="11"/>
  <c r="Q316" i="11"/>
  <c r="S316" i="11"/>
  <c r="P334" i="11"/>
  <c r="R334" i="11"/>
  <c r="Q334" i="11"/>
  <c r="S334" i="11"/>
  <c r="P358" i="11"/>
  <c r="R358" i="11"/>
  <c r="Q358" i="11"/>
  <c r="S358" i="11"/>
  <c r="P376" i="11"/>
  <c r="R376" i="11"/>
  <c r="S376" i="11"/>
  <c r="Q376" i="11"/>
  <c r="P394" i="11"/>
  <c r="R394" i="11"/>
  <c r="Q394" i="11"/>
  <c r="S394" i="11"/>
  <c r="P412" i="11"/>
  <c r="R412" i="11"/>
  <c r="Q412" i="11"/>
  <c r="S412" i="11"/>
  <c r="P418" i="11"/>
  <c r="R418" i="11"/>
  <c r="S418" i="11"/>
  <c r="Q418" i="11"/>
  <c r="P436" i="11"/>
  <c r="R436" i="11"/>
  <c r="Q436" i="11"/>
  <c r="S436" i="11"/>
  <c r="P454" i="11"/>
  <c r="R454" i="11"/>
  <c r="Q454" i="11"/>
  <c r="S454" i="11"/>
  <c r="P472" i="11"/>
  <c r="R472" i="11"/>
  <c r="Q472" i="11"/>
  <c r="S472" i="11"/>
  <c r="P490" i="11"/>
  <c r="R490" i="11"/>
  <c r="S490" i="11"/>
  <c r="P508" i="11"/>
  <c r="R508" i="11"/>
  <c r="S508" i="11"/>
  <c r="Q508" i="11"/>
  <c r="P526" i="11"/>
  <c r="R526" i="11"/>
  <c r="Q526" i="11"/>
  <c r="S526" i="11"/>
  <c r="P544" i="11"/>
  <c r="R544" i="11"/>
  <c r="Q544" i="11"/>
  <c r="S544" i="11"/>
  <c r="P562" i="11"/>
  <c r="R562" i="11"/>
  <c r="Q562" i="11"/>
  <c r="S562" i="11"/>
  <c r="P574" i="11"/>
  <c r="R574" i="11"/>
  <c r="S574" i="11"/>
  <c r="Q574" i="11"/>
  <c r="P592" i="11"/>
  <c r="R592" i="11"/>
  <c r="Q592" i="11"/>
  <c r="S592" i="11"/>
  <c r="P610" i="11"/>
  <c r="R610" i="11"/>
  <c r="Q610" i="11"/>
  <c r="S610" i="11"/>
  <c r="P628" i="11"/>
  <c r="R628" i="11"/>
  <c r="S628" i="11"/>
  <c r="Q628" i="11"/>
  <c r="P646" i="11"/>
  <c r="R646" i="11"/>
  <c r="Q646" i="11"/>
  <c r="S646" i="11"/>
  <c r="P664" i="11"/>
  <c r="R664" i="11"/>
  <c r="Q664" i="11"/>
  <c r="S664" i="11"/>
  <c r="P682" i="11"/>
  <c r="R682" i="11"/>
  <c r="Q682" i="11"/>
  <c r="S682" i="11"/>
  <c r="P700" i="11"/>
  <c r="R700" i="11"/>
  <c r="Q700" i="11"/>
  <c r="S700" i="11"/>
  <c r="P718" i="11"/>
  <c r="R718" i="11"/>
  <c r="Q718" i="11"/>
  <c r="S718" i="11"/>
  <c r="P736" i="11"/>
  <c r="R736" i="11"/>
  <c r="Q736" i="11"/>
  <c r="S736" i="11"/>
  <c r="P754" i="11"/>
  <c r="R754" i="11"/>
  <c r="Q754" i="11"/>
  <c r="S754" i="11"/>
  <c r="P778" i="11"/>
  <c r="R778" i="11"/>
  <c r="S778" i="11"/>
  <c r="P796" i="11"/>
  <c r="R796" i="11"/>
  <c r="Q796" i="11"/>
  <c r="S796" i="11"/>
  <c r="P814" i="11"/>
  <c r="R814" i="11"/>
  <c r="S814" i="11"/>
  <c r="P826" i="11"/>
  <c r="R826" i="11"/>
  <c r="Q826" i="11"/>
  <c r="S826" i="11"/>
  <c r="P844" i="11"/>
  <c r="R844" i="11"/>
  <c r="Q844" i="11"/>
  <c r="S844" i="11"/>
  <c r="P862" i="11"/>
  <c r="R862" i="11"/>
  <c r="Q862" i="11"/>
  <c r="S862" i="11"/>
  <c r="P886" i="11"/>
  <c r="R886" i="11"/>
  <c r="S886" i="11"/>
  <c r="P910" i="11"/>
  <c r="R910" i="11"/>
  <c r="Q910" i="11"/>
  <c r="S910" i="11"/>
  <c r="P928" i="11"/>
  <c r="R928" i="11"/>
  <c r="S928" i="11"/>
  <c r="Q928" i="11"/>
  <c r="P946" i="11"/>
  <c r="R946" i="11"/>
  <c r="Q946" i="11"/>
  <c r="S946" i="11"/>
  <c r="P964" i="11"/>
  <c r="R964" i="11"/>
  <c r="S964" i="11"/>
  <c r="Q964" i="11"/>
  <c r="P982" i="11"/>
  <c r="R982" i="11"/>
  <c r="Q982" i="11"/>
  <c r="S982" i="11"/>
  <c r="P1000" i="11"/>
  <c r="R1000" i="11"/>
  <c r="S1000" i="11"/>
  <c r="Q1000" i="11"/>
  <c r="P1018" i="11"/>
  <c r="R1018" i="11"/>
  <c r="Q1018" i="11"/>
  <c r="S1018" i="11"/>
  <c r="P1024" i="11"/>
  <c r="R1024" i="11"/>
  <c r="Q1024" i="11"/>
  <c r="S1024" i="11"/>
  <c r="P1042" i="11"/>
  <c r="R1042" i="11"/>
  <c r="Q1042" i="11"/>
  <c r="S1042" i="11"/>
  <c r="P1060" i="11"/>
  <c r="R1060" i="11"/>
  <c r="Q1060" i="11"/>
  <c r="S1060" i="11"/>
  <c r="P1084" i="11"/>
  <c r="R1084" i="11"/>
  <c r="Q1084" i="11"/>
  <c r="S1084" i="11"/>
  <c r="P1102" i="11"/>
  <c r="R1102" i="11"/>
  <c r="S1102" i="11"/>
  <c r="P1120" i="11"/>
  <c r="R1120" i="11"/>
  <c r="S1120" i="11"/>
  <c r="Q1120" i="11"/>
  <c r="P1138" i="11"/>
  <c r="R1138" i="11"/>
  <c r="S1138" i="11"/>
  <c r="P1156" i="11"/>
  <c r="R1156" i="11"/>
  <c r="S1156" i="11"/>
  <c r="Q1156" i="11"/>
  <c r="P1168" i="11"/>
  <c r="R1168" i="11"/>
  <c r="S1168" i="11"/>
  <c r="Q1168" i="11"/>
  <c r="P1186" i="11"/>
  <c r="R1186" i="11"/>
  <c r="S1186" i="11"/>
  <c r="Q1186" i="11"/>
  <c r="P1204" i="11"/>
  <c r="R1204" i="11"/>
  <c r="S1204" i="11"/>
  <c r="Q1204" i="11"/>
  <c r="P1222" i="11"/>
  <c r="R1222" i="11"/>
  <c r="S1222" i="11"/>
  <c r="Q1222" i="11"/>
  <c r="P1240" i="11"/>
  <c r="R1240" i="11"/>
  <c r="S1240" i="11"/>
  <c r="Q1240" i="11"/>
  <c r="P1258" i="11"/>
  <c r="R1258" i="11"/>
  <c r="S1258" i="11"/>
  <c r="Q1258" i="11"/>
  <c r="P1276" i="11"/>
  <c r="R1276" i="11"/>
  <c r="S1276" i="11"/>
  <c r="Q1276" i="11"/>
  <c r="P1294" i="11"/>
  <c r="R1294" i="11"/>
  <c r="S1294" i="11"/>
  <c r="Q1294" i="11"/>
  <c r="P1312" i="11"/>
  <c r="R1312" i="11"/>
  <c r="S1312" i="11"/>
  <c r="Q1312" i="11"/>
  <c r="P1330" i="11"/>
  <c r="R1330" i="11"/>
  <c r="S1330" i="11"/>
  <c r="Q1330" i="11"/>
  <c r="P1348" i="11"/>
  <c r="R1348" i="11"/>
  <c r="S1348" i="11"/>
  <c r="Q1348" i="11"/>
  <c r="P1366" i="11"/>
  <c r="R1366" i="11"/>
  <c r="S1366" i="11"/>
  <c r="Q1366" i="11"/>
  <c r="P1384" i="11"/>
  <c r="R1384" i="11"/>
  <c r="S1384" i="11"/>
  <c r="Q1384" i="11"/>
  <c r="P1408" i="11"/>
  <c r="R1408" i="11"/>
  <c r="S1408" i="11"/>
  <c r="P1426" i="11"/>
  <c r="R1426" i="11"/>
  <c r="S1426" i="11"/>
  <c r="Q1426" i="11"/>
  <c r="P1444" i="11"/>
  <c r="R1444" i="11"/>
  <c r="S1444" i="11"/>
  <c r="P1468" i="11"/>
  <c r="R1468" i="11"/>
  <c r="S1468" i="11"/>
  <c r="Q1468" i="11"/>
  <c r="P1486" i="11"/>
  <c r="R1486" i="11"/>
  <c r="S1486" i="11"/>
  <c r="P1504" i="11"/>
  <c r="R1504" i="11"/>
  <c r="S1504" i="11"/>
  <c r="Q1504" i="11"/>
  <c r="P1522" i="11"/>
  <c r="R1522" i="11"/>
  <c r="S1522" i="11"/>
  <c r="P1540" i="11"/>
  <c r="R1540" i="11"/>
  <c r="S1540" i="11"/>
  <c r="Q1540" i="11"/>
  <c r="P1558" i="11"/>
  <c r="R1558" i="11"/>
  <c r="S1558" i="11"/>
  <c r="P1576" i="11"/>
  <c r="R1576" i="11"/>
  <c r="S1576" i="11"/>
  <c r="Q1576" i="11"/>
  <c r="P1594" i="11"/>
  <c r="R1594" i="11"/>
  <c r="S1594" i="11"/>
  <c r="P1606" i="11"/>
  <c r="R1606" i="11"/>
  <c r="S1606" i="11"/>
  <c r="Q1606" i="11"/>
  <c r="P1618" i="11"/>
  <c r="R1618" i="11"/>
  <c r="S1618" i="11"/>
  <c r="Q1618" i="11"/>
  <c r="P1624" i="11"/>
  <c r="R1624" i="11"/>
  <c r="S1624" i="11"/>
  <c r="P1642" i="11"/>
  <c r="R1642" i="11"/>
  <c r="S1642" i="11"/>
  <c r="Q1642" i="11"/>
  <c r="P1654" i="11"/>
  <c r="R1654" i="11"/>
  <c r="S1654" i="11"/>
  <c r="Q1654" i="11"/>
  <c r="P1666" i="11"/>
  <c r="R1666" i="11"/>
  <c r="S1666" i="11"/>
  <c r="P1678" i="11"/>
  <c r="R1678" i="11"/>
  <c r="S1678" i="11"/>
  <c r="Q1678" i="11"/>
  <c r="P1690" i="11"/>
  <c r="R1690" i="11"/>
  <c r="S1690" i="11"/>
  <c r="Q1690" i="11"/>
  <c r="P1702" i="11"/>
  <c r="R1702" i="11"/>
  <c r="S1702" i="11"/>
  <c r="Q1702" i="11"/>
  <c r="P1714" i="11"/>
  <c r="R1714" i="11"/>
  <c r="S1714" i="11"/>
  <c r="Q1714" i="11"/>
  <c r="P1726" i="11"/>
  <c r="R1726" i="11"/>
  <c r="S1726" i="11"/>
  <c r="Q1726" i="11"/>
  <c r="P1738" i="11"/>
  <c r="R1738" i="11"/>
  <c r="S1738" i="11"/>
  <c r="P1750" i="11"/>
  <c r="R1750" i="11"/>
  <c r="S1750" i="11"/>
  <c r="Q1750" i="11"/>
  <c r="P1762" i="11"/>
  <c r="R1762" i="11"/>
  <c r="S1762" i="11"/>
  <c r="Q1762" i="11"/>
  <c r="P1774" i="11"/>
  <c r="R1774" i="11"/>
  <c r="S1774" i="11"/>
  <c r="Q1774" i="11"/>
  <c r="P1786" i="11"/>
  <c r="R1786" i="11"/>
  <c r="S1786" i="11"/>
  <c r="P1798" i="11"/>
  <c r="R1798" i="11"/>
  <c r="S1798" i="11"/>
  <c r="Q1798" i="11"/>
  <c r="P1816" i="11"/>
  <c r="R1816" i="11"/>
  <c r="S1816" i="11"/>
  <c r="Q1816" i="11"/>
  <c r="P1840" i="11"/>
  <c r="R1840" i="11"/>
  <c r="S1840" i="11"/>
  <c r="P2002" i="11"/>
  <c r="R2002" i="11"/>
  <c r="Q2002" i="11"/>
  <c r="S2002" i="11"/>
  <c r="Q1738" i="11"/>
  <c r="Q1558" i="11"/>
  <c r="Q886" i="11"/>
  <c r="Q202" i="11"/>
  <c r="Q490" i="11"/>
  <c r="Q76" i="11"/>
  <c r="R16" i="11"/>
  <c r="S16" i="11"/>
  <c r="R34" i="11"/>
  <c r="Q34" i="11"/>
  <c r="S34" i="11"/>
  <c r="R52" i="11"/>
  <c r="S52" i="11"/>
  <c r="R70" i="11"/>
  <c r="Q70" i="11"/>
  <c r="S70" i="11"/>
  <c r="R88" i="11"/>
  <c r="S88" i="11"/>
  <c r="Q88" i="11"/>
  <c r="R106" i="11"/>
  <c r="Q106" i="11"/>
  <c r="S106" i="11"/>
  <c r="P124" i="11"/>
  <c r="R124" i="11"/>
  <c r="Q124" i="11"/>
  <c r="S124" i="11"/>
  <c r="P142" i="11"/>
  <c r="R142" i="11"/>
  <c r="Q142" i="11"/>
  <c r="S142" i="11"/>
  <c r="P160" i="11"/>
  <c r="R160" i="11"/>
  <c r="S160" i="11"/>
  <c r="Q160" i="11"/>
  <c r="P178" i="11"/>
  <c r="R178" i="11"/>
  <c r="Q178" i="11"/>
  <c r="S178" i="11"/>
  <c r="P196" i="11"/>
  <c r="R196" i="11"/>
  <c r="Q196" i="11"/>
  <c r="S196" i="11"/>
  <c r="P208" i="11"/>
  <c r="R208" i="11"/>
  <c r="S208" i="11"/>
  <c r="P226" i="11"/>
  <c r="R226" i="11"/>
  <c r="S226" i="11"/>
  <c r="P244" i="11"/>
  <c r="R244" i="11"/>
  <c r="Q244" i="11"/>
  <c r="S244" i="11"/>
  <c r="P250" i="11"/>
  <c r="R250" i="11"/>
  <c r="S250" i="11"/>
  <c r="Q250" i="11"/>
  <c r="P268" i="11"/>
  <c r="R268" i="11"/>
  <c r="Q268" i="11"/>
  <c r="S268" i="11"/>
  <c r="P286" i="11"/>
  <c r="R286" i="11"/>
  <c r="Q286" i="11"/>
  <c r="S286" i="11"/>
  <c r="P304" i="11"/>
  <c r="R304" i="11"/>
  <c r="Q304" i="11"/>
  <c r="S304" i="11"/>
  <c r="P322" i="11"/>
  <c r="R322" i="11"/>
  <c r="S322" i="11"/>
  <c r="Q322" i="11"/>
  <c r="P340" i="11"/>
  <c r="R340" i="11"/>
  <c r="Q340" i="11"/>
  <c r="S340" i="11"/>
  <c r="P352" i="11"/>
  <c r="R352" i="11"/>
  <c r="Q352" i="11"/>
  <c r="S352" i="11"/>
  <c r="P370" i="11"/>
  <c r="R370" i="11"/>
  <c r="Q370" i="11"/>
  <c r="S370" i="11"/>
  <c r="P388" i="11"/>
  <c r="R388" i="11"/>
  <c r="Q388" i="11"/>
  <c r="S388" i="11"/>
  <c r="P406" i="11"/>
  <c r="R406" i="11"/>
  <c r="S406" i="11"/>
  <c r="P424" i="11"/>
  <c r="R424" i="11"/>
  <c r="Q424" i="11"/>
  <c r="S424" i="11"/>
  <c r="P442" i="11"/>
  <c r="R442" i="11"/>
  <c r="Q442" i="11"/>
  <c r="S442" i="11"/>
  <c r="P460" i="11"/>
  <c r="R460" i="11"/>
  <c r="Q460" i="11"/>
  <c r="S460" i="11"/>
  <c r="P478" i="11"/>
  <c r="R478" i="11"/>
  <c r="Q478" i="11"/>
  <c r="S478" i="11"/>
  <c r="P496" i="11"/>
  <c r="R496" i="11"/>
  <c r="S496" i="11"/>
  <c r="P514" i="11"/>
  <c r="R514" i="11"/>
  <c r="S514" i="11"/>
  <c r="Q514" i="11"/>
  <c r="P532" i="11"/>
  <c r="R532" i="11"/>
  <c r="Q532" i="11"/>
  <c r="S532" i="11"/>
  <c r="P550" i="11"/>
  <c r="R550" i="11"/>
  <c r="Q550" i="11"/>
  <c r="S550" i="11"/>
  <c r="P568" i="11"/>
  <c r="R568" i="11"/>
  <c r="Q568" i="11"/>
  <c r="S568" i="11"/>
  <c r="P586" i="11"/>
  <c r="R586" i="11"/>
  <c r="Q586" i="11"/>
  <c r="S586" i="11"/>
  <c r="P598" i="11"/>
  <c r="R598" i="11"/>
  <c r="S598" i="11"/>
  <c r="P616" i="11"/>
  <c r="R616" i="11"/>
  <c r="S616" i="11"/>
  <c r="P640" i="11"/>
  <c r="R640" i="11"/>
  <c r="Q640" i="11"/>
  <c r="S640" i="11"/>
  <c r="P658" i="11"/>
  <c r="R658" i="11"/>
  <c r="Q658" i="11"/>
  <c r="S658" i="11"/>
  <c r="P676" i="11"/>
  <c r="R676" i="11"/>
  <c r="S676" i="11"/>
  <c r="Q676" i="11"/>
  <c r="P694" i="11"/>
  <c r="R694" i="11"/>
  <c r="Q694" i="11"/>
  <c r="S694" i="11"/>
  <c r="P712" i="11"/>
  <c r="R712" i="11"/>
  <c r="S712" i="11"/>
  <c r="Q712" i="11"/>
  <c r="P730" i="11"/>
  <c r="R730" i="11"/>
  <c r="Q730" i="11"/>
  <c r="S730" i="11"/>
  <c r="P748" i="11"/>
  <c r="R748" i="11"/>
  <c r="S748" i="11"/>
  <c r="Q748" i="11"/>
  <c r="P766" i="11"/>
  <c r="R766" i="11"/>
  <c r="Q766" i="11"/>
  <c r="S766" i="11"/>
  <c r="P784" i="11"/>
  <c r="R784" i="11"/>
  <c r="S784" i="11"/>
  <c r="Q784" i="11"/>
  <c r="P802" i="11"/>
  <c r="R802" i="11"/>
  <c r="Q802" i="11"/>
  <c r="S802" i="11"/>
  <c r="P820" i="11"/>
  <c r="R820" i="11"/>
  <c r="S820" i="11"/>
  <c r="Q820" i="11"/>
  <c r="P838" i="11"/>
  <c r="R838" i="11"/>
  <c r="Q838" i="11"/>
  <c r="S838" i="11"/>
  <c r="P856" i="11"/>
  <c r="R856" i="11"/>
  <c r="S856" i="11"/>
  <c r="Q856" i="11"/>
  <c r="P874" i="11"/>
  <c r="R874" i="11"/>
  <c r="Q874" i="11"/>
  <c r="S874" i="11"/>
  <c r="P892" i="11"/>
  <c r="R892" i="11"/>
  <c r="S892" i="11"/>
  <c r="Q892" i="11"/>
  <c r="P904" i="11"/>
  <c r="R904" i="11"/>
  <c r="Q904" i="11"/>
  <c r="S904" i="11"/>
  <c r="P916" i="11"/>
  <c r="R916" i="11"/>
  <c r="Q916" i="11"/>
  <c r="S916" i="11"/>
  <c r="P934" i="11"/>
  <c r="R934" i="11"/>
  <c r="Q934" i="11"/>
  <c r="S934" i="11"/>
  <c r="P952" i="11"/>
  <c r="R952" i="11"/>
  <c r="Q952" i="11"/>
  <c r="S952" i="11"/>
  <c r="P970" i="11"/>
  <c r="R970" i="11"/>
  <c r="Q970" i="11"/>
  <c r="S970" i="11"/>
  <c r="P988" i="11"/>
  <c r="R988" i="11"/>
  <c r="Q988" i="11"/>
  <c r="S988" i="11"/>
  <c r="P1006" i="11"/>
  <c r="R1006" i="11"/>
  <c r="Q1006" i="11"/>
  <c r="S1006" i="11"/>
  <c r="P1036" i="11"/>
  <c r="R1036" i="11"/>
  <c r="S1036" i="11"/>
  <c r="Q1036" i="11"/>
  <c r="P1054" i="11"/>
  <c r="R1054" i="11"/>
  <c r="Q1054" i="11"/>
  <c r="S1054" i="11"/>
  <c r="P1066" i="11"/>
  <c r="R1066" i="11"/>
  <c r="S1066" i="11"/>
  <c r="P1078" i="11"/>
  <c r="R1078" i="11"/>
  <c r="Q1078" i="11"/>
  <c r="S1078" i="11"/>
  <c r="P1096" i="11"/>
  <c r="R1096" i="11"/>
  <c r="Q1096" i="11"/>
  <c r="S1096" i="11"/>
  <c r="P1114" i="11"/>
  <c r="R1114" i="11"/>
  <c r="Q1114" i="11"/>
  <c r="S1114" i="11"/>
  <c r="P1132" i="11"/>
  <c r="R1132" i="11"/>
  <c r="S1132" i="11"/>
  <c r="P1150" i="11"/>
  <c r="R1150" i="11"/>
  <c r="S1150" i="11"/>
  <c r="Q1150" i="11"/>
  <c r="P1174" i="11"/>
  <c r="R1174" i="11"/>
  <c r="S1174" i="11"/>
  <c r="Q1174" i="11"/>
  <c r="P1192" i="11"/>
  <c r="R1192" i="11"/>
  <c r="S1192" i="11"/>
  <c r="P1210" i="11"/>
  <c r="R1210" i="11"/>
  <c r="S1210" i="11"/>
  <c r="Q1210" i="11"/>
  <c r="P1216" i="11"/>
  <c r="R1216" i="11"/>
  <c r="S1216" i="11"/>
  <c r="Q1216" i="11"/>
  <c r="P1234" i="11"/>
  <c r="R1234" i="11"/>
  <c r="S1234" i="11"/>
  <c r="P1252" i="11"/>
  <c r="R1252" i="11"/>
  <c r="S1252" i="11"/>
  <c r="Q1252" i="11"/>
  <c r="P1270" i="11"/>
  <c r="R1270" i="11"/>
  <c r="S1270" i="11"/>
  <c r="P1282" i="11"/>
  <c r="R1282" i="11"/>
  <c r="S1282" i="11"/>
  <c r="Q1282" i="11"/>
  <c r="P1300" i="11"/>
  <c r="R1300" i="11"/>
  <c r="S1300" i="11"/>
  <c r="P1318" i="11"/>
  <c r="R1318" i="11"/>
  <c r="S1318" i="11"/>
  <c r="Q1318" i="11"/>
  <c r="P1336" i="11"/>
  <c r="R1336" i="11"/>
  <c r="S1336" i="11"/>
  <c r="P1354" i="11"/>
  <c r="R1354" i="11"/>
  <c r="S1354" i="11"/>
  <c r="Q1354" i="11"/>
  <c r="P1372" i="11"/>
  <c r="R1372" i="11"/>
  <c r="S1372" i="11"/>
  <c r="P1390" i="11"/>
  <c r="R1390" i="11"/>
  <c r="S1390" i="11"/>
  <c r="Q1390" i="11"/>
  <c r="P1402" i="11"/>
  <c r="R1402" i="11"/>
  <c r="S1402" i="11"/>
  <c r="Q1402" i="11"/>
  <c r="P1420" i="11"/>
  <c r="R1420" i="11"/>
  <c r="S1420" i="11"/>
  <c r="Q1420" i="11"/>
  <c r="P1438" i="11"/>
  <c r="R1438" i="11"/>
  <c r="S1438" i="11"/>
  <c r="Q1438" i="11"/>
  <c r="P1456" i="11"/>
  <c r="R1456" i="11"/>
  <c r="S1456" i="11"/>
  <c r="Q1456" i="11"/>
  <c r="P1474" i="11"/>
  <c r="R1474" i="11"/>
  <c r="S1474" i="11"/>
  <c r="Q1474" i="11"/>
  <c r="P1492" i="11"/>
  <c r="R1492" i="11"/>
  <c r="S1492" i="11"/>
  <c r="Q1492" i="11"/>
  <c r="P1510" i="11"/>
  <c r="R1510" i="11"/>
  <c r="S1510" i="11"/>
  <c r="Q1510" i="11"/>
  <c r="P1528" i="11"/>
  <c r="R1528" i="11"/>
  <c r="S1528" i="11"/>
  <c r="Q1528" i="11"/>
  <c r="P1546" i="11"/>
  <c r="R1546" i="11"/>
  <c r="S1546" i="11"/>
  <c r="Q1546" i="11"/>
  <c r="P1564" i="11"/>
  <c r="R1564" i="11"/>
  <c r="S1564" i="11"/>
  <c r="Q1564" i="11"/>
  <c r="P1588" i="11"/>
  <c r="R1588" i="11"/>
  <c r="S1588" i="11"/>
  <c r="P1636" i="11"/>
  <c r="R1636" i="11"/>
  <c r="S1636" i="11"/>
  <c r="Q1636" i="11"/>
  <c r="P1996" i="11"/>
  <c r="R1996" i="11"/>
  <c r="S1996" i="11"/>
  <c r="Q1996" i="11"/>
  <c r="Q1444" i="11"/>
  <c r="Q1336" i="11"/>
  <c r="Q1840" i="11"/>
  <c r="Q1066" i="11"/>
  <c r="Q1138" i="11"/>
  <c r="Q52" i="11"/>
  <c r="W13" i="11"/>
  <c r="R13" i="11"/>
  <c r="Q13" i="11"/>
  <c r="S13" i="11"/>
  <c r="R28" i="11"/>
  <c r="Q28" i="11"/>
  <c r="S28" i="11"/>
  <c r="R46" i="11"/>
  <c r="S46" i="11"/>
  <c r="Q46" i="11"/>
  <c r="R64" i="11"/>
  <c r="Q64" i="11"/>
  <c r="S64" i="11"/>
  <c r="R82" i="11"/>
  <c r="S82" i="11"/>
  <c r="R100" i="11"/>
  <c r="Q100" i="11"/>
  <c r="S100" i="11"/>
  <c r="R118" i="11"/>
  <c r="Q118" i="11"/>
  <c r="S118" i="11"/>
  <c r="P136" i="11"/>
  <c r="R136" i="11"/>
  <c r="S136" i="11"/>
  <c r="P154" i="11"/>
  <c r="R154" i="11"/>
  <c r="S154" i="11"/>
  <c r="P172" i="11"/>
  <c r="R172" i="11"/>
  <c r="Q172" i="11"/>
  <c r="S172" i="11"/>
  <c r="P190" i="11"/>
  <c r="R190" i="11"/>
  <c r="Q190" i="11"/>
  <c r="S190" i="11"/>
  <c r="P214" i="11"/>
  <c r="R214" i="11"/>
  <c r="Q214" i="11"/>
  <c r="S214" i="11"/>
  <c r="P232" i="11"/>
  <c r="R232" i="11"/>
  <c r="S232" i="11"/>
  <c r="Q232" i="11"/>
  <c r="P262" i="11"/>
  <c r="R262" i="11"/>
  <c r="Q262" i="11"/>
  <c r="S262" i="11"/>
  <c r="P280" i="11"/>
  <c r="R280" i="11"/>
  <c r="Q280" i="11"/>
  <c r="S280" i="11"/>
  <c r="P298" i="11"/>
  <c r="R298" i="11"/>
  <c r="S298" i="11"/>
  <c r="P310" i="11"/>
  <c r="R310" i="11"/>
  <c r="Q310" i="11"/>
  <c r="S310" i="11"/>
  <c r="P328" i="11"/>
  <c r="R328" i="11"/>
  <c r="S328" i="11"/>
  <c r="P346" i="11"/>
  <c r="R346" i="11"/>
  <c r="S346" i="11"/>
  <c r="Q346" i="11"/>
  <c r="P364" i="11"/>
  <c r="R364" i="11"/>
  <c r="S364" i="11"/>
  <c r="P382" i="11"/>
  <c r="R382" i="11"/>
  <c r="Q382" i="11"/>
  <c r="S382" i="11"/>
  <c r="P400" i="11"/>
  <c r="R400" i="11"/>
  <c r="Q400" i="11"/>
  <c r="S400" i="11"/>
  <c r="P430" i="11"/>
  <c r="R430" i="11"/>
  <c r="Q430" i="11"/>
  <c r="S430" i="11"/>
  <c r="P448" i="11"/>
  <c r="R448" i="11"/>
  <c r="S448" i="11"/>
  <c r="P466" i="11"/>
  <c r="R466" i="11"/>
  <c r="S466" i="11"/>
  <c r="Q466" i="11"/>
  <c r="P484" i="11"/>
  <c r="R484" i="11"/>
  <c r="Q484" i="11"/>
  <c r="S484" i="11"/>
  <c r="P502" i="11"/>
  <c r="R502" i="11"/>
  <c r="Q502" i="11"/>
  <c r="S502" i="11"/>
  <c r="P520" i="11"/>
  <c r="R520" i="11"/>
  <c r="Q520" i="11"/>
  <c r="S520" i="11"/>
  <c r="P538" i="11"/>
  <c r="R538" i="11"/>
  <c r="Q538" i="11"/>
  <c r="S538" i="11"/>
  <c r="P556" i="11"/>
  <c r="R556" i="11"/>
  <c r="S556" i="11"/>
  <c r="P580" i="11"/>
  <c r="R580" i="11"/>
  <c r="Q580" i="11"/>
  <c r="S580" i="11"/>
  <c r="P604" i="11"/>
  <c r="R604" i="11"/>
  <c r="S604" i="11"/>
  <c r="P622" i="11"/>
  <c r="R622" i="11"/>
  <c r="S622" i="11"/>
  <c r="Q622" i="11"/>
  <c r="P634" i="11"/>
  <c r="R634" i="11"/>
  <c r="Q634" i="11"/>
  <c r="S634" i="11"/>
  <c r="P652" i="11"/>
  <c r="R652" i="11"/>
  <c r="Q652" i="11"/>
  <c r="S652" i="11"/>
  <c r="P670" i="11"/>
  <c r="R670" i="11"/>
  <c r="S670" i="11"/>
  <c r="P688" i="11"/>
  <c r="R688" i="11"/>
  <c r="Q688" i="11"/>
  <c r="S688" i="11"/>
  <c r="P706" i="11"/>
  <c r="R706" i="11"/>
  <c r="S706" i="11"/>
  <c r="P724" i="11"/>
  <c r="R724" i="11"/>
  <c r="Q724" i="11"/>
  <c r="S724" i="11"/>
  <c r="P742" i="11"/>
  <c r="R742" i="11"/>
  <c r="S742" i="11"/>
  <c r="P760" i="11"/>
  <c r="R760" i="11"/>
  <c r="Q760" i="11"/>
  <c r="S760" i="11"/>
  <c r="P772" i="11"/>
  <c r="R772" i="11"/>
  <c r="Q772" i="11"/>
  <c r="S772" i="11"/>
  <c r="P790" i="11"/>
  <c r="R790" i="11"/>
  <c r="Q790" i="11"/>
  <c r="S790" i="11"/>
  <c r="P808" i="11"/>
  <c r="R808" i="11"/>
  <c r="Q808" i="11"/>
  <c r="S808" i="11"/>
  <c r="P832" i="11"/>
  <c r="R832" i="11"/>
  <c r="Q832" i="11"/>
  <c r="S832" i="11"/>
  <c r="P850" i="11"/>
  <c r="R850" i="11"/>
  <c r="S850" i="11"/>
  <c r="P868" i="11"/>
  <c r="R868" i="11"/>
  <c r="Q868" i="11"/>
  <c r="S868" i="11"/>
  <c r="P880" i="11"/>
  <c r="R880" i="11"/>
  <c r="Q880" i="11"/>
  <c r="S880" i="11"/>
  <c r="P898" i="11"/>
  <c r="R898" i="11"/>
  <c r="Q898" i="11"/>
  <c r="S898" i="11"/>
  <c r="P922" i="11"/>
  <c r="R922" i="11"/>
  <c r="S922" i="11"/>
  <c r="P940" i="11"/>
  <c r="R940" i="11"/>
  <c r="Q940" i="11"/>
  <c r="S940" i="11"/>
  <c r="P958" i="11"/>
  <c r="R958" i="11"/>
  <c r="S958" i="11"/>
  <c r="P976" i="11"/>
  <c r="R976" i="11"/>
  <c r="Q976" i="11"/>
  <c r="S976" i="11"/>
  <c r="P994" i="11"/>
  <c r="R994" i="11"/>
  <c r="S994" i="11"/>
  <c r="P1012" i="11"/>
  <c r="R1012" i="11"/>
  <c r="Q1012" i="11"/>
  <c r="S1012" i="11"/>
  <c r="P1030" i="11"/>
  <c r="R1030" i="11"/>
  <c r="S1030" i="11"/>
  <c r="P1048" i="11"/>
  <c r="R1048" i="11"/>
  <c r="Q1048" i="11"/>
  <c r="S1048" i="11"/>
  <c r="P1072" i="11"/>
  <c r="R1072" i="11"/>
  <c r="S1072" i="11"/>
  <c r="P1090" i="11"/>
  <c r="R1090" i="11"/>
  <c r="Q1090" i="11"/>
  <c r="S1090" i="11"/>
  <c r="P1108" i="11"/>
  <c r="R1108" i="11"/>
  <c r="S1108" i="11"/>
  <c r="P1126" i="11"/>
  <c r="R1126" i="11"/>
  <c r="S1126" i="11"/>
  <c r="Q1126" i="11"/>
  <c r="P1144" i="11"/>
  <c r="R1144" i="11"/>
  <c r="S1144" i="11"/>
  <c r="P1162" i="11"/>
  <c r="R1162" i="11"/>
  <c r="S1162" i="11"/>
  <c r="Q1162" i="11"/>
  <c r="P1180" i="11"/>
  <c r="R1180" i="11"/>
  <c r="S1180" i="11"/>
  <c r="Q1180" i="11"/>
  <c r="P1198" i="11"/>
  <c r="R1198" i="11"/>
  <c r="S1198" i="11"/>
  <c r="P1228" i="11"/>
  <c r="R1228" i="11"/>
  <c r="S1228" i="11"/>
  <c r="P1246" i="11"/>
  <c r="R1246" i="11"/>
  <c r="S1246" i="11"/>
  <c r="Q1246" i="11"/>
  <c r="P1264" i="11"/>
  <c r="R1264" i="11"/>
  <c r="S1264" i="11"/>
  <c r="P1288" i="11"/>
  <c r="R1288" i="11"/>
  <c r="S1288" i="11"/>
  <c r="Q1288" i="11"/>
  <c r="P1306" i="11"/>
  <c r="R1306" i="11"/>
  <c r="S1306" i="11"/>
  <c r="P1324" i="11"/>
  <c r="R1324" i="11"/>
  <c r="S1324" i="11"/>
  <c r="Q1324" i="11"/>
  <c r="P1342" i="11"/>
  <c r="R1342" i="11"/>
  <c r="S1342" i="11"/>
  <c r="P1360" i="11"/>
  <c r="R1360" i="11"/>
  <c r="S1360" i="11"/>
  <c r="Q1360" i="11"/>
  <c r="P1378" i="11"/>
  <c r="R1378" i="11"/>
  <c r="S1378" i="11"/>
  <c r="P1396" i="11"/>
  <c r="R1396" i="11"/>
  <c r="S1396" i="11"/>
  <c r="Q1396" i="11"/>
  <c r="P1414" i="11"/>
  <c r="R1414" i="11"/>
  <c r="S1414" i="11"/>
  <c r="P1432" i="11"/>
  <c r="R1432" i="11"/>
  <c r="S1432" i="11"/>
  <c r="Q1432" i="11"/>
  <c r="P1450" i="11"/>
  <c r="R1450" i="11"/>
  <c r="S1450" i="11"/>
  <c r="P1462" i="11"/>
  <c r="R1462" i="11"/>
  <c r="S1462" i="11"/>
  <c r="Q1462" i="11"/>
  <c r="P1480" i="11"/>
  <c r="R1480" i="11"/>
  <c r="S1480" i="11"/>
  <c r="P1498" i="11"/>
  <c r="R1498" i="11"/>
  <c r="S1498" i="11"/>
  <c r="Q1498" i="11"/>
  <c r="P1516" i="11"/>
  <c r="R1516" i="11"/>
  <c r="S1516" i="11"/>
  <c r="P1534" i="11"/>
  <c r="R1534" i="11"/>
  <c r="S1534" i="11"/>
  <c r="Q1534" i="11"/>
  <c r="P1552" i="11"/>
  <c r="R1552" i="11"/>
  <c r="S1552" i="11"/>
  <c r="P1570" i="11"/>
  <c r="R1570" i="11"/>
  <c r="S1570" i="11"/>
  <c r="Q1570" i="11"/>
  <c r="P1582" i="11"/>
  <c r="R1582" i="11"/>
  <c r="S1582" i="11"/>
  <c r="Q1582" i="11"/>
  <c r="P1600" i="11"/>
  <c r="R1600" i="11"/>
  <c r="S1600" i="11"/>
  <c r="Q1600" i="11"/>
  <c r="P1612" i="11"/>
  <c r="R1612" i="11"/>
  <c r="S1612" i="11"/>
  <c r="Q1612" i="11"/>
  <c r="P1630" i="11"/>
  <c r="R1630" i="11"/>
  <c r="S1630" i="11"/>
  <c r="P1648" i="11"/>
  <c r="R1648" i="11"/>
  <c r="S1648" i="11"/>
  <c r="Q1648" i="11"/>
  <c r="P1660" i="11"/>
  <c r="R1660" i="11"/>
  <c r="S1660" i="11"/>
  <c r="P1672" i="11"/>
  <c r="R1672" i="11"/>
  <c r="S1672" i="11"/>
  <c r="P1684" i="11"/>
  <c r="R1684" i="11"/>
  <c r="S1684" i="11"/>
  <c r="P1696" i="11"/>
  <c r="R1696" i="11"/>
  <c r="S1696" i="11"/>
  <c r="Q1696" i="11"/>
  <c r="P1708" i="11"/>
  <c r="R1708" i="11"/>
  <c r="S1708" i="11"/>
  <c r="Q1708" i="11"/>
  <c r="P1720" i="11"/>
  <c r="R1720" i="11"/>
  <c r="S1720" i="11"/>
  <c r="P1732" i="11"/>
  <c r="R1732" i="11"/>
  <c r="S1732" i="11"/>
  <c r="P1744" i="11"/>
  <c r="R1744" i="11"/>
  <c r="S1744" i="11"/>
  <c r="P1756" i="11"/>
  <c r="R1756" i="11"/>
  <c r="S1756" i="11"/>
  <c r="Q1756" i="11"/>
  <c r="P1768" i="11"/>
  <c r="R1768" i="11"/>
  <c r="S1768" i="11"/>
  <c r="P1780" i="11"/>
  <c r="R1780" i="11"/>
  <c r="S1780" i="11"/>
  <c r="P1792" i="11"/>
  <c r="R1792" i="11"/>
  <c r="S1792" i="11"/>
  <c r="Q1792" i="11"/>
  <c r="P1804" i="11"/>
  <c r="R1804" i="11"/>
  <c r="S1804" i="11"/>
  <c r="Q1804" i="11"/>
  <c r="P1810" i="11"/>
  <c r="R1810" i="11"/>
  <c r="S1810" i="11"/>
  <c r="Q1810" i="11"/>
  <c r="P1822" i="11"/>
  <c r="R1822" i="11"/>
  <c r="S1822" i="11"/>
  <c r="Q1822" i="11"/>
  <c r="P1828" i="11"/>
  <c r="R1828" i="11"/>
  <c r="S1828" i="11"/>
  <c r="Q1828" i="11"/>
  <c r="P1834" i="11"/>
  <c r="R1834" i="11"/>
  <c r="S1834" i="11"/>
  <c r="P1846" i="11"/>
  <c r="R1846" i="11"/>
  <c r="S1846" i="11"/>
  <c r="Q1846" i="11"/>
  <c r="P1852" i="11"/>
  <c r="R1852" i="11"/>
  <c r="S1852" i="11"/>
  <c r="Q1852" i="11"/>
  <c r="P1858" i="11"/>
  <c r="R1858" i="11"/>
  <c r="S1858" i="11"/>
  <c r="Q1858" i="11"/>
  <c r="P1864" i="11"/>
  <c r="R1864" i="11"/>
  <c r="S1864" i="11"/>
  <c r="P1870" i="11"/>
  <c r="R1870" i="11"/>
  <c r="S1870" i="11"/>
  <c r="Q1870" i="11"/>
  <c r="P1876" i="11"/>
  <c r="R1876" i="11"/>
  <c r="S1876" i="11"/>
  <c r="Q1876" i="11"/>
  <c r="P1882" i="11"/>
  <c r="R1882" i="11"/>
  <c r="S1882" i="11"/>
  <c r="Q1882" i="11"/>
  <c r="P1888" i="11"/>
  <c r="R1888" i="11"/>
  <c r="S1888" i="11"/>
  <c r="Q1888" i="11"/>
  <c r="P1894" i="11"/>
  <c r="R1894" i="11"/>
  <c r="S1894" i="11"/>
  <c r="Q1894" i="11"/>
  <c r="P1900" i="11"/>
  <c r="R1900" i="11"/>
  <c r="S1900" i="11"/>
  <c r="Q1900" i="11"/>
  <c r="P1906" i="11"/>
  <c r="R1906" i="11"/>
  <c r="S1906" i="11"/>
  <c r="P1912" i="11"/>
  <c r="R1912" i="11"/>
  <c r="S1912" i="11"/>
  <c r="P1918" i="11"/>
  <c r="R1918" i="11"/>
  <c r="S1918" i="11"/>
  <c r="P1924" i="11"/>
  <c r="R1924" i="11"/>
  <c r="S1924" i="11"/>
  <c r="Q1924" i="11"/>
  <c r="P1930" i="11"/>
  <c r="R1930" i="11"/>
  <c r="S1930" i="11"/>
  <c r="Q1930" i="11"/>
  <c r="P1936" i="11"/>
  <c r="R1936" i="11"/>
  <c r="S1936" i="11"/>
  <c r="Q1936" i="11"/>
  <c r="P1942" i="11"/>
  <c r="R1942" i="11"/>
  <c r="S1942" i="11"/>
  <c r="Q1942" i="11"/>
  <c r="P1948" i="11"/>
  <c r="R1948" i="11"/>
  <c r="S1948" i="11"/>
  <c r="Q1948" i="11"/>
  <c r="P1954" i="11"/>
  <c r="R1954" i="11"/>
  <c r="S1954" i="11"/>
  <c r="Q1954" i="11"/>
  <c r="P1960" i="11"/>
  <c r="R1960" i="11"/>
  <c r="S1960" i="11"/>
  <c r="Q1960" i="11"/>
  <c r="P1966" i="11"/>
  <c r="R1966" i="11"/>
  <c r="S1966" i="11"/>
  <c r="Q1966" i="11"/>
  <c r="P1972" i="11"/>
  <c r="R1972" i="11"/>
  <c r="S1972" i="11"/>
  <c r="P1978" i="11"/>
  <c r="R1978" i="11"/>
  <c r="S1978" i="11"/>
  <c r="P1984" i="11"/>
  <c r="R1984" i="11"/>
  <c r="S1984" i="11"/>
  <c r="P1990" i="11"/>
  <c r="R1990" i="11"/>
  <c r="S1990" i="11"/>
  <c r="P2008" i="11"/>
  <c r="R2008" i="11"/>
  <c r="Q2008" i="11"/>
  <c r="S2008" i="11"/>
  <c r="Q1972" i="11"/>
  <c r="Q1744" i="11"/>
  <c r="Q1630" i="11"/>
  <c r="Q1522" i="11"/>
  <c r="Q1414" i="11"/>
  <c r="Q1306" i="11"/>
  <c r="Q1198" i="11"/>
  <c r="Q1768" i="11"/>
  <c r="Q1030" i="11"/>
  <c r="Q814" i="11"/>
  <c r="Q1132" i="11"/>
  <c r="Q616" i="11"/>
  <c r="Q226" i="11"/>
  <c r="R21" i="11"/>
  <c r="R27" i="11"/>
  <c r="R33" i="11"/>
  <c r="R39" i="11"/>
  <c r="R45" i="11"/>
  <c r="R51" i="11"/>
  <c r="R57" i="11"/>
  <c r="R63" i="11"/>
  <c r="R75" i="11"/>
  <c r="R81" i="11"/>
  <c r="R87" i="11"/>
  <c r="R93" i="11"/>
  <c r="R99" i="11"/>
  <c r="R105" i="11"/>
  <c r="R111" i="11"/>
  <c r="R117" i="11"/>
  <c r="P129" i="11"/>
  <c r="R129" i="11"/>
  <c r="P135" i="11"/>
  <c r="R135" i="11"/>
  <c r="P141" i="11"/>
  <c r="R141" i="11"/>
  <c r="P147" i="11"/>
  <c r="R147" i="11"/>
  <c r="P153" i="11"/>
  <c r="R153" i="11"/>
  <c r="P159" i="11"/>
  <c r="R159" i="11"/>
  <c r="P165" i="11"/>
  <c r="R165" i="11"/>
  <c r="P171" i="11"/>
  <c r="R171" i="11"/>
  <c r="P177" i="11"/>
  <c r="R177" i="11"/>
  <c r="P183" i="11"/>
  <c r="R183" i="11"/>
  <c r="P189" i="11"/>
  <c r="R189" i="11"/>
  <c r="P195" i="11"/>
  <c r="R195" i="11"/>
  <c r="P201" i="11"/>
  <c r="R201" i="11"/>
  <c r="P207" i="11"/>
  <c r="R207" i="11"/>
  <c r="P213" i="11"/>
  <c r="R213" i="11"/>
  <c r="P219" i="11"/>
  <c r="R219" i="11"/>
  <c r="P225" i="11"/>
  <c r="R225" i="11"/>
  <c r="P231" i="11"/>
  <c r="R231" i="11"/>
  <c r="P237" i="11"/>
  <c r="R237" i="11"/>
  <c r="P243" i="11"/>
  <c r="R243" i="11"/>
  <c r="P249" i="11"/>
  <c r="R249" i="11"/>
  <c r="P255" i="11"/>
  <c r="R255" i="11"/>
  <c r="P261" i="11"/>
  <c r="R261" i="11"/>
  <c r="P267" i="11"/>
  <c r="R267" i="11"/>
  <c r="P273" i="11"/>
  <c r="R273" i="11"/>
  <c r="P279" i="11"/>
  <c r="R279" i="11"/>
  <c r="P285" i="11"/>
  <c r="R285" i="11"/>
  <c r="P291" i="11"/>
  <c r="R291" i="11"/>
  <c r="P297" i="11"/>
  <c r="R297" i="11"/>
  <c r="P303" i="11"/>
  <c r="R303" i="11"/>
  <c r="P309" i="11"/>
  <c r="R309" i="11"/>
  <c r="P315" i="11"/>
  <c r="R315" i="11"/>
  <c r="P321" i="11"/>
  <c r="R321" i="11"/>
  <c r="P327" i="11"/>
  <c r="R327" i="11"/>
  <c r="P333" i="11"/>
  <c r="R333" i="11"/>
  <c r="P339" i="11"/>
  <c r="R339" i="11"/>
  <c r="P345" i="11"/>
  <c r="R345" i="11"/>
  <c r="P351" i="11"/>
  <c r="R351" i="11"/>
  <c r="P357" i="11"/>
  <c r="R357" i="11"/>
  <c r="P363" i="11"/>
  <c r="R363" i="11"/>
  <c r="P369" i="11"/>
  <c r="R369" i="11"/>
  <c r="P375" i="11"/>
  <c r="R375" i="11"/>
  <c r="P381" i="11"/>
  <c r="R381" i="11"/>
  <c r="P387" i="11"/>
  <c r="R387" i="11"/>
  <c r="P393" i="11"/>
  <c r="R393" i="11"/>
  <c r="P399" i="11"/>
  <c r="R399" i="11"/>
  <c r="P405" i="11"/>
  <c r="R405" i="11"/>
  <c r="P411" i="11"/>
  <c r="R411" i="11"/>
  <c r="P417" i="11"/>
  <c r="R417" i="11"/>
  <c r="P423" i="11"/>
  <c r="R423" i="11"/>
  <c r="P429" i="11"/>
  <c r="R429" i="11"/>
  <c r="P435" i="11"/>
  <c r="R435" i="11"/>
  <c r="P441" i="11"/>
  <c r="R441" i="11"/>
  <c r="P447" i="11"/>
  <c r="R447" i="11"/>
  <c r="P453" i="11"/>
  <c r="R453" i="11"/>
  <c r="P459" i="11"/>
  <c r="R459" i="11"/>
  <c r="P465" i="11"/>
  <c r="R465" i="11"/>
  <c r="P471" i="11"/>
  <c r="R471" i="11"/>
  <c r="P477" i="11"/>
  <c r="R477" i="11"/>
  <c r="P483" i="11"/>
  <c r="R483" i="11"/>
  <c r="P489" i="11"/>
  <c r="R489" i="11"/>
  <c r="P495" i="11"/>
  <c r="R495" i="11"/>
  <c r="P501" i="11"/>
  <c r="R501" i="11"/>
  <c r="P507" i="11"/>
  <c r="R507" i="11"/>
  <c r="P513" i="11"/>
  <c r="R513" i="11"/>
  <c r="P519" i="11"/>
  <c r="R519" i="11"/>
  <c r="P525" i="11"/>
  <c r="R525" i="11"/>
  <c r="P531" i="11"/>
  <c r="R531" i="11"/>
  <c r="P537" i="11"/>
  <c r="R537" i="11"/>
  <c r="P543" i="11"/>
  <c r="R543" i="11"/>
  <c r="P549" i="11"/>
  <c r="R549" i="11"/>
  <c r="P555" i="11"/>
  <c r="R555" i="11"/>
  <c r="P561" i="11"/>
  <c r="R561" i="11"/>
  <c r="P567" i="11"/>
  <c r="R567" i="11"/>
  <c r="P573" i="11"/>
  <c r="R573" i="11"/>
  <c r="P579" i="11"/>
  <c r="R579" i="11"/>
  <c r="P585" i="11"/>
  <c r="R585" i="11"/>
  <c r="P591" i="11"/>
  <c r="R591" i="11"/>
  <c r="P597" i="11"/>
  <c r="R597" i="11"/>
  <c r="P603" i="11"/>
  <c r="R603" i="11"/>
  <c r="P609" i="11"/>
  <c r="R609" i="11"/>
  <c r="P615" i="11"/>
  <c r="R615" i="11"/>
  <c r="P621" i="11"/>
  <c r="R621" i="11"/>
  <c r="P627" i="11"/>
  <c r="R627" i="11"/>
  <c r="P633" i="11"/>
  <c r="R633" i="11"/>
  <c r="P639" i="11"/>
  <c r="R639" i="11"/>
  <c r="P645" i="11"/>
  <c r="R645" i="11"/>
  <c r="P651" i="11"/>
  <c r="R651" i="11"/>
  <c r="P657" i="11"/>
  <c r="R657" i="11"/>
  <c r="P663" i="11"/>
  <c r="R663" i="11"/>
  <c r="P669" i="11"/>
  <c r="R669" i="11"/>
  <c r="P675" i="11"/>
  <c r="R675" i="11"/>
  <c r="P681" i="11"/>
  <c r="R681" i="11"/>
  <c r="P687" i="11"/>
  <c r="R687" i="11"/>
  <c r="P693" i="11"/>
  <c r="R693" i="11"/>
  <c r="P699" i="11"/>
  <c r="R699" i="11"/>
  <c r="P705" i="11"/>
  <c r="R705" i="11"/>
  <c r="P711" i="11"/>
  <c r="R711" i="11"/>
  <c r="P717" i="11"/>
  <c r="R717" i="11"/>
  <c r="P723" i="11"/>
  <c r="R723" i="11"/>
  <c r="P729" i="11"/>
  <c r="R729" i="11"/>
  <c r="P735" i="11"/>
  <c r="R735" i="11"/>
  <c r="P741" i="11"/>
  <c r="R741" i="11"/>
  <c r="P747" i="11"/>
  <c r="R747" i="11"/>
  <c r="P753" i="11"/>
  <c r="R753" i="11"/>
  <c r="P759" i="11"/>
  <c r="R759" i="11"/>
  <c r="P765" i="11"/>
  <c r="R765" i="11"/>
  <c r="P771" i="11"/>
  <c r="R771" i="11"/>
  <c r="P777" i="11"/>
  <c r="R777" i="11"/>
  <c r="P783" i="11"/>
  <c r="R783" i="11"/>
  <c r="P789" i="11"/>
  <c r="R789" i="11"/>
  <c r="P795" i="11"/>
  <c r="R795" i="11"/>
  <c r="P801" i="11"/>
  <c r="R801" i="11"/>
  <c r="P807" i="11"/>
  <c r="R807" i="11"/>
  <c r="P813" i="11"/>
  <c r="R813" i="11"/>
  <c r="P819" i="11"/>
  <c r="R819" i="11"/>
  <c r="P825" i="11"/>
  <c r="R825" i="11"/>
  <c r="P831" i="11"/>
  <c r="R831" i="11"/>
  <c r="P837" i="11"/>
  <c r="R837" i="11"/>
  <c r="P843" i="11"/>
  <c r="R843" i="11"/>
  <c r="P849" i="11"/>
  <c r="R849" i="11"/>
  <c r="P855" i="11"/>
  <c r="R855" i="11"/>
  <c r="P861" i="11"/>
  <c r="R861" i="11"/>
  <c r="P867" i="11"/>
  <c r="R867" i="11"/>
  <c r="P873" i="11"/>
  <c r="R873" i="11"/>
  <c r="P879" i="11"/>
  <c r="R879" i="11"/>
  <c r="P885" i="11"/>
  <c r="R885" i="11"/>
  <c r="P891" i="11"/>
  <c r="R891" i="11"/>
  <c r="P897" i="11"/>
  <c r="R897" i="11"/>
  <c r="P903" i="11"/>
  <c r="R903" i="11"/>
  <c r="P909" i="11"/>
  <c r="R909" i="11"/>
  <c r="P915" i="11"/>
  <c r="R915" i="11"/>
  <c r="P921" i="11"/>
  <c r="R921" i="11"/>
  <c r="P927" i="11"/>
  <c r="R927" i="11"/>
  <c r="P933" i="11"/>
  <c r="R933" i="11"/>
  <c r="P939" i="11"/>
  <c r="R939" i="11"/>
  <c r="P945" i="11"/>
  <c r="R945" i="11"/>
  <c r="P951" i="11"/>
  <c r="R951" i="11"/>
  <c r="P957" i="11"/>
  <c r="R957" i="11"/>
  <c r="P963" i="11"/>
  <c r="R963" i="11"/>
  <c r="P969" i="11"/>
  <c r="R969" i="11"/>
  <c r="P975" i="11"/>
  <c r="R975" i="11"/>
  <c r="P981" i="11"/>
  <c r="R981" i="11"/>
  <c r="P987" i="11"/>
  <c r="R987" i="11"/>
  <c r="P993" i="11"/>
  <c r="R993" i="11"/>
  <c r="P999" i="11"/>
  <c r="R999" i="11"/>
  <c r="P1005" i="11"/>
  <c r="R1005" i="11"/>
  <c r="P1011" i="11"/>
  <c r="R1011" i="11"/>
  <c r="P1017" i="11"/>
  <c r="R1017" i="11"/>
  <c r="P1023" i="11"/>
  <c r="R1023" i="11"/>
  <c r="P1029" i="11"/>
  <c r="R1029" i="11"/>
  <c r="P1035" i="11"/>
  <c r="R1035" i="11"/>
  <c r="P1041" i="11"/>
  <c r="R1041" i="11"/>
  <c r="P1047" i="11"/>
  <c r="R1047" i="11"/>
  <c r="P1053" i="11"/>
  <c r="R1053" i="11"/>
  <c r="P1059" i="11"/>
  <c r="R1059" i="11"/>
  <c r="P1065" i="11"/>
  <c r="R1065" i="11"/>
  <c r="P1071" i="11"/>
  <c r="R1071" i="11"/>
  <c r="P1077" i="11"/>
  <c r="R1077" i="11"/>
  <c r="P1083" i="11"/>
  <c r="R1083" i="11"/>
  <c r="P1089" i="11"/>
  <c r="R1089" i="11"/>
  <c r="P1095" i="11"/>
  <c r="R1095" i="11"/>
  <c r="P1101" i="11"/>
  <c r="R1101" i="11"/>
  <c r="P1107" i="11"/>
  <c r="R1107" i="11"/>
  <c r="P1113" i="11"/>
  <c r="R1113" i="11"/>
  <c r="P1119" i="11"/>
  <c r="R1119" i="11"/>
  <c r="P1125" i="11"/>
  <c r="R1125" i="11"/>
  <c r="P1131" i="11"/>
  <c r="R1131" i="11"/>
  <c r="P1137" i="11"/>
  <c r="R1137" i="11"/>
  <c r="P1143" i="11"/>
  <c r="R1143" i="11"/>
  <c r="P1149" i="11"/>
  <c r="R1149" i="11"/>
  <c r="P1155" i="11"/>
  <c r="R1155" i="11"/>
  <c r="P1161" i="11"/>
  <c r="R1161" i="11"/>
  <c r="P1167" i="11"/>
  <c r="R1167" i="11"/>
  <c r="P1173" i="11"/>
  <c r="R1173" i="11"/>
  <c r="P1179" i="11"/>
  <c r="R1179" i="11"/>
  <c r="P1185" i="11"/>
  <c r="R1185" i="11"/>
  <c r="P1191" i="11"/>
  <c r="R1191" i="11"/>
  <c r="P1197" i="11"/>
  <c r="R1197" i="11"/>
  <c r="P1203" i="11"/>
  <c r="R1203" i="11"/>
  <c r="P1209" i="11"/>
  <c r="R1209" i="11"/>
  <c r="P1215" i="11"/>
  <c r="R1215" i="11"/>
  <c r="P1221" i="11"/>
  <c r="R1221" i="11"/>
  <c r="P1227" i="11"/>
  <c r="R1227" i="11"/>
  <c r="P1233" i="11"/>
  <c r="R1233" i="11"/>
  <c r="P1239" i="11"/>
  <c r="R1239" i="11"/>
  <c r="P1245" i="11"/>
  <c r="R1245" i="11"/>
  <c r="P1251" i="11"/>
  <c r="R1251" i="11"/>
  <c r="P1257" i="11"/>
  <c r="R1257" i="11"/>
  <c r="P1263" i="11"/>
  <c r="R1263" i="11"/>
  <c r="P1269" i="11"/>
  <c r="R1269" i="11"/>
  <c r="P1275" i="11"/>
  <c r="R1275" i="11"/>
  <c r="P1281" i="11"/>
  <c r="R1281" i="11"/>
  <c r="P1287" i="11"/>
  <c r="R1287" i="11"/>
  <c r="P1293" i="11"/>
  <c r="R1293" i="11"/>
  <c r="P1299" i="11"/>
  <c r="R1299" i="11"/>
  <c r="P1305" i="11"/>
  <c r="R1305" i="11"/>
  <c r="P1311" i="11"/>
  <c r="R1311" i="11"/>
  <c r="P1317" i="11"/>
  <c r="R1317" i="11"/>
  <c r="P1323" i="11"/>
  <c r="R1323" i="11"/>
  <c r="P1329" i="11"/>
  <c r="R1329" i="11"/>
  <c r="P1335" i="11"/>
  <c r="R1335" i="11"/>
  <c r="P1341" i="11"/>
  <c r="R1341" i="11"/>
  <c r="P1347" i="11"/>
  <c r="R1347" i="11"/>
  <c r="P1353" i="11"/>
  <c r="R1353" i="11"/>
  <c r="P1359" i="11"/>
  <c r="R1359" i="11"/>
  <c r="P1365" i="11"/>
  <c r="R1365" i="11"/>
  <c r="P1371" i="11"/>
  <c r="R1371" i="11"/>
  <c r="P1377" i="11"/>
  <c r="R1377" i="11"/>
  <c r="P1383" i="11"/>
  <c r="R1383" i="11"/>
  <c r="P1389" i="11"/>
  <c r="R1389" i="11"/>
  <c r="P1395" i="11"/>
  <c r="R1395" i="11"/>
  <c r="P1401" i="11"/>
  <c r="R1401" i="11"/>
  <c r="P1407" i="11"/>
  <c r="R1407" i="11"/>
  <c r="P1413" i="11"/>
  <c r="R1413" i="11"/>
  <c r="P1419" i="11"/>
  <c r="R1419" i="11"/>
  <c r="P1425" i="11"/>
  <c r="R1425" i="11"/>
  <c r="P1431" i="11"/>
  <c r="R1431" i="11"/>
  <c r="P1437" i="11"/>
  <c r="R1437" i="11"/>
  <c r="P1443" i="11"/>
  <c r="R1443" i="11"/>
  <c r="P1449" i="11"/>
  <c r="R1449" i="11"/>
  <c r="P1455" i="11"/>
  <c r="R1455" i="11"/>
  <c r="P1461" i="11"/>
  <c r="R1461" i="11"/>
  <c r="P1467" i="11"/>
  <c r="R1467" i="11"/>
  <c r="P1473" i="11"/>
  <c r="R1473" i="11"/>
  <c r="P1479" i="11"/>
  <c r="R1479" i="11"/>
  <c r="P1485" i="11"/>
  <c r="R1485" i="11"/>
  <c r="P1491" i="11"/>
  <c r="R1491" i="11"/>
  <c r="P1497" i="11"/>
  <c r="R1497" i="11"/>
  <c r="P1503" i="11"/>
  <c r="R1503" i="11"/>
  <c r="P1509" i="11"/>
  <c r="R1509" i="11"/>
  <c r="P1515" i="11"/>
  <c r="R1515" i="11"/>
  <c r="P1521" i="11"/>
  <c r="R1521" i="11"/>
  <c r="P1527" i="11"/>
  <c r="R1527" i="11"/>
  <c r="P1533" i="11"/>
  <c r="R1533" i="11"/>
  <c r="P1539" i="11"/>
  <c r="R1539" i="11"/>
  <c r="P1545" i="11"/>
  <c r="R1545" i="11"/>
  <c r="P1551" i="11"/>
  <c r="R1551" i="11"/>
  <c r="P1557" i="11"/>
  <c r="R1557" i="11"/>
  <c r="P1563" i="11"/>
  <c r="R1563" i="11"/>
  <c r="P1569" i="11"/>
  <c r="R1569" i="11"/>
  <c r="P1575" i="11"/>
  <c r="R1575" i="11"/>
  <c r="P1581" i="11"/>
  <c r="R1581" i="11"/>
  <c r="P1587" i="11"/>
  <c r="R1587" i="11"/>
  <c r="P1593" i="11"/>
  <c r="R1593" i="11"/>
  <c r="P1599" i="11"/>
  <c r="R1599" i="11"/>
  <c r="P1605" i="11"/>
  <c r="R1605" i="11"/>
  <c r="P1611" i="11"/>
  <c r="R1611" i="11"/>
  <c r="P1617" i="11"/>
  <c r="R1617" i="11"/>
  <c r="P1623" i="11"/>
  <c r="R1623" i="11"/>
  <c r="P1629" i="11"/>
  <c r="R1629" i="11"/>
  <c r="P1635" i="11"/>
  <c r="R1635" i="11"/>
  <c r="P1641" i="11"/>
  <c r="R1641" i="11"/>
  <c r="P1647" i="11"/>
  <c r="R1647" i="11"/>
  <c r="P1653" i="11"/>
  <c r="R1653" i="11"/>
  <c r="P1659" i="11"/>
  <c r="R1659" i="11"/>
  <c r="P1665" i="11"/>
  <c r="R1665" i="11"/>
  <c r="P1671" i="11"/>
  <c r="R1671" i="11"/>
  <c r="P1677" i="11"/>
  <c r="R1677" i="11"/>
  <c r="P1683" i="11"/>
  <c r="R1683" i="11"/>
  <c r="P1689" i="11"/>
  <c r="R1689" i="11"/>
  <c r="P1695" i="11"/>
  <c r="R1695" i="11"/>
  <c r="P1701" i="11"/>
  <c r="R1701" i="11"/>
  <c r="P1707" i="11"/>
  <c r="R1707" i="11"/>
  <c r="P1713" i="11"/>
  <c r="R1713" i="11"/>
  <c r="P1719" i="11"/>
  <c r="R1719" i="11"/>
  <c r="P1725" i="11"/>
  <c r="R1725" i="11"/>
  <c r="P1731" i="11"/>
  <c r="R1731" i="11"/>
  <c r="P1737" i="11"/>
  <c r="R1737" i="11"/>
  <c r="P1743" i="11"/>
  <c r="R1743" i="11"/>
  <c r="P1749" i="11"/>
  <c r="R1749" i="11"/>
  <c r="P1755" i="11"/>
  <c r="R1755" i="11"/>
  <c r="P1761" i="11"/>
  <c r="R1761" i="11"/>
  <c r="P1767" i="11"/>
  <c r="R1767" i="11"/>
  <c r="P1773" i="11"/>
  <c r="R1773" i="11"/>
  <c r="P1779" i="11"/>
  <c r="R1779" i="11"/>
  <c r="P1785" i="11"/>
  <c r="R1785" i="11"/>
  <c r="P1791" i="11"/>
  <c r="R1791" i="11"/>
  <c r="P1797" i="11"/>
  <c r="R1797" i="11"/>
  <c r="P1803" i="11"/>
  <c r="R1803" i="11"/>
  <c r="P1809" i="11"/>
  <c r="R1809" i="11"/>
  <c r="P1815" i="11"/>
  <c r="R1815" i="11"/>
  <c r="P1821" i="11"/>
  <c r="R1821" i="11"/>
  <c r="P1827" i="11"/>
  <c r="R1827" i="11"/>
  <c r="P1833" i="11"/>
  <c r="R1833" i="11"/>
  <c r="P1839" i="11"/>
  <c r="R1839" i="11"/>
  <c r="P1845" i="11"/>
  <c r="R1845" i="11"/>
  <c r="P1851" i="11"/>
  <c r="R1851" i="11"/>
  <c r="P1857" i="11"/>
  <c r="R1857" i="11"/>
  <c r="P1863" i="11"/>
  <c r="R1863" i="11"/>
  <c r="P1869" i="11"/>
  <c r="R1869" i="11"/>
  <c r="P1875" i="11"/>
  <c r="R1875" i="11"/>
  <c r="P1881" i="11"/>
  <c r="R1881" i="11"/>
  <c r="P1887" i="11"/>
  <c r="R1887" i="11"/>
  <c r="P1893" i="11"/>
  <c r="R1893" i="11"/>
  <c r="P1899" i="11"/>
  <c r="R1899" i="11"/>
  <c r="P1905" i="11"/>
  <c r="R1905" i="11"/>
  <c r="P1911" i="11"/>
  <c r="R1911" i="11"/>
  <c r="P1917" i="11"/>
  <c r="R1917" i="11"/>
  <c r="P1923" i="11"/>
  <c r="R1923" i="11"/>
  <c r="P1929" i="11"/>
  <c r="R1929" i="11"/>
  <c r="P1935" i="11"/>
  <c r="R1935" i="11"/>
  <c r="P1941" i="11"/>
  <c r="R1941" i="11"/>
  <c r="P1947" i="11"/>
  <c r="R1947" i="11"/>
  <c r="S1947" i="11"/>
  <c r="P1953" i="11"/>
  <c r="R1953" i="11"/>
  <c r="S1953" i="11"/>
  <c r="P1959" i="11"/>
  <c r="R1959" i="11"/>
  <c r="P1965" i="11"/>
  <c r="R1965" i="11"/>
  <c r="P1971" i="11"/>
  <c r="R1971" i="11"/>
  <c r="P1977" i="11"/>
  <c r="R1977" i="11"/>
  <c r="S1977" i="11"/>
  <c r="P1983" i="11"/>
  <c r="R1983" i="11"/>
  <c r="S1983" i="11"/>
  <c r="P1989" i="11"/>
  <c r="R1989" i="11"/>
  <c r="S1989" i="11"/>
  <c r="P1995" i="11"/>
  <c r="R1995" i="11"/>
  <c r="P2001" i="11"/>
  <c r="R2001" i="11"/>
  <c r="P2007" i="11"/>
  <c r="R2007" i="11"/>
  <c r="P2013" i="11"/>
  <c r="R2013" i="11"/>
  <c r="S2013" i="11"/>
  <c r="P2019" i="11"/>
  <c r="R2019" i="11"/>
  <c r="S2019" i="11"/>
  <c r="P2025" i="11"/>
  <c r="R2025" i="11"/>
  <c r="S2025" i="11"/>
  <c r="P2031" i="11"/>
  <c r="R2031" i="11"/>
  <c r="P2037" i="11"/>
  <c r="R2037" i="11"/>
  <c r="P2043" i="11"/>
  <c r="R2043" i="11"/>
  <c r="P2049" i="11"/>
  <c r="R2049" i="11"/>
  <c r="S2049" i="11"/>
  <c r="P2055" i="11"/>
  <c r="R2055" i="11"/>
  <c r="S2055" i="11"/>
  <c r="P2061" i="11"/>
  <c r="R2061" i="11"/>
  <c r="P2067" i="11"/>
  <c r="R2067" i="11"/>
  <c r="S2067" i="11"/>
  <c r="P2073" i="11"/>
  <c r="R2073" i="11"/>
  <c r="S2073" i="11"/>
  <c r="P2079" i="11"/>
  <c r="R2079" i="11"/>
  <c r="P2085" i="11"/>
  <c r="R2085" i="11"/>
  <c r="S2085" i="11"/>
  <c r="P2091" i="11"/>
  <c r="R2091" i="11"/>
  <c r="S2091" i="11"/>
  <c r="P2097" i="11"/>
  <c r="R2097" i="11"/>
  <c r="P2103" i="11"/>
  <c r="R2103" i="11"/>
  <c r="S2103" i="11"/>
  <c r="P2109" i="11"/>
  <c r="R2109" i="11"/>
  <c r="S2109" i="11"/>
  <c r="P2115" i="11"/>
  <c r="R2115" i="11"/>
  <c r="P2121" i="11"/>
  <c r="R2121" i="11"/>
  <c r="S2121" i="11"/>
  <c r="P2127" i="11"/>
  <c r="R2127" i="11"/>
  <c r="S2127" i="11"/>
  <c r="P2133" i="11"/>
  <c r="R2133" i="11"/>
  <c r="P2139" i="11"/>
  <c r="R2139" i="11"/>
  <c r="S2139" i="11"/>
  <c r="P2145" i="11"/>
  <c r="R2145" i="11"/>
  <c r="S2145" i="11"/>
  <c r="P2151" i="11"/>
  <c r="R2151" i="11"/>
  <c r="P2157" i="11"/>
  <c r="R2157" i="11"/>
  <c r="S2157" i="11"/>
  <c r="P2163" i="11"/>
  <c r="R2163" i="11"/>
  <c r="S2163" i="11"/>
  <c r="P2169" i="11"/>
  <c r="R2169" i="11"/>
  <c r="P2175" i="11"/>
  <c r="R2175" i="11"/>
  <c r="S2175" i="11"/>
  <c r="P2181" i="11"/>
  <c r="R2181" i="11"/>
  <c r="S2181" i="11"/>
  <c r="P2187" i="11"/>
  <c r="R2187" i="11"/>
  <c r="P2193" i="11"/>
  <c r="R2193" i="11"/>
  <c r="S2193" i="11"/>
  <c r="P2199" i="11"/>
  <c r="R2199" i="11"/>
  <c r="S2199" i="11"/>
  <c r="P2205" i="11"/>
  <c r="R2205" i="11"/>
  <c r="P2211" i="11"/>
  <c r="R2211" i="11"/>
  <c r="S2211" i="11"/>
  <c r="P2217" i="11"/>
  <c r="R2217" i="11"/>
  <c r="S2217" i="11"/>
  <c r="P2223" i="11"/>
  <c r="R2223" i="11"/>
  <c r="P2229" i="11"/>
  <c r="R2229" i="11"/>
  <c r="S2229" i="11"/>
  <c r="P2235" i="11"/>
  <c r="R2235" i="11"/>
  <c r="S2235" i="11"/>
  <c r="P2241" i="11"/>
  <c r="R2241" i="11"/>
  <c r="S2241" i="11"/>
  <c r="P2247" i="11"/>
  <c r="R2247" i="11"/>
  <c r="S2247" i="11"/>
  <c r="P2253" i="11"/>
  <c r="R2253" i="11"/>
  <c r="S2253" i="11"/>
  <c r="P2259" i="11"/>
  <c r="R2259" i="11"/>
  <c r="S2259" i="11"/>
  <c r="P2265" i="11"/>
  <c r="R2265" i="11"/>
  <c r="S2265" i="11"/>
  <c r="P2271" i="11"/>
  <c r="R2271" i="11"/>
  <c r="S2271" i="11"/>
  <c r="P2277" i="11"/>
  <c r="R2277" i="11"/>
  <c r="S2277" i="11"/>
  <c r="P2283" i="11"/>
  <c r="R2283" i="11"/>
  <c r="S2283" i="11"/>
  <c r="P2289" i="11"/>
  <c r="R2289" i="11"/>
  <c r="S2289" i="11"/>
  <c r="P2295" i="11"/>
  <c r="R2295" i="11"/>
  <c r="S2295" i="11"/>
  <c r="P2301" i="11"/>
  <c r="R2301" i="11"/>
  <c r="S2301" i="11"/>
  <c r="P2307" i="11"/>
  <c r="R2307" i="11"/>
  <c r="S2307" i="11"/>
  <c r="P2313" i="11"/>
  <c r="R2313" i="11"/>
  <c r="S2313" i="11"/>
  <c r="P2319" i="11"/>
  <c r="R2319" i="11"/>
  <c r="S2319" i="11"/>
  <c r="P2325" i="11"/>
  <c r="R2325" i="11"/>
  <c r="S2325" i="11"/>
  <c r="P2331" i="11"/>
  <c r="R2331" i="11"/>
  <c r="S2331" i="11"/>
  <c r="P2337" i="11"/>
  <c r="R2337" i="11"/>
  <c r="S2337" i="11"/>
  <c r="P2343" i="11"/>
  <c r="R2343" i="11"/>
  <c r="S2343" i="11"/>
  <c r="P2349" i="11"/>
  <c r="R2349" i="11"/>
  <c r="S2349" i="11"/>
  <c r="P2355" i="11"/>
  <c r="R2355" i="11"/>
  <c r="S2355" i="11"/>
  <c r="P2361" i="11"/>
  <c r="R2361" i="11"/>
  <c r="S2361" i="11"/>
  <c r="P2367" i="11"/>
  <c r="R2367" i="11"/>
  <c r="S2367" i="11"/>
  <c r="P2373" i="11"/>
  <c r="R2373" i="11"/>
  <c r="S2373" i="11"/>
  <c r="P2379" i="11"/>
  <c r="R2379" i="11"/>
  <c r="S2379" i="11"/>
  <c r="P2385" i="11"/>
  <c r="R2385" i="11"/>
  <c r="S2385" i="11"/>
  <c r="P2391" i="11"/>
  <c r="R2391" i="11"/>
  <c r="S2391" i="11"/>
  <c r="P2397" i="11"/>
  <c r="R2397" i="11"/>
  <c r="S2397" i="11"/>
  <c r="R2403" i="11"/>
  <c r="P2403" i="11"/>
  <c r="S2403" i="11"/>
  <c r="P2409" i="11"/>
  <c r="R2409" i="11"/>
  <c r="S2409" i="11"/>
  <c r="R2415" i="11"/>
  <c r="P2415" i="11"/>
  <c r="S2415" i="11"/>
  <c r="R2421" i="11"/>
  <c r="P2421" i="11"/>
  <c r="S2421" i="11"/>
  <c r="P2427" i="11"/>
  <c r="R2427" i="11"/>
  <c r="S2427" i="11"/>
  <c r="R2433" i="11"/>
  <c r="P2433" i="11"/>
  <c r="S2433" i="11"/>
  <c r="R2439" i="11"/>
  <c r="P2439" i="11"/>
  <c r="S2439" i="11"/>
  <c r="P2445" i="11"/>
  <c r="R2445" i="11"/>
  <c r="S2445" i="11"/>
  <c r="R2451" i="11"/>
  <c r="P2451" i="11"/>
  <c r="S2451" i="11"/>
  <c r="R2457" i="11"/>
  <c r="P2457" i="11"/>
  <c r="S2457" i="11"/>
  <c r="P2463" i="11"/>
  <c r="R2463" i="11"/>
  <c r="S2463" i="11"/>
  <c r="R2469" i="11"/>
  <c r="P2469" i="11"/>
  <c r="S2469" i="11"/>
  <c r="R2475" i="11"/>
  <c r="P2475" i="11"/>
  <c r="S2475" i="11"/>
  <c r="P2481" i="11"/>
  <c r="R2481" i="11"/>
  <c r="S2481" i="11"/>
  <c r="R2487" i="11"/>
  <c r="P2487" i="11"/>
  <c r="S2487" i="11"/>
  <c r="R2493" i="11"/>
  <c r="P2493" i="11"/>
  <c r="S2493" i="11"/>
  <c r="P2499" i="11"/>
  <c r="R2499" i="11"/>
  <c r="S2499" i="11"/>
  <c r="R2505" i="11"/>
  <c r="P2505" i="11"/>
  <c r="S2505" i="11"/>
  <c r="R2511" i="11"/>
  <c r="P2511" i="11"/>
  <c r="S2511" i="11"/>
  <c r="P2517" i="11"/>
  <c r="R2517" i="11"/>
  <c r="S2517" i="11"/>
  <c r="R2523" i="11"/>
  <c r="P2523" i="11"/>
  <c r="S2523" i="11"/>
  <c r="R2529" i="11"/>
  <c r="P2529" i="11"/>
  <c r="S2529" i="11"/>
  <c r="P2535" i="11"/>
  <c r="R2535" i="11"/>
  <c r="S2535" i="11"/>
  <c r="R2541" i="11"/>
  <c r="P2541" i="11"/>
  <c r="S2541" i="11"/>
  <c r="R2547" i="11"/>
  <c r="P2547" i="11"/>
  <c r="S2547" i="11"/>
  <c r="P2553" i="11"/>
  <c r="R2553" i="11"/>
  <c r="S2553" i="11"/>
  <c r="R2559" i="11"/>
  <c r="P2559" i="11"/>
  <c r="S2559" i="11"/>
  <c r="R2565" i="11"/>
  <c r="P2565" i="11"/>
  <c r="S2565" i="11"/>
  <c r="P2571" i="11"/>
  <c r="R2571" i="11"/>
  <c r="S2571" i="11"/>
  <c r="R2577" i="11"/>
  <c r="P2577" i="11"/>
  <c r="S2577" i="11"/>
  <c r="R2583" i="11"/>
  <c r="P2583" i="11"/>
  <c r="S2583" i="11"/>
  <c r="P2589" i="11"/>
  <c r="R2589" i="11"/>
  <c r="S2589" i="11"/>
  <c r="R2595" i="11"/>
  <c r="P2595" i="11"/>
  <c r="S2595" i="11"/>
  <c r="R2601" i="11"/>
  <c r="P2601" i="11"/>
  <c r="S2601" i="11"/>
  <c r="P2607" i="11"/>
  <c r="R2607" i="11"/>
  <c r="S2607" i="11"/>
  <c r="R2613" i="11"/>
  <c r="P2613" i="11"/>
  <c r="S2613" i="11"/>
  <c r="R2619" i="11"/>
  <c r="P2619" i="11"/>
  <c r="S2619" i="11"/>
  <c r="P2625" i="11"/>
  <c r="R2625" i="11"/>
  <c r="S2625" i="11"/>
  <c r="R2631" i="11"/>
  <c r="P2631" i="11"/>
  <c r="S2631" i="11"/>
  <c r="R2637" i="11"/>
  <c r="P2637" i="11"/>
  <c r="S2637" i="11"/>
  <c r="R2643" i="11"/>
  <c r="P2643" i="11"/>
  <c r="S2643" i="11"/>
  <c r="R2649" i="11"/>
  <c r="P2649" i="11"/>
  <c r="S2649" i="11"/>
  <c r="R2655" i="11"/>
  <c r="P2655" i="11"/>
  <c r="S2655" i="11"/>
  <c r="P2661" i="11"/>
  <c r="R2661" i="11"/>
  <c r="S2661" i="11"/>
  <c r="R2667" i="11"/>
  <c r="P2667" i="11"/>
  <c r="S2667" i="11"/>
  <c r="R2673" i="11"/>
  <c r="P2673" i="11"/>
  <c r="S2673" i="11"/>
  <c r="R2679" i="11"/>
  <c r="P2679" i="11"/>
  <c r="S2679" i="11"/>
  <c r="R2685" i="11"/>
  <c r="P2685" i="11"/>
  <c r="S2685" i="11"/>
  <c r="R2691" i="11"/>
  <c r="P2691" i="11"/>
  <c r="S2691" i="11"/>
  <c r="P2697" i="11"/>
  <c r="R2697" i="11"/>
  <c r="S2697" i="11"/>
  <c r="R2703" i="11"/>
  <c r="P2703" i="11"/>
  <c r="S2703" i="11"/>
  <c r="R2709" i="11"/>
  <c r="P2709" i="11"/>
  <c r="S2709" i="11"/>
  <c r="R2715" i="11"/>
  <c r="P2715" i="11"/>
  <c r="S2715" i="11"/>
  <c r="R2721" i="11"/>
  <c r="P2721" i="11"/>
  <c r="S2721" i="11"/>
  <c r="R2727" i="11"/>
  <c r="P2727" i="11"/>
  <c r="S2727" i="11"/>
  <c r="P2733" i="11"/>
  <c r="R2733" i="11"/>
  <c r="S2733" i="11"/>
  <c r="R2739" i="11"/>
  <c r="P2739" i="11"/>
  <c r="S2739" i="11"/>
  <c r="R2745" i="11"/>
  <c r="P2745" i="11"/>
  <c r="S2745" i="11"/>
  <c r="R2751" i="11"/>
  <c r="P2751" i="11"/>
  <c r="S2751" i="11"/>
  <c r="R2757" i="11"/>
  <c r="P2757" i="11"/>
  <c r="S2757" i="11"/>
  <c r="R2763" i="11"/>
  <c r="P2763" i="11"/>
  <c r="S2763" i="11"/>
  <c r="P2769" i="11"/>
  <c r="R2769" i="11"/>
  <c r="S2769" i="11"/>
  <c r="R2775" i="11"/>
  <c r="P2775" i="11"/>
  <c r="S2775" i="11"/>
  <c r="R2781" i="11"/>
  <c r="P2781" i="11"/>
  <c r="S2781" i="11"/>
  <c r="R2787" i="11"/>
  <c r="P2787" i="11"/>
  <c r="S2787" i="11"/>
  <c r="R2793" i="11"/>
  <c r="P2793" i="11"/>
  <c r="S2793" i="11"/>
  <c r="R2799" i="11"/>
  <c r="P2799" i="11"/>
  <c r="S2799" i="11"/>
  <c r="P2805" i="11"/>
  <c r="R2805" i="11"/>
  <c r="S2805" i="11"/>
  <c r="R2811" i="11"/>
  <c r="P2811" i="11"/>
  <c r="S2811" i="11"/>
  <c r="R2817" i="11"/>
  <c r="P2817" i="11"/>
  <c r="S2817" i="11"/>
  <c r="R2823" i="11"/>
  <c r="P2823" i="11"/>
  <c r="S2823" i="11"/>
  <c r="R2829" i="11"/>
  <c r="P2829" i="11"/>
  <c r="S2829" i="11"/>
  <c r="R2835" i="11"/>
  <c r="P2835" i="11"/>
  <c r="S2835" i="11"/>
  <c r="P2841" i="11"/>
  <c r="R2841" i="11"/>
  <c r="S2841" i="11"/>
  <c r="R2847" i="11"/>
  <c r="P2847" i="11"/>
  <c r="S2847" i="11"/>
  <c r="R2853" i="11"/>
  <c r="P2853" i="11"/>
  <c r="S2853" i="11"/>
  <c r="R2859" i="11"/>
  <c r="P2859" i="11"/>
  <c r="S2859" i="11"/>
  <c r="R2865" i="11"/>
  <c r="P2865" i="11"/>
  <c r="S2865" i="11"/>
  <c r="R2871" i="11"/>
  <c r="P2871" i="11"/>
  <c r="S2871" i="11"/>
  <c r="P2877" i="11"/>
  <c r="R2877" i="11"/>
  <c r="S2877" i="11"/>
  <c r="R2883" i="11"/>
  <c r="P2883" i="11"/>
  <c r="S2883" i="11"/>
  <c r="R2889" i="11"/>
  <c r="P2889" i="11"/>
  <c r="S2889" i="11"/>
  <c r="R2895" i="11"/>
  <c r="P2895" i="11"/>
  <c r="S2895" i="11"/>
  <c r="R2901" i="11"/>
  <c r="P2901" i="11"/>
  <c r="S2901" i="11"/>
  <c r="R2907" i="11"/>
  <c r="P2907" i="11"/>
  <c r="S2907" i="11"/>
  <c r="P2913" i="11"/>
  <c r="R2913" i="11"/>
  <c r="S2913" i="11"/>
  <c r="R2919" i="11"/>
  <c r="P2919" i="11"/>
  <c r="S2919" i="11"/>
  <c r="R2925" i="11"/>
  <c r="P2925" i="11"/>
  <c r="S2925" i="11"/>
  <c r="R2931" i="11"/>
  <c r="P2931" i="11"/>
  <c r="S2931" i="11"/>
  <c r="R2937" i="11"/>
  <c r="P2937" i="11"/>
  <c r="S2937" i="11"/>
  <c r="R2943" i="11"/>
  <c r="P2943" i="11"/>
  <c r="S2943" i="11"/>
  <c r="P2949" i="11"/>
  <c r="R2949" i="11"/>
  <c r="S2949" i="11"/>
  <c r="R2955" i="11"/>
  <c r="P2955" i="11"/>
  <c r="S2955" i="11"/>
  <c r="P2961" i="11"/>
  <c r="R2961" i="11"/>
  <c r="S2961" i="11"/>
  <c r="P2967" i="11"/>
  <c r="R2967" i="11"/>
  <c r="S2967" i="11"/>
  <c r="P2973" i="11"/>
  <c r="R2973" i="11"/>
  <c r="S2973" i="11"/>
  <c r="P2979" i="11"/>
  <c r="R2979" i="11"/>
  <c r="S2979" i="11"/>
  <c r="P2985" i="11"/>
  <c r="R2985" i="11"/>
  <c r="S2985" i="11"/>
  <c r="P2991" i="11"/>
  <c r="R2991" i="11"/>
  <c r="S2991" i="11"/>
  <c r="P2997" i="11"/>
  <c r="R2997" i="11"/>
  <c r="S2997" i="11"/>
  <c r="P3003" i="11"/>
  <c r="R3003" i="11"/>
  <c r="S3003" i="11"/>
  <c r="P3009" i="11"/>
  <c r="R3009" i="11"/>
  <c r="S3009" i="11"/>
  <c r="P3015" i="11"/>
  <c r="R3015" i="11"/>
  <c r="S3015" i="11"/>
  <c r="P3021" i="11"/>
  <c r="R3021" i="11"/>
  <c r="S3021" i="11"/>
  <c r="P3027" i="11"/>
  <c r="R3027" i="11"/>
  <c r="S3027" i="11"/>
  <c r="P3033" i="11"/>
  <c r="R3033" i="11"/>
  <c r="S3033" i="11"/>
  <c r="P3039" i="11"/>
  <c r="R3039" i="11"/>
  <c r="S3039" i="11"/>
  <c r="P3045" i="11"/>
  <c r="R3045" i="11"/>
  <c r="S3045" i="11"/>
  <c r="P3051" i="11"/>
  <c r="R3051" i="11"/>
  <c r="S3051" i="11"/>
  <c r="P3057" i="11"/>
  <c r="R3057" i="11"/>
  <c r="S3057" i="11"/>
  <c r="P3063" i="11"/>
  <c r="R3063" i="11"/>
  <c r="S3063" i="11"/>
  <c r="P3069" i="11"/>
  <c r="R3069" i="11"/>
  <c r="S3069" i="11"/>
  <c r="P3075" i="11"/>
  <c r="R3075" i="11"/>
  <c r="S3075" i="11"/>
  <c r="P3081" i="11"/>
  <c r="R3081" i="11"/>
  <c r="S3081" i="11"/>
  <c r="P3087" i="11"/>
  <c r="R3087" i="11"/>
  <c r="S3087" i="11"/>
  <c r="P3093" i="11"/>
  <c r="R3093" i="11"/>
  <c r="S3093" i="11"/>
  <c r="P3099" i="11"/>
  <c r="R3099" i="11"/>
  <c r="S3099" i="11"/>
  <c r="P3105" i="11"/>
  <c r="R3105" i="11"/>
  <c r="S3105" i="11"/>
  <c r="P3111" i="11"/>
  <c r="R3111" i="11"/>
  <c r="S3111" i="11"/>
  <c r="P3117" i="11"/>
  <c r="R3117" i="11"/>
  <c r="S3117" i="11"/>
  <c r="P3123" i="11"/>
  <c r="R3123" i="11"/>
  <c r="S3123" i="11"/>
  <c r="P3129" i="11"/>
  <c r="R3129" i="11"/>
  <c r="S3129" i="11"/>
  <c r="P3135" i="11"/>
  <c r="R3135" i="11"/>
  <c r="S3135" i="11"/>
  <c r="P3141" i="11"/>
  <c r="R3141" i="11"/>
  <c r="S3141" i="11"/>
  <c r="P3147" i="11"/>
  <c r="R3147" i="11"/>
  <c r="S3147" i="11"/>
  <c r="P3153" i="11"/>
  <c r="R3153" i="11"/>
  <c r="S3153" i="11"/>
  <c r="P3159" i="11"/>
  <c r="R3159" i="11"/>
  <c r="S3159" i="11"/>
  <c r="P3165" i="11"/>
  <c r="R3165" i="11"/>
  <c r="S3165" i="11"/>
  <c r="P3171" i="11"/>
  <c r="R3171" i="11"/>
  <c r="S3171" i="11"/>
  <c r="P3177" i="11"/>
  <c r="R3177" i="11"/>
  <c r="S3177" i="11"/>
  <c r="P3183" i="11"/>
  <c r="R3183" i="11"/>
  <c r="S3183" i="11"/>
  <c r="P3189" i="11"/>
  <c r="R3189" i="11"/>
  <c r="S3189" i="11"/>
  <c r="P3195" i="11"/>
  <c r="R3195" i="11"/>
  <c r="S3195" i="11"/>
  <c r="P3201" i="11"/>
  <c r="R3201" i="11"/>
  <c r="S3201" i="11"/>
  <c r="P3207" i="11"/>
  <c r="R3207" i="11"/>
  <c r="S3207" i="11"/>
  <c r="P3213" i="11"/>
  <c r="R3213" i="11"/>
  <c r="S3213" i="11"/>
  <c r="P3219" i="11"/>
  <c r="R3219" i="11"/>
  <c r="S3219" i="11"/>
  <c r="P3225" i="11"/>
  <c r="R3225" i="11"/>
  <c r="S3225" i="11"/>
  <c r="P3231" i="11"/>
  <c r="R3231" i="11"/>
  <c r="S3231" i="11"/>
  <c r="P3237" i="11"/>
  <c r="R3237" i="11"/>
  <c r="S3237" i="11"/>
  <c r="P3243" i="11"/>
  <c r="R3243" i="11"/>
  <c r="S3243" i="11"/>
  <c r="P3249" i="11"/>
  <c r="R3249" i="11"/>
  <c r="S3249" i="11"/>
  <c r="P3255" i="11"/>
  <c r="R3255" i="11"/>
  <c r="S3255" i="11"/>
  <c r="P3261" i="11"/>
  <c r="R3261" i="11"/>
  <c r="S3261" i="11"/>
  <c r="P3267" i="11"/>
  <c r="R3267" i="11"/>
  <c r="S3267" i="11"/>
  <c r="P3273" i="11"/>
  <c r="R3273" i="11"/>
  <c r="S3273" i="11"/>
  <c r="P3279" i="11"/>
  <c r="R3279" i="11"/>
  <c r="S3279" i="11"/>
  <c r="P3285" i="11"/>
  <c r="R3285" i="11"/>
  <c r="S3285" i="11"/>
  <c r="P3291" i="11"/>
  <c r="R3291" i="11"/>
  <c r="S3291" i="11"/>
  <c r="P3297" i="11"/>
  <c r="R3297" i="11"/>
  <c r="S3297" i="11"/>
  <c r="P3303" i="11"/>
  <c r="R3303" i="11"/>
  <c r="S3303" i="11"/>
  <c r="P3309" i="11"/>
  <c r="R3309" i="11"/>
  <c r="S3309" i="11"/>
  <c r="P3315" i="11"/>
  <c r="R3315" i="11"/>
  <c r="S3315" i="11"/>
  <c r="P3321" i="11"/>
  <c r="R3321" i="11"/>
  <c r="S3321" i="11"/>
  <c r="P3327" i="11"/>
  <c r="R3327" i="11"/>
  <c r="S3327" i="11"/>
  <c r="P3333" i="11"/>
  <c r="R3333" i="11"/>
  <c r="S3333" i="11"/>
  <c r="P3339" i="11"/>
  <c r="R3339" i="11"/>
  <c r="S3339" i="11"/>
  <c r="P3345" i="11"/>
  <c r="R3345" i="11"/>
  <c r="S3345" i="11"/>
  <c r="P3351" i="11"/>
  <c r="R3351" i="11"/>
  <c r="S3351" i="11"/>
  <c r="P3357" i="11"/>
  <c r="R3357" i="11"/>
  <c r="S3357" i="11"/>
  <c r="P3363" i="11"/>
  <c r="R3363" i="11"/>
  <c r="S3363" i="11"/>
  <c r="P3369" i="11"/>
  <c r="R3369" i="11"/>
  <c r="S3369" i="11"/>
  <c r="P3375" i="11"/>
  <c r="R3375" i="11"/>
  <c r="S3375" i="11"/>
  <c r="P3381" i="11"/>
  <c r="R3381" i="11"/>
  <c r="S3381" i="11"/>
  <c r="P3387" i="11"/>
  <c r="R3387" i="11"/>
  <c r="S3387" i="11"/>
  <c r="P3393" i="11"/>
  <c r="R3393" i="11"/>
  <c r="S3393" i="11"/>
  <c r="P3399" i="11"/>
  <c r="R3399" i="11"/>
  <c r="S3399" i="11"/>
  <c r="P3405" i="11"/>
  <c r="R3405" i="11"/>
  <c r="S3405" i="11"/>
  <c r="P3411" i="11"/>
  <c r="R3411" i="11"/>
  <c r="S3411" i="11"/>
  <c r="P3417" i="11"/>
  <c r="R3417" i="11"/>
  <c r="S3417" i="11"/>
  <c r="P3423" i="11"/>
  <c r="R3423" i="11"/>
  <c r="S3423" i="11"/>
  <c r="P3429" i="11"/>
  <c r="R3429" i="11"/>
  <c r="S3429" i="11"/>
  <c r="P3435" i="11"/>
  <c r="R3435" i="11"/>
  <c r="S3435" i="11"/>
  <c r="P3441" i="11"/>
  <c r="R3441" i="11"/>
  <c r="S3441" i="11"/>
  <c r="P3447" i="11"/>
  <c r="R3447" i="11"/>
  <c r="S3447" i="11"/>
  <c r="P3453" i="11"/>
  <c r="R3453" i="11"/>
  <c r="S3453" i="11"/>
  <c r="P3459" i="11"/>
  <c r="R3459" i="11"/>
  <c r="S3459" i="11"/>
  <c r="P3465" i="11"/>
  <c r="R3465" i="11"/>
  <c r="S3465" i="11"/>
  <c r="P3471" i="11"/>
  <c r="R3471" i="11"/>
  <c r="S3471" i="11"/>
  <c r="P3477" i="11"/>
  <c r="R3477" i="11"/>
  <c r="S3477" i="11"/>
  <c r="P3483" i="11"/>
  <c r="R3483" i="11"/>
  <c r="S3483" i="11"/>
  <c r="P3489" i="11"/>
  <c r="R3489" i="11"/>
  <c r="S3489" i="11"/>
  <c r="P3495" i="11"/>
  <c r="R3495" i="11"/>
  <c r="S3495" i="11"/>
  <c r="P3501" i="11"/>
  <c r="R3501" i="11"/>
  <c r="S3501" i="11"/>
  <c r="P3507" i="11"/>
  <c r="R3507" i="11"/>
  <c r="S3507" i="11"/>
  <c r="P3513" i="11"/>
  <c r="R3513" i="11"/>
  <c r="S3513" i="11"/>
  <c r="P3519" i="11"/>
  <c r="R3519" i="11"/>
  <c r="S3519" i="11"/>
  <c r="P3525" i="11"/>
  <c r="R3525" i="11"/>
  <c r="S3525" i="11"/>
  <c r="P3531" i="11"/>
  <c r="R3531" i="11"/>
  <c r="S3531" i="11"/>
  <c r="P3537" i="11"/>
  <c r="R3537" i="11"/>
  <c r="S3537" i="11"/>
  <c r="P3543" i="11"/>
  <c r="R3543" i="11"/>
  <c r="S3543" i="11"/>
  <c r="P3549" i="11"/>
  <c r="R3549" i="11"/>
  <c r="S3549" i="11"/>
  <c r="P3555" i="11"/>
  <c r="R3555" i="11"/>
  <c r="S3555" i="11"/>
  <c r="P3561" i="11"/>
  <c r="R3561" i="11"/>
  <c r="S3561" i="11"/>
  <c r="P3567" i="11"/>
  <c r="R3567" i="11"/>
  <c r="S3567" i="11"/>
  <c r="P3573" i="11"/>
  <c r="R3573" i="11"/>
  <c r="S3573" i="11"/>
  <c r="P3579" i="11"/>
  <c r="R3579" i="11"/>
  <c r="S3579" i="11"/>
  <c r="P3585" i="11"/>
  <c r="R3585" i="11"/>
  <c r="S3585" i="11"/>
  <c r="P3591" i="11"/>
  <c r="R3591" i="11"/>
  <c r="S3591" i="11"/>
  <c r="P3597" i="11"/>
  <c r="R3597" i="11"/>
  <c r="S3597" i="11"/>
  <c r="P3603" i="11"/>
  <c r="R3603" i="11"/>
  <c r="S3603" i="11"/>
  <c r="P3609" i="11"/>
  <c r="R3609" i="11"/>
  <c r="S3609" i="11"/>
  <c r="P3615" i="11"/>
  <c r="R3615" i="11"/>
  <c r="S3615" i="11"/>
  <c r="P3621" i="11"/>
  <c r="R3621" i="11"/>
  <c r="S3621" i="11"/>
  <c r="P3627" i="11"/>
  <c r="R3627" i="11"/>
  <c r="S3627" i="11"/>
  <c r="P3633" i="11"/>
  <c r="R3633" i="11"/>
  <c r="S3633" i="11"/>
  <c r="P3639" i="11"/>
  <c r="R3639" i="11"/>
  <c r="S3639" i="11"/>
  <c r="P3645" i="11"/>
  <c r="R3645" i="11"/>
  <c r="S3645" i="11"/>
  <c r="P3651" i="11"/>
  <c r="R3651" i="11"/>
  <c r="S3651" i="11"/>
  <c r="P3657" i="11"/>
  <c r="R3657" i="11"/>
  <c r="S3657" i="11"/>
  <c r="P3663" i="11"/>
  <c r="R3663" i="11"/>
  <c r="S3663" i="11"/>
  <c r="P3669" i="11"/>
  <c r="R3669" i="11"/>
  <c r="S3669" i="11"/>
  <c r="P3675" i="11"/>
  <c r="R3675" i="11"/>
  <c r="S3675" i="11"/>
  <c r="P3681" i="11"/>
  <c r="R3681" i="11"/>
  <c r="S3681" i="11"/>
  <c r="P3687" i="11"/>
  <c r="R3687" i="11"/>
  <c r="S3687" i="11"/>
  <c r="P3693" i="11"/>
  <c r="R3693" i="11"/>
  <c r="S3693" i="11"/>
  <c r="P3699" i="11"/>
  <c r="R3699" i="11"/>
  <c r="S3699" i="11"/>
  <c r="P3705" i="11"/>
  <c r="R3705" i="11"/>
  <c r="S3705" i="11"/>
  <c r="P3711" i="11"/>
  <c r="R3711" i="11"/>
  <c r="S3711" i="11"/>
  <c r="P3717" i="11"/>
  <c r="R3717" i="11"/>
  <c r="S3717" i="11"/>
  <c r="P3723" i="11"/>
  <c r="R3723" i="11"/>
  <c r="S3723" i="11"/>
  <c r="P3729" i="11"/>
  <c r="R3729" i="11"/>
  <c r="S3729" i="11"/>
  <c r="P3735" i="11"/>
  <c r="R3735" i="11"/>
  <c r="S3735" i="11"/>
  <c r="P3741" i="11"/>
  <c r="R3741" i="11"/>
  <c r="S3741" i="11"/>
  <c r="P3747" i="11"/>
  <c r="R3747" i="11"/>
  <c r="S3747" i="11"/>
  <c r="P3753" i="11"/>
  <c r="R3753" i="11"/>
  <c r="S3753" i="11"/>
  <c r="P3759" i="11"/>
  <c r="R3759" i="11"/>
  <c r="S3759" i="11"/>
  <c r="P3765" i="11"/>
  <c r="R3765" i="11"/>
  <c r="S3765" i="11"/>
  <c r="P3771" i="11"/>
  <c r="R3771" i="11"/>
  <c r="S3771" i="11"/>
  <c r="P3777" i="11"/>
  <c r="R3777" i="11"/>
  <c r="S3777" i="11"/>
  <c r="P3783" i="11"/>
  <c r="R3783" i="11"/>
  <c r="S3783" i="11"/>
  <c r="P3789" i="11"/>
  <c r="R3789" i="11"/>
  <c r="S3789" i="11"/>
  <c r="P3795" i="11"/>
  <c r="R3795" i="11"/>
  <c r="S3795" i="11"/>
  <c r="P3801" i="11"/>
  <c r="R3801" i="11"/>
  <c r="S3801" i="11"/>
  <c r="P3807" i="11"/>
  <c r="R3807" i="11"/>
  <c r="S3807" i="11"/>
  <c r="P3813" i="11"/>
  <c r="R3813" i="11"/>
  <c r="S3813" i="11"/>
  <c r="P3819" i="11"/>
  <c r="R3819" i="11"/>
  <c r="S3819" i="11"/>
  <c r="P3825" i="11"/>
  <c r="R3825" i="11"/>
  <c r="S3825" i="11"/>
  <c r="P3831" i="11"/>
  <c r="R3831" i="11"/>
  <c r="S3831" i="11"/>
  <c r="P3837" i="11"/>
  <c r="R3837" i="11"/>
  <c r="S3837" i="11"/>
  <c r="P3843" i="11"/>
  <c r="R3843" i="11"/>
  <c r="S3843" i="11"/>
  <c r="P3849" i="11"/>
  <c r="R3849" i="11"/>
  <c r="S3849" i="11"/>
  <c r="P3855" i="11"/>
  <c r="R3855" i="11"/>
  <c r="S3855" i="11"/>
  <c r="P3861" i="11"/>
  <c r="R3861" i="11"/>
  <c r="S3861" i="11"/>
  <c r="P3867" i="11"/>
  <c r="R3867" i="11"/>
  <c r="S3867" i="11"/>
  <c r="P3873" i="11"/>
  <c r="R3873" i="11"/>
  <c r="S3873" i="11"/>
  <c r="P3879" i="11"/>
  <c r="R3879" i="11"/>
  <c r="S3879" i="11"/>
  <c r="P3885" i="11"/>
  <c r="R3885" i="11"/>
  <c r="S3885" i="11"/>
  <c r="P3891" i="11"/>
  <c r="R3891" i="11"/>
  <c r="S3891" i="11"/>
  <c r="P3897" i="11"/>
  <c r="R3897" i="11"/>
  <c r="S3897" i="11"/>
  <c r="P3903" i="11"/>
  <c r="R3903" i="11"/>
  <c r="S3903" i="11"/>
  <c r="P3909" i="11"/>
  <c r="R3909" i="11"/>
  <c r="S3909" i="11"/>
  <c r="P3915" i="11"/>
  <c r="R3915" i="11"/>
  <c r="S3915" i="11"/>
  <c r="P3921" i="11"/>
  <c r="R3921" i="11"/>
  <c r="S3921" i="11"/>
  <c r="P3927" i="11"/>
  <c r="R3927" i="11"/>
  <c r="S3927" i="11"/>
  <c r="P3933" i="11"/>
  <c r="R3933" i="11"/>
  <c r="S3933" i="11"/>
  <c r="P3939" i="11"/>
  <c r="R3939" i="11"/>
  <c r="S3939" i="11"/>
  <c r="P3945" i="11"/>
  <c r="R3945" i="11"/>
  <c r="S3945" i="11"/>
  <c r="P3951" i="11"/>
  <c r="R3951" i="11"/>
  <c r="S3951" i="11"/>
  <c r="P3957" i="11"/>
  <c r="R3957" i="11"/>
  <c r="S3957" i="11"/>
  <c r="P3963" i="11"/>
  <c r="R3963" i="11"/>
  <c r="S3963" i="11"/>
  <c r="P3969" i="11"/>
  <c r="R3969" i="11"/>
  <c r="S3969" i="11"/>
  <c r="P3975" i="11"/>
  <c r="R3975" i="11"/>
  <c r="S3975" i="11"/>
  <c r="P3981" i="11"/>
  <c r="R3981" i="11"/>
  <c r="S3981" i="11"/>
  <c r="P3987" i="11"/>
  <c r="R3987" i="11"/>
  <c r="S3987" i="11"/>
  <c r="P3993" i="11"/>
  <c r="R3993" i="11"/>
  <c r="S3993" i="11"/>
  <c r="P3999" i="11"/>
  <c r="R3999" i="11"/>
  <c r="S3999" i="11"/>
  <c r="P4005" i="11"/>
  <c r="R4005" i="11"/>
  <c r="S4005" i="11"/>
  <c r="P4011" i="11"/>
  <c r="R4011" i="11"/>
  <c r="S4011" i="11"/>
  <c r="P4017" i="11"/>
  <c r="R4017" i="11"/>
  <c r="S4017" i="11"/>
  <c r="P4023" i="11"/>
  <c r="R4023" i="11"/>
  <c r="S4023" i="11"/>
  <c r="P4029" i="11"/>
  <c r="R4029" i="11"/>
  <c r="S4029" i="11"/>
  <c r="P4035" i="11"/>
  <c r="R4035" i="11"/>
  <c r="S4035" i="11"/>
  <c r="P4041" i="11"/>
  <c r="R4041" i="11"/>
  <c r="S4041" i="11"/>
  <c r="P4047" i="11"/>
  <c r="R4047" i="11"/>
  <c r="S4047" i="11"/>
  <c r="P4053" i="11"/>
  <c r="R4053" i="11"/>
  <c r="S4053" i="11"/>
  <c r="P4059" i="11"/>
  <c r="R4059" i="11"/>
  <c r="S4059" i="11"/>
  <c r="P4065" i="11"/>
  <c r="R4065" i="11"/>
  <c r="S4065" i="11"/>
  <c r="P4071" i="11"/>
  <c r="R4071" i="11"/>
  <c r="S4071" i="11"/>
  <c r="P4077" i="11"/>
  <c r="R4077" i="11"/>
  <c r="S4077" i="11"/>
  <c r="P4083" i="11"/>
  <c r="R4083" i="11"/>
  <c r="S4083" i="11"/>
  <c r="P4089" i="11"/>
  <c r="R4089" i="11"/>
  <c r="S4089" i="11"/>
  <c r="P4095" i="11"/>
  <c r="R4095" i="11"/>
  <c r="S4095" i="11"/>
  <c r="P4101" i="11"/>
  <c r="R4101" i="11"/>
  <c r="S4101" i="11"/>
  <c r="P4107" i="11"/>
  <c r="R4107" i="11"/>
  <c r="S4107" i="11"/>
  <c r="P4113" i="11"/>
  <c r="R4113" i="11"/>
  <c r="S4113" i="11"/>
  <c r="P4119" i="11"/>
  <c r="R4119" i="11"/>
  <c r="S4119" i="11"/>
  <c r="P4125" i="11"/>
  <c r="R4125" i="11"/>
  <c r="S4125" i="11"/>
  <c r="P4131" i="11"/>
  <c r="R4131" i="11"/>
  <c r="S4131" i="11"/>
  <c r="P4137" i="11"/>
  <c r="R4137" i="11"/>
  <c r="S4137" i="11"/>
  <c r="P4143" i="11"/>
  <c r="R4143" i="11"/>
  <c r="S4143" i="11"/>
  <c r="P4149" i="11"/>
  <c r="R4149" i="11"/>
  <c r="S4149" i="11"/>
  <c r="P4155" i="11"/>
  <c r="R4155" i="11"/>
  <c r="S4155" i="11"/>
  <c r="P4161" i="11"/>
  <c r="R4161" i="11"/>
  <c r="S4161" i="11"/>
  <c r="P4167" i="11"/>
  <c r="R4167" i="11"/>
  <c r="S4167" i="11"/>
  <c r="P4173" i="11"/>
  <c r="R4173" i="11"/>
  <c r="S4173" i="11"/>
  <c r="P4179" i="11"/>
  <c r="R4179" i="11"/>
  <c r="S4179" i="11"/>
  <c r="P4185" i="11"/>
  <c r="R4185" i="11"/>
  <c r="S4185" i="11"/>
  <c r="P4191" i="11"/>
  <c r="R4191" i="11"/>
  <c r="S4191" i="11"/>
  <c r="P4197" i="11"/>
  <c r="R4197" i="11"/>
  <c r="S4197" i="11"/>
  <c r="P4203" i="11"/>
  <c r="R4203" i="11"/>
  <c r="S4203" i="11"/>
  <c r="P4209" i="11"/>
  <c r="R4209" i="11"/>
  <c r="S4209" i="11"/>
  <c r="P4215" i="11"/>
  <c r="R4215" i="11"/>
  <c r="S4215" i="11"/>
  <c r="P4221" i="11"/>
  <c r="R4221" i="11"/>
  <c r="S4221" i="11"/>
  <c r="P4227" i="11"/>
  <c r="R4227" i="11"/>
  <c r="S4227" i="11"/>
  <c r="P4233" i="11"/>
  <c r="R4233" i="11"/>
  <c r="S4233" i="11"/>
  <c r="P4239" i="11"/>
  <c r="R4239" i="11"/>
  <c r="S4239" i="11"/>
  <c r="P4245" i="11"/>
  <c r="R4245" i="11"/>
  <c r="S4245" i="11"/>
  <c r="P4251" i="11"/>
  <c r="R4251" i="11"/>
  <c r="S4251" i="11"/>
  <c r="P4257" i="11"/>
  <c r="R4257" i="11"/>
  <c r="S4257" i="11"/>
  <c r="P4263" i="11"/>
  <c r="R4263" i="11"/>
  <c r="S4263" i="11"/>
  <c r="P4269" i="11"/>
  <c r="R4269" i="11"/>
  <c r="S4269" i="11"/>
  <c r="P4275" i="11"/>
  <c r="R4275" i="11"/>
  <c r="S4275" i="11"/>
  <c r="P4281" i="11"/>
  <c r="R4281" i="11"/>
  <c r="S4281" i="11"/>
  <c r="P4287" i="11"/>
  <c r="R4287" i="11"/>
  <c r="S4287" i="11"/>
  <c r="P4293" i="11"/>
  <c r="R4293" i="11"/>
  <c r="S4293" i="11"/>
  <c r="P4299" i="11"/>
  <c r="R4299" i="11"/>
  <c r="S4299" i="11"/>
  <c r="P4305" i="11"/>
  <c r="R4305" i="11"/>
  <c r="S4305" i="11"/>
  <c r="P4311" i="11"/>
  <c r="R4311" i="11"/>
  <c r="S4311" i="11"/>
  <c r="P4317" i="11"/>
  <c r="R4317" i="11"/>
  <c r="S4317" i="11"/>
  <c r="P4323" i="11"/>
  <c r="R4323" i="11"/>
  <c r="S4323" i="11"/>
  <c r="P4329" i="11"/>
  <c r="R4329" i="11"/>
  <c r="S4329" i="11"/>
  <c r="P4335" i="11"/>
  <c r="R4335" i="11"/>
  <c r="S4335" i="11"/>
  <c r="P4341" i="11"/>
  <c r="R4341" i="11"/>
  <c r="S4341" i="11"/>
  <c r="P4347" i="11"/>
  <c r="R4347" i="11"/>
  <c r="S4347" i="11"/>
  <c r="P4353" i="11"/>
  <c r="R4353" i="11"/>
  <c r="S4353" i="11"/>
  <c r="P4359" i="11"/>
  <c r="R4359" i="11"/>
  <c r="S4359" i="11"/>
  <c r="P4365" i="11"/>
  <c r="R4365" i="11"/>
  <c r="S4365" i="11"/>
  <c r="P4371" i="11"/>
  <c r="R4371" i="11"/>
  <c r="S4371" i="11"/>
  <c r="P4377" i="11"/>
  <c r="R4377" i="11"/>
  <c r="S4377" i="11"/>
  <c r="P4383" i="11"/>
  <c r="R4383" i="11"/>
  <c r="S4383" i="11"/>
  <c r="P4389" i="11"/>
  <c r="R4389" i="11"/>
  <c r="S4389" i="11"/>
  <c r="P4395" i="11"/>
  <c r="R4395" i="11"/>
  <c r="S4395" i="11"/>
  <c r="P4401" i="11"/>
  <c r="R4401" i="11"/>
  <c r="S4401" i="11"/>
  <c r="P4407" i="11"/>
  <c r="R4407" i="11"/>
  <c r="S4407" i="11"/>
  <c r="P4413" i="11"/>
  <c r="R4413" i="11"/>
  <c r="S4413" i="11"/>
  <c r="P4419" i="11"/>
  <c r="R4419" i="11"/>
  <c r="S4419" i="11"/>
  <c r="P4425" i="11"/>
  <c r="R4425" i="11"/>
  <c r="S4425" i="11"/>
  <c r="P4431" i="11"/>
  <c r="R4431" i="11"/>
  <c r="S4431" i="11"/>
  <c r="P4437" i="11"/>
  <c r="R4437" i="11"/>
  <c r="S4437" i="11"/>
  <c r="P4443" i="11"/>
  <c r="R4443" i="11"/>
  <c r="S4443" i="11"/>
  <c r="P4449" i="11"/>
  <c r="R4449" i="11"/>
  <c r="S4449" i="11"/>
  <c r="P4455" i="11"/>
  <c r="R4455" i="11"/>
  <c r="S4455" i="11"/>
  <c r="P4461" i="11"/>
  <c r="R4461" i="11"/>
  <c r="S4461" i="11"/>
  <c r="P4467" i="11"/>
  <c r="R4467" i="11"/>
  <c r="S4467" i="11"/>
  <c r="P4473" i="11"/>
  <c r="R4473" i="11"/>
  <c r="S4473" i="11"/>
  <c r="P4479" i="11"/>
  <c r="R4479" i="11"/>
  <c r="S4479" i="11"/>
  <c r="P4485" i="11"/>
  <c r="R4485" i="11"/>
  <c r="S4485" i="11"/>
  <c r="P4491" i="11"/>
  <c r="R4491" i="11"/>
  <c r="S4491" i="11"/>
  <c r="P4497" i="11"/>
  <c r="R4497" i="11"/>
  <c r="S4497" i="11"/>
  <c r="P4503" i="11"/>
  <c r="R4503" i="11"/>
  <c r="S4503" i="11"/>
  <c r="P4509" i="11"/>
  <c r="R4509" i="11"/>
  <c r="S4509" i="11"/>
  <c r="P4515" i="11"/>
  <c r="R4515" i="11"/>
  <c r="S4515" i="11"/>
  <c r="P4521" i="11"/>
  <c r="R4521" i="11"/>
  <c r="S4521" i="11"/>
  <c r="P4527" i="11"/>
  <c r="R4527" i="11"/>
  <c r="S4527" i="11"/>
  <c r="P4533" i="11"/>
  <c r="R4533" i="11"/>
  <c r="S4533" i="11"/>
  <c r="P4539" i="11"/>
  <c r="R4539" i="11"/>
  <c r="S4539" i="11"/>
  <c r="P4545" i="11"/>
  <c r="R4545" i="11"/>
  <c r="S4545" i="11"/>
  <c r="P4551" i="11"/>
  <c r="R4551" i="11"/>
  <c r="S4551" i="11"/>
  <c r="P4557" i="11"/>
  <c r="R4557" i="11"/>
  <c r="S4557" i="11"/>
  <c r="P4563" i="11"/>
  <c r="R4563" i="11"/>
  <c r="S4563" i="11"/>
  <c r="P4569" i="11"/>
  <c r="R4569" i="11"/>
  <c r="S4569" i="11"/>
  <c r="P4575" i="11"/>
  <c r="R4575" i="11"/>
  <c r="S4575" i="11"/>
  <c r="P4581" i="11"/>
  <c r="R4581" i="11"/>
  <c r="S4581" i="11"/>
  <c r="P4587" i="11"/>
  <c r="R4587" i="11"/>
  <c r="S4587" i="11"/>
  <c r="P4593" i="11"/>
  <c r="R4593" i="11"/>
  <c r="S4593" i="11"/>
  <c r="P4599" i="11"/>
  <c r="R4599" i="11"/>
  <c r="S4599" i="11"/>
  <c r="P4605" i="11"/>
  <c r="R4605" i="11"/>
  <c r="S4605" i="11"/>
  <c r="P4611" i="11"/>
  <c r="R4611" i="11"/>
  <c r="S4611" i="11"/>
  <c r="P4617" i="11"/>
  <c r="R4617" i="11"/>
  <c r="S4617" i="11"/>
  <c r="P4623" i="11"/>
  <c r="R4623" i="11"/>
  <c r="S4623" i="11"/>
  <c r="P4629" i="11"/>
  <c r="R4629" i="11"/>
  <c r="S4629" i="11"/>
  <c r="P4635" i="11"/>
  <c r="R4635" i="11"/>
  <c r="S4635" i="11"/>
  <c r="P4641" i="11"/>
  <c r="R4641" i="11"/>
  <c r="S4641" i="11"/>
  <c r="P4647" i="11"/>
  <c r="R4647" i="11"/>
  <c r="S4647" i="11"/>
  <c r="P4653" i="11"/>
  <c r="R4653" i="11"/>
  <c r="S4653" i="11"/>
  <c r="P4659" i="11"/>
  <c r="R4659" i="11"/>
  <c r="S4659" i="11"/>
  <c r="P4665" i="11"/>
  <c r="R4665" i="11"/>
  <c r="S4665" i="11"/>
  <c r="P4671" i="11"/>
  <c r="R4671" i="11"/>
  <c r="S4671" i="11"/>
  <c r="P4677" i="11"/>
  <c r="R4677" i="11"/>
  <c r="S4677" i="11"/>
  <c r="P4683" i="11"/>
  <c r="R4683" i="11"/>
  <c r="S4683" i="11"/>
  <c r="P4689" i="11"/>
  <c r="R4689" i="11"/>
  <c r="S4689" i="11"/>
  <c r="P4695" i="11"/>
  <c r="R4695" i="11"/>
  <c r="S4695" i="11"/>
  <c r="P4701" i="11"/>
  <c r="R4701" i="11"/>
  <c r="S4701" i="11"/>
  <c r="P4707" i="11"/>
  <c r="R4707" i="11"/>
  <c r="S4707" i="11"/>
  <c r="P4713" i="11"/>
  <c r="R4713" i="11"/>
  <c r="S4713" i="11"/>
  <c r="P4719" i="11"/>
  <c r="R4719" i="11"/>
  <c r="S4719" i="11"/>
  <c r="P4725" i="11"/>
  <c r="R4725" i="11"/>
  <c r="S4725" i="11"/>
  <c r="P4731" i="11"/>
  <c r="R4731" i="11"/>
  <c r="S4731" i="11"/>
  <c r="P4737" i="11"/>
  <c r="R4737" i="11"/>
  <c r="S4737" i="11"/>
  <c r="P4743" i="11"/>
  <c r="R4743" i="11"/>
  <c r="S4743" i="11"/>
  <c r="P4749" i="11"/>
  <c r="R4749" i="11"/>
  <c r="S4749" i="11"/>
  <c r="P4755" i="11"/>
  <c r="R4755" i="11"/>
  <c r="S4755" i="11"/>
  <c r="P4761" i="11"/>
  <c r="R4761" i="11"/>
  <c r="S4761" i="11"/>
  <c r="P4767" i="11"/>
  <c r="R4767" i="11"/>
  <c r="S4767" i="11"/>
  <c r="P4773" i="11"/>
  <c r="R4773" i="11"/>
  <c r="S4773" i="11"/>
  <c r="P4779" i="11"/>
  <c r="R4779" i="11"/>
  <c r="S4779" i="11"/>
  <c r="P4785" i="11"/>
  <c r="R4785" i="11"/>
  <c r="S4785" i="11"/>
  <c r="P4791" i="11"/>
  <c r="R4791" i="11"/>
  <c r="S4791" i="11"/>
  <c r="P4797" i="11"/>
  <c r="R4797" i="11"/>
  <c r="S4797" i="11"/>
  <c r="P4803" i="11"/>
  <c r="R4803" i="11"/>
  <c r="S4803" i="11"/>
  <c r="P4809" i="11"/>
  <c r="R4809" i="11"/>
  <c r="S4809" i="11"/>
  <c r="P4815" i="11"/>
  <c r="R4815" i="11"/>
  <c r="S4815" i="11"/>
  <c r="P4821" i="11"/>
  <c r="R4821" i="11"/>
  <c r="S4821" i="11"/>
  <c r="P4827" i="11"/>
  <c r="R4827" i="11"/>
  <c r="S4827" i="11"/>
  <c r="P4833" i="11"/>
  <c r="R4833" i="11"/>
  <c r="S4833" i="11"/>
  <c r="P4839" i="11"/>
  <c r="R4839" i="11"/>
  <c r="S4839" i="11"/>
  <c r="P4845" i="11"/>
  <c r="R4845" i="11"/>
  <c r="S4845" i="11"/>
  <c r="P4851" i="11"/>
  <c r="R4851" i="11"/>
  <c r="S4851" i="11"/>
  <c r="P4857" i="11"/>
  <c r="R4857" i="11"/>
  <c r="S4857" i="11"/>
  <c r="P4863" i="11"/>
  <c r="R4863" i="11"/>
  <c r="S4863" i="11"/>
  <c r="P4869" i="11"/>
  <c r="R4869" i="11"/>
  <c r="S4869" i="11"/>
  <c r="P4875" i="11"/>
  <c r="R4875" i="11"/>
  <c r="S4875" i="11"/>
  <c r="P4881" i="11"/>
  <c r="R4881" i="11"/>
  <c r="S4881" i="11"/>
  <c r="P4887" i="11"/>
  <c r="R4887" i="11"/>
  <c r="S4887" i="11"/>
  <c r="P4893" i="11"/>
  <c r="R4893" i="11"/>
  <c r="S4893" i="11"/>
  <c r="P4899" i="11"/>
  <c r="R4899" i="11"/>
  <c r="S4899" i="11"/>
  <c r="P4905" i="11"/>
  <c r="R4905" i="11"/>
  <c r="S4905" i="11"/>
  <c r="P4911" i="11"/>
  <c r="R4911" i="11"/>
  <c r="S4911" i="11"/>
  <c r="P4917" i="11"/>
  <c r="R4917" i="11"/>
  <c r="S4917" i="11"/>
  <c r="P4923" i="11"/>
  <c r="R4923" i="11"/>
  <c r="S4923" i="11"/>
  <c r="P4929" i="11"/>
  <c r="R4929" i="11"/>
  <c r="S4929" i="11"/>
  <c r="P4935" i="11"/>
  <c r="R4935" i="11"/>
  <c r="S4935" i="11"/>
  <c r="P4941" i="11"/>
  <c r="R4941" i="11"/>
  <c r="S4941" i="11"/>
  <c r="P4947" i="11"/>
  <c r="R4947" i="11"/>
  <c r="S4947" i="11"/>
  <c r="P4953" i="11"/>
  <c r="R4953" i="11"/>
  <c r="S4953" i="11"/>
  <c r="P4959" i="11"/>
  <c r="R4959" i="11"/>
  <c r="S4959" i="11"/>
  <c r="P4965" i="11"/>
  <c r="R4965" i="11"/>
  <c r="S4965" i="11"/>
  <c r="P4971" i="11"/>
  <c r="R4971" i="11"/>
  <c r="S4971" i="11"/>
  <c r="P4977" i="11"/>
  <c r="R4977" i="11"/>
  <c r="S4977" i="11"/>
  <c r="P4983" i="11"/>
  <c r="R4983" i="11"/>
  <c r="S4983" i="11"/>
  <c r="P4989" i="11"/>
  <c r="R4989" i="11"/>
  <c r="S4989" i="11"/>
  <c r="P4995" i="11"/>
  <c r="R4995" i="11"/>
  <c r="S4995" i="11"/>
  <c r="P5001" i="11"/>
  <c r="R5001" i="11"/>
  <c r="S5001" i="11"/>
  <c r="P5007" i="11"/>
  <c r="R5007" i="11"/>
  <c r="S5007" i="11"/>
  <c r="S21" i="11"/>
  <c r="S27" i="11"/>
  <c r="S33" i="11"/>
  <c r="S39" i="11"/>
  <c r="S45" i="11"/>
  <c r="S51" i="11"/>
  <c r="S57" i="11"/>
  <c r="S63" i="11"/>
  <c r="S69" i="11"/>
  <c r="S75" i="11"/>
  <c r="S81" i="11"/>
  <c r="S87" i="11"/>
  <c r="S93" i="11"/>
  <c r="S99" i="11"/>
  <c r="S105" i="11"/>
  <c r="S111" i="11"/>
  <c r="S117" i="11"/>
  <c r="S123" i="11"/>
  <c r="S129" i="11"/>
  <c r="S135" i="11"/>
  <c r="S141" i="11"/>
  <c r="S147" i="11"/>
  <c r="S153" i="11"/>
  <c r="S159" i="11"/>
  <c r="S165" i="11"/>
  <c r="S171" i="11"/>
  <c r="S177" i="11"/>
  <c r="S183" i="11"/>
  <c r="S189" i="11"/>
  <c r="S195" i="11"/>
  <c r="S201" i="11"/>
  <c r="S207" i="11"/>
  <c r="S213" i="11"/>
  <c r="S219" i="11"/>
  <c r="S225" i="11"/>
  <c r="S231" i="11"/>
  <c r="S237" i="11"/>
  <c r="S243" i="11"/>
  <c r="S249" i="11"/>
  <c r="S255" i="11"/>
  <c r="S261" i="11"/>
  <c r="S267" i="11"/>
  <c r="S273" i="11"/>
  <c r="S279" i="11"/>
  <c r="S285" i="11"/>
  <c r="S291" i="11"/>
  <c r="S297" i="11"/>
  <c r="S303" i="11"/>
  <c r="S309" i="11"/>
  <c r="S315" i="11"/>
  <c r="S321" i="11"/>
  <c r="S327" i="11"/>
  <c r="S333" i="11"/>
  <c r="S339" i="11"/>
  <c r="S345" i="11"/>
  <c r="S351" i="11"/>
  <c r="S357" i="11"/>
  <c r="S363" i="11"/>
  <c r="S369" i="11"/>
  <c r="S375" i="11"/>
  <c r="S381" i="11"/>
  <c r="S387" i="11"/>
  <c r="S393" i="11"/>
  <c r="S399" i="11"/>
  <c r="S405" i="11"/>
  <c r="S411" i="11"/>
  <c r="S417" i="11"/>
  <c r="S423" i="11"/>
  <c r="S429" i="11"/>
  <c r="S435" i="11"/>
  <c r="S441" i="11"/>
  <c r="S447" i="11"/>
  <c r="S453" i="11"/>
  <c r="S459" i="11"/>
  <c r="S465" i="11"/>
  <c r="S471" i="11"/>
  <c r="S477" i="11"/>
  <c r="S483" i="11"/>
  <c r="S489" i="11"/>
  <c r="S495" i="11"/>
  <c r="S501" i="11"/>
  <c r="S507" i="11"/>
  <c r="S513" i="11"/>
  <c r="S519" i="11"/>
  <c r="S525" i="11"/>
  <c r="S531" i="11"/>
  <c r="S537" i="11"/>
  <c r="S543" i="11"/>
  <c r="S549" i="11"/>
  <c r="S555" i="11"/>
  <c r="S561" i="11"/>
  <c r="S567" i="11"/>
  <c r="S573" i="11"/>
  <c r="S579" i="11"/>
  <c r="S585" i="11"/>
  <c r="S591" i="11"/>
  <c r="S597" i="11"/>
  <c r="S603" i="11"/>
  <c r="S609" i="11"/>
  <c r="S615" i="11"/>
  <c r="S621" i="11"/>
  <c r="S627" i="11"/>
  <c r="S633" i="11"/>
  <c r="S639" i="11"/>
  <c r="S645" i="11"/>
  <c r="S651" i="11"/>
  <c r="S657" i="11"/>
  <c r="S663" i="11"/>
  <c r="S669" i="11"/>
  <c r="S675" i="11"/>
  <c r="S681" i="11"/>
  <c r="S687" i="11"/>
  <c r="S693" i="11"/>
  <c r="S699" i="11"/>
  <c r="S705" i="11"/>
  <c r="S711" i="11"/>
  <c r="S717" i="11"/>
  <c r="S723" i="11"/>
  <c r="S729" i="11"/>
  <c r="S735" i="11"/>
  <c r="S741" i="11"/>
  <c r="S747" i="11"/>
  <c r="S753" i="11"/>
  <c r="S759" i="11"/>
  <c r="S765" i="11"/>
  <c r="S771" i="11"/>
  <c r="S777" i="11"/>
  <c r="S783" i="11"/>
  <c r="S789" i="11"/>
  <c r="S795" i="11"/>
  <c r="S801" i="11"/>
  <c r="S807" i="11"/>
  <c r="S813" i="11"/>
  <c r="S819" i="11"/>
  <c r="S825" i="11"/>
  <c r="S831" i="11"/>
  <c r="S837" i="11"/>
  <c r="S843" i="11"/>
  <c r="S849" i="11"/>
  <c r="S855" i="11"/>
  <c r="S861" i="11"/>
  <c r="S867" i="11"/>
  <c r="S873" i="11"/>
  <c r="S879" i="11"/>
  <c r="S885" i="11"/>
  <c r="S891" i="11"/>
  <c r="S897" i="11"/>
  <c r="S903" i="11"/>
  <c r="S909" i="11"/>
  <c r="S915" i="11"/>
  <c r="S921" i="11"/>
  <c r="S927" i="11"/>
  <c r="S933" i="11"/>
  <c r="S939" i="11"/>
  <c r="S945" i="11"/>
  <c r="S951" i="11"/>
  <c r="S957" i="11"/>
  <c r="S963" i="11"/>
  <c r="S969" i="11"/>
  <c r="S975" i="11"/>
  <c r="S981" i="11"/>
  <c r="S987" i="11"/>
  <c r="S993" i="11"/>
  <c r="S999" i="11"/>
  <c r="S1005" i="11"/>
  <c r="S1011" i="11"/>
  <c r="S1017" i="11"/>
  <c r="S1023" i="11"/>
  <c r="S1029" i="11"/>
  <c r="S1035" i="11"/>
  <c r="S1041" i="11"/>
  <c r="S1047" i="11"/>
  <c r="S1053" i="11"/>
  <c r="S1059" i="11"/>
  <c r="S1065" i="11"/>
  <c r="S1071" i="11"/>
  <c r="S1077" i="11"/>
  <c r="S1083" i="11"/>
  <c r="S1089" i="11"/>
  <c r="S1095" i="11"/>
  <c r="S1101" i="11"/>
  <c r="S1107" i="11"/>
  <c r="S1113" i="11"/>
  <c r="S1119" i="11"/>
  <c r="S1155" i="11"/>
  <c r="S1191" i="11"/>
  <c r="S1227" i="11"/>
  <c r="S1263" i="11"/>
  <c r="S1299" i="11"/>
  <c r="S1335" i="11"/>
  <c r="S1371" i="11"/>
  <c r="S1407" i="11"/>
  <c r="S1443" i="11"/>
  <c r="S1479" i="11"/>
  <c r="S1515" i="11"/>
  <c r="S1551" i="11"/>
  <c r="S1587" i="11"/>
  <c r="S1623" i="11"/>
  <c r="S1659" i="11"/>
  <c r="S1695" i="11"/>
  <c r="S1731" i="11"/>
  <c r="S1767" i="11"/>
  <c r="S1803" i="11"/>
  <c r="S1839" i="11"/>
  <c r="S1875" i="11"/>
  <c r="S1911" i="11"/>
  <c r="S1959" i="11"/>
  <c r="S2031" i="11"/>
  <c r="S2079" i="11"/>
  <c r="S2133" i="11"/>
  <c r="S2187" i="11"/>
  <c r="R1130" i="11"/>
  <c r="R1562" i="11"/>
  <c r="R1994" i="11"/>
  <c r="P4756" i="11"/>
  <c r="S4756" i="11"/>
  <c r="R4756" i="11"/>
  <c r="P4762" i="11"/>
  <c r="R4762" i="11"/>
  <c r="S4762" i="11"/>
  <c r="P4768" i="11"/>
  <c r="R4768" i="11"/>
  <c r="S4768" i="11"/>
  <c r="P4774" i="11"/>
  <c r="S4774" i="11"/>
  <c r="R4774" i="11"/>
  <c r="P4780" i="11"/>
  <c r="R4780" i="11"/>
  <c r="S4780" i="11"/>
  <c r="P4786" i="11"/>
  <c r="R4786" i="11"/>
  <c r="S4786" i="11"/>
  <c r="P4792" i="11"/>
  <c r="S4792" i="11"/>
  <c r="R4792" i="11"/>
  <c r="P4798" i="11"/>
  <c r="R4798" i="11"/>
  <c r="S4798" i="11"/>
  <c r="P4804" i="11"/>
  <c r="R4804" i="11"/>
  <c r="S4804" i="11"/>
  <c r="P4810" i="11"/>
  <c r="S4810" i="11"/>
  <c r="R4810" i="11"/>
  <c r="P4816" i="11"/>
  <c r="R4816" i="11"/>
  <c r="S4816" i="11"/>
  <c r="P4822" i="11"/>
  <c r="R4822" i="11"/>
  <c r="S4822" i="11"/>
  <c r="P4828" i="11"/>
  <c r="S4828" i="11"/>
  <c r="R4828" i="11"/>
  <c r="P4834" i="11"/>
  <c r="R4834" i="11"/>
  <c r="S4834" i="11"/>
  <c r="P4840" i="11"/>
  <c r="R4840" i="11"/>
  <c r="S4840" i="11"/>
  <c r="P4846" i="11"/>
  <c r="S4846" i="11"/>
  <c r="R4846" i="11"/>
  <c r="P4852" i="11"/>
  <c r="R4852" i="11"/>
  <c r="S4852" i="11"/>
  <c r="P4858" i="11"/>
  <c r="R4858" i="11"/>
  <c r="S4858" i="11"/>
  <c r="P4864" i="11"/>
  <c r="S4864" i="11"/>
  <c r="R4864" i="11"/>
  <c r="P4870" i="11"/>
  <c r="R4870" i="11"/>
  <c r="S4870" i="11"/>
  <c r="P4876" i="11"/>
  <c r="R4876" i="11"/>
  <c r="S4876" i="11"/>
  <c r="P4882" i="11"/>
  <c r="S4882" i="11"/>
  <c r="P4888" i="11"/>
  <c r="R4888" i="11"/>
  <c r="S4888" i="11"/>
  <c r="P4894" i="11"/>
  <c r="R4894" i="11"/>
  <c r="S4894" i="11"/>
  <c r="P4900" i="11"/>
  <c r="S4900" i="11"/>
  <c r="R4900" i="11"/>
  <c r="P4906" i="11"/>
  <c r="R4906" i="11"/>
  <c r="S4906" i="11"/>
  <c r="P4912" i="11"/>
  <c r="R4912" i="11"/>
  <c r="S4912" i="11"/>
  <c r="P4918" i="11"/>
  <c r="S4918" i="11"/>
  <c r="R4918" i="11"/>
  <c r="P4924" i="11"/>
  <c r="R4924" i="11"/>
  <c r="S4924" i="11"/>
  <c r="P4930" i="11"/>
  <c r="R4930" i="11"/>
  <c r="S4930" i="11"/>
  <c r="P4936" i="11"/>
  <c r="S4936" i="11"/>
  <c r="R4936" i="11"/>
  <c r="P4942" i="11"/>
  <c r="R4942" i="11"/>
  <c r="S4942" i="11"/>
  <c r="P4948" i="11"/>
  <c r="R4948" i="11"/>
  <c r="S4948" i="11"/>
  <c r="P4954" i="11"/>
  <c r="S4954" i="11"/>
  <c r="R4954" i="11"/>
  <c r="P4960" i="11"/>
  <c r="R4960" i="11"/>
  <c r="S4960" i="11"/>
  <c r="P4966" i="11"/>
  <c r="R4966" i="11"/>
  <c r="S4966" i="11"/>
  <c r="P4972" i="11"/>
  <c r="S4972" i="11"/>
  <c r="R4972" i="11"/>
  <c r="P4978" i="11"/>
  <c r="R4978" i="11"/>
  <c r="S4978" i="11"/>
  <c r="P4984" i="11"/>
  <c r="R4984" i="11"/>
  <c r="S4984" i="11"/>
  <c r="P4990" i="11"/>
  <c r="S4990" i="11"/>
  <c r="R4990" i="11"/>
  <c r="P4996" i="11"/>
  <c r="R4996" i="11"/>
  <c r="S4996" i="11"/>
  <c r="P5002" i="11"/>
  <c r="R5002" i="11"/>
  <c r="S5002" i="11"/>
  <c r="P5008" i="11"/>
  <c r="S5008" i="11"/>
  <c r="R5008" i="11"/>
  <c r="Q4972" i="11"/>
  <c r="Q4852" i="11"/>
  <c r="Q4834" i="11"/>
  <c r="Q4828" i="11"/>
  <c r="R17" i="11"/>
  <c r="R23" i="11"/>
  <c r="R29" i="11"/>
  <c r="R35" i="11"/>
  <c r="R41" i="11"/>
  <c r="R47" i="11"/>
  <c r="R53" i="11"/>
  <c r="R59" i="11"/>
  <c r="R65" i="11"/>
  <c r="R71" i="11"/>
  <c r="R77" i="11"/>
  <c r="R83" i="11"/>
  <c r="R89" i="11"/>
  <c r="R95" i="11"/>
  <c r="R101" i="11"/>
  <c r="R107" i="11"/>
  <c r="R113" i="11"/>
  <c r="R119" i="11"/>
  <c r="P125" i="11"/>
  <c r="R125" i="11"/>
  <c r="P131" i="11"/>
  <c r="R131" i="11"/>
  <c r="P137" i="11"/>
  <c r="R137" i="11"/>
  <c r="P143" i="11"/>
  <c r="R143" i="11"/>
  <c r="P149" i="11"/>
  <c r="R149" i="11"/>
  <c r="P155" i="11"/>
  <c r="R155" i="11"/>
  <c r="P161" i="11"/>
  <c r="R161" i="11"/>
  <c r="P167" i="11"/>
  <c r="R167" i="11"/>
  <c r="P173" i="11"/>
  <c r="R173" i="11"/>
  <c r="P179" i="11"/>
  <c r="R179" i="11"/>
  <c r="P185" i="11"/>
  <c r="R185" i="11"/>
  <c r="P191" i="11"/>
  <c r="R191" i="11"/>
  <c r="P197" i="11"/>
  <c r="R197" i="11"/>
  <c r="P203" i="11"/>
  <c r="R203" i="11"/>
  <c r="P209" i="11"/>
  <c r="R209" i="11"/>
  <c r="P215" i="11"/>
  <c r="R215" i="11"/>
  <c r="P221" i="11"/>
  <c r="R221" i="11"/>
  <c r="P227" i="11"/>
  <c r="R227" i="11"/>
  <c r="P233" i="11"/>
  <c r="R233" i="11"/>
  <c r="P239" i="11"/>
  <c r="R239" i="11"/>
  <c r="P245" i="11"/>
  <c r="R245" i="11"/>
  <c r="P251" i="11"/>
  <c r="R251" i="11"/>
  <c r="P257" i="11"/>
  <c r="R257" i="11"/>
  <c r="P263" i="11"/>
  <c r="R263" i="11"/>
  <c r="P269" i="11"/>
  <c r="R269" i="11"/>
  <c r="P275" i="11"/>
  <c r="R275" i="11"/>
  <c r="P281" i="11"/>
  <c r="R281" i="11"/>
  <c r="P287" i="11"/>
  <c r="R287" i="11"/>
  <c r="P293" i="11"/>
  <c r="R293" i="11"/>
  <c r="P299" i="11"/>
  <c r="R299" i="11"/>
  <c r="P305" i="11"/>
  <c r="R305" i="11"/>
  <c r="P311" i="11"/>
  <c r="R311" i="11"/>
  <c r="P317" i="11"/>
  <c r="R317" i="11"/>
  <c r="P323" i="11"/>
  <c r="R323" i="11"/>
  <c r="P329" i="11"/>
  <c r="R329" i="11"/>
  <c r="P335" i="11"/>
  <c r="R335" i="11"/>
  <c r="P341" i="11"/>
  <c r="R341" i="11"/>
  <c r="P347" i="11"/>
  <c r="R347" i="11"/>
  <c r="P353" i="11"/>
  <c r="R353" i="11"/>
  <c r="P359" i="11"/>
  <c r="R359" i="11"/>
  <c r="P365" i="11"/>
  <c r="R365" i="11"/>
  <c r="P371" i="11"/>
  <c r="R371" i="11"/>
  <c r="P377" i="11"/>
  <c r="R377" i="11"/>
  <c r="P383" i="11"/>
  <c r="R383" i="11"/>
  <c r="P389" i="11"/>
  <c r="R389" i="11"/>
  <c r="P395" i="11"/>
  <c r="R395" i="11"/>
  <c r="P401" i="11"/>
  <c r="R401" i="11"/>
  <c r="P407" i="11"/>
  <c r="R407" i="11"/>
  <c r="P413" i="11"/>
  <c r="R413" i="11"/>
  <c r="P419" i="11"/>
  <c r="R419" i="11"/>
  <c r="P425" i="11"/>
  <c r="R425" i="11"/>
  <c r="P431" i="11"/>
  <c r="R431" i="11"/>
  <c r="P437" i="11"/>
  <c r="R437" i="11"/>
  <c r="P443" i="11"/>
  <c r="R443" i="11"/>
  <c r="P449" i="11"/>
  <c r="R449" i="11"/>
  <c r="P455" i="11"/>
  <c r="R455" i="11"/>
  <c r="P461" i="11"/>
  <c r="R461" i="11"/>
  <c r="P467" i="11"/>
  <c r="R467" i="11"/>
  <c r="P473" i="11"/>
  <c r="R473" i="11"/>
  <c r="P479" i="11"/>
  <c r="R479" i="11"/>
  <c r="P485" i="11"/>
  <c r="R485" i="11"/>
  <c r="P491" i="11"/>
  <c r="R491" i="11"/>
  <c r="P497" i="11"/>
  <c r="R497" i="11"/>
  <c r="P503" i="11"/>
  <c r="R503" i="11"/>
  <c r="P509" i="11"/>
  <c r="R509" i="11"/>
  <c r="P515" i="11"/>
  <c r="R515" i="11"/>
  <c r="P521" i="11"/>
  <c r="R521" i="11"/>
  <c r="P527" i="11"/>
  <c r="R527" i="11"/>
  <c r="P533" i="11"/>
  <c r="R533" i="11"/>
  <c r="P539" i="11"/>
  <c r="R539" i="11"/>
  <c r="P545" i="11"/>
  <c r="R545" i="11"/>
  <c r="P551" i="11"/>
  <c r="R551" i="11"/>
  <c r="P557" i="11"/>
  <c r="R557" i="11"/>
  <c r="P563" i="11"/>
  <c r="R563" i="11"/>
  <c r="P569" i="11"/>
  <c r="R569" i="11"/>
  <c r="P575" i="11"/>
  <c r="R575" i="11"/>
  <c r="P581" i="11"/>
  <c r="R581" i="11"/>
  <c r="P587" i="11"/>
  <c r="R587" i="11"/>
  <c r="P593" i="11"/>
  <c r="R593" i="11"/>
  <c r="P599" i="11"/>
  <c r="R599" i="11"/>
  <c r="P605" i="11"/>
  <c r="R605" i="11"/>
  <c r="P611" i="11"/>
  <c r="R611" i="11"/>
  <c r="P617" i="11"/>
  <c r="R617" i="11"/>
  <c r="P623" i="11"/>
  <c r="R623" i="11"/>
  <c r="P629" i="11"/>
  <c r="R629" i="11"/>
  <c r="P635" i="11"/>
  <c r="R635" i="11"/>
  <c r="P641" i="11"/>
  <c r="R641" i="11"/>
  <c r="P647" i="11"/>
  <c r="R647" i="11"/>
  <c r="P653" i="11"/>
  <c r="R653" i="11"/>
  <c r="P659" i="11"/>
  <c r="R659" i="11"/>
  <c r="P665" i="11"/>
  <c r="R665" i="11"/>
  <c r="P671" i="11"/>
  <c r="R671" i="11"/>
  <c r="P677" i="11"/>
  <c r="R677" i="11"/>
  <c r="P683" i="11"/>
  <c r="R683" i="11"/>
  <c r="P689" i="11"/>
  <c r="R689" i="11"/>
  <c r="P695" i="11"/>
  <c r="R695" i="11"/>
  <c r="P701" i="11"/>
  <c r="R701" i="11"/>
  <c r="P707" i="11"/>
  <c r="R707" i="11"/>
  <c r="P713" i="11"/>
  <c r="R713" i="11"/>
  <c r="P719" i="11"/>
  <c r="R719" i="11"/>
  <c r="P725" i="11"/>
  <c r="R725" i="11"/>
  <c r="P731" i="11"/>
  <c r="R731" i="11"/>
  <c r="P737" i="11"/>
  <c r="R737" i="11"/>
  <c r="P743" i="11"/>
  <c r="R743" i="11"/>
  <c r="P749" i="11"/>
  <c r="R749" i="11"/>
  <c r="P755" i="11"/>
  <c r="R755" i="11"/>
  <c r="P761" i="11"/>
  <c r="R761" i="11"/>
  <c r="P767" i="11"/>
  <c r="R767" i="11"/>
  <c r="P773" i="11"/>
  <c r="R773" i="11"/>
  <c r="P779" i="11"/>
  <c r="R779" i="11"/>
  <c r="P785" i="11"/>
  <c r="R785" i="11"/>
  <c r="P791" i="11"/>
  <c r="R791" i="11"/>
  <c r="P797" i="11"/>
  <c r="R797" i="11"/>
  <c r="P803" i="11"/>
  <c r="R803" i="11"/>
  <c r="P809" i="11"/>
  <c r="R809" i="11"/>
  <c r="P815" i="11"/>
  <c r="R815" i="11"/>
  <c r="P821" i="11"/>
  <c r="R821" i="11"/>
  <c r="P827" i="11"/>
  <c r="R827" i="11"/>
  <c r="P833" i="11"/>
  <c r="R833" i="11"/>
  <c r="P839" i="11"/>
  <c r="R839" i="11"/>
  <c r="P845" i="11"/>
  <c r="R845" i="11"/>
  <c r="P851" i="11"/>
  <c r="R851" i="11"/>
  <c r="P857" i="11"/>
  <c r="R857" i="11"/>
  <c r="P863" i="11"/>
  <c r="R863" i="11"/>
  <c r="P869" i="11"/>
  <c r="R869" i="11"/>
  <c r="P875" i="11"/>
  <c r="R875" i="11"/>
  <c r="P881" i="11"/>
  <c r="R881" i="11"/>
  <c r="P887" i="11"/>
  <c r="R887" i="11"/>
  <c r="P893" i="11"/>
  <c r="R893" i="11"/>
  <c r="P899" i="11"/>
  <c r="R899" i="11"/>
  <c r="P905" i="11"/>
  <c r="R905" i="11"/>
  <c r="P911" i="11"/>
  <c r="R911" i="11"/>
  <c r="P917" i="11"/>
  <c r="R917" i="11"/>
  <c r="P923" i="11"/>
  <c r="R923" i="11"/>
  <c r="P929" i="11"/>
  <c r="R929" i="11"/>
  <c r="P935" i="11"/>
  <c r="R935" i="11"/>
  <c r="P941" i="11"/>
  <c r="R941" i="11"/>
  <c r="P947" i="11"/>
  <c r="R947" i="11"/>
  <c r="P953" i="11"/>
  <c r="R953" i="11"/>
  <c r="P959" i="11"/>
  <c r="R959" i="11"/>
  <c r="P965" i="11"/>
  <c r="R965" i="11"/>
  <c r="P971" i="11"/>
  <c r="R971" i="11"/>
  <c r="P977" i="11"/>
  <c r="R977" i="11"/>
  <c r="P983" i="11"/>
  <c r="R983" i="11"/>
  <c r="P989" i="11"/>
  <c r="R989" i="11"/>
  <c r="P995" i="11"/>
  <c r="R995" i="11"/>
  <c r="P1001" i="11"/>
  <c r="R1001" i="11"/>
  <c r="P1007" i="11"/>
  <c r="R1007" i="11"/>
  <c r="P1013" i="11"/>
  <c r="R1013" i="11"/>
  <c r="P1019" i="11"/>
  <c r="R1019" i="11"/>
  <c r="P1025" i="11"/>
  <c r="R1025" i="11"/>
  <c r="P1031" i="11"/>
  <c r="R1031" i="11"/>
  <c r="P1037" i="11"/>
  <c r="R1037" i="11"/>
  <c r="P1043" i="11"/>
  <c r="R1043" i="11"/>
  <c r="P1049" i="11"/>
  <c r="R1049" i="11"/>
  <c r="P1055" i="11"/>
  <c r="R1055" i="11"/>
  <c r="P1061" i="11"/>
  <c r="R1061" i="11"/>
  <c r="P1067" i="11"/>
  <c r="R1067" i="11"/>
  <c r="P1073" i="11"/>
  <c r="R1073" i="11"/>
  <c r="P1079" i="11"/>
  <c r="R1079" i="11"/>
  <c r="P1085" i="11"/>
  <c r="R1085" i="11"/>
  <c r="P1091" i="11"/>
  <c r="R1091" i="11"/>
  <c r="P1097" i="11"/>
  <c r="R1097" i="11"/>
  <c r="P1103" i="11"/>
  <c r="R1103" i="11"/>
  <c r="P1109" i="11"/>
  <c r="R1109" i="11"/>
  <c r="P1115" i="11"/>
  <c r="R1115" i="11"/>
  <c r="P1121" i="11"/>
  <c r="R1121" i="11"/>
  <c r="P1127" i="11"/>
  <c r="R1127" i="11"/>
  <c r="P1133" i="11"/>
  <c r="R1133" i="11"/>
  <c r="P1139" i="11"/>
  <c r="R1139" i="11"/>
  <c r="P1145" i="11"/>
  <c r="R1145" i="11"/>
  <c r="P1151" i="11"/>
  <c r="R1151" i="11"/>
  <c r="P1157" i="11"/>
  <c r="R1157" i="11"/>
  <c r="P1163" i="11"/>
  <c r="R1163" i="11"/>
  <c r="P1169" i="11"/>
  <c r="R1169" i="11"/>
  <c r="P1175" i="11"/>
  <c r="R1175" i="11"/>
  <c r="P1181" i="11"/>
  <c r="R1181" i="11"/>
  <c r="P1187" i="11"/>
  <c r="R1187" i="11"/>
  <c r="P1193" i="11"/>
  <c r="R1193" i="11"/>
  <c r="P1199" i="11"/>
  <c r="R1199" i="11"/>
  <c r="P1205" i="11"/>
  <c r="R1205" i="11"/>
  <c r="P1211" i="11"/>
  <c r="R1211" i="11"/>
  <c r="P1217" i="11"/>
  <c r="R1217" i="11"/>
  <c r="P1223" i="11"/>
  <c r="R1223" i="11"/>
  <c r="P1229" i="11"/>
  <c r="R1229" i="11"/>
  <c r="P1235" i="11"/>
  <c r="R1235" i="11"/>
  <c r="P1241" i="11"/>
  <c r="R1241" i="11"/>
  <c r="P1247" i="11"/>
  <c r="R1247" i="11"/>
  <c r="P1253" i="11"/>
  <c r="R1253" i="11"/>
  <c r="P1259" i="11"/>
  <c r="R1259" i="11"/>
  <c r="P1265" i="11"/>
  <c r="R1265" i="11"/>
  <c r="P1271" i="11"/>
  <c r="R1271" i="11"/>
  <c r="P1277" i="11"/>
  <c r="R1277" i="11"/>
  <c r="P1283" i="11"/>
  <c r="R1283" i="11"/>
  <c r="P1289" i="11"/>
  <c r="R1289" i="11"/>
  <c r="P1295" i="11"/>
  <c r="R1295" i="11"/>
  <c r="P1301" i="11"/>
  <c r="R1301" i="11"/>
  <c r="P1307" i="11"/>
  <c r="R1307" i="11"/>
  <c r="P1313" i="11"/>
  <c r="R1313" i="11"/>
  <c r="P1319" i="11"/>
  <c r="R1319" i="11"/>
  <c r="P1325" i="11"/>
  <c r="R1325" i="11"/>
  <c r="P1331" i="11"/>
  <c r="R1331" i="11"/>
  <c r="P1337" i="11"/>
  <c r="R1337" i="11"/>
  <c r="P1343" i="11"/>
  <c r="R1343" i="11"/>
  <c r="P1349" i="11"/>
  <c r="R1349" i="11"/>
  <c r="P1355" i="11"/>
  <c r="R1355" i="11"/>
  <c r="P1361" i="11"/>
  <c r="R1361" i="11"/>
  <c r="P1367" i="11"/>
  <c r="R1367" i="11"/>
  <c r="P1373" i="11"/>
  <c r="R1373" i="11"/>
  <c r="P1379" i="11"/>
  <c r="R1379" i="11"/>
  <c r="P1385" i="11"/>
  <c r="R1385" i="11"/>
  <c r="P1391" i="11"/>
  <c r="R1391" i="11"/>
  <c r="P1397" i="11"/>
  <c r="R1397" i="11"/>
  <c r="P1403" i="11"/>
  <c r="R1403" i="11"/>
  <c r="P1409" i="11"/>
  <c r="R1409" i="11"/>
  <c r="P1415" i="11"/>
  <c r="R1415" i="11"/>
  <c r="P1421" i="11"/>
  <c r="R1421" i="11"/>
  <c r="P1427" i="11"/>
  <c r="R1427" i="11"/>
  <c r="P1433" i="11"/>
  <c r="R1433" i="11"/>
  <c r="P1439" i="11"/>
  <c r="R1439" i="11"/>
  <c r="P1445" i="11"/>
  <c r="R1445" i="11"/>
  <c r="P1451" i="11"/>
  <c r="R1451" i="11"/>
  <c r="P1457" i="11"/>
  <c r="R1457" i="11"/>
  <c r="P1463" i="11"/>
  <c r="R1463" i="11"/>
  <c r="P1469" i="11"/>
  <c r="R1469" i="11"/>
  <c r="P1475" i="11"/>
  <c r="R1475" i="11"/>
  <c r="P1481" i="11"/>
  <c r="R1481" i="11"/>
  <c r="P1487" i="11"/>
  <c r="R1487" i="11"/>
  <c r="P1493" i="11"/>
  <c r="R1493" i="11"/>
  <c r="P1499" i="11"/>
  <c r="R1499" i="11"/>
  <c r="P1505" i="11"/>
  <c r="R1505" i="11"/>
  <c r="P1511" i="11"/>
  <c r="R1511" i="11"/>
  <c r="P1517" i="11"/>
  <c r="R1517" i="11"/>
  <c r="P1523" i="11"/>
  <c r="R1523" i="11"/>
  <c r="P1529" i="11"/>
  <c r="R1529" i="11"/>
  <c r="P1535" i="11"/>
  <c r="R1535" i="11"/>
  <c r="P1541" i="11"/>
  <c r="R1541" i="11"/>
  <c r="P1547" i="11"/>
  <c r="R1547" i="11"/>
  <c r="P1553" i="11"/>
  <c r="R1553" i="11"/>
  <c r="P1559" i="11"/>
  <c r="R1559" i="11"/>
  <c r="P1565" i="11"/>
  <c r="R1565" i="11"/>
  <c r="P1571" i="11"/>
  <c r="R1571" i="11"/>
  <c r="P1577" i="11"/>
  <c r="R1577" i="11"/>
  <c r="P1583" i="11"/>
  <c r="R1583" i="11"/>
  <c r="P1589" i="11"/>
  <c r="R1589" i="11"/>
  <c r="P1595" i="11"/>
  <c r="R1595" i="11"/>
  <c r="P1601" i="11"/>
  <c r="R1601" i="11"/>
  <c r="P1607" i="11"/>
  <c r="R1607" i="11"/>
  <c r="P1613" i="11"/>
  <c r="R1613" i="11"/>
  <c r="P1619" i="11"/>
  <c r="R1619" i="11"/>
  <c r="P1625" i="11"/>
  <c r="R1625" i="11"/>
  <c r="P1631" i="11"/>
  <c r="R1631" i="11"/>
  <c r="P1637" i="11"/>
  <c r="R1637" i="11"/>
  <c r="P1643" i="11"/>
  <c r="R1643" i="11"/>
  <c r="P1649" i="11"/>
  <c r="R1649" i="11"/>
  <c r="P1655" i="11"/>
  <c r="R1655" i="11"/>
  <c r="P1661" i="11"/>
  <c r="R1661" i="11"/>
  <c r="P1667" i="11"/>
  <c r="R1667" i="11"/>
  <c r="P1673" i="11"/>
  <c r="R1673" i="11"/>
  <c r="P1679" i="11"/>
  <c r="R1679" i="11"/>
  <c r="P1685" i="11"/>
  <c r="R1685" i="11"/>
  <c r="P1691" i="11"/>
  <c r="R1691" i="11"/>
  <c r="P1697" i="11"/>
  <c r="R1697" i="11"/>
  <c r="P1703" i="11"/>
  <c r="R1703" i="11"/>
  <c r="P1709" i="11"/>
  <c r="R1709" i="11"/>
  <c r="P1715" i="11"/>
  <c r="R1715" i="11"/>
  <c r="P1721" i="11"/>
  <c r="R1721" i="11"/>
  <c r="P1727" i="11"/>
  <c r="R1727" i="11"/>
  <c r="P1733" i="11"/>
  <c r="R1733" i="11"/>
  <c r="P1739" i="11"/>
  <c r="R1739" i="11"/>
  <c r="P1745" i="11"/>
  <c r="R1745" i="11"/>
  <c r="P1751" i="11"/>
  <c r="R1751" i="11"/>
  <c r="P1757" i="11"/>
  <c r="R1757" i="11"/>
  <c r="P1763" i="11"/>
  <c r="R1763" i="11"/>
  <c r="P1769" i="11"/>
  <c r="R1769" i="11"/>
  <c r="P1775" i="11"/>
  <c r="R1775" i="11"/>
  <c r="P1781" i="11"/>
  <c r="R1781" i="11"/>
  <c r="P1787" i="11"/>
  <c r="R1787" i="11"/>
  <c r="P1793" i="11"/>
  <c r="R1793" i="11"/>
  <c r="P1799" i="11"/>
  <c r="R1799" i="11"/>
  <c r="P1805" i="11"/>
  <c r="R1805" i="11"/>
  <c r="P1811" i="11"/>
  <c r="R1811" i="11"/>
  <c r="P1817" i="11"/>
  <c r="R1817" i="11"/>
  <c r="P1823" i="11"/>
  <c r="R1823" i="11"/>
  <c r="P1829" i="11"/>
  <c r="R1829" i="11"/>
  <c r="P1835" i="11"/>
  <c r="R1835" i="11"/>
  <c r="P1841" i="11"/>
  <c r="R1841" i="11"/>
  <c r="P1847" i="11"/>
  <c r="R1847" i="11"/>
  <c r="P1853" i="11"/>
  <c r="R1853" i="11"/>
  <c r="P1859" i="11"/>
  <c r="R1859" i="11"/>
  <c r="P1865" i="11"/>
  <c r="R1865" i="11"/>
  <c r="P1871" i="11"/>
  <c r="R1871" i="11"/>
  <c r="P1877" i="11"/>
  <c r="R1877" i="11"/>
  <c r="P1883" i="11"/>
  <c r="R1883" i="11"/>
  <c r="P1889" i="11"/>
  <c r="R1889" i="11"/>
  <c r="P1895" i="11"/>
  <c r="R1895" i="11"/>
  <c r="P1901" i="11"/>
  <c r="R1901" i="11"/>
  <c r="P1907" i="11"/>
  <c r="R1907" i="11"/>
  <c r="P1913" i="11"/>
  <c r="R1913" i="11"/>
  <c r="P1919" i="11"/>
  <c r="R1919" i="11"/>
  <c r="P1925" i="11"/>
  <c r="R1925" i="11"/>
  <c r="P1931" i="11"/>
  <c r="R1931" i="11"/>
  <c r="P1937" i="11"/>
  <c r="R1937" i="11"/>
  <c r="P1943" i="11"/>
  <c r="R1943" i="11"/>
  <c r="P1949" i="11"/>
  <c r="R1949" i="11"/>
  <c r="P1955" i="11"/>
  <c r="R1955" i="11"/>
  <c r="S1955" i="11"/>
  <c r="P1961" i="11"/>
  <c r="R1961" i="11"/>
  <c r="S1961" i="11"/>
  <c r="P1967" i="11"/>
  <c r="R1967" i="11"/>
  <c r="S1967" i="11"/>
  <c r="P1973" i="11"/>
  <c r="R1973" i="11"/>
  <c r="P1979" i="11"/>
  <c r="R1979" i="11"/>
  <c r="P1985" i="11"/>
  <c r="R1985" i="11"/>
  <c r="P1991" i="11"/>
  <c r="R1991" i="11"/>
  <c r="S1991" i="11"/>
  <c r="P1997" i="11"/>
  <c r="R1997" i="11"/>
  <c r="S1997" i="11"/>
  <c r="P2003" i="11"/>
  <c r="R2003" i="11"/>
  <c r="S2003" i="11"/>
  <c r="P2009" i="11"/>
  <c r="R2009" i="11"/>
  <c r="P2015" i="11"/>
  <c r="R2015" i="11"/>
  <c r="P2021" i="11"/>
  <c r="R2021" i="11"/>
  <c r="P2027" i="11"/>
  <c r="R2027" i="11"/>
  <c r="S2027" i="11"/>
  <c r="P2033" i="11"/>
  <c r="R2033" i="11"/>
  <c r="S2033" i="11"/>
  <c r="P2039" i="11"/>
  <c r="R2039" i="11"/>
  <c r="S2039" i="11"/>
  <c r="P2045" i="11"/>
  <c r="R2045" i="11"/>
  <c r="S2045" i="11"/>
  <c r="P2051" i="11"/>
  <c r="R2051" i="11"/>
  <c r="P2057" i="11"/>
  <c r="R2057" i="11"/>
  <c r="S2057" i="11"/>
  <c r="P2063" i="11"/>
  <c r="R2063" i="11"/>
  <c r="S2063" i="11"/>
  <c r="P2069" i="11"/>
  <c r="R2069" i="11"/>
  <c r="P2075" i="11"/>
  <c r="R2075" i="11"/>
  <c r="S2075" i="11"/>
  <c r="P2081" i="11"/>
  <c r="R2081" i="11"/>
  <c r="S2081" i="11"/>
  <c r="P2087" i="11"/>
  <c r="R2087" i="11"/>
  <c r="P2093" i="11"/>
  <c r="R2093" i="11"/>
  <c r="S2093" i="11"/>
  <c r="P2099" i="11"/>
  <c r="R2099" i="11"/>
  <c r="S2099" i="11"/>
  <c r="P2105" i="11"/>
  <c r="R2105" i="11"/>
  <c r="P2111" i="11"/>
  <c r="R2111" i="11"/>
  <c r="S2111" i="11"/>
  <c r="P2117" i="11"/>
  <c r="R2117" i="11"/>
  <c r="S2117" i="11"/>
  <c r="P2123" i="11"/>
  <c r="R2123" i="11"/>
  <c r="P2129" i="11"/>
  <c r="R2129" i="11"/>
  <c r="S2129" i="11"/>
  <c r="P2135" i="11"/>
  <c r="R2135" i="11"/>
  <c r="S2135" i="11"/>
  <c r="P2141" i="11"/>
  <c r="R2141" i="11"/>
  <c r="P2147" i="11"/>
  <c r="R2147" i="11"/>
  <c r="S2147" i="11"/>
  <c r="P2153" i="11"/>
  <c r="R2153" i="11"/>
  <c r="S2153" i="11"/>
  <c r="P2159" i="11"/>
  <c r="R2159" i="11"/>
  <c r="P2165" i="11"/>
  <c r="R2165" i="11"/>
  <c r="S2165" i="11"/>
  <c r="P2171" i="11"/>
  <c r="R2171" i="11"/>
  <c r="S2171" i="11"/>
  <c r="P2177" i="11"/>
  <c r="R2177" i="11"/>
  <c r="P2183" i="11"/>
  <c r="R2183" i="11"/>
  <c r="S2183" i="11"/>
  <c r="P2189" i="11"/>
  <c r="R2189" i="11"/>
  <c r="S2189" i="11"/>
  <c r="P2195" i="11"/>
  <c r="R2195" i="11"/>
  <c r="P2201" i="11"/>
  <c r="R2201" i="11"/>
  <c r="S2201" i="11"/>
  <c r="P2207" i="11"/>
  <c r="R2207" i="11"/>
  <c r="S2207" i="11"/>
  <c r="P2213" i="11"/>
  <c r="R2213" i="11"/>
  <c r="P2219" i="11"/>
  <c r="R2219" i="11"/>
  <c r="S2219" i="11"/>
  <c r="P2225" i="11"/>
  <c r="R2225" i="11"/>
  <c r="S2225" i="11"/>
  <c r="P2231" i="11"/>
  <c r="R2231" i="11"/>
  <c r="S2231" i="11"/>
  <c r="P2237" i="11"/>
  <c r="R2237" i="11"/>
  <c r="S2237" i="11"/>
  <c r="P2243" i="11"/>
  <c r="R2243" i="11"/>
  <c r="S2243" i="11"/>
  <c r="P2249" i="11"/>
  <c r="R2249" i="11"/>
  <c r="S2249" i="11"/>
  <c r="P2255" i="11"/>
  <c r="R2255" i="11"/>
  <c r="S2255" i="11"/>
  <c r="P2261" i="11"/>
  <c r="R2261" i="11"/>
  <c r="S2261" i="11"/>
  <c r="P2267" i="11"/>
  <c r="R2267" i="11"/>
  <c r="S2267" i="11"/>
  <c r="P2273" i="11"/>
  <c r="R2273" i="11"/>
  <c r="S2273" i="11"/>
  <c r="P2279" i="11"/>
  <c r="R2279" i="11"/>
  <c r="S2279" i="11"/>
  <c r="P2285" i="11"/>
  <c r="R2285" i="11"/>
  <c r="S2285" i="11"/>
  <c r="P2291" i="11"/>
  <c r="R2291" i="11"/>
  <c r="S2291" i="11"/>
  <c r="P2297" i="11"/>
  <c r="R2297" i="11"/>
  <c r="S2297" i="11"/>
  <c r="P2303" i="11"/>
  <c r="R2303" i="11"/>
  <c r="S2303" i="11"/>
  <c r="P2309" i="11"/>
  <c r="R2309" i="11"/>
  <c r="S2309" i="11"/>
  <c r="P2315" i="11"/>
  <c r="R2315" i="11"/>
  <c r="S2315" i="11"/>
  <c r="P2321" i="11"/>
  <c r="R2321" i="11"/>
  <c r="S2321" i="11"/>
  <c r="P2327" i="11"/>
  <c r="R2327" i="11"/>
  <c r="S2327" i="11"/>
  <c r="P2333" i="11"/>
  <c r="R2333" i="11"/>
  <c r="S2333" i="11"/>
  <c r="P2339" i="11"/>
  <c r="R2339" i="11"/>
  <c r="S2339" i="11"/>
  <c r="P2345" i="11"/>
  <c r="R2345" i="11"/>
  <c r="S2345" i="11"/>
  <c r="P2351" i="11"/>
  <c r="R2351" i="11"/>
  <c r="S2351" i="11"/>
  <c r="P2357" i="11"/>
  <c r="R2357" i="11"/>
  <c r="S2357" i="11"/>
  <c r="P2363" i="11"/>
  <c r="R2363" i="11"/>
  <c r="S2363" i="11"/>
  <c r="P2369" i="11"/>
  <c r="R2369" i="11"/>
  <c r="S2369" i="11"/>
  <c r="P2375" i="11"/>
  <c r="R2375" i="11"/>
  <c r="S2375" i="11"/>
  <c r="P2381" i="11"/>
  <c r="R2381" i="11"/>
  <c r="S2381" i="11"/>
  <c r="P2387" i="11"/>
  <c r="R2387" i="11"/>
  <c r="S2387" i="11"/>
  <c r="P2393" i="11"/>
  <c r="R2393" i="11"/>
  <c r="S2393" i="11"/>
  <c r="P2399" i="11"/>
  <c r="R2399" i="11"/>
  <c r="S2399" i="11"/>
  <c r="P2405" i="11"/>
  <c r="R2405" i="11"/>
  <c r="S2405" i="11"/>
  <c r="P2411" i="11"/>
  <c r="R2411" i="11"/>
  <c r="S2411" i="11"/>
  <c r="P2417" i="11"/>
  <c r="R2417" i="11"/>
  <c r="S2417" i="11"/>
  <c r="P2423" i="11"/>
  <c r="R2423" i="11"/>
  <c r="S2423" i="11"/>
  <c r="P2429" i="11"/>
  <c r="R2429" i="11"/>
  <c r="S2429" i="11"/>
  <c r="P2435" i="11"/>
  <c r="R2435" i="11"/>
  <c r="S2435" i="11"/>
  <c r="P2441" i="11"/>
  <c r="R2441" i="11"/>
  <c r="S2441" i="11"/>
  <c r="P2447" i="11"/>
  <c r="R2447" i="11"/>
  <c r="S2447" i="11"/>
  <c r="P2453" i="11"/>
  <c r="R2453" i="11"/>
  <c r="S2453" i="11"/>
  <c r="P2459" i="11"/>
  <c r="R2459" i="11"/>
  <c r="S2459" i="11"/>
  <c r="P2465" i="11"/>
  <c r="R2465" i="11"/>
  <c r="S2465" i="11"/>
  <c r="P2471" i="11"/>
  <c r="R2471" i="11"/>
  <c r="S2471" i="11"/>
  <c r="P2477" i="11"/>
  <c r="R2477" i="11"/>
  <c r="S2477" i="11"/>
  <c r="P2483" i="11"/>
  <c r="R2483" i="11"/>
  <c r="S2483" i="11"/>
  <c r="P2489" i="11"/>
  <c r="R2489" i="11"/>
  <c r="S2489" i="11"/>
  <c r="P2495" i="11"/>
  <c r="R2495" i="11"/>
  <c r="S2495" i="11"/>
  <c r="P2501" i="11"/>
  <c r="R2501" i="11"/>
  <c r="S2501" i="11"/>
  <c r="P2507" i="11"/>
  <c r="R2507" i="11"/>
  <c r="S2507" i="11"/>
  <c r="P2513" i="11"/>
  <c r="R2513" i="11"/>
  <c r="S2513" i="11"/>
  <c r="P2519" i="11"/>
  <c r="R2519" i="11"/>
  <c r="S2519" i="11"/>
  <c r="P2525" i="11"/>
  <c r="S2525" i="11"/>
  <c r="R2525" i="11"/>
  <c r="P2531" i="11"/>
  <c r="S2531" i="11"/>
  <c r="R2531" i="11"/>
  <c r="P2537" i="11"/>
  <c r="R2537" i="11"/>
  <c r="S2537" i="11"/>
  <c r="P2543" i="11"/>
  <c r="R2543" i="11"/>
  <c r="S2543" i="11"/>
  <c r="P2549" i="11"/>
  <c r="S2549" i="11"/>
  <c r="R2549" i="11"/>
  <c r="P2555" i="11"/>
  <c r="S2555" i="11"/>
  <c r="R2555" i="11"/>
  <c r="P2561" i="11"/>
  <c r="R2561" i="11"/>
  <c r="S2561" i="11"/>
  <c r="P2567" i="11"/>
  <c r="R2567" i="11"/>
  <c r="S2567" i="11"/>
  <c r="P2573" i="11"/>
  <c r="S2573" i="11"/>
  <c r="R2573" i="11"/>
  <c r="P2579" i="11"/>
  <c r="S2579" i="11"/>
  <c r="R2579" i="11"/>
  <c r="P2585" i="11"/>
  <c r="R2585" i="11"/>
  <c r="S2585" i="11"/>
  <c r="P2591" i="11"/>
  <c r="R2591" i="11"/>
  <c r="S2591" i="11"/>
  <c r="P2597" i="11"/>
  <c r="S2597" i="11"/>
  <c r="R2597" i="11"/>
  <c r="P2603" i="11"/>
  <c r="S2603" i="11"/>
  <c r="R2603" i="11"/>
  <c r="P2609" i="11"/>
  <c r="R2609" i="11"/>
  <c r="S2609" i="11"/>
  <c r="P2615" i="11"/>
  <c r="R2615" i="11"/>
  <c r="S2615" i="11"/>
  <c r="P2621" i="11"/>
  <c r="S2621" i="11"/>
  <c r="R2621" i="11"/>
  <c r="P2627" i="11"/>
  <c r="S2627" i="11"/>
  <c r="R2627" i="11"/>
  <c r="P2633" i="11"/>
  <c r="R2633" i="11"/>
  <c r="S2633" i="11"/>
  <c r="P2639" i="11"/>
  <c r="R2639" i="11"/>
  <c r="S2639" i="11"/>
  <c r="P2645" i="11"/>
  <c r="S2645" i="11"/>
  <c r="R2645" i="11"/>
  <c r="P2651" i="11"/>
  <c r="S2651" i="11"/>
  <c r="R2651" i="11"/>
  <c r="P2657" i="11"/>
  <c r="R2657" i="11"/>
  <c r="S2657" i="11"/>
  <c r="P2663" i="11"/>
  <c r="R2663" i="11"/>
  <c r="S2663" i="11"/>
  <c r="P2669" i="11"/>
  <c r="S2669" i="11"/>
  <c r="R2669" i="11"/>
  <c r="P2675" i="11"/>
  <c r="S2675" i="11"/>
  <c r="R2675" i="11"/>
  <c r="P2681" i="11"/>
  <c r="R2681" i="11"/>
  <c r="S2681" i="11"/>
  <c r="P2687" i="11"/>
  <c r="R2687" i="11"/>
  <c r="S2687" i="11"/>
  <c r="P2693" i="11"/>
  <c r="S2693" i="11"/>
  <c r="R2693" i="11"/>
  <c r="P2699" i="11"/>
  <c r="S2699" i="11"/>
  <c r="R2699" i="11"/>
  <c r="P2705" i="11"/>
  <c r="R2705" i="11"/>
  <c r="S2705" i="11"/>
  <c r="P2711" i="11"/>
  <c r="R2711" i="11"/>
  <c r="S2711" i="11"/>
  <c r="P2717" i="11"/>
  <c r="S2717" i="11"/>
  <c r="R2717" i="11"/>
  <c r="P2723" i="11"/>
  <c r="S2723" i="11"/>
  <c r="R2723" i="11"/>
  <c r="P2729" i="11"/>
  <c r="R2729" i="11"/>
  <c r="S2729" i="11"/>
  <c r="P2735" i="11"/>
  <c r="R2735" i="11"/>
  <c r="S2735" i="11"/>
  <c r="P2741" i="11"/>
  <c r="S2741" i="11"/>
  <c r="R2741" i="11"/>
  <c r="P2747" i="11"/>
  <c r="S2747" i="11"/>
  <c r="R2747" i="11"/>
  <c r="P2753" i="11"/>
  <c r="R2753" i="11"/>
  <c r="S2753" i="11"/>
  <c r="P2759" i="11"/>
  <c r="R2759" i="11"/>
  <c r="S2759" i="11"/>
  <c r="P2765" i="11"/>
  <c r="S2765" i="11"/>
  <c r="R2765" i="11"/>
  <c r="P2771" i="11"/>
  <c r="S2771" i="11"/>
  <c r="R2771" i="11"/>
  <c r="P2777" i="11"/>
  <c r="R2777" i="11"/>
  <c r="S2777" i="11"/>
  <c r="P2783" i="11"/>
  <c r="R2783" i="11"/>
  <c r="S2783" i="11"/>
  <c r="P2789" i="11"/>
  <c r="S2789" i="11"/>
  <c r="R2789" i="11"/>
  <c r="P2795" i="11"/>
  <c r="S2795" i="11"/>
  <c r="R2795" i="11"/>
  <c r="P2801" i="11"/>
  <c r="R2801" i="11"/>
  <c r="S2801" i="11"/>
  <c r="P2807" i="11"/>
  <c r="R2807" i="11"/>
  <c r="S2807" i="11"/>
  <c r="P2813" i="11"/>
  <c r="S2813" i="11"/>
  <c r="R2813" i="11"/>
  <c r="P2819" i="11"/>
  <c r="S2819" i="11"/>
  <c r="R2819" i="11"/>
  <c r="P2825" i="11"/>
  <c r="R2825" i="11"/>
  <c r="S2825" i="11"/>
  <c r="P2831" i="11"/>
  <c r="R2831" i="11"/>
  <c r="S2831" i="11"/>
  <c r="P2837" i="11"/>
  <c r="S2837" i="11"/>
  <c r="R2837" i="11"/>
  <c r="P2843" i="11"/>
  <c r="S2843" i="11"/>
  <c r="R2843" i="11"/>
  <c r="P2849" i="11"/>
  <c r="R2849" i="11"/>
  <c r="S2849" i="11"/>
  <c r="P2855" i="11"/>
  <c r="R2855" i="11"/>
  <c r="S2855" i="11"/>
  <c r="P2861" i="11"/>
  <c r="S2861" i="11"/>
  <c r="R2861" i="11"/>
  <c r="P2867" i="11"/>
  <c r="S2867" i="11"/>
  <c r="R2867" i="11"/>
  <c r="P2873" i="11"/>
  <c r="R2873" i="11"/>
  <c r="S2873" i="11"/>
  <c r="P2879" i="11"/>
  <c r="R2879" i="11"/>
  <c r="S2879" i="11"/>
  <c r="P2885" i="11"/>
  <c r="S2885" i="11"/>
  <c r="R2885" i="11"/>
  <c r="P2891" i="11"/>
  <c r="S2891" i="11"/>
  <c r="R2891" i="11"/>
  <c r="P2897" i="11"/>
  <c r="R2897" i="11"/>
  <c r="S2897" i="11"/>
  <c r="P2903" i="11"/>
  <c r="R2903" i="11"/>
  <c r="S2903" i="11"/>
  <c r="P2909" i="11"/>
  <c r="S2909" i="11"/>
  <c r="R2909" i="11"/>
  <c r="P2915" i="11"/>
  <c r="S2915" i="11"/>
  <c r="R2915" i="11"/>
  <c r="P2921" i="11"/>
  <c r="R2921" i="11"/>
  <c r="S2921" i="11"/>
  <c r="P2927" i="11"/>
  <c r="R2927" i="11"/>
  <c r="S2927" i="11"/>
  <c r="P2933" i="11"/>
  <c r="S2933" i="11"/>
  <c r="R2933" i="11"/>
  <c r="P2939" i="11"/>
  <c r="S2939" i="11"/>
  <c r="R2939" i="11"/>
  <c r="P2945" i="11"/>
  <c r="R2945" i="11"/>
  <c r="S2945" i="11"/>
  <c r="P2951" i="11"/>
  <c r="R2951" i="11"/>
  <c r="S2951" i="11"/>
  <c r="P2957" i="11"/>
  <c r="S2957" i="11"/>
  <c r="R2957" i="11"/>
  <c r="P2963" i="11"/>
  <c r="S2963" i="11"/>
  <c r="R2963" i="11"/>
  <c r="P2969" i="11"/>
  <c r="R2969" i="11"/>
  <c r="S2969" i="11"/>
  <c r="P2975" i="11"/>
  <c r="R2975" i="11"/>
  <c r="S2975" i="11"/>
  <c r="P2981" i="11"/>
  <c r="S2981" i="11"/>
  <c r="R2981" i="11"/>
  <c r="P2987" i="11"/>
  <c r="S2987" i="11"/>
  <c r="R2987" i="11"/>
  <c r="P2993" i="11"/>
  <c r="R2993" i="11"/>
  <c r="S2993" i="11"/>
  <c r="P2999" i="11"/>
  <c r="R2999" i="11"/>
  <c r="S2999" i="11"/>
  <c r="P3005" i="11"/>
  <c r="S3005" i="11"/>
  <c r="R3005" i="11"/>
  <c r="P3011" i="11"/>
  <c r="S3011" i="11"/>
  <c r="R3011" i="11"/>
  <c r="P3017" i="11"/>
  <c r="R3017" i="11"/>
  <c r="S3017" i="11"/>
  <c r="P3023" i="11"/>
  <c r="R3023" i="11"/>
  <c r="S3023" i="11"/>
  <c r="P3029" i="11"/>
  <c r="S3029" i="11"/>
  <c r="R3029" i="11"/>
  <c r="P3035" i="11"/>
  <c r="S3035" i="11"/>
  <c r="R3035" i="11"/>
  <c r="P3041" i="11"/>
  <c r="R3041" i="11"/>
  <c r="S3041" i="11"/>
  <c r="P3047" i="11"/>
  <c r="R3047" i="11"/>
  <c r="S3047" i="11"/>
  <c r="P3053" i="11"/>
  <c r="S3053" i="11"/>
  <c r="R3053" i="11"/>
  <c r="P3059" i="11"/>
  <c r="S3059" i="11"/>
  <c r="R3059" i="11"/>
  <c r="P3065" i="11"/>
  <c r="R3065" i="11"/>
  <c r="S3065" i="11"/>
  <c r="P3071" i="11"/>
  <c r="R3071" i="11"/>
  <c r="S3071" i="11"/>
  <c r="P3077" i="11"/>
  <c r="S3077" i="11"/>
  <c r="R3077" i="11"/>
  <c r="P3083" i="11"/>
  <c r="S3083" i="11"/>
  <c r="R3083" i="11"/>
  <c r="P3089" i="11"/>
  <c r="R3089" i="11"/>
  <c r="S3089" i="11"/>
  <c r="P3095" i="11"/>
  <c r="R3095" i="11"/>
  <c r="S3095" i="11"/>
  <c r="P3101" i="11"/>
  <c r="S3101" i="11"/>
  <c r="R3101" i="11"/>
  <c r="P3107" i="11"/>
  <c r="S3107" i="11"/>
  <c r="R3107" i="11"/>
  <c r="P3113" i="11"/>
  <c r="R3113" i="11"/>
  <c r="S3113" i="11"/>
  <c r="P3119" i="11"/>
  <c r="R3119" i="11"/>
  <c r="S3119" i="11"/>
  <c r="P3125" i="11"/>
  <c r="S3125" i="11"/>
  <c r="R3125" i="11"/>
  <c r="P3131" i="11"/>
  <c r="S3131" i="11"/>
  <c r="R3131" i="11"/>
  <c r="P3137" i="11"/>
  <c r="R3137" i="11"/>
  <c r="S3137" i="11"/>
  <c r="P3143" i="11"/>
  <c r="R3143" i="11"/>
  <c r="S3143" i="11"/>
  <c r="P3149" i="11"/>
  <c r="S3149" i="11"/>
  <c r="R3149" i="11"/>
  <c r="P3155" i="11"/>
  <c r="S3155" i="11"/>
  <c r="R3155" i="11"/>
  <c r="P3161" i="11"/>
  <c r="R3161" i="11"/>
  <c r="S3161" i="11"/>
  <c r="P3167" i="11"/>
  <c r="R3167" i="11"/>
  <c r="S3167" i="11"/>
  <c r="P3173" i="11"/>
  <c r="S3173" i="11"/>
  <c r="R3173" i="11"/>
  <c r="P3179" i="11"/>
  <c r="S3179" i="11"/>
  <c r="R3179" i="11"/>
  <c r="P3185" i="11"/>
  <c r="R3185" i="11"/>
  <c r="S3185" i="11"/>
  <c r="P3191" i="11"/>
  <c r="R3191" i="11"/>
  <c r="S3191" i="11"/>
  <c r="P3197" i="11"/>
  <c r="S3197" i="11"/>
  <c r="R3197" i="11"/>
  <c r="P3203" i="11"/>
  <c r="S3203" i="11"/>
  <c r="R3203" i="11"/>
  <c r="P3209" i="11"/>
  <c r="R3209" i="11"/>
  <c r="S3209" i="11"/>
  <c r="P3215" i="11"/>
  <c r="R3215" i="11"/>
  <c r="S3215" i="11"/>
  <c r="P3221" i="11"/>
  <c r="S3221" i="11"/>
  <c r="R3221" i="11"/>
  <c r="P3227" i="11"/>
  <c r="S3227" i="11"/>
  <c r="R3227" i="11"/>
  <c r="P3233" i="11"/>
  <c r="R3233" i="11"/>
  <c r="S3233" i="11"/>
  <c r="P3239" i="11"/>
  <c r="R3239" i="11"/>
  <c r="S3239" i="11"/>
  <c r="P3245" i="11"/>
  <c r="S3245" i="11"/>
  <c r="R3245" i="11"/>
  <c r="P3251" i="11"/>
  <c r="S3251" i="11"/>
  <c r="R3251" i="11"/>
  <c r="P3257" i="11"/>
  <c r="R3257" i="11"/>
  <c r="S3257" i="11"/>
  <c r="P3263" i="11"/>
  <c r="R3263" i="11"/>
  <c r="S3263" i="11"/>
  <c r="P3269" i="11"/>
  <c r="S3269" i="11"/>
  <c r="R3269" i="11"/>
  <c r="P3275" i="11"/>
  <c r="S3275" i="11"/>
  <c r="R3275" i="11"/>
  <c r="P3281" i="11"/>
  <c r="R3281" i="11"/>
  <c r="S3281" i="11"/>
  <c r="P3287" i="11"/>
  <c r="R3287" i="11"/>
  <c r="S3287" i="11"/>
  <c r="P3293" i="11"/>
  <c r="S3293" i="11"/>
  <c r="R3293" i="11"/>
  <c r="P3299" i="11"/>
  <c r="S3299" i="11"/>
  <c r="R3299" i="11"/>
  <c r="P3305" i="11"/>
  <c r="R3305" i="11"/>
  <c r="S3305" i="11"/>
  <c r="P3311" i="11"/>
  <c r="R3311" i="11"/>
  <c r="S3311" i="11"/>
  <c r="P3317" i="11"/>
  <c r="S3317" i="11"/>
  <c r="R3317" i="11"/>
  <c r="P3323" i="11"/>
  <c r="S3323" i="11"/>
  <c r="R3323" i="11"/>
  <c r="P3329" i="11"/>
  <c r="R3329" i="11"/>
  <c r="S3329" i="11"/>
  <c r="P3335" i="11"/>
  <c r="R3335" i="11"/>
  <c r="S3335" i="11"/>
  <c r="P3341" i="11"/>
  <c r="S3341" i="11"/>
  <c r="R3341" i="11"/>
  <c r="P3347" i="11"/>
  <c r="S3347" i="11"/>
  <c r="R3347" i="11"/>
  <c r="P3353" i="11"/>
  <c r="R3353" i="11"/>
  <c r="S3353" i="11"/>
  <c r="P3359" i="11"/>
  <c r="R3359" i="11"/>
  <c r="S3359" i="11"/>
  <c r="P3365" i="11"/>
  <c r="S3365" i="11"/>
  <c r="R3365" i="11"/>
  <c r="P3371" i="11"/>
  <c r="S3371" i="11"/>
  <c r="R3371" i="11"/>
  <c r="P3377" i="11"/>
  <c r="R3377" i="11"/>
  <c r="S3377" i="11"/>
  <c r="P3383" i="11"/>
  <c r="R3383" i="11"/>
  <c r="S3383" i="11"/>
  <c r="P3389" i="11"/>
  <c r="S3389" i="11"/>
  <c r="R3389" i="11"/>
  <c r="P3395" i="11"/>
  <c r="S3395" i="11"/>
  <c r="R3395" i="11"/>
  <c r="P3401" i="11"/>
  <c r="R3401" i="11"/>
  <c r="S3401" i="11"/>
  <c r="P3407" i="11"/>
  <c r="R3407" i="11"/>
  <c r="S3407" i="11"/>
  <c r="P3413" i="11"/>
  <c r="S3413" i="11"/>
  <c r="R3413" i="11"/>
  <c r="P3419" i="11"/>
  <c r="S3419" i="11"/>
  <c r="R3419" i="11"/>
  <c r="P3425" i="11"/>
  <c r="R3425" i="11"/>
  <c r="S3425" i="11"/>
  <c r="P3431" i="11"/>
  <c r="R3431" i="11"/>
  <c r="S3431" i="11"/>
  <c r="P3437" i="11"/>
  <c r="S3437" i="11"/>
  <c r="R3437" i="11"/>
  <c r="P3443" i="11"/>
  <c r="S3443" i="11"/>
  <c r="R3443" i="11"/>
  <c r="P3449" i="11"/>
  <c r="R3449" i="11"/>
  <c r="S3449" i="11"/>
  <c r="P3455" i="11"/>
  <c r="R3455" i="11"/>
  <c r="S3455" i="11"/>
  <c r="P3461" i="11"/>
  <c r="S3461" i="11"/>
  <c r="R3461" i="11"/>
  <c r="P3467" i="11"/>
  <c r="S3467" i="11"/>
  <c r="R3467" i="11"/>
  <c r="P3473" i="11"/>
  <c r="R3473" i="11"/>
  <c r="S3473" i="11"/>
  <c r="P3479" i="11"/>
  <c r="R3479" i="11"/>
  <c r="S3479" i="11"/>
  <c r="P3485" i="11"/>
  <c r="S3485" i="11"/>
  <c r="R3485" i="11"/>
  <c r="P3491" i="11"/>
  <c r="S3491" i="11"/>
  <c r="R3491" i="11"/>
  <c r="P3497" i="11"/>
  <c r="R3497" i="11"/>
  <c r="S3497" i="11"/>
  <c r="P3503" i="11"/>
  <c r="R3503" i="11"/>
  <c r="S3503" i="11"/>
  <c r="P3509" i="11"/>
  <c r="S3509" i="11"/>
  <c r="R3509" i="11"/>
  <c r="P3515" i="11"/>
  <c r="S3515" i="11"/>
  <c r="R3515" i="11"/>
  <c r="P3521" i="11"/>
  <c r="R3521" i="11"/>
  <c r="S3521" i="11"/>
  <c r="P3527" i="11"/>
  <c r="R3527" i="11"/>
  <c r="S3527" i="11"/>
  <c r="P3533" i="11"/>
  <c r="S3533" i="11"/>
  <c r="R3533" i="11"/>
  <c r="P3539" i="11"/>
  <c r="S3539" i="11"/>
  <c r="R3539" i="11"/>
  <c r="P3545" i="11"/>
  <c r="R3545" i="11"/>
  <c r="S3545" i="11"/>
  <c r="P3551" i="11"/>
  <c r="R3551" i="11"/>
  <c r="S3551" i="11"/>
  <c r="P3557" i="11"/>
  <c r="S3557" i="11"/>
  <c r="R3557" i="11"/>
  <c r="P3563" i="11"/>
  <c r="S3563" i="11"/>
  <c r="R3563" i="11"/>
  <c r="P3569" i="11"/>
  <c r="R3569" i="11"/>
  <c r="S3569" i="11"/>
  <c r="P3575" i="11"/>
  <c r="R3575" i="11"/>
  <c r="S3575" i="11"/>
  <c r="P3581" i="11"/>
  <c r="S3581" i="11"/>
  <c r="R3581" i="11"/>
  <c r="P3587" i="11"/>
  <c r="S3587" i="11"/>
  <c r="R3587" i="11"/>
  <c r="P3593" i="11"/>
  <c r="R3593" i="11"/>
  <c r="S3593" i="11"/>
  <c r="P3599" i="11"/>
  <c r="R3599" i="11"/>
  <c r="S3599" i="11"/>
  <c r="P3605" i="11"/>
  <c r="S3605" i="11"/>
  <c r="R3605" i="11"/>
  <c r="P3611" i="11"/>
  <c r="S3611" i="11"/>
  <c r="R3611" i="11"/>
  <c r="P3617" i="11"/>
  <c r="R3617" i="11"/>
  <c r="S3617" i="11"/>
  <c r="P3623" i="11"/>
  <c r="R3623" i="11"/>
  <c r="S3623" i="11"/>
  <c r="P3629" i="11"/>
  <c r="S3629" i="11"/>
  <c r="R3629" i="11"/>
  <c r="P3635" i="11"/>
  <c r="S3635" i="11"/>
  <c r="R3635" i="11"/>
  <c r="P3641" i="11"/>
  <c r="R3641" i="11"/>
  <c r="S3641" i="11"/>
  <c r="P3647" i="11"/>
  <c r="R3647" i="11"/>
  <c r="S3647" i="11"/>
  <c r="P3653" i="11"/>
  <c r="S3653" i="11"/>
  <c r="R3653" i="11"/>
  <c r="P3659" i="11"/>
  <c r="S3659" i="11"/>
  <c r="R3659" i="11"/>
  <c r="P3665" i="11"/>
  <c r="R3665" i="11"/>
  <c r="S3665" i="11"/>
  <c r="P3671" i="11"/>
  <c r="R3671" i="11"/>
  <c r="S3671" i="11"/>
  <c r="P3677" i="11"/>
  <c r="S3677" i="11"/>
  <c r="R3677" i="11"/>
  <c r="P3683" i="11"/>
  <c r="S3683" i="11"/>
  <c r="R3683" i="11"/>
  <c r="P3689" i="11"/>
  <c r="R3689" i="11"/>
  <c r="S3689" i="11"/>
  <c r="P3695" i="11"/>
  <c r="R3695" i="11"/>
  <c r="S3695" i="11"/>
  <c r="P3701" i="11"/>
  <c r="S3701" i="11"/>
  <c r="R3701" i="11"/>
  <c r="P3707" i="11"/>
  <c r="S3707" i="11"/>
  <c r="R3707" i="11"/>
  <c r="P3713" i="11"/>
  <c r="R3713" i="11"/>
  <c r="S3713" i="11"/>
  <c r="P3719" i="11"/>
  <c r="R3719" i="11"/>
  <c r="S3719" i="11"/>
  <c r="P3725" i="11"/>
  <c r="S3725" i="11"/>
  <c r="R3725" i="11"/>
  <c r="P3731" i="11"/>
  <c r="S3731" i="11"/>
  <c r="R3731" i="11"/>
  <c r="P3737" i="11"/>
  <c r="R3737" i="11"/>
  <c r="S3737" i="11"/>
  <c r="P3743" i="11"/>
  <c r="R3743" i="11"/>
  <c r="S3743" i="11"/>
  <c r="P3749" i="11"/>
  <c r="S3749" i="11"/>
  <c r="R3749" i="11"/>
  <c r="P3755" i="11"/>
  <c r="S3755" i="11"/>
  <c r="R3755" i="11"/>
  <c r="P3761" i="11"/>
  <c r="R3761" i="11"/>
  <c r="S3761" i="11"/>
  <c r="P3767" i="11"/>
  <c r="R3767" i="11"/>
  <c r="S3767" i="11"/>
  <c r="P3773" i="11"/>
  <c r="S3773" i="11"/>
  <c r="R3773" i="11"/>
  <c r="P3779" i="11"/>
  <c r="S3779" i="11"/>
  <c r="R3779" i="11"/>
  <c r="P3785" i="11"/>
  <c r="R3785" i="11"/>
  <c r="S3785" i="11"/>
  <c r="P3791" i="11"/>
  <c r="R3791" i="11"/>
  <c r="S3791" i="11"/>
  <c r="P3797" i="11"/>
  <c r="S3797" i="11"/>
  <c r="R3797" i="11"/>
  <c r="P3803" i="11"/>
  <c r="S3803" i="11"/>
  <c r="R3803" i="11"/>
  <c r="P3809" i="11"/>
  <c r="R3809" i="11"/>
  <c r="S3809" i="11"/>
  <c r="P3815" i="11"/>
  <c r="R3815" i="11"/>
  <c r="S3815" i="11"/>
  <c r="P3821" i="11"/>
  <c r="S3821" i="11"/>
  <c r="R3821" i="11"/>
  <c r="P3827" i="11"/>
  <c r="S3827" i="11"/>
  <c r="R3827" i="11"/>
  <c r="P3833" i="11"/>
  <c r="R3833" i="11"/>
  <c r="S3833" i="11"/>
  <c r="P3839" i="11"/>
  <c r="R3839" i="11"/>
  <c r="S3839" i="11"/>
  <c r="P3845" i="11"/>
  <c r="S3845" i="11"/>
  <c r="R3845" i="11"/>
  <c r="P3851" i="11"/>
  <c r="S3851" i="11"/>
  <c r="R3851" i="11"/>
  <c r="P3857" i="11"/>
  <c r="R3857" i="11"/>
  <c r="S3857" i="11"/>
  <c r="P3863" i="11"/>
  <c r="R3863" i="11"/>
  <c r="S3863" i="11"/>
  <c r="P3869" i="11"/>
  <c r="S3869" i="11"/>
  <c r="R3869" i="11"/>
  <c r="P3875" i="11"/>
  <c r="S3875" i="11"/>
  <c r="R3875" i="11"/>
  <c r="P3881" i="11"/>
  <c r="R3881" i="11"/>
  <c r="S3881" i="11"/>
  <c r="P3887" i="11"/>
  <c r="R3887" i="11"/>
  <c r="S3887" i="11"/>
  <c r="P3893" i="11"/>
  <c r="S3893" i="11"/>
  <c r="R3893" i="11"/>
  <c r="P3899" i="11"/>
  <c r="S3899" i="11"/>
  <c r="R3899" i="11"/>
  <c r="P3905" i="11"/>
  <c r="R3905" i="11"/>
  <c r="S3905" i="11"/>
  <c r="P3911" i="11"/>
  <c r="R3911" i="11"/>
  <c r="S3911" i="11"/>
  <c r="P3917" i="11"/>
  <c r="S3917" i="11"/>
  <c r="R3917" i="11"/>
  <c r="P3923" i="11"/>
  <c r="S3923" i="11"/>
  <c r="R3923" i="11"/>
  <c r="P3929" i="11"/>
  <c r="R3929" i="11"/>
  <c r="S3929" i="11"/>
  <c r="P3935" i="11"/>
  <c r="R3935" i="11"/>
  <c r="S3935" i="11"/>
  <c r="P3941" i="11"/>
  <c r="S3941" i="11"/>
  <c r="R3941" i="11"/>
  <c r="P3947" i="11"/>
  <c r="S3947" i="11"/>
  <c r="R3947" i="11"/>
  <c r="P3953" i="11"/>
  <c r="R3953" i="11"/>
  <c r="S3953" i="11"/>
  <c r="P3959" i="11"/>
  <c r="R3959" i="11"/>
  <c r="S3959" i="11"/>
  <c r="P3965" i="11"/>
  <c r="S3965" i="11"/>
  <c r="R3965" i="11"/>
  <c r="P3971" i="11"/>
  <c r="S3971" i="11"/>
  <c r="R3971" i="11"/>
  <c r="P3977" i="11"/>
  <c r="R3977" i="11"/>
  <c r="S3977" i="11"/>
  <c r="P3983" i="11"/>
  <c r="R3983" i="11"/>
  <c r="S3983" i="11"/>
  <c r="P3989" i="11"/>
  <c r="S3989" i="11"/>
  <c r="R3989" i="11"/>
  <c r="P3995" i="11"/>
  <c r="S3995" i="11"/>
  <c r="R3995" i="11"/>
  <c r="P4001" i="11"/>
  <c r="R4001" i="11"/>
  <c r="S4001" i="11"/>
  <c r="P4007" i="11"/>
  <c r="R4007" i="11"/>
  <c r="S4007" i="11"/>
  <c r="P4013" i="11"/>
  <c r="S4013" i="11"/>
  <c r="R4013" i="11"/>
  <c r="P4019" i="11"/>
  <c r="S4019" i="11"/>
  <c r="R4019" i="11"/>
  <c r="P4025" i="11"/>
  <c r="R4025" i="11"/>
  <c r="S4025" i="11"/>
  <c r="P4031" i="11"/>
  <c r="R4031" i="11"/>
  <c r="S4031" i="11"/>
  <c r="P4037" i="11"/>
  <c r="S4037" i="11"/>
  <c r="R4037" i="11"/>
  <c r="P4043" i="11"/>
  <c r="S4043" i="11"/>
  <c r="R4043" i="11"/>
  <c r="P4049" i="11"/>
  <c r="R4049" i="11"/>
  <c r="S4049" i="11"/>
  <c r="P4055" i="11"/>
  <c r="R4055" i="11"/>
  <c r="S4055" i="11"/>
  <c r="P4061" i="11"/>
  <c r="S4061" i="11"/>
  <c r="R4061" i="11"/>
  <c r="P4067" i="11"/>
  <c r="S4067" i="11"/>
  <c r="R4067" i="11"/>
  <c r="P4073" i="11"/>
  <c r="R4073" i="11"/>
  <c r="S4073" i="11"/>
  <c r="P4079" i="11"/>
  <c r="R4079" i="11"/>
  <c r="S4079" i="11"/>
  <c r="P4085" i="11"/>
  <c r="S4085" i="11"/>
  <c r="R4085" i="11"/>
  <c r="P4091" i="11"/>
  <c r="S4091" i="11"/>
  <c r="R4091" i="11"/>
  <c r="P4097" i="11"/>
  <c r="R4097" i="11"/>
  <c r="S4097" i="11"/>
  <c r="P4103" i="11"/>
  <c r="R4103" i="11"/>
  <c r="S4103" i="11"/>
  <c r="P4109" i="11"/>
  <c r="S4109" i="11"/>
  <c r="R4109" i="11"/>
  <c r="P4115" i="11"/>
  <c r="S4115" i="11"/>
  <c r="R4115" i="11"/>
  <c r="P4121" i="11"/>
  <c r="R4121" i="11"/>
  <c r="S4121" i="11"/>
  <c r="P4127" i="11"/>
  <c r="R4127" i="11"/>
  <c r="S4127" i="11"/>
  <c r="P4133" i="11"/>
  <c r="S4133" i="11"/>
  <c r="R4133" i="11"/>
  <c r="P4139" i="11"/>
  <c r="S4139" i="11"/>
  <c r="R4139" i="11"/>
  <c r="P4145" i="11"/>
  <c r="R4145" i="11"/>
  <c r="S4145" i="11"/>
  <c r="P4151" i="11"/>
  <c r="R4151" i="11"/>
  <c r="S4151" i="11"/>
  <c r="P4157" i="11"/>
  <c r="S4157" i="11"/>
  <c r="R4157" i="11"/>
  <c r="P4163" i="11"/>
  <c r="S4163" i="11"/>
  <c r="R4163" i="11"/>
  <c r="P4169" i="11"/>
  <c r="R4169" i="11"/>
  <c r="S4169" i="11"/>
  <c r="P4175" i="11"/>
  <c r="R4175" i="11"/>
  <c r="S4175" i="11"/>
  <c r="P4181" i="11"/>
  <c r="S4181" i="11"/>
  <c r="R4181" i="11"/>
  <c r="P4187" i="11"/>
  <c r="S4187" i="11"/>
  <c r="R4187" i="11"/>
  <c r="P4193" i="11"/>
  <c r="R4193" i="11"/>
  <c r="S4193" i="11"/>
  <c r="P4199" i="11"/>
  <c r="R4199" i="11"/>
  <c r="S4199" i="11"/>
  <c r="P4205" i="11"/>
  <c r="S4205" i="11"/>
  <c r="R4205" i="11"/>
  <c r="P4211" i="11"/>
  <c r="S4211" i="11"/>
  <c r="R4211" i="11"/>
  <c r="P4217" i="11"/>
  <c r="R4217" i="11"/>
  <c r="S4217" i="11"/>
  <c r="P4223" i="11"/>
  <c r="R4223" i="11"/>
  <c r="S4223" i="11"/>
  <c r="P4229" i="11"/>
  <c r="S4229" i="11"/>
  <c r="R4229" i="11"/>
  <c r="P4235" i="11"/>
  <c r="S4235" i="11"/>
  <c r="R4235" i="11"/>
  <c r="P4241" i="11"/>
  <c r="R4241" i="11"/>
  <c r="S4241" i="11"/>
  <c r="P4247" i="11"/>
  <c r="R4247" i="11"/>
  <c r="S4247" i="11"/>
  <c r="P4253" i="11"/>
  <c r="S4253" i="11"/>
  <c r="R4253" i="11"/>
  <c r="P4259" i="11"/>
  <c r="S4259" i="11"/>
  <c r="R4259" i="11"/>
  <c r="P4265" i="11"/>
  <c r="R4265" i="11"/>
  <c r="S4265" i="11"/>
  <c r="P4271" i="11"/>
  <c r="R4271" i="11"/>
  <c r="S4271" i="11"/>
  <c r="P4277" i="11"/>
  <c r="S4277" i="11"/>
  <c r="R4277" i="11"/>
  <c r="P4283" i="11"/>
  <c r="S4283" i="11"/>
  <c r="R4283" i="11"/>
  <c r="P4289" i="11"/>
  <c r="R4289" i="11"/>
  <c r="S4289" i="11"/>
  <c r="P4295" i="11"/>
  <c r="R4295" i="11"/>
  <c r="S4295" i="11"/>
  <c r="P4301" i="11"/>
  <c r="S4301" i="11"/>
  <c r="R4301" i="11"/>
  <c r="P4307" i="11"/>
  <c r="R4307" i="11"/>
  <c r="S4307" i="11"/>
  <c r="P4313" i="11"/>
  <c r="S4313" i="11"/>
  <c r="R4313" i="11"/>
  <c r="P4319" i="11"/>
  <c r="R4319" i="11"/>
  <c r="S4319" i="11"/>
  <c r="P4325" i="11"/>
  <c r="R4325" i="11"/>
  <c r="S4325" i="11"/>
  <c r="P4331" i="11"/>
  <c r="R4331" i="11"/>
  <c r="S4331" i="11"/>
  <c r="P4337" i="11"/>
  <c r="S4337" i="11"/>
  <c r="P4343" i="11"/>
  <c r="R4343" i="11"/>
  <c r="S4343" i="11"/>
  <c r="P4349" i="11"/>
  <c r="S4349" i="11"/>
  <c r="R4349" i="11"/>
  <c r="P4355" i="11"/>
  <c r="R4355" i="11"/>
  <c r="S4355" i="11"/>
  <c r="P4361" i="11"/>
  <c r="R4361" i="11"/>
  <c r="S4361" i="11"/>
  <c r="P4367" i="11"/>
  <c r="R4367" i="11"/>
  <c r="S4367" i="11"/>
  <c r="P4373" i="11"/>
  <c r="S4373" i="11"/>
  <c r="R4373" i="11"/>
  <c r="P4379" i="11"/>
  <c r="R4379" i="11"/>
  <c r="S4379" i="11"/>
  <c r="P4385" i="11"/>
  <c r="S4385" i="11"/>
  <c r="R4385" i="11"/>
  <c r="P4391" i="11"/>
  <c r="R4391" i="11"/>
  <c r="S4391" i="11"/>
  <c r="P4397" i="11"/>
  <c r="R4397" i="11"/>
  <c r="S4397" i="11"/>
  <c r="P4403" i="11"/>
  <c r="R4403" i="11"/>
  <c r="S4403" i="11"/>
  <c r="P4409" i="11"/>
  <c r="S4409" i="11"/>
  <c r="R4409" i="11"/>
  <c r="P4415" i="11"/>
  <c r="R4415" i="11"/>
  <c r="S4415" i="11"/>
  <c r="P4421" i="11"/>
  <c r="S4421" i="11"/>
  <c r="R4421" i="11"/>
  <c r="P4427" i="11"/>
  <c r="R4427" i="11"/>
  <c r="S4427" i="11"/>
  <c r="P4433" i="11"/>
  <c r="R4433" i="11"/>
  <c r="S4433" i="11"/>
  <c r="P4439" i="11"/>
  <c r="R4439" i="11"/>
  <c r="S4439" i="11"/>
  <c r="P4445" i="11"/>
  <c r="S4445" i="11"/>
  <c r="R4445" i="11"/>
  <c r="P4451" i="11"/>
  <c r="R4451" i="11"/>
  <c r="S4451" i="11"/>
  <c r="P4457" i="11"/>
  <c r="S4457" i="11"/>
  <c r="R4457" i="11"/>
  <c r="P4463" i="11"/>
  <c r="R4463" i="11"/>
  <c r="S4463" i="11"/>
  <c r="P4469" i="11"/>
  <c r="R4469" i="11"/>
  <c r="S4469" i="11"/>
  <c r="P4475" i="11"/>
  <c r="R4475" i="11"/>
  <c r="P4481" i="11"/>
  <c r="S4481" i="11"/>
  <c r="R4481" i="11"/>
  <c r="P4487" i="11"/>
  <c r="R4487" i="11"/>
  <c r="S4487" i="11"/>
  <c r="P4493" i="11"/>
  <c r="S4493" i="11"/>
  <c r="R4493" i="11"/>
  <c r="P4499" i="11"/>
  <c r="R4499" i="11"/>
  <c r="S4499" i="11"/>
  <c r="P4505" i="11"/>
  <c r="R4505" i="11"/>
  <c r="S4505" i="11"/>
  <c r="P4511" i="11"/>
  <c r="R4511" i="11"/>
  <c r="S4511" i="11"/>
  <c r="P4517" i="11"/>
  <c r="S4517" i="11"/>
  <c r="R4517" i="11"/>
  <c r="P4523" i="11"/>
  <c r="R4523" i="11"/>
  <c r="P4529" i="11"/>
  <c r="S4529" i="11"/>
  <c r="R4529" i="11"/>
  <c r="P4535" i="11"/>
  <c r="R4535" i="11"/>
  <c r="S4535" i="11"/>
  <c r="P4541" i="11"/>
  <c r="R4541" i="11"/>
  <c r="S4541" i="11"/>
  <c r="P4547" i="11"/>
  <c r="R4547" i="11"/>
  <c r="S4547" i="11"/>
  <c r="P4553" i="11"/>
  <c r="R4553" i="11"/>
  <c r="S4553" i="11"/>
  <c r="P4559" i="11"/>
  <c r="R4559" i="11"/>
  <c r="S4559" i="11"/>
  <c r="P4565" i="11"/>
  <c r="S4565" i="11"/>
  <c r="R4565" i="11"/>
  <c r="P4571" i="11"/>
  <c r="R4571" i="11"/>
  <c r="S4571" i="11"/>
  <c r="P4577" i="11"/>
  <c r="R4577" i="11"/>
  <c r="P4583" i="11"/>
  <c r="S4583" i="11"/>
  <c r="R4583" i="11"/>
  <c r="P4589" i="11"/>
  <c r="R4589" i="11"/>
  <c r="S4589" i="11"/>
  <c r="P4595" i="11"/>
  <c r="R4595" i="11"/>
  <c r="S4595" i="11"/>
  <c r="P4601" i="11"/>
  <c r="R4601" i="11"/>
  <c r="S4601" i="11"/>
  <c r="P4607" i="11"/>
  <c r="R4607" i="11"/>
  <c r="S4607" i="11"/>
  <c r="P4613" i="11"/>
  <c r="R4613" i="11"/>
  <c r="S4613" i="11"/>
  <c r="P4619" i="11"/>
  <c r="S4619" i="11"/>
  <c r="R4619" i="11"/>
  <c r="P4625" i="11"/>
  <c r="R4625" i="11"/>
  <c r="S4625" i="11"/>
  <c r="P4631" i="11"/>
  <c r="R4631" i="11"/>
  <c r="P4637" i="11"/>
  <c r="S4637" i="11"/>
  <c r="R4637" i="11"/>
  <c r="P4643" i="11"/>
  <c r="R4643" i="11"/>
  <c r="S4643" i="11"/>
  <c r="P4649" i="11"/>
  <c r="R4649" i="11"/>
  <c r="S4649" i="11"/>
  <c r="P4655" i="11"/>
  <c r="R4655" i="11"/>
  <c r="S4655" i="11"/>
  <c r="P4661" i="11"/>
  <c r="R4661" i="11"/>
  <c r="S4661" i="11"/>
  <c r="P4667" i="11"/>
  <c r="R4667" i="11"/>
  <c r="S4667" i="11"/>
  <c r="P4673" i="11"/>
  <c r="S4673" i="11"/>
  <c r="R4673" i="11"/>
  <c r="P4679" i="11"/>
  <c r="R4679" i="11"/>
  <c r="S4679" i="11"/>
  <c r="P4685" i="11"/>
  <c r="R4685" i="11"/>
  <c r="P4691" i="11"/>
  <c r="S4691" i="11"/>
  <c r="R4691" i="11"/>
  <c r="P4697" i="11"/>
  <c r="R4697" i="11"/>
  <c r="S4697" i="11"/>
  <c r="P4703" i="11"/>
  <c r="R4703" i="11"/>
  <c r="S4703" i="11"/>
  <c r="P4709" i="11"/>
  <c r="R4709" i="11"/>
  <c r="S4709" i="11"/>
  <c r="P4715" i="11"/>
  <c r="R4715" i="11"/>
  <c r="S4715" i="11"/>
  <c r="P4721" i="11"/>
  <c r="R4721" i="11"/>
  <c r="S4721" i="11"/>
  <c r="P4727" i="11"/>
  <c r="S4727" i="11"/>
  <c r="R4727" i="11"/>
  <c r="P4733" i="11"/>
  <c r="R4733" i="11"/>
  <c r="S4733" i="11"/>
  <c r="P4739" i="11"/>
  <c r="R4739" i="11"/>
  <c r="P4745" i="11"/>
  <c r="S4745" i="11"/>
  <c r="R4745" i="11"/>
  <c r="P4751" i="11"/>
  <c r="R4751" i="11"/>
  <c r="S4751" i="11"/>
  <c r="P4757" i="11"/>
  <c r="R4757" i="11"/>
  <c r="S4757" i="11"/>
  <c r="P4763" i="11"/>
  <c r="R4763" i="11"/>
  <c r="S4763" i="11"/>
  <c r="P4769" i="11"/>
  <c r="R4769" i="11"/>
  <c r="S4769" i="11"/>
  <c r="P4775" i="11"/>
  <c r="R4775" i="11"/>
  <c r="S4775" i="11"/>
  <c r="P4781" i="11"/>
  <c r="S4781" i="11"/>
  <c r="R4781" i="11"/>
  <c r="P4787" i="11"/>
  <c r="R4787" i="11"/>
  <c r="S4787" i="11"/>
  <c r="P4793" i="11"/>
  <c r="R4793" i="11"/>
  <c r="P4799" i="11"/>
  <c r="S4799" i="11"/>
  <c r="R4799" i="11"/>
  <c r="P4805" i="11"/>
  <c r="R4805" i="11"/>
  <c r="S4805" i="11"/>
  <c r="P4811" i="11"/>
  <c r="R4811" i="11"/>
  <c r="S4811" i="11"/>
  <c r="P4817" i="11"/>
  <c r="R4817" i="11"/>
  <c r="S4817" i="11"/>
  <c r="P4823" i="11"/>
  <c r="R4823" i="11"/>
  <c r="S4823" i="11"/>
  <c r="P4829" i="11"/>
  <c r="R4829" i="11"/>
  <c r="S4829" i="11"/>
  <c r="P4835" i="11"/>
  <c r="S4835" i="11"/>
  <c r="R4835" i="11"/>
  <c r="P4841" i="11"/>
  <c r="R4841" i="11"/>
  <c r="S4841" i="11"/>
  <c r="P4847" i="11"/>
  <c r="R4847" i="11"/>
  <c r="P4853" i="11"/>
  <c r="S4853" i="11"/>
  <c r="R4853" i="11"/>
  <c r="P4859" i="11"/>
  <c r="R4859" i="11"/>
  <c r="S4859" i="11"/>
  <c r="P4865" i="11"/>
  <c r="R4865" i="11"/>
  <c r="S4865" i="11"/>
  <c r="P4871" i="11"/>
  <c r="R4871" i="11"/>
  <c r="S4871" i="11"/>
  <c r="P4877" i="11"/>
  <c r="R4877" i="11"/>
  <c r="S4877" i="11"/>
  <c r="P4883" i="11"/>
  <c r="R4883" i="11"/>
  <c r="S4883" i="11"/>
  <c r="P4889" i="11"/>
  <c r="S4889" i="11"/>
  <c r="R4889" i="11"/>
  <c r="P4895" i="11"/>
  <c r="R4895" i="11"/>
  <c r="S4895" i="11"/>
  <c r="P4901" i="11"/>
  <c r="R4901" i="11"/>
  <c r="P4907" i="11"/>
  <c r="S4907" i="11"/>
  <c r="R4907" i="11"/>
  <c r="P4913" i="11"/>
  <c r="R4913" i="11"/>
  <c r="S4913" i="11"/>
  <c r="P4919" i="11"/>
  <c r="R4919" i="11"/>
  <c r="S4919" i="11"/>
  <c r="P4925" i="11"/>
  <c r="R4925" i="11"/>
  <c r="S4925" i="11"/>
  <c r="P4931" i="11"/>
  <c r="R4931" i="11"/>
  <c r="S4931" i="11"/>
  <c r="P4937" i="11"/>
  <c r="R4937" i="11"/>
  <c r="S4937" i="11"/>
  <c r="P4943" i="11"/>
  <c r="S4943" i="11"/>
  <c r="R4943" i="11"/>
  <c r="P4949" i="11"/>
  <c r="R4949" i="11"/>
  <c r="S4949" i="11"/>
  <c r="P4955" i="11"/>
  <c r="R4955" i="11"/>
  <c r="P4961" i="11"/>
  <c r="S4961" i="11"/>
  <c r="R4961" i="11"/>
  <c r="P4967" i="11"/>
  <c r="R4967" i="11"/>
  <c r="S4967" i="11"/>
  <c r="P4973" i="11"/>
  <c r="R4973" i="11"/>
  <c r="S4973" i="11"/>
  <c r="P4979" i="11"/>
  <c r="R4979" i="11"/>
  <c r="S4979" i="11"/>
  <c r="P4985" i="11"/>
  <c r="R4985" i="11"/>
  <c r="S4985" i="11"/>
  <c r="P4991" i="11"/>
  <c r="R4991" i="11"/>
  <c r="S4991" i="11"/>
  <c r="P4997" i="11"/>
  <c r="S4997" i="11"/>
  <c r="R4997" i="11"/>
  <c r="P5003" i="11"/>
  <c r="R5003" i="11"/>
  <c r="S5003" i="11"/>
  <c r="P5009" i="11"/>
  <c r="R5009" i="11"/>
  <c r="S17" i="11"/>
  <c r="S23" i="11"/>
  <c r="S29" i="11"/>
  <c r="S35" i="11"/>
  <c r="S41" i="11"/>
  <c r="S47" i="11"/>
  <c r="S53" i="11"/>
  <c r="S59" i="11"/>
  <c r="S65" i="11"/>
  <c r="S71" i="11"/>
  <c r="S77" i="11"/>
  <c r="S83" i="11"/>
  <c r="S89" i="11"/>
  <c r="S95" i="11"/>
  <c r="S101" i="11"/>
  <c r="S107" i="11"/>
  <c r="S113" i="11"/>
  <c r="S119" i="11"/>
  <c r="S125" i="11"/>
  <c r="S131" i="11"/>
  <c r="S137" i="11"/>
  <c r="S143" i="11"/>
  <c r="S149" i="11"/>
  <c r="S155" i="11"/>
  <c r="S161" i="11"/>
  <c r="S167" i="11"/>
  <c r="S173" i="11"/>
  <c r="S179" i="11"/>
  <c r="S185" i="11"/>
  <c r="S191" i="11"/>
  <c r="S197" i="11"/>
  <c r="S203" i="11"/>
  <c r="S209" i="11"/>
  <c r="S215" i="11"/>
  <c r="S221" i="11"/>
  <c r="S227" i="11"/>
  <c r="S233" i="11"/>
  <c r="S239" i="11"/>
  <c r="S245" i="11"/>
  <c r="S251" i="11"/>
  <c r="S257" i="11"/>
  <c r="S263" i="11"/>
  <c r="S269" i="11"/>
  <c r="S275" i="11"/>
  <c r="S281" i="11"/>
  <c r="S287" i="11"/>
  <c r="S293" i="11"/>
  <c r="S299" i="11"/>
  <c r="S305" i="11"/>
  <c r="S311" i="11"/>
  <c r="S317" i="11"/>
  <c r="S323" i="11"/>
  <c r="S329" i="11"/>
  <c r="S335" i="11"/>
  <c r="S341" i="11"/>
  <c r="S347" i="11"/>
  <c r="S353" i="11"/>
  <c r="S359" i="11"/>
  <c r="S365" i="11"/>
  <c r="S371" i="11"/>
  <c r="S377" i="11"/>
  <c r="S383" i="11"/>
  <c r="S389" i="11"/>
  <c r="S395" i="11"/>
  <c r="S401" i="11"/>
  <c r="S407" i="11"/>
  <c r="S413" i="11"/>
  <c r="S419" i="11"/>
  <c r="S425" i="11"/>
  <c r="S431" i="11"/>
  <c r="S437" i="11"/>
  <c r="S443" i="11"/>
  <c r="S449" i="11"/>
  <c r="S455" i="11"/>
  <c r="S461" i="11"/>
  <c r="S467" i="11"/>
  <c r="S473" i="11"/>
  <c r="S479" i="11"/>
  <c r="S485" i="11"/>
  <c r="S491" i="11"/>
  <c r="S497" i="11"/>
  <c r="S503" i="11"/>
  <c r="S509" i="11"/>
  <c r="S515" i="11"/>
  <c r="S521" i="11"/>
  <c r="S527" i="11"/>
  <c r="S533" i="11"/>
  <c r="S539" i="11"/>
  <c r="S545" i="11"/>
  <c r="S551" i="11"/>
  <c r="S557" i="11"/>
  <c r="S563" i="11"/>
  <c r="S569" i="11"/>
  <c r="S575" i="11"/>
  <c r="S581" i="11"/>
  <c r="S587" i="11"/>
  <c r="S593" i="11"/>
  <c r="S599" i="11"/>
  <c r="S605" i="11"/>
  <c r="S611" i="11"/>
  <c r="S617" i="11"/>
  <c r="S623" i="11"/>
  <c r="S629" i="11"/>
  <c r="S635" i="11"/>
  <c r="S641" i="11"/>
  <c r="S647" i="11"/>
  <c r="S653" i="11"/>
  <c r="S659" i="11"/>
  <c r="S665" i="11"/>
  <c r="S671" i="11"/>
  <c r="S677" i="11"/>
  <c r="S683" i="11"/>
  <c r="S689" i="11"/>
  <c r="S695" i="11"/>
  <c r="S701" i="11"/>
  <c r="S707" i="11"/>
  <c r="S713" i="11"/>
  <c r="S719" i="11"/>
  <c r="S725" i="11"/>
  <c r="S731" i="11"/>
  <c r="S737" i="11"/>
  <c r="S743" i="11"/>
  <c r="S749" i="11"/>
  <c r="S755" i="11"/>
  <c r="S761" i="11"/>
  <c r="S767" i="11"/>
  <c r="S773" i="11"/>
  <c r="S779" i="11"/>
  <c r="S785" i="11"/>
  <c r="S791" i="11"/>
  <c r="S797" i="11"/>
  <c r="S803" i="11"/>
  <c r="S809" i="11"/>
  <c r="S815" i="11"/>
  <c r="S821" i="11"/>
  <c r="S827" i="11"/>
  <c r="S833" i="11"/>
  <c r="S839" i="11"/>
  <c r="S845" i="11"/>
  <c r="S851" i="11"/>
  <c r="S857" i="11"/>
  <c r="S863" i="11"/>
  <c r="S869" i="11"/>
  <c r="S875" i="11"/>
  <c r="S881" i="11"/>
  <c r="S887" i="11"/>
  <c r="S893" i="11"/>
  <c r="S899" i="11"/>
  <c r="S905" i="11"/>
  <c r="S911" i="11"/>
  <c r="S917" i="11"/>
  <c r="S923" i="11"/>
  <c r="S929" i="11"/>
  <c r="S935" i="11"/>
  <c r="S941" i="11"/>
  <c r="S947" i="11"/>
  <c r="S953" i="11"/>
  <c r="S959" i="11"/>
  <c r="S965" i="11"/>
  <c r="S971" i="11"/>
  <c r="S977" i="11"/>
  <c r="S983" i="11"/>
  <c r="S989" i="11"/>
  <c r="S995" i="11"/>
  <c r="S1001" i="11"/>
  <c r="S1007" i="11"/>
  <c r="S1013" i="11"/>
  <c r="S1019" i="11"/>
  <c r="S1025" i="11"/>
  <c r="S1031" i="11"/>
  <c r="S1037" i="11"/>
  <c r="S1043" i="11"/>
  <c r="S1049" i="11"/>
  <c r="S1055" i="11"/>
  <c r="S1061" i="11"/>
  <c r="S1067" i="11"/>
  <c r="S1073" i="11"/>
  <c r="S1079" i="11"/>
  <c r="S1085" i="11"/>
  <c r="S1091" i="11"/>
  <c r="S1097" i="11"/>
  <c r="S1103" i="11"/>
  <c r="S1109" i="11"/>
  <c r="S1115" i="11"/>
  <c r="S1143" i="11"/>
  <c r="S1151" i="11"/>
  <c r="S1179" i="11"/>
  <c r="S1187" i="11"/>
  <c r="S1215" i="11"/>
  <c r="S1223" i="11"/>
  <c r="S1251" i="11"/>
  <c r="S1259" i="11"/>
  <c r="S1287" i="11"/>
  <c r="S1295" i="11"/>
  <c r="S1323" i="11"/>
  <c r="S1331" i="11"/>
  <c r="S1359" i="11"/>
  <c r="S1367" i="11"/>
  <c r="S1395" i="11"/>
  <c r="S1403" i="11"/>
  <c r="S1431" i="11"/>
  <c r="S1439" i="11"/>
  <c r="S1467" i="11"/>
  <c r="S1475" i="11"/>
  <c r="S1503" i="11"/>
  <c r="S1511" i="11"/>
  <c r="S1539" i="11"/>
  <c r="S1547" i="11"/>
  <c r="S1575" i="11"/>
  <c r="S1583" i="11"/>
  <c r="S1611" i="11"/>
  <c r="S1619" i="11"/>
  <c r="S1647" i="11"/>
  <c r="S1655" i="11"/>
  <c r="S1683" i="11"/>
  <c r="S1691" i="11"/>
  <c r="S1719" i="11"/>
  <c r="S1727" i="11"/>
  <c r="S1755" i="11"/>
  <c r="S1763" i="11"/>
  <c r="S1791" i="11"/>
  <c r="S1799" i="11"/>
  <c r="S1827" i="11"/>
  <c r="S1835" i="11"/>
  <c r="S1863" i="11"/>
  <c r="S1871" i="11"/>
  <c r="S1899" i="11"/>
  <c r="S1907" i="11"/>
  <c r="S1931" i="11"/>
  <c r="S1965" i="11"/>
  <c r="S1979" i="11"/>
  <c r="S1994" i="11"/>
  <c r="S2037" i="11"/>
  <c r="S2061" i="11"/>
  <c r="S2087" i="11"/>
  <c r="S2115" i="11"/>
  <c r="S2141" i="11"/>
  <c r="S2169" i="11"/>
  <c r="S2195" i="11"/>
  <c r="S2223" i="11"/>
  <c r="S4685" i="11"/>
  <c r="S5009" i="11"/>
  <c r="R1274" i="11"/>
  <c r="R1706" i="11"/>
  <c r="Q4846" i="11"/>
  <c r="Q4858" i="11"/>
  <c r="Q4810" i="11"/>
  <c r="Q4984" i="11"/>
  <c r="Q4786" i="11"/>
  <c r="Q14" i="11"/>
  <c r="Q12" i="11"/>
  <c r="W11" i="11"/>
  <c r="R18" i="11"/>
  <c r="R24" i="11"/>
  <c r="R30" i="11"/>
  <c r="R36" i="11"/>
  <c r="R42" i="11"/>
  <c r="R48" i="11"/>
  <c r="R54" i="11"/>
  <c r="R60" i="11"/>
  <c r="R66" i="11"/>
  <c r="R72" i="11"/>
  <c r="R78" i="11"/>
  <c r="R84" i="11"/>
  <c r="R90" i="11"/>
  <c r="R96" i="11"/>
  <c r="R102" i="11"/>
  <c r="R108" i="11"/>
  <c r="R114" i="11"/>
  <c r="R120" i="11"/>
  <c r="P126" i="11"/>
  <c r="R126" i="11"/>
  <c r="P132" i="11"/>
  <c r="R132" i="11"/>
  <c r="P138" i="11"/>
  <c r="R138" i="11"/>
  <c r="P144" i="11"/>
  <c r="R144" i="11"/>
  <c r="P150" i="11"/>
  <c r="R150" i="11"/>
  <c r="P156" i="11"/>
  <c r="R156" i="11"/>
  <c r="P162" i="11"/>
  <c r="R162" i="11"/>
  <c r="P168" i="11"/>
  <c r="R168" i="11"/>
  <c r="P174" i="11"/>
  <c r="R174" i="11"/>
  <c r="P180" i="11"/>
  <c r="R180" i="11"/>
  <c r="P186" i="11"/>
  <c r="R186" i="11"/>
  <c r="P192" i="11"/>
  <c r="R192" i="11"/>
  <c r="P198" i="11"/>
  <c r="R198" i="11"/>
  <c r="P204" i="11"/>
  <c r="R204" i="11"/>
  <c r="P210" i="11"/>
  <c r="R210" i="11"/>
  <c r="P216" i="11"/>
  <c r="R216" i="11"/>
  <c r="P222" i="11"/>
  <c r="R222" i="11"/>
  <c r="P228" i="11"/>
  <c r="R228" i="11"/>
  <c r="P234" i="11"/>
  <c r="R234" i="11"/>
  <c r="P240" i="11"/>
  <c r="R240" i="11"/>
  <c r="P246" i="11"/>
  <c r="R246" i="11"/>
  <c r="P252" i="11"/>
  <c r="R252" i="11"/>
  <c r="P258" i="11"/>
  <c r="R258" i="11"/>
  <c r="P264" i="11"/>
  <c r="R264" i="11"/>
  <c r="P270" i="11"/>
  <c r="R270" i="11"/>
  <c r="P276" i="11"/>
  <c r="R276" i="11"/>
  <c r="P282" i="11"/>
  <c r="R282" i="11"/>
  <c r="P288" i="11"/>
  <c r="R288" i="11"/>
  <c r="P294" i="11"/>
  <c r="R294" i="11"/>
  <c r="P300" i="11"/>
  <c r="R300" i="11"/>
  <c r="P306" i="11"/>
  <c r="R306" i="11"/>
  <c r="P312" i="11"/>
  <c r="R312" i="11"/>
  <c r="P318" i="11"/>
  <c r="R318" i="11"/>
  <c r="P324" i="11"/>
  <c r="R324" i="11"/>
  <c r="P330" i="11"/>
  <c r="R330" i="11"/>
  <c r="P336" i="11"/>
  <c r="R336" i="11"/>
  <c r="P342" i="11"/>
  <c r="R342" i="11"/>
  <c r="P348" i="11"/>
  <c r="R348" i="11"/>
  <c r="P354" i="11"/>
  <c r="R354" i="11"/>
  <c r="P360" i="11"/>
  <c r="R360" i="11"/>
  <c r="P366" i="11"/>
  <c r="R366" i="11"/>
  <c r="P372" i="11"/>
  <c r="R372" i="11"/>
  <c r="P378" i="11"/>
  <c r="R378" i="11"/>
  <c r="P384" i="11"/>
  <c r="R384" i="11"/>
  <c r="P390" i="11"/>
  <c r="R390" i="11"/>
  <c r="P396" i="11"/>
  <c r="R396" i="11"/>
  <c r="P402" i="11"/>
  <c r="R402" i="11"/>
  <c r="P408" i="11"/>
  <c r="R408" i="11"/>
  <c r="P414" i="11"/>
  <c r="R414" i="11"/>
  <c r="P420" i="11"/>
  <c r="R420" i="11"/>
  <c r="P426" i="11"/>
  <c r="R426" i="11"/>
  <c r="P432" i="11"/>
  <c r="R432" i="11"/>
  <c r="P438" i="11"/>
  <c r="R438" i="11"/>
  <c r="P444" i="11"/>
  <c r="R444" i="11"/>
  <c r="P450" i="11"/>
  <c r="R450" i="11"/>
  <c r="P456" i="11"/>
  <c r="R456" i="11"/>
  <c r="P462" i="11"/>
  <c r="R462" i="11"/>
  <c r="P468" i="11"/>
  <c r="R468" i="11"/>
  <c r="P474" i="11"/>
  <c r="R474" i="11"/>
  <c r="P480" i="11"/>
  <c r="R480" i="11"/>
  <c r="P486" i="11"/>
  <c r="R486" i="11"/>
  <c r="P492" i="11"/>
  <c r="R492" i="11"/>
  <c r="P498" i="11"/>
  <c r="R498" i="11"/>
  <c r="P504" i="11"/>
  <c r="R504" i="11"/>
  <c r="P510" i="11"/>
  <c r="R510" i="11"/>
  <c r="P516" i="11"/>
  <c r="R516" i="11"/>
  <c r="P522" i="11"/>
  <c r="R522" i="11"/>
  <c r="P528" i="11"/>
  <c r="R528" i="11"/>
  <c r="P534" i="11"/>
  <c r="R534" i="11"/>
  <c r="P540" i="11"/>
  <c r="R540" i="11"/>
  <c r="P546" i="11"/>
  <c r="R546" i="11"/>
  <c r="P552" i="11"/>
  <c r="R552" i="11"/>
  <c r="P558" i="11"/>
  <c r="R558" i="11"/>
  <c r="P564" i="11"/>
  <c r="R564" i="11"/>
  <c r="P570" i="11"/>
  <c r="R570" i="11"/>
  <c r="P576" i="11"/>
  <c r="R576" i="11"/>
  <c r="P582" i="11"/>
  <c r="R582" i="11"/>
  <c r="P588" i="11"/>
  <c r="R588" i="11"/>
  <c r="P594" i="11"/>
  <c r="R594" i="11"/>
  <c r="P600" i="11"/>
  <c r="R600" i="11"/>
  <c r="P606" i="11"/>
  <c r="R606" i="11"/>
  <c r="P612" i="11"/>
  <c r="R612" i="11"/>
  <c r="P618" i="11"/>
  <c r="R618" i="11"/>
  <c r="P624" i="11"/>
  <c r="R624" i="11"/>
  <c r="P630" i="11"/>
  <c r="R630" i="11"/>
  <c r="P636" i="11"/>
  <c r="R636" i="11"/>
  <c r="P642" i="11"/>
  <c r="R642" i="11"/>
  <c r="P648" i="11"/>
  <c r="R648" i="11"/>
  <c r="P654" i="11"/>
  <c r="R654" i="11"/>
  <c r="P660" i="11"/>
  <c r="R660" i="11"/>
  <c r="P666" i="11"/>
  <c r="R666" i="11"/>
  <c r="P672" i="11"/>
  <c r="R672" i="11"/>
  <c r="P678" i="11"/>
  <c r="R678" i="11"/>
  <c r="P684" i="11"/>
  <c r="R684" i="11"/>
  <c r="P690" i="11"/>
  <c r="R690" i="11"/>
  <c r="P696" i="11"/>
  <c r="R696" i="11"/>
  <c r="P702" i="11"/>
  <c r="R702" i="11"/>
  <c r="P708" i="11"/>
  <c r="R708" i="11"/>
  <c r="P714" i="11"/>
  <c r="R714" i="11"/>
  <c r="P720" i="11"/>
  <c r="R720" i="11"/>
  <c r="P726" i="11"/>
  <c r="R726" i="11"/>
  <c r="P732" i="11"/>
  <c r="R732" i="11"/>
  <c r="P738" i="11"/>
  <c r="R738" i="11"/>
  <c r="P744" i="11"/>
  <c r="R744" i="11"/>
  <c r="P750" i="11"/>
  <c r="R750" i="11"/>
  <c r="P756" i="11"/>
  <c r="R756" i="11"/>
  <c r="P762" i="11"/>
  <c r="R762" i="11"/>
  <c r="P768" i="11"/>
  <c r="R768" i="11"/>
  <c r="P774" i="11"/>
  <c r="R774" i="11"/>
  <c r="P780" i="11"/>
  <c r="R780" i="11"/>
  <c r="P786" i="11"/>
  <c r="R786" i="11"/>
  <c r="P792" i="11"/>
  <c r="R792" i="11"/>
  <c r="P798" i="11"/>
  <c r="R798" i="11"/>
  <c r="P804" i="11"/>
  <c r="R804" i="11"/>
  <c r="P810" i="11"/>
  <c r="R810" i="11"/>
  <c r="P816" i="11"/>
  <c r="R816" i="11"/>
  <c r="P822" i="11"/>
  <c r="R822" i="11"/>
  <c r="P828" i="11"/>
  <c r="R828" i="11"/>
  <c r="P834" i="11"/>
  <c r="R834" i="11"/>
  <c r="P840" i="11"/>
  <c r="R840" i="11"/>
  <c r="P846" i="11"/>
  <c r="R846" i="11"/>
  <c r="P852" i="11"/>
  <c r="R852" i="11"/>
  <c r="P858" i="11"/>
  <c r="R858" i="11"/>
  <c r="P864" i="11"/>
  <c r="R864" i="11"/>
  <c r="P870" i="11"/>
  <c r="R870" i="11"/>
  <c r="P876" i="11"/>
  <c r="R876" i="11"/>
  <c r="P882" i="11"/>
  <c r="R882" i="11"/>
  <c r="P888" i="11"/>
  <c r="R888" i="11"/>
  <c r="P894" i="11"/>
  <c r="R894" i="11"/>
  <c r="P900" i="11"/>
  <c r="R900" i="11"/>
  <c r="P906" i="11"/>
  <c r="R906" i="11"/>
  <c r="P912" i="11"/>
  <c r="R912" i="11"/>
  <c r="P918" i="11"/>
  <c r="R918" i="11"/>
  <c r="P924" i="11"/>
  <c r="R924" i="11"/>
  <c r="P930" i="11"/>
  <c r="R930" i="11"/>
  <c r="P936" i="11"/>
  <c r="R936" i="11"/>
  <c r="P942" i="11"/>
  <c r="R942" i="11"/>
  <c r="P948" i="11"/>
  <c r="R948" i="11"/>
  <c r="P954" i="11"/>
  <c r="R954" i="11"/>
  <c r="P960" i="11"/>
  <c r="R960" i="11"/>
  <c r="P966" i="11"/>
  <c r="R966" i="11"/>
  <c r="P972" i="11"/>
  <c r="R972" i="11"/>
  <c r="P978" i="11"/>
  <c r="R978" i="11"/>
  <c r="P984" i="11"/>
  <c r="R984" i="11"/>
  <c r="P990" i="11"/>
  <c r="R990" i="11"/>
  <c r="P996" i="11"/>
  <c r="R996" i="11"/>
  <c r="P1002" i="11"/>
  <c r="R1002" i="11"/>
  <c r="P1008" i="11"/>
  <c r="R1008" i="11"/>
  <c r="P1014" i="11"/>
  <c r="R1014" i="11"/>
  <c r="P1020" i="11"/>
  <c r="R1020" i="11"/>
  <c r="P1026" i="11"/>
  <c r="R1026" i="11"/>
  <c r="P1032" i="11"/>
  <c r="R1032" i="11"/>
  <c r="P1038" i="11"/>
  <c r="R1038" i="11"/>
  <c r="P1044" i="11"/>
  <c r="R1044" i="11"/>
  <c r="P1050" i="11"/>
  <c r="R1050" i="11"/>
  <c r="P1056" i="11"/>
  <c r="R1056" i="11"/>
  <c r="P1062" i="11"/>
  <c r="R1062" i="11"/>
  <c r="P1068" i="11"/>
  <c r="R1068" i="11"/>
  <c r="P1074" i="11"/>
  <c r="R1074" i="11"/>
  <c r="P1080" i="11"/>
  <c r="R1080" i="11"/>
  <c r="P1086" i="11"/>
  <c r="R1086" i="11"/>
  <c r="P1092" i="11"/>
  <c r="R1092" i="11"/>
  <c r="P1098" i="11"/>
  <c r="R1098" i="11"/>
  <c r="P1104" i="11"/>
  <c r="R1104" i="11"/>
  <c r="P1110" i="11"/>
  <c r="R1110" i="11"/>
  <c r="P1116" i="11"/>
  <c r="R1116" i="11"/>
  <c r="P1122" i="11"/>
  <c r="R1122" i="11"/>
  <c r="P1128" i="11"/>
  <c r="R1128" i="11"/>
  <c r="P1134" i="11"/>
  <c r="R1134" i="11"/>
  <c r="P1140" i="11"/>
  <c r="R1140" i="11"/>
  <c r="P1146" i="11"/>
  <c r="R1146" i="11"/>
  <c r="P1152" i="11"/>
  <c r="R1152" i="11"/>
  <c r="P1158" i="11"/>
  <c r="R1158" i="11"/>
  <c r="P1164" i="11"/>
  <c r="R1164" i="11"/>
  <c r="P1170" i="11"/>
  <c r="R1170" i="11"/>
  <c r="P1176" i="11"/>
  <c r="R1176" i="11"/>
  <c r="P1182" i="11"/>
  <c r="R1182" i="11"/>
  <c r="P1188" i="11"/>
  <c r="R1188" i="11"/>
  <c r="P1194" i="11"/>
  <c r="R1194" i="11"/>
  <c r="P1200" i="11"/>
  <c r="R1200" i="11"/>
  <c r="P1206" i="11"/>
  <c r="R1206" i="11"/>
  <c r="P1212" i="11"/>
  <c r="R1212" i="11"/>
  <c r="P1218" i="11"/>
  <c r="R1218" i="11"/>
  <c r="P1224" i="11"/>
  <c r="R1224" i="11"/>
  <c r="P1230" i="11"/>
  <c r="R1230" i="11"/>
  <c r="P1236" i="11"/>
  <c r="R1236" i="11"/>
  <c r="P1242" i="11"/>
  <c r="R1242" i="11"/>
  <c r="P1248" i="11"/>
  <c r="R1248" i="11"/>
  <c r="P1254" i="11"/>
  <c r="R1254" i="11"/>
  <c r="P1260" i="11"/>
  <c r="R1260" i="11"/>
  <c r="P1266" i="11"/>
  <c r="R1266" i="11"/>
  <c r="P1272" i="11"/>
  <c r="R1272" i="11"/>
  <c r="P1278" i="11"/>
  <c r="R1278" i="11"/>
  <c r="P1284" i="11"/>
  <c r="R1284" i="11"/>
  <c r="P1290" i="11"/>
  <c r="R1290" i="11"/>
  <c r="P1296" i="11"/>
  <c r="R1296" i="11"/>
  <c r="P1302" i="11"/>
  <c r="R1302" i="11"/>
  <c r="P1308" i="11"/>
  <c r="R1308" i="11"/>
  <c r="P1314" i="11"/>
  <c r="R1314" i="11"/>
  <c r="P1320" i="11"/>
  <c r="R1320" i="11"/>
  <c r="P1326" i="11"/>
  <c r="R1326" i="11"/>
  <c r="P1332" i="11"/>
  <c r="R1332" i="11"/>
  <c r="P1338" i="11"/>
  <c r="R1338" i="11"/>
  <c r="P1344" i="11"/>
  <c r="R1344" i="11"/>
  <c r="P1350" i="11"/>
  <c r="R1350" i="11"/>
  <c r="P1356" i="11"/>
  <c r="R1356" i="11"/>
  <c r="P1362" i="11"/>
  <c r="R1362" i="11"/>
  <c r="P1368" i="11"/>
  <c r="R1368" i="11"/>
  <c r="P1374" i="11"/>
  <c r="R1374" i="11"/>
  <c r="P1380" i="11"/>
  <c r="R1380" i="11"/>
  <c r="P1386" i="11"/>
  <c r="R1386" i="11"/>
  <c r="P1392" i="11"/>
  <c r="R1392" i="11"/>
  <c r="P1398" i="11"/>
  <c r="R1398" i="11"/>
  <c r="P1404" i="11"/>
  <c r="R1404" i="11"/>
  <c r="P1410" i="11"/>
  <c r="R1410" i="11"/>
  <c r="P1416" i="11"/>
  <c r="R1416" i="11"/>
  <c r="P1422" i="11"/>
  <c r="R1422" i="11"/>
  <c r="P1428" i="11"/>
  <c r="R1428" i="11"/>
  <c r="P1434" i="11"/>
  <c r="R1434" i="11"/>
  <c r="P1440" i="11"/>
  <c r="R1440" i="11"/>
  <c r="P1446" i="11"/>
  <c r="R1446" i="11"/>
  <c r="P1452" i="11"/>
  <c r="R1452" i="11"/>
  <c r="P1458" i="11"/>
  <c r="R1458" i="11"/>
  <c r="P1464" i="11"/>
  <c r="R1464" i="11"/>
  <c r="P1470" i="11"/>
  <c r="R1470" i="11"/>
  <c r="P1476" i="11"/>
  <c r="R1476" i="11"/>
  <c r="P1482" i="11"/>
  <c r="R1482" i="11"/>
  <c r="P1488" i="11"/>
  <c r="R1488" i="11"/>
  <c r="P1494" i="11"/>
  <c r="R1494" i="11"/>
  <c r="P1500" i="11"/>
  <c r="R1500" i="11"/>
  <c r="P1506" i="11"/>
  <c r="R1506" i="11"/>
  <c r="P1512" i="11"/>
  <c r="R1512" i="11"/>
  <c r="P1518" i="11"/>
  <c r="R1518" i="11"/>
  <c r="P1524" i="11"/>
  <c r="R1524" i="11"/>
  <c r="P1530" i="11"/>
  <c r="R1530" i="11"/>
  <c r="P1536" i="11"/>
  <c r="R1536" i="11"/>
  <c r="P1542" i="11"/>
  <c r="R1542" i="11"/>
  <c r="P1548" i="11"/>
  <c r="R1548" i="11"/>
  <c r="P1554" i="11"/>
  <c r="R1554" i="11"/>
  <c r="P1560" i="11"/>
  <c r="R1560" i="11"/>
  <c r="P1566" i="11"/>
  <c r="R1566" i="11"/>
  <c r="P1572" i="11"/>
  <c r="R1572" i="11"/>
  <c r="P1578" i="11"/>
  <c r="R1578" i="11"/>
  <c r="P1584" i="11"/>
  <c r="R1584" i="11"/>
  <c r="P1590" i="11"/>
  <c r="R1590" i="11"/>
  <c r="P1596" i="11"/>
  <c r="R1596" i="11"/>
  <c r="P1602" i="11"/>
  <c r="R1602" i="11"/>
  <c r="P1608" i="11"/>
  <c r="R1608" i="11"/>
  <c r="P1614" i="11"/>
  <c r="R1614" i="11"/>
  <c r="P1620" i="11"/>
  <c r="R1620" i="11"/>
  <c r="P1626" i="11"/>
  <c r="R1626" i="11"/>
  <c r="P1632" i="11"/>
  <c r="R1632" i="11"/>
  <c r="P1638" i="11"/>
  <c r="R1638" i="11"/>
  <c r="P1644" i="11"/>
  <c r="R1644" i="11"/>
  <c r="P1650" i="11"/>
  <c r="R1650" i="11"/>
  <c r="P1656" i="11"/>
  <c r="R1656" i="11"/>
  <c r="P1662" i="11"/>
  <c r="R1662" i="11"/>
  <c r="P1668" i="11"/>
  <c r="R1668" i="11"/>
  <c r="P1674" i="11"/>
  <c r="R1674" i="11"/>
  <c r="P1680" i="11"/>
  <c r="R1680" i="11"/>
  <c r="P1686" i="11"/>
  <c r="R1686" i="11"/>
  <c r="P1692" i="11"/>
  <c r="R1692" i="11"/>
  <c r="P1698" i="11"/>
  <c r="R1698" i="11"/>
  <c r="P1704" i="11"/>
  <c r="R1704" i="11"/>
  <c r="P1710" i="11"/>
  <c r="R1710" i="11"/>
  <c r="P1716" i="11"/>
  <c r="R1716" i="11"/>
  <c r="P1722" i="11"/>
  <c r="R1722" i="11"/>
  <c r="P1728" i="11"/>
  <c r="R1728" i="11"/>
  <c r="P1734" i="11"/>
  <c r="R1734" i="11"/>
  <c r="P1740" i="11"/>
  <c r="R1740" i="11"/>
  <c r="P1746" i="11"/>
  <c r="R1746" i="11"/>
  <c r="P1752" i="11"/>
  <c r="R1752" i="11"/>
  <c r="P1758" i="11"/>
  <c r="R1758" i="11"/>
  <c r="P1764" i="11"/>
  <c r="R1764" i="11"/>
  <c r="P1770" i="11"/>
  <c r="R1770" i="11"/>
  <c r="P1776" i="11"/>
  <c r="R1776" i="11"/>
  <c r="P1782" i="11"/>
  <c r="R1782" i="11"/>
  <c r="P1788" i="11"/>
  <c r="R1788" i="11"/>
  <c r="P1794" i="11"/>
  <c r="R1794" i="11"/>
  <c r="P1800" i="11"/>
  <c r="R1800" i="11"/>
  <c r="P1806" i="11"/>
  <c r="R1806" i="11"/>
  <c r="P1812" i="11"/>
  <c r="R1812" i="11"/>
  <c r="P1818" i="11"/>
  <c r="R1818" i="11"/>
  <c r="P1824" i="11"/>
  <c r="R1824" i="11"/>
  <c r="P1830" i="11"/>
  <c r="R1830" i="11"/>
  <c r="P1836" i="11"/>
  <c r="R1836" i="11"/>
  <c r="P1842" i="11"/>
  <c r="R1842" i="11"/>
  <c r="P1848" i="11"/>
  <c r="R1848" i="11"/>
  <c r="P1854" i="11"/>
  <c r="R1854" i="11"/>
  <c r="P1860" i="11"/>
  <c r="R1860" i="11"/>
  <c r="P1866" i="11"/>
  <c r="R1866" i="11"/>
  <c r="P1872" i="11"/>
  <c r="R1872" i="11"/>
  <c r="P1878" i="11"/>
  <c r="R1878" i="11"/>
  <c r="P1884" i="11"/>
  <c r="R1884" i="11"/>
  <c r="P1890" i="11"/>
  <c r="R1890" i="11"/>
  <c r="P1896" i="11"/>
  <c r="R1896" i="11"/>
  <c r="P1902" i="11"/>
  <c r="R1902" i="11"/>
  <c r="P1908" i="11"/>
  <c r="R1908" i="11"/>
  <c r="P1914" i="11"/>
  <c r="R1914" i="11"/>
  <c r="P1920" i="11"/>
  <c r="R1920" i="11"/>
  <c r="P1926" i="11"/>
  <c r="R1926" i="11"/>
  <c r="P1932" i="11"/>
  <c r="R1932" i="11"/>
  <c r="P1938" i="11"/>
  <c r="R1938" i="11"/>
  <c r="P1944" i="11"/>
  <c r="R1944" i="11"/>
  <c r="P1950" i="11"/>
  <c r="S1950" i="11"/>
  <c r="R1950" i="11"/>
  <c r="P1956" i="11"/>
  <c r="R1956" i="11"/>
  <c r="S1956" i="11"/>
  <c r="P1962" i="11"/>
  <c r="S1962" i="11"/>
  <c r="R1962" i="11"/>
  <c r="P1968" i="11"/>
  <c r="R1968" i="11"/>
  <c r="S1968" i="11"/>
  <c r="P1974" i="11"/>
  <c r="S1974" i="11"/>
  <c r="R1974" i="11"/>
  <c r="P1980" i="11"/>
  <c r="R1980" i="11"/>
  <c r="S1980" i="11"/>
  <c r="P1986" i="11"/>
  <c r="S1986" i="11"/>
  <c r="R1986" i="11"/>
  <c r="P1992" i="11"/>
  <c r="R1992" i="11"/>
  <c r="S1992" i="11"/>
  <c r="P1998" i="11"/>
  <c r="S1998" i="11"/>
  <c r="R1998" i="11"/>
  <c r="P2004" i="11"/>
  <c r="R2004" i="11"/>
  <c r="S2004" i="11"/>
  <c r="P2010" i="11"/>
  <c r="S2010" i="11"/>
  <c r="R2010" i="11"/>
  <c r="P2016" i="11"/>
  <c r="R2016" i="11"/>
  <c r="S2016" i="11"/>
  <c r="P2022" i="11"/>
  <c r="S2022" i="11"/>
  <c r="R2022" i="11"/>
  <c r="P2028" i="11"/>
  <c r="R2028" i="11"/>
  <c r="S2028" i="11"/>
  <c r="P2034" i="11"/>
  <c r="S2034" i="11"/>
  <c r="R2034" i="11"/>
  <c r="P2040" i="11"/>
  <c r="R2040" i="11"/>
  <c r="S2040" i="11"/>
  <c r="P2046" i="11"/>
  <c r="S2046" i="11"/>
  <c r="R2046" i="11"/>
  <c r="P2052" i="11"/>
  <c r="R2052" i="11"/>
  <c r="S2052" i="11"/>
  <c r="P2058" i="11"/>
  <c r="S2058" i="11"/>
  <c r="R2058" i="11"/>
  <c r="P2064" i="11"/>
  <c r="R2064" i="11"/>
  <c r="S2064" i="11"/>
  <c r="P2070" i="11"/>
  <c r="S2070" i="11"/>
  <c r="R2070" i="11"/>
  <c r="P2076" i="11"/>
  <c r="R2076" i="11"/>
  <c r="S2076" i="11"/>
  <c r="P2082" i="11"/>
  <c r="S2082" i="11"/>
  <c r="R2082" i="11"/>
  <c r="P2088" i="11"/>
  <c r="R2088" i="11"/>
  <c r="S2088" i="11"/>
  <c r="P2094" i="11"/>
  <c r="S2094" i="11"/>
  <c r="R2094" i="11"/>
  <c r="P2100" i="11"/>
  <c r="R2100" i="11"/>
  <c r="S2100" i="11"/>
  <c r="P2106" i="11"/>
  <c r="S2106" i="11"/>
  <c r="R2106" i="11"/>
  <c r="P2112" i="11"/>
  <c r="R2112" i="11"/>
  <c r="S2112" i="11"/>
  <c r="P2118" i="11"/>
  <c r="S2118" i="11"/>
  <c r="R2118" i="11"/>
  <c r="P2124" i="11"/>
  <c r="R2124" i="11"/>
  <c r="S2124" i="11"/>
  <c r="P2130" i="11"/>
  <c r="S2130" i="11"/>
  <c r="R2130" i="11"/>
  <c r="P2136" i="11"/>
  <c r="R2136" i="11"/>
  <c r="S2136" i="11"/>
  <c r="P2142" i="11"/>
  <c r="S2142" i="11"/>
  <c r="R2142" i="11"/>
  <c r="P2148" i="11"/>
  <c r="R2148" i="11"/>
  <c r="S2148" i="11"/>
  <c r="P2154" i="11"/>
  <c r="S2154" i="11"/>
  <c r="R2154" i="11"/>
  <c r="P2160" i="11"/>
  <c r="R2160" i="11"/>
  <c r="S2160" i="11"/>
  <c r="P2166" i="11"/>
  <c r="S2166" i="11"/>
  <c r="R2166" i="11"/>
  <c r="P2172" i="11"/>
  <c r="R2172" i="11"/>
  <c r="S2172" i="11"/>
  <c r="P2178" i="11"/>
  <c r="S2178" i="11"/>
  <c r="R2178" i="11"/>
  <c r="P2184" i="11"/>
  <c r="R2184" i="11"/>
  <c r="S2184" i="11"/>
  <c r="P2190" i="11"/>
  <c r="S2190" i="11"/>
  <c r="R2190" i="11"/>
  <c r="P2196" i="11"/>
  <c r="R2196" i="11"/>
  <c r="S2196" i="11"/>
  <c r="P2202" i="11"/>
  <c r="S2202" i="11"/>
  <c r="R2202" i="11"/>
  <c r="P2208" i="11"/>
  <c r="R2208" i="11"/>
  <c r="S2208" i="11"/>
  <c r="P2214" i="11"/>
  <c r="S2214" i="11"/>
  <c r="R2214" i="11"/>
  <c r="P2220" i="11"/>
  <c r="R2220" i="11"/>
  <c r="S2220" i="11"/>
  <c r="P2226" i="11"/>
  <c r="S2226" i="11"/>
  <c r="R2226" i="11"/>
  <c r="P2232" i="11"/>
  <c r="R2232" i="11"/>
  <c r="S2232" i="11"/>
  <c r="P2238" i="11"/>
  <c r="S2238" i="11"/>
  <c r="R2238" i="11"/>
  <c r="P2244" i="11"/>
  <c r="R2244" i="11"/>
  <c r="S2244" i="11"/>
  <c r="P2250" i="11"/>
  <c r="S2250" i="11"/>
  <c r="R2250" i="11"/>
  <c r="P2256" i="11"/>
  <c r="R2256" i="11"/>
  <c r="S2256" i="11"/>
  <c r="P2262" i="11"/>
  <c r="S2262" i="11"/>
  <c r="R2262" i="11"/>
  <c r="P2268" i="11"/>
  <c r="R2268" i="11"/>
  <c r="S2268" i="11"/>
  <c r="P2274" i="11"/>
  <c r="S2274" i="11"/>
  <c r="R2274" i="11"/>
  <c r="P2280" i="11"/>
  <c r="R2280" i="11"/>
  <c r="S2280" i="11"/>
  <c r="P2286" i="11"/>
  <c r="S2286" i="11"/>
  <c r="R2286" i="11"/>
  <c r="P2292" i="11"/>
  <c r="R2292" i="11"/>
  <c r="S2292" i="11"/>
  <c r="P2298" i="11"/>
  <c r="S2298" i="11"/>
  <c r="R2298" i="11"/>
  <c r="P2304" i="11"/>
  <c r="R2304" i="11"/>
  <c r="S2304" i="11"/>
  <c r="P2310" i="11"/>
  <c r="S2310" i="11"/>
  <c r="R2310" i="11"/>
  <c r="P2316" i="11"/>
  <c r="R2316" i="11"/>
  <c r="S2316" i="11"/>
  <c r="P2322" i="11"/>
  <c r="S2322" i="11"/>
  <c r="R2322" i="11"/>
  <c r="P2328" i="11"/>
  <c r="R2328" i="11"/>
  <c r="S2328" i="11"/>
  <c r="P2334" i="11"/>
  <c r="S2334" i="11"/>
  <c r="R2334" i="11"/>
  <c r="P2340" i="11"/>
  <c r="R2340" i="11"/>
  <c r="S2340" i="11"/>
  <c r="P2346" i="11"/>
  <c r="S2346" i="11"/>
  <c r="R2346" i="11"/>
  <c r="P2352" i="11"/>
  <c r="R2352" i="11"/>
  <c r="S2352" i="11"/>
  <c r="P2358" i="11"/>
  <c r="S2358" i="11"/>
  <c r="R2358" i="11"/>
  <c r="P2364" i="11"/>
  <c r="R2364" i="11"/>
  <c r="S2364" i="11"/>
  <c r="P2370" i="11"/>
  <c r="S2370" i="11"/>
  <c r="R2370" i="11"/>
  <c r="P2376" i="11"/>
  <c r="R2376" i="11"/>
  <c r="S2376" i="11"/>
  <c r="P2382" i="11"/>
  <c r="S2382" i="11"/>
  <c r="R2382" i="11"/>
  <c r="P2388" i="11"/>
  <c r="R2388" i="11"/>
  <c r="S2388" i="11"/>
  <c r="P2394" i="11"/>
  <c r="S2394" i="11"/>
  <c r="R2394" i="11"/>
  <c r="P2400" i="11"/>
  <c r="R2400" i="11"/>
  <c r="S2400" i="11"/>
  <c r="P2406" i="11"/>
  <c r="R2406" i="11"/>
  <c r="S2406" i="11"/>
  <c r="P2412" i="11"/>
  <c r="R2412" i="11"/>
  <c r="S2412" i="11"/>
  <c r="P2418" i="11"/>
  <c r="R2418" i="11"/>
  <c r="S2418" i="11"/>
  <c r="P2424" i="11"/>
  <c r="R2424" i="11"/>
  <c r="S2424" i="11"/>
  <c r="P2430" i="11"/>
  <c r="R2430" i="11"/>
  <c r="S2430" i="11"/>
  <c r="P2436" i="11"/>
  <c r="R2436" i="11"/>
  <c r="S2436" i="11"/>
  <c r="P2442" i="11"/>
  <c r="R2442" i="11"/>
  <c r="S2442" i="11"/>
  <c r="P2448" i="11"/>
  <c r="R2448" i="11"/>
  <c r="S2448" i="11"/>
  <c r="P2454" i="11"/>
  <c r="R2454" i="11"/>
  <c r="S2454" i="11"/>
  <c r="P2460" i="11"/>
  <c r="R2460" i="11"/>
  <c r="S2460" i="11"/>
  <c r="P2466" i="11"/>
  <c r="R2466" i="11"/>
  <c r="S2466" i="11"/>
  <c r="P2472" i="11"/>
  <c r="R2472" i="11"/>
  <c r="S2472" i="11"/>
  <c r="P2478" i="11"/>
  <c r="R2478" i="11"/>
  <c r="S2478" i="11"/>
  <c r="P2484" i="11"/>
  <c r="R2484" i="11"/>
  <c r="S2484" i="11"/>
  <c r="P2490" i="11"/>
  <c r="R2490" i="11"/>
  <c r="S2490" i="11"/>
  <c r="P2496" i="11"/>
  <c r="R2496" i="11"/>
  <c r="S2496" i="11"/>
  <c r="P2502" i="11"/>
  <c r="R2502" i="11"/>
  <c r="S2502" i="11"/>
  <c r="P2508" i="11"/>
  <c r="R2508" i="11"/>
  <c r="S2508" i="11"/>
  <c r="P2514" i="11"/>
  <c r="R2514" i="11"/>
  <c r="S2514" i="11"/>
  <c r="P2520" i="11"/>
  <c r="R2520" i="11"/>
  <c r="S2520" i="11"/>
  <c r="P2526" i="11"/>
  <c r="R2526" i="11"/>
  <c r="S2526" i="11"/>
  <c r="P2532" i="11"/>
  <c r="R2532" i="11"/>
  <c r="S2532" i="11"/>
  <c r="P2538" i="11"/>
  <c r="R2538" i="11"/>
  <c r="S2538" i="11"/>
  <c r="P2544" i="11"/>
  <c r="R2544" i="11"/>
  <c r="S2544" i="11"/>
  <c r="P2550" i="11"/>
  <c r="R2550" i="11"/>
  <c r="S2550" i="11"/>
  <c r="P2556" i="11"/>
  <c r="R2556" i="11"/>
  <c r="S2556" i="11"/>
  <c r="P2562" i="11"/>
  <c r="R2562" i="11"/>
  <c r="S2562" i="11"/>
  <c r="P2568" i="11"/>
  <c r="R2568" i="11"/>
  <c r="S2568" i="11"/>
  <c r="P2574" i="11"/>
  <c r="R2574" i="11"/>
  <c r="S2574" i="11"/>
  <c r="P2580" i="11"/>
  <c r="R2580" i="11"/>
  <c r="S2580" i="11"/>
  <c r="P2586" i="11"/>
  <c r="R2586" i="11"/>
  <c r="S2586" i="11"/>
  <c r="P2592" i="11"/>
  <c r="R2592" i="11"/>
  <c r="S2592" i="11"/>
  <c r="P2598" i="11"/>
  <c r="R2598" i="11"/>
  <c r="S2598" i="11"/>
  <c r="P2604" i="11"/>
  <c r="R2604" i="11"/>
  <c r="S2604" i="11"/>
  <c r="P2610" i="11"/>
  <c r="R2610" i="11"/>
  <c r="S2610" i="11"/>
  <c r="P2616" i="11"/>
  <c r="R2616" i="11"/>
  <c r="S2616" i="11"/>
  <c r="P2622" i="11"/>
  <c r="R2622" i="11"/>
  <c r="S2622" i="11"/>
  <c r="P2628" i="11"/>
  <c r="R2628" i="11"/>
  <c r="S2628" i="11"/>
  <c r="P2634" i="11"/>
  <c r="R2634" i="11"/>
  <c r="S2634" i="11"/>
  <c r="P2640" i="11"/>
  <c r="R2640" i="11"/>
  <c r="S2640" i="11"/>
  <c r="P2646" i="11"/>
  <c r="R2646" i="11"/>
  <c r="S2646" i="11"/>
  <c r="P2652" i="11"/>
  <c r="R2652" i="11"/>
  <c r="S2652" i="11"/>
  <c r="P2658" i="11"/>
  <c r="R2658" i="11"/>
  <c r="S2658" i="11"/>
  <c r="P2664" i="11"/>
  <c r="R2664" i="11"/>
  <c r="S2664" i="11"/>
  <c r="P2670" i="11"/>
  <c r="R2670" i="11"/>
  <c r="S2670" i="11"/>
  <c r="P2676" i="11"/>
  <c r="R2676" i="11"/>
  <c r="S2676" i="11"/>
  <c r="P2682" i="11"/>
  <c r="R2682" i="11"/>
  <c r="S2682" i="11"/>
  <c r="P2688" i="11"/>
  <c r="R2688" i="11"/>
  <c r="S2688" i="11"/>
  <c r="P2694" i="11"/>
  <c r="R2694" i="11"/>
  <c r="S2694" i="11"/>
  <c r="P2700" i="11"/>
  <c r="R2700" i="11"/>
  <c r="S2700" i="11"/>
  <c r="P2706" i="11"/>
  <c r="R2706" i="11"/>
  <c r="S2706" i="11"/>
  <c r="P2712" i="11"/>
  <c r="R2712" i="11"/>
  <c r="S2712" i="11"/>
  <c r="P2718" i="11"/>
  <c r="R2718" i="11"/>
  <c r="S2718" i="11"/>
  <c r="P2724" i="11"/>
  <c r="R2724" i="11"/>
  <c r="S2724" i="11"/>
  <c r="P2730" i="11"/>
  <c r="R2730" i="11"/>
  <c r="S2730" i="11"/>
  <c r="P2736" i="11"/>
  <c r="R2736" i="11"/>
  <c r="S2736" i="11"/>
  <c r="P2742" i="11"/>
  <c r="R2742" i="11"/>
  <c r="S2742" i="11"/>
  <c r="P2748" i="11"/>
  <c r="R2748" i="11"/>
  <c r="S2748" i="11"/>
  <c r="P2754" i="11"/>
  <c r="R2754" i="11"/>
  <c r="S2754" i="11"/>
  <c r="P2760" i="11"/>
  <c r="R2760" i="11"/>
  <c r="S2760" i="11"/>
  <c r="P2766" i="11"/>
  <c r="R2766" i="11"/>
  <c r="S2766" i="11"/>
  <c r="P2772" i="11"/>
  <c r="R2772" i="11"/>
  <c r="S2772" i="11"/>
  <c r="P2778" i="11"/>
  <c r="R2778" i="11"/>
  <c r="S2778" i="11"/>
  <c r="P2784" i="11"/>
  <c r="R2784" i="11"/>
  <c r="S2784" i="11"/>
  <c r="P2790" i="11"/>
  <c r="R2790" i="11"/>
  <c r="S2790" i="11"/>
  <c r="P2796" i="11"/>
  <c r="R2796" i="11"/>
  <c r="S2796" i="11"/>
  <c r="P2802" i="11"/>
  <c r="R2802" i="11"/>
  <c r="S2802" i="11"/>
  <c r="P2808" i="11"/>
  <c r="R2808" i="11"/>
  <c r="S2808" i="11"/>
  <c r="P2814" i="11"/>
  <c r="R2814" i="11"/>
  <c r="S2814" i="11"/>
  <c r="P2820" i="11"/>
  <c r="R2820" i="11"/>
  <c r="S2820" i="11"/>
  <c r="P2826" i="11"/>
  <c r="R2826" i="11"/>
  <c r="S2826" i="11"/>
  <c r="P2832" i="11"/>
  <c r="R2832" i="11"/>
  <c r="S2832" i="11"/>
  <c r="P2838" i="11"/>
  <c r="R2838" i="11"/>
  <c r="S2838" i="11"/>
  <c r="P2844" i="11"/>
  <c r="R2844" i="11"/>
  <c r="S2844" i="11"/>
  <c r="P2850" i="11"/>
  <c r="R2850" i="11"/>
  <c r="S2850" i="11"/>
  <c r="P2856" i="11"/>
  <c r="R2856" i="11"/>
  <c r="S2856" i="11"/>
  <c r="P2862" i="11"/>
  <c r="R2862" i="11"/>
  <c r="S2862" i="11"/>
  <c r="P2868" i="11"/>
  <c r="R2868" i="11"/>
  <c r="S2868" i="11"/>
  <c r="P2874" i="11"/>
  <c r="R2874" i="11"/>
  <c r="S2874" i="11"/>
  <c r="P2880" i="11"/>
  <c r="R2880" i="11"/>
  <c r="S2880" i="11"/>
  <c r="P2886" i="11"/>
  <c r="R2886" i="11"/>
  <c r="S2886" i="11"/>
  <c r="P2892" i="11"/>
  <c r="R2892" i="11"/>
  <c r="S2892" i="11"/>
  <c r="P2898" i="11"/>
  <c r="R2898" i="11"/>
  <c r="S2898" i="11"/>
  <c r="P2904" i="11"/>
  <c r="R2904" i="11"/>
  <c r="S2904" i="11"/>
  <c r="P2910" i="11"/>
  <c r="R2910" i="11"/>
  <c r="S2910" i="11"/>
  <c r="P2916" i="11"/>
  <c r="R2916" i="11"/>
  <c r="S2916" i="11"/>
  <c r="P2922" i="11"/>
  <c r="R2922" i="11"/>
  <c r="S2922" i="11"/>
  <c r="P2928" i="11"/>
  <c r="R2928" i="11"/>
  <c r="S2928" i="11"/>
  <c r="P2934" i="11"/>
  <c r="R2934" i="11"/>
  <c r="S2934" i="11"/>
  <c r="P2940" i="11"/>
  <c r="R2940" i="11"/>
  <c r="S2940" i="11"/>
  <c r="P2946" i="11"/>
  <c r="R2946" i="11"/>
  <c r="S2946" i="11"/>
  <c r="P2952" i="11"/>
  <c r="R2952" i="11"/>
  <c r="S2952" i="11"/>
  <c r="P2958" i="11"/>
  <c r="R2958" i="11"/>
  <c r="S2958" i="11"/>
  <c r="P2964" i="11"/>
  <c r="R2964" i="11"/>
  <c r="S2964" i="11"/>
  <c r="P2970" i="11"/>
  <c r="R2970" i="11"/>
  <c r="S2970" i="11"/>
  <c r="P2976" i="11"/>
  <c r="R2976" i="11"/>
  <c r="S2976" i="11"/>
  <c r="P2982" i="11"/>
  <c r="R2982" i="11"/>
  <c r="S2982" i="11"/>
  <c r="P2988" i="11"/>
  <c r="R2988" i="11"/>
  <c r="S2988" i="11"/>
  <c r="P2994" i="11"/>
  <c r="R2994" i="11"/>
  <c r="S2994" i="11"/>
  <c r="P3000" i="11"/>
  <c r="R3000" i="11"/>
  <c r="S3000" i="11"/>
  <c r="P3006" i="11"/>
  <c r="R3006" i="11"/>
  <c r="S3006" i="11"/>
  <c r="P3012" i="11"/>
  <c r="R3012" i="11"/>
  <c r="S3012" i="11"/>
  <c r="P3018" i="11"/>
  <c r="R3018" i="11"/>
  <c r="S3018" i="11"/>
  <c r="P3024" i="11"/>
  <c r="R3024" i="11"/>
  <c r="S3024" i="11"/>
  <c r="P3030" i="11"/>
  <c r="R3030" i="11"/>
  <c r="S3030" i="11"/>
  <c r="P3036" i="11"/>
  <c r="R3036" i="11"/>
  <c r="S3036" i="11"/>
  <c r="P3042" i="11"/>
  <c r="R3042" i="11"/>
  <c r="S3042" i="11"/>
  <c r="R3048" i="11"/>
  <c r="P3048" i="11"/>
  <c r="S3048" i="11"/>
  <c r="P3054" i="11"/>
  <c r="R3054" i="11"/>
  <c r="S3054" i="11"/>
  <c r="P3060" i="11"/>
  <c r="R3060" i="11"/>
  <c r="S3060" i="11"/>
  <c r="R3066" i="11"/>
  <c r="P3066" i="11"/>
  <c r="S3066" i="11"/>
  <c r="P3072" i="11"/>
  <c r="R3072" i="11"/>
  <c r="S3072" i="11"/>
  <c r="P3078" i="11"/>
  <c r="R3078" i="11"/>
  <c r="S3078" i="11"/>
  <c r="P3084" i="11"/>
  <c r="R3084" i="11"/>
  <c r="S3084" i="11"/>
  <c r="P3090" i="11"/>
  <c r="R3090" i="11"/>
  <c r="S3090" i="11"/>
  <c r="P3096" i="11"/>
  <c r="R3096" i="11"/>
  <c r="S3096" i="11"/>
  <c r="P3102" i="11"/>
  <c r="R3102" i="11"/>
  <c r="S3102" i="11"/>
  <c r="P3108" i="11"/>
  <c r="R3108" i="11"/>
  <c r="S3108" i="11"/>
  <c r="P3114" i="11"/>
  <c r="R3114" i="11"/>
  <c r="S3114" i="11"/>
  <c r="P3120" i="11"/>
  <c r="R3120" i="11"/>
  <c r="S3120" i="11"/>
  <c r="P3126" i="11"/>
  <c r="R3126" i="11"/>
  <c r="S3126" i="11"/>
  <c r="P3132" i="11"/>
  <c r="R3132" i="11"/>
  <c r="S3132" i="11"/>
  <c r="P3138" i="11"/>
  <c r="R3138" i="11"/>
  <c r="S3138" i="11"/>
  <c r="P3144" i="11"/>
  <c r="R3144" i="11"/>
  <c r="S3144" i="11"/>
  <c r="P3150" i="11"/>
  <c r="R3150" i="11"/>
  <c r="S3150" i="11"/>
  <c r="R3156" i="11"/>
  <c r="P3156" i="11"/>
  <c r="S3156" i="11"/>
  <c r="P3162" i="11"/>
  <c r="R3162" i="11"/>
  <c r="S3162" i="11"/>
  <c r="P3168" i="11"/>
  <c r="R3168" i="11"/>
  <c r="S3168" i="11"/>
  <c r="R3174" i="11"/>
  <c r="P3174" i="11"/>
  <c r="S3174" i="11"/>
  <c r="P3180" i="11"/>
  <c r="R3180" i="11"/>
  <c r="S3180" i="11"/>
  <c r="P3186" i="11"/>
  <c r="R3186" i="11"/>
  <c r="S3186" i="11"/>
  <c r="P3192" i="11"/>
  <c r="R3192" i="11"/>
  <c r="S3192" i="11"/>
  <c r="P3198" i="11"/>
  <c r="R3198" i="11"/>
  <c r="S3198" i="11"/>
  <c r="P3204" i="11"/>
  <c r="R3204" i="11"/>
  <c r="S3204" i="11"/>
  <c r="P3210" i="11"/>
  <c r="R3210" i="11"/>
  <c r="S3210" i="11"/>
  <c r="P3216" i="11"/>
  <c r="R3216" i="11"/>
  <c r="S3216" i="11"/>
  <c r="P3222" i="11"/>
  <c r="R3222" i="11"/>
  <c r="S3222" i="11"/>
  <c r="P3228" i="11"/>
  <c r="R3228" i="11"/>
  <c r="S3228" i="11"/>
  <c r="P3234" i="11"/>
  <c r="R3234" i="11"/>
  <c r="S3234" i="11"/>
  <c r="P3240" i="11"/>
  <c r="R3240" i="11"/>
  <c r="S3240" i="11"/>
  <c r="P3246" i="11"/>
  <c r="R3246" i="11"/>
  <c r="S3246" i="11"/>
  <c r="P3252" i="11"/>
  <c r="R3252" i="11"/>
  <c r="S3252" i="11"/>
  <c r="P3258" i="11"/>
  <c r="R3258" i="11"/>
  <c r="S3258" i="11"/>
  <c r="R3264" i="11"/>
  <c r="P3264" i="11"/>
  <c r="S3264" i="11"/>
  <c r="P3270" i="11"/>
  <c r="R3270" i="11"/>
  <c r="S3270" i="11"/>
  <c r="P3276" i="11"/>
  <c r="R3276" i="11"/>
  <c r="S3276" i="11"/>
  <c r="R3282" i="11"/>
  <c r="P3282" i="11"/>
  <c r="S3282" i="11"/>
  <c r="P3288" i="11"/>
  <c r="R3288" i="11"/>
  <c r="S3288" i="11"/>
  <c r="P3294" i="11"/>
  <c r="R3294" i="11"/>
  <c r="S3294" i="11"/>
  <c r="P3300" i="11"/>
  <c r="R3300" i="11"/>
  <c r="S3300" i="11"/>
  <c r="P3306" i="11"/>
  <c r="R3306" i="11"/>
  <c r="S3306" i="11"/>
  <c r="P3312" i="11"/>
  <c r="R3312" i="11"/>
  <c r="S3312" i="11"/>
  <c r="P3318" i="11"/>
  <c r="R3318" i="11"/>
  <c r="S3318" i="11"/>
  <c r="P3324" i="11"/>
  <c r="R3324" i="11"/>
  <c r="S3324" i="11"/>
  <c r="P3330" i="11"/>
  <c r="R3330" i="11"/>
  <c r="S3330" i="11"/>
  <c r="P3336" i="11"/>
  <c r="R3336" i="11"/>
  <c r="S3336" i="11"/>
  <c r="P3342" i="11"/>
  <c r="R3342" i="11"/>
  <c r="S3342" i="11"/>
  <c r="P3348" i="11"/>
  <c r="R3348" i="11"/>
  <c r="S3348" i="11"/>
  <c r="P3354" i="11"/>
  <c r="R3354" i="11"/>
  <c r="S3354" i="11"/>
  <c r="P3360" i="11"/>
  <c r="R3360" i="11"/>
  <c r="S3360" i="11"/>
  <c r="P3366" i="11"/>
  <c r="R3366" i="11"/>
  <c r="S3366" i="11"/>
  <c r="R3372" i="11"/>
  <c r="P3372" i="11"/>
  <c r="S3372" i="11"/>
  <c r="P3378" i="11"/>
  <c r="R3378" i="11"/>
  <c r="S3378" i="11"/>
  <c r="P3384" i="11"/>
  <c r="R3384" i="11"/>
  <c r="S3384" i="11"/>
  <c r="R3390" i="11"/>
  <c r="P3390" i="11"/>
  <c r="S3390" i="11"/>
  <c r="P3396" i="11"/>
  <c r="R3396" i="11"/>
  <c r="S3396" i="11"/>
  <c r="P3402" i="11"/>
  <c r="R3402" i="11"/>
  <c r="S3402" i="11"/>
  <c r="P3408" i="11"/>
  <c r="R3408" i="11"/>
  <c r="S3408" i="11"/>
  <c r="P3414" i="11"/>
  <c r="R3414" i="11"/>
  <c r="S3414" i="11"/>
  <c r="P3420" i="11"/>
  <c r="R3420" i="11"/>
  <c r="S3420" i="11"/>
  <c r="P3426" i="11"/>
  <c r="R3426" i="11"/>
  <c r="S3426" i="11"/>
  <c r="P3432" i="11"/>
  <c r="R3432" i="11"/>
  <c r="S3432" i="11"/>
  <c r="P3438" i="11"/>
  <c r="R3438" i="11"/>
  <c r="S3438" i="11"/>
  <c r="P3444" i="11"/>
  <c r="R3444" i="11"/>
  <c r="S3444" i="11"/>
  <c r="P3450" i="11"/>
  <c r="R3450" i="11"/>
  <c r="S3450" i="11"/>
  <c r="P3456" i="11"/>
  <c r="R3456" i="11"/>
  <c r="S3456" i="11"/>
  <c r="P3462" i="11"/>
  <c r="R3462" i="11"/>
  <c r="S3462" i="11"/>
  <c r="P3468" i="11"/>
  <c r="R3468" i="11"/>
  <c r="S3468" i="11"/>
  <c r="P3474" i="11"/>
  <c r="R3474" i="11"/>
  <c r="S3474" i="11"/>
  <c r="R3480" i="11"/>
  <c r="P3480" i="11"/>
  <c r="S3480" i="11"/>
  <c r="P3486" i="11"/>
  <c r="R3486" i="11"/>
  <c r="S3486" i="11"/>
  <c r="P3492" i="11"/>
  <c r="R3492" i="11"/>
  <c r="S3492" i="11"/>
  <c r="R3498" i="11"/>
  <c r="P3498" i="11"/>
  <c r="S3498" i="11"/>
  <c r="P3504" i="11"/>
  <c r="R3504" i="11"/>
  <c r="S3504" i="11"/>
  <c r="P3510" i="11"/>
  <c r="R3510" i="11"/>
  <c r="S3510" i="11"/>
  <c r="P3516" i="11"/>
  <c r="R3516" i="11"/>
  <c r="S3516" i="11"/>
  <c r="P3522" i="11"/>
  <c r="R3522" i="11"/>
  <c r="S3522" i="11"/>
  <c r="P3528" i="11"/>
  <c r="R3528" i="11"/>
  <c r="S3528" i="11"/>
  <c r="P3534" i="11"/>
  <c r="R3534" i="11"/>
  <c r="S3534" i="11"/>
  <c r="P3540" i="11"/>
  <c r="R3540" i="11"/>
  <c r="S3540" i="11"/>
  <c r="P3546" i="11"/>
  <c r="R3546" i="11"/>
  <c r="S3546" i="11"/>
  <c r="P3552" i="11"/>
  <c r="R3552" i="11"/>
  <c r="S3552" i="11"/>
  <c r="P3558" i="11"/>
  <c r="R3558" i="11"/>
  <c r="S3558" i="11"/>
  <c r="P3564" i="11"/>
  <c r="R3564" i="11"/>
  <c r="S3564" i="11"/>
  <c r="P3570" i="11"/>
  <c r="R3570" i="11"/>
  <c r="S3570" i="11"/>
  <c r="P3576" i="11"/>
  <c r="R3576" i="11"/>
  <c r="S3576" i="11"/>
  <c r="P3582" i="11"/>
  <c r="R3582" i="11"/>
  <c r="S3582" i="11"/>
  <c r="R3588" i="11"/>
  <c r="P3588" i="11"/>
  <c r="S3588" i="11"/>
  <c r="P3594" i="11"/>
  <c r="R3594" i="11"/>
  <c r="S3594" i="11"/>
  <c r="P3600" i="11"/>
  <c r="R3600" i="11"/>
  <c r="S3600" i="11"/>
  <c r="R3606" i="11"/>
  <c r="P3606" i="11"/>
  <c r="S3606" i="11"/>
  <c r="P3612" i="11"/>
  <c r="R3612" i="11"/>
  <c r="S3612" i="11"/>
  <c r="P3618" i="11"/>
  <c r="R3618" i="11"/>
  <c r="S3618" i="11"/>
  <c r="P3624" i="11"/>
  <c r="R3624" i="11"/>
  <c r="S3624" i="11"/>
  <c r="P3630" i="11"/>
  <c r="R3630" i="11"/>
  <c r="S3630" i="11"/>
  <c r="P3636" i="11"/>
  <c r="R3636" i="11"/>
  <c r="S3636" i="11"/>
  <c r="P3642" i="11"/>
  <c r="R3642" i="11"/>
  <c r="S3642" i="11"/>
  <c r="P3648" i="11"/>
  <c r="R3648" i="11"/>
  <c r="S3648" i="11"/>
  <c r="P3654" i="11"/>
  <c r="R3654" i="11"/>
  <c r="S3654" i="11"/>
  <c r="P3660" i="11"/>
  <c r="R3660" i="11"/>
  <c r="S3660" i="11"/>
  <c r="P3666" i="11"/>
  <c r="R3666" i="11"/>
  <c r="S3666" i="11"/>
  <c r="P3672" i="11"/>
  <c r="R3672" i="11"/>
  <c r="S3672" i="11"/>
  <c r="P3678" i="11"/>
  <c r="R3678" i="11"/>
  <c r="S3678" i="11"/>
  <c r="P3684" i="11"/>
  <c r="R3684" i="11"/>
  <c r="S3684" i="11"/>
  <c r="P3690" i="11"/>
  <c r="R3690" i="11"/>
  <c r="S3690" i="11"/>
  <c r="R3696" i="11"/>
  <c r="P3696" i="11"/>
  <c r="S3696" i="11"/>
  <c r="P3702" i="11"/>
  <c r="R3702" i="11"/>
  <c r="S3702" i="11"/>
  <c r="P3708" i="11"/>
  <c r="R3708" i="11"/>
  <c r="S3708" i="11"/>
  <c r="R3714" i="11"/>
  <c r="P3714" i="11"/>
  <c r="S3714" i="11"/>
  <c r="P3720" i="11"/>
  <c r="R3720" i="11"/>
  <c r="S3720" i="11"/>
  <c r="P3726" i="11"/>
  <c r="R3726" i="11"/>
  <c r="S3726" i="11"/>
  <c r="P3732" i="11"/>
  <c r="R3732" i="11"/>
  <c r="S3732" i="11"/>
  <c r="P3738" i="11"/>
  <c r="R3738" i="11"/>
  <c r="S3738" i="11"/>
  <c r="P3744" i="11"/>
  <c r="R3744" i="11"/>
  <c r="S3744" i="11"/>
  <c r="P3750" i="11"/>
  <c r="R3750" i="11"/>
  <c r="S3750" i="11"/>
  <c r="P3756" i="11"/>
  <c r="R3756" i="11"/>
  <c r="S3756" i="11"/>
  <c r="P3762" i="11"/>
  <c r="R3762" i="11"/>
  <c r="S3762" i="11"/>
  <c r="P3768" i="11"/>
  <c r="R3768" i="11"/>
  <c r="S3768" i="11"/>
  <c r="P3774" i="11"/>
  <c r="R3774" i="11"/>
  <c r="S3774" i="11"/>
  <c r="P3780" i="11"/>
  <c r="R3780" i="11"/>
  <c r="S3780" i="11"/>
  <c r="P3786" i="11"/>
  <c r="R3786" i="11"/>
  <c r="S3786" i="11"/>
  <c r="P3792" i="11"/>
  <c r="R3792" i="11"/>
  <c r="S3792" i="11"/>
  <c r="P3798" i="11"/>
  <c r="R3798" i="11"/>
  <c r="S3798" i="11"/>
  <c r="R3804" i="11"/>
  <c r="P3804" i="11"/>
  <c r="S3804" i="11"/>
  <c r="P3810" i="11"/>
  <c r="R3810" i="11"/>
  <c r="S3810" i="11"/>
  <c r="P3816" i="11"/>
  <c r="R3816" i="11"/>
  <c r="S3816" i="11"/>
  <c r="R3822" i="11"/>
  <c r="P3822" i="11"/>
  <c r="S3822" i="11"/>
  <c r="P3828" i="11"/>
  <c r="R3828" i="11"/>
  <c r="S3828" i="11"/>
  <c r="P3834" i="11"/>
  <c r="R3834" i="11"/>
  <c r="S3834" i="11"/>
  <c r="P3840" i="11"/>
  <c r="R3840" i="11"/>
  <c r="S3840" i="11"/>
  <c r="P3846" i="11"/>
  <c r="R3846" i="11"/>
  <c r="S3846" i="11"/>
  <c r="P3852" i="11"/>
  <c r="R3852" i="11"/>
  <c r="S3852" i="11"/>
  <c r="P3858" i="11"/>
  <c r="R3858" i="11"/>
  <c r="S3858" i="11"/>
  <c r="P3864" i="11"/>
  <c r="R3864" i="11"/>
  <c r="S3864" i="11"/>
  <c r="P3870" i="11"/>
  <c r="R3870" i="11"/>
  <c r="S3870" i="11"/>
  <c r="P3876" i="11"/>
  <c r="R3876" i="11"/>
  <c r="S3876" i="11"/>
  <c r="P3882" i="11"/>
  <c r="R3882" i="11"/>
  <c r="S3882" i="11"/>
  <c r="P3888" i="11"/>
  <c r="R3888" i="11"/>
  <c r="S3888" i="11"/>
  <c r="P3894" i="11"/>
  <c r="R3894" i="11"/>
  <c r="S3894" i="11"/>
  <c r="P3900" i="11"/>
  <c r="R3900" i="11"/>
  <c r="S3900" i="11"/>
  <c r="P3906" i="11"/>
  <c r="R3906" i="11"/>
  <c r="S3906" i="11"/>
  <c r="R3912" i="11"/>
  <c r="P3912" i="11"/>
  <c r="S3912" i="11"/>
  <c r="P3918" i="11"/>
  <c r="R3918" i="11"/>
  <c r="S3918" i="11"/>
  <c r="P3924" i="11"/>
  <c r="R3924" i="11"/>
  <c r="S3924" i="11"/>
  <c r="R3930" i="11"/>
  <c r="P3930" i="11"/>
  <c r="S3930" i="11"/>
  <c r="P3936" i="11"/>
  <c r="R3936" i="11"/>
  <c r="S3936" i="11"/>
  <c r="P3942" i="11"/>
  <c r="R3942" i="11"/>
  <c r="S3942" i="11"/>
  <c r="P3948" i="11"/>
  <c r="R3948" i="11"/>
  <c r="S3948" i="11"/>
  <c r="P3954" i="11"/>
  <c r="R3954" i="11"/>
  <c r="S3954" i="11"/>
  <c r="P3960" i="11"/>
  <c r="R3960" i="11"/>
  <c r="S3960" i="11"/>
  <c r="P3966" i="11"/>
  <c r="R3966" i="11"/>
  <c r="S3966" i="11"/>
  <c r="P3972" i="11"/>
  <c r="R3972" i="11"/>
  <c r="S3972" i="11"/>
  <c r="P3978" i="11"/>
  <c r="R3978" i="11"/>
  <c r="S3978" i="11"/>
  <c r="P3984" i="11"/>
  <c r="R3984" i="11"/>
  <c r="S3984" i="11"/>
  <c r="P3990" i="11"/>
  <c r="R3990" i="11"/>
  <c r="S3990" i="11"/>
  <c r="P3996" i="11"/>
  <c r="R3996" i="11"/>
  <c r="S3996" i="11"/>
  <c r="P4002" i="11"/>
  <c r="R4002" i="11"/>
  <c r="S4002" i="11"/>
  <c r="P4008" i="11"/>
  <c r="R4008" i="11"/>
  <c r="S4008" i="11"/>
  <c r="P4014" i="11"/>
  <c r="R4014" i="11"/>
  <c r="S4014" i="11"/>
  <c r="R4020" i="11"/>
  <c r="P4020" i="11"/>
  <c r="S4020" i="11"/>
  <c r="P4026" i="11"/>
  <c r="R4026" i="11"/>
  <c r="S4026" i="11"/>
  <c r="P4032" i="11"/>
  <c r="R4032" i="11"/>
  <c r="S4032" i="11"/>
  <c r="R4038" i="11"/>
  <c r="P4038" i="11"/>
  <c r="S4038" i="11"/>
  <c r="P4044" i="11"/>
  <c r="R4044" i="11"/>
  <c r="S4044" i="11"/>
  <c r="P4050" i="11"/>
  <c r="R4050" i="11"/>
  <c r="S4050" i="11"/>
  <c r="P4056" i="11"/>
  <c r="R4056" i="11"/>
  <c r="S4056" i="11"/>
  <c r="P4062" i="11"/>
  <c r="R4062" i="11"/>
  <c r="S4062" i="11"/>
  <c r="P4068" i="11"/>
  <c r="R4068" i="11"/>
  <c r="S4068" i="11"/>
  <c r="P4074" i="11"/>
  <c r="R4074" i="11"/>
  <c r="S4074" i="11"/>
  <c r="P4080" i="11"/>
  <c r="R4080" i="11"/>
  <c r="S4080" i="11"/>
  <c r="P4086" i="11"/>
  <c r="R4086" i="11"/>
  <c r="S4086" i="11"/>
  <c r="P4092" i="11"/>
  <c r="R4092" i="11"/>
  <c r="S4092" i="11"/>
  <c r="P4098" i="11"/>
  <c r="R4098" i="11"/>
  <c r="S4098" i="11"/>
  <c r="P4104" i="11"/>
  <c r="R4104" i="11"/>
  <c r="S4104" i="11"/>
  <c r="P4110" i="11"/>
  <c r="R4110" i="11"/>
  <c r="S4110" i="11"/>
  <c r="P4116" i="11"/>
  <c r="R4116" i="11"/>
  <c r="S4116" i="11"/>
  <c r="P4122" i="11"/>
  <c r="R4122" i="11"/>
  <c r="S4122" i="11"/>
  <c r="R4128" i="11"/>
  <c r="P4128" i="11"/>
  <c r="S4128" i="11"/>
  <c r="P4134" i="11"/>
  <c r="R4134" i="11"/>
  <c r="S4134" i="11"/>
  <c r="P4140" i="11"/>
  <c r="R4140" i="11"/>
  <c r="S4140" i="11"/>
  <c r="R4146" i="11"/>
  <c r="P4146" i="11"/>
  <c r="S4146" i="11"/>
  <c r="P4152" i="11"/>
  <c r="R4152" i="11"/>
  <c r="S4152" i="11"/>
  <c r="P4158" i="11"/>
  <c r="R4158" i="11"/>
  <c r="S4158" i="11"/>
  <c r="P4164" i="11"/>
  <c r="R4164" i="11"/>
  <c r="S4164" i="11"/>
  <c r="P4170" i="11"/>
  <c r="R4170" i="11"/>
  <c r="S4170" i="11"/>
  <c r="P4176" i="11"/>
  <c r="R4176" i="11"/>
  <c r="S4176" i="11"/>
  <c r="P4182" i="11"/>
  <c r="R4182" i="11"/>
  <c r="S4182" i="11"/>
  <c r="P4188" i="11"/>
  <c r="R4188" i="11"/>
  <c r="S4188" i="11"/>
  <c r="P4194" i="11"/>
  <c r="R4194" i="11"/>
  <c r="S4194" i="11"/>
  <c r="P4200" i="11"/>
  <c r="R4200" i="11"/>
  <c r="S4200" i="11"/>
  <c r="P4206" i="11"/>
  <c r="R4206" i="11"/>
  <c r="S4206" i="11"/>
  <c r="P4212" i="11"/>
  <c r="R4212" i="11"/>
  <c r="S4212" i="11"/>
  <c r="P4218" i="11"/>
  <c r="R4218" i="11"/>
  <c r="S4218" i="11"/>
  <c r="P4224" i="11"/>
  <c r="R4224" i="11"/>
  <c r="S4224" i="11"/>
  <c r="P4230" i="11"/>
  <c r="R4230" i="11"/>
  <c r="S4230" i="11"/>
  <c r="R4236" i="11"/>
  <c r="P4236" i="11"/>
  <c r="S4236" i="11"/>
  <c r="P4242" i="11"/>
  <c r="R4242" i="11"/>
  <c r="S4242" i="11"/>
  <c r="P4248" i="11"/>
  <c r="R4248" i="11"/>
  <c r="S4248" i="11"/>
  <c r="R4254" i="11"/>
  <c r="P4254" i="11"/>
  <c r="S4254" i="11"/>
  <c r="P4260" i="11"/>
  <c r="R4260" i="11"/>
  <c r="S4260" i="11"/>
  <c r="P4266" i="11"/>
  <c r="R4266" i="11"/>
  <c r="S4266" i="11"/>
  <c r="P4272" i="11"/>
  <c r="R4272" i="11"/>
  <c r="S4272" i="11"/>
  <c r="P4278" i="11"/>
  <c r="R4278" i="11"/>
  <c r="S4278" i="11"/>
  <c r="P4284" i="11"/>
  <c r="R4284" i="11"/>
  <c r="S4284" i="11"/>
  <c r="P4290" i="11"/>
  <c r="R4290" i="11"/>
  <c r="S4290" i="11"/>
  <c r="P4296" i="11"/>
  <c r="R4296" i="11"/>
  <c r="S4296" i="11"/>
  <c r="P4302" i="11"/>
  <c r="R4302" i="11"/>
  <c r="S4302" i="11"/>
  <c r="P4308" i="11"/>
  <c r="R4308" i="11"/>
  <c r="S4308" i="11"/>
  <c r="P4314" i="11"/>
  <c r="R4314" i="11"/>
  <c r="S4314" i="11"/>
  <c r="P4320" i="11"/>
  <c r="R4320" i="11"/>
  <c r="S4320" i="11"/>
  <c r="P4326" i="11"/>
  <c r="R4326" i="11"/>
  <c r="S4326" i="11"/>
  <c r="P4332" i="11"/>
  <c r="R4332" i="11"/>
  <c r="S4332" i="11"/>
  <c r="P4338" i="11"/>
  <c r="R4338" i="11"/>
  <c r="S4338" i="11"/>
  <c r="R4344" i="11"/>
  <c r="P4344" i="11"/>
  <c r="S4344" i="11"/>
  <c r="P4350" i="11"/>
  <c r="R4350" i="11"/>
  <c r="S4350" i="11"/>
  <c r="P4356" i="11"/>
  <c r="R4356" i="11"/>
  <c r="S4356" i="11"/>
  <c r="R4362" i="11"/>
  <c r="P4362" i="11"/>
  <c r="S4362" i="11"/>
  <c r="P4368" i="11"/>
  <c r="R4368" i="11"/>
  <c r="S4368" i="11"/>
  <c r="P4374" i="11"/>
  <c r="R4374" i="11"/>
  <c r="S4374" i="11"/>
  <c r="P4380" i="11"/>
  <c r="R4380" i="11"/>
  <c r="S4380" i="11"/>
  <c r="P4386" i="11"/>
  <c r="R4386" i="11"/>
  <c r="S4386" i="11"/>
  <c r="P4392" i="11"/>
  <c r="R4392" i="11"/>
  <c r="S4392" i="11"/>
  <c r="P4398" i="11"/>
  <c r="R4398" i="11"/>
  <c r="S4398" i="11"/>
  <c r="P4404" i="11"/>
  <c r="R4404" i="11"/>
  <c r="S4404" i="11"/>
  <c r="P4410" i="11"/>
  <c r="R4410" i="11"/>
  <c r="S4410" i="11"/>
  <c r="P4416" i="11"/>
  <c r="R4416" i="11"/>
  <c r="S4416" i="11"/>
  <c r="P4422" i="11"/>
  <c r="R4422" i="11"/>
  <c r="S4422" i="11"/>
  <c r="P4428" i="11"/>
  <c r="R4428" i="11"/>
  <c r="S4428" i="11"/>
  <c r="P4434" i="11"/>
  <c r="R4434" i="11"/>
  <c r="S4434" i="11"/>
  <c r="P4440" i="11"/>
  <c r="R4440" i="11"/>
  <c r="S4440" i="11"/>
  <c r="P4446" i="11"/>
  <c r="R4446" i="11"/>
  <c r="S4446" i="11"/>
  <c r="R4452" i="11"/>
  <c r="P4452" i="11"/>
  <c r="S4452" i="11"/>
  <c r="P4458" i="11"/>
  <c r="R4458" i="11"/>
  <c r="S4458" i="11"/>
  <c r="P4464" i="11"/>
  <c r="R4464" i="11"/>
  <c r="S4464" i="11"/>
  <c r="R4470" i="11"/>
  <c r="P4470" i="11"/>
  <c r="S4470" i="11"/>
  <c r="P4476" i="11"/>
  <c r="R4476" i="11"/>
  <c r="S4476" i="11"/>
  <c r="P4482" i="11"/>
  <c r="R4482" i="11"/>
  <c r="S4482" i="11"/>
  <c r="P4488" i="11"/>
  <c r="R4488" i="11"/>
  <c r="S4488" i="11"/>
  <c r="P4494" i="11"/>
  <c r="R4494" i="11"/>
  <c r="S4494" i="11"/>
  <c r="P4500" i="11"/>
  <c r="R4500" i="11"/>
  <c r="S4500" i="11"/>
  <c r="P4506" i="11"/>
  <c r="R4506" i="11"/>
  <c r="S4506" i="11"/>
  <c r="P4512" i="11"/>
  <c r="R4512" i="11"/>
  <c r="S4512" i="11"/>
  <c r="P4518" i="11"/>
  <c r="R4518" i="11"/>
  <c r="S4518" i="11"/>
  <c r="P4524" i="11"/>
  <c r="R4524" i="11"/>
  <c r="S4524" i="11"/>
  <c r="P4530" i="11"/>
  <c r="R4530" i="11"/>
  <c r="S4530" i="11"/>
  <c r="P4536" i="11"/>
  <c r="R4536" i="11"/>
  <c r="S4536" i="11"/>
  <c r="P4542" i="11"/>
  <c r="R4542" i="11"/>
  <c r="S4542" i="11"/>
  <c r="P4548" i="11"/>
  <c r="R4548" i="11"/>
  <c r="S4548" i="11"/>
  <c r="P4554" i="11"/>
  <c r="R4554" i="11"/>
  <c r="S4554" i="11"/>
  <c r="R4560" i="11"/>
  <c r="P4560" i="11"/>
  <c r="S4560" i="11"/>
  <c r="P4566" i="11"/>
  <c r="R4566" i="11"/>
  <c r="S4566" i="11"/>
  <c r="P4572" i="11"/>
  <c r="R4572" i="11"/>
  <c r="S4572" i="11"/>
  <c r="R4578" i="11"/>
  <c r="P4578" i="11"/>
  <c r="S4578" i="11"/>
  <c r="P4584" i="11"/>
  <c r="R4584" i="11"/>
  <c r="S4584" i="11"/>
  <c r="P4590" i="11"/>
  <c r="R4590" i="11"/>
  <c r="S4590" i="11"/>
  <c r="P4596" i="11"/>
  <c r="R4596" i="11"/>
  <c r="S4596" i="11"/>
  <c r="P4602" i="11"/>
  <c r="R4602" i="11"/>
  <c r="S4602" i="11"/>
  <c r="P4608" i="11"/>
  <c r="R4608" i="11"/>
  <c r="S4608" i="11"/>
  <c r="P4614" i="11"/>
  <c r="R4614" i="11"/>
  <c r="S4614" i="11"/>
  <c r="P4620" i="11"/>
  <c r="R4620" i="11"/>
  <c r="S4620" i="11"/>
  <c r="P4626" i="11"/>
  <c r="R4626" i="11"/>
  <c r="S4626" i="11"/>
  <c r="P4632" i="11"/>
  <c r="R4632" i="11"/>
  <c r="S4632" i="11"/>
  <c r="P4638" i="11"/>
  <c r="R4638" i="11"/>
  <c r="S4638" i="11"/>
  <c r="P4644" i="11"/>
  <c r="R4644" i="11"/>
  <c r="S4644" i="11"/>
  <c r="P4650" i="11"/>
  <c r="R4650" i="11"/>
  <c r="S4650" i="11"/>
  <c r="P4656" i="11"/>
  <c r="R4656" i="11"/>
  <c r="S4656" i="11"/>
  <c r="P4662" i="11"/>
  <c r="R4662" i="11"/>
  <c r="S4662" i="11"/>
  <c r="R4668" i="11"/>
  <c r="P4668" i="11"/>
  <c r="S4668" i="11"/>
  <c r="P4674" i="11"/>
  <c r="R4674" i="11"/>
  <c r="S4674" i="11"/>
  <c r="P4680" i="11"/>
  <c r="R4680" i="11"/>
  <c r="S4680" i="11"/>
  <c r="R4686" i="11"/>
  <c r="P4686" i="11"/>
  <c r="S4686" i="11"/>
  <c r="P4692" i="11"/>
  <c r="R4692" i="11"/>
  <c r="S4692" i="11"/>
  <c r="P4698" i="11"/>
  <c r="R4698" i="11"/>
  <c r="S4698" i="11"/>
  <c r="P4704" i="11"/>
  <c r="R4704" i="11"/>
  <c r="S4704" i="11"/>
  <c r="P4710" i="11"/>
  <c r="R4710" i="11"/>
  <c r="S4710" i="11"/>
  <c r="P4716" i="11"/>
  <c r="R4716" i="11"/>
  <c r="S4716" i="11"/>
  <c r="P4722" i="11"/>
  <c r="R4722" i="11"/>
  <c r="S4722" i="11"/>
  <c r="P4728" i="11"/>
  <c r="R4728" i="11"/>
  <c r="S4728" i="11"/>
  <c r="P4734" i="11"/>
  <c r="R4734" i="11"/>
  <c r="S4734" i="11"/>
  <c r="P4740" i="11"/>
  <c r="R4740" i="11"/>
  <c r="S4740" i="11"/>
  <c r="P4746" i="11"/>
  <c r="R4746" i="11"/>
  <c r="S4746" i="11"/>
  <c r="P4752" i="11"/>
  <c r="R4752" i="11"/>
  <c r="S4752" i="11"/>
  <c r="P4758" i="11"/>
  <c r="R4758" i="11"/>
  <c r="S4758" i="11"/>
  <c r="P4764" i="11"/>
  <c r="R4764" i="11"/>
  <c r="S4764" i="11"/>
  <c r="P4770" i="11"/>
  <c r="R4770" i="11"/>
  <c r="S4770" i="11"/>
  <c r="R4776" i="11"/>
  <c r="P4776" i="11"/>
  <c r="S4776" i="11"/>
  <c r="P4782" i="11"/>
  <c r="R4782" i="11"/>
  <c r="S4782" i="11"/>
  <c r="P4788" i="11"/>
  <c r="R4788" i="11"/>
  <c r="S4788" i="11"/>
  <c r="R4794" i="11"/>
  <c r="P4794" i="11"/>
  <c r="S4794" i="11"/>
  <c r="P4800" i="11"/>
  <c r="R4800" i="11"/>
  <c r="S4800" i="11"/>
  <c r="P4806" i="11"/>
  <c r="R4806" i="11"/>
  <c r="S4806" i="11"/>
  <c r="P4812" i="11"/>
  <c r="R4812" i="11"/>
  <c r="S4812" i="11"/>
  <c r="P4818" i="11"/>
  <c r="R4818" i="11"/>
  <c r="S4818" i="11"/>
  <c r="P4824" i="11"/>
  <c r="R4824" i="11"/>
  <c r="S4824" i="11"/>
  <c r="P4830" i="11"/>
  <c r="R4830" i="11"/>
  <c r="S4830" i="11"/>
  <c r="P4836" i="11"/>
  <c r="R4836" i="11"/>
  <c r="S4836" i="11"/>
  <c r="P4842" i="11"/>
  <c r="R4842" i="11"/>
  <c r="S4842" i="11"/>
  <c r="P4848" i="11"/>
  <c r="R4848" i="11"/>
  <c r="S4848" i="11"/>
  <c r="P4854" i="11"/>
  <c r="R4854" i="11"/>
  <c r="S4854" i="11"/>
  <c r="P4860" i="11"/>
  <c r="R4860" i="11"/>
  <c r="S4860" i="11"/>
  <c r="P4866" i="11"/>
  <c r="R4866" i="11"/>
  <c r="S4866" i="11"/>
  <c r="P4872" i="11"/>
  <c r="R4872" i="11"/>
  <c r="S4872" i="11"/>
  <c r="P4878" i="11"/>
  <c r="R4878" i="11"/>
  <c r="S4878" i="11"/>
  <c r="R4884" i="11"/>
  <c r="P4884" i="11"/>
  <c r="S4884" i="11"/>
  <c r="P4890" i="11"/>
  <c r="R4890" i="11"/>
  <c r="S4890" i="11"/>
  <c r="P4896" i="11"/>
  <c r="R4896" i="11"/>
  <c r="S4896" i="11"/>
  <c r="R4902" i="11"/>
  <c r="P4902" i="11"/>
  <c r="S4902" i="11"/>
  <c r="P4908" i="11"/>
  <c r="R4908" i="11"/>
  <c r="S4908" i="11"/>
  <c r="P4914" i="11"/>
  <c r="R4914" i="11"/>
  <c r="S4914" i="11"/>
  <c r="P4920" i="11"/>
  <c r="R4920" i="11"/>
  <c r="S4920" i="11"/>
  <c r="P4926" i="11"/>
  <c r="R4926" i="11"/>
  <c r="S4926" i="11"/>
  <c r="P4932" i="11"/>
  <c r="R4932" i="11"/>
  <c r="S4932" i="11"/>
  <c r="P4938" i="11"/>
  <c r="R4938" i="11"/>
  <c r="S4938" i="11"/>
  <c r="P4944" i="11"/>
  <c r="R4944" i="11"/>
  <c r="S4944" i="11"/>
  <c r="P4950" i="11"/>
  <c r="R4950" i="11"/>
  <c r="S4950" i="11"/>
  <c r="P4956" i="11"/>
  <c r="R4956" i="11"/>
  <c r="S4956" i="11"/>
  <c r="P4962" i="11"/>
  <c r="R4962" i="11"/>
  <c r="S4962" i="11"/>
  <c r="P4968" i="11"/>
  <c r="R4968" i="11"/>
  <c r="S4968" i="11"/>
  <c r="P4974" i="11"/>
  <c r="R4974" i="11"/>
  <c r="S4974" i="11"/>
  <c r="P4980" i="11"/>
  <c r="R4980" i="11"/>
  <c r="S4980" i="11"/>
  <c r="P4986" i="11"/>
  <c r="R4986" i="11"/>
  <c r="S4986" i="11"/>
  <c r="R4992" i="11"/>
  <c r="P4992" i="11"/>
  <c r="S4992" i="11"/>
  <c r="P4998" i="11"/>
  <c r="R4998" i="11"/>
  <c r="S4998" i="11"/>
  <c r="P5004" i="11"/>
  <c r="R5004" i="11"/>
  <c r="S5004" i="11"/>
  <c r="R5010" i="11"/>
  <c r="P5010" i="11"/>
  <c r="S5010" i="11"/>
  <c r="S18" i="11"/>
  <c r="S24" i="11"/>
  <c r="S30" i="11"/>
  <c r="S36" i="11"/>
  <c r="S42" i="11"/>
  <c r="S48" i="11"/>
  <c r="S54" i="11"/>
  <c r="S60" i="11"/>
  <c r="S66" i="11"/>
  <c r="S72" i="11"/>
  <c r="S78" i="11"/>
  <c r="S84" i="11"/>
  <c r="S90" i="11"/>
  <c r="S96" i="11"/>
  <c r="S102" i="11"/>
  <c r="S108" i="11"/>
  <c r="S114" i="11"/>
  <c r="S120" i="11"/>
  <c r="S126" i="11"/>
  <c r="S132" i="11"/>
  <c r="S138" i="11"/>
  <c r="S144" i="11"/>
  <c r="S150" i="11"/>
  <c r="S156" i="11"/>
  <c r="S162" i="11"/>
  <c r="S168" i="11"/>
  <c r="S174" i="11"/>
  <c r="S180" i="11"/>
  <c r="S186" i="11"/>
  <c r="S192" i="11"/>
  <c r="S198" i="11"/>
  <c r="S204" i="11"/>
  <c r="S210" i="11"/>
  <c r="S216" i="11"/>
  <c r="S222" i="11"/>
  <c r="S228" i="11"/>
  <c r="S234" i="11"/>
  <c r="S240" i="11"/>
  <c r="S246" i="11"/>
  <c r="S252" i="11"/>
  <c r="S258" i="11"/>
  <c r="S264" i="11"/>
  <c r="S270" i="11"/>
  <c r="S276" i="11"/>
  <c r="S282" i="11"/>
  <c r="S288" i="11"/>
  <c r="S294" i="11"/>
  <c r="S300" i="11"/>
  <c r="S306" i="11"/>
  <c r="S312" i="11"/>
  <c r="S318" i="11"/>
  <c r="S324" i="11"/>
  <c r="S330" i="11"/>
  <c r="S336" i="11"/>
  <c r="S342" i="11"/>
  <c r="S348" i="11"/>
  <c r="S354" i="11"/>
  <c r="S360" i="11"/>
  <c r="S366" i="11"/>
  <c r="S372" i="11"/>
  <c r="S378" i="11"/>
  <c r="S384" i="11"/>
  <c r="S390" i="11"/>
  <c r="S396" i="11"/>
  <c r="S402" i="11"/>
  <c r="S408" i="11"/>
  <c r="S414" i="11"/>
  <c r="S420" i="11"/>
  <c r="S426" i="11"/>
  <c r="S432" i="11"/>
  <c r="S438" i="11"/>
  <c r="S444" i="11"/>
  <c r="S450" i="11"/>
  <c r="S456" i="11"/>
  <c r="S462" i="11"/>
  <c r="S468" i="11"/>
  <c r="S474" i="11"/>
  <c r="S480" i="11"/>
  <c r="S486" i="11"/>
  <c r="S492" i="11"/>
  <c r="S498" i="11"/>
  <c r="S504" i="11"/>
  <c r="S510" i="11"/>
  <c r="S516" i="11"/>
  <c r="S522" i="11"/>
  <c r="S528" i="11"/>
  <c r="S534" i="11"/>
  <c r="S540" i="11"/>
  <c r="S546" i="11"/>
  <c r="S552" i="11"/>
  <c r="S558" i="11"/>
  <c r="S564" i="11"/>
  <c r="S570" i="11"/>
  <c r="S576" i="11"/>
  <c r="S582" i="11"/>
  <c r="S588" i="11"/>
  <c r="S594" i="11"/>
  <c r="S600" i="11"/>
  <c r="S606" i="11"/>
  <c r="S612" i="11"/>
  <c r="S618" i="11"/>
  <c r="S624" i="11"/>
  <c r="S630" i="11"/>
  <c r="S636" i="11"/>
  <c r="S642" i="11"/>
  <c r="S648" i="11"/>
  <c r="S654" i="11"/>
  <c r="S660" i="11"/>
  <c r="S666" i="11"/>
  <c r="S672" i="11"/>
  <c r="S678" i="11"/>
  <c r="S684" i="11"/>
  <c r="S690" i="11"/>
  <c r="S696" i="11"/>
  <c r="S702" i="11"/>
  <c r="S708" i="11"/>
  <c r="S714" i="11"/>
  <c r="S720" i="11"/>
  <c r="S726" i="11"/>
  <c r="S732" i="11"/>
  <c r="S738" i="11"/>
  <c r="S744" i="11"/>
  <c r="S750" i="11"/>
  <c r="S756" i="11"/>
  <c r="S762" i="11"/>
  <c r="S768" i="11"/>
  <c r="S774" i="11"/>
  <c r="S780" i="11"/>
  <c r="S786" i="11"/>
  <c r="S792" i="11"/>
  <c r="S798" i="11"/>
  <c r="S804" i="11"/>
  <c r="S810" i="11"/>
  <c r="S816" i="11"/>
  <c r="S822" i="11"/>
  <c r="S828" i="11"/>
  <c r="S834" i="11"/>
  <c r="S840" i="11"/>
  <c r="S846" i="11"/>
  <c r="S852" i="11"/>
  <c r="S858" i="11"/>
  <c r="S864" i="11"/>
  <c r="S870" i="11"/>
  <c r="S876" i="11"/>
  <c r="S882" i="11"/>
  <c r="S888" i="11"/>
  <c r="S894" i="11"/>
  <c r="S900" i="11"/>
  <c r="S906" i="11"/>
  <c r="S912" i="11"/>
  <c r="S918" i="11"/>
  <c r="S924" i="11"/>
  <c r="S930" i="11"/>
  <c r="S936" i="11"/>
  <c r="S942" i="11"/>
  <c r="S948" i="11"/>
  <c r="S954" i="11"/>
  <c r="S960" i="11"/>
  <c r="S966" i="11"/>
  <c r="S972" i="11"/>
  <c r="S978" i="11"/>
  <c r="S984" i="11"/>
  <c r="S990" i="11"/>
  <c r="S996" i="11"/>
  <c r="S1002" i="11"/>
  <c r="S1008" i="11"/>
  <c r="S1014" i="11"/>
  <c r="S1020" i="11"/>
  <c r="S1026" i="11"/>
  <c r="S1032" i="11"/>
  <c r="S1038" i="11"/>
  <c r="S1044" i="11"/>
  <c r="S1050" i="11"/>
  <c r="S1056" i="11"/>
  <c r="S1062" i="11"/>
  <c r="S1068" i="11"/>
  <c r="S1074" i="11"/>
  <c r="S1080" i="11"/>
  <c r="S1086" i="11"/>
  <c r="S1092" i="11"/>
  <c r="S1098" i="11"/>
  <c r="S1104" i="11"/>
  <c r="S1110" i="11"/>
  <c r="S1116" i="11"/>
  <c r="S1130" i="11"/>
  <c r="S1137" i="11"/>
  <c r="S1145" i="11"/>
  <c r="S1152" i="11"/>
  <c r="S1173" i="11"/>
  <c r="S1181" i="11"/>
  <c r="S1188" i="11"/>
  <c r="S1202" i="11"/>
  <c r="S1209" i="11"/>
  <c r="S1217" i="11"/>
  <c r="S1224" i="11"/>
  <c r="S1245" i="11"/>
  <c r="S1253" i="11"/>
  <c r="S1260" i="11"/>
  <c r="S1274" i="11"/>
  <c r="S1281" i="11"/>
  <c r="S1289" i="11"/>
  <c r="S1296" i="11"/>
  <c r="S1317" i="11"/>
  <c r="S1325" i="11"/>
  <c r="S1332" i="11"/>
  <c r="S1346" i="11"/>
  <c r="S1353" i="11"/>
  <c r="S1361" i="11"/>
  <c r="S1368" i="11"/>
  <c r="S1389" i="11"/>
  <c r="S1397" i="11"/>
  <c r="S1404" i="11"/>
  <c r="S1418" i="11"/>
  <c r="S1425" i="11"/>
  <c r="S1433" i="11"/>
  <c r="S1440" i="11"/>
  <c r="S1461" i="11"/>
  <c r="S1469" i="11"/>
  <c r="S1476" i="11"/>
  <c r="S1490" i="11"/>
  <c r="S1497" i="11"/>
  <c r="S1505" i="11"/>
  <c r="S1512" i="11"/>
  <c r="S1533" i="11"/>
  <c r="S1541" i="11"/>
  <c r="S1548" i="11"/>
  <c r="S1562" i="11"/>
  <c r="S1569" i="11"/>
  <c r="S1577" i="11"/>
  <c r="S1584" i="11"/>
  <c r="S1605" i="11"/>
  <c r="S1613" i="11"/>
  <c r="S1620" i="11"/>
  <c r="S1634" i="11"/>
  <c r="S1641" i="11"/>
  <c r="S1649" i="11"/>
  <c r="S1656" i="11"/>
  <c r="S1677" i="11"/>
  <c r="S1685" i="11"/>
  <c r="S1692" i="11"/>
  <c r="S1706" i="11"/>
  <c r="S1713" i="11"/>
  <c r="S1721" i="11"/>
  <c r="S1728" i="11"/>
  <c r="S1749" i="11"/>
  <c r="S1757" i="11"/>
  <c r="S1764" i="11"/>
  <c r="S1778" i="11"/>
  <c r="S1785" i="11"/>
  <c r="S1793" i="11"/>
  <c r="S1800" i="11"/>
  <c r="S1821" i="11"/>
  <c r="S1829" i="11"/>
  <c r="S1836" i="11"/>
  <c r="S1850" i="11"/>
  <c r="S1857" i="11"/>
  <c r="S1865" i="11"/>
  <c r="S1872" i="11"/>
  <c r="S1893" i="11"/>
  <c r="S1901" i="11"/>
  <c r="S1908" i="11"/>
  <c r="S1923" i="11"/>
  <c r="S1932" i="11"/>
  <c r="S1941" i="11"/>
  <c r="S1995" i="11"/>
  <c r="S2009" i="11"/>
  <c r="S2043" i="11"/>
  <c r="S4739" i="11"/>
  <c r="R69" i="11"/>
  <c r="R1346" i="11"/>
  <c r="R1778" i="11"/>
  <c r="R4882" i="11"/>
  <c r="Q4756" i="11"/>
  <c r="Q11" i="11"/>
  <c r="Q4822" i="11"/>
  <c r="Q4840" i="11"/>
  <c r="R19" i="11"/>
  <c r="R25" i="11"/>
  <c r="R31" i="11"/>
  <c r="R37" i="11"/>
  <c r="R43" i="11"/>
  <c r="R49" i="11"/>
  <c r="R55" i="11"/>
  <c r="R61" i="11"/>
  <c r="R67" i="11"/>
  <c r="R73" i="11"/>
  <c r="R79" i="11"/>
  <c r="R85" i="11"/>
  <c r="R91" i="11"/>
  <c r="R97" i="11"/>
  <c r="R103" i="11"/>
  <c r="R109" i="11"/>
  <c r="R115" i="11"/>
  <c r="R121" i="11"/>
  <c r="P127" i="11"/>
  <c r="R127" i="11"/>
  <c r="P133" i="11"/>
  <c r="R133" i="11"/>
  <c r="P139" i="11"/>
  <c r="R139" i="11"/>
  <c r="P145" i="11"/>
  <c r="R145" i="11"/>
  <c r="P151" i="11"/>
  <c r="R151" i="11"/>
  <c r="P157" i="11"/>
  <c r="R157" i="11"/>
  <c r="P163" i="11"/>
  <c r="R163" i="11"/>
  <c r="P169" i="11"/>
  <c r="R169" i="11"/>
  <c r="P175" i="11"/>
  <c r="R175" i="11"/>
  <c r="P181" i="11"/>
  <c r="R181" i="11"/>
  <c r="P187" i="11"/>
  <c r="R187" i="11"/>
  <c r="P193" i="11"/>
  <c r="R193" i="11"/>
  <c r="P199" i="11"/>
  <c r="R199" i="11"/>
  <c r="P205" i="11"/>
  <c r="R205" i="11"/>
  <c r="P211" i="11"/>
  <c r="R211" i="11"/>
  <c r="P217" i="11"/>
  <c r="R217" i="11"/>
  <c r="P223" i="11"/>
  <c r="R223" i="11"/>
  <c r="P229" i="11"/>
  <c r="R229" i="11"/>
  <c r="P235" i="11"/>
  <c r="R235" i="11"/>
  <c r="P241" i="11"/>
  <c r="R241" i="11"/>
  <c r="P247" i="11"/>
  <c r="R247" i="11"/>
  <c r="P253" i="11"/>
  <c r="R253" i="11"/>
  <c r="P259" i="11"/>
  <c r="R259" i="11"/>
  <c r="P265" i="11"/>
  <c r="R265" i="11"/>
  <c r="P271" i="11"/>
  <c r="R271" i="11"/>
  <c r="P277" i="11"/>
  <c r="R277" i="11"/>
  <c r="P283" i="11"/>
  <c r="R283" i="11"/>
  <c r="P289" i="11"/>
  <c r="R289" i="11"/>
  <c r="P295" i="11"/>
  <c r="R295" i="11"/>
  <c r="P301" i="11"/>
  <c r="R301" i="11"/>
  <c r="P307" i="11"/>
  <c r="R307" i="11"/>
  <c r="P313" i="11"/>
  <c r="R313" i="11"/>
  <c r="P319" i="11"/>
  <c r="R319" i="11"/>
  <c r="P325" i="11"/>
  <c r="R325" i="11"/>
  <c r="P331" i="11"/>
  <c r="R331" i="11"/>
  <c r="P337" i="11"/>
  <c r="R337" i="11"/>
  <c r="P343" i="11"/>
  <c r="R343" i="11"/>
  <c r="P349" i="11"/>
  <c r="R349" i="11"/>
  <c r="P355" i="11"/>
  <c r="R355" i="11"/>
  <c r="P361" i="11"/>
  <c r="R361" i="11"/>
  <c r="P367" i="11"/>
  <c r="R367" i="11"/>
  <c r="P373" i="11"/>
  <c r="R373" i="11"/>
  <c r="P379" i="11"/>
  <c r="R379" i="11"/>
  <c r="P385" i="11"/>
  <c r="R385" i="11"/>
  <c r="P391" i="11"/>
  <c r="R391" i="11"/>
  <c r="P397" i="11"/>
  <c r="R397" i="11"/>
  <c r="P403" i="11"/>
  <c r="R403" i="11"/>
  <c r="P409" i="11"/>
  <c r="R409" i="11"/>
  <c r="P415" i="11"/>
  <c r="R415" i="11"/>
  <c r="P421" i="11"/>
  <c r="R421" i="11"/>
  <c r="P427" i="11"/>
  <c r="R427" i="11"/>
  <c r="P433" i="11"/>
  <c r="R433" i="11"/>
  <c r="P439" i="11"/>
  <c r="R439" i="11"/>
  <c r="P445" i="11"/>
  <c r="R445" i="11"/>
  <c r="P451" i="11"/>
  <c r="R451" i="11"/>
  <c r="P457" i="11"/>
  <c r="R457" i="11"/>
  <c r="P463" i="11"/>
  <c r="R463" i="11"/>
  <c r="P469" i="11"/>
  <c r="R469" i="11"/>
  <c r="P475" i="11"/>
  <c r="R475" i="11"/>
  <c r="P481" i="11"/>
  <c r="R481" i="11"/>
  <c r="P487" i="11"/>
  <c r="R487" i="11"/>
  <c r="P493" i="11"/>
  <c r="R493" i="11"/>
  <c r="P499" i="11"/>
  <c r="R499" i="11"/>
  <c r="P505" i="11"/>
  <c r="R505" i="11"/>
  <c r="P511" i="11"/>
  <c r="R511" i="11"/>
  <c r="P517" i="11"/>
  <c r="R517" i="11"/>
  <c r="P523" i="11"/>
  <c r="R523" i="11"/>
  <c r="P529" i="11"/>
  <c r="R529" i="11"/>
  <c r="P535" i="11"/>
  <c r="R535" i="11"/>
  <c r="P541" i="11"/>
  <c r="R541" i="11"/>
  <c r="P547" i="11"/>
  <c r="R547" i="11"/>
  <c r="P553" i="11"/>
  <c r="R553" i="11"/>
  <c r="P559" i="11"/>
  <c r="R559" i="11"/>
  <c r="P565" i="11"/>
  <c r="R565" i="11"/>
  <c r="P571" i="11"/>
  <c r="R571" i="11"/>
  <c r="P577" i="11"/>
  <c r="R577" i="11"/>
  <c r="P583" i="11"/>
  <c r="R583" i="11"/>
  <c r="P589" i="11"/>
  <c r="R589" i="11"/>
  <c r="P595" i="11"/>
  <c r="R595" i="11"/>
  <c r="P601" i="11"/>
  <c r="R601" i="11"/>
  <c r="P607" i="11"/>
  <c r="R607" i="11"/>
  <c r="P613" i="11"/>
  <c r="R613" i="11"/>
  <c r="P619" i="11"/>
  <c r="R619" i="11"/>
  <c r="P625" i="11"/>
  <c r="R625" i="11"/>
  <c r="P631" i="11"/>
  <c r="R631" i="11"/>
  <c r="P637" i="11"/>
  <c r="R637" i="11"/>
  <c r="P643" i="11"/>
  <c r="R643" i="11"/>
  <c r="P649" i="11"/>
  <c r="R649" i="11"/>
  <c r="P655" i="11"/>
  <c r="R655" i="11"/>
  <c r="P661" i="11"/>
  <c r="R661" i="11"/>
  <c r="P667" i="11"/>
  <c r="R667" i="11"/>
  <c r="P673" i="11"/>
  <c r="R673" i="11"/>
  <c r="P679" i="11"/>
  <c r="R679" i="11"/>
  <c r="P685" i="11"/>
  <c r="R685" i="11"/>
  <c r="P691" i="11"/>
  <c r="R691" i="11"/>
  <c r="P697" i="11"/>
  <c r="R697" i="11"/>
  <c r="P703" i="11"/>
  <c r="R703" i="11"/>
  <c r="P709" i="11"/>
  <c r="R709" i="11"/>
  <c r="P715" i="11"/>
  <c r="R715" i="11"/>
  <c r="P721" i="11"/>
  <c r="R721" i="11"/>
  <c r="P727" i="11"/>
  <c r="R727" i="11"/>
  <c r="P733" i="11"/>
  <c r="R733" i="11"/>
  <c r="P739" i="11"/>
  <c r="R739" i="11"/>
  <c r="P745" i="11"/>
  <c r="R745" i="11"/>
  <c r="P751" i="11"/>
  <c r="R751" i="11"/>
  <c r="P757" i="11"/>
  <c r="R757" i="11"/>
  <c r="P763" i="11"/>
  <c r="R763" i="11"/>
  <c r="P769" i="11"/>
  <c r="R769" i="11"/>
  <c r="P775" i="11"/>
  <c r="R775" i="11"/>
  <c r="P781" i="11"/>
  <c r="R781" i="11"/>
  <c r="P787" i="11"/>
  <c r="R787" i="11"/>
  <c r="P793" i="11"/>
  <c r="R793" i="11"/>
  <c r="P799" i="11"/>
  <c r="R799" i="11"/>
  <c r="P805" i="11"/>
  <c r="R805" i="11"/>
  <c r="P811" i="11"/>
  <c r="R811" i="11"/>
  <c r="P817" i="11"/>
  <c r="R817" i="11"/>
  <c r="P823" i="11"/>
  <c r="R823" i="11"/>
  <c r="P829" i="11"/>
  <c r="R829" i="11"/>
  <c r="P835" i="11"/>
  <c r="R835" i="11"/>
  <c r="P841" i="11"/>
  <c r="R841" i="11"/>
  <c r="P847" i="11"/>
  <c r="R847" i="11"/>
  <c r="P853" i="11"/>
  <c r="R853" i="11"/>
  <c r="P859" i="11"/>
  <c r="R859" i="11"/>
  <c r="P865" i="11"/>
  <c r="R865" i="11"/>
  <c r="P871" i="11"/>
  <c r="R871" i="11"/>
  <c r="P877" i="11"/>
  <c r="R877" i="11"/>
  <c r="P883" i="11"/>
  <c r="R883" i="11"/>
  <c r="P889" i="11"/>
  <c r="R889" i="11"/>
  <c r="P895" i="11"/>
  <c r="R895" i="11"/>
  <c r="P901" i="11"/>
  <c r="R901" i="11"/>
  <c r="P907" i="11"/>
  <c r="R907" i="11"/>
  <c r="P913" i="11"/>
  <c r="R913" i="11"/>
  <c r="P919" i="11"/>
  <c r="R919" i="11"/>
  <c r="P925" i="11"/>
  <c r="R925" i="11"/>
  <c r="P931" i="11"/>
  <c r="R931" i="11"/>
  <c r="P937" i="11"/>
  <c r="R937" i="11"/>
  <c r="P943" i="11"/>
  <c r="R943" i="11"/>
  <c r="P949" i="11"/>
  <c r="R949" i="11"/>
  <c r="P955" i="11"/>
  <c r="R955" i="11"/>
  <c r="P961" i="11"/>
  <c r="R961" i="11"/>
  <c r="P967" i="11"/>
  <c r="R967" i="11"/>
  <c r="P973" i="11"/>
  <c r="R973" i="11"/>
  <c r="P979" i="11"/>
  <c r="R979" i="11"/>
  <c r="P985" i="11"/>
  <c r="R985" i="11"/>
  <c r="P991" i="11"/>
  <c r="R991" i="11"/>
  <c r="P997" i="11"/>
  <c r="R997" i="11"/>
  <c r="P1003" i="11"/>
  <c r="R1003" i="11"/>
  <c r="P1009" i="11"/>
  <c r="R1009" i="11"/>
  <c r="P1015" i="11"/>
  <c r="R1015" i="11"/>
  <c r="P1021" i="11"/>
  <c r="R1021" i="11"/>
  <c r="P1027" i="11"/>
  <c r="R1027" i="11"/>
  <c r="P1033" i="11"/>
  <c r="R1033" i="11"/>
  <c r="P1039" i="11"/>
  <c r="R1039" i="11"/>
  <c r="P1045" i="11"/>
  <c r="R1045" i="11"/>
  <c r="P1051" i="11"/>
  <c r="R1051" i="11"/>
  <c r="P1057" i="11"/>
  <c r="R1057" i="11"/>
  <c r="P1063" i="11"/>
  <c r="R1063" i="11"/>
  <c r="P1069" i="11"/>
  <c r="R1069" i="11"/>
  <c r="P1075" i="11"/>
  <c r="R1075" i="11"/>
  <c r="P1081" i="11"/>
  <c r="R1081" i="11"/>
  <c r="P1087" i="11"/>
  <c r="R1087" i="11"/>
  <c r="P1093" i="11"/>
  <c r="R1093" i="11"/>
  <c r="P1099" i="11"/>
  <c r="R1099" i="11"/>
  <c r="P1105" i="11"/>
  <c r="R1105" i="11"/>
  <c r="P1111" i="11"/>
  <c r="R1111" i="11"/>
  <c r="P1117" i="11"/>
  <c r="R1117" i="11"/>
  <c r="P1123" i="11"/>
  <c r="R1123" i="11"/>
  <c r="P1129" i="11"/>
  <c r="R1129" i="11"/>
  <c r="P1135" i="11"/>
  <c r="R1135" i="11"/>
  <c r="P1141" i="11"/>
  <c r="R1141" i="11"/>
  <c r="P1147" i="11"/>
  <c r="R1147" i="11"/>
  <c r="P1153" i="11"/>
  <c r="R1153" i="11"/>
  <c r="P1159" i="11"/>
  <c r="R1159" i="11"/>
  <c r="P1165" i="11"/>
  <c r="R1165" i="11"/>
  <c r="P1171" i="11"/>
  <c r="R1171" i="11"/>
  <c r="P1177" i="11"/>
  <c r="R1177" i="11"/>
  <c r="P1183" i="11"/>
  <c r="R1183" i="11"/>
  <c r="P1189" i="11"/>
  <c r="R1189" i="11"/>
  <c r="P1195" i="11"/>
  <c r="R1195" i="11"/>
  <c r="P1201" i="11"/>
  <c r="R1201" i="11"/>
  <c r="P1207" i="11"/>
  <c r="R1207" i="11"/>
  <c r="P1213" i="11"/>
  <c r="R1213" i="11"/>
  <c r="P1219" i="11"/>
  <c r="R1219" i="11"/>
  <c r="P1225" i="11"/>
  <c r="R1225" i="11"/>
  <c r="P1231" i="11"/>
  <c r="R1231" i="11"/>
  <c r="P1237" i="11"/>
  <c r="R1237" i="11"/>
  <c r="P1243" i="11"/>
  <c r="R1243" i="11"/>
  <c r="P1249" i="11"/>
  <c r="R1249" i="11"/>
  <c r="P1255" i="11"/>
  <c r="R1255" i="11"/>
  <c r="P1261" i="11"/>
  <c r="R1261" i="11"/>
  <c r="P1267" i="11"/>
  <c r="R1267" i="11"/>
  <c r="P1273" i="11"/>
  <c r="R1273" i="11"/>
  <c r="P1279" i="11"/>
  <c r="R1279" i="11"/>
  <c r="P1285" i="11"/>
  <c r="R1285" i="11"/>
  <c r="P1291" i="11"/>
  <c r="R1291" i="11"/>
  <c r="P1297" i="11"/>
  <c r="R1297" i="11"/>
  <c r="P1303" i="11"/>
  <c r="R1303" i="11"/>
  <c r="P1309" i="11"/>
  <c r="R1309" i="11"/>
  <c r="P1315" i="11"/>
  <c r="R1315" i="11"/>
  <c r="P1321" i="11"/>
  <c r="R1321" i="11"/>
  <c r="P1327" i="11"/>
  <c r="R1327" i="11"/>
  <c r="P1333" i="11"/>
  <c r="R1333" i="11"/>
  <c r="P1339" i="11"/>
  <c r="R1339" i="11"/>
  <c r="P1345" i="11"/>
  <c r="R1345" i="11"/>
  <c r="P1351" i="11"/>
  <c r="R1351" i="11"/>
  <c r="P1357" i="11"/>
  <c r="R1357" i="11"/>
  <c r="P1363" i="11"/>
  <c r="R1363" i="11"/>
  <c r="P1369" i="11"/>
  <c r="R1369" i="11"/>
  <c r="P1375" i="11"/>
  <c r="R1375" i="11"/>
  <c r="P1381" i="11"/>
  <c r="R1381" i="11"/>
  <c r="P1387" i="11"/>
  <c r="R1387" i="11"/>
  <c r="P1393" i="11"/>
  <c r="R1393" i="11"/>
  <c r="P1399" i="11"/>
  <c r="R1399" i="11"/>
  <c r="P1405" i="11"/>
  <c r="R1405" i="11"/>
  <c r="P1411" i="11"/>
  <c r="R1411" i="11"/>
  <c r="P1417" i="11"/>
  <c r="R1417" i="11"/>
  <c r="P1423" i="11"/>
  <c r="R1423" i="11"/>
  <c r="P1429" i="11"/>
  <c r="R1429" i="11"/>
  <c r="P1435" i="11"/>
  <c r="R1435" i="11"/>
  <c r="P1441" i="11"/>
  <c r="R1441" i="11"/>
  <c r="P1447" i="11"/>
  <c r="R1447" i="11"/>
  <c r="P1453" i="11"/>
  <c r="R1453" i="11"/>
  <c r="P1459" i="11"/>
  <c r="R1459" i="11"/>
  <c r="P1465" i="11"/>
  <c r="R1465" i="11"/>
  <c r="P1471" i="11"/>
  <c r="R1471" i="11"/>
  <c r="P1477" i="11"/>
  <c r="R1477" i="11"/>
  <c r="P1483" i="11"/>
  <c r="R1483" i="11"/>
  <c r="P1489" i="11"/>
  <c r="R1489" i="11"/>
  <c r="P1495" i="11"/>
  <c r="R1495" i="11"/>
  <c r="P1501" i="11"/>
  <c r="R1501" i="11"/>
  <c r="P1507" i="11"/>
  <c r="R1507" i="11"/>
  <c r="P1513" i="11"/>
  <c r="R1513" i="11"/>
  <c r="P1519" i="11"/>
  <c r="R1519" i="11"/>
  <c r="P1525" i="11"/>
  <c r="R1525" i="11"/>
  <c r="P1531" i="11"/>
  <c r="R1531" i="11"/>
  <c r="P1537" i="11"/>
  <c r="R1537" i="11"/>
  <c r="P1543" i="11"/>
  <c r="R1543" i="11"/>
  <c r="P1549" i="11"/>
  <c r="R1549" i="11"/>
  <c r="P1555" i="11"/>
  <c r="R1555" i="11"/>
  <c r="P1561" i="11"/>
  <c r="R1561" i="11"/>
  <c r="P1567" i="11"/>
  <c r="R1567" i="11"/>
  <c r="P1573" i="11"/>
  <c r="R1573" i="11"/>
  <c r="P1579" i="11"/>
  <c r="R1579" i="11"/>
  <c r="P1585" i="11"/>
  <c r="R1585" i="11"/>
  <c r="P1591" i="11"/>
  <c r="R1591" i="11"/>
  <c r="P1597" i="11"/>
  <c r="R1597" i="11"/>
  <c r="P1603" i="11"/>
  <c r="R1603" i="11"/>
  <c r="P1609" i="11"/>
  <c r="R1609" i="11"/>
  <c r="P1615" i="11"/>
  <c r="R1615" i="11"/>
  <c r="P1621" i="11"/>
  <c r="R1621" i="11"/>
  <c r="P1627" i="11"/>
  <c r="R1627" i="11"/>
  <c r="P1633" i="11"/>
  <c r="R1633" i="11"/>
  <c r="P1639" i="11"/>
  <c r="R1639" i="11"/>
  <c r="P1645" i="11"/>
  <c r="R1645" i="11"/>
  <c r="P1651" i="11"/>
  <c r="R1651" i="11"/>
  <c r="P1657" i="11"/>
  <c r="R1657" i="11"/>
  <c r="P1663" i="11"/>
  <c r="R1663" i="11"/>
  <c r="P1669" i="11"/>
  <c r="R1669" i="11"/>
  <c r="P1675" i="11"/>
  <c r="R1675" i="11"/>
  <c r="P1681" i="11"/>
  <c r="R1681" i="11"/>
  <c r="P1687" i="11"/>
  <c r="R1687" i="11"/>
  <c r="P1693" i="11"/>
  <c r="R1693" i="11"/>
  <c r="P1699" i="11"/>
  <c r="R1699" i="11"/>
  <c r="P1705" i="11"/>
  <c r="R1705" i="11"/>
  <c r="P1711" i="11"/>
  <c r="R1711" i="11"/>
  <c r="P1717" i="11"/>
  <c r="R1717" i="11"/>
  <c r="P1723" i="11"/>
  <c r="R1723" i="11"/>
  <c r="P1729" i="11"/>
  <c r="R1729" i="11"/>
  <c r="P1735" i="11"/>
  <c r="R1735" i="11"/>
  <c r="P1741" i="11"/>
  <c r="R1741" i="11"/>
  <c r="P1747" i="11"/>
  <c r="R1747" i="11"/>
  <c r="P1753" i="11"/>
  <c r="R1753" i="11"/>
  <c r="P1759" i="11"/>
  <c r="R1759" i="11"/>
  <c r="P1765" i="11"/>
  <c r="R1765" i="11"/>
  <c r="P1771" i="11"/>
  <c r="R1771" i="11"/>
  <c r="P1777" i="11"/>
  <c r="R1777" i="11"/>
  <c r="P1783" i="11"/>
  <c r="R1783" i="11"/>
  <c r="P1789" i="11"/>
  <c r="R1789" i="11"/>
  <c r="P1795" i="11"/>
  <c r="R1795" i="11"/>
  <c r="P1801" i="11"/>
  <c r="R1801" i="11"/>
  <c r="P1807" i="11"/>
  <c r="R1807" i="11"/>
  <c r="P1813" i="11"/>
  <c r="R1813" i="11"/>
  <c r="P1819" i="11"/>
  <c r="R1819" i="11"/>
  <c r="P1825" i="11"/>
  <c r="R1825" i="11"/>
  <c r="P1831" i="11"/>
  <c r="R1831" i="11"/>
  <c r="P1837" i="11"/>
  <c r="R1837" i="11"/>
  <c r="P1843" i="11"/>
  <c r="R1843" i="11"/>
  <c r="P1849" i="11"/>
  <c r="R1849" i="11"/>
  <c r="P1855" i="11"/>
  <c r="R1855" i="11"/>
  <c r="P1861" i="11"/>
  <c r="R1861" i="11"/>
  <c r="P1867" i="11"/>
  <c r="R1867" i="11"/>
  <c r="P1873" i="11"/>
  <c r="R1873" i="11"/>
  <c r="P1879" i="11"/>
  <c r="R1879" i="11"/>
  <c r="P1885" i="11"/>
  <c r="R1885" i="11"/>
  <c r="P1891" i="11"/>
  <c r="R1891" i="11"/>
  <c r="P1897" i="11"/>
  <c r="R1897" i="11"/>
  <c r="P1903" i="11"/>
  <c r="R1903" i="11"/>
  <c r="P1909" i="11"/>
  <c r="R1909" i="11"/>
  <c r="P1915" i="11"/>
  <c r="R1915" i="11"/>
  <c r="P1921" i="11"/>
  <c r="R1921" i="11"/>
  <c r="P1927" i="11"/>
  <c r="R1927" i="11"/>
  <c r="P1933" i="11"/>
  <c r="R1933" i="11"/>
  <c r="P1939" i="11"/>
  <c r="R1939" i="11"/>
  <c r="P1945" i="11"/>
  <c r="R1945" i="11"/>
  <c r="P1951" i="11"/>
  <c r="R1951" i="11"/>
  <c r="P1957" i="11"/>
  <c r="R1957" i="11"/>
  <c r="P1963" i="11"/>
  <c r="R1963" i="11"/>
  <c r="S1963" i="11"/>
  <c r="P1969" i="11"/>
  <c r="R1969" i="11"/>
  <c r="S1969" i="11"/>
  <c r="P1975" i="11"/>
  <c r="R1975" i="11"/>
  <c r="S1975" i="11"/>
  <c r="P1981" i="11"/>
  <c r="R1981" i="11"/>
  <c r="P1987" i="11"/>
  <c r="R1987" i="11"/>
  <c r="P1993" i="11"/>
  <c r="R1993" i="11"/>
  <c r="P1999" i="11"/>
  <c r="R1999" i="11"/>
  <c r="S1999" i="11"/>
  <c r="P2005" i="11"/>
  <c r="R2005" i="11"/>
  <c r="S2005" i="11"/>
  <c r="P2011" i="11"/>
  <c r="R2011" i="11"/>
  <c r="S2011" i="11"/>
  <c r="P2017" i="11"/>
  <c r="R2017" i="11"/>
  <c r="P2023" i="11"/>
  <c r="R2023" i="11"/>
  <c r="P2029" i="11"/>
  <c r="R2029" i="11"/>
  <c r="P2035" i="11"/>
  <c r="R2035" i="11"/>
  <c r="S2035" i="11"/>
  <c r="P2041" i="11"/>
  <c r="R2041" i="11"/>
  <c r="S2041" i="11"/>
  <c r="P2047" i="11"/>
  <c r="R2047" i="11"/>
  <c r="S2047" i="11"/>
  <c r="P2053" i="11"/>
  <c r="R2053" i="11"/>
  <c r="S2053" i="11"/>
  <c r="P2059" i="11"/>
  <c r="R2059" i="11"/>
  <c r="S2059" i="11"/>
  <c r="P2065" i="11"/>
  <c r="R2065" i="11"/>
  <c r="S2065" i="11"/>
  <c r="P2071" i="11"/>
  <c r="R2071" i="11"/>
  <c r="S2071" i="11"/>
  <c r="P2077" i="11"/>
  <c r="R2077" i="11"/>
  <c r="S2077" i="11"/>
  <c r="P2083" i="11"/>
  <c r="R2083" i="11"/>
  <c r="S2083" i="11"/>
  <c r="P2089" i="11"/>
  <c r="R2089" i="11"/>
  <c r="S2089" i="11"/>
  <c r="P2095" i="11"/>
  <c r="R2095" i="11"/>
  <c r="S2095" i="11"/>
  <c r="P2101" i="11"/>
  <c r="R2101" i="11"/>
  <c r="S2101" i="11"/>
  <c r="P2107" i="11"/>
  <c r="R2107" i="11"/>
  <c r="S2107" i="11"/>
  <c r="P2113" i="11"/>
  <c r="R2113" i="11"/>
  <c r="S2113" i="11"/>
  <c r="P2119" i="11"/>
  <c r="R2119" i="11"/>
  <c r="S2119" i="11"/>
  <c r="P2125" i="11"/>
  <c r="R2125" i="11"/>
  <c r="S2125" i="11"/>
  <c r="P2131" i="11"/>
  <c r="R2131" i="11"/>
  <c r="S2131" i="11"/>
  <c r="P2137" i="11"/>
  <c r="R2137" i="11"/>
  <c r="S2137" i="11"/>
  <c r="P2143" i="11"/>
  <c r="R2143" i="11"/>
  <c r="S2143" i="11"/>
  <c r="P2149" i="11"/>
  <c r="R2149" i="11"/>
  <c r="S2149" i="11"/>
  <c r="P2155" i="11"/>
  <c r="R2155" i="11"/>
  <c r="S2155" i="11"/>
  <c r="P2161" i="11"/>
  <c r="R2161" i="11"/>
  <c r="S2161" i="11"/>
  <c r="P2167" i="11"/>
  <c r="R2167" i="11"/>
  <c r="S2167" i="11"/>
  <c r="P2173" i="11"/>
  <c r="R2173" i="11"/>
  <c r="S2173" i="11"/>
  <c r="P2179" i="11"/>
  <c r="R2179" i="11"/>
  <c r="S2179" i="11"/>
  <c r="P2185" i="11"/>
  <c r="R2185" i="11"/>
  <c r="S2185" i="11"/>
  <c r="P2191" i="11"/>
  <c r="R2191" i="11"/>
  <c r="S2191" i="11"/>
  <c r="P2197" i="11"/>
  <c r="R2197" i="11"/>
  <c r="S2197" i="11"/>
  <c r="P2203" i="11"/>
  <c r="R2203" i="11"/>
  <c r="S2203" i="11"/>
  <c r="P2209" i="11"/>
  <c r="R2209" i="11"/>
  <c r="S2209" i="11"/>
  <c r="P2215" i="11"/>
  <c r="R2215" i="11"/>
  <c r="S2215" i="11"/>
  <c r="P2221" i="11"/>
  <c r="R2221" i="11"/>
  <c r="S2221" i="11"/>
  <c r="P2227" i="11"/>
  <c r="R2227" i="11"/>
  <c r="S2227" i="11"/>
  <c r="P2233" i="11"/>
  <c r="R2233" i="11"/>
  <c r="S2233" i="11"/>
  <c r="P2239" i="11"/>
  <c r="R2239" i="11"/>
  <c r="S2239" i="11"/>
  <c r="P2245" i="11"/>
  <c r="R2245" i="11"/>
  <c r="S2245" i="11"/>
  <c r="P2251" i="11"/>
  <c r="R2251" i="11"/>
  <c r="S2251" i="11"/>
  <c r="P2257" i="11"/>
  <c r="R2257" i="11"/>
  <c r="S2257" i="11"/>
  <c r="P2263" i="11"/>
  <c r="R2263" i="11"/>
  <c r="S2263" i="11"/>
  <c r="P2269" i="11"/>
  <c r="R2269" i="11"/>
  <c r="S2269" i="11"/>
  <c r="P2275" i="11"/>
  <c r="R2275" i="11"/>
  <c r="S2275" i="11"/>
  <c r="P2281" i="11"/>
  <c r="R2281" i="11"/>
  <c r="S2281" i="11"/>
  <c r="P2287" i="11"/>
  <c r="R2287" i="11"/>
  <c r="S2287" i="11"/>
  <c r="P2293" i="11"/>
  <c r="R2293" i="11"/>
  <c r="S2293" i="11"/>
  <c r="P2299" i="11"/>
  <c r="R2299" i="11"/>
  <c r="S2299" i="11"/>
  <c r="P2305" i="11"/>
  <c r="R2305" i="11"/>
  <c r="S2305" i="11"/>
  <c r="P2311" i="11"/>
  <c r="R2311" i="11"/>
  <c r="S2311" i="11"/>
  <c r="P2317" i="11"/>
  <c r="R2317" i="11"/>
  <c r="S2317" i="11"/>
  <c r="P2323" i="11"/>
  <c r="R2323" i="11"/>
  <c r="S2323" i="11"/>
  <c r="P2329" i="11"/>
  <c r="R2329" i="11"/>
  <c r="S2329" i="11"/>
  <c r="P2335" i="11"/>
  <c r="R2335" i="11"/>
  <c r="S2335" i="11"/>
  <c r="P2341" i="11"/>
  <c r="R2341" i="11"/>
  <c r="S2341" i="11"/>
  <c r="P2347" i="11"/>
  <c r="R2347" i="11"/>
  <c r="S2347" i="11"/>
  <c r="P2353" i="11"/>
  <c r="R2353" i="11"/>
  <c r="S2353" i="11"/>
  <c r="P2359" i="11"/>
  <c r="R2359" i="11"/>
  <c r="S2359" i="11"/>
  <c r="P2365" i="11"/>
  <c r="R2365" i="11"/>
  <c r="S2365" i="11"/>
  <c r="P2371" i="11"/>
  <c r="R2371" i="11"/>
  <c r="S2371" i="11"/>
  <c r="P2377" i="11"/>
  <c r="R2377" i="11"/>
  <c r="S2377" i="11"/>
  <c r="P2383" i="11"/>
  <c r="R2383" i="11"/>
  <c r="S2383" i="11"/>
  <c r="P2389" i="11"/>
  <c r="R2389" i="11"/>
  <c r="S2389" i="11"/>
  <c r="P2395" i="11"/>
  <c r="R2395" i="11"/>
  <c r="S2395" i="11"/>
  <c r="P2401" i="11"/>
  <c r="R2401" i="11"/>
  <c r="S2401" i="11"/>
  <c r="P2407" i="11"/>
  <c r="R2407" i="11"/>
  <c r="S2407" i="11"/>
  <c r="P2413" i="11"/>
  <c r="R2413" i="11"/>
  <c r="S2413" i="11"/>
  <c r="P2419" i="11"/>
  <c r="R2419" i="11"/>
  <c r="S2419" i="11"/>
  <c r="P2425" i="11"/>
  <c r="R2425" i="11"/>
  <c r="S2425" i="11"/>
  <c r="P2431" i="11"/>
  <c r="R2431" i="11"/>
  <c r="S2431" i="11"/>
  <c r="P2437" i="11"/>
  <c r="R2437" i="11"/>
  <c r="S2437" i="11"/>
  <c r="P2443" i="11"/>
  <c r="R2443" i="11"/>
  <c r="S2443" i="11"/>
  <c r="P2449" i="11"/>
  <c r="R2449" i="11"/>
  <c r="S2449" i="11"/>
  <c r="P2455" i="11"/>
  <c r="R2455" i="11"/>
  <c r="S2455" i="11"/>
  <c r="P2461" i="11"/>
  <c r="R2461" i="11"/>
  <c r="S2461" i="11"/>
  <c r="P2467" i="11"/>
  <c r="R2467" i="11"/>
  <c r="S2467" i="11"/>
  <c r="P2473" i="11"/>
  <c r="R2473" i="11"/>
  <c r="S2473" i="11"/>
  <c r="P2479" i="11"/>
  <c r="R2479" i="11"/>
  <c r="S2479" i="11"/>
  <c r="P2485" i="11"/>
  <c r="R2485" i="11"/>
  <c r="S2485" i="11"/>
  <c r="P2491" i="11"/>
  <c r="R2491" i="11"/>
  <c r="S2491" i="11"/>
  <c r="P2497" i="11"/>
  <c r="R2497" i="11"/>
  <c r="S2497" i="11"/>
  <c r="P2503" i="11"/>
  <c r="R2503" i="11"/>
  <c r="S2503" i="11"/>
  <c r="P2509" i="11"/>
  <c r="R2509" i="11"/>
  <c r="S2509" i="11"/>
  <c r="P2515" i="11"/>
  <c r="R2515" i="11"/>
  <c r="S2515" i="11"/>
  <c r="P2521" i="11"/>
  <c r="R2521" i="11"/>
  <c r="S2521" i="11"/>
  <c r="P2527" i="11"/>
  <c r="R2527" i="11"/>
  <c r="S2527" i="11"/>
  <c r="P2533" i="11"/>
  <c r="R2533" i="11"/>
  <c r="S2533" i="11"/>
  <c r="P2539" i="11"/>
  <c r="R2539" i="11"/>
  <c r="S2539" i="11"/>
  <c r="P2545" i="11"/>
  <c r="R2545" i="11"/>
  <c r="S2545" i="11"/>
  <c r="P2551" i="11"/>
  <c r="R2551" i="11"/>
  <c r="S2551" i="11"/>
  <c r="P2557" i="11"/>
  <c r="R2557" i="11"/>
  <c r="S2557" i="11"/>
  <c r="P2563" i="11"/>
  <c r="R2563" i="11"/>
  <c r="S2563" i="11"/>
  <c r="P2569" i="11"/>
  <c r="R2569" i="11"/>
  <c r="S2569" i="11"/>
  <c r="P2575" i="11"/>
  <c r="R2575" i="11"/>
  <c r="S2575" i="11"/>
  <c r="P2581" i="11"/>
  <c r="R2581" i="11"/>
  <c r="S2581" i="11"/>
  <c r="P2587" i="11"/>
  <c r="R2587" i="11"/>
  <c r="S2587" i="11"/>
  <c r="P2593" i="11"/>
  <c r="R2593" i="11"/>
  <c r="S2593" i="11"/>
  <c r="P2599" i="11"/>
  <c r="R2599" i="11"/>
  <c r="S2599" i="11"/>
  <c r="P2605" i="11"/>
  <c r="R2605" i="11"/>
  <c r="S2605" i="11"/>
  <c r="P2611" i="11"/>
  <c r="R2611" i="11"/>
  <c r="S2611" i="11"/>
  <c r="P2617" i="11"/>
  <c r="R2617" i="11"/>
  <c r="S2617" i="11"/>
  <c r="P2623" i="11"/>
  <c r="R2623" i="11"/>
  <c r="S2623" i="11"/>
  <c r="P2629" i="11"/>
  <c r="R2629" i="11"/>
  <c r="S2629" i="11"/>
  <c r="P2635" i="11"/>
  <c r="R2635" i="11"/>
  <c r="S2635" i="11"/>
  <c r="P2641" i="11"/>
  <c r="R2641" i="11"/>
  <c r="S2641" i="11"/>
  <c r="P2647" i="11"/>
  <c r="R2647" i="11"/>
  <c r="S2647" i="11"/>
  <c r="P2653" i="11"/>
  <c r="R2653" i="11"/>
  <c r="S2653" i="11"/>
  <c r="P2659" i="11"/>
  <c r="R2659" i="11"/>
  <c r="S2659" i="11"/>
  <c r="P2665" i="11"/>
  <c r="R2665" i="11"/>
  <c r="S2665" i="11"/>
  <c r="P2671" i="11"/>
  <c r="R2671" i="11"/>
  <c r="S2671" i="11"/>
  <c r="P2677" i="11"/>
  <c r="R2677" i="11"/>
  <c r="S2677" i="11"/>
  <c r="P2683" i="11"/>
  <c r="R2683" i="11"/>
  <c r="S2683" i="11"/>
  <c r="P2689" i="11"/>
  <c r="R2689" i="11"/>
  <c r="S2689" i="11"/>
  <c r="P2695" i="11"/>
  <c r="R2695" i="11"/>
  <c r="S2695" i="11"/>
  <c r="P2701" i="11"/>
  <c r="R2701" i="11"/>
  <c r="S2701" i="11"/>
  <c r="P2707" i="11"/>
  <c r="R2707" i="11"/>
  <c r="S2707" i="11"/>
  <c r="P2713" i="11"/>
  <c r="R2713" i="11"/>
  <c r="S2713" i="11"/>
  <c r="P2719" i="11"/>
  <c r="R2719" i="11"/>
  <c r="S2719" i="11"/>
  <c r="P2725" i="11"/>
  <c r="R2725" i="11"/>
  <c r="S2725" i="11"/>
  <c r="P2731" i="11"/>
  <c r="R2731" i="11"/>
  <c r="S2731" i="11"/>
  <c r="P2737" i="11"/>
  <c r="R2737" i="11"/>
  <c r="S2737" i="11"/>
  <c r="P2743" i="11"/>
  <c r="R2743" i="11"/>
  <c r="S2743" i="11"/>
  <c r="P2749" i="11"/>
  <c r="R2749" i="11"/>
  <c r="S2749" i="11"/>
  <c r="P2755" i="11"/>
  <c r="R2755" i="11"/>
  <c r="S2755" i="11"/>
  <c r="P2761" i="11"/>
  <c r="R2761" i="11"/>
  <c r="S2761" i="11"/>
  <c r="P2767" i="11"/>
  <c r="R2767" i="11"/>
  <c r="S2767" i="11"/>
  <c r="P2773" i="11"/>
  <c r="R2773" i="11"/>
  <c r="S2773" i="11"/>
  <c r="P2779" i="11"/>
  <c r="R2779" i="11"/>
  <c r="S2779" i="11"/>
  <c r="P2785" i="11"/>
  <c r="R2785" i="11"/>
  <c r="S2785" i="11"/>
  <c r="P2791" i="11"/>
  <c r="R2791" i="11"/>
  <c r="S2791" i="11"/>
  <c r="P2797" i="11"/>
  <c r="R2797" i="11"/>
  <c r="S2797" i="11"/>
  <c r="P2803" i="11"/>
  <c r="R2803" i="11"/>
  <c r="S2803" i="11"/>
  <c r="P2809" i="11"/>
  <c r="R2809" i="11"/>
  <c r="S2809" i="11"/>
  <c r="P2815" i="11"/>
  <c r="R2815" i="11"/>
  <c r="S2815" i="11"/>
  <c r="P2821" i="11"/>
  <c r="R2821" i="11"/>
  <c r="S2821" i="11"/>
  <c r="P2827" i="11"/>
  <c r="R2827" i="11"/>
  <c r="S2827" i="11"/>
  <c r="P2833" i="11"/>
  <c r="R2833" i="11"/>
  <c r="S2833" i="11"/>
  <c r="P2839" i="11"/>
  <c r="R2839" i="11"/>
  <c r="S2839" i="11"/>
  <c r="P2845" i="11"/>
  <c r="R2845" i="11"/>
  <c r="S2845" i="11"/>
  <c r="P2851" i="11"/>
  <c r="R2851" i="11"/>
  <c r="S2851" i="11"/>
  <c r="P2857" i="11"/>
  <c r="R2857" i="11"/>
  <c r="S2857" i="11"/>
  <c r="P2863" i="11"/>
  <c r="R2863" i="11"/>
  <c r="S2863" i="11"/>
  <c r="P2869" i="11"/>
  <c r="R2869" i="11"/>
  <c r="S2869" i="11"/>
  <c r="P2875" i="11"/>
  <c r="R2875" i="11"/>
  <c r="S2875" i="11"/>
  <c r="P2881" i="11"/>
  <c r="R2881" i="11"/>
  <c r="S2881" i="11"/>
  <c r="P2887" i="11"/>
  <c r="R2887" i="11"/>
  <c r="S2887" i="11"/>
  <c r="P2893" i="11"/>
  <c r="R2893" i="11"/>
  <c r="S2893" i="11"/>
  <c r="P2899" i="11"/>
  <c r="R2899" i="11"/>
  <c r="S2899" i="11"/>
  <c r="P2905" i="11"/>
  <c r="R2905" i="11"/>
  <c r="S2905" i="11"/>
  <c r="P2911" i="11"/>
  <c r="R2911" i="11"/>
  <c r="S2911" i="11"/>
  <c r="P2917" i="11"/>
  <c r="R2917" i="11"/>
  <c r="S2917" i="11"/>
  <c r="P2923" i="11"/>
  <c r="R2923" i="11"/>
  <c r="S2923" i="11"/>
  <c r="P2929" i="11"/>
  <c r="R2929" i="11"/>
  <c r="S2929" i="11"/>
  <c r="P2935" i="11"/>
  <c r="R2935" i="11"/>
  <c r="S2935" i="11"/>
  <c r="P2941" i="11"/>
  <c r="R2941" i="11"/>
  <c r="S2941" i="11"/>
  <c r="P2947" i="11"/>
  <c r="R2947" i="11"/>
  <c r="S2947" i="11"/>
  <c r="P2953" i="11"/>
  <c r="R2953" i="11"/>
  <c r="S2953" i="11"/>
  <c r="P2959" i="11"/>
  <c r="R2959" i="11"/>
  <c r="S2959" i="11"/>
  <c r="P2965" i="11"/>
  <c r="R2965" i="11"/>
  <c r="S2965" i="11"/>
  <c r="P2971" i="11"/>
  <c r="R2971" i="11"/>
  <c r="S2971" i="11"/>
  <c r="P2977" i="11"/>
  <c r="R2977" i="11"/>
  <c r="S2977" i="11"/>
  <c r="P2983" i="11"/>
  <c r="R2983" i="11"/>
  <c r="S2983" i="11"/>
  <c r="P2989" i="11"/>
  <c r="R2989" i="11"/>
  <c r="S2989" i="11"/>
  <c r="P2995" i="11"/>
  <c r="R2995" i="11"/>
  <c r="S2995" i="11"/>
  <c r="P3001" i="11"/>
  <c r="R3001" i="11"/>
  <c r="S3001" i="11"/>
  <c r="P3007" i="11"/>
  <c r="R3007" i="11"/>
  <c r="S3007" i="11"/>
  <c r="P3013" i="11"/>
  <c r="R3013" i="11"/>
  <c r="S3013" i="11"/>
  <c r="P3019" i="11"/>
  <c r="R3019" i="11"/>
  <c r="S3019" i="11"/>
  <c r="P3025" i="11"/>
  <c r="R3025" i="11"/>
  <c r="S3025" i="11"/>
  <c r="P3031" i="11"/>
  <c r="R3031" i="11"/>
  <c r="S3031" i="11"/>
  <c r="P3037" i="11"/>
  <c r="R3037" i="11"/>
  <c r="S3037" i="11"/>
  <c r="P3043" i="11"/>
  <c r="R3043" i="11"/>
  <c r="S3043" i="11"/>
  <c r="P3049" i="11"/>
  <c r="R3049" i="11"/>
  <c r="S3049" i="11"/>
  <c r="P3055" i="11"/>
  <c r="R3055" i="11"/>
  <c r="S3055" i="11"/>
  <c r="P3061" i="11"/>
  <c r="R3061" i="11"/>
  <c r="S3061" i="11"/>
  <c r="P3067" i="11"/>
  <c r="R3067" i="11"/>
  <c r="S3067" i="11"/>
  <c r="P3073" i="11"/>
  <c r="R3073" i="11"/>
  <c r="S3073" i="11"/>
  <c r="P3079" i="11"/>
  <c r="R3079" i="11"/>
  <c r="S3079" i="11"/>
  <c r="P3085" i="11"/>
  <c r="R3085" i="11"/>
  <c r="S3085" i="11"/>
  <c r="P3091" i="11"/>
  <c r="R3091" i="11"/>
  <c r="S3091" i="11"/>
  <c r="P3097" i="11"/>
  <c r="R3097" i="11"/>
  <c r="S3097" i="11"/>
  <c r="P3103" i="11"/>
  <c r="R3103" i="11"/>
  <c r="S3103" i="11"/>
  <c r="P3109" i="11"/>
  <c r="R3109" i="11"/>
  <c r="S3109" i="11"/>
  <c r="P3115" i="11"/>
  <c r="R3115" i="11"/>
  <c r="S3115" i="11"/>
  <c r="P3121" i="11"/>
  <c r="R3121" i="11"/>
  <c r="S3121" i="11"/>
  <c r="P3127" i="11"/>
  <c r="R3127" i="11"/>
  <c r="S3127" i="11"/>
  <c r="P3133" i="11"/>
  <c r="R3133" i="11"/>
  <c r="S3133" i="11"/>
  <c r="P3139" i="11"/>
  <c r="R3139" i="11"/>
  <c r="S3139" i="11"/>
  <c r="P3145" i="11"/>
  <c r="R3145" i="11"/>
  <c r="S3145" i="11"/>
  <c r="P3151" i="11"/>
  <c r="R3151" i="11"/>
  <c r="S3151" i="11"/>
  <c r="P3157" i="11"/>
  <c r="R3157" i="11"/>
  <c r="S3157" i="11"/>
  <c r="P3163" i="11"/>
  <c r="R3163" i="11"/>
  <c r="S3163" i="11"/>
  <c r="P3169" i="11"/>
  <c r="R3169" i="11"/>
  <c r="S3169" i="11"/>
  <c r="P3175" i="11"/>
  <c r="R3175" i="11"/>
  <c r="S3175" i="11"/>
  <c r="P3181" i="11"/>
  <c r="R3181" i="11"/>
  <c r="S3181" i="11"/>
  <c r="P3187" i="11"/>
  <c r="R3187" i="11"/>
  <c r="S3187" i="11"/>
  <c r="P3193" i="11"/>
  <c r="R3193" i="11"/>
  <c r="S3193" i="11"/>
  <c r="P3199" i="11"/>
  <c r="R3199" i="11"/>
  <c r="S3199" i="11"/>
  <c r="P3205" i="11"/>
  <c r="R3205" i="11"/>
  <c r="S3205" i="11"/>
  <c r="P3211" i="11"/>
  <c r="R3211" i="11"/>
  <c r="S3211" i="11"/>
  <c r="P3217" i="11"/>
  <c r="R3217" i="11"/>
  <c r="S3217" i="11"/>
  <c r="P3223" i="11"/>
  <c r="R3223" i="11"/>
  <c r="S3223" i="11"/>
  <c r="P3229" i="11"/>
  <c r="R3229" i="11"/>
  <c r="S3229" i="11"/>
  <c r="P3235" i="11"/>
  <c r="R3235" i="11"/>
  <c r="S3235" i="11"/>
  <c r="P3241" i="11"/>
  <c r="R3241" i="11"/>
  <c r="S3241" i="11"/>
  <c r="P3247" i="11"/>
  <c r="R3247" i="11"/>
  <c r="S3247" i="11"/>
  <c r="P3253" i="11"/>
  <c r="R3253" i="11"/>
  <c r="S3253" i="11"/>
  <c r="P3259" i="11"/>
  <c r="R3259" i="11"/>
  <c r="S3259" i="11"/>
  <c r="P3265" i="11"/>
  <c r="R3265" i="11"/>
  <c r="S3265" i="11"/>
  <c r="P3271" i="11"/>
  <c r="R3271" i="11"/>
  <c r="S3271" i="11"/>
  <c r="P3277" i="11"/>
  <c r="R3277" i="11"/>
  <c r="S3277" i="11"/>
  <c r="P3283" i="11"/>
  <c r="R3283" i="11"/>
  <c r="S3283" i="11"/>
  <c r="P3289" i="11"/>
  <c r="R3289" i="11"/>
  <c r="S3289" i="11"/>
  <c r="P3295" i="11"/>
  <c r="R3295" i="11"/>
  <c r="S3295" i="11"/>
  <c r="P3301" i="11"/>
  <c r="R3301" i="11"/>
  <c r="S3301" i="11"/>
  <c r="P3307" i="11"/>
  <c r="R3307" i="11"/>
  <c r="S3307" i="11"/>
  <c r="P3313" i="11"/>
  <c r="R3313" i="11"/>
  <c r="S3313" i="11"/>
  <c r="P3319" i="11"/>
  <c r="R3319" i="11"/>
  <c r="S3319" i="11"/>
  <c r="P3325" i="11"/>
  <c r="R3325" i="11"/>
  <c r="S3325" i="11"/>
  <c r="P3331" i="11"/>
  <c r="R3331" i="11"/>
  <c r="S3331" i="11"/>
  <c r="P3337" i="11"/>
  <c r="R3337" i="11"/>
  <c r="S3337" i="11"/>
  <c r="P3343" i="11"/>
  <c r="R3343" i="11"/>
  <c r="S3343" i="11"/>
  <c r="P3349" i="11"/>
  <c r="R3349" i="11"/>
  <c r="S3349" i="11"/>
  <c r="P3355" i="11"/>
  <c r="R3355" i="11"/>
  <c r="S3355" i="11"/>
  <c r="P3361" i="11"/>
  <c r="R3361" i="11"/>
  <c r="S3361" i="11"/>
  <c r="P3367" i="11"/>
  <c r="R3367" i="11"/>
  <c r="S3367" i="11"/>
  <c r="P3373" i="11"/>
  <c r="R3373" i="11"/>
  <c r="S3373" i="11"/>
  <c r="P3379" i="11"/>
  <c r="R3379" i="11"/>
  <c r="S3379" i="11"/>
  <c r="P3385" i="11"/>
  <c r="R3385" i="11"/>
  <c r="S3385" i="11"/>
  <c r="P3391" i="11"/>
  <c r="R3391" i="11"/>
  <c r="S3391" i="11"/>
  <c r="P3397" i="11"/>
  <c r="R3397" i="11"/>
  <c r="S3397" i="11"/>
  <c r="P3403" i="11"/>
  <c r="R3403" i="11"/>
  <c r="S3403" i="11"/>
  <c r="P3409" i="11"/>
  <c r="R3409" i="11"/>
  <c r="S3409" i="11"/>
  <c r="P3415" i="11"/>
  <c r="R3415" i="11"/>
  <c r="S3415" i="11"/>
  <c r="P3421" i="11"/>
  <c r="R3421" i="11"/>
  <c r="S3421" i="11"/>
  <c r="P3427" i="11"/>
  <c r="R3427" i="11"/>
  <c r="S3427" i="11"/>
  <c r="P3433" i="11"/>
  <c r="R3433" i="11"/>
  <c r="S3433" i="11"/>
  <c r="P3439" i="11"/>
  <c r="R3439" i="11"/>
  <c r="S3439" i="11"/>
  <c r="P3445" i="11"/>
  <c r="R3445" i="11"/>
  <c r="S3445" i="11"/>
  <c r="P3451" i="11"/>
  <c r="R3451" i="11"/>
  <c r="S3451" i="11"/>
  <c r="P3457" i="11"/>
  <c r="R3457" i="11"/>
  <c r="S3457" i="11"/>
  <c r="P3463" i="11"/>
  <c r="R3463" i="11"/>
  <c r="S3463" i="11"/>
  <c r="P3469" i="11"/>
  <c r="R3469" i="11"/>
  <c r="S3469" i="11"/>
  <c r="P3475" i="11"/>
  <c r="R3475" i="11"/>
  <c r="S3475" i="11"/>
  <c r="P3481" i="11"/>
  <c r="R3481" i="11"/>
  <c r="S3481" i="11"/>
  <c r="P3487" i="11"/>
  <c r="R3487" i="11"/>
  <c r="S3487" i="11"/>
  <c r="P3493" i="11"/>
  <c r="R3493" i="11"/>
  <c r="S3493" i="11"/>
  <c r="P3499" i="11"/>
  <c r="R3499" i="11"/>
  <c r="S3499" i="11"/>
  <c r="P3505" i="11"/>
  <c r="R3505" i="11"/>
  <c r="S3505" i="11"/>
  <c r="P3511" i="11"/>
  <c r="R3511" i="11"/>
  <c r="S3511" i="11"/>
  <c r="P3517" i="11"/>
  <c r="R3517" i="11"/>
  <c r="S3517" i="11"/>
  <c r="P3523" i="11"/>
  <c r="R3523" i="11"/>
  <c r="S3523" i="11"/>
  <c r="P3529" i="11"/>
  <c r="R3529" i="11"/>
  <c r="S3529" i="11"/>
  <c r="P3535" i="11"/>
  <c r="R3535" i="11"/>
  <c r="S3535" i="11"/>
  <c r="P3541" i="11"/>
  <c r="R3541" i="11"/>
  <c r="S3541" i="11"/>
  <c r="P3547" i="11"/>
  <c r="R3547" i="11"/>
  <c r="S3547" i="11"/>
  <c r="P3553" i="11"/>
  <c r="R3553" i="11"/>
  <c r="S3553" i="11"/>
  <c r="P3559" i="11"/>
  <c r="R3559" i="11"/>
  <c r="S3559" i="11"/>
  <c r="P3565" i="11"/>
  <c r="R3565" i="11"/>
  <c r="S3565" i="11"/>
  <c r="P3571" i="11"/>
  <c r="R3571" i="11"/>
  <c r="S3571" i="11"/>
  <c r="P3577" i="11"/>
  <c r="R3577" i="11"/>
  <c r="S3577" i="11"/>
  <c r="P3583" i="11"/>
  <c r="R3583" i="11"/>
  <c r="S3583" i="11"/>
  <c r="P3589" i="11"/>
  <c r="R3589" i="11"/>
  <c r="S3589" i="11"/>
  <c r="P3595" i="11"/>
  <c r="R3595" i="11"/>
  <c r="S3595" i="11"/>
  <c r="P3601" i="11"/>
  <c r="R3601" i="11"/>
  <c r="S3601" i="11"/>
  <c r="P3607" i="11"/>
  <c r="R3607" i="11"/>
  <c r="S3607" i="11"/>
  <c r="P3613" i="11"/>
  <c r="R3613" i="11"/>
  <c r="S3613" i="11"/>
  <c r="P3619" i="11"/>
  <c r="R3619" i="11"/>
  <c r="S3619" i="11"/>
  <c r="P3625" i="11"/>
  <c r="R3625" i="11"/>
  <c r="S3625" i="11"/>
  <c r="P3631" i="11"/>
  <c r="R3631" i="11"/>
  <c r="S3631" i="11"/>
  <c r="P3637" i="11"/>
  <c r="R3637" i="11"/>
  <c r="S3637" i="11"/>
  <c r="P3643" i="11"/>
  <c r="R3643" i="11"/>
  <c r="S3643" i="11"/>
  <c r="P3649" i="11"/>
  <c r="R3649" i="11"/>
  <c r="S3649" i="11"/>
  <c r="P3655" i="11"/>
  <c r="R3655" i="11"/>
  <c r="S3655" i="11"/>
  <c r="P3661" i="11"/>
  <c r="R3661" i="11"/>
  <c r="S3661" i="11"/>
  <c r="P3667" i="11"/>
  <c r="R3667" i="11"/>
  <c r="S3667" i="11"/>
  <c r="P3673" i="11"/>
  <c r="R3673" i="11"/>
  <c r="S3673" i="11"/>
  <c r="P3679" i="11"/>
  <c r="R3679" i="11"/>
  <c r="S3679" i="11"/>
  <c r="P3685" i="11"/>
  <c r="R3685" i="11"/>
  <c r="S3685" i="11"/>
  <c r="P3691" i="11"/>
  <c r="R3691" i="11"/>
  <c r="S3691" i="11"/>
  <c r="P3697" i="11"/>
  <c r="R3697" i="11"/>
  <c r="S3697" i="11"/>
  <c r="P3703" i="11"/>
  <c r="R3703" i="11"/>
  <c r="S3703" i="11"/>
  <c r="P3709" i="11"/>
  <c r="R3709" i="11"/>
  <c r="S3709" i="11"/>
  <c r="P3715" i="11"/>
  <c r="R3715" i="11"/>
  <c r="S3715" i="11"/>
  <c r="P3721" i="11"/>
  <c r="R3721" i="11"/>
  <c r="S3721" i="11"/>
  <c r="P3727" i="11"/>
  <c r="R3727" i="11"/>
  <c r="S3727" i="11"/>
  <c r="P3733" i="11"/>
  <c r="R3733" i="11"/>
  <c r="S3733" i="11"/>
  <c r="P3739" i="11"/>
  <c r="R3739" i="11"/>
  <c r="S3739" i="11"/>
  <c r="P3745" i="11"/>
  <c r="R3745" i="11"/>
  <c r="S3745" i="11"/>
  <c r="P3751" i="11"/>
  <c r="R3751" i="11"/>
  <c r="S3751" i="11"/>
  <c r="P3757" i="11"/>
  <c r="R3757" i="11"/>
  <c r="S3757" i="11"/>
  <c r="P3763" i="11"/>
  <c r="R3763" i="11"/>
  <c r="S3763" i="11"/>
  <c r="P3769" i="11"/>
  <c r="R3769" i="11"/>
  <c r="S3769" i="11"/>
  <c r="P3775" i="11"/>
  <c r="R3775" i="11"/>
  <c r="S3775" i="11"/>
  <c r="P3781" i="11"/>
  <c r="R3781" i="11"/>
  <c r="S3781" i="11"/>
  <c r="P3787" i="11"/>
  <c r="R3787" i="11"/>
  <c r="S3787" i="11"/>
  <c r="P3793" i="11"/>
  <c r="R3793" i="11"/>
  <c r="S3793" i="11"/>
  <c r="P3799" i="11"/>
  <c r="R3799" i="11"/>
  <c r="S3799" i="11"/>
  <c r="P3805" i="11"/>
  <c r="R3805" i="11"/>
  <c r="S3805" i="11"/>
  <c r="P3811" i="11"/>
  <c r="R3811" i="11"/>
  <c r="S3811" i="11"/>
  <c r="P3817" i="11"/>
  <c r="R3817" i="11"/>
  <c r="S3817" i="11"/>
  <c r="P3823" i="11"/>
  <c r="R3823" i="11"/>
  <c r="S3823" i="11"/>
  <c r="P3829" i="11"/>
  <c r="R3829" i="11"/>
  <c r="S3829" i="11"/>
  <c r="P3835" i="11"/>
  <c r="R3835" i="11"/>
  <c r="S3835" i="11"/>
  <c r="P3841" i="11"/>
  <c r="R3841" i="11"/>
  <c r="S3841" i="11"/>
  <c r="P3847" i="11"/>
  <c r="R3847" i="11"/>
  <c r="S3847" i="11"/>
  <c r="P3853" i="11"/>
  <c r="R3853" i="11"/>
  <c r="S3853" i="11"/>
  <c r="P3859" i="11"/>
  <c r="R3859" i="11"/>
  <c r="S3859" i="11"/>
  <c r="P3865" i="11"/>
  <c r="R3865" i="11"/>
  <c r="S3865" i="11"/>
  <c r="P3871" i="11"/>
  <c r="R3871" i="11"/>
  <c r="S3871" i="11"/>
  <c r="P3877" i="11"/>
  <c r="R3877" i="11"/>
  <c r="S3877" i="11"/>
  <c r="P3883" i="11"/>
  <c r="R3883" i="11"/>
  <c r="S3883" i="11"/>
  <c r="P3889" i="11"/>
  <c r="R3889" i="11"/>
  <c r="S3889" i="11"/>
  <c r="P3895" i="11"/>
  <c r="R3895" i="11"/>
  <c r="S3895" i="11"/>
  <c r="P3901" i="11"/>
  <c r="R3901" i="11"/>
  <c r="S3901" i="11"/>
  <c r="P3907" i="11"/>
  <c r="R3907" i="11"/>
  <c r="S3907" i="11"/>
  <c r="P3913" i="11"/>
  <c r="R3913" i="11"/>
  <c r="S3913" i="11"/>
  <c r="P3919" i="11"/>
  <c r="R3919" i="11"/>
  <c r="S3919" i="11"/>
  <c r="P3925" i="11"/>
  <c r="R3925" i="11"/>
  <c r="S3925" i="11"/>
  <c r="P3931" i="11"/>
  <c r="R3931" i="11"/>
  <c r="S3931" i="11"/>
  <c r="P3937" i="11"/>
  <c r="R3937" i="11"/>
  <c r="S3937" i="11"/>
  <c r="P3943" i="11"/>
  <c r="R3943" i="11"/>
  <c r="S3943" i="11"/>
  <c r="P3949" i="11"/>
  <c r="R3949" i="11"/>
  <c r="S3949" i="11"/>
  <c r="P3955" i="11"/>
  <c r="R3955" i="11"/>
  <c r="S3955" i="11"/>
  <c r="P3961" i="11"/>
  <c r="R3961" i="11"/>
  <c r="S3961" i="11"/>
  <c r="P3967" i="11"/>
  <c r="R3967" i="11"/>
  <c r="S3967" i="11"/>
  <c r="P3973" i="11"/>
  <c r="R3973" i="11"/>
  <c r="S3973" i="11"/>
  <c r="P3979" i="11"/>
  <c r="R3979" i="11"/>
  <c r="S3979" i="11"/>
  <c r="P3985" i="11"/>
  <c r="R3985" i="11"/>
  <c r="S3985" i="11"/>
  <c r="P3991" i="11"/>
  <c r="R3991" i="11"/>
  <c r="S3991" i="11"/>
  <c r="P3997" i="11"/>
  <c r="R3997" i="11"/>
  <c r="S3997" i="11"/>
  <c r="P4003" i="11"/>
  <c r="R4003" i="11"/>
  <c r="S4003" i="11"/>
  <c r="P4009" i="11"/>
  <c r="R4009" i="11"/>
  <c r="S4009" i="11"/>
  <c r="P4015" i="11"/>
  <c r="R4015" i="11"/>
  <c r="S4015" i="11"/>
  <c r="P4021" i="11"/>
  <c r="R4021" i="11"/>
  <c r="S4021" i="11"/>
  <c r="P4027" i="11"/>
  <c r="R4027" i="11"/>
  <c r="S4027" i="11"/>
  <c r="P4033" i="11"/>
  <c r="R4033" i="11"/>
  <c r="S4033" i="11"/>
  <c r="P4039" i="11"/>
  <c r="R4039" i="11"/>
  <c r="S4039" i="11"/>
  <c r="P4045" i="11"/>
  <c r="R4045" i="11"/>
  <c r="S4045" i="11"/>
  <c r="P4051" i="11"/>
  <c r="R4051" i="11"/>
  <c r="S4051" i="11"/>
  <c r="P4057" i="11"/>
  <c r="R4057" i="11"/>
  <c r="S4057" i="11"/>
  <c r="P4063" i="11"/>
  <c r="R4063" i="11"/>
  <c r="S4063" i="11"/>
  <c r="P4069" i="11"/>
  <c r="R4069" i="11"/>
  <c r="S4069" i="11"/>
  <c r="P4075" i="11"/>
  <c r="R4075" i="11"/>
  <c r="S4075" i="11"/>
  <c r="P4081" i="11"/>
  <c r="R4081" i="11"/>
  <c r="S4081" i="11"/>
  <c r="P4087" i="11"/>
  <c r="R4087" i="11"/>
  <c r="S4087" i="11"/>
  <c r="P4093" i="11"/>
  <c r="R4093" i="11"/>
  <c r="S4093" i="11"/>
  <c r="P4099" i="11"/>
  <c r="R4099" i="11"/>
  <c r="S4099" i="11"/>
  <c r="P4105" i="11"/>
  <c r="R4105" i="11"/>
  <c r="S4105" i="11"/>
  <c r="P4111" i="11"/>
  <c r="R4111" i="11"/>
  <c r="S4111" i="11"/>
  <c r="P4117" i="11"/>
  <c r="R4117" i="11"/>
  <c r="S4117" i="11"/>
  <c r="P4123" i="11"/>
  <c r="R4123" i="11"/>
  <c r="S4123" i="11"/>
  <c r="P4129" i="11"/>
  <c r="R4129" i="11"/>
  <c r="S4129" i="11"/>
  <c r="P4135" i="11"/>
  <c r="R4135" i="11"/>
  <c r="S4135" i="11"/>
  <c r="P4141" i="11"/>
  <c r="R4141" i="11"/>
  <c r="S4141" i="11"/>
  <c r="P4147" i="11"/>
  <c r="R4147" i="11"/>
  <c r="S4147" i="11"/>
  <c r="P4153" i="11"/>
  <c r="R4153" i="11"/>
  <c r="S4153" i="11"/>
  <c r="P4159" i="11"/>
  <c r="R4159" i="11"/>
  <c r="S4159" i="11"/>
  <c r="P4165" i="11"/>
  <c r="R4165" i="11"/>
  <c r="S4165" i="11"/>
  <c r="P4171" i="11"/>
  <c r="R4171" i="11"/>
  <c r="S4171" i="11"/>
  <c r="P4177" i="11"/>
  <c r="R4177" i="11"/>
  <c r="S4177" i="11"/>
  <c r="P4183" i="11"/>
  <c r="R4183" i="11"/>
  <c r="S4183" i="11"/>
  <c r="P4189" i="11"/>
  <c r="R4189" i="11"/>
  <c r="S4189" i="11"/>
  <c r="P4195" i="11"/>
  <c r="R4195" i="11"/>
  <c r="S4195" i="11"/>
  <c r="P4201" i="11"/>
  <c r="R4201" i="11"/>
  <c r="S4201" i="11"/>
  <c r="P4207" i="11"/>
  <c r="R4207" i="11"/>
  <c r="S4207" i="11"/>
  <c r="P4213" i="11"/>
  <c r="R4213" i="11"/>
  <c r="S4213" i="11"/>
  <c r="P4219" i="11"/>
  <c r="R4219" i="11"/>
  <c r="S4219" i="11"/>
  <c r="P4225" i="11"/>
  <c r="R4225" i="11"/>
  <c r="S4225" i="11"/>
  <c r="P4231" i="11"/>
  <c r="R4231" i="11"/>
  <c r="S4231" i="11"/>
  <c r="P4237" i="11"/>
  <c r="R4237" i="11"/>
  <c r="S4237" i="11"/>
  <c r="P4243" i="11"/>
  <c r="R4243" i="11"/>
  <c r="S4243" i="11"/>
  <c r="P4249" i="11"/>
  <c r="R4249" i="11"/>
  <c r="S4249" i="11"/>
  <c r="P4255" i="11"/>
  <c r="R4255" i="11"/>
  <c r="S4255" i="11"/>
  <c r="P4261" i="11"/>
  <c r="R4261" i="11"/>
  <c r="S4261" i="11"/>
  <c r="P4267" i="11"/>
  <c r="R4267" i="11"/>
  <c r="S4267" i="11"/>
  <c r="P4273" i="11"/>
  <c r="R4273" i="11"/>
  <c r="S4273" i="11"/>
  <c r="P4279" i="11"/>
  <c r="R4279" i="11"/>
  <c r="S4279" i="11"/>
  <c r="P4285" i="11"/>
  <c r="R4285" i="11"/>
  <c r="S4285" i="11"/>
  <c r="P4291" i="11"/>
  <c r="R4291" i="11"/>
  <c r="S4291" i="11"/>
  <c r="P4297" i="11"/>
  <c r="R4297" i="11"/>
  <c r="S4297" i="11"/>
  <c r="P4303" i="11"/>
  <c r="R4303" i="11"/>
  <c r="S4303" i="11"/>
  <c r="P4309" i="11"/>
  <c r="R4309" i="11"/>
  <c r="S4309" i="11"/>
  <c r="P4315" i="11"/>
  <c r="R4315" i="11"/>
  <c r="S4315" i="11"/>
  <c r="P4321" i="11"/>
  <c r="R4321" i="11"/>
  <c r="S4321" i="11"/>
  <c r="P4327" i="11"/>
  <c r="R4327" i="11"/>
  <c r="S4327" i="11"/>
  <c r="P4333" i="11"/>
  <c r="R4333" i="11"/>
  <c r="S4333" i="11"/>
  <c r="P4339" i="11"/>
  <c r="R4339" i="11"/>
  <c r="S4339" i="11"/>
  <c r="P4345" i="11"/>
  <c r="R4345" i="11"/>
  <c r="S4345" i="11"/>
  <c r="P4351" i="11"/>
  <c r="R4351" i="11"/>
  <c r="S4351" i="11"/>
  <c r="P4357" i="11"/>
  <c r="R4357" i="11"/>
  <c r="S4357" i="11"/>
  <c r="P4363" i="11"/>
  <c r="R4363" i="11"/>
  <c r="S4363" i="11"/>
  <c r="P4369" i="11"/>
  <c r="R4369" i="11"/>
  <c r="S4369" i="11"/>
  <c r="P4375" i="11"/>
  <c r="R4375" i="11"/>
  <c r="S4375" i="11"/>
  <c r="P4381" i="11"/>
  <c r="R4381" i="11"/>
  <c r="S4381" i="11"/>
  <c r="P4387" i="11"/>
  <c r="R4387" i="11"/>
  <c r="S4387" i="11"/>
  <c r="P4393" i="11"/>
  <c r="R4393" i="11"/>
  <c r="S4393" i="11"/>
  <c r="P4399" i="11"/>
  <c r="R4399" i="11"/>
  <c r="S4399" i="11"/>
  <c r="P4405" i="11"/>
  <c r="R4405" i="11"/>
  <c r="S4405" i="11"/>
  <c r="P4411" i="11"/>
  <c r="R4411" i="11"/>
  <c r="S4411" i="11"/>
  <c r="P4417" i="11"/>
  <c r="R4417" i="11"/>
  <c r="S4417" i="11"/>
  <c r="P4423" i="11"/>
  <c r="R4423" i="11"/>
  <c r="S4423" i="11"/>
  <c r="P4429" i="11"/>
  <c r="R4429" i="11"/>
  <c r="S4429" i="11"/>
  <c r="P4435" i="11"/>
  <c r="R4435" i="11"/>
  <c r="S4435" i="11"/>
  <c r="P4441" i="11"/>
  <c r="R4441" i="11"/>
  <c r="S4441" i="11"/>
  <c r="P4447" i="11"/>
  <c r="R4447" i="11"/>
  <c r="S4447" i="11"/>
  <c r="P4453" i="11"/>
  <c r="R4453" i="11"/>
  <c r="S4453" i="11"/>
  <c r="P4459" i="11"/>
  <c r="R4459" i="11"/>
  <c r="S4459" i="11"/>
  <c r="P4465" i="11"/>
  <c r="R4465" i="11"/>
  <c r="S4465" i="11"/>
  <c r="P4471" i="11"/>
  <c r="R4471" i="11"/>
  <c r="S4471" i="11"/>
  <c r="P4477" i="11"/>
  <c r="R4477" i="11"/>
  <c r="S4477" i="11"/>
  <c r="P4483" i="11"/>
  <c r="R4483" i="11"/>
  <c r="S4483" i="11"/>
  <c r="P4489" i="11"/>
  <c r="R4489" i="11"/>
  <c r="S4489" i="11"/>
  <c r="P4495" i="11"/>
  <c r="R4495" i="11"/>
  <c r="S4495" i="11"/>
  <c r="P4501" i="11"/>
  <c r="R4501" i="11"/>
  <c r="S4501" i="11"/>
  <c r="P4507" i="11"/>
  <c r="R4507" i="11"/>
  <c r="S4507" i="11"/>
  <c r="P4513" i="11"/>
  <c r="R4513" i="11"/>
  <c r="S4513" i="11"/>
  <c r="P4519" i="11"/>
  <c r="R4519" i="11"/>
  <c r="S4519" i="11"/>
  <c r="P4525" i="11"/>
  <c r="R4525" i="11"/>
  <c r="S4525" i="11"/>
  <c r="P4531" i="11"/>
  <c r="R4531" i="11"/>
  <c r="S4531" i="11"/>
  <c r="P4537" i="11"/>
  <c r="R4537" i="11"/>
  <c r="S4537" i="11"/>
  <c r="P4543" i="11"/>
  <c r="R4543" i="11"/>
  <c r="S4543" i="11"/>
  <c r="P4549" i="11"/>
  <c r="R4549" i="11"/>
  <c r="S4549" i="11"/>
  <c r="P4555" i="11"/>
  <c r="R4555" i="11"/>
  <c r="S4555" i="11"/>
  <c r="P4561" i="11"/>
  <c r="R4561" i="11"/>
  <c r="S4561" i="11"/>
  <c r="P4567" i="11"/>
  <c r="R4567" i="11"/>
  <c r="S4567" i="11"/>
  <c r="P4573" i="11"/>
  <c r="R4573" i="11"/>
  <c r="S4573" i="11"/>
  <c r="P4579" i="11"/>
  <c r="R4579" i="11"/>
  <c r="S4579" i="11"/>
  <c r="P4585" i="11"/>
  <c r="R4585" i="11"/>
  <c r="S4585" i="11"/>
  <c r="P4591" i="11"/>
  <c r="R4591" i="11"/>
  <c r="S4591" i="11"/>
  <c r="P4597" i="11"/>
  <c r="R4597" i="11"/>
  <c r="S4597" i="11"/>
  <c r="P4603" i="11"/>
  <c r="R4603" i="11"/>
  <c r="S4603" i="11"/>
  <c r="P4609" i="11"/>
  <c r="R4609" i="11"/>
  <c r="S4609" i="11"/>
  <c r="P4615" i="11"/>
  <c r="R4615" i="11"/>
  <c r="S4615" i="11"/>
  <c r="P4621" i="11"/>
  <c r="R4621" i="11"/>
  <c r="S4621" i="11"/>
  <c r="P4627" i="11"/>
  <c r="R4627" i="11"/>
  <c r="S4627" i="11"/>
  <c r="P4633" i="11"/>
  <c r="R4633" i="11"/>
  <c r="S4633" i="11"/>
  <c r="P4639" i="11"/>
  <c r="R4639" i="11"/>
  <c r="S4639" i="11"/>
  <c r="P4645" i="11"/>
  <c r="R4645" i="11"/>
  <c r="S4645" i="11"/>
  <c r="P4651" i="11"/>
  <c r="R4651" i="11"/>
  <c r="S4651" i="11"/>
  <c r="P4657" i="11"/>
  <c r="R4657" i="11"/>
  <c r="S4657" i="11"/>
  <c r="P4663" i="11"/>
  <c r="R4663" i="11"/>
  <c r="S4663" i="11"/>
  <c r="P4669" i="11"/>
  <c r="R4669" i="11"/>
  <c r="S4669" i="11"/>
  <c r="P4675" i="11"/>
  <c r="R4675" i="11"/>
  <c r="S4675" i="11"/>
  <c r="P4681" i="11"/>
  <c r="R4681" i="11"/>
  <c r="S4681" i="11"/>
  <c r="P4687" i="11"/>
  <c r="R4687" i="11"/>
  <c r="S4687" i="11"/>
  <c r="P4693" i="11"/>
  <c r="R4693" i="11"/>
  <c r="S4693" i="11"/>
  <c r="P4699" i="11"/>
  <c r="R4699" i="11"/>
  <c r="S4699" i="11"/>
  <c r="P4705" i="11"/>
  <c r="R4705" i="11"/>
  <c r="S4705" i="11"/>
  <c r="P4711" i="11"/>
  <c r="R4711" i="11"/>
  <c r="S4711" i="11"/>
  <c r="P4717" i="11"/>
  <c r="R4717" i="11"/>
  <c r="S4717" i="11"/>
  <c r="P4723" i="11"/>
  <c r="R4723" i="11"/>
  <c r="S4723" i="11"/>
  <c r="P4729" i="11"/>
  <c r="R4729" i="11"/>
  <c r="S4729" i="11"/>
  <c r="P4735" i="11"/>
  <c r="R4735" i="11"/>
  <c r="S4735" i="11"/>
  <c r="P4741" i="11"/>
  <c r="R4741" i="11"/>
  <c r="S4741" i="11"/>
  <c r="P4747" i="11"/>
  <c r="R4747" i="11"/>
  <c r="S4747" i="11"/>
  <c r="P4753" i="11"/>
  <c r="R4753" i="11"/>
  <c r="S4753" i="11"/>
  <c r="P4759" i="11"/>
  <c r="R4759" i="11"/>
  <c r="S4759" i="11"/>
  <c r="P4765" i="11"/>
  <c r="R4765" i="11"/>
  <c r="S4765" i="11"/>
  <c r="P4771" i="11"/>
  <c r="R4771" i="11"/>
  <c r="S4771" i="11"/>
  <c r="P4777" i="11"/>
  <c r="R4777" i="11"/>
  <c r="S4777" i="11"/>
  <c r="P4783" i="11"/>
  <c r="R4783" i="11"/>
  <c r="S4783" i="11"/>
  <c r="P4789" i="11"/>
  <c r="R4789" i="11"/>
  <c r="S4789" i="11"/>
  <c r="P4795" i="11"/>
  <c r="R4795" i="11"/>
  <c r="S4795" i="11"/>
  <c r="P4801" i="11"/>
  <c r="R4801" i="11"/>
  <c r="S4801" i="11"/>
  <c r="P4807" i="11"/>
  <c r="R4807" i="11"/>
  <c r="S4807" i="11"/>
  <c r="P4813" i="11"/>
  <c r="R4813" i="11"/>
  <c r="S4813" i="11"/>
  <c r="P4819" i="11"/>
  <c r="R4819" i="11"/>
  <c r="S4819" i="11"/>
  <c r="P4825" i="11"/>
  <c r="R4825" i="11"/>
  <c r="S4825" i="11"/>
  <c r="P4831" i="11"/>
  <c r="R4831" i="11"/>
  <c r="S4831" i="11"/>
  <c r="P4837" i="11"/>
  <c r="R4837" i="11"/>
  <c r="S4837" i="11"/>
  <c r="P4843" i="11"/>
  <c r="R4843" i="11"/>
  <c r="S4843" i="11"/>
  <c r="P4849" i="11"/>
  <c r="R4849" i="11"/>
  <c r="S4849" i="11"/>
  <c r="P4855" i="11"/>
  <c r="R4855" i="11"/>
  <c r="S4855" i="11"/>
  <c r="P4861" i="11"/>
  <c r="R4861" i="11"/>
  <c r="S4861" i="11"/>
  <c r="P4867" i="11"/>
  <c r="R4867" i="11"/>
  <c r="S4867" i="11"/>
  <c r="P4873" i="11"/>
  <c r="R4873" i="11"/>
  <c r="S4873" i="11"/>
  <c r="P4879" i="11"/>
  <c r="R4879" i="11"/>
  <c r="S4879" i="11"/>
  <c r="P4885" i="11"/>
  <c r="R4885" i="11"/>
  <c r="S4885" i="11"/>
  <c r="P4891" i="11"/>
  <c r="R4891" i="11"/>
  <c r="S4891" i="11"/>
  <c r="P4897" i="11"/>
  <c r="R4897" i="11"/>
  <c r="S4897" i="11"/>
  <c r="P4903" i="11"/>
  <c r="R4903" i="11"/>
  <c r="S4903" i="11"/>
  <c r="P4909" i="11"/>
  <c r="R4909" i="11"/>
  <c r="S4909" i="11"/>
  <c r="P4915" i="11"/>
  <c r="R4915" i="11"/>
  <c r="S4915" i="11"/>
  <c r="P4921" i="11"/>
  <c r="R4921" i="11"/>
  <c r="S4921" i="11"/>
  <c r="P4927" i="11"/>
  <c r="R4927" i="11"/>
  <c r="S4927" i="11"/>
  <c r="P4933" i="11"/>
  <c r="R4933" i="11"/>
  <c r="S4933" i="11"/>
  <c r="P4939" i="11"/>
  <c r="R4939" i="11"/>
  <c r="S4939" i="11"/>
  <c r="P4945" i="11"/>
  <c r="R4945" i="11"/>
  <c r="S4945" i="11"/>
  <c r="P4951" i="11"/>
  <c r="R4951" i="11"/>
  <c r="S4951" i="11"/>
  <c r="P4957" i="11"/>
  <c r="R4957" i="11"/>
  <c r="S4957" i="11"/>
  <c r="P4963" i="11"/>
  <c r="R4963" i="11"/>
  <c r="S4963" i="11"/>
  <c r="P4969" i="11"/>
  <c r="R4969" i="11"/>
  <c r="S4969" i="11"/>
  <c r="P4975" i="11"/>
  <c r="R4975" i="11"/>
  <c r="S4975" i="11"/>
  <c r="P4981" i="11"/>
  <c r="R4981" i="11"/>
  <c r="S4981" i="11"/>
  <c r="P4987" i="11"/>
  <c r="R4987" i="11"/>
  <c r="S4987" i="11"/>
  <c r="P4993" i="11"/>
  <c r="R4993" i="11"/>
  <c r="S4993" i="11"/>
  <c r="P4999" i="11"/>
  <c r="R4999" i="11"/>
  <c r="S4999" i="11"/>
  <c r="P5005" i="11"/>
  <c r="R5005" i="11"/>
  <c r="S5005" i="11"/>
  <c r="S19" i="11"/>
  <c r="S25" i="11"/>
  <c r="S31" i="11"/>
  <c r="S37" i="11"/>
  <c r="S43" i="11"/>
  <c r="S49" i="11"/>
  <c r="S55" i="11"/>
  <c r="S61" i="11"/>
  <c r="S67" i="11"/>
  <c r="S73" i="11"/>
  <c r="S79" i="11"/>
  <c r="S85" i="11"/>
  <c r="S91" i="11"/>
  <c r="S97" i="11"/>
  <c r="S103" i="11"/>
  <c r="S109" i="11"/>
  <c r="S115" i="11"/>
  <c r="S121" i="11"/>
  <c r="S127" i="11"/>
  <c r="S133" i="11"/>
  <c r="S139" i="11"/>
  <c r="S145" i="11"/>
  <c r="S151" i="11"/>
  <c r="S157" i="11"/>
  <c r="S163" i="11"/>
  <c r="S169" i="11"/>
  <c r="S175" i="11"/>
  <c r="S181" i="11"/>
  <c r="S187" i="11"/>
  <c r="S193" i="11"/>
  <c r="S199" i="11"/>
  <c r="S205" i="11"/>
  <c r="S211" i="11"/>
  <c r="S217" i="11"/>
  <c r="S223" i="11"/>
  <c r="S229" i="11"/>
  <c r="S235" i="11"/>
  <c r="S241" i="11"/>
  <c r="S247" i="11"/>
  <c r="S253" i="11"/>
  <c r="S259" i="11"/>
  <c r="S265" i="11"/>
  <c r="S271" i="11"/>
  <c r="S277" i="11"/>
  <c r="S283" i="11"/>
  <c r="S289" i="11"/>
  <c r="S295" i="11"/>
  <c r="S301" i="11"/>
  <c r="S307" i="11"/>
  <c r="S313" i="11"/>
  <c r="S319" i="11"/>
  <c r="S325" i="11"/>
  <c r="S331" i="11"/>
  <c r="S337" i="11"/>
  <c r="S343" i="11"/>
  <c r="S349" i="11"/>
  <c r="S355" i="11"/>
  <c r="S361" i="11"/>
  <c r="S367" i="11"/>
  <c r="S373" i="11"/>
  <c r="S379" i="11"/>
  <c r="S385" i="11"/>
  <c r="S391" i="11"/>
  <c r="S397" i="11"/>
  <c r="S403" i="11"/>
  <c r="S409" i="11"/>
  <c r="S415" i="11"/>
  <c r="S421" i="11"/>
  <c r="S427" i="11"/>
  <c r="S433" i="11"/>
  <c r="S439" i="11"/>
  <c r="S445" i="11"/>
  <c r="S451" i="11"/>
  <c r="S457" i="11"/>
  <c r="S463" i="11"/>
  <c r="S469" i="11"/>
  <c r="S475" i="11"/>
  <c r="S481" i="11"/>
  <c r="S487" i="11"/>
  <c r="S493" i="11"/>
  <c r="S499" i="11"/>
  <c r="S505" i="11"/>
  <c r="S511" i="11"/>
  <c r="S517" i="11"/>
  <c r="S523" i="11"/>
  <c r="S529" i="11"/>
  <c r="S535" i="11"/>
  <c r="S541" i="11"/>
  <c r="S547" i="11"/>
  <c r="S553" i="11"/>
  <c r="S559" i="11"/>
  <c r="S565" i="11"/>
  <c r="S571" i="11"/>
  <c r="S577" i="11"/>
  <c r="S583" i="11"/>
  <c r="S589" i="11"/>
  <c r="S595" i="11"/>
  <c r="S601" i="11"/>
  <c r="S607" i="11"/>
  <c r="S613" i="11"/>
  <c r="S619" i="11"/>
  <c r="S625" i="11"/>
  <c r="S631" i="11"/>
  <c r="S637" i="11"/>
  <c r="S643" i="11"/>
  <c r="S649" i="11"/>
  <c r="S655" i="11"/>
  <c r="S661" i="11"/>
  <c r="S667" i="11"/>
  <c r="S673" i="11"/>
  <c r="S679" i="11"/>
  <c r="S685" i="11"/>
  <c r="S691" i="11"/>
  <c r="S697" i="11"/>
  <c r="S703" i="11"/>
  <c r="S709" i="11"/>
  <c r="S715" i="11"/>
  <c r="S721" i="11"/>
  <c r="S727" i="11"/>
  <c r="S733" i="11"/>
  <c r="S739" i="11"/>
  <c r="S745" i="11"/>
  <c r="S751" i="11"/>
  <c r="S757" i="11"/>
  <c r="S763" i="11"/>
  <c r="S769" i="11"/>
  <c r="S775" i="11"/>
  <c r="S781" i="11"/>
  <c r="S787" i="11"/>
  <c r="S793" i="11"/>
  <c r="S799" i="11"/>
  <c r="S805" i="11"/>
  <c r="S811" i="11"/>
  <c r="S817" i="11"/>
  <c r="S823" i="11"/>
  <c r="S829" i="11"/>
  <c r="S835" i="11"/>
  <c r="S841" i="11"/>
  <c r="S847" i="11"/>
  <c r="S853" i="11"/>
  <c r="S859" i="11"/>
  <c r="S865" i="11"/>
  <c r="S871" i="11"/>
  <c r="S877" i="11"/>
  <c r="S883" i="11"/>
  <c r="S889" i="11"/>
  <c r="S895" i="11"/>
  <c r="S901" i="11"/>
  <c r="S907" i="11"/>
  <c r="S913" i="11"/>
  <c r="S919" i="11"/>
  <c r="S925" i="11"/>
  <c r="S931" i="11"/>
  <c r="S937" i="11"/>
  <c r="S943" i="11"/>
  <c r="S949" i="11"/>
  <c r="S955" i="11"/>
  <c r="S961" i="11"/>
  <c r="S967" i="11"/>
  <c r="S973" i="11"/>
  <c r="S979" i="11"/>
  <c r="S985" i="11"/>
  <c r="S991" i="11"/>
  <c r="S997" i="11"/>
  <c r="S1003" i="11"/>
  <c r="S1009" i="11"/>
  <c r="S1015" i="11"/>
  <c r="S1021" i="11"/>
  <c r="S1027" i="11"/>
  <c r="S1033" i="11"/>
  <c r="S1039" i="11"/>
  <c r="S1045" i="11"/>
  <c r="S1051" i="11"/>
  <c r="S1057" i="11"/>
  <c r="S1063" i="11"/>
  <c r="S1069" i="11"/>
  <c r="S1075" i="11"/>
  <c r="S1081" i="11"/>
  <c r="S1087" i="11"/>
  <c r="S1093" i="11"/>
  <c r="S1099" i="11"/>
  <c r="S1105" i="11"/>
  <c r="S1111" i="11"/>
  <c r="S1117" i="11"/>
  <c r="S1131" i="11"/>
  <c r="S1139" i="11"/>
  <c r="S1146" i="11"/>
  <c r="S1153" i="11"/>
  <c r="S1167" i="11"/>
  <c r="S1175" i="11"/>
  <c r="S1182" i="11"/>
  <c r="S1189" i="11"/>
  <c r="S1203" i="11"/>
  <c r="S1211" i="11"/>
  <c r="S1218" i="11"/>
  <c r="S1225" i="11"/>
  <c r="S1239" i="11"/>
  <c r="S1247" i="11"/>
  <c r="S1254" i="11"/>
  <c r="S1261" i="11"/>
  <c r="S1275" i="11"/>
  <c r="S1283" i="11"/>
  <c r="S1290" i="11"/>
  <c r="S1297" i="11"/>
  <c r="S1311" i="11"/>
  <c r="S1319" i="11"/>
  <c r="S1326" i="11"/>
  <c r="S1333" i="11"/>
  <c r="S1347" i="11"/>
  <c r="S1355" i="11"/>
  <c r="S1362" i="11"/>
  <c r="S1369" i="11"/>
  <c r="S1383" i="11"/>
  <c r="S1391" i="11"/>
  <c r="S1398" i="11"/>
  <c r="S1405" i="11"/>
  <c r="S1419" i="11"/>
  <c r="S1427" i="11"/>
  <c r="S1434" i="11"/>
  <c r="S1441" i="11"/>
  <c r="S1455" i="11"/>
  <c r="S1463" i="11"/>
  <c r="S1470" i="11"/>
  <c r="S1477" i="11"/>
  <c r="S1491" i="11"/>
  <c r="S1499" i="11"/>
  <c r="S1506" i="11"/>
  <c r="S1513" i="11"/>
  <c r="S1527" i="11"/>
  <c r="S1535" i="11"/>
  <c r="S1542" i="11"/>
  <c r="S1549" i="11"/>
  <c r="S1563" i="11"/>
  <c r="S1571" i="11"/>
  <c r="S1578" i="11"/>
  <c r="S1585" i="11"/>
  <c r="S1599" i="11"/>
  <c r="S1607" i="11"/>
  <c r="S1614" i="11"/>
  <c r="S1621" i="11"/>
  <c r="S1635" i="11"/>
  <c r="S1643" i="11"/>
  <c r="S1650" i="11"/>
  <c r="S1657" i="11"/>
  <c r="S1671" i="11"/>
  <c r="S1679" i="11"/>
  <c r="S1686" i="11"/>
  <c r="S1693" i="11"/>
  <c r="S1707" i="11"/>
  <c r="S1715" i="11"/>
  <c r="S1722" i="11"/>
  <c r="S1729" i="11"/>
  <c r="S1743" i="11"/>
  <c r="S1751" i="11"/>
  <c r="S1758" i="11"/>
  <c r="S1765" i="11"/>
  <c r="S1779" i="11"/>
  <c r="S1787" i="11"/>
  <c r="S1794" i="11"/>
  <c r="S1801" i="11"/>
  <c r="S1815" i="11"/>
  <c r="S1823" i="11"/>
  <c r="S1830" i="11"/>
  <c r="S1837" i="11"/>
  <c r="S1851" i="11"/>
  <c r="S1859" i="11"/>
  <c r="S1866" i="11"/>
  <c r="S1873" i="11"/>
  <c r="S1887" i="11"/>
  <c r="S1895" i="11"/>
  <c r="S1902" i="11"/>
  <c r="S1909" i="11"/>
  <c r="S1925" i="11"/>
  <c r="S1933" i="11"/>
  <c r="S1943" i="11"/>
  <c r="S1957" i="11"/>
  <c r="S1971" i="11"/>
  <c r="S1985" i="11"/>
  <c r="S2029" i="11"/>
  <c r="S2069" i="11"/>
  <c r="S2097" i="11"/>
  <c r="S2123" i="11"/>
  <c r="S2151" i="11"/>
  <c r="S2177" i="11"/>
  <c r="S2205" i="11"/>
  <c r="S4475" i="11"/>
  <c r="S4793" i="11"/>
  <c r="R123" i="11"/>
  <c r="R1418" i="11"/>
  <c r="R1850" i="11"/>
  <c r="Q4816" i="11"/>
  <c r="W12" i="11"/>
  <c r="R20" i="11"/>
  <c r="R56" i="11"/>
  <c r="R92" i="11"/>
  <c r="P128" i="11"/>
  <c r="R128" i="11"/>
  <c r="P134" i="11"/>
  <c r="R134" i="11"/>
  <c r="P140" i="11"/>
  <c r="R140" i="11"/>
  <c r="P146" i="11"/>
  <c r="R146" i="11"/>
  <c r="P152" i="11"/>
  <c r="R152" i="11"/>
  <c r="P158" i="11"/>
  <c r="R158" i="11"/>
  <c r="P164" i="11"/>
  <c r="R164" i="11"/>
  <c r="P170" i="11"/>
  <c r="R170" i="11"/>
  <c r="P176" i="11"/>
  <c r="R176" i="11"/>
  <c r="P182" i="11"/>
  <c r="R182" i="11"/>
  <c r="P188" i="11"/>
  <c r="R188" i="11"/>
  <c r="P194" i="11"/>
  <c r="P200" i="11"/>
  <c r="R200" i="11"/>
  <c r="P206" i="11"/>
  <c r="R206" i="11"/>
  <c r="P212" i="11"/>
  <c r="R212" i="11"/>
  <c r="P218" i="11"/>
  <c r="R218" i="11"/>
  <c r="P224" i="11"/>
  <c r="R224" i="11"/>
  <c r="P230" i="11"/>
  <c r="R230" i="11"/>
  <c r="P236" i="11"/>
  <c r="R236" i="11"/>
  <c r="P242" i="11"/>
  <c r="R242" i="11"/>
  <c r="P248" i="11"/>
  <c r="R248" i="11"/>
  <c r="P254" i="11"/>
  <c r="R254" i="11"/>
  <c r="P260" i="11"/>
  <c r="R260" i="11"/>
  <c r="P266" i="11"/>
  <c r="P272" i="11"/>
  <c r="R272" i="11"/>
  <c r="P278" i="11"/>
  <c r="R278" i="11"/>
  <c r="P284" i="11"/>
  <c r="R284" i="11"/>
  <c r="P290" i="11"/>
  <c r="R290" i="11"/>
  <c r="P296" i="11"/>
  <c r="R296" i="11"/>
  <c r="P302" i="11"/>
  <c r="R302" i="11"/>
  <c r="P308" i="11"/>
  <c r="R308" i="11"/>
  <c r="P314" i="11"/>
  <c r="R314" i="11"/>
  <c r="P320" i="11"/>
  <c r="R320" i="11"/>
  <c r="P326" i="11"/>
  <c r="R326" i="11"/>
  <c r="P332" i="11"/>
  <c r="R332" i="11"/>
  <c r="P338" i="11"/>
  <c r="P344" i="11"/>
  <c r="R344" i="11"/>
  <c r="P350" i="11"/>
  <c r="R350" i="11"/>
  <c r="P356" i="11"/>
  <c r="R356" i="11"/>
  <c r="P362" i="11"/>
  <c r="R362" i="11"/>
  <c r="P368" i="11"/>
  <c r="R368" i="11"/>
  <c r="P374" i="11"/>
  <c r="R374" i="11"/>
  <c r="P380" i="11"/>
  <c r="R380" i="11"/>
  <c r="P386" i="11"/>
  <c r="R386" i="11"/>
  <c r="P392" i="11"/>
  <c r="R392" i="11"/>
  <c r="P398" i="11"/>
  <c r="R398" i="11"/>
  <c r="P404" i="11"/>
  <c r="R404" i="11"/>
  <c r="P410" i="11"/>
  <c r="P416" i="11"/>
  <c r="R416" i="11"/>
  <c r="P422" i="11"/>
  <c r="R422" i="11"/>
  <c r="P428" i="11"/>
  <c r="R428" i="11"/>
  <c r="P434" i="11"/>
  <c r="R434" i="11"/>
  <c r="P440" i="11"/>
  <c r="R440" i="11"/>
  <c r="P446" i="11"/>
  <c r="R446" i="11"/>
  <c r="P452" i="11"/>
  <c r="R452" i="11"/>
  <c r="P458" i="11"/>
  <c r="R458" i="11"/>
  <c r="P464" i="11"/>
  <c r="R464" i="11"/>
  <c r="P470" i="11"/>
  <c r="R470" i="11"/>
  <c r="P476" i="11"/>
  <c r="R476" i="11"/>
  <c r="P482" i="11"/>
  <c r="P488" i="11"/>
  <c r="R488" i="11"/>
  <c r="P494" i="11"/>
  <c r="R494" i="11"/>
  <c r="P500" i="11"/>
  <c r="R500" i="11"/>
  <c r="P506" i="11"/>
  <c r="R506" i="11"/>
  <c r="P512" i="11"/>
  <c r="R512" i="11"/>
  <c r="P518" i="11"/>
  <c r="R518" i="11"/>
  <c r="P524" i="11"/>
  <c r="R524" i="11"/>
  <c r="P530" i="11"/>
  <c r="R530" i="11"/>
  <c r="P536" i="11"/>
  <c r="R536" i="11"/>
  <c r="P542" i="11"/>
  <c r="R542" i="11"/>
  <c r="P548" i="11"/>
  <c r="R548" i="11"/>
  <c r="P554" i="11"/>
  <c r="P560" i="11"/>
  <c r="R560" i="11"/>
  <c r="P566" i="11"/>
  <c r="R566" i="11"/>
  <c r="P572" i="11"/>
  <c r="R572" i="11"/>
  <c r="P578" i="11"/>
  <c r="R578" i="11"/>
  <c r="P584" i="11"/>
  <c r="R584" i="11"/>
  <c r="P590" i="11"/>
  <c r="R590" i="11"/>
  <c r="P596" i="11"/>
  <c r="R596" i="11"/>
  <c r="P602" i="11"/>
  <c r="R602" i="11"/>
  <c r="P608" i="11"/>
  <c r="R608" i="11"/>
  <c r="P614" i="11"/>
  <c r="R614" i="11"/>
  <c r="P620" i="11"/>
  <c r="R620" i="11"/>
  <c r="P626" i="11"/>
  <c r="P632" i="11"/>
  <c r="R632" i="11"/>
  <c r="P638" i="11"/>
  <c r="R638" i="11"/>
  <c r="P644" i="11"/>
  <c r="R644" i="11"/>
  <c r="P650" i="11"/>
  <c r="R650" i="11"/>
  <c r="P656" i="11"/>
  <c r="R656" i="11"/>
  <c r="P662" i="11"/>
  <c r="R662" i="11"/>
  <c r="P668" i="11"/>
  <c r="R668" i="11"/>
  <c r="P674" i="11"/>
  <c r="R674" i="11"/>
  <c r="P680" i="11"/>
  <c r="R680" i="11"/>
  <c r="P686" i="11"/>
  <c r="R686" i="11"/>
  <c r="P692" i="11"/>
  <c r="R692" i="11"/>
  <c r="P698" i="11"/>
  <c r="P704" i="11"/>
  <c r="R704" i="11"/>
  <c r="P710" i="11"/>
  <c r="R710" i="11"/>
  <c r="P716" i="11"/>
  <c r="R716" i="11"/>
  <c r="P722" i="11"/>
  <c r="R722" i="11"/>
  <c r="P728" i="11"/>
  <c r="R728" i="11"/>
  <c r="P734" i="11"/>
  <c r="R734" i="11"/>
  <c r="P740" i="11"/>
  <c r="R740" i="11"/>
  <c r="P746" i="11"/>
  <c r="R746" i="11"/>
  <c r="P752" i="11"/>
  <c r="R752" i="11"/>
  <c r="P758" i="11"/>
  <c r="R758" i="11"/>
  <c r="P764" i="11"/>
  <c r="R764" i="11"/>
  <c r="P770" i="11"/>
  <c r="P776" i="11"/>
  <c r="R776" i="11"/>
  <c r="P782" i="11"/>
  <c r="R782" i="11"/>
  <c r="P788" i="11"/>
  <c r="R788" i="11"/>
  <c r="P794" i="11"/>
  <c r="R794" i="11"/>
  <c r="P800" i="11"/>
  <c r="R800" i="11"/>
  <c r="P806" i="11"/>
  <c r="R806" i="11"/>
  <c r="P812" i="11"/>
  <c r="R812" i="11"/>
  <c r="P818" i="11"/>
  <c r="R818" i="11"/>
  <c r="P824" i="11"/>
  <c r="R824" i="11"/>
  <c r="P830" i="11"/>
  <c r="R830" i="11"/>
  <c r="P836" i="11"/>
  <c r="R836" i="11"/>
  <c r="P842" i="11"/>
  <c r="P848" i="11"/>
  <c r="R848" i="11"/>
  <c r="P854" i="11"/>
  <c r="R854" i="11"/>
  <c r="P860" i="11"/>
  <c r="R860" i="11"/>
  <c r="P866" i="11"/>
  <c r="R866" i="11"/>
  <c r="P872" i="11"/>
  <c r="R872" i="11"/>
  <c r="P878" i="11"/>
  <c r="R878" i="11"/>
  <c r="P884" i="11"/>
  <c r="R884" i="11"/>
  <c r="P890" i="11"/>
  <c r="R890" i="11"/>
  <c r="P896" i="11"/>
  <c r="R896" i="11"/>
  <c r="P902" i="11"/>
  <c r="R902" i="11"/>
  <c r="P908" i="11"/>
  <c r="R908" i="11"/>
  <c r="P914" i="11"/>
  <c r="P920" i="11"/>
  <c r="R920" i="11"/>
  <c r="P926" i="11"/>
  <c r="R926" i="11"/>
  <c r="P932" i="11"/>
  <c r="R932" i="11"/>
  <c r="P938" i="11"/>
  <c r="R938" i="11"/>
  <c r="P944" i="11"/>
  <c r="R944" i="11"/>
  <c r="P950" i="11"/>
  <c r="R950" i="11"/>
  <c r="P956" i="11"/>
  <c r="R956" i="11"/>
  <c r="P962" i="11"/>
  <c r="R962" i="11"/>
  <c r="P968" i="11"/>
  <c r="R968" i="11"/>
  <c r="P974" i="11"/>
  <c r="R974" i="11"/>
  <c r="P980" i="11"/>
  <c r="R980" i="11"/>
  <c r="P986" i="11"/>
  <c r="P992" i="11"/>
  <c r="R992" i="11"/>
  <c r="P998" i="11"/>
  <c r="R998" i="11"/>
  <c r="P1004" i="11"/>
  <c r="R1004" i="11"/>
  <c r="P1010" i="11"/>
  <c r="R1010" i="11"/>
  <c r="P1016" i="11"/>
  <c r="R1016" i="11"/>
  <c r="P1022" i="11"/>
  <c r="R1022" i="11"/>
  <c r="P1028" i="11"/>
  <c r="R1028" i="11"/>
  <c r="P1034" i="11"/>
  <c r="R1034" i="11"/>
  <c r="P1040" i="11"/>
  <c r="R1040" i="11"/>
  <c r="P1046" i="11"/>
  <c r="R1046" i="11"/>
  <c r="P1052" i="11"/>
  <c r="R1052" i="11"/>
  <c r="P1064" i="11"/>
  <c r="R1064" i="11"/>
  <c r="P1070" i="11"/>
  <c r="R1070" i="11"/>
  <c r="P1076" i="11"/>
  <c r="R1076" i="11"/>
  <c r="P1082" i="11"/>
  <c r="R1082" i="11"/>
  <c r="P1088" i="11"/>
  <c r="R1088" i="11"/>
  <c r="P1094" i="11"/>
  <c r="R1094" i="11"/>
  <c r="P1100" i="11"/>
  <c r="R1100" i="11"/>
  <c r="P1106" i="11"/>
  <c r="R1106" i="11"/>
  <c r="P1112" i="11"/>
  <c r="R1112" i="11"/>
  <c r="P1118" i="11"/>
  <c r="R1118" i="11"/>
  <c r="P1124" i="11"/>
  <c r="R1124" i="11"/>
  <c r="P1136" i="11"/>
  <c r="R1136" i="11"/>
  <c r="P1142" i="11"/>
  <c r="R1142" i="11"/>
  <c r="P1148" i="11"/>
  <c r="R1148" i="11"/>
  <c r="P1154" i="11"/>
  <c r="R1154" i="11"/>
  <c r="P1160" i="11"/>
  <c r="R1160" i="11"/>
  <c r="P1166" i="11"/>
  <c r="R1166" i="11"/>
  <c r="P1172" i="11"/>
  <c r="R1172" i="11"/>
  <c r="P1178" i="11"/>
  <c r="R1178" i="11"/>
  <c r="P1184" i="11"/>
  <c r="R1184" i="11"/>
  <c r="P1190" i="11"/>
  <c r="R1190" i="11"/>
  <c r="P1196" i="11"/>
  <c r="R1196" i="11"/>
  <c r="P1208" i="11"/>
  <c r="R1208" i="11"/>
  <c r="P1214" i="11"/>
  <c r="R1214" i="11"/>
  <c r="P1220" i="11"/>
  <c r="R1220" i="11"/>
  <c r="P1226" i="11"/>
  <c r="R1226" i="11"/>
  <c r="P1232" i="11"/>
  <c r="R1232" i="11"/>
  <c r="P1238" i="11"/>
  <c r="R1238" i="11"/>
  <c r="P1244" i="11"/>
  <c r="R1244" i="11"/>
  <c r="P1250" i="11"/>
  <c r="R1250" i="11"/>
  <c r="P1256" i="11"/>
  <c r="R1256" i="11"/>
  <c r="P1262" i="11"/>
  <c r="R1262" i="11"/>
  <c r="P1268" i="11"/>
  <c r="R1268" i="11"/>
  <c r="P1280" i="11"/>
  <c r="R1280" i="11"/>
  <c r="P1286" i="11"/>
  <c r="R1286" i="11"/>
  <c r="P1292" i="11"/>
  <c r="R1292" i="11"/>
  <c r="P1298" i="11"/>
  <c r="R1298" i="11"/>
  <c r="P1304" i="11"/>
  <c r="R1304" i="11"/>
  <c r="P1310" i="11"/>
  <c r="R1310" i="11"/>
  <c r="P1316" i="11"/>
  <c r="R1316" i="11"/>
  <c r="P1322" i="11"/>
  <c r="R1322" i="11"/>
  <c r="P1328" i="11"/>
  <c r="R1328" i="11"/>
  <c r="P1334" i="11"/>
  <c r="R1334" i="11"/>
  <c r="P1340" i="11"/>
  <c r="R1340" i="11"/>
  <c r="P1352" i="11"/>
  <c r="R1352" i="11"/>
  <c r="P1358" i="11"/>
  <c r="R1358" i="11"/>
  <c r="P1364" i="11"/>
  <c r="R1364" i="11"/>
  <c r="P1370" i="11"/>
  <c r="R1370" i="11"/>
  <c r="P1376" i="11"/>
  <c r="R1376" i="11"/>
  <c r="P1382" i="11"/>
  <c r="R1382" i="11"/>
  <c r="P1388" i="11"/>
  <c r="R1388" i="11"/>
  <c r="P1394" i="11"/>
  <c r="R1394" i="11"/>
  <c r="P1400" i="11"/>
  <c r="R1400" i="11"/>
  <c r="P1406" i="11"/>
  <c r="R1406" i="11"/>
  <c r="P1412" i="11"/>
  <c r="R1412" i="11"/>
  <c r="P1424" i="11"/>
  <c r="R1424" i="11"/>
  <c r="P1430" i="11"/>
  <c r="R1430" i="11"/>
  <c r="P1436" i="11"/>
  <c r="R1436" i="11"/>
  <c r="P1442" i="11"/>
  <c r="R1442" i="11"/>
  <c r="P1448" i="11"/>
  <c r="R1448" i="11"/>
  <c r="P1454" i="11"/>
  <c r="R1454" i="11"/>
  <c r="P1460" i="11"/>
  <c r="R1460" i="11"/>
  <c r="P1466" i="11"/>
  <c r="R1466" i="11"/>
  <c r="P1472" i="11"/>
  <c r="R1472" i="11"/>
  <c r="P1478" i="11"/>
  <c r="R1478" i="11"/>
  <c r="P1484" i="11"/>
  <c r="R1484" i="11"/>
  <c r="P1496" i="11"/>
  <c r="R1496" i="11"/>
  <c r="P1502" i="11"/>
  <c r="R1502" i="11"/>
  <c r="P1508" i="11"/>
  <c r="R1508" i="11"/>
  <c r="P1514" i="11"/>
  <c r="R1514" i="11"/>
  <c r="P1520" i="11"/>
  <c r="R1520" i="11"/>
  <c r="P1526" i="11"/>
  <c r="R1526" i="11"/>
  <c r="P1532" i="11"/>
  <c r="R1532" i="11"/>
  <c r="P1538" i="11"/>
  <c r="R1538" i="11"/>
  <c r="P1544" i="11"/>
  <c r="R1544" i="11"/>
  <c r="P1550" i="11"/>
  <c r="R1550" i="11"/>
  <c r="P1556" i="11"/>
  <c r="R1556" i="11"/>
  <c r="P1568" i="11"/>
  <c r="R1568" i="11"/>
  <c r="P1574" i="11"/>
  <c r="R1574" i="11"/>
  <c r="P1580" i="11"/>
  <c r="R1580" i="11"/>
  <c r="P1586" i="11"/>
  <c r="R1586" i="11"/>
  <c r="P1592" i="11"/>
  <c r="R1592" i="11"/>
  <c r="P1598" i="11"/>
  <c r="R1598" i="11"/>
  <c r="P1604" i="11"/>
  <c r="R1604" i="11"/>
  <c r="P1610" i="11"/>
  <c r="R1610" i="11"/>
  <c r="P1616" i="11"/>
  <c r="R1616" i="11"/>
  <c r="P1622" i="11"/>
  <c r="R1622" i="11"/>
  <c r="P1628" i="11"/>
  <c r="R1628" i="11"/>
  <c r="P1640" i="11"/>
  <c r="R1640" i="11"/>
  <c r="P1646" i="11"/>
  <c r="R1646" i="11"/>
  <c r="P1652" i="11"/>
  <c r="R1652" i="11"/>
  <c r="P1658" i="11"/>
  <c r="R1658" i="11"/>
  <c r="P1664" i="11"/>
  <c r="R1664" i="11"/>
  <c r="P1670" i="11"/>
  <c r="R1670" i="11"/>
  <c r="P1676" i="11"/>
  <c r="R1676" i="11"/>
  <c r="P1682" i="11"/>
  <c r="R1682" i="11"/>
  <c r="P1688" i="11"/>
  <c r="R1688" i="11"/>
  <c r="P1694" i="11"/>
  <c r="R1694" i="11"/>
  <c r="P1700" i="11"/>
  <c r="R1700" i="11"/>
  <c r="P1712" i="11"/>
  <c r="R1712" i="11"/>
  <c r="P1718" i="11"/>
  <c r="R1718" i="11"/>
  <c r="P1724" i="11"/>
  <c r="R1724" i="11"/>
  <c r="P1730" i="11"/>
  <c r="R1730" i="11"/>
  <c r="P1736" i="11"/>
  <c r="R1736" i="11"/>
  <c r="P1742" i="11"/>
  <c r="R1742" i="11"/>
  <c r="P1748" i="11"/>
  <c r="R1748" i="11"/>
  <c r="P1754" i="11"/>
  <c r="R1754" i="11"/>
  <c r="P1760" i="11"/>
  <c r="R1760" i="11"/>
  <c r="P1766" i="11"/>
  <c r="R1766" i="11"/>
  <c r="P1772" i="11"/>
  <c r="R1772" i="11"/>
  <c r="P1784" i="11"/>
  <c r="R1784" i="11"/>
  <c r="P1790" i="11"/>
  <c r="R1790" i="11"/>
  <c r="P1796" i="11"/>
  <c r="R1796" i="11"/>
  <c r="P1802" i="11"/>
  <c r="R1802" i="11"/>
  <c r="P1808" i="11"/>
  <c r="R1808" i="11"/>
  <c r="P1814" i="11"/>
  <c r="R1814" i="11"/>
  <c r="P1820" i="11"/>
  <c r="R1820" i="11"/>
  <c r="P1826" i="11"/>
  <c r="R1826" i="11"/>
  <c r="P1832" i="11"/>
  <c r="R1832" i="11"/>
  <c r="P1838" i="11"/>
  <c r="R1838" i="11"/>
  <c r="P1844" i="11"/>
  <c r="R1844" i="11"/>
  <c r="P1856" i="11"/>
  <c r="R1856" i="11"/>
  <c r="P1862" i="11"/>
  <c r="R1862" i="11"/>
  <c r="P1868" i="11"/>
  <c r="R1868" i="11"/>
  <c r="P1874" i="11"/>
  <c r="R1874" i="11"/>
  <c r="P1880" i="11"/>
  <c r="R1880" i="11"/>
  <c r="P1886" i="11"/>
  <c r="R1886" i="11"/>
  <c r="P1892" i="11"/>
  <c r="R1892" i="11"/>
  <c r="P1898" i="11"/>
  <c r="R1898" i="11"/>
  <c r="P1904" i="11"/>
  <c r="R1904" i="11"/>
  <c r="P1910" i="11"/>
  <c r="R1910" i="11"/>
  <c r="P1916" i="11"/>
  <c r="R1916" i="11"/>
  <c r="P1922" i="11"/>
  <c r="S1922" i="11"/>
  <c r="P1928" i="11"/>
  <c r="R1928" i="11"/>
  <c r="S1928" i="11"/>
  <c r="P1934" i="11"/>
  <c r="S1934" i="11"/>
  <c r="R1934" i="11"/>
  <c r="P1940" i="11"/>
  <c r="R1940" i="11"/>
  <c r="S1940" i="11"/>
  <c r="P1946" i="11"/>
  <c r="S1946" i="11"/>
  <c r="R1946" i="11"/>
  <c r="P1952" i="11"/>
  <c r="R1952" i="11"/>
  <c r="P1958" i="11"/>
  <c r="R1958" i="11"/>
  <c r="P1964" i="11"/>
  <c r="R1964" i="11"/>
  <c r="P1970" i="11"/>
  <c r="R1970" i="11"/>
  <c r="S1970" i="11"/>
  <c r="P1976" i="11"/>
  <c r="R1976" i="11"/>
  <c r="S1976" i="11"/>
  <c r="P1982" i="11"/>
  <c r="S1982" i="11"/>
  <c r="R1982" i="11"/>
  <c r="P1988" i="11"/>
  <c r="R1988" i="11"/>
  <c r="P2000" i="11"/>
  <c r="R2000" i="11"/>
  <c r="P2006" i="11"/>
  <c r="R2006" i="11"/>
  <c r="S2006" i="11"/>
  <c r="P2012" i="11"/>
  <c r="R2012" i="11"/>
  <c r="S2012" i="11"/>
  <c r="P2018" i="11"/>
  <c r="S2018" i="11"/>
  <c r="R2018" i="11"/>
  <c r="P2024" i="11"/>
  <c r="R2024" i="11"/>
  <c r="P2030" i="11"/>
  <c r="R2030" i="11"/>
  <c r="P2036" i="11"/>
  <c r="R2036" i="11"/>
  <c r="P2042" i="11"/>
  <c r="R2042" i="11"/>
  <c r="S2042" i="11"/>
  <c r="P2048" i="11"/>
  <c r="R2048" i="11"/>
  <c r="S2048" i="11"/>
  <c r="P2054" i="11"/>
  <c r="S2054" i="11"/>
  <c r="R2054" i="11"/>
  <c r="P2060" i="11"/>
  <c r="R2060" i="11"/>
  <c r="P2066" i="11"/>
  <c r="S2066" i="11"/>
  <c r="P2072" i="11"/>
  <c r="R2072" i="11"/>
  <c r="S2072" i="11"/>
  <c r="P2078" i="11"/>
  <c r="R2078" i="11"/>
  <c r="P2084" i="11"/>
  <c r="R2084" i="11"/>
  <c r="S2084" i="11"/>
  <c r="P2090" i="11"/>
  <c r="R2090" i="11"/>
  <c r="S2090" i="11"/>
  <c r="P2096" i="11"/>
  <c r="R2096" i="11"/>
  <c r="P2102" i="11"/>
  <c r="S2102" i="11"/>
  <c r="R2102" i="11"/>
  <c r="P2108" i="11"/>
  <c r="R2108" i="11"/>
  <c r="S2108" i="11"/>
  <c r="P2114" i="11"/>
  <c r="R2114" i="11"/>
  <c r="P2120" i="11"/>
  <c r="R2120" i="11"/>
  <c r="S2120" i="11"/>
  <c r="P2126" i="11"/>
  <c r="S2126" i="11"/>
  <c r="R2126" i="11"/>
  <c r="P2132" i="11"/>
  <c r="R2132" i="11"/>
  <c r="P2138" i="11"/>
  <c r="S2138" i="11"/>
  <c r="P2144" i="11"/>
  <c r="R2144" i="11"/>
  <c r="S2144" i="11"/>
  <c r="P2150" i="11"/>
  <c r="R2150" i="11"/>
  <c r="P2156" i="11"/>
  <c r="R2156" i="11"/>
  <c r="S2156" i="11"/>
  <c r="P2162" i="11"/>
  <c r="R2162" i="11"/>
  <c r="S2162" i="11"/>
  <c r="P2168" i="11"/>
  <c r="R2168" i="11"/>
  <c r="P2174" i="11"/>
  <c r="S2174" i="11"/>
  <c r="R2174" i="11"/>
  <c r="P2180" i="11"/>
  <c r="R2180" i="11"/>
  <c r="S2180" i="11"/>
  <c r="P2186" i="11"/>
  <c r="R2186" i="11"/>
  <c r="P2192" i="11"/>
  <c r="R2192" i="11"/>
  <c r="S2192" i="11"/>
  <c r="P2198" i="11"/>
  <c r="S2198" i="11"/>
  <c r="R2198" i="11"/>
  <c r="P2204" i="11"/>
  <c r="R2204" i="11"/>
  <c r="P2210" i="11"/>
  <c r="S2210" i="11"/>
  <c r="P2216" i="11"/>
  <c r="R2216" i="11"/>
  <c r="S2216" i="11"/>
  <c r="P2222" i="11"/>
  <c r="R2222" i="11"/>
  <c r="P2228" i="11"/>
  <c r="R2228" i="11"/>
  <c r="S2228" i="11"/>
  <c r="P2234" i="11"/>
  <c r="R2234" i="11"/>
  <c r="S2234" i="11"/>
  <c r="P2240" i="11"/>
  <c r="R2240" i="11"/>
  <c r="P2246" i="11"/>
  <c r="S2246" i="11"/>
  <c r="R2246" i="11"/>
  <c r="P2252" i="11"/>
  <c r="R2252" i="11"/>
  <c r="S2252" i="11"/>
  <c r="P2258" i="11"/>
  <c r="R2258" i="11"/>
  <c r="P2264" i="11"/>
  <c r="R2264" i="11"/>
  <c r="S2264" i="11"/>
  <c r="P2270" i="11"/>
  <c r="S2270" i="11"/>
  <c r="R2270" i="11"/>
  <c r="P2276" i="11"/>
  <c r="R2276" i="11"/>
  <c r="P2282" i="11"/>
  <c r="S2282" i="11"/>
  <c r="P2288" i="11"/>
  <c r="R2288" i="11"/>
  <c r="S2288" i="11"/>
  <c r="P2294" i="11"/>
  <c r="R2294" i="11"/>
  <c r="P2300" i="11"/>
  <c r="R2300" i="11"/>
  <c r="S2300" i="11"/>
  <c r="P2306" i="11"/>
  <c r="R2306" i="11"/>
  <c r="S2306" i="11"/>
  <c r="P2312" i="11"/>
  <c r="R2312" i="11"/>
  <c r="P2318" i="11"/>
  <c r="S2318" i="11"/>
  <c r="R2318" i="11"/>
  <c r="P2324" i="11"/>
  <c r="R2324" i="11"/>
  <c r="S2324" i="11"/>
  <c r="P2330" i="11"/>
  <c r="R2330" i="11"/>
  <c r="P2336" i="11"/>
  <c r="R2336" i="11"/>
  <c r="S2336" i="11"/>
  <c r="P2342" i="11"/>
  <c r="S2342" i="11"/>
  <c r="R2342" i="11"/>
  <c r="P2348" i="11"/>
  <c r="R2348" i="11"/>
  <c r="P2354" i="11"/>
  <c r="S2354" i="11"/>
  <c r="P2360" i="11"/>
  <c r="R2360" i="11"/>
  <c r="S2360" i="11"/>
  <c r="P2366" i="11"/>
  <c r="R2366" i="11"/>
  <c r="P2372" i="11"/>
  <c r="R2372" i="11"/>
  <c r="S2372" i="11"/>
  <c r="P2378" i="11"/>
  <c r="R2378" i="11"/>
  <c r="S2378" i="11"/>
  <c r="P2384" i="11"/>
  <c r="R2384" i="11"/>
  <c r="P2390" i="11"/>
  <c r="S2390" i="11"/>
  <c r="R2390" i="11"/>
  <c r="P2396" i="11"/>
  <c r="R2396" i="11"/>
  <c r="S2396" i="11"/>
  <c r="R2402" i="11"/>
  <c r="P2402" i="11"/>
  <c r="P2408" i="11"/>
  <c r="R2408" i="11"/>
  <c r="S2408" i="11"/>
  <c r="R2414" i="11"/>
  <c r="P2414" i="11"/>
  <c r="S2414" i="11"/>
  <c r="R2420" i="11"/>
  <c r="P2420" i="11"/>
  <c r="P2426" i="11"/>
  <c r="R2426" i="11"/>
  <c r="S2426" i="11"/>
  <c r="R2432" i="11"/>
  <c r="P2432" i="11"/>
  <c r="S2432" i="11"/>
  <c r="R2438" i="11"/>
  <c r="P2438" i="11"/>
  <c r="P2444" i="11"/>
  <c r="R2444" i="11"/>
  <c r="S2444" i="11"/>
  <c r="R2450" i="11"/>
  <c r="P2450" i="11"/>
  <c r="S2450" i="11"/>
  <c r="R2456" i="11"/>
  <c r="P2456" i="11"/>
  <c r="P2462" i="11"/>
  <c r="R2462" i="11"/>
  <c r="S2462" i="11"/>
  <c r="R2468" i="11"/>
  <c r="P2468" i="11"/>
  <c r="S2468" i="11"/>
  <c r="R2474" i="11"/>
  <c r="P2474" i="11"/>
  <c r="P2480" i="11"/>
  <c r="R2480" i="11"/>
  <c r="S2480" i="11"/>
  <c r="R2486" i="11"/>
  <c r="P2486" i="11"/>
  <c r="S2486" i="11"/>
  <c r="R2492" i="11"/>
  <c r="P2492" i="11"/>
  <c r="P2498" i="11"/>
  <c r="R2498" i="11"/>
  <c r="S2498" i="11"/>
  <c r="R2504" i="11"/>
  <c r="P2504" i="11"/>
  <c r="S2504" i="11"/>
  <c r="R2510" i="11"/>
  <c r="P2510" i="11"/>
  <c r="P2516" i="11"/>
  <c r="R2516" i="11"/>
  <c r="S2516" i="11"/>
  <c r="R2522" i="11"/>
  <c r="P2522" i="11"/>
  <c r="R2528" i="11"/>
  <c r="P2528" i="11"/>
  <c r="S2528" i="11"/>
  <c r="P2534" i="11"/>
  <c r="R2534" i="11"/>
  <c r="R2540" i="11"/>
  <c r="P2540" i="11"/>
  <c r="S2540" i="11"/>
  <c r="R2546" i="11"/>
  <c r="P2546" i="11"/>
  <c r="P2552" i="11"/>
  <c r="R2552" i="11"/>
  <c r="S2552" i="11"/>
  <c r="R2558" i="11"/>
  <c r="P2558" i="11"/>
  <c r="R2564" i="11"/>
  <c r="P2564" i="11"/>
  <c r="S2564" i="11"/>
  <c r="P2570" i="11"/>
  <c r="R2570" i="11"/>
  <c r="R2576" i="11"/>
  <c r="P2576" i="11"/>
  <c r="S2576" i="11"/>
  <c r="R2582" i="11"/>
  <c r="P2582" i="11"/>
  <c r="P2588" i="11"/>
  <c r="R2588" i="11"/>
  <c r="S2588" i="11"/>
  <c r="R2594" i="11"/>
  <c r="P2594" i="11"/>
  <c r="R2600" i="11"/>
  <c r="P2600" i="11"/>
  <c r="S2600" i="11"/>
  <c r="P2606" i="11"/>
  <c r="R2606" i="11"/>
  <c r="R2612" i="11"/>
  <c r="P2612" i="11"/>
  <c r="S2612" i="11"/>
  <c r="R2618" i="11"/>
  <c r="P2618" i="11"/>
  <c r="S2618" i="11"/>
  <c r="P2624" i="11"/>
  <c r="R2624" i="11"/>
  <c r="P2630" i="11"/>
  <c r="R2630" i="11"/>
  <c r="S2630" i="11"/>
  <c r="P2636" i="11"/>
  <c r="R2636" i="11"/>
  <c r="S2636" i="11"/>
  <c r="P2642" i="11"/>
  <c r="R2642" i="11"/>
  <c r="P2648" i="11"/>
  <c r="R2648" i="11"/>
  <c r="S2648" i="11"/>
  <c r="P2654" i="11"/>
  <c r="R2654" i="11"/>
  <c r="S2654" i="11"/>
  <c r="P2660" i="11"/>
  <c r="R2660" i="11"/>
  <c r="P2666" i="11"/>
  <c r="R2666" i="11"/>
  <c r="S2666" i="11"/>
  <c r="P2672" i="11"/>
  <c r="R2672" i="11"/>
  <c r="S2672" i="11"/>
  <c r="P2678" i="11"/>
  <c r="R2678" i="11"/>
  <c r="P2684" i="11"/>
  <c r="R2684" i="11"/>
  <c r="S2684" i="11"/>
  <c r="P2690" i="11"/>
  <c r="R2690" i="11"/>
  <c r="S2690" i="11"/>
  <c r="P2696" i="11"/>
  <c r="R2696" i="11"/>
  <c r="P2702" i="11"/>
  <c r="R2702" i="11"/>
  <c r="S2702" i="11"/>
  <c r="P2708" i="11"/>
  <c r="R2708" i="11"/>
  <c r="S2708" i="11"/>
  <c r="P2714" i="11"/>
  <c r="R2714" i="11"/>
  <c r="P2720" i="11"/>
  <c r="R2720" i="11"/>
  <c r="S2720" i="11"/>
  <c r="P2726" i="11"/>
  <c r="R2726" i="11"/>
  <c r="S2726" i="11"/>
  <c r="P2732" i="11"/>
  <c r="R2732" i="11"/>
  <c r="P2738" i="11"/>
  <c r="R2738" i="11"/>
  <c r="S2738" i="11"/>
  <c r="P2744" i="11"/>
  <c r="R2744" i="11"/>
  <c r="S2744" i="11"/>
  <c r="P2750" i="11"/>
  <c r="R2750" i="11"/>
  <c r="P2756" i="11"/>
  <c r="R2756" i="11"/>
  <c r="S2756" i="11"/>
  <c r="P2762" i="11"/>
  <c r="R2762" i="11"/>
  <c r="S2762" i="11"/>
  <c r="P2768" i="11"/>
  <c r="R2768" i="11"/>
  <c r="P2774" i="11"/>
  <c r="R2774" i="11"/>
  <c r="S2774" i="11"/>
  <c r="P2780" i="11"/>
  <c r="R2780" i="11"/>
  <c r="S2780" i="11"/>
  <c r="P2786" i="11"/>
  <c r="R2786" i="11"/>
  <c r="P2792" i="11"/>
  <c r="R2792" i="11"/>
  <c r="S2792" i="11"/>
  <c r="P2798" i="11"/>
  <c r="R2798" i="11"/>
  <c r="S2798" i="11"/>
  <c r="P2804" i="11"/>
  <c r="R2804" i="11"/>
  <c r="P2810" i="11"/>
  <c r="R2810" i="11"/>
  <c r="S2810" i="11"/>
  <c r="P2816" i="11"/>
  <c r="R2816" i="11"/>
  <c r="S2816" i="11"/>
  <c r="P2822" i="11"/>
  <c r="R2822" i="11"/>
  <c r="P2828" i="11"/>
  <c r="R2828" i="11"/>
  <c r="S2828" i="11"/>
  <c r="P2834" i="11"/>
  <c r="R2834" i="11"/>
  <c r="S2834" i="11"/>
  <c r="P2840" i="11"/>
  <c r="R2840" i="11"/>
  <c r="P2846" i="11"/>
  <c r="R2846" i="11"/>
  <c r="S2846" i="11"/>
  <c r="P2852" i="11"/>
  <c r="R2852" i="11"/>
  <c r="S2852" i="11"/>
  <c r="P2858" i="11"/>
  <c r="R2858" i="11"/>
  <c r="P2864" i="11"/>
  <c r="R2864" i="11"/>
  <c r="S2864" i="11"/>
  <c r="P2870" i="11"/>
  <c r="R2870" i="11"/>
  <c r="S2870" i="11"/>
  <c r="P2876" i="11"/>
  <c r="R2876" i="11"/>
  <c r="P2882" i="11"/>
  <c r="R2882" i="11"/>
  <c r="S2882" i="11"/>
  <c r="P2888" i="11"/>
  <c r="R2888" i="11"/>
  <c r="S2888" i="11"/>
  <c r="P2894" i="11"/>
  <c r="R2894" i="11"/>
  <c r="P2900" i="11"/>
  <c r="R2900" i="11"/>
  <c r="S2900" i="11"/>
  <c r="P2906" i="11"/>
  <c r="R2906" i="11"/>
  <c r="S2906" i="11"/>
  <c r="P2912" i="11"/>
  <c r="R2912" i="11"/>
  <c r="P2918" i="11"/>
  <c r="R2918" i="11"/>
  <c r="S2918" i="11"/>
  <c r="P2924" i="11"/>
  <c r="R2924" i="11"/>
  <c r="S2924" i="11"/>
  <c r="P2930" i="11"/>
  <c r="R2930" i="11"/>
  <c r="P2936" i="11"/>
  <c r="R2936" i="11"/>
  <c r="S2936" i="11"/>
  <c r="P2942" i="11"/>
  <c r="R2942" i="11"/>
  <c r="S2942" i="11"/>
  <c r="P2948" i="11"/>
  <c r="R2948" i="11"/>
  <c r="P2954" i="11"/>
  <c r="R2954" i="11"/>
  <c r="S2954" i="11"/>
  <c r="P2960" i="11"/>
  <c r="R2960" i="11"/>
  <c r="S2960" i="11"/>
  <c r="P2966" i="11"/>
  <c r="R2966" i="11"/>
  <c r="P2972" i="11"/>
  <c r="R2972" i="11"/>
  <c r="S2972" i="11"/>
  <c r="P2978" i="11"/>
  <c r="R2978" i="11"/>
  <c r="S2978" i="11"/>
  <c r="P2984" i="11"/>
  <c r="R2984" i="11"/>
  <c r="P2990" i="11"/>
  <c r="R2990" i="11"/>
  <c r="S2990" i="11"/>
  <c r="P2996" i="11"/>
  <c r="R2996" i="11"/>
  <c r="S2996" i="11"/>
  <c r="P3002" i="11"/>
  <c r="R3002" i="11"/>
  <c r="P3008" i="11"/>
  <c r="R3008" i="11"/>
  <c r="S3008" i="11"/>
  <c r="P3014" i="11"/>
  <c r="R3014" i="11"/>
  <c r="S3014" i="11"/>
  <c r="P3020" i="11"/>
  <c r="R3020" i="11"/>
  <c r="P3026" i="11"/>
  <c r="R3026" i="11"/>
  <c r="S3026" i="11"/>
  <c r="P3032" i="11"/>
  <c r="R3032" i="11"/>
  <c r="S3032" i="11"/>
  <c r="P3038" i="11"/>
  <c r="R3038" i="11"/>
  <c r="P3044" i="11"/>
  <c r="R3044" i="11"/>
  <c r="S3044" i="11"/>
  <c r="P3050" i="11"/>
  <c r="R3050" i="11"/>
  <c r="S3050" i="11"/>
  <c r="P3056" i="11"/>
  <c r="R3056" i="11"/>
  <c r="P3062" i="11"/>
  <c r="R3062" i="11"/>
  <c r="S3062" i="11"/>
  <c r="P3068" i="11"/>
  <c r="R3068" i="11"/>
  <c r="S3068" i="11"/>
  <c r="P3074" i="11"/>
  <c r="R3074" i="11"/>
  <c r="P3080" i="11"/>
  <c r="R3080" i="11"/>
  <c r="S3080" i="11"/>
  <c r="P3086" i="11"/>
  <c r="R3086" i="11"/>
  <c r="S3086" i="11"/>
  <c r="P3092" i="11"/>
  <c r="R3092" i="11"/>
  <c r="P3098" i="11"/>
  <c r="R3098" i="11"/>
  <c r="S3098" i="11"/>
  <c r="P3104" i="11"/>
  <c r="R3104" i="11"/>
  <c r="S3104" i="11"/>
  <c r="P3110" i="11"/>
  <c r="R3110" i="11"/>
  <c r="P3116" i="11"/>
  <c r="R3116" i="11"/>
  <c r="S3116" i="11"/>
  <c r="P3122" i="11"/>
  <c r="R3122" i="11"/>
  <c r="S3122" i="11"/>
  <c r="P3128" i="11"/>
  <c r="R3128" i="11"/>
  <c r="P3134" i="11"/>
  <c r="R3134" i="11"/>
  <c r="S3134" i="11"/>
  <c r="P3140" i="11"/>
  <c r="R3140" i="11"/>
  <c r="S3140" i="11"/>
  <c r="P3146" i="11"/>
  <c r="R3146" i="11"/>
  <c r="P3152" i="11"/>
  <c r="R3152" i="11"/>
  <c r="S3152" i="11"/>
  <c r="P3158" i="11"/>
  <c r="R3158" i="11"/>
  <c r="S3158" i="11"/>
  <c r="P3164" i="11"/>
  <c r="R3164" i="11"/>
  <c r="P3170" i="11"/>
  <c r="R3170" i="11"/>
  <c r="S3170" i="11"/>
  <c r="P3176" i="11"/>
  <c r="R3176" i="11"/>
  <c r="S3176" i="11"/>
  <c r="P3182" i="11"/>
  <c r="R3182" i="11"/>
  <c r="P3188" i="11"/>
  <c r="R3188" i="11"/>
  <c r="S3188" i="11"/>
  <c r="P3194" i="11"/>
  <c r="R3194" i="11"/>
  <c r="S3194" i="11"/>
  <c r="P3200" i="11"/>
  <c r="R3200" i="11"/>
  <c r="P3206" i="11"/>
  <c r="R3206" i="11"/>
  <c r="S3206" i="11"/>
  <c r="P3212" i="11"/>
  <c r="R3212" i="11"/>
  <c r="S3212" i="11"/>
  <c r="P3218" i="11"/>
  <c r="R3218" i="11"/>
  <c r="P3224" i="11"/>
  <c r="R3224" i="11"/>
  <c r="S3224" i="11"/>
  <c r="P3230" i="11"/>
  <c r="R3230" i="11"/>
  <c r="S3230" i="11"/>
  <c r="P3236" i="11"/>
  <c r="R3236" i="11"/>
  <c r="P3242" i="11"/>
  <c r="R3242" i="11"/>
  <c r="S3242" i="11"/>
  <c r="P3248" i="11"/>
  <c r="R3248" i="11"/>
  <c r="S3248" i="11"/>
  <c r="P3254" i="11"/>
  <c r="R3254" i="11"/>
  <c r="P3260" i="11"/>
  <c r="R3260" i="11"/>
  <c r="S3260" i="11"/>
  <c r="P3266" i="11"/>
  <c r="R3266" i="11"/>
  <c r="S3266" i="11"/>
  <c r="P3272" i="11"/>
  <c r="R3272" i="11"/>
  <c r="S3272" i="11"/>
  <c r="P3278" i="11"/>
  <c r="R3278" i="11"/>
  <c r="P3284" i="11"/>
  <c r="R3284" i="11"/>
  <c r="S3284" i="11"/>
  <c r="P3290" i="11"/>
  <c r="R3290" i="11"/>
  <c r="S3290" i="11"/>
  <c r="P3296" i="11"/>
  <c r="R3296" i="11"/>
  <c r="S3296" i="11"/>
  <c r="P3302" i="11"/>
  <c r="R3302" i="11"/>
  <c r="S3302" i="11"/>
  <c r="P3308" i="11"/>
  <c r="R3308" i="11"/>
  <c r="S3308" i="11"/>
  <c r="P3314" i="11"/>
  <c r="R3314" i="11"/>
  <c r="P3320" i="11"/>
  <c r="R3320" i="11"/>
  <c r="S3320" i="11"/>
  <c r="P3326" i="11"/>
  <c r="R3326" i="11"/>
  <c r="S3326" i="11"/>
  <c r="P3332" i="11"/>
  <c r="R3332" i="11"/>
  <c r="S3332" i="11"/>
  <c r="P3338" i="11"/>
  <c r="R3338" i="11"/>
  <c r="S3338" i="11"/>
  <c r="P3344" i="11"/>
  <c r="R3344" i="11"/>
  <c r="S3344" i="11"/>
  <c r="P3350" i="11"/>
  <c r="R3350" i="11"/>
  <c r="P3356" i="11"/>
  <c r="R3356" i="11"/>
  <c r="S3356" i="11"/>
  <c r="P3362" i="11"/>
  <c r="R3362" i="11"/>
  <c r="S3362" i="11"/>
  <c r="P3368" i="11"/>
  <c r="R3368" i="11"/>
  <c r="S3368" i="11"/>
  <c r="P3374" i="11"/>
  <c r="R3374" i="11"/>
  <c r="S3374" i="11"/>
  <c r="P3380" i="11"/>
  <c r="R3380" i="11"/>
  <c r="S3380" i="11"/>
  <c r="P3386" i="11"/>
  <c r="R3386" i="11"/>
  <c r="P3392" i="11"/>
  <c r="R3392" i="11"/>
  <c r="S3392" i="11"/>
  <c r="P3398" i="11"/>
  <c r="R3398" i="11"/>
  <c r="S3398" i="11"/>
  <c r="P3404" i="11"/>
  <c r="R3404" i="11"/>
  <c r="S3404" i="11"/>
  <c r="P3410" i="11"/>
  <c r="R3410" i="11"/>
  <c r="S3410" i="11"/>
  <c r="P3416" i="11"/>
  <c r="R3416" i="11"/>
  <c r="S3416" i="11"/>
  <c r="P3422" i="11"/>
  <c r="R3422" i="11"/>
  <c r="P3428" i="11"/>
  <c r="R3428" i="11"/>
  <c r="S3428" i="11"/>
  <c r="P3434" i="11"/>
  <c r="R3434" i="11"/>
  <c r="S3434" i="11"/>
  <c r="P3440" i="11"/>
  <c r="R3440" i="11"/>
  <c r="S3440" i="11"/>
  <c r="P3446" i="11"/>
  <c r="R3446" i="11"/>
  <c r="S3446" i="11"/>
  <c r="P3452" i="11"/>
  <c r="R3452" i="11"/>
  <c r="S3452" i="11"/>
  <c r="P3458" i="11"/>
  <c r="R3458" i="11"/>
  <c r="P3464" i="11"/>
  <c r="R3464" i="11"/>
  <c r="S3464" i="11"/>
  <c r="P3470" i="11"/>
  <c r="R3470" i="11"/>
  <c r="S3470" i="11"/>
  <c r="P3476" i="11"/>
  <c r="R3476" i="11"/>
  <c r="S3476" i="11"/>
  <c r="P3482" i="11"/>
  <c r="R3482" i="11"/>
  <c r="S3482" i="11"/>
  <c r="P3488" i="11"/>
  <c r="R3488" i="11"/>
  <c r="S3488" i="11"/>
  <c r="P3494" i="11"/>
  <c r="R3494" i="11"/>
  <c r="P3500" i="11"/>
  <c r="R3500" i="11"/>
  <c r="S3500" i="11"/>
  <c r="P3506" i="11"/>
  <c r="R3506" i="11"/>
  <c r="S3506" i="11"/>
  <c r="P3512" i="11"/>
  <c r="R3512" i="11"/>
  <c r="S3512" i="11"/>
  <c r="P3518" i="11"/>
  <c r="R3518" i="11"/>
  <c r="S3518" i="11"/>
  <c r="P3524" i="11"/>
  <c r="R3524" i="11"/>
  <c r="S3524" i="11"/>
  <c r="P3530" i="11"/>
  <c r="R3530" i="11"/>
  <c r="P3536" i="11"/>
  <c r="R3536" i="11"/>
  <c r="S3536" i="11"/>
  <c r="P3542" i="11"/>
  <c r="R3542" i="11"/>
  <c r="S3542" i="11"/>
  <c r="P3548" i="11"/>
  <c r="R3548" i="11"/>
  <c r="S3548" i="11"/>
  <c r="P3554" i="11"/>
  <c r="R3554" i="11"/>
  <c r="S3554" i="11"/>
  <c r="P3560" i="11"/>
  <c r="R3560" i="11"/>
  <c r="S3560" i="11"/>
  <c r="P3566" i="11"/>
  <c r="R3566" i="11"/>
  <c r="P3572" i="11"/>
  <c r="R3572" i="11"/>
  <c r="S3572" i="11"/>
  <c r="P3578" i="11"/>
  <c r="R3578" i="11"/>
  <c r="S3578" i="11"/>
  <c r="P3584" i="11"/>
  <c r="R3584" i="11"/>
  <c r="S3584" i="11"/>
  <c r="P3590" i="11"/>
  <c r="R3590" i="11"/>
  <c r="S3590" i="11"/>
  <c r="P3596" i="11"/>
  <c r="R3596" i="11"/>
  <c r="S3596" i="11"/>
  <c r="P3602" i="11"/>
  <c r="R3602" i="11"/>
  <c r="P3608" i="11"/>
  <c r="R3608" i="11"/>
  <c r="S3608" i="11"/>
  <c r="P3614" i="11"/>
  <c r="R3614" i="11"/>
  <c r="S3614" i="11"/>
  <c r="P3620" i="11"/>
  <c r="R3620" i="11"/>
  <c r="S3620" i="11"/>
  <c r="P3626" i="11"/>
  <c r="R3626" i="11"/>
  <c r="S3626" i="11"/>
  <c r="P3632" i="11"/>
  <c r="R3632" i="11"/>
  <c r="S3632" i="11"/>
  <c r="P3638" i="11"/>
  <c r="R3638" i="11"/>
  <c r="P3644" i="11"/>
  <c r="R3644" i="11"/>
  <c r="S3644" i="11"/>
  <c r="P3650" i="11"/>
  <c r="R3650" i="11"/>
  <c r="S3650" i="11"/>
  <c r="P3656" i="11"/>
  <c r="R3656" i="11"/>
  <c r="S3656" i="11"/>
  <c r="P3662" i="11"/>
  <c r="R3662" i="11"/>
  <c r="S3662" i="11"/>
  <c r="P3668" i="11"/>
  <c r="R3668" i="11"/>
  <c r="S3668" i="11"/>
  <c r="P3674" i="11"/>
  <c r="R3674" i="11"/>
  <c r="P3680" i="11"/>
  <c r="R3680" i="11"/>
  <c r="S3680" i="11"/>
  <c r="P3686" i="11"/>
  <c r="R3686" i="11"/>
  <c r="S3686" i="11"/>
  <c r="P3692" i="11"/>
  <c r="R3692" i="11"/>
  <c r="S3692" i="11"/>
  <c r="P3698" i="11"/>
  <c r="R3698" i="11"/>
  <c r="S3698" i="11"/>
  <c r="P3704" i="11"/>
  <c r="R3704" i="11"/>
  <c r="S3704" i="11"/>
  <c r="P3710" i="11"/>
  <c r="R3710" i="11"/>
  <c r="P3716" i="11"/>
  <c r="R3716" i="11"/>
  <c r="S3716" i="11"/>
  <c r="P3722" i="11"/>
  <c r="R3722" i="11"/>
  <c r="S3722" i="11"/>
  <c r="P3728" i="11"/>
  <c r="R3728" i="11"/>
  <c r="S3728" i="11"/>
  <c r="P3734" i="11"/>
  <c r="R3734" i="11"/>
  <c r="S3734" i="11"/>
  <c r="P3740" i="11"/>
  <c r="R3740" i="11"/>
  <c r="S3740" i="11"/>
  <c r="P3746" i="11"/>
  <c r="R3746" i="11"/>
  <c r="P3752" i="11"/>
  <c r="R3752" i="11"/>
  <c r="S3752" i="11"/>
  <c r="P3758" i="11"/>
  <c r="R3758" i="11"/>
  <c r="S3758" i="11"/>
  <c r="P3764" i="11"/>
  <c r="R3764" i="11"/>
  <c r="S3764" i="11"/>
  <c r="P3770" i="11"/>
  <c r="R3770" i="11"/>
  <c r="S3770" i="11"/>
  <c r="P3776" i="11"/>
  <c r="R3776" i="11"/>
  <c r="S3776" i="11"/>
  <c r="P3782" i="11"/>
  <c r="R3782" i="11"/>
  <c r="P3788" i="11"/>
  <c r="R3788" i="11"/>
  <c r="S3788" i="11"/>
  <c r="P3794" i="11"/>
  <c r="R3794" i="11"/>
  <c r="S3794" i="11"/>
  <c r="P3800" i="11"/>
  <c r="R3800" i="11"/>
  <c r="S3800" i="11"/>
  <c r="P3806" i="11"/>
  <c r="R3806" i="11"/>
  <c r="S3806" i="11"/>
  <c r="P3812" i="11"/>
  <c r="R3812" i="11"/>
  <c r="S3812" i="11"/>
  <c r="P3818" i="11"/>
  <c r="R3818" i="11"/>
  <c r="P3824" i="11"/>
  <c r="R3824" i="11"/>
  <c r="S3824" i="11"/>
  <c r="P3830" i="11"/>
  <c r="R3830" i="11"/>
  <c r="S3830" i="11"/>
  <c r="P3836" i="11"/>
  <c r="R3836" i="11"/>
  <c r="S3836" i="11"/>
  <c r="P3842" i="11"/>
  <c r="R3842" i="11"/>
  <c r="S3842" i="11"/>
  <c r="P3848" i="11"/>
  <c r="R3848" i="11"/>
  <c r="S3848" i="11"/>
  <c r="P3854" i="11"/>
  <c r="R3854" i="11"/>
  <c r="P3860" i="11"/>
  <c r="R3860" i="11"/>
  <c r="S3860" i="11"/>
  <c r="P3866" i="11"/>
  <c r="R3866" i="11"/>
  <c r="S3866" i="11"/>
  <c r="P3872" i="11"/>
  <c r="R3872" i="11"/>
  <c r="S3872" i="11"/>
  <c r="P3878" i="11"/>
  <c r="R3878" i="11"/>
  <c r="S3878" i="11"/>
  <c r="P3884" i="11"/>
  <c r="R3884" i="11"/>
  <c r="S3884" i="11"/>
  <c r="P3890" i="11"/>
  <c r="R3890" i="11"/>
  <c r="P3896" i="11"/>
  <c r="R3896" i="11"/>
  <c r="S3896" i="11"/>
  <c r="P3902" i="11"/>
  <c r="R3902" i="11"/>
  <c r="S3902" i="11"/>
  <c r="P3908" i="11"/>
  <c r="R3908" i="11"/>
  <c r="S3908" i="11"/>
  <c r="P3914" i="11"/>
  <c r="R3914" i="11"/>
  <c r="S3914" i="11"/>
  <c r="P3920" i="11"/>
  <c r="R3920" i="11"/>
  <c r="S3920" i="11"/>
  <c r="P3926" i="11"/>
  <c r="R3926" i="11"/>
  <c r="P3932" i="11"/>
  <c r="R3932" i="11"/>
  <c r="S3932" i="11"/>
  <c r="P3938" i="11"/>
  <c r="R3938" i="11"/>
  <c r="S3938" i="11"/>
  <c r="P3944" i="11"/>
  <c r="R3944" i="11"/>
  <c r="S3944" i="11"/>
  <c r="P3950" i="11"/>
  <c r="R3950" i="11"/>
  <c r="S3950" i="11"/>
  <c r="P3956" i="11"/>
  <c r="R3956" i="11"/>
  <c r="S3956" i="11"/>
  <c r="P3962" i="11"/>
  <c r="R3962" i="11"/>
  <c r="P3968" i="11"/>
  <c r="R3968" i="11"/>
  <c r="S3968" i="11"/>
  <c r="P3974" i="11"/>
  <c r="R3974" i="11"/>
  <c r="S3974" i="11"/>
  <c r="P3980" i="11"/>
  <c r="R3980" i="11"/>
  <c r="S3980" i="11"/>
  <c r="P3986" i="11"/>
  <c r="R3986" i="11"/>
  <c r="S3986" i="11"/>
  <c r="P3992" i="11"/>
  <c r="R3992" i="11"/>
  <c r="S3992" i="11"/>
  <c r="P3998" i="11"/>
  <c r="R3998" i="11"/>
  <c r="P4004" i="11"/>
  <c r="R4004" i="11"/>
  <c r="S4004" i="11"/>
  <c r="P4010" i="11"/>
  <c r="R4010" i="11"/>
  <c r="S4010" i="11"/>
  <c r="P4016" i="11"/>
  <c r="R4016" i="11"/>
  <c r="S4016" i="11"/>
  <c r="P4022" i="11"/>
  <c r="R4022" i="11"/>
  <c r="S4022" i="11"/>
  <c r="P4028" i="11"/>
  <c r="R4028" i="11"/>
  <c r="S4028" i="11"/>
  <c r="P4034" i="11"/>
  <c r="R4034" i="11"/>
  <c r="P4040" i="11"/>
  <c r="R4040" i="11"/>
  <c r="S4040" i="11"/>
  <c r="P4046" i="11"/>
  <c r="R4046" i="11"/>
  <c r="S4046" i="11"/>
  <c r="P4052" i="11"/>
  <c r="R4052" i="11"/>
  <c r="S4052" i="11"/>
  <c r="P4058" i="11"/>
  <c r="R4058" i="11"/>
  <c r="S4058" i="11"/>
  <c r="P4064" i="11"/>
  <c r="R4064" i="11"/>
  <c r="S4064" i="11"/>
  <c r="P4070" i="11"/>
  <c r="R4070" i="11"/>
  <c r="P4076" i="11"/>
  <c r="R4076" i="11"/>
  <c r="S4076" i="11"/>
  <c r="P4082" i="11"/>
  <c r="R4082" i="11"/>
  <c r="S4082" i="11"/>
  <c r="P4088" i="11"/>
  <c r="R4088" i="11"/>
  <c r="S4088" i="11"/>
  <c r="P4094" i="11"/>
  <c r="R4094" i="11"/>
  <c r="S4094" i="11"/>
  <c r="P4100" i="11"/>
  <c r="R4100" i="11"/>
  <c r="S4100" i="11"/>
  <c r="P4106" i="11"/>
  <c r="R4106" i="11"/>
  <c r="P4112" i="11"/>
  <c r="R4112" i="11"/>
  <c r="S4112" i="11"/>
  <c r="P4118" i="11"/>
  <c r="R4118" i="11"/>
  <c r="S4118" i="11"/>
  <c r="P4124" i="11"/>
  <c r="R4124" i="11"/>
  <c r="S4124" i="11"/>
  <c r="P4130" i="11"/>
  <c r="R4130" i="11"/>
  <c r="S4130" i="11"/>
  <c r="P4136" i="11"/>
  <c r="R4136" i="11"/>
  <c r="S4136" i="11"/>
  <c r="P4142" i="11"/>
  <c r="R4142" i="11"/>
  <c r="P4148" i="11"/>
  <c r="R4148" i="11"/>
  <c r="S4148" i="11"/>
  <c r="P4154" i="11"/>
  <c r="R4154" i="11"/>
  <c r="S4154" i="11"/>
  <c r="P4160" i="11"/>
  <c r="R4160" i="11"/>
  <c r="S4160" i="11"/>
  <c r="P4166" i="11"/>
  <c r="R4166" i="11"/>
  <c r="S4166" i="11"/>
  <c r="P4172" i="11"/>
  <c r="R4172" i="11"/>
  <c r="S4172" i="11"/>
  <c r="P4178" i="11"/>
  <c r="R4178" i="11"/>
  <c r="P4184" i="11"/>
  <c r="R4184" i="11"/>
  <c r="S4184" i="11"/>
  <c r="P4190" i="11"/>
  <c r="R4190" i="11"/>
  <c r="S4190" i="11"/>
  <c r="P4196" i="11"/>
  <c r="R4196" i="11"/>
  <c r="S4196" i="11"/>
  <c r="P4202" i="11"/>
  <c r="R4202" i="11"/>
  <c r="S4202" i="11"/>
  <c r="P4208" i="11"/>
  <c r="R4208" i="11"/>
  <c r="S4208" i="11"/>
  <c r="P4214" i="11"/>
  <c r="R4214" i="11"/>
  <c r="P4220" i="11"/>
  <c r="R4220" i="11"/>
  <c r="S4220" i="11"/>
  <c r="P4226" i="11"/>
  <c r="R4226" i="11"/>
  <c r="S4226" i="11"/>
  <c r="P4232" i="11"/>
  <c r="R4232" i="11"/>
  <c r="S4232" i="11"/>
  <c r="P4238" i="11"/>
  <c r="R4238" i="11"/>
  <c r="S4238" i="11"/>
  <c r="P4244" i="11"/>
  <c r="R4244" i="11"/>
  <c r="S4244" i="11"/>
  <c r="P4250" i="11"/>
  <c r="R4250" i="11"/>
  <c r="P4256" i="11"/>
  <c r="R4256" i="11"/>
  <c r="S4256" i="11"/>
  <c r="P4262" i="11"/>
  <c r="R4262" i="11"/>
  <c r="S4262" i="11"/>
  <c r="P4268" i="11"/>
  <c r="R4268" i="11"/>
  <c r="S4268" i="11"/>
  <c r="P4274" i="11"/>
  <c r="R4274" i="11"/>
  <c r="S4274" i="11"/>
  <c r="P4280" i="11"/>
  <c r="R4280" i="11"/>
  <c r="S4280" i="11"/>
  <c r="P4286" i="11"/>
  <c r="R4286" i="11"/>
  <c r="P4292" i="11"/>
  <c r="R4292" i="11"/>
  <c r="S4292" i="11"/>
  <c r="P4298" i="11"/>
  <c r="R4298" i="11"/>
  <c r="S4298" i="11"/>
  <c r="P4304" i="11"/>
  <c r="R4304" i="11"/>
  <c r="S4304" i="11"/>
  <c r="P4310" i="11"/>
  <c r="R4310" i="11"/>
  <c r="S4310" i="11"/>
  <c r="P4316" i="11"/>
  <c r="R4316" i="11"/>
  <c r="S4316" i="11"/>
  <c r="P4322" i="11"/>
  <c r="R4322" i="11"/>
  <c r="P4328" i="11"/>
  <c r="R4328" i="11"/>
  <c r="S4328" i="11"/>
  <c r="P4334" i="11"/>
  <c r="R4334" i="11"/>
  <c r="S4334" i="11"/>
  <c r="P4340" i="11"/>
  <c r="R4340" i="11"/>
  <c r="S4340" i="11"/>
  <c r="P4346" i="11"/>
  <c r="R4346" i="11"/>
  <c r="S4346" i="11"/>
  <c r="P4352" i="11"/>
  <c r="R4352" i="11"/>
  <c r="S4352" i="11"/>
  <c r="P4358" i="11"/>
  <c r="R4358" i="11"/>
  <c r="P4364" i="11"/>
  <c r="R4364" i="11"/>
  <c r="S4364" i="11"/>
  <c r="P4370" i="11"/>
  <c r="R4370" i="11"/>
  <c r="S4370" i="11"/>
  <c r="P4376" i="11"/>
  <c r="R4376" i="11"/>
  <c r="S4376" i="11"/>
  <c r="P4382" i="11"/>
  <c r="R4382" i="11"/>
  <c r="S4382" i="11"/>
  <c r="P4388" i="11"/>
  <c r="R4388" i="11"/>
  <c r="S4388" i="11"/>
  <c r="P4394" i="11"/>
  <c r="R4394" i="11"/>
  <c r="P4400" i="11"/>
  <c r="R4400" i="11"/>
  <c r="S4400" i="11"/>
  <c r="P4406" i="11"/>
  <c r="R4406" i="11"/>
  <c r="S4406" i="11"/>
  <c r="P4412" i="11"/>
  <c r="R4412" i="11"/>
  <c r="S4412" i="11"/>
  <c r="P4418" i="11"/>
  <c r="R4418" i="11"/>
  <c r="S4418" i="11"/>
  <c r="P4424" i="11"/>
  <c r="R4424" i="11"/>
  <c r="S4424" i="11"/>
  <c r="P4430" i="11"/>
  <c r="R4430" i="11"/>
  <c r="S4430" i="11"/>
  <c r="P4436" i="11"/>
  <c r="R4436" i="11"/>
  <c r="S4436" i="11"/>
  <c r="P4442" i="11"/>
  <c r="R4442" i="11"/>
  <c r="S4442" i="11"/>
  <c r="P4448" i="11"/>
  <c r="R4448" i="11"/>
  <c r="S4448" i="11"/>
  <c r="P4454" i="11"/>
  <c r="R4454" i="11"/>
  <c r="S4454" i="11"/>
  <c r="P4460" i="11"/>
  <c r="R4460" i="11"/>
  <c r="S4460" i="11"/>
  <c r="P4466" i="11"/>
  <c r="R4466" i="11"/>
  <c r="S4466" i="11"/>
  <c r="P4472" i="11"/>
  <c r="R4472" i="11"/>
  <c r="S4472" i="11"/>
  <c r="P4478" i="11"/>
  <c r="R4478" i="11"/>
  <c r="S4478" i="11"/>
  <c r="P4484" i="11"/>
  <c r="R4484" i="11"/>
  <c r="S4484" i="11"/>
  <c r="P4490" i="11"/>
  <c r="R4490" i="11"/>
  <c r="S4490" i="11"/>
  <c r="P4496" i="11"/>
  <c r="R4496" i="11"/>
  <c r="S4496" i="11"/>
  <c r="P4502" i="11"/>
  <c r="R4502" i="11"/>
  <c r="S4502" i="11"/>
  <c r="P4508" i="11"/>
  <c r="R4508" i="11"/>
  <c r="S4508" i="11"/>
  <c r="P4514" i="11"/>
  <c r="R4514" i="11"/>
  <c r="S4514" i="11"/>
  <c r="P4520" i="11"/>
  <c r="R4520" i="11"/>
  <c r="S4520" i="11"/>
  <c r="P4526" i="11"/>
  <c r="R4526" i="11"/>
  <c r="S4526" i="11"/>
  <c r="P4532" i="11"/>
  <c r="R4532" i="11"/>
  <c r="S4532" i="11"/>
  <c r="P4538" i="11"/>
  <c r="R4538" i="11"/>
  <c r="S4538" i="11"/>
  <c r="P4544" i="11"/>
  <c r="R4544" i="11"/>
  <c r="S4544" i="11"/>
  <c r="P4550" i="11"/>
  <c r="R4550" i="11"/>
  <c r="S4550" i="11"/>
  <c r="P4556" i="11"/>
  <c r="R4556" i="11"/>
  <c r="S4556" i="11"/>
  <c r="P4562" i="11"/>
  <c r="R4562" i="11"/>
  <c r="S4562" i="11"/>
  <c r="P4568" i="11"/>
  <c r="R4568" i="11"/>
  <c r="S4568" i="11"/>
  <c r="P4574" i="11"/>
  <c r="R4574" i="11"/>
  <c r="S4574" i="11"/>
  <c r="P4580" i="11"/>
  <c r="R4580" i="11"/>
  <c r="S4580" i="11"/>
  <c r="P4586" i="11"/>
  <c r="R4586" i="11"/>
  <c r="S4586" i="11"/>
  <c r="P4592" i="11"/>
  <c r="R4592" i="11"/>
  <c r="S4592" i="11"/>
  <c r="P4598" i="11"/>
  <c r="R4598" i="11"/>
  <c r="S4598" i="11"/>
  <c r="P4604" i="11"/>
  <c r="R4604" i="11"/>
  <c r="S4604" i="11"/>
  <c r="P4610" i="11"/>
  <c r="R4610" i="11"/>
  <c r="S4610" i="11"/>
  <c r="P4616" i="11"/>
  <c r="R4616" i="11"/>
  <c r="S4616" i="11"/>
  <c r="P4622" i="11"/>
  <c r="R4622" i="11"/>
  <c r="S4622" i="11"/>
  <c r="P4628" i="11"/>
  <c r="R4628" i="11"/>
  <c r="S4628" i="11"/>
  <c r="P4634" i="11"/>
  <c r="R4634" i="11"/>
  <c r="S4634" i="11"/>
  <c r="P4640" i="11"/>
  <c r="R4640" i="11"/>
  <c r="S4640" i="11"/>
  <c r="P4646" i="11"/>
  <c r="R4646" i="11"/>
  <c r="S4646" i="11"/>
  <c r="P4652" i="11"/>
  <c r="R4652" i="11"/>
  <c r="S4652" i="11"/>
  <c r="P4658" i="11"/>
  <c r="R4658" i="11"/>
  <c r="S4658" i="11"/>
  <c r="P4664" i="11"/>
  <c r="R4664" i="11"/>
  <c r="S4664" i="11"/>
  <c r="P4670" i="11"/>
  <c r="R4670" i="11"/>
  <c r="S4670" i="11"/>
  <c r="P4676" i="11"/>
  <c r="R4676" i="11"/>
  <c r="S4676" i="11"/>
  <c r="P4682" i="11"/>
  <c r="R4682" i="11"/>
  <c r="S4682" i="11"/>
  <c r="P4688" i="11"/>
  <c r="R4688" i="11"/>
  <c r="S4688" i="11"/>
  <c r="P4694" i="11"/>
  <c r="R4694" i="11"/>
  <c r="S4694" i="11"/>
  <c r="P4700" i="11"/>
  <c r="R4700" i="11"/>
  <c r="S4700" i="11"/>
  <c r="P4706" i="11"/>
  <c r="R4706" i="11"/>
  <c r="S4706" i="11"/>
  <c r="P4712" i="11"/>
  <c r="R4712" i="11"/>
  <c r="S4712" i="11"/>
  <c r="P4718" i="11"/>
  <c r="R4718" i="11"/>
  <c r="S4718" i="11"/>
  <c r="P4724" i="11"/>
  <c r="R4724" i="11"/>
  <c r="S4724" i="11"/>
  <c r="P4730" i="11"/>
  <c r="R4730" i="11"/>
  <c r="S4730" i="11"/>
  <c r="P4736" i="11"/>
  <c r="R4736" i="11"/>
  <c r="S4736" i="11"/>
  <c r="P4742" i="11"/>
  <c r="R4742" i="11"/>
  <c r="S4742" i="11"/>
  <c r="P4748" i="11"/>
  <c r="R4748" i="11"/>
  <c r="S4748" i="11"/>
  <c r="P4754" i="11"/>
  <c r="R4754" i="11"/>
  <c r="S4754" i="11"/>
  <c r="P4760" i="11"/>
  <c r="R4760" i="11"/>
  <c r="S4760" i="11"/>
  <c r="P4766" i="11"/>
  <c r="R4766" i="11"/>
  <c r="S4766" i="11"/>
  <c r="P4772" i="11"/>
  <c r="R4772" i="11"/>
  <c r="S4772" i="11"/>
  <c r="P4778" i="11"/>
  <c r="R4778" i="11"/>
  <c r="S4778" i="11"/>
  <c r="P4784" i="11"/>
  <c r="R4784" i="11"/>
  <c r="S4784" i="11"/>
  <c r="P4790" i="11"/>
  <c r="R4790" i="11"/>
  <c r="S4790" i="11"/>
  <c r="P4796" i="11"/>
  <c r="R4796" i="11"/>
  <c r="S4796" i="11"/>
  <c r="P4802" i="11"/>
  <c r="R4802" i="11"/>
  <c r="S4802" i="11"/>
  <c r="P4808" i="11"/>
  <c r="R4808" i="11"/>
  <c r="S4808" i="11"/>
  <c r="P4814" i="11"/>
  <c r="R4814" i="11"/>
  <c r="S4814" i="11"/>
  <c r="P4820" i="11"/>
  <c r="R4820" i="11"/>
  <c r="S4820" i="11"/>
  <c r="P4826" i="11"/>
  <c r="R4826" i="11"/>
  <c r="S4826" i="11"/>
  <c r="P4832" i="11"/>
  <c r="R4832" i="11"/>
  <c r="S4832" i="11"/>
  <c r="P4838" i="11"/>
  <c r="R4838" i="11"/>
  <c r="S4838" i="11"/>
  <c r="P4844" i="11"/>
  <c r="R4844" i="11"/>
  <c r="S4844" i="11"/>
  <c r="P4850" i="11"/>
  <c r="R4850" i="11"/>
  <c r="S4850" i="11"/>
  <c r="P4856" i="11"/>
  <c r="R4856" i="11"/>
  <c r="S4856" i="11"/>
  <c r="P4862" i="11"/>
  <c r="R4862" i="11"/>
  <c r="S4862" i="11"/>
  <c r="P4868" i="11"/>
  <c r="R4868" i="11"/>
  <c r="S4868" i="11"/>
  <c r="P4874" i="11"/>
  <c r="R4874" i="11"/>
  <c r="S4874" i="11"/>
  <c r="P4880" i="11"/>
  <c r="R4880" i="11"/>
  <c r="S4880" i="11"/>
  <c r="P4886" i="11"/>
  <c r="R4886" i="11"/>
  <c r="S4886" i="11"/>
  <c r="P4892" i="11"/>
  <c r="R4892" i="11"/>
  <c r="S4892" i="11"/>
  <c r="P4898" i="11"/>
  <c r="R4898" i="11"/>
  <c r="S4898" i="11"/>
  <c r="P4904" i="11"/>
  <c r="R4904" i="11"/>
  <c r="S4904" i="11"/>
  <c r="P4910" i="11"/>
  <c r="R4910" i="11"/>
  <c r="S4910" i="11"/>
  <c r="P4916" i="11"/>
  <c r="R4916" i="11"/>
  <c r="S4916" i="11"/>
  <c r="P4922" i="11"/>
  <c r="R4922" i="11"/>
  <c r="S4922" i="11"/>
  <c r="P4928" i="11"/>
  <c r="R4928" i="11"/>
  <c r="S4928" i="11"/>
  <c r="P4934" i="11"/>
  <c r="R4934" i="11"/>
  <c r="S4934" i="11"/>
  <c r="P4940" i="11"/>
  <c r="R4940" i="11"/>
  <c r="S4940" i="11"/>
  <c r="P4946" i="11"/>
  <c r="R4946" i="11"/>
  <c r="S4946" i="11"/>
  <c r="P4952" i="11"/>
  <c r="R4952" i="11"/>
  <c r="S4952" i="11"/>
  <c r="P4958" i="11"/>
  <c r="R4958" i="11"/>
  <c r="S4958" i="11"/>
  <c r="P4964" i="11"/>
  <c r="R4964" i="11"/>
  <c r="S4964" i="11"/>
  <c r="P4970" i="11"/>
  <c r="R4970" i="11"/>
  <c r="S4970" i="11"/>
  <c r="P4976" i="11"/>
  <c r="R4976" i="11"/>
  <c r="S4976" i="11"/>
  <c r="P4982" i="11"/>
  <c r="R4982" i="11"/>
  <c r="S4982" i="11"/>
  <c r="P4988" i="11"/>
  <c r="R4988" i="11"/>
  <c r="S4988" i="11"/>
  <c r="P4994" i="11"/>
  <c r="R4994" i="11"/>
  <c r="S4994" i="11"/>
  <c r="P5000" i="11"/>
  <c r="R5000" i="11"/>
  <c r="S5000" i="11"/>
  <c r="P5006" i="11"/>
  <c r="R5006" i="11"/>
  <c r="S5006" i="11"/>
  <c r="S44" i="11"/>
  <c r="S80" i="11"/>
  <c r="S116" i="11"/>
  <c r="S128" i="11"/>
  <c r="S134" i="11"/>
  <c r="S140" i="11"/>
  <c r="S146" i="11"/>
  <c r="S152" i="11"/>
  <c r="S158" i="11"/>
  <c r="S164" i="11"/>
  <c r="S170" i="11"/>
  <c r="S176" i="11"/>
  <c r="S182" i="11"/>
  <c r="S188" i="11"/>
  <c r="S194" i="11"/>
  <c r="S200" i="11"/>
  <c r="S206" i="11"/>
  <c r="S212" i="11"/>
  <c r="S218" i="11"/>
  <c r="S224" i="11"/>
  <c r="S230" i="11"/>
  <c r="S236" i="11"/>
  <c r="S242" i="11"/>
  <c r="S248" i="11"/>
  <c r="S254" i="11"/>
  <c r="S260" i="11"/>
  <c r="S266" i="11"/>
  <c r="S272" i="11"/>
  <c r="S278" i="11"/>
  <c r="S284" i="11"/>
  <c r="S290" i="11"/>
  <c r="S296" i="11"/>
  <c r="S302" i="11"/>
  <c r="S308" i="11"/>
  <c r="S314" i="11"/>
  <c r="S320" i="11"/>
  <c r="S326" i="11"/>
  <c r="S332" i="11"/>
  <c r="S338" i="11"/>
  <c r="S344" i="11"/>
  <c r="S350" i="11"/>
  <c r="S356" i="11"/>
  <c r="S362" i="11"/>
  <c r="S368" i="11"/>
  <c r="S374" i="11"/>
  <c r="S380" i="11"/>
  <c r="S386" i="11"/>
  <c r="S392" i="11"/>
  <c r="S398" i="11"/>
  <c r="S404" i="11"/>
  <c r="S410" i="11"/>
  <c r="S416" i="11"/>
  <c r="S422" i="11"/>
  <c r="S428" i="11"/>
  <c r="S434" i="11"/>
  <c r="S440" i="11"/>
  <c r="S446" i="11"/>
  <c r="S452" i="11"/>
  <c r="S458" i="11"/>
  <c r="S464" i="11"/>
  <c r="S470" i="11"/>
  <c r="S476" i="11"/>
  <c r="S482" i="11"/>
  <c r="S488" i="11"/>
  <c r="S494" i="11"/>
  <c r="S500" i="11"/>
  <c r="S506" i="11"/>
  <c r="S512" i="11"/>
  <c r="S518" i="11"/>
  <c r="S524" i="11"/>
  <c r="S530" i="11"/>
  <c r="S536" i="11"/>
  <c r="S542" i="11"/>
  <c r="S548" i="11"/>
  <c r="S554" i="11"/>
  <c r="S560" i="11"/>
  <c r="S566" i="11"/>
  <c r="S572" i="11"/>
  <c r="S578" i="11"/>
  <c r="S584" i="11"/>
  <c r="S590" i="11"/>
  <c r="S596" i="11"/>
  <c r="S602" i="11"/>
  <c r="S608" i="11"/>
  <c r="S614" i="11"/>
  <c r="S620" i="11"/>
  <c r="S626" i="11"/>
  <c r="S632" i="11"/>
  <c r="S638" i="11"/>
  <c r="S644" i="11"/>
  <c r="S650" i="11"/>
  <c r="S656" i="11"/>
  <c r="S662" i="11"/>
  <c r="S668" i="11"/>
  <c r="S674" i="11"/>
  <c r="S680" i="11"/>
  <c r="S686" i="11"/>
  <c r="S692" i="11"/>
  <c r="S698" i="11"/>
  <c r="S704" i="11"/>
  <c r="S710" i="11"/>
  <c r="S716" i="11"/>
  <c r="S722" i="11"/>
  <c r="S728" i="11"/>
  <c r="S734" i="11"/>
  <c r="S740" i="11"/>
  <c r="S746" i="11"/>
  <c r="S752" i="11"/>
  <c r="S758" i="11"/>
  <c r="S764" i="11"/>
  <c r="S770" i="11"/>
  <c r="S776" i="11"/>
  <c r="S782" i="11"/>
  <c r="S788" i="11"/>
  <c r="S794" i="11"/>
  <c r="S800" i="11"/>
  <c r="S806" i="11"/>
  <c r="S812" i="11"/>
  <c r="S818" i="11"/>
  <c r="S824" i="11"/>
  <c r="S830" i="11"/>
  <c r="S836" i="11"/>
  <c r="S842" i="11"/>
  <c r="S848" i="11"/>
  <c r="S854" i="11"/>
  <c r="S860" i="11"/>
  <c r="S866" i="11"/>
  <c r="S872" i="11"/>
  <c r="S878" i="11"/>
  <c r="S884" i="11"/>
  <c r="S890" i="11"/>
  <c r="S896" i="11"/>
  <c r="S902" i="11"/>
  <c r="S908" i="11"/>
  <c r="S914" i="11"/>
  <c r="S920" i="11"/>
  <c r="S926" i="11"/>
  <c r="S932" i="11"/>
  <c r="S938" i="11"/>
  <c r="S944" i="11"/>
  <c r="S950" i="11"/>
  <c r="S956" i="11"/>
  <c r="S962" i="11"/>
  <c r="S968" i="11"/>
  <c r="S974" i="11"/>
  <c r="S980" i="11"/>
  <c r="S986" i="11"/>
  <c r="S992" i="11"/>
  <c r="S998" i="11"/>
  <c r="S1004" i="11"/>
  <c r="S1010" i="11"/>
  <c r="S1016" i="11"/>
  <c r="S1022" i="11"/>
  <c r="S1028" i="11"/>
  <c r="S1034" i="11"/>
  <c r="S1040" i="11"/>
  <c r="S1046" i="11"/>
  <c r="S1052" i="11"/>
  <c r="S1058" i="11"/>
  <c r="S1064" i="11"/>
  <c r="S1070" i="11"/>
  <c r="S1076" i="11"/>
  <c r="S1082" i="11"/>
  <c r="S1088" i="11"/>
  <c r="S1094" i="11"/>
  <c r="S1100" i="11"/>
  <c r="S1106" i="11"/>
  <c r="S1112" i="11"/>
  <c r="S1118" i="11"/>
  <c r="S1125" i="11"/>
  <c r="S1133" i="11"/>
  <c r="S1140" i="11"/>
  <c r="S1147" i="11"/>
  <c r="S1154" i="11"/>
  <c r="S1161" i="11"/>
  <c r="S1169" i="11"/>
  <c r="S1176" i="11"/>
  <c r="S1183" i="11"/>
  <c r="S1190" i="11"/>
  <c r="S1197" i="11"/>
  <c r="S1205" i="11"/>
  <c r="S1212" i="11"/>
  <c r="S1219" i="11"/>
  <c r="S1226" i="11"/>
  <c r="S1233" i="11"/>
  <c r="S1241" i="11"/>
  <c r="S1248" i="11"/>
  <c r="S1255" i="11"/>
  <c r="S1262" i="11"/>
  <c r="S1269" i="11"/>
  <c r="S1277" i="11"/>
  <c r="S1284" i="11"/>
  <c r="S1291" i="11"/>
  <c r="S1298" i="11"/>
  <c r="S1305" i="11"/>
  <c r="S1313" i="11"/>
  <c r="S1320" i="11"/>
  <c r="S1327" i="11"/>
  <c r="S1334" i="11"/>
  <c r="S1341" i="11"/>
  <c r="S1349" i="11"/>
  <c r="S1356" i="11"/>
  <c r="S1363" i="11"/>
  <c r="S1370" i="11"/>
  <c r="S1377" i="11"/>
  <c r="S1385" i="11"/>
  <c r="S1392" i="11"/>
  <c r="S1399" i="11"/>
  <c r="S1406" i="11"/>
  <c r="S1413" i="11"/>
  <c r="S1421" i="11"/>
  <c r="S1428" i="11"/>
  <c r="S1435" i="11"/>
  <c r="S1442" i="11"/>
  <c r="S1449" i="11"/>
  <c r="S1457" i="11"/>
  <c r="S1464" i="11"/>
  <c r="S1471" i="11"/>
  <c r="S1478" i="11"/>
  <c r="S1485" i="11"/>
  <c r="S1493" i="11"/>
  <c r="S1500" i="11"/>
  <c r="S1507" i="11"/>
  <c r="S1514" i="11"/>
  <c r="S1521" i="11"/>
  <c r="S1529" i="11"/>
  <c r="S1536" i="11"/>
  <c r="S1543" i="11"/>
  <c r="S1550" i="11"/>
  <c r="S1557" i="11"/>
  <c r="S1565" i="11"/>
  <c r="S1572" i="11"/>
  <c r="S1579" i="11"/>
  <c r="S1586" i="11"/>
  <c r="S1593" i="11"/>
  <c r="S1601" i="11"/>
  <c r="S1608" i="11"/>
  <c r="S1615" i="11"/>
  <c r="S1622" i="11"/>
  <c r="S1629" i="11"/>
  <c r="S1637" i="11"/>
  <c r="S1644" i="11"/>
  <c r="S1651" i="11"/>
  <c r="S1658" i="11"/>
  <c r="S1665" i="11"/>
  <c r="S1673" i="11"/>
  <c r="S1680" i="11"/>
  <c r="S1687" i="11"/>
  <c r="S1694" i="11"/>
  <c r="S1701" i="11"/>
  <c r="S1709" i="11"/>
  <c r="S1716" i="11"/>
  <c r="S1723" i="11"/>
  <c r="S1730" i="11"/>
  <c r="S1737" i="11"/>
  <c r="S1745" i="11"/>
  <c r="S1752" i="11"/>
  <c r="S1759" i="11"/>
  <c r="S1766" i="11"/>
  <c r="S1773" i="11"/>
  <c r="S1781" i="11"/>
  <c r="S1788" i="11"/>
  <c r="S1795" i="11"/>
  <c r="S1802" i="11"/>
  <c r="S1809" i="11"/>
  <c r="S1817" i="11"/>
  <c r="S1824" i="11"/>
  <c r="S1831" i="11"/>
  <c r="S1838" i="11"/>
  <c r="S1845" i="11"/>
  <c r="S1853" i="11"/>
  <c r="S1860" i="11"/>
  <c r="S1867" i="11"/>
  <c r="S1874" i="11"/>
  <c r="S1881" i="11"/>
  <c r="S1889" i="11"/>
  <c r="S1896" i="11"/>
  <c r="S1903" i="11"/>
  <c r="S1910" i="11"/>
  <c r="S1917" i="11"/>
  <c r="S1926" i="11"/>
  <c r="S1935" i="11"/>
  <c r="S1944" i="11"/>
  <c r="S1958" i="11"/>
  <c r="S1987" i="11"/>
  <c r="S2001" i="11"/>
  <c r="S2015" i="11"/>
  <c r="S2030" i="11"/>
  <c r="S2078" i="11"/>
  <c r="S2132" i="11"/>
  <c r="S2186" i="11"/>
  <c r="S2522" i="11"/>
  <c r="S2594" i="11"/>
  <c r="S2696" i="11"/>
  <c r="S2804" i="11"/>
  <c r="S2912" i="11"/>
  <c r="S3020" i="11"/>
  <c r="S3128" i="11"/>
  <c r="S3236" i="11"/>
  <c r="S3422" i="11"/>
  <c r="S3638" i="11"/>
  <c r="S3854" i="11"/>
  <c r="S4070" i="11"/>
  <c r="S4286" i="11"/>
  <c r="S4523" i="11"/>
  <c r="S4847" i="11"/>
  <c r="R194" i="11"/>
  <c r="R626" i="11"/>
  <c r="R1058" i="11"/>
  <c r="R1490" i="11"/>
  <c r="R1922" i="11"/>
  <c r="R2354" i="11"/>
  <c r="AM57" i="18"/>
  <c r="AQ44" i="18"/>
  <c r="AN44" i="18" s="1"/>
  <c r="AM58" i="18"/>
  <c r="AQ45" i="18"/>
  <c r="AN45" i="18" s="1"/>
  <c r="AQ49" i="18"/>
  <c r="AN49" i="18" s="1"/>
  <c r="AM62" i="18"/>
  <c r="AM64" i="18"/>
  <c r="AQ51" i="18"/>
  <c r="AN51" i="18" s="1"/>
  <c r="AQ48" i="18"/>
  <c r="AN48" i="18" s="1"/>
  <c r="AM61" i="18"/>
  <c r="AM63" i="18"/>
  <c r="AQ50" i="18"/>
  <c r="AN50" i="18" s="1"/>
  <c r="AM60" i="18"/>
  <c r="AQ47" i="18"/>
  <c r="AN47" i="18" s="1"/>
  <c r="AM59" i="18"/>
  <c r="AQ46" i="18"/>
  <c r="AN46" i="18" s="1"/>
  <c r="AO4" i="8"/>
  <c r="AQ33" i="18" s="1"/>
  <c r="AN33" i="18" s="1"/>
  <c r="AO3" i="8"/>
  <c r="AQ32" i="18" s="1"/>
  <c r="AN32" i="18" s="1"/>
  <c r="Y113" i="11"/>
  <c r="X113" i="11"/>
  <c r="Y107" i="11"/>
  <c r="X107" i="11"/>
  <c r="Y71" i="11"/>
  <c r="X71" i="11"/>
  <c r="Y65" i="11"/>
  <c r="X65" i="11"/>
  <c r="X35" i="11"/>
  <c r="Y35" i="11"/>
  <c r="Y121" i="11"/>
  <c r="X121" i="11"/>
  <c r="Y73" i="11"/>
  <c r="X73" i="11"/>
  <c r="Y61" i="11"/>
  <c r="X61" i="11"/>
  <c r="X106" i="11"/>
  <c r="Y100" i="11"/>
  <c r="X100" i="11"/>
  <c r="Y82" i="11"/>
  <c r="X82" i="11"/>
  <c r="X70" i="11"/>
  <c r="Y70" i="11"/>
  <c r="X22" i="11"/>
  <c r="Y22" i="11"/>
  <c r="Y96" i="11"/>
  <c r="X96" i="11"/>
  <c r="Y54" i="11"/>
  <c r="X54" i="11"/>
  <c r="Y101" i="11"/>
  <c r="X101" i="11"/>
  <c r="Y77" i="11"/>
  <c r="X77" i="11"/>
  <c r="Y29" i="11"/>
  <c r="X29" i="11"/>
  <c r="X85" i="11"/>
  <c r="Y79" i="11"/>
  <c r="X79" i="11"/>
  <c r="X19" i="11"/>
  <c r="Y19" i="11"/>
  <c r="Y76" i="11"/>
  <c r="Y46" i="11"/>
  <c r="X46" i="11"/>
  <c r="X34" i="11"/>
  <c r="Y34" i="11"/>
  <c r="Y28" i="11"/>
  <c r="X28" i="11"/>
  <c r="Y99" i="11"/>
  <c r="X99" i="11"/>
  <c r="Y39" i="11"/>
  <c r="X39" i="11"/>
  <c r="Y108" i="11"/>
  <c r="X108" i="11"/>
  <c r="Y84" i="11"/>
  <c r="X84" i="11"/>
  <c r="X72" i="11"/>
  <c r="Y72" i="11"/>
  <c r="X66" i="11"/>
  <c r="Y66" i="11"/>
  <c r="X60" i="11"/>
  <c r="Y60" i="11"/>
  <c r="X119" i="11"/>
  <c r="Y41" i="11"/>
  <c r="X41" i="11"/>
  <c r="Y37" i="11"/>
  <c r="X37" i="11"/>
  <c r="X88" i="11"/>
  <c r="Y88" i="11"/>
  <c r="Y123" i="11"/>
  <c r="X123" i="11"/>
  <c r="Y87" i="11"/>
  <c r="X87" i="11"/>
  <c r="X33" i="11"/>
  <c r="Y33" i="11"/>
  <c r="Y102" i="11"/>
  <c r="X102" i="11"/>
  <c r="Y42" i="11"/>
  <c r="Y53" i="11"/>
  <c r="X53" i="11"/>
  <c r="X17" i="11"/>
  <c r="Y17" i="11"/>
  <c r="Y91" i="11"/>
  <c r="X91" i="11"/>
  <c r="X118" i="11"/>
  <c r="Y118" i="11"/>
  <c r="X94" i="11"/>
  <c r="Y94" i="11"/>
  <c r="Y105" i="11"/>
  <c r="X105" i="11"/>
  <c r="Y63" i="11"/>
  <c r="X63" i="11"/>
  <c r="X103" i="11"/>
  <c r="Y103" i="11"/>
  <c r="Y36" i="11"/>
  <c r="X36" i="11"/>
  <c r="Y31" i="11"/>
  <c r="X31" i="11"/>
  <c r="Y89" i="11"/>
  <c r="X89" i="11"/>
  <c r="Y109" i="11"/>
  <c r="X109" i="11"/>
  <c r="X55" i="11"/>
  <c r="Y55" i="11"/>
  <c r="Y64" i="11"/>
  <c r="X64" i="11"/>
  <c r="X52" i="11"/>
  <c r="Y52" i="11"/>
  <c r="Y27" i="11"/>
  <c r="X27" i="11"/>
  <c r="Y21" i="11"/>
  <c r="Y115" i="11"/>
  <c r="X115" i="11"/>
  <c r="Y90" i="11"/>
  <c r="X90" i="11"/>
  <c r="X30" i="11"/>
  <c r="Y30" i="11"/>
  <c r="Y49" i="11"/>
  <c r="X49" i="11"/>
  <c r="Y95" i="11"/>
  <c r="X95" i="11"/>
  <c r="Y59" i="11"/>
  <c r="X59" i="11"/>
  <c r="X23" i="11"/>
  <c r="Y23" i="11"/>
  <c r="Y112" i="11"/>
  <c r="X112" i="11"/>
  <c r="X58" i="11"/>
  <c r="Y58" i="11"/>
  <c r="Y117" i="11"/>
  <c r="X117" i="11"/>
  <c r="Y111" i="11"/>
  <c r="X111" i="11"/>
  <c r="Y81" i="11"/>
  <c r="X81" i="11"/>
  <c r="Y75" i="11"/>
  <c r="X75" i="11"/>
  <c r="X69" i="11"/>
  <c r="Y69" i="11"/>
  <c r="Y51" i="11"/>
  <c r="X51" i="11"/>
  <c r="Y45" i="11"/>
  <c r="X45" i="11"/>
  <c r="X43" i="11"/>
  <c r="Y120" i="11"/>
  <c r="X120" i="11"/>
  <c r="X48" i="11"/>
  <c r="Y48" i="11"/>
  <c r="Y24" i="11"/>
  <c r="X24" i="11"/>
  <c r="Y18" i="11"/>
  <c r="X18" i="11"/>
  <c r="Y67" i="11"/>
  <c r="X67" i="11"/>
  <c r="B21" i="17"/>
  <c r="B15" i="19"/>
  <c r="M15" i="19" s="1"/>
  <c r="AC10" i="8"/>
  <c r="AD10" i="8" s="1"/>
  <c r="Y13" i="11"/>
  <c r="X13" i="11"/>
  <c r="Y12" i="11"/>
  <c r="X12" i="11"/>
  <c r="Y11" i="11"/>
  <c r="AA11" i="11"/>
  <c r="AD11" i="11" s="1"/>
  <c r="X11" i="11"/>
  <c r="Z11" i="11" s="1"/>
  <c r="X26" i="11" l="1"/>
  <c r="Y26" i="11"/>
  <c r="Y32" i="11"/>
  <c r="X32" i="11"/>
  <c r="Y38" i="11"/>
  <c r="X38" i="11"/>
  <c r="X44" i="11"/>
  <c r="Y44" i="11"/>
  <c r="X62" i="11"/>
  <c r="Y62" i="11"/>
  <c r="X68" i="11"/>
  <c r="Y68" i="11"/>
  <c r="X74" i="11"/>
  <c r="Y74" i="11"/>
  <c r="Y98" i="11"/>
  <c r="X98" i="11"/>
  <c r="Y104" i="11"/>
  <c r="X104" i="11"/>
  <c r="Y110" i="11"/>
  <c r="X110" i="11"/>
  <c r="Y116" i="11"/>
  <c r="X116" i="11"/>
  <c r="X16" i="11"/>
  <c r="Y16" i="11"/>
  <c r="X188" i="11"/>
  <c r="Z188" i="11" s="1"/>
  <c r="X227" i="11"/>
  <c r="Z227" i="11" s="1"/>
  <c r="X201" i="11"/>
  <c r="Z201" i="11" s="1"/>
  <c r="Y137" i="11"/>
  <c r="AA137" i="11" s="1"/>
  <c r="X125" i="11"/>
  <c r="Z125" i="11" s="1"/>
  <c r="Y131" i="11"/>
  <c r="AA131" i="11" s="1"/>
  <c r="Y133" i="11"/>
  <c r="AA133" i="11" s="1"/>
  <c r="X135" i="11"/>
  <c r="Z135" i="11" s="1"/>
  <c r="Y169" i="11"/>
  <c r="AA169" i="11" s="1"/>
  <c r="X181" i="11"/>
  <c r="Z181" i="11" s="1"/>
  <c r="X185" i="11"/>
  <c r="Z185" i="11" s="1"/>
  <c r="Y190" i="11"/>
  <c r="AA190" i="11" s="1"/>
  <c r="X203" i="11"/>
  <c r="Z203" i="11" s="1"/>
  <c r="Y208" i="11"/>
  <c r="AA208" i="11" s="1"/>
  <c r="Y218" i="11"/>
  <c r="AA218" i="11" s="1"/>
  <c r="Y236" i="11"/>
  <c r="AA236" i="11" s="1"/>
  <c r="X242" i="11"/>
  <c r="Z242" i="11" s="1"/>
  <c r="X251" i="11"/>
  <c r="Z251" i="11" s="1"/>
  <c r="Y288" i="11"/>
  <c r="AA288" i="11" s="1"/>
  <c r="X288" i="11"/>
  <c r="Z288" i="11" s="1"/>
  <c r="S110" i="11"/>
  <c r="S74" i="11"/>
  <c r="S38" i="11"/>
  <c r="R122" i="11"/>
  <c r="R86" i="11"/>
  <c r="R50" i="11"/>
  <c r="W15" i="11"/>
  <c r="W122" i="11"/>
  <c r="W86" i="11"/>
  <c r="W50" i="11"/>
  <c r="Y238" i="11"/>
  <c r="AA238" i="11" s="1"/>
  <c r="X238" i="11"/>
  <c r="Z238" i="11" s="1"/>
  <c r="X255" i="11"/>
  <c r="Z255" i="11" s="1"/>
  <c r="Y255" i="11"/>
  <c r="AA255" i="11" s="1"/>
  <c r="Y311" i="11"/>
  <c r="AA311" i="11" s="1"/>
  <c r="X311" i="11"/>
  <c r="Z311" i="11" s="1"/>
  <c r="X20" i="11"/>
  <c r="X92" i="11"/>
  <c r="X25" i="11"/>
  <c r="Y78" i="11"/>
  <c r="Y56" i="11"/>
  <c r="Y93" i="11"/>
  <c r="S104" i="11"/>
  <c r="S68" i="11"/>
  <c r="S32" i="11"/>
  <c r="R116" i="11"/>
  <c r="R80" i="11"/>
  <c r="R44" i="11"/>
  <c r="R15" i="11"/>
  <c r="W80" i="11"/>
  <c r="Q92" i="11"/>
  <c r="Y130" i="11"/>
  <c r="AA130" i="11" s="1"/>
  <c r="AB124" i="11"/>
  <c r="X136" i="11"/>
  <c r="Z136" i="11" s="1"/>
  <c r="Y174" i="11"/>
  <c r="AA174" i="11" s="1"/>
  <c r="Y205" i="11"/>
  <c r="AA205" i="11" s="1"/>
  <c r="X209" i="11"/>
  <c r="Z209" i="11" s="1"/>
  <c r="Y212" i="11"/>
  <c r="AA212" i="11" s="1"/>
  <c r="Y222" i="11"/>
  <c r="AA222" i="11" s="1"/>
  <c r="X222" i="11"/>
  <c r="Z222" i="11" s="1"/>
  <c r="Y223" i="11"/>
  <c r="AA223" i="11" s="1"/>
  <c r="Y237" i="11"/>
  <c r="AA237" i="11" s="1"/>
  <c r="Y246" i="11"/>
  <c r="AA246" i="11" s="1"/>
  <c r="X246" i="11"/>
  <c r="Z246" i="11" s="1"/>
  <c r="Y247" i="11"/>
  <c r="AA247" i="11" s="1"/>
  <c r="Y269" i="11"/>
  <c r="AA269" i="11" s="1"/>
  <c r="X269" i="11"/>
  <c r="Z269" i="11" s="1"/>
  <c r="Y283" i="11"/>
  <c r="AA283" i="11" s="1"/>
  <c r="X283" i="11"/>
  <c r="Z283" i="11" s="1"/>
  <c r="S98" i="11"/>
  <c r="S62" i="11"/>
  <c r="S26" i="11"/>
  <c r="R110" i="11"/>
  <c r="R74" i="11"/>
  <c r="R38" i="11"/>
  <c r="R6" i="11" s="1"/>
  <c r="D6" i="11" s="1"/>
  <c r="AC124" i="11"/>
  <c r="X191" i="11"/>
  <c r="Z191" i="11" s="1"/>
  <c r="X282" i="11"/>
  <c r="Z282" i="11" s="1"/>
  <c r="Y282" i="11"/>
  <c r="AA282" i="11" s="1"/>
  <c r="Y114" i="11"/>
  <c r="X57" i="11"/>
  <c r="Y40" i="11"/>
  <c r="X83" i="11"/>
  <c r="Y47" i="11"/>
  <c r="Y97" i="11"/>
  <c r="S56" i="11"/>
  <c r="S20" i="11"/>
  <c r="S7" i="11" s="1"/>
  <c r="E7" i="11" s="1"/>
  <c r="R104" i="11"/>
  <c r="R68" i="11"/>
  <c r="R32" i="11"/>
  <c r="AD124" i="11"/>
  <c r="X168" i="11"/>
  <c r="Z168" i="11" s="1"/>
  <c r="X228" i="11"/>
  <c r="Z228" i="11" s="1"/>
  <c r="X229" i="11"/>
  <c r="Z229" i="11" s="1"/>
  <c r="Y261" i="11"/>
  <c r="AA261" i="11" s="1"/>
  <c r="X262" i="11"/>
  <c r="Z262" i="11" s="1"/>
  <c r="X291" i="11"/>
  <c r="Z291" i="11" s="1"/>
  <c r="Y291" i="11"/>
  <c r="AA291" i="11" s="1"/>
  <c r="Y297" i="11"/>
  <c r="AA297" i="11" s="1"/>
  <c r="X297" i="11"/>
  <c r="Z297" i="11" s="1"/>
  <c r="R98" i="11"/>
  <c r="R62" i="11"/>
  <c r="R26" i="11"/>
  <c r="R7" i="11" s="1"/>
  <c r="D7" i="11" s="1"/>
  <c r="W124" i="11"/>
  <c r="X275" i="11"/>
  <c r="Z275" i="11" s="1"/>
  <c r="Y275" i="11"/>
  <c r="AA275" i="11" s="1"/>
  <c r="Y289" i="11"/>
  <c r="AA289" i="11" s="1"/>
  <c r="X289" i="11"/>
  <c r="Z289" i="11" s="1"/>
  <c r="Y296" i="11"/>
  <c r="AA296" i="11" s="1"/>
  <c r="X296" i="11"/>
  <c r="Z296" i="11" s="1"/>
  <c r="Y298" i="11"/>
  <c r="AA298" i="11" s="1"/>
  <c r="Y329" i="11"/>
  <c r="AA329" i="11" s="1"/>
  <c r="X348" i="11"/>
  <c r="Z348" i="11" s="1"/>
  <c r="X349" i="11"/>
  <c r="Z349" i="11" s="1"/>
  <c r="X362" i="11"/>
  <c r="Z362" i="11" s="1"/>
  <c r="X363" i="11"/>
  <c r="Z363" i="11" s="1"/>
  <c r="X370" i="11"/>
  <c r="Z370" i="11" s="1"/>
  <c r="X371" i="11"/>
  <c r="Z371" i="11" s="1"/>
  <c r="X383" i="11"/>
  <c r="Z383" i="11" s="1"/>
  <c r="X408" i="11"/>
  <c r="Z408" i="11" s="1"/>
  <c r="Y419" i="11"/>
  <c r="AA419" i="11" s="1"/>
  <c r="X439" i="11"/>
  <c r="Z439" i="11" s="1"/>
  <c r="Y447" i="11"/>
  <c r="AA447" i="11" s="1"/>
  <c r="X472" i="11"/>
  <c r="Z472" i="11" s="1"/>
  <c r="X478" i="11"/>
  <c r="Z478" i="11" s="1"/>
  <c r="X485" i="11"/>
  <c r="Z485" i="11" s="1"/>
  <c r="X506" i="11"/>
  <c r="Z506" i="11" s="1"/>
  <c r="X507" i="11"/>
  <c r="Z507" i="11" s="1"/>
  <c r="X514" i="11"/>
  <c r="Z514" i="11" s="1"/>
  <c r="Y521" i="11"/>
  <c r="AA521" i="11" s="1"/>
  <c r="Y533" i="11"/>
  <c r="AA533" i="11" s="1"/>
  <c r="X551" i="11"/>
  <c r="Z551" i="11" s="1"/>
  <c r="X566" i="11"/>
  <c r="Z566" i="11" s="1"/>
  <c r="X576" i="11"/>
  <c r="Z576" i="11" s="1"/>
  <c r="X586" i="11"/>
  <c r="Z586" i="11" s="1"/>
  <c r="X587" i="11"/>
  <c r="Z587" i="11" s="1"/>
  <c r="X594" i="11"/>
  <c r="Z594" i="11" s="1"/>
  <c r="Y605" i="11"/>
  <c r="AA605" i="11" s="1"/>
  <c r="X613" i="11"/>
  <c r="Z613" i="11" s="1"/>
  <c r="Y619" i="11"/>
  <c r="AA619" i="11" s="1"/>
  <c r="X637" i="11"/>
  <c r="Z637" i="11" s="1"/>
  <c r="X644" i="11"/>
  <c r="Z644" i="11" s="1"/>
  <c r="Y661" i="11"/>
  <c r="AA661" i="11" s="1"/>
  <c r="Y668" i="11"/>
  <c r="AA668" i="11" s="1"/>
  <c r="Y679" i="11"/>
  <c r="AA679" i="11" s="1"/>
  <c r="Y703" i="11"/>
  <c r="AA703" i="11" s="1"/>
  <c r="Y715" i="11"/>
  <c r="AA715" i="11" s="1"/>
  <c r="Y719" i="11"/>
  <c r="AA719" i="11" s="1"/>
  <c r="Y735" i="11"/>
  <c r="AA735" i="11" s="1"/>
  <c r="Y752" i="11"/>
  <c r="AA752" i="11" s="1"/>
  <c r="Y763" i="11"/>
  <c r="AA763" i="11" s="1"/>
  <c r="Y767" i="11"/>
  <c r="AA767" i="11" s="1"/>
  <c r="Y806" i="11"/>
  <c r="AA806" i="11" s="1"/>
  <c r="Y816" i="11"/>
  <c r="AA816" i="11" s="1"/>
  <c r="Y828" i="11"/>
  <c r="AA828" i="11" s="1"/>
  <c r="Y839" i="11"/>
  <c r="AA839" i="11" s="1"/>
  <c r="Y317" i="11"/>
  <c r="AA317" i="11" s="1"/>
  <c r="Y358" i="11"/>
  <c r="AA358" i="11" s="1"/>
  <c r="Y380" i="11"/>
  <c r="AA380" i="11" s="1"/>
  <c r="Y393" i="11"/>
  <c r="AA393" i="11" s="1"/>
  <c r="Y399" i="11"/>
  <c r="AA399" i="11" s="1"/>
  <c r="X405" i="11"/>
  <c r="Z405" i="11" s="1"/>
  <c r="Y428" i="11"/>
  <c r="AA428" i="11" s="1"/>
  <c r="Y454" i="11"/>
  <c r="AA454" i="11" s="1"/>
  <c r="X475" i="11"/>
  <c r="Z475" i="11" s="1"/>
  <c r="Y490" i="11"/>
  <c r="AA490" i="11" s="1"/>
  <c r="Y538" i="11"/>
  <c r="AA538" i="11" s="1"/>
  <c r="X547" i="11"/>
  <c r="Z547" i="11" s="1"/>
  <c r="Y554" i="11"/>
  <c r="AA554" i="11" s="1"/>
  <c r="Y561" i="11"/>
  <c r="AA561" i="11" s="1"/>
  <c r="Y582" i="11"/>
  <c r="AA582" i="11" s="1"/>
  <c r="X601" i="11"/>
  <c r="Z601" i="11" s="1"/>
  <c r="Y608" i="11"/>
  <c r="AA608" i="11" s="1"/>
  <c r="Y622" i="11"/>
  <c r="AA622" i="11" s="1"/>
  <c r="X631" i="11"/>
  <c r="Z631" i="11" s="1"/>
  <c r="Y640" i="11"/>
  <c r="AA640" i="11" s="1"/>
  <c r="X645" i="11"/>
  <c r="Z645" i="11" s="1"/>
  <c r="Y646" i="11"/>
  <c r="AA646" i="11" s="1"/>
  <c r="Y665" i="11"/>
  <c r="AA665" i="11" s="1"/>
  <c r="X672" i="11"/>
  <c r="Z672" i="11" s="1"/>
  <c r="Y683" i="11"/>
  <c r="AA683" i="11" s="1"/>
  <c r="X706" i="11"/>
  <c r="Z706" i="11" s="1"/>
  <c r="X724" i="11"/>
  <c r="Z724" i="11" s="1"/>
  <c r="X744" i="11"/>
  <c r="Z744" i="11" s="1"/>
  <c r="X755" i="11"/>
  <c r="Z755" i="11" s="1"/>
  <c r="X795" i="11"/>
  <c r="Z795" i="11" s="1"/>
  <c r="X809" i="11"/>
  <c r="Z809" i="11" s="1"/>
  <c r="X833" i="11"/>
  <c r="Z833" i="11" s="1"/>
  <c r="Y879" i="11"/>
  <c r="AA879" i="11" s="1"/>
  <c r="Y935" i="11"/>
  <c r="AA935" i="11" s="1"/>
  <c r="X935" i="11"/>
  <c r="Z935" i="11" s="1"/>
  <c r="X932" i="11"/>
  <c r="Z932" i="11" s="1"/>
  <c r="Y932" i="11"/>
  <c r="AA932" i="11" s="1"/>
  <c r="X381" i="11"/>
  <c r="Z381" i="11" s="1"/>
  <c r="X429" i="11"/>
  <c r="Z429" i="11" s="1"/>
  <c r="X455" i="11"/>
  <c r="Z455" i="11" s="1"/>
  <c r="X459" i="11"/>
  <c r="Z459" i="11" s="1"/>
  <c r="X491" i="11"/>
  <c r="Z491" i="11" s="1"/>
  <c r="X583" i="11"/>
  <c r="Z583" i="11" s="1"/>
  <c r="X641" i="11"/>
  <c r="Z641" i="11" s="1"/>
  <c r="X919" i="11"/>
  <c r="Z919" i="11" s="1"/>
  <c r="Y919" i="11"/>
  <c r="AA919" i="11" s="1"/>
  <c r="X897" i="11"/>
  <c r="Z897" i="11" s="1"/>
  <c r="Y897" i="11"/>
  <c r="AA897" i="11" s="1"/>
  <c r="Y947" i="11"/>
  <c r="AA947" i="11" s="1"/>
  <c r="Y1009" i="11"/>
  <c r="AA1009" i="11" s="1"/>
  <c r="Y1011" i="11"/>
  <c r="AA1011" i="11" s="1"/>
  <c r="Y1057" i="11"/>
  <c r="AA1057" i="11" s="1"/>
  <c r="Y1059" i="11"/>
  <c r="AA1059" i="11" s="1"/>
  <c r="Y1133" i="11"/>
  <c r="AA1133" i="11" s="1"/>
  <c r="Y1217" i="11"/>
  <c r="AA1217" i="11" s="1"/>
  <c r="Y1229" i="11"/>
  <c r="AA1229" i="11" s="1"/>
  <c r="X1237" i="11"/>
  <c r="Z1237" i="11" s="1"/>
  <c r="Y1240" i="11"/>
  <c r="AA1240" i="11" s="1"/>
  <c r="X1241" i="11"/>
  <c r="Z1241" i="11" s="1"/>
  <c r="X1253" i="11"/>
  <c r="Z1253" i="11" s="1"/>
  <c r="Y1265" i="11"/>
  <c r="AA1265" i="11" s="1"/>
  <c r="Y1277" i="11"/>
  <c r="AA1277" i="11" s="1"/>
  <c r="Y1313" i="11"/>
  <c r="AA1313" i="11" s="1"/>
  <c r="Y1329" i="11"/>
  <c r="AA1329" i="11" s="1"/>
  <c r="Y1341" i="11"/>
  <c r="AA1341" i="11" s="1"/>
  <c r="Y1353" i="11"/>
  <c r="AA1353" i="11" s="1"/>
  <c r="Y1355" i="11"/>
  <c r="AA1355" i="11" s="1"/>
  <c r="X1408" i="11"/>
  <c r="Z1408" i="11" s="1"/>
  <c r="X1409" i="11"/>
  <c r="Z1409" i="11" s="1"/>
  <c r="Y1409" i="11"/>
  <c r="AA1409" i="11" s="1"/>
  <c r="Y1412" i="11"/>
  <c r="AA1412" i="11" s="1"/>
  <c r="X1412" i="11"/>
  <c r="Z1412" i="11" s="1"/>
  <c r="Y1425" i="11"/>
  <c r="AA1425" i="11" s="1"/>
  <c r="X1425" i="11"/>
  <c r="Z1425" i="11" s="1"/>
  <c r="Y1529" i="11"/>
  <c r="AA1529" i="11" s="1"/>
  <c r="X1529" i="11"/>
  <c r="Z1529" i="11" s="1"/>
  <c r="Y979" i="11"/>
  <c r="AA979" i="11" s="1"/>
  <c r="Y981" i="11"/>
  <c r="AA981" i="11" s="1"/>
  <c r="X997" i="11"/>
  <c r="Z997" i="11" s="1"/>
  <c r="X999" i="11"/>
  <c r="Z999" i="11" s="1"/>
  <c r="Y1025" i="11"/>
  <c r="AA1025" i="11" s="1"/>
  <c r="Y1027" i="11"/>
  <c r="AA1027" i="11" s="1"/>
  <c r="X1049" i="11"/>
  <c r="Z1049" i="11" s="1"/>
  <c r="Y1073" i="11"/>
  <c r="AA1073" i="11" s="1"/>
  <c r="Y1075" i="11"/>
  <c r="AA1075" i="11" s="1"/>
  <c r="X1097" i="11"/>
  <c r="Z1097" i="11" s="1"/>
  <c r="Y1109" i="11"/>
  <c r="AA1109" i="11" s="1"/>
  <c r="Y1120" i="11"/>
  <c r="AA1120" i="11" s="1"/>
  <c r="Y1127" i="11"/>
  <c r="AA1127" i="11" s="1"/>
  <c r="X1130" i="11"/>
  <c r="Z1130" i="11" s="1"/>
  <c r="X1140" i="11"/>
  <c r="Z1140" i="11" s="1"/>
  <c r="Y1151" i="11"/>
  <c r="AA1151" i="11" s="1"/>
  <c r="X1155" i="11"/>
  <c r="Z1155" i="11" s="1"/>
  <c r="Y1163" i="11"/>
  <c r="AA1163" i="11" s="1"/>
  <c r="Y1165" i="11"/>
  <c r="AA1165" i="11" s="1"/>
  <c r="X1168" i="11"/>
  <c r="Z1168" i="11" s="1"/>
  <c r="X1188" i="11"/>
  <c r="Z1188" i="11" s="1"/>
  <c r="X1211" i="11"/>
  <c r="Z1211" i="11" s="1"/>
  <c r="Y1218" i="11"/>
  <c r="AA1218" i="11" s="1"/>
  <c r="X1220" i="11"/>
  <c r="Z1220" i="11" s="1"/>
  <c r="Y1231" i="11"/>
  <c r="AA1231" i="11" s="1"/>
  <c r="Y1233" i="11"/>
  <c r="AA1233" i="11" s="1"/>
  <c r="X1268" i="11"/>
  <c r="Z1268" i="11" s="1"/>
  <c r="X1280" i="11"/>
  <c r="Z1280" i="11" s="1"/>
  <c r="X1291" i="11"/>
  <c r="Z1291" i="11" s="1"/>
  <c r="Y1387" i="11"/>
  <c r="AA1387" i="11" s="1"/>
  <c r="X1387" i="11"/>
  <c r="Z1387" i="11" s="1"/>
  <c r="Y1407" i="11"/>
  <c r="AA1407" i="11" s="1"/>
  <c r="Y1424" i="11"/>
  <c r="AA1424" i="11" s="1"/>
  <c r="X1424" i="11"/>
  <c r="Z1424" i="11" s="1"/>
  <c r="Y1443" i="11"/>
  <c r="AA1443" i="11" s="1"/>
  <c r="X1443" i="11"/>
  <c r="Z1443" i="11" s="1"/>
  <c r="Y1528" i="11"/>
  <c r="AA1528" i="11" s="1"/>
  <c r="X1528" i="11"/>
  <c r="Z1528" i="11" s="1"/>
  <c r="Y1281" i="11"/>
  <c r="AA1281" i="11" s="1"/>
  <c r="X1292" i="11"/>
  <c r="Z1292" i="11" s="1"/>
  <c r="X1304" i="11"/>
  <c r="Z1304" i="11" s="1"/>
  <c r="X1311" i="11"/>
  <c r="Z1311" i="11" s="1"/>
  <c r="X1327" i="11"/>
  <c r="Z1327" i="11" s="1"/>
  <c r="X1339" i="11"/>
  <c r="Z1339" i="11" s="1"/>
  <c r="X1379" i="11"/>
  <c r="Z1379" i="11" s="1"/>
  <c r="X1384" i="11"/>
  <c r="Z1384" i="11" s="1"/>
  <c r="X1390" i="11"/>
  <c r="Z1390" i="11" s="1"/>
  <c r="X1400" i="11"/>
  <c r="Z1400" i="11" s="1"/>
  <c r="X1401" i="11"/>
  <c r="Z1401" i="11" s="1"/>
  <c r="Y1401" i="11"/>
  <c r="AA1401" i="11" s="1"/>
  <c r="X1403" i="11"/>
  <c r="Z1403" i="11" s="1"/>
  <c r="Y1403" i="11"/>
  <c r="AA1403" i="11" s="1"/>
  <c r="Y1519" i="11"/>
  <c r="AA1519" i="11" s="1"/>
  <c r="X1519" i="11"/>
  <c r="Z1519" i="11" s="1"/>
  <c r="X1535" i="11"/>
  <c r="Z1535" i="11" s="1"/>
  <c r="Y1535" i="11"/>
  <c r="AA1535" i="11" s="1"/>
  <c r="X1545" i="11"/>
  <c r="Z1545" i="11" s="1"/>
  <c r="Y1545" i="11"/>
  <c r="AA1545" i="11" s="1"/>
  <c r="X1557" i="11"/>
  <c r="Z1557" i="11" s="1"/>
  <c r="Y1557" i="11"/>
  <c r="AA1557" i="11" s="1"/>
  <c r="X946" i="11"/>
  <c r="Z946" i="11" s="1"/>
  <c r="X1117" i="11"/>
  <c r="Z1117" i="11" s="1"/>
  <c r="X1126" i="11"/>
  <c r="Z1126" i="11" s="1"/>
  <c r="X1132" i="11"/>
  <c r="Z1132" i="11" s="1"/>
  <c r="X1169" i="11"/>
  <c r="Z1169" i="11" s="1"/>
  <c r="X1170" i="11"/>
  <c r="Z1170" i="11" s="1"/>
  <c r="X1243" i="11"/>
  <c r="Z1243" i="11" s="1"/>
  <c r="X1325" i="11"/>
  <c r="Z1325" i="11" s="1"/>
  <c r="X1367" i="11"/>
  <c r="Z1367" i="11" s="1"/>
  <c r="Y1367" i="11"/>
  <c r="AA1367" i="11" s="1"/>
  <c r="Y1431" i="11"/>
  <c r="AA1431" i="11" s="1"/>
  <c r="X1431" i="11"/>
  <c r="Z1431" i="11" s="1"/>
  <c r="Y1474" i="11"/>
  <c r="AA1474" i="11" s="1"/>
  <c r="X1474" i="11"/>
  <c r="Z1474" i="11" s="1"/>
  <c r="Y1510" i="11"/>
  <c r="AA1510" i="11" s="1"/>
  <c r="X1510" i="11"/>
  <c r="Z1510" i="11" s="1"/>
  <c r="X1293" i="11"/>
  <c r="Z1293" i="11" s="1"/>
  <c r="X1305" i="11"/>
  <c r="Z1305" i="11" s="1"/>
  <c r="Y1351" i="11"/>
  <c r="AA1351" i="11" s="1"/>
  <c r="Y1372" i="11"/>
  <c r="AA1372" i="11" s="1"/>
  <c r="X1373" i="11"/>
  <c r="Z1373" i="11" s="1"/>
  <c r="Y1396" i="11"/>
  <c r="AA1396" i="11" s="1"/>
  <c r="X1396" i="11"/>
  <c r="Z1396" i="11" s="1"/>
  <c r="Y1397" i="11"/>
  <c r="AA1397" i="11" s="1"/>
  <c r="Y1438" i="11"/>
  <c r="AA1438" i="11" s="1"/>
  <c r="X1438" i="11"/>
  <c r="Z1438" i="11" s="1"/>
  <c r="Y1485" i="11"/>
  <c r="AA1485" i="11" s="1"/>
  <c r="X1485" i="11"/>
  <c r="Z1485" i="11" s="1"/>
  <c r="Y1349" i="11"/>
  <c r="AA1349" i="11" s="1"/>
  <c r="Y1414" i="11"/>
  <c r="AA1414" i="11" s="1"/>
  <c r="X1414" i="11"/>
  <c r="Z1414" i="11" s="1"/>
  <c r="Y1450" i="11"/>
  <c r="AA1450" i="11" s="1"/>
  <c r="X1450" i="11"/>
  <c r="Z1450" i="11" s="1"/>
  <c r="Y1467" i="11"/>
  <c r="AA1467" i="11" s="1"/>
  <c r="X1467" i="11"/>
  <c r="Z1467" i="11" s="1"/>
  <c r="Y1484" i="11"/>
  <c r="AA1484" i="11" s="1"/>
  <c r="X1484" i="11"/>
  <c r="Z1484" i="11" s="1"/>
  <c r="Y1503" i="11"/>
  <c r="AA1503" i="11" s="1"/>
  <c r="X1503" i="11"/>
  <c r="Z1503" i="11" s="1"/>
  <c r="Y1445" i="11"/>
  <c r="AA1445" i="11" s="1"/>
  <c r="X1448" i="11"/>
  <c r="Z1448" i="11" s="1"/>
  <c r="X1455" i="11"/>
  <c r="Z1455" i="11" s="1"/>
  <c r="X1462" i="11"/>
  <c r="Z1462" i="11" s="1"/>
  <c r="Y1469" i="11"/>
  <c r="AA1469" i="11" s="1"/>
  <c r="X1472" i="11"/>
  <c r="Z1472" i="11" s="1"/>
  <c r="X1491" i="11"/>
  <c r="Z1491" i="11" s="1"/>
  <c r="X1498" i="11"/>
  <c r="Z1498" i="11" s="1"/>
  <c r="Y1505" i="11"/>
  <c r="AA1505" i="11" s="1"/>
  <c r="X1508" i="11"/>
  <c r="Z1508" i="11" s="1"/>
  <c r="X1516" i="11"/>
  <c r="Z1516" i="11" s="1"/>
  <c r="Y1521" i="11"/>
  <c r="AA1521" i="11" s="1"/>
  <c r="Y1523" i="11"/>
  <c r="AA1523" i="11" s="1"/>
  <c r="Y1543" i="11"/>
  <c r="AA1543" i="11" s="1"/>
  <c r="Y1549" i="11"/>
  <c r="AA1549" i="11" s="1"/>
  <c r="Y1561" i="11"/>
  <c r="AA1561" i="11" s="1"/>
  <c r="Y1585" i="11"/>
  <c r="AA1585" i="11" s="1"/>
  <c r="Y1618" i="11"/>
  <c r="AA1618" i="11" s="1"/>
  <c r="Y1653" i="11"/>
  <c r="AA1653" i="11" s="1"/>
  <c r="Y1761" i="11"/>
  <c r="AA1761" i="11" s="1"/>
  <c r="Y1849" i="11"/>
  <c r="AA1849" i="11" s="1"/>
  <c r="Y1853" i="11"/>
  <c r="AA1853" i="11" s="1"/>
  <c r="Y1970" i="11"/>
  <c r="AA1970" i="11" s="1"/>
  <c r="X2071" i="11"/>
  <c r="Z2071" i="11" s="1"/>
  <c r="Y2071" i="11"/>
  <c r="AA2071" i="11" s="1"/>
  <c r="X2077" i="11"/>
  <c r="Z2077" i="11" s="1"/>
  <c r="Y2077" i="11"/>
  <c r="AA2077" i="11" s="1"/>
  <c r="X2092" i="11"/>
  <c r="Z2092" i="11" s="1"/>
  <c r="Y2092" i="11"/>
  <c r="AA2092" i="11" s="1"/>
  <c r="X2108" i="11"/>
  <c r="Z2108" i="11" s="1"/>
  <c r="Y2108" i="11"/>
  <c r="AA2108" i="11" s="1"/>
  <c r="X2114" i="11"/>
  <c r="Z2114" i="11" s="1"/>
  <c r="Y2114" i="11"/>
  <c r="AA2114" i="11" s="1"/>
  <c r="Y1605" i="11"/>
  <c r="AA1605" i="11" s="1"/>
  <c r="Y1629" i="11"/>
  <c r="AA1629" i="11" s="1"/>
  <c r="Y1665" i="11"/>
  <c r="AA1665" i="11" s="1"/>
  <c r="Y1700" i="11"/>
  <c r="AA1700" i="11" s="1"/>
  <c r="Y1708" i="11"/>
  <c r="AA1708" i="11" s="1"/>
  <c r="Y1720" i="11"/>
  <c r="AA1720" i="11" s="1"/>
  <c r="Y1732" i="11"/>
  <c r="AA1732" i="11" s="1"/>
  <c r="Y1769" i="11"/>
  <c r="AA1769" i="11" s="1"/>
  <c r="Y1813" i="11"/>
  <c r="AA1813" i="11" s="1"/>
  <c r="Y1817" i="11"/>
  <c r="AA1817" i="11" s="1"/>
  <c r="Y1861" i="11"/>
  <c r="AA1861" i="11" s="1"/>
  <c r="Y1933" i="11"/>
  <c r="AA1933" i="11" s="1"/>
  <c r="Y1940" i="11"/>
  <c r="AA1940" i="11" s="1"/>
  <c r="Y1944" i="11"/>
  <c r="AA1944" i="11" s="1"/>
  <c r="Y1964" i="11"/>
  <c r="AA1964" i="11" s="1"/>
  <c r="Y1946" i="11"/>
  <c r="AA1946" i="11" s="1"/>
  <c r="Y1994" i="11"/>
  <c r="AA1994" i="11" s="1"/>
  <c r="X1994" i="11"/>
  <c r="Z1994" i="11" s="1"/>
  <c r="Y2000" i="11"/>
  <c r="AA2000" i="11" s="1"/>
  <c r="X2000" i="11"/>
  <c r="Z2000" i="11" s="1"/>
  <c r="X2057" i="11"/>
  <c r="Z2057" i="11" s="1"/>
  <c r="Y2057" i="11"/>
  <c r="AA2057" i="11" s="1"/>
  <c r="Y1976" i="11"/>
  <c r="AA1976" i="11" s="1"/>
  <c r="Y2106" i="11"/>
  <c r="AA2106" i="11" s="1"/>
  <c r="Y2112" i="11"/>
  <c r="AA2112" i="11" s="1"/>
  <c r="Y2136" i="11"/>
  <c r="AA2136" i="11" s="1"/>
  <c r="Y2151" i="11"/>
  <c r="AA2151" i="11" s="1"/>
  <c r="Y2167" i="11"/>
  <c r="AA2167" i="11" s="1"/>
  <c r="Y2176" i="11"/>
  <c r="AA2176" i="11" s="1"/>
  <c r="X2478" i="11"/>
  <c r="Z2478" i="11" s="1"/>
  <c r="X2480" i="11"/>
  <c r="Z2480" i="11" s="1"/>
  <c r="X2500" i="11"/>
  <c r="Z2500" i="11" s="1"/>
  <c r="X2502" i="11"/>
  <c r="Z2502" i="11" s="1"/>
  <c r="X2524" i="11"/>
  <c r="Z2524" i="11" s="1"/>
  <c r="X2526" i="11"/>
  <c r="Z2526" i="11" s="1"/>
  <c r="X2548" i="11"/>
  <c r="Z2548" i="11" s="1"/>
  <c r="X2550" i="11"/>
  <c r="Z2550" i="11" s="1"/>
  <c r="X2556" i="11"/>
  <c r="Z2556" i="11" s="1"/>
  <c r="X2562" i="11"/>
  <c r="Z2562" i="11" s="1"/>
  <c r="X2568" i="11"/>
  <c r="Z2568" i="11" s="1"/>
  <c r="X2588" i="11"/>
  <c r="Z2588" i="11" s="1"/>
  <c r="X2594" i="11"/>
  <c r="Z2594" i="11" s="1"/>
  <c r="Y2603" i="11"/>
  <c r="AA2603" i="11" s="1"/>
  <c r="Y2607" i="11"/>
  <c r="AA2607" i="11" s="1"/>
  <c r="Y2613" i="11"/>
  <c r="AA2613" i="11" s="1"/>
  <c r="Y2619" i="11"/>
  <c r="AA2619" i="11" s="1"/>
  <c r="Y2635" i="11"/>
  <c r="AA2635" i="11" s="1"/>
  <c r="Y2641" i="11"/>
  <c r="AA2641" i="11" s="1"/>
  <c r="Y2659" i="11"/>
  <c r="AA2659" i="11" s="1"/>
  <c r="Y2665" i="11"/>
  <c r="AA2665" i="11" s="1"/>
  <c r="Y2671" i="11"/>
  <c r="AA2671" i="11" s="1"/>
  <c r="Y2677" i="11"/>
  <c r="AA2677" i="11" s="1"/>
  <c r="Y2687" i="11"/>
  <c r="AA2687" i="11" s="1"/>
  <c r="Y2693" i="11"/>
  <c r="AA2693" i="11" s="1"/>
  <c r="Y2699" i="11"/>
  <c r="AA2699" i="11" s="1"/>
  <c r="Y2710" i="11"/>
  <c r="AA2710" i="11" s="1"/>
  <c r="Y2721" i="11"/>
  <c r="AA2721" i="11" s="1"/>
  <c r="Y2728" i="11"/>
  <c r="AA2728" i="11" s="1"/>
  <c r="Y2737" i="11"/>
  <c r="AA2737" i="11" s="1"/>
  <c r="Y2745" i="11"/>
  <c r="AA2745" i="11" s="1"/>
  <c r="Y2753" i="11"/>
  <c r="AA2753" i="11" s="1"/>
  <c r="Y2761" i="11"/>
  <c r="AA2761" i="11" s="1"/>
  <c r="Y2769" i="11"/>
  <c r="AA2769" i="11" s="1"/>
  <c r="Y2777" i="11"/>
  <c r="AA2777" i="11" s="1"/>
  <c r="Y2785" i="11"/>
  <c r="AA2785" i="11" s="1"/>
  <c r="Y2793" i="11"/>
  <c r="AA2793" i="11" s="1"/>
  <c r="X2810" i="11"/>
  <c r="Z2810" i="11" s="1"/>
  <c r="X2820" i="11"/>
  <c r="Z2820" i="11" s="1"/>
  <c r="Y2830" i="11"/>
  <c r="AA2830" i="11" s="1"/>
  <c r="Y2838" i="11"/>
  <c r="AA2838" i="11" s="1"/>
  <c r="Y2851" i="11"/>
  <c r="AA2851" i="11" s="1"/>
  <c r="X2865" i="11"/>
  <c r="Z2865" i="11" s="1"/>
  <c r="Y2867" i="11"/>
  <c r="AA2867" i="11" s="1"/>
  <c r="Y2880" i="11"/>
  <c r="AA2880" i="11" s="1"/>
  <c r="X2881" i="11"/>
  <c r="Z2881" i="11" s="1"/>
  <c r="Y2911" i="11"/>
  <c r="AA2911" i="11" s="1"/>
  <c r="X2911" i="11"/>
  <c r="Z2911" i="11" s="1"/>
  <c r="X2030" i="11"/>
  <c r="Z2030" i="11" s="1"/>
  <c r="X2036" i="11"/>
  <c r="Z2036" i="11" s="1"/>
  <c r="X2040" i="11"/>
  <c r="Z2040" i="11" s="1"/>
  <c r="X2064" i="11"/>
  <c r="Z2064" i="11" s="1"/>
  <c r="X2074" i="11"/>
  <c r="Z2074" i="11" s="1"/>
  <c r="X2079" i="11"/>
  <c r="Z2079" i="11" s="1"/>
  <c r="Y2138" i="11"/>
  <c r="AA2138" i="11" s="1"/>
  <c r="X2153" i="11"/>
  <c r="Z2153" i="11" s="1"/>
  <c r="Y2171" i="11"/>
  <c r="AA2171" i="11" s="1"/>
  <c r="Y2180" i="11"/>
  <c r="AA2180" i="11" s="1"/>
  <c r="X2481" i="11"/>
  <c r="Z2481" i="11" s="1"/>
  <c r="X2722" i="11"/>
  <c r="Z2722" i="11" s="1"/>
  <c r="X2738" i="11"/>
  <c r="Z2738" i="11" s="1"/>
  <c r="X2746" i="11"/>
  <c r="Z2746" i="11" s="1"/>
  <c r="X2754" i="11"/>
  <c r="Z2754" i="11" s="1"/>
  <c r="X2762" i="11"/>
  <c r="Z2762" i="11" s="1"/>
  <c r="X2778" i="11"/>
  <c r="Z2778" i="11" s="1"/>
  <c r="X2786" i="11"/>
  <c r="Z2786" i="11" s="1"/>
  <c r="X2794" i="11"/>
  <c r="Z2794" i="11" s="1"/>
  <c r="Y2889" i="11"/>
  <c r="AA2889" i="11" s="1"/>
  <c r="X2894" i="11"/>
  <c r="Z2894" i="11" s="1"/>
  <c r="X2900" i="11"/>
  <c r="Z2900" i="11" s="1"/>
  <c r="Y2900" i="11"/>
  <c r="AA2900" i="11" s="1"/>
  <c r="X2488" i="11"/>
  <c r="Z2488" i="11" s="1"/>
  <c r="X2490" i="11"/>
  <c r="Z2490" i="11" s="1"/>
  <c r="X2512" i="11"/>
  <c r="Z2512" i="11" s="1"/>
  <c r="X2514" i="11"/>
  <c r="Z2514" i="11" s="1"/>
  <c r="X2536" i="11"/>
  <c r="Z2536" i="11" s="1"/>
  <c r="X2538" i="11"/>
  <c r="Z2538" i="11" s="1"/>
  <c r="Y2553" i="11"/>
  <c r="AA2553" i="11" s="1"/>
  <c r="Y2559" i="11"/>
  <c r="AA2559" i="11" s="1"/>
  <c r="Y2565" i="11"/>
  <c r="AA2565" i="11" s="1"/>
  <c r="Y2585" i="11"/>
  <c r="AA2585" i="11" s="1"/>
  <c r="Y2591" i="11"/>
  <c r="AA2591" i="11" s="1"/>
  <c r="X2610" i="11"/>
  <c r="Z2610" i="11" s="1"/>
  <c r="X2616" i="11"/>
  <c r="Z2616" i="11" s="1"/>
  <c r="X2622" i="11"/>
  <c r="Z2622" i="11" s="1"/>
  <c r="X2638" i="11"/>
  <c r="Z2638" i="11" s="1"/>
  <c r="X2644" i="11"/>
  <c r="Z2644" i="11" s="1"/>
  <c r="X2662" i="11"/>
  <c r="Z2662" i="11" s="1"/>
  <c r="X2668" i="11"/>
  <c r="Z2668" i="11" s="1"/>
  <c r="X2674" i="11"/>
  <c r="Z2674" i="11" s="1"/>
  <c r="X2680" i="11"/>
  <c r="Z2680" i="11" s="1"/>
  <c r="X2690" i="11"/>
  <c r="Z2690" i="11" s="1"/>
  <c r="X2696" i="11"/>
  <c r="Z2696" i="11" s="1"/>
  <c r="X2702" i="11"/>
  <c r="Z2702" i="11" s="1"/>
  <c r="Y2717" i="11"/>
  <c r="AA2717" i="11" s="1"/>
  <c r="Y2727" i="11"/>
  <c r="AA2727" i="11" s="1"/>
  <c r="Y2740" i="11"/>
  <c r="AA2740" i="11" s="1"/>
  <c r="Y2748" i="11"/>
  <c r="AA2748" i="11" s="1"/>
  <c r="X2758" i="11"/>
  <c r="Z2758" i="11" s="1"/>
  <c r="X2774" i="11"/>
  <c r="Z2774" i="11" s="1"/>
  <c r="X2782" i="11"/>
  <c r="Z2782" i="11" s="1"/>
  <c r="Y2788" i="11"/>
  <c r="AA2788" i="11" s="1"/>
  <c r="Y2796" i="11"/>
  <c r="AA2796" i="11" s="1"/>
  <c r="X2804" i="11"/>
  <c r="Z2804" i="11" s="1"/>
  <c r="Y2812" i="11"/>
  <c r="AA2812" i="11" s="1"/>
  <c r="X2813" i="11"/>
  <c r="Z2813" i="11" s="1"/>
  <c r="X2818" i="11"/>
  <c r="Z2818" i="11" s="1"/>
  <c r="X2826" i="11"/>
  <c r="Z2826" i="11" s="1"/>
  <c r="Y2859" i="11"/>
  <c r="AA2859" i="11" s="1"/>
  <c r="X2864" i="11"/>
  <c r="Z2864" i="11" s="1"/>
  <c r="X2876" i="11"/>
  <c r="Z2876" i="11" s="1"/>
  <c r="Y2898" i="11"/>
  <c r="AA2898" i="11" s="1"/>
  <c r="X2898" i="11"/>
  <c r="Z2898" i="11" s="1"/>
  <c r="Y2897" i="11"/>
  <c r="AA2897" i="11" s="1"/>
  <c r="X2897" i="11"/>
  <c r="Z2897" i="11" s="1"/>
  <c r="Y2920" i="11"/>
  <c r="AA2920" i="11" s="1"/>
  <c r="X2920" i="11"/>
  <c r="Z2920" i="11" s="1"/>
  <c r="Y2828" i="11"/>
  <c r="AA2828" i="11" s="1"/>
  <c r="X2829" i="11"/>
  <c r="Z2829" i="11" s="1"/>
  <c r="X2935" i="11"/>
  <c r="Z2935" i="11" s="1"/>
  <c r="X2936" i="11"/>
  <c r="Z2936" i="11" s="1"/>
  <c r="X2939" i="11"/>
  <c r="Z2939" i="11" s="1"/>
  <c r="X2940" i="11"/>
  <c r="Z2940" i="11" s="1"/>
  <c r="X2947" i="11"/>
  <c r="Z2947" i="11" s="1"/>
  <c r="X2948" i="11"/>
  <c r="Z2948" i="11" s="1"/>
  <c r="Y2949" i="11"/>
  <c r="AA2949" i="11" s="1"/>
  <c r="X2973" i="11"/>
  <c r="Z2973" i="11" s="1"/>
  <c r="Y3010" i="11"/>
  <c r="AA3010" i="11" s="1"/>
  <c r="Y3110" i="11"/>
  <c r="AA3110" i="11" s="1"/>
  <c r="Y3128" i="11"/>
  <c r="AA3128" i="11" s="1"/>
  <c r="Y3292" i="11"/>
  <c r="AA3292" i="11" s="1"/>
  <c r="X3295" i="11"/>
  <c r="Z3295" i="11" s="1"/>
  <c r="Y3324" i="11"/>
  <c r="AA3324" i="11" s="1"/>
  <c r="Y3349" i="11"/>
  <c r="AA3349" i="11" s="1"/>
  <c r="Y3366" i="11"/>
  <c r="AA3366" i="11" s="1"/>
  <c r="X3367" i="11"/>
  <c r="Z3367" i="11" s="1"/>
  <c r="Y3385" i="11"/>
  <c r="AA3385" i="11" s="1"/>
  <c r="Y3403" i="11"/>
  <c r="AA3403" i="11" s="1"/>
  <c r="X3410" i="11"/>
  <c r="Z3410" i="11" s="1"/>
  <c r="Y3439" i="11"/>
  <c r="AA3439" i="11" s="1"/>
  <c r="X3446" i="11"/>
  <c r="Z3446" i="11" s="1"/>
  <c r="Y3486" i="11"/>
  <c r="AA3486" i="11" s="1"/>
  <c r="X3489" i="11"/>
  <c r="Z3489" i="11" s="1"/>
  <c r="Y3489" i="11"/>
  <c r="AA3489" i="11" s="1"/>
  <c r="X3497" i="11"/>
  <c r="Z3497" i="11" s="1"/>
  <c r="X3553" i="11"/>
  <c r="Z3553" i="11" s="1"/>
  <c r="Y3566" i="11"/>
  <c r="AA3566" i="11" s="1"/>
  <c r="X3566" i="11"/>
  <c r="Z3566" i="11" s="1"/>
  <c r="X3708" i="11"/>
  <c r="Z3708" i="11" s="1"/>
  <c r="X3730" i="11"/>
  <c r="Z3730" i="11" s="1"/>
  <c r="Y3730" i="11"/>
  <c r="AA3730" i="11" s="1"/>
  <c r="X3733" i="11"/>
  <c r="Z3733" i="11" s="1"/>
  <c r="X3791" i="11"/>
  <c r="Z3791" i="11" s="1"/>
  <c r="X3802" i="11"/>
  <c r="Z3802" i="11" s="1"/>
  <c r="X3883" i="11"/>
  <c r="Z3883" i="11" s="1"/>
  <c r="X3941" i="11"/>
  <c r="Z3941" i="11" s="1"/>
  <c r="Y4413" i="11"/>
  <c r="AA4413" i="11" s="1"/>
  <c r="Y4431" i="11"/>
  <c r="AA4431" i="11" s="1"/>
  <c r="Y4547" i="11"/>
  <c r="AA4547" i="11" s="1"/>
  <c r="X4547" i="11"/>
  <c r="Z4547" i="11" s="1"/>
  <c r="X2952" i="11"/>
  <c r="Z2952" i="11" s="1"/>
  <c r="Y2961" i="11"/>
  <c r="AA2961" i="11" s="1"/>
  <c r="X2964" i="11"/>
  <c r="Z2964" i="11" s="1"/>
  <c r="X3100" i="11"/>
  <c r="Z3100" i="11" s="1"/>
  <c r="X3118" i="11"/>
  <c r="Z3118" i="11" s="1"/>
  <c r="X3140" i="11"/>
  <c r="Z3140" i="11" s="1"/>
  <c r="X3164" i="11"/>
  <c r="Z3164" i="11" s="1"/>
  <c r="X3309" i="11"/>
  <c r="Z3309" i="11" s="1"/>
  <c r="X3336" i="11"/>
  <c r="Z3336" i="11" s="1"/>
  <c r="X3392" i="11"/>
  <c r="Z3392" i="11" s="1"/>
  <c r="X3416" i="11"/>
  <c r="Z3416" i="11" s="1"/>
  <c r="X3452" i="11"/>
  <c r="Z3452" i="11" s="1"/>
  <c r="X3505" i="11"/>
  <c r="Z3505" i="11" s="1"/>
  <c r="Y3646" i="11"/>
  <c r="AA3646" i="11" s="1"/>
  <c r="X3685" i="11"/>
  <c r="Z3685" i="11" s="1"/>
  <c r="Y3686" i="11"/>
  <c r="AA3686" i="11" s="1"/>
  <c r="X3686" i="11"/>
  <c r="Z3686" i="11" s="1"/>
  <c r="Y3764" i="11"/>
  <c r="AA3764" i="11" s="1"/>
  <c r="X3764" i="11"/>
  <c r="Z3764" i="11" s="1"/>
  <c r="Y3778" i="11"/>
  <c r="AA3778" i="11" s="1"/>
  <c r="Y3797" i="11"/>
  <c r="AA3797" i="11" s="1"/>
  <c r="X3797" i="11"/>
  <c r="Z3797" i="11" s="1"/>
  <c r="X4394" i="11"/>
  <c r="Z4394" i="11" s="1"/>
  <c r="Y4394" i="11"/>
  <c r="AA4394" i="11" s="1"/>
  <c r="X4420" i="11"/>
  <c r="Z4420" i="11" s="1"/>
  <c r="Y4420" i="11"/>
  <c r="AA4420" i="11" s="1"/>
  <c r="Y4521" i="11"/>
  <c r="AA4521" i="11" s="1"/>
  <c r="X4521" i="11"/>
  <c r="Z4521" i="11" s="1"/>
  <c r="X3507" i="11"/>
  <c r="Z3507" i="11" s="1"/>
  <c r="Y3507" i="11"/>
  <c r="AA3507" i="11" s="1"/>
  <c r="X3549" i="11"/>
  <c r="Z3549" i="11" s="1"/>
  <c r="Y3549" i="11"/>
  <c r="AA3549" i="11" s="1"/>
  <c r="Y3662" i="11"/>
  <c r="AA3662" i="11" s="1"/>
  <c r="X3662" i="11"/>
  <c r="Z3662" i="11" s="1"/>
  <c r="X3763" i="11"/>
  <c r="Z3763" i="11" s="1"/>
  <c r="Y3763" i="11"/>
  <c r="AA3763" i="11" s="1"/>
  <c r="X4197" i="11"/>
  <c r="Z4197" i="11" s="1"/>
  <c r="Y4197" i="11"/>
  <c r="AA4197" i="11" s="1"/>
  <c r="X4389" i="11"/>
  <c r="Z4389" i="11" s="1"/>
  <c r="Y4389" i="11"/>
  <c r="AA4389" i="11" s="1"/>
  <c r="X4493" i="11"/>
  <c r="Z4493" i="11" s="1"/>
  <c r="Y4493" i="11"/>
  <c r="AA4493" i="11" s="1"/>
  <c r="X3176" i="11"/>
  <c r="Z3176" i="11" s="1"/>
  <c r="X3313" i="11"/>
  <c r="Z3313" i="11" s="1"/>
  <c r="Y3317" i="11"/>
  <c r="AA3317" i="11" s="1"/>
  <c r="Y3378" i="11"/>
  <c r="AA3378" i="11" s="1"/>
  <c r="X3380" i="11"/>
  <c r="Z3380" i="11" s="1"/>
  <c r="Y3396" i="11"/>
  <c r="AA3396" i="11" s="1"/>
  <c r="X3398" i="11"/>
  <c r="Z3398" i="11" s="1"/>
  <c r="Y3421" i="11"/>
  <c r="AA3421" i="11" s="1"/>
  <c r="X3428" i="11"/>
  <c r="Z3428" i="11" s="1"/>
  <c r="Y3457" i="11"/>
  <c r="AA3457" i="11" s="1"/>
  <c r="X3464" i="11"/>
  <c r="Z3464" i="11" s="1"/>
  <c r="Y3514" i="11"/>
  <c r="AA3514" i="11" s="1"/>
  <c r="Y3547" i="11"/>
  <c r="AA3547" i="11" s="1"/>
  <c r="Y3636" i="11"/>
  <c r="AA3636" i="11" s="1"/>
  <c r="X3636" i="11"/>
  <c r="Z3636" i="11" s="1"/>
  <c r="X3657" i="11"/>
  <c r="Z3657" i="11" s="1"/>
  <c r="X3660" i="11"/>
  <c r="Z3660" i="11" s="1"/>
  <c r="Y3674" i="11"/>
  <c r="AA3674" i="11" s="1"/>
  <c r="X3674" i="11"/>
  <c r="Z3674" i="11" s="1"/>
  <c r="Y3682" i="11"/>
  <c r="AA3682" i="11" s="1"/>
  <c r="X3683" i="11"/>
  <c r="Z3683" i="11" s="1"/>
  <c r="X3760" i="11"/>
  <c r="Z3760" i="11" s="1"/>
  <c r="Y3785" i="11"/>
  <c r="AA3785" i="11" s="1"/>
  <c r="X3815" i="11"/>
  <c r="Z3815" i="11" s="1"/>
  <c r="Y3825" i="11"/>
  <c r="AA3825" i="11" s="1"/>
  <c r="X3825" i="11"/>
  <c r="Z3825" i="11" s="1"/>
  <c r="Y3889" i="11"/>
  <c r="AA3889" i="11" s="1"/>
  <c r="X3889" i="11"/>
  <c r="Z3889" i="11" s="1"/>
  <c r="Y3938" i="11"/>
  <c r="AA3938" i="11" s="1"/>
  <c r="Y4223" i="11"/>
  <c r="AA4223" i="11" s="1"/>
  <c r="X3434" i="11"/>
  <c r="Z3434" i="11" s="1"/>
  <c r="X3470" i="11"/>
  <c r="Z3470" i="11" s="1"/>
  <c r="X3471" i="11"/>
  <c r="Z3471" i="11" s="1"/>
  <c r="Y3471" i="11"/>
  <c r="AA3471" i="11" s="1"/>
  <c r="X3479" i="11"/>
  <c r="Z3479" i="11" s="1"/>
  <c r="Y3523" i="11"/>
  <c r="AA3523" i="11" s="1"/>
  <c r="Y3531" i="11"/>
  <c r="AA3531" i="11" s="1"/>
  <c r="X3531" i="11"/>
  <c r="Z3531" i="11" s="1"/>
  <c r="Y3574" i="11"/>
  <c r="AA3574" i="11" s="1"/>
  <c r="X3590" i="11"/>
  <c r="Z3590" i="11" s="1"/>
  <c r="Y3591" i="11"/>
  <c r="AA3591" i="11" s="1"/>
  <c r="X3591" i="11"/>
  <c r="Z3591" i="11" s="1"/>
  <c r="Y3600" i="11"/>
  <c r="AA3600" i="11" s="1"/>
  <c r="X3610" i="11"/>
  <c r="Z3610" i="11" s="1"/>
  <c r="Y3610" i="11"/>
  <c r="AA3610" i="11" s="1"/>
  <c r="Y3616" i="11"/>
  <c r="AA3616" i="11" s="1"/>
  <c r="X3632" i="11"/>
  <c r="Z3632" i="11" s="1"/>
  <c r="Y3633" i="11"/>
  <c r="AA3633" i="11" s="1"/>
  <c r="X3633" i="11"/>
  <c r="Z3633" i="11" s="1"/>
  <c r="Y3670" i="11"/>
  <c r="AA3670" i="11" s="1"/>
  <c r="X3671" i="11"/>
  <c r="Z3671" i="11" s="1"/>
  <c r="X3973" i="11"/>
  <c r="Z3973" i="11" s="1"/>
  <c r="Y3973" i="11"/>
  <c r="AA3973" i="11" s="1"/>
  <c r="X3530" i="11"/>
  <c r="Z3530" i="11" s="1"/>
  <c r="Y3530" i="11"/>
  <c r="AA3530" i="11" s="1"/>
  <c r="Y3557" i="11"/>
  <c r="AA3557" i="11" s="1"/>
  <c r="X3557" i="11"/>
  <c r="Z3557" i="11" s="1"/>
  <c r="Y3689" i="11"/>
  <c r="AA3689" i="11" s="1"/>
  <c r="X3689" i="11"/>
  <c r="Z3689" i="11" s="1"/>
  <c r="X3844" i="11"/>
  <c r="Z3844" i="11" s="1"/>
  <c r="Y3850" i="11"/>
  <c r="AA3850" i="11" s="1"/>
  <c r="X3850" i="11"/>
  <c r="Z3850" i="11" s="1"/>
  <c r="Y3943" i="11"/>
  <c r="AA3943" i="11" s="1"/>
  <c r="X3943" i="11"/>
  <c r="Z3943" i="11" s="1"/>
  <c r="Y4325" i="11"/>
  <c r="AA4325" i="11" s="1"/>
  <c r="X4325" i="11"/>
  <c r="Z4325" i="11" s="1"/>
  <c r="X4374" i="11"/>
  <c r="Z4374" i="11" s="1"/>
  <c r="X4471" i="11"/>
  <c r="Z4471" i="11" s="1"/>
  <c r="X4402" i="11"/>
  <c r="Z4402" i="11" s="1"/>
  <c r="Y4402" i="11"/>
  <c r="AA4402" i="11" s="1"/>
  <c r="Y4495" i="11"/>
  <c r="AA4495" i="11" s="1"/>
  <c r="X4495" i="11"/>
  <c r="Z4495" i="11" s="1"/>
  <c r="Y4848" i="11"/>
  <c r="AA4848" i="11" s="1"/>
  <c r="X4848" i="11"/>
  <c r="Z4848" i="11" s="1"/>
  <c r="Y4922" i="11"/>
  <c r="AA4922" i="11" s="1"/>
  <c r="X4922" i="11"/>
  <c r="Z4922" i="11" s="1"/>
  <c r="Y4531" i="11"/>
  <c r="AA4531" i="11" s="1"/>
  <c r="X4531" i="11"/>
  <c r="Z4531" i="11" s="1"/>
  <c r="X4556" i="11"/>
  <c r="Z4556" i="11" s="1"/>
  <c r="Y4556" i="11"/>
  <c r="AA4556" i="11" s="1"/>
  <c r="Y4713" i="11"/>
  <c r="AA4713" i="11" s="1"/>
  <c r="X4713" i="11"/>
  <c r="Z4713" i="11" s="1"/>
  <c r="X4715" i="11"/>
  <c r="Z4715" i="11" s="1"/>
  <c r="Y4715" i="11"/>
  <c r="AA4715" i="11" s="1"/>
  <c r="X4757" i="11"/>
  <c r="Z4757" i="11" s="1"/>
  <c r="Y4757" i="11"/>
  <c r="AA4757" i="11" s="1"/>
  <c r="X4820" i="11"/>
  <c r="Z4820" i="11" s="1"/>
  <c r="Y4820" i="11"/>
  <c r="AA4820" i="11" s="1"/>
  <c r="Y4864" i="11"/>
  <c r="AA4864" i="11" s="1"/>
  <c r="X4864" i="11"/>
  <c r="Z4864" i="11" s="1"/>
  <c r="Y4897" i="11"/>
  <c r="AA4897" i="11" s="1"/>
  <c r="X4897" i="11"/>
  <c r="Z4897" i="11" s="1"/>
  <c r="Y4951" i="11"/>
  <c r="AA4951" i="11" s="1"/>
  <c r="X4951" i="11"/>
  <c r="Z4951" i="11" s="1"/>
  <c r="Y4973" i="11"/>
  <c r="AA4973" i="11" s="1"/>
  <c r="X4973" i="11"/>
  <c r="Z4973" i="11" s="1"/>
  <c r="X4221" i="11"/>
  <c r="Z4221" i="11" s="1"/>
  <c r="Y4221" i="11"/>
  <c r="AA4221" i="11" s="1"/>
  <c r="Y4501" i="11"/>
  <c r="AA4501" i="11" s="1"/>
  <c r="X4501" i="11"/>
  <c r="Z4501" i="11" s="1"/>
  <c r="Y4748" i="11"/>
  <c r="AA4748" i="11" s="1"/>
  <c r="X4748" i="11"/>
  <c r="Z4748" i="11" s="1"/>
  <c r="Y4836" i="11"/>
  <c r="AA4836" i="11" s="1"/>
  <c r="X4836" i="11"/>
  <c r="Z4836" i="11" s="1"/>
  <c r="Y3594" i="11"/>
  <c r="AA3594" i="11" s="1"/>
  <c r="X3603" i="11"/>
  <c r="Z3603" i="11" s="1"/>
  <c r="X3606" i="11"/>
  <c r="Z3606" i="11" s="1"/>
  <c r="X3639" i="11"/>
  <c r="Z3639" i="11" s="1"/>
  <c r="X3677" i="11"/>
  <c r="Z3677" i="11" s="1"/>
  <c r="X3695" i="11"/>
  <c r="Z3695" i="11" s="1"/>
  <c r="X3726" i="11"/>
  <c r="Z3726" i="11" s="1"/>
  <c r="Y3744" i="11"/>
  <c r="AA3744" i="11" s="1"/>
  <c r="X3799" i="11"/>
  <c r="Z3799" i="11" s="1"/>
  <c r="Y3800" i="11"/>
  <c r="AA3800" i="11" s="1"/>
  <c r="X3807" i="11"/>
  <c r="Z3807" i="11" s="1"/>
  <c r="X3887" i="11"/>
  <c r="Z3887" i="11" s="1"/>
  <c r="Y3952" i="11"/>
  <c r="AA3952" i="11" s="1"/>
  <c r="X4173" i="11"/>
  <c r="Z4173" i="11" s="1"/>
  <c r="Y4219" i="11"/>
  <c r="AA4219" i="11" s="1"/>
  <c r="X4219" i="11"/>
  <c r="Z4219" i="11" s="1"/>
  <c r="X4251" i="11"/>
  <c r="Z4251" i="11" s="1"/>
  <c r="Y4320" i="11"/>
  <c r="AA4320" i="11" s="1"/>
  <c r="X4363" i="11"/>
  <c r="Z4363" i="11" s="1"/>
  <c r="Y4365" i="11"/>
  <c r="AA4365" i="11" s="1"/>
  <c r="Y4582" i="11"/>
  <c r="AA4582" i="11" s="1"/>
  <c r="X4629" i="11"/>
  <c r="Z4629" i="11" s="1"/>
  <c r="Y4629" i="11"/>
  <c r="AA4629" i="11" s="1"/>
  <c r="Y4669" i="11"/>
  <c r="AA4669" i="11" s="1"/>
  <c r="X4669" i="11"/>
  <c r="Z4669" i="11" s="1"/>
  <c r="Y4670" i="11"/>
  <c r="AA4670" i="11" s="1"/>
  <c r="Y4671" i="11"/>
  <c r="AA4671" i="11" s="1"/>
  <c r="X3475" i="11"/>
  <c r="Z3475" i="11" s="1"/>
  <c r="Y3483" i="11"/>
  <c r="AA3483" i="11" s="1"/>
  <c r="X3493" i="11"/>
  <c r="Z3493" i="11" s="1"/>
  <c r="Y3501" i="11"/>
  <c r="AA3501" i="11" s="1"/>
  <c r="X3511" i="11"/>
  <c r="Z3511" i="11" s="1"/>
  <c r="Y3519" i="11"/>
  <c r="AA3519" i="11" s="1"/>
  <c r="X3538" i="11"/>
  <c r="Z3538" i="11" s="1"/>
  <c r="Y3642" i="11"/>
  <c r="AA3642" i="11" s="1"/>
  <c r="Y3770" i="11"/>
  <c r="AA3770" i="11" s="1"/>
  <c r="Y3832" i="11"/>
  <c r="AA3832" i="11" s="1"/>
  <c r="X4215" i="11"/>
  <c r="Z4215" i="11" s="1"/>
  <c r="X4315" i="11"/>
  <c r="Z4315" i="11" s="1"/>
  <c r="Y4368" i="11"/>
  <c r="AA4368" i="11" s="1"/>
  <c r="X4368" i="11"/>
  <c r="Z4368" i="11" s="1"/>
  <c r="X4523" i="11"/>
  <c r="Z4523" i="11" s="1"/>
  <c r="X4613" i="11"/>
  <c r="Z4613" i="11" s="1"/>
  <c r="X4659" i="11"/>
  <c r="Z4659" i="11" s="1"/>
  <c r="Y4659" i="11"/>
  <c r="AA4659" i="11" s="1"/>
  <c r="Y4175" i="11"/>
  <c r="AA4175" i="11" s="1"/>
  <c r="Y4177" i="11"/>
  <c r="AA4177" i="11" s="1"/>
  <c r="Y4193" i="11"/>
  <c r="AA4193" i="11" s="1"/>
  <c r="Y4233" i="11"/>
  <c r="AA4233" i="11" s="1"/>
  <c r="Y4235" i="11"/>
  <c r="AA4235" i="11" s="1"/>
  <c r="Y4257" i="11"/>
  <c r="AA4257" i="11" s="1"/>
  <c r="Y4277" i="11"/>
  <c r="AA4277" i="11" s="1"/>
  <c r="Y4298" i="11"/>
  <c r="AA4298" i="11" s="1"/>
  <c r="Y4557" i="11"/>
  <c r="AA4557" i="11" s="1"/>
  <c r="X4557" i="11"/>
  <c r="Z4557" i="11" s="1"/>
  <c r="X4575" i="11"/>
  <c r="Z4575" i="11" s="1"/>
  <c r="X4596" i="11"/>
  <c r="Z4596" i="11" s="1"/>
  <c r="Y4689" i="11"/>
  <c r="AA4689" i="11" s="1"/>
  <c r="X4705" i="11"/>
  <c r="Z4705" i="11" s="1"/>
  <c r="Y4705" i="11"/>
  <c r="AA4705" i="11" s="1"/>
  <c r="Y4611" i="11"/>
  <c r="AA4611" i="11" s="1"/>
  <c r="X4611" i="11"/>
  <c r="Z4611" i="11" s="1"/>
  <c r="Y4665" i="11"/>
  <c r="AA4665" i="11" s="1"/>
  <c r="X4665" i="11"/>
  <c r="Z4665" i="11" s="1"/>
  <c r="X4696" i="11"/>
  <c r="Z4696" i="11" s="1"/>
  <c r="Y4696" i="11"/>
  <c r="AA4696" i="11" s="1"/>
  <c r="Y4709" i="11"/>
  <c r="AA4709" i="11" s="1"/>
  <c r="X4709" i="11"/>
  <c r="Z4709" i="11" s="1"/>
  <c r="X4825" i="11"/>
  <c r="Z4825" i="11" s="1"/>
  <c r="Y4825" i="11"/>
  <c r="AA4825" i="11" s="1"/>
  <c r="Y4276" i="11"/>
  <c r="AA4276" i="11" s="1"/>
  <c r="X4293" i="11"/>
  <c r="Z4293" i="11" s="1"/>
  <c r="X4399" i="11"/>
  <c r="Z4399" i="11" s="1"/>
  <c r="X4417" i="11"/>
  <c r="Z4417" i="11" s="1"/>
  <c r="X4497" i="11"/>
  <c r="Z4497" i="11" s="1"/>
  <c r="X4560" i="11"/>
  <c r="Z4560" i="11" s="1"/>
  <c r="Y4573" i="11"/>
  <c r="AA4573" i="11" s="1"/>
  <c r="X4606" i="11"/>
  <c r="Z4606" i="11" s="1"/>
  <c r="X4610" i="11"/>
  <c r="Z4610" i="11" s="1"/>
  <c r="Y4610" i="11"/>
  <c r="AA4610" i="11" s="1"/>
  <c r="X4651" i="11"/>
  <c r="Z4651" i="11" s="1"/>
  <c r="Y4651" i="11"/>
  <c r="AA4651" i="11" s="1"/>
  <c r="Y4694" i="11"/>
  <c r="AA4694" i="11" s="1"/>
  <c r="X4694" i="11"/>
  <c r="Z4694" i="11" s="1"/>
  <c r="X4698" i="11"/>
  <c r="Z4698" i="11" s="1"/>
  <c r="Y4706" i="11"/>
  <c r="AA4706" i="11" s="1"/>
  <c r="X4706" i="11"/>
  <c r="Z4706" i="11" s="1"/>
  <c r="X4653" i="11"/>
  <c r="Z4653" i="11" s="1"/>
  <c r="Y4653" i="11"/>
  <c r="AA4653" i="11" s="1"/>
  <c r="Y4750" i="11"/>
  <c r="AA4750" i="11" s="1"/>
  <c r="X4750" i="11"/>
  <c r="Z4750" i="11" s="1"/>
  <c r="Y4849" i="11"/>
  <c r="AA4849" i="11" s="1"/>
  <c r="X4849" i="11"/>
  <c r="Z4849" i="11" s="1"/>
  <c r="Y4872" i="11"/>
  <c r="AA4872" i="11" s="1"/>
  <c r="X4872" i="11"/>
  <c r="Z4872" i="11" s="1"/>
  <c r="X4891" i="11"/>
  <c r="Z4891" i="11" s="1"/>
  <c r="Y4891" i="11"/>
  <c r="AA4891" i="11" s="1"/>
  <c r="X4627" i="11"/>
  <c r="Z4627" i="11" s="1"/>
  <c r="Y4627" i="11"/>
  <c r="AA4627" i="11" s="1"/>
  <c r="X4645" i="11"/>
  <c r="Z4645" i="11" s="1"/>
  <c r="X4677" i="11"/>
  <c r="Z4677" i="11" s="1"/>
  <c r="X4685" i="11"/>
  <c r="Z4685" i="11" s="1"/>
  <c r="Y4725" i="11"/>
  <c r="AA4725" i="11" s="1"/>
  <c r="X4725" i="11"/>
  <c r="Z4725" i="11" s="1"/>
  <c r="X4731" i="11"/>
  <c r="Z4731" i="11" s="1"/>
  <c r="Y4731" i="11"/>
  <c r="AA4731" i="11" s="1"/>
  <c r="Y4739" i="11"/>
  <c r="AA4739" i="11" s="1"/>
  <c r="X4739" i="11"/>
  <c r="Z4739" i="11" s="1"/>
  <c r="X4824" i="11"/>
  <c r="Z4824" i="11" s="1"/>
  <c r="Y4824" i="11"/>
  <c r="AA4824" i="11" s="1"/>
  <c r="X4845" i="11"/>
  <c r="Z4845" i="11" s="1"/>
  <c r="Y4845" i="11"/>
  <c r="AA4845" i="11" s="1"/>
  <c r="X4643" i="11"/>
  <c r="Z4643" i="11" s="1"/>
  <c r="Y4661" i="11"/>
  <c r="AA4661" i="11" s="1"/>
  <c r="X4680" i="11"/>
  <c r="Z4680" i="11" s="1"/>
  <c r="Y4680" i="11"/>
  <c r="AA4680" i="11" s="1"/>
  <c r="Y4873" i="11"/>
  <c r="AA4873" i="11" s="1"/>
  <c r="X4873" i="11"/>
  <c r="Z4873" i="11" s="1"/>
  <c r="Y4981" i="11"/>
  <c r="AA4981" i="11" s="1"/>
  <c r="X4981" i="11"/>
  <c r="Z4981" i="11" s="1"/>
  <c r="X4759" i="11"/>
  <c r="Z4759" i="11" s="1"/>
  <c r="Y4850" i="11"/>
  <c r="AA4850" i="11" s="1"/>
  <c r="X4859" i="11"/>
  <c r="Z4859" i="11" s="1"/>
  <c r="X4877" i="11"/>
  <c r="Z4877" i="11" s="1"/>
  <c r="Y4893" i="11"/>
  <c r="AA4893" i="11" s="1"/>
  <c r="X4901" i="11"/>
  <c r="Z4901" i="11" s="1"/>
  <c r="X4915" i="11"/>
  <c r="Z4915" i="11" s="1"/>
  <c r="Y4929" i="11"/>
  <c r="AA4929" i="11" s="1"/>
  <c r="X4782" i="11"/>
  <c r="Z4782" i="11" s="1"/>
  <c r="X4784" i="11"/>
  <c r="Z4784" i="11" s="1"/>
  <c r="X4867" i="11"/>
  <c r="Z4867" i="11" s="1"/>
  <c r="X4883" i="11"/>
  <c r="Z4883" i="11" s="1"/>
  <c r="X4843" i="11"/>
  <c r="Z4843" i="11" s="1"/>
  <c r="Y4852" i="11"/>
  <c r="AA4852" i="11" s="1"/>
  <c r="Y4862" i="11"/>
  <c r="AA4862" i="11" s="1"/>
  <c r="Y4869" i="11"/>
  <c r="AA4869" i="11" s="1"/>
  <c r="X4879" i="11"/>
  <c r="Z4879" i="11" s="1"/>
  <c r="Y4885" i="11"/>
  <c r="AA4885" i="11" s="1"/>
  <c r="Y4907" i="11"/>
  <c r="AA4907" i="11" s="1"/>
  <c r="Y4939" i="11"/>
  <c r="AA4939" i="11" s="1"/>
  <c r="AC32" i="8"/>
  <c r="AD117" i="8"/>
  <c r="AE117" i="8" s="1"/>
  <c r="AF117" i="8" s="1"/>
  <c r="E117" i="12" s="1"/>
  <c r="AA26" i="8"/>
  <c r="Z26" i="8"/>
  <c r="AD11" i="8"/>
  <c r="AE11" i="8" s="1"/>
  <c r="AF11" i="8" s="1"/>
  <c r="E11" i="12" s="1"/>
  <c r="AC28" i="8"/>
  <c r="AD67" i="8"/>
  <c r="AE67" i="8" s="1"/>
  <c r="AF67" i="8" s="1"/>
  <c r="E67" i="12" s="1"/>
  <c r="AA63" i="8"/>
  <c r="Z63" i="8"/>
  <c r="AC26" i="8"/>
  <c r="AC33" i="8"/>
  <c r="AA28" i="8"/>
  <c r="Z28" i="8"/>
  <c r="AA86" i="8"/>
  <c r="Z86" i="8"/>
  <c r="AC86" i="8" s="1"/>
  <c r="AD85" i="8" s="1"/>
  <c r="AA70" i="8"/>
  <c r="Z40" i="8"/>
  <c r="AA45" i="8"/>
  <c r="Z45" i="8"/>
  <c r="AA76" i="8"/>
  <c r="Z76" i="8"/>
  <c r="AA22" i="8"/>
  <c r="AA99" i="8"/>
  <c r="Z99" i="8"/>
  <c r="AC39" i="8"/>
  <c r="Q65" i="11"/>
  <c r="Q99" i="11"/>
  <c r="Q35" i="11"/>
  <c r="Q101" i="11"/>
  <c r="Q63" i="11"/>
  <c r="Q26" i="11"/>
  <c r="Q57" i="11"/>
  <c r="Q69" i="11"/>
  <c r="Q116" i="11"/>
  <c r="Q18" i="11"/>
  <c r="Q74" i="11"/>
  <c r="Q104" i="11"/>
  <c r="Q102" i="11"/>
  <c r="Q42" i="11"/>
  <c r="Q113" i="11"/>
  <c r="Q62" i="11"/>
  <c r="Q23" i="11"/>
  <c r="Q95" i="11"/>
  <c r="Q50" i="11"/>
  <c r="Q93" i="11"/>
  <c r="Q33" i="11"/>
  <c r="Q39" i="11"/>
  <c r="Q123" i="11"/>
  <c r="Q96" i="11"/>
  <c r="Q36" i="11"/>
  <c r="Q77" i="11"/>
  <c r="Q53" i="11"/>
  <c r="Q17" i="11"/>
  <c r="Q107" i="11"/>
  <c r="Q44" i="11"/>
  <c r="Q87" i="11"/>
  <c r="Q21" i="11"/>
  <c r="Q27" i="11"/>
  <c r="Q86" i="11"/>
  <c r="Q79" i="11"/>
  <c r="Q122" i="11"/>
  <c r="Q24" i="11"/>
  <c r="Q72" i="11"/>
  <c r="Q71" i="11"/>
  <c r="Q47" i="11"/>
  <c r="Q98" i="11"/>
  <c r="Q38" i="11"/>
  <c r="Q68" i="11"/>
  <c r="Q16" i="11"/>
  <c r="Q114" i="11"/>
  <c r="Q84" i="11"/>
  <c r="Q60" i="11"/>
  <c r="Q110" i="11"/>
  <c r="Q30" i="11"/>
  <c r="Q41" i="11"/>
  <c r="Q83" i="11"/>
  <c r="Q32" i="11"/>
  <c r="Q117" i="11"/>
  <c r="Q66" i="11"/>
  <c r="Q78" i="11"/>
  <c r="Q81" i="11"/>
  <c r="Q48" i="11"/>
  <c r="Q105" i="11"/>
  <c r="Q75" i="11"/>
  <c r="AD351" i="8"/>
  <c r="AD350" i="8"/>
  <c r="AD83" i="8"/>
  <c r="AE83" i="8" s="1"/>
  <c r="AD84" i="8"/>
  <c r="AE84" i="8" s="1"/>
  <c r="AD537" i="8"/>
  <c r="AD536" i="8"/>
  <c r="AD890" i="8"/>
  <c r="AD889" i="8"/>
  <c r="AD996" i="8"/>
  <c r="AD387" i="8"/>
  <c r="AD386" i="8"/>
  <c r="AD11" i="10"/>
  <c r="AD1155" i="8"/>
  <c r="AD1154" i="8"/>
  <c r="AD731" i="8"/>
  <c r="AD732" i="8"/>
  <c r="AD422" i="8"/>
  <c r="AD66" i="8"/>
  <c r="AE66" i="8" s="1"/>
  <c r="AF66" i="8" s="1"/>
  <c r="E66" i="12" s="1"/>
  <c r="AD960" i="8"/>
  <c r="AD961" i="8"/>
  <c r="AD479" i="8"/>
  <c r="AD213" i="8"/>
  <c r="AD964" i="8"/>
  <c r="AD963" i="8"/>
  <c r="AD803" i="8"/>
  <c r="AD804" i="8"/>
  <c r="AD725" i="8"/>
  <c r="AD724" i="8"/>
  <c r="AD886" i="8"/>
  <c r="AD332" i="8"/>
  <c r="AD938" i="8"/>
  <c r="AE85" i="8"/>
  <c r="AF85" i="8" s="1"/>
  <c r="E85" i="12" s="1"/>
  <c r="AD1073" i="8"/>
  <c r="AD584" i="8"/>
  <c r="AD329" i="8"/>
  <c r="AD655" i="8"/>
  <c r="AD1091" i="8"/>
  <c r="AD215" i="8"/>
  <c r="Y102" i="8"/>
  <c r="AC102" i="8" s="1"/>
  <c r="Y30" i="8"/>
  <c r="AC30" i="8" s="1"/>
  <c r="Y79" i="8"/>
  <c r="AC79" i="8" s="1"/>
  <c r="AD262" i="8"/>
  <c r="Y119" i="8"/>
  <c r="AC119" i="8" s="1"/>
  <c r="Y47" i="8"/>
  <c r="AC47" i="8" s="1"/>
  <c r="Y116" i="8"/>
  <c r="AC116" i="8" s="1"/>
  <c r="Y37" i="8"/>
  <c r="AC37" i="8" s="1"/>
  <c r="AD765" i="8"/>
  <c r="Y58" i="8"/>
  <c r="AC58" i="8" s="1"/>
  <c r="Y57" i="8"/>
  <c r="AC57" i="8" s="1"/>
  <c r="Y105" i="8"/>
  <c r="AC105" i="8" s="1"/>
  <c r="AD104" i="8" s="1"/>
  <c r="AE104" i="8" s="1"/>
  <c r="Y31" i="8"/>
  <c r="AC31" i="8" s="1"/>
  <c r="AD31" i="8" s="1"/>
  <c r="AE31" i="8" s="1"/>
  <c r="Y40" i="8"/>
  <c r="AC40" i="8" s="1"/>
  <c r="AD39" i="8" s="1"/>
  <c r="AE39" i="8" s="1"/>
  <c r="Y76" i="8"/>
  <c r="AC76" i="8" s="1"/>
  <c r="Y112" i="8"/>
  <c r="AC112" i="8" s="1"/>
  <c r="Y109" i="8"/>
  <c r="AC109" i="8" s="1"/>
  <c r="Y38" i="8"/>
  <c r="AC38" i="8" s="1"/>
  <c r="AD38" i="8" s="1"/>
  <c r="AE38" i="8" s="1"/>
  <c r="Y41" i="8"/>
  <c r="AC41" i="8" s="1"/>
  <c r="Y77" i="8"/>
  <c r="AC77" i="8" s="1"/>
  <c r="AD77" i="8" s="1"/>
  <c r="AE77" i="8" s="1"/>
  <c r="Y113" i="8"/>
  <c r="AC113" i="8" s="1"/>
  <c r="Y43" i="8"/>
  <c r="AC43" i="8" s="1"/>
  <c r="Y50" i="8"/>
  <c r="AC50" i="8" s="1"/>
  <c r="Y24" i="8"/>
  <c r="AC24" i="8" s="1"/>
  <c r="Y60" i="8"/>
  <c r="AC60" i="8" s="1"/>
  <c r="Y96" i="8"/>
  <c r="AC96" i="8" s="1"/>
  <c r="AD95" i="8" s="1"/>
  <c r="AE95" i="8" s="1"/>
  <c r="Y110" i="8"/>
  <c r="AC110" i="8" s="1"/>
  <c r="AD109" i="8" s="1"/>
  <c r="AE109" i="8" s="1"/>
  <c r="Y19" i="8"/>
  <c r="AC19" i="8" s="1"/>
  <c r="Y21" i="8"/>
  <c r="AC21" i="8" s="1"/>
  <c r="Y75" i="8"/>
  <c r="AC75" i="8" s="1"/>
  <c r="Y103" i="8"/>
  <c r="AC103" i="8" s="1"/>
  <c r="AD103" i="8" s="1"/>
  <c r="AE103" i="8" s="1"/>
  <c r="AF103" i="8" s="1"/>
  <c r="E103" i="12" s="1"/>
  <c r="Y62" i="8"/>
  <c r="AC62" i="8" s="1"/>
  <c r="Y16" i="8"/>
  <c r="AC16" i="8" s="1"/>
  <c r="Y52" i="8"/>
  <c r="AC52" i="8" s="1"/>
  <c r="Y88" i="8"/>
  <c r="AC88" i="8" s="1"/>
  <c r="Y92" i="8"/>
  <c r="AC92" i="8" s="1"/>
  <c r="Y53" i="8"/>
  <c r="AC53" i="8" s="1"/>
  <c r="Y89" i="8"/>
  <c r="AC89" i="8" s="1"/>
  <c r="Y115" i="8"/>
  <c r="AC115" i="8" s="1"/>
  <c r="AD115" i="8" s="1"/>
  <c r="AE115" i="8" s="1"/>
  <c r="AI115" i="8" s="1"/>
  <c r="AJ115" i="8" s="1"/>
  <c r="S115" i="12" s="1"/>
  <c r="Y122" i="8"/>
  <c r="AC122" i="8" s="1"/>
  <c r="AD122" i="8" s="1"/>
  <c r="AE122" i="8" s="1"/>
  <c r="AF122" i="8" s="1"/>
  <c r="E122" i="12" s="1"/>
  <c r="Y36" i="8"/>
  <c r="AC36" i="8" s="1"/>
  <c r="AD36" i="8" s="1"/>
  <c r="AE36" i="8" s="1"/>
  <c r="AF36" i="8" s="1"/>
  <c r="E36" i="12" s="1"/>
  <c r="Y72" i="8"/>
  <c r="AC72" i="8" s="1"/>
  <c r="Y108" i="8"/>
  <c r="AC108" i="8" s="1"/>
  <c r="Y49" i="8"/>
  <c r="AC49" i="8" s="1"/>
  <c r="AD49" i="8" s="1"/>
  <c r="AE49" i="8" s="1"/>
  <c r="AF49" i="8" s="1"/>
  <c r="E49" i="12" s="1"/>
  <c r="Y91" i="8"/>
  <c r="AC91" i="8" s="1"/>
  <c r="Y98" i="8"/>
  <c r="AC98" i="8" s="1"/>
  <c r="Y45" i="8"/>
  <c r="AC45" i="8" s="1"/>
  <c r="Y99" i="8"/>
  <c r="AC99" i="8" s="1"/>
  <c r="Y34" i="8"/>
  <c r="AC34" i="8" s="1"/>
  <c r="Y70" i="8"/>
  <c r="AC70" i="8" s="1"/>
  <c r="Y106" i="8"/>
  <c r="AC106" i="8" s="1"/>
  <c r="AD106" i="8" s="1"/>
  <c r="AE106" i="8" s="1"/>
  <c r="AF106" i="8" s="1"/>
  <c r="E106" i="12" s="1"/>
  <c r="Y73" i="8"/>
  <c r="AC73" i="8" s="1"/>
  <c r="Y35" i="8"/>
  <c r="AC35" i="8" s="1"/>
  <c r="Y71" i="8"/>
  <c r="AC71" i="8" s="1"/>
  <c r="AD71" i="8" s="1"/>
  <c r="AE71" i="8" s="1"/>
  <c r="AF71" i="8" s="1"/>
  <c r="E71" i="12" s="1"/>
  <c r="Y107" i="8"/>
  <c r="AC107" i="8" s="1"/>
  <c r="AD107" i="8" s="1"/>
  <c r="AE107" i="8" s="1"/>
  <c r="AF107" i="8" s="1"/>
  <c r="E107" i="12" s="1"/>
  <c r="Y20" i="8"/>
  <c r="AC20" i="8" s="1"/>
  <c r="Y18" i="8"/>
  <c r="AC18" i="8" s="1"/>
  <c r="Y54" i="8"/>
  <c r="AC54" i="8" s="1"/>
  <c r="AD54" i="8" s="1"/>
  <c r="AE54" i="8" s="1"/>
  <c r="Y90" i="8"/>
  <c r="AC90" i="8" s="1"/>
  <c r="Y80" i="8"/>
  <c r="AC80" i="8" s="1"/>
  <c r="AD320" i="8"/>
  <c r="AD368" i="8"/>
  <c r="AD974" i="8"/>
  <c r="AD481" i="8"/>
  <c r="AD139" i="8"/>
  <c r="Y120" i="8"/>
  <c r="AC120" i="8" s="1"/>
  <c r="AD120" i="8" s="1"/>
  <c r="AE120" i="8" s="1"/>
  <c r="Y48" i="8"/>
  <c r="AC48" i="8" s="1"/>
  <c r="AD47" i="8" s="1"/>
  <c r="AE47" i="8" s="1"/>
  <c r="AF47" i="8" s="1"/>
  <c r="E47" i="12" s="1"/>
  <c r="AD268" i="8"/>
  <c r="Y65" i="8"/>
  <c r="AC65" i="8" s="1"/>
  <c r="AD64" i="8" s="1"/>
  <c r="AE64" i="8" s="1"/>
  <c r="AI64" i="8" s="1"/>
  <c r="AJ64" i="8" s="1"/>
  <c r="S64" i="12" s="1"/>
  <c r="Y82" i="8"/>
  <c r="AC82" i="8" s="1"/>
  <c r="AD82" i="8" s="1"/>
  <c r="AE82" i="8" s="1"/>
  <c r="AD645" i="8"/>
  <c r="AD591" i="8"/>
  <c r="Y81" i="8"/>
  <c r="AC81" i="8" s="1"/>
  <c r="Y44" i="8"/>
  <c r="AC44" i="8" s="1"/>
  <c r="AD428" i="8"/>
  <c r="AD311" i="8"/>
  <c r="AD1006" i="8"/>
  <c r="AD391" i="8"/>
  <c r="AD995" i="8"/>
  <c r="Y114" i="8"/>
  <c r="AC114" i="8" s="1"/>
  <c r="Y42" i="8"/>
  <c r="AC42" i="8" s="1"/>
  <c r="Y59" i="8"/>
  <c r="AC59" i="8" s="1"/>
  <c r="AD59" i="8" s="1"/>
  <c r="Y64" i="8"/>
  <c r="AC64" i="8" s="1"/>
  <c r="Y69" i="8"/>
  <c r="AC69" i="8" s="1"/>
  <c r="AD68" i="8" s="1"/>
  <c r="AE68" i="8" s="1"/>
  <c r="Y13" i="8"/>
  <c r="AC13" i="8" s="1"/>
  <c r="AD12" i="8" s="1"/>
  <c r="AE12" i="8" s="1"/>
  <c r="AF12" i="8" s="1"/>
  <c r="E12" i="12" s="1"/>
  <c r="AD787" i="8"/>
  <c r="AD462" i="8"/>
  <c r="AD620" i="8"/>
  <c r="AD698" i="8"/>
  <c r="AD810" i="8"/>
  <c r="AD366" i="8"/>
  <c r="AD230" i="8"/>
  <c r="AD289" i="8"/>
  <c r="AD883" i="8"/>
  <c r="AD841" i="8"/>
  <c r="AD284" i="8"/>
  <c r="AD331" i="8"/>
  <c r="AD502" i="8"/>
  <c r="AD567" i="8"/>
  <c r="AD1059" i="8"/>
  <c r="AD1022" i="8"/>
  <c r="AD919" i="8"/>
  <c r="AD876" i="8"/>
  <c r="AD852" i="8"/>
  <c r="AD744" i="8"/>
  <c r="AD636" i="8"/>
  <c r="AD752" i="8"/>
  <c r="AD434" i="8"/>
  <c r="AD664" i="8"/>
  <c r="AD992" i="8"/>
  <c r="AD634" i="8"/>
  <c r="AD453" i="8"/>
  <c r="AD242" i="8"/>
  <c r="AD975" i="8"/>
  <c r="AD936" i="8"/>
  <c r="AD702" i="8"/>
  <c r="AD1135" i="8"/>
  <c r="AD443" i="8"/>
  <c r="AD607" i="8"/>
  <c r="AD301" i="8"/>
  <c r="X6" i="8"/>
  <c r="E6" i="8" s="1"/>
  <c r="AD660" i="8"/>
  <c r="AD932" i="8"/>
  <c r="V6" i="8"/>
  <c r="C6" i="8" s="1"/>
  <c r="AD1146" i="8"/>
  <c r="AD373" i="8"/>
  <c r="AD192" i="8"/>
  <c r="AD1206" i="8"/>
  <c r="AD258" i="8"/>
  <c r="AD363" i="8"/>
  <c r="AD46" i="8"/>
  <c r="AE46" i="8" s="1"/>
  <c r="AF46" i="8" s="1"/>
  <c r="E46" i="12" s="1"/>
  <c r="AD319" i="8"/>
  <c r="AD138" i="8"/>
  <c r="AD369" i="8"/>
  <c r="AD595" i="8"/>
  <c r="AD587" i="8"/>
  <c r="AD529" i="8"/>
  <c r="AD156" i="8"/>
  <c r="AD1015" i="8"/>
  <c r="AD1169" i="8"/>
  <c r="AD716" i="8"/>
  <c r="AD638" i="8"/>
  <c r="AD813" i="8"/>
  <c r="AD202" i="8"/>
  <c r="AD166" i="8"/>
  <c r="AD957" i="8"/>
  <c r="AD667" i="8"/>
  <c r="AD270" i="8"/>
  <c r="AD252" i="8"/>
  <c r="AD197" i="8"/>
  <c r="AD1167" i="8"/>
  <c r="AD1200" i="8"/>
  <c r="AD812" i="8"/>
  <c r="AD1082" i="8"/>
  <c r="AD726" i="8"/>
  <c r="AD1195" i="8"/>
  <c r="AD598" i="8"/>
  <c r="AD1106" i="8"/>
  <c r="AD261" i="8"/>
  <c r="AD141" i="8"/>
  <c r="AD1122" i="8"/>
  <c r="AD1103" i="8"/>
  <c r="AD792" i="8"/>
  <c r="AD618" i="8"/>
  <c r="AD794" i="8"/>
  <c r="AD1193" i="8"/>
  <c r="AD1175" i="8"/>
  <c r="AD1139" i="8"/>
  <c r="AD863" i="8"/>
  <c r="AD827" i="8"/>
  <c r="AD136" i="8"/>
  <c r="AD739" i="8"/>
  <c r="AD837" i="8"/>
  <c r="AD819" i="8"/>
  <c r="AD783" i="8"/>
  <c r="AD717" i="8"/>
  <c r="AD208" i="8"/>
  <c r="AD172" i="8"/>
  <c r="AD16" i="8"/>
  <c r="AE16" i="8" s="1"/>
  <c r="AF16" i="8" s="1"/>
  <c r="E16" i="12" s="1"/>
  <c r="AD174" i="8"/>
  <c r="AD1070" i="8"/>
  <c r="AD626" i="8"/>
  <c r="AD609" i="8"/>
  <c r="AD224" i="8"/>
  <c r="AD75" i="8"/>
  <c r="AE75" i="8" s="1"/>
  <c r="AF75" i="8" s="1"/>
  <c r="E75" i="12" s="1"/>
  <c r="AD42" i="8"/>
  <c r="AE42" i="8" s="1"/>
  <c r="AF42" i="8" s="1"/>
  <c r="E42" i="12" s="1"/>
  <c r="AD881" i="8"/>
  <c r="AD880" i="8"/>
  <c r="AD108" i="8"/>
  <c r="AE108" i="8" s="1"/>
  <c r="AD1190" i="8"/>
  <c r="AD1191" i="8"/>
  <c r="AD20" i="8"/>
  <c r="AE20" i="8" s="1"/>
  <c r="AF20" i="8" s="1"/>
  <c r="E20" i="12" s="1"/>
  <c r="AD207" i="8"/>
  <c r="AA12" i="11"/>
  <c r="AA13" i="11" s="1"/>
  <c r="AD13" i="11" s="1"/>
  <c r="AD65" i="8"/>
  <c r="AE65" i="8" s="1"/>
  <c r="AF65" i="8" s="1"/>
  <c r="E65" i="12" s="1"/>
  <c r="AD791" i="8"/>
  <c r="W69" i="8"/>
  <c r="W57" i="8"/>
  <c r="W104" i="8"/>
  <c r="W68" i="8"/>
  <c r="W32" i="8"/>
  <c r="W24" i="8"/>
  <c r="W12" i="8"/>
  <c r="W112" i="8"/>
  <c r="W100" i="8"/>
  <c r="W88" i="8"/>
  <c r="W76" i="8"/>
  <c r="W64" i="8"/>
  <c r="W46" i="8"/>
  <c r="W28" i="8"/>
  <c r="W120" i="8"/>
  <c r="W85" i="8"/>
  <c r="W108" i="8"/>
  <c r="W81" i="8"/>
  <c r="W101" i="8"/>
  <c r="W25" i="8"/>
  <c r="AD225" i="8"/>
  <c r="AD308" i="8"/>
  <c r="AD661" i="8"/>
  <c r="AD435" i="8"/>
  <c r="AD436" i="8"/>
  <c r="AD662" i="8"/>
  <c r="AD663" i="8"/>
  <c r="AD885" i="8"/>
  <c r="AD884" i="8"/>
  <c r="AD934" i="8"/>
  <c r="AD935" i="8"/>
  <c r="AD1109" i="8"/>
  <c r="AD1108" i="8"/>
  <c r="AD1157" i="8"/>
  <c r="AD627" i="8"/>
  <c r="V7" i="8"/>
  <c r="C7" i="8" s="1"/>
  <c r="W117" i="8"/>
  <c r="W105" i="8"/>
  <c r="W93" i="8"/>
  <c r="W39" i="8"/>
  <c r="W27" i="8"/>
  <c r="W15" i="8"/>
  <c r="W92" i="8"/>
  <c r="W56" i="8"/>
  <c r="W20" i="8"/>
  <c r="W58" i="8"/>
  <c r="W40" i="8"/>
  <c r="W22" i="8"/>
  <c r="W65" i="8"/>
  <c r="W73" i="8"/>
  <c r="W45" i="8"/>
  <c r="AD781" i="8"/>
  <c r="AD477" i="8"/>
  <c r="AD476" i="8"/>
  <c r="AD784" i="8"/>
  <c r="AD785" i="8"/>
  <c r="AD170" i="8"/>
  <c r="AD840" i="8"/>
  <c r="AD294" i="8"/>
  <c r="AD617" i="8"/>
  <c r="AD383" i="8"/>
  <c r="AD278" i="8"/>
  <c r="AD277" i="8"/>
  <c r="AD867" i="8"/>
  <c r="AD327" i="8"/>
  <c r="AD309" i="8"/>
  <c r="AD216" i="8"/>
  <c r="AD558" i="8"/>
  <c r="AD1192" i="8"/>
  <c r="W63" i="8"/>
  <c r="W51" i="8"/>
  <c r="W122" i="8"/>
  <c r="W86" i="8"/>
  <c r="W50" i="8"/>
  <c r="W14" i="8"/>
  <c r="W30" i="8"/>
  <c r="W18" i="8"/>
  <c r="W118" i="8"/>
  <c r="W106" i="8"/>
  <c r="W94" i="8"/>
  <c r="W82" i="8"/>
  <c r="W70" i="8"/>
  <c r="W67" i="8"/>
  <c r="W31" i="8"/>
  <c r="W77" i="8"/>
  <c r="W23" i="8"/>
  <c r="W41" i="8"/>
  <c r="W84" i="8"/>
  <c r="AD1134" i="8"/>
  <c r="AD431" i="8"/>
  <c r="AD188" i="8"/>
  <c r="AD947" i="8"/>
  <c r="AD279" i="8"/>
  <c r="AD280" i="8"/>
  <c r="AD550" i="8"/>
  <c r="AD549" i="8"/>
  <c r="AD150" i="8"/>
  <c r="AD151" i="8"/>
  <c r="AD770" i="8"/>
  <c r="AD407" i="8"/>
  <c r="AD187" i="8"/>
  <c r="AD914" i="8"/>
  <c r="AD913" i="8"/>
  <c r="AD981" i="8"/>
  <c r="AD982" i="8"/>
  <c r="AD952" i="8"/>
  <c r="AD778" i="8"/>
  <c r="AD411" i="8"/>
  <c r="AD412" i="8"/>
  <c r="AD283" i="8"/>
  <c r="AD1065" i="8"/>
  <c r="AD988" i="8"/>
  <c r="AD1174" i="8"/>
  <c r="AD221" i="8"/>
  <c r="W116" i="8"/>
  <c r="W80" i="8"/>
  <c r="W44" i="8"/>
  <c r="W78" i="8"/>
  <c r="W66" i="8"/>
  <c r="W54" i="8"/>
  <c r="W42" i="8"/>
  <c r="W52" i="8"/>
  <c r="W34" i="8"/>
  <c r="W16" i="8"/>
  <c r="W113" i="8"/>
  <c r="W11" i="8"/>
  <c r="W13" i="8"/>
  <c r="W75" i="8"/>
  <c r="W109" i="8"/>
  <c r="W53" i="8"/>
  <c r="AD1071" i="8"/>
  <c r="AD206" i="8"/>
  <c r="AD650" i="8"/>
  <c r="AD649" i="8"/>
  <c r="AD866" i="8"/>
  <c r="AD865" i="8"/>
  <c r="AD1002" i="8"/>
  <c r="AD1001" i="8"/>
  <c r="AD1088" i="8"/>
  <c r="AD1089" i="8"/>
  <c r="AD901" i="8"/>
  <c r="AD900" i="8"/>
  <c r="AD972" i="8"/>
  <c r="AD635" i="8"/>
  <c r="AD179" i="8"/>
  <c r="AD586" i="8"/>
  <c r="AD1131" i="8"/>
  <c r="AD470" i="8"/>
  <c r="AD590" i="8"/>
  <c r="AD171" i="8"/>
  <c r="X7" i="8"/>
  <c r="E7" i="8" s="1"/>
  <c r="AD92" i="8"/>
  <c r="AE92" i="8" s="1"/>
  <c r="W111" i="8"/>
  <c r="W99" i="8"/>
  <c r="W87" i="8"/>
  <c r="W33" i="8"/>
  <c r="W21" i="8"/>
  <c r="W110" i="8"/>
  <c r="W74" i="8"/>
  <c r="W38" i="8"/>
  <c r="W90" i="8"/>
  <c r="W29" i="8"/>
  <c r="W91" i="8"/>
  <c r="W49" i="8"/>
  <c r="W107" i="8"/>
  <c r="W59" i="8"/>
  <c r="W102" i="8"/>
  <c r="W17" i="8"/>
  <c r="W114" i="8"/>
  <c r="AD589" i="8"/>
  <c r="AD1128" i="8"/>
  <c r="AD588" i="8"/>
  <c r="AD904" i="8"/>
  <c r="AD287" i="8"/>
  <c r="AD251" i="8"/>
  <c r="AD979" i="8"/>
  <c r="AD1186" i="8"/>
  <c r="AD892" i="8"/>
  <c r="AD891" i="8"/>
  <c r="AD28" i="8"/>
  <c r="AE28" i="8" s="1"/>
  <c r="AD951" i="8"/>
  <c r="AD93" i="8"/>
  <c r="AE93" i="8" s="1"/>
  <c r="AF93" i="8" s="1"/>
  <c r="E93" i="12" s="1"/>
  <c r="AD1124" i="8"/>
  <c r="AD345" i="8"/>
  <c r="AD978" i="8"/>
  <c r="AD469" i="8"/>
  <c r="AD495" i="8"/>
  <c r="AD384" i="8"/>
  <c r="AD1027" i="8"/>
  <c r="AD631" i="8"/>
  <c r="AD1020" i="8"/>
  <c r="AD534" i="8"/>
  <c r="AD480" i="8"/>
  <c r="AD500" i="8"/>
  <c r="AD1060" i="8"/>
  <c r="AD356" i="8"/>
  <c r="AD393" i="8"/>
  <c r="AD669" i="8"/>
  <c r="Y27" i="8"/>
  <c r="AC27" i="8" s="1"/>
  <c r="AD26" i="8" s="1"/>
  <c r="AE26" i="8" s="1"/>
  <c r="AF26" i="8" s="1"/>
  <c r="E26" i="12" s="1"/>
  <c r="Y63" i="8"/>
  <c r="AC63" i="8" s="1"/>
  <c r="AD63" i="8" s="1"/>
  <c r="AE63" i="8" s="1"/>
  <c r="AI63" i="8" s="1"/>
  <c r="AJ63" i="8" s="1"/>
  <c r="S63" i="12" s="1"/>
  <c r="Y25" i="8"/>
  <c r="AC25" i="8" s="1"/>
  <c r="AD24" i="8" s="1"/>
  <c r="AE24" i="8" s="1"/>
  <c r="AF24" i="8" s="1"/>
  <c r="E24" i="12" s="1"/>
  <c r="Y74" i="8"/>
  <c r="AC74" i="8" s="1"/>
  <c r="AD74" i="8" s="1"/>
  <c r="AE74" i="8" s="1"/>
  <c r="AF74" i="8" s="1"/>
  <c r="E74" i="12" s="1"/>
  <c r="Y15" i="8"/>
  <c r="AC15" i="8" s="1"/>
  <c r="AD15" i="8" s="1"/>
  <c r="AE15" i="8" s="1"/>
  <c r="AF15" i="8" s="1"/>
  <c r="E15" i="12" s="1"/>
  <c r="Y51" i="8"/>
  <c r="AC51" i="8" s="1"/>
  <c r="AD50" i="8" s="1"/>
  <c r="AE50" i="8" s="1"/>
  <c r="AF50" i="8" s="1"/>
  <c r="E50" i="12" s="1"/>
  <c r="Y87" i="8"/>
  <c r="AC87" i="8" s="1"/>
  <c r="Y111" i="8"/>
  <c r="AC111" i="8" s="1"/>
  <c r="Q55" i="11"/>
  <c r="AD124" i="8"/>
  <c r="AD448" i="8"/>
  <c r="AD684" i="8"/>
  <c r="AD302" i="8"/>
  <c r="AD608" i="8"/>
  <c r="AD471" i="8"/>
  <c r="AD330" i="8"/>
  <c r="AD777" i="8"/>
  <c r="AD1137" i="8"/>
  <c r="AD240" i="8"/>
  <c r="AD570" i="8"/>
  <c r="AD1063" i="8"/>
  <c r="AD931" i="8"/>
  <c r="AD775" i="8"/>
  <c r="AD601" i="8"/>
  <c r="AD488" i="8"/>
  <c r="AD1051" i="8"/>
  <c r="AD917" i="8"/>
  <c r="AD546" i="8"/>
  <c r="AD125" i="8"/>
  <c r="AD1203" i="8"/>
  <c r="AD158" i="8"/>
  <c r="AD169" i="8"/>
  <c r="AD950" i="8"/>
  <c r="AD178" i="8"/>
  <c r="AD596" i="8"/>
  <c r="AD1045" i="8"/>
  <c r="AD1107" i="8"/>
  <c r="AD425" i="8"/>
  <c r="AD326" i="8"/>
  <c r="AD1116" i="8"/>
  <c r="AD845" i="8"/>
  <c r="AD438" i="8"/>
  <c r="AD371" i="8"/>
  <c r="AD186" i="8"/>
  <c r="AD410" i="8"/>
  <c r="AD260" i="8"/>
  <c r="AD1163" i="8"/>
  <c r="AD1144" i="8"/>
  <c r="AD1041" i="8"/>
  <c r="AD921" i="8"/>
  <c r="AD826" i="8"/>
  <c r="AD196" i="8"/>
  <c r="AD603" i="8"/>
  <c r="AD483" i="8"/>
  <c r="AD129" i="8"/>
  <c r="AD623" i="8"/>
  <c r="AD1081" i="8"/>
  <c r="AD1185" i="8"/>
  <c r="AD456" i="8"/>
  <c r="AD1030" i="8"/>
  <c r="AD370" i="8"/>
  <c r="AD1052" i="8"/>
  <c r="AD641" i="8"/>
  <c r="AD991" i="8"/>
  <c r="AD948" i="8"/>
  <c r="AD811" i="8"/>
  <c r="AD769" i="8"/>
  <c r="AD720" i="8"/>
  <c r="AD643" i="8"/>
  <c r="AD619" i="8"/>
  <c r="AD228" i="8"/>
  <c r="AD677" i="8"/>
  <c r="AD540" i="8"/>
  <c r="AD504" i="8"/>
  <c r="AD848" i="8"/>
  <c r="AD1049" i="8"/>
  <c r="AD836" i="8"/>
  <c r="AD1053" i="8"/>
  <c r="AD969" i="8"/>
  <c r="AD501" i="8"/>
  <c r="AD381" i="8"/>
  <c r="AD633" i="8"/>
  <c r="AD1177" i="8"/>
  <c r="AD674" i="8"/>
  <c r="AD12" i="11"/>
  <c r="AD409" i="8"/>
  <c r="AD131" i="8"/>
  <c r="AD195" i="8"/>
  <c r="AD793" i="8"/>
  <c r="AD1130" i="8"/>
  <c r="AD1099" i="8"/>
  <c r="AD1098" i="8"/>
  <c r="AD1043" i="8"/>
  <c r="AD1044" i="8"/>
  <c r="AD521" i="8"/>
  <c r="AD522" i="8"/>
  <c r="AD909" i="8"/>
  <c r="AD908" i="8"/>
  <c r="AD807" i="8"/>
  <c r="AD806" i="8"/>
  <c r="AD45" i="8"/>
  <c r="AE45" i="8" s="1"/>
  <c r="AD44" i="8"/>
  <c r="AE44" i="8" s="1"/>
  <c r="AF44" i="8" s="1"/>
  <c r="E44" i="12" s="1"/>
  <c r="AD1202" i="8"/>
  <c r="AD325" i="8"/>
  <c r="AD1178" i="8"/>
  <c r="AD229" i="8"/>
  <c r="AD505" i="8"/>
  <c r="AD506" i="8"/>
  <c r="AD516" i="8"/>
  <c r="AD515" i="8"/>
  <c r="AD1171" i="8"/>
  <c r="AD1172" i="8"/>
  <c r="AD69" i="8"/>
  <c r="AE69" i="8" s="1"/>
  <c r="AD1096" i="8"/>
  <c r="AD1097" i="8"/>
  <c r="AD1138" i="8"/>
  <c r="AD846" i="8"/>
  <c r="AD161" i="8"/>
  <c r="AD160" i="8"/>
  <c r="AD831" i="8"/>
  <c r="AD832" i="8"/>
  <c r="AD616" i="8"/>
  <c r="AD615" i="8"/>
  <c r="AD1160" i="8"/>
  <c r="AD1161" i="8"/>
  <c r="AD942" i="8"/>
  <c r="AD941" i="8"/>
  <c r="AD1127" i="8"/>
  <c r="AD666" i="8"/>
  <c r="AD665" i="8"/>
  <c r="AD491" i="8"/>
  <c r="AD492" i="8"/>
  <c r="AD143" i="8"/>
  <c r="AD144" i="8"/>
  <c r="AD451" i="8"/>
  <c r="AD452" i="8"/>
  <c r="AD73" i="8"/>
  <c r="AE73" i="8" s="1"/>
  <c r="AD286" i="8"/>
  <c r="AD285" i="8"/>
  <c r="AD250" i="8"/>
  <c r="AD417" i="8"/>
  <c r="AD838" i="8"/>
  <c r="AD406" i="8"/>
  <c r="AD193" i="8"/>
  <c r="AD612" i="8"/>
  <c r="AD611" i="8"/>
  <c r="AD282" i="8"/>
  <c r="AD281" i="8"/>
  <c r="AD766" i="8"/>
  <c r="AD767" i="8"/>
  <c r="AD257" i="8"/>
  <c r="AD614" i="8"/>
  <c r="AD613" i="8"/>
  <c r="P8" i="12"/>
  <c r="AD878" i="8"/>
  <c r="AD1168" i="8"/>
  <c r="AD364" i="8"/>
  <c r="AD568" i="8"/>
  <c r="AD1050" i="8"/>
  <c r="AD749" i="8"/>
  <c r="AD703" i="8"/>
  <c r="AD733" i="8"/>
  <c r="AD715" i="8"/>
  <c r="AD343" i="8"/>
  <c r="AD780" i="8"/>
  <c r="AD642" i="8"/>
  <c r="AD1042" i="8"/>
  <c r="AD1025" i="8"/>
  <c r="AD1153" i="8"/>
  <c r="AD902" i="8"/>
  <c r="AD818" i="8"/>
  <c r="AD776" i="8"/>
  <c r="AD145" i="8"/>
  <c r="AD874" i="8"/>
  <c r="AD398" i="8"/>
  <c r="AD338" i="8"/>
  <c r="AD128" i="8"/>
  <c r="AD939" i="8"/>
  <c r="AD756" i="8"/>
  <c r="AD372" i="8"/>
  <c r="AD1156" i="8"/>
  <c r="AD416" i="8"/>
  <c r="AD985" i="8"/>
  <c r="AD808" i="8"/>
  <c r="AD318" i="8"/>
  <c r="AD678" i="8"/>
  <c r="AD408" i="8"/>
  <c r="AD1064" i="8"/>
  <c r="AD1152" i="8"/>
  <c r="AD1104" i="8"/>
  <c r="AD1056" i="8"/>
  <c r="AD269" i="8"/>
  <c r="AD632" i="8"/>
  <c r="AD541" i="8"/>
  <c r="AD152" i="8"/>
  <c r="AD557" i="8"/>
  <c r="AD509" i="8"/>
  <c r="Q85" i="11"/>
  <c r="Q109" i="11"/>
  <c r="Q43" i="11"/>
  <c r="Q103" i="11"/>
  <c r="Q25" i="11"/>
  <c r="Q91" i="11"/>
  <c r="Q73" i="11"/>
  <c r="Q61" i="11"/>
  <c r="AD1080" i="8"/>
  <c r="AD1136" i="8"/>
  <c r="AD597" i="8"/>
  <c r="AD585" i="8"/>
  <c r="AD40" i="8"/>
  <c r="AE40" i="8" s="1"/>
  <c r="AF40" i="8" s="1"/>
  <c r="E40" i="12" s="1"/>
  <c r="AD1039" i="8"/>
  <c r="AD447" i="8"/>
  <c r="AD163" i="8"/>
  <c r="AD1180" i="8"/>
  <c r="AD637" i="8"/>
  <c r="AD335" i="8"/>
  <c r="AD482" i="8"/>
  <c r="AD1019" i="8"/>
  <c r="AD965" i="8"/>
  <c r="AD454" i="8"/>
  <c r="Y61" i="8"/>
  <c r="AC61" i="8" s="1"/>
  <c r="AD60" i="8" s="1"/>
  <c r="AE60" i="8" s="1"/>
  <c r="AF60" i="8" s="1"/>
  <c r="E60" i="12" s="1"/>
  <c r="Y14" i="8"/>
  <c r="AD354" i="8"/>
  <c r="AD1061" i="8"/>
  <c r="AD757" i="8"/>
  <c r="AD1012" i="8"/>
  <c r="AD605" i="8"/>
  <c r="AD577" i="8"/>
  <c r="AD860" i="8"/>
  <c r="AD1176" i="8"/>
  <c r="AD553" i="8"/>
  <c r="AD1068" i="8"/>
  <c r="AD821" i="8"/>
  <c r="AD35" i="8"/>
  <c r="AE35" i="8" s="1"/>
  <c r="AD1085" i="8"/>
  <c r="AD940" i="8"/>
  <c r="AD802" i="8"/>
  <c r="AD418" i="8"/>
  <c r="AD247" i="8"/>
  <c r="AD1095" i="8"/>
  <c r="AD927" i="8"/>
  <c r="AD753" i="8"/>
  <c r="AD735" i="8"/>
  <c r="AD705" i="8"/>
  <c r="AD621" i="8"/>
  <c r="AD489" i="8"/>
  <c r="AD459" i="8"/>
  <c r="AD441" i="8"/>
  <c r="AD135" i="8"/>
  <c r="AD820" i="8"/>
  <c r="AD1207" i="8"/>
  <c r="AD673" i="8"/>
  <c r="AD644" i="8"/>
  <c r="AD875" i="8"/>
  <c r="AD468" i="8"/>
  <c r="AD602" i="8"/>
  <c r="AD799" i="8"/>
  <c r="AD977" i="8"/>
  <c r="AD851" i="8"/>
  <c r="F8" i="8"/>
  <c r="AD267" i="8"/>
  <c r="AD690" i="8"/>
  <c r="AD1147" i="8"/>
  <c r="AD1014" i="8"/>
  <c r="AD895" i="8"/>
  <c r="AD877" i="8"/>
  <c r="AD493" i="8"/>
  <c r="AD421" i="8"/>
  <c r="AD816" i="8"/>
  <c r="AD23" i="8"/>
  <c r="AE23" i="8" s="1"/>
  <c r="AD722" i="8"/>
  <c r="AD367" i="8"/>
  <c r="AD1115" i="8"/>
  <c r="AD730" i="8"/>
  <c r="AD700" i="8"/>
  <c r="AD592" i="8"/>
  <c r="AD513" i="8"/>
  <c r="AD465" i="8"/>
  <c r="Y97" i="8"/>
  <c r="AC97" i="8" s="1"/>
  <c r="AI84" i="8"/>
  <c r="AJ84" i="8" s="1"/>
  <c r="S84" i="12" s="1"/>
  <c r="AF84" i="8"/>
  <c r="E84" i="12" s="1"/>
  <c r="AI39" i="8"/>
  <c r="AF39" i="8"/>
  <c r="E39" i="12" s="1"/>
  <c r="AE10" i="8"/>
  <c r="AF64" i="8"/>
  <c r="E64" i="12" s="1"/>
  <c r="AC11" i="11"/>
  <c r="AE11" i="11" s="1"/>
  <c r="AB11" i="11"/>
  <c r="Z12" i="11"/>
  <c r="Z13" i="11" s="1"/>
  <c r="Z14" i="11" s="1"/>
  <c r="AI100" i="8"/>
  <c r="AJ100" i="8" s="1"/>
  <c r="S100" i="12" s="1"/>
  <c r="AF100" i="8"/>
  <c r="E100" i="12" s="1"/>
  <c r="AI31" i="8"/>
  <c r="AJ31" i="8" s="1"/>
  <c r="S31" i="12" s="1"/>
  <c r="AF31" i="8"/>
  <c r="E31" i="12" s="1"/>
  <c r="AI77" i="8"/>
  <c r="AF77" i="8"/>
  <c r="E77" i="12" s="1"/>
  <c r="AI120" i="8"/>
  <c r="AJ120" i="8" s="1"/>
  <c r="S120" i="12" s="1"/>
  <c r="AF120" i="8"/>
  <c r="E120" i="12" s="1"/>
  <c r="AI83" i="8"/>
  <c r="AJ83" i="8" s="1"/>
  <c r="S83" i="12" s="1"/>
  <c r="AF83" i="8"/>
  <c r="E83" i="12" s="1"/>
  <c r="AI75" i="8"/>
  <c r="AI38" i="8"/>
  <c r="AJ38" i="8" s="1"/>
  <c r="S38" i="12" s="1"/>
  <c r="AN63" i="18"/>
  <c r="AO63" i="18"/>
  <c r="AI67" i="8"/>
  <c r="AJ67" i="8" s="1"/>
  <c r="S67" i="12" s="1"/>
  <c r="AI16" i="8"/>
  <c r="AJ16" i="8" s="1"/>
  <c r="S16" i="12" s="1"/>
  <c r="AI12" i="8"/>
  <c r="AN62" i="18"/>
  <c r="AO62" i="18"/>
  <c r="AI15" i="8"/>
  <c r="AJ15" i="8" s="1"/>
  <c r="S15" i="12" s="1"/>
  <c r="AI55" i="8"/>
  <c r="AJ55" i="8" s="1"/>
  <c r="S55" i="12" s="1"/>
  <c r="AI107" i="8"/>
  <c r="AJ107" i="8" s="1"/>
  <c r="S107" i="12" s="1"/>
  <c r="AI24" i="8"/>
  <c r="AI47" i="8"/>
  <c r="AJ47" i="8" s="1"/>
  <c r="S47" i="12" s="1"/>
  <c r="AF115" i="8"/>
  <c r="E115" i="12" s="1"/>
  <c r="AI11" i="8"/>
  <c r="AJ11" i="8" s="1"/>
  <c r="AF38" i="8"/>
  <c r="E38" i="12" s="1"/>
  <c r="AI106" i="8"/>
  <c r="AI117" i="8"/>
  <c r="AJ117" i="8" s="1"/>
  <c r="S117" i="12" s="1"/>
  <c r="AI94" i="8"/>
  <c r="AI74" i="8"/>
  <c r="AI103" i="8"/>
  <c r="AI108" i="8"/>
  <c r="AJ108" i="8" s="1"/>
  <c r="S108" i="12" s="1"/>
  <c r="AF108" i="8"/>
  <c r="E108" i="12" s="1"/>
  <c r="AI122" i="8"/>
  <c r="AI46" i="8"/>
  <c r="W71" i="8"/>
  <c r="AD357" i="8"/>
  <c r="AD1031" i="8"/>
  <c r="AD1032" i="8"/>
  <c r="AD984" i="8"/>
  <c r="AD893" i="8"/>
  <c r="AD894" i="8"/>
  <c r="AD600" i="8"/>
  <c r="AD599" i="8"/>
  <c r="AD581" i="8"/>
  <c r="AD582" i="8"/>
  <c r="AD390" i="8"/>
  <c r="AD389" i="8"/>
  <c r="AD233" i="8"/>
  <c r="AD234" i="8"/>
  <c r="AD198" i="8"/>
  <c r="AD710" i="8"/>
  <c r="AD743" i="8"/>
  <c r="AD742" i="8"/>
  <c r="AD538" i="8"/>
  <c r="AD539" i="8"/>
  <c r="AD943" i="8"/>
  <c r="AD944" i="8"/>
  <c r="AD853" i="8"/>
  <c r="AD854" i="8"/>
  <c r="AD361" i="8"/>
  <c r="AD360" i="8"/>
  <c r="AD1018" i="8"/>
  <c r="AD1000" i="8"/>
  <c r="AD862" i="8"/>
  <c r="AD861" i="8"/>
  <c r="AD850" i="8"/>
  <c r="AD849" i="8"/>
  <c r="AI71" i="8"/>
  <c r="AJ71" i="8" s="1"/>
  <c r="S71" i="12" s="1"/>
  <c r="AI66" i="8"/>
  <c r="AJ66" i="8" s="1"/>
  <c r="S66" i="12" s="1"/>
  <c r="W83" i="8"/>
  <c r="W119" i="8"/>
  <c r="U12" i="10"/>
  <c r="AA8" i="10" s="1"/>
  <c r="J8" i="12"/>
  <c r="AD622" i="8"/>
  <c r="AD857" i="8"/>
  <c r="AD856" i="8"/>
  <c r="AD1074" i="8"/>
  <c r="AD1075" i="8"/>
  <c r="AD440" i="8"/>
  <c r="AD439" i="8"/>
  <c r="AD1188" i="8"/>
  <c r="AD1140" i="8"/>
  <c r="AD1110" i="8"/>
  <c r="AD750" i="8"/>
  <c r="AD630" i="8"/>
  <c r="AD551" i="8"/>
  <c r="AD552" i="8"/>
  <c r="AD306" i="8"/>
  <c r="AD1205" i="8"/>
  <c r="AD1187" i="8"/>
  <c r="AD683" i="8"/>
  <c r="AD323" i="8"/>
  <c r="AD1057" i="8"/>
  <c r="AD1058" i="8"/>
  <c r="AD872" i="8"/>
  <c r="W35" i="8"/>
  <c r="W89" i="8"/>
  <c r="W121" i="8"/>
  <c r="B62" i="19"/>
  <c r="B9" i="18"/>
  <c r="B20" i="17" s="1"/>
  <c r="I40" i="19"/>
  <c r="I21" i="19"/>
  <c r="B14" i="19"/>
  <c r="B9" i="19"/>
  <c r="B33" i="17" s="1"/>
  <c r="B22" i="18"/>
  <c r="AD205" i="8"/>
  <c r="AD199" i="8"/>
  <c r="AD828" i="8"/>
  <c r="AD829" i="8"/>
  <c r="AD511" i="8"/>
  <c r="AD510" i="8"/>
  <c r="AD905" i="8"/>
  <c r="AD906" i="8"/>
  <c r="AD672" i="8"/>
  <c r="AD414" i="8"/>
  <c r="AD413" i="8"/>
  <c r="AD168" i="8"/>
  <c r="AD167" i="8"/>
  <c r="AD212" i="8"/>
  <c r="AD211" i="8"/>
  <c r="AD460" i="8"/>
  <c r="AD461" i="8"/>
  <c r="AD1145" i="8"/>
  <c r="AD1121" i="8"/>
  <c r="AD1120" i="8"/>
  <c r="AD1037" i="8"/>
  <c r="AD983" i="8"/>
  <c r="AD899" i="8"/>
  <c r="AD868" i="8"/>
  <c r="AD869" i="8"/>
  <c r="AD575" i="8"/>
  <c r="AD574" i="8"/>
  <c r="AD305" i="8"/>
  <c r="AD304" i="8"/>
  <c r="AD275" i="8"/>
  <c r="AD239" i="8"/>
  <c r="AD238" i="8"/>
  <c r="AD190" i="8"/>
  <c r="AD191" i="8"/>
  <c r="W43" i="8"/>
  <c r="W97" i="8"/>
  <c r="AD1004" i="8"/>
  <c r="AD1005" i="8"/>
  <c r="AD533" i="8"/>
  <c r="AD532" i="8"/>
  <c r="AD1092" i="8"/>
  <c r="AD1093" i="8"/>
  <c r="AD708" i="8"/>
  <c r="AD709" i="8"/>
  <c r="AD714" i="8"/>
  <c r="AD653" i="8"/>
  <c r="AD654" i="8"/>
  <c r="AD624" i="8"/>
  <c r="AD1198" i="8"/>
  <c r="AD1199" i="8"/>
  <c r="AD1066" i="8"/>
  <c r="AD1067" i="8"/>
  <c r="AD659" i="8"/>
  <c r="AD658" i="8"/>
  <c r="AD291" i="8"/>
  <c r="AD290" i="8"/>
  <c r="AD177" i="8"/>
  <c r="AI49" i="8"/>
  <c r="AI85" i="8"/>
  <c r="W19" i="8"/>
  <c r="W55" i="8"/>
  <c r="H36" i="10"/>
  <c r="AD824" i="8"/>
  <c r="AD825" i="8"/>
  <c r="AD432" i="8"/>
  <c r="AD433" i="8"/>
  <c r="AD912" i="8"/>
  <c r="AD499" i="8"/>
  <c r="AD498" i="8"/>
  <c r="AD474" i="8"/>
  <c r="AD475" i="8"/>
  <c r="AD882" i="8"/>
  <c r="AD864" i="8"/>
  <c r="AD774" i="8"/>
  <c r="AD773" i="8"/>
  <c r="AD696" i="8"/>
  <c r="AD923" i="8"/>
  <c r="AD922" i="8"/>
  <c r="AD718" i="8"/>
  <c r="AD719" i="8"/>
  <c r="AD544" i="8"/>
  <c r="AD545" i="8"/>
  <c r="AI36" i="8"/>
  <c r="AJ36" i="8" s="1"/>
  <c r="W36" i="8"/>
  <c r="AD464" i="8"/>
  <c r="AD463" i="8"/>
  <c r="AD953" i="8"/>
  <c r="AD954" i="8"/>
  <c r="AD930" i="8"/>
  <c r="AD929" i="8"/>
  <c r="AD648" i="8"/>
  <c r="AD377" i="8"/>
  <c r="AD378" i="8"/>
  <c r="AD1078" i="8"/>
  <c r="AD1079" i="8"/>
  <c r="AD815" i="8"/>
  <c r="AD814" i="8"/>
  <c r="AD563" i="8"/>
  <c r="AD562" i="8"/>
  <c r="AD771" i="8"/>
  <c r="AD772" i="8"/>
  <c r="AD375" i="8"/>
  <c r="AD376" i="8"/>
  <c r="AD668" i="8"/>
  <c r="AD437" i="8"/>
  <c r="AD175" i="8"/>
  <c r="AD293" i="8"/>
  <c r="AD759" i="8"/>
  <c r="AD137" i="8"/>
  <c r="AD397" i="8"/>
  <c r="AD232" i="8"/>
  <c r="AD231" i="8"/>
  <c r="AI1181" i="8"/>
  <c r="AJ1181" i="8" s="1"/>
  <c r="S1181" i="12" s="1"/>
  <c r="AI1127" i="8"/>
  <c r="AI1115" i="8"/>
  <c r="AI1103" i="8"/>
  <c r="AJ1103" i="8" s="1"/>
  <c r="S1103" i="12" s="1"/>
  <c r="AI1173" i="8"/>
  <c r="AI1089" i="8"/>
  <c r="AI993" i="8"/>
  <c r="AJ993" i="8" s="1"/>
  <c r="S993" i="12" s="1"/>
  <c r="AI957" i="8"/>
  <c r="AI873" i="8"/>
  <c r="AI843" i="8"/>
  <c r="AJ843" i="8" s="1"/>
  <c r="S843" i="12" s="1"/>
  <c r="AI831" i="8"/>
  <c r="AI819" i="8"/>
  <c r="AI663" i="8"/>
  <c r="AJ663" i="8" s="1"/>
  <c r="S663" i="12" s="1"/>
  <c r="AI627" i="8"/>
  <c r="AI591" i="8"/>
  <c r="AJ591" i="8" s="1"/>
  <c r="S591" i="12" s="1"/>
  <c r="AI549" i="8"/>
  <c r="AJ549" i="8" s="1"/>
  <c r="S549" i="12" s="1"/>
  <c r="AI519" i="8"/>
  <c r="AI1046" i="8"/>
  <c r="AI1034" i="8"/>
  <c r="AJ1034" i="8" s="1"/>
  <c r="S1034" i="12" s="1"/>
  <c r="AI1022" i="8"/>
  <c r="AI1010" i="8"/>
  <c r="AI986" i="8"/>
  <c r="AJ986" i="8" s="1"/>
  <c r="S986" i="12" s="1"/>
  <c r="AI974" i="8"/>
  <c r="AI962" i="8"/>
  <c r="AJ950" i="8"/>
  <c r="S950" i="12" s="1"/>
  <c r="AI950" i="8"/>
  <c r="AI938" i="8"/>
  <c r="AI926" i="8"/>
  <c r="AI854" i="8"/>
  <c r="AJ854" i="8" s="1"/>
  <c r="S854" i="12" s="1"/>
  <c r="AI842" i="8"/>
  <c r="AI830" i="8"/>
  <c r="AI818" i="8"/>
  <c r="AJ818" i="8" s="1"/>
  <c r="S818" i="12" s="1"/>
  <c r="AI806" i="8"/>
  <c r="AI794" i="8"/>
  <c r="AI782" i="8"/>
  <c r="AJ782" i="8" s="1"/>
  <c r="S782" i="12" s="1"/>
  <c r="AI770" i="8"/>
  <c r="AI758" i="8"/>
  <c r="AI746" i="8"/>
  <c r="AJ746" i="8" s="1"/>
  <c r="S746" i="12" s="1"/>
  <c r="AI692" i="8"/>
  <c r="AI680" i="8"/>
  <c r="AI668" i="8"/>
  <c r="AJ668" i="8" s="1"/>
  <c r="S668" i="12" s="1"/>
  <c r="AI656" i="8"/>
  <c r="AI644" i="8"/>
  <c r="AI632" i="8"/>
  <c r="AJ632" i="8" s="1"/>
  <c r="S632" i="12" s="1"/>
  <c r="AI1195" i="8"/>
  <c r="AI1159" i="8"/>
  <c r="AI1141" i="8"/>
  <c r="AJ1141" i="8" s="1"/>
  <c r="S1141" i="12" s="1"/>
  <c r="AI1129" i="8"/>
  <c r="AI1099" i="8"/>
  <c r="AI967" i="8"/>
  <c r="AJ967" i="8" s="1"/>
  <c r="S967" i="12" s="1"/>
  <c r="AI901" i="8"/>
  <c r="AI889" i="8"/>
  <c r="AI823" i="8"/>
  <c r="AJ823" i="8" s="1"/>
  <c r="S823" i="12" s="1"/>
  <c r="AI799" i="8"/>
  <c r="AI697" i="8"/>
  <c r="AI673" i="8"/>
  <c r="AJ673" i="8" s="1"/>
  <c r="S673" i="12" s="1"/>
  <c r="AI613" i="8"/>
  <c r="AI607" i="8"/>
  <c r="AI1200" i="8"/>
  <c r="AJ1200" i="8" s="1"/>
  <c r="S1200" i="12" s="1"/>
  <c r="AI1182" i="8"/>
  <c r="AI1170" i="8"/>
  <c r="AJ1122" i="8"/>
  <c r="S1122" i="12" s="1"/>
  <c r="AI1122" i="8"/>
  <c r="AI1110" i="8"/>
  <c r="AI1098" i="8"/>
  <c r="AI1008" i="8"/>
  <c r="AJ1008" i="8" s="1"/>
  <c r="S1008" i="12" s="1"/>
  <c r="AI996" i="8"/>
  <c r="AI954" i="8"/>
  <c r="AI816" i="8"/>
  <c r="AJ816" i="8" s="1"/>
  <c r="S816" i="12" s="1"/>
  <c r="AI804" i="8"/>
  <c r="AI768" i="8"/>
  <c r="AI720" i="8"/>
  <c r="AJ720" i="8" s="1"/>
  <c r="S720" i="12" s="1"/>
  <c r="AI588" i="8"/>
  <c r="AI570" i="8"/>
  <c r="AI1061" i="8"/>
  <c r="AJ1061" i="8" s="1"/>
  <c r="S1061" i="12" s="1"/>
  <c r="AI1049" i="8"/>
  <c r="AI1037" i="8"/>
  <c r="AI1025" i="8"/>
  <c r="AJ1025" i="8" s="1"/>
  <c r="S1025" i="12" s="1"/>
  <c r="AI1013" i="8"/>
  <c r="AI971" i="8"/>
  <c r="AI941" i="8"/>
  <c r="AJ941" i="8" s="1"/>
  <c r="S941" i="12" s="1"/>
  <c r="AI899" i="8"/>
  <c r="AJ899" i="8" s="1"/>
  <c r="S899" i="12" s="1"/>
  <c r="AI863" i="8"/>
  <c r="AI725" i="8"/>
  <c r="AJ725" i="8" s="1"/>
  <c r="S725" i="12" s="1"/>
  <c r="AI539" i="8"/>
  <c r="AI527" i="8"/>
  <c r="AI485" i="8"/>
  <c r="AJ485" i="8" s="1"/>
  <c r="S485" i="12" s="1"/>
  <c r="AI455" i="8"/>
  <c r="AI431" i="8"/>
  <c r="AI353" i="8"/>
  <c r="AJ353" i="8" s="1"/>
  <c r="S353" i="12" s="1"/>
  <c r="AI335" i="8"/>
  <c r="AI323" i="8"/>
  <c r="AI293" i="8"/>
  <c r="AJ293" i="8" s="1"/>
  <c r="S293" i="12" s="1"/>
  <c r="AI251" i="8"/>
  <c r="AI233" i="8"/>
  <c r="AI221" i="8"/>
  <c r="AJ221" i="8" s="1"/>
  <c r="S221" i="12" s="1"/>
  <c r="AI209" i="8"/>
  <c r="AI167" i="8"/>
  <c r="AI155" i="8"/>
  <c r="AJ155" i="8" s="1"/>
  <c r="S155" i="12" s="1"/>
  <c r="AI137" i="8"/>
  <c r="AI559" i="8"/>
  <c r="AI553" i="8"/>
  <c r="AJ553" i="8" s="1"/>
  <c r="S553" i="12" s="1"/>
  <c r="AI493" i="8"/>
  <c r="AI457" i="8"/>
  <c r="AI421" i="8"/>
  <c r="AJ421" i="8" s="1"/>
  <c r="S421" i="12" s="1"/>
  <c r="AI397" i="8"/>
  <c r="AI361" i="8"/>
  <c r="AI295" i="8"/>
  <c r="AJ295" i="8" s="1"/>
  <c r="S295" i="12" s="1"/>
  <c r="AI235" i="8"/>
  <c r="AI217" i="8"/>
  <c r="AI175" i="8"/>
  <c r="AJ175" i="8" s="1"/>
  <c r="S175" i="12" s="1"/>
  <c r="AI374" i="8"/>
  <c r="AI266" i="8"/>
  <c r="AI558" i="8"/>
  <c r="AJ558" i="8" s="1"/>
  <c r="S558" i="12" s="1"/>
  <c r="AI414" i="8"/>
  <c r="AI372" i="8"/>
  <c r="AI336" i="8"/>
  <c r="AJ336" i="8" s="1"/>
  <c r="S336" i="12" s="1"/>
  <c r="AI324" i="8"/>
  <c r="AI312" i="8"/>
  <c r="AJ312" i="8" s="1"/>
  <c r="S312" i="12" s="1"/>
  <c r="AI288" i="8"/>
  <c r="AJ288" i="8" s="1"/>
  <c r="S288" i="12" s="1"/>
  <c r="AI276" i="8"/>
  <c r="AI222" i="8"/>
  <c r="AI210" i="8"/>
  <c r="AJ210" i="8" s="1"/>
  <c r="S210" i="12" s="1"/>
  <c r="AI198" i="8"/>
  <c r="AI144" i="8"/>
  <c r="AJ144" i="8" s="1"/>
  <c r="S144" i="12" s="1"/>
  <c r="AI362" i="8"/>
  <c r="AJ362" i="8" s="1"/>
  <c r="S362" i="12" s="1"/>
  <c r="AI1186" i="8"/>
  <c r="AI1138" i="8"/>
  <c r="AI1126" i="8"/>
  <c r="AJ1126" i="8" s="1"/>
  <c r="S1126" i="12" s="1"/>
  <c r="AI1066" i="8"/>
  <c r="AI1012" i="8"/>
  <c r="AI982" i="8"/>
  <c r="AJ982" i="8" s="1"/>
  <c r="S982" i="12" s="1"/>
  <c r="AI970" i="8"/>
  <c r="AI904" i="8"/>
  <c r="AI892" i="8"/>
  <c r="AJ892" i="8" s="1"/>
  <c r="S892" i="12" s="1"/>
  <c r="AI802" i="8"/>
  <c r="AI790" i="8"/>
  <c r="AI778" i="8"/>
  <c r="AJ778" i="8" s="1"/>
  <c r="S778" i="12" s="1"/>
  <c r="AI766" i="8"/>
  <c r="AI754" i="8"/>
  <c r="AJ754" i="8" s="1"/>
  <c r="S754" i="12" s="1"/>
  <c r="AI742" i="8"/>
  <c r="AJ742" i="8" s="1"/>
  <c r="S742" i="12" s="1"/>
  <c r="AI610" i="8"/>
  <c r="AI550" i="8"/>
  <c r="AI514" i="8"/>
  <c r="AJ514" i="8" s="1"/>
  <c r="S514" i="12" s="1"/>
  <c r="AI502" i="8"/>
  <c r="AI490" i="8"/>
  <c r="AI460" i="8"/>
  <c r="AJ460" i="8" s="1"/>
  <c r="S460" i="12" s="1"/>
  <c r="AI376" i="8"/>
  <c r="AI364" i="8"/>
  <c r="AI352" i="8"/>
  <c r="AJ352" i="8" s="1"/>
  <c r="S352" i="12" s="1"/>
  <c r="AI274" i="8"/>
  <c r="AI250" i="8"/>
  <c r="AI238" i="8"/>
  <c r="AJ238" i="8" s="1"/>
  <c r="S238" i="12" s="1"/>
  <c r="AI226" i="8"/>
  <c r="AI190" i="8"/>
  <c r="AI166" i="8"/>
  <c r="AJ166" i="8" s="1"/>
  <c r="S166" i="12" s="1"/>
  <c r="AI154" i="8"/>
  <c r="AI254" i="8"/>
  <c r="AI128" i="8"/>
  <c r="AJ128" i="8" s="1"/>
  <c r="S128" i="12" s="1"/>
  <c r="AI435" i="8"/>
  <c r="AI423" i="8"/>
  <c r="AI411" i="8"/>
  <c r="AJ411" i="8" s="1"/>
  <c r="S411" i="12" s="1"/>
  <c r="AI357" i="8"/>
  <c r="AI345" i="8"/>
  <c r="AJ345" i="8" s="1"/>
  <c r="S345" i="12" s="1"/>
  <c r="AI297" i="8"/>
  <c r="AJ297" i="8" s="1"/>
  <c r="S297" i="12" s="1"/>
  <c r="AI261" i="8"/>
  <c r="AI225" i="8"/>
  <c r="AI213" i="8"/>
  <c r="AJ213" i="8" s="1"/>
  <c r="S213" i="12" s="1"/>
  <c r="AI201" i="8"/>
  <c r="AI177" i="8"/>
  <c r="AI141" i="8"/>
  <c r="AJ141" i="8" s="1"/>
  <c r="S141" i="12" s="1"/>
  <c r="AI129" i="8"/>
  <c r="AI212" i="8"/>
  <c r="AI152" i="8"/>
  <c r="AJ152" i="8" s="1"/>
  <c r="S152" i="12" s="1"/>
  <c r="AI615" i="8"/>
  <c r="AI624" i="8"/>
  <c r="AI655" i="8"/>
  <c r="AJ655" i="8" s="1"/>
  <c r="S655" i="12" s="1"/>
  <c r="AI1199" i="8"/>
  <c r="AI1163" i="8"/>
  <c r="AI1151" i="8"/>
  <c r="AJ1151" i="8" s="1"/>
  <c r="S1151" i="12" s="1"/>
  <c r="AI1085" i="8"/>
  <c r="AI1203" i="8"/>
  <c r="AI1191" i="8"/>
  <c r="AJ1191" i="8" s="1"/>
  <c r="S1191" i="12" s="1"/>
  <c r="AI1149" i="8"/>
  <c r="AI287" i="8"/>
  <c r="AI1113" i="8"/>
  <c r="AJ1113" i="8" s="1"/>
  <c r="S1113" i="12" s="1"/>
  <c r="AI1101" i="8"/>
  <c r="AI1065" i="8"/>
  <c r="AI1053" i="8"/>
  <c r="AJ1053" i="8" s="1"/>
  <c r="S1053" i="12" s="1"/>
  <c r="AI1029" i="8"/>
  <c r="AI1017" i="8"/>
  <c r="AI1005" i="8"/>
  <c r="AJ1005" i="8" s="1"/>
  <c r="S1005" i="12" s="1"/>
  <c r="AI981" i="8"/>
  <c r="AI969" i="8"/>
  <c r="AI855" i="8"/>
  <c r="AJ855" i="8" s="1"/>
  <c r="S855" i="12" s="1"/>
  <c r="AI765" i="8"/>
  <c r="AI753" i="8"/>
  <c r="AI729" i="8"/>
  <c r="AJ729" i="8" s="1"/>
  <c r="S729" i="12" s="1"/>
  <c r="AI693" i="8"/>
  <c r="AI675" i="8"/>
  <c r="AI603" i="8"/>
  <c r="AJ603" i="8" s="1"/>
  <c r="S603" i="12" s="1"/>
  <c r="AI567" i="8"/>
  <c r="AI1148" i="8"/>
  <c r="AJ1148" i="8" s="1"/>
  <c r="S1148" i="12" s="1"/>
  <c r="AI1136" i="8"/>
  <c r="AJ1136" i="8" s="1"/>
  <c r="S1136" i="12" s="1"/>
  <c r="AI1124" i="8"/>
  <c r="AI1112" i="8"/>
  <c r="AI1100" i="8"/>
  <c r="AJ1100" i="8" s="1"/>
  <c r="S1100" i="12" s="1"/>
  <c r="AI1088" i="8"/>
  <c r="AI1076" i="8"/>
  <c r="AJ1076" i="8" s="1"/>
  <c r="S1076" i="12" s="1"/>
  <c r="AI1064" i="8"/>
  <c r="AJ1064" i="8" s="1"/>
  <c r="S1064" i="12" s="1"/>
  <c r="AI1052" i="8"/>
  <c r="AI902" i="8"/>
  <c r="AJ902" i="8" s="1"/>
  <c r="S902" i="12" s="1"/>
  <c r="AI890" i="8"/>
  <c r="AJ890" i="8" s="1"/>
  <c r="S890" i="12" s="1"/>
  <c r="AI878" i="8"/>
  <c r="AI866" i="8"/>
  <c r="AI704" i="8"/>
  <c r="AJ704" i="8" s="1"/>
  <c r="S704" i="12" s="1"/>
  <c r="AI602" i="8"/>
  <c r="AI566" i="8"/>
  <c r="AI554" i="8"/>
  <c r="AJ554" i="8" s="1"/>
  <c r="S554" i="12" s="1"/>
  <c r="AI1183" i="8"/>
  <c r="AI1171" i="8"/>
  <c r="AI1147" i="8"/>
  <c r="AJ1147" i="8" s="1"/>
  <c r="S1147" i="12" s="1"/>
  <c r="AI1087" i="8"/>
  <c r="AI1081" i="8"/>
  <c r="AJ1081" i="8" s="1"/>
  <c r="S1081" i="12" s="1"/>
  <c r="AI1069" i="8"/>
  <c r="AJ1069" i="8" s="1"/>
  <c r="S1069" i="12" s="1"/>
  <c r="AI1057" i="8"/>
  <c r="AI1015" i="8"/>
  <c r="AI985" i="8"/>
  <c r="AJ985" i="8" s="1"/>
  <c r="S985" i="12" s="1"/>
  <c r="AI955" i="8"/>
  <c r="AI943" i="8"/>
  <c r="AI907" i="8"/>
  <c r="AJ907" i="8" s="1"/>
  <c r="S907" i="12" s="1"/>
  <c r="AI871" i="8"/>
  <c r="AI865" i="8"/>
  <c r="AJ865" i="8" s="1"/>
  <c r="S865" i="12" s="1"/>
  <c r="AI853" i="8"/>
  <c r="AJ853" i="8" s="1"/>
  <c r="S853" i="12" s="1"/>
  <c r="AI841" i="8"/>
  <c r="AI775" i="8"/>
  <c r="AJ775" i="8" s="1"/>
  <c r="S775" i="12" s="1"/>
  <c r="AI757" i="8"/>
  <c r="AJ757" i="8" s="1"/>
  <c r="S757" i="12" s="1"/>
  <c r="AI745" i="8"/>
  <c r="AI733" i="8"/>
  <c r="AI721" i="8"/>
  <c r="AJ721" i="8" s="1"/>
  <c r="S721" i="12" s="1"/>
  <c r="AI709" i="8"/>
  <c r="AI661" i="8"/>
  <c r="AI631" i="8"/>
  <c r="AJ631" i="8" s="1"/>
  <c r="S631" i="12" s="1"/>
  <c r="AI1206" i="8"/>
  <c r="AI1188" i="8"/>
  <c r="AJ1188" i="8" s="1"/>
  <c r="S1188" i="12" s="1"/>
  <c r="AI1044" i="8"/>
  <c r="AJ1044" i="8" s="1"/>
  <c r="S1044" i="12" s="1"/>
  <c r="AI1032" i="8"/>
  <c r="AI1020" i="8"/>
  <c r="AJ1020" i="8" s="1"/>
  <c r="S1020" i="12" s="1"/>
  <c r="AI978" i="8"/>
  <c r="AJ978" i="8" s="1"/>
  <c r="S978" i="12" s="1"/>
  <c r="AI966" i="8"/>
  <c r="AI930" i="8"/>
  <c r="AI912" i="8"/>
  <c r="AJ912" i="8" s="1"/>
  <c r="S912" i="12" s="1"/>
  <c r="AI864" i="8"/>
  <c r="AI852" i="8"/>
  <c r="AI828" i="8"/>
  <c r="AJ828" i="8" s="1"/>
  <c r="S828" i="12" s="1"/>
  <c r="AI786" i="8"/>
  <c r="AI774" i="8"/>
  <c r="AI744" i="8"/>
  <c r="AJ744" i="8" s="1"/>
  <c r="S744" i="12" s="1"/>
  <c r="AI732" i="8"/>
  <c r="AI702" i="8"/>
  <c r="AJ702" i="8" s="1"/>
  <c r="S702" i="12" s="1"/>
  <c r="AI690" i="8"/>
  <c r="AJ690" i="8" s="1"/>
  <c r="S690" i="12" s="1"/>
  <c r="AI678" i="8"/>
  <c r="AI666" i="8"/>
  <c r="AI648" i="8"/>
  <c r="AJ648" i="8" s="1"/>
  <c r="S648" i="12" s="1"/>
  <c r="AI606" i="8"/>
  <c r="AI977" i="8"/>
  <c r="AI929" i="8"/>
  <c r="AJ929" i="8" s="1"/>
  <c r="S929" i="12" s="1"/>
  <c r="AI917" i="8"/>
  <c r="AI881" i="8"/>
  <c r="AJ881" i="8" s="1"/>
  <c r="S881" i="12" s="1"/>
  <c r="AI833" i="8"/>
  <c r="AJ833" i="8" s="1"/>
  <c r="S833" i="12" s="1"/>
  <c r="AI821" i="8"/>
  <c r="AJ821" i="8" s="1"/>
  <c r="S821" i="12" s="1"/>
  <c r="AI809" i="8"/>
  <c r="AI797" i="8"/>
  <c r="AJ797" i="8" s="1"/>
  <c r="S797" i="12" s="1"/>
  <c r="AI785" i="8"/>
  <c r="AI749" i="8"/>
  <c r="AI737" i="8"/>
  <c r="AJ737" i="8" s="1"/>
  <c r="S737" i="12" s="1"/>
  <c r="AI659" i="8"/>
  <c r="AI623" i="8"/>
  <c r="AI575" i="8"/>
  <c r="AJ575" i="8" s="1"/>
  <c r="S575" i="12" s="1"/>
  <c r="AI563" i="8"/>
  <c r="AI509" i="8"/>
  <c r="AJ509" i="8" s="1"/>
  <c r="S509" i="12" s="1"/>
  <c r="AI467" i="8"/>
  <c r="AJ467" i="8" s="1"/>
  <c r="S467" i="12" s="1"/>
  <c r="AI443" i="8"/>
  <c r="AI413" i="8"/>
  <c r="AI401" i="8"/>
  <c r="AJ401" i="8" s="1"/>
  <c r="S401" i="12" s="1"/>
  <c r="AI383" i="8"/>
  <c r="AI305" i="8"/>
  <c r="AJ305" i="8" s="1"/>
  <c r="S305" i="12" s="1"/>
  <c r="AI215" i="8"/>
  <c r="AJ215" i="8" s="1"/>
  <c r="S215" i="12" s="1"/>
  <c r="AI179" i="8"/>
  <c r="AI161" i="8"/>
  <c r="AI595" i="8"/>
  <c r="AJ595" i="8" s="1"/>
  <c r="S595" i="12" s="1"/>
  <c r="AI577" i="8"/>
  <c r="AI541" i="8"/>
  <c r="AI475" i="8"/>
  <c r="AJ475" i="8" s="1"/>
  <c r="S475" i="12" s="1"/>
  <c r="AI409" i="8"/>
  <c r="AI367" i="8"/>
  <c r="AI343" i="8"/>
  <c r="AJ343" i="8" s="1"/>
  <c r="S343" i="12" s="1"/>
  <c r="AI277" i="8"/>
  <c r="AI259" i="8"/>
  <c r="AJ259" i="8" s="1"/>
  <c r="S259" i="12" s="1"/>
  <c r="AI241" i="8"/>
  <c r="AJ241" i="8" s="1"/>
  <c r="S241" i="12" s="1"/>
  <c r="AI157" i="8"/>
  <c r="AI151" i="8"/>
  <c r="AI486" i="8"/>
  <c r="AJ486" i="8" s="1"/>
  <c r="S486" i="12" s="1"/>
  <c r="AI474" i="8"/>
  <c r="AI438" i="8"/>
  <c r="AJ438" i="8" s="1"/>
  <c r="S438" i="12" s="1"/>
  <c r="AI426" i="8"/>
  <c r="AJ426" i="8" s="1"/>
  <c r="S426" i="12" s="1"/>
  <c r="AI402" i="8"/>
  <c r="AI354" i="8"/>
  <c r="AJ354" i="8" s="1"/>
  <c r="S354" i="12" s="1"/>
  <c r="AI252" i="8"/>
  <c r="AJ252" i="8" s="1"/>
  <c r="S252" i="12" s="1"/>
  <c r="AI174" i="8"/>
  <c r="AI162" i="8"/>
  <c r="AI224" i="8"/>
  <c r="AJ224" i="8" s="1"/>
  <c r="S224" i="12" s="1"/>
  <c r="AI140" i="8"/>
  <c r="AI380" i="8"/>
  <c r="AI326" i="8"/>
  <c r="AJ326" i="8" s="1"/>
  <c r="S326" i="12" s="1"/>
  <c r="AI260" i="8"/>
  <c r="AI1204" i="8"/>
  <c r="AI1156" i="8"/>
  <c r="AJ1156" i="8" s="1"/>
  <c r="S1156" i="12" s="1"/>
  <c r="AI1096" i="8"/>
  <c r="AI1078" i="8"/>
  <c r="AI1054" i="8"/>
  <c r="AJ1054" i="8" s="1"/>
  <c r="S1054" i="12" s="1"/>
  <c r="AI1042" i="8"/>
  <c r="AI1030" i="8"/>
  <c r="AI958" i="8"/>
  <c r="AJ958" i="8" s="1"/>
  <c r="S958" i="12" s="1"/>
  <c r="AI868" i="8"/>
  <c r="AI856" i="8"/>
  <c r="AI844" i="8"/>
  <c r="AJ844" i="8" s="1"/>
  <c r="S844" i="12" s="1"/>
  <c r="AI832" i="8"/>
  <c r="AI820" i="8"/>
  <c r="AI808" i="8"/>
  <c r="AJ808" i="8" s="1"/>
  <c r="S808" i="12" s="1"/>
  <c r="AI652" i="8"/>
  <c r="AI640" i="8"/>
  <c r="AI580" i="8"/>
  <c r="AJ580" i="8" s="1"/>
  <c r="S580" i="12" s="1"/>
  <c r="AI568" i="8"/>
  <c r="AI532" i="8"/>
  <c r="AI478" i="8"/>
  <c r="AJ478" i="8" s="1"/>
  <c r="S478" i="12" s="1"/>
  <c r="AI448" i="8"/>
  <c r="AI424" i="8"/>
  <c r="AI328" i="8"/>
  <c r="AJ328" i="8" s="1"/>
  <c r="S328" i="12" s="1"/>
  <c r="AI178" i="8"/>
  <c r="AI142" i="8"/>
  <c r="AJ142" i="8" s="1"/>
  <c r="S142" i="12" s="1"/>
  <c r="AI130" i="8"/>
  <c r="AJ130" i="8" s="1"/>
  <c r="S130" i="12" s="1"/>
  <c r="AI314" i="8"/>
  <c r="AI194" i="8"/>
  <c r="AI447" i="8"/>
  <c r="AJ447" i="8" s="1"/>
  <c r="S447" i="12" s="1"/>
  <c r="AI399" i="8"/>
  <c r="AI387" i="8"/>
  <c r="AI375" i="8"/>
  <c r="AJ375" i="8" s="1"/>
  <c r="S375" i="12" s="1"/>
  <c r="AI279" i="8"/>
  <c r="AI249" i="8"/>
  <c r="AJ249" i="8" s="1"/>
  <c r="S249" i="12" s="1"/>
  <c r="AI237" i="8"/>
  <c r="AJ237" i="8" s="1"/>
  <c r="S237" i="12" s="1"/>
  <c r="AI189" i="8"/>
  <c r="AI530" i="8"/>
  <c r="AI319" i="8"/>
  <c r="AJ319" i="8" s="1"/>
  <c r="S319" i="12" s="1"/>
  <c r="AI507" i="8"/>
  <c r="AI660" i="8"/>
  <c r="AI1193" i="8"/>
  <c r="AJ1193" i="8" s="1"/>
  <c r="S1193" i="12" s="1"/>
  <c r="AI1175" i="8"/>
  <c r="AI1197" i="8"/>
  <c r="AI1137" i="8"/>
  <c r="AJ1137" i="8" s="1"/>
  <c r="S1137" i="12" s="1"/>
  <c r="AI1119" i="8"/>
  <c r="AI1077" i="8"/>
  <c r="AJ1077" i="8" s="1"/>
  <c r="S1077" i="12" s="1"/>
  <c r="AI1041" i="8"/>
  <c r="AJ1041" i="8" s="1"/>
  <c r="S1041" i="12" s="1"/>
  <c r="AI939" i="8"/>
  <c r="AI927" i="8"/>
  <c r="AI915" i="8"/>
  <c r="AJ915" i="8" s="1"/>
  <c r="S915" i="12" s="1"/>
  <c r="AI903" i="8"/>
  <c r="AI891" i="8"/>
  <c r="AI867" i="8"/>
  <c r="AJ867" i="8" s="1"/>
  <c r="S867" i="12" s="1"/>
  <c r="AI801" i="8"/>
  <c r="AI789" i="8"/>
  <c r="AJ789" i="8" s="1"/>
  <c r="S789" i="12" s="1"/>
  <c r="AI777" i="8"/>
  <c r="AJ777" i="8" s="1"/>
  <c r="S777" i="12" s="1"/>
  <c r="AI741" i="8"/>
  <c r="AI717" i="8"/>
  <c r="AI705" i="8"/>
  <c r="AJ705" i="8" s="1"/>
  <c r="S705" i="12" s="1"/>
  <c r="AI681" i="8"/>
  <c r="AI639" i="8"/>
  <c r="AI543" i="8"/>
  <c r="AJ543" i="8" s="1"/>
  <c r="S543" i="12" s="1"/>
  <c r="AI1208" i="8"/>
  <c r="AI1196" i="8"/>
  <c r="AI1184" i="8"/>
  <c r="AJ1184" i="8" s="1"/>
  <c r="S1184" i="12" s="1"/>
  <c r="AI1172" i="8"/>
  <c r="AI1160" i="8"/>
  <c r="AJ1160" i="8" s="1"/>
  <c r="S1160" i="12" s="1"/>
  <c r="AI992" i="8"/>
  <c r="AJ992" i="8" s="1"/>
  <c r="S992" i="12" s="1"/>
  <c r="AI920" i="8"/>
  <c r="AI728" i="8"/>
  <c r="AI716" i="8"/>
  <c r="AJ716" i="8" s="1"/>
  <c r="S716" i="12" s="1"/>
  <c r="AI614" i="8"/>
  <c r="AI590" i="8"/>
  <c r="AJ590" i="8" s="1"/>
  <c r="S590" i="12" s="1"/>
  <c r="AI578" i="8"/>
  <c r="AJ578" i="8" s="1"/>
  <c r="S578" i="12" s="1"/>
  <c r="AI1117" i="8"/>
  <c r="AI1045" i="8"/>
  <c r="AI1033" i="8"/>
  <c r="AJ1033" i="8" s="1"/>
  <c r="S1033" i="12" s="1"/>
  <c r="AI1003" i="8"/>
  <c r="AI973" i="8"/>
  <c r="AI925" i="8"/>
  <c r="AJ925" i="8" s="1"/>
  <c r="S925" i="12" s="1"/>
  <c r="AI913" i="8"/>
  <c r="AI877" i="8"/>
  <c r="AJ877" i="8" s="1"/>
  <c r="S877" i="12" s="1"/>
  <c r="AI805" i="8"/>
  <c r="AJ805" i="8" s="1"/>
  <c r="S805" i="12" s="1"/>
  <c r="AI787" i="8"/>
  <c r="AI763" i="8"/>
  <c r="AI685" i="8"/>
  <c r="AJ685" i="8" s="1"/>
  <c r="S685" i="12" s="1"/>
  <c r="AI667" i="8"/>
  <c r="AI643" i="8"/>
  <c r="AI1158" i="8"/>
  <c r="AJ1158" i="8" s="1"/>
  <c r="S1158" i="12" s="1"/>
  <c r="AI1140" i="8"/>
  <c r="AI1086" i="8"/>
  <c r="AJ1086" i="8" s="1"/>
  <c r="S1086" i="12" s="1"/>
  <c r="AI1074" i="8"/>
  <c r="AJ1074" i="8" s="1"/>
  <c r="S1074" i="12" s="1"/>
  <c r="AI1062" i="8"/>
  <c r="AI984" i="8"/>
  <c r="AJ984" i="8" s="1"/>
  <c r="S984" i="12" s="1"/>
  <c r="AI942" i="8"/>
  <c r="AJ942" i="8" s="1"/>
  <c r="S942" i="12" s="1"/>
  <c r="AI894" i="8"/>
  <c r="AI882" i="8"/>
  <c r="AI840" i="8"/>
  <c r="AJ840" i="8" s="1"/>
  <c r="S840" i="12" s="1"/>
  <c r="AI756" i="8"/>
  <c r="AI714" i="8"/>
  <c r="AI582" i="8"/>
  <c r="AJ582" i="8" s="1"/>
  <c r="S582" i="12" s="1"/>
  <c r="AI564" i="8"/>
  <c r="AI1079" i="8"/>
  <c r="AI1001" i="8"/>
  <c r="AJ1001" i="8" s="1"/>
  <c r="S1001" i="12" s="1"/>
  <c r="AI989" i="8"/>
  <c r="AI959" i="8"/>
  <c r="AJ959" i="8" s="1"/>
  <c r="S959" i="12" s="1"/>
  <c r="AI947" i="8"/>
  <c r="AJ947" i="8" s="1"/>
  <c r="S947" i="12" s="1"/>
  <c r="AI893" i="8"/>
  <c r="AI851" i="8"/>
  <c r="AI773" i="8"/>
  <c r="AJ773" i="8" s="1"/>
  <c r="S773" i="12" s="1"/>
  <c r="AI761" i="8"/>
  <c r="AI719" i="8"/>
  <c r="AI707" i="8"/>
  <c r="AJ707" i="8" s="1"/>
  <c r="S707" i="12" s="1"/>
  <c r="AI695" i="8"/>
  <c r="AI671" i="8"/>
  <c r="AJ671" i="8" s="1"/>
  <c r="S671" i="12" s="1"/>
  <c r="AI647" i="8"/>
  <c r="AJ647" i="8" s="1"/>
  <c r="S647" i="12" s="1"/>
  <c r="AI635" i="8"/>
  <c r="AI611" i="8"/>
  <c r="AI599" i="8"/>
  <c r="AJ599" i="8" s="1"/>
  <c r="S599" i="12" s="1"/>
  <c r="AI545" i="8"/>
  <c r="AI533" i="8"/>
  <c r="AI521" i="8"/>
  <c r="AJ521" i="8" s="1"/>
  <c r="S521" i="12" s="1"/>
  <c r="AI503" i="8"/>
  <c r="AI479" i="8"/>
  <c r="AI425" i="8"/>
  <c r="AJ425" i="8" s="1"/>
  <c r="S425" i="12" s="1"/>
  <c r="AI365" i="8"/>
  <c r="AI347" i="8"/>
  <c r="AI281" i="8"/>
  <c r="AJ281" i="8" s="1"/>
  <c r="S281" i="12" s="1"/>
  <c r="AI263" i="8"/>
  <c r="AI245" i="8"/>
  <c r="AI203" i="8"/>
  <c r="AJ203" i="8" s="1"/>
  <c r="S203" i="12" s="1"/>
  <c r="AI191" i="8"/>
  <c r="AI149" i="8"/>
  <c r="AI583" i="8"/>
  <c r="AJ583" i="8" s="1"/>
  <c r="S583" i="12" s="1"/>
  <c r="AI529" i="8"/>
  <c r="AI511" i="8"/>
  <c r="AI445" i="8"/>
  <c r="AJ445" i="8" s="1"/>
  <c r="S445" i="12" s="1"/>
  <c r="AI373" i="8"/>
  <c r="AI283" i="8"/>
  <c r="AI229" i="8"/>
  <c r="AJ229" i="8" s="1"/>
  <c r="S229" i="12" s="1"/>
  <c r="AI223" i="8"/>
  <c r="AI193" i="8"/>
  <c r="AI181" i="8"/>
  <c r="AJ181" i="8" s="1"/>
  <c r="S181" i="12" s="1"/>
  <c r="AI127" i="8"/>
  <c r="AI500" i="8"/>
  <c r="AI452" i="8"/>
  <c r="AJ452" i="8" s="1"/>
  <c r="S452" i="12" s="1"/>
  <c r="AI320" i="8"/>
  <c r="AI188" i="8"/>
  <c r="AI134" i="8"/>
  <c r="AJ134" i="8" s="1"/>
  <c r="S134" i="12" s="1"/>
  <c r="AI546" i="8"/>
  <c r="AI534" i="8"/>
  <c r="AJ534" i="8" s="1"/>
  <c r="S534" i="12" s="1"/>
  <c r="AI522" i="8"/>
  <c r="AJ522" i="8" s="1"/>
  <c r="S522" i="12" s="1"/>
  <c r="AI510" i="8"/>
  <c r="AI498" i="8"/>
  <c r="AJ498" i="8" s="1"/>
  <c r="S498" i="12" s="1"/>
  <c r="AI456" i="8"/>
  <c r="AJ456" i="8" s="1"/>
  <c r="S456" i="12" s="1"/>
  <c r="AI390" i="8"/>
  <c r="AI306" i="8"/>
  <c r="AI264" i="8"/>
  <c r="AJ264" i="8" s="1"/>
  <c r="S264" i="12" s="1"/>
  <c r="AI240" i="8"/>
  <c r="AI228" i="8"/>
  <c r="AJ228" i="8" s="1"/>
  <c r="S228" i="12" s="1"/>
  <c r="AI192" i="8"/>
  <c r="AJ192" i="8" s="1"/>
  <c r="S192" i="12" s="1"/>
  <c r="AI138" i="8"/>
  <c r="AI126" i="8"/>
  <c r="AJ126" i="8" s="1"/>
  <c r="S126" i="12" s="1"/>
  <c r="AI524" i="8"/>
  <c r="AJ524" i="8" s="1"/>
  <c r="S524" i="12" s="1"/>
  <c r="AI488" i="8"/>
  <c r="AI428" i="8"/>
  <c r="AI308" i="8"/>
  <c r="AJ308" i="8" s="1"/>
  <c r="S308" i="12" s="1"/>
  <c r="AI170" i="8"/>
  <c r="AI470" i="8"/>
  <c r="AI1174" i="8"/>
  <c r="AJ1174" i="8" s="1"/>
  <c r="S1174" i="12" s="1"/>
  <c r="AI1162" i="8"/>
  <c r="AI1114" i="8"/>
  <c r="AI1000" i="8"/>
  <c r="AJ1000" i="8" s="1"/>
  <c r="S1000" i="12" s="1"/>
  <c r="AI988" i="8"/>
  <c r="AI946" i="8"/>
  <c r="AJ946" i="8" s="1"/>
  <c r="S946" i="12" s="1"/>
  <c r="AI934" i="8"/>
  <c r="AJ934" i="8" s="1"/>
  <c r="S934" i="12" s="1"/>
  <c r="AI922" i="8"/>
  <c r="AI730" i="8"/>
  <c r="AI718" i="8"/>
  <c r="AJ718" i="8" s="1"/>
  <c r="S718" i="12" s="1"/>
  <c r="AI706" i="8"/>
  <c r="AI694" i="8"/>
  <c r="AI682" i="8"/>
  <c r="AJ682" i="8" s="1"/>
  <c r="S682" i="12" s="1"/>
  <c r="AI670" i="8"/>
  <c r="AI628" i="8"/>
  <c r="AI598" i="8"/>
  <c r="AJ598" i="8" s="1"/>
  <c r="S598" i="12" s="1"/>
  <c r="AI556" i="8"/>
  <c r="AI436" i="8"/>
  <c r="AJ436" i="8" s="1"/>
  <c r="S436" i="12" s="1"/>
  <c r="AI412" i="8"/>
  <c r="AJ412" i="8" s="1"/>
  <c r="S412" i="12" s="1"/>
  <c r="AI400" i="8"/>
  <c r="AI388" i="8"/>
  <c r="AI340" i="8"/>
  <c r="AJ340" i="8" s="1"/>
  <c r="S340" i="12" s="1"/>
  <c r="AI316" i="8"/>
  <c r="AI304" i="8"/>
  <c r="AI292" i="8"/>
  <c r="AJ292" i="8" s="1"/>
  <c r="S292" i="12" s="1"/>
  <c r="AI268" i="8"/>
  <c r="AI244" i="8"/>
  <c r="AJ244" i="8" s="1"/>
  <c r="S244" i="12" s="1"/>
  <c r="AI220" i="8"/>
  <c r="AJ220" i="8" s="1"/>
  <c r="S220" i="12" s="1"/>
  <c r="AI208" i="8"/>
  <c r="AI160" i="8"/>
  <c r="AJ160" i="8" s="1"/>
  <c r="S160" i="12" s="1"/>
  <c r="AI482" i="8"/>
  <c r="AJ482" i="8" s="1"/>
  <c r="S482" i="12" s="1"/>
  <c r="AI416" i="8"/>
  <c r="AI495" i="8"/>
  <c r="AI483" i="8"/>
  <c r="AJ483" i="8" s="1"/>
  <c r="S483" i="12" s="1"/>
  <c r="AI471" i="8"/>
  <c r="AI459" i="8"/>
  <c r="AJ459" i="8" s="1"/>
  <c r="S459" i="12" s="1"/>
  <c r="AI363" i="8"/>
  <c r="AJ363" i="8" s="1"/>
  <c r="S363" i="12" s="1"/>
  <c r="AI339" i="8"/>
  <c r="AI327" i="8"/>
  <c r="AI315" i="8"/>
  <c r="AJ315" i="8" s="1"/>
  <c r="S315" i="12" s="1"/>
  <c r="AI303" i="8"/>
  <c r="AI171" i="8"/>
  <c r="AI159" i="8"/>
  <c r="AJ159" i="8" s="1"/>
  <c r="S159" i="12" s="1"/>
  <c r="AI147" i="8"/>
  <c r="AI123" i="8"/>
  <c r="AI494" i="8"/>
  <c r="AJ494" i="8" s="1"/>
  <c r="S494" i="12" s="1"/>
  <c r="AI434" i="8"/>
  <c r="AI368" i="8"/>
  <c r="AI302" i="8"/>
  <c r="AJ302" i="8" s="1"/>
  <c r="S302" i="12" s="1"/>
  <c r="AI182" i="8"/>
  <c r="AI1209" i="8"/>
  <c r="Q19" i="11"/>
  <c r="I46" i="19"/>
  <c r="AB57" i="19" s="1"/>
  <c r="P46" i="19"/>
  <c r="AI1187" i="8"/>
  <c r="AI1145" i="8"/>
  <c r="AJ1145" i="8" s="1"/>
  <c r="S1145" i="12" s="1"/>
  <c r="AI1121" i="8"/>
  <c r="AJ1121" i="8" s="1"/>
  <c r="S1121" i="12" s="1"/>
  <c r="AI1109" i="8"/>
  <c r="AI1097" i="8"/>
  <c r="AJ1097" i="8" s="1"/>
  <c r="S1097" i="12" s="1"/>
  <c r="AI1179" i="8"/>
  <c r="AJ1179" i="8" s="1"/>
  <c r="S1179" i="12" s="1"/>
  <c r="AI1167" i="8"/>
  <c r="AJ1167" i="8" s="1"/>
  <c r="S1167" i="12" s="1"/>
  <c r="AI951" i="8"/>
  <c r="AJ951" i="8" s="1"/>
  <c r="S951" i="12" s="1"/>
  <c r="AI879" i="8"/>
  <c r="AJ879" i="8" s="1"/>
  <c r="S879" i="12" s="1"/>
  <c r="AI849" i="8"/>
  <c r="AI837" i="8"/>
  <c r="AJ837" i="8" s="1"/>
  <c r="S837" i="12" s="1"/>
  <c r="AI825" i="8"/>
  <c r="AJ825" i="8" s="1"/>
  <c r="S825" i="12" s="1"/>
  <c r="AI813" i="8"/>
  <c r="AI621" i="8"/>
  <c r="AJ621" i="8" s="1"/>
  <c r="S621" i="12" s="1"/>
  <c r="AI585" i="8"/>
  <c r="AJ585" i="8" s="1"/>
  <c r="S585" i="12" s="1"/>
  <c r="AI561" i="8"/>
  <c r="AJ561" i="8" s="1"/>
  <c r="S561" i="12" s="1"/>
  <c r="AI513" i="8"/>
  <c r="AJ513" i="8" s="1"/>
  <c r="S513" i="12" s="1"/>
  <c r="AI1040" i="8"/>
  <c r="AJ1040" i="8" s="1"/>
  <c r="S1040" i="12" s="1"/>
  <c r="AI1028" i="8"/>
  <c r="AI1016" i="8"/>
  <c r="AJ1016" i="8" s="1"/>
  <c r="S1016" i="12" s="1"/>
  <c r="AI1004" i="8"/>
  <c r="AJ1004" i="8" s="1"/>
  <c r="S1004" i="12" s="1"/>
  <c r="AI980" i="8"/>
  <c r="AI968" i="8"/>
  <c r="AJ968" i="8" s="1"/>
  <c r="S968" i="12" s="1"/>
  <c r="AI956" i="8"/>
  <c r="AJ956" i="8" s="1"/>
  <c r="S956" i="12" s="1"/>
  <c r="AI944" i="8"/>
  <c r="AJ944" i="8" s="1"/>
  <c r="S944" i="12" s="1"/>
  <c r="AI932" i="8"/>
  <c r="AJ932" i="8" s="1"/>
  <c r="S932" i="12" s="1"/>
  <c r="AI848" i="8"/>
  <c r="AJ848" i="8" s="1"/>
  <c r="S848" i="12" s="1"/>
  <c r="AI836" i="8"/>
  <c r="AI824" i="8"/>
  <c r="AJ824" i="8" s="1"/>
  <c r="S824" i="12" s="1"/>
  <c r="AI812" i="8"/>
  <c r="AJ812" i="8" s="1"/>
  <c r="S812" i="12" s="1"/>
  <c r="AI800" i="8"/>
  <c r="AI788" i="8"/>
  <c r="AJ788" i="8" s="1"/>
  <c r="S788" i="12" s="1"/>
  <c r="AI776" i="8"/>
  <c r="AJ776" i="8" s="1"/>
  <c r="S776" i="12" s="1"/>
  <c r="AI764" i="8"/>
  <c r="AJ764" i="8" s="1"/>
  <c r="S764" i="12" s="1"/>
  <c r="AI752" i="8"/>
  <c r="AJ752" i="8" s="1"/>
  <c r="S752" i="12" s="1"/>
  <c r="AJ740" i="8"/>
  <c r="S740" i="12" s="1"/>
  <c r="AI740" i="8"/>
  <c r="AI698" i="8"/>
  <c r="AI686" i="8"/>
  <c r="AJ686" i="8" s="1"/>
  <c r="S686" i="12" s="1"/>
  <c r="AI674" i="8"/>
  <c r="AJ674" i="8" s="1"/>
  <c r="S674" i="12" s="1"/>
  <c r="AI650" i="8"/>
  <c r="AJ638" i="8"/>
  <c r="S638" i="12" s="1"/>
  <c r="AI638" i="8"/>
  <c r="AI626" i="8"/>
  <c r="AJ626" i="8" s="1"/>
  <c r="S626" i="12" s="1"/>
  <c r="AI1201" i="8"/>
  <c r="AJ1201" i="8" s="1"/>
  <c r="S1201" i="12" s="1"/>
  <c r="AI1165" i="8"/>
  <c r="AJ1165" i="8" s="1"/>
  <c r="S1165" i="12" s="1"/>
  <c r="AI1135" i="8"/>
  <c r="AJ1135" i="8" s="1"/>
  <c r="S1135" i="12" s="1"/>
  <c r="AI1105" i="8"/>
  <c r="AI1093" i="8"/>
  <c r="AJ1093" i="8" s="1"/>
  <c r="S1093" i="12" s="1"/>
  <c r="AI991" i="8"/>
  <c r="AJ991" i="8" s="1"/>
  <c r="S991" i="12" s="1"/>
  <c r="AI961" i="8"/>
  <c r="AI931" i="8"/>
  <c r="AJ931" i="8" s="1"/>
  <c r="S931" i="12" s="1"/>
  <c r="AI895" i="8"/>
  <c r="AJ895" i="8" s="1"/>
  <c r="S895" i="12" s="1"/>
  <c r="AI883" i="8"/>
  <c r="AJ883" i="8" s="1"/>
  <c r="S883" i="12" s="1"/>
  <c r="AI829" i="8"/>
  <c r="AJ829" i="8" s="1"/>
  <c r="S829" i="12" s="1"/>
  <c r="AI817" i="8"/>
  <c r="AJ817" i="8" s="1"/>
  <c r="S817" i="12" s="1"/>
  <c r="AI739" i="8"/>
  <c r="AI703" i="8"/>
  <c r="AJ703" i="8" s="1"/>
  <c r="S703" i="12" s="1"/>
  <c r="AI594" i="8"/>
  <c r="AJ594" i="8" s="1"/>
  <c r="S594" i="12" s="1"/>
  <c r="AI1176" i="8"/>
  <c r="AI1146" i="8"/>
  <c r="AJ1146" i="8" s="1"/>
  <c r="S1146" i="12" s="1"/>
  <c r="AI1128" i="8"/>
  <c r="AJ1128" i="8" s="1"/>
  <c r="S1128" i="12" s="1"/>
  <c r="AI1116" i="8"/>
  <c r="AJ1116" i="8" s="1"/>
  <c r="S1116" i="12" s="1"/>
  <c r="AI1104" i="8"/>
  <c r="AJ1104" i="8" s="1"/>
  <c r="S1104" i="12" s="1"/>
  <c r="AI1014" i="8"/>
  <c r="AJ1014" i="8" s="1"/>
  <c r="S1014" i="12" s="1"/>
  <c r="AI1002" i="8"/>
  <c r="AI960" i="8"/>
  <c r="AJ960" i="8" s="1"/>
  <c r="S960" i="12" s="1"/>
  <c r="AI918" i="8"/>
  <c r="AJ918" i="8" s="1"/>
  <c r="S918" i="12" s="1"/>
  <c r="AI906" i="8"/>
  <c r="AI822" i="8"/>
  <c r="AJ822" i="8" s="1"/>
  <c r="S822" i="12" s="1"/>
  <c r="AI810" i="8"/>
  <c r="AJ810" i="8" s="1"/>
  <c r="S810" i="12" s="1"/>
  <c r="AI798" i="8"/>
  <c r="AJ798" i="8" s="1"/>
  <c r="S798" i="12" s="1"/>
  <c r="AI762" i="8"/>
  <c r="AJ762" i="8" s="1"/>
  <c r="S762" i="12" s="1"/>
  <c r="AI672" i="8"/>
  <c r="AJ672" i="8" s="1"/>
  <c r="S672" i="12" s="1"/>
  <c r="AI642" i="8"/>
  <c r="AI618" i="8"/>
  <c r="AJ618" i="8" s="1"/>
  <c r="S618" i="12" s="1"/>
  <c r="AI1055" i="8"/>
  <c r="AJ1055" i="8" s="1"/>
  <c r="S1055" i="12" s="1"/>
  <c r="AI1043" i="8"/>
  <c r="AI1031" i="8"/>
  <c r="AJ1031" i="8" s="1"/>
  <c r="S1031" i="12" s="1"/>
  <c r="AI1019" i="8"/>
  <c r="AJ1019" i="8" s="1"/>
  <c r="S1019" i="12" s="1"/>
  <c r="AI905" i="8"/>
  <c r="AJ905" i="8" s="1"/>
  <c r="S905" i="12" s="1"/>
  <c r="AI869" i="8"/>
  <c r="AJ869" i="8" s="1"/>
  <c r="S869" i="12" s="1"/>
  <c r="AI839" i="8"/>
  <c r="AJ839" i="8" s="1"/>
  <c r="S839" i="12" s="1"/>
  <c r="AI755" i="8"/>
  <c r="AI731" i="8"/>
  <c r="AJ731" i="8" s="1"/>
  <c r="S731" i="12" s="1"/>
  <c r="AI683" i="8"/>
  <c r="AJ683" i="8" s="1"/>
  <c r="S683" i="12" s="1"/>
  <c r="AI665" i="8"/>
  <c r="AI557" i="8"/>
  <c r="AJ557" i="8" s="1"/>
  <c r="S557" i="12" s="1"/>
  <c r="AI491" i="8"/>
  <c r="AJ491" i="8" s="1"/>
  <c r="S491" i="12" s="1"/>
  <c r="AI461" i="8"/>
  <c r="AI437" i="8"/>
  <c r="AJ437" i="8" s="1"/>
  <c r="S437" i="12" s="1"/>
  <c r="AI407" i="8"/>
  <c r="AJ407" i="8" s="1"/>
  <c r="S407" i="12" s="1"/>
  <c r="AI395" i="8"/>
  <c r="AI377" i="8"/>
  <c r="AJ377" i="8" s="1"/>
  <c r="S377" i="12" s="1"/>
  <c r="AI329" i="8"/>
  <c r="AJ329" i="8" s="1"/>
  <c r="S329" i="12" s="1"/>
  <c r="AI317" i="8"/>
  <c r="AI299" i="8"/>
  <c r="AJ299" i="8" s="1"/>
  <c r="S299" i="12" s="1"/>
  <c r="AI197" i="8"/>
  <c r="AJ197" i="8" s="1"/>
  <c r="S197" i="12" s="1"/>
  <c r="AI131" i="8"/>
  <c r="AI601" i="8"/>
  <c r="AJ601" i="8" s="1"/>
  <c r="S601" i="12" s="1"/>
  <c r="AI565" i="8"/>
  <c r="AJ565" i="8" s="1"/>
  <c r="S565" i="12" s="1"/>
  <c r="AI547" i="8"/>
  <c r="AI517" i="8"/>
  <c r="AJ517" i="8" s="1"/>
  <c r="S517" i="12" s="1"/>
  <c r="AI463" i="8"/>
  <c r="AJ463" i="8" s="1"/>
  <c r="S463" i="12" s="1"/>
  <c r="AI427" i="8"/>
  <c r="AJ427" i="8" s="1"/>
  <c r="S427" i="12" s="1"/>
  <c r="AI415" i="8"/>
  <c r="AJ415" i="8" s="1"/>
  <c r="S415" i="12" s="1"/>
  <c r="AI403" i="8"/>
  <c r="AJ403" i="8" s="1"/>
  <c r="S403" i="12" s="1"/>
  <c r="AI379" i="8"/>
  <c r="AI331" i="8"/>
  <c r="AJ331" i="8" s="1"/>
  <c r="S331" i="12" s="1"/>
  <c r="AI325" i="8"/>
  <c r="AJ325" i="8" s="1"/>
  <c r="S325" i="12" s="1"/>
  <c r="AI301" i="8"/>
  <c r="AI289" i="8"/>
  <c r="AJ289" i="8" s="1"/>
  <c r="S289" i="12" s="1"/>
  <c r="AI265" i="8"/>
  <c r="AJ265" i="8" s="1"/>
  <c r="S265" i="12" s="1"/>
  <c r="AI247" i="8"/>
  <c r="AI199" i="8"/>
  <c r="AJ199" i="8" s="1"/>
  <c r="S199" i="12" s="1"/>
  <c r="AI163" i="8"/>
  <c r="AJ163" i="8" s="1"/>
  <c r="S163" i="12" s="1"/>
  <c r="AI139" i="8"/>
  <c r="AI133" i="8"/>
  <c r="AJ133" i="8" s="1"/>
  <c r="S133" i="12" s="1"/>
  <c r="AI398" i="8"/>
  <c r="AJ398" i="8" s="1"/>
  <c r="S398" i="12" s="1"/>
  <c r="AI344" i="8"/>
  <c r="AI552" i="8"/>
  <c r="AJ552" i="8" s="1"/>
  <c r="S552" i="12" s="1"/>
  <c r="AI468" i="8"/>
  <c r="AJ468" i="8" s="1"/>
  <c r="S468" i="12" s="1"/>
  <c r="AI408" i="8"/>
  <c r="AJ408" i="8" s="1"/>
  <c r="S408" i="12" s="1"/>
  <c r="AI378" i="8"/>
  <c r="AJ378" i="8" s="1"/>
  <c r="S378" i="12" s="1"/>
  <c r="AI366" i="8"/>
  <c r="AJ366" i="8" s="1"/>
  <c r="S366" i="12" s="1"/>
  <c r="AI342" i="8"/>
  <c r="AI330" i="8"/>
  <c r="AJ330" i="8" s="1"/>
  <c r="S330" i="12" s="1"/>
  <c r="AI318" i="8"/>
  <c r="AJ318" i="8" s="1"/>
  <c r="S318" i="12" s="1"/>
  <c r="AI294" i="8"/>
  <c r="AI282" i="8"/>
  <c r="AJ282" i="8" s="1"/>
  <c r="S282" i="12" s="1"/>
  <c r="AI216" i="8"/>
  <c r="AJ216" i="8" s="1"/>
  <c r="S216" i="12" s="1"/>
  <c r="AI204" i="8"/>
  <c r="AJ204" i="8" s="1"/>
  <c r="S204" i="12" s="1"/>
  <c r="AI180" i="8"/>
  <c r="AJ180" i="8" s="1"/>
  <c r="S180" i="12" s="1"/>
  <c r="AI150" i="8"/>
  <c r="AJ150" i="8" s="1"/>
  <c r="S150" i="12" s="1"/>
  <c r="AI248" i="8"/>
  <c r="AI200" i="8"/>
  <c r="AJ200" i="8" s="1"/>
  <c r="S200" i="12" s="1"/>
  <c r="AI176" i="8"/>
  <c r="AJ176" i="8" s="1"/>
  <c r="S176" i="12" s="1"/>
  <c r="AI1192" i="8"/>
  <c r="AI1144" i="8"/>
  <c r="AJ1144" i="8" s="1"/>
  <c r="S1144" i="12" s="1"/>
  <c r="AI1132" i="8"/>
  <c r="AJ1132" i="8" s="1"/>
  <c r="S1132" i="12" s="1"/>
  <c r="AI1084" i="8"/>
  <c r="AJ1084" i="8" s="1"/>
  <c r="S1084" i="12" s="1"/>
  <c r="AI1072" i="8"/>
  <c r="AJ1072" i="8" s="1"/>
  <c r="S1072" i="12" s="1"/>
  <c r="AI1060" i="8"/>
  <c r="AJ1060" i="8" s="1"/>
  <c r="S1060" i="12" s="1"/>
  <c r="AI1018" i="8"/>
  <c r="AI1006" i="8"/>
  <c r="AJ1006" i="8" s="1"/>
  <c r="S1006" i="12" s="1"/>
  <c r="AI976" i="8"/>
  <c r="AJ976" i="8" s="1"/>
  <c r="S976" i="12" s="1"/>
  <c r="AI910" i="8"/>
  <c r="AI898" i="8"/>
  <c r="AJ898" i="8" s="1"/>
  <c r="S898" i="12" s="1"/>
  <c r="AI886" i="8"/>
  <c r="AJ886" i="8" s="1"/>
  <c r="S886" i="12" s="1"/>
  <c r="AI796" i="8"/>
  <c r="AJ796" i="8" s="1"/>
  <c r="S796" i="12" s="1"/>
  <c r="AI784" i="8"/>
  <c r="AJ784" i="8" s="1"/>
  <c r="S784" i="12" s="1"/>
  <c r="AI772" i="8"/>
  <c r="AJ772" i="8" s="1"/>
  <c r="S772" i="12" s="1"/>
  <c r="AI760" i="8"/>
  <c r="AI748" i="8"/>
  <c r="AJ748" i="8" s="1"/>
  <c r="S748" i="12" s="1"/>
  <c r="AI736" i="8"/>
  <c r="AJ736" i="8" s="1"/>
  <c r="S736" i="12" s="1"/>
  <c r="AI544" i="8"/>
  <c r="AI520" i="8"/>
  <c r="AJ520" i="8" s="1"/>
  <c r="S520" i="12" s="1"/>
  <c r="AI508" i="8"/>
  <c r="AJ508" i="8" s="1"/>
  <c r="S508" i="12" s="1"/>
  <c r="AI496" i="8"/>
  <c r="AJ496" i="8" s="1"/>
  <c r="S496" i="12" s="1"/>
  <c r="AI466" i="8"/>
  <c r="AJ466" i="8" s="1"/>
  <c r="S466" i="12" s="1"/>
  <c r="AI454" i="8"/>
  <c r="AJ454" i="8" s="1"/>
  <c r="S454" i="12" s="1"/>
  <c r="AI370" i="8"/>
  <c r="AI358" i="8"/>
  <c r="AJ358" i="8" s="1"/>
  <c r="S358" i="12" s="1"/>
  <c r="AI346" i="8"/>
  <c r="AJ346" i="8" s="1"/>
  <c r="S346" i="12" s="1"/>
  <c r="AI322" i="8"/>
  <c r="AI256" i="8"/>
  <c r="AJ256" i="8" s="1"/>
  <c r="S256" i="12" s="1"/>
  <c r="AI232" i="8"/>
  <c r="AJ232" i="8" s="1"/>
  <c r="S232" i="12" s="1"/>
  <c r="AI202" i="8"/>
  <c r="AJ202" i="8" s="1"/>
  <c r="S202" i="12" s="1"/>
  <c r="AI196" i="8"/>
  <c r="AJ196" i="8" s="1"/>
  <c r="S196" i="12" s="1"/>
  <c r="AI184" i="8"/>
  <c r="AJ184" i="8" s="1"/>
  <c r="S184" i="12" s="1"/>
  <c r="AI218" i="8"/>
  <c r="AI164" i="8"/>
  <c r="AJ164" i="8" s="1"/>
  <c r="S164" i="12" s="1"/>
  <c r="AI441" i="8"/>
  <c r="AJ441" i="8" s="1"/>
  <c r="S441" i="12" s="1"/>
  <c r="AI429" i="8"/>
  <c r="AI417" i="8"/>
  <c r="AJ417" i="8" s="1"/>
  <c r="S417" i="12" s="1"/>
  <c r="AI351" i="8"/>
  <c r="AJ351" i="8" s="1"/>
  <c r="S351" i="12" s="1"/>
  <c r="AI291" i="8"/>
  <c r="AJ291" i="8" s="1"/>
  <c r="S291" i="12" s="1"/>
  <c r="AI267" i="8"/>
  <c r="AJ267" i="8" s="1"/>
  <c r="S267" i="12" s="1"/>
  <c r="AI255" i="8"/>
  <c r="AJ255" i="8" s="1"/>
  <c r="S255" i="12" s="1"/>
  <c r="AI231" i="8"/>
  <c r="AI219" i="8"/>
  <c r="AJ219" i="8" s="1"/>
  <c r="S219" i="12" s="1"/>
  <c r="AI207" i="8"/>
  <c r="AJ207" i="8" s="1"/>
  <c r="S207" i="12" s="1"/>
  <c r="AI195" i="8"/>
  <c r="AI135" i="8"/>
  <c r="AJ135" i="8" s="1"/>
  <c r="S135" i="12" s="1"/>
  <c r="AJ242" i="8"/>
  <c r="S242" i="12" s="1"/>
  <c r="AI242" i="8"/>
  <c r="AI525" i="8"/>
  <c r="AI573" i="8"/>
  <c r="AJ573" i="8" s="1"/>
  <c r="S573" i="12" s="1"/>
  <c r="S9" i="12"/>
  <c r="AI1205" i="8"/>
  <c r="AI1157" i="8"/>
  <c r="AJ1157" i="8" s="1"/>
  <c r="S1157" i="12" s="1"/>
  <c r="AI1133" i="8"/>
  <c r="AJ1133" i="8" s="1"/>
  <c r="S1133" i="12" s="1"/>
  <c r="AI1185" i="8"/>
  <c r="AJ1185" i="8" s="1"/>
  <c r="S1185" i="12" s="1"/>
  <c r="AJ1155" i="8"/>
  <c r="S1155" i="12" s="1"/>
  <c r="AI1155" i="8"/>
  <c r="AI1125" i="8"/>
  <c r="AJ1125" i="8" s="1"/>
  <c r="S1125" i="12" s="1"/>
  <c r="AI1107" i="8"/>
  <c r="AI1095" i="8"/>
  <c r="AJ1095" i="8" s="1"/>
  <c r="S1095" i="12" s="1"/>
  <c r="AI1083" i="8"/>
  <c r="AJ1083" i="8" s="1"/>
  <c r="S1083" i="12" s="1"/>
  <c r="AI1023" i="8"/>
  <c r="AI1011" i="8"/>
  <c r="AJ1011" i="8" s="1"/>
  <c r="S1011" i="12" s="1"/>
  <c r="AI999" i="8"/>
  <c r="AJ999" i="8" s="1"/>
  <c r="S999" i="12" s="1"/>
  <c r="AI987" i="8"/>
  <c r="AJ987" i="8" s="1"/>
  <c r="S987" i="12" s="1"/>
  <c r="AI975" i="8"/>
  <c r="AJ975" i="8" s="1"/>
  <c r="S975" i="12" s="1"/>
  <c r="AI963" i="8"/>
  <c r="AJ963" i="8" s="1"/>
  <c r="S963" i="12" s="1"/>
  <c r="AI921" i="8"/>
  <c r="AI861" i="8"/>
  <c r="AJ861" i="8" s="1"/>
  <c r="S861" i="12" s="1"/>
  <c r="AI771" i="8"/>
  <c r="AJ771" i="8" s="1"/>
  <c r="S771" i="12" s="1"/>
  <c r="AI759" i="8"/>
  <c r="AI723" i="8"/>
  <c r="AJ723" i="8" s="1"/>
  <c r="S723" i="12" s="1"/>
  <c r="AI699" i="8"/>
  <c r="AJ699" i="8" s="1"/>
  <c r="S699" i="12" s="1"/>
  <c r="AI687" i="8"/>
  <c r="AJ687" i="8" s="1"/>
  <c r="S687" i="12" s="1"/>
  <c r="AI669" i="8"/>
  <c r="AJ669" i="8" s="1"/>
  <c r="S669" i="12" s="1"/>
  <c r="AI657" i="8"/>
  <c r="AJ657" i="8" s="1"/>
  <c r="S657" i="12" s="1"/>
  <c r="AI633" i="8"/>
  <c r="AI597" i="8"/>
  <c r="AJ597" i="8" s="1"/>
  <c r="S597" i="12" s="1"/>
  <c r="AI531" i="8"/>
  <c r="AJ531" i="8" s="1"/>
  <c r="S531" i="12" s="1"/>
  <c r="AI1142" i="8"/>
  <c r="AI1130" i="8"/>
  <c r="AJ1130" i="8" s="1"/>
  <c r="S1130" i="12" s="1"/>
  <c r="AI1118" i="8"/>
  <c r="AJ1118" i="8" s="1"/>
  <c r="S1118" i="12" s="1"/>
  <c r="AI1106" i="8"/>
  <c r="AJ1106" i="8" s="1"/>
  <c r="S1106" i="12" s="1"/>
  <c r="AI1094" i="8"/>
  <c r="AJ1094" i="8" s="1"/>
  <c r="S1094" i="12" s="1"/>
  <c r="AI1082" i="8"/>
  <c r="AJ1082" i="8" s="1"/>
  <c r="S1082" i="12" s="1"/>
  <c r="AI1070" i="8"/>
  <c r="AI1058" i="8"/>
  <c r="AJ1058" i="8" s="1"/>
  <c r="S1058" i="12" s="1"/>
  <c r="AI908" i="8"/>
  <c r="AJ908" i="8" s="1"/>
  <c r="S908" i="12" s="1"/>
  <c r="AI896" i="8"/>
  <c r="AI884" i="8"/>
  <c r="AJ884" i="8" s="1"/>
  <c r="S884" i="12" s="1"/>
  <c r="AI872" i="8"/>
  <c r="AJ872" i="8" s="1"/>
  <c r="S872" i="12" s="1"/>
  <c r="AI860" i="8"/>
  <c r="AJ860" i="8" s="1"/>
  <c r="S860" i="12" s="1"/>
  <c r="AI710" i="8"/>
  <c r="AJ710" i="8" s="1"/>
  <c r="S710" i="12" s="1"/>
  <c r="AI662" i="8"/>
  <c r="AJ662" i="8" s="1"/>
  <c r="S662" i="12" s="1"/>
  <c r="AI608" i="8"/>
  <c r="AI596" i="8"/>
  <c r="AJ596" i="8" s="1"/>
  <c r="S596" i="12" s="1"/>
  <c r="AI584" i="8"/>
  <c r="AJ584" i="8" s="1"/>
  <c r="S584" i="12" s="1"/>
  <c r="AI572" i="8"/>
  <c r="AI560" i="8"/>
  <c r="AJ560" i="8" s="1"/>
  <c r="S560" i="12" s="1"/>
  <c r="AI1207" i="8"/>
  <c r="AJ1207" i="8" s="1"/>
  <c r="S1207" i="12" s="1"/>
  <c r="AI1189" i="8"/>
  <c r="AJ1189" i="8" s="1"/>
  <c r="S1189" i="12" s="1"/>
  <c r="AI1177" i="8"/>
  <c r="AJ1177" i="8" s="1"/>
  <c r="S1177" i="12" s="1"/>
  <c r="AI1153" i="8"/>
  <c r="AJ1153" i="8" s="1"/>
  <c r="S1153" i="12" s="1"/>
  <c r="AI1123" i="8"/>
  <c r="AI1075" i="8"/>
  <c r="AJ1075" i="8" s="1"/>
  <c r="S1075" i="12" s="1"/>
  <c r="AI1063" i="8"/>
  <c r="AJ1063" i="8" s="1"/>
  <c r="S1063" i="12" s="1"/>
  <c r="AI1051" i="8"/>
  <c r="AI1021" i="8"/>
  <c r="AJ1021" i="8" s="1"/>
  <c r="S1021" i="12" s="1"/>
  <c r="AI979" i="8"/>
  <c r="AJ979" i="8" s="1"/>
  <c r="S979" i="12" s="1"/>
  <c r="AI949" i="8"/>
  <c r="AJ949" i="8" s="1"/>
  <c r="S949" i="12" s="1"/>
  <c r="AI859" i="8"/>
  <c r="AJ859" i="8" s="1"/>
  <c r="S859" i="12" s="1"/>
  <c r="AI835" i="8"/>
  <c r="AJ835" i="8" s="1"/>
  <c r="S835" i="12" s="1"/>
  <c r="AI781" i="8"/>
  <c r="AI769" i="8"/>
  <c r="AJ769" i="8" s="1"/>
  <c r="S769" i="12" s="1"/>
  <c r="AI751" i="8"/>
  <c r="AJ751" i="8" s="1"/>
  <c r="S751" i="12" s="1"/>
  <c r="AI727" i="8"/>
  <c r="AI715" i="8"/>
  <c r="AJ715" i="8" s="1"/>
  <c r="S715" i="12" s="1"/>
  <c r="AI679" i="8"/>
  <c r="AJ679" i="8" s="1"/>
  <c r="S679" i="12" s="1"/>
  <c r="AI637" i="8"/>
  <c r="AJ637" i="8" s="1"/>
  <c r="S637" i="12" s="1"/>
  <c r="AI625" i="8"/>
  <c r="AJ625" i="8" s="1"/>
  <c r="S625" i="12" s="1"/>
  <c r="AI1194" i="8"/>
  <c r="AJ1194" i="8" s="1"/>
  <c r="S1194" i="12" s="1"/>
  <c r="AI1050" i="8"/>
  <c r="AI1038" i="8"/>
  <c r="AJ1038" i="8" s="1"/>
  <c r="S1038" i="12" s="1"/>
  <c r="AJ1026" i="8"/>
  <c r="S1026" i="12" s="1"/>
  <c r="AI1026" i="8"/>
  <c r="AI972" i="8"/>
  <c r="AI936" i="8"/>
  <c r="AJ936" i="8" s="1"/>
  <c r="S936" i="12" s="1"/>
  <c r="AI924" i="8"/>
  <c r="AJ924" i="8" s="1"/>
  <c r="S924" i="12" s="1"/>
  <c r="AI870" i="8"/>
  <c r="AJ858" i="8"/>
  <c r="S858" i="12" s="1"/>
  <c r="AI858" i="8"/>
  <c r="AI780" i="8"/>
  <c r="AJ780" i="8" s="1"/>
  <c r="S780" i="12" s="1"/>
  <c r="AI750" i="8"/>
  <c r="AJ750" i="8" s="1"/>
  <c r="S750" i="12" s="1"/>
  <c r="AI738" i="8"/>
  <c r="AJ738" i="8" s="1"/>
  <c r="S738" i="12" s="1"/>
  <c r="AI726" i="8"/>
  <c r="AJ726" i="8" s="1"/>
  <c r="S726" i="12" s="1"/>
  <c r="AI708" i="8"/>
  <c r="AI696" i="8"/>
  <c r="AJ696" i="8" s="1"/>
  <c r="S696" i="12" s="1"/>
  <c r="AI684" i="8"/>
  <c r="AJ684" i="8" s="1"/>
  <c r="S684" i="12" s="1"/>
  <c r="AI600" i="8"/>
  <c r="AI576" i="8"/>
  <c r="AJ576" i="8" s="1"/>
  <c r="S576" i="12" s="1"/>
  <c r="AI1067" i="8"/>
  <c r="AJ1067" i="8" s="1"/>
  <c r="S1067" i="12" s="1"/>
  <c r="AI983" i="8"/>
  <c r="AJ983" i="8" s="1"/>
  <c r="S983" i="12" s="1"/>
  <c r="AI923" i="8"/>
  <c r="AJ923" i="8" s="1"/>
  <c r="S923" i="12" s="1"/>
  <c r="AI911" i="8"/>
  <c r="AJ911" i="8" s="1"/>
  <c r="S911" i="12" s="1"/>
  <c r="AI887" i="8"/>
  <c r="AI875" i="8"/>
  <c r="AJ875" i="8" s="1"/>
  <c r="S875" i="12" s="1"/>
  <c r="AI827" i="8"/>
  <c r="AJ827" i="8" s="1"/>
  <c r="S827" i="12" s="1"/>
  <c r="AI815" i="8"/>
  <c r="AI803" i="8"/>
  <c r="AJ803" i="8" s="1"/>
  <c r="S803" i="12" s="1"/>
  <c r="AI791" i="8"/>
  <c r="AJ791" i="8" s="1"/>
  <c r="S791" i="12" s="1"/>
  <c r="AI779" i="8"/>
  <c r="AJ779" i="8" s="1"/>
  <c r="S779" i="12" s="1"/>
  <c r="AI743" i="8"/>
  <c r="AJ743" i="8" s="1"/>
  <c r="S743" i="12" s="1"/>
  <c r="AI689" i="8"/>
  <c r="AJ689" i="8" s="1"/>
  <c r="S689" i="12" s="1"/>
  <c r="AI653" i="8"/>
  <c r="AI641" i="8"/>
  <c r="AJ641" i="8" s="1"/>
  <c r="S641" i="12" s="1"/>
  <c r="AI629" i="8"/>
  <c r="AJ629" i="8" s="1"/>
  <c r="S629" i="12" s="1"/>
  <c r="AI593" i="8"/>
  <c r="AI581" i="8"/>
  <c r="AJ581" i="8" s="1"/>
  <c r="S581" i="12" s="1"/>
  <c r="AI569" i="8"/>
  <c r="AJ569" i="8" s="1"/>
  <c r="S569" i="12" s="1"/>
  <c r="AI551" i="8"/>
  <c r="AJ551" i="8" s="1"/>
  <c r="S551" i="12" s="1"/>
  <c r="AI515" i="8"/>
  <c r="AJ515" i="8" s="1"/>
  <c r="S515" i="12" s="1"/>
  <c r="AI449" i="8"/>
  <c r="AJ449" i="8" s="1"/>
  <c r="S449" i="12" s="1"/>
  <c r="AI389" i="8"/>
  <c r="AI359" i="8"/>
  <c r="AJ359" i="8" s="1"/>
  <c r="S359" i="12" s="1"/>
  <c r="AJ341" i="8"/>
  <c r="S341" i="12" s="1"/>
  <c r="AI341" i="8"/>
  <c r="AI275" i="8"/>
  <c r="AI227" i="8"/>
  <c r="AJ227" i="8" s="1"/>
  <c r="S227" i="12" s="1"/>
  <c r="AI185" i="8"/>
  <c r="AJ185" i="8" s="1"/>
  <c r="S185" i="12" s="1"/>
  <c r="AI173" i="8"/>
  <c r="AJ173" i="8" s="1"/>
  <c r="S173" i="12" s="1"/>
  <c r="AJ125" i="8"/>
  <c r="S125" i="12" s="1"/>
  <c r="AI125" i="8"/>
  <c r="AI499" i="8"/>
  <c r="AJ499" i="8" s="1"/>
  <c r="S499" i="12" s="1"/>
  <c r="AI487" i="8"/>
  <c r="AI481" i="8"/>
  <c r="AJ481" i="8" s="1"/>
  <c r="S481" i="12" s="1"/>
  <c r="AI451" i="8"/>
  <c r="AJ451" i="8" s="1"/>
  <c r="S451" i="12" s="1"/>
  <c r="AI433" i="8"/>
  <c r="AJ433" i="8" s="1"/>
  <c r="S433" i="12" s="1"/>
  <c r="AI385" i="8"/>
  <c r="AJ385" i="8" s="1"/>
  <c r="S385" i="12" s="1"/>
  <c r="AI349" i="8"/>
  <c r="AJ349" i="8" s="1"/>
  <c r="S349" i="12" s="1"/>
  <c r="AI211" i="8"/>
  <c r="AI205" i="8"/>
  <c r="AJ205" i="8" s="1"/>
  <c r="S205" i="12" s="1"/>
  <c r="AI290" i="8"/>
  <c r="AJ290" i="8" s="1"/>
  <c r="S290" i="12" s="1"/>
  <c r="AI236" i="8"/>
  <c r="AI480" i="8"/>
  <c r="AJ480" i="8" s="1"/>
  <c r="S480" i="12" s="1"/>
  <c r="AI444" i="8"/>
  <c r="AJ444" i="8" s="1"/>
  <c r="S444" i="12" s="1"/>
  <c r="AI432" i="8"/>
  <c r="AJ432" i="8" s="1"/>
  <c r="S432" i="12" s="1"/>
  <c r="AI420" i="8"/>
  <c r="AJ420" i="8" s="1"/>
  <c r="S420" i="12" s="1"/>
  <c r="AI396" i="8"/>
  <c r="AJ396" i="8" s="1"/>
  <c r="S396" i="12" s="1"/>
  <c r="AI348" i="8"/>
  <c r="AI300" i="8"/>
  <c r="AJ300" i="8" s="1"/>
  <c r="S300" i="12" s="1"/>
  <c r="AI168" i="8"/>
  <c r="AJ168" i="8" s="1"/>
  <c r="S168" i="12" s="1"/>
  <c r="AI156" i="8"/>
  <c r="AI410" i="8"/>
  <c r="AJ410" i="8" s="1"/>
  <c r="S410" i="12" s="1"/>
  <c r="AI356" i="8"/>
  <c r="AJ356" i="8" s="1"/>
  <c r="S356" i="12" s="1"/>
  <c r="AI296" i="8"/>
  <c r="AJ296" i="8" s="1"/>
  <c r="S296" i="12" s="1"/>
  <c r="AI1210" i="8"/>
  <c r="AJ1210" i="8" s="1"/>
  <c r="S1210" i="12" s="1"/>
  <c r="AI1198" i="8"/>
  <c r="AJ1198" i="8" s="1"/>
  <c r="S1198" i="12" s="1"/>
  <c r="AI1150" i="8"/>
  <c r="AI1102" i="8"/>
  <c r="AJ1102" i="8" s="1"/>
  <c r="S1102" i="12" s="1"/>
  <c r="AI1090" i="8"/>
  <c r="AJ1090" i="8" s="1"/>
  <c r="S1090" i="12" s="1"/>
  <c r="AI1048" i="8"/>
  <c r="AI1036" i="8"/>
  <c r="AJ1036" i="8" s="1"/>
  <c r="S1036" i="12" s="1"/>
  <c r="AI1024" i="8"/>
  <c r="AJ1024" i="8" s="1"/>
  <c r="S1024" i="12" s="1"/>
  <c r="AI964" i="8"/>
  <c r="AJ964" i="8" s="1"/>
  <c r="S964" i="12" s="1"/>
  <c r="AI952" i="8"/>
  <c r="AJ952" i="8" s="1"/>
  <c r="S952" i="12" s="1"/>
  <c r="AI874" i="8"/>
  <c r="AJ874" i="8" s="1"/>
  <c r="S874" i="12" s="1"/>
  <c r="AI862" i="8"/>
  <c r="AI850" i="8"/>
  <c r="AJ850" i="8" s="1"/>
  <c r="S850" i="12" s="1"/>
  <c r="AI838" i="8"/>
  <c r="AJ838" i="8" s="1"/>
  <c r="S838" i="12" s="1"/>
  <c r="AI826" i="8"/>
  <c r="AI814" i="8"/>
  <c r="AJ814" i="8" s="1"/>
  <c r="S814" i="12" s="1"/>
  <c r="AI658" i="8"/>
  <c r="AJ658" i="8" s="1"/>
  <c r="S658" i="12" s="1"/>
  <c r="AI646" i="8"/>
  <c r="AJ646" i="8" s="1"/>
  <c r="S646" i="12" s="1"/>
  <c r="AI616" i="8"/>
  <c r="AJ616" i="8" s="1"/>
  <c r="S616" i="12" s="1"/>
  <c r="AI586" i="8"/>
  <c r="AJ586" i="8" s="1"/>
  <c r="S586" i="12" s="1"/>
  <c r="AI574" i="8"/>
  <c r="AI526" i="8"/>
  <c r="AJ526" i="8" s="1"/>
  <c r="S526" i="12" s="1"/>
  <c r="AI484" i="8"/>
  <c r="AJ484" i="8" s="1"/>
  <c r="S484" i="12" s="1"/>
  <c r="AI472" i="8"/>
  <c r="AI442" i="8"/>
  <c r="AJ442" i="8" s="1"/>
  <c r="S442" i="12" s="1"/>
  <c r="AI430" i="8"/>
  <c r="AJ430" i="8" s="1"/>
  <c r="S430" i="12" s="1"/>
  <c r="AI382" i="8"/>
  <c r="AJ382" i="8" s="1"/>
  <c r="S382" i="12" s="1"/>
  <c r="AI298" i="8"/>
  <c r="AJ298" i="8" s="1"/>
  <c r="S298" i="12" s="1"/>
  <c r="AI280" i="8"/>
  <c r="AJ280" i="8" s="1"/>
  <c r="S280" i="12" s="1"/>
  <c r="AI262" i="8"/>
  <c r="AI172" i="8"/>
  <c r="AJ172" i="8" s="1"/>
  <c r="S172" i="12" s="1"/>
  <c r="AI148" i="8"/>
  <c r="AJ148" i="8" s="1"/>
  <c r="S148" i="12" s="1"/>
  <c r="AI136" i="8"/>
  <c r="AI124" i="8"/>
  <c r="AJ124" i="8" s="1"/>
  <c r="S124" i="12" s="1"/>
  <c r="AI542" i="8"/>
  <c r="AJ542" i="8" s="1"/>
  <c r="S542" i="12" s="1"/>
  <c r="AI350" i="8"/>
  <c r="AJ350" i="8" s="1"/>
  <c r="S350" i="12" s="1"/>
  <c r="AI284" i="8"/>
  <c r="AJ284" i="8" s="1"/>
  <c r="S284" i="12" s="1"/>
  <c r="AI405" i="8"/>
  <c r="AJ405" i="8" s="1"/>
  <c r="S405" i="12" s="1"/>
  <c r="AI381" i="8"/>
  <c r="AI273" i="8"/>
  <c r="AJ273" i="8" s="1"/>
  <c r="S273" i="12" s="1"/>
  <c r="AI243" i="8"/>
  <c r="AJ243" i="8" s="1"/>
  <c r="S243" i="12" s="1"/>
  <c r="AI183" i="8"/>
  <c r="AI146" i="8"/>
  <c r="AJ146" i="8" s="1"/>
  <c r="S146" i="12" s="1"/>
  <c r="AI537" i="8"/>
  <c r="AJ537" i="8" s="1"/>
  <c r="S537" i="12" s="1"/>
  <c r="AI555" i="8"/>
  <c r="AJ555" i="8" s="1"/>
  <c r="S555" i="12" s="1"/>
  <c r="AI630" i="8"/>
  <c r="AJ630" i="8" s="1"/>
  <c r="S630" i="12" s="1"/>
  <c r="AI1169" i="8"/>
  <c r="AJ1169" i="8" s="1"/>
  <c r="S1169" i="12" s="1"/>
  <c r="AI1139" i="8"/>
  <c r="AI1091" i="8"/>
  <c r="AJ1091" i="8" s="1"/>
  <c r="S1091" i="12" s="1"/>
  <c r="AI1161" i="8"/>
  <c r="AJ1161" i="8" s="1"/>
  <c r="S1161" i="12" s="1"/>
  <c r="AI1143" i="8"/>
  <c r="AI1131" i="8"/>
  <c r="AJ1131" i="8" s="1"/>
  <c r="S1131" i="12" s="1"/>
  <c r="AI1071" i="8"/>
  <c r="AJ1071" i="8" s="1"/>
  <c r="S1071" i="12" s="1"/>
  <c r="AI1059" i="8"/>
  <c r="AJ1059" i="8" s="1"/>
  <c r="S1059" i="12" s="1"/>
  <c r="AI1047" i="8"/>
  <c r="AJ1047" i="8" s="1"/>
  <c r="S1047" i="12" s="1"/>
  <c r="AI1035" i="8"/>
  <c r="AJ1035" i="8" s="1"/>
  <c r="S1035" i="12" s="1"/>
  <c r="AI945" i="8"/>
  <c r="AI933" i="8"/>
  <c r="AJ933" i="8" s="1"/>
  <c r="S933" i="12" s="1"/>
  <c r="AI909" i="8"/>
  <c r="AJ909" i="8" s="1"/>
  <c r="S909" i="12" s="1"/>
  <c r="AI897" i="8"/>
  <c r="AI885" i="8"/>
  <c r="AJ885" i="8" s="1"/>
  <c r="S885" i="12" s="1"/>
  <c r="AI807" i="8"/>
  <c r="AJ807" i="8" s="1"/>
  <c r="S807" i="12" s="1"/>
  <c r="AI795" i="8"/>
  <c r="AJ795" i="8" s="1"/>
  <c r="S795" i="12" s="1"/>
  <c r="AI783" i="8"/>
  <c r="AJ783" i="8" s="1"/>
  <c r="S783" i="12" s="1"/>
  <c r="AI747" i="8"/>
  <c r="AJ747" i="8" s="1"/>
  <c r="S747" i="12" s="1"/>
  <c r="AI735" i="8"/>
  <c r="AI711" i="8"/>
  <c r="AJ711" i="8" s="1"/>
  <c r="S711" i="12" s="1"/>
  <c r="AI651" i="8"/>
  <c r="AJ651" i="8" s="1"/>
  <c r="S651" i="12" s="1"/>
  <c r="AI609" i="8"/>
  <c r="AI579" i="8"/>
  <c r="AJ579" i="8" s="1"/>
  <c r="S579" i="12" s="1"/>
  <c r="AI1202" i="8"/>
  <c r="AJ1202" i="8" s="1"/>
  <c r="S1202" i="12" s="1"/>
  <c r="AI1190" i="8"/>
  <c r="AJ1190" i="8" s="1"/>
  <c r="S1190" i="12" s="1"/>
  <c r="AI1178" i="8"/>
  <c r="AJ1178" i="8" s="1"/>
  <c r="S1178" i="12" s="1"/>
  <c r="AI1166" i="8"/>
  <c r="AJ1166" i="8" s="1"/>
  <c r="S1166" i="12" s="1"/>
  <c r="AI1154" i="8"/>
  <c r="AI998" i="8"/>
  <c r="AJ998" i="8" s="1"/>
  <c r="S998" i="12" s="1"/>
  <c r="AI914" i="8"/>
  <c r="AJ914" i="8" s="1"/>
  <c r="S914" i="12" s="1"/>
  <c r="AI734" i="8"/>
  <c r="AI722" i="8"/>
  <c r="AJ722" i="8" s="1"/>
  <c r="S722" i="12" s="1"/>
  <c r="AJ620" i="8"/>
  <c r="S620" i="12" s="1"/>
  <c r="AI620" i="8"/>
  <c r="AI548" i="8"/>
  <c r="AJ548" i="8" s="1"/>
  <c r="S548" i="12" s="1"/>
  <c r="AI1111" i="8"/>
  <c r="AJ1111" i="8" s="1"/>
  <c r="S1111" i="12" s="1"/>
  <c r="AI1039" i="8"/>
  <c r="AJ1039" i="8" s="1"/>
  <c r="S1039" i="12" s="1"/>
  <c r="AI1027" i="8"/>
  <c r="AJ1009" i="8"/>
  <c r="S1009" i="12" s="1"/>
  <c r="AI1009" i="8"/>
  <c r="AI997" i="8"/>
  <c r="AJ997" i="8" s="1"/>
  <c r="S997" i="12" s="1"/>
  <c r="AI937" i="8"/>
  <c r="AI919" i="8"/>
  <c r="AJ919" i="8" s="1"/>
  <c r="S919" i="12" s="1"/>
  <c r="AI847" i="8"/>
  <c r="AJ847" i="8" s="1"/>
  <c r="S847" i="12" s="1"/>
  <c r="AI811" i="8"/>
  <c r="AJ811" i="8" s="1"/>
  <c r="S811" i="12" s="1"/>
  <c r="AI793" i="8"/>
  <c r="AJ793" i="8" s="1"/>
  <c r="S793" i="12" s="1"/>
  <c r="AI691" i="8"/>
  <c r="AJ691" i="8" s="1"/>
  <c r="S691" i="12" s="1"/>
  <c r="AI649" i="8"/>
  <c r="AI1164" i="8"/>
  <c r="AJ1164" i="8" s="1"/>
  <c r="S1164" i="12" s="1"/>
  <c r="AI1152" i="8"/>
  <c r="AJ1152" i="8" s="1"/>
  <c r="S1152" i="12" s="1"/>
  <c r="AI1134" i="8"/>
  <c r="AI1092" i="8"/>
  <c r="AJ1092" i="8" s="1"/>
  <c r="S1092" i="12" s="1"/>
  <c r="AI1080" i="8"/>
  <c r="AJ1080" i="8" s="1"/>
  <c r="S1080" i="12" s="1"/>
  <c r="AI1068" i="8"/>
  <c r="AJ1068" i="8" s="1"/>
  <c r="S1068" i="12" s="1"/>
  <c r="AI1056" i="8"/>
  <c r="AJ1056" i="8" s="1"/>
  <c r="S1056" i="12" s="1"/>
  <c r="AI990" i="8"/>
  <c r="AJ990" i="8" s="1"/>
  <c r="S990" i="12" s="1"/>
  <c r="AI948" i="8"/>
  <c r="AI900" i="8"/>
  <c r="AJ900" i="8" s="1"/>
  <c r="S900" i="12" s="1"/>
  <c r="AI888" i="8"/>
  <c r="AJ888" i="8" s="1"/>
  <c r="S888" i="12" s="1"/>
  <c r="AI876" i="8"/>
  <c r="AI846" i="8"/>
  <c r="AJ846" i="8" s="1"/>
  <c r="S846" i="12" s="1"/>
  <c r="AI834" i="8"/>
  <c r="AJ834" i="8" s="1"/>
  <c r="S834" i="12" s="1"/>
  <c r="AI792" i="8"/>
  <c r="AJ792" i="8" s="1"/>
  <c r="S792" i="12" s="1"/>
  <c r="AI654" i="8"/>
  <c r="AJ654" i="8" s="1"/>
  <c r="S654" i="12" s="1"/>
  <c r="AI636" i="8"/>
  <c r="AJ636" i="8" s="1"/>
  <c r="S636" i="12" s="1"/>
  <c r="AI612" i="8"/>
  <c r="AI1073" i="8"/>
  <c r="AJ1073" i="8" s="1"/>
  <c r="S1073" i="12" s="1"/>
  <c r="AI1007" i="8"/>
  <c r="AJ1007" i="8" s="1"/>
  <c r="S1007" i="12" s="1"/>
  <c r="AI995" i="8"/>
  <c r="AI965" i="8"/>
  <c r="AJ965" i="8" s="1"/>
  <c r="S965" i="12" s="1"/>
  <c r="AI953" i="8"/>
  <c r="AJ953" i="8" s="1"/>
  <c r="S953" i="12" s="1"/>
  <c r="AI935" i="8"/>
  <c r="AI857" i="8"/>
  <c r="AJ857" i="8" s="1"/>
  <c r="S857" i="12" s="1"/>
  <c r="AI845" i="8"/>
  <c r="AJ845" i="8" s="1"/>
  <c r="S845" i="12" s="1"/>
  <c r="AI767" i="8"/>
  <c r="AJ767" i="8" s="1"/>
  <c r="S767" i="12" s="1"/>
  <c r="AI713" i="8"/>
  <c r="AJ713" i="8" s="1"/>
  <c r="S713" i="12" s="1"/>
  <c r="AI701" i="8"/>
  <c r="AJ701" i="8" s="1"/>
  <c r="S701" i="12" s="1"/>
  <c r="AI677" i="8"/>
  <c r="AI617" i="8"/>
  <c r="AJ617" i="8" s="1"/>
  <c r="S617" i="12" s="1"/>
  <c r="AI605" i="8"/>
  <c r="AJ605" i="8" s="1"/>
  <c r="S605" i="12" s="1"/>
  <c r="AI587" i="8"/>
  <c r="AI497" i="8"/>
  <c r="AJ497" i="8" s="1"/>
  <c r="S497" i="12" s="1"/>
  <c r="AI473" i="8"/>
  <c r="AJ473" i="8" s="1"/>
  <c r="S473" i="12" s="1"/>
  <c r="AI419" i="8"/>
  <c r="AI371" i="8"/>
  <c r="AJ371" i="8" s="1"/>
  <c r="S371" i="12" s="1"/>
  <c r="AI311" i="8"/>
  <c r="AJ311" i="8" s="1"/>
  <c r="S311" i="12" s="1"/>
  <c r="AI269" i="8"/>
  <c r="AI257" i="8"/>
  <c r="AJ257" i="8" s="1"/>
  <c r="S257" i="12" s="1"/>
  <c r="AJ239" i="8"/>
  <c r="S239" i="12" s="1"/>
  <c r="AI239" i="8"/>
  <c r="AI143" i="8"/>
  <c r="AI589" i="8"/>
  <c r="AJ589" i="8" s="1"/>
  <c r="S589" i="12" s="1"/>
  <c r="AI571" i="8"/>
  <c r="AJ571" i="8" s="1"/>
  <c r="S571" i="12" s="1"/>
  <c r="AI535" i="8"/>
  <c r="AJ535" i="8" s="1"/>
  <c r="S535" i="12" s="1"/>
  <c r="AJ523" i="8"/>
  <c r="S523" i="12" s="1"/>
  <c r="AI523" i="8"/>
  <c r="AI505" i="8"/>
  <c r="AJ505" i="8" s="1"/>
  <c r="S505" i="12" s="1"/>
  <c r="AI469" i="8"/>
  <c r="AI439" i="8"/>
  <c r="AJ439" i="8" s="1"/>
  <c r="S439" i="12" s="1"/>
  <c r="AI391" i="8"/>
  <c r="AJ391" i="8" s="1"/>
  <c r="S391" i="12" s="1"/>
  <c r="AI355" i="8"/>
  <c r="AI337" i="8"/>
  <c r="AJ337" i="8" s="1"/>
  <c r="S337" i="12" s="1"/>
  <c r="AI313" i="8"/>
  <c r="AJ313" i="8" s="1"/>
  <c r="S313" i="12" s="1"/>
  <c r="AI307" i="8"/>
  <c r="AI271" i="8"/>
  <c r="AJ271" i="8" s="1"/>
  <c r="S271" i="12" s="1"/>
  <c r="AI253" i="8"/>
  <c r="AJ253" i="8" s="1"/>
  <c r="S253" i="12" s="1"/>
  <c r="AI187" i="8"/>
  <c r="AI169" i="8"/>
  <c r="AJ169" i="8" s="1"/>
  <c r="S169" i="12" s="1"/>
  <c r="AI145" i="8"/>
  <c r="AJ145" i="8" s="1"/>
  <c r="S145" i="12" s="1"/>
  <c r="AI518" i="8"/>
  <c r="AJ518" i="8" s="1"/>
  <c r="S518" i="12" s="1"/>
  <c r="AI476" i="8"/>
  <c r="AJ476" i="8" s="1"/>
  <c r="S476" i="12" s="1"/>
  <c r="AI422" i="8"/>
  <c r="AJ422" i="8" s="1"/>
  <c r="S422" i="12" s="1"/>
  <c r="AI158" i="8"/>
  <c r="AI540" i="8"/>
  <c r="AJ540" i="8" s="1"/>
  <c r="S540" i="12" s="1"/>
  <c r="AI528" i="8"/>
  <c r="AJ528" i="8" s="1"/>
  <c r="S528" i="12" s="1"/>
  <c r="AI516" i="8"/>
  <c r="AI504" i="8"/>
  <c r="AJ504" i="8" s="1"/>
  <c r="S504" i="12" s="1"/>
  <c r="AI492" i="8"/>
  <c r="AJ492" i="8" s="1"/>
  <c r="S492" i="12" s="1"/>
  <c r="AI462" i="8"/>
  <c r="AI450" i="8"/>
  <c r="AJ450" i="8" s="1"/>
  <c r="S450" i="12" s="1"/>
  <c r="AI384" i="8"/>
  <c r="AJ384" i="8" s="1"/>
  <c r="S384" i="12" s="1"/>
  <c r="AI360" i="8"/>
  <c r="AJ360" i="8" s="1"/>
  <c r="S360" i="12" s="1"/>
  <c r="AI270" i="8"/>
  <c r="AJ270" i="8" s="1"/>
  <c r="S270" i="12" s="1"/>
  <c r="AI258" i="8"/>
  <c r="AJ258" i="8" s="1"/>
  <c r="S258" i="12" s="1"/>
  <c r="AI246" i="8"/>
  <c r="AI234" i="8"/>
  <c r="AJ234" i="8" s="1"/>
  <c r="S234" i="12" s="1"/>
  <c r="AI186" i="8"/>
  <c r="AJ186" i="8" s="1"/>
  <c r="S186" i="12" s="1"/>
  <c r="AI132" i="8"/>
  <c r="AI506" i="8"/>
  <c r="AJ506" i="8" s="1"/>
  <c r="S506" i="12" s="1"/>
  <c r="AI458" i="8"/>
  <c r="AJ458" i="8" s="1"/>
  <c r="S458" i="12" s="1"/>
  <c r="AI392" i="8"/>
  <c r="AJ392" i="8" s="1"/>
  <c r="S392" i="12" s="1"/>
  <c r="AI332" i="8"/>
  <c r="AJ332" i="8" s="1"/>
  <c r="S332" i="12" s="1"/>
  <c r="AI278" i="8"/>
  <c r="AJ278" i="8" s="1"/>
  <c r="S278" i="12" s="1"/>
  <c r="AI206" i="8"/>
  <c r="AI536" i="8"/>
  <c r="AJ536" i="8" s="1"/>
  <c r="S536" i="12" s="1"/>
  <c r="AI440" i="8"/>
  <c r="AJ440" i="8" s="1"/>
  <c r="S440" i="12" s="1"/>
  <c r="AI230" i="8"/>
  <c r="AI1180" i="8"/>
  <c r="AJ1180" i="8" s="1"/>
  <c r="S1180" i="12" s="1"/>
  <c r="AI1168" i="8"/>
  <c r="AJ1168" i="8" s="1"/>
  <c r="S1168" i="12" s="1"/>
  <c r="AI1120" i="8"/>
  <c r="AJ1120" i="8" s="1"/>
  <c r="S1120" i="12" s="1"/>
  <c r="AI1108" i="8"/>
  <c r="AJ1108" i="8" s="1"/>
  <c r="S1108" i="12" s="1"/>
  <c r="AI994" i="8"/>
  <c r="AJ994" i="8" s="1"/>
  <c r="S994" i="12" s="1"/>
  <c r="AI940" i="8"/>
  <c r="AI928" i="8"/>
  <c r="AJ928" i="8" s="1"/>
  <c r="S928" i="12" s="1"/>
  <c r="AI916" i="8"/>
  <c r="AJ916" i="8" s="1"/>
  <c r="S916" i="12" s="1"/>
  <c r="AI880" i="8"/>
  <c r="AI724" i="8"/>
  <c r="AJ724" i="8" s="1"/>
  <c r="S724" i="12" s="1"/>
  <c r="AI712" i="8"/>
  <c r="AJ712" i="8" s="1"/>
  <c r="S712" i="12" s="1"/>
  <c r="AI700" i="8"/>
  <c r="AJ700" i="8" s="1"/>
  <c r="S700" i="12" s="1"/>
  <c r="AI688" i="8"/>
  <c r="AJ688" i="8" s="1"/>
  <c r="S688" i="12" s="1"/>
  <c r="AI676" i="8"/>
  <c r="AJ676" i="8" s="1"/>
  <c r="S676" i="12" s="1"/>
  <c r="AI664" i="8"/>
  <c r="AI634" i="8"/>
  <c r="AJ634" i="8" s="1"/>
  <c r="S634" i="12" s="1"/>
  <c r="AI622" i="8"/>
  <c r="AJ622" i="8" s="1"/>
  <c r="S622" i="12" s="1"/>
  <c r="AI604" i="8"/>
  <c r="AI592" i="8"/>
  <c r="AJ592" i="8" s="1"/>
  <c r="S592" i="12" s="1"/>
  <c r="AI562" i="8"/>
  <c r="AJ562" i="8" s="1"/>
  <c r="S562" i="12" s="1"/>
  <c r="AI538" i="8"/>
  <c r="AI418" i="8"/>
  <c r="AJ418" i="8" s="1"/>
  <c r="S418" i="12" s="1"/>
  <c r="AI406" i="8"/>
  <c r="AJ406" i="8" s="1"/>
  <c r="S406" i="12" s="1"/>
  <c r="AI394" i="8"/>
  <c r="AJ394" i="8" s="1"/>
  <c r="S394" i="12" s="1"/>
  <c r="AI334" i="8"/>
  <c r="AJ334" i="8" s="1"/>
  <c r="S334" i="12" s="1"/>
  <c r="AI310" i="8"/>
  <c r="AJ310" i="8" s="1"/>
  <c r="S310" i="12" s="1"/>
  <c r="AI286" i="8"/>
  <c r="AI214" i="8"/>
  <c r="AJ214" i="8" s="1"/>
  <c r="S214" i="12" s="1"/>
  <c r="AI446" i="8"/>
  <c r="AJ446" i="8" s="1"/>
  <c r="S446" i="12" s="1"/>
  <c r="AI386" i="8"/>
  <c r="AJ386" i="8" s="1"/>
  <c r="S386" i="12" s="1"/>
  <c r="AI501" i="8"/>
  <c r="AJ501" i="8" s="1"/>
  <c r="S501" i="12" s="1"/>
  <c r="AI489" i="8"/>
  <c r="AJ489" i="8" s="1"/>
  <c r="S489" i="12" s="1"/>
  <c r="AI477" i="8"/>
  <c r="AI465" i="8"/>
  <c r="AJ465" i="8" s="1"/>
  <c r="S465" i="12" s="1"/>
  <c r="AI453" i="8"/>
  <c r="AJ453" i="8" s="1"/>
  <c r="S453" i="12" s="1"/>
  <c r="AI393" i="8"/>
  <c r="AI369" i="8"/>
  <c r="AJ369" i="8" s="1"/>
  <c r="S369" i="12" s="1"/>
  <c r="AI333" i="8"/>
  <c r="AJ333" i="8" s="1"/>
  <c r="S333" i="12" s="1"/>
  <c r="AI321" i="8"/>
  <c r="AJ321" i="8" s="1"/>
  <c r="S321" i="12" s="1"/>
  <c r="AI309" i="8"/>
  <c r="AJ309" i="8" s="1"/>
  <c r="S309" i="12" s="1"/>
  <c r="AI285" i="8"/>
  <c r="AJ285" i="8" s="1"/>
  <c r="S285" i="12" s="1"/>
  <c r="AI165" i="8"/>
  <c r="AI153" i="8"/>
  <c r="AJ153" i="8" s="1"/>
  <c r="S153" i="12" s="1"/>
  <c r="AI512" i="8"/>
  <c r="AJ512" i="8" s="1"/>
  <c r="S512" i="12" s="1"/>
  <c r="AI464" i="8"/>
  <c r="AI404" i="8"/>
  <c r="AJ404" i="8" s="1"/>
  <c r="S404" i="12" s="1"/>
  <c r="AI338" i="8"/>
  <c r="AJ338" i="8" s="1"/>
  <c r="S338" i="12" s="1"/>
  <c r="AI272" i="8"/>
  <c r="AJ272" i="8" s="1"/>
  <c r="S272" i="12" s="1"/>
  <c r="AI619" i="8"/>
  <c r="AJ619" i="8" s="1"/>
  <c r="S619" i="12" s="1"/>
  <c r="AI645" i="8"/>
  <c r="AJ645" i="8" s="1"/>
  <c r="S645" i="12" s="1"/>
  <c r="AI19" i="10"/>
  <c r="AJ19" i="10" s="1"/>
  <c r="AL19" i="10" s="1"/>
  <c r="AI20" i="10"/>
  <c r="AJ20" i="10" s="1"/>
  <c r="AL20" i="10" s="1"/>
  <c r="AI21" i="10"/>
  <c r="AJ21" i="10" s="1"/>
  <c r="AL21" i="10" s="1"/>
  <c r="AI7" i="10"/>
  <c r="AI17" i="10" s="1"/>
  <c r="AJ17" i="10" s="1"/>
  <c r="AL17" i="10" s="1"/>
  <c r="Y124" i="11" l="1"/>
  <c r="AA124" i="11" s="1"/>
  <c r="X124" i="11"/>
  <c r="Z124" i="11" s="1"/>
  <c r="X80" i="11"/>
  <c r="Y80" i="11"/>
  <c r="S6" i="11"/>
  <c r="E6" i="11" s="1"/>
  <c r="Y50" i="11"/>
  <c r="X50" i="11"/>
  <c r="Y86" i="11"/>
  <c r="X86" i="11"/>
  <c r="Y122" i="11"/>
  <c r="X122" i="11"/>
  <c r="X15" i="11"/>
  <c r="Y15" i="11"/>
  <c r="AF68" i="8"/>
  <c r="E68" i="12" s="1"/>
  <c r="AI68" i="8"/>
  <c r="AJ68" i="8" s="1"/>
  <c r="S68" i="12" s="1"/>
  <c r="AA7" i="8"/>
  <c r="H7" i="8" s="1"/>
  <c r="AA6" i="8"/>
  <c r="H6" i="8" s="1"/>
  <c r="AC22" i="8"/>
  <c r="AD72" i="8"/>
  <c r="AE72" i="8" s="1"/>
  <c r="AD19" i="8"/>
  <c r="AE19" i="8" s="1"/>
  <c r="AD43" i="8"/>
  <c r="AE43" i="8" s="1"/>
  <c r="AI43" i="8" s="1"/>
  <c r="AD112" i="8"/>
  <c r="AE112" i="8" s="1"/>
  <c r="AF112" i="8" s="1"/>
  <c r="E112" i="12" s="1"/>
  <c r="Z6" i="8"/>
  <c r="G6" i="8" s="1"/>
  <c r="Z7" i="8"/>
  <c r="G7" i="8" s="1"/>
  <c r="AD61" i="8"/>
  <c r="AE61" i="8" s="1"/>
  <c r="AF61" i="8" s="1"/>
  <c r="E61" i="12" s="1"/>
  <c r="AF63" i="8"/>
  <c r="E63" i="12" s="1"/>
  <c r="AD113" i="8"/>
  <c r="AE113" i="8" s="1"/>
  <c r="AD76" i="8"/>
  <c r="AE76" i="8" s="1"/>
  <c r="AD79" i="8"/>
  <c r="AE79" i="8" s="1"/>
  <c r="AD70" i="8"/>
  <c r="AE70" i="8" s="1"/>
  <c r="AD34" i="8"/>
  <c r="AD32" i="8"/>
  <c r="AE32" i="8" s="1"/>
  <c r="AF95" i="8"/>
  <c r="E95" i="12" s="1"/>
  <c r="AI95" i="8"/>
  <c r="P95" i="12" s="1"/>
  <c r="AJ95" i="8"/>
  <c r="S95" i="12" s="1"/>
  <c r="AF104" i="8"/>
  <c r="E104" i="12" s="1"/>
  <c r="AI104" i="8"/>
  <c r="AJ104" i="8" s="1"/>
  <c r="S104" i="12" s="1"/>
  <c r="AF82" i="8"/>
  <c r="E82" i="12" s="1"/>
  <c r="AI82" i="8"/>
  <c r="AF72" i="8"/>
  <c r="E72" i="12" s="1"/>
  <c r="AI72" i="8"/>
  <c r="P72" i="12" s="1"/>
  <c r="AF43" i="8"/>
  <c r="E43" i="12" s="1"/>
  <c r="AF109" i="8"/>
  <c r="E109" i="12" s="1"/>
  <c r="AI109" i="8"/>
  <c r="AJ109" i="8" s="1"/>
  <c r="S109" i="12" s="1"/>
  <c r="AF113" i="8"/>
  <c r="E113" i="12" s="1"/>
  <c r="AI113" i="8"/>
  <c r="AE59" i="8"/>
  <c r="AF59" i="8" s="1"/>
  <c r="E59" i="12" s="1"/>
  <c r="AJ122" i="8"/>
  <c r="S122" i="12" s="1"/>
  <c r="AD18" i="8"/>
  <c r="AE18" i="8" s="1"/>
  <c r="AD78" i="8"/>
  <c r="AE78" i="8" s="1"/>
  <c r="AD98" i="8"/>
  <c r="AE98" i="8"/>
  <c r="AD62" i="8"/>
  <c r="AE62" i="8" s="1"/>
  <c r="AI20" i="8"/>
  <c r="AJ20" i="8" s="1"/>
  <c r="S20" i="12" s="1"/>
  <c r="AD51" i="8"/>
  <c r="AE51" i="8" s="1"/>
  <c r="AD48" i="8"/>
  <c r="AE48" i="8" s="1"/>
  <c r="AI48" i="8" s="1"/>
  <c r="AE34" i="8"/>
  <c r="AD114" i="8"/>
  <c r="AE114" i="8" s="1"/>
  <c r="AD89" i="8"/>
  <c r="AE89" i="8" s="1"/>
  <c r="AD37" i="8"/>
  <c r="AE37" i="8" s="1"/>
  <c r="AD30" i="8"/>
  <c r="AE30" i="8" s="1"/>
  <c r="AD29" i="8"/>
  <c r="AE29" i="8" s="1"/>
  <c r="AD52" i="8"/>
  <c r="AE52" i="8"/>
  <c r="AI65" i="8"/>
  <c r="AJ65" i="8" s="1"/>
  <c r="S65" i="12" s="1"/>
  <c r="AD27" i="8"/>
  <c r="AE27" i="8" s="1"/>
  <c r="AD81" i="8"/>
  <c r="AE81" i="8" s="1"/>
  <c r="AD53" i="8"/>
  <c r="AE53" i="8" s="1"/>
  <c r="AD41" i="8"/>
  <c r="AE41" i="8" s="1"/>
  <c r="AE116" i="8"/>
  <c r="AD116" i="8"/>
  <c r="AD102" i="8"/>
  <c r="AE102" i="8" s="1"/>
  <c r="AI93" i="8"/>
  <c r="AJ93" i="8" s="1"/>
  <c r="S93" i="12" s="1"/>
  <c r="AI26" i="8"/>
  <c r="AJ26" i="8" s="1"/>
  <c r="AD33" i="8"/>
  <c r="AE33" i="8" s="1"/>
  <c r="AD105" i="8"/>
  <c r="AE105" i="8" s="1"/>
  <c r="AD80" i="8"/>
  <c r="AE80" i="8" s="1"/>
  <c r="AD99" i="8"/>
  <c r="AE99" i="8" s="1"/>
  <c r="AD91" i="8"/>
  <c r="AE91" i="8" s="1"/>
  <c r="AD12" i="10"/>
  <c r="B22" i="19"/>
  <c r="L2" i="11"/>
  <c r="AE11" i="10"/>
  <c r="AF11" i="10"/>
  <c r="P2" i="8"/>
  <c r="AD58" i="8"/>
  <c r="AE58" i="8" s="1"/>
  <c r="AI112" i="8"/>
  <c r="P112" i="12" s="1"/>
  <c r="AI42" i="8"/>
  <c r="AD121" i="8"/>
  <c r="AE121" i="8" s="1"/>
  <c r="AF121" i="8" s="1"/>
  <c r="E121" i="12" s="1"/>
  <c r="AD17" i="8"/>
  <c r="AE17" i="8" s="1"/>
  <c r="AD101" i="8"/>
  <c r="AE101" i="8" s="1"/>
  <c r="AD90" i="8"/>
  <c r="AE90" i="8" s="1"/>
  <c r="AD88" i="8"/>
  <c r="AE88" i="8" s="1"/>
  <c r="AD57" i="8"/>
  <c r="AE57" i="8" s="1"/>
  <c r="AD56" i="8"/>
  <c r="AE56" i="8" s="1"/>
  <c r="AD119" i="8"/>
  <c r="AE119" i="8" s="1"/>
  <c r="AD118" i="8"/>
  <c r="AE118" i="8" s="1"/>
  <c r="AI28" i="8"/>
  <c r="AJ28" i="8" s="1"/>
  <c r="S28" i="12" s="1"/>
  <c r="AF28" i="8"/>
  <c r="E28" i="12" s="1"/>
  <c r="AI121" i="8"/>
  <c r="AF48" i="8"/>
  <c r="E48" i="12" s="1"/>
  <c r="AF92" i="8"/>
  <c r="E92" i="12" s="1"/>
  <c r="AI92" i="8"/>
  <c r="P92" i="12" s="1"/>
  <c r="AI60" i="8"/>
  <c r="AJ60" i="8" s="1"/>
  <c r="S60" i="12" s="1"/>
  <c r="AD25" i="8"/>
  <c r="AE25" i="8" s="1"/>
  <c r="AD111" i="8"/>
  <c r="AE111" i="8" s="1"/>
  <c r="AD110" i="8"/>
  <c r="AE110" i="8" s="1"/>
  <c r="AI50" i="8"/>
  <c r="P50" i="12" s="1"/>
  <c r="AI44" i="8"/>
  <c r="P44" i="12" s="1"/>
  <c r="AD86" i="8"/>
  <c r="AE86" i="8" s="1"/>
  <c r="AD87" i="8"/>
  <c r="AE87" i="8" s="1"/>
  <c r="AJ24" i="8"/>
  <c r="S24" i="12" s="1"/>
  <c r="Z15" i="11"/>
  <c r="Z16" i="11" s="1"/>
  <c r="AF69" i="8"/>
  <c r="E69" i="12" s="1"/>
  <c r="AI69" i="8"/>
  <c r="AJ69" i="8" s="1"/>
  <c r="S69" i="12" s="1"/>
  <c r="AF73" i="8"/>
  <c r="E73" i="12" s="1"/>
  <c r="AI73" i="8"/>
  <c r="P73" i="12" s="1"/>
  <c r="AF45" i="8"/>
  <c r="E45" i="12" s="1"/>
  <c r="AI45" i="8"/>
  <c r="P45" i="12" s="1"/>
  <c r="AF23" i="8"/>
  <c r="E23" i="12" s="1"/>
  <c r="AI23" i="8"/>
  <c r="P23" i="12" s="1"/>
  <c r="AF35" i="8"/>
  <c r="E35" i="12" s="1"/>
  <c r="AI35" i="8"/>
  <c r="AJ35" i="8" s="1"/>
  <c r="AA14" i="11"/>
  <c r="AI40" i="8"/>
  <c r="AJ40" i="8" s="1"/>
  <c r="S40" i="12" s="1"/>
  <c r="AI61" i="8"/>
  <c r="AJ61" i="8" s="1"/>
  <c r="S61" i="12" s="1"/>
  <c r="AD96" i="8"/>
  <c r="AE96" i="8" s="1"/>
  <c r="AD97" i="8"/>
  <c r="AE97" i="8" s="1"/>
  <c r="Y7" i="8"/>
  <c r="F7" i="8" s="1"/>
  <c r="Y6" i="8"/>
  <c r="F6" i="8" s="1"/>
  <c r="AC14" i="8"/>
  <c r="AI18" i="10"/>
  <c r="AJ18" i="10" s="1"/>
  <c r="AL18" i="10" s="1"/>
  <c r="S36" i="12"/>
  <c r="P619" i="12"/>
  <c r="AM619" i="8"/>
  <c r="AM404" i="8"/>
  <c r="P404" i="12"/>
  <c r="AM153" i="8"/>
  <c r="P153" i="12"/>
  <c r="AM309" i="8"/>
  <c r="P309" i="12"/>
  <c r="AM369" i="8"/>
  <c r="P369" i="12"/>
  <c r="P465" i="12"/>
  <c r="AM465" i="8"/>
  <c r="AM501" i="8"/>
  <c r="P501" i="12"/>
  <c r="AM214" i="8"/>
  <c r="P214" i="12"/>
  <c r="AM334" i="8"/>
  <c r="P334" i="12"/>
  <c r="AM418" i="8"/>
  <c r="P418" i="12"/>
  <c r="P592" i="12"/>
  <c r="AM592" i="8"/>
  <c r="AM634" i="8"/>
  <c r="P634" i="12"/>
  <c r="AM688" i="8"/>
  <c r="P688" i="12"/>
  <c r="AM724" i="8"/>
  <c r="P724" i="12"/>
  <c r="AM928" i="8"/>
  <c r="P928" i="12"/>
  <c r="AM1108" i="8"/>
  <c r="P1108" i="12"/>
  <c r="AM1180" i="8"/>
  <c r="P1180" i="12"/>
  <c r="AM536" i="8"/>
  <c r="P536" i="12"/>
  <c r="AM332" i="8"/>
  <c r="P332" i="12"/>
  <c r="AM506" i="8"/>
  <c r="P506" i="12"/>
  <c r="AM234" i="8"/>
  <c r="P234" i="12"/>
  <c r="AM270" i="8"/>
  <c r="P270" i="12"/>
  <c r="P450" i="12"/>
  <c r="AM450" i="8"/>
  <c r="AM504" i="8"/>
  <c r="P504" i="12"/>
  <c r="AM540" i="8"/>
  <c r="P540" i="12"/>
  <c r="AM476" i="8"/>
  <c r="P476" i="12"/>
  <c r="AM169" i="8"/>
  <c r="P169" i="12"/>
  <c r="P271" i="12"/>
  <c r="AM271" i="8"/>
  <c r="P337" i="12"/>
  <c r="AM337" i="8"/>
  <c r="AM439" i="8"/>
  <c r="P439" i="12"/>
  <c r="AM523" i="8"/>
  <c r="P523" i="12"/>
  <c r="AM589" i="8"/>
  <c r="P589" i="12"/>
  <c r="AM257" i="8"/>
  <c r="P257" i="12"/>
  <c r="AM371" i="8"/>
  <c r="P371" i="12"/>
  <c r="AM497" i="8"/>
  <c r="P497" i="12"/>
  <c r="AM617" i="8"/>
  <c r="P617" i="12"/>
  <c r="AM713" i="8"/>
  <c r="P713" i="12"/>
  <c r="AM857" i="8"/>
  <c r="P857" i="12"/>
  <c r="AM965" i="8"/>
  <c r="P965" i="12"/>
  <c r="AM1073" i="8"/>
  <c r="P1073" i="12"/>
  <c r="AM654" i="8"/>
  <c r="P654" i="12"/>
  <c r="AM846" i="8"/>
  <c r="P846" i="12"/>
  <c r="AM900" i="8"/>
  <c r="P900" i="12"/>
  <c r="AM1056" i="8"/>
  <c r="P1056" i="12"/>
  <c r="AM1092" i="8"/>
  <c r="P1092" i="12"/>
  <c r="AM1164" i="8"/>
  <c r="P1164" i="12"/>
  <c r="AM793" i="8"/>
  <c r="P793" i="12"/>
  <c r="AM919" i="8"/>
  <c r="P919" i="12"/>
  <c r="P1009" i="12"/>
  <c r="AM1009" i="8"/>
  <c r="P1111" i="12"/>
  <c r="AM1111" i="8"/>
  <c r="AM722" i="8"/>
  <c r="P722" i="12"/>
  <c r="AM998" i="8"/>
  <c r="P998" i="12"/>
  <c r="AM1178" i="8"/>
  <c r="P1178" i="12"/>
  <c r="AM579" i="8"/>
  <c r="P579" i="12"/>
  <c r="AM711" i="8"/>
  <c r="P711" i="12"/>
  <c r="AM783" i="8"/>
  <c r="P783" i="12"/>
  <c r="AM885" i="8"/>
  <c r="P885" i="12"/>
  <c r="P933" i="12"/>
  <c r="AM933" i="8"/>
  <c r="AM1047" i="8"/>
  <c r="P1047" i="12"/>
  <c r="AM1131" i="8"/>
  <c r="P1131" i="12"/>
  <c r="AM1091" i="8"/>
  <c r="P1091" i="12"/>
  <c r="AM630" i="8"/>
  <c r="P630" i="12"/>
  <c r="AM146" i="8"/>
  <c r="P146" i="12"/>
  <c r="AM273" i="8"/>
  <c r="P273" i="12"/>
  <c r="AM284" i="8"/>
  <c r="P284" i="12"/>
  <c r="AM124" i="8"/>
  <c r="P124" i="12"/>
  <c r="AM172" i="8"/>
  <c r="P172" i="12"/>
  <c r="P298" i="12"/>
  <c r="AM298" i="8"/>
  <c r="AM442" i="8"/>
  <c r="P442" i="12"/>
  <c r="AM526" i="8"/>
  <c r="P526" i="12"/>
  <c r="AM616" i="8"/>
  <c r="P616" i="12"/>
  <c r="P814" i="12"/>
  <c r="AM814" i="8"/>
  <c r="AM850" i="8"/>
  <c r="P850" i="12"/>
  <c r="P952" i="12"/>
  <c r="AM952" i="8"/>
  <c r="AM1036" i="8"/>
  <c r="P1036" i="12"/>
  <c r="AM1102" i="8"/>
  <c r="P1102" i="12"/>
  <c r="AM1210" i="8"/>
  <c r="P1210" i="12"/>
  <c r="AM410" i="8"/>
  <c r="P410" i="12"/>
  <c r="AM300" i="8"/>
  <c r="P300" i="12"/>
  <c r="AM420" i="8"/>
  <c r="P420" i="12"/>
  <c r="AM480" i="8"/>
  <c r="P480" i="12"/>
  <c r="AM205" i="8"/>
  <c r="P205" i="12"/>
  <c r="AM385" i="8"/>
  <c r="P385" i="12"/>
  <c r="AM481" i="8"/>
  <c r="P481" i="12"/>
  <c r="AM125" i="8"/>
  <c r="P125" i="12"/>
  <c r="P227" i="12"/>
  <c r="AM227" i="8"/>
  <c r="AM359" i="8"/>
  <c r="P359" i="12"/>
  <c r="P515" i="12"/>
  <c r="AM515" i="8"/>
  <c r="AM581" i="8"/>
  <c r="P581" i="12"/>
  <c r="AM641" i="8"/>
  <c r="P641" i="12"/>
  <c r="AM743" i="8"/>
  <c r="P743" i="12"/>
  <c r="AM875" i="8"/>
  <c r="P875" i="12"/>
  <c r="P923" i="12"/>
  <c r="AM923" i="8"/>
  <c r="P576" i="12"/>
  <c r="AM576" i="8"/>
  <c r="AM696" i="8"/>
  <c r="P696" i="12"/>
  <c r="P738" i="12"/>
  <c r="AM738" i="8"/>
  <c r="AM858" i="8"/>
  <c r="P858" i="12"/>
  <c r="AM936" i="8"/>
  <c r="P936" i="12"/>
  <c r="AM1038" i="8"/>
  <c r="P1038" i="12"/>
  <c r="AM625" i="8"/>
  <c r="P625" i="12"/>
  <c r="AM715" i="8"/>
  <c r="P715" i="12"/>
  <c r="AM769" i="8"/>
  <c r="P769" i="12"/>
  <c r="AM859" i="8"/>
  <c r="P859" i="12"/>
  <c r="P1021" i="12"/>
  <c r="AM1021" i="8"/>
  <c r="AM1075" i="8"/>
  <c r="P1075" i="12"/>
  <c r="AM1177" i="8"/>
  <c r="P1177" i="12"/>
  <c r="AM560" i="8"/>
  <c r="P560" i="12"/>
  <c r="AM596" i="8"/>
  <c r="P596" i="12"/>
  <c r="AM710" i="8"/>
  <c r="P710" i="12"/>
  <c r="AM884" i="8"/>
  <c r="P884" i="12"/>
  <c r="AM1058" i="8"/>
  <c r="P1058" i="12"/>
  <c r="AM1094" i="8"/>
  <c r="P1094" i="12"/>
  <c r="AM1130" i="8"/>
  <c r="P1130" i="12"/>
  <c r="AM597" i="8"/>
  <c r="P597" i="12"/>
  <c r="AM669" i="8"/>
  <c r="P669" i="12"/>
  <c r="AM723" i="8"/>
  <c r="P723" i="12"/>
  <c r="AM861" i="8"/>
  <c r="P861" i="12"/>
  <c r="AM975" i="8"/>
  <c r="P975" i="12"/>
  <c r="AM1011" i="8"/>
  <c r="P1011" i="12"/>
  <c r="AM1095" i="8"/>
  <c r="P1095" i="12"/>
  <c r="AM1155" i="8"/>
  <c r="P1155" i="12"/>
  <c r="AM1157" i="8"/>
  <c r="P1157" i="12"/>
  <c r="AM135" i="8"/>
  <c r="P135" i="12"/>
  <c r="AM219" i="8"/>
  <c r="P219" i="12"/>
  <c r="AM267" i="8"/>
  <c r="P267" i="12"/>
  <c r="AM417" i="8"/>
  <c r="P417" i="12"/>
  <c r="AM164" i="8"/>
  <c r="P164" i="12"/>
  <c r="AM196" i="8"/>
  <c r="P196" i="12"/>
  <c r="AM256" i="8"/>
  <c r="P256" i="12"/>
  <c r="AM358" i="8"/>
  <c r="P358" i="12"/>
  <c r="AM466" i="8"/>
  <c r="P466" i="12"/>
  <c r="AM520" i="8"/>
  <c r="P520" i="12"/>
  <c r="AM748" i="8"/>
  <c r="P748" i="12"/>
  <c r="AM784" i="8"/>
  <c r="P784" i="12"/>
  <c r="AM898" i="8"/>
  <c r="P898" i="12"/>
  <c r="AM1006" i="8"/>
  <c r="P1006" i="12"/>
  <c r="P1072" i="12"/>
  <c r="AM1072" i="8"/>
  <c r="AM1144" i="8"/>
  <c r="P1144" i="12"/>
  <c r="AM200" i="8"/>
  <c r="P200" i="12"/>
  <c r="AM180" i="8"/>
  <c r="P180" i="12"/>
  <c r="AM282" i="8"/>
  <c r="P282" i="12"/>
  <c r="P330" i="12"/>
  <c r="AM330" i="8"/>
  <c r="AM378" i="8"/>
  <c r="P378" i="12"/>
  <c r="AM552" i="8"/>
  <c r="P552" i="12"/>
  <c r="AM133" i="8"/>
  <c r="P133" i="12"/>
  <c r="AM199" i="8"/>
  <c r="P199" i="12"/>
  <c r="P289" i="12"/>
  <c r="AM289" i="8"/>
  <c r="AM331" i="8"/>
  <c r="P331" i="12"/>
  <c r="AM415" i="8"/>
  <c r="P415" i="12"/>
  <c r="AM517" i="8"/>
  <c r="P517" i="12"/>
  <c r="AM601" i="8"/>
  <c r="P601" i="12"/>
  <c r="AM299" i="8"/>
  <c r="P299" i="12"/>
  <c r="AM377" i="8"/>
  <c r="P377" i="12"/>
  <c r="AM437" i="8"/>
  <c r="P437" i="12"/>
  <c r="AM557" i="8"/>
  <c r="P557" i="12"/>
  <c r="AM731" i="8"/>
  <c r="P731" i="12"/>
  <c r="AM1031" i="8"/>
  <c r="P1031" i="12"/>
  <c r="AM618" i="8"/>
  <c r="P618" i="12"/>
  <c r="AM762" i="8"/>
  <c r="P762" i="12"/>
  <c r="P822" i="12"/>
  <c r="AM822" i="8"/>
  <c r="AM960" i="8"/>
  <c r="P960" i="12"/>
  <c r="AM1104" i="8"/>
  <c r="P1104" i="12"/>
  <c r="AM1146" i="8"/>
  <c r="P1146" i="12"/>
  <c r="AM703" i="8"/>
  <c r="P703" i="12"/>
  <c r="AM829" i="8"/>
  <c r="P829" i="12"/>
  <c r="AM931" i="8"/>
  <c r="P931" i="12"/>
  <c r="AM1093" i="8"/>
  <c r="P1093" i="12"/>
  <c r="AM1165" i="8"/>
  <c r="P1165" i="12"/>
  <c r="AM638" i="8"/>
  <c r="P638" i="12"/>
  <c r="AM686" i="8"/>
  <c r="P686" i="12"/>
  <c r="AM752" i="8"/>
  <c r="P752" i="12"/>
  <c r="AM788" i="8"/>
  <c r="P788" i="12"/>
  <c r="AM824" i="8"/>
  <c r="P824" i="12"/>
  <c r="AM932" i="8"/>
  <c r="P932" i="12"/>
  <c r="AM968" i="8"/>
  <c r="P968" i="12"/>
  <c r="AM1016" i="8"/>
  <c r="P1016" i="12"/>
  <c r="AM513" i="8"/>
  <c r="P513" i="12"/>
  <c r="AM621" i="8"/>
  <c r="P621" i="12"/>
  <c r="AM837" i="8"/>
  <c r="P837" i="12"/>
  <c r="AM951" i="8"/>
  <c r="P951" i="12"/>
  <c r="AM1097" i="8"/>
  <c r="P1097" i="12"/>
  <c r="AM1145" i="8"/>
  <c r="P1145" i="12"/>
  <c r="Q7" i="11"/>
  <c r="C7" i="11" s="1"/>
  <c r="Q6" i="11"/>
  <c r="C6" i="11" s="1"/>
  <c r="P68" i="12"/>
  <c r="AB6" i="17"/>
  <c r="B3" i="10"/>
  <c r="P71" i="12"/>
  <c r="S11" i="12"/>
  <c r="P107" i="12"/>
  <c r="P15" i="12"/>
  <c r="P61" i="12"/>
  <c r="P115" i="12"/>
  <c r="P38" i="12"/>
  <c r="P63" i="12"/>
  <c r="P100" i="12"/>
  <c r="AB13" i="11"/>
  <c r="AC13" i="11"/>
  <c r="AE13" i="11" s="1"/>
  <c r="P84" i="12"/>
  <c r="AM327" i="8"/>
  <c r="P327" i="12"/>
  <c r="AM304" i="8"/>
  <c r="P304" i="12"/>
  <c r="AM694" i="8"/>
  <c r="P694" i="12"/>
  <c r="AM428" i="8"/>
  <c r="P428" i="12"/>
  <c r="AM188" i="8"/>
  <c r="P188" i="12"/>
  <c r="AM511" i="8"/>
  <c r="P511" i="12"/>
  <c r="AM479" i="8"/>
  <c r="P479" i="12"/>
  <c r="AM719" i="8"/>
  <c r="P719" i="12"/>
  <c r="AM714" i="8"/>
  <c r="P714" i="12"/>
  <c r="AM763" i="8"/>
  <c r="P763" i="12"/>
  <c r="AM728" i="8"/>
  <c r="P728" i="12"/>
  <c r="AM717" i="8"/>
  <c r="P717" i="12"/>
  <c r="AM1197" i="8"/>
  <c r="P1197" i="12"/>
  <c r="AM387" i="8"/>
  <c r="P387" i="12"/>
  <c r="AM640" i="8"/>
  <c r="P640" i="12"/>
  <c r="P1204" i="12"/>
  <c r="AM1204" i="8"/>
  <c r="P151" i="12"/>
  <c r="AM151" i="8"/>
  <c r="AM161" i="8"/>
  <c r="P161" i="12"/>
  <c r="AM623" i="8"/>
  <c r="P623" i="12"/>
  <c r="P666" i="12"/>
  <c r="AM666" i="8"/>
  <c r="AM930" i="8"/>
  <c r="P930" i="12"/>
  <c r="P733" i="12"/>
  <c r="AM733" i="8"/>
  <c r="P1015" i="12"/>
  <c r="AM1015" i="8"/>
  <c r="AM866" i="8"/>
  <c r="P866" i="12"/>
  <c r="AM675" i="8"/>
  <c r="P675" i="12"/>
  <c r="AM287" i="8"/>
  <c r="P287" i="12"/>
  <c r="AM177" i="8"/>
  <c r="P177" i="12"/>
  <c r="P254" i="12"/>
  <c r="AM254" i="8"/>
  <c r="AM490" i="8"/>
  <c r="P490" i="12"/>
  <c r="P904" i="12"/>
  <c r="AM904" i="8"/>
  <c r="AM222" i="8"/>
  <c r="P222" i="12"/>
  <c r="AM266" i="8"/>
  <c r="P266" i="12"/>
  <c r="AM457" i="8"/>
  <c r="P457" i="12"/>
  <c r="AM559" i="8"/>
  <c r="P559" i="12"/>
  <c r="P167" i="12"/>
  <c r="AM167" i="8"/>
  <c r="AM233" i="8"/>
  <c r="P233" i="12"/>
  <c r="AM323" i="8"/>
  <c r="P323" i="12"/>
  <c r="AM431" i="8"/>
  <c r="P431" i="12"/>
  <c r="AM527" i="8"/>
  <c r="P527" i="12"/>
  <c r="AM863" i="8"/>
  <c r="P863" i="12"/>
  <c r="AM971" i="8"/>
  <c r="P971" i="12"/>
  <c r="AM1037" i="8"/>
  <c r="P1037" i="12"/>
  <c r="P570" i="12"/>
  <c r="AM570" i="8"/>
  <c r="AM768" i="8"/>
  <c r="P768" i="12"/>
  <c r="AM954" i="8"/>
  <c r="P954" i="12"/>
  <c r="AM1098" i="8"/>
  <c r="P1098" i="12"/>
  <c r="AM1170" i="8"/>
  <c r="P1170" i="12"/>
  <c r="AM607" i="8"/>
  <c r="P607" i="12"/>
  <c r="AM697" i="8"/>
  <c r="P697" i="12"/>
  <c r="AM889" i="8"/>
  <c r="P889" i="12"/>
  <c r="AM1099" i="8"/>
  <c r="P1099" i="12"/>
  <c r="P1159" i="12"/>
  <c r="AM1159" i="8"/>
  <c r="P644" i="12"/>
  <c r="AM644" i="8"/>
  <c r="AM680" i="8"/>
  <c r="P680" i="12"/>
  <c r="AM758" i="8"/>
  <c r="P758" i="12"/>
  <c r="AM794" i="8"/>
  <c r="P794" i="12"/>
  <c r="P830" i="12"/>
  <c r="AM830" i="8"/>
  <c r="AM962" i="8"/>
  <c r="P962" i="12"/>
  <c r="AM1010" i="8"/>
  <c r="P1010" i="12"/>
  <c r="AM1046" i="8"/>
  <c r="P1046" i="12"/>
  <c r="AM873" i="8"/>
  <c r="P873" i="12"/>
  <c r="AM1089" i="8"/>
  <c r="P1089" i="12"/>
  <c r="AM1115" i="8"/>
  <c r="P1115" i="12"/>
  <c r="P49" i="12"/>
  <c r="AJ54" i="8"/>
  <c r="S54" i="12" s="1"/>
  <c r="AI54" i="8"/>
  <c r="AF54" i="8"/>
  <c r="E54" i="12" s="1"/>
  <c r="P35" i="12"/>
  <c r="P122" i="12"/>
  <c r="AM122" i="8"/>
  <c r="J122" i="8"/>
  <c r="P103" i="12"/>
  <c r="P74" i="12"/>
  <c r="P106" i="12"/>
  <c r="P12" i="12"/>
  <c r="P75" i="12"/>
  <c r="P77" i="12"/>
  <c r="AC14" i="11"/>
  <c r="AB14" i="11"/>
  <c r="AM123" i="8"/>
  <c r="P123" i="12"/>
  <c r="AM495" i="8"/>
  <c r="P495" i="12"/>
  <c r="AM388" i="8"/>
  <c r="P388" i="12"/>
  <c r="AM730" i="8"/>
  <c r="P730" i="12"/>
  <c r="AM470" i="8"/>
  <c r="P470" i="12"/>
  <c r="AM306" i="8"/>
  <c r="P306" i="12"/>
  <c r="AM500" i="8"/>
  <c r="P500" i="12"/>
  <c r="AM149" i="8"/>
  <c r="P149" i="12"/>
  <c r="AM533" i="8"/>
  <c r="P533" i="12"/>
  <c r="P851" i="12"/>
  <c r="AM851" i="8"/>
  <c r="AM882" i="8"/>
  <c r="P882" i="12"/>
  <c r="P643" i="12"/>
  <c r="AM643" i="8"/>
  <c r="AM1045" i="8"/>
  <c r="P1045" i="12"/>
  <c r="AM1196" i="8"/>
  <c r="P1196" i="12"/>
  <c r="AM927" i="8"/>
  <c r="P927" i="12"/>
  <c r="AM530" i="8"/>
  <c r="P530" i="12"/>
  <c r="AM424" i="8"/>
  <c r="P424" i="12"/>
  <c r="AM856" i="8"/>
  <c r="P856" i="12"/>
  <c r="AM162" i="8"/>
  <c r="P162" i="12"/>
  <c r="AM541" i="8"/>
  <c r="P541" i="12"/>
  <c r="AM852" i="8"/>
  <c r="P852" i="12"/>
  <c r="P661" i="12"/>
  <c r="AM661" i="8"/>
  <c r="AM943" i="8"/>
  <c r="P943" i="12"/>
  <c r="AM566" i="8"/>
  <c r="P566" i="12"/>
  <c r="AM1112" i="8"/>
  <c r="P1112" i="12"/>
  <c r="AM969" i="8"/>
  <c r="P969" i="12"/>
  <c r="P1203" i="12"/>
  <c r="AM1203" i="8"/>
  <c r="P212" i="12"/>
  <c r="AM212" i="8"/>
  <c r="AM423" i="8"/>
  <c r="P423" i="12"/>
  <c r="P364" i="12"/>
  <c r="AM364" i="8"/>
  <c r="AM790" i="8"/>
  <c r="P790" i="12"/>
  <c r="AM1138" i="8"/>
  <c r="P1138" i="12"/>
  <c r="AM372" i="8"/>
  <c r="P372" i="12"/>
  <c r="AM361" i="8"/>
  <c r="P361" i="12"/>
  <c r="AM819" i="8"/>
  <c r="P819" i="12"/>
  <c r="P464" i="12"/>
  <c r="AM464" i="8"/>
  <c r="AM393" i="8"/>
  <c r="P393" i="12"/>
  <c r="AM286" i="8"/>
  <c r="P286" i="12"/>
  <c r="AM604" i="8"/>
  <c r="P604" i="12"/>
  <c r="AM880" i="8"/>
  <c r="P880" i="12"/>
  <c r="AM230" i="8"/>
  <c r="P230" i="12"/>
  <c r="AM246" i="8"/>
  <c r="P246" i="12"/>
  <c r="AM516" i="8"/>
  <c r="P516" i="12"/>
  <c r="AM187" i="8"/>
  <c r="P187" i="12"/>
  <c r="AM355" i="8"/>
  <c r="P355" i="12"/>
  <c r="AM143" i="8"/>
  <c r="P143" i="12"/>
  <c r="AM419" i="8"/>
  <c r="P419" i="12"/>
  <c r="P677" i="12"/>
  <c r="AM677" i="8"/>
  <c r="AM995" i="8"/>
  <c r="P995" i="12"/>
  <c r="P876" i="12"/>
  <c r="AM876" i="8"/>
  <c r="AM1134" i="8"/>
  <c r="P1134" i="12"/>
  <c r="AM937" i="8"/>
  <c r="P937" i="12"/>
  <c r="AM1154" i="8"/>
  <c r="P1154" i="12"/>
  <c r="AM735" i="8"/>
  <c r="P735" i="12"/>
  <c r="AM945" i="8"/>
  <c r="P945" i="12"/>
  <c r="AM1139" i="8"/>
  <c r="P1139" i="12"/>
  <c r="AM183" i="8"/>
  <c r="P183" i="12"/>
  <c r="P262" i="12"/>
  <c r="AM262" i="8"/>
  <c r="AM574" i="8"/>
  <c r="P574" i="12"/>
  <c r="P862" i="12"/>
  <c r="AM862" i="8"/>
  <c r="AM1150" i="8"/>
  <c r="P1150" i="12"/>
  <c r="P348" i="12"/>
  <c r="AM348" i="8"/>
  <c r="AM211" i="8"/>
  <c r="P211" i="12"/>
  <c r="AM389" i="8"/>
  <c r="P389" i="12"/>
  <c r="AM653" i="8"/>
  <c r="P653" i="12"/>
  <c r="AM887" i="8"/>
  <c r="P887" i="12"/>
  <c r="AM708" i="8"/>
  <c r="P708" i="12"/>
  <c r="AM972" i="8"/>
  <c r="P972" i="12"/>
  <c r="AM727" i="8"/>
  <c r="P727" i="12"/>
  <c r="AM1051" i="8"/>
  <c r="P1051" i="12"/>
  <c r="AM572" i="8"/>
  <c r="P572" i="12"/>
  <c r="AM1070" i="8"/>
  <c r="P1070" i="12"/>
  <c r="AM633" i="8"/>
  <c r="P633" i="12"/>
  <c r="AM921" i="8"/>
  <c r="P921" i="12"/>
  <c r="P1107" i="12"/>
  <c r="AM1107" i="8"/>
  <c r="AM195" i="8"/>
  <c r="P195" i="12"/>
  <c r="AM429" i="8"/>
  <c r="P429" i="12"/>
  <c r="P322" i="12"/>
  <c r="AM322" i="8"/>
  <c r="AM760" i="8"/>
  <c r="P760" i="12"/>
  <c r="AM1018" i="8"/>
  <c r="P1018" i="12"/>
  <c r="AM248" i="8"/>
  <c r="P248" i="12"/>
  <c r="AM342" i="8"/>
  <c r="P342" i="12"/>
  <c r="AM139" i="8"/>
  <c r="P139" i="12"/>
  <c r="AM301" i="8"/>
  <c r="P301" i="12"/>
  <c r="AM547" i="8"/>
  <c r="P547" i="12"/>
  <c r="AM317" i="8"/>
  <c r="P317" i="12"/>
  <c r="AM461" i="8"/>
  <c r="P461" i="12"/>
  <c r="AM665" i="8"/>
  <c r="P665" i="12"/>
  <c r="AM642" i="8"/>
  <c r="P642" i="12"/>
  <c r="AM1002" i="8"/>
  <c r="P1002" i="12"/>
  <c r="AM739" i="8"/>
  <c r="P739" i="12"/>
  <c r="P1105" i="12"/>
  <c r="AM1105" i="8"/>
  <c r="AM698" i="8"/>
  <c r="P698" i="12"/>
  <c r="AM836" i="8"/>
  <c r="P836" i="12"/>
  <c r="AM1028" i="8"/>
  <c r="P1028" i="12"/>
  <c r="AM849" i="8"/>
  <c r="P849" i="12"/>
  <c r="AM1187" i="8"/>
  <c r="P1187" i="12"/>
  <c r="AJ123" i="8"/>
  <c r="S123" i="12" s="1"/>
  <c r="AJ500" i="8"/>
  <c r="S500" i="12" s="1"/>
  <c r="AJ511" i="8"/>
  <c r="S511" i="12" s="1"/>
  <c r="AJ479" i="8"/>
  <c r="S479" i="12" s="1"/>
  <c r="AJ1196" i="8"/>
  <c r="S1196" i="12" s="1"/>
  <c r="AJ424" i="8"/>
  <c r="S424" i="12" s="1"/>
  <c r="AJ856" i="8"/>
  <c r="S856" i="12" s="1"/>
  <c r="AM881" i="8"/>
  <c r="P881" i="12"/>
  <c r="AJ969" i="8"/>
  <c r="S969" i="12" s="1"/>
  <c r="AJ287" i="8"/>
  <c r="S287" i="12" s="1"/>
  <c r="AJ212" i="8"/>
  <c r="S212" i="12" s="1"/>
  <c r="AJ423" i="8"/>
  <c r="S423" i="12" s="1"/>
  <c r="AJ364" i="8"/>
  <c r="S364" i="12" s="1"/>
  <c r="AJ790" i="8"/>
  <c r="S790" i="12" s="1"/>
  <c r="AJ372" i="8"/>
  <c r="S372" i="12" s="1"/>
  <c r="AJ361" i="8"/>
  <c r="S361" i="12" s="1"/>
  <c r="AJ323" i="8"/>
  <c r="S323" i="12" s="1"/>
  <c r="AJ1037" i="8"/>
  <c r="S1037" i="12" s="1"/>
  <c r="AJ1098" i="8"/>
  <c r="S1098" i="12" s="1"/>
  <c r="AJ1159" i="8"/>
  <c r="S1159" i="12" s="1"/>
  <c r="W7" i="8"/>
  <c r="D7" i="8" s="1"/>
  <c r="W6" i="8"/>
  <c r="D6" i="8" s="1"/>
  <c r="J48" i="8"/>
  <c r="AJ103" i="8"/>
  <c r="S103" i="12" s="1"/>
  <c r="AJ106" i="8"/>
  <c r="S106" i="12" s="1"/>
  <c r="P47" i="12"/>
  <c r="AM47" i="8"/>
  <c r="J47" i="8"/>
  <c r="AJ12" i="8"/>
  <c r="AJ75" i="8"/>
  <c r="S75" i="12" s="1"/>
  <c r="AJ77" i="8"/>
  <c r="S77" i="12" s="1"/>
  <c r="AC12" i="11"/>
  <c r="AE12" i="11" s="1"/>
  <c r="AB12" i="11"/>
  <c r="AM803" i="8"/>
  <c r="P803" i="12"/>
  <c r="AM869" i="8"/>
  <c r="P869" i="12"/>
  <c r="AM368" i="8"/>
  <c r="P368" i="12"/>
  <c r="AM459" i="8"/>
  <c r="P459" i="12"/>
  <c r="AM244" i="8"/>
  <c r="P244" i="12"/>
  <c r="P628" i="12"/>
  <c r="AM628" i="8"/>
  <c r="AM1114" i="8"/>
  <c r="P1114" i="12"/>
  <c r="AM126" i="8"/>
  <c r="P126" i="12"/>
  <c r="AM498" i="8"/>
  <c r="P498" i="12"/>
  <c r="AM193" i="8"/>
  <c r="P193" i="12"/>
  <c r="AM245" i="8"/>
  <c r="P245" i="12"/>
  <c r="AM611" i="8"/>
  <c r="P611" i="12"/>
  <c r="AM959" i="8"/>
  <c r="P959" i="12"/>
  <c r="AM984" i="8"/>
  <c r="P984" i="12"/>
  <c r="AM877" i="8"/>
  <c r="P877" i="12"/>
  <c r="AM590" i="8"/>
  <c r="P590" i="12"/>
  <c r="AM639" i="8"/>
  <c r="P639" i="12"/>
  <c r="AM891" i="8"/>
  <c r="P891" i="12"/>
  <c r="AM660" i="8"/>
  <c r="P660" i="12"/>
  <c r="AM194" i="8"/>
  <c r="P194" i="12"/>
  <c r="AM532" i="8"/>
  <c r="P532" i="12"/>
  <c r="AM1030" i="8"/>
  <c r="P1030" i="12"/>
  <c r="AM380" i="8"/>
  <c r="P380" i="12"/>
  <c r="AM438" i="8"/>
  <c r="P438" i="12"/>
  <c r="AM367" i="8"/>
  <c r="P367" i="12"/>
  <c r="AM413" i="8"/>
  <c r="P413" i="12"/>
  <c r="AM749" i="8"/>
  <c r="P749" i="12"/>
  <c r="AM977" i="8"/>
  <c r="P977" i="12"/>
  <c r="AM774" i="8"/>
  <c r="P774" i="12"/>
  <c r="AM1020" i="8"/>
  <c r="P1020" i="12"/>
  <c r="AM775" i="8"/>
  <c r="P775" i="12"/>
  <c r="P1081" i="12"/>
  <c r="AM1081" i="8"/>
  <c r="AM902" i="8"/>
  <c r="P902" i="12"/>
  <c r="AM1148" i="8"/>
  <c r="P1148" i="12"/>
  <c r="AM1017" i="8"/>
  <c r="P1017" i="12"/>
  <c r="AM1163" i="8"/>
  <c r="P1163" i="12"/>
  <c r="AM225" i="8"/>
  <c r="P225" i="12"/>
  <c r="AM190" i="8"/>
  <c r="P190" i="12"/>
  <c r="AM550" i="8"/>
  <c r="P550" i="12"/>
  <c r="AM144" i="8"/>
  <c r="P144" i="12"/>
  <c r="AM926" i="8"/>
  <c r="P926" i="12"/>
  <c r="AM165" i="8"/>
  <c r="P165" i="12"/>
  <c r="P477" i="12"/>
  <c r="AM477" i="8"/>
  <c r="AM538" i="8"/>
  <c r="P538" i="12"/>
  <c r="AM664" i="8"/>
  <c r="P664" i="12"/>
  <c r="AM940" i="8"/>
  <c r="P940" i="12"/>
  <c r="AM206" i="8"/>
  <c r="P206" i="12"/>
  <c r="AM132" i="8"/>
  <c r="P132" i="12"/>
  <c r="AM462" i="8"/>
  <c r="P462" i="12"/>
  <c r="AM158" i="8"/>
  <c r="P158" i="12"/>
  <c r="AM307" i="8"/>
  <c r="P307" i="12"/>
  <c r="AM469" i="8"/>
  <c r="P469" i="12"/>
  <c r="AM269" i="8"/>
  <c r="P269" i="12"/>
  <c r="P587" i="12"/>
  <c r="AM587" i="8"/>
  <c r="AM935" i="8"/>
  <c r="P935" i="12"/>
  <c r="AM612" i="8"/>
  <c r="P612" i="12"/>
  <c r="AM948" i="8"/>
  <c r="P948" i="12"/>
  <c r="AM649" i="8"/>
  <c r="P649" i="12"/>
  <c r="P1027" i="12"/>
  <c r="AM1027" i="8"/>
  <c r="P734" i="12"/>
  <c r="AM734" i="8"/>
  <c r="AM609" i="8"/>
  <c r="P609" i="12"/>
  <c r="AM897" i="8"/>
  <c r="P897" i="12"/>
  <c r="P1143" i="12"/>
  <c r="AM1143" i="8"/>
  <c r="AM381" i="8"/>
  <c r="P381" i="12"/>
  <c r="P136" i="12"/>
  <c r="AM136" i="8"/>
  <c r="P472" i="12"/>
  <c r="AM472" i="8"/>
  <c r="P826" i="12"/>
  <c r="AM826" i="8"/>
  <c r="AM1048" i="8"/>
  <c r="P1048" i="12"/>
  <c r="AM156" i="8"/>
  <c r="P156" i="12"/>
  <c r="AM236" i="8"/>
  <c r="P236" i="12"/>
  <c r="AM487" i="8"/>
  <c r="P487" i="12"/>
  <c r="AM275" i="8"/>
  <c r="P275" i="12"/>
  <c r="AM593" i="8"/>
  <c r="P593" i="12"/>
  <c r="AM815" i="8"/>
  <c r="P815" i="12"/>
  <c r="AM600" i="8"/>
  <c r="P600" i="12"/>
  <c r="AM870" i="8"/>
  <c r="P870" i="12"/>
  <c r="AM1050" i="8"/>
  <c r="P1050" i="12"/>
  <c r="AM781" i="8"/>
  <c r="P781" i="12"/>
  <c r="AM1123" i="8"/>
  <c r="P1123" i="12"/>
  <c r="AM608" i="8"/>
  <c r="P608" i="12"/>
  <c r="P896" i="12"/>
  <c r="AM896" i="8"/>
  <c r="AM1142" i="8"/>
  <c r="P1142" i="12"/>
  <c r="AM759" i="8"/>
  <c r="P759" i="12"/>
  <c r="AM1023" i="8"/>
  <c r="P1023" i="12"/>
  <c r="AM1205" i="8"/>
  <c r="P1205" i="12"/>
  <c r="AM231" i="8"/>
  <c r="P231" i="12"/>
  <c r="AM218" i="8"/>
  <c r="P218" i="12"/>
  <c r="AM370" i="8"/>
  <c r="P370" i="12"/>
  <c r="AM544" i="8"/>
  <c r="P544" i="12"/>
  <c r="AM910" i="8"/>
  <c r="P910" i="12"/>
  <c r="AM1192" i="8"/>
  <c r="P1192" i="12"/>
  <c r="AM294" i="8"/>
  <c r="P294" i="12"/>
  <c r="AM344" i="8"/>
  <c r="P344" i="12"/>
  <c r="AM247" i="8"/>
  <c r="P247" i="12"/>
  <c r="AM379" i="8"/>
  <c r="P379" i="12"/>
  <c r="AM131" i="8"/>
  <c r="P131" i="12"/>
  <c r="AM395" i="8"/>
  <c r="P395" i="12"/>
  <c r="AM755" i="8"/>
  <c r="P755" i="12"/>
  <c r="P1043" i="12"/>
  <c r="AM1043" i="8"/>
  <c r="AM906" i="8"/>
  <c r="P906" i="12"/>
  <c r="AM1176" i="8"/>
  <c r="P1176" i="12"/>
  <c r="AM961" i="8"/>
  <c r="P961" i="12"/>
  <c r="AM650" i="8"/>
  <c r="P650" i="12"/>
  <c r="AM800" i="8"/>
  <c r="P800" i="12"/>
  <c r="AM980" i="8"/>
  <c r="P980" i="12"/>
  <c r="AM813" i="8"/>
  <c r="P813" i="12"/>
  <c r="AM1109" i="8"/>
  <c r="P1109" i="12"/>
  <c r="AJ368" i="8"/>
  <c r="S368" i="12" s="1"/>
  <c r="AJ327" i="8"/>
  <c r="S327" i="12" s="1"/>
  <c r="AJ388" i="8"/>
  <c r="S388" i="12" s="1"/>
  <c r="AJ628" i="8"/>
  <c r="S628" i="12" s="1"/>
  <c r="AJ730" i="8"/>
  <c r="S730" i="12" s="1"/>
  <c r="AJ470" i="8"/>
  <c r="S470" i="12" s="1"/>
  <c r="AJ193" i="8"/>
  <c r="S193" i="12" s="1"/>
  <c r="AJ149" i="8"/>
  <c r="S149" i="12" s="1"/>
  <c r="AJ245" i="8"/>
  <c r="S245" i="12" s="1"/>
  <c r="AJ533" i="8"/>
  <c r="S533" i="12" s="1"/>
  <c r="AJ719" i="8"/>
  <c r="S719" i="12" s="1"/>
  <c r="AJ714" i="8"/>
  <c r="S714" i="12" s="1"/>
  <c r="AJ763" i="8"/>
  <c r="S763" i="12" s="1"/>
  <c r="AJ1045" i="8"/>
  <c r="S1045" i="12" s="1"/>
  <c r="AJ717" i="8"/>
  <c r="S717" i="12" s="1"/>
  <c r="AJ927" i="8"/>
  <c r="S927" i="12" s="1"/>
  <c r="AJ660" i="8"/>
  <c r="S660" i="12" s="1"/>
  <c r="AJ387" i="8"/>
  <c r="S387" i="12" s="1"/>
  <c r="AJ640" i="8"/>
  <c r="S640" i="12" s="1"/>
  <c r="AJ1030" i="8"/>
  <c r="S1030" i="12" s="1"/>
  <c r="AJ380" i="8"/>
  <c r="S380" i="12" s="1"/>
  <c r="AJ541" i="8"/>
  <c r="S541" i="12" s="1"/>
  <c r="AJ749" i="8"/>
  <c r="S749" i="12" s="1"/>
  <c r="AJ977" i="8"/>
  <c r="S977" i="12" s="1"/>
  <c r="AJ774" i="8"/>
  <c r="S774" i="12" s="1"/>
  <c r="AJ930" i="8"/>
  <c r="S930" i="12" s="1"/>
  <c r="AJ661" i="8"/>
  <c r="S661" i="12" s="1"/>
  <c r="AJ1015" i="8"/>
  <c r="S1015" i="12" s="1"/>
  <c r="AJ566" i="8"/>
  <c r="S566" i="12" s="1"/>
  <c r="AJ675" i="8"/>
  <c r="S675" i="12" s="1"/>
  <c r="AJ1017" i="8"/>
  <c r="S1017" i="12" s="1"/>
  <c r="AJ1163" i="8"/>
  <c r="S1163" i="12" s="1"/>
  <c r="AJ177" i="8"/>
  <c r="S177" i="12" s="1"/>
  <c r="AJ190" i="8"/>
  <c r="S190" i="12" s="1"/>
  <c r="AJ490" i="8"/>
  <c r="S490" i="12" s="1"/>
  <c r="AJ904" i="8"/>
  <c r="S904" i="12" s="1"/>
  <c r="AJ1138" i="8"/>
  <c r="S1138" i="12" s="1"/>
  <c r="AJ266" i="8"/>
  <c r="S266" i="12" s="1"/>
  <c r="AJ457" i="8"/>
  <c r="S457" i="12" s="1"/>
  <c r="AJ167" i="8"/>
  <c r="S167" i="12" s="1"/>
  <c r="AJ431" i="8"/>
  <c r="S431" i="12" s="1"/>
  <c r="AJ971" i="8"/>
  <c r="S971" i="12" s="1"/>
  <c r="AJ768" i="8"/>
  <c r="S768" i="12" s="1"/>
  <c r="AJ1170" i="8"/>
  <c r="S1170" i="12" s="1"/>
  <c r="AJ889" i="8"/>
  <c r="S889" i="12" s="1"/>
  <c r="AJ644" i="8"/>
  <c r="S644" i="12" s="1"/>
  <c r="AJ758" i="8"/>
  <c r="S758" i="12" s="1"/>
  <c r="AJ830" i="8"/>
  <c r="S830" i="12" s="1"/>
  <c r="AJ962" i="8"/>
  <c r="S962" i="12" s="1"/>
  <c r="AJ1046" i="8"/>
  <c r="S1046" i="12" s="1"/>
  <c r="AJ873" i="8"/>
  <c r="S873" i="12" s="1"/>
  <c r="AJ1115" i="8"/>
  <c r="S1115" i="12" s="1"/>
  <c r="J60" i="8"/>
  <c r="P60" i="12"/>
  <c r="AM60" i="8"/>
  <c r="AJ74" i="8"/>
  <c r="S74" i="12" s="1"/>
  <c r="AI16" i="10"/>
  <c r="AJ16" i="10" s="1"/>
  <c r="AL16" i="10" s="1"/>
  <c r="AL24" i="10" s="1"/>
  <c r="AI24" i="10" s="1"/>
  <c r="AJ464" i="8"/>
  <c r="S464" i="12" s="1"/>
  <c r="AJ165" i="8"/>
  <c r="S165" i="12" s="1"/>
  <c r="AJ393" i="8"/>
  <c r="S393" i="12" s="1"/>
  <c r="AJ477" i="8"/>
  <c r="S477" i="12" s="1"/>
  <c r="AJ286" i="8"/>
  <c r="S286" i="12" s="1"/>
  <c r="AJ538" i="8"/>
  <c r="S538" i="12" s="1"/>
  <c r="AJ604" i="8"/>
  <c r="S604" i="12" s="1"/>
  <c r="AJ664" i="8"/>
  <c r="S664" i="12" s="1"/>
  <c r="AJ880" i="8"/>
  <c r="S880" i="12" s="1"/>
  <c r="AJ940" i="8"/>
  <c r="S940" i="12" s="1"/>
  <c r="AJ230" i="8"/>
  <c r="S230" i="12" s="1"/>
  <c r="AJ206" i="8"/>
  <c r="S206" i="12" s="1"/>
  <c r="AJ132" i="8"/>
  <c r="S132" i="12" s="1"/>
  <c r="AJ246" i="8"/>
  <c r="S246" i="12" s="1"/>
  <c r="AJ462" i="8"/>
  <c r="S462" i="12" s="1"/>
  <c r="AJ516" i="8"/>
  <c r="S516" i="12" s="1"/>
  <c r="AJ158" i="8"/>
  <c r="S158" i="12" s="1"/>
  <c r="AJ187" i="8"/>
  <c r="S187" i="12" s="1"/>
  <c r="AJ307" i="8"/>
  <c r="S307" i="12" s="1"/>
  <c r="AJ355" i="8"/>
  <c r="S355" i="12" s="1"/>
  <c r="AJ469" i="8"/>
  <c r="S469" i="12" s="1"/>
  <c r="AJ143" i="8"/>
  <c r="S143" i="12" s="1"/>
  <c r="AJ269" i="8"/>
  <c r="S269" i="12" s="1"/>
  <c r="AJ419" i="8"/>
  <c r="S419" i="12" s="1"/>
  <c r="AJ587" i="8"/>
  <c r="S587" i="12" s="1"/>
  <c r="AJ677" i="8"/>
  <c r="S677" i="12" s="1"/>
  <c r="AM767" i="8"/>
  <c r="P767" i="12"/>
  <c r="AJ935" i="8"/>
  <c r="S935" i="12" s="1"/>
  <c r="AJ995" i="8"/>
  <c r="S995" i="12" s="1"/>
  <c r="AJ612" i="8"/>
  <c r="S612" i="12" s="1"/>
  <c r="AJ876" i="8"/>
  <c r="S876" i="12" s="1"/>
  <c r="AJ948" i="8"/>
  <c r="S948" i="12" s="1"/>
  <c r="AJ1134" i="8"/>
  <c r="S1134" i="12" s="1"/>
  <c r="AJ649" i="8"/>
  <c r="S649" i="12" s="1"/>
  <c r="AJ937" i="8"/>
  <c r="S937" i="12" s="1"/>
  <c r="AJ1027" i="8"/>
  <c r="S1027" i="12" s="1"/>
  <c r="AJ734" i="8"/>
  <c r="S734" i="12" s="1"/>
  <c r="AJ1154" i="8"/>
  <c r="S1154" i="12" s="1"/>
  <c r="AJ609" i="8"/>
  <c r="S609" i="12" s="1"/>
  <c r="AJ735" i="8"/>
  <c r="S735" i="12" s="1"/>
  <c r="AJ897" i="8"/>
  <c r="S897" i="12" s="1"/>
  <c r="AJ945" i="8"/>
  <c r="S945" i="12" s="1"/>
  <c r="AJ1143" i="8"/>
  <c r="S1143" i="12" s="1"/>
  <c r="AJ1139" i="8"/>
  <c r="S1139" i="12" s="1"/>
  <c r="AJ183" i="8"/>
  <c r="S183" i="12" s="1"/>
  <c r="AJ381" i="8"/>
  <c r="S381" i="12" s="1"/>
  <c r="AJ136" i="8"/>
  <c r="S136" i="12" s="1"/>
  <c r="AJ262" i="8"/>
  <c r="S262" i="12" s="1"/>
  <c r="AJ472" i="8"/>
  <c r="S472" i="12" s="1"/>
  <c r="AJ574" i="8"/>
  <c r="S574" i="12" s="1"/>
  <c r="AJ826" i="8"/>
  <c r="S826" i="12" s="1"/>
  <c r="AJ862" i="8"/>
  <c r="S862" i="12" s="1"/>
  <c r="AJ1048" i="8"/>
  <c r="S1048" i="12" s="1"/>
  <c r="AJ1150" i="8"/>
  <c r="S1150" i="12" s="1"/>
  <c r="AJ156" i="8"/>
  <c r="S156" i="12" s="1"/>
  <c r="AJ348" i="8"/>
  <c r="S348" i="12" s="1"/>
  <c r="AJ236" i="8"/>
  <c r="S236" i="12" s="1"/>
  <c r="AJ211" i="8"/>
  <c r="S211" i="12" s="1"/>
  <c r="AJ487" i="8"/>
  <c r="S487" i="12" s="1"/>
  <c r="AJ275" i="8"/>
  <c r="S275" i="12" s="1"/>
  <c r="AJ389" i="8"/>
  <c r="S389" i="12" s="1"/>
  <c r="AJ593" i="8"/>
  <c r="S593" i="12" s="1"/>
  <c r="AJ653" i="8"/>
  <c r="S653" i="12" s="1"/>
  <c r="AJ815" i="8"/>
  <c r="S815" i="12" s="1"/>
  <c r="AJ887" i="8"/>
  <c r="S887" i="12" s="1"/>
  <c r="AJ600" i="8"/>
  <c r="S600" i="12" s="1"/>
  <c r="AJ708" i="8"/>
  <c r="S708" i="12" s="1"/>
  <c r="AJ870" i="8"/>
  <c r="S870" i="12" s="1"/>
  <c r="AJ972" i="8"/>
  <c r="S972" i="12" s="1"/>
  <c r="AJ1050" i="8"/>
  <c r="S1050" i="12" s="1"/>
  <c r="AJ727" i="8"/>
  <c r="S727" i="12" s="1"/>
  <c r="AJ781" i="8"/>
  <c r="S781" i="12" s="1"/>
  <c r="AJ1051" i="8"/>
  <c r="S1051" i="12" s="1"/>
  <c r="AJ1123" i="8"/>
  <c r="S1123" i="12" s="1"/>
  <c r="AJ572" i="8"/>
  <c r="S572" i="12" s="1"/>
  <c r="AJ608" i="8"/>
  <c r="S608" i="12" s="1"/>
  <c r="AJ896" i="8"/>
  <c r="S896" i="12" s="1"/>
  <c r="AJ1070" i="8"/>
  <c r="S1070" i="12" s="1"/>
  <c r="AJ1142" i="8"/>
  <c r="S1142" i="12" s="1"/>
  <c r="AJ633" i="8"/>
  <c r="S633" i="12" s="1"/>
  <c r="AJ759" i="8"/>
  <c r="S759" i="12" s="1"/>
  <c r="AJ921" i="8"/>
  <c r="S921" i="12" s="1"/>
  <c r="AJ1023" i="8"/>
  <c r="S1023" i="12" s="1"/>
  <c r="AJ1107" i="8"/>
  <c r="S1107" i="12" s="1"/>
  <c r="AJ1205" i="8"/>
  <c r="S1205" i="12" s="1"/>
  <c r="AJ195" i="8"/>
  <c r="S195" i="12" s="1"/>
  <c r="AJ231" i="8"/>
  <c r="S231" i="12" s="1"/>
  <c r="AJ429" i="8"/>
  <c r="S429" i="12" s="1"/>
  <c r="AJ218" i="8"/>
  <c r="S218" i="12" s="1"/>
  <c r="AJ322" i="8"/>
  <c r="S322" i="12" s="1"/>
  <c r="AJ370" i="8"/>
  <c r="S370" i="12" s="1"/>
  <c r="AJ544" i="8"/>
  <c r="S544" i="12" s="1"/>
  <c r="AJ760" i="8"/>
  <c r="S760" i="12" s="1"/>
  <c r="AJ910" i="8"/>
  <c r="S910" i="12" s="1"/>
  <c r="AJ1018" i="8"/>
  <c r="S1018" i="12" s="1"/>
  <c r="AJ1192" i="8"/>
  <c r="S1192" i="12" s="1"/>
  <c r="AJ248" i="8"/>
  <c r="S248" i="12" s="1"/>
  <c r="AJ294" i="8"/>
  <c r="S294" i="12" s="1"/>
  <c r="AJ342" i="8"/>
  <c r="S342" i="12" s="1"/>
  <c r="AJ344" i="8"/>
  <c r="S344" i="12" s="1"/>
  <c r="AJ139" i="8"/>
  <c r="S139" i="12" s="1"/>
  <c r="AJ247" i="8"/>
  <c r="S247" i="12" s="1"/>
  <c r="AJ301" i="8"/>
  <c r="S301" i="12" s="1"/>
  <c r="AJ379" i="8"/>
  <c r="S379" i="12" s="1"/>
  <c r="AJ547" i="8"/>
  <c r="S547" i="12" s="1"/>
  <c r="AJ131" i="8"/>
  <c r="S131" i="12" s="1"/>
  <c r="AJ317" i="8"/>
  <c r="S317" i="12" s="1"/>
  <c r="AJ395" i="8"/>
  <c r="S395" i="12" s="1"/>
  <c r="AJ461" i="8"/>
  <c r="S461" i="12" s="1"/>
  <c r="AJ665" i="8"/>
  <c r="S665" i="12" s="1"/>
  <c r="AJ755" i="8"/>
  <c r="S755" i="12" s="1"/>
  <c r="AM905" i="8"/>
  <c r="P905" i="12"/>
  <c r="AJ1043" i="8"/>
  <c r="S1043" i="12" s="1"/>
  <c r="AJ642" i="8"/>
  <c r="S642" i="12" s="1"/>
  <c r="AJ906" i="8"/>
  <c r="S906" i="12" s="1"/>
  <c r="AJ1002" i="8"/>
  <c r="S1002" i="12" s="1"/>
  <c r="AJ1176" i="8"/>
  <c r="S1176" i="12" s="1"/>
  <c r="AJ739" i="8"/>
  <c r="S739" i="12" s="1"/>
  <c r="AJ961" i="8"/>
  <c r="S961" i="12" s="1"/>
  <c r="AJ1105" i="8"/>
  <c r="S1105" i="12" s="1"/>
  <c r="AJ650" i="8"/>
  <c r="S650" i="12" s="1"/>
  <c r="AJ698" i="8"/>
  <c r="S698" i="12" s="1"/>
  <c r="AJ800" i="8"/>
  <c r="S800" i="12" s="1"/>
  <c r="AJ836" i="8"/>
  <c r="S836" i="12" s="1"/>
  <c r="AJ980" i="8"/>
  <c r="S980" i="12" s="1"/>
  <c r="AJ1028" i="8"/>
  <c r="S1028" i="12" s="1"/>
  <c r="AJ813" i="8"/>
  <c r="S813" i="12" s="1"/>
  <c r="AJ849" i="8"/>
  <c r="S849" i="12" s="1"/>
  <c r="AJ1109" i="8"/>
  <c r="S1109" i="12" s="1"/>
  <c r="AJ1187" i="8"/>
  <c r="S1187" i="12" s="1"/>
  <c r="AM182" i="8"/>
  <c r="P182" i="12"/>
  <c r="AM434" i="8"/>
  <c r="P434" i="12"/>
  <c r="AM147" i="8"/>
  <c r="P147" i="12"/>
  <c r="AM303" i="8"/>
  <c r="P303" i="12"/>
  <c r="P339" i="12"/>
  <c r="AM339" i="8"/>
  <c r="AM471" i="8"/>
  <c r="P471" i="12"/>
  <c r="AM416" i="8"/>
  <c r="P416" i="12"/>
  <c r="P208" i="12"/>
  <c r="AM208" i="8"/>
  <c r="AM268" i="8"/>
  <c r="P268" i="12"/>
  <c r="AM316" i="8"/>
  <c r="P316" i="12"/>
  <c r="AM400" i="8"/>
  <c r="P400" i="12"/>
  <c r="AM556" i="8"/>
  <c r="P556" i="12"/>
  <c r="P670" i="12"/>
  <c r="AM670" i="8"/>
  <c r="AM706" i="8"/>
  <c r="P706" i="12"/>
  <c r="AM922" i="8"/>
  <c r="P922" i="12"/>
  <c r="AM988" i="8"/>
  <c r="P988" i="12"/>
  <c r="AM1162" i="8"/>
  <c r="P1162" i="12"/>
  <c r="AM170" i="8"/>
  <c r="P170" i="12"/>
  <c r="P488" i="12"/>
  <c r="AM488" i="8"/>
  <c r="AM138" i="8"/>
  <c r="P138" i="12"/>
  <c r="AM240" i="8"/>
  <c r="P240" i="12"/>
  <c r="AM390" i="8"/>
  <c r="P390" i="12"/>
  <c r="AM510" i="8"/>
  <c r="P510" i="12"/>
  <c r="AM546" i="8"/>
  <c r="P546" i="12"/>
  <c r="AM320" i="8"/>
  <c r="P320" i="12"/>
  <c r="AM127" i="8"/>
  <c r="P127" i="12"/>
  <c r="AM223" i="8"/>
  <c r="P223" i="12"/>
  <c r="AM373" i="8"/>
  <c r="P373" i="12"/>
  <c r="AM529" i="8"/>
  <c r="P529" i="12"/>
  <c r="AM191" i="8"/>
  <c r="P191" i="12"/>
  <c r="AM263" i="8"/>
  <c r="P263" i="12"/>
  <c r="AM365" i="8"/>
  <c r="P365" i="12"/>
  <c r="AM503" i="8"/>
  <c r="P503" i="12"/>
  <c r="AM545" i="8"/>
  <c r="P545" i="12"/>
  <c r="P635" i="12"/>
  <c r="AM635" i="8"/>
  <c r="AM695" i="8"/>
  <c r="P695" i="12"/>
  <c r="P761" i="12"/>
  <c r="AM761" i="8"/>
  <c r="AM893" i="8"/>
  <c r="P893" i="12"/>
  <c r="AM989" i="8"/>
  <c r="P989" i="12"/>
  <c r="P564" i="12"/>
  <c r="AM564" i="8"/>
  <c r="AM756" i="8"/>
  <c r="P756" i="12"/>
  <c r="AM894" i="8"/>
  <c r="P894" i="12"/>
  <c r="AM1062" i="8"/>
  <c r="P1062" i="12"/>
  <c r="AM1140" i="8"/>
  <c r="P1140" i="12"/>
  <c r="P667" i="12"/>
  <c r="AM667" i="8"/>
  <c r="AM787" i="8"/>
  <c r="P787" i="12"/>
  <c r="AM913" i="8"/>
  <c r="P913" i="12"/>
  <c r="AM1003" i="8"/>
  <c r="P1003" i="12"/>
  <c r="AM1117" i="8"/>
  <c r="P1117" i="12"/>
  <c r="AM614" i="8"/>
  <c r="P614" i="12"/>
  <c r="AM920" i="8"/>
  <c r="P920" i="12"/>
  <c r="AM1172" i="8"/>
  <c r="P1172" i="12"/>
  <c r="AM1208" i="8"/>
  <c r="P1208" i="12"/>
  <c r="AM681" i="8"/>
  <c r="P681" i="12"/>
  <c r="AM741" i="8"/>
  <c r="P741" i="12"/>
  <c r="AM801" i="8"/>
  <c r="P801" i="12"/>
  <c r="AM903" i="8"/>
  <c r="P903" i="12"/>
  <c r="AM939" i="8"/>
  <c r="P939" i="12"/>
  <c r="AM1119" i="8"/>
  <c r="P1119" i="12"/>
  <c r="AM1175" i="8"/>
  <c r="P1175" i="12"/>
  <c r="AM507" i="8"/>
  <c r="P507" i="12"/>
  <c r="AM189" i="8"/>
  <c r="P189" i="12"/>
  <c r="AM279" i="8"/>
  <c r="P279" i="12"/>
  <c r="P399" i="12"/>
  <c r="AM399" i="8"/>
  <c r="P314" i="12"/>
  <c r="AM314" i="8"/>
  <c r="AM178" i="8"/>
  <c r="P178" i="12"/>
  <c r="AM448" i="8"/>
  <c r="P448" i="12"/>
  <c r="AM568" i="8"/>
  <c r="P568" i="12"/>
  <c r="AM652" i="8"/>
  <c r="P652" i="12"/>
  <c r="AM832" i="8"/>
  <c r="P832" i="12"/>
  <c r="AM868" i="8"/>
  <c r="P868" i="12"/>
  <c r="AM1042" i="8"/>
  <c r="P1042" i="12"/>
  <c r="AM1096" i="8"/>
  <c r="P1096" i="12"/>
  <c r="AM260" i="8"/>
  <c r="P260" i="12"/>
  <c r="AM140" i="8"/>
  <c r="P140" i="12"/>
  <c r="AM174" i="8"/>
  <c r="P174" i="12"/>
  <c r="AM402" i="8"/>
  <c r="P402" i="12"/>
  <c r="AM474" i="8"/>
  <c r="P474" i="12"/>
  <c r="P157" i="12"/>
  <c r="AM157" i="8"/>
  <c r="AM277" i="8"/>
  <c r="P277" i="12"/>
  <c r="AM409" i="8"/>
  <c r="P409" i="12"/>
  <c r="P577" i="12"/>
  <c r="AM577" i="8"/>
  <c r="P179" i="12"/>
  <c r="AM179" i="8"/>
  <c r="AM383" i="8"/>
  <c r="P383" i="12"/>
  <c r="P443" i="12"/>
  <c r="AM443" i="8"/>
  <c r="AM563" i="8"/>
  <c r="P563" i="12"/>
  <c r="AM659" i="8"/>
  <c r="P659" i="12"/>
  <c r="P785" i="12"/>
  <c r="AM785" i="8"/>
  <c r="AM917" i="8"/>
  <c r="P917" i="12"/>
  <c r="AM606" i="8"/>
  <c r="P606" i="12"/>
  <c r="AM678" i="8"/>
  <c r="P678" i="12"/>
  <c r="AM732" i="8"/>
  <c r="P732" i="12"/>
  <c r="AM786" i="8"/>
  <c r="P786" i="12"/>
  <c r="AM864" i="8"/>
  <c r="P864" i="12"/>
  <c r="AM966" i="8"/>
  <c r="P966" i="12"/>
  <c r="AM1032" i="8"/>
  <c r="P1032" i="12"/>
  <c r="P1206" i="12"/>
  <c r="AM1206" i="8"/>
  <c r="AM709" i="8"/>
  <c r="P709" i="12"/>
  <c r="AM745" i="8"/>
  <c r="P745" i="12"/>
  <c r="AM841" i="8"/>
  <c r="P841" i="12"/>
  <c r="AM871" i="8"/>
  <c r="P871" i="12"/>
  <c r="AM955" i="8"/>
  <c r="P955" i="12"/>
  <c r="AM1057" i="8"/>
  <c r="P1057" i="12"/>
  <c r="AM1087" i="8"/>
  <c r="P1087" i="12"/>
  <c r="AM1183" i="8"/>
  <c r="P1183" i="12"/>
  <c r="AM602" i="8"/>
  <c r="P602" i="12"/>
  <c r="P878" i="12"/>
  <c r="AM878" i="8"/>
  <c r="P1052" i="12"/>
  <c r="AM1052" i="8"/>
  <c r="P1088" i="12"/>
  <c r="AM1088" i="8"/>
  <c r="AM1124" i="8"/>
  <c r="P1124" i="12"/>
  <c r="AM567" i="8"/>
  <c r="P567" i="12"/>
  <c r="AM693" i="8"/>
  <c r="P693" i="12"/>
  <c r="AM765" i="8"/>
  <c r="P765" i="12"/>
  <c r="AM981" i="8"/>
  <c r="P981" i="12"/>
  <c r="AM1029" i="8"/>
  <c r="P1029" i="12"/>
  <c r="AM1101" i="8"/>
  <c r="P1101" i="12"/>
  <c r="AM1149" i="8"/>
  <c r="P1149" i="12"/>
  <c r="AM1085" i="8"/>
  <c r="P1085" i="12"/>
  <c r="AM1199" i="8"/>
  <c r="P1199" i="12"/>
  <c r="AM615" i="8"/>
  <c r="P615" i="12"/>
  <c r="AM129" i="8"/>
  <c r="P129" i="12"/>
  <c r="AM201" i="8"/>
  <c r="P201" i="12"/>
  <c r="P261" i="12"/>
  <c r="AM261" i="8"/>
  <c r="AM357" i="8"/>
  <c r="P357" i="12"/>
  <c r="AM435" i="8"/>
  <c r="P435" i="12"/>
  <c r="P154" i="12"/>
  <c r="AM154" i="8"/>
  <c r="P226" i="12"/>
  <c r="AM226" i="8"/>
  <c r="P274" i="12"/>
  <c r="AM274" i="8"/>
  <c r="AM376" i="8"/>
  <c r="P376" i="12"/>
  <c r="AM502" i="8"/>
  <c r="P502" i="12"/>
  <c r="P610" i="12"/>
  <c r="AM610" i="8"/>
  <c r="AM766" i="8"/>
  <c r="P766" i="12"/>
  <c r="AM802" i="8"/>
  <c r="P802" i="12"/>
  <c r="P970" i="12"/>
  <c r="AM970" i="8"/>
  <c r="P1066" i="12"/>
  <c r="AM1066" i="8"/>
  <c r="AM1186" i="8"/>
  <c r="P1186" i="12"/>
  <c r="AM198" i="8"/>
  <c r="P198" i="12"/>
  <c r="AM276" i="8"/>
  <c r="P276" i="12"/>
  <c r="AM324" i="8"/>
  <c r="P324" i="12"/>
  <c r="AM414" i="8"/>
  <c r="P414" i="12"/>
  <c r="AM374" i="8"/>
  <c r="P374" i="12"/>
  <c r="AM235" i="8"/>
  <c r="P235" i="12"/>
  <c r="AM397" i="8"/>
  <c r="P397" i="12"/>
  <c r="AM493" i="8"/>
  <c r="P493" i="12"/>
  <c r="AM137" i="8"/>
  <c r="P137" i="12"/>
  <c r="AM209" i="8"/>
  <c r="P209" i="12"/>
  <c r="AM251" i="8"/>
  <c r="P251" i="12"/>
  <c r="P335" i="12"/>
  <c r="AM335" i="8"/>
  <c r="AM455" i="8"/>
  <c r="P455" i="12"/>
  <c r="AM539" i="8"/>
  <c r="P539" i="12"/>
  <c r="AM1013" i="8"/>
  <c r="P1013" i="12"/>
  <c r="AM1049" i="8"/>
  <c r="P1049" i="12"/>
  <c r="AM588" i="8"/>
  <c r="P588" i="12"/>
  <c r="P804" i="12"/>
  <c r="AM804" i="8"/>
  <c r="AM996" i="8"/>
  <c r="P996" i="12"/>
  <c r="AM1110" i="8"/>
  <c r="P1110" i="12"/>
  <c r="AM1182" i="8"/>
  <c r="P1182" i="12"/>
  <c r="P613" i="12"/>
  <c r="AM613" i="8"/>
  <c r="AM799" i="8"/>
  <c r="P799" i="12"/>
  <c r="AM901" i="8"/>
  <c r="P901" i="12"/>
  <c r="AM1129" i="8"/>
  <c r="P1129" i="12"/>
  <c r="AM1195" i="8"/>
  <c r="P1195" i="12"/>
  <c r="AM656" i="8"/>
  <c r="P656" i="12"/>
  <c r="AM692" i="8"/>
  <c r="P692" i="12"/>
  <c r="AM770" i="8"/>
  <c r="P770" i="12"/>
  <c r="AM806" i="8"/>
  <c r="P806" i="12"/>
  <c r="AM842" i="8"/>
  <c r="P842" i="12"/>
  <c r="AM938" i="8"/>
  <c r="P938" i="12"/>
  <c r="AM974" i="8"/>
  <c r="P974" i="12"/>
  <c r="AM1022" i="8"/>
  <c r="P1022" i="12"/>
  <c r="AM519" i="8"/>
  <c r="P519" i="12"/>
  <c r="AM627" i="8"/>
  <c r="P627" i="12"/>
  <c r="AM831" i="8"/>
  <c r="P831" i="12"/>
  <c r="P957" i="12"/>
  <c r="AM957" i="8"/>
  <c r="AM1173" i="8"/>
  <c r="P1173" i="12"/>
  <c r="AM1127" i="8"/>
  <c r="P1127" i="12"/>
  <c r="P85" i="12"/>
  <c r="P82" i="12"/>
  <c r="P121" i="12"/>
  <c r="AJ59" i="8"/>
  <c r="S59" i="12" s="1"/>
  <c r="AI59" i="8"/>
  <c r="AJ92" i="8"/>
  <c r="S92" i="12" s="1"/>
  <c r="P46" i="12"/>
  <c r="AJ72" i="8"/>
  <c r="S72" i="12" s="1"/>
  <c r="P113" i="12"/>
  <c r="P94" i="12"/>
  <c r="P42" i="12"/>
  <c r="P39" i="12"/>
  <c r="AM525" i="8"/>
  <c r="P525" i="12"/>
  <c r="AM1209" i="8"/>
  <c r="P1209" i="12"/>
  <c r="AM171" i="8"/>
  <c r="P171" i="12"/>
  <c r="AM160" i="8"/>
  <c r="P160" i="12"/>
  <c r="AM436" i="8"/>
  <c r="P436" i="12"/>
  <c r="AM946" i="8"/>
  <c r="P946" i="12"/>
  <c r="AM228" i="8"/>
  <c r="P228" i="12"/>
  <c r="AM534" i="8"/>
  <c r="P534" i="12"/>
  <c r="AM283" i="8"/>
  <c r="P283" i="12"/>
  <c r="P347" i="12"/>
  <c r="AM347" i="8"/>
  <c r="AM671" i="8"/>
  <c r="P671" i="12"/>
  <c r="AM1079" i="8"/>
  <c r="P1079" i="12"/>
  <c r="AM1086" i="8"/>
  <c r="P1086" i="12"/>
  <c r="P973" i="12"/>
  <c r="AM973" i="8"/>
  <c r="P1160" i="12"/>
  <c r="AM1160" i="8"/>
  <c r="AM789" i="8"/>
  <c r="P789" i="12"/>
  <c r="AM1077" i="8"/>
  <c r="P1077" i="12"/>
  <c r="AM249" i="8"/>
  <c r="P249" i="12"/>
  <c r="AM142" i="8"/>
  <c r="P142" i="12"/>
  <c r="AM820" i="8"/>
  <c r="P820" i="12"/>
  <c r="AM1078" i="8"/>
  <c r="P1078" i="12"/>
  <c r="AM354" i="8"/>
  <c r="P354" i="12"/>
  <c r="AM259" i="8"/>
  <c r="P259" i="12"/>
  <c r="AM305" i="8"/>
  <c r="P305" i="12"/>
  <c r="AM509" i="8"/>
  <c r="P509" i="12"/>
  <c r="P809" i="12"/>
  <c r="AM809" i="8"/>
  <c r="AM702" i="8"/>
  <c r="P702" i="12"/>
  <c r="AM1188" i="8"/>
  <c r="P1188" i="12"/>
  <c r="P865" i="12"/>
  <c r="AM865" i="8"/>
  <c r="AM1171" i="8"/>
  <c r="P1171" i="12"/>
  <c r="AM1076" i="8"/>
  <c r="P1076" i="12"/>
  <c r="AM753" i="8"/>
  <c r="P753" i="12"/>
  <c r="AM1065" i="8"/>
  <c r="P1065" i="12"/>
  <c r="AM624" i="8"/>
  <c r="P624" i="12"/>
  <c r="P345" i="12"/>
  <c r="AM345" i="8"/>
  <c r="AM250" i="8"/>
  <c r="P250" i="12"/>
  <c r="AM754" i="8"/>
  <c r="P754" i="12"/>
  <c r="P1012" i="12"/>
  <c r="AM1012" i="8"/>
  <c r="AM312" i="8"/>
  <c r="P312" i="12"/>
  <c r="AM217" i="8"/>
  <c r="P217" i="12"/>
  <c r="AM591" i="8"/>
  <c r="P591" i="12"/>
  <c r="P272" i="12"/>
  <c r="AM272" i="8"/>
  <c r="AM321" i="8"/>
  <c r="P321" i="12"/>
  <c r="AM386" i="8"/>
  <c r="P386" i="12"/>
  <c r="P394" i="12"/>
  <c r="AM394" i="8"/>
  <c r="P700" i="12"/>
  <c r="AM700" i="8"/>
  <c r="AM1120" i="8"/>
  <c r="P1120" i="12"/>
  <c r="AM392" i="8"/>
  <c r="P392" i="12"/>
  <c r="AM360" i="8"/>
  <c r="P360" i="12"/>
  <c r="AM518" i="8"/>
  <c r="P518" i="12"/>
  <c r="AM535" i="8"/>
  <c r="P535" i="12"/>
  <c r="AM792" i="8"/>
  <c r="P792" i="12"/>
  <c r="P1068" i="12"/>
  <c r="AM1068" i="8"/>
  <c r="AM811" i="8"/>
  <c r="P811" i="12"/>
  <c r="AM548" i="8"/>
  <c r="P548" i="12"/>
  <c r="P1190" i="12"/>
  <c r="AM1190" i="8"/>
  <c r="AM795" i="8"/>
  <c r="P795" i="12"/>
  <c r="AM1059" i="8"/>
  <c r="P1059" i="12"/>
  <c r="AM555" i="8"/>
  <c r="P555" i="12"/>
  <c r="AM350" i="8"/>
  <c r="P350" i="12"/>
  <c r="AM382" i="8"/>
  <c r="P382" i="12"/>
  <c r="P646" i="12"/>
  <c r="AM646" i="8"/>
  <c r="AM964" i="8"/>
  <c r="P964" i="12"/>
  <c r="AM296" i="8"/>
  <c r="P296" i="12"/>
  <c r="AM432" i="8"/>
  <c r="P432" i="12"/>
  <c r="AM433" i="8"/>
  <c r="P433" i="12"/>
  <c r="P173" i="12"/>
  <c r="AM173" i="8"/>
  <c r="AM551" i="8"/>
  <c r="P551" i="12"/>
  <c r="AM779" i="8"/>
  <c r="P779" i="12"/>
  <c r="P983" i="12"/>
  <c r="AM983" i="8"/>
  <c r="AM750" i="8"/>
  <c r="P750" i="12"/>
  <c r="AM637" i="8"/>
  <c r="P637" i="12"/>
  <c r="AM949" i="8"/>
  <c r="P949" i="12"/>
  <c r="AM1189" i="8"/>
  <c r="P1189" i="12"/>
  <c r="AM860" i="8"/>
  <c r="P860" i="12"/>
  <c r="P1106" i="12"/>
  <c r="AM1106" i="8"/>
  <c r="AM687" i="8"/>
  <c r="P687" i="12"/>
  <c r="AM987" i="8"/>
  <c r="P987" i="12"/>
  <c r="AM1185" i="8"/>
  <c r="P1185" i="12"/>
  <c r="AJ525" i="8"/>
  <c r="S525" i="12" s="1"/>
  <c r="AM291" i="8"/>
  <c r="P291" i="12"/>
  <c r="AM202" i="8"/>
  <c r="P202" i="12"/>
  <c r="AM496" i="8"/>
  <c r="P496" i="12"/>
  <c r="AM796" i="8"/>
  <c r="P796" i="12"/>
  <c r="AM1084" i="8"/>
  <c r="P1084" i="12"/>
  <c r="AM204" i="8"/>
  <c r="P204" i="12"/>
  <c r="AM408" i="8"/>
  <c r="P408" i="12"/>
  <c r="AM427" i="8"/>
  <c r="P427" i="12"/>
  <c r="AM798" i="8"/>
  <c r="P798" i="12"/>
  <c r="P1116" i="12"/>
  <c r="AM1116" i="8"/>
  <c r="AM883" i="8"/>
  <c r="P883" i="12"/>
  <c r="AM1201" i="8"/>
  <c r="P1201" i="12"/>
  <c r="AM764" i="8"/>
  <c r="P764" i="12"/>
  <c r="AM944" i="8"/>
  <c r="P944" i="12"/>
  <c r="P561" i="12"/>
  <c r="AM561" i="8"/>
  <c r="AM1167" i="8"/>
  <c r="P1167" i="12"/>
  <c r="AJ1209" i="8"/>
  <c r="S1209" i="12" s="1"/>
  <c r="AJ171" i="8"/>
  <c r="S171" i="12" s="1"/>
  <c r="AJ495" i="8"/>
  <c r="S495" i="12" s="1"/>
  <c r="AJ304" i="8"/>
  <c r="S304" i="12" s="1"/>
  <c r="AJ694" i="8"/>
  <c r="S694" i="12" s="1"/>
  <c r="AJ1114" i="8"/>
  <c r="S1114" i="12" s="1"/>
  <c r="AJ428" i="8"/>
  <c r="S428" i="12" s="1"/>
  <c r="AJ306" i="8"/>
  <c r="S306" i="12" s="1"/>
  <c r="AJ188" i="8"/>
  <c r="S188" i="12" s="1"/>
  <c r="AJ283" i="8"/>
  <c r="S283" i="12" s="1"/>
  <c r="AJ347" i="8"/>
  <c r="S347" i="12" s="1"/>
  <c r="AJ611" i="8"/>
  <c r="S611" i="12" s="1"/>
  <c r="AJ851" i="8"/>
  <c r="S851" i="12" s="1"/>
  <c r="AJ1079" i="8"/>
  <c r="S1079" i="12" s="1"/>
  <c r="AJ882" i="8"/>
  <c r="S882" i="12" s="1"/>
  <c r="AJ643" i="8"/>
  <c r="S643" i="12" s="1"/>
  <c r="AJ973" i="8"/>
  <c r="S973" i="12" s="1"/>
  <c r="AJ728" i="8"/>
  <c r="S728" i="12" s="1"/>
  <c r="AJ639" i="8"/>
  <c r="S639" i="12" s="1"/>
  <c r="AJ891" i="8"/>
  <c r="S891" i="12" s="1"/>
  <c r="AJ1197" i="8"/>
  <c r="S1197" i="12" s="1"/>
  <c r="AJ530" i="8"/>
  <c r="S530" i="12" s="1"/>
  <c r="AJ194" i="8"/>
  <c r="S194" i="12" s="1"/>
  <c r="AJ532" i="8"/>
  <c r="S532" i="12" s="1"/>
  <c r="AJ820" i="8"/>
  <c r="S820" i="12" s="1"/>
  <c r="AJ1078" i="8"/>
  <c r="S1078" i="12" s="1"/>
  <c r="AJ1204" i="8"/>
  <c r="S1204" i="12" s="1"/>
  <c r="AJ162" i="8"/>
  <c r="S162" i="12" s="1"/>
  <c r="AJ151" i="8"/>
  <c r="S151" i="12" s="1"/>
  <c r="AJ367" i="8"/>
  <c r="S367" i="12" s="1"/>
  <c r="AJ161" i="8"/>
  <c r="S161" i="12" s="1"/>
  <c r="AJ413" i="8"/>
  <c r="S413" i="12" s="1"/>
  <c r="AJ623" i="8"/>
  <c r="S623" i="12" s="1"/>
  <c r="AJ809" i="8"/>
  <c r="S809" i="12" s="1"/>
  <c r="AJ666" i="8"/>
  <c r="S666" i="12" s="1"/>
  <c r="AJ852" i="8"/>
  <c r="S852" i="12" s="1"/>
  <c r="AJ733" i="8"/>
  <c r="S733" i="12" s="1"/>
  <c r="AJ943" i="8"/>
  <c r="S943" i="12" s="1"/>
  <c r="AJ1171" i="8"/>
  <c r="S1171" i="12" s="1"/>
  <c r="AJ866" i="8"/>
  <c r="S866" i="12" s="1"/>
  <c r="AJ1112" i="8"/>
  <c r="S1112" i="12" s="1"/>
  <c r="AJ753" i="8"/>
  <c r="S753" i="12" s="1"/>
  <c r="AJ1065" i="8"/>
  <c r="S1065" i="12" s="1"/>
  <c r="AJ1203" i="8"/>
  <c r="S1203" i="12" s="1"/>
  <c r="AJ624" i="8"/>
  <c r="S624" i="12" s="1"/>
  <c r="AJ225" i="8"/>
  <c r="S225" i="12" s="1"/>
  <c r="AJ254" i="8"/>
  <c r="S254" i="12" s="1"/>
  <c r="AJ250" i="8"/>
  <c r="S250" i="12" s="1"/>
  <c r="AJ550" i="8"/>
  <c r="S550" i="12" s="1"/>
  <c r="AJ1012" i="8"/>
  <c r="S1012" i="12" s="1"/>
  <c r="AJ222" i="8"/>
  <c r="S222" i="12" s="1"/>
  <c r="AJ217" i="8"/>
  <c r="S217" i="12" s="1"/>
  <c r="AJ559" i="8"/>
  <c r="S559" i="12" s="1"/>
  <c r="AJ233" i="8"/>
  <c r="S233" i="12" s="1"/>
  <c r="AJ527" i="8"/>
  <c r="S527" i="12" s="1"/>
  <c r="AJ863" i="8"/>
  <c r="S863" i="12" s="1"/>
  <c r="AJ570" i="8"/>
  <c r="S570" i="12" s="1"/>
  <c r="AJ954" i="8"/>
  <c r="S954" i="12" s="1"/>
  <c r="AJ607" i="8"/>
  <c r="S607" i="12" s="1"/>
  <c r="AJ697" i="8"/>
  <c r="S697" i="12" s="1"/>
  <c r="AJ1099" i="8"/>
  <c r="S1099" i="12" s="1"/>
  <c r="AJ680" i="8"/>
  <c r="S680" i="12" s="1"/>
  <c r="AJ794" i="8"/>
  <c r="S794" i="12" s="1"/>
  <c r="AJ926" i="8"/>
  <c r="S926" i="12" s="1"/>
  <c r="AJ1010" i="8"/>
  <c r="S1010" i="12" s="1"/>
  <c r="AJ819" i="8"/>
  <c r="S819" i="12" s="1"/>
  <c r="AJ1089" i="8"/>
  <c r="S1089" i="12" s="1"/>
  <c r="P36" i="12"/>
  <c r="AJ49" i="8"/>
  <c r="S49" i="12" s="1"/>
  <c r="P69" i="12"/>
  <c r="AJ44" i="8"/>
  <c r="S44" i="12" s="1"/>
  <c r="P67" i="12"/>
  <c r="AM645" i="8"/>
  <c r="P645" i="12"/>
  <c r="AM338" i="8"/>
  <c r="P338" i="12"/>
  <c r="AM512" i="8"/>
  <c r="P512" i="12"/>
  <c r="AM285" i="8"/>
  <c r="P285" i="12"/>
  <c r="AM333" i="8"/>
  <c r="P333" i="12"/>
  <c r="AM453" i="8"/>
  <c r="P453" i="12"/>
  <c r="AM489" i="8"/>
  <c r="P489" i="12"/>
  <c r="AM446" i="8"/>
  <c r="P446" i="12"/>
  <c r="P310" i="12"/>
  <c r="AM310" i="8"/>
  <c r="AM406" i="8"/>
  <c r="P406" i="12"/>
  <c r="AM562" i="8"/>
  <c r="P562" i="12"/>
  <c r="AM622" i="8"/>
  <c r="P622" i="12"/>
  <c r="AM676" i="8"/>
  <c r="P676" i="12"/>
  <c r="AM712" i="8"/>
  <c r="P712" i="12"/>
  <c r="AM916" i="8"/>
  <c r="P916" i="12"/>
  <c r="AM994" i="8"/>
  <c r="P994" i="12"/>
  <c r="AM1168" i="8"/>
  <c r="P1168" i="12"/>
  <c r="AM440" i="8"/>
  <c r="P440" i="12"/>
  <c r="AM278" i="8"/>
  <c r="P278" i="12"/>
  <c r="AM458" i="8"/>
  <c r="P458" i="12"/>
  <c r="P186" i="12"/>
  <c r="AM186" i="8"/>
  <c r="AM258" i="8"/>
  <c r="P258" i="12"/>
  <c r="AM384" i="8"/>
  <c r="P384" i="12"/>
  <c r="AM492" i="8"/>
  <c r="P492" i="12"/>
  <c r="AM528" i="8"/>
  <c r="P528" i="12"/>
  <c r="AM422" i="8"/>
  <c r="P422" i="12"/>
  <c r="AM145" i="8"/>
  <c r="P145" i="12"/>
  <c r="AM253" i="8"/>
  <c r="P253" i="12"/>
  <c r="P313" i="12"/>
  <c r="AM313" i="8"/>
  <c r="AM391" i="8"/>
  <c r="P391" i="12"/>
  <c r="AM505" i="8"/>
  <c r="P505" i="12"/>
  <c r="AM571" i="8"/>
  <c r="P571" i="12"/>
  <c r="AM239" i="8"/>
  <c r="P239" i="12"/>
  <c r="AM311" i="8"/>
  <c r="P311" i="12"/>
  <c r="AM473" i="8"/>
  <c r="P473" i="12"/>
  <c r="AM605" i="8"/>
  <c r="P605" i="12"/>
  <c r="AM701" i="8"/>
  <c r="P701" i="12"/>
  <c r="AM953" i="8"/>
  <c r="P953" i="12"/>
  <c r="AM1007" i="8"/>
  <c r="P1007" i="12"/>
  <c r="AM636" i="8"/>
  <c r="P636" i="12"/>
  <c r="AM834" i="8"/>
  <c r="P834" i="12"/>
  <c r="AM888" i="8"/>
  <c r="P888" i="12"/>
  <c r="AM990" i="8"/>
  <c r="P990" i="12"/>
  <c r="AM1080" i="8"/>
  <c r="P1080" i="12"/>
  <c r="AM1152" i="8"/>
  <c r="P1152" i="12"/>
  <c r="AM691" i="8"/>
  <c r="P691" i="12"/>
  <c r="AM847" i="8"/>
  <c r="P847" i="12"/>
  <c r="AM997" i="8"/>
  <c r="P997" i="12"/>
  <c r="AM1039" i="8"/>
  <c r="P1039" i="12"/>
  <c r="AM620" i="8"/>
  <c r="P620" i="12"/>
  <c r="P914" i="12"/>
  <c r="AM914" i="8"/>
  <c r="P1166" i="12"/>
  <c r="AM1166" i="8"/>
  <c r="AM1202" i="8"/>
  <c r="P1202" i="12"/>
  <c r="AM651" i="8"/>
  <c r="P651" i="12"/>
  <c r="AM747" i="8"/>
  <c r="P747" i="12"/>
  <c r="P807" i="12"/>
  <c r="AM807" i="8"/>
  <c r="AM909" i="8"/>
  <c r="P909" i="12"/>
  <c r="AM1035" i="8"/>
  <c r="P1035" i="12"/>
  <c r="AM1071" i="8"/>
  <c r="P1071" i="12"/>
  <c r="AM1161" i="8"/>
  <c r="P1161" i="12"/>
  <c r="P1169" i="12"/>
  <c r="AM1169" i="8"/>
  <c r="AM537" i="8"/>
  <c r="P537" i="12"/>
  <c r="P243" i="12"/>
  <c r="AM243" i="8"/>
  <c r="AM405" i="8"/>
  <c r="P405" i="12"/>
  <c r="AM542" i="8"/>
  <c r="P542" i="12"/>
  <c r="AM148" i="8"/>
  <c r="P148" i="12"/>
  <c r="AM280" i="8"/>
  <c r="P280" i="12"/>
  <c r="AM430" i="8"/>
  <c r="P430" i="12"/>
  <c r="AM484" i="8"/>
  <c r="P484" i="12"/>
  <c r="AM586" i="8"/>
  <c r="P586" i="12"/>
  <c r="AM658" i="8"/>
  <c r="P658" i="12"/>
  <c r="P838" i="12"/>
  <c r="AM838" i="8"/>
  <c r="AM874" i="8"/>
  <c r="P874" i="12"/>
  <c r="AM1024" i="8"/>
  <c r="P1024" i="12"/>
  <c r="AM1090" i="8"/>
  <c r="P1090" i="12"/>
  <c r="AM1198" i="8"/>
  <c r="P1198" i="12"/>
  <c r="AM356" i="8"/>
  <c r="P356" i="12"/>
  <c r="AM168" i="8"/>
  <c r="P168" i="12"/>
  <c r="P396" i="12"/>
  <c r="AM396" i="8"/>
  <c r="AM444" i="8"/>
  <c r="P444" i="12"/>
  <c r="AM290" i="8"/>
  <c r="P290" i="12"/>
  <c r="AM349" i="8"/>
  <c r="P349" i="12"/>
  <c r="AM451" i="8"/>
  <c r="P451" i="12"/>
  <c r="AM499" i="8"/>
  <c r="P499" i="12"/>
  <c r="AM185" i="8"/>
  <c r="P185" i="12"/>
  <c r="AM341" i="8"/>
  <c r="P341" i="12"/>
  <c r="AM449" i="8"/>
  <c r="P449" i="12"/>
  <c r="AM569" i="8"/>
  <c r="P569" i="12"/>
  <c r="AM629" i="8"/>
  <c r="P629" i="12"/>
  <c r="AM689" i="8"/>
  <c r="P689" i="12"/>
  <c r="AM911" i="8"/>
  <c r="P911" i="12"/>
  <c r="AM1067" i="8"/>
  <c r="P1067" i="12"/>
  <c r="AM684" i="8"/>
  <c r="P684" i="12"/>
  <c r="AM726" i="8"/>
  <c r="P726" i="12"/>
  <c r="P780" i="12"/>
  <c r="AM780" i="8"/>
  <c r="AM924" i="8"/>
  <c r="P924" i="12"/>
  <c r="AM1026" i="8"/>
  <c r="P1026" i="12"/>
  <c r="AM1194" i="8"/>
  <c r="P1194" i="12"/>
  <c r="AM679" i="8"/>
  <c r="P679" i="12"/>
  <c r="AM751" i="8"/>
  <c r="P751" i="12"/>
  <c r="AM835" i="8"/>
  <c r="P835" i="12"/>
  <c r="AM979" i="8"/>
  <c r="P979" i="12"/>
  <c r="AM1063" i="8"/>
  <c r="P1063" i="12"/>
  <c r="AM1153" i="8"/>
  <c r="P1153" i="12"/>
  <c r="AM1207" i="8"/>
  <c r="P1207" i="12"/>
  <c r="AM584" i="8"/>
  <c r="P584" i="12"/>
  <c r="AM662" i="8"/>
  <c r="P662" i="12"/>
  <c r="AM872" i="8"/>
  <c r="P872" i="12"/>
  <c r="AM908" i="8"/>
  <c r="P908" i="12"/>
  <c r="AM1082" i="8"/>
  <c r="P1082" i="12"/>
  <c r="AM1118" i="8"/>
  <c r="P1118" i="12"/>
  <c r="AM531" i="8"/>
  <c r="P531" i="12"/>
  <c r="AM657" i="8"/>
  <c r="P657" i="12"/>
  <c r="AM699" i="8"/>
  <c r="P699" i="12"/>
  <c r="P771" i="12"/>
  <c r="AM771" i="8"/>
  <c r="AM963" i="8"/>
  <c r="P963" i="12"/>
  <c r="AM999" i="8"/>
  <c r="P999" i="12"/>
  <c r="AM1083" i="8"/>
  <c r="P1083" i="12"/>
  <c r="AM1125" i="8"/>
  <c r="P1125" i="12"/>
  <c r="AM1133" i="8"/>
  <c r="P1133" i="12"/>
  <c r="AM242" i="8"/>
  <c r="P242" i="12"/>
  <c r="AM207" i="8"/>
  <c r="P207" i="12"/>
  <c r="P255" i="12"/>
  <c r="AM255" i="8"/>
  <c r="AM351" i="8"/>
  <c r="P351" i="12"/>
  <c r="AM441" i="8"/>
  <c r="P441" i="12"/>
  <c r="AM184" i="8"/>
  <c r="P184" i="12"/>
  <c r="AM232" i="8"/>
  <c r="P232" i="12"/>
  <c r="AM346" i="8"/>
  <c r="P346" i="12"/>
  <c r="P454" i="12"/>
  <c r="AM454" i="8"/>
  <c r="AM508" i="8"/>
  <c r="P508" i="12"/>
  <c r="AM736" i="8"/>
  <c r="P736" i="12"/>
  <c r="AM772" i="8"/>
  <c r="P772" i="12"/>
  <c r="P886" i="12"/>
  <c r="AM886" i="8"/>
  <c r="AM976" i="8"/>
  <c r="P976" i="12"/>
  <c r="AM1060" i="8"/>
  <c r="P1060" i="12"/>
  <c r="AM1132" i="8"/>
  <c r="P1132" i="12"/>
  <c r="AM176" i="8"/>
  <c r="P176" i="12"/>
  <c r="AM150" i="8"/>
  <c r="P150" i="12"/>
  <c r="AM216" i="8"/>
  <c r="P216" i="12"/>
  <c r="AM318" i="8"/>
  <c r="P318" i="12"/>
  <c r="P366" i="12"/>
  <c r="AM366" i="8"/>
  <c r="AM468" i="8"/>
  <c r="P468" i="12"/>
  <c r="AM398" i="8"/>
  <c r="P398" i="12"/>
  <c r="AM163" i="8"/>
  <c r="P163" i="12"/>
  <c r="AM265" i="8"/>
  <c r="P265" i="12"/>
  <c r="AM325" i="8"/>
  <c r="P325" i="12"/>
  <c r="P403" i="12"/>
  <c r="AM403" i="8"/>
  <c r="P463" i="12"/>
  <c r="AM463" i="8"/>
  <c r="AM565" i="8"/>
  <c r="P565" i="12"/>
  <c r="AM197" i="8"/>
  <c r="P197" i="12"/>
  <c r="AM329" i="8"/>
  <c r="P329" i="12"/>
  <c r="AM407" i="8"/>
  <c r="P407" i="12"/>
  <c r="AM491" i="8"/>
  <c r="P491" i="12"/>
  <c r="AM683" i="8"/>
  <c r="P683" i="12"/>
  <c r="AM1019" i="8"/>
  <c r="P1019" i="12"/>
  <c r="AM1055" i="8"/>
  <c r="P1055" i="12"/>
  <c r="AM672" i="8"/>
  <c r="P672" i="12"/>
  <c r="AM810" i="8"/>
  <c r="P810" i="12"/>
  <c r="AM918" i="8"/>
  <c r="P918" i="12"/>
  <c r="AM1014" i="8"/>
  <c r="P1014" i="12"/>
  <c r="AM1128" i="8"/>
  <c r="P1128" i="12"/>
  <c r="AM594" i="8"/>
  <c r="P594" i="12"/>
  <c r="AM817" i="8"/>
  <c r="P817" i="12"/>
  <c r="AM895" i="8"/>
  <c r="P895" i="12"/>
  <c r="AM991" i="8"/>
  <c r="P991" i="12"/>
  <c r="AM1135" i="8"/>
  <c r="P1135" i="12"/>
  <c r="AM626" i="8"/>
  <c r="P626" i="12"/>
  <c r="AM674" i="8"/>
  <c r="P674" i="12"/>
  <c r="AM740" i="8"/>
  <c r="P740" i="12"/>
  <c r="AM776" i="8"/>
  <c r="P776" i="12"/>
  <c r="AM812" i="8"/>
  <c r="P812" i="12"/>
  <c r="P848" i="12"/>
  <c r="AM848" i="8"/>
  <c r="AM956" i="8"/>
  <c r="P956" i="12"/>
  <c r="AM1004" i="8"/>
  <c r="P1004" i="12"/>
  <c r="AM1040" i="8"/>
  <c r="P1040" i="12"/>
  <c r="AM585" i="8"/>
  <c r="P585" i="12"/>
  <c r="AM825" i="8"/>
  <c r="P825" i="12"/>
  <c r="AM879" i="8"/>
  <c r="P879" i="12"/>
  <c r="AM1179" i="8"/>
  <c r="P1179" i="12"/>
  <c r="AM1121" i="8"/>
  <c r="P1121" i="12"/>
  <c r="AJ182" i="8"/>
  <c r="S182" i="12" s="1"/>
  <c r="AJ434" i="8"/>
  <c r="S434" i="12" s="1"/>
  <c r="AJ147" i="8"/>
  <c r="S147" i="12" s="1"/>
  <c r="AJ303" i="8"/>
  <c r="S303" i="12" s="1"/>
  <c r="AJ339" i="8"/>
  <c r="S339" i="12" s="1"/>
  <c r="AJ471" i="8"/>
  <c r="S471" i="12" s="1"/>
  <c r="AJ416" i="8"/>
  <c r="S416" i="12" s="1"/>
  <c r="AJ208" i="8"/>
  <c r="S208" i="12" s="1"/>
  <c r="AJ268" i="8"/>
  <c r="S268" i="12" s="1"/>
  <c r="AJ316" i="8"/>
  <c r="S316" i="12" s="1"/>
  <c r="AJ400" i="8"/>
  <c r="S400" i="12" s="1"/>
  <c r="AJ556" i="8"/>
  <c r="S556" i="12" s="1"/>
  <c r="AJ670" i="8"/>
  <c r="S670" i="12" s="1"/>
  <c r="AJ706" i="8"/>
  <c r="S706" i="12" s="1"/>
  <c r="AJ922" i="8"/>
  <c r="S922" i="12" s="1"/>
  <c r="AJ988" i="8"/>
  <c r="S988" i="12" s="1"/>
  <c r="AJ1162" i="8"/>
  <c r="S1162" i="12" s="1"/>
  <c r="AJ170" i="8"/>
  <c r="S170" i="12" s="1"/>
  <c r="AJ488" i="8"/>
  <c r="S488" i="12" s="1"/>
  <c r="AJ138" i="8"/>
  <c r="S138" i="12" s="1"/>
  <c r="AJ240" i="8"/>
  <c r="S240" i="12" s="1"/>
  <c r="AJ390" i="8"/>
  <c r="S390" i="12" s="1"/>
  <c r="AJ510" i="8"/>
  <c r="S510" i="12" s="1"/>
  <c r="AJ546" i="8"/>
  <c r="S546" i="12" s="1"/>
  <c r="AJ320" i="8"/>
  <c r="S320" i="12" s="1"/>
  <c r="AJ127" i="8"/>
  <c r="S127" i="12" s="1"/>
  <c r="AJ223" i="8"/>
  <c r="S223" i="12" s="1"/>
  <c r="AJ373" i="8"/>
  <c r="S373" i="12" s="1"/>
  <c r="AJ529" i="8"/>
  <c r="S529" i="12" s="1"/>
  <c r="AJ191" i="8"/>
  <c r="S191" i="12" s="1"/>
  <c r="AJ263" i="8"/>
  <c r="S263" i="12" s="1"/>
  <c r="AJ365" i="8"/>
  <c r="S365" i="12" s="1"/>
  <c r="AJ503" i="8"/>
  <c r="S503" i="12" s="1"/>
  <c r="AJ545" i="8"/>
  <c r="S545" i="12" s="1"/>
  <c r="AJ635" i="8"/>
  <c r="S635" i="12" s="1"/>
  <c r="AJ695" i="8"/>
  <c r="S695" i="12" s="1"/>
  <c r="AJ761" i="8"/>
  <c r="S761" i="12" s="1"/>
  <c r="AJ893" i="8"/>
  <c r="S893" i="12" s="1"/>
  <c r="AJ989" i="8"/>
  <c r="S989" i="12" s="1"/>
  <c r="AJ564" i="8"/>
  <c r="S564" i="12" s="1"/>
  <c r="AJ756" i="8"/>
  <c r="S756" i="12" s="1"/>
  <c r="AJ894" i="8"/>
  <c r="S894" i="12" s="1"/>
  <c r="AJ1062" i="8"/>
  <c r="S1062" i="12" s="1"/>
  <c r="AJ1140" i="8"/>
  <c r="S1140" i="12" s="1"/>
  <c r="AJ667" i="8"/>
  <c r="S667" i="12" s="1"/>
  <c r="AJ787" i="8"/>
  <c r="S787" i="12" s="1"/>
  <c r="AJ913" i="8"/>
  <c r="S913" i="12" s="1"/>
  <c r="AJ1003" i="8"/>
  <c r="S1003" i="12" s="1"/>
  <c r="AJ1117" i="8"/>
  <c r="S1117" i="12" s="1"/>
  <c r="AJ614" i="8"/>
  <c r="S614" i="12" s="1"/>
  <c r="AJ920" i="8"/>
  <c r="S920" i="12" s="1"/>
  <c r="AJ1172" i="8"/>
  <c r="S1172" i="12" s="1"/>
  <c r="AJ1208" i="8"/>
  <c r="S1208" i="12" s="1"/>
  <c r="AJ681" i="8"/>
  <c r="S681" i="12" s="1"/>
  <c r="AJ741" i="8"/>
  <c r="S741" i="12" s="1"/>
  <c r="AJ801" i="8"/>
  <c r="S801" i="12" s="1"/>
  <c r="AJ903" i="8"/>
  <c r="S903" i="12" s="1"/>
  <c r="AJ939" i="8"/>
  <c r="S939" i="12" s="1"/>
  <c r="AJ1119" i="8"/>
  <c r="S1119" i="12" s="1"/>
  <c r="AJ1175" i="8"/>
  <c r="S1175" i="12" s="1"/>
  <c r="AJ507" i="8"/>
  <c r="S507" i="12" s="1"/>
  <c r="AJ189" i="8"/>
  <c r="S189" i="12" s="1"/>
  <c r="AJ279" i="8"/>
  <c r="S279" i="12" s="1"/>
  <c r="AJ399" i="8"/>
  <c r="S399" i="12" s="1"/>
  <c r="AJ314" i="8"/>
  <c r="S314" i="12" s="1"/>
  <c r="AJ178" i="8"/>
  <c r="S178" i="12" s="1"/>
  <c r="AJ448" i="8"/>
  <c r="S448" i="12" s="1"/>
  <c r="AJ568" i="8"/>
  <c r="S568" i="12" s="1"/>
  <c r="AJ652" i="8"/>
  <c r="S652" i="12" s="1"/>
  <c r="AJ832" i="8"/>
  <c r="S832" i="12" s="1"/>
  <c r="AJ868" i="8"/>
  <c r="S868" i="12" s="1"/>
  <c r="AJ1042" i="8"/>
  <c r="S1042" i="12" s="1"/>
  <c r="AJ1096" i="8"/>
  <c r="S1096" i="12" s="1"/>
  <c r="AJ260" i="8"/>
  <c r="S260" i="12" s="1"/>
  <c r="AJ140" i="8"/>
  <c r="S140" i="12" s="1"/>
  <c r="AJ174" i="8"/>
  <c r="S174" i="12" s="1"/>
  <c r="AJ402" i="8"/>
  <c r="S402" i="12" s="1"/>
  <c r="AJ474" i="8"/>
  <c r="S474" i="12" s="1"/>
  <c r="AJ157" i="8"/>
  <c r="S157" i="12" s="1"/>
  <c r="AJ277" i="8"/>
  <c r="S277" i="12" s="1"/>
  <c r="AJ409" i="8"/>
  <c r="S409" i="12" s="1"/>
  <c r="AJ577" i="8"/>
  <c r="S577" i="12" s="1"/>
  <c r="AJ179" i="8"/>
  <c r="S179" i="12" s="1"/>
  <c r="AJ383" i="8"/>
  <c r="S383" i="12" s="1"/>
  <c r="AJ443" i="8"/>
  <c r="S443" i="12" s="1"/>
  <c r="AJ563" i="8"/>
  <c r="S563" i="12" s="1"/>
  <c r="AJ659" i="8"/>
  <c r="S659" i="12" s="1"/>
  <c r="AJ785" i="8"/>
  <c r="S785" i="12" s="1"/>
  <c r="AM821" i="8"/>
  <c r="P821" i="12"/>
  <c r="AJ917" i="8"/>
  <c r="S917" i="12" s="1"/>
  <c r="AJ606" i="8"/>
  <c r="S606" i="12" s="1"/>
  <c r="AJ678" i="8"/>
  <c r="S678" i="12" s="1"/>
  <c r="AJ732" i="8"/>
  <c r="S732" i="12" s="1"/>
  <c r="AJ786" i="8"/>
  <c r="S786" i="12" s="1"/>
  <c r="AJ864" i="8"/>
  <c r="S864" i="12" s="1"/>
  <c r="AJ966" i="8"/>
  <c r="S966" i="12" s="1"/>
  <c r="AJ1032" i="8"/>
  <c r="S1032" i="12" s="1"/>
  <c r="AJ1206" i="8"/>
  <c r="S1206" i="12" s="1"/>
  <c r="AJ709" i="8"/>
  <c r="S709" i="12" s="1"/>
  <c r="AJ745" i="8"/>
  <c r="S745" i="12" s="1"/>
  <c r="AJ841" i="8"/>
  <c r="S841" i="12" s="1"/>
  <c r="AJ871" i="8"/>
  <c r="S871" i="12" s="1"/>
  <c r="AJ955" i="8"/>
  <c r="S955" i="12" s="1"/>
  <c r="AJ1057" i="8"/>
  <c r="S1057" i="12" s="1"/>
  <c r="AJ1087" i="8"/>
  <c r="S1087" i="12" s="1"/>
  <c r="AJ1183" i="8"/>
  <c r="S1183" i="12" s="1"/>
  <c r="AJ602" i="8"/>
  <c r="S602" i="12" s="1"/>
  <c r="AJ878" i="8"/>
  <c r="S878" i="12" s="1"/>
  <c r="AJ1052" i="8"/>
  <c r="S1052" i="12" s="1"/>
  <c r="AJ1088" i="8"/>
  <c r="S1088" i="12" s="1"/>
  <c r="AJ1124" i="8"/>
  <c r="S1124" i="12" s="1"/>
  <c r="AJ567" i="8"/>
  <c r="S567" i="12" s="1"/>
  <c r="AJ693" i="8"/>
  <c r="S693" i="12" s="1"/>
  <c r="AJ765" i="8"/>
  <c r="S765" i="12" s="1"/>
  <c r="AJ981" i="8"/>
  <c r="S981" i="12" s="1"/>
  <c r="AJ1029" i="8"/>
  <c r="S1029" i="12" s="1"/>
  <c r="AJ1101" i="8"/>
  <c r="S1101" i="12" s="1"/>
  <c r="AJ1149" i="8"/>
  <c r="S1149" i="12" s="1"/>
  <c r="AJ1085" i="8"/>
  <c r="S1085" i="12" s="1"/>
  <c r="AJ1199" i="8"/>
  <c r="S1199" i="12" s="1"/>
  <c r="AJ615" i="8"/>
  <c r="S615" i="12" s="1"/>
  <c r="AJ129" i="8"/>
  <c r="S129" i="12" s="1"/>
  <c r="AJ201" i="8"/>
  <c r="S201" i="12" s="1"/>
  <c r="AJ261" i="8"/>
  <c r="S261" i="12" s="1"/>
  <c r="AJ357" i="8"/>
  <c r="S357" i="12" s="1"/>
  <c r="AJ435" i="8"/>
  <c r="S435" i="12" s="1"/>
  <c r="AJ154" i="8"/>
  <c r="S154" i="12" s="1"/>
  <c r="AJ226" i="8"/>
  <c r="S226" i="12" s="1"/>
  <c r="AJ274" i="8"/>
  <c r="S274" i="12" s="1"/>
  <c r="AJ376" i="8"/>
  <c r="S376" i="12" s="1"/>
  <c r="AJ502" i="8"/>
  <c r="S502" i="12" s="1"/>
  <c r="AJ610" i="8"/>
  <c r="S610" i="12" s="1"/>
  <c r="AJ766" i="8"/>
  <c r="S766" i="12" s="1"/>
  <c r="AJ802" i="8"/>
  <c r="S802" i="12" s="1"/>
  <c r="AJ970" i="8"/>
  <c r="S970" i="12" s="1"/>
  <c r="AJ1066" i="8"/>
  <c r="S1066" i="12" s="1"/>
  <c r="AJ1186" i="8"/>
  <c r="S1186" i="12" s="1"/>
  <c r="AJ198" i="8"/>
  <c r="S198" i="12" s="1"/>
  <c r="AJ276" i="8"/>
  <c r="S276" i="12" s="1"/>
  <c r="AJ324" i="8"/>
  <c r="S324" i="12" s="1"/>
  <c r="AJ414" i="8"/>
  <c r="S414" i="12" s="1"/>
  <c r="AJ374" i="8"/>
  <c r="S374" i="12" s="1"/>
  <c r="AJ235" i="8"/>
  <c r="S235" i="12" s="1"/>
  <c r="AJ397" i="8"/>
  <c r="S397" i="12" s="1"/>
  <c r="AJ493" i="8"/>
  <c r="S493" i="12" s="1"/>
  <c r="AJ137" i="8"/>
  <c r="S137" i="12" s="1"/>
  <c r="AJ209" i="8"/>
  <c r="S209" i="12" s="1"/>
  <c r="AJ251" i="8"/>
  <c r="S251" i="12" s="1"/>
  <c r="AJ335" i="8"/>
  <c r="S335" i="12" s="1"/>
  <c r="AJ455" i="8"/>
  <c r="S455" i="12" s="1"/>
  <c r="AJ539" i="8"/>
  <c r="S539" i="12" s="1"/>
  <c r="AM899" i="8"/>
  <c r="P899" i="12"/>
  <c r="AJ1013" i="8"/>
  <c r="S1013" i="12" s="1"/>
  <c r="AJ1049" i="8"/>
  <c r="S1049" i="12" s="1"/>
  <c r="AJ588" i="8"/>
  <c r="S588" i="12" s="1"/>
  <c r="AJ804" i="8"/>
  <c r="S804" i="12" s="1"/>
  <c r="AJ996" i="8"/>
  <c r="S996" i="12" s="1"/>
  <c r="AJ1110" i="8"/>
  <c r="S1110" i="12" s="1"/>
  <c r="AJ1182" i="8"/>
  <c r="S1182" i="12" s="1"/>
  <c r="AJ613" i="8"/>
  <c r="S613" i="12" s="1"/>
  <c r="AJ799" i="8"/>
  <c r="S799" i="12" s="1"/>
  <c r="AJ901" i="8"/>
  <c r="S901" i="12" s="1"/>
  <c r="AJ1129" i="8"/>
  <c r="S1129" i="12" s="1"/>
  <c r="AJ1195" i="8"/>
  <c r="S1195" i="12" s="1"/>
  <c r="AJ656" i="8"/>
  <c r="S656" i="12" s="1"/>
  <c r="AJ692" i="8"/>
  <c r="S692" i="12" s="1"/>
  <c r="AJ770" i="8"/>
  <c r="S770" i="12" s="1"/>
  <c r="AJ806" i="8"/>
  <c r="S806" i="12" s="1"/>
  <c r="AJ842" i="8"/>
  <c r="S842" i="12" s="1"/>
  <c r="AJ938" i="8"/>
  <c r="S938" i="12" s="1"/>
  <c r="AJ974" i="8"/>
  <c r="S974" i="12" s="1"/>
  <c r="AJ1022" i="8"/>
  <c r="S1022" i="12" s="1"/>
  <c r="AJ519" i="8"/>
  <c r="S519" i="12" s="1"/>
  <c r="AJ627" i="8"/>
  <c r="S627" i="12" s="1"/>
  <c r="AJ831" i="8"/>
  <c r="S831" i="12" s="1"/>
  <c r="AJ957" i="8"/>
  <c r="S957" i="12" s="1"/>
  <c r="AJ1173" i="8"/>
  <c r="S1173" i="12" s="1"/>
  <c r="AJ1127" i="8"/>
  <c r="S1127" i="12" s="1"/>
  <c r="AJ85" i="8"/>
  <c r="S85" i="12" s="1"/>
  <c r="AJ82" i="8"/>
  <c r="S82" i="12" s="1"/>
  <c r="AJ121" i="8"/>
  <c r="S121" i="12" s="1"/>
  <c r="P66" i="12"/>
  <c r="AJ46" i="8"/>
  <c r="S46" i="12" s="1"/>
  <c r="P104" i="12"/>
  <c r="AJ113" i="8"/>
  <c r="S113" i="12" s="1"/>
  <c r="AJ94" i="8"/>
  <c r="S94" i="12" s="1"/>
  <c r="P24" i="12"/>
  <c r="P55" i="12"/>
  <c r="P16" i="12"/>
  <c r="P20" i="12"/>
  <c r="P26" i="12"/>
  <c r="AJ42" i="8"/>
  <c r="S42" i="12" s="1"/>
  <c r="P109" i="12"/>
  <c r="P120" i="12"/>
  <c r="P31" i="12"/>
  <c r="AI10" i="8"/>
  <c r="AF10" i="8"/>
  <c r="E10" i="12" s="1"/>
  <c r="AJ39" i="8"/>
  <c r="AM845" i="8"/>
  <c r="P845" i="12"/>
  <c r="AM791" i="8"/>
  <c r="P791" i="12"/>
  <c r="AM827" i="8"/>
  <c r="P827" i="12"/>
  <c r="AM573" i="8"/>
  <c r="P573" i="12"/>
  <c r="P839" i="12"/>
  <c r="AM839" i="8"/>
  <c r="P302" i="12"/>
  <c r="AM302" i="8"/>
  <c r="AM494" i="8"/>
  <c r="P494" i="12"/>
  <c r="AM159" i="8"/>
  <c r="P159" i="12"/>
  <c r="AM315" i="8"/>
  <c r="P315" i="12"/>
  <c r="AM363" i="8"/>
  <c r="P363" i="12"/>
  <c r="P483" i="12"/>
  <c r="AM483" i="8"/>
  <c r="AM482" i="8"/>
  <c r="P482" i="12"/>
  <c r="AM220" i="8"/>
  <c r="P220" i="12"/>
  <c r="AM292" i="8"/>
  <c r="P292" i="12"/>
  <c r="AM340" i="8"/>
  <c r="P340" i="12"/>
  <c r="AM412" i="8"/>
  <c r="P412" i="12"/>
  <c r="AM598" i="8"/>
  <c r="P598" i="12"/>
  <c r="AM682" i="8"/>
  <c r="P682" i="12"/>
  <c r="AM718" i="8"/>
  <c r="P718" i="12"/>
  <c r="AM934" i="8"/>
  <c r="P934" i="12"/>
  <c r="AM1000" i="8"/>
  <c r="P1000" i="12"/>
  <c r="AM1174" i="8"/>
  <c r="P1174" i="12"/>
  <c r="AM308" i="8"/>
  <c r="P308" i="12"/>
  <c r="AM524" i="8"/>
  <c r="P524" i="12"/>
  <c r="AM192" i="8"/>
  <c r="P192" i="12"/>
  <c r="AM264" i="8"/>
  <c r="P264" i="12"/>
  <c r="AM456" i="8"/>
  <c r="P456" i="12"/>
  <c r="AM522" i="8"/>
  <c r="P522" i="12"/>
  <c r="AM134" i="8"/>
  <c r="P134" i="12"/>
  <c r="AM452" i="8"/>
  <c r="P452" i="12"/>
  <c r="AM181" i="8"/>
  <c r="P181" i="12"/>
  <c r="P229" i="12"/>
  <c r="AM229" i="8"/>
  <c r="AM445" i="8"/>
  <c r="P445" i="12"/>
  <c r="AM583" i="8"/>
  <c r="P583" i="12"/>
  <c r="AM203" i="8"/>
  <c r="P203" i="12"/>
  <c r="AM281" i="8"/>
  <c r="P281" i="12"/>
  <c r="AM425" i="8"/>
  <c r="P425" i="12"/>
  <c r="AM521" i="8"/>
  <c r="P521" i="12"/>
  <c r="AM599" i="8"/>
  <c r="P599" i="12"/>
  <c r="AM647" i="8"/>
  <c r="P647" i="12"/>
  <c r="P707" i="12"/>
  <c r="AM707" i="8"/>
  <c r="AM773" i="8"/>
  <c r="P773" i="12"/>
  <c r="AM947" i="8"/>
  <c r="P947" i="12"/>
  <c r="AM1001" i="8"/>
  <c r="P1001" i="12"/>
  <c r="AM582" i="8"/>
  <c r="P582" i="12"/>
  <c r="AM840" i="8"/>
  <c r="P840" i="12"/>
  <c r="AM942" i="8"/>
  <c r="P942" i="12"/>
  <c r="AM1074" i="8"/>
  <c r="P1074" i="12"/>
  <c r="AM1158" i="8"/>
  <c r="P1158" i="12"/>
  <c r="AM685" i="8"/>
  <c r="P685" i="12"/>
  <c r="P805" i="12"/>
  <c r="AM805" i="8"/>
  <c r="AM925" i="8"/>
  <c r="P925" i="12"/>
  <c r="AM1033" i="8"/>
  <c r="P1033" i="12"/>
  <c r="AM578" i="8"/>
  <c r="P578" i="12"/>
  <c r="AM716" i="8"/>
  <c r="P716" i="12"/>
  <c r="AM992" i="8"/>
  <c r="P992" i="12"/>
  <c r="AM1184" i="8"/>
  <c r="P1184" i="12"/>
  <c r="AM543" i="8"/>
  <c r="P543" i="12"/>
  <c r="AM705" i="8"/>
  <c r="P705" i="12"/>
  <c r="AM777" i="8"/>
  <c r="P777" i="12"/>
  <c r="AM867" i="8"/>
  <c r="P867" i="12"/>
  <c r="AM915" i="8"/>
  <c r="P915" i="12"/>
  <c r="AM1041" i="8"/>
  <c r="P1041" i="12"/>
  <c r="AM1137" i="8"/>
  <c r="P1137" i="12"/>
  <c r="AM1193" i="8"/>
  <c r="P1193" i="12"/>
  <c r="AM319" i="8"/>
  <c r="P319" i="12"/>
  <c r="AM237" i="8"/>
  <c r="P237" i="12"/>
  <c r="AM375" i="8"/>
  <c r="P375" i="12"/>
  <c r="P447" i="12"/>
  <c r="AM447" i="8"/>
  <c r="P130" i="12"/>
  <c r="AM130" i="8"/>
  <c r="AM328" i="8"/>
  <c r="P328" i="12"/>
  <c r="AM478" i="8"/>
  <c r="P478" i="12"/>
  <c r="P580" i="12"/>
  <c r="AM580" i="8"/>
  <c r="AM808" i="8"/>
  <c r="P808" i="12"/>
  <c r="AM844" i="8"/>
  <c r="P844" i="12"/>
  <c r="AM958" i="8"/>
  <c r="P958" i="12"/>
  <c r="AM1054" i="8"/>
  <c r="P1054" i="12"/>
  <c r="P1156" i="12"/>
  <c r="AM1156" i="8"/>
  <c r="AM326" i="8"/>
  <c r="P326" i="12"/>
  <c r="AM224" i="8"/>
  <c r="P224" i="12"/>
  <c r="AM252" i="8"/>
  <c r="P252" i="12"/>
  <c r="AM426" i="8"/>
  <c r="P426" i="12"/>
  <c r="AM486" i="8"/>
  <c r="P486" i="12"/>
  <c r="AM241" i="8"/>
  <c r="P241" i="12"/>
  <c r="AM343" i="8"/>
  <c r="P343" i="12"/>
  <c r="P475" i="12"/>
  <c r="AM475" i="8"/>
  <c r="P595" i="12"/>
  <c r="AM595" i="8"/>
  <c r="AM215" i="8"/>
  <c r="P215" i="12"/>
  <c r="AM401" i="8"/>
  <c r="P401" i="12"/>
  <c r="AM467" i="8"/>
  <c r="P467" i="12"/>
  <c r="AM575" i="8"/>
  <c r="P575" i="12"/>
  <c r="AM737" i="8"/>
  <c r="P737" i="12"/>
  <c r="AM797" i="8"/>
  <c r="P797" i="12"/>
  <c r="AM833" i="8"/>
  <c r="P833" i="12"/>
  <c r="AM929" i="8"/>
  <c r="P929" i="12"/>
  <c r="AM648" i="8"/>
  <c r="P648" i="12"/>
  <c r="AM690" i="8"/>
  <c r="P690" i="12"/>
  <c r="AM744" i="8"/>
  <c r="P744" i="12"/>
  <c r="AM828" i="8"/>
  <c r="P828" i="12"/>
  <c r="AM912" i="8"/>
  <c r="P912" i="12"/>
  <c r="P978" i="12"/>
  <c r="AM978" i="8"/>
  <c r="AM1044" i="8"/>
  <c r="P1044" i="12"/>
  <c r="AM631" i="8"/>
  <c r="P631" i="12"/>
  <c r="P721" i="12"/>
  <c r="AM721" i="8"/>
  <c r="AM757" i="8"/>
  <c r="P757" i="12"/>
  <c r="AM853" i="8"/>
  <c r="P853" i="12"/>
  <c r="AM907" i="8"/>
  <c r="P907" i="12"/>
  <c r="AM985" i="8"/>
  <c r="P985" i="12"/>
  <c r="AM1069" i="8"/>
  <c r="P1069" i="12"/>
  <c r="AM1147" i="8"/>
  <c r="P1147" i="12"/>
  <c r="AM554" i="8"/>
  <c r="P554" i="12"/>
  <c r="AM704" i="8"/>
  <c r="P704" i="12"/>
  <c r="AM890" i="8"/>
  <c r="P890" i="12"/>
  <c r="AM1064" i="8"/>
  <c r="P1064" i="12"/>
  <c r="AM1100" i="8"/>
  <c r="P1100" i="12"/>
  <c r="AM1136" i="8"/>
  <c r="P1136" i="12"/>
  <c r="AM603" i="8"/>
  <c r="P603" i="12"/>
  <c r="AM729" i="8"/>
  <c r="P729" i="12"/>
  <c r="AM855" i="8"/>
  <c r="P855" i="12"/>
  <c r="AM1005" i="8"/>
  <c r="P1005" i="12"/>
  <c r="AM1053" i="8"/>
  <c r="P1053" i="12"/>
  <c r="AM1113" i="8"/>
  <c r="P1113" i="12"/>
  <c r="AM1191" i="8"/>
  <c r="P1191" i="12"/>
  <c r="AM1151" i="8"/>
  <c r="P1151" i="12"/>
  <c r="AM655" i="8"/>
  <c r="P655" i="12"/>
  <c r="AM152" i="8"/>
  <c r="P152" i="12"/>
  <c r="AM141" i="8"/>
  <c r="P141" i="12"/>
  <c r="AM213" i="8"/>
  <c r="P213" i="12"/>
  <c r="AM297" i="8"/>
  <c r="P297" i="12"/>
  <c r="AM411" i="8"/>
  <c r="P411" i="12"/>
  <c r="P128" i="12"/>
  <c r="AM128" i="8"/>
  <c r="AM166" i="8"/>
  <c r="P166" i="12"/>
  <c r="AM238" i="8"/>
  <c r="P238" i="12"/>
  <c r="AM352" i="8"/>
  <c r="P352" i="12"/>
  <c r="AM460" i="8"/>
  <c r="P460" i="12"/>
  <c r="AM514" i="8"/>
  <c r="P514" i="12"/>
  <c r="AM742" i="8"/>
  <c r="P742" i="12"/>
  <c r="AM778" i="8"/>
  <c r="P778" i="12"/>
  <c r="AM892" i="8"/>
  <c r="P892" i="12"/>
  <c r="AM982" i="8"/>
  <c r="P982" i="12"/>
  <c r="P1126" i="12"/>
  <c r="AM1126" i="8"/>
  <c r="AM362" i="8"/>
  <c r="P362" i="12"/>
  <c r="AM210" i="8"/>
  <c r="P210" i="12"/>
  <c r="AM288" i="8"/>
  <c r="P288" i="12"/>
  <c r="AM336" i="8"/>
  <c r="P336" i="12"/>
  <c r="AM558" i="8"/>
  <c r="P558" i="12"/>
  <c r="AM175" i="8"/>
  <c r="P175" i="12"/>
  <c r="AM295" i="8"/>
  <c r="P295" i="12"/>
  <c r="AM421" i="8"/>
  <c r="P421" i="12"/>
  <c r="AM553" i="8"/>
  <c r="P553" i="12"/>
  <c r="AM155" i="8"/>
  <c r="P155" i="12"/>
  <c r="AM221" i="8"/>
  <c r="P221" i="12"/>
  <c r="AM293" i="8"/>
  <c r="P293" i="12"/>
  <c r="AM353" i="8"/>
  <c r="P353" i="12"/>
  <c r="AM485" i="8"/>
  <c r="P485" i="12"/>
  <c r="AM725" i="8"/>
  <c r="P725" i="12"/>
  <c r="P941" i="12"/>
  <c r="AM941" i="8"/>
  <c r="AM1025" i="8"/>
  <c r="P1025" i="12"/>
  <c r="P1061" i="12"/>
  <c r="AM1061" i="8"/>
  <c r="P720" i="12"/>
  <c r="AM720" i="8"/>
  <c r="AM816" i="8"/>
  <c r="P816" i="12"/>
  <c r="P1008" i="12"/>
  <c r="AM1008" i="8"/>
  <c r="AM1122" i="8"/>
  <c r="P1122" i="12"/>
  <c r="AM1200" i="8"/>
  <c r="P1200" i="12"/>
  <c r="AM673" i="8"/>
  <c r="P673" i="12"/>
  <c r="AM823" i="8"/>
  <c r="P823" i="12"/>
  <c r="AM967" i="8"/>
  <c r="P967" i="12"/>
  <c r="AM1141" i="8"/>
  <c r="P1141" i="12"/>
  <c r="AM632" i="8"/>
  <c r="P632" i="12"/>
  <c r="AM668" i="8"/>
  <c r="P668" i="12"/>
  <c r="AM746" i="8"/>
  <c r="P746" i="12"/>
  <c r="AM782" i="8"/>
  <c r="P782" i="12"/>
  <c r="AM818" i="8"/>
  <c r="P818" i="12"/>
  <c r="P854" i="12"/>
  <c r="AM854" i="8"/>
  <c r="AM950" i="8"/>
  <c r="P950" i="12"/>
  <c r="AM986" i="8"/>
  <c r="P986" i="12"/>
  <c r="AM1034" i="8"/>
  <c r="P1034" i="12"/>
  <c r="AM549" i="8"/>
  <c r="P549" i="12"/>
  <c r="P663" i="12"/>
  <c r="AM663" i="8"/>
  <c r="AM843" i="8"/>
  <c r="P843" i="12"/>
  <c r="AM993" i="8"/>
  <c r="P993" i="12"/>
  <c r="AM1103" i="8"/>
  <c r="P1103" i="12"/>
  <c r="AM1181" i="8"/>
  <c r="P1181" i="12"/>
  <c r="P93" i="12"/>
  <c r="AI62" i="8"/>
  <c r="AJ62" i="8" s="1"/>
  <c r="S62" i="12" s="1"/>
  <c r="AF62" i="8"/>
  <c r="E62" i="12" s="1"/>
  <c r="P108" i="12"/>
  <c r="P65" i="12"/>
  <c r="P117" i="12"/>
  <c r="P11" i="12"/>
  <c r="S26" i="12"/>
  <c r="AO64" i="18"/>
  <c r="P83" i="12"/>
  <c r="P64" i="12"/>
  <c r="AJ43" i="8" l="1"/>
  <c r="S43" i="12" s="1"/>
  <c r="P43" i="12"/>
  <c r="AJ48" i="8"/>
  <c r="S48" i="12" s="1"/>
  <c r="P48" i="12"/>
  <c r="AM48" i="8"/>
  <c r="P40" i="12"/>
  <c r="AJ112" i="8"/>
  <c r="S112" i="12" s="1"/>
  <c r="AF70" i="8"/>
  <c r="E70" i="12" s="1"/>
  <c r="AI70" i="8"/>
  <c r="AD22" i="8"/>
  <c r="AE22" i="8" s="1"/>
  <c r="AD21" i="8"/>
  <c r="AE21" i="8" s="1"/>
  <c r="AF79" i="8"/>
  <c r="E79" i="12" s="1"/>
  <c r="AI79" i="8"/>
  <c r="AJ45" i="8"/>
  <c r="S45" i="12" s="1"/>
  <c r="AI76" i="8"/>
  <c r="AF76" i="8"/>
  <c r="E76" i="12" s="1"/>
  <c r="AF32" i="8"/>
  <c r="E32" i="12" s="1"/>
  <c r="AI32" i="8"/>
  <c r="AF19" i="8"/>
  <c r="E19" i="12" s="1"/>
  <c r="AI19" i="8"/>
  <c r="AF30" i="8"/>
  <c r="E30" i="12" s="1"/>
  <c r="AI30" i="8"/>
  <c r="AF18" i="8"/>
  <c r="E18" i="12" s="1"/>
  <c r="AI18" i="8"/>
  <c r="P18" i="12" s="1"/>
  <c r="AF99" i="8"/>
  <c r="E99" i="12" s="1"/>
  <c r="AI99" i="8"/>
  <c r="AI90" i="8"/>
  <c r="AF90" i="8"/>
  <c r="E90" i="12" s="1"/>
  <c r="AF88" i="8"/>
  <c r="E88" i="12" s="1"/>
  <c r="AI88" i="8"/>
  <c r="AF80" i="8"/>
  <c r="E80" i="12" s="1"/>
  <c r="AI80" i="8"/>
  <c r="AI37" i="8"/>
  <c r="AF37" i="8"/>
  <c r="E37" i="12" s="1"/>
  <c r="AF105" i="8"/>
  <c r="E105" i="12" s="1"/>
  <c r="AI105" i="8"/>
  <c r="P105" i="12" s="1"/>
  <c r="AJ105" i="8"/>
  <c r="S105" i="12" s="1"/>
  <c r="AF116" i="8"/>
  <c r="E116" i="12" s="1"/>
  <c r="AI116" i="8"/>
  <c r="AF52" i="8"/>
  <c r="E52" i="12" s="1"/>
  <c r="AI52" i="8"/>
  <c r="AF89" i="8"/>
  <c r="E89" i="12" s="1"/>
  <c r="AI89" i="8"/>
  <c r="B3" i="19"/>
  <c r="B3" i="18"/>
  <c r="B3" i="11"/>
  <c r="B3" i="17"/>
  <c r="B3" i="12"/>
  <c r="B3" i="8"/>
  <c r="P28" i="12"/>
  <c r="AF118" i="8"/>
  <c r="E118" i="12" s="1"/>
  <c r="AI118" i="8"/>
  <c r="AI58" i="8"/>
  <c r="AF58" i="8"/>
  <c r="E58" i="12" s="1"/>
  <c r="B23" i="19"/>
  <c r="AD13" i="10"/>
  <c r="AF12" i="10"/>
  <c r="AE12" i="10"/>
  <c r="AF33" i="8"/>
  <c r="E33" i="12" s="1"/>
  <c r="AI33" i="8"/>
  <c r="AF41" i="8"/>
  <c r="E41" i="12" s="1"/>
  <c r="AI41" i="8"/>
  <c r="AF114" i="8"/>
  <c r="E114" i="12" s="1"/>
  <c r="AI114" i="8"/>
  <c r="AF98" i="8"/>
  <c r="E98" i="12" s="1"/>
  <c r="AI98" i="8"/>
  <c r="AI119" i="8"/>
  <c r="AF119" i="8"/>
  <c r="E119" i="12" s="1"/>
  <c r="AI101" i="8"/>
  <c r="AF101" i="8"/>
  <c r="E101" i="12" s="1"/>
  <c r="AF91" i="8"/>
  <c r="E91" i="12" s="1"/>
  <c r="AI91" i="8"/>
  <c r="AI53" i="8"/>
  <c r="P53" i="12" s="1"/>
  <c r="AF53" i="8"/>
  <c r="E53" i="12" s="1"/>
  <c r="AI29" i="8"/>
  <c r="AF29" i="8"/>
  <c r="E29" i="12" s="1"/>
  <c r="AF34" i="8"/>
  <c r="E34" i="12" s="1"/>
  <c r="AI34" i="8"/>
  <c r="AI56" i="8"/>
  <c r="AF56" i="8"/>
  <c r="E56" i="12" s="1"/>
  <c r="AF17" i="8"/>
  <c r="E17" i="12" s="1"/>
  <c r="AI17" i="8"/>
  <c r="AA64" i="19"/>
  <c r="AA22" i="19"/>
  <c r="I22" i="19" s="1"/>
  <c r="AI81" i="8"/>
  <c r="AF81" i="8"/>
  <c r="E81" i="12" s="1"/>
  <c r="AF78" i="8"/>
  <c r="E78" i="12" s="1"/>
  <c r="AI78" i="8"/>
  <c r="AF57" i="8"/>
  <c r="E57" i="12" s="1"/>
  <c r="AI57" i="8"/>
  <c r="AI102" i="8"/>
  <c r="AF102" i="8"/>
  <c r="E102" i="12" s="1"/>
  <c r="AI27" i="8"/>
  <c r="AF27" i="8"/>
  <c r="E27" i="12" s="1"/>
  <c r="AF51" i="8"/>
  <c r="E51" i="12" s="1"/>
  <c r="AI51" i="8"/>
  <c r="AC15" i="11"/>
  <c r="AJ23" i="8"/>
  <c r="S23" i="12" s="1"/>
  <c r="AJ73" i="8"/>
  <c r="S73" i="12" s="1"/>
  <c r="AF110" i="8"/>
  <c r="E110" i="12" s="1"/>
  <c r="AI110" i="8"/>
  <c r="AJ50" i="8"/>
  <c r="S50" i="12" s="1"/>
  <c r="AF111" i="8"/>
  <c r="E111" i="12" s="1"/>
  <c r="AI111" i="8"/>
  <c r="AF87" i="8"/>
  <c r="E87" i="12" s="1"/>
  <c r="AI87" i="8"/>
  <c r="AJ87" i="8"/>
  <c r="S87" i="12" s="1"/>
  <c r="AF25" i="8"/>
  <c r="E25" i="12" s="1"/>
  <c r="AI25" i="8"/>
  <c r="AF86" i="8"/>
  <c r="E86" i="12" s="1"/>
  <c r="AI86" i="8"/>
  <c r="AJ86" i="8" s="1"/>
  <c r="S86" i="12" s="1"/>
  <c r="AF97" i="8"/>
  <c r="E97" i="12" s="1"/>
  <c r="AI97" i="8"/>
  <c r="P97" i="12" s="1"/>
  <c r="AI96" i="8"/>
  <c r="P96" i="12" s="1"/>
  <c r="AF96" i="8"/>
  <c r="E96" i="12" s="1"/>
  <c r="AE14" i="11"/>
  <c r="AD14" i="8"/>
  <c r="AE14" i="8" s="1"/>
  <c r="AD13" i="8"/>
  <c r="AD14" i="11"/>
  <c r="AA15" i="11"/>
  <c r="S35" i="12"/>
  <c r="P10" i="12"/>
  <c r="K6" i="17"/>
  <c r="AA6" i="17"/>
  <c r="G6" i="17" s="1"/>
  <c r="AJ10" i="8"/>
  <c r="Z17" i="11"/>
  <c r="S39" i="12"/>
  <c r="S12" i="12"/>
  <c r="P62" i="12"/>
  <c r="P54" i="12"/>
  <c r="AM59" i="8"/>
  <c r="P59" i="12"/>
  <c r="J59" i="8"/>
  <c r="AC16" i="11"/>
  <c r="AJ19" i="8" l="1"/>
  <c r="S19" i="12" s="1"/>
  <c r="P19" i="12"/>
  <c r="AJ79" i="8"/>
  <c r="S79" i="12" s="1"/>
  <c r="P79" i="12"/>
  <c r="P32" i="12"/>
  <c r="AJ32" i="8"/>
  <c r="S32" i="12" s="1"/>
  <c r="AI21" i="8"/>
  <c r="P21" i="12" s="1"/>
  <c r="AF21" i="8"/>
  <c r="E21" i="12" s="1"/>
  <c r="AJ21" i="8"/>
  <c r="S21" i="12" s="1"/>
  <c r="AF22" i="8"/>
  <c r="E22" i="12" s="1"/>
  <c r="AI22" i="8"/>
  <c r="P76" i="12"/>
  <c r="AJ76" i="8"/>
  <c r="S76" i="12" s="1"/>
  <c r="AJ70" i="8"/>
  <c r="S70" i="12" s="1"/>
  <c r="P70" i="12"/>
  <c r="AJ51" i="8"/>
  <c r="S51" i="12" s="1"/>
  <c r="P51" i="12"/>
  <c r="P57" i="12"/>
  <c r="AJ57" i="8"/>
  <c r="S57" i="12" s="1"/>
  <c r="AJ34" i="8"/>
  <c r="P34" i="12"/>
  <c r="AJ53" i="8"/>
  <c r="S53" i="12" s="1"/>
  <c r="AJ119" i="8"/>
  <c r="S119" i="12" s="1"/>
  <c r="P119" i="12"/>
  <c r="AJ89" i="8"/>
  <c r="S89" i="12" s="1"/>
  <c r="P89" i="12"/>
  <c r="AB64" i="19"/>
  <c r="AG64" i="19"/>
  <c r="AC64" i="19"/>
  <c r="AE64" i="19"/>
  <c r="AF64" i="19"/>
  <c r="AD64" i="19"/>
  <c r="AH64" i="19"/>
  <c r="AJ91" i="8"/>
  <c r="S91" i="12" s="1"/>
  <c r="P91" i="12"/>
  <c r="P98" i="12"/>
  <c r="AJ98" i="8"/>
  <c r="S98" i="12" s="1"/>
  <c r="AJ33" i="8"/>
  <c r="P33" i="12"/>
  <c r="AJ88" i="8"/>
  <c r="P88" i="12"/>
  <c r="AJ18" i="8"/>
  <c r="S18" i="12" s="1"/>
  <c r="AJ78" i="8"/>
  <c r="S78" i="12" s="1"/>
  <c r="P78" i="12"/>
  <c r="AJ17" i="8"/>
  <c r="S17" i="12" s="1"/>
  <c r="P17" i="12"/>
  <c r="P58" i="12"/>
  <c r="AJ58" i="8"/>
  <c r="S58" i="12" s="1"/>
  <c r="AJ52" i="8"/>
  <c r="P52" i="12"/>
  <c r="AJ27" i="8"/>
  <c r="S27" i="12" s="1"/>
  <c r="P27" i="12"/>
  <c r="AJ29" i="8"/>
  <c r="S29" i="12" s="1"/>
  <c r="P29" i="12"/>
  <c r="AJ114" i="8"/>
  <c r="S114" i="12" s="1"/>
  <c r="P114" i="12"/>
  <c r="AJ118" i="8"/>
  <c r="S118" i="12" s="1"/>
  <c r="P118" i="12"/>
  <c r="P101" i="12"/>
  <c r="AJ101" i="8"/>
  <c r="S101" i="12" s="1"/>
  <c r="AA23" i="19"/>
  <c r="I23" i="19" s="1"/>
  <c r="AA65" i="19"/>
  <c r="AJ116" i="8"/>
  <c r="S116" i="12" s="1"/>
  <c r="P116" i="12"/>
  <c r="P37" i="12"/>
  <c r="AJ37" i="8"/>
  <c r="S37" i="12" s="1"/>
  <c r="AJ90" i="8"/>
  <c r="S90" i="12" s="1"/>
  <c r="P90" i="12"/>
  <c r="AJ30" i="8"/>
  <c r="S30" i="12" s="1"/>
  <c r="P30" i="12"/>
  <c r="AJ102" i="8"/>
  <c r="S102" i="12" s="1"/>
  <c r="P102" i="12"/>
  <c r="AJ81" i="8"/>
  <c r="P81" i="12"/>
  <c r="AJ56" i="8"/>
  <c r="P56" i="12"/>
  <c r="AJ41" i="8"/>
  <c r="S41" i="12" s="1"/>
  <c r="P41" i="12"/>
  <c r="AF13" i="10"/>
  <c r="AE13" i="10"/>
  <c r="AD14" i="10"/>
  <c r="B24" i="19"/>
  <c r="AJ80" i="8"/>
  <c r="S80" i="12" s="1"/>
  <c r="P80" i="12"/>
  <c r="AJ99" i="8"/>
  <c r="S99" i="12" s="1"/>
  <c r="P99" i="12"/>
  <c r="AJ110" i="8"/>
  <c r="P110" i="12"/>
  <c r="AM87" i="8"/>
  <c r="P87" i="12"/>
  <c r="J87" i="8"/>
  <c r="P86" i="12"/>
  <c r="J86" i="8"/>
  <c r="AM86" i="8"/>
  <c r="AA16" i="11"/>
  <c r="P111" i="12"/>
  <c r="AJ111" i="8"/>
  <c r="P25" i="12"/>
  <c r="AJ25" i="8"/>
  <c r="S25" i="12" s="1"/>
  <c r="AE13" i="8"/>
  <c r="M27" i="18"/>
  <c r="AD15" i="11"/>
  <c r="AE15" i="11" s="1"/>
  <c r="AB15" i="11"/>
  <c r="AF14" i="8"/>
  <c r="E14" i="12" s="1"/>
  <c r="AI14" i="8"/>
  <c r="AJ14" i="8" s="1"/>
  <c r="AJ96" i="8"/>
  <c r="S96" i="12" s="1"/>
  <c r="AJ97" i="8"/>
  <c r="Z18" i="11"/>
  <c r="Z19" i="11" s="1"/>
  <c r="Z20" i="11" s="1"/>
  <c r="S10" i="12"/>
  <c r="AC17" i="11"/>
  <c r="AJ22" i="8" l="1"/>
  <c r="S22" i="12" s="1"/>
  <c r="P22" i="12"/>
  <c r="AD65" i="19"/>
  <c r="AG65" i="19"/>
  <c r="AE65" i="19"/>
  <c r="AF65" i="19"/>
  <c r="AC65" i="19"/>
  <c r="AB65" i="19"/>
  <c r="AH65" i="19"/>
  <c r="S33" i="12"/>
  <c r="AO58" i="18"/>
  <c r="S34" i="12"/>
  <c r="AO61" i="18"/>
  <c r="AD15" i="10"/>
  <c r="B25" i="19"/>
  <c r="AE14" i="10"/>
  <c r="AF14" i="10"/>
  <c r="S56" i="12"/>
  <c r="AN58" i="18"/>
  <c r="AA24" i="19"/>
  <c r="I24" i="19" s="1"/>
  <c r="AA66" i="19"/>
  <c r="S81" i="12"/>
  <c r="AO59" i="18"/>
  <c r="S52" i="12"/>
  <c r="AO57" i="18"/>
  <c r="S88" i="12"/>
  <c r="AO60" i="18"/>
  <c r="AD16" i="11"/>
  <c r="AE16" i="11" s="1"/>
  <c r="AB16" i="11"/>
  <c r="S110" i="12"/>
  <c r="AN57" i="18"/>
  <c r="AA18" i="11"/>
  <c r="AD18" i="11" s="1"/>
  <c r="S111" i="12"/>
  <c r="AN64" i="18"/>
  <c r="AA17" i="11"/>
  <c r="P14" i="12"/>
  <c r="S14" i="12"/>
  <c r="AN60" i="18"/>
  <c r="S97" i="12"/>
  <c r="AN59" i="18"/>
  <c r="AI13" i="8"/>
  <c r="AM14" i="8" s="1"/>
  <c r="AF13" i="8"/>
  <c r="E13" i="12" s="1"/>
  <c r="AC20" i="11"/>
  <c r="AC19" i="11"/>
  <c r="Z21" i="11"/>
  <c r="AC18" i="11"/>
  <c r="AB18" i="11"/>
  <c r="B26" i="19" l="1"/>
  <c r="AE15" i="10"/>
  <c r="AF15" i="10"/>
  <c r="AD16" i="10"/>
  <c r="AA25" i="19"/>
  <c r="I25" i="19" s="1"/>
  <c r="AA67" i="19"/>
  <c r="AE66" i="19"/>
  <c r="AH66" i="19"/>
  <c r="AD66" i="19"/>
  <c r="AG66" i="19"/>
  <c r="AF66" i="19"/>
  <c r="AC66" i="19"/>
  <c r="AB66" i="19"/>
  <c r="AA19" i="11"/>
  <c r="AB19" i="11" s="1"/>
  <c r="AE18" i="11"/>
  <c r="Z22" i="11"/>
  <c r="Z23" i="11" s="1"/>
  <c r="AD17" i="11"/>
  <c r="AE17" i="11" s="1"/>
  <c r="AB17" i="11"/>
  <c r="AM40" i="8"/>
  <c r="AM65" i="8"/>
  <c r="AM57" i="8"/>
  <c r="AM90" i="8"/>
  <c r="P13" i="12"/>
  <c r="AM119" i="8"/>
  <c r="AM16" i="8"/>
  <c r="AM66" i="8"/>
  <c r="AM22" i="8"/>
  <c r="AM118" i="8"/>
  <c r="AM102" i="8"/>
  <c r="AM41" i="8"/>
  <c r="AM105" i="8"/>
  <c r="AM98" i="8"/>
  <c r="AM39" i="8"/>
  <c r="AM12" i="8"/>
  <c r="AM107" i="8"/>
  <c r="AM70" i="8"/>
  <c r="AM104" i="8"/>
  <c r="AM94" i="8"/>
  <c r="AM25" i="8"/>
  <c r="AM17" i="8"/>
  <c r="AM111" i="8"/>
  <c r="AM61" i="8"/>
  <c r="AM103" i="8"/>
  <c r="AM95" i="8"/>
  <c r="AM101" i="8"/>
  <c r="AM110" i="8"/>
  <c r="AM85" i="8"/>
  <c r="AM74" i="8"/>
  <c r="AM79" i="8"/>
  <c r="AM49" i="8"/>
  <c r="AM67" i="8"/>
  <c r="AM72" i="8"/>
  <c r="AM93" i="8"/>
  <c r="AM109" i="8"/>
  <c r="AM99" i="8"/>
  <c r="AM34" i="8"/>
  <c r="AM77" i="8"/>
  <c r="AM78" i="8"/>
  <c r="AM32" i="8"/>
  <c r="AM45" i="8"/>
  <c r="AM114" i="8"/>
  <c r="AM68" i="8"/>
  <c r="AM35" i="8"/>
  <c r="AM91" i="8"/>
  <c r="AM46" i="8"/>
  <c r="AM75" i="8"/>
  <c r="AM19" i="8"/>
  <c r="AI5" i="8"/>
  <c r="AM116" i="8"/>
  <c r="AM81" i="8"/>
  <c r="AM15" i="8"/>
  <c r="AM121" i="8"/>
  <c r="AM73" i="8"/>
  <c r="AM62" i="8"/>
  <c r="AM42" i="8"/>
  <c r="AM44" i="8"/>
  <c r="AM24" i="8"/>
  <c r="AM26" i="8"/>
  <c r="AM37" i="8"/>
  <c r="AM11" i="8"/>
  <c r="AM10" i="8"/>
  <c r="AM21" i="8"/>
  <c r="AM18" i="8"/>
  <c r="AM43" i="8"/>
  <c r="AM53" i="8"/>
  <c r="AM83" i="8"/>
  <c r="AM36" i="8"/>
  <c r="AM76" i="8"/>
  <c r="AM52" i="8"/>
  <c r="AM54" i="8"/>
  <c r="AM113" i="8"/>
  <c r="AM84" i="8"/>
  <c r="AM29" i="8"/>
  <c r="AM108" i="8"/>
  <c r="AM31" i="8"/>
  <c r="AM28" i="8"/>
  <c r="AM27" i="8"/>
  <c r="AM71" i="8"/>
  <c r="AM97" i="8"/>
  <c r="AM56" i="8"/>
  <c r="AM64" i="8"/>
  <c r="AM80" i="8"/>
  <c r="AM82" i="8"/>
  <c r="AM30" i="8"/>
  <c r="AM20" i="8"/>
  <c r="AM112" i="8"/>
  <c r="AM100" i="8"/>
  <c r="AM69" i="8"/>
  <c r="AM58" i="8"/>
  <c r="AM96" i="8"/>
  <c r="AM55" i="8"/>
  <c r="AM92" i="8"/>
  <c r="AM50" i="8"/>
  <c r="AM120" i="8"/>
  <c r="AM23" i="8"/>
  <c r="AM33" i="8"/>
  <c r="AM117" i="8"/>
  <c r="AM89" i="8"/>
  <c r="AM13" i="8"/>
  <c r="AM38" i="8"/>
  <c r="AM51" i="8"/>
  <c r="AM63" i="8"/>
  <c r="AM106" i="8"/>
  <c r="AM115" i="8"/>
  <c r="AM88" i="8"/>
  <c r="J13" i="8"/>
  <c r="AA20" i="11"/>
  <c r="AD19" i="11"/>
  <c r="AJ13" i="8"/>
  <c r="AE19" i="11"/>
  <c r="P22" i="19" s="1"/>
  <c r="AC22" i="11"/>
  <c r="AC21" i="11"/>
  <c r="AF67" i="19" l="1"/>
  <c r="AD67" i="19"/>
  <c r="AH67" i="19"/>
  <c r="AC67" i="19"/>
  <c r="AE67" i="19"/>
  <c r="AG67" i="19"/>
  <c r="AB67" i="19"/>
  <c r="AD17" i="10"/>
  <c r="AE16" i="10"/>
  <c r="AF16" i="10"/>
  <c r="B27" i="19"/>
  <c r="AA68" i="19"/>
  <c r="AA26" i="19"/>
  <c r="I26" i="19" s="1"/>
  <c r="AC23" i="11"/>
  <c r="Z24" i="11"/>
  <c r="S13" i="12"/>
  <c r="AJ5" i="8"/>
  <c r="M14" i="18" s="1"/>
  <c r="M25" i="17" s="1"/>
  <c r="AN61" i="18"/>
  <c r="AA21" i="11"/>
  <c r="AD20" i="11"/>
  <c r="AE20" i="11" s="1"/>
  <c r="AB20" i="11"/>
  <c r="AA22" i="11"/>
  <c r="AM6" i="8"/>
  <c r="AM7" i="8"/>
  <c r="J10" i="8"/>
  <c r="J62" i="8"/>
  <c r="J54" i="8"/>
  <c r="J15" i="8"/>
  <c r="J76" i="8"/>
  <c r="J73" i="8"/>
  <c r="J35" i="8"/>
  <c r="J57" i="8"/>
  <c r="J41" i="8"/>
  <c r="J55" i="8"/>
  <c r="J49" i="8"/>
  <c r="J66" i="8"/>
  <c r="J61" i="8"/>
  <c r="J85" i="8"/>
  <c r="J115" i="8"/>
  <c r="J119" i="8"/>
  <c r="J14" i="8"/>
  <c r="J18" i="8"/>
  <c r="J82" i="8"/>
  <c r="J83" i="8"/>
  <c r="J77" i="8"/>
  <c r="J29" i="8"/>
  <c r="J110" i="8"/>
  <c r="J19" i="8"/>
  <c r="J51" i="8"/>
  <c r="J112" i="8"/>
  <c r="J121" i="8"/>
  <c r="J20" i="8"/>
  <c r="J97" i="8"/>
  <c r="J63" i="8"/>
  <c r="J92" i="8"/>
  <c r="J17" i="8"/>
  <c r="J106" i="8"/>
  <c r="J36" i="8"/>
  <c r="J30" i="8"/>
  <c r="J117" i="8"/>
  <c r="J44" i="8"/>
  <c r="J90" i="8"/>
  <c r="J100" i="8"/>
  <c r="J46" i="8"/>
  <c r="J33" i="8"/>
  <c r="J43" i="8"/>
  <c r="J101" i="8"/>
  <c r="J103" i="8"/>
  <c r="J39" i="8"/>
  <c r="M18" i="18"/>
  <c r="M29" i="17" s="1"/>
  <c r="J80" i="8"/>
  <c r="J94" i="8"/>
  <c r="J107" i="8"/>
  <c r="J68" i="8"/>
  <c r="J93" i="8"/>
  <c r="J16" i="8"/>
  <c r="J95" i="8"/>
  <c r="J31" i="8"/>
  <c r="J27" i="8"/>
  <c r="J34" i="8"/>
  <c r="J88" i="8"/>
  <c r="J37" i="8"/>
  <c r="J69" i="8"/>
  <c r="J65" i="8"/>
  <c r="J96" i="8"/>
  <c r="J58" i="8"/>
  <c r="J26" i="8"/>
  <c r="J25" i="8"/>
  <c r="J52" i="8"/>
  <c r="J74" i="8"/>
  <c r="J104" i="8"/>
  <c r="J118" i="8"/>
  <c r="J45" i="8"/>
  <c r="J81" i="8"/>
  <c r="J78" i="8"/>
  <c r="J75" i="8"/>
  <c r="J42" i="8"/>
  <c r="J38" i="8"/>
  <c r="J23" i="8"/>
  <c r="J50" i="8"/>
  <c r="J11" i="8"/>
  <c r="J91" i="8"/>
  <c r="J114" i="8"/>
  <c r="J64" i="8"/>
  <c r="J98" i="8"/>
  <c r="J120" i="8"/>
  <c r="J12" i="8"/>
  <c r="J24" i="8"/>
  <c r="J116" i="8"/>
  <c r="J71" i="8"/>
  <c r="J111" i="8"/>
  <c r="J105" i="8"/>
  <c r="J89" i="8"/>
  <c r="J32" i="8"/>
  <c r="J22" i="8"/>
  <c r="J53" i="8"/>
  <c r="J102" i="8"/>
  <c r="J99" i="8"/>
  <c r="J67" i="8"/>
  <c r="J56" i="8"/>
  <c r="J21" i="8"/>
  <c r="J79" i="8"/>
  <c r="J72" i="8"/>
  <c r="J108" i="8"/>
  <c r="J113" i="8"/>
  <c r="J109" i="8"/>
  <c r="J40" i="8"/>
  <c r="J84" i="8"/>
  <c r="J28" i="8"/>
  <c r="J70" i="8"/>
  <c r="AC24" i="11"/>
  <c r="Z25" i="11"/>
  <c r="AG68" i="19" l="1"/>
  <c r="AB68" i="19"/>
  <c r="AF68" i="19"/>
  <c r="AE68" i="19"/>
  <c r="AD68" i="19"/>
  <c r="AC68" i="19"/>
  <c r="AH68" i="19"/>
  <c r="AA27" i="19"/>
  <c r="I27" i="19" s="1"/>
  <c r="AA69" i="19"/>
  <c r="AE17" i="10"/>
  <c r="AF17" i="10"/>
  <c r="AD18" i="10"/>
  <c r="B28" i="19"/>
  <c r="M25" i="18"/>
  <c r="M23" i="18"/>
  <c r="B25" i="18"/>
  <c r="B23" i="18"/>
  <c r="AD22" i="11"/>
  <c r="AE22" i="11" s="1"/>
  <c r="AB22" i="11"/>
  <c r="AD21" i="11"/>
  <c r="AE21" i="11" s="1"/>
  <c r="AA23" i="11"/>
  <c r="AB21" i="11"/>
  <c r="AC25" i="11"/>
  <c r="Z26" i="11"/>
  <c r="AA70" i="19" l="1"/>
  <c r="AA28" i="19"/>
  <c r="I28" i="19" s="1"/>
  <c r="AD19" i="10"/>
  <c r="B29" i="19"/>
  <c r="AF18" i="10"/>
  <c r="AE18" i="10"/>
  <c r="AC69" i="19"/>
  <c r="AE69" i="19"/>
  <c r="AG69" i="19"/>
  <c r="AH69" i="19"/>
  <c r="AB69" i="19"/>
  <c r="AD69" i="19"/>
  <c r="AF69" i="19"/>
  <c r="AA24" i="11"/>
  <c r="AD23" i="11"/>
  <c r="AE23" i="11" s="1"/>
  <c r="AB23" i="11"/>
  <c r="AC26" i="11"/>
  <c r="Z27" i="11"/>
  <c r="AD70" i="19" l="1"/>
  <c r="AC70" i="19"/>
  <c r="AB70" i="19"/>
  <c r="AF70" i="19"/>
  <c r="AH70" i="19"/>
  <c r="AE70" i="19"/>
  <c r="AG70" i="19"/>
  <c r="AA29" i="19"/>
  <c r="I29" i="19" s="1"/>
  <c r="AA71" i="19"/>
  <c r="B30" i="19"/>
  <c r="AD20" i="10"/>
  <c r="AE19" i="10"/>
  <c r="AF19" i="10"/>
  <c r="AB24" i="11"/>
  <c r="AA25" i="11"/>
  <c r="AD24" i="11"/>
  <c r="AE24" i="11" s="1"/>
  <c r="AC27" i="11"/>
  <c r="Z28" i="11"/>
  <c r="AA30" i="19" l="1"/>
  <c r="I30" i="19" s="1"/>
  <c r="AA72" i="19"/>
  <c r="AF20" i="10"/>
  <c r="AD21" i="10"/>
  <c r="AE20" i="10"/>
  <c r="B31" i="19"/>
  <c r="AF71" i="19"/>
  <c r="AC71" i="19"/>
  <c r="AH71" i="19"/>
  <c r="AB71" i="19"/>
  <c r="AE71" i="19"/>
  <c r="AD71" i="19"/>
  <c r="AG71" i="19"/>
  <c r="AD25" i="11"/>
  <c r="AE25" i="11" s="1"/>
  <c r="AA26" i="11"/>
  <c r="AB25" i="11"/>
  <c r="AC28" i="11"/>
  <c r="Z29" i="11"/>
  <c r="AC72" i="19" l="1"/>
  <c r="AE72" i="19"/>
  <c r="AH72" i="19"/>
  <c r="AG72" i="19"/>
  <c r="AD72" i="19"/>
  <c r="AB72" i="19"/>
  <c r="AF72" i="19"/>
  <c r="AD22" i="10"/>
  <c r="B32" i="19"/>
  <c r="AE21" i="10"/>
  <c r="AF21" i="10"/>
  <c r="AA73" i="19"/>
  <c r="AA31" i="19"/>
  <c r="I31" i="19" s="1"/>
  <c r="AB26" i="11"/>
  <c r="AD26" i="11"/>
  <c r="AE26" i="11" s="1"/>
  <c r="AA27" i="11"/>
  <c r="AC29" i="11"/>
  <c r="Z30" i="11"/>
  <c r="AG73" i="19" l="1"/>
  <c r="AB73" i="19"/>
  <c r="AE73" i="19"/>
  <c r="AD73" i="19"/>
  <c r="AC73" i="19"/>
  <c r="AF73" i="19"/>
  <c r="AH73" i="19"/>
  <c r="AA32" i="19"/>
  <c r="I32" i="19" s="1"/>
  <c r="AA74" i="19"/>
  <c r="AF22" i="10"/>
  <c r="B33" i="19"/>
  <c r="AE22" i="10"/>
  <c r="AA28" i="11"/>
  <c r="AB27" i="11"/>
  <c r="AD27" i="11"/>
  <c r="AE27" i="11" s="1"/>
  <c r="AC30" i="11"/>
  <c r="Z31" i="11"/>
  <c r="AA75" i="19" l="1"/>
  <c r="AA33" i="19"/>
  <c r="I33" i="19" s="1"/>
  <c r="I35" i="19" s="1"/>
  <c r="I15" i="10"/>
  <c r="L3" i="11"/>
  <c r="P3" i="8"/>
  <c r="AD31" i="10"/>
  <c r="K27" i="10" s="1"/>
  <c r="AF74" i="19"/>
  <c r="AH74" i="19"/>
  <c r="AC74" i="19"/>
  <c r="AG74" i="19"/>
  <c r="AD74" i="19"/>
  <c r="AB74" i="19"/>
  <c r="AE74" i="19"/>
  <c r="AB28" i="11"/>
  <c r="AD28" i="11"/>
  <c r="AE28" i="11" s="1"/>
  <c r="AA29" i="11"/>
  <c r="AC31" i="11"/>
  <c r="Z32" i="11"/>
  <c r="U45" i="8" l="1"/>
  <c r="U106" i="8"/>
  <c r="U28" i="8"/>
  <c r="U61" i="8"/>
  <c r="U83" i="8"/>
  <c r="U105" i="8"/>
  <c r="U63" i="8"/>
  <c r="U17" i="8"/>
  <c r="U74" i="8"/>
  <c r="U31" i="8"/>
  <c r="U104" i="8"/>
  <c r="U94" i="8"/>
  <c r="U12" i="8"/>
  <c r="U47" i="8"/>
  <c r="U37" i="8"/>
  <c r="U67" i="8"/>
  <c r="U115" i="8"/>
  <c r="U13" i="8"/>
  <c r="U11" i="8"/>
  <c r="U18" i="8"/>
  <c r="U110" i="8"/>
  <c r="U114" i="8"/>
  <c r="U14" i="8"/>
  <c r="U41" i="8"/>
  <c r="U42" i="8"/>
  <c r="U102" i="8"/>
  <c r="U89" i="8"/>
  <c r="U58" i="8"/>
  <c r="U65" i="8"/>
  <c r="U112" i="8"/>
  <c r="U93" i="8"/>
  <c r="U38" i="8"/>
  <c r="U66" i="8"/>
  <c r="U77" i="8"/>
  <c r="U57" i="8"/>
  <c r="U117" i="8"/>
  <c r="U70" i="8"/>
  <c r="U73" i="8"/>
  <c r="U51" i="8"/>
  <c r="U99" i="8"/>
  <c r="U32" i="8"/>
  <c r="U34" i="8"/>
  <c r="U118" i="8"/>
  <c r="U59" i="8"/>
  <c r="U53" i="8"/>
  <c r="U15" i="8"/>
  <c r="U86" i="8"/>
  <c r="U72" i="8"/>
  <c r="U81" i="8"/>
  <c r="U91" i="8"/>
  <c r="U97" i="8"/>
  <c r="U108" i="8"/>
  <c r="U20" i="8"/>
  <c r="U120" i="8"/>
  <c r="U111" i="8"/>
  <c r="U78" i="8"/>
  <c r="U75" i="8"/>
  <c r="U26" i="8"/>
  <c r="U62" i="8"/>
  <c r="U95" i="8"/>
  <c r="U44" i="8"/>
  <c r="U119" i="8"/>
  <c r="U21" i="8"/>
  <c r="U52" i="8"/>
  <c r="U25" i="8"/>
  <c r="U49" i="8"/>
  <c r="U88" i="8"/>
  <c r="U35" i="8"/>
  <c r="U27" i="8"/>
  <c r="U23" i="8"/>
  <c r="U33" i="8"/>
  <c r="U87" i="8"/>
  <c r="U36" i="8"/>
  <c r="U55" i="8"/>
  <c r="U109" i="8"/>
  <c r="U122" i="8"/>
  <c r="U30" i="8"/>
  <c r="U96" i="8"/>
  <c r="U92" i="8"/>
  <c r="U46" i="8"/>
  <c r="U60" i="8"/>
  <c r="U84" i="8"/>
  <c r="U85" i="8"/>
  <c r="U16" i="8"/>
  <c r="U76" i="8"/>
  <c r="U100" i="8"/>
  <c r="U82" i="8"/>
  <c r="U103" i="8"/>
  <c r="U69" i="8"/>
  <c r="U50" i="8"/>
  <c r="U107" i="8"/>
  <c r="U68" i="8"/>
  <c r="U40" i="8"/>
  <c r="U71" i="8"/>
  <c r="U121" i="8"/>
  <c r="U48" i="8"/>
  <c r="U22" i="8"/>
  <c r="U39" i="8"/>
  <c r="U64" i="8"/>
  <c r="U79" i="8"/>
  <c r="U101" i="8"/>
  <c r="U19" i="8"/>
  <c r="U80" i="8"/>
  <c r="U24" i="8"/>
  <c r="U43" i="8"/>
  <c r="U116" i="8"/>
  <c r="U56" i="8"/>
  <c r="U29" i="8"/>
  <c r="U10" i="8"/>
  <c r="U90" i="8"/>
  <c r="U113" i="8"/>
  <c r="U54" i="8"/>
  <c r="U98" i="8"/>
  <c r="P93" i="11"/>
  <c r="P106" i="11"/>
  <c r="P88" i="11"/>
  <c r="P14" i="11"/>
  <c r="P113" i="11"/>
  <c r="P11" i="11"/>
  <c r="P77" i="11"/>
  <c r="P83" i="11"/>
  <c r="P99" i="11"/>
  <c r="P47" i="11"/>
  <c r="P39" i="11"/>
  <c r="P27" i="11"/>
  <c r="P34" i="11"/>
  <c r="P45" i="11"/>
  <c r="P122" i="11"/>
  <c r="P76" i="11"/>
  <c r="P23" i="11"/>
  <c r="P63" i="11"/>
  <c r="P33" i="11"/>
  <c r="P71" i="11"/>
  <c r="P114" i="11"/>
  <c r="P24" i="11"/>
  <c r="P107" i="11"/>
  <c r="P28" i="11"/>
  <c r="P21" i="11"/>
  <c r="P62" i="11"/>
  <c r="P110" i="11"/>
  <c r="P61" i="11"/>
  <c r="P49" i="11"/>
  <c r="P19" i="11"/>
  <c r="P100" i="11"/>
  <c r="P92" i="11"/>
  <c r="P18" i="11"/>
  <c r="P78" i="11"/>
  <c r="P84" i="11"/>
  <c r="P120" i="11"/>
  <c r="P29" i="11"/>
  <c r="P95" i="11"/>
  <c r="P101" i="11"/>
  <c r="P73" i="11"/>
  <c r="P51" i="11"/>
  <c r="P30" i="11"/>
  <c r="P43" i="11"/>
  <c r="P103" i="11"/>
  <c r="P98" i="11"/>
  <c r="P68" i="11"/>
  <c r="P38" i="11"/>
  <c r="P26" i="11"/>
  <c r="P44" i="11"/>
  <c r="P105" i="11"/>
  <c r="P111" i="11"/>
  <c r="P118" i="11"/>
  <c r="P37" i="11"/>
  <c r="P46" i="11"/>
  <c r="P12" i="11"/>
  <c r="P96" i="11"/>
  <c r="P102" i="11"/>
  <c r="P72" i="11"/>
  <c r="P50" i="11"/>
  <c r="P119" i="11"/>
  <c r="P70" i="11"/>
  <c r="P16" i="11"/>
  <c r="P22" i="11"/>
  <c r="P108" i="11"/>
  <c r="P52" i="11"/>
  <c r="P13" i="11"/>
  <c r="P80" i="11"/>
  <c r="P67" i="11"/>
  <c r="P75" i="11"/>
  <c r="P17" i="11"/>
  <c r="P87" i="11"/>
  <c r="P40" i="11"/>
  <c r="P25" i="11"/>
  <c r="P123" i="11"/>
  <c r="P35" i="11"/>
  <c r="P74" i="11"/>
  <c r="P109" i="11"/>
  <c r="P82" i="11"/>
  <c r="P53" i="11"/>
  <c r="P79" i="11"/>
  <c r="P112" i="11"/>
  <c r="P81" i="11"/>
  <c r="P58" i="11"/>
  <c r="P89" i="11"/>
  <c r="P117" i="11"/>
  <c r="P31" i="11"/>
  <c r="P94" i="11"/>
  <c r="P59" i="11"/>
  <c r="P65" i="11"/>
  <c r="P69" i="11"/>
  <c r="P15" i="11"/>
  <c r="P90" i="11"/>
  <c r="P86" i="11"/>
  <c r="P56" i="11"/>
  <c r="P54" i="11"/>
  <c r="P42" i="11"/>
  <c r="P97" i="11"/>
  <c r="P85" i="11"/>
  <c r="P55" i="11"/>
  <c r="P57" i="11"/>
  <c r="P48" i="11"/>
  <c r="P41" i="11"/>
  <c r="P32" i="11"/>
  <c r="P121" i="11"/>
  <c r="P91" i="11"/>
  <c r="P116" i="11"/>
  <c r="P60" i="11"/>
  <c r="P66" i="11"/>
  <c r="P36" i="11"/>
  <c r="P115" i="11"/>
  <c r="P64" i="11"/>
  <c r="P104" i="11"/>
  <c r="P20" i="11"/>
  <c r="AG75" i="19"/>
  <c r="AB75" i="19"/>
  <c r="AF75" i="19"/>
  <c r="AE75" i="19"/>
  <c r="AH75" i="19"/>
  <c r="AC75" i="19"/>
  <c r="AD75" i="19"/>
  <c r="AB29" i="11"/>
  <c r="AD29" i="11"/>
  <c r="AE29" i="11" s="1"/>
  <c r="AA30" i="11"/>
  <c r="AC32" i="11"/>
  <c r="Z33" i="11"/>
  <c r="P7" i="11" l="1"/>
  <c r="P6" i="11"/>
  <c r="U7" i="8"/>
  <c r="U6" i="8"/>
  <c r="AB30" i="11"/>
  <c r="AD30" i="11"/>
  <c r="AE30" i="11" s="1"/>
  <c r="AA31" i="11"/>
  <c r="AC33" i="11"/>
  <c r="Z34" i="11"/>
  <c r="AC8" i="17" l="1"/>
  <c r="B6" i="8"/>
  <c r="AB8" i="17"/>
  <c r="B7" i="8"/>
  <c r="B6" i="11"/>
  <c r="AC10" i="17"/>
  <c r="Q10" i="17" s="1"/>
  <c r="AB10" i="17"/>
  <c r="B7" i="11"/>
  <c r="AD31" i="11"/>
  <c r="AE31" i="11" s="1"/>
  <c r="AA32" i="11"/>
  <c r="AB31" i="11"/>
  <c r="AC34" i="11"/>
  <c r="Z35" i="11"/>
  <c r="AA8" i="17" l="1"/>
  <c r="G8" i="17" s="1"/>
  <c r="K8" i="17"/>
  <c r="AB3" i="17"/>
  <c r="K10" i="17"/>
  <c r="AA10" i="17"/>
  <c r="G10" i="17" s="1"/>
  <c r="AC3" i="17"/>
  <c r="Q8" i="17"/>
  <c r="AA33" i="11"/>
  <c r="AA34" i="11" s="1"/>
  <c r="AB34" i="11" s="1"/>
  <c r="AB32" i="11"/>
  <c r="AD32" i="11"/>
  <c r="AE32" i="11" s="1"/>
  <c r="AC35" i="11"/>
  <c r="Z36" i="11"/>
  <c r="AA3" i="17" l="1"/>
  <c r="AA35" i="11"/>
  <c r="AB35" i="11" s="1"/>
  <c r="AB33" i="11"/>
  <c r="AD33" i="11"/>
  <c r="AE33" i="11" s="1"/>
  <c r="AD34" i="11"/>
  <c r="AE34" i="11" s="1"/>
  <c r="AC36" i="11"/>
  <c r="Z37" i="11"/>
  <c r="AA36" i="11" l="1"/>
  <c r="AB36" i="11" s="1"/>
  <c r="AD35" i="11"/>
  <c r="AE35" i="11" s="1"/>
  <c r="AC37" i="11"/>
  <c r="Z38" i="11"/>
  <c r="AD36" i="11" l="1"/>
  <c r="AE36" i="11" s="1"/>
  <c r="AA37" i="11"/>
  <c r="AB37" i="11" s="1"/>
  <c r="AC38" i="11"/>
  <c r="Z39" i="11"/>
  <c r="AA38" i="11" l="1"/>
  <c r="AB38" i="11" s="1"/>
  <c r="AD37" i="11"/>
  <c r="AE37" i="11" s="1"/>
  <c r="AC39" i="11"/>
  <c r="Z40" i="11"/>
  <c r="AA39" i="11" l="1"/>
  <c r="AB39" i="11" s="1"/>
  <c r="AD38" i="11"/>
  <c r="AE38" i="11" s="1"/>
  <c r="AC40" i="11"/>
  <c r="Z41" i="11"/>
  <c r="AA40" i="11" l="1"/>
  <c r="AB40" i="11" s="1"/>
  <c r="AD39" i="11"/>
  <c r="AE39" i="11" s="1"/>
  <c r="AC41" i="11"/>
  <c r="Z42" i="11"/>
  <c r="AA41" i="11"/>
  <c r="AB41" i="11" s="1"/>
  <c r="AD40" i="11" l="1"/>
  <c r="AE40" i="11" s="1"/>
  <c r="AC42" i="11"/>
  <c r="Z43" i="11"/>
  <c r="AD41" i="11"/>
  <c r="AE41" i="11" s="1"/>
  <c r="AA42" i="11"/>
  <c r="AD42" i="11" l="1"/>
  <c r="AE42" i="11" s="1"/>
  <c r="AA43" i="11"/>
  <c r="AB43" i="11" s="1"/>
  <c r="AC43" i="11"/>
  <c r="Z44" i="11"/>
  <c r="AB42" i="11"/>
  <c r="AC44" i="11" l="1"/>
  <c r="Z45" i="11"/>
  <c r="AD43" i="11"/>
  <c r="AE43" i="11" s="1"/>
  <c r="AA44" i="11"/>
  <c r="AD44" i="11" l="1"/>
  <c r="AE44" i="11" s="1"/>
  <c r="AA45" i="11"/>
  <c r="AB45" i="11"/>
  <c r="AC45" i="11"/>
  <c r="Z46" i="11"/>
  <c r="AB44" i="11"/>
  <c r="AC46" i="11" l="1"/>
  <c r="Z47" i="11"/>
  <c r="AD45" i="11"/>
  <c r="AE45" i="11" s="1"/>
  <c r="AA46" i="11"/>
  <c r="AD46" i="11" l="1"/>
  <c r="AE46" i="11" s="1"/>
  <c r="AA47" i="11"/>
  <c r="AB47" i="11" s="1"/>
  <c r="AC47" i="11"/>
  <c r="Z48" i="11"/>
  <c r="AB46" i="11"/>
  <c r="AC48" i="11" l="1"/>
  <c r="Z49" i="11"/>
  <c r="AD47" i="11"/>
  <c r="AE47" i="11" s="1"/>
  <c r="AA48" i="11"/>
  <c r="AD48" i="11" l="1"/>
  <c r="AE48" i="11" s="1"/>
  <c r="AA49" i="11"/>
  <c r="AB49" i="11" s="1"/>
  <c r="AB48" i="11"/>
  <c r="AC49" i="11"/>
  <c r="Z50" i="11"/>
  <c r="AC50" i="11" l="1"/>
  <c r="Z51" i="11"/>
  <c r="AD49" i="11"/>
  <c r="AE49" i="11" s="1"/>
  <c r="AA50" i="11"/>
  <c r="AD50" i="11" l="1"/>
  <c r="AE50" i="11" s="1"/>
  <c r="AA51" i="11"/>
  <c r="AB51" i="11" s="1"/>
  <c r="AC51" i="11"/>
  <c r="Z52" i="11"/>
  <c r="AB50" i="11"/>
  <c r="AC52" i="11" l="1"/>
  <c r="Z53" i="11"/>
  <c r="AD51" i="11"/>
  <c r="AE51" i="11" s="1"/>
  <c r="AA52" i="11"/>
  <c r="AB52" i="11" s="1"/>
  <c r="AC53" i="11" l="1"/>
  <c r="Z54" i="11"/>
  <c r="AD52" i="11"/>
  <c r="AA53" i="11"/>
  <c r="AE52" i="11"/>
  <c r="AC54" i="11" l="1"/>
  <c r="Z55" i="11"/>
  <c r="AD53" i="11"/>
  <c r="AE53" i="11" s="1"/>
  <c r="AA54" i="11"/>
  <c r="AB53" i="11"/>
  <c r="AD54" i="11" l="1"/>
  <c r="AE54" i="11" s="1"/>
  <c r="AA55" i="11"/>
  <c r="AB55" i="11" s="1"/>
  <c r="AB54" i="11"/>
  <c r="AC55" i="11"/>
  <c r="Z56" i="11"/>
  <c r="AC56" i="11" l="1"/>
  <c r="Z57" i="11"/>
  <c r="AD55" i="11"/>
  <c r="AE55" i="11" s="1"/>
  <c r="AA56" i="11"/>
  <c r="AD56" i="11" l="1"/>
  <c r="AA57" i="11"/>
  <c r="AB57" i="11" s="1"/>
  <c r="AB56" i="11"/>
  <c r="AC57" i="11"/>
  <c r="Z58" i="11"/>
  <c r="AE56" i="11"/>
  <c r="AC58" i="11" l="1"/>
  <c r="Z59" i="11"/>
  <c r="AD57" i="11"/>
  <c r="AE57" i="11" s="1"/>
  <c r="AA58" i="11"/>
  <c r="AB58" i="11" s="1"/>
  <c r="AD58" i="11" l="1"/>
  <c r="AA59" i="11"/>
  <c r="AB59" i="11" s="1"/>
  <c r="AC59" i="11"/>
  <c r="Z60" i="11"/>
  <c r="AE58" i="11"/>
  <c r="AC60" i="11" l="1"/>
  <c r="Z61" i="11"/>
  <c r="AD59" i="11"/>
  <c r="AE59" i="11" s="1"/>
  <c r="AA60" i="11"/>
  <c r="AB60" i="11" s="1"/>
  <c r="AC61" i="11" l="1"/>
  <c r="Z62" i="11"/>
  <c r="AD60" i="11"/>
  <c r="AA61" i="11"/>
  <c r="AE60" i="11"/>
  <c r="AD61" i="11" l="1"/>
  <c r="AE61" i="11" s="1"/>
  <c r="AA62" i="11"/>
  <c r="AB62" i="11" s="1"/>
  <c r="AC62" i="11"/>
  <c r="Z63" i="11"/>
  <c r="AB61" i="11"/>
  <c r="AC63" i="11" l="1"/>
  <c r="Z64" i="11"/>
  <c r="AD62" i="11"/>
  <c r="AA63" i="11"/>
  <c r="AB63" i="11" s="1"/>
  <c r="AE62" i="11"/>
  <c r="AD63" i="11" l="1"/>
  <c r="AA64" i="11"/>
  <c r="AB64" i="11" s="1"/>
  <c r="AC64" i="11"/>
  <c r="Z65" i="11"/>
  <c r="AE63" i="11"/>
  <c r="AC65" i="11" l="1"/>
  <c r="Z66" i="11"/>
  <c r="AD64" i="11"/>
  <c r="AE64" i="11" s="1"/>
  <c r="AA65" i="11"/>
  <c r="AD65" i="11" l="1"/>
  <c r="AA66" i="11"/>
  <c r="AB66" i="11" s="1"/>
  <c r="AB65" i="11"/>
  <c r="AC66" i="11"/>
  <c r="Z67" i="11"/>
  <c r="AE65" i="11"/>
  <c r="AC67" i="11" l="1"/>
  <c r="Z68" i="11"/>
  <c r="AD66" i="11"/>
  <c r="AE66" i="11" s="1"/>
  <c r="AA67" i="11"/>
  <c r="AC68" i="11" l="1"/>
  <c r="Z69" i="11"/>
  <c r="AD67" i="11"/>
  <c r="AE67" i="11" s="1"/>
  <c r="AA68" i="11"/>
  <c r="AB67" i="11"/>
  <c r="AD68" i="11" l="1"/>
  <c r="AE68" i="11" s="1"/>
  <c r="AA69" i="11"/>
  <c r="AB69" i="11" s="1"/>
  <c r="AC69" i="11"/>
  <c r="Z70" i="11"/>
  <c r="AB68" i="11"/>
  <c r="AC70" i="11" l="1"/>
  <c r="Z71" i="11"/>
  <c r="AD69" i="11"/>
  <c r="AE69" i="11" s="1"/>
  <c r="AA70" i="11"/>
  <c r="AD70" i="11" l="1"/>
  <c r="AA71" i="11"/>
  <c r="AB71" i="11" s="1"/>
  <c r="AB70" i="11"/>
  <c r="AC71" i="11"/>
  <c r="Z72" i="11"/>
  <c r="AE70" i="11"/>
  <c r="AC72" i="11" l="1"/>
  <c r="Z73" i="11"/>
  <c r="AD71" i="11"/>
  <c r="AE71" i="11" s="1"/>
  <c r="AA72" i="11"/>
  <c r="AC73" i="11" l="1"/>
  <c r="Z74" i="11"/>
  <c r="AD72" i="11"/>
  <c r="AA73" i="11"/>
  <c r="AE72" i="11"/>
  <c r="AB72" i="11"/>
  <c r="AD73" i="11" l="1"/>
  <c r="AA74" i="11"/>
  <c r="AE73" i="11"/>
  <c r="AC74" i="11"/>
  <c r="Z75" i="11"/>
  <c r="AB73" i="11"/>
  <c r="AD74" i="11" l="1"/>
  <c r="AA75" i="11"/>
  <c r="AC75" i="11"/>
  <c r="Z76" i="11"/>
  <c r="AE74" i="11"/>
  <c r="AB74" i="11"/>
  <c r="AD75" i="11" l="1"/>
  <c r="AA76" i="11"/>
  <c r="AB76" i="11" s="1"/>
  <c r="AC76" i="11"/>
  <c r="Z77" i="11"/>
  <c r="AE75" i="11"/>
  <c r="AB75" i="11"/>
  <c r="AC77" i="11" l="1"/>
  <c r="Z78" i="11"/>
  <c r="AD76" i="11"/>
  <c r="AE76" i="11" s="1"/>
  <c r="AA77" i="11"/>
  <c r="AC78" i="11" l="1"/>
  <c r="Z79" i="11"/>
  <c r="AD77" i="11"/>
  <c r="AE77" i="11" s="1"/>
  <c r="AA78" i="11"/>
  <c r="AB78" i="11" s="1"/>
  <c r="AB77" i="11"/>
  <c r="AD78" i="11" l="1"/>
  <c r="AA79" i="11"/>
  <c r="AB79" i="11"/>
  <c r="AC79" i="11"/>
  <c r="Z80" i="11"/>
  <c r="AE78" i="11"/>
  <c r="AC80" i="11" l="1"/>
  <c r="Z81" i="11"/>
  <c r="AD79" i="11"/>
  <c r="AE79" i="11" s="1"/>
  <c r="AA80" i="11"/>
  <c r="AC81" i="11" l="1"/>
  <c r="Z82" i="11"/>
  <c r="AD80" i="11"/>
  <c r="AE80" i="11" s="1"/>
  <c r="AA81" i="11"/>
  <c r="AB80" i="11"/>
  <c r="AD81" i="11" l="1"/>
  <c r="AE81" i="11" s="1"/>
  <c r="AA82" i="11"/>
  <c r="AB82" i="11" s="1"/>
  <c r="AC82" i="11"/>
  <c r="Z83" i="11"/>
  <c r="AB81" i="11"/>
  <c r="AC83" i="11" l="1"/>
  <c r="Z84" i="11"/>
  <c r="AD82" i="11"/>
  <c r="AE82" i="11" s="1"/>
  <c r="AA83" i="11"/>
  <c r="AD83" i="11" l="1"/>
  <c r="AA84" i="11"/>
  <c r="AB84" i="11" s="1"/>
  <c r="AB83" i="11"/>
  <c r="AC84" i="11"/>
  <c r="Z85" i="11"/>
  <c r="AE83" i="11"/>
  <c r="AC85" i="11" l="1"/>
  <c r="Z86" i="11"/>
  <c r="AD84" i="11"/>
  <c r="AE84" i="11" s="1"/>
  <c r="AA85" i="11"/>
  <c r="AB85" i="11" s="1"/>
  <c r="AD85" i="11" l="1"/>
  <c r="AA86" i="11"/>
  <c r="AB86" i="11" s="1"/>
  <c r="AC86" i="11"/>
  <c r="Z87" i="11"/>
  <c r="AE85" i="11"/>
  <c r="AC87" i="11" l="1"/>
  <c r="Z88" i="11"/>
  <c r="AD86" i="11"/>
  <c r="AE86" i="11" s="1"/>
  <c r="AA87" i="11"/>
  <c r="AD87" i="11" l="1"/>
  <c r="AA88" i="11"/>
  <c r="AE87" i="11"/>
  <c r="AC88" i="11"/>
  <c r="Z89" i="11"/>
  <c r="AB87" i="11"/>
  <c r="AD88" i="11" l="1"/>
  <c r="AA89" i="11"/>
  <c r="AB89" i="11" s="1"/>
  <c r="AC89" i="11"/>
  <c r="Z90" i="11"/>
  <c r="AB88" i="11"/>
  <c r="AE88" i="11"/>
  <c r="AC90" i="11" l="1"/>
  <c r="Z91" i="11"/>
  <c r="AD89" i="11"/>
  <c r="AE89" i="11" s="1"/>
  <c r="AA90" i="11"/>
  <c r="AD90" i="11" l="1"/>
  <c r="AA91" i="11"/>
  <c r="AB90" i="11"/>
  <c r="AC91" i="11"/>
  <c r="Z92" i="11"/>
  <c r="AE90" i="11"/>
  <c r="AC92" i="11" l="1"/>
  <c r="Z93" i="11"/>
  <c r="AD91" i="11"/>
  <c r="AA92" i="11"/>
  <c r="AE91" i="11"/>
  <c r="AB91" i="11"/>
  <c r="AC93" i="11" l="1"/>
  <c r="Z94" i="11"/>
  <c r="AD92" i="11"/>
  <c r="AA93" i="11"/>
  <c r="AE92" i="11"/>
  <c r="AB92" i="11"/>
  <c r="AD93" i="11" l="1"/>
  <c r="AA94" i="11"/>
  <c r="AB94" i="11" s="1"/>
  <c r="AE93" i="11"/>
  <c r="AC94" i="11"/>
  <c r="Z95" i="11"/>
  <c r="AB93" i="11"/>
  <c r="AC95" i="11" l="1"/>
  <c r="Z96" i="11"/>
  <c r="AD94" i="11"/>
  <c r="AE94" i="11" s="1"/>
  <c r="AA95" i="11"/>
  <c r="AC96" i="11" l="1"/>
  <c r="Z97" i="11"/>
  <c r="AD95" i="11"/>
  <c r="AE95" i="11" s="1"/>
  <c r="AA96" i="11"/>
  <c r="AB95" i="11"/>
  <c r="AD96" i="11" l="1"/>
  <c r="AE96" i="11" s="1"/>
  <c r="AA97" i="11"/>
  <c r="AB97" i="11" s="1"/>
  <c r="AC97" i="11"/>
  <c r="Z98" i="11"/>
  <c r="AB96" i="11"/>
  <c r="AC98" i="11" l="1"/>
  <c r="Z99" i="11"/>
  <c r="AD97" i="11"/>
  <c r="AE97" i="11" s="1"/>
  <c r="AA98" i="11"/>
  <c r="AD98" i="11" l="1"/>
  <c r="AA99" i="11"/>
  <c r="AB98" i="11"/>
  <c r="AC99" i="11"/>
  <c r="Z100" i="11"/>
  <c r="AE98" i="11"/>
  <c r="AD99" i="11" l="1"/>
  <c r="AA100" i="11"/>
  <c r="AB100" i="11" s="1"/>
  <c r="AC100" i="11"/>
  <c r="Z101" i="11"/>
  <c r="AB99" i="11"/>
  <c r="AE99" i="11"/>
  <c r="AC101" i="11" l="1"/>
  <c r="Z102" i="11"/>
  <c r="AD100" i="11"/>
  <c r="AE100" i="11" s="1"/>
  <c r="AA101" i="11"/>
  <c r="AD101" i="11" l="1"/>
  <c r="AA102" i="11"/>
  <c r="AB101" i="11"/>
  <c r="AC102" i="11"/>
  <c r="Z103" i="11"/>
  <c r="AE101" i="11"/>
  <c r="AC103" i="11" l="1"/>
  <c r="Z104" i="11"/>
  <c r="AD102" i="11"/>
  <c r="AA103" i="11"/>
  <c r="AE102" i="11"/>
  <c r="AB102" i="11"/>
  <c r="AC104" i="11" l="1"/>
  <c r="Z105" i="11"/>
  <c r="AD103" i="11"/>
  <c r="AA104" i="11"/>
  <c r="AE103" i="11"/>
  <c r="AB103" i="11"/>
  <c r="AD104" i="11" l="1"/>
  <c r="AA105" i="11"/>
  <c r="AB105" i="11" s="1"/>
  <c r="AE104" i="11"/>
  <c r="AC105" i="11"/>
  <c r="Z106" i="11"/>
  <c r="AB104" i="11"/>
  <c r="AC106" i="11" l="1"/>
  <c r="Z107" i="11"/>
  <c r="AD105" i="11"/>
  <c r="AE105" i="11" s="1"/>
  <c r="AA106" i="11"/>
  <c r="AD106" i="11" l="1"/>
  <c r="AA107" i="11"/>
  <c r="AB107" i="11" s="1"/>
  <c r="AB106" i="11"/>
  <c r="AC107" i="11"/>
  <c r="Z108" i="11"/>
  <c r="AE106" i="11"/>
  <c r="AC108" i="11" l="1"/>
  <c r="Z109" i="11"/>
  <c r="AD107" i="11"/>
  <c r="AE107" i="11" s="1"/>
  <c r="AA108" i="11"/>
  <c r="AD108" i="11" l="1"/>
  <c r="AA109" i="11"/>
  <c r="AB109" i="11" s="1"/>
  <c r="AB108" i="11"/>
  <c r="AC109" i="11"/>
  <c r="Z110" i="11"/>
  <c r="AE108" i="11"/>
  <c r="AC110" i="11" l="1"/>
  <c r="Z111" i="11"/>
  <c r="AD109" i="11"/>
  <c r="AE109" i="11" s="1"/>
  <c r="AA110" i="11"/>
  <c r="AD110" i="11" l="1"/>
  <c r="AA111" i="11"/>
  <c r="AB111" i="11" s="1"/>
  <c r="AB110" i="11"/>
  <c r="AC111" i="11"/>
  <c r="Z112" i="11"/>
  <c r="AE110" i="11"/>
  <c r="AC112" i="11" l="1"/>
  <c r="Z113" i="11"/>
  <c r="AD111" i="11"/>
  <c r="AE111" i="11" s="1"/>
  <c r="AA112" i="11"/>
  <c r="AD112" i="11" l="1"/>
  <c r="AA113" i="11"/>
  <c r="AB112" i="11"/>
  <c r="AC113" i="11"/>
  <c r="Z114" i="11"/>
  <c r="AE112" i="11"/>
  <c r="AC114" i="11" l="1"/>
  <c r="Z115" i="11"/>
  <c r="AD113" i="11"/>
  <c r="AA114" i="11"/>
  <c r="AB114" i="11" s="1"/>
  <c r="AE113" i="11"/>
  <c r="AB113" i="11"/>
  <c r="AC115" i="11" l="1"/>
  <c r="Z116" i="11"/>
  <c r="AD114" i="11"/>
  <c r="AA115" i="11"/>
  <c r="AE114" i="11"/>
  <c r="AD115" i="11" l="1"/>
  <c r="AE115" i="11" s="1"/>
  <c r="AA116" i="11"/>
  <c r="AC116" i="11"/>
  <c r="Z117" i="11"/>
  <c r="AB115" i="11"/>
  <c r="AD116" i="11" l="1"/>
  <c r="AE116" i="11" s="1"/>
  <c r="AA117" i="11"/>
  <c r="AB117" i="11" s="1"/>
  <c r="AC117" i="11"/>
  <c r="Z118" i="11"/>
  <c r="AB116" i="11"/>
  <c r="AC118" i="11" l="1"/>
  <c r="Z119" i="11"/>
  <c r="AD117" i="11"/>
  <c r="AE117" i="11" s="1"/>
  <c r="AA118" i="11"/>
  <c r="AD118" i="11" l="1"/>
  <c r="AA119" i="11"/>
  <c r="AB119" i="11" s="1"/>
  <c r="AE118" i="11"/>
  <c r="AC119" i="11"/>
  <c r="Z120" i="11"/>
  <c r="AB118" i="11"/>
  <c r="AC120" i="11" l="1"/>
  <c r="Z121" i="11"/>
  <c r="AD119" i="11"/>
  <c r="AE119" i="11" s="1"/>
  <c r="AA120" i="11"/>
  <c r="AD120" i="11" l="1"/>
  <c r="AA121" i="11"/>
  <c r="AB121" i="11" s="1"/>
  <c r="AB120" i="11"/>
  <c r="AC121" i="11"/>
  <c r="Z122" i="11"/>
  <c r="AE120" i="11"/>
  <c r="AC122" i="11" l="1"/>
  <c r="Z123" i="11"/>
  <c r="AD121" i="11"/>
  <c r="AE121" i="11" s="1"/>
  <c r="AA122" i="11"/>
  <c r="AC123" i="11" l="1"/>
  <c r="AD122" i="11"/>
  <c r="AA123" i="11"/>
  <c r="AD123" i="11" s="1"/>
  <c r="AE122" i="11"/>
  <c r="AB122" i="11"/>
  <c r="AB123" i="11" l="1"/>
  <c r="AE123" i="11"/>
  <c r="M10" i="19" l="1"/>
  <c r="M34" i="17" s="1"/>
  <c r="P42" i="19"/>
  <c r="P33" i="19"/>
  <c r="P23" i="19"/>
  <c r="P43" i="19"/>
  <c r="P41" i="19"/>
  <c r="P44" i="19"/>
  <c r="P24" i="19"/>
  <c r="P47" i="19"/>
  <c r="P25" i="19"/>
  <c r="P45" i="19"/>
  <c r="P26" i="19"/>
  <c r="P27" i="19"/>
  <c r="P28" i="19"/>
  <c r="P29" i="19"/>
  <c r="P30" i="19"/>
  <c r="P31" i="19"/>
  <c r="P32" i="19"/>
  <c r="P35" i="19"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futureMetadata>
  <valueMetadata count="14">
    <bk>
      <rc t="1" v="0"/>
    </bk>
    <bk>
      <rc t="1" v="1"/>
    </bk>
    <bk>
      <rc t="1" v="2"/>
    </bk>
    <bk>
      <rc t="1" v="3"/>
    </bk>
    <bk>
      <rc t="1" v="4"/>
    </bk>
    <bk>
      <rc t="1" v="5"/>
    </bk>
    <bk>
      <rc t="1" v="6"/>
    </bk>
    <bk>
      <rc t="1" v="7"/>
    </bk>
    <bk>
      <rc t="1" v="8"/>
    </bk>
    <bk>
      <rc t="1" v="9"/>
    </bk>
    <bk>
      <rc t="1" v="10"/>
    </bk>
    <bk>
      <rc t="1" v="11"/>
    </bk>
    <bk>
      <rc t="1" v="12"/>
    </bk>
    <bk>
      <rc t="1" v="13"/>
    </bk>
  </valueMetadata>
</metadata>
</file>

<file path=xl/sharedStrings.xml><?xml version="1.0" encoding="utf-8"?>
<sst xmlns="http://schemas.openxmlformats.org/spreadsheetml/2006/main" count="220" uniqueCount="155">
  <si>
    <t>Invalid</t>
  </si>
  <si>
    <t>Required</t>
  </si>
  <si>
    <t>Used</t>
  </si>
  <si>
    <t>Yellow</t>
  </si>
  <si>
    <t>Red</t>
  </si>
  <si>
    <t>X</t>
  </si>
  <si>
    <t>Duplicates</t>
  </si>
  <si>
    <t>✓</t>
  </si>
  <si>
    <t>✕</t>
  </si>
  <si>
    <t>C</t>
  </si>
  <si>
    <t>Jan</t>
  </si>
  <si>
    <t>Feb</t>
  </si>
  <si>
    <t>Mar</t>
  </si>
  <si>
    <t>Apr</t>
  </si>
  <si>
    <t>May</t>
  </si>
  <si>
    <t>Jun</t>
  </si>
  <si>
    <t>Jul</t>
  </si>
  <si>
    <t>Aug</t>
  </si>
  <si>
    <t>Sep</t>
  </si>
  <si>
    <t>Oct</t>
  </si>
  <si>
    <t>Nov</t>
  </si>
  <si>
    <t>Dec</t>
  </si>
  <si>
    <t>This spreadsheet was created by</t>
  </si>
  <si>
    <t>© Sumcor Ltd - Trading as Spreadsheet Solutions</t>
  </si>
  <si>
    <t>Intro &amp; Setup</t>
  </si>
  <si>
    <t>Your Name</t>
  </si>
  <si>
    <t>Year</t>
  </si>
  <si>
    <t>Month</t>
  </si>
  <si>
    <t>Annual Period</t>
  </si>
  <si>
    <t>Business Usage Settings</t>
  </si>
  <si>
    <t>General Settings</t>
  </si>
  <si>
    <t>Claim Rate</t>
  </si>
  <si>
    <t>Currency</t>
  </si>
  <si>
    <t>£</t>
  </si>
  <si>
    <t>Mileage</t>
  </si>
  <si>
    <t>Starting</t>
  </si>
  <si>
    <t>Symbol</t>
  </si>
  <si>
    <t>For the First</t>
  </si>
  <si>
    <t>Miles</t>
  </si>
  <si>
    <t>Thereafter</t>
  </si>
  <si>
    <t>Distance</t>
  </si>
  <si>
    <t>Unit of</t>
  </si>
  <si>
    <t>KM</t>
  </si>
  <si>
    <t>R</t>
  </si>
  <si>
    <t>$</t>
  </si>
  <si>
    <t>€</t>
  </si>
  <si>
    <t>Start of 12 mnth period</t>
  </si>
  <si>
    <t>Code</t>
  </si>
  <si>
    <t>Full Category Names</t>
  </si>
  <si>
    <t>When assigning miles for business use, you can select specific categories. Like meeting, commute, drop-off, etc.</t>
  </si>
  <si>
    <t>Shortened</t>
  </si>
  <si>
    <t>Reg</t>
  </si>
  <si>
    <t>Vehicle</t>
  </si>
  <si>
    <t>Make &amp; Model</t>
  </si>
  <si>
    <t>You don't have to select such categories, but can do so to see the reasons behind travel. Please assign shortened codes for each one, which keeps the selection column narrower. Make sure all names and codes are unique. Any entry left blank in the data, will be classified us 'uncategorised'.</t>
  </si>
  <si>
    <t>Fuel Consumption  Settings</t>
  </si>
  <si>
    <t>Other</t>
  </si>
  <si>
    <t>Fuel</t>
  </si>
  <si>
    <t>Brands</t>
  </si>
  <si>
    <t>FREE DOWNLOAD - Fuel Consumption &amp; Mileage Tracker</t>
  </si>
  <si>
    <t>Click here to get in touch</t>
  </si>
  <si>
    <t>Would you like to discuss us building you a custom spreadsheet? Mobile-friendly or not,
we create all kinds of spreadsheets.</t>
  </si>
  <si>
    <t>Date</t>
  </si>
  <si>
    <t>Brand</t>
  </si>
  <si>
    <t>+</t>
  </si>
  <si>
    <t>Not</t>
  </si>
  <si>
    <t>Req</t>
  </si>
  <si>
    <t>Inv</t>
  </si>
  <si>
    <t>Litres</t>
  </si>
  <si>
    <t>Cost</t>
  </si>
  <si>
    <t>This is purely to state which service station you get your fuel from each time, so that the report can break it down for you. You don't have to complete this, as you will have the default 'Other' option to use if there are not enough spaces, and if you don't fill any other options in here, it won't ask for the brand, and it will assume all as 'Other'. So, if you want to monitor fuel efficiency from different brands, type some short names for them in here, and then select the appropriate brand each time you get fuel.</t>
  </si>
  <si>
    <t>I</t>
  </si>
  <si>
    <t>Full</t>
  </si>
  <si>
    <t>Fuel Purchases</t>
  </si>
  <si>
    <t>Format</t>
  </si>
  <si>
    <t>DD/MM/YY</t>
  </si>
  <si>
    <t>MM/DD/YY</t>
  </si>
  <si>
    <t>Gallons</t>
  </si>
  <si>
    <t>Unit</t>
  </si>
  <si>
    <t>Ending</t>
  </si>
  <si>
    <t>Please complete this at the end of the 12 month period, with the mileage as you end.</t>
  </si>
  <si>
    <t>Overall</t>
  </si>
  <si>
    <t>Last</t>
  </si>
  <si>
    <t>Ignore</t>
  </si>
  <si>
    <t>Reason</t>
  </si>
  <si>
    <t>Last Fill</t>
  </si>
  <si>
    <t>Not Filled</t>
  </si>
  <si>
    <t>On Tank</t>
  </si>
  <si>
    <t>Per Unit</t>
  </si>
  <si>
    <t>Incomplete</t>
  </si>
  <si>
    <t>Price per</t>
  </si>
  <si>
    <t>Fuel Unit</t>
  </si>
  <si>
    <t>Dist Unit</t>
  </si>
  <si>
    <t>Full Purchase Details</t>
  </si>
  <si>
    <t>Price /</t>
  </si>
  <si>
    <t>Tank</t>
  </si>
  <si>
    <t>If Blank</t>
  </si>
  <si>
    <t>These will auto complete from the Fuel tab as completed</t>
  </si>
  <si>
    <t>Some will only show IF they started and ended with a full tank.</t>
  </si>
  <si>
    <t>▲</t>
  </si>
  <si>
    <t>▼</t>
  </si>
  <si>
    <t>▶</t>
  </si>
  <si>
    <t>Setup</t>
  </si>
  <si>
    <t>Business Use</t>
  </si>
  <si>
    <t>Dashboard</t>
  </si>
  <si>
    <t>Data Alerts &amp; Warnings</t>
  </si>
  <si>
    <t>Key Figures</t>
  </si>
  <si>
    <t>Total Fuel Cost to Date</t>
  </si>
  <si>
    <t>Total Business Costs</t>
  </si>
  <si>
    <t>Bus</t>
  </si>
  <si>
    <t>Dash</t>
  </si>
  <si>
    <t>Type</t>
  </si>
  <si>
    <t>Details</t>
  </si>
  <si>
    <t>Other Uncategorised Usage</t>
  </si>
  <si>
    <t>Mnth</t>
  </si>
  <si>
    <t>Business Usage</t>
  </si>
  <si>
    <t>If required</t>
  </si>
  <si>
    <t>Enter valid details each time you use the vehicle for business.</t>
  </si>
  <si>
    <t>Business expenses will only be added if entered here.</t>
  </si>
  <si>
    <t>Fuel Efficiency</t>
  </si>
  <si>
    <t>Last Recorded Fuel Intake</t>
  </si>
  <si>
    <t>Breakdown per Fuel Type</t>
  </si>
  <si>
    <t>Breakdown per Brand</t>
  </si>
  <si>
    <t>Business Mileage</t>
  </si>
  <si>
    <t>Business as % of Overall</t>
  </si>
  <si>
    <t>Value</t>
  </si>
  <si>
    <t>All 12 Months</t>
  </si>
  <si>
    <t>Normal</t>
  </si>
  <si>
    <t>Key</t>
  </si>
  <si>
    <t>Breakdown per Code</t>
  </si>
  <si>
    <t>Breakdown by Code</t>
  </si>
  <si>
    <t>Codes</t>
  </si>
  <si>
    <t>Percentage of Total Business Distance</t>
  </si>
  <si>
    <t>Tab Names</t>
  </si>
  <si>
    <t>Links</t>
  </si>
  <si>
    <t>#Dashboard!A2</t>
  </si>
  <si>
    <t>#Setup!A1</t>
  </si>
  <si>
    <t>#Fuel!A3</t>
  </si>
  <si>
    <t>#Details!A4</t>
  </si>
  <si>
    <t>#'Business Use'!A5</t>
  </si>
  <si>
    <t>#'Fuel Efficiency'!A6</t>
  </si>
  <si>
    <t>#'Business Mileage'!A7</t>
  </si>
  <si>
    <t>Plus</t>
  </si>
  <si>
    <t>Running</t>
  </si>
  <si>
    <t>First Mile</t>
  </si>
  <si>
    <t>Second Mile</t>
  </si>
  <si>
    <t>Used Mileage</t>
  </si>
  <si>
    <t>Total</t>
  </si>
  <si>
    <t>Rate 1</t>
  </si>
  <si>
    <t>Rate 2</t>
  </si>
  <si>
    <t>Total Cost</t>
  </si>
  <si>
    <t>Breakdown Claimed per Month</t>
  </si>
  <si>
    <t>Select + when using superior fuel. The C column is for 'consumption'.</t>
  </si>
  <si>
    <t>Details tab for more info on each fuel purchase. C compared to ave.</t>
  </si>
  <si>
    <t>Version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</si>
</sst>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164" formatCode="#,##0_ ;[Red]\-#,##0\ "/>
    <numFmt numFmtId="165" formatCode="dd/mm/yy;@"/>
    <numFmt numFmtId="166" formatCode="#,##0.00_ ;[Red]\-#,##0.00\ "/>
    <numFmt numFmtId="167" formatCode="#,##0.0_ ;[Red]\-#,##0.0\ "/>
    <numFmt numFmtId="168" formatCode="[$-F800]dddd\,\ mmmm\ dd\,\ yyyy"/>
    <numFmt numFmtId="169" formatCode="0.0%"/>
  </numFmts>
  <fonts count="24" x14ac:knownFonts="1">
    <font>
      <sz val="11"/>
      <color theme="1"/>
      <name val="Calibri"/>
      <family val="2"/>
      <scheme val="minor"/>
    </font>
    <font>
      <b/>
      <sz val="11"/>
      <color theme="1"/>
      <name val="Calibri"/>
      <family val="2"/>
      <scheme val="minor"/>
    </font>
    <font>
      <b/>
      <sz val="8"/>
      <color theme="1"/>
      <name val="Calibri"/>
      <family val="2"/>
      <scheme val="minor"/>
    </font>
    <font>
      <b/>
      <u/>
      <sz val="11"/>
      <color theme="1"/>
      <name val="Calibri"/>
      <family val="2"/>
      <scheme val="minor"/>
    </font>
    <font>
      <sz val="8"/>
      <name val="Calibri"/>
      <family val="2"/>
      <scheme val="minor"/>
    </font>
    <font>
      <b/>
      <sz val="11"/>
      <color theme="0"/>
      <name val="Calibri"/>
      <family val="2"/>
      <scheme val="minor"/>
    </font>
    <font>
      <b/>
      <sz val="20"/>
      <color theme="0"/>
      <name val="Calibri"/>
      <family val="2"/>
      <scheme val="minor"/>
    </font>
    <font>
      <b/>
      <sz val="11"/>
      <name val="Calibri"/>
      <family val="2"/>
      <scheme val="minor"/>
    </font>
    <font>
      <b/>
      <sz val="10"/>
      <name val="Calibri"/>
      <family val="2"/>
      <scheme val="minor"/>
    </font>
    <font>
      <b/>
      <sz val="20"/>
      <name val="Calibri"/>
      <family val="2"/>
      <scheme val="minor"/>
    </font>
    <font>
      <b/>
      <sz val="11"/>
      <color rgb="FFFF0000"/>
      <name val="Calibri"/>
      <family val="2"/>
      <scheme val="minor"/>
    </font>
    <font>
      <sz val="14"/>
      <color theme="1"/>
      <name val="Calibri"/>
      <family val="2"/>
      <scheme val="minor"/>
    </font>
    <font>
      <b/>
      <sz val="16"/>
      <color theme="0"/>
      <name val="Calibri"/>
      <family val="2"/>
      <scheme val="minor"/>
    </font>
    <font>
      <b/>
      <sz val="9"/>
      <color theme="1"/>
      <name val="Calibri"/>
      <family val="2"/>
      <scheme val="minor"/>
    </font>
    <font>
      <b/>
      <sz val="10"/>
      <color theme="1"/>
      <name val="Calibri"/>
      <family val="2"/>
      <scheme val="minor"/>
    </font>
    <font>
      <sz val="11"/>
      <color theme="1"/>
      <name val="Aptos Narrow"/>
      <family val="2"/>
    </font>
    <font>
      <b/>
      <sz val="11"/>
      <color rgb="FFC00000"/>
      <name val="Calibri"/>
      <family val="2"/>
      <scheme val="minor"/>
    </font>
    <font>
      <b/>
      <sz val="14"/>
      <color theme="0"/>
      <name val="Calibri"/>
      <family val="2"/>
      <scheme val="minor"/>
    </font>
    <font>
      <b/>
      <sz val="20"/>
      <color rgb="FF0070C0"/>
      <name val="Calibri"/>
      <family val="2"/>
      <scheme val="minor"/>
    </font>
    <font>
      <b/>
      <sz val="20"/>
      <color rgb="FF7030A0"/>
      <name val="Calibri"/>
      <family val="2"/>
      <scheme val="minor"/>
    </font>
    <font>
      <u/>
      <sz val="11"/>
      <color theme="10"/>
      <name val="Calibri"/>
      <family val="2"/>
      <scheme val="minor"/>
    </font>
    <font>
      <b/>
      <sz val="11"/>
      <color rgb="FF7030A0"/>
      <name val="Calibri"/>
      <family val="2"/>
      <scheme val="minor"/>
    </font>
    <font>
      <b/>
      <sz val="10"/>
      <color rgb="FF7030A0"/>
      <name val="Calibri"/>
      <family val="2"/>
      <scheme val="minor"/>
    </font>
    <font>
      <b/>
      <sz val="9"/>
      <color rgb="FF7030A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0070C0"/>
        <bgColor indexed="64"/>
      </patternFill>
    </fill>
    <fill>
      <patternFill patternType="solid">
        <fgColor rgb="FF7030A0"/>
        <bgColor indexed="64"/>
      </patternFill>
    </fill>
    <fill>
      <patternFill patternType="solid">
        <fgColor theme="0" tint="-0.249977111117893"/>
        <bgColor indexed="64"/>
      </patternFill>
    </fill>
    <fill>
      <patternFill patternType="solid">
        <fgColor rgb="FF207144"/>
        <bgColor indexed="64"/>
      </patternFill>
    </fill>
    <fill>
      <patternFill patternType="solid">
        <fgColor rgb="FFDCC5ED"/>
        <bgColor indexed="64"/>
      </patternFill>
    </fill>
    <fill>
      <patternFill patternType="solid">
        <fgColor rgb="FFDDF0F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FF00FF"/>
        <bgColor indexed="64"/>
      </patternFill>
    </fill>
    <fill>
      <patternFill patternType="solid">
        <fgColor theme="0" tint="-0.499984740745262"/>
        <bgColor indexed="64"/>
      </patternFill>
    </fill>
    <fill>
      <patternFill patternType="solid">
        <fgColor theme="7"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0" fillId="0" borderId="0" applyNumberFormat="0" applyFill="0" applyBorder="0" applyAlignment="0" applyProtection="0"/>
  </cellStyleXfs>
  <cellXfs count="385">
    <xf numFmtId="0" fontId="0" fillId="0" borderId="0" xfId="0"/>
    <xf numFmtId="0" fontId="0" fillId="0" borderId="0" xfId="0" applyAlignment="1" applyProtection="1">
      <alignment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 xfId="0" applyBorder="1" applyAlignment="1" applyProtection="1">
      <alignment shrinkToFit="1"/>
      <protection hidden="1"/>
    </xf>
    <xf numFmtId="14" fontId="0" fillId="0" borderId="10" xfId="0" applyNumberForma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4" fontId="0" fillId="0" borderId="2" xfId="0" applyNumberFormat="1" applyBorder="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5" xfId="0" applyNumberFormat="1" applyBorder="1" applyAlignment="1" applyProtection="1">
      <alignment horizontal="center" shrinkToFit="1"/>
      <protection hidden="1"/>
    </xf>
    <xf numFmtId="0" fontId="0" fillId="3" borderId="0" xfId="0" applyFill="1" applyAlignment="1" applyProtection="1">
      <alignment shrinkToFit="1"/>
      <protection hidden="1"/>
    </xf>
    <xf numFmtId="0" fontId="0" fillId="3" borderId="8" xfId="0" applyFill="1" applyBorder="1" applyAlignment="1" applyProtection="1">
      <alignment horizontal="center" vertical="center" shrinkToFit="1"/>
      <protection hidden="1"/>
    </xf>
    <xf numFmtId="0" fontId="5" fillId="6" borderId="14"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5" fillId="5" borderId="13" xfId="0" applyFont="1" applyFill="1" applyBorder="1" applyAlignment="1" applyProtection="1">
      <alignment horizontal="center" shrinkToFit="1"/>
      <protection hidden="1"/>
    </xf>
    <xf numFmtId="0" fontId="5" fillId="5" borderId="14" xfId="0" applyFont="1" applyFill="1" applyBorder="1" applyAlignment="1" applyProtection="1">
      <alignment horizontal="center" shrinkToFit="1"/>
      <protection hidden="1"/>
    </xf>
    <xf numFmtId="0" fontId="5" fillId="5" borderId="15" xfId="0" applyFont="1" applyFill="1" applyBorder="1" applyAlignment="1" applyProtection="1">
      <alignment horizontal="center" shrinkToFit="1"/>
      <protection hidden="1"/>
    </xf>
    <xf numFmtId="0" fontId="15" fillId="0" borderId="11" xfId="0" applyFont="1" applyBorder="1" applyAlignment="1" applyProtection="1">
      <alignment horizontal="center" shrinkToFit="1"/>
      <protection hidden="1"/>
    </xf>
    <xf numFmtId="0" fontId="14" fillId="3" borderId="0" xfId="0" applyFont="1" applyFill="1" applyAlignment="1" applyProtection="1">
      <alignment horizontal="left" vertical="top" wrapText="1"/>
      <protection hidden="1"/>
    </xf>
    <xf numFmtId="0" fontId="0" fillId="3" borderId="0" xfId="0" applyFill="1" applyAlignment="1" applyProtection="1">
      <alignment horizontal="center" vertical="center" shrinkToFit="1"/>
      <protection hidden="1"/>
    </xf>
    <xf numFmtId="0" fontId="5" fillId="6" borderId="1" xfId="0" applyFont="1" applyFill="1" applyBorder="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165" fontId="0" fillId="0" borderId="10" xfId="0" applyNumberFormat="1" applyBorder="1" applyAlignment="1" applyProtection="1">
      <alignment horizontal="center" shrinkToFit="1"/>
      <protection hidden="1"/>
    </xf>
    <xf numFmtId="165" fontId="0" fillId="0" borderId="11" xfId="0" applyNumberFormat="1" applyBorder="1" applyAlignment="1" applyProtection="1">
      <alignment horizontal="center" shrinkToFit="1"/>
      <protection hidden="1"/>
    </xf>
    <xf numFmtId="165" fontId="0" fillId="0" borderId="12"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164" fontId="0" fillId="0" borderId="12" xfId="0" applyNumberFormat="1" applyBorder="1" applyAlignment="1" applyProtection="1">
      <alignment horizontal="center" shrinkToFit="1"/>
      <protection hidden="1"/>
    </xf>
    <xf numFmtId="165" fontId="0" fillId="0" borderId="1" xfId="0" applyNumberFormat="1" applyBorder="1" applyAlignment="1" applyProtection="1">
      <alignment horizontal="center"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 fillId="0" borderId="0" xfId="0" applyFont="1" applyAlignment="1" applyProtection="1">
      <alignment horizontal="center" shrinkToFit="1"/>
      <protection hidden="1"/>
    </xf>
    <xf numFmtId="164" fontId="0" fillId="0" borderId="10" xfId="0" applyNumberFormat="1" applyBorder="1" applyAlignment="1" applyProtection="1">
      <alignment horizontal="right" shrinkToFit="1"/>
      <protection hidden="1"/>
    </xf>
    <xf numFmtId="164" fontId="0" fillId="0" borderId="11" xfId="0" applyNumberFormat="1" applyBorder="1" applyAlignment="1" applyProtection="1">
      <alignment horizontal="right" shrinkToFit="1"/>
      <protection hidden="1"/>
    </xf>
    <xf numFmtId="164" fontId="0" fillId="0" borderId="12" xfId="0" applyNumberFormat="1" applyBorder="1" applyAlignment="1" applyProtection="1">
      <alignment horizontal="right" shrinkToFit="1"/>
      <protection hidden="1"/>
    </xf>
    <xf numFmtId="166" fontId="0" fillId="0" borderId="10" xfId="0" applyNumberFormat="1" applyBorder="1" applyAlignment="1" applyProtection="1">
      <alignment horizontal="right" shrinkToFit="1"/>
      <protection hidden="1"/>
    </xf>
    <xf numFmtId="166" fontId="0" fillId="0" borderId="11" xfId="0" applyNumberFormat="1" applyBorder="1" applyAlignment="1" applyProtection="1">
      <alignment horizontal="right" shrinkToFit="1"/>
      <protection hidden="1"/>
    </xf>
    <xf numFmtId="166" fontId="0" fillId="0" borderId="12" xfId="0" applyNumberFormat="1" applyBorder="1" applyAlignment="1" applyProtection="1">
      <alignment horizontal="right" shrinkToFit="1"/>
      <protection hidden="1"/>
    </xf>
    <xf numFmtId="0" fontId="0" fillId="0" borderId="6" xfId="0" applyBorder="1" applyAlignment="1" applyProtection="1">
      <alignment shrinkToFit="1"/>
      <protection hidden="1"/>
    </xf>
    <xf numFmtId="167" fontId="0" fillId="0" borderId="10" xfId="0" applyNumberFormat="1" applyBorder="1" applyAlignment="1" applyProtection="1">
      <alignment horizontal="right" shrinkToFit="1"/>
      <protection hidden="1"/>
    </xf>
    <xf numFmtId="167" fontId="0" fillId="0" borderId="11" xfId="0" applyNumberFormat="1" applyBorder="1" applyAlignment="1" applyProtection="1">
      <alignment horizontal="right" shrinkToFit="1"/>
      <protection hidden="1"/>
    </xf>
    <xf numFmtId="167" fontId="0" fillId="0" borderId="12" xfId="0" applyNumberFormat="1" applyBorder="1" applyAlignment="1" applyProtection="1">
      <alignment horizontal="right" shrinkToFit="1"/>
      <protection hidden="1"/>
    </xf>
    <xf numFmtId="0" fontId="0" fillId="9" borderId="0" xfId="0" applyFill="1" applyAlignment="1" applyProtection="1">
      <alignment shrinkToFit="1"/>
      <protection hidden="1"/>
    </xf>
    <xf numFmtId="0" fontId="0" fillId="10" borderId="0" xfId="0" applyFill="1" applyAlignment="1" applyProtection="1">
      <alignment shrinkToFit="1"/>
      <protection hidden="1"/>
    </xf>
    <xf numFmtId="0" fontId="0" fillId="10" borderId="0" xfId="0" applyFill="1" applyAlignment="1" applyProtection="1">
      <alignment horizontal="center" shrinkToFit="1"/>
      <protection hidden="1"/>
    </xf>
    <xf numFmtId="0" fontId="2" fillId="10" borderId="0" xfId="0" applyFont="1" applyFill="1" applyAlignment="1" applyProtection="1">
      <alignment horizontal="center" shrinkToFit="1"/>
      <protection hidden="1"/>
    </xf>
    <xf numFmtId="167" fontId="0" fillId="0" borderId="1" xfId="0" applyNumberFormat="1" applyBorder="1" applyAlignment="1" applyProtection="1">
      <alignment horizontal="right" shrinkToFit="1"/>
      <protection hidden="1"/>
    </xf>
    <xf numFmtId="0" fontId="5" fillId="5" borderId="3" xfId="0" applyFont="1" applyFill="1" applyBorder="1" applyAlignment="1" applyProtection="1">
      <alignment horizontal="center" shrinkToFit="1"/>
      <protection hidden="1"/>
    </xf>
    <xf numFmtId="0" fontId="5" fillId="5" borderId="4" xfId="0" applyFont="1" applyFill="1" applyBorder="1" applyAlignment="1" applyProtection="1">
      <alignment horizontal="center" shrinkToFit="1"/>
      <protection hidden="1"/>
    </xf>
    <xf numFmtId="0" fontId="5" fillId="5" borderId="2" xfId="0" applyFont="1" applyFill="1" applyBorder="1" applyAlignment="1" applyProtection="1">
      <alignment horizontal="center" shrinkToFit="1"/>
      <protection hidden="1"/>
    </xf>
    <xf numFmtId="0" fontId="2" fillId="0" borderId="0" xfId="0" applyFont="1" applyAlignment="1" applyProtection="1">
      <alignment horizontal="center" shrinkToFit="1"/>
      <protection hidden="1"/>
    </xf>
    <xf numFmtId="0" fontId="13" fillId="9" borderId="0" xfId="0" applyFont="1" applyFill="1" applyAlignment="1" applyProtection="1">
      <alignment vertical="center" shrinkToFit="1"/>
      <protection hidden="1"/>
    </xf>
    <xf numFmtId="0" fontId="13" fillId="10" borderId="0" xfId="0" applyFont="1" applyFill="1" applyAlignment="1" applyProtection="1">
      <alignment vertical="center" shrinkToFit="1"/>
      <protection hidden="1"/>
    </xf>
    <xf numFmtId="0" fontId="5" fillId="5" borderId="5" xfId="0" applyFont="1" applyFill="1" applyBorder="1" applyAlignment="1" applyProtection="1">
      <alignment horizontal="center" shrinkToFit="1"/>
      <protection locked="0"/>
    </xf>
    <xf numFmtId="0" fontId="5" fillId="5" borderId="6" xfId="0" applyFont="1" applyFill="1" applyBorder="1" applyAlignment="1" applyProtection="1">
      <alignment horizontal="center" shrinkToFit="1"/>
      <protection locked="0"/>
    </xf>
    <xf numFmtId="0" fontId="5" fillId="5" borderId="7" xfId="0" applyFont="1" applyFill="1" applyBorder="1" applyAlignment="1" applyProtection="1">
      <alignment horizontal="center" shrinkToFit="1"/>
      <protection locked="0"/>
    </xf>
    <xf numFmtId="165" fontId="0" fillId="0" borderId="2" xfId="0" applyNumberFormat="1" applyBorder="1" applyAlignment="1" applyProtection="1">
      <alignment horizontal="center" vertical="center" shrinkToFit="1"/>
      <protection locked="0"/>
    </xf>
    <xf numFmtId="165" fontId="0" fillId="0" borderId="8" xfId="0" applyNumberFormat="1" applyBorder="1" applyAlignment="1" applyProtection="1">
      <alignment horizontal="center" vertical="center" shrinkToFit="1"/>
      <protection locked="0"/>
    </xf>
    <xf numFmtId="165" fontId="0" fillId="0" borderId="5" xfId="0" applyNumberFormat="1" applyBorder="1" applyAlignment="1" applyProtection="1">
      <alignment horizontal="center" vertical="center" shrinkToFit="1"/>
      <protection locked="0"/>
    </xf>
    <xf numFmtId="164" fontId="0" fillId="0" borderId="3" xfId="0" applyNumberFormat="1" applyBorder="1" applyAlignment="1" applyProtection="1">
      <alignment horizontal="right" vertical="center" shrinkToFit="1"/>
      <protection locked="0"/>
    </xf>
    <xf numFmtId="164" fontId="0" fillId="0" borderId="0" xfId="0" applyNumberFormat="1" applyAlignment="1" applyProtection="1">
      <alignment horizontal="right" vertical="center" shrinkToFit="1"/>
      <protection locked="0"/>
    </xf>
    <xf numFmtId="164" fontId="0" fillId="0" borderId="6" xfId="0" applyNumberFormat="1" applyBorder="1" applyAlignment="1" applyProtection="1">
      <alignment horizontal="right" vertical="center" shrinkToFit="1"/>
      <protection locked="0"/>
    </xf>
    <xf numFmtId="0" fontId="0" fillId="0" borderId="3" xfId="0"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6" xfId="0" applyBorder="1" applyAlignment="1" applyProtection="1">
      <alignment horizontal="left" vertical="center" shrinkToFit="1"/>
      <protection locked="0"/>
    </xf>
    <xf numFmtId="0" fontId="13" fillId="0" borderId="4" xfId="0"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protection locked="0"/>
    </xf>
    <xf numFmtId="0" fontId="13" fillId="0" borderId="7" xfId="0" applyFont="1" applyBorder="1" applyAlignment="1" applyProtection="1">
      <alignment horizontal="left" vertical="center" wrapText="1"/>
      <protection locked="0"/>
    </xf>
    <xf numFmtId="0" fontId="5" fillId="6" borderId="10" xfId="0" applyFont="1" applyFill="1" applyBorder="1" applyAlignment="1" applyProtection="1">
      <alignment horizontal="center" shrinkToFit="1"/>
      <protection hidden="1"/>
    </xf>
    <xf numFmtId="0" fontId="5" fillId="6" borderId="12" xfId="0" applyFont="1" applyFill="1" applyBorder="1" applyAlignment="1" applyProtection="1">
      <alignment horizontal="center" shrinkToFi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0" xfId="0" applyAlignment="1" applyProtection="1">
      <alignment horizontal="center" shrinkToFit="1"/>
      <protection locked="0"/>
    </xf>
    <xf numFmtId="0" fontId="0" fillId="0" borderId="0" xfId="0" applyAlignment="1" applyProtection="1">
      <alignment horizontal="left" shrinkToFit="1"/>
      <protection locked="0"/>
    </xf>
    <xf numFmtId="0" fontId="0" fillId="0" borderId="3" xfId="0" applyBorder="1" applyAlignment="1" applyProtection="1">
      <alignment horizontal="center" shrinkToFit="1"/>
      <protection locked="0"/>
    </xf>
    <xf numFmtId="0" fontId="0" fillId="0" borderId="3" xfId="0" applyBorder="1" applyAlignment="1" applyProtection="1">
      <alignment horizontal="left" shrinkToFit="1"/>
      <protection locked="0"/>
    </xf>
    <xf numFmtId="0" fontId="0" fillId="0" borderId="2"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5" xfId="0" applyBorder="1" applyAlignment="1" applyProtection="1">
      <alignment horizontal="left" shrinkToFit="1"/>
      <protection hidden="1"/>
    </xf>
    <xf numFmtId="164" fontId="0" fillId="0" borderId="1" xfId="0" applyNumberFormat="1" applyBorder="1" applyAlignment="1" applyProtection="1">
      <alignment horizontal="center" shrinkToFit="1"/>
      <protection hidden="1"/>
    </xf>
    <xf numFmtId="164" fontId="0" fillId="0" borderId="1" xfId="0" applyNumberFormat="1" applyBorder="1" applyAlignment="1" applyProtection="1">
      <alignment horizontal="right" shrinkToFit="1"/>
      <protection hidden="1"/>
    </xf>
    <xf numFmtId="166" fontId="0" fillId="0" borderId="1" xfId="0" applyNumberFormat="1" applyBorder="1" applyAlignment="1" applyProtection="1">
      <alignment horizontal="right" shrinkToFit="1"/>
      <protection hidden="1"/>
    </xf>
    <xf numFmtId="8" fontId="0" fillId="0" borderId="1" xfId="0" applyNumberFormat="1" applyBorder="1" applyAlignment="1" applyProtection="1">
      <alignment horizontal="right" shrinkToFit="1"/>
      <protection hidden="1"/>
    </xf>
    <xf numFmtId="164" fontId="0" fillId="0" borderId="0" xfId="0" applyNumberFormat="1" applyAlignment="1" applyProtection="1">
      <alignment horizontal="right" shrinkToFit="1"/>
      <protection hidden="1"/>
    </xf>
    <xf numFmtId="167" fontId="0" fillId="0" borderId="0" xfId="0" applyNumberFormat="1" applyAlignment="1" applyProtection="1">
      <alignment horizontal="right" shrinkToFit="1"/>
      <protection hidden="1"/>
    </xf>
    <xf numFmtId="164" fontId="0" fillId="0" borderId="6" xfId="0" applyNumberFormat="1" applyBorder="1" applyAlignment="1" applyProtection="1">
      <alignment horizontal="right" shrinkToFit="1"/>
      <protection hidden="1"/>
    </xf>
    <xf numFmtId="166" fontId="0" fillId="0" borderId="2" xfId="0" applyNumberFormat="1" applyBorder="1" applyAlignment="1" applyProtection="1">
      <alignment horizontal="right" shrinkToFit="1"/>
      <protection hidden="1"/>
    </xf>
    <xf numFmtId="166" fontId="0" fillId="0" borderId="4" xfId="0" applyNumberFormat="1" applyBorder="1" applyAlignment="1" applyProtection="1">
      <alignment horizontal="right" shrinkToFit="1"/>
      <protection hidden="1"/>
    </xf>
    <xf numFmtId="166" fontId="0" fillId="0" borderId="8" xfId="0" applyNumberFormat="1" applyBorder="1" applyAlignment="1" applyProtection="1">
      <alignment horizontal="right" shrinkToFit="1"/>
      <protection hidden="1"/>
    </xf>
    <xf numFmtId="166" fontId="0" fillId="0" borderId="9" xfId="0" applyNumberFormat="1" applyBorder="1" applyAlignment="1" applyProtection="1">
      <alignment horizontal="right" shrinkToFit="1"/>
      <protection hidden="1"/>
    </xf>
    <xf numFmtId="166" fontId="0" fillId="0" borderId="5" xfId="0" applyNumberFormat="1" applyBorder="1" applyAlignment="1" applyProtection="1">
      <alignment horizontal="right" shrinkToFit="1"/>
      <protection hidden="1"/>
    </xf>
    <xf numFmtId="166" fontId="0" fillId="0" borderId="7" xfId="0" applyNumberFormat="1" applyBorder="1" applyAlignment="1" applyProtection="1">
      <alignment horizontal="right" shrinkToFit="1"/>
      <protection hidden="1"/>
    </xf>
    <xf numFmtId="0" fontId="0" fillId="9" borderId="0" xfId="0" applyFill="1" applyAlignment="1" applyProtection="1">
      <alignment vertical="center" shrinkToFit="1"/>
      <protection hidden="1"/>
    </xf>
    <xf numFmtId="164" fontId="0" fillId="0" borderId="2" xfId="0" applyNumberFormat="1" applyBorder="1" applyAlignment="1" applyProtection="1">
      <alignment horizontal="center" vertical="center" shrinkToFit="1"/>
      <protection hidden="1"/>
    </xf>
    <xf numFmtId="164" fontId="0" fillId="0" borderId="8" xfId="0" applyNumberFormat="1" applyBorder="1" applyAlignment="1" applyProtection="1">
      <alignment horizontal="center" vertical="center" shrinkToFit="1"/>
      <protection hidden="1"/>
    </xf>
    <xf numFmtId="164" fontId="0" fillId="0" borderId="5" xfId="0" applyNumberFormat="1" applyBorder="1" applyAlignment="1" applyProtection="1">
      <alignment horizontal="center" vertical="center" shrinkToFit="1"/>
      <protection hidden="1"/>
    </xf>
    <xf numFmtId="164" fontId="0" fillId="0" borderId="3" xfId="0" applyNumberFormat="1" applyBorder="1" applyAlignment="1" applyProtection="1">
      <alignment horizontal="center" vertical="center" shrinkToFit="1"/>
      <protection hidden="1"/>
    </xf>
    <xf numFmtId="164" fontId="0" fillId="0" borderId="0" xfId="0" applyNumberFormat="1" applyAlignment="1" applyProtection="1">
      <alignment horizontal="center" vertical="center" shrinkToFit="1"/>
      <protection hidden="1"/>
    </xf>
    <xf numFmtId="164" fontId="0" fillId="0" borderId="6" xfId="0" applyNumberFormat="1" applyBorder="1" applyAlignment="1" applyProtection="1">
      <alignment horizontal="center" vertical="center" shrinkToFit="1"/>
      <protection hidden="1"/>
    </xf>
    <xf numFmtId="164" fontId="0" fillId="0" borderId="4" xfId="0" applyNumberFormat="1" applyBorder="1" applyAlignment="1" applyProtection="1">
      <alignment horizontal="center" vertical="center" shrinkToFit="1"/>
      <protection hidden="1"/>
    </xf>
    <xf numFmtId="164" fontId="0" fillId="0" borderId="9" xfId="0" applyNumberFormat="1" applyBorder="1" applyAlignment="1" applyProtection="1">
      <alignment horizontal="center" vertical="center" shrinkToFit="1"/>
      <protection hidden="1"/>
    </xf>
    <xf numFmtId="164" fontId="0" fillId="0" borderId="7" xfId="0" applyNumberFormat="1" applyBorder="1" applyAlignment="1" applyProtection="1">
      <alignment horizontal="center" vertical="center" shrinkToFit="1"/>
      <protection hidden="1"/>
    </xf>
    <xf numFmtId="164" fontId="0" fillId="0" borderId="13" xfId="0" applyNumberFormat="1" applyBorder="1" applyAlignment="1" applyProtection="1">
      <alignment horizontal="center" vertical="center" shrinkToFit="1"/>
      <protection hidden="1"/>
    </xf>
    <xf numFmtId="164" fontId="0" fillId="0" borderId="15" xfId="0" applyNumberFormat="1" applyBorder="1" applyAlignment="1" applyProtection="1">
      <alignment horizontal="center" vertical="center" shrinkToFit="1"/>
      <protection hidden="1"/>
    </xf>
    <xf numFmtId="166" fontId="0" fillId="0" borderId="2" xfId="0" applyNumberFormat="1" applyBorder="1" applyAlignment="1" applyProtection="1">
      <alignment horizontal="right" vertical="center" shrinkToFit="1"/>
      <protection hidden="1"/>
    </xf>
    <xf numFmtId="166" fontId="0" fillId="0" borderId="3" xfId="0" applyNumberFormat="1" applyBorder="1" applyAlignment="1" applyProtection="1">
      <alignment horizontal="right" vertical="center" shrinkToFit="1"/>
      <protection hidden="1"/>
    </xf>
    <xf numFmtId="166" fontId="0" fillId="0" borderId="4" xfId="0" applyNumberFormat="1" applyBorder="1" applyAlignment="1" applyProtection="1">
      <alignment horizontal="right" vertical="center" shrinkToFit="1"/>
      <protection hidden="1"/>
    </xf>
    <xf numFmtId="166" fontId="0" fillId="0" borderId="8" xfId="0" applyNumberFormat="1" applyBorder="1" applyAlignment="1" applyProtection="1">
      <alignment horizontal="right" vertical="center" shrinkToFit="1"/>
      <protection hidden="1"/>
    </xf>
    <xf numFmtId="166" fontId="0" fillId="0" borderId="0" xfId="0" applyNumberFormat="1" applyAlignment="1" applyProtection="1">
      <alignment horizontal="right" vertical="center" shrinkToFit="1"/>
      <protection hidden="1"/>
    </xf>
    <xf numFmtId="166" fontId="0" fillId="0" borderId="9" xfId="0" applyNumberFormat="1" applyBorder="1" applyAlignment="1" applyProtection="1">
      <alignment horizontal="right" vertical="center" shrinkToFit="1"/>
      <protection hidden="1"/>
    </xf>
    <xf numFmtId="166" fontId="0" fillId="0" borderId="5" xfId="0" applyNumberFormat="1" applyBorder="1" applyAlignment="1" applyProtection="1">
      <alignment horizontal="right" vertical="center" shrinkToFit="1"/>
      <protection hidden="1"/>
    </xf>
    <xf numFmtId="166" fontId="0" fillId="0" borderId="6" xfId="0" applyNumberFormat="1" applyBorder="1" applyAlignment="1" applyProtection="1">
      <alignment horizontal="right" vertical="center" shrinkToFit="1"/>
      <protection hidden="1"/>
    </xf>
    <xf numFmtId="166" fontId="0" fillId="0" borderId="7" xfId="0" applyNumberFormat="1" applyBorder="1" applyAlignment="1" applyProtection="1">
      <alignment horizontal="right" vertical="center" shrinkToFit="1"/>
      <protection hidden="1"/>
    </xf>
    <xf numFmtId="165" fontId="0" fillId="0" borderId="10" xfId="0" applyNumberFormat="1" applyBorder="1" applyAlignment="1" applyProtection="1">
      <alignment horizontal="center" vertical="center" shrinkToFit="1"/>
      <protection hidden="1"/>
    </xf>
    <xf numFmtId="0" fontId="0" fillId="0" borderId="0" xfId="0" applyAlignment="1" applyProtection="1">
      <alignment vertical="center" shrinkToFit="1"/>
      <protection hidden="1"/>
    </xf>
    <xf numFmtId="165" fontId="0" fillId="0" borderId="11" xfId="0" applyNumberFormat="1" applyBorder="1" applyAlignment="1" applyProtection="1">
      <alignment horizontal="center" vertical="center" shrinkToFit="1"/>
      <protection hidden="1"/>
    </xf>
    <xf numFmtId="165" fontId="0" fillId="0" borderId="12" xfId="0" applyNumberFormat="1" applyBorder="1" applyAlignment="1" applyProtection="1">
      <alignment horizontal="center" vertical="center" shrinkToFit="1"/>
      <protection hidden="1"/>
    </xf>
    <xf numFmtId="164" fontId="0" fillId="0" borderId="2" xfId="0" applyNumberFormat="1" applyBorder="1" applyAlignment="1" applyProtection="1">
      <alignment horizontal="right" shrinkToFit="1"/>
      <protection hidden="1"/>
    </xf>
    <xf numFmtId="164" fontId="0" fillId="0" borderId="3" xfId="0" applyNumberFormat="1" applyBorder="1" applyAlignment="1" applyProtection="1">
      <alignment horizontal="right" shrinkToFit="1"/>
      <protection hidden="1"/>
    </xf>
    <xf numFmtId="164" fontId="0" fillId="0" borderId="4" xfId="0" applyNumberFormat="1" applyBorder="1" applyAlignment="1" applyProtection="1">
      <alignment horizontal="right" shrinkToFit="1"/>
      <protection hidden="1"/>
    </xf>
    <xf numFmtId="164" fontId="0" fillId="0" borderId="8" xfId="0" applyNumberFormat="1" applyBorder="1" applyAlignment="1" applyProtection="1">
      <alignment horizontal="right" shrinkToFit="1"/>
      <protection hidden="1"/>
    </xf>
    <xf numFmtId="164" fontId="0" fillId="0" borderId="9" xfId="0" applyNumberFormat="1" applyBorder="1" applyAlignment="1" applyProtection="1">
      <alignment horizontal="right" shrinkToFit="1"/>
      <protection hidden="1"/>
    </xf>
    <xf numFmtId="164" fontId="0" fillId="0" borderId="5" xfId="0" applyNumberFormat="1" applyBorder="1" applyAlignment="1" applyProtection="1">
      <alignment horizontal="right" shrinkToFit="1"/>
      <protection hidden="1"/>
    </xf>
    <xf numFmtId="164" fontId="0" fillId="0" borderId="7" xfId="0" applyNumberFormat="1" applyBorder="1" applyAlignment="1" applyProtection="1">
      <alignment horizontal="right" shrinkToFit="1"/>
      <protection hidden="1"/>
    </xf>
    <xf numFmtId="169" fontId="0" fillId="0" borderId="10" xfId="0" applyNumberFormat="1" applyBorder="1" applyAlignment="1" applyProtection="1">
      <alignment horizontal="right" shrinkToFit="1"/>
      <protection hidden="1"/>
    </xf>
    <xf numFmtId="169" fontId="0" fillId="0" borderId="11" xfId="0" applyNumberFormat="1" applyBorder="1" applyAlignment="1" applyProtection="1">
      <alignment horizontal="right" shrinkToFit="1"/>
      <protection hidden="1"/>
    </xf>
    <xf numFmtId="169" fontId="0" fillId="0" borderId="12" xfId="0" applyNumberFormat="1" applyBorder="1" applyAlignment="1" applyProtection="1">
      <alignment horizontal="right" shrinkToFit="1"/>
      <protection hidden="1"/>
    </xf>
    <xf numFmtId="0" fontId="0" fillId="11" borderId="1" xfId="0" applyFill="1" applyBorder="1" applyAlignment="1" applyProtection="1">
      <alignment horizontal="center" vertical="center" shrinkToFit="1"/>
      <protection hidden="1"/>
    </xf>
    <xf numFmtId="0" fontId="0" fillId="12" borderId="1" xfId="0" applyFill="1" applyBorder="1" applyAlignment="1" applyProtection="1">
      <alignment horizontal="center" vertical="center" shrinkToFit="1"/>
      <protection hidden="1"/>
    </xf>
    <xf numFmtId="0" fontId="0" fillId="5" borderId="1" xfId="0" applyFill="1" applyBorder="1" applyAlignment="1" applyProtection="1">
      <alignment horizontal="center" vertical="center" shrinkToFit="1"/>
      <protection hidden="1"/>
    </xf>
    <xf numFmtId="0" fontId="0" fillId="13" borderId="1" xfId="0" applyFill="1" applyBorder="1" applyAlignment="1" applyProtection="1">
      <alignment horizontal="center" vertical="center" shrinkToFit="1"/>
      <protection hidden="1"/>
    </xf>
    <xf numFmtId="0" fontId="0" fillId="14" borderId="1" xfId="0" applyFill="1" applyBorder="1" applyAlignment="1" applyProtection="1">
      <alignment horizontal="center" vertical="center" shrinkToFit="1"/>
      <protection hidden="1"/>
    </xf>
    <xf numFmtId="0" fontId="0" fillId="6" borderId="1" xfId="0" applyFill="1" applyBorder="1" applyAlignment="1" applyProtection="1">
      <alignment horizontal="center" vertical="center" shrinkToFit="1"/>
      <protection hidden="1"/>
    </xf>
    <xf numFmtId="0" fontId="0" fillId="15" borderId="1" xfId="0" applyFill="1" applyBorder="1" applyAlignment="1" applyProtection="1">
      <alignment horizontal="center" vertical="center" shrinkToFit="1"/>
      <protection hidden="1"/>
    </xf>
    <xf numFmtId="0" fontId="0" fillId="16" borderId="1" xfId="0" applyFill="1" applyBorder="1" applyAlignment="1" applyProtection="1">
      <alignment horizontal="center" vertical="center" shrinkToFit="1"/>
      <protection hidden="1"/>
    </xf>
    <xf numFmtId="0" fontId="0" fillId="0" borderId="10" xfId="0" applyBorder="1" applyAlignment="1" applyProtection="1">
      <alignment horizontal="left" vertical="center" shrinkToFit="1"/>
      <protection hidden="1"/>
    </xf>
    <xf numFmtId="0" fontId="0" fillId="0" borderId="11" xfId="0" applyBorder="1" applyAlignment="1" applyProtection="1">
      <alignment horizontal="left" vertical="center" shrinkToFit="1"/>
      <protection hidden="1"/>
    </xf>
    <xf numFmtId="0" fontId="0" fillId="0" borderId="12" xfId="0" applyBorder="1" applyAlignment="1" applyProtection="1">
      <alignment horizontal="left" vertical="center" shrinkToFit="1"/>
      <protection hidden="1"/>
    </xf>
    <xf numFmtId="165" fontId="0" fillId="0" borderId="2" xfId="0" applyNumberFormat="1" applyBorder="1" applyAlignment="1" applyProtection="1">
      <alignment horizontal="center" shrinkToFit="1"/>
      <protection locked="0"/>
    </xf>
    <xf numFmtId="0" fontId="10" fillId="0" borderId="3" xfId="0" applyFont="1" applyBorder="1" applyAlignment="1" applyProtection="1">
      <alignment horizontal="center" shrinkToFit="1"/>
      <protection locked="0"/>
    </xf>
    <xf numFmtId="164" fontId="0" fillId="0" borderId="3" xfId="0" applyNumberFormat="1" applyBorder="1" applyAlignment="1" applyProtection="1">
      <alignment horizontal="right" shrinkToFit="1"/>
      <protection locked="0"/>
    </xf>
    <xf numFmtId="166" fontId="0" fillId="0" borderId="3" xfId="0" applyNumberFormat="1" applyBorder="1" applyAlignment="1" applyProtection="1">
      <alignment horizontal="right" shrinkToFit="1"/>
      <protection locked="0"/>
    </xf>
    <xf numFmtId="8" fontId="0" fillId="0" borderId="4" xfId="0" applyNumberFormat="1" applyBorder="1" applyAlignment="1" applyProtection="1">
      <alignment horizontal="right" shrinkToFit="1"/>
      <protection locked="0"/>
    </xf>
    <xf numFmtId="165" fontId="0" fillId="0" borderId="8" xfId="0" applyNumberFormat="1" applyBorder="1" applyAlignment="1" applyProtection="1">
      <alignment horizontal="center" shrinkToFit="1"/>
      <protection locked="0"/>
    </xf>
    <xf numFmtId="0" fontId="10" fillId="0" borderId="0" xfId="0" applyFont="1" applyAlignment="1" applyProtection="1">
      <alignment horizontal="center" shrinkToFit="1"/>
      <protection locked="0"/>
    </xf>
    <xf numFmtId="164" fontId="0" fillId="0" borderId="0" xfId="0" applyNumberFormat="1" applyAlignment="1" applyProtection="1">
      <alignment horizontal="right" shrinkToFit="1"/>
      <protection locked="0"/>
    </xf>
    <xf numFmtId="166" fontId="0" fillId="0" borderId="0" xfId="0" applyNumberFormat="1" applyAlignment="1" applyProtection="1">
      <alignment horizontal="right" shrinkToFit="1"/>
      <protection locked="0"/>
    </xf>
    <xf numFmtId="8" fontId="0" fillId="0" borderId="9" xfId="0" applyNumberFormat="1" applyBorder="1" applyAlignment="1" applyProtection="1">
      <alignment horizontal="right" shrinkToFit="1"/>
      <protection locked="0"/>
    </xf>
    <xf numFmtId="165" fontId="0" fillId="0" borderId="5" xfId="0" applyNumberFormat="1" applyBorder="1" applyAlignment="1" applyProtection="1">
      <alignment horizontal="center" shrinkToFit="1"/>
      <protection locked="0"/>
    </xf>
    <xf numFmtId="0" fontId="0" fillId="0" borderId="6" xfId="0" applyBorder="1" applyAlignment="1" applyProtection="1">
      <alignment horizontal="left" shrinkToFit="1"/>
      <protection locked="0"/>
    </xf>
    <xf numFmtId="0" fontId="0" fillId="0" borderId="6" xfId="0" applyBorder="1" applyAlignment="1" applyProtection="1">
      <alignment horizontal="center" shrinkToFit="1"/>
      <protection locked="0"/>
    </xf>
    <xf numFmtId="0" fontId="10" fillId="0" borderId="6" xfId="0" applyFont="1" applyBorder="1" applyAlignment="1" applyProtection="1">
      <alignment horizontal="center" shrinkToFit="1"/>
      <protection locked="0"/>
    </xf>
    <xf numFmtId="164" fontId="0" fillId="0" borderId="6" xfId="0" applyNumberFormat="1" applyBorder="1" applyAlignment="1" applyProtection="1">
      <alignment horizontal="right" shrinkToFit="1"/>
      <protection locked="0"/>
    </xf>
    <xf numFmtId="166" fontId="0" fillId="0" borderId="6" xfId="0" applyNumberFormat="1" applyBorder="1" applyAlignment="1" applyProtection="1">
      <alignment horizontal="right" shrinkToFit="1"/>
      <protection locked="0"/>
    </xf>
    <xf numFmtId="8" fontId="0" fillId="0" borderId="7" xfId="0" applyNumberFormat="1" applyBorder="1" applyAlignment="1" applyProtection="1">
      <alignment horizontal="right" shrinkToFit="1"/>
      <protection locked="0"/>
    </xf>
    <xf numFmtId="0" fontId="0" fillId="4" borderId="10" xfId="0" applyFill="1" applyBorder="1" applyAlignment="1" applyProtection="1">
      <alignment horizontal="center" shrinkToFit="1"/>
      <protection hidden="1"/>
    </xf>
    <xf numFmtId="0" fontId="0" fillId="4" borderId="11" xfId="0" applyFill="1" applyBorder="1" applyAlignment="1" applyProtection="1">
      <alignment horizontal="center" shrinkToFit="1"/>
      <protection hidden="1"/>
    </xf>
    <xf numFmtId="0" fontId="0" fillId="4" borderId="12" xfId="0" applyFill="1" applyBorder="1" applyAlignment="1" applyProtection="1">
      <alignment horizontal="center" shrinkToFit="1"/>
      <protection hidden="1"/>
    </xf>
    <xf numFmtId="0" fontId="9" fillId="3" borderId="0" xfId="0" applyFont="1" applyFill="1" applyAlignment="1" applyProtection="1">
      <alignment horizontal="center" vertical="center" shrinkToFit="1"/>
      <protection hidden="1"/>
    </xf>
    <xf numFmtId="0" fontId="2" fillId="3" borderId="0" xfId="0" applyFont="1" applyFill="1" applyAlignment="1" applyProtection="1">
      <alignment horizontal="center" vertical="center" shrinkToFit="1"/>
      <protection hidden="1"/>
    </xf>
    <xf numFmtId="0" fontId="16" fillId="3" borderId="6" xfId="0" applyFont="1" applyFill="1" applyBorder="1" applyAlignment="1" applyProtection="1">
      <alignment horizontal="center" shrinkToFit="1"/>
      <protection hidden="1"/>
    </xf>
    <xf numFmtId="0" fontId="17" fillId="4" borderId="2" xfId="0" applyFont="1" applyFill="1" applyBorder="1" applyAlignment="1" applyProtection="1">
      <alignment horizontal="center" vertical="center" wrapText="1"/>
      <protection hidden="1"/>
    </xf>
    <xf numFmtId="0" fontId="17" fillId="4" borderId="3" xfId="0" applyFont="1" applyFill="1" applyBorder="1" applyAlignment="1" applyProtection="1">
      <alignment horizontal="center" vertical="center" wrapText="1"/>
      <protection hidden="1"/>
    </xf>
    <xf numFmtId="0" fontId="17" fillId="4" borderId="4" xfId="0" applyFont="1" applyFill="1" applyBorder="1" applyAlignment="1" applyProtection="1">
      <alignment horizontal="center" vertical="center" wrapText="1"/>
      <protection hidden="1"/>
    </xf>
    <xf numFmtId="0" fontId="17" fillId="4" borderId="8" xfId="0" applyFont="1" applyFill="1" applyBorder="1" applyAlignment="1" applyProtection="1">
      <alignment horizontal="center" vertical="center" wrapText="1"/>
      <protection hidden="1"/>
    </xf>
    <xf numFmtId="0" fontId="17" fillId="4" borderId="0" xfId="0" applyFont="1" applyFill="1" applyAlignment="1" applyProtection="1">
      <alignment horizontal="center" vertical="center" wrapText="1"/>
      <protection hidden="1"/>
    </xf>
    <xf numFmtId="0" fontId="17" fillId="4" borderId="9" xfId="0" applyFont="1" applyFill="1" applyBorder="1" applyAlignment="1" applyProtection="1">
      <alignment horizontal="center" vertical="center" wrapText="1"/>
      <protection hidden="1"/>
    </xf>
    <xf numFmtId="0" fontId="17" fillId="4" borderId="5" xfId="0" applyFont="1" applyFill="1" applyBorder="1" applyAlignment="1" applyProtection="1">
      <alignment horizontal="center" vertical="center" wrapText="1"/>
      <protection hidden="1"/>
    </xf>
    <xf numFmtId="0" fontId="17" fillId="4" borderId="6" xfId="0" applyFont="1" applyFill="1" applyBorder="1" applyAlignment="1" applyProtection="1">
      <alignment horizontal="center" vertical="center" wrapText="1"/>
      <protection hidden="1"/>
    </xf>
    <xf numFmtId="0" fontId="17" fillId="4" borderId="7" xfId="0" applyFont="1" applyFill="1" applyBorder="1" applyAlignment="1" applyProtection="1">
      <alignment horizontal="center" vertical="center" wrapText="1"/>
      <protection hidden="1"/>
    </xf>
    <xf numFmtId="0" fontId="6" fillId="8" borderId="2" xfId="1" applyFont="1" applyFill="1" applyBorder="1" applyAlignment="1" applyProtection="1">
      <alignment horizontal="center" vertical="center" shrinkToFit="1"/>
      <protection hidden="1"/>
    </xf>
    <xf numFmtId="0" fontId="6" fillId="8" borderId="3" xfId="1" applyFont="1" applyFill="1" applyBorder="1" applyAlignment="1" applyProtection="1">
      <alignment horizontal="center" vertical="center" shrinkToFit="1"/>
      <protection hidden="1"/>
    </xf>
    <xf numFmtId="0" fontId="6" fillId="8" borderId="4" xfId="1" applyFont="1" applyFill="1" applyBorder="1" applyAlignment="1" applyProtection="1">
      <alignment horizontal="center" vertical="center" shrinkToFit="1"/>
      <protection hidden="1"/>
    </xf>
    <xf numFmtId="0" fontId="6" fillId="8" borderId="8" xfId="1" applyFont="1" applyFill="1" applyBorder="1" applyAlignment="1" applyProtection="1">
      <alignment horizontal="center" vertical="center" shrinkToFit="1"/>
      <protection hidden="1"/>
    </xf>
    <xf numFmtId="0" fontId="6" fillId="8" borderId="0" xfId="1" applyFont="1" applyFill="1" applyAlignment="1" applyProtection="1">
      <alignment horizontal="center" vertical="center" shrinkToFit="1"/>
      <protection hidden="1"/>
    </xf>
    <xf numFmtId="0" fontId="6" fillId="8" borderId="9" xfId="1" applyFont="1" applyFill="1" applyBorder="1" applyAlignment="1" applyProtection="1">
      <alignment horizontal="center" vertical="center" shrinkToFit="1"/>
      <protection hidden="1"/>
    </xf>
    <xf numFmtId="0" fontId="6" fillId="8" borderId="5" xfId="1" applyFont="1" applyFill="1" applyBorder="1" applyAlignment="1" applyProtection="1">
      <alignment horizontal="center" vertical="center" shrinkToFit="1"/>
      <protection hidden="1"/>
    </xf>
    <xf numFmtId="0" fontId="6" fillId="8" borderId="6" xfId="1" applyFont="1" applyFill="1" applyBorder="1" applyAlignment="1" applyProtection="1">
      <alignment horizontal="center" vertical="center" shrinkToFit="1"/>
      <protection hidden="1"/>
    </xf>
    <xf numFmtId="0" fontId="6" fillId="8" borderId="7" xfId="1" applyFont="1" applyFill="1" applyBorder="1" applyAlignment="1" applyProtection="1">
      <alignment horizontal="center" vertical="center" shrinkToFit="1"/>
      <protection hidden="1"/>
    </xf>
    <xf numFmtId="0" fontId="14" fillId="3" borderId="0" xfId="0" applyFont="1" applyFill="1" applyAlignment="1" applyProtection="1">
      <alignment horizontal="left" vertical="center" wrapText="1"/>
      <protection hidden="1"/>
    </xf>
    <xf numFmtId="0" fontId="0" fillId="3" borderId="8" xfId="0" applyFill="1" applyBorder="1" applyAlignment="1" applyProtection="1">
      <alignment horizontal="center" vertical="center" shrinkToFit="1"/>
      <protection hidden="1"/>
    </xf>
    <xf numFmtId="0" fontId="11" fillId="0" borderId="2" xfId="0" applyFont="1" applyBorder="1" applyAlignment="1" applyProtection="1">
      <alignment horizontal="center" vertical="center" shrinkToFit="1"/>
      <protection locked="0"/>
    </xf>
    <xf numFmtId="0" fontId="11" fillId="0" borderId="3"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7" xfId="0" applyFont="1" applyBorder="1" applyAlignment="1" applyProtection="1">
      <alignment horizontal="center" vertical="center" shrinkToFit="1"/>
      <protection locked="0"/>
    </xf>
    <xf numFmtId="0" fontId="17" fillId="5" borderId="2" xfId="0" applyFont="1" applyFill="1" applyBorder="1" applyAlignment="1" applyProtection="1">
      <alignment horizontal="center" vertical="center" shrinkToFit="1"/>
      <protection hidden="1"/>
    </xf>
    <xf numFmtId="0" fontId="17" fillId="5" borderId="3" xfId="0" applyFont="1" applyFill="1" applyBorder="1" applyAlignment="1" applyProtection="1">
      <alignment horizontal="center" vertical="center" shrinkToFit="1"/>
      <protection hidden="1"/>
    </xf>
    <xf numFmtId="0" fontId="17" fillId="5" borderId="4" xfId="0" applyFont="1" applyFill="1" applyBorder="1" applyAlignment="1" applyProtection="1">
      <alignment horizontal="center" vertical="center" shrinkToFit="1"/>
      <protection hidden="1"/>
    </xf>
    <xf numFmtId="0" fontId="17" fillId="5" borderId="5" xfId="0" applyFont="1" applyFill="1" applyBorder="1" applyAlignment="1" applyProtection="1">
      <alignment horizontal="center" vertical="center" shrinkToFit="1"/>
      <protection hidden="1"/>
    </xf>
    <xf numFmtId="0" fontId="17" fillId="5" borderId="6" xfId="0" applyFont="1" applyFill="1" applyBorder="1" applyAlignment="1" applyProtection="1">
      <alignment horizontal="center" vertical="center" shrinkToFit="1"/>
      <protection hidden="1"/>
    </xf>
    <xf numFmtId="0" fontId="17" fillId="5" borderId="7" xfId="0" applyFont="1" applyFill="1" applyBorder="1" applyAlignment="1" applyProtection="1">
      <alignment horizontal="center" vertical="center" shrinkToFit="1"/>
      <protection hidden="1"/>
    </xf>
    <xf numFmtId="0" fontId="13" fillId="3" borderId="14" xfId="0" applyFont="1" applyFill="1" applyBorder="1" applyAlignment="1" applyProtection="1">
      <alignment horizontal="center" shrinkToFit="1"/>
      <protection hidden="1"/>
    </xf>
    <xf numFmtId="0" fontId="12" fillId="5" borderId="2" xfId="0" applyFont="1" applyFill="1" applyBorder="1" applyAlignment="1" applyProtection="1">
      <alignment horizontal="center" vertical="center" shrinkToFit="1"/>
      <protection hidden="1"/>
    </xf>
    <xf numFmtId="0" fontId="12" fillId="5" borderId="3" xfId="0" applyFont="1" applyFill="1" applyBorder="1" applyAlignment="1" applyProtection="1">
      <alignment horizontal="center" vertical="center" shrinkToFit="1"/>
      <protection hidden="1"/>
    </xf>
    <xf numFmtId="0" fontId="12" fillId="5" borderId="4" xfId="0" applyFont="1" applyFill="1" applyBorder="1" applyAlignment="1" applyProtection="1">
      <alignment horizontal="center" vertical="center" shrinkToFit="1"/>
      <protection hidden="1"/>
    </xf>
    <xf numFmtId="0" fontId="12" fillId="5" borderId="5" xfId="0" applyFont="1" applyFill="1" applyBorder="1" applyAlignment="1" applyProtection="1">
      <alignment horizontal="center" vertical="center" shrinkToFit="1"/>
      <protection hidden="1"/>
    </xf>
    <xf numFmtId="0" fontId="12" fillId="5" borderId="6" xfId="0" applyFont="1" applyFill="1" applyBorder="1" applyAlignment="1" applyProtection="1">
      <alignment horizontal="center" vertical="center" shrinkToFit="1"/>
      <protection hidden="1"/>
    </xf>
    <xf numFmtId="0" fontId="12" fillId="5" borderId="7" xfId="0" applyFont="1" applyFill="1" applyBorder="1" applyAlignment="1" applyProtection="1">
      <alignment horizontal="center" vertical="center" shrinkToFit="1"/>
      <protection hidden="1"/>
    </xf>
    <xf numFmtId="164" fontId="11" fillId="0" borderId="2" xfId="0" applyNumberFormat="1" applyFont="1" applyBorder="1" applyAlignment="1" applyProtection="1">
      <alignment horizontal="center" vertical="center" shrinkToFit="1"/>
      <protection locked="0"/>
    </xf>
    <xf numFmtId="164" fontId="11" fillId="0" borderId="3" xfId="0" applyNumberFormat="1" applyFont="1" applyBorder="1" applyAlignment="1" applyProtection="1">
      <alignment horizontal="center" vertical="center" shrinkToFit="1"/>
      <protection locked="0"/>
    </xf>
    <xf numFmtId="164" fontId="11" fillId="0" borderId="4" xfId="0" applyNumberFormat="1" applyFont="1" applyBorder="1" applyAlignment="1" applyProtection="1">
      <alignment horizontal="center" vertical="center" shrinkToFit="1"/>
      <protection locked="0"/>
    </xf>
    <xf numFmtId="164" fontId="11" fillId="0" borderId="5" xfId="0" applyNumberFormat="1" applyFont="1" applyBorder="1" applyAlignment="1" applyProtection="1">
      <alignment horizontal="center" vertical="center" shrinkToFit="1"/>
      <protection locked="0"/>
    </xf>
    <xf numFmtId="164" fontId="11" fillId="0" borderId="6" xfId="0" applyNumberFormat="1" applyFont="1" applyBorder="1" applyAlignment="1" applyProtection="1">
      <alignment horizontal="center" vertical="center" shrinkToFit="1"/>
      <protection locked="0"/>
    </xf>
    <xf numFmtId="164" fontId="11" fillId="0" borderId="7" xfId="0" applyNumberFormat="1" applyFont="1" applyBorder="1" applyAlignment="1" applyProtection="1">
      <alignment horizontal="center" vertical="center" shrinkToFit="1"/>
      <protection locked="0"/>
    </xf>
    <xf numFmtId="0" fontId="0" fillId="7" borderId="13" xfId="0" applyFill="1" applyBorder="1" applyAlignment="1" applyProtection="1">
      <alignment horizontal="center" shrinkToFit="1"/>
      <protection locked="0"/>
    </xf>
    <xf numFmtId="0" fontId="0" fillId="7" borderId="14" xfId="0" applyFill="1" applyBorder="1" applyAlignment="1" applyProtection="1">
      <alignment horizontal="center" shrinkToFit="1"/>
      <protection locked="0"/>
    </xf>
    <xf numFmtId="0" fontId="0" fillId="7" borderId="15" xfId="0" applyFill="1"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8" xfId="0" applyBorder="1" applyAlignment="1" applyProtection="1">
      <alignment horizontal="left" shrinkToFit="1"/>
      <protection locked="0"/>
    </xf>
    <xf numFmtId="0" fontId="0" fillId="0" borderId="0" xfId="0" applyAlignment="1" applyProtection="1">
      <alignment horizontal="left" shrinkToFit="1"/>
      <protection locked="0"/>
    </xf>
    <xf numFmtId="0" fontId="14" fillId="3" borderId="0" xfId="0" applyFont="1" applyFill="1" applyAlignment="1" applyProtection="1">
      <alignment horizontal="left" vertical="top" wrapText="1"/>
      <protection hidden="1"/>
    </xf>
    <xf numFmtId="0" fontId="14" fillId="3" borderId="0" xfId="0" applyFont="1" applyFill="1" applyAlignment="1" applyProtection="1">
      <alignment horizontal="left" wrapText="1"/>
      <protection hidden="1"/>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8" fontId="11" fillId="0" borderId="2" xfId="0" applyNumberFormat="1" applyFont="1" applyBorder="1" applyAlignment="1" applyProtection="1">
      <alignment horizontal="center" vertical="center" shrinkToFit="1"/>
      <protection locked="0"/>
    </xf>
    <xf numFmtId="8" fontId="11" fillId="0" borderId="3" xfId="0" applyNumberFormat="1" applyFont="1" applyBorder="1" applyAlignment="1" applyProtection="1">
      <alignment horizontal="center" vertical="center" shrinkToFit="1"/>
      <protection locked="0"/>
    </xf>
    <xf numFmtId="8" fontId="11" fillId="0" borderId="4" xfId="0" applyNumberFormat="1" applyFont="1" applyBorder="1" applyAlignment="1" applyProtection="1">
      <alignment horizontal="center" vertical="center" shrinkToFit="1"/>
      <protection locked="0"/>
    </xf>
    <xf numFmtId="8" fontId="11" fillId="0" borderId="5" xfId="0" applyNumberFormat="1" applyFont="1" applyBorder="1" applyAlignment="1" applyProtection="1">
      <alignment horizontal="center" vertical="center" shrinkToFit="1"/>
      <protection locked="0"/>
    </xf>
    <xf numFmtId="8" fontId="11" fillId="0" borderId="6" xfId="0" applyNumberFormat="1" applyFont="1" applyBorder="1" applyAlignment="1" applyProtection="1">
      <alignment horizontal="center" vertical="center" shrinkToFit="1"/>
      <protection locked="0"/>
    </xf>
    <xf numFmtId="8" fontId="11" fillId="0" borderId="7" xfId="0" applyNumberFormat="1" applyFont="1" applyBorder="1" applyAlignment="1" applyProtection="1">
      <alignment horizontal="center" vertical="center" shrinkToFit="1"/>
      <protection locked="0"/>
    </xf>
    <xf numFmtId="0" fontId="5" fillId="5" borderId="13" xfId="0" applyFont="1" applyFill="1" applyBorder="1" applyAlignment="1" applyProtection="1">
      <alignment horizontal="center" shrinkToFit="1"/>
      <protection hidden="1"/>
    </xf>
    <xf numFmtId="0" fontId="5" fillId="5" borderId="14" xfId="0" applyFont="1" applyFill="1" applyBorder="1" applyAlignment="1" applyProtection="1">
      <alignment horizontal="center" shrinkToFit="1"/>
      <protection hidden="1"/>
    </xf>
    <xf numFmtId="0" fontId="5" fillId="5" borderId="15" xfId="0" applyFont="1" applyFill="1" applyBorder="1" applyAlignment="1" applyProtection="1">
      <alignment horizontal="center" shrinkToFit="1"/>
      <protection hidden="1"/>
    </xf>
    <xf numFmtId="0" fontId="13" fillId="3" borderId="3" xfId="0" applyFont="1" applyFill="1" applyBorder="1" applyAlignment="1" applyProtection="1">
      <alignment horizontal="center" vertical="center" shrinkToFit="1"/>
      <protection hidden="1"/>
    </xf>
    <xf numFmtId="0" fontId="14" fillId="3" borderId="0" xfId="0" applyFont="1" applyFill="1" applyAlignment="1" applyProtection="1">
      <alignment horizontal="center" shrinkToFit="1"/>
      <protection hidden="1"/>
    </xf>
    <xf numFmtId="0" fontId="5" fillId="5" borderId="3" xfId="0" applyFont="1" applyFill="1" applyBorder="1" applyAlignment="1" applyProtection="1">
      <alignment horizontal="center" shrinkToFit="1"/>
      <protection hidden="1"/>
    </xf>
    <xf numFmtId="0" fontId="5" fillId="5" borderId="4" xfId="0" applyFont="1" applyFill="1" applyBorder="1" applyAlignment="1" applyProtection="1">
      <alignment horizontal="center" shrinkToFit="1"/>
      <protection hidden="1"/>
    </xf>
    <xf numFmtId="0" fontId="5" fillId="5" borderId="2" xfId="0" applyFont="1" applyFill="1" applyBorder="1" applyAlignment="1" applyProtection="1">
      <alignment horizontal="center" shrinkToFit="1"/>
      <protection hidden="1"/>
    </xf>
    <xf numFmtId="0" fontId="0" fillId="0" borderId="2" xfId="0" applyBorder="1" applyAlignment="1" applyProtection="1">
      <alignment horizontal="left" shrinkToFit="1"/>
      <protection locked="0"/>
    </xf>
    <xf numFmtId="0" fontId="0" fillId="0" borderId="3" xfId="0" applyBorder="1" applyAlignment="1" applyProtection="1">
      <alignment horizontal="left" shrinkToFit="1"/>
      <protection locked="0"/>
    </xf>
    <xf numFmtId="0" fontId="8" fillId="3" borderId="0" xfId="0" applyFont="1" applyFill="1" applyAlignment="1" applyProtection="1">
      <alignment horizontal="left" vertical="center" wrapText="1"/>
      <protection hidden="1"/>
    </xf>
    <xf numFmtId="0" fontId="14" fillId="3" borderId="14" xfId="0" applyFont="1" applyFill="1" applyBorder="1" applyAlignment="1" applyProtection="1">
      <alignment horizontal="center" shrinkToFit="1"/>
      <protection hidden="1"/>
    </xf>
    <xf numFmtId="0" fontId="13" fillId="3" borderId="0" xfId="0" applyFont="1" applyFill="1" applyAlignment="1" applyProtection="1">
      <alignment horizontal="center" shrinkToFit="1"/>
      <protection hidden="1"/>
    </xf>
    <xf numFmtId="0" fontId="5" fillId="4" borderId="13" xfId="0" applyFont="1" applyFill="1" applyBorder="1" applyAlignment="1" applyProtection="1">
      <alignment horizontal="center" shrinkToFit="1"/>
      <protection hidden="1"/>
    </xf>
    <xf numFmtId="0" fontId="5" fillId="4" borderId="14" xfId="0" applyFont="1" applyFill="1" applyBorder="1" applyAlignment="1" applyProtection="1">
      <alignment horizontal="center" shrinkToFit="1"/>
      <protection hidden="1"/>
    </xf>
    <xf numFmtId="0" fontId="5" fillId="4" borderId="15" xfId="0" applyFont="1" applyFill="1" applyBorder="1" applyAlignment="1" applyProtection="1">
      <alignment horizontal="center" shrinkToFit="1"/>
      <protection hidden="1"/>
    </xf>
    <xf numFmtId="0" fontId="0" fillId="2" borderId="2" xfId="0" applyFill="1" applyBorder="1" applyAlignment="1" applyProtection="1">
      <alignment horizontal="center" shrinkToFit="1"/>
      <protection hidden="1"/>
    </xf>
    <xf numFmtId="0" fontId="0" fillId="2" borderId="3" xfId="0" applyFill="1" applyBorder="1" applyAlignment="1" applyProtection="1">
      <alignment horizontal="center" shrinkToFit="1"/>
      <protection hidden="1"/>
    </xf>
    <xf numFmtId="0" fontId="0" fillId="2" borderId="4" xfId="0" applyFill="1" applyBorder="1" applyAlignment="1" applyProtection="1">
      <alignment horizontal="center" shrinkToFit="1"/>
      <protection hidden="1"/>
    </xf>
    <xf numFmtId="0" fontId="0" fillId="2" borderId="8" xfId="0" applyFill="1" applyBorder="1" applyAlignment="1" applyProtection="1">
      <alignment horizontal="center" shrinkToFit="1"/>
      <protection hidden="1"/>
    </xf>
    <xf numFmtId="0" fontId="0" fillId="2" borderId="0" xfId="0" applyFill="1" applyAlignment="1" applyProtection="1">
      <alignment horizontal="center" shrinkToFit="1"/>
      <protection hidden="1"/>
    </xf>
    <xf numFmtId="0" fontId="0" fillId="2" borderId="9" xfId="0" applyFill="1" applyBorder="1" applyAlignment="1" applyProtection="1">
      <alignment horizontal="center" shrinkToFit="1"/>
      <protection hidden="1"/>
    </xf>
    <xf numFmtId="0" fontId="0" fillId="2" borderId="5" xfId="0" applyFill="1" applyBorder="1" applyAlignment="1" applyProtection="1">
      <alignment horizontal="center" shrinkToFit="1"/>
      <protection hidden="1"/>
    </xf>
    <xf numFmtId="0" fontId="0" fillId="2" borderId="6" xfId="0" applyFill="1" applyBorder="1" applyAlignment="1" applyProtection="1">
      <alignment horizontal="center" shrinkToFit="1"/>
      <protection hidden="1"/>
    </xf>
    <xf numFmtId="0" fontId="0" fillId="2" borderId="7" xfId="0" applyFill="1" applyBorder="1" applyAlignment="1" applyProtection="1">
      <alignment horizontal="center" shrinkToFit="1"/>
      <protection hidden="1"/>
    </xf>
    <xf numFmtId="0" fontId="7" fillId="3" borderId="3" xfId="0" applyFont="1" applyFill="1" applyBorder="1" applyAlignment="1" applyProtection="1">
      <alignment horizontal="center" vertical="center" shrinkToFit="1"/>
      <protection hidden="1"/>
    </xf>
    <xf numFmtId="1" fontId="11" fillId="0" borderId="2" xfId="0" applyNumberFormat="1" applyFont="1" applyBorder="1" applyAlignment="1" applyProtection="1">
      <alignment horizontal="center" vertical="center" shrinkToFit="1"/>
      <protection locked="0"/>
    </xf>
    <xf numFmtId="1" fontId="11" fillId="0" borderId="3" xfId="0" applyNumberFormat="1" applyFont="1" applyBorder="1" applyAlignment="1" applyProtection="1">
      <alignment horizontal="center" vertical="center" shrinkToFit="1"/>
      <protection locked="0"/>
    </xf>
    <xf numFmtId="1" fontId="11" fillId="0" borderId="4" xfId="0" applyNumberFormat="1" applyFont="1" applyBorder="1" applyAlignment="1" applyProtection="1">
      <alignment horizontal="center" vertical="center" shrinkToFit="1"/>
      <protection locked="0"/>
    </xf>
    <xf numFmtId="1" fontId="11" fillId="0" borderId="5" xfId="0" applyNumberFormat="1" applyFont="1" applyBorder="1" applyAlignment="1" applyProtection="1">
      <alignment horizontal="center" vertical="center" shrinkToFit="1"/>
      <protection locked="0"/>
    </xf>
    <xf numFmtId="1" fontId="11" fillId="0" borderId="6" xfId="0" applyNumberFormat="1" applyFont="1" applyBorder="1" applyAlignment="1" applyProtection="1">
      <alignment horizontal="center" vertical="center" shrinkToFit="1"/>
      <protection locked="0"/>
    </xf>
    <xf numFmtId="1" fontId="11" fillId="0" borderId="7" xfId="0" applyNumberFormat="1" applyFont="1" applyBorder="1" applyAlignment="1" applyProtection="1">
      <alignment horizontal="center" vertical="center" shrinkToFit="1"/>
      <protection locked="0"/>
    </xf>
    <xf numFmtId="0" fontId="5" fillId="6" borderId="13" xfId="0" applyFont="1" applyFill="1" applyBorder="1" applyAlignment="1" applyProtection="1">
      <alignment horizontal="center" shrinkToFit="1"/>
      <protection hidden="1"/>
    </xf>
    <xf numFmtId="0" fontId="5" fillId="6" borderId="14" xfId="0" applyFont="1" applyFill="1" applyBorder="1" applyAlignment="1" applyProtection="1">
      <alignment horizontal="center" shrinkToFit="1"/>
      <protection hidden="1"/>
    </xf>
    <xf numFmtId="0" fontId="5" fillId="6" borderId="15"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5" fillId="6" borderId="2" xfId="1" applyFont="1" applyFill="1" applyBorder="1" applyAlignment="1" applyProtection="1">
      <alignment horizontal="center" vertical="center" shrinkToFit="1"/>
      <protection hidden="1"/>
    </xf>
    <xf numFmtId="0" fontId="5" fillId="6" borderId="4" xfId="0" applyFont="1" applyFill="1" applyBorder="1" applyAlignment="1" applyProtection="1">
      <alignment horizontal="center" vertical="center" shrinkToFit="1"/>
      <protection hidden="1"/>
    </xf>
    <xf numFmtId="0" fontId="5" fillId="6" borderId="5" xfId="0" applyFont="1" applyFill="1" applyBorder="1" applyAlignment="1" applyProtection="1">
      <alignment horizontal="center" vertical="center" shrinkToFit="1"/>
      <protection hidden="1"/>
    </xf>
    <xf numFmtId="0" fontId="5" fillId="6" borderId="7" xfId="0" applyFont="1" applyFill="1" applyBorder="1" applyAlignment="1" applyProtection="1">
      <alignment horizontal="center" vertical="center" shrinkToFit="1"/>
      <protection hidden="1"/>
    </xf>
    <xf numFmtId="0" fontId="0" fillId="7" borderId="13" xfId="0" applyFill="1" applyBorder="1" applyAlignment="1" applyProtection="1">
      <alignment horizontal="left" shrinkToFit="1"/>
      <protection hidden="1"/>
    </xf>
    <xf numFmtId="0" fontId="0" fillId="7" borderId="14" xfId="0" applyFill="1" applyBorder="1" applyAlignment="1" applyProtection="1">
      <alignment horizontal="left" shrinkToFit="1"/>
      <protection hidden="1"/>
    </xf>
    <xf numFmtId="0" fontId="0" fillId="7" borderId="14" xfId="0" applyFill="1" applyBorder="1" applyAlignment="1" applyProtection="1">
      <alignment horizontal="center" shrinkToFit="1"/>
      <protection hidden="1"/>
    </xf>
    <xf numFmtId="0" fontId="0" fillId="7" borderId="15" xfId="0" applyFill="1" applyBorder="1" applyAlignment="1" applyProtection="1">
      <alignment horizontal="center" shrinkToFit="1"/>
      <protection hidden="1"/>
    </xf>
    <xf numFmtId="0" fontId="5" fillId="4" borderId="2" xfId="1" applyFont="1" applyFill="1" applyBorder="1" applyAlignment="1" applyProtection="1">
      <alignment horizontal="center" vertical="center" shrinkToFit="1"/>
      <protection hidden="1"/>
    </xf>
    <xf numFmtId="0" fontId="5" fillId="4" borderId="4" xfId="0" applyFont="1" applyFill="1" applyBorder="1" applyAlignment="1" applyProtection="1">
      <alignment horizontal="center" vertical="center" shrinkToFit="1"/>
      <protection hidden="1"/>
    </xf>
    <xf numFmtId="0" fontId="5" fillId="4" borderId="5" xfId="0" applyFont="1" applyFill="1" applyBorder="1" applyAlignment="1" applyProtection="1">
      <alignment horizontal="center" vertical="center" shrinkToFit="1"/>
      <protection hidden="1"/>
    </xf>
    <xf numFmtId="0" fontId="5" fillId="4" borderId="7" xfId="0" applyFont="1" applyFill="1" applyBorder="1" applyAlignment="1" applyProtection="1">
      <alignment horizontal="center" vertical="center" shrinkToFit="1"/>
      <protection hidden="1"/>
    </xf>
    <xf numFmtId="0" fontId="5" fillId="5" borderId="2" xfId="1" applyFont="1" applyFill="1" applyBorder="1" applyAlignment="1" applyProtection="1">
      <alignment horizontal="center" vertical="center" shrinkToFit="1"/>
      <protection hidden="1"/>
    </xf>
    <xf numFmtId="0" fontId="5" fillId="5" borderId="4" xfId="0" applyFont="1" applyFill="1" applyBorder="1" applyAlignment="1" applyProtection="1">
      <alignment horizontal="center" vertical="center" shrinkToFit="1"/>
      <protection hidden="1"/>
    </xf>
    <xf numFmtId="0" fontId="5" fillId="5" borderId="5" xfId="0" applyFont="1" applyFill="1" applyBorder="1" applyAlignment="1" applyProtection="1">
      <alignment horizontal="center" vertical="center" shrinkToFit="1"/>
      <protection hidden="1"/>
    </xf>
    <xf numFmtId="0" fontId="5" fillId="5" borderId="7" xfId="0" applyFont="1" applyFill="1" applyBorder="1" applyAlignment="1" applyProtection="1">
      <alignment horizontal="center" vertical="center" shrinkToFit="1"/>
      <protection hidden="1"/>
    </xf>
    <xf numFmtId="0" fontId="0" fillId="0" borderId="2" xfId="0" applyBorder="1" applyAlignment="1" applyProtection="1">
      <alignment horizontal="center" shrinkToFit="1"/>
      <protection locked="0"/>
    </xf>
    <xf numFmtId="0" fontId="19" fillId="9" borderId="0" xfId="0" applyFont="1" applyFill="1" applyAlignment="1" applyProtection="1">
      <alignment horizontal="center" vertical="center" shrinkToFit="1"/>
      <protection hidden="1"/>
    </xf>
    <xf numFmtId="0" fontId="0" fillId="9" borderId="0" xfId="0" applyFill="1" applyAlignment="1" applyProtection="1">
      <alignment horizontal="center" shrinkToFit="1"/>
      <protection hidden="1"/>
    </xf>
    <xf numFmtId="0" fontId="22" fillId="9" borderId="6" xfId="0" applyFont="1" applyFill="1" applyBorder="1" applyAlignment="1" applyProtection="1">
      <alignment horizontal="center" shrinkToFit="1"/>
      <protection hidden="1"/>
    </xf>
    <xf numFmtId="8" fontId="11" fillId="0" borderId="2" xfId="0" applyNumberFormat="1" applyFont="1" applyBorder="1" applyAlignment="1" applyProtection="1">
      <alignment horizontal="center" vertical="center" shrinkToFit="1"/>
      <protection hidden="1"/>
    </xf>
    <xf numFmtId="8" fontId="11" fillId="0" borderId="3" xfId="0" applyNumberFormat="1" applyFont="1" applyBorder="1" applyAlignment="1" applyProtection="1">
      <alignment horizontal="center" vertical="center" shrinkToFit="1"/>
      <protection hidden="1"/>
    </xf>
    <xf numFmtId="8" fontId="11" fillId="0" borderId="4" xfId="0" applyNumberFormat="1" applyFont="1" applyBorder="1" applyAlignment="1" applyProtection="1">
      <alignment horizontal="center" vertical="center" shrinkToFit="1"/>
      <protection hidden="1"/>
    </xf>
    <xf numFmtId="8" fontId="11" fillId="0" borderId="5" xfId="0" applyNumberFormat="1" applyFont="1" applyBorder="1" applyAlignment="1" applyProtection="1">
      <alignment horizontal="center" vertical="center" shrinkToFit="1"/>
      <protection hidden="1"/>
    </xf>
    <xf numFmtId="8" fontId="11" fillId="0" borderId="6" xfId="0" applyNumberFormat="1" applyFont="1" applyBorder="1" applyAlignment="1" applyProtection="1">
      <alignment horizontal="center" vertical="center" shrinkToFit="1"/>
      <protection hidden="1"/>
    </xf>
    <xf numFmtId="8" fontId="11" fillId="0" borderId="7" xfId="0" applyNumberFormat="1" applyFont="1" applyBorder="1" applyAlignment="1" applyProtection="1">
      <alignment horizontal="center" vertical="center" shrinkToFit="1"/>
      <protection hidden="1"/>
    </xf>
    <xf numFmtId="164" fontId="11" fillId="0" borderId="2" xfId="0" applyNumberFormat="1" applyFont="1" applyBorder="1" applyAlignment="1" applyProtection="1">
      <alignment horizontal="center" vertical="center" shrinkToFit="1"/>
      <protection hidden="1"/>
    </xf>
    <xf numFmtId="164" fontId="11" fillId="0" borderId="3" xfId="0" applyNumberFormat="1" applyFont="1" applyBorder="1" applyAlignment="1" applyProtection="1">
      <alignment horizontal="center" vertical="center" shrinkToFit="1"/>
      <protection hidden="1"/>
    </xf>
    <xf numFmtId="164" fontId="11" fillId="0" borderId="4" xfId="0" applyNumberFormat="1" applyFont="1" applyBorder="1" applyAlignment="1" applyProtection="1">
      <alignment horizontal="center" vertical="center" shrinkToFit="1"/>
      <protection hidden="1"/>
    </xf>
    <xf numFmtId="164" fontId="11" fillId="0" borderId="5" xfId="0" applyNumberFormat="1" applyFont="1" applyBorder="1" applyAlignment="1" applyProtection="1">
      <alignment horizontal="center" vertical="center" shrinkToFit="1"/>
      <protection hidden="1"/>
    </xf>
    <xf numFmtId="164" fontId="11" fillId="0" borderId="6" xfId="0" applyNumberFormat="1" applyFont="1" applyBorder="1" applyAlignment="1" applyProtection="1">
      <alignment horizontal="center" vertical="center" shrinkToFit="1"/>
      <protection hidden="1"/>
    </xf>
    <xf numFmtId="164" fontId="11" fillId="0" borderId="7" xfId="0" applyNumberFormat="1" applyFont="1" applyBorder="1" applyAlignment="1" applyProtection="1">
      <alignment horizontal="center" vertical="center" shrinkToFit="1"/>
      <protection hidden="1"/>
    </xf>
    <xf numFmtId="0" fontId="1" fillId="9" borderId="3" xfId="0" applyFont="1" applyFill="1" applyBorder="1" applyAlignment="1" applyProtection="1">
      <alignment horizontal="center" shrinkToFit="1"/>
      <protection hidden="1"/>
    </xf>
    <xf numFmtId="167" fontId="11" fillId="0" borderId="2" xfId="0" applyNumberFormat="1" applyFont="1" applyBorder="1" applyAlignment="1" applyProtection="1">
      <alignment horizontal="center" vertical="center" shrinkToFit="1"/>
      <protection hidden="1"/>
    </xf>
    <xf numFmtId="167" fontId="11" fillId="0" borderId="3" xfId="0" applyNumberFormat="1" applyFont="1" applyBorder="1" applyAlignment="1" applyProtection="1">
      <alignment horizontal="center" vertical="center" shrinkToFit="1"/>
      <protection hidden="1"/>
    </xf>
    <xf numFmtId="167" fontId="11" fillId="0" borderId="4" xfId="0" applyNumberFormat="1" applyFont="1" applyBorder="1" applyAlignment="1" applyProtection="1">
      <alignment horizontal="center" vertical="center" shrinkToFit="1"/>
      <protection hidden="1"/>
    </xf>
    <xf numFmtId="167" fontId="11" fillId="0" borderId="5" xfId="0" applyNumberFormat="1" applyFont="1" applyBorder="1" applyAlignment="1" applyProtection="1">
      <alignment horizontal="center" vertical="center" shrinkToFit="1"/>
      <protection hidden="1"/>
    </xf>
    <xf numFmtId="167" fontId="11" fillId="0" borderId="6" xfId="0" applyNumberFormat="1" applyFont="1" applyBorder="1" applyAlignment="1" applyProtection="1">
      <alignment horizontal="center" vertical="center" shrinkToFit="1"/>
      <protection hidden="1"/>
    </xf>
    <xf numFmtId="167" fontId="11" fillId="0" borderId="7" xfId="0" applyNumberFormat="1" applyFont="1" applyBorder="1" applyAlignment="1" applyProtection="1">
      <alignment horizontal="center" vertical="center" shrinkToFit="1"/>
      <protection hidden="1"/>
    </xf>
    <xf numFmtId="0" fontId="18" fillId="10" borderId="0" xfId="0" applyFont="1" applyFill="1" applyAlignment="1" applyProtection="1">
      <alignment horizontal="center" vertical="center" shrinkToFit="1"/>
      <protection hidden="1"/>
    </xf>
    <xf numFmtId="0" fontId="13" fillId="10" borderId="0" xfId="0" applyFont="1" applyFill="1" applyAlignment="1" applyProtection="1">
      <alignment horizontal="left" vertical="center" shrinkToFit="1"/>
      <protection hidden="1"/>
    </xf>
    <xf numFmtId="0" fontId="23" fillId="10" borderId="0" xfId="0" applyFont="1" applyFill="1" applyAlignment="1" applyProtection="1">
      <alignment horizontal="center" vertical="center" shrinkToFit="1"/>
      <protection hidden="1"/>
    </xf>
    <xf numFmtId="165" fontId="0" fillId="0" borderId="5" xfId="0" applyNumberFormat="1" applyBorder="1" applyAlignment="1" applyProtection="1">
      <alignment horizontal="center" shrinkToFit="1"/>
      <protection hidden="1"/>
    </xf>
    <xf numFmtId="165" fontId="0" fillId="0" borderId="6" xfId="0" applyNumberFormat="1" applyBorder="1" applyAlignment="1" applyProtection="1">
      <alignment horizontal="center" shrinkToFit="1"/>
      <protection hidden="1"/>
    </xf>
    <xf numFmtId="0" fontId="0" fillId="0" borderId="6" xfId="0" applyBorder="1" applyAlignment="1" applyProtection="1">
      <alignment horizontal="left" shrinkToFit="1"/>
      <protection hidden="1"/>
    </xf>
    <xf numFmtId="164" fontId="0" fillId="0" borderId="6"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167" fontId="0" fillId="0" borderId="6"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165" fontId="0" fillId="0" borderId="8" xfId="0" applyNumberFormat="1" applyBorder="1" applyAlignment="1" applyProtection="1">
      <alignment horizontal="center" shrinkToFit="1"/>
      <protection hidden="1"/>
    </xf>
    <xf numFmtId="165" fontId="0" fillId="0" borderId="0" xfId="0" applyNumberFormat="1" applyAlignment="1" applyProtection="1">
      <alignment horizontal="center" shrinkToFit="1"/>
      <protection hidden="1"/>
    </xf>
    <xf numFmtId="0" fontId="0" fillId="0" borderId="0" xfId="0" applyAlignment="1" applyProtection="1">
      <alignment horizontal="left" shrinkToFit="1"/>
      <protection hidden="1"/>
    </xf>
    <xf numFmtId="164" fontId="0" fillId="0" borderId="0" xfId="0" applyNumberFormat="1" applyAlignment="1" applyProtection="1">
      <alignment horizontal="right" shrinkToFit="1"/>
      <protection hidden="1"/>
    </xf>
    <xf numFmtId="8" fontId="0" fillId="0" borderId="0" xfId="0" applyNumberFormat="1" applyAlignment="1" applyProtection="1">
      <alignment horizontal="right" shrinkToFit="1"/>
      <protection hidden="1"/>
    </xf>
    <xf numFmtId="167" fontId="0" fillId="0" borderId="0" xfId="0" applyNumberFormat="1" applyAlignment="1" applyProtection="1">
      <alignment horizontal="right" shrinkToFit="1"/>
      <protection hidden="1"/>
    </xf>
    <xf numFmtId="8" fontId="0" fillId="0" borderId="9" xfId="0" applyNumberFormat="1" applyBorder="1" applyAlignment="1" applyProtection="1">
      <alignment horizontal="right" shrinkToFit="1"/>
      <protection hidden="1"/>
    </xf>
    <xf numFmtId="0" fontId="13" fillId="9" borderId="0" xfId="0" applyFont="1" applyFill="1" applyAlignment="1" applyProtection="1">
      <alignment horizontal="center" shrinkToFit="1"/>
      <protection hidden="1"/>
    </xf>
    <xf numFmtId="0" fontId="13" fillId="9" borderId="0" xfId="0" applyFont="1" applyFill="1" applyAlignment="1" applyProtection="1">
      <alignment horizontal="left" vertical="center" shrinkToFit="1"/>
      <protection hidden="1"/>
    </xf>
    <xf numFmtId="0" fontId="23" fillId="9" borderId="0" xfId="0" applyFont="1" applyFill="1" applyAlignment="1" applyProtection="1">
      <alignment horizontal="center" shrinkToFit="1"/>
      <protection hidden="1"/>
    </xf>
    <xf numFmtId="0" fontId="23" fillId="9" borderId="9" xfId="0" applyFont="1" applyFill="1" applyBorder="1" applyAlignment="1" applyProtection="1">
      <alignment horizontal="center" shrinkToFit="1"/>
      <protection hidden="1"/>
    </xf>
    <xf numFmtId="0" fontId="3" fillId="0" borderId="6" xfId="0" applyFont="1" applyBorder="1" applyAlignment="1" applyProtection="1">
      <alignment horizontal="center" shrinkToFit="1"/>
      <protection hidden="1"/>
    </xf>
    <xf numFmtId="0" fontId="5" fillId="6" borderId="10" xfId="0" applyFont="1" applyFill="1" applyBorder="1" applyAlignment="1" applyProtection="1">
      <alignment horizontal="center" vertical="center" shrinkToFit="1"/>
      <protection hidden="1"/>
    </xf>
    <xf numFmtId="0" fontId="5" fillId="6" borderId="12" xfId="0" applyFont="1" applyFill="1" applyBorder="1" applyAlignment="1" applyProtection="1">
      <alignment horizontal="center" vertical="center" shrinkToFit="1"/>
      <protection hidden="1"/>
    </xf>
    <xf numFmtId="0" fontId="22" fillId="9" borderId="0" xfId="0" applyFont="1" applyFill="1" applyAlignment="1" applyProtection="1">
      <alignment horizontal="center" shrinkToFit="1"/>
      <protection hidden="1"/>
    </xf>
    <xf numFmtId="168" fontId="0" fillId="0" borderId="13" xfId="0" applyNumberFormat="1" applyBorder="1" applyAlignment="1" applyProtection="1">
      <alignment horizontal="center" shrinkToFit="1"/>
      <protection hidden="1"/>
    </xf>
    <xf numFmtId="168" fontId="0" fillId="0" borderId="14" xfId="0" applyNumberFormat="1" applyBorder="1" applyAlignment="1" applyProtection="1">
      <alignment horizontal="center" shrinkToFit="1"/>
      <protection hidden="1"/>
    </xf>
    <xf numFmtId="168" fontId="0" fillId="0" borderId="15" xfId="0" applyNumberFormat="1" applyBorder="1" applyAlignment="1" applyProtection="1">
      <alignment horizontal="center" shrinkToFit="1"/>
      <protection hidden="1"/>
    </xf>
    <xf numFmtId="0" fontId="21" fillId="9" borderId="0" xfId="0" applyFont="1" applyFill="1" applyAlignment="1" applyProtection="1">
      <alignment horizontal="center" shrinkToFit="1"/>
      <protection hidden="1"/>
    </xf>
    <xf numFmtId="0" fontId="1" fillId="9" borderId="0" xfId="0" applyFont="1" applyFill="1" applyAlignment="1" applyProtection="1">
      <alignment horizontal="center" vertical="center" shrinkToFit="1"/>
      <protection hidden="1"/>
    </xf>
    <xf numFmtId="168" fontId="1" fillId="9" borderId="3" xfId="0" applyNumberFormat="1" applyFont="1" applyFill="1" applyBorder="1" applyAlignment="1" applyProtection="1">
      <alignment horizontal="center" shrinkToFit="1"/>
      <protection hidden="1"/>
    </xf>
    <xf numFmtId="0" fontId="0" fillId="9" borderId="0" xfId="0" applyFill="1" applyAlignment="1" applyProtection="1">
      <alignment horizontal="left" shrinkToFit="1"/>
      <protection hidden="1"/>
    </xf>
    <xf numFmtId="0" fontId="13" fillId="9" borderId="6" xfId="0" applyFont="1" applyFill="1" applyBorder="1" applyAlignment="1" applyProtection="1">
      <alignment horizontal="center" shrinkToFit="1"/>
      <protection hidden="1"/>
    </xf>
    <xf numFmtId="0" fontId="5" fillId="6" borderId="2" xfId="0" applyFont="1" applyFill="1" applyBorder="1" applyAlignment="1" applyProtection="1">
      <alignment horizontal="center" shrinkToFit="1"/>
      <protection hidden="1"/>
    </xf>
    <xf numFmtId="0" fontId="5" fillId="6" borderId="3" xfId="0" applyFont="1" applyFill="1" applyBorder="1" applyAlignment="1" applyProtection="1">
      <alignment horizontal="center" shrinkToFit="1"/>
      <protection hidden="1"/>
    </xf>
    <xf numFmtId="0" fontId="5" fillId="6" borderId="4" xfId="0" applyFont="1" applyFill="1"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4" xfId="0" applyBorder="1" applyAlignment="1" applyProtection="1">
      <alignment horizontal="left" shrinkToFit="1"/>
      <protection hidden="1"/>
    </xf>
    <xf numFmtId="164" fontId="0" fillId="0" borderId="2" xfId="0" applyNumberFormat="1" applyBorder="1" applyAlignment="1" applyProtection="1">
      <alignment horizontal="right" shrinkToFit="1"/>
      <protection hidden="1"/>
    </xf>
    <xf numFmtId="164" fontId="0" fillId="0" borderId="3" xfId="0" applyNumberFormat="1" applyBorder="1" applyAlignment="1" applyProtection="1">
      <alignment horizontal="right" shrinkToFit="1"/>
      <protection hidden="1"/>
    </xf>
    <xf numFmtId="164" fontId="0" fillId="0" borderId="4" xfId="0" applyNumberFormat="1" applyBorder="1" applyAlignment="1" applyProtection="1">
      <alignment horizontal="right" shrinkToFit="1"/>
      <protection hidden="1"/>
    </xf>
    <xf numFmtId="10" fontId="11" fillId="0" borderId="2" xfId="0" applyNumberFormat="1" applyFont="1" applyBorder="1" applyAlignment="1" applyProtection="1">
      <alignment horizontal="center" vertical="center" shrinkToFit="1"/>
      <protection hidden="1"/>
    </xf>
    <xf numFmtId="10" fontId="11" fillId="0" borderId="3" xfId="0" applyNumberFormat="1" applyFont="1" applyBorder="1" applyAlignment="1" applyProtection="1">
      <alignment horizontal="center" vertical="center" shrinkToFit="1"/>
      <protection hidden="1"/>
    </xf>
    <xf numFmtId="10" fontId="11" fillId="0" borderId="4" xfId="0" applyNumberFormat="1" applyFont="1" applyBorder="1" applyAlignment="1" applyProtection="1">
      <alignment horizontal="center" vertical="center" shrinkToFit="1"/>
      <protection hidden="1"/>
    </xf>
    <xf numFmtId="10" fontId="11" fillId="0" borderId="5" xfId="0" applyNumberFormat="1" applyFont="1" applyBorder="1" applyAlignment="1" applyProtection="1">
      <alignment horizontal="center" vertical="center" shrinkToFit="1"/>
      <protection hidden="1"/>
    </xf>
    <xf numFmtId="10" fontId="11" fillId="0" borderId="6" xfId="0" applyNumberFormat="1" applyFont="1" applyBorder="1" applyAlignment="1" applyProtection="1">
      <alignment horizontal="center" vertical="center" shrinkToFit="1"/>
      <protection hidden="1"/>
    </xf>
    <xf numFmtId="10" fontId="11" fillId="0" borderId="7" xfId="0" applyNumberFormat="1" applyFont="1" applyBorder="1" applyAlignment="1" applyProtection="1">
      <alignment horizontal="center" vertical="center" shrinkToFi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164" fontId="0" fillId="0" borderId="8" xfId="0" applyNumberFormat="1" applyBorder="1" applyAlignment="1" applyProtection="1">
      <alignment horizontal="right" shrinkToFit="1"/>
      <protection hidden="1"/>
    </xf>
    <xf numFmtId="164" fontId="0" fillId="0" borderId="9"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0" fontId="0" fillId="3" borderId="13" xfId="0" applyFill="1" applyBorder="1" applyAlignment="1" applyProtection="1">
      <alignment horizontal="left" shrinkToFit="1"/>
      <protection hidden="1"/>
    </xf>
    <xf numFmtId="0" fontId="0" fillId="3" borderId="14" xfId="0" applyFill="1" applyBorder="1" applyAlignment="1" applyProtection="1">
      <alignment horizontal="left" shrinkToFit="1"/>
      <protection hidden="1"/>
    </xf>
    <xf numFmtId="0" fontId="0" fillId="3" borderId="15" xfId="0" applyFill="1" applyBorder="1" applyAlignment="1" applyProtection="1">
      <alignment horizontal="left" shrinkToFit="1"/>
      <protection hidden="1"/>
    </xf>
    <xf numFmtId="164" fontId="0" fillId="3" borderId="13" xfId="0" applyNumberFormat="1" applyFill="1" applyBorder="1" applyAlignment="1" applyProtection="1">
      <alignment horizontal="right" shrinkToFit="1"/>
      <protection hidden="1"/>
    </xf>
    <xf numFmtId="164" fontId="0" fillId="3" borderId="14" xfId="0" applyNumberFormat="1" applyFill="1" applyBorder="1" applyAlignment="1" applyProtection="1">
      <alignment horizontal="right" shrinkToFit="1"/>
      <protection hidden="1"/>
    </xf>
    <xf numFmtId="164" fontId="0" fillId="3" borderId="15" xfId="0" applyNumberFormat="1" applyFill="1" applyBorder="1" applyAlignment="1" applyProtection="1">
      <alignment horizontal="right" shrinkToFit="1"/>
      <protection hidden="1"/>
    </xf>
    <xf numFmtId="8" fontId="0" fillId="3" borderId="13" xfId="0" applyNumberFormat="1" applyFill="1" applyBorder="1" applyAlignment="1" applyProtection="1">
      <alignment horizontal="right" shrinkToFit="1"/>
      <protection hidden="1"/>
    </xf>
    <xf numFmtId="8" fontId="0" fillId="3" borderId="14" xfId="0" applyNumberFormat="1" applyFill="1" applyBorder="1" applyAlignment="1" applyProtection="1">
      <alignment horizontal="right" shrinkToFit="1"/>
      <protection hidden="1"/>
    </xf>
    <xf numFmtId="8" fontId="0" fillId="3" borderId="15" xfId="0" applyNumberFormat="1" applyFill="1" applyBorder="1" applyAlignment="1" applyProtection="1">
      <alignment horizontal="right" shrinkToFit="1"/>
      <protection hidden="1"/>
    </xf>
    <xf numFmtId="0" fontId="0" fillId="0" borderId="5" xfId="0" applyBorder="1" applyAlignment="1" applyProtection="1">
      <alignment horizontal="left" shrinkToFit="1"/>
      <protection hidden="1"/>
    </xf>
    <xf numFmtId="0" fontId="0" fillId="0" borderId="7" xfId="0" applyBorder="1" applyAlignment="1" applyProtection="1">
      <alignment horizontal="left" shrinkToFit="1"/>
      <protection hidden="1"/>
    </xf>
    <xf numFmtId="164" fontId="0" fillId="0" borderId="5" xfId="0" applyNumberFormat="1" applyBorder="1" applyAlignment="1" applyProtection="1">
      <alignment horizontal="right" shrinkToFit="1"/>
      <protection hidden="1"/>
    </xf>
    <xf numFmtId="164" fontId="0" fillId="0" borderId="7" xfId="0" applyNumberFormat="1" applyBorder="1" applyAlignment="1" applyProtection="1">
      <alignment horizontal="right" shrinkToFit="1"/>
      <protection hidden="1"/>
    </xf>
  </cellXfs>
  <cellStyles count="2">
    <cellStyle name="Hyperlink" xfId="1" builtinId="8"/>
    <cellStyle name="Normal" xfId="0" builtinId="0"/>
  </cellStyles>
  <dxfs count="74">
    <dxf>
      <numFmt numFmtId="170" formatCode="[$R-1C09]#,##0.00;[Red]\-[$R-1C09]#,##0.00"/>
    </dxf>
    <dxf>
      <numFmt numFmtId="171" formatCode="[$€-2]\ #,##0.00;[Red]\-[$€-2]\ #,##0.00"/>
    </dxf>
    <dxf>
      <numFmt numFmtId="172" formatCode="[$$-409]#,##0.00_ ;[Red]\-[$$-409]#,##0.00\ "/>
    </dxf>
    <dxf>
      <numFmt numFmtId="170" formatCode="[$R-1C09]#,##0.00;[Red]\-[$R-1C09]#,##0.00"/>
    </dxf>
    <dxf>
      <numFmt numFmtId="171" formatCode="[$€-2]\ #,##0.00;[Red]\-[$€-2]\ #,##0.00"/>
    </dxf>
    <dxf>
      <numFmt numFmtId="172" formatCode="[$$-409]#,##0.00_ ;[Red]\-[$$-409]#,##0.00\ "/>
    </dxf>
    <dxf>
      <numFmt numFmtId="173" formatCode="mm/dd/yy;@"/>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numFmt numFmtId="170" formatCode="[$R-1C09]#,##0.00;[Red]\-[$R-1C09]#,##0.00"/>
    </dxf>
    <dxf>
      <numFmt numFmtId="171" formatCode="[$€-2]\ #,##0.00;[Red]\-[$€-2]\ #,##0.00"/>
    </dxf>
    <dxf>
      <numFmt numFmtId="172" formatCode="[$$-409]#,##0.00_ ;[Red]\-[$$-409]#,##0.00\ "/>
    </dxf>
    <dxf>
      <fill>
        <patternFill>
          <bgColor theme="0" tint="-0.14996795556505021"/>
        </patternFill>
      </fill>
    </dxf>
    <dxf>
      <numFmt numFmtId="173" formatCode="mm/dd/yy;@"/>
    </dxf>
    <dxf>
      <numFmt numFmtId="173" formatCode="mm/dd/yy;@"/>
    </dxf>
    <dxf>
      <font>
        <b/>
        <i val="0"/>
        <color theme="0" tint="-0.499984740745262"/>
      </font>
    </dxf>
    <dxf>
      <font>
        <color theme="8" tint="-0.24994659260841701"/>
      </font>
    </dxf>
    <dxf>
      <font>
        <color rgb="FF00B050"/>
      </font>
    </dxf>
    <dxf>
      <font>
        <color rgb="FFFF0000"/>
      </font>
    </dxf>
    <dxf>
      <numFmt numFmtId="170" formatCode="[$R-1C09]#,##0.00;[Red]\-[$R-1C09]#,##0.00"/>
    </dxf>
    <dxf>
      <numFmt numFmtId="171" formatCode="[$€-2]\ #,##0.00;[Red]\-[$€-2]\ #,##0.00"/>
    </dxf>
    <dxf>
      <numFmt numFmtId="172" formatCode="[$$-409]#,##0.00_ ;[Red]\-[$$-409]#,##0.00\ "/>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numFmt numFmtId="170" formatCode="[$R-1C09]#,##0.00;[Red]\-[$R-1C09]#,##0.00"/>
    </dxf>
    <dxf>
      <numFmt numFmtId="171" formatCode="[$€-2]\ #,##0.00;[Red]\-[$€-2]\ #,##0.00"/>
    </dxf>
    <dxf>
      <numFmt numFmtId="172" formatCode="[$$-409]#,##0.00_ ;[Red]\-[$$-409]#,##0.00\ "/>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numFmt numFmtId="174" formatCode="mm/dd/yyyy"/>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00B05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numFmt numFmtId="172" formatCode="[$$-409]#,##0.00_ ;[Red]\-[$$-409]#,##0.00\ "/>
    </dxf>
    <dxf>
      <numFmt numFmtId="171" formatCode="[$€-2]\ #,##0.00;[Red]\-[$€-2]\ #,##0.00"/>
    </dxf>
    <dxf>
      <numFmt numFmtId="170" formatCode="[$R-1C09]#,##0.00;[Red]\-[$R-1C09]#,##0.00"/>
    </dxf>
  </dxfs>
  <tableStyles count="0" defaultTableStyle="TableStyleMedium2" defaultPivotStyle="PivotStyleLight16"/>
  <colors>
    <mruColors>
      <color rgb="FFFF00FF"/>
      <color rgb="FF0000FF"/>
      <color rgb="FFDCC5ED"/>
      <color rgb="FFC9A6E4"/>
      <color rgb="FFFF99FF"/>
      <color rgb="FFFFC111"/>
      <color rgb="FFCC9900"/>
      <color rgb="FFDDF0FF"/>
      <color rgb="FFC9E8FF"/>
      <color rgb="FF2071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0070C0"/>
              </a:solidFill>
              <a:ln w="19050">
                <a:noFill/>
              </a:ln>
              <a:effectLst/>
            </c:spPr>
            <c:extLst>
              <c:ext xmlns:c16="http://schemas.microsoft.com/office/drawing/2014/chart" uri="{C3380CC4-5D6E-409C-BE32-E72D297353CC}">
                <c16:uniqueId val="{00000001-AF1F-4795-BC98-E2EAAC8B94E3}"/>
              </c:ext>
            </c:extLst>
          </c:dPt>
          <c:dPt>
            <c:idx val="1"/>
            <c:bubble3D val="0"/>
            <c:spPr>
              <a:solidFill>
                <a:srgbClr val="00B050"/>
              </a:solidFill>
              <a:ln w="19050">
                <a:noFill/>
              </a:ln>
              <a:effectLst/>
            </c:spPr>
            <c:extLst>
              <c:ext xmlns:c16="http://schemas.microsoft.com/office/drawing/2014/chart" uri="{C3380CC4-5D6E-409C-BE32-E72D297353CC}">
                <c16:uniqueId val="{00000002-AF1F-4795-BC98-E2EAAC8B94E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'Fuel Efficiency'!$AM$32:$AM$33</c:f>
              <c:strCache>
                <c:ptCount val="2"/>
                <c:pt idx="0">
                  <c:v>Normal</c:v>
                </c:pt>
                <c:pt idx="1">
                  <c:v>+</c:v>
                </c:pt>
              </c:strCache>
            </c:strRef>
          </c:cat>
          <c:val>
            <c:numRef>
              <c:f>'Fuel Efficiency'!$AN$32:$AN$33</c:f>
              <c:numCache>
                <c:formatCode>#,##0.0_ ;[Red]\-#,##0.0\ </c:formatCode>
                <c:ptCount val="2"/>
                <c:pt idx="0">
                  <c:v>#N/A</c:v>
                </c:pt>
                <c:pt idx="1">
                  <c:v>#N/A</c:v>
                </c:pt>
              </c:numCache>
            </c:numRef>
          </c:val>
          <c:extLst>
            <c:ext xmlns:c16="http://schemas.microsoft.com/office/drawing/2014/chart" uri="{C3380CC4-5D6E-409C-BE32-E72D297353CC}">
              <c16:uniqueId val="{00000000-AF1F-4795-BC98-E2EAAC8B94E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00B050"/>
              </a:solidFill>
              <a:ln w="19050">
                <a:noFill/>
              </a:ln>
              <a:effectLst/>
            </c:spPr>
            <c:extLst>
              <c:ext xmlns:c16="http://schemas.microsoft.com/office/drawing/2014/chart" uri="{C3380CC4-5D6E-409C-BE32-E72D297353CC}">
                <c16:uniqueId val="{00000001-B45A-480B-8826-29D37785269D}"/>
              </c:ext>
            </c:extLst>
          </c:dPt>
          <c:dPt>
            <c:idx val="1"/>
            <c:bubble3D val="0"/>
            <c:spPr>
              <a:solidFill>
                <a:srgbClr val="0070C0"/>
              </a:solidFill>
              <a:ln w="19050">
                <a:noFill/>
              </a:ln>
              <a:effectLst/>
            </c:spPr>
            <c:extLst>
              <c:ext xmlns:c16="http://schemas.microsoft.com/office/drawing/2014/chart" uri="{C3380CC4-5D6E-409C-BE32-E72D297353CC}">
                <c16:uniqueId val="{00000002-B45A-480B-8826-29D37785269D}"/>
              </c:ext>
            </c:extLst>
          </c:dPt>
          <c:dPt>
            <c:idx val="2"/>
            <c:bubble3D val="0"/>
            <c:spPr>
              <a:solidFill>
                <a:srgbClr val="FFC000"/>
              </a:solidFill>
              <a:ln w="19050">
                <a:noFill/>
              </a:ln>
              <a:effectLst/>
            </c:spPr>
            <c:extLst>
              <c:ext xmlns:c16="http://schemas.microsoft.com/office/drawing/2014/chart" uri="{C3380CC4-5D6E-409C-BE32-E72D297353CC}">
                <c16:uniqueId val="{00000003-B45A-480B-8826-29D37785269D}"/>
              </c:ext>
            </c:extLst>
          </c:dPt>
          <c:dPt>
            <c:idx val="3"/>
            <c:bubble3D val="0"/>
            <c:spPr>
              <a:solidFill>
                <a:srgbClr val="FF0000"/>
              </a:solidFill>
              <a:ln w="19050">
                <a:noFill/>
              </a:ln>
              <a:effectLst/>
            </c:spPr>
            <c:extLst>
              <c:ext xmlns:c16="http://schemas.microsoft.com/office/drawing/2014/chart" uri="{C3380CC4-5D6E-409C-BE32-E72D297353CC}">
                <c16:uniqueId val="{00000004-B45A-480B-8826-29D37785269D}"/>
              </c:ext>
            </c:extLst>
          </c:dPt>
          <c:dPt>
            <c:idx val="4"/>
            <c:bubble3D val="0"/>
            <c:spPr>
              <a:solidFill>
                <a:srgbClr val="FF00FF"/>
              </a:solidFill>
              <a:ln w="19050">
                <a:noFill/>
              </a:ln>
              <a:effectLst/>
            </c:spPr>
            <c:extLst>
              <c:ext xmlns:c16="http://schemas.microsoft.com/office/drawing/2014/chart" uri="{C3380CC4-5D6E-409C-BE32-E72D297353CC}">
                <c16:uniqueId val="{00000005-B45A-480B-8826-29D37785269D}"/>
              </c:ext>
            </c:extLst>
          </c:dPt>
          <c:dPt>
            <c:idx val="5"/>
            <c:bubble3D val="0"/>
            <c:spPr>
              <a:solidFill>
                <a:srgbClr val="7030A0"/>
              </a:solidFill>
              <a:ln w="19050">
                <a:noFill/>
              </a:ln>
              <a:effectLst/>
            </c:spPr>
            <c:extLst>
              <c:ext xmlns:c16="http://schemas.microsoft.com/office/drawing/2014/chart" uri="{C3380CC4-5D6E-409C-BE32-E72D297353CC}">
                <c16:uniqueId val="{00000006-B45A-480B-8826-29D37785269D}"/>
              </c:ext>
            </c:extLst>
          </c:dPt>
          <c:dPt>
            <c:idx val="6"/>
            <c:bubble3D val="0"/>
            <c:spPr>
              <a:solidFill>
                <a:schemeClr val="accent4">
                  <a:lumMod val="75000"/>
                </a:schemeClr>
              </a:solidFill>
              <a:ln w="19050">
                <a:noFill/>
              </a:ln>
              <a:effectLst/>
            </c:spPr>
            <c:extLst>
              <c:ext xmlns:c16="http://schemas.microsoft.com/office/drawing/2014/chart" uri="{C3380CC4-5D6E-409C-BE32-E72D297353CC}">
                <c16:uniqueId val="{00000007-B45A-480B-8826-29D37785269D}"/>
              </c:ext>
            </c:extLst>
          </c:dPt>
          <c:dPt>
            <c:idx val="7"/>
            <c:bubble3D val="0"/>
            <c:spPr>
              <a:solidFill>
                <a:schemeClr val="bg1">
                  <a:lumMod val="50000"/>
                </a:schemeClr>
              </a:solidFill>
              <a:ln w="19050">
                <a:noFill/>
              </a:ln>
              <a:effectLst/>
            </c:spPr>
            <c:extLst>
              <c:ext xmlns:c16="http://schemas.microsoft.com/office/drawing/2014/chart" uri="{C3380CC4-5D6E-409C-BE32-E72D297353CC}">
                <c16:uniqueId val="{00000008-B45A-480B-8826-29D37785269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'Fuel Efficiency'!$AM$44:$AM$51</c:f>
              <c:strCache>
                <c:ptCount val="8"/>
                <c:pt idx="7">
                  <c:v>Other</c:v>
                </c:pt>
              </c:strCache>
            </c:strRef>
          </c:cat>
          <c:val>
            <c:numRef>
              <c:f>'Fuel Efficiency'!$AN$44:$AN$51</c:f>
              <c:numCache>
                <c:formatCode>#,##0.0_ ;[Red]\-#,##0.0\ </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B45A-480B-8826-29D37785269D}"/>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'Fuel Efficiency'!$AN$56</c:f>
              <c:strCache>
                <c:ptCount val="1"/>
                <c:pt idx="0">
                  <c:v>Normal</c:v>
                </c:pt>
              </c:strCache>
            </c:strRef>
          </c:tx>
          <c:spPr>
            <a:solidFill>
              <a:srgbClr val="0070C0"/>
            </a:solidFill>
            <a:ln>
              <a:noFill/>
            </a:ln>
            <a:effectLst/>
          </c:spPr>
          <c:invertIfNegative val="0"/>
          <c:cat>
            <c:strRef>
              <c:f>'Fuel Efficiency'!$AM$57:$AM$64</c:f>
              <c:strCache>
                <c:ptCount val="8"/>
                <c:pt idx="7">
                  <c:v>Other</c:v>
                </c:pt>
              </c:strCache>
            </c:strRef>
          </c:cat>
          <c:val>
            <c:numRef>
              <c:f>'Fuel Efficiency'!$AN$57:$AN$64</c:f>
              <c:numCache>
                <c:formatCode>#,##0.00_ ;[Red]\-#,##0.00\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11E-4D4D-9EC2-34A1CBE1D471}"/>
            </c:ext>
          </c:extLst>
        </c:ser>
        <c:ser>
          <c:idx val="1"/>
          <c:order val="1"/>
          <c:tx>
            <c:strRef>
              <c:f>'Fuel Efficiency'!$AO$56</c:f>
              <c:strCache>
                <c:ptCount val="1"/>
                <c:pt idx="0">
                  <c:v>+</c:v>
                </c:pt>
              </c:strCache>
            </c:strRef>
          </c:tx>
          <c:spPr>
            <a:solidFill>
              <a:srgbClr val="00B050"/>
            </a:solidFill>
            <a:ln>
              <a:noFill/>
            </a:ln>
            <a:effectLst/>
          </c:spPr>
          <c:invertIfNegative val="0"/>
          <c:cat>
            <c:strRef>
              <c:f>'Fuel Efficiency'!$AM$57:$AM$64</c:f>
              <c:strCache>
                <c:ptCount val="8"/>
                <c:pt idx="7">
                  <c:v>Other</c:v>
                </c:pt>
              </c:strCache>
            </c:strRef>
          </c:cat>
          <c:val>
            <c:numRef>
              <c:f>'Fuel Efficiency'!$AO$57:$AO$64</c:f>
              <c:numCache>
                <c:formatCode>#,##0.00_ ;[Red]\-#,##0.00\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11E-4D4D-9EC2-34A1CBE1D471}"/>
            </c:ext>
          </c:extLst>
        </c:ser>
        <c:dLbls>
          <c:showLegendKey val="0"/>
          <c:showVal val="0"/>
          <c:showCatName val="0"/>
          <c:showSerName val="0"/>
          <c:showPercent val="0"/>
          <c:showBubbleSize val="0"/>
        </c:dLbls>
        <c:gapWidth val="30"/>
        <c:overlap val="-27"/>
        <c:axId val="1373734272"/>
        <c:axId val="1373736672"/>
      </c:barChart>
      <c:catAx>
        <c:axId val="1373734272"/>
        <c:scaling>
          <c:orientation val="minMax"/>
        </c:scaling>
        <c:delete val="0"/>
        <c:axPos val="b"/>
        <c:numFmt formatCode="General" sourceLinked="1"/>
        <c:majorTickMark val="none"/>
        <c:minorTickMark val="none"/>
        <c:tickLblPos val="nextTo"/>
        <c:spPr>
          <a:noFill/>
          <a:ln w="12700" cap="flat" cmpd="sng" algn="ctr">
            <a:solidFill>
              <a:schemeClr val="bg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373736672"/>
        <c:crosses val="autoZero"/>
        <c:auto val="1"/>
        <c:lblAlgn val="ctr"/>
        <c:lblOffset val="100"/>
        <c:noMultiLvlLbl val="0"/>
      </c:catAx>
      <c:valAx>
        <c:axId val="1373736672"/>
        <c:scaling>
          <c:orientation val="minMax"/>
          <c:min val="0"/>
        </c:scaling>
        <c:delete val="0"/>
        <c:axPos val="l"/>
        <c:majorGridlines>
          <c:spPr>
            <a:ln w="12700" cap="flat" cmpd="sng" algn="ctr">
              <a:solidFill>
                <a:schemeClr val="bg1"/>
              </a:solidFill>
              <a:round/>
            </a:ln>
            <a:effectLst/>
          </c:spPr>
        </c:majorGridlines>
        <c:numFmt formatCode="#,##0.00_ ;[Red]\-#,##0.00\ " sourceLinked="1"/>
        <c:majorTickMark val="none"/>
        <c:minorTickMark val="none"/>
        <c:tickLblPos val="nextTo"/>
        <c:spPr>
          <a:noFill/>
          <a:ln w="12700">
            <a:solidFill>
              <a:schemeClr val="bg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73734272"/>
        <c:crosses val="autoZero"/>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00B050"/>
              </a:solidFill>
              <a:ln w="19050">
                <a:noFill/>
              </a:ln>
              <a:effectLst/>
            </c:spPr>
            <c:extLst>
              <c:ext xmlns:c16="http://schemas.microsoft.com/office/drawing/2014/chart" uri="{C3380CC4-5D6E-409C-BE32-E72D297353CC}">
                <c16:uniqueId val="{00000001-67EE-498C-952F-76998A9F6C31}"/>
              </c:ext>
            </c:extLst>
          </c:dPt>
          <c:dPt>
            <c:idx val="1"/>
            <c:bubble3D val="0"/>
            <c:spPr>
              <a:solidFill>
                <a:srgbClr val="0070C0"/>
              </a:solidFill>
              <a:ln w="19050">
                <a:noFill/>
              </a:ln>
              <a:effectLst/>
            </c:spPr>
            <c:extLst>
              <c:ext xmlns:c16="http://schemas.microsoft.com/office/drawing/2014/chart" uri="{C3380CC4-5D6E-409C-BE32-E72D297353CC}">
                <c16:uniqueId val="{00000002-67EE-498C-952F-76998A9F6C31}"/>
              </c:ext>
            </c:extLst>
          </c:dPt>
          <c:dPt>
            <c:idx val="2"/>
            <c:bubble3D val="0"/>
            <c:spPr>
              <a:solidFill>
                <a:srgbClr val="FFC000"/>
              </a:solidFill>
              <a:ln w="19050">
                <a:noFill/>
              </a:ln>
              <a:effectLst/>
            </c:spPr>
            <c:extLst>
              <c:ext xmlns:c16="http://schemas.microsoft.com/office/drawing/2014/chart" uri="{C3380CC4-5D6E-409C-BE32-E72D297353CC}">
                <c16:uniqueId val="{00000003-67EE-498C-952F-76998A9F6C31}"/>
              </c:ext>
            </c:extLst>
          </c:dPt>
          <c:dPt>
            <c:idx val="3"/>
            <c:bubble3D val="0"/>
            <c:spPr>
              <a:solidFill>
                <a:srgbClr val="FF0000"/>
              </a:solidFill>
              <a:ln w="19050">
                <a:noFill/>
              </a:ln>
              <a:effectLst/>
            </c:spPr>
            <c:extLst>
              <c:ext xmlns:c16="http://schemas.microsoft.com/office/drawing/2014/chart" uri="{C3380CC4-5D6E-409C-BE32-E72D297353CC}">
                <c16:uniqueId val="{00000004-67EE-498C-952F-76998A9F6C31}"/>
              </c:ext>
            </c:extLst>
          </c:dPt>
          <c:dPt>
            <c:idx val="4"/>
            <c:bubble3D val="0"/>
            <c:spPr>
              <a:solidFill>
                <a:srgbClr val="FF00FF"/>
              </a:solidFill>
              <a:ln w="19050">
                <a:noFill/>
              </a:ln>
              <a:effectLst/>
            </c:spPr>
            <c:extLst>
              <c:ext xmlns:c16="http://schemas.microsoft.com/office/drawing/2014/chart" uri="{C3380CC4-5D6E-409C-BE32-E72D297353CC}">
                <c16:uniqueId val="{00000005-67EE-498C-952F-76998A9F6C31}"/>
              </c:ext>
            </c:extLst>
          </c:dPt>
          <c:dPt>
            <c:idx val="5"/>
            <c:bubble3D val="0"/>
            <c:spPr>
              <a:solidFill>
                <a:srgbClr val="7030A0"/>
              </a:solidFill>
              <a:ln w="19050">
                <a:noFill/>
              </a:ln>
              <a:effectLst/>
            </c:spPr>
            <c:extLst>
              <c:ext xmlns:c16="http://schemas.microsoft.com/office/drawing/2014/chart" uri="{C3380CC4-5D6E-409C-BE32-E72D297353CC}">
                <c16:uniqueId val="{00000006-67EE-498C-952F-76998A9F6C31}"/>
              </c:ext>
            </c:extLst>
          </c:dPt>
          <c:dPt>
            <c:idx val="6"/>
            <c:bubble3D val="0"/>
            <c:spPr>
              <a:solidFill>
                <a:schemeClr val="bg1">
                  <a:lumMod val="50000"/>
                </a:schemeClr>
              </a:solidFill>
              <a:ln w="19050">
                <a:noFill/>
              </a:ln>
              <a:effectLst/>
            </c:spPr>
            <c:extLst>
              <c:ext xmlns:c16="http://schemas.microsoft.com/office/drawing/2014/chart" uri="{C3380CC4-5D6E-409C-BE32-E72D297353CC}">
                <c16:uniqueId val="{00000007-67EE-498C-952F-76998A9F6C31}"/>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'Business Mileage'!$AA$52:$AA$58</c:f>
              <c:strCache>
                <c:ptCount val="7"/>
                <c:pt idx="6">
                  <c:v>Other</c:v>
                </c:pt>
              </c:strCache>
            </c:strRef>
          </c:cat>
          <c:val>
            <c:numRef>
              <c:f>'Business Mileage'!$AB$52:$AB$58</c:f>
              <c:numCache>
                <c:formatCode>0.0%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00-67EE-498C-952F-76998A9F6C3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'Business Mileage'!$AB$63</c:f>
              <c:strCache>
                <c:ptCount val="1"/>
              </c:strCache>
            </c:strRef>
          </c:tx>
          <c:spPr>
            <a:solidFill>
              <a:srgbClr val="00B050"/>
            </a:solidFill>
            <a:ln>
              <a:noFill/>
            </a:ln>
            <a:effectLst/>
          </c:spPr>
          <c:invertIfNegative val="0"/>
          <c:cat>
            <c:strRef>
              <c:f>'Business Mileage'!$AA$64:$AA$75</c:f>
            </c:strRef>
          </c:cat>
          <c:val>
            <c:numRef>
              <c:f>'Business Mileage'!$AB$64:$AB$75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9A9-42A7-923C-8E6290A28A6A}"/>
            </c:ext>
          </c:extLst>
        </c:ser>
        <c:ser>
          <c:idx val="1"/>
          <c:order val="1"/>
          <c:tx>
            <c:strRef>
              <c:f>'Business Mileage'!$AC$63</c:f>
              <c:strCache>
                <c:ptCount val="1"/>
              </c:strCache>
            </c:strRef>
          </c:tx>
          <c:spPr>
            <a:solidFill>
              <a:srgbClr val="0070C0"/>
            </a:solidFill>
            <a:ln>
              <a:noFill/>
            </a:ln>
            <a:effectLst/>
          </c:spPr>
          <c:invertIfNegative val="0"/>
          <c:cat>
            <c:strRef>
              <c:f>'Business Mileage'!$AA$64:$AA$75</c:f>
            </c:strRef>
          </c:cat>
          <c:val>
            <c:numRef>
              <c:f>'Business Mileage'!$AC$64:$AC$75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9A9-42A7-923C-8E6290A28A6A}"/>
            </c:ext>
          </c:extLst>
        </c:ser>
        <c:ser>
          <c:idx val="2"/>
          <c:order val="2"/>
          <c:tx>
            <c:strRef>
              <c:f>'Business Mileage'!$AD$63</c:f>
              <c:strCache>
                <c:ptCount val="1"/>
              </c:strCache>
            </c:strRef>
          </c:tx>
          <c:spPr>
            <a:solidFill>
              <a:srgbClr val="FFC000"/>
            </a:solidFill>
            <a:ln>
              <a:noFill/>
            </a:ln>
            <a:effectLst/>
          </c:spPr>
          <c:invertIfNegative val="0"/>
          <c:cat>
            <c:strRef>
              <c:f>'Business Mileage'!$AA$64:$AA$75</c:f>
            </c:strRef>
          </c:cat>
          <c:val>
            <c:numRef>
              <c:f>'Business Mileage'!$AD$64:$AD$75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9A9-42A7-923C-8E6290A28A6A}"/>
            </c:ext>
          </c:extLst>
        </c:ser>
        <c:ser>
          <c:idx val="3"/>
          <c:order val="3"/>
          <c:tx>
            <c:strRef>
              <c:f>'Business Mileage'!$AE$63</c:f>
              <c:strCache>
                <c:ptCount val="1"/>
              </c:strCache>
            </c:strRef>
          </c:tx>
          <c:spPr>
            <a:solidFill>
              <a:srgbClr val="FF0000"/>
            </a:solidFill>
            <a:ln>
              <a:noFill/>
            </a:ln>
            <a:effectLst/>
          </c:spPr>
          <c:invertIfNegative val="0"/>
          <c:cat>
            <c:strRef>
              <c:f>'Business Mileage'!$AA$64:$AA$75</c:f>
            </c:strRef>
          </c:cat>
          <c:val>
            <c:numRef>
              <c:f>'Business Mileage'!$AE$64:$AE$75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F9A9-42A7-923C-8E6290A28A6A}"/>
            </c:ext>
          </c:extLst>
        </c:ser>
        <c:ser>
          <c:idx val="4"/>
          <c:order val="4"/>
          <c:tx>
            <c:strRef>
              <c:f>'Business Mileage'!$AF$63</c:f>
              <c:strCache>
                <c:ptCount val="1"/>
              </c:strCache>
            </c:strRef>
          </c:tx>
          <c:spPr>
            <a:solidFill>
              <a:srgbClr val="FF00FF"/>
            </a:solidFill>
            <a:ln>
              <a:noFill/>
            </a:ln>
            <a:effectLst/>
          </c:spPr>
          <c:invertIfNegative val="0"/>
          <c:cat>
            <c:strRef>
              <c:f>'Business Mileage'!$AA$64:$AA$75</c:f>
            </c:strRef>
          </c:cat>
          <c:val>
            <c:numRef>
              <c:f>'Business Mileage'!$AF$64:$AF$75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F9A9-42A7-923C-8E6290A28A6A}"/>
            </c:ext>
          </c:extLst>
        </c:ser>
        <c:ser>
          <c:idx val="5"/>
          <c:order val="5"/>
          <c:tx>
            <c:strRef>
              <c:f>'Business Mileage'!$AG$63</c:f>
              <c:strCache>
                <c:ptCount val="1"/>
              </c:strCache>
            </c:strRef>
          </c:tx>
          <c:spPr>
            <a:solidFill>
              <a:srgbClr val="7030A0"/>
            </a:solidFill>
            <a:ln>
              <a:noFill/>
            </a:ln>
            <a:effectLst/>
          </c:spPr>
          <c:invertIfNegative val="0"/>
          <c:cat>
            <c:strRef>
              <c:f>'Business Mileage'!$AA$64:$AA$75</c:f>
            </c:strRef>
          </c:cat>
          <c:val>
            <c:numRef>
              <c:f>'Business Mileage'!$AG$64:$AG$75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F9A9-42A7-923C-8E6290A28A6A}"/>
            </c:ext>
          </c:extLst>
        </c:ser>
        <c:ser>
          <c:idx val="6"/>
          <c:order val="6"/>
          <c:tx>
            <c:strRef>
              <c:f>'Business Mileage'!$AH$63</c:f>
              <c:strCache>
                <c:ptCount val="1"/>
                <c:pt idx="0">
                  <c:v>Other</c:v>
                </c:pt>
              </c:strCache>
            </c:strRef>
          </c:tx>
          <c:spPr>
            <a:solidFill>
              <a:schemeClr val="bg1">
                <a:lumMod val="50000"/>
              </a:schemeClr>
            </a:solidFill>
            <a:ln>
              <a:noFill/>
            </a:ln>
            <a:effectLst/>
          </c:spPr>
          <c:invertIfNegative val="0"/>
          <c:cat>
            <c:strRef>
              <c:f>'Business Mileage'!$AA$64:$AA$75</c:f>
            </c:strRef>
          </c:cat>
          <c:val>
            <c:numRef>
              <c:f>'Business Mileage'!$AH$64:$AH$75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F9A9-42A7-923C-8E6290A28A6A}"/>
            </c:ext>
          </c:extLst>
        </c:ser>
        <c:dLbls>
          <c:showLegendKey val="0"/>
          <c:showVal val="0"/>
          <c:showCatName val="0"/>
          <c:showSerName val="0"/>
          <c:showPercent val="0"/>
          <c:showBubbleSize val="0"/>
        </c:dLbls>
        <c:gapWidth val="30"/>
        <c:overlap val="100"/>
        <c:axId val="1201940207"/>
        <c:axId val="1201941167"/>
      </c:barChart>
      <c:catAx>
        <c:axId val="1201940207"/>
        <c:scaling>
          <c:orientation val="minMax"/>
        </c:scaling>
        <c:delete val="0"/>
        <c:axPos val="b"/>
        <c:numFmt formatCode="General" sourceLinked="1"/>
        <c:majorTickMark val="none"/>
        <c:minorTickMark val="none"/>
        <c:tickLblPos val="nextTo"/>
        <c:spPr>
          <a:noFill/>
          <a:ln w="12700" cap="flat" cmpd="sng" algn="ctr">
            <a:solidFill>
              <a:schemeClr val="bg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201941167"/>
        <c:crosses val="autoZero"/>
        <c:auto val="1"/>
        <c:lblAlgn val="ctr"/>
        <c:lblOffset val="100"/>
        <c:noMultiLvlLbl val="0"/>
      </c:catAx>
      <c:valAx>
        <c:axId val="1201941167"/>
        <c:scaling>
          <c:orientation val="minMax"/>
          <c:min val="0"/>
        </c:scaling>
        <c:delete val="0"/>
        <c:axPos val="l"/>
        <c:majorGridlines>
          <c:spPr>
            <a:ln w="12700" cap="flat" cmpd="sng" algn="ctr">
              <a:solidFill>
                <a:schemeClr val="bg1"/>
              </a:solidFill>
              <a:round/>
            </a:ln>
            <a:effectLst/>
          </c:spPr>
        </c:majorGridlines>
        <c:numFmt formatCode="#,##0_ ;[Red]\-#,##0\ "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01940207"/>
        <c:crosses val="autoZero"/>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spreadsheetsolutions.biz/terms-conditions/" TargetMode="External"/><Relationship Id="rId2" Type="http://schemas.openxmlformats.org/officeDocument/2006/relationships/image" Target="../media/image8.jpeg"/><Relationship Id="rId1" Type="http://schemas.openxmlformats.org/officeDocument/2006/relationships/hyperlink" Target="https://spreadsheetsolutions.biz/" TargetMode="External"/><Relationship Id="rId6" Type="http://schemas.openxmlformats.org/officeDocument/2006/relationships/image" Target="../media/image10.jpeg"/><Relationship Id="rId5" Type="http://schemas.openxmlformats.org/officeDocument/2006/relationships/hyperlink" Target="https://spreadsheetsolutions.biz/how-to-not-ruin-your-spreadsheet/" TargetMode="External"/><Relationship Id="rId4"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52894</xdr:colOff>
      <xdr:row>87</xdr:row>
      <xdr:rowOff>25581</xdr:rowOff>
    </xdr:from>
    <xdr:to>
      <xdr:col>20</xdr:col>
      <xdr:colOff>133350</xdr:colOff>
      <xdr:row>92</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CE71698F-5E5B-49B1-9ED4-ECBBEE91D2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3394" y="8026581"/>
          <a:ext cx="3699956" cy="1088844"/>
        </a:xfrm>
        <a:prstGeom prst="rect">
          <a:avLst/>
        </a:prstGeom>
      </xdr:spPr>
    </xdr:pic>
    <xdr:clientData/>
  </xdr:twoCellAnchor>
  <xdr:twoCellAnchor editAs="oneCell">
    <xdr:from>
      <xdr:col>0</xdr:col>
      <xdr:colOff>180975</xdr:colOff>
      <xdr:row>82</xdr:row>
      <xdr:rowOff>92208</xdr:rowOff>
    </xdr:from>
    <xdr:to>
      <xdr:col>21</xdr:col>
      <xdr:colOff>9525</xdr:colOff>
      <xdr:row>85</xdr:row>
      <xdr:rowOff>90993</xdr:rowOff>
    </xdr:to>
    <xdr:pic>
      <xdr:nvPicPr>
        <xdr:cNvPr id="3" name="Picture 2">
          <a:hlinkClick xmlns:r="http://schemas.openxmlformats.org/officeDocument/2006/relationships" r:id="rId3"/>
          <a:extLst>
            <a:ext uri="{FF2B5EF4-FFF2-40B4-BE49-F238E27FC236}">
              <a16:creationId xmlns:a16="http://schemas.microsoft.com/office/drawing/2014/main" id="{F72AC890-BB3E-404B-817B-9F2C7DE241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975" y="7140708"/>
          <a:ext cx="3829050" cy="570285"/>
        </a:xfrm>
        <a:prstGeom prst="rect">
          <a:avLst/>
        </a:prstGeom>
      </xdr:spPr>
    </xdr:pic>
    <xdr:clientData/>
  </xdr:twoCellAnchor>
  <xdr:twoCellAnchor editAs="oneCell">
    <xdr:from>
      <xdr:col>0</xdr:col>
      <xdr:colOff>180974</xdr:colOff>
      <xdr:row>79</xdr:row>
      <xdr:rowOff>108567</xdr:rowOff>
    </xdr:from>
    <xdr:to>
      <xdr:col>21</xdr:col>
      <xdr:colOff>9525</xdr:colOff>
      <xdr:row>81</xdr:row>
      <xdr:rowOff>188471</xdr:rowOff>
    </xdr:to>
    <xdr:pic>
      <xdr:nvPicPr>
        <xdr:cNvPr id="4" name="Picture 3">
          <a:hlinkClick xmlns:r="http://schemas.openxmlformats.org/officeDocument/2006/relationships" r:id="rId5"/>
          <a:extLst>
            <a:ext uri="{FF2B5EF4-FFF2-40B4-BE49-F238E27FC236}">
              <a16:creationId xmlns:a16="http://schemas.microsoft.com/office/drawing/2014/main" id="{3926EEC5-13B8-4377-BA92-F007EDE68E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0974" y="6585567"/>
          <a:ext cx="3829051" cy="4609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29</xdr:row>
      <xdr:rowOff>190499</xdr:rowOff>
    </xdr:from>
    <xdr:to>
      <xdr:col>15</xdr:col>
      <xdr:colOff>0</xdr:colOff>
      <xdr:row>39</xdr:row>
      <xdr:rowOff>9525</xdr:rowOff>
    </xdr:to>
    <xdr:graphicFrame macro="">
      <xdr:nvGraphicFramePr>
        <xdr:cNvPr id="2" name="Chart 1">
          <a:extLst>
            <a:ext uri="{FF2B5EF4-FFF2-40B4-BE49-F238E27FC236}">
              <a16:creationId xmlns:a16="http://schemas.microsoft.com/office/drawing/2014/main" id="{303A90A4-9827-DCAE-CE2A-C4E9804F10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42</xdr:row>
      <xdr:rowOff>4762</xdr:rowOff>
    </xdr:from>
    <xdr:to>
      <xdr:col>15</xdr:col>
      <xdr:colOff>0</xdr:colOff>
      <xdr:row>51</xdr:row>
      <xdr:rowOff>0</xdr:rowOff>
    </xdr:to>
    <xdr:graphicFrame macro="">
      <xdr:nvGraphicFramePr>
        <xdr:cNvPr id="6" name="Chart 5">
          <a:extLst>
            <a:ext uri="{FF2B5EF4-FFF2-40B4-BE49-F238E27FC236}">
              <a16:creationId xmlns:a16="http://schemas.microsoft.com/office/drawing/2014/main" id="{D6E66E14-BFA1-76DE-54C3-E5C51DF5D8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56</xdr:row>
      <xdr:rowOff>4762</xdr:rowOff>
    </xdr:from>
    <xdr:to>
      <xdr:col>21</xdr:col>
      <xdr:colOff>0</xdr:colOff>
      <xdr:row>68</xdr:row>
      <xdr:rowOff>0</xdr:rowOff>
    </xdr:to>
    <xdr:graphicFrame macro="">
      <xdr:nvGraphicFramePr>
        <xdr:cNvPr id="7" name="Chart 6">
          <a:extLst>
            <a:ext uri="{FF2B5EF4-FFF2-40B4-BE49-F238E27FC236}">
              <a16:creationId xmlns:a16="http://schemas.microsoft.com/office/drawing/2014/main" id="{52E11F93-2892-76BF-F3B0-A9375EAC3C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50</xdr:row>
      <xdr:rowOff>4762</xdr:rowOff>
    </xdr:from>
    <xdr:to>
      <xdr:col>15</xdr:col>
      <xdr:colOff>0</xdr:colOff>
      <xdr:row>59</xdr:row>
      <xdr:rowOff>0</xdr:rowOff>
    </xdr:to>
    <xdr:graphicFrame macro="">
      <xdr:nvGraphicFramePr>
        <xdr:cNvPr id="2" name="Chart 1">
          <a:extLst>
            <a:ext uri="{FF2B5EF4-FFF2-40B4-BE49-F238E27FC236}">
              <a16:creationId xmlns:a16="http://schemas.microsoft.com/office/drawing/2014/main" id="{9D005D5D-3A86-7F00-88B7-25A59D5A21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63</xdr:row>
      <xdr:rowOff>0</xdr:rowOff>
    </xdr:from>
    <xdr:to>
      <xdr:col>21</xdr:col>
      <xdr:colOff>0</xdr:colOff>
      <xdr:row>74</xdr:row>
      <xdr:rowOff>190499</xdr:rowOff>
    </xdr:to>
    <xdr:graphicFrame macro="">
      <xdr:nvGraphicFramePr>
        <xdr:cNvPr id="3" name="Chart 2">
          <a:extLst>
            <a:ext uri="{FF2B5EF4-FFF2-40B4-BE49-F238E27FC236}">
              <a16:creationId xmlns:a16="http://schemas.microsoft.com/office/drawing/2014/main" id="{492C0AA1-AE59-2B65-F204-45B33F24D4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4">
  <rv s="0">
    <v>0</v>
    <v>5</v>
  </rv>
  <rv s="0">
    <v>1</v>
    <v>5</v>
  </rv>
  <rv s="0">
    <v>2</v>
    <v>5</v>
  </rv>
  <rv s="0">
    <v>3</v>
    <v>5</v>
  </rv>
  <rv s="0">
    <v>0</v>
    <v>4</v>
  </rv>
  <rv s="0">
    <v>1</v>
    <v>4</v>
  </rv>
  <rv s="0">
    <v>2</v>
    <v>4</v>
  </rv>
  <rv s="0">
    <v>3</v>
    <v>4</v>
  </rv>
  <rv s="0">
    <v>4</v>
    <v>4</v>
  </rv>
  <rv s="0">
    <v>5</v>
    <v>4</v>
  </rv>
  <rv s="0">
    <v>6</v>
    <v>4</v>
  </rv>
  <rv s="0">
    <v>4</v>
    <v>5</v>
  </rv>
  <rv s="0">
    <v>5</v>
    <v>5</v>
  </rv>
  <rv s="0">
    <v>6</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preadsheetsolutions.biz/contact-u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E2E58-E704-4D5E-A622-C46DE1993E41}">
  <sheetPr>
    <tabColor theme="1"/>
  </sheetPr>
  <dimension ref="A1:AL96"/>
  <sheetViews>
    <sheetView showRowColHeaders="0" tabSelected="1" zoomScaleNormal="100" workbookViewId="0">
      <pane ySplit="3" topLeftCell="A4" activePane="bottomLeft" state="frozen"/>
      <selection pane="bottomLeft"/>
    </sheetView>
  </sheetViews>
  <sheetFormatPr defaultColWidth="0" defaultRowHeight="15" customHeight="1" zeroHeight="1" x14ac:dyDescent="0.25"/>
  <cols>
    <col min="1" max="22" width="2.85546875" style="1" customWidth="1"/>
    <col min="23" max="26" width="2.85546875" style="1" hidden="1" customWidth="1"/>
    <col min="27" max="27" width="8.5703125" style="1" hidden="1" customWidth="1"/>
    <col min="28" max="28" width="4.28515625" style="1" hidden="1" customWidth="1"/>
    <col min="29" max="29" width="2.85546875" style="1" hidden="1" customWidth="1"/>
    <col min="30" max="32" width="11.42578125" style="1" hidden="1" customWidth="1"/>
    <col min="33" max="33" width="2.85546875" style="1" hidden="1" customWidth="1"/>
    <col min="34" max="34" width="11.42578125" style="1" hidden="1" customWidth="1"/>
    <col min="35" max="35" width="37.140625" style="1" hidden="1" customWidth="1"/>
    <col min="36" max="38" width="7.140625" style="1" hidden="1" customWidth="1"/>
    <col min="39" max="16384" width="2.85546875" style="1" hidden="1"/>
  </cols>
  <sheetData>
    <row r="1" spans="1:38" ht="15" customHeight="1" x14ac:dyDescent="0.25">
      <c r="A1" s="21"/>
      <c r="B1" s="21"/>
      <c r="C1" s="21"/>
      <c r="D1" s="21"/>
      <c r="E1" s="21"/>
      <c r="F1" s="21"/>
      <c r="G1" s="172" t="s">
        <v>24</v>
      </c>
      <c r="H1" s="172"/>
      <c r="I1" s="172"/>
      <c r="J1" s="172"/>
      <c r="K1" s="172"/>
      <c r="L1" s="172"/>
      <c r="M1" s="172"/>
      <c r="N1" s="172"/>
      <c r="O1" s="172"/>
      <c r="P1" s="172"/>
      <c r="Q1" s="21"/>
      <c r="R1" s="21"/>
      <c r="S1" s="21"/>
      <c r="T1" s="21"/>
      <c r="U1" s="21"/>
      <c r="V1" s="21"/>
    </row>
    <row r="2" spans="1:38" ht="15" customHeight="1" x14ac:dyDescent="0.25">
      <c r="A2" s="21"/>
      <c r="B2" s="21"/>
      <c r="C2" s="21"/>
      <c r="D2" s="21"/>
      <c r="E2" s="21"/>
      <c r="F2" s="21"/>
      <c r="G2" s="172"/>
      <c r="H2" s="172"/>
      <c r="I2" s="172"/>
      <c r="J2" s="172"/>
      <c r="K2" s="172"/>
      <c r="L2" s="172"/>
      <c r="M2" s="172"/>
      <c r="N2" s="172"/>
      <c r="O2" s="172"/>
      <c r="P2" s="172"/>
      <c r="Q2" s="173" t="s">
        <v>154</v>
      </c>
      <c r="R2" s="173"/>
      <c r="S2" s="173"/>
      <c r="T2" s="173"/>
      <c r="U2" s="173"/>
      <c r="V2" s="21"/>
    </row>
    <row r="3" spans="1:38" ht="15" customHeight="1" x14ac:dyDescent="0.25">
      <c r="A3" s="21"/>
      <c r="B3" s="174" t="str">
        <f>IF($AA$8=0, "", "Please complete all fields below correctly")</f>
        <v>Please complete all fields below correctly</v>
      </c>
      <c r="C3" s="174"/>
      <c r="D3" s="174"/>
      <c r="E3" s="174"/>
      <c r="F3" s="174"/>
      <c r="G3" s="174"/>
      <c r="H3" s="174"/>
      <c r="I3" s="174"/>
      <c r="J3" s="174"/>
      <c r="K3" s="174"/>
      <c r="L3" s="174"/>
      <c r="M3" s="174"/>
      <c r="N3" s="174"/>
      <c r="O3" s="174"/>
      <c r="P3" s="174"/>
      <c r="Q3" s="174"/>
      <c r="R3" s="174"/>
      <c r="S3" s="174"/>
      <c r="T3" s="174"/>
      <c r="U3" s="174"/>
      <c r="V3" s="21"/>
    </row>
    <row r="4" spans="1:38" ht="15" customHeight="1" x14ac:dyDescent="0.25">
      <c r="A4" s="21"/>
      <c r="B4" s="251" t="s">
        <v>30</v>
      </c>
      <c r="C4" s="252"/>
      <c r="D4" s="252"/>
      <c r="E4" s="252"/>
      <c r="F4" s="252"/>
      <c r="G4" s="252"/>
      <c r="H4" s="252"/>
      <c r="I4" s="252"/>
      <c r="J4" s="252"/>
      <c r="K4" s="252"/>
      <c r="L4" s="252"/>
      <c r="M4" s="252"/>
      <c r="N4" s="252"/>
      <c r="O4" s="252"/>
      <c r="P4" s="252"/>
      <c r="Q4" s="252"/>
      <c r="R4" s="252"/>
      <c r="S4" s="252"/>
      <c r="T4" s="252"/>
      <c r="U4" s="253"/>
      <c r="V4" s="21"/>
      <c r="AF4" s="9"/>
    </row>
    <row r="5" spans="1:38" ht="15" customHeight="1" x14ac:dyDescent="0.25">
      <c r="A5" s="21"/>
      <c r="B5" s="21"/>
      <c r="C5" s="21"/>
      <c r="D5" s="21"/>
      <c r="E5" s="21"/>
      <c r="F5" s="21"/>
      <c r="G5" s="21"/>
      <c r="H5" s="21"/>
      <c r="I5" s="21"/>
      <c r="J5" s="21"/>
      <c r="K5" s="21"/>
      <c r="L5" s="21"/>
      <c r="M5" s="21"/>
      <c r="N5" s="21"/>
      <c r="O5" s="21"/>
      <c r="P5" s="21"/>
      <c r="Q5" s="21"/>
      <c r="R5" s="21"/>
      <c r="S5" s="21"/>
      <c r="T5" s="21"/>
      <c r="U5" s="21"/>
      <c r="V5" s="21"/>
      <c r="AA5" s="10" t="s">
        <v>7</v>
      </c>
      <c r="AF5" s="10" t="s">
        <v>38</v>
      </c>
    </row>
    <row r="6" spans="1:38" ht="15" customHeight="1" x14ac:dyDescent="0.25">
      <c r="A6" s="21"/>
      <c r="B6" s="208" t="s">
        <v>25</v>
      </c>
      <c r="C6" s="209"/>
      <c r="D6" s="209"/>
      <c r="E6" s="209"/>
      <c r="F6" s="209"/>
      <c r="G6" s="209"/>
      <c r="H6" s="210"/>
      <c r="I6" s="195"/>
      <c r="J6" s="196"/>
      <c r="K6" s="196"/>
      <c r="L6" s="196"/>
      <c r="M6" s="196"/>
      <c r="N6" s="196"/>
      <c r="O6" s="196"/>
      <c r="P6" s="196"/>
      <c r="Q6" s="196"/>
      <c r="R6" s="196"/>
      <c r="S6" s="196"/>
      <c r="T6" s="197"/>
      <c r="U6" s="194" t="str">
        <f>IF($I6="", "", $AA$5)</f>
        <v/>
      </c>
      <c r="V6" s="21"/>
      <c r="AA6" s="11" t="s">
        <v>8</v>
      </c>
      <c r="AD6" s="9" t="str">
        <f>IF($J$12="", "", IFERROR(INDEX($AB$11:$AB$22, MATCH($J$12, $AA$11:$AA$22, 0)), ""))</f>
        <v/>
      </c>
      <c r="AF6" s="11" t="s">
        <v>42</v>
      </c>
      <c r="AI6" s="9" t="str">
        <f>IF($I$6="", "", $I$6)</f>
        <v/>
      </c>
    </row>
    <row r="7" spans="1:38" ht="15" customHeight="1" x14ac:dyDescent="0.25">
      <c r="A7" s="21"/>
      <c r="B7" s="211"/>
      <c r="C7" s="212"/>
      <c r="D7" s="212"/>
      <c r="E7" s="212"/>
      <c r="F7" s="212"/>
      <c r="G7" s="212"/>
      <c r="H7" s="213"/>
      <c r="I7" s="198"/>
      <c r="J7" s="199"/>
      <c r="K7" s="199"/>
      <c r="L7" s="199"/>
      <c r="M7" s="199"/>
      <c r="N7" s="199"/>
      <c r="O7" s="199"/>
      <c r="P7" s="199"/>
      <c r="Q7" s="199"/>
      <c r="R7" s="199"/>
      <c r="S7" s="199"/>
      <c r="T7" s="200"/>
      <c r="U7" s="194"/>
      <c r="V7" s="21"/>
      <c r="AF7" s="9" t="str">
        <f>IF($G$20=$AF$6, $AF$6, $AF$5)</f>
        <v>Miles</v>
      </c>
      <c r="AI7" s="9" t="str">
        <f>IF(AI6="", "", IF(AND($AI$8="", $AI$10=""), "", " | "))</f>
        <v/>
      </c>
    </row>
    <row r="8" spans="1:38" ht="15" customHeight="1" x14ac:dyDescent="0.25">
      <c r="A8" s="21"/>
      <c r="B8" s="207" t="s">
        <v>52</v>
      </c>
      <c r="C8" s="207"/>
      <c r="D8" s="207"/>
      <c r="E8" s="207"/>
      <c r="F8" s="207"/>
      <c r="G8" s="207"/>
      <c r="H8" s="207"/>
      <c r="I8" s="21"/>
      <c r="J8" s="21"/>
      <c r="K8" s="21"/>
      <c r="L8" s="21"/>
      <c r="M8" s="21"/>
      <c r="N8" s="21"/>
      <c r="O8" s="21"/>
      <c r="P8" s="21"/>
      <c r="Q8" s="21"/>
      <c r="R8" s="21"/>
      <c r="S8" s="21"/>
      <c r="T8" s="21"/>
      <c r="U8" s="21"/>
      <c r="V8" s="21"/>
      <c r="AA8" s="9">
        <f>COUNTIF($U$6:$U$66, $AA$6)+COUNTIF($M$12:$M$13, $AA$6)+COUNTIF($K$17:$K$24, $AA$6)+COUNTIF($G$34:$G$35, $AA$6)+COUNTIF($O$34:$O$35, $AA$6)</f>
        <v>4</v>
      </c>
      <c r="AD8" s="9" t="str">
        <f>IFERROR(IF($R$12="", "", IF(OR(ISNUMBER($R$12)=FALSE, $R$12&lt;1900, NOT(ROUND($R$12, 0)=$R$12)), "", $R$12)), "")</f>
        <v/>
      </c>
      <c r="AF8" s="9" t="str">
        <f>IF($G$20=$AF$6, $AF$6, "Mile")</f>
        <v>Mile</v>
      </c>
      <c r="AI8" s="9" t="str">
        <f>IF($P$17="", "", $P$17)</f>
        <v/>
      </c>
    </row>
    <row r="9" spans="1:38" ht="15" customHeight="1" x14ac:dyDescent="0.25">
      <c r="A9" s="21"/>
      <c r="B9" s="208" t="s">
        <v>53</v>
      </c>
      <c r="C9" s="209"/>
      <c r="D9" s="209"/>
      <c r="E9" s="209"/>
      <c r="F9" s="209"/>
      <c r="G9" s="209"/>
      <c r="H9" s="210"/>
      <c r="I9" s="195"/>
      <c r="J9" s="196"/>
      <c r="K9" s="196"/>
      <c r="L9" s="196"/>
      <c r="M9" s="196"/>
      <c r="N9" s="196"/>
      <c r="O9" s="196"/>
      <c r="P9" s="196"/>
      <c r="Q9" s="196"/>
      <c r="R9" s="196"/>
      <c r="S9" s="196"/>
      <c r="T9" s="197"/>
      <c r="U9" s="194" t="str">
        <f>IF($I9="", "", $AA$5)</f>
        <v/>
      </c>
      <c r="V9" s="21"/>
      <c r="AI9" s="9" t="str">
        <f>IF(AI8="", "", IF($AI$10="", "", " | "))</f>
        <v/>
      </c>
    </row>
    <row r="10" spans="1:38" ht="15" customHeight="1" x14ac:dyDescent="0.25">
      <c r="A10" s="21"/>
      <c r="B10" s="211"/>
      <c r="C10" s="212"/>
      <c r="D10" s="212"/>
      <c r="E10" s="212"/>
      <c r="F10" s="212"/>
      <c r="G10" s="212"/>
      <c r="H10" s="213"/>
      <c r="I10" s="198"/>
      <c r="J10" s="199"/>
      <c r="K10" s="199"/>
      <c r="L10" s="199"/>
      <c r="M10" s="199"/>
      <c r="N10" s="199"/>
      <c r="O10" s="199"/>
      <c r="P10" s="199"/>
      <c r="Q10" s="199"/>
      <c r="R10" s="199"/>
      <c r="S10" s="199"/>
      <c r="T10" s="200"/>
      <c r="U10" s="194"/>
      <c r="V10" s="21"/>
      <c r="AA10" s="14"/>
      <c r="AI10" s="9" t="str">
        <f>IF($I$9="", "", $I$9)</f>
        <v/>
      </c>
    </row>
    <row r="11" spans="1:38" ht="15" customHeight="1" x14ac:dyDescent="0.25">
      <c r="A11" s="21"/>
      <c r="B11" s="21"/>
      <c r="C11" s="21"/>
      <c r="D11" s="21"/>
      <c r="E11" s="21"/>
      <c r="F11" s="21"/>
      <c r="G11" s="21"/>
      <c r="H11" s="21"/>
      <c r="I11" s="21"/>
      <c r="J11" s="21"/>
      <c r="K11" s="21"/>
      <c r="L11" s="21"/>
      <c r="M11" s="21"/>
      <c r="N11" s="21"/>
      <c r="O11" s="21"/>
      <c r="P11" s="21"/>
      <c r="Q11" s="21"/>
      <c r="R11" s="21"/>
      <c r="S11" s="21"/>
      <c r="T11" s="21"/>
      <c r="U11" s="21"/>
      <c r="V11" s="21"/>
      <c r="AA11" s="10" t="s">
        <v>10</v>
      </c>
      <c r="AB11" s="10">
        <v>1</v>
      </c>
      <c r="AD11" s="18" t="str">
        <f>IF(OR($AD$8="", $AD$6=""), "", IFERROR(DATE($AD$8, $AD$6, 1), ""))</f>
        <v/>
      </c>
      <c r="AE11" s="15" t="str">
        <f>IF(AD11="", "", IFERROR(DATE(YEAR(AD11), MONTH(AD11)+1, DAY(AD11)-1), ""))</f>
        <v/>
      </c>
      <c r="AF11" s="10" t="str">
        <f>IF(AD11="", "", IFERROR(TEXT(AD11, "mmm yyyy"), ""))</f>
        <v/>
      </c>
    </row>
    <row r="12" spans="1:38" ht="15" customHeight="1" x14ac:dyDescent="0.25">
      <c r="A12" s="21"/>
      <c r="B12" s="248" t="s">
        <v>46</v>
      </c>
      <c r="C12" s="248"/>
      <c r="D12" s="248"/>
      <c r="E12" s="248"/>
      <c r="F12" s="208" t="s">
        <v>27</v>
      </c>
      <c r="G12" s="209"/>
      <c r="H12" s="209"/>
      <c r="I12" s="210"/>
      <c r="J12" s="195"/>
      <c r="K12" s="196"/>
      <c r="L12" s="197"/>
      <c r="M12" s="194" t="str">
        <f>IF(J12="", $AA$6, IF($AD$6="", $AA$6, $AA$5))</f>
        <v>✕</v>
      </c>
      <c r="N12" s="21"/>
      <c r="O12" s="208" t="s">
        <v>26</v>
      </c>
      <c r="P12" s="209"/>
      <c r="Q12" s="210"/>
      <c r="R12" s="264"/>
      <c r="S12" s="265"/>
      <c r="T12" s="266"/>
      <c r="U12" s="194" t="str">
        <f>IF($R$12="", $AA$6, IF($AD$8="", $AA$6, $AA$5))</f>
        <v>✕</v>
      </c>
      <c r="V12" s="21"/>
      <c r="AA12" s="13" t="s">
        <v>11</v>
      </c>
      <c r="AB12" s="13">
        <v>2</v>
      </c>
      <c r="AD12" s="18" t="str">
        <f>IF(AD11="", "", IFERROR(DATE(YEAR(AD11), MONTH(AD11)+1, 1), ""))</f>
        <v/>
      </c>
      <c r="AE12" s="16" t="str">
        <f>IF(AD12="", "", IFERROR(DATE(YEAR(AD12), MONTH(AD12)+1, DAY(AD12)-1), ""))</f>
        <v/>
      </c>
      <c r="AF12" s="13" t="str">
        <f t="shared" ref="AF12:AF22" si="0">IF(AD12="", "", IFERROR(TEXT(AD12, "mmm yyyy"), ""))</f>
        <v/>
      </c>
    </row>
    <row r="13" spans="1:38" ht="15" customHeight="1" x14ac:dyDescent="0.25">
      <c r="A13" s="21"/>
      <c r="B13" s="248"/>
      <c r="C13" s="248"/>
      <c r="D13" s="248"/>
      <c r="E13" s="248"/>
      <c r="F13" s="211"/>
      <c r="G13" s="212"/>
      <c r="H13" s="212"/>
      <c r="I13" s="213"/>
      <c r="J13" s="198"/>
      <c r="K13" s="199"/>
      <c r="L13" s="200"/>
      <c r="M13" s="194"/>
      <c r="N13" s="21"/>
      <c r="O13" s="211"/>
      <c r="P13" s="212"/>
      <c r="Q13" s="213"/>
      <c r="R13" s="267"/>
      <c r="S13" s="268"/>
      <c r="T13" s="269"/>
      <c r="U13" s="194"/>
      <c r="V13" s="21"/>
      <c r="AA13" s="13" t="s">
        <v>12</v>
      </c>
      <c r="AB13" s="13">
        <v>3</v>
      </c>
      <c r="AD13" s="19" t="str">
        <f t="shared" ref="AD13:AD22" si="1">IF(AD12="", "", IFERROR(DATE(YEAR(AD12), MONTH(AD12)+1, 1), ""))</f>
        <v/>
      </c>
      <c r="AE13" s="16" t="str">
        <f t="shared" ref="AE13:AE22" si="2">IF(AD13="", "", IFERROR(DATE(YEAR(AD13), MONTH(AD13)+1, DAY(AD13)-1), ""))</f>
        <v/>
      </c>
      <c r="AF13" s="13" t="str">
        <f t="shared" si="0"/>
        <v/>
      </c>
    </row>
    <row r="14" spans="1:38" ht="15" customHeight="1" x14ac:dyDescent="0.25">
      <c r="A14" s="21"/>
      <c r="B14" s="21"/>
      <c r="C14" s="21"/>
      <c r="D14" s="21"/>
      <c r="E14" s="21"/>
      <c r="F14" s="21"/>
      <c r="G14" s="21"/>
      <c r="H14" s="21"/>
      <c r="I14" s="21"/>
      <c r="J14" s="21"/>
      <c r="K14" s="21"/>
      <c r="L14" s="21"/>
      <c r="M14" s="21"/>
      <c r="N14" s="21"/>
      <c r="O14" s="21"/>
      <c r="P14" s="21"/>
      <c r="Q14" s="21"/>
      <c r="R14" s="21"/>
      <c r="S14" s="21"/>
      <c r="T14" s="21"/>
      <c r="U14" s="21"/>
      <c r="V14" s="21"/>
      <c r="AA14" s="13" t="s">
        <v>13</v>
      </c>
      <c r="AB14" s="13">
        <v>4</v>
      </c>
      <c r="AD14" s="19" t="str">
        <f t="shared" si="1"/>
        <v/>
      </c>
      <c r="AE14" s="16" t="str">
        <f t="shared" si="2"/>
        <v/>
      </c>
      <c r="AF14" s="13" t="str">
        <f t="shared" si="0"/>
        <v/>
      </c>
      <c r="AI14" s="9">
        <v>50</v>
      </c>
    </row>
    <row r="15" spans="1:38" ht="15" customHeight="1" x14ac:dyDescent="0.25">
      <c r="A15" s="21"/>
      <c r="B15" s="270" t="s">
        <v>28</v>
      </c>
      <c r="C15" s="271"/>
      <c r="D15" s="271"/>
      <c r="E15" s="271"/>
      <c r="F15" s="271"/>
      <c r="G15" s="271"/>
      <c r="H15" s="272"/>
      <c r="I15" s="273" t="str">
        <f>IF(OR($AF$11="", $AF$22=""), "", CONCATENATE($AF$11, " - ", $AF$22))</f>
        <v/>
      </c>
      <c r="J15" s="274"/>
      <c r="K15" s="274"/>
      <c r="L15" s="274"/>
      <c r="M15" s="274"/>
      <c r="N15" s="274"/>
      <c r="O15" s="274"/>
      <c r="P15" s="274"/>
      <c r="Q15" s="274"/>
      <c r="R15" s="274"/>
      <c r="S15" s="274"/>
      <c r="T15" s="275"/>
      <c r="U15" s="21"/>
      <c r="V15" s="21"/>
      <c r="AA15" s="13" t="s">
        <v>14</v>
      </c>
      <c r="AB15" s="13">
        <v>5</v>
      </c>
      <c r="AD15" s="19" t="str">
        <f t="shared" si="1"/>
        <v/>
      </c>
      <c r="AE15" s="16" t="str">
        <f t="shared" si="2"/>
        <v/>
      </c>
      <c r="AF15" s="13" t="str">
        <f t="shared" si="0"/>
        <v/>
      </c>
    </row>
    <row r="16" spans="1:38" ht="15" customHeight="1" x14ac:dyDescent="0.25">
      <c r="A16" s="21"/>
      <c r="B16" s="207" t="s">
        <v>35</v>
      </c>
      <c r="C16" s="207"/>
      <c r="D16" s="207"/>
      <c r="E16" s="207"/>
      <c r="F16" s="21"/>
      <c r="G16" s="21"/>
      <c r="H16" s="21"/>
      <c r="I16" s="21"/>
      <c r="J16" s="21"/>
      <c r="K16" s="21"/>
      <c r="L16" s="21"/>
      <c r="M16" s="207" t="s">
        <v>52</v>
      </c>
      <c r="N16" s="207"/>
      <c r="O16" s="207"/>
      <c r="P16" s="21"/>
      <c r="Q16" s="21"/>
      <c r="R16" s="21"/>
      <c r="S16" s="21"/>
      <c r="T16" s="21"/>
      <c r="U16" s="21"/>
      <c r="V16" s="21"/>
      <c r="AA16" s="13" t="s">
        <v>15</v>
      </c>
      <c r="AB16" s="13">
        <v>6</v>
      </c>
      <c r="AD16" s="19" t="str">
        <f t="shared" si="1"/>
        <v/>
      </c>
      <c r="AE16" s="16" t="str">
        <f t="shared" si="2"/>
        <v/>
      </c>
      <c r="AF16" s="13" t="str">
        <f t="shared" si="0"/>
        <v/>
      </c>
      <c r="AI16" s="2" t="str">
        <f>CONCATENATE($AI$6, $AI$7, $AI$8, $AI$9, $AI$10)</f>
        <v/>
      </c>
      <c r="AJ16" s="10" t="str">
        <f>IF($AI16="", "", IF(LEN(AI16)&gt;$AI$14, "", LEN($AI16)))</f>
        <v/>
      </c>
      <c r="AK16" s="10">
        <v>1</v>
      </c>
      <c r="AL16" s="10" t="str">
        <f>IF($AJ16="", "", $AK16)</f>
        <v/>
      </c>
    </row>
    <row r="17" spans="1:38" ht="15" customHeight="1" x14ac:dyDescent="0.25">
      <c r="A17" s="21"/>
      <c r="B17" s="208" t="s">
        <v>34</v>
      </c>
      <c r="C17" s="209"/>
      <c r="D17" s="209"/>
      <c r="E17" s="210"/>
      <c r="F17" s="214"/>
      <c r="G17" s="215"/>
      <c r="H17" s="215"/>
      <c r="I17" s="215"/>
      <c r="J17" s="216"/>
      <c r="K17" s="194" t="str">
        <f>IF(F17="", $AA$6, IF(ISNUMBER(F17)=FALSE, $AA$6, $AA$5))</f>
        <v>✕</v>
      </c>
      <c r="L17" s="21"/>
      <c r="M17" s="208" t="s">
        <v>51</v>
      </c>
      <c r="N17" s="209"/>
      <c r="O17" s="210"/>
      <c r="P17" s="195"/>
      <c r="Q17" s="196"/>
      <c r="R17" s="196"/>
      <c r="S17" s="196"/>
      <c r="T17" s="197"/>
      <c r="U17" s="194" t="str">
        <f>IF(P17="", $AA$6, $AA$5)</f>
        <v>✕</v>
      </c>
      <c r="V17" s="21"/>
      <c r="AA17" s="13" t="s">
        <v>16</v>
      </c>
      <c r="AB17" s="13">
        <v>7</v>
      </c>
      <c r="AD17" s="19" t="str">
        <f t="shared" si="1"/>
        <v/>
      </c>
      <c r="AE17" s="16" t="str">
        <f t="shared" si="2"/>
        <v/>
      </c>
      <c r="AF17" s="13" t="str">
        <f t="shared" si="0"/>
        <v/>
      </c>
      <c r="AI17" s="24" t="str">
        <f>CONCATENATE($AI$6, $AI$7, $AI$8)</f>
        <v/>
      </c>
      <c r="AJ17" s="13" t="str">
        <f t="shared" ref="AJ17:AJ22" si="3">IF($AI17="", "", IF(LEN(AI17)&gt;$AI$14, "", LEN($AI17)))</f>
        <v/>
      </c>
      <c r="AK17" s="13">
        <v>2</v>
      </c>
      <c r="AL17" s="13" t="str">
        <f t="shared" ref="AL17:AL22" si="4">IF($AJ17="", "", $AK17)</f>
        <v/>
      </c>
    </row>
    <row r="18" spans="1:38" ht="15" customHeight="1" x14ac:dyDescent="0.25">
      <c r="A18" s="21"/>
      <c r="B18" s="211"/>
      <c r="C18" s="212"/>
      <c r="D18" s="212"/>
      <c r="E18" s="213"/>
      <c r="F18" s="217"/>
      <c r="G18" s="218"/>
      <c r="H18" s="218"/>
      <c r="I18" s="218"/>
      <c r="J18" s="219"/>
      <c r="K18" s="194"/>
      <c r="L18" s="21"/>
      <c r="M18" s="211"/>
      <c r="N18" s="212"/>
      <c r="O18" s="213"/>
      <c r="P18" s="198"/>
      <c r="Q18" s="199"/>
      <c r="R18" s="199"/>
      <c r="S18" s="199"/>
      <c r="T18" s="200"/>
      <c r="U18" s="194"/>
      <c r="V18" s="21"/>
      <c r="AA18" s="13" t="s">
        <v>17</v>
      </c>
      <c r="AB18" s="13">
        <v>8</v>
      </c>
      <c r="AD18" s="19" t="str">
        <f t="shared" si="1"/>
        <v/>
      </c>
      <c r="AE18" s="16" t="str">
        <f t="shared" si="2"/>
        <v/>
      </c>
      <c r="AF18" s="13" t="str">
        <f t="shared" si="0"/>
        <v/>
      </c>
      <c r="AI18" s="24" t="str">
        <f>CONCATENATE($AI$6, IF(AND(AI7="", AI9=""), "", " | "), $AI$10)</f>
        <v/>
      </c>
      <c r="AJ18" s="13" t="str">
        <f t="shared" si="3"/>
        <v/>
      </c>
      <c r="AK18" s="13">
        <v>5</v>
      </c>
      <c r="AL18" s="13" t="str">
        <f t="shared" si="4"/>
        <v/>
      </c>
    </row>
    <row r="19" spans="1:38" ht="15" customHeight="1" x14ac:dyDescent="0.25">
      <c r="A19" s="21"/>
      <c r="B19" s="207" t="s">
        <v>41</v>
      </c>
      <c r="C19" s="207"/>
      <c r="D19" s="207"/>
      <c r="E19" s="207"/>
      <c r="F19" s="207"/>
      <c r="G19" s="21"/>
      <c r="H19" s="21"/>
      <c r="I19" s="21"/>
      <c r="J19" s="21"/>
      <c r="K19" s="21"/>
      <c r="L19" s="21"/>
      <c r="M19" s="250" t="s">
        <v>36</v>
      </c>
      <c r="N19" s="250"/>
      <c r="O19" s="250"/>
      <c r="P19" s="250"/>
      <c r="Q19" s="250"/>
      <c r="R19" s="21"/>
      <c r="S19" s="21"/>
      <c r="T19" s="21"/>
      <c r="U19" s="21"/>
      <c r="V19" s="21"/>
      <c r="AA19" s="13" t="s">
        <v>18</v>
      </c>
      <c r="AB19" s="13">
        <v>9</v>
      </c>
      <c r="AD19" s="19" t="str">
        <f t="shared" si="1"/>
        <v/>
      </c>
      <c r="AE19" s="16" t="str">
        <f t="shared" si="2"/>
        <v/>
      </c>
      <c r="AF19" s="13" t="str">
        <f t="shared" si="0"/>
        <v/>
      </c>
      <c r="AI19" s="24" t="str">
        <f>CONCATENATE($AI$8, $AI$9, $AI$10)</f>
        <v/>
      </c>
      <c r="AJ19" s="13" t="str">
        <f t="shared" si="3"/>
        <v/>
      </c>
      <c r="AK19" s="13">
        <v>3</v>
      </c>
      <c r="AL19" s="13" t="str">
        <f t="shared" si="4"/>
        <v/>
      </c>
    </row>
    <row r="20" spans="1:38" ht="15" customHeight="1" x14ac:dyDescent="0.25">
      <c r="A20" s="21"/>
      <c r="B20" s="208" t="s">
        <v>40</v>
      </c>
      <c r="C20" s="209"/>
      <c r="D20" s="209"/>
      <c r="E20" s="209"/>
      <c r="F20" s="210"/>
      <c r="G20" s="195"/>
      <c r="H20" s="196"/>
      <c r="I20" s="196"/>
      <c r="J20" s="197"/>
      <c r="K20" s="194" t="str">
        <f>IF(G20="", "", IF(COUNTIF($AF$5:$AF$6, G20)=0, $AA$6, $AA$5))</f>
        <v/>
      </c>
      <c r="L20" s="21"/>
      <c r="M20" s="208" t="s">
        <v>32</v>
      </c>
      <c r="N20" s="209"/>
      <c r="O20" s="209"/>
      <c r="P20" s="209"/>
      <c r="Q20" s="210"/>
      <c r="R20" s="195" t="s">
        <v>33</v>
      </c>
      <c r="S20" s="196"/>
      <c r="T20" s="197"/>
      <c r="U20" s="194" t="str">
        <f>IF(R20="", "", IF(COUNTIF($AF$31:$AF$34, R20)=0, $AA$6, $AA$5))</f>
        <v>✓</v>
      </c>
      <c r="V20" s="21"/>
      <c r="AA20" s="13" t="s">
        <v>19</v>
      </c>
      <c r="AB20" s="13">
        <v>10</v>
      </c>
      <c r="AD20" s="19" t="str">
        <f t="shared" si="1"/>
        <v/>
      </c>
      <c r="AE20" s="16" t="str">
        <f t="shared" si="2"/>
        <v/>
      </c>
      <c r="AF20" s="13" t="str">
        <f t="shared" si="0"/>
        <v/>
      </c>
      <c r="AI20" s="24" t="str">
        <f>$AI$6</f>
        <v/>
      </c>
      <c r="AJ20" s="13" t="str">
        <f t="shared" si="3"/>
        <v/>
      </c>
      <c r="AK20" s="13">
        <v>6</v>
      </c>
      <c r="AL20" s="13" t="str">
        <f t="shared" si="4"/>
        <v/>
      </c>
    </row>
    <row r="21" spans="1:38" ht="15" customHeight="1" x14ac:dyDescent="0.25">
      <c r="A21" s="21"/>
      <c r="B21" s="211"/>
      <c r="C21" s="212"/>
      <c r="D21" s="212"/>
      <c r="E21" s="212"/>
      <c r="F21" s="213"/>
      <c r="G21" s="198"/>
      <c r="H21" s="199"/>
      <c r="I21" s="199"/>
      <c r="J21" s="200"/>
      <c r="K21" s="194"/>
      <c r="L21" s="21"/>
      <c r="M21" s="211"/>
      <c r="N21" s="212"/>
      <c r="O21" s="212"/>
      <c r="P21" s="212"/>
      <c r="Q21" s="213"/>
      <c r="R21" s="198"/>
      <c r="S21" s="199"/>
      <c r="T21" s="200"/>
      <c r="U21" s="194"/>
      <c r="V21" s="21"/>
      <c r="AA21" s="13" t="s">
        <v>20</v>
      </c>
      <c r="AB21" s="13">
        <v>11</v>
      </c>
      <c r="AD21" s="19" t="str">
        <f t="shared" si="1"/>
        <v/>
      </c>
      <c r="AE21" s="16" t="str">
        <f t="shared" si="2"/>
        <v/>
      </c>
      <c r="AF21" s="13" t="str">
        <f t="shared" si="0"/>
        <v/>
      </c>
      <c r="AI21" s="24" t="str">
        <f>$AI$8</f>
        <v/>
      </c>
      <c r="AJ21" s="13" t="str">
        <f t="shared" si="3"/>
        <v/>
      </c>
      <c r="AK21" s="13">
        <v>4</v>
      </c>
      <c r="AL21" s="13" t="str">
        <f t="shared" si="4"/>
        <v/>
      </c>
    </row>
    <row r="22" spans="1:38" ht="15" customHeight="1" x14ac:dyDescent="0.25">
      <c r="A22" s="21"/>
      <c r="B22" s="207" t="s">
        <v>74</v>
      </c>
      <c r="C22" s="207"/>
      <c r="D22" s="207"/>
      <c r="E22" s="207"/>
      <c r="F22" s="21"/>
      <c r="G22" s="21"/>
      <c r="H22" s="21"/>
      <c r="I22" s="21"/>
      <c r="J22" s="21"/>
      <c r="K22" s="21"/>
      <c r="L22" s="21"/>
      <c r="M22" s="249" t="s">
        <v>57</v>
      </c>
      <c r="N22" s="249"/>
      <c r="O22" s="249"/>
      <c r="P22" s="249"/>
      <c r="Q22" s="21"/>
      <c r="R22" s="21"/>
      <c r="S22" s="21"/>
      <c r="T22" s="21"/>
      <c r="U22" s="21"/>
      <c r="V22" s="21"/>
      <c r="AA22" s="11" t="s">
        <v>21</v>
      </c>
      <c r="AB22" s="11">
        <v>12</v>
      </c>
      <c r="AD22" s="20" t="str">
        <f t="shared" si="1"/>
        <v/>
      </c>
      <c r="AE22" s="17" t="str">
        <f t="shared" si="2"/>
        <v/>
      </c>
      <c r="AF22" s="11" t="str">
        <f t="shared" si="0"/>
        <v/>
      </c>
      <c r="AI22" s="24" t="str">
        <f>$AI$10</f>
        <v/>
      </c>
      <c r="AJ22" s="11" t="str">
        <f t="shared" si="3"/>
        <v/>
      </c>
      <c r="AK22" s="11">
        <v>7</v>
      </c>
      <c r="AL22" s="11" t="str">
        <f t="shared" si="4"/>
        <v/>
      </c>
    </row>
    <row r="23" spans="1:38" ht="15" customHeight="1" x14ac:dyDescent="0.25">
      <c r="A23" s="21"/>
      <c r="B23" s="201" t="s">
        <v>62</v>
      </c>
      <c r="C23" s="202"/>
      <c r="D23" s="202"/>
      <c r="E23" s="203"/>
      <c r="F23" s="195" t="s">
        <v>75</v>
      </c>
      <c r="G23" s="196"/>
      <c r="H23" s="196"/>
      <c r="I23" s="196"/>
      <c r="J23" s="197"/>
      <c r="K23" s="194" t="str">
        <f>IF(F23="", "", IF(COUNTIF($AD$25:$AD$26, F23)=0, $AA$6, $AA$5))</f>
        <v>✓</v>
      </c>
      <c r="L23" s="21"/>
      <c r="M23" s="201" t="s">
        <v>78</v>
      </c>
      <c r="N23" s="202"/>
      <c r="O23" s="202"/>
      <c r="P23" s="203"/>
      <c r="Q23" s="195" t="s">
        <v>68</v>
      </c>
      <c r="R23" s="196"/>
      <c r="S23" s="196"/>
      <c r="T23" s="197"/>
      <c r="U23" s="194" t="str">
        <f>IF(Q23="", "", IF(COUNTIF($AF$25:$AF$26, Q23)=0, $AA$6, $AA$5))</f>
        <v>✓</v>
      </c>
      <c r="V23" s="21"/>
    </row>
    <row r="24" spans="1:38" ht="15" customHeight="1" x14ac:dyDescent="0.25">
      <c r="A24" s="21"/>
      <c r="B24" s="204"/>
      <c r="C24" s="205"/>
      <c r="D24" s="205"/>
      <c r="E24" s="206"/>
      <c r="F24" s="198"/>
      <c r="G24" s="199"/>
      <c r="H24" s="199"/>
      <c r="I24" s="199"/>
      <c r="J24" s="200"/>
      <c r="K24" s="194"/>
      <c r="L24" s="21"/>
      <c r="M24" s="204"/>
      <c r="N24" s="205"/>
      <c r="O24" s="205"/>
      <c r="P24" s="206"/>
      <c r="Q24" s="198"/>
      <c r="R24" s="199"/>
      <c r="S24" s="199"/>
      <c r="T24" s="200"/>
      <c r="U24" s="194"/>
      <c r="V24" s="21"/>
      <c r="AD24" s="9"/>
      <c r="AF24" s="9"/>
      <c r="AI24" s="9" t="str">
        <f>IFERROR(INDEX($AI$16:$AI$22, MATCH($AL$24, $AL$16:$AL$22, 0)), "")</f>
        <v/>
      </c>
      <c r="AL24" s="9" t="str">
        <f>IF(MIN($AL$16:$AL$22)=0, "", MIN($AL$16:$AL$22))</f>
        <v/>
      </c>
    </row>
    <row r="25" spans="1:38" ht="15" customHeight="1" x14ac:dyDescent="0.25">
      <c r="A25" s="21"/>
      <c r="B25" s="21"/>
      <c r="C25" s="21"/>
      <c r="D25" s="21"/>
      <c r="E25" s="21"/>
      <c r="F25" s="21"/>
      <c r="G25" s="21"/>
      <c r="H25" s="21"/>
      <c r="I25" s="21"/>
      <c r="J25" s="21"/>
      <c r="K25" s="21"/>
      <c r="L25" s="21"/>
      <c r="M25" s="21"/>
      <c r="N25" s="21"/>
      <c r="O25" s="21"/>
      <c r="P25" s="21"/>
      <c r="Q25" s="21"/>
      <c r="R25" s="21"/>
      <c r="S25" s="21"/>
      <c r="T25" s="21"/>
      <c r="U25" s="21"/>
      <c r="V25" s="21"/>
      <c r="AD25" s="10" t="s">
        <v>75</v>
      </c>
      <c r="AF25" s="10" t="s">
        <v>68</v>
      </c>
    </row>
    <row r="26" spans="1:38" ht="15" customHeight="1" x14ac:dyDescent="0.25">
      <c r="A26" s="21"/>
      <c r="B26" s="250" t="s">
        <v>79</v>
      </c>
      <c r="C26" s="250"/>
      <c r="D26" s="250"/>
      <c r="E26" s="250"/>
      <c r="F26" s="21"/>
      <c r="G26" s="21"/>
      <c r="H26" s="21"/>
      <c r="I26" s="21"/>
      <c r="J26" s="21"/>
      <c r="K26" s="21"/>
      <c r="L26" s="21"/>
      <c r="M26" s="21"/>
      <c r="N26" s="21"/>
      <c r="O26" s="21"/>
      <c r="P26" s="21"/>
      <c r="Q26" s="21"/>
      <c r="R26" s="21"/>
      <c r="S26" s="21"/>
      <c r="T26" s="21"/>
      <c r="U26" s="21"/>
      <c r="V26" s="21"/>
      <c r="AD26" s="11" t="s">
        <v>76</v>
      </c>
      <c r="AF26" s="11" t="s">
        <v>77</v>
      </c>
    </row>
    <row r="27" spans="1:38" ht="15" customHeight="1" x14ac:dyDescent="0.25">
      <c r="A27" s="21"/>
      <c r="B27" s="208" t="s">
        <v>34</v>
      </c>
      <c r="C27" s="209"/>
      <c r="D27" s="209"/>
      <c r="E27" s="210"/>
      <c r="F27" s="214"/>
      <c r="G27" s="215"/>
      <c r="H27" s="215"/>
      <c r="I27" s="215"/>
      <c r="J27" s="216"/>
      <c r="K27" s="194" t="str">
        <f ca="1">IF(F27="", IF($AD$31=FALSE, "", $AA$6), IF(ISNUMBER(F27)=FALSE, $AA$6, $AA$5))</f>
        <v/>
      </c>
      <c r="L27" s="21"/>
      <c r="M27" s="228" t="s">
        <v>80</v>
      </c>
      <c r="N27" s="228"/>
      <c r="O27" s="228"/>
      <c r="P27" s="228"/>
      <c r="Q27" s="228"/>
      <c r="R27" s="228"/>
      <c r="S27" s="228"/>
      <c r="T27" s="228"/>
      <c r="U27" s="228"/>
      <c r="V27" s="21"/>
      <c r="AD27" s="9" t="str">
        <f>IF($F$23=$AD$26, $AD$26, $AD$25)</f>
        <v>DD/MM/YY</v>
      </c>
      <c r="AF27" s="9" t="str">
        <f>IF($Q$23=$AF$26, $AF$26, $AF$25)</f>
        <v>Litres</v>
      </c>
    </row>
    <row r="28" spans="1:38" ht="15" customHeight="1" x14ac:dyDescent="0.25">
      <c r="A28" s="21"/>
      <c r="B28" s="211"/>
      <c r="C28" s="212"/>
      <c r="D28" s="212"/>
      <c r="E28" s="213"/>
      <c r="F28" s="217"/>
      <c r="G28" s="218"/>
      <c r="H28" s="218"/>
      <c r="I28" s="218"/>
      <c r="J28" s="219"/>
      <c r="K28" s="194"/>
      <c r="L28" s="21"/>
      <c r="M28" s="228"/>
      <c r="N28" s="228"/>
      <c r="O28" s="228"/>
      <c r="P28" s="228"/>
      <c r="Q28" s="228"/>
      <c r="R28" s="228"/>
      <c r="S28" s="228"/>
      <c r="T28" s="228"/>
      <c r="U28" s="228"/>
      <c r="V28" s="21"/>
      <c r="AF28" s="9" t="str">
        <f>IF($Q$23=$AF$26, "Gallon", "Litre")</f>
        <v>Litre</v>
      </c>
    </row>
    <row r="29" spans="1:38" ht="15" customHeight="1" x14ac:dyDescent="0.25">
      <c r="A29" s="21"/>
      <c r="B29" s="21"/>
      <c r="C29" s="21"/>
      <c r="D29" s="21"/>
      <c r="E29" s="21"/>
      <c r="F29" s="21"/>
      <c r="G29" s="21"/>
      <c r="H29" s="21"/>
      <c r="I29" s="21"/>
      <c r="J29" s="21"/>
      <c r="K29" s="21"/>
      <c r="L29" s="21"/>
      <c r="M29" s="228"/>
      <c r="N29" s="228"/>
      <c r="O29" s="228"/>
      <c r="P29" s="228"/>
      <c r="Q29" s="228"/>
      <c r="R29" s="228"/>
      <c r="S29" s="228"/>
      <c r="T29" s="228"/>
      <c r="U29" s="228"/>
      <c r="V29" s="21"/>
    </row>
    <row r="30" spans="1:38" ht="15" customHeight="1" x14ac:dyDescent="0.25">
      <c r="A30" s="21"/>
      <c r="B30" s="21"/>
      <c r="C30" s="21"/>
      <c r="D30" s="21"/>
      <c r="E30" s="21"/>
      <c r="F30" s="21"/>
      <c r="G30" s="21"/>
      <c r="H30" s="21"/>
      <c r="I30" s="21"/>
      <c r="J30" s="21"/>
      <c r="K30" s="21"/>
      <c r="L30" s="21"/>
      <c r="M30" s="21"/>
      <c r="N30" s="21"/>
      <c r="O30" s="21"/>
      <c r="P30" s="21"/>
      <c r="Q30" s="21"/>
      <c r="R30" s="21"/>
      <c r="S30" s="21"/>
      <c r="T30" s="21"/>
      <c r="U30" s="21"/>
      <c r="V30" s="21"/>
      <c r="AD30" s="34">
        <f ca="1">TODAY()</f>
        <v>46063</v>
      </c>
      <c r="AF30" s="9"/>
    </row>
    <row r="31" spans="1:38" ht="15" customHeight="1" x14ac:dyDescent="0.25">
      <c r="A31" s="21"/>
      <c r="B31" s="251" t="s">
        <v>29</v>
      </c>
      <c r="C31" s="252"/>
      <c r="D31" s="252"/>
      <c r="E31" s="252"/>
      <c r="F31" s="252"/>
      <c r="G31" s="252"/>
      <c r="H31" s="252"/>
      <c r="I31" s="252"/>
      <c r="J31" s="252"/>
      <c r="K31" s="252"/>
      <c r="L31" s="252"/>
      <c r="M31" s="252"/>
      <c r="N31" s="252"/>
      <c r="O31" s="252"/>
      <c r="P31" s="252"/>
      <c r="Q31" s="252"/>
      <c r="R31" s="252"/>
      <c r="S31" s="252"/>
      <c r="T31" s="252"/>
      <c r="U31" s="253"/>
      <c r="V31" s="21"/>
      <c r="AD31" s="9" t="b">
        <f ca="1">AD30&gt;$AE$22</f>
        <v>0</v>
      </c>
      <c r="AF31" s="10" t="s">
        <v>33</v>
      </c>
    </row>
    <row r="32" spans="1:38" ht="15" customHeight="1" x14ac:dyDescent="0.25">
      <c r="A32" s="21"/>
      <c r="B32" s="21"/>
      <c r="C32" s="21"/>
      <c r="D32" s="21"/>
      <c r="E32" s="21"/>
      <c r="F32" s="21"/>
      <c r="G32" s="21"/>
      <c r="H32" s="21"/>
      <c r="I32" s="21"/>
      <c r="J32" s="21"/>
      <c r="K32" s="21"/>
      <c r="L32" s="21"/>
      <c r="M32" s="21"/>
      <c r="N32" s="21"/>
      <c r="O32" s="21"/>
      <c r="P32" s="21"/>
      <c r="Q32" s="21"/>
      <c r="R32" s="21"/>
      <c r="S32" s="21"/>
      <c r="T32" s="21"/>
      <c r="U32" s="21"/>
      <c r="V32" s="21"/>
      <c r="AF32" s="13" t="s">
        <v>44</v>
      </c>
    </row>
    <row r="33" spans="1:32" ht="15" customHeight="1" x14ac:dyDescent="0.25">
      <c r="A33" s="21"/>
      <c r="B33" s="238" t="s">
        <v>31</v>
      </c>
      <c r="C33" s="239"/>
      <c r="D33" s="239"/>
      <c r="E33" s="239"/>
      <c r="F33" s="240"/>
      <c r="G33" s="21"/>
      <c r="H33" s="238" t="s">
        <v>37</v>
      </c>
      <c r="I33" s="239"/>
      <c r="J33" s="239"/>
      <c r="K33" s="239"/>
      <c r="L33" s="239"/>
      <c r="M33" s="239"/>
      <c r="N33" s="240"/>
      <c r="O33" s="21"/>
      <c r="P33" s="238" t="s">
        <v>31</v>
      </c>
      <c r="Q33" s="239"/>
      <c r="R33" s="239"/>
      <c r="S33" s="239"/>
      <c r="T33" s="240"/>
      <c r="U33" s="21"/>
      <c r="V33" s="21"/>
      <c r="AF33" s="30" t="s">
        <v>45</v>
      </c>
    </row>
    <row r="34" spans="1:32" ht="15" customHeight="1" x14ac:dyDescent="0.25">
      <c r="A34" s="21"/>
      <c r="B34" s="232">
        <v>0.45</v>
      </c>
      <c r="C34" s="233"/>
      <c r="D34" s="233"/>
      <c r="E34" s="233"/>
      <c r="F34" s="234"/>
      <c r="G34" s="194" t="str">
        <f>IF(B34="", $AA$6, IF(ISNUMBER(B34)=FALSE, $AA$6, $AA$5))</f>
        <v>✓</v>
      </c>
      <c r="H34" s="214">
        <v>10000</v>
      </c>
      <c r="I34" s="215"/>
      <c r="J34" s="215"/>
      <c r="K34" s="215"/>
      <c r="L34" s="215"/>
      <c r="M34" s="215"/>
      <c r="N34" s="216"/>
      <c r="O34" s="194" t="str">
        <f>IF(H34="", IF(AND(NOT($B$34=""), NOT($P$34=""), $B$34=$P$34), "", $AA$6), IF(ISNUMBER($H$34)=FALSE, $AA$6, $AA$5))</f>
        <v>✓</v>
      </c>
      <c r="P34" s="232">
        <v>0.25</v>
      </c>
      <c r="Q34" s="233"/>
      <c r="R34" s="233"/>
      <c r="S34" s="233"/>
      <c r="T34" s="234"/>
      <c r="U34" s="194" t="str">
        <f>IF($P34="", $AA$6, IF(ISNUMBER($P34)=FALSE, $AA$6, $AA$5))</f>
        <v>✓</v>
      </c>
      <c r="V34" s="21"/>
      <c r="AF34" s="11" t="s">
        <v>43</v>
      </c>
    </row>
    <row r="35" spans="1:32" ht="15" customHeight="1" x14ac:dyDescent="0.25">
      <c r="A35" s="21"/>
      <c r="B35" s="235"/>
      <c r="C35" s="236"/>
      <c r="D35" s="236"/>
      <c r="E35" s="236"/>
      <c r="F35" s="237"/>
      <c r="G35" s="194"/>
      <c r="H35" s="217"/>
      <c r="I35" s="218"/>
      <c r="J35" s="218"/>
      <c r="K35" s="218"/>
      <c r="L35" s="218"/>
      <c r="M35" s="218"/>
      <c r="N35" s="219"/>
      <c r="O35" s="194"/>
      <c r="P35" s="235"/>
      <c r="Q35" s="236"/>
      <c r="R35" s="236"/>
      <c r="S35" s="236"/>
      <c r="T35" s="237"/>
      <c r="U35" s="194"/>
      <c r="V35" s="21"/>
      <c r="AF35" s="9" t="str">
        <f>IF($R$20=$AF$32, $AF$32, IF($R$20=$AF$33, $AF$33, IF($R$20=$AF$34, $AF$34, $AF$31)))</f>
        <v>£</v>
      </c>
    </row>
    <row r="36" spans="1:32" ht="15" customHeight="1" x14ac:dyDescent="0.25">
      <c r="A36" s="21"/>
      <c r="B36" s="21"/>
      <c r="C36" s="21"/>
      <c r="D36" s="21"/>
      <c r="E36" s="21"/>
      <c r="F36" s="21"/>
      <c r="G36" s="21"/>
      <c r="H36" s="241" t="str">
        <f>$AF$7</f>
        <v>Miles</v>
      </c>
      <c r="I36" s="241"/>
      <c r="J36" s="241"/>
      <c r="K36" s="241"/>
      <c r="L36" s="241"/>
      <c r="M36" s="241"/>
      <c r="N36" s="241"/>
      <c r="O36" s="21"/>
      <c r="P36" s="241" t="s">
        <v>39</v>
      </c>
      <c r="Q36" s="241"/>
      <c r="R36" s="241"/>
      <c r="S36" s="241"/>
      <c r="T36" s="241"/>
      <c r="U36" s="21"/>
      <c r="V36" s="21"/>
    </row>
    <row r="37" spans="1:32" ht="15" customHeight="1" x14ac:dyDescent="0.25">
      <c r="A37" s="21"/>
      <c r="B37" s="21"/>
      <c r="C37" s="21"/>
      <c r="D37" s="21"/>
      <c r="E37" s="21"/>
      <c r="F37" s="21"/>
      <c r="G37" s="21"/>
      <c r="H37" s="21"/>
      <c r="I37" s="21"/>
      <c r="J37" s="21"/>
      <c r="K37" s="21"/>
      <c r="L37" s="21"/>
      <c r="M37" s="21"/>
      <c r="N37" s="21"/>
      <c r="O37" s="21"/>
      <c r="P37" s="21"/>
      <c r="Q37" s="21"/>
      <c r="R37" s="21"/>
      <c r="S37" s="21"/>
      <c r="T37" s="21"/>
      <c r="U37" s="21"/>
      <c r="V37" s="21"/>
    </row>
    <row r="38" spans="1:32" ht="15" customHeight="1" x14ac:dyDescent="0.25">
      <c r="A38" s="21"/>
      <c r="B38" s="21"/>
      <c r="C38" s="21"/>
      <c r="D38" s="21"/>
      <c r="E38" s="21"/>
      <c r="F38" s="21"/>
      <c r="G38" s="21"/>
      <c r="H38" s="21"/>
      <c r="I38" s="21"/>
      <c r="J38" s="21"/>
      <c r="K38" s="21"/>
      <c r="L38" s="21"/>
      <c r="M38" s="21"/>
      <c r="N38" s="21"/>
      <c r="O38" s="21"/>
      <c r="P38" s="21"/>
      <c r="Q38" s="242" t="s">
        <v>50</v>
      </c>
      <c r="R38" s="242"/>
      <c r="S38" s="242"/>
      <c r="T38" s="242"/>
      <c r="U38" s="21"/>
      <c r="V38" s="21"/>
    </row>
    <row r="39" spans="1:32" ht="15" customHeight="1" x14ac:dyDescent="0.25">
      <c r="A39" s="21"/>
      <c r="B39" s="229" t="s">
        <v>49</v>
      </c>
      <c r="C39" s="229"/>
      <c r="D39" s="229"/>
      <c r="E39" s="229"/>
      <c r="F39" s="229"/>
      <c r="G39" s="21"/>
      <c r="H39" s="245" t="s">
        <v>48</v>
      </c>
      <c r="I39" s="243"/>
      <c r="J39" s="243"/>
      <c r="K39" s="243"/>
      <c r="L39" s="243"/>
      <c r="M39" s="243"/>
      <c r="N39" s="243"/>
      <c r="O39" s="243"/>
      <c r="P39" s="243"/>
      <c r="Q39" s="243" t="s">
        <v>47</v>
      </c>
      <c r="R39" s="243"/>
      <c r="S39" s="243"/>
      <c r="T39" s="244"/>
      <c r="U39" s="21"/>
      <c r="V39" s="21"/>
    </row>
    <row r="40" spans="1:32" ht="15" customHeight="1" x14ac:dyDescent="0.25">
      <c r="A40" s="21"/>
      <c r="B40" s="229"/>
      <c r="C40" s="229"/>
      <c r="D40" s="229"/>
      <c r="E40" s="229"/>
      <c r="F40" s="229"/>
      <c r="G40" s="21"/>
      <c r="H40" s="246"/>
      <c r="I40" s="247"/>
      <c r="J40" s="247"/>
      <c r="K40" s="247"/>
      <c r="L40" s="247"/>
      <c r="M40" s="247"/>
      <c r="N40" s="247"/>
      <c r="O40" s="247"/>
      <c r="P40" s="247"/>
      <c r="Q40" s="230"/>
      <c r="R40" s="230"/>
      <c r="S40" s="230"/>
      <c r="T40" s="231"/>
      <c r="U40" s="22" t="str">
        <f>IF(AND(H40="", Q40=""), "", IF(OR($H40="", Q40="", COUNTIF($H$40:$H$46, H40)&gt;1, COUNTIF($Q$40:$Q$46, Q40)&gt;1), $AA$6, $AA$5))</f>
        <v/>
      </c>
      <c r="V40" s="21"/>
    </row>
    <row r="41" spans="1:32" ht="15" customHeight="1" x14ac:dyDescent="0.25">
      <c r="A41" s="21"/>
      <c r="B41" s="229"/>
      <c r="C41" s="229"/>
      <c r="D41" s="229"/>
      <c r="E41" s="229"/>
      <c r="F41" s="229"/>
      <c r="G41" s="21"/>
      <c r="H41" s="226"/>
      <c r="I41" s="227"/>
      <c r="J41" s="227"/>
      <c r="K41" s="227"/>
      <c r="L41" s="227"/>
      <c r="M41" s="227"/>
      <c r="N41" s="227"/>
      <c r="O41" s="227"/>
      <c r="P41" s="227"/>
      <c r="Q41" s="224"/>
      <c r="R41" s="224"/>
      <c r="S41" s="224"/>
      <c r="T41" s="225"/>
      <c r="U41" s="22" t="str">
        <f t="shared" ref="U41:U46" si="5">IF(AND(H41="", Q41=""), "", IF(OR($H41="", Q41="", COUNTIF($H$40:$H$46, H41)&gt;1, COUNTIF($Q$40:$Q$46, Q41)&gt;1), $AA$6, $AA$5))</f>
        <v/>
      </c>
      <c r="V41" s="21"/>
    </row>
    <row r="42" spans="1:32" ht="15" customHeight="1" x14ac:dyDescent="0.25">
      <c r="A42" s="21"/>
      <c r="B42" s="229"/>
      <c r="C42" s="229"/>
      <c r="D42" s="229"/>
      <c r="E42" s="229"/>
      <c r="F42" s="229"/>
      <c r="G42" s="21"/>
      <c r="H42" s="226"/>
      <c r="I42" s="227"/>
      <c r="J42" s="227"/>
      <c r="K42" s="227"/>
      <c r="L42" s="227"/>
      <c r="M42" s="227"/>
      <c r="N42" s="227"/>
      <c r="O42" s="227"/>
      <c r="P42" s="227"/>
      <c r="Q42" s="224"/>
      <c r="R42" s="224"/>
      <c r="S42" s="224"/>
      <c r="T42" s="225"/>
      <c r="U42" s="22" t="str">
        <f t="shared" si="5"/>
        <v/>
      </c>
      <c r="V42" s="21"/>
    </row>
    <row r="43" spans="1:32" ht="15" customHeight="1" x14ac:dyDescent="0.25">
      <c r="A43" s="21"/>
      <c r="B43" s="229"/>
      <c r="C43" s="229"/>
      <c r="D43" s="229"/>
      <c r="E43" s="229"/>
      <c r="F43" s="229"/>
      <c r="G43" s="21"/>
      <c r="H43" s="226"/>
      <c r="I43" s="227"/>
      <c r="J43" s="227"/>
      <c r="K43" s="227"/>
      <c r="L43" s="227"/>
      <c r="M43" s="227"/>
      <c r="N43" s="227"/>
      <c r="O43" s="227"/>
      <c r="P43" s="227"/>
      <c r="Q43" s="224"/>
      <c r="R43" s="224"/>
      <c r="S43" s="224"/>
      <c r="T43" s="225"/>
      <c r="U43" s="22" t="str">
        <f t="shared" si="5"/>
        <v/>
      </c>
      <c r="V43" s="21"/>
    </row>
    <row r="44" spans="1:32" ht="15" customHeight="1" x14ac:dyDescent="0.25">
      <c r="A44" s="21"/>
      <c r="B44" s="229"/>
      <c r="C44" s="229"/>
      <c r="D44" s="229"/>
      <c r="E44" s="229"/>
      <c r="F44" s="229"/>
      <c r="G44" s="21"/>
      <c r="H44" s="226"/>
      <c r="I44" s="227"/>
      <c r="J44" s="227"/>
      <c r="K44" s="227"/>
      <c r="L44" s="227"/>
      <c r="M44" s="227"/>
      <c r="N44" s="227"/>
      <c r="O44" s="227"/>
      <c r="P44" s="227"/>
      <c r="Q44" s="224"/>
      <c r="R44" s="224"/>
      <c r="S44" s="224"/>
      <c r="T44" s="225"/>
      <c r="U44" s="22" t="str">
        <f t="shared" si="5"/>
        <v/>
      </c>
      <c r="V44" s="21"/>
    </row>
    <row r="45" spans="1:32" ht="15" customHeight="1" x14ac:dyDescent="0.25">
      <c r="A45" s="21"/>
      <c r="B45" s="229"/>
      <c r="C45" s="229"/>
      <c r="D45" s="229"/>
      <c r="E45" s="229"/>
      <c r="F45" s="229"/>
      <c r="G45" s="21"/>
      <c r="H45" s="226"/>
      <c r="I45" s="227"/>
      <c r="J45" s="227"/>
      <c r="K45" s="227"/>
      <c r="L45" s="227"/>
      <c r="M45" s="227"/>
      <c r="N45" s="227"/>
      <c r="O45" s="227"/>
      <c r="P45" s="227"/>
      <c r="Q45" s="224"/>
      <c r="R45" s="224"/>
      <c r="S45" s="224"/>
      <c r="T45" s="225"/>
      <c r="U45" s="22" t="str">
        <f t="shared" si="5"/>
        <v/>
      </c>
      <c r="V45" s="21"/>
    </row>
    <row r="46" spans="1:32" ht="15" customHeight="1" x14ac:dyDescent="0.25">
      <c r="A46" s="21"/>
      <c r="B46" s="21"/>
      <c r="C46" s="21"/>
      <c r="D46" s="21"/>
      <c r="E46" s="21"/>
      <c r="F46" s="21"/>
      <c r="G46" s="21"/>
      <c r="H46" s="280" t="s">
        <v>113</v>
      </c>
      <c r="I46" s="281"/>
      <c r="J46" s="281"/>
      <c r="K46" s="281"/>
      <c r="L46" s="281"/>
      <c r="M46" s="281"/>
      <c r="N46" s="281"/>
      <c r="O46" s="281"/>
      <c r="P46" s="281"/>
      <c r="Q46" s="282" t="s">
        <v>56</v>
      </c>
      <c r="R46" s="282"/>
      <c r="S46" s="282"/>
      <c r="T46" s="283"/>
      <c r="U46" s="32" t="str">
        <f t="shared" si="5"/>
        <v>✓</v>
      </c>
      <c r="V46" s="21"/>
    </row>
    <row r="47" spans="1:32" ht="15" customHeight="1" x14ac:dyDescent="0.25">
      <c r="A47" s="21"/>
      <c r="B47" s="21"/>
      <c r="C47" s="21"/>
      <c r="D47" s="21"/>
      <c r="E47" s="21"/>
      <c r="F47" s="21"/>
      <c r="G47" s="21"/>
      <c r="H47" s="21"/>
      <c r="I47" s="21"/>
      <c r="J47" s="21"/>
      <c r="K47" s="21"/>
      <c r="L47" s="21"/>
      <c r="M47" s="21"/>
      <c r="N47" s="21"/>
      <c r="O47" s="21"/>
      <c r="P47" s="21"/>
      <c r="Q47" s="21"/>
      <c r="R47" s="21"/>
      <c r="S47" s="21"/>
      <c r="T47" s="21"/>
      <c r="U47" s="21"/>
      <c r="V47" s="21"/>
    </row>
    <row r="48" spans="1:32" ht="15" customHeight="1" x14ac:dyDescent="0.25">
      <c r="A48" s="21"/>
      <c r="B48" s="228" t="s">
        <v>54</v>
      </c>
      <c r="C48" s="228"/>
      <c r="D48" s="228"/>
      <c r="E48" s="228"/>
      <c r="F48" s="228"/>
      <c r="G48" s="228"/>
      <c r="H48" s="228"/>
      <c r="I48" s="228"/>
      <c r="J48" s="228"/>
      <c r="K48" s="228"/>
      <c r="L48" s="228"/>
      <c r="M48" s="228"/>
      <c r="N48" s="228"/>
      <c r="O48" s="228"/>
      <c r="P48" s="228"/>
      <c r="Q48" s="228"/>
      <c r="R48" s="228"/>
      <c r="S48" s="228"/>
      <c r="T48" s="228"/>
      <c r="U48" s="228"/>
      <c r="V48" s="21"/>
    </row>
    <row r="49" spans="1:35" ht="15" customHeight="1" x14ac:dyDescent="0.25">
      <c r="A49" s="21"/>
      <c r="B49" s="228"/>
      <c r="C49" s="228"/>
      <c r="D49" s="228"/>
      <c r="E49" s="228"/>
      <c r="F49" s="228"/>
      <c r="G49" s="228"/>
      <c r="H49" s="228"/>
      <c r="I49" s="228"/>
      <c r="J49" s="228"/>
      <c r="K49" s="228"/>
      <c r="L49" s="228"/>
      <c r="M49" s="228"/>
      <c r="N49" s="228"/>
      <c r="O49" s="228"/>
      <c r="P49" s="228"/>
      <c r="Q49" s="228"/>
      <c r="R49" s="228"/>
      <c r="S49" s="228"/>
      <c r="T49" s="228"/>
      <c r="U49" s="228"/>
      <c r="V49" s="21"/>
    </row>
    <row r="50" spans="1:35" ht="15" customHeight="1" x14ac:dyDescent="0.25">
      <c r="A50" s="21"/>
      <c r="B50" s="228"/>
      <c r="C50" s="228"/>
      <c r="D50" s="228"/>
      <c r="E50" s="228"/>
      <c r="F50" s="228"/>
      <c r="G50" s="228"/>
      <c r="H50" s="228"/>
      <c r="I50" s="228"/>
      <c r="J50" s="228"/>
      <c r="K50" s="228"/>
      <c r="L50" s="228"/>
      <c r="M50" s="228"/>
      <c r="N50" s="228"/>
      <c r="O50" s="228"/>
      <c r="P50" s="228"/>
      <c r="Q50" s="228"/>
      <c r="R50" s="228"/>
      <c r="S50" s="228"/>
      <c r="T50" s="228"/>
      <c r="U50" s="228"/>
      <c r="V50" s="21"/>
    </row>
    <row r="51" spans="1:35" ht="15" customHeight="1" x14ac:dyDescent="0.25">
      <c r="A51" s="21"/>
      <c r="B51" s="228"/>
      <c r="C51" s="228"/>
      <c r="D51" s="228"/>
      <c r="E51" s="228"/>
      <c r="F51" s="228"/>
      <c r="G51" s="228"/>
      <c r="H51" s="228"/>
      <c r="I51" s="228"/>
      <c r="J51" s="228"/>
      <c r="K51" s="228"/>
      <c r="L51" s="228"/>
      <c r="M51" s="228"/>
      <c r="N51" s="228"/>
      <c r="O51" s="228"/>
      <c r="P51" s="228"/>
      <c r="Q51" s="228"/>
      <c r="R51" s="228"/>
      <c r="S51" s="228"/>
      <c r="T51" s="228"/>
      <c r="U51" s="228"/>
      <c r="V51" s="21"/>
    </row>
    <row r="52" spans="1:35" ht="15" customHeight="1" x14ac:dyDescent="0.25">
      <c r="A52" s="21"/>
      <c r="B52" s="228"/>
      <c r="C52" s="228"/>
      <c r="D52" s="228"/>
      <c r="E52" s="228"/>
      <c r="F52" s="228"/>
      <c r="G52" s="228"/>
      <c r="H52" s="228"/>
      <c r="I52" s="228"/>
      <c r="J52" s="228"/>
      <c r="K52" s="228"/>
      <c r="L52" s="228"/>
      <c r="M52" s="228"/>
      <c r="N52" s="228"/>
      <c r="O52" s="228"/>
      <c r="P52" s="228"/>
      <c r="Q52" s="228"/>
      <c r="R52" s="228"/>
      <c r="S52" s="228"/>
      <c r="T52" s="228"/>
      <c r="U52" s="228"/>
      <c r="V52" s="21"/>
    </row>
    <row r="53" spans="1:35" ht="15" customHeight="1" x14ac:dyDescent="0.25">
      <c r="A53" s="21"/>
      <c r="B53" s="21"/>
      <c r="C53" s="21"/>
      <c r="D53" s="21"/>
      <c r="E53" s="21"/>
      <c r="F53" s="21"/>
      <c r="G53" s="21"/>
      <c r="H53" s="21"/>
      <c r="I53" s="21"/>
      <c r="J53" s="21"/>
      <c r="K53" s="21"/>
      <c r="L53" s="21"/>
      <c r="M53" s="21"/>
      <c r="N53" s="21"/>
      <c r="O53" s="21"/>
      <c r="P53" s="21"/>
      <c r="Q53" s="21"/>
      <c r="R53" s="21"/>
      <c r="S53" s="21"/>
      <c r="T53" s="21"/>
      <c r="U53" s="21"/>
      <c r="V53" s="21"/>
    </row>
    <row r="54" spans="1:35" ht="15" customHeight="1" x14ac:dyDescent="0.25">
      <c r="A54" s="21"/>
      <c r="B54" s="21"/>
      <c r="C54" s="21"/>
      <c r="D54" s="21"/>
      <c r="E54" s="21"/>
      <c r="F54" s="21"/>
      <c r="G54" s="21"/>
      <c r="H54" s="21"/>
      <c r="I54" s="21"/>
      <c r="J54" s="21"/>
      <c r="K54" s="21"/>
      <c r="L54" s="21"/>
      <c r="M54" s="21"/>
      <c r="N54" s="21"/>
      <c r="O54" s="21"/>
      <c r="P54" s="21"/>
      <c r="Q54" s="21"/>
      <c r="R54" s="21"/>
      <c r="S54" s="21"/>
      <c r="T54" s="21"/>
      <c r="U54" s="21"/>
      <c r="V54" s="21"/>
    </row>
    <row r="55" spans="1:35" ht="15" customHeight="1" x14ac:dyDescent="0.25">
      <c r="A55" s="21"/>
      <c r="B55" s="251" t="s">
        <v>55</v>
      </c>
      <c r="C55" s="252"/>
      <c r="D55" s="252"/>
      <c r="E55" s="252"/>
      <c r="F55" s="252"/>
      <c r="G55" s="252"/>
      <c r="H55" s="252"/>
      <c r="I55" s="252"/>
      <c r="J55" s="252"/>
      <c r="K55" s="252"/>
      <c r="L55" s="252"/>
      <c r="M55" s="252"/>
      <c r="N55" s="252"/>
      <c r="O55" s="252"/>
      <c r="P55" s="252"/>
      <c r="Q55" s="252"/>
      <c r="R55" s="252"/>
      <c r="S55" s="252"/>
      <c r="T55" s="252"/>
      <c r="U55" s="253"/>
      <c r="V55" s="21"/>
    </row>
    <row r="56" spans="1:35" ht="15" customHeight="1" x14ac:dyDescent="0.25">
      <c r="A56" s="21"/>
      <c r="B56" s="21"/>
      <c r="C56" s="21"/>
      <c r="D56" s="21"/>
      <c r="E56" s="21"/>
      <c r="F56" s="21"/>
      <c r="G56" s="21"/>
      <c r="H56" s="21"/>
      <c r="I56" s="21"/>
      <c r="J56" s="21"/>
      <c r="K56" s="21"/>
      <c r="L56" s="21"/>
      <c r="M56" s="21"/>
      <c r="N56" s="21"/>
      <c r="O56" s="21"/>
      <c r="P56" s="21"/>
      <c r="Q56" s="31"/>
      <c r="R56" s="31"/>
      <c r="S56" s="31"/>
      <c r="T56" s="31"/>
      <c r="U56" s="31"/>
      <c r="V56" s="21"/>
    </row>
    <row r="57" spans="1:35" ht="15" customHeight="1" x14ac:dyDescent="0.25">
      <c r="A57" s="21"/>
      <c r="B57" s="21"/>
      <c r="C57" s="21"/>
      <c r="D57" s="21"/>
      <c r="E57" s="21"/>
      <c r="F57" s="21"/>
      <c r="G57" s="21"/>
      <c r="H57" s="21"/>
      <c r="I57" s="21"/>
      <c r="J57" s="21"/>
      <c r="K57" s="21"/>
      <c r="L57" s="21"/>
      <c r="M57" s="21"/>
      <c r="N57" s="21"/>
      <c r="O57" s="21"/>
      <c r="P57" s="21"/>
      <c r="Q57" s="31"/>
      <c r="R57" s="242" t="s">
        <v>57</v>
      </c>
      <c r="S57" s="242"/>
      <c r="T57" s="242"/>
      <c r="U57" s="21"/>
      <c r="V57" s="21"/>
    </row>
    <row r="58" spans="1:35" ht="15" customHeight="1" x14ac:dyDescent="0.25">
      <c r="A58" s="21"/>
      <c r="B58" s="193" t="s">
        <v>70</v>
      </c>
      <c r="C58" s="193"/>
      <c r="D58" s="193"/>
      <c r="E58" s="193"/>
      <c r="F58" s="193"/>
      <c r="G58" s="193"/>
      <c r="H58" s="193"/>
      <c r="I58" s="193"/>
      <c r="J58" s="193"/>
      <c r="K58" s="193"/>
      <c r="L58" s="193"/>
      <c r="M58" s="193"/>
      <c r="N58" s="193"/>
      <c r="O58" s="193"/>
      <c r="P58" s="193"/>
      <c r="Q58" s="31"/>
      <c r="R58" s="243" t="s">
        <v>58</v>
      </c>
      <c r="S58" s="243"/>
      <c r="T58" s="244"/>
      <c r="U58" s="21"/>
      <c r="V58" s="21"/>
    </row>
    <row r="59" spans="1:35" ht="15" customHeight="1" x14ac:dyDescent="0.25">
      <c r="A59" s="21"/>
      <c r="B59" s="193"/>
      <c r="C59" s="193"/>
      <c r="D59" s="193"/>
      <c r="E59" s="193"/>
      <c r="F59" s="193"/>
      <c r="G59" s="193"/>
      <c r="H59" s="193"/>
      <c r="I59" s="193"/>
      <c r="J59" s="193"/>
      <c r="K59" s="193"/>
      <c r="L59" s="193"/>
      <c r="M59" s="193"/>
      <c r="N59" s="193"/>
      <c r="O59" s="193"/>
      <c r="P59" s="193"/>
      <c r="Q59" s="31"/>
      <c r="R59" s="292"/>
      <c r="S59" s="230"/>
      <c r="T59" s="231"/>
      <c r="U59" s="32" t="str">
        <f t="shared" ref="U59:U66" si="6">IF($R59="", "", IF(COUNTIF($R$59:$R$66, $R59)&gt;1, $AA$6, $AA$5))</f>
        <v/>
      </c>
      <c r="V59" s="21"/>
    </row>
    <row r="60" spans="1:35" ht="15" customHeight="1" x14ac:dyDescent="0.25">
      <c r="A60" s="21"/>
      <c r="B60" s="193"/>
      <c r="C60" s="193"/>
      <c r="D60" s="193"/>
      <c r="E60" s="193"/>
      <c r="F60" s="193"/>
      <c r="G60" s="193"/>
      <c r="H60" s="193"/>
      <c r="I60" s="193"/>
      <c r="J60" s="193"/>
      <c r="K60" s="193"/>
      <c r="L60" s="193"/>
      <c r="M60" s="193"/>
      <c r="N60" s="193"/>
      <c r="O60" s="193"/>
      <c r="P60" s="193"/>
      <c r="Q60" s="31"/>
      <c r="R60" s="223"/>
      <c r="S60" s="224"/>
      <c r="T60" s="225"/>
      <c r="U60" s="32" t="str">
        <f t="shared" si="6"/>
        <v/>
      </c>
      <c r="V60" s="21"/>
      <c r="AI60" s="8" t="s">
        <v>134</v>
      </c>
    </row>
    <row r="61" spans="1:35" ht="15" customHeight="1" x14ac:dyDescent="0.25">
      <c r="A61" s="21"/>
      <c r="B61" s="193"/>
      <c r="C61" s="193"/>
      <c r="D61" s="193"/>
      <c r="E61" s="193"/>
      <c r="F61" s="193"/>
      <c r="G61" s="193"/>
      <c r="H61" s="193"/>
      <c r="I61" s="193"/>
      <c r="J61" s="193"/>
      <c r="K61" s="193"/>
      <c r="L61" s="193"/>
      <c r="M61" s="193"/>
      <c r="N61" s="193"/>
      <c r="O61" s="193"/>
      <c r="P61" s="193"/>
      <c r="Q61" s="31"/>
      <c r="R61" s="223"/>
      <c r="S61" s="224"/>
      <c r="T61" s="225"/>
      <c r="U61" s="32" t="str">
        <f t="shared" si="6"/>
        <v/>
      </c>
      <c r="V61" s="21"/>
      <c r="AI61" s="41" t="s">
        <v>136</v>
      </c>
    </row>
    <row r="62" spans="1:35" ht="15" customHeight="1" x14ac:dyDescent="0.25">
      <c r="A62" s="21"/>
      <c r="B62" s="193"/>
      <c r="C62" s="193"/>
      <c r="D62" s="193"/>
      <c r="E62" s="193"/>
      <c r="F62" s="193"/>
      <c r="G62" s="193"/>
      <c r="H62" s="193"/>
      <c r="I62" s="193"/>
      <c r="J62" s="193"/>
      <c r="K62" s="193"/>
      <c r="L62" s="193"/>
      <c r="M62" s="193"/>
      <c r="N62" s="193"/>
      <c r="O62" s="193"/>
      <c r="P62" s="193"/>
      <c r="Q62" s="31"/>
      <c r="R62" s="223"/>
      <c r="S62" s="224"/>
      <c r="T62" s="225"/>
      <c r="U62" s="32" t="str">
        <f t="shared" si="6"/>
        <v/>
      </c>
      <c r="V62" s="21"/>
      <c r="AI62" s="42" t="s">
        <v>135</v>
      </c>
    </row>
    <row r="63" spans="1:35" ht="15" customHeight="1" x14ac:dyDescent="0.25">
      <c r="A63" s="21"/>
      <c r="B63" s="193"/>
      <c r="C63" s="193"/>
      <c r="D63" s="193"/>
      <c r="E63" s="193"/>
      <c r="F63" s="193"/>
      <c r="G63" s="193"/>
      <c r="H63" s="193"/>
      <c r="I63" s="193"/>
      <c r="J63" s="193"/>
      <c r="K63" s="193"/>
      <c r="L63" s="193"/>
      <c r="M63" s="193"/>
      <c r="N63" s="193"/>
      <c r="O63" s="193"/>
      <c r="P63" s="193"/>
      <c r="Q63" s="31"/>
      <c r="R63" s="223"/>
      <c r="S63" s="224"/>
      <c r="T63" s="225"/>
      <c r="U63" s="32" t="str">
        <f t="shared" si="6"/>
        <v/>
      </c>
      <c r="V63" s="21"/>
      <c r="AI63" s="42" t="s">
        <v>137</v>
      </c>
    </row>
    <row r="64" spans="1:35" ht="15" customHeight="1" x14ac:dyDescent="0.25">
      <c r="A64" s="21"/>
      <c r="B64" s="193"/>
      <c r="C64" s="193"/>
      <c r="D64" s="193"/>
      <c r="E64" s="193"/>
      <c r="F64" s="193"/>
      <c r="G64" s="193"/>
      <c r="H64" s="193"/>
      <c r="I64" s="193"/>
      <c r="J64" s="193"/>
      <c r="K64" s="193"/>
      <c r="L64" s="193"/>
      <c r="M64" s="193"/>
      <c r="N64" s="193"/>
      <c r="O64" s="193"/>
      <c r="P64" s="193"/>
      <c r="Q64" s="31"/>
      <c r="R64" s="223"/>
      <c r="S64" s="224"/>
      <c r="T64" s="225"/>
      <c r="U64" s="32" t="str">
        <f t="shared" si="6"/>
        <v/>
      </c>
      <c r="V64" s="21"/>
      <c r="AH64" s="8" t="s">
        <v>133</v>
      </c>
      <c r="AI64" s="42" t="s">
        <v>138</v>
      </c>
    </row>
    <row r="65" spans="1:35" ht="15" customHeight="1" x14ac:dyDescent="0.25">
      <c r="A65" s="21"/>
      <c r="B65" s="193"/>
      <c r="C65" s="193"/>
      <c r="D65" s="193"/>
      <c r="E65" s="193"/>
      <c r="F65" s="193"/>
      <c r="G65" s="193"/>
      <c r="H65" s="193"/>
      <c r="I65" s="193"/>
      <c r="J65" s="193"/>
      <c r="K65" s="193"/>
      <c r="L65" s="193"/>
      <c r="M65" s="193"/>
      <c r="N65" s="193"/>
      <c r="O65" s="193"/>
      <c r="P65" s="193"/>
      <c r="Q65" s="31"/>
      <c r="R65" s="223"/>
      <c r="S65" s="224"/>
      <c r="T65" s="225"/>
      <c r="U65" s="32" t="str">
        <f t="shared" si="6"/>
        <v/>
      </c>
      <c r="V65" s="21"/>
      <c r="AH65" s="169" t="e" vm="1">
        <v>#VALUE!</v>
      </c>
      <c r="AI65" s="42" t="s">
        <v>139</v>
      </c>
    </row>
    <row r="66" spans="1:35" ht="15" customHeight="1" x14ac:dyDescent="0.25">
      <c r="A66" s="21"/>
      <c r="B66" s="193"/>
      <c r="C66" s="193"/>
      <c r="D66" s="193"/>
      <c r="E66" s="193"/>
      <c r="F66" s="193"/>
      <c r="G66" s="193"/>
      <c r="H66" s="193"/>
      <c r="I66" s="193"/>
      <c r="J66" s="193"/>
      <c r="K66" s="193"/>
      <c r="L66" s="193"/>
      <c r="M66" s="193"/>
      <c r="N66" s="193"/>
      <c r="O66" s="193"/>
      <c r="P66" s="193"/>
      <c r="Q66" s="31"/>
      <c r="R66" s="220" t="s">
        <v>56</v>
      </c>
      <c r="S66" s="221"/>
      <c r="T66" s="222"/>
      <c r="U66" s="32" t="str">
        <f t="shared" si="6"/>
        <v>✓</v>
      </c>
      <c r="V66" s="21"/>
      <c r="AH66" s="170" t="e" vm="2">
        <v>#VALUE!</v>
      </c>
      <c r="AI66" s="42" t="s">
        <v>140</v>
      </c>
    </row>
    <row r="67" spans="1:35" ht="15" customHeight="1" x14ac:dyDescent="0.25">
      <c r="A67" s="21"/>
      <c r="B67" s="21"/>
      <c r="C67" s="21"/>
      <c r="D67" s="21"/>
      <c r="E67" s="21"/>
      <c r="F67" s="21"/>
      <c r="G67" s="21"/>
      <c r="H67" s="21"/>
      <c r="I67" s="21"/>
      <c r="J67" s="21"/>
      <c r="K67" s="21"/>
      <c r="L67" s="21"/>
      <c r="M67" s="21"/>
      <c r="N67" s="21"/>
      <c r="O67" s="21"/>
      <c r="P67" s="21"/>
      <c r="Q67" s="21"/>
      <c r="R67" s="21"/>
      <c r="S67" s="21"/>
      <c r="T67" s="21"/>
      <c r="U67" s="21"/>
      <c r="V67" s="21"/>
      <c r="AH67" s="170" t="e" vm="3">
        <v>#VALUE!</v>
      </c>
      <c r="AI67" s="43" t="s">
        <v>141</v>
      </c>
    </row>
    <row r="68" spans="1:35" ht="15" customHeight="1" x14ac:dyDescent="0.25">
      <c r="A68" s="21"/>
      <c r="B68" s="21"/>
      <c r="C68" s="21"/>
      <c r="D68" s="21"/>
      <c r="E68" s="21"/>
      <c r="F68" s="21"/>
      <c r="G68" s="21"/>
      <c r="H68" s="21"/>
      <c r="I68" s="21"/>
      <c r="J68" s="21"/>
      <c r="K68" s="21"/>
      <c r="L68" s="21"/>
      <c r="M68" s="21"/>
      <c r="N68" s="21"/>
      <c r="O68" s="21"/>
      <c r="P68" s="21"/>
      <c r="Q68" s="21"/>
      <c r="R68" s="21"/>
      <c r="S68" s="21"/>
      <c r="T68" s="21"/>
      <c r="U68" s="21"/>
      <c r="V68" s="21"/>
      <c r="AH68" s="170" t="e" vm="4">
        <v>#VALUE!</v>
      </c>
    </row>
    <row r="69" spans="1:35" ht="15" customHeight="1" x14ac:dyDescent="0.25">
      <c r="A69" s="21"/>
      <c r="B69" s="284" t="e" vm="5">
        <f>HYPERLINK(Setup!$AI$61, Setup!$AH$65)</f>
        <v>#VALUE!</v>
      </c>
      <c r="C69" s="285"/>
      <c r="D69" s="21"/>
      <c r="E69" s="276" t="e" vm="6">
        <f>HYPERLINK(Setup!$AI$62, Setup!$AH$66)</f>
        <v>#VALUE!</v>
      </c>
      <c r="F69" s="277"/>
      <c r="G69" s="21"/>
      <c r="H69" s="288" t="e" vm="7">
        <f>HYPERLINK(Setup!$AI$63, Setup!$AH$67)</f>
        <v>#VALUE!</v>
      </c>
      <c r="I69" s="289"/>
      <c r="J69" s="21"/>
      <c r="K69" s="276" t="e" vm="8">
        <f>HYPERLINK(Setup!$AI$64, Setup!$AH$68)</f>
        <v>#VALUE!</v>
      </c>
      <c r="L69" s="277"/>
      <c r="M69" s="21"/>
      <c r="N69" s="288" t="e" vm="9">
        <f>HYPERLINK(Setup!$AI$65, Setup!$AH$69)</f>
        <v>#VALUE!</v>
      </c>
      <c r="O69" s="289"/>
      <c r="P69" s="21"/>
      <c r="Q69" s="276" t="e" vm="10">
        <f>HYPERLINK(Setup!$AI$66, Setup!$AH$70)</f>
        <v>#VALUE!</v>
      </c>
      <c r="R69" s="277"/>
      <c r="S69" s="21"/>
      <c r="T69" s="276" t="e" vm="11">
        <f>HYPERLINK(Setup!$AI$67, Setup!$AH$71)</f>
        <v>#VALUE!</v>
      </c>
      <c r="U69" s="277"/>
      <c r="V69" s="21"/>
      <c r="AH69" s="170" t="e" vm="12">
        <v>#VALUE!</v>
      </c>
    </row>
    <row r="70" spans="1:35" ht="15" customHeight="1" x14ac:dyDescent="0.25">
      <c r="A70" s="21"/>
      <c r="B70" s="286"/>
      <c r="C70" s="287"/>
      <c r="D70" s="21"/>
      <c r="E70" s="278"/>
      <c r="F70" s="279"/>
      <c r="G70" s="21"/>
      <c r="H70" s="290"/>
      <c r="I70" s="291"/>
      <c r="J70" s="21"/>
      <c r="K70" s="278"/>
      <c r="L70" s="279"/>
      <c r="M70" s="21"/>
      <c r="N70" s="290"/>
      <c r="O70" s="291"/>
      <c r="P70" s="21"/>
      <c r="Q70" s="278"/>
      <c r="R70" s="279"/>
      <c r="S70" s="21"/>
      <c r="T70" s="278"/>
      <c r="U70" s="279"/>
      <c r="V70" s="21"/>
      <c r="AH70" s="170" t="e" vm="13">
        <v>#VALUE!</v>
      </c>
    </row>
    <row r="71" spans="1:35" ht="15" customHeight="1" x14ac:dyDescent="0.25">
      <c r="A71" s="21"/>
      <c r="B71" s="21"/>
      <c r="C71" s="21"/>
      <c r="D71" s="21"/>
      <c r="E71" s="21"/>
      <c r="F71" s="21"/>
      <c r="G71" s="21"/>
      <c r="H71" s="21"/>
      <c r="I71" s="21"/>
      <c r="J71" s="21"/>
      <c r="K71" s="21"/>
      <c r="L71" s="21"/>
      <c r="M71" s="21"/>
      <c r="N71" s="21"/>
      <c r="O71" s="21"/>
      <c r="P71" s="21"/>
      <c r="Q71" s="21"/>
      <c r="R71" s="21"/>
      <c r="S71" s="21"/>
      <c r="T71" s="21"/>
      <c r="U71" s="21"/>
      <c r="V71" s="21"/>
      <c r="AH71" s="171" t="e" vm="14">
        <v>#VALUE!</v>
      </c>
    </row>
    <row r="72" spans="1:35" ht="15" customHeight="1" x14ac:dyDescent="0.25">
      <c r="A72" s="21"/>
      <c r="B72" s="175" t="s">
        <v>61</v>
      </c>
      <c r="C72" s="176"/>
      <c r="D72" s="176"/>
      <c r="E72" s="176"/>
      <c r="F72" s="176"/>
      <c r="G72" s="176"/>
      <c r="H72" s="176"/>
      <c r="I72" s="176"/>
      <c r="J72" s="176"/>
      <c r="K72" s="176"/>
      <c r="L72" s="176"/>
      <c r="M72" s="176"/>
      <c r="N72" s="176"/>
      <c r="O72" s="176"/>
      <c r="P72" s="176"/>
      <c r="Q72" s="176"/>
      <c r="R72" s="176"/>
      <c r="S72" s="176"/>
      <c r="T72" s="176"/>
      <c r="U72" s="177"/>
      <c r="V72" s="21"/>
    </row>
    <row r="73" spans="1:35" ht="15" customHeight="1" x14ac:dyDescent="0.25">
      <c r="A73" s="21"/>
      <c r="B73" s="178"/>
      <c r="C73" s="179"/>
      <c r="D73" s="179"/>
      <c r="E73" s="179"/>
      <c r="F73" s="179"/>
      <c r="G73" s="179"/>
      <c r="H73" s="179"/>
      <c r="I73" s="179"/>
      <c r="J73" s="179"/>
      <c r="K73" s="179"/>
      <c r="L73" s="179"/>
      <c r="M73" s="179"/>
      <c r="N73" s="179"/>
      <c r="O73" s="179"/>
      <c r="P73" s="179"/>
      <c r="Q73" s="179"/>
      <c r="R73" s="179"/>
      <c r="S73" s="179"/>
      <c r="T73" s="179"/>
      <c r="U73" s="180"/>
      <c r="V73" s="21"/>
    </row>
    <row r="74" spans="1:35" ht="15" customHeight="1" x14ac:dyDescent="0.25">
      <c r="A74" s="21"/>
      <c r="B74" s="178"/>
      <c r="C74" s="179"/>
      <c r="D74" s="179"/>
      <c r="E74" s="179"/>
      <c r="F74" s="179"/>
      <c r="G74" s="179"/>
      <c r="H74" s="179"/>
      <c r="I74" s="179"/>
      <c r="J74" s="179"/>
      <c r="K74" s="179"/>
      <c r="L74" s="179"/>
      <c r="M74" s="179"/>
      <c r="N74" s="179"/>
      <c r="O74" s="179"/>
      <c r="P74" s="179"/>
      <c r="Q74" s="179"/>
      <c r="R74" s="179"/>
      <c r="S74" s="179"/>
      <c r="T74" s="179"/>
      <c r="U74" s="180"/>
      <c r="V74" s="21"/>
    </row>
    <row r="75" spans="1:35" ht="15" customHeight="1" x14ac:dyDescent="0.25">
      <c r="A75" s="21"/>
      <c r="B75" s="181"/>
      <c r="C75" s="182"/>
      <c r="D75" s="182"/>
      <c r="E75" s="182"/>
      <c r="F75" s="182"/>
      <c r="G75" s="182"/>
      <c r="H75" s="182"/>
      <c r="I75" s="182"/>
      <c r="J75" s="182"/>
      <c r="K75" s="182"/>
      <c r="L75" s="182"/>
      <c r="M75" s="182"/>
      <c r="N75" s="182"/>
      <c r="O75" s="182"/>
      <c r="P75" s="182"/>
      <c r="Q75" s="182"/>
      <c r="R75" s="182"/>
      <c r="S75" s="182"/>
      <c r="T75" s="182"/>
      <c r="U75" s="183"/>
      <c r="V75" s="21"/>
    </row>
    <row r="76" spans="1:35" ht="15" customHeight="1" x14ac:dyDescent="0.25">
      <c r="A76" s="21"/>
      <c r="B76" s="184" t="s">
        <v>60</v>
      </c>
      <c r="C76" s="185"/>
      <c r="D76" s="185"/>
      <c r="E76" s="185"/>
      <c r="F76" s="185"/>
      <c r="G76" s="185"/>
      <c r="H76" s="185"/>
      <c r="I76" s="185"/>
      <c r="J76" s="185"/>
      <c r="K76" s="185"/>
      <c r="L76" s="185"/>
      <c r="M76" s="185"/>
      <c r="N76" s="185"/>
      <c r="O76" s="185"/>
      <c r="P76" s="185"/>
      <c r="Q76" s="185"/>
      <c r="R76" s="185"/>
      <c r="S76" s="185"/>
      <c r="T76" s="185"/>
      <c r="U76" s="186"/>
      <c r="V76" s="21"/>
    </row>
    <row r="77" spans="1:35" ht="15" customHeight="1" x14ac:dyDescent="0.25">
      <c r="A77" s="21"/>
      <c r="B77" s="187"/>
      <c r="C77" s="188"/>
      <c r="D77" s="188"/>
      <c r="E77" s="188"/>
      <c r="F77" s="188"/>
      <c r="G77" s="188"/>
      <c r="H77" s="188"/>
      <c r="I77" s="188"/>
      <c r="J77" s="188"/>
      <c r="K77" s="188"/>
      <c r="L77" s="188"/>
      <c r="M77" s="188"/>
      <c r="N77" s="188"/>
      <c r="O77" s="188"/>
      <c r="P77" s="188"/>
      <c r="Q77" s="188"/>
      <c r="R77" s="188"/>
      <c r="S77" s="188"/>
      <c r="T77" s="188"/>
      <c r="U77" s="189"/>
      <c r="V77" s="21"/>
    </row>
    <row r="78" spans="1:35" ht="15" customHeight="1" x14ac:dyDescent="0.25">
      <c r="A78" s="21"/>
      <c r="B78" s="190"/>
      <c r="C78" s="191"/>
      <c r="D78" s="191"/>
      <c r="E78" s="191"/>
      <c r="F78" s="191"/>
      <c r="G78" s="191"/>
      <c r="H78" s="191"/>
      <c r="I78" s="191"/>
      <c r="J78" s="191"/>
      <c r="K78" s="191"/>
      <c r="L78" s="191"/>
      <c r="M78" s="191"/>
      <c r="N78" s="191"/>
      <c r="O78" s="191"/>
      <c r="P78" s="191"/>
      <c r="Q78" s="191"/>
      <c r="R78" s="191"/>
      <c r="S78" s="191"/>
      <c r="T78" s="191"/>
      <c r="U78" s="192"/>
      <c r="V78" s="21"/>
    </row>
    <row r="79" spans="1:35" ht="15" customHeight="1" x14ac:dyDescent="0.25">
      <c r="A79" s="21"/>
      <c r="B79" s="21"/>
      <c r="C79" s="21"/>
      <c r="D79" s="21"/>
      <c r="E79" s="21"/>
      <c r="F79" s="21"/>
      <c r="G79" s="21"/>
      <c r="H79" s="21"/>
      <c r="I79" s="21"/>
      <c r="J79" s="21"/>
      <c r="K79" s="21"/>
      <c r="L79" s="21"/>
      <c r="M79" s="21"/>
      <c r="N79" s="21"/>
      <c r="O79" s="21"/>
      <c r="P79" s="21"/>
      <c r="Q79" s="21"/>
      <c r="R79" s="21"/>
      <c r="S79" s="21"/>
      <c r="T79" s="21"/>
      <c r="U79" s="21"/>
      <c r="V79" s="21"/>
    </row>
    <row r="80" spans="1:35" ht="15" customHeight="1" x14ac:dyDescent="0.25">
      <c r="A80" s="21"/>
      <c r="B80" s="21"/>
      <c r="C80" s="21"/>
      <c r="D80" s="21"/>
      <c r="E80" s="21"/>
      <c r="F80" s="21"/>
      <c r="G80" s="21"/>
      <c r="H80" s="21"/>
      <c r="I80" s="21"/>
      <c r="J80" s="21"/>
      <c r="K80" s="21"/>
      <c r="L80" s="21"/>
      <c r="M80" s="21"/>
      <c r="N80" s="21"/>
      <c r="O80" s="21"/>
      <c r="P80" s="21"/>
      <c r="Q80" s="21"/>
      <c r="R80" s="21"/>
      <c r="S80" s="21"/>
      <c r="T80" s="21"/>
      <c r="U80" s="21"/>
      <c r="V80" s="21"/>
    </row>
    <row r="81" spans="1:22" ht="15" customHeight="1" x14ac:dyDescent="0.25">
      <c r="A81" s="21"/>
      <c r="B81" s="21"/>
      <c r="C81" s="21"/>
      <c r="D81" s="21"/>
      <c r="E81" s="21"/>
      <c r="F81" s="21"/>
      <c r="G81" s="21"/>
      <c r="H81" s="21"/>
      <c r="I81" s="21"/>
      <c r="J81" s="21"/>
      <c r="K81" s="21"/>
      <c r="L81" s="21"/>
      <c r="M81" s="21"/>
      <c r="N81" s="21"/>
      <c r="O81" s="21"/>
      <c r="P81" s="21"/>
      <c r="Q81" s="21"/>
      <c r="R81" s="21"/>
      <c r="S81" s="21"/>
      <c r="T81" s="21"/>
      <c r="U81" s="21"/>
      <c r="V81" s="21"/>
    </row>
    <row r="82" spans="1:22" ht="15" customHeight="1" x14ac:dyDescent="0.25">
      <c r="A82" s="21"/>
      <c r="B82" s="21"/>
      <c r="C82" s="21"/>
      <c r="D82" s="21"/>
      <c r="E82" s="21"/>
      <c r="F82" s="21"/>
      <c r="G82" s="21"/>
      <c r="H82" s="21"/>
      <c r="I82" s="21"/>
      <c r="J82" s="21"/>
      <c r="K82" s="21"/>
      <c r="L82" s="21"/>
      <c r="M82" s="21"/>
      <c r="N82" s="21"/>
      <c r="O82" s="21"/>
      <c r="P82" s="21"/>
      <c r="Q82" s="21"/>
      <c r="R82" s="21"/>
      <c r="S82" s="21"/>
      <c r="T82" s="21"/>
      <c r="U82" s="21"/>
      <c r="V82" s="21"/>
    </row>
    <row r="83" spans="1:22" ht="15" customHeight="1" x14ac:dyDescent="0.25">
      <c r="A83" s="21"/>
      <c r="B83" s="21"/>
      <c r="C83" s="21"/>
      <c r="D83" s="21"/>
      <c r="E83" s="21"/>
      <c r="F83" s="21"/>
      <c r="G83" s="21"/>
      <c r="H83" s="21"/>
      <c r="I83" s="21"/>
      <c r="J83" s="21"/>
      <c r="K83" s="21"/>
      <c r="L83" s="21"/>
      <c r="M83" s="21"/>
      <c r="N83" s="21"/>
      <c r="O83" s="21"/>
      <c r="P83" s="21"/>
      <c r="Q83" s="21"/>
      <c r="R83" s="21"/>
      <c r="S83" s="21"/>
      <c r="T83" s="21"/>
      <c r="U83" s="21"/>
      <c r="V83" s="21"/>
    </row>
    <row r="84" spans="1:22" ht="15" customHeight="1" x14ac:dyDescent="0.25">
      <c r="A84" s="21"/>
      <c r="B84" s="21"/>
      <c r="C84" s="21"/>
      <c r="D84" s="21"/>
      <c r="E84" s="21"/>
      <c r="F84" s="21"/>
      <c r="G84" s="21"/>
      <c r="H84" s="21"/>
      <c r="I84" s="21"/>
      <c r="J84" s="21"/>
      <c r="K84" s="21"/>
      <c r="L84" s="21"/>
      <c r="M84" s="21"/>
      <c r="N84" s="21"/>
      <c r="O84" s="21"/>
      <c r="P84" s="21"/>
      <c r="Q84" s="21"/>
      <c r="R84" s="21"/>
      <c r="S84" s="21"/>
      <c r="T84" s="21"/>
      <c r="U84" s="21"/>
      <c r="V84" s="21"/>
    </row>
    <row r="85" spans="1:22" ht="15" customHeight="1" x14ac:dyDescent="0.25">
      <c r="A85" s="21"/>
      <c r="B85" s="21"/>
      <c r="C85" s="21"/>
      <c r="D85" s="21"/>
      <c r="E85" s="21"/>
      <c r="F85" s="21"/>
      <c r="G85" s="21"/>
      <c r="H85" s="21"/>
      <c r="I85" s="21"/>
      <c r="J85" s="21"/>
      <c r="K85" s="21"/>
      <c r="L85" s="21"/>
      <c r="M85" s="21"/>
      <c r="N85" s="21"/>
      <c r="O85" s="21"/>
      <c r="P85" s="21"/>
      <c r="Q85" s="21"/>
      <c r="R85" s="21"/>
      <c r="S85" s="21"/>
      <c r="T85" s="21"/>
      <c r="U85" s="21"/>
      <c r="V85" s="21"/>
    </row>
    <row r="86" spans="1:22" ht="15" customHeight="1" x14ac:dyDescent="0.25">
      <c r="A86" s="21"/>
      <c r="B86" s="21"/>
      <c r="C86" s="21"/>
      <c r="D86" s="21"/>
      <c r="E86" s="21"/>
      <c r="F86" s="21"/>
      <c r="G86" s="21"/>
      <c r="H86" s="21"/>
      <c r="I86" s="21"/>
      <c r="J86" s="21"/>
      <c r="K86" s="21"/>
      <c r="L86" s="21"/>
      <c r="M86" s="21"/>
      <c r="N86" s="21"/>
      <c r="O86" s="21"/>
      <c r="P86" s="21"/>
      <c r="Q86" s="21"/>
      <c r="R86" s="21"/>
      <c r="S86" s="21"/>
      <c r="T86" s="21"/>
      <c r="U86" s="21"/>
      <c r="V86" s="21"/>
    </row>
    <row r="87" spans="1:22" ht="15" customHeight="1" x14ac:dyDescent="0.25">
      <c r="A87" s="21"/>
      <c r="B87" s="251" t="s">
        <v>22</v>
      </c>
      <c r="C87" s="252"/>
      <c r="D87" s="252"/>
      <c r="E87" s="252"/>
      <c r="F87" s="252"/>
      <c r="G87" s="252"/>
      <c r="H87" s="252"/>
      <c r="I87" s="252"/>
      <c r="J87" s="252"/>
      <c r="K87" s="252"/>
      <c r="L87" s="252"/>
      <c r="M87" s="252"/>
      <c r="N87" s="252"/>
      <c r="O87" s="252"/>
      <c r="P87" s="252"/>
      <c r="Q87" s="252"/>
      <c r="R87" s="252"/>
      <c r="S87" s="252"/>
      <c r="T87" s="252"/>
      <c r="U87" s="253"/>
      <c r="V87" s="21"/>
    </row>
    <row r="88" spans="1:22" ht="15" customHeight="1" x14ac:dyDescent="0.25">
      <c r="A88" s="21"/>
      <c r="B88" s="254"/>
      <c r="C88" s="255"/>
      <c r="D88" s="255"/>
      <c r="E88" s="255"/>
      <c r="F88" s="255"/>
      <c r="G88" s="255"/>
      <c r="H88" s="255"/>
      <c r="I88" s="255"/>
      <c r="J88" s="255"/>
      <c r="K88" s="255"/>
      <c r="L88" s="255"/>
      <c r="M88" s="255"/>
      <c r="N88" s="255"/>
      <c r="O88" s="255"/>
      <c r="P88" s="255"/>
      <c r="Q88" s="255"/>
      <c r="R88" s="255"/>
      <c r="S88" s="255"/>
      <c r="T88" s="255"/>
      <c r="U88" s="256"/>
      <c r="V88" s="21"/>
    </row>
    <row r="89" spans="1:22" ht="15" customHeight="1" x14ac:dyDescent="0.25">
      <c r="A89" s="21"/>
      <c r="B89" s="257"/>
      <c r="C89" s="258"/>
      <c r="D89" s="258"/>
      <c r="E89" s="258"/>
      <c r="F89" s="258"/>
      <c r="G89" s="258"/>
      <c r="H89" s="258"/>
      <c r="I89" s="258"/>
      <c r="J89" s="258"/>
      <c r="K89" s="258"/>
      <c r="L89" s="258"/>
      <c r="M89" s="258"/>
      <c r="N89" s="258"/>
      <c r="O89" s="258"/>
      <c r="P89" s="258"/>
      <c r="Q89" s="258"/>
      <c r="R89" s="258"/>
      <c r="S89" s="258"/>
      <c r="T89" s="258"/>
      <c r="U89" s="259"/>
      <c r="V89" s="21"/>
    </row>
    <row r="90" spans="1:22" ht="15" customHeight="1" x14ac:dyDescent="0.25">
      <c r="A90" s="21"/>
      <c r="B90" s="257"/>
      <c r="C90" s="258"/>
      <c r="D90" s="258"/>
      <c r="E90" s="258"/>
      <c r="F90" s="258"/>
      <c r="G90" s="258"/>
      <c r="H90" s="258"/>
      <c r="I90" s="258"/>
      <c r="J90" s="258"/>
      <c r="K90" s="258"/>
      <c r="L90" s="258"/>
      <c r="M90" s="258"/>
      <c r="N90" s="258"/>
      <c r="O90" s="258"/>
      <c r="P90" s="258"/>
      <c r="Q90" s="258"/>
      <c r="R90" s="258"/>
      <c r="S90" s="258"/>
      <c r="T90" s="258"/>
      <c r="U90" s="259"/>
      <c r="V90" s="21"/>
    </row>
    <row r="91" spans="1:22" ht="15" customHeight="1" x14ac:dyDescent="0.25">
      <c r="A91" s="21"/>
      <c r="B91" s="257"/>
      <c r="C91" s="258"/>
      <c r="D91" s="258"/>
      <c r="E91" s="258"/>
      <c r="F91" s="258"/>
      <c r="G91" s="258"/>
      <c r="H91" s="258"/>
      <c r="I91" s="258"/>
      <c r="J91" s="258"/>
      <c r="K91" s="258"/>
      <c r="L91" s="258"/>
      <c r="M91" s="258"/>
      <c r="N91" s="258"/>
      <c r="O91" s="258"/>
      <c r="P91" s="258"/>
      <c r="Q91" s="258"/>
      <c r="R91" s="258"/>
      <c r="S91" s="258"/>
      <c r="T91" s="258"/>
      <c r="U91" s="259"/>
      <c r="V91" s="21"/>
    </row>
    <row r="92" spans="1:22" ht="15" customHeight="1" x14ac:dyDescent="0.25">
      <c r="A92" s="21"/>
      <c r="B92" s="257"/>
      <c r="C92" s="258"/>
      <c r="D92" s="258"/>
      <c r="E92" s="258"/>
      <c r="F92" s="258"/>
      <c r="G92" s="258"/>
      <c r="H92" s="258"/>
      <c r="I92" s="258"/>
      <c r="J92" s="258"/>
      <c r="K92" s="258"/>
      <c r="L92" s="258"/>
      <c r="M92" s="258"/>
      <c r="N92" s="258"/>
      <c r="O92" s="258"/>
      <c r="P92" s="258"/>
      <c r="Q92" s="258"/>
      <c r="R92" s="258"/>
      <c r="S92" s="258"/>
      <c r="T92" s="258"/>
      <c r="U92" s="259"/>
      <c r="V92" s="21"/>
    </row>
    <row r="93" spans="1:22" ht="15" customHeight="1" x14ac:dyDescent="0.25">
      <c r="A93" s="21"/>
      <c r="B93" s="260"/>
      <c r="C93" s="261"/>
      <c r="D93" s="261"/>
      <c r="E93" s="261"/>
      <c r="F93" s="261"/>
      <c r="G93" s="261"/>
      <c r="H93" s="261"/>
      <c r="I93" s="261"/>
      <c r="J93" s="261"/>
      <c r="K93" s="261"/>
      <c r="L93" s="261"/>
      <c r="M93" s="261"/>
      <c r="N93" s="261"/>
      <c r="O93" s="261"/>
      <c r="P93" s="261"/>
      <c r="Q93" s="261"/>
      <c r="R93" s="261"/>
      <c r="S93" s="261"/>
      <c r="T93" s="261"/>
      <c r="U93" s="262"/>
      <c r="V93" s="21"/>
    </row>
    <row r="94" spans="1:22" ht="15" customHeight="1" x14ac:dyDescent="0.25">
      <c r="A94" s="21"/>
      <c r="B94" s="251" t="s">
        <v>59</v>
      </c>
      <c r="C94" s="252"/>
      <c r="D94" s="252"/>
      <c r="E94" s="252"/>
      <c r="F94" s="252"/>
      <c r="G94" s="252"/>
      <c r="H94" s="252"/>
      <c r="I94" s="252"/>
      <c r="J94" s="252"/>
      <c r="K94" s="252"/>
      <c r="L94" s="252"/>
      <c r="M94" s="252"/>
      <c r="N94" s="252"/>
      <c r="O94" s="252"/>
      <c r="P94" s="252"/>
      <c r="Q94" s="252"/>
      <c r="R94" s="252"/>
      <c r="S94" s="252"/>
      <c r="T94" s="252"/>
      <c r="U94" s="253"/>
      <c r="V94" s="21"/>
    </row>
    <row r="95" spans="1:22" ht="15" customHeight="1" x14ac:dyDescent="0.25">
      <c r="A95" s="21"/>
      <c r="B95" s="263" t="s">
        <v>23</v>
      </c>
      <c r="C95" s="263"/>
      <c r="D95" s="263"/>
      <c r="E95" s="263"/>
      <c r="F95" s="263"/>
      <c r="G95" s="263"/>
      <c r="H95" s="263"/>
      <c r="I95" s="263"/>
      <c r="J95" s="263"/>
      <c r="K95" s="263"/>
      <c r="L95" s="263"/>
      <c r="M95" s="263"/>
      <c r="N95" s="263"/>
      <c r="O95" s="263"/>
      <c r="P95" s="263"/>
      <c r="Q95" s="263"/>
      <c r="R95" s="263"/>
      <c r="S95" s="263"/>
      <c r="T95" s="263"/>
      <c r="U95" s="263"/>
      <c r="V95" s="21"/>
    </row>
    <row r="96" spans="1:22" ht="15" customHeight="1" x14ac:dyDescent="0.25">
      <c r="A96" s="21"/>
      <c r="B96" s="21"/>
      <c r="C96" s="21"/>
      <c r="D96" s="21"/>
      <c r="E96" s="21"/>
      <c r="F96" s="21"/>
      <c r="G96" s="21"/>
      <c r="H96" s="21"/>
      <c r="I96" s="21"/>
      <c r="J96" s="21"/>
      <c r="K96" s="21"/>
      <c r="L96" s="21"/>
      <c r="M96" s="21"/>
      <c r="N96" s="21"/>
      <c r="O96" s="21"/>
      <c r="P96" s="21"/>
      <c r="Q96" s="21"/>
      <c r="R96" s="21"/>
      <c r="S96" s="21"/>
      <c r="T96" s="21"/>
      <c r="U96" s="21"/>
      <c r="V96" s="21"/>
    </row>
  </sheetData>
  <sheetProtection algorithmName="SHA-512" hashValue="BZT7IrpuHQmPwb+HcEIEmKaX9tuhczeK+BiL+3X+LLWclsgKiKlKiCKfLml70KX7pY9CQozQoV2VVKi0U+y/Uw==" saltValue="SI7PiEfa81fJAtcZqa0XfA==" spinCount="100000" sheet="1" objects="1" scenarios="1"/>
  <mergeCells count="105">
    <mergeCell ref="B4:U4"/>
    <mergeCell ref="B31:U31"/>
    <mergeCell ref="B16:E16"/>
    <mergeCell ref="M19:Q19"/>
    <mergeCell ref="U20:U21"/>
    <mergeCell ref="Q69:R70"/>
    <mergeCell ref="T69:U70"/>
    <mergeCell ref="H46:P46"/>
    <mergeCell ref="Q46:T46"/>
    <mergeCell ref="B69:C70"/>
    <mergeCell ref="E69:F70"/>
    <mergeCell ref="H69:I70"/>
    <mergeCell ref="K69:L70"/>
    <mergeCell ref="N69:O70"/>
    <mergeCell ref="R65:T65"/>
    <mergeCell ref="B55:U55"/>
    <mergeCell ref="R57:T57"/>
    <mergeCell ref="R58:T58"/>
    <mergeCell ref="R59:T59"/>
    <mergeCell ref="R60:T60"/>
    <mergeCell ref="B87:U87"/>
    <mergeCell ref="B88:U93"/>
    <mergeCell ref="B94:U94"/>
    <mergeCell ref="B95:U95"/>
    <mergeCell ref="B6:H7"/>
    <mergeCell ref="I6:T7"/>
    <mergeCell ref="U6:U7"/>
    <mergeCell ref="R12:T13"/>
    <mergeCell ref="O12:Q13"/>
    <mergeCell ref="J12:L13"/>
    <mergeCell ref="F12:I13"/>
    <mergeCell ref="M12:M13"/>
    <mergeCell ref="B34:F35"/>
    <mergeCell ref="M16:O16"/>
    <mergeCell ref="U12:U13"/>
    <mergeCell ref="B15:H15"/>
    <mergeCell ref="I15:T15"/>
    <mergeCell ref="K17:K18"/>
    <mergeCell ref="B12:E13"/>
    <mergeCell ref="B9:H10"/>
    <mergeCell ref="I9:T10"/>
    <mergeCell ref="U9:U10"/>
    <mergeCell ref="B8:H8"/>
    <mergeCell ref="U17:U18"/>
    <mergeCell ref="U23:U24"/>
    <mergeCell ref="B33:F33"/>
    <mergeCell ref="M20:Q21"/>
    <mergeCell ref="R20:T21"/>
    <mergeCell ref="B17:E18"/>
    <mergeCell ref="F17:J18"/>
    <mergeCell ref="P33:T33"/>
    <mergeCell ref="B20:F21"/>
    <mergeCell ref="G20:J21"/>
    <mergeCell ref="K20:K21"/>
    <mergeCell ref="B19:F19"/>
    <mergeCell ref="M17:O18"/>
    <mergeCell ref="P17:T18"/>
    <mergeCell ref="M23:P24"/>
    <mergeCell ref="Q23:T24"/>
    <mergeCell ref="M22:P22"/>
    <mergeCell ref="B26:E26"/>
    <mergeCell ref="P34:T35"/>
    <mergeCell ref="H33:N33"/>
    <mergeCell ref="H34:N35"/>
    <mergeCell ref="H36:N36"/>
    <mergeCell ref="P36:T36"/>
    <mergeCell ref="Q38:T38"/>
    <mergeCell ref="Q39:T39"/>
    <mergeCell ref="H39:P39"/>
    <mergeCell ref="H40:P40"/>
    <mergeCell ref="B39:F45"/>
    <mergeCell ref="H42:P42"/>
    <mergeCell ref="H43:P43"/>
    <mergeCell ref="H44:P44"/>
    <mergeCell ref="H45:P45"/>
    <mergeCell ref="Q40:T40"/>
    <mergeCell ref="Q41:T41"/>
    <mergeCell ref="Q42:T42"/>
    <mergeCell ref="Q43:T43"/>
    <mergeCell ref="Q44:T44"/>
    <mergeCell ref="Q45:T45"/>
    <mergeCell ref="G1:P2"/>
    <mergeCell ref="Q2:U2"/>
    <mergeCell ref="B3:U3"/>
    <mergeCell ref="B72:U75"/>
    <mergeCell ref="B76:U78"/>
    <mergeCell ref="B58:P66"/>
    <mergeCell ref="K23:K24"/>
    <mergeCell ref="F23:J24"/>
    <mergeCell ref="B23:E24"/>
    <mergeCell ref="B22:E22"/>
    <mergeCell ref="B27:E28"/>
    <mergeCell ref="F27:J28"/>
    <mergeCell ref="K27:K28"/>
    <mergeCell ref="R66:T66"/>
    <mergeCell ref="R61:T61"/>
    <mergeCell ref="R62:T62"/>
    <mergeCell ref="R63:T63"/>
    <mergeCell ref="R64:T64"/>
    <mergeCell ref="H41:P41"/>
    <mergeCell ref="B48:U52"/>
    <mergeCell ref="U34:U35"/>
    <mergeCell ref="O34:O35"/>
    <mergeCell ref="G34:G35"/>
    <mergeCell ref="M27:U29"/>
  </mergeCells>
  <phoneticPr fontId="4" type="noConversion"/>
  <conditionalFormatting sqref="B34:F35 P34:T35">
    <cfRule type="expression" dxfId="73" priority="45">
      <formula>$AF$35=$AF$34</formula>
    </cfRule>
    <cfRule type="expression" dxfId="72" priority="44">
      <formula>$AF$35=$AF$33</formula>
    </cfRule>
    <cfRule type="expression" dxfId="71" priority="43">
      <formula>$AF$35=$AF$32</formula>
    </cfRule>
  </conditionalFormatting>
  <conditionalFormatting sqref="G34:G35">
    <cfRule type="expression" dxfId="70" priority="8">
      <formula>G34=$AA$5</formula>
    </cfRule>
    <cfRule type="expression" dxfId="69" priority="9">
      <formula>G34=$AA$6</formula>
    </cfRule>
  </conditionalFormatting>
  <conditionalFormatting sqref="K17:K18">
    <cfRule type="expression" dxfId="68" priority="32">
      <formula>K17=$AA$6</formula>
    </cfRule>
    <cfRule type="expression" dxfId="67" priority="31">
      <formula>K17=$AA$5</formula>
    </cfRule>
  </conditionalFormatting>
  <conditionalFormatting sqref="K20:K21">
    <cfRule type="expression" dxfId="66" priority="28">
      <formula>K20=$AA$6</formula>
    </cfRule>
    <cfRule type="expression" dxfId="65" priority="27">
      <formula>K20=$AA$5</formula>
    </cfRule>
  </conditionalFormatting>
  <conditionalFormatting sqref="K23:K24">
    <cfRule type="expression" dxfId="64" priority="6">
      <formula>K23=$AA$5</formula>
    </cfRule>
    <cfRule type="expression" dxfId="63" priority="7">
      <formula>K23=$AA$6</formula>
    </cfRule>
  </conditionalFormatting>
  <conditionalFormatting sqref="K27:K28">
    <cfRule type="expression" dxfId="62" priority="3">
      <formula>K27=$AA$6</formula>
    </cfRule>
    <cfRule type="expression" dxfId="61" priority="2">
      <formula>K27=$AA$5</formula>
    </cfRule>
  </conditionalFormatting>
  <conditionalFormatting sqref="M12:M13">
    <cfRule type="expression" dxfId="60" priority="35">
      <formula>M12=$AA$5</formula>
    </cfRule>
    <cfRule type="expression" dxfId="59" priority="36">
      <formula>M12=$AA$6</formula>
    </cfRule>
  </conditionalFormatting>
  <conditionalFormatting sqref="O34:O35">
    <cfRule type="expression" dxfId="58" priority="10">
      <formula>O34=$AA$5</formula>
    </cfRule>
    <cfRule type="expression" dxfId="57" priority="11">
      <formula>O34=$AA$6</formula>
    </cfRule>
  </conditionalFormatting>
  <conditionalFormatting sqref="U6:U7 U59:U66">
    <cfRule type="expression" dxfId="56" priority="37">
      <formula>U6=$AA$5</formula>
    </cfRule>
    <cfRule type="expression" dxfId="55" priority="38">
      <formula>U6=$AA$6</formula>
    </cfRule>
  </conditionalFormatting>
  <conditionalFormatting sqref="U9:U10">
    <cfRule type="expression" dxfId="54" priority="17">
      <formula>U9=$AA$6</formula>
    </cfRule>
    <cfRule type="expression" dxfId="53" priority="16">
      <formula>U9=$AA$5</formula>
    </cfRule>
  </conditionalFormatting>
  <conditionalFormatting sqref="U12:U13">
    <cfRule type="expression" dxfId="52" priority="33">
      <formula>U12=$AA$5</formula>
    </cfRule>
    <cfRule type="expression" dxfId="51" priority="34">
      <formula>U12=$AA$6</formula>
    </cfRule>
  </conditionalFormatting>
  <conditionalFormatting sqref="U17:U18">
    <cfRule type="expression" dxfId="50" priority="19">
      <formula>U17=$AA$6</formula>
    </cfRule>
    <cfRule type="expression" dxfId="49" priority="18">
      <formula>U17=$AA$5</formula>
    </cfRule>
  </conditionalFormatting>
  <conditionalFormatting sqref="U20:U21">
    <cfRule type="expression" dxfId="48" priority="25">
      <formula>U20=$AA$5</formula>
    </cfRule>
    <cfRule type="expression" dxfId="47" priority="26">
      <formula>U20=$AA$6</formula>
    </cfRule>
  </conditionalFormatting>
  <conditionalFormatting sqref="U23:U24">
    <cfRule type="expression" dxfId="46" priority="4">
      <formula>U23=$AA$5</formula>
    </cfRule>
    <cfRule type="expression" dxfId="45" priority="5">
      <formula>U23=$AA$6</formula>
    </cfRule>
  </conditionalFormatting>
  <conditionalFormatting sqref="U34:U35">
    <cfRule type="expression" dxfId="44" priority="12">
      <formula>U34=$AA$5</formula>
    </cfRule>
    <cfRule type="expression" dxfId="43" priority="13">
      <formula>U34=$AA$6</formula>
    </cfRule>
  </conditionalFormatting>
  <conditionalFormatting sqref="U40:U46">
    <cfRule type="expression" dxfId="42" priority="20">
      <formula>U40=$AA$5</formula>
    </cfRule>
    <cfRule type="expression" dxfId="41" priority="21">
      <formula>U40=$AA$6</formula>
    </cfRule>
  </conditionalFormatting>
  <conditionalFormatting sqref="AD11:AE22 AD30">
    <cfRule type="expression" dxfId="40" priority="42">
      <formula>$AD$27=$AD$26</formula>
    </cfRule>
  </conditionalFormatting>
  <dataValidations count="5">
    <dataValidation type="list" allowBlank="1" showInputMessage="1" showErrorMessage="1" sqref="J12:L13" xr:uid="{368E9A01-9D1A-4F5D-9B34-898653B65B86}">
      <formula1>$AA$10:$AA$22</formula1>
    </dataValidation>
    <dataValidation type="list" allowBlank="1" showInputMessage="1" showErrorMessage="1" sqref="G20:J21" xr:uid="{AA256BA5-1122-42D7-A841-EF0ACE7C4003}">
      <formula1>$AF$4:$AF$6</formula1>
    </dataValidation>
    <dataValidation type="list" allowBlank="1" showInputMessage="1" showErrorMessage="1" sqref="R20:T21" xr:uid="{62763779-4D40-477D-AE54-852598763E76}">
      <formula1>$AF$30:$AF$34</formula1>
    </dataValidation>
    <dataValidation type="list" allowBlank="1" showInputMessage="1" showErrorMessage="1" sqref="F23:J24" xr:uid="{A4C4BC34-F740-4EDD-9E7B-1CFDDB626966}">
      <formula1>$AD$24:$AD$26</formula1>
    </dataValidation>
    <dataValidation type="list" allowBlank="1" showInputMessage="1" showErrorMessage="1" sqref="Q23:T24" xr:uid="{C9960C26-81DC-47C9-A7C0-0C74AAA323B3}">
      <formula1>$AF$24:$AF$26</formula1>
    </dataValidation>
  </dataValidations>
  <hyperlinks>
    <hyperlink ref="B76:U78" r:id="rId1" display="Click here to get in touch" xr:uid="{29DD0A36-7DCD-4B79-9164-1C4B0BD7C19C}"/>
  </hyperlinks>
  <pageMargins left="0.7" right="0.7" top="0.75" bottom="0.75" header="0.3" footer="0.3"/>
  <pageSetup paperSize="9" orientation="portrait" r:id="rId2"/>
  <rowBreaks count="1" manualBreakCount="1">
    <brk id="58" max="21" man="1"/>
  </rowBreaks>
  <colBreaks count="1" manualBreakCount="1">
    <brk id="22" max="64"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4B82F-2A7E-4179-830B-47739ADF4229}">
  <sheetPr>
    <tabColor rgb="FF7030A0"/>
  </sheetPr>
  <dimension ref="A1:AC38"/>
  <sheetViews>
    <sheetView showRowColHeaders="0" zoomScaleNormal="100" workbookViewId="0"/>
  </sheetViews>
  <sheetFormatPr defaultColWidth="0" defaultRowHeight="15" zeroHeight="1" x14ac:dyDescent="0.25"/>
  <cols>
    <col min="1" max="22" width="2.85546875" style="1" customWidth="1"/>
    <col min="23" max="26" width="2.85546875" style="1" hidden="1" customWidth="1"/>
    <col min="27" max="29" width="7.140625" style="1" hidden="1" customWidth="1"/>
    <col min="30" max="16384" width="2.85546875" style="1" hidden="1"/>
  </cols>
  <sheetData>
    <row r="1" spans="1:29" x14ac:dyDescent="0.25">
      <c r="A1" s="55"/>
      <c r="B1" s="293" t="s">
        <v>104</v>
      </c>
      <c r="C1" s="293"/>
      <c r="D1" s="293"/>
      <c r="E1" s="293"/>
      <c r="F1" s="293"/>
      <c r="G1" s="293"/>
      <c r="H1" s="293"/>
      <c r="I1" s="293"/>
      <c r="J1" s="293"/>
      <c r="K1" s="293"/>
      <c r="L1" s="293"/>
      <c r="M1" s="293"/>
      <c r="N1" s="293"/>
      <c r="O1" s="293"/>
      <c r="P1" s="293"/>
      <c r="Q1" s="293"/>
      <c r="R1" s="293"/>
      <c r="S1" s="293"/>
      <c r="T1" s="293"/>
      <c r="U1" s="293"/>
      <c r="V1" s="55"/>
    </row>
    <row r="2" spans="1:29" x14ac:dyDescent="0.25">
      <c r="A2" s="55"/>
      <c r="B2" s="293"/>
      <c r="C2" s="293"/>
      <c r="D2" s="293"/>
      <c r="E2" s="293"/>
      <c r="F2" s="293"/>
      <c r="G2" s="293"/>
      <c r="H2" s="293"/>
      <c r="I2" s="293"/>
      <c r="J2" s="293"/>
      <c r="K2" s="293"/>
      <c r="L2" s="293"/>
      <c r="M2" s="293"/>
      <c r="N2" s="293"/>
      <c r="O2" s="293"/>
      <c r="P2" s="293"/>
      <c r="Q2" s="293"/>
      <c r="R2" s="293"/>
      <c r="S2" s="293"/>
      <c r="T2" s="293"/>
      <c r="U2" s="293"/>
      <c r="V2" s="55"/>
    </row>
    <row r="3" spans="1:29" x14ac:dyDescent="0.25">
      <c r="A3" s="55"/>
      <c r="B3" s="295" t="str">
        <f>Setup!$AI$24</f>
        <v/>
      </c>
      <c r="C3" s="295"/>
      <c r="D3" s="295"/>
      <c r="E3" s="295"/>
      <c r="F3" s="295"/>
      <c r="G3" s="295"/>
      <c r="H3" s="295"/>
      <c r="I3" s="295"/>
      <c r="J3" s="295"/>
      <c r="K3" s="295"/>
      <c r="L3" s="295"/>
      <c r="M3" s="295"/>
      <c r="N3" s="295"/>
      <c r="O3" s="295"/>
      <c r="P3" s="295"/>
      <c r="Q3" s="295"/>
      <c r="R3" s="295"/>
      <c r="S3" s="295"/>
      <c r="T3" s="295"/>
      <c r="U3" s="295"/>
      <c r="V3" s="55"/>
      <c r="AA3" s="9">
        <f>SUM($AB$3:$AC$3)</f>
        <v>4</v>
      </c>
      <c r="AB3" s="9">
        <f>SUM(AB$6:AB$10)</f>
        <v>4</v>
      </c>
      <c r="AC3" s="9">
        <f>SUM(AC$6:AC$10)</f>
        <v>0</v>
      </c>
    </row>
    <row r="4" spans="1:29" x14ac:dyDescent="0.25">
      <c r="A4" s="55"/>
      <c r="B4" s="270" t="s">
        <v>105</v>
      </c>
      <c r="C4" s="271"/>
      <c r="D4" s="271"/>
      <c r="E4" s="271"/>
      <c r="F4" s="271"/>
      <c r="G4" s="271"/>
      <c r="H4" s="271"/>
      <c r="I4" s="271"/>
      <c r="J4" s="271"/>
      <c r="K4" s="271"/>
      <c r="L4" s="271"/>
      <c r="M4" s="271"/>
      <c r="N4" s="271"/>
      <c r="O4" s="271"/>
      <c r="P4" s="271"/>
      <c r="Q4" s="271"/>
      <c r="R4" s="271"/>
      <c r="S4" s="271"/>
      <c r="T4" s="271"/>
      <c r="U4" s="272"/>
      <c r="V4" s="55"/>
    </row>
    <row r="5" spans="1:29" x14ac:dyDescent="0.25">
      <c r="A5" s="55"/>
      <c r="B5" s="55"/>
      <c r="C5" s="55"/>
      <c r="D5" s="55"/>
      <c r="E5" s="55"/>
      <c r="F5" s="55"/>
      <c r="G5" s="55"/>
      <c r="H5" s="55"/>
      <c r="I5" s="55"/>
      <c r="J5" s="55"/>
      <c r="K5" s="55"/>
      <c r="L5" s="55"/>
      <c r="M5" s="55"/>
      <c r="N5" s="55"/>
      <c r="O5" s="55"/>
      <c r="P5" s="55"/>
      <c r="Q5" s="55"/>
      <c r="R5" s="55"/>
      <c r="S5" s="55"/>
      <c r="T5" s="55"/>
      <c r="U5" s="55"/>
      <c r="V5" s="55"/>
      <c r="AB5" s="63" t="s">
        <v>4</v>
      </c>
      <c r="AC5" s="63" t="s">
        <v>3</v>
      </c>
    </row>
    <row r="6" spans="1:29" x14ac:dyDescent="0.25">
      <c r="A6" s="55"/>
      <c r="B6" s="251" t="s">
        <v>102</v>
      </c>
      <c r="C6" s="252"/>
      <c r="D6" s="252"/>
      <c r="E6" s="252"/>
      <c r="F6" s="253"/>
      <c r="G6" s="294" t="str">
        <f>IF($AA6=0, "", "All OK")</f>
        <v/>
      </c>
      <c r="H6" s="294"/>
      <c r="I6" s="294"/>
      <c r="J6" s="55"/>
      <c r="K6" s="294" t="str">
        <f>IF($AB6=0, "", CONCATENATE($AB6, " x Alert", IF($AB6=1, "", "s")))</f>
        <v>4 x Alerts</v>
      </c>
      <c r="L6" s="294"/>
      <c r="M6" s="294"/>
      <c r="N6" s="294"/>
      <c r="O6" s="294"/>
      <c r="P6" s="55"/>
      <c r="Q6" s="294" t="str">
        <f>IF($AC6=0, "", CONCATENATE($AC6, " x Alert", IF($AC6=1, "", "s")))</f>
        <v/>
      </c>
      <c r="R6" s="294"/>
      <c r="S6" s="294"/>
      <c r="T6" s="294"/>
      <c r="U6" s="294"/>
      <c r="V6" s="55"/>
      <c r="AA6" s="9">
        <f>IF(SUM($AB6:$AC6)=0, 1, 0)</f>
        <v>0</v>
      </c>
      <c r="AB6" s="9">
        <f>Setup!$AA$8</f>
        <v>4</v>
      </c>
      <c r="AC6" s="9">
        <v>0</v>
      </c>
    </row>
    <row r="7" spans="1:29" x14ac:dyDescent="0.25">
      <c r="A7" s="55"/>
      <c r="B7" s="55"/>
      <c r="C7" s="55"/>
      <c r="D7" s="55"/>
      <c r="E7" s="55"/>
      <c r="F7" s="55"/>
      <c r="G7" s="55"/>
      <c r="H7" s="55"/>
      <c r="I7" s="55"/>
      <c r="J7" s="55"/>
      <c r="K7" s="55"/>
      <c r="L7" s="55"/>
      <c r="M7" s="55"/>
      <c r="N7" s="55"/>
      <c r="O7" s="55"/>
      <c r="P7" s="55"/>
      <c r="Q7" s="55"/>
      <c r="R7" s="55"/>
      <c r="S7" s="55"/>
      <c r="T7" s="55"/>
      <c r="U7" s="55"/>
      <c r="V7" s="55"/>
    </row>
    <row r="8" spans="1:29" x14ac:dyDescent="0.25">
      <c r="A8" s="55"/>
      <c r="B8" s="238" t="s">
        <v>57</v>
      </c>
      <c r="C8" s="239"/>
      <c r="D8" s="239"/>
      <c r="E8" s="239"/>
      <c r="F8" s="240"/>
      <c r="G8" s="294" t="str">
        <f>IF($AA8=0, "", "All OK")</f>
        <v>All OK</v>
      </c>
      <c r="H8" s="294"/>
      <c r="I8" s="294"/>
      <c r="J8" s="55"/>
      <c r="K8" s="294" t="str">
        <f>IF($AB8=0, "", CONCATENATE($AB8, " x Alert", IF($AB8=1, "", "s")))</f>
        <v/>
      </c>
      <c r="L8" s="294"/>
      <c r="M8" s="294"/>
      <c r="N8" s="294"/>
      <c r="O8" s="294"/>
      <c r="P8" s="55"/>
      <c r="Q8" s="294" t="str">
        <f>IF($AC8=0, "", CONCATENATE($AC8, " x Alert", IF($AC8=1, "", "s")))</f>
        <v/>
      </c>
      <c r="R8" s="294"/>
      <c r="S8" s="294"/>
      <c r="T8" s="294"/>
      <c r="U8" s="294"/>
      <c r="V8" s="55"/>
      <c r="AA8" s="9">
        <f>IF(SUM($AB8:$AC8)=0, 1, 0)</f>
        <v>1</v>
      </c>
      <c r="AB8" s="9">
        <f>SUM(Fuel!$U$7:$AA$7)</f>
        <v>0</v>
      </c>
      <c r="AC8" s="9">
        <f>SUM(Fuel!$U$6:$AA$6)</f>
        <v>0</v>
      </c>
    </row>
    <row r="9" spans="1:29" x14ac:dyDescent="0.25">
      <c r="A9" s="55"/>
      <c r="B9" s="55"/>
      <c r="C9" s="55"/>
      <c r="D9" s="55"/>
      <c r="E9" s="55"/>
      <c r="F9" s="55"/>
      <c r="G9" s="55"/>
      <c r="H9" s="55"/>
      <c r="I9" s="55"/>
      <c r="J9" s="55"/>
      <c r="K9" s="55"/>
      <c r="L9" s="55"/>
      <c r="M9" s="55"/>
      <c r="N9" s="55"/>
      <c r="O9" s="55"/>
      <c r="P9" s="55"/>
      <c r="Q9" s="55"/>
      <c r="R9" s="55"/>
      <c r="S9" s="55"/>
      <c r="T9" s="55"/>
      <c r="U9" s="55"/>
      <c r="V9" s="55"/>
    </row>
    <row r="10" spans="1:29" x14ac:dyDescent="0.25">
      <c r="A10" s="55"/>
      <c r="B10" s="238" t="s">
        <v>103</v>
      </c>
      <c r="C10" s="239"/>
      <c r="D10" s="239"/>
      <c r="E10" s="239"/>
      <c r="F10" s="240"/>
      <c r="G10" s="294" t="str">
        <f>IF($AA10=0, "", "All OK")</f>
        <v>All OK</v>
      </c>
      <c r="H10" s="294"/>
      <c r="I10" s="294"/>
      <c r="J10" s="55"/>
      <c r="K10" s="294" t="str">
        <f>IF($AB10=0, "", CONCATENATE($AB10, " x Alert", IF($AB10=1, "", "s")))</f>
        <v/>
      </c>
      <c r="L10" s="294"/>
      <c r="M10" s="294"/>
      <c r="N10" s="294"/>
      <c r="O10" s="294"/>
      <c r="P10" s="55"/>
      <c r="Q10" s="294" t="str">
        <f>IF($AC10=0, "", CONCATENATE($AC10, " x Alert", IF($AC10=1, "", "s")))</f>
        <v/>
      </c>
      <c r="R10" s="294"/>
      <c r="S10" s="294"/>
      <c r="T10" s="294"/>
      <c r="U10" s="294"/>
      <c r="V10" s="55"/>
      <c r="AA10" s="9">
        <f>IF(SUM($AB10:$AC10)=0, 1, 0)</f>
        <v>1</v>
      </c>
      <c r="AB10" s="9">
        <f>SUM('Business Use'!$P$7:$S$7)</f>
        <v>0</v>
      </c>
      <c r="AC10" s="9">
        <f>SUM('Business Use'!$P$6:$S$6)</f>
        <v>0</v>
      </c>
    </row>
    <row r="11" spans="1:29" x14ac:dyDescent="0.25">
      <c r="A11" s="55"/>
      <c r="B11" s="55"/>
      <c r="C11" s="55"/>
      <c r="D11" s="55"/>
      <c r="E11" s="55"/>
      <c r="F11" s="55"/>
      <c r="G11" s="55"/>
      <c r="H11" s="55"/>
      <c r="I11" s="55"/>
      <c r="J11" s="55"/>
      <c r="K11" s="55"/>
      <c r="L11" s="55"/>
      <c r="M11" s="55"/>
      <c r="N11" s="55"/>
      <c r="O11" s="55"/>
      <c r="P11" s="55"/>
      <c r="Q11" s="55"/>
      <c r="R11" s="55"/>
      <c r="S11" s="55"/>
      <c r="T11" s="55"/>
      <c r="U11" s="55"/>
      <c r="V11" s="55"/>
    </row>
    <row r="12" spans="1:29" x14ac:dyDescent="0.25">
      <c r="A12" s="55"/>
      <c r="B12" s="55"/>
      <c r="C12" s="55"/>
      <c r="D12" s="55"/>
      <c r="E12" s="55"/>
      <c r="F12" s="55"/>
      <c r="G12" s="55"/>
      <c r="H12" s="55"/>
      <c r="I12" s="55"/>
      <c r="J12" s="55"/>
      <c r="K12" s="55"/>
      <c r="L12" s="55"/>
      <c r="M12" s="55"/>
      <c r="N12" s="55"/>
      <c r="O12" s="55"/>
      <c r="P12" s="55"/>
      <c r="Q12" s="55"/>
      <c r="R12" s="55"/>
      <c r="S12" s="55"/>
      <c r="T12" s="55"/>
      <c r="U12" s="55"/>
      <c r="V12" s="55"/>
    </row>
    <row r="13" spans="1:29" x14ac:dyDescent="0.25">
      <c r="A13" s="55"/>
      <c r="B13" s="55"/>
      <c r="C13" s="55"/>
      <c r="D13" s="55"/>
      <c r="E13" s="55"/>
      <c r="F13" s="55"/>
      <c r="G13" s="55"/>
      <c r="H13" s="55"/>
      <c r="I13" s="55"/>
      <c r="J13" s="55"/>
      <c r="K13" s="55"/>
      <c r="L13" s="55"/>
      <c r="M13" s="55"/>
      <c r="N13" s="55"/>
      <c r="O13" s="55"/>
      <c r="P13" s="55"/>
      <c r="Q13" s="55"/>
      <c r="R13" s="55"/>
      <c r="S13" s="55"/>
      <c r="T13" s="55"/>
      <c r="U13" s="55"/>
      <c r="V13" s="55"/>
      <c r="AA13" s="10" t="str">
        <f>Setup!$AF$32</f>
        <v>$</v>
      </c>
    </row>
    <row r="14" spans="1:29" x14ac:dyDescent="0.25">
      <c r="A14" s="55"/>
      <c r="B14" s="55"/>
      <c r="C14" s="55"/>
      <c r="D14" s="55"/>
      <c r="E14" s="55"/>
      <c r="F14" s="55"/>
      <c r="G14" s="55"/>
      <c r="H14" s="55"/>
      <c r="I14" s="55"/>
      <c r="J14" s="55"/>
      <c r="K14" s="55"/>
      <c r="L14" s="55"/>
      <c r="M14" s="55"/>
      <c r="N14" s="55"/>
      <c r="O14" s="55"/>
      <c r="P14" s="55"/>
      <c r="Q14" s="55"/>
      <c r="R14" s="55"/>
      <c r="S14" s="55"/>
      <c r="T14" s="55"/>
      <c r="U14" s="55"/>
      <c r="V14" s="55"/>
      <c r="AA14" s="13" t="str">
        <f>Setup!$AF$33</f>
        <v>€</v>
      </c>
    </row>
    <row r="15" spans="1:29" x14ac:dyDescent="0.25">
      <c r="A15" s="55"/>
      <c r="B15" s="284" t="e" vm="5">
        <f>HYPERLINK(Setup!$AI$61, Setup!$AH$65)</f>
        <v>#VALUE!</v>
      </c>
      <c r="C15" s="285"/>
      <c r="D15" s="55"/>
      <c r="E15" s="276" t="e" vm="6">
        <f>HYPERLINK(Setup!$AI$62, Setup!$AH$66)</f>
        <v>#VALUE!</v>
      </c>
      <c r="F15" s="277"/>
      <c r="G15" s="55"/>
      <c r="H15" s="288" t="e" vm="7">
        <f>HYPERLINK(Setup!$AI$63, Setup!$AH$67)</f>
        <v>#VALUE!</v>
      </c>
      <c r="I15" s="289"/>
      <c r="J15" s="55"/>
      <c r="K15" s="276" t="e" vm="8">
        <f>HYPERLINK(Setup!$AI$64, Setup!$AH$68)</f>
        <v>#VALUE!</v>
      </c>
      <c r="L15" s="277"/>
      <c r="M15" s="55"/>
      <c r="N15" s="288" t="e" vm="9">
        <f>HYPERLINK(Setup!$AI$65, Setup!$AH$69)</f>
        <v>#VALUE!</v>
      </c>
      <c r="O15" s="289"/>
      <c r="P15" s="55"/>
      <c r="Q15" s="276" t="e" vm="10">
        <f>HYPERLINK(Setup!$AI$66, Setup!$AH$70)</f>
        <v>#VALUE!</v>
      </c>
      <c r="R15" s="277"/>
      <c r="S15" s="55"/>
      <c r="T15" s="276" t="e" vm="11">
        <f>HYPERLINK(Setup!$AI$67, Setup!$AH$71)</f>
        <v>#VALUE!</v>
      </c>
      <c r="U15" s="277"/>
      <c r="V15" s="55"/>
      <c r="AA15" s="11" t="str">
        <f>Setup!$AF$34</f>
        <v>R</v>
      </c>
    </row>
    <row r="16" spans="1:29" x14ac:dyDescent="0.25">
      <c r="A16" s="55"/>
      <c r="B16" s="286"/>
      <c r="C16" s="287"/>
      <c r="D16" s="55"/>
      <c r="E16" s="278"/>
      <c r="F16" s="279"/>
      <c r="G16" s="55"/>
      <c r="H16" s="290"/>
      <c r="I16" s="291"/>
      <c r="J16" s="55"/>
      <c r="K16" s="278"/>
      <c r="L16" s="279"/>
      <c r="M16" s="55"/>
      <c r="N16" s="290"/>
      <c r="O16" s="291"/>
      <c r="P16" s="55"/>
      <c r="Q16" s="278"/>
      <c r="R16" s="279"/>
      <c r="S16" s="55"/>
      <c r="T16" s="278"/>
      <c r="U16" s="279"/>
      <c r="V16" s="55"/>
      <c r="AA16" s="9" t="str">
        <f>Setup!$AF$35</f>
        <v>£</v>
      </c>
    </row>
    <row r="17" spans="1:22" x14ac:dyDescent="0.25">
      <c r="A17" s="55"/>
      <c r="B17" s="55"/>
      <c r="C17" s="55"/>
      <c r="D17" s="55"/>
      <c r="E17" s="55"/>
      <c r="F17" s="55"/>
      <c r="G17" s="55"/>
      <c r="H17" s="55"/>
      <c r="I17" s="55"/>
      <c r="J17" s="55"/>
      <c r="K17" s="55"/>
      <c r="L17" s="55"/>
      <c r="M17" s="55"/>
      <c r="N17" s="55"/>
      <c r="O17" s="55"/>
      <c r="P17" s="55"/>
      <c r="Q17" s="55"/>
      <c r="R17" s="55"/>
      <c r="S17" s="55"/>
      <c r="T17" s="55"/>
      <c r="U17" s="55"/>
      <c r="V17" s="55"/>
    </row>
    <row r="18" spans="1:22" x14ac:dyDescent="0.25">
      <c r="A18" s="55"/>
      <c r="B18" s="270" t="s">
        <v>106</v>
      </c>
      <c r="C18" s="271"/>
      <c r="D18" s="271"/>
      <c r="E18" s="271"/>
      <c r="F18" s="271"/>
      <c r="G18" s="271"/>
      <c r="H18" s="271"/>
      <c r="I18" s="271"/>
      <c r="J18" s="271"/>
      <c r="K18" s="271"/>
      <c r="L18" s="271"/>
      <c r="M18" s="271"/>
      <c r="N18" s="271"/>
      <c r="O18" s="271"/>
      <c r="P18" s="271"/>
      <c r="Q18" s="271"/>
      <c r="R18" s="271"/>
      <c r="S18" s="271"/>
      <c r="T18" s="271"/>
      <c r="U18" s="272"/>
      <c r="V18" s="55"/>
    </row>
    <row r="19" spans="1:22" x14ac:dyDescent="0.25">
      <c r="A19" s="55"/>
      <c r="B19" s="55"/>
      <c r="C19" s="55"/>
      <c r="D19" s="55"/>
      <c r="E19" s="55"/>
      <c r="F19" s="55"/>
      <c r="G19" s="55"/>
      <c r="H19" s="55"/>
      <c r="I19" s="55"/>
      <c r="J19" s="55"/>
      <c r="K19" s="55"/>
      <c r="L19" s="55"/>
      <c r="M19" s="55"/>
      <c r="N19" s="55"/>
      <c r="O19" s="55"/>
      <c r="P19" s="55"/>
      <c r="Q19" s="55"/>
      <c r="R19" s="55"/>
      <c r="S19" s="55"/>
      <c r="T19" s="55"/>
      <c r="U19" s="55"/>
      <c r="V19" s="55"/>
    </row>
    <row r="20" spans="1:22" x14ac:dyDescent="0.25">
      <c r="A20" s="55"/>
      <c r="B20" s="270" t="str">
        <f>'Fuel Efficiency'!B9</f>
        <v>Distance to Date (Miles)</v>
      </c>
      <c r="C20" s="271"/>
      <c r="D20" s="271"/>
      <c r="E20" s="271"/>
      <c r="F20" s="271"/>
      <c r="G20" s="271"/>
      <c r="H20" s="271"/>
      <c r="I20" s="271"/>
      <c r="J20" s="272"/>
      <c r="K20" s="55"/>
      <c r="L20" s="55"/>
      <c r="M20" s="270" t="str">
        <f>'Fuel Efficiency'!M9</f>
        <v>Total Fuel Cost to Date</v>
      </c>
      <c r="N20" s="271"/>
      <c r="O20" s="271"/>
      <c r="P20" s="271"/>
      <c r="Q20" s="271"/>
      <c r="R20" s="271"/>
      <c r="S20" s="271"/>
      <c r="T20" s="271"/>
      <c r="U20" s="272"/>
      <c r="V20" s="55"/>
    </row>
    <row r="21" spans="1:22" x14ac:dyDescent="0.25">
      <c r="A21" s="55"/>
      <c r="B21" s="302" t="str">
        <f>'Fuel Efficiency'!B10</f>
        <v/>
      </c>
      <c r="C21" s="303"/>
      <c r="D21" s="303"/>
      <c r="E21" s="303"/>
      <c r="F21" s="303"/>
      <c r="G21" s="303"/>
      <c r="H21" s="303"/>
      <c r="I21" s="303"/>
      <c r="J21" s="304"/>
      <c r="K21" s="55"/>
      <c r="L21" s="55"/>
      <c r="M21" s="296">
        <f>'Fuel Efficiency'!M10</f>
        <v>0</v>
      </c>
      <c r="N21" s="297"/>
      <c r="O21" s="297"/>
      <c r="P21" s="297"/>
      <c r="Q21" s="297"/>
      <c r="R21" s="297"/>
      <c r="S21" s="297"/>
      <c r="T21" s="297"/>
      <c r="U21" s="298"/>
      <c r="V21" s="55"/>
    </row>
    <row r="22" spans="1:22" x14ac:dyDescent="0.25">
      <c r="A22" s="55"/>
      <c r="B22" s="305"/>
      <c r="C22" s="306"/>
      <c r="D22" s="306"/>
      <c r="E22" s="306"/>
      <c r="F22" s="306"/>
      <c r="G22" s="306"/>
      <c r="H22" s="306"/>
      <c r="I22" s="306"/>
      <c r="J22" s="307"/>
      <c r="K22" s="55"/>
      <c r="L22" s="55"/>
      <c r="M22" s="299"/>
      <c r="N22" s="300"/>
      <c r="O22" s="300"/>
      <c r="P22" s="300"/>
      <c r="Q22" s="300"/>
      <c r="R22" s="300"/>
      <c r="S22" s="300"/>
      <c r="T22" s="300"/>
      <c r="U22" s="301"/>
      <c r="V22" s="55"/>
    </row>
    <row r="23" spans="1:22" x14ac:dyDescent="0.25">
      <c r="A23" s="55"/>
      <c r="B23" s="308"/>
      <c r="C23" s="308"/>
      <c r="D23" s="308"/>
      <c r="E23" s="308"/>
      <c r="F23" s="308"/>
      <c r="G23" s="308"/>
      <c r="H23" s="308"/>
      <c r="I23" s="308"/>
      <c r="J23" s="308"/>
      <c r="K23" s="55"/>
      <c r="L23" s="55"/>
      <c r="M23" s="55"/>
      <c r="N23" s="55"/>
      <c r="O23" s="55"/>
      <c r="P23" s="55"/>
      <c r="Q23" s="55"/>
      <c r="R23" s="55"/>
      <c r="S23" s="55"/>
      <c r="T23" s="55"/>
      <c r="U23" s="55"/>
      <c r="V23" s="55"/>
    </row>
    <row r="24" spans="1:22" x14ac:dyDescent="0.25">
      <c r="A24" s="55"/>
      <c r="B24" s="270" t="str">
        <f>'Fuel Efficiency'!B13</f>
        <v>Average Cost / Litre</v>
      </c>
      <c r="C24" s="271"/>
      <c r="D24" s="271"/>
      <c r="E24" s="271"/>
      <c r="F24" s="271"/>
      <c r="G24" s="271"/>
      <c r="H24" s="271"/>
      <c r="I24" s="271"/>
      <c r="J24" s="272"/>
      <c r="K24" s="55"/>
      <c r="L24" s="55"/>
      <c r="M24" s="270" t="str">
        <f>'Fuel Efficiency'!M13</f>
        <v>Confirmed Cost / Mile</v>
      </c>
      <c r="N24" s="271"/>
      <c r="O24" s="271"/>
      <c r="P24" s="271"/>
      <c r="Q24" s="271"/>
      <c r="R24" s="271"/>
      <c r="S24" s="271"/>
      <c r="T24" s="271"/>
      <c r="U24" s="272"/>
      <c r="V24" s="55"/>
    </row>
    <row r="25" spans="1:22" ht="15" customHeight="1" x14ac:dyDescent="0.25">
      <c r="A25" s="55"/>
      <c r="B25" s="296" t="str">
        <f>'Fuel Efficiency'!B14</f>
        <v/>
      </c>
      <c r="C25" s="297"/>
      <c r="D25" s="297"/>
      <c r="E25" s="297"/>
      <c r="F25" s="297"/>
      <c r="G25" s="297"/>
      <c r="H25" s="297"/>
      <c r="I25" s="297"/>
      <c r="J25" s="298"/>
      <c r="K25" s="55"/>
      <c r="L25" s="55"/>
      <c r="M25" s="296" t="str">
        <f>'Fuel Efficiency'!M14</f>
        <v/>
      </c>
      <c r="N25" s="297"/>
      <c r="O25" s="297"/>
      <c r="P25" s="297"/>
      <c r="Q25" s="297"/>
      <c r="R25" s="297"/>
      <c r="S25" s="297"/>
      <c r="T25" s="297"/>
      <c r="U25" s="298"/>
      <c r="V25" s="55"/>
    </row>
    <row r="26" spans="1:22" ht="15" customHeight="1" x14ac:dyDescent="0.25">
      <c r="A26" s="55"/>
      <c r="B26" s="299"/>
      <c r="C26" s="300"/>
      <c r="D26" s="300"/>
      <c r="E26" s="300"/>
      <c r="F26" s="300"/>
      <c r="G26" s="300"/>
      <c r="H26" s="300"/>
      <c r="I26" s="300"/>
      <c r="J26" s="301"/>
      <c r="K26" s="55"/>
      <c r="L26" s="55"/>
      <c r="M26" s="299"/>
      <c r="N26" s="300"/>
      <c r="O26" s="300"/>
      <c r="P26" s="300"/>
      <c r="Q26" s="300"/>
      <c r="R26" s="300"/>
      <c r="S26" s="300"/>
      <c r="T26" s="300"/>
      <c r="U26" s="301"/>
      <c r="V26" s="55"/>
    </row>
    <row r="27" spans="1:22" x14ac:dyDescent="0.25">
      <c r="A27" s="55"/>
      <c r="B27" s="55"/>
      <c r="C27" s="55"/>
      <c r="D27" s="55"/>
      <c r="E27" s="55"/>
      <c r="F27" s="55"/>
      <c r="G27" s="55"/>
      <c r="H27" s="55"/>
      <c r="I27" s="55"/>
      <c r="J27" s="55"/>
      <c r="K27" s="55"/>
      <c r="L27" s="55"/>
      <c r="M27" s="55"/>
      <c r="N27" s="55"/>
      <c r="O27" s="55"/>
      <c r="P27" s="55"/>
      <c r="Q27" s="55"/>
      <c r="R27" s="55"/>
      <c r="S27" s="55"/>
      <c r="T27" s="55"/>
      <c r="U27" s="55"/>
      <c r="V27" s="55"/>
    </row>
    <row r="28" spans="1:22" x14ac:dyDescent="0.25">
      <c r="A28" s="55"/>
      <c r="B28" s="270" t="str">
        <f>'Fuel Efficiency'!B17</f>
        <v>Average Litres / Fill</v>
      </c>
      <c r="C28" s="271"/>
      <c r="D28" s="271"/>
      <c r="E28" s="271"/>
      <c r="F28" s="271"/>
      <c r="G28" s="271"/>
      <c r="H28" s="271"/>
      <c r="I28" s="271"/>
      <c r="J28" s="272"/>
      <c r="K28" s="55"/>
      <c r="L28" s="55"/>
      <c r="M28" s="270" t="str">
        <f>'Fuel Efficiency'!M17</f>
        <v>Average Miles / Litre</v>
      </c>
      <c r="N28" s="271"/>
      <c r="O28" s="271"/>
      <c r="P28" s="271"/>
      <c r="Q28" s="271"/>
      <c r="R28" s="271"/>
      <c r="S28" s="271"/>
      <c r="T28" s="271"/>
      <c r="U28" s="272"/>
      <c r="V28" s="55"/>
    </row>
    <row r="29" spans="1:22" x14ac:dyDescent="0.25">
      <c r="A29" s="55"/>
      <c r="B29" s="309" t="str">
        <f>'Fuel Efficiency'!B18</f>
        <v/>
      </c>
      <c r="C29" s="310"/>
      <c r="D29" s="310"/>
      <c r="E29" s="310"/>
      <c r="F29" s="310"/>
      <c r="G29" s="310"/>
      <c r="H29" s="310"/>
      <c r="I29" s="310"/>
      <c r="J29" s="311"/>
      <c r="K29" s="55"/>
      <c r="L29" s="55"/>
      <c r="M29" s="309" t="str">
        <f>'Fuel Efficiency'!M18</f>
        <v/>
      </c>
      <c r="N29" s="310"/>
      <c r="O29" s="310"/>
      <c r="P29" s="310"/>
      <c r="Q29" s="310"/>
      <c r="R29" s="310"/>
      <c r="S29" s="310"/>
      <c r="T29" s="310"/>
      <c r="U29" s="311"/>
      <c r="V29" s="55"/>
    </row>
    <row r="30" spans="1:22" x14ac:dyDescent="0.25">
      <c r="A30" s="55"/>
      <c r="B30" s="312"/>
      <c r="C30" s="313"/>
      <c r="D30" s="313"/>
      <c r="E30" s="313"/>
      <c r="F30" s="313"/>
      <c r="G30" s="313"/>
      <c r="H30" s="313"/>
      <c r="I30" s="313"/>
      <c r="J30" s="314"/>
      <c r="K30" s="55"/>
      <c r="L30" s="55"/>
      <c r="M30" s="312"/>
      <c r="N30" s="313"/>
      <c r="O30" s="313"/>
      <c r="P30" s="313"/>
      <c r="Q30" s="313"/>
      <c r="R30" s="313"/>
      <c r="S30" s="313"/>
      <c r="T30" s="313"/>
      <c r="U30" s="314"/>
      <c r="V30" s="55"/>
    </row>
    <row r="31" spans="1:22" x14ac:dyDescent="0.25">
      <c r="A31" s="55"/>
      <c r="B31" s="55"/>
      <c r="C31" s="55"/>
      <c r="D31" s="55"/>
      <c r="E31" s="55"/>
      <c r="F31" s="55"/>
      <c r="G31" s="55"/>
      <c r="H31" s="55"/>
      <c r="I31" s="55"/>
      <c r="J31" s="55"/>
      <c r="K31" s="55"/>
      <c r="L31" s="55"/>
      <c r="M31" s="55"/>
      <c r="N31" s="55"/>
      <c r="O31" s="55"/>
      <c r="P31" s="55"/>
      <c r="Q31" s="55"/>
      <c r="R31" s="55"/>
      <c r="S31" s="55"/>
      <c r="T31" s="55"/>
      <c r="U31" s="55"/>
      <c r="V31" s="55"/>
    </row>
    <row r="32" spans="1:22" x14ac:dyDescent="0.25">
      <c r="A32" s="55"/>
      <c r="B32" s="55"/>
      <c r="C32" s="55"/>
      <c r="D32" s="55"/>
      <c r="E32" s="55"/>
      <c r="F32" s="55"/>
      <c r="G32" s="55"/>
      <c r="H32" s="55"/>
      <c r="I32" s="55"/>
      <c r="J32" s="55"/>
      <c r="K32" s="55"/>
      <c r="L32" s="55"/>
      <c r="M32" s="55"/>
      <c r="N32" s="55"/>
      <c r="O32" s="55"/>
      <c r="P32" s="55"/>
      <c r="Q32" s="55"/>
      <c r="R32" s="55"/>
      <c r="S32" s="55"/>
      <c r="T32" s="55"/>
      <c r="U32" s="55"/>
      <c r="V32" s="55"/>
    </row>
    <row r="33" spans="1:22" x14ac:dyDescent="0.25">
      <c r="A33" s="55"/>
      <c r="B33" s="270" t="str">
        <f>'Business Mileage'!B9</f>
        <v>Total Business Miles</v>
      </c>
      <c r="C33" s="271"/>
      <c r="D33" s="271"/>
      <c r="E33" s="271"/>
      <c r="F33" s="271"/>
      <c r="G33" s="271"/>
      <c r="H33" s="271"/>
      <c r="I33" s="271"/>
      <c r="J33" s="272"/>
      <c r="K33" s="55"/>
      <c r="L33" s="55"/>
      <c r="M33" s="270" t="str">
        <f>'Business Mileage'!M9</f>
        <v>Total Business Costs</v>
      </c>
      <c r="N33" s="271"/>
      <c r="O33" s="271"/>
      <c r="P33" s="271"/>
      <c r="Q33" s="271"/>
      <c r="R33" s="271"/>
      <c r="S33" s="271"/>
      <c r="T33" s="271"/>
      <c r="U33" s="272"/>
      <c r="V33" s="55"/>
    </row>
    <row r="34" spans="1:22" x14ac:dyDescent="0.25">
      <c r="A34" s="55"/>
      <c r="B34" s="302">
        <f>'Business Mileage'!B10</f>
        <v>0</v>
      </c>
      <c r="C34" s="303"/>
      <c r="D34" s="303"/>
      <c r="E34" s="303"/>
      <c r="F34" s="303"/>
      <c r="G34" s="303"/>
      <c r="H34" s="303"/>
      <c r="I34" s="303"/>
      <c r="J34" s="304"/>
      <c r="K34" s="55"/>
      <c r="L34" s="55"/>
      <c r="M34" s="296">
        <f>'Business Mileage'!M10</f>
        <v>0</v>
      </c>
      <c r="N34" s="297"/>
      <c r="O34" s="297"/>
      <c r="P34" s="297"/>
      <c r="Q34" s="297"/>
      <c r="R34" s="297"/>
      <c r="S34" s="297"/>
      <c r="T34" s="297"/>
      <c r="U34" s="298"/>
      <c r="V34" s="55"/>
    </row>
    <row r="35" spans="1:22" x14ac:dyDescent="0.25">
      <c r="A35" s="55"/>
      <c r="B35" s="305"/>
      <c r="C35" s="306"/>
      <c r="D35" s="306"/>
      <c r="E35" s="306"/>
      <c r="F35" s="306"/>
      <c r="G35" s="306"/>
      <c r="H35" s="306"/>
      <c r="I35" s="306"/>
      <c r="J35" s="307"/>
      <c r="K35" s="55"/>
      <c r="L35" s="55"/>
      <c r="M35" s="299"/>
      <c r="N35" s="300"/>
      <c r="O35" s="300"/>
      <c r="P35" s="300"/>
      <c r="Q35" s="300"/>
      <c r="R35" s="300"/>
      <c r="S35" s="300"/>
      <c r="T35" s="300"/>
      <c r="U35" s="301"/>
      <c r="V35" s="55"/>
    </row>
    <row r="36" spans="1:22" x14ac:dyDescent="0.25">
      <c r="A36" s="55"/>
      <c r="B36" s="55"/>
      <c r="C36" s="55"/>
      <c r="D36" s="55"/>
      <c r="E36" s="55"/>
      <c r="F36" s="55"/>
      <c r="G36" s="55"/>
      <c r="H36" s="55"/>
      <c r="I36" s="55"/>
      <c r="J36" s="55"/>
      <c r="K36" s="55"/>
      <c r="L36" s="55"/>
      <c r="M36" s="55"/>
      <c r="N36" s="55"/>
      <c r="O36" s="55"/>
      <c r="P36" s="55"/>
      <c r="Q36" s="55"/>
      <c r="R36" s="55"/>
      <c r="S36" s="55"/>
      <c r="T36" s="55"/>
      <c r="U36" s="55"/>
      <c r="V36" s="55"/>
    </row>
    <row r="37" spans="1:22" x14ac:dyDescent="0.25">
      <c r="A37" s="55"/>
      <c r="B37" s="55"/>
      <c r="C37" s="55"/>
      <c r="D37" s="55"/>
      <c r="E37" s="55"/>
      <c r="F37" s="55"/>
      <c r="G37" s="55"/>
      <c r="H37" s="55"/>
      <c r="I37" s="55"/>
      <c r="J37" s="55"/>
      <c r="K37" s="55"/>
      <c r="L37" s="55"/>
      <c r="M37" s="55"/>
      <c r="N37" s="55"/>
      <c r="O37" s="55"/>
      <c r="P37" s="55"/>
      <c r="Q37" s="55"/>
      <c r="R37" s="55"/>
      <c r="S37" s="55"/>
      <c r="T37" s="55"/>
      <c r="U37" s="55"/>
      <c r="V37" s="55"/>
    </row>
    <row r="38" spans="1:22" x14ac:dyDescent="0.25">
      <c r="A38" s="55"/>
      <c r="B38" s="55"/>
      <c r="C38" s="55"/>
      <c r="D38" s="55"/>
      <c r="E38" s="55"/>
      <c r="F38" s="55"/>
      <c r="G38" s="55"/>
      <c r="H38" s="55"/>
      <c r="I38" s="55"/>
      <c r="J38" s="55"/>
      <c r="K38" s="55"/>
      <c r="L38" s="55"/>
      <c r="M38" s="55"/>
      <c r="N38" s="55"/>
      <c r="O38" s="55"/>
      <c r="P38" s="55"/>
      <c r="Q38" s="55"/>
      <c r="R38" s="55"/>
      <c r="S38" s="55"/>
      <c r="T38" s="55"/>
      <c r="U38" s="55"/>
      <c r="V38" s="55"/>
    </row>
  </sheetData>
  <sheetProtection algorithmName="SHA-512" hashValue="hjF+g4zJH87VlGstBH2ho8ySrOnjlQcURWoC1Ifz9L0jGyNihyLg7REAUaDdUHev6oObd3Yf1xiV+eCnuNtOmA==" saltValue="nD4e9A8fJvwOZj/1LFnTug==" spinCount="100000" sheet="1" objects="1" scenarios="1"/>
  <mergeCells count="40">
    <mergeCell ref="B34:J35"/>
    <mergeCell ref="M34:U35"/>
    <mergeCell ref="H15:I16"/>
    <mergeCell ref="K15:L16"/>
    <mergeCell ref="N15:O16"/>
    <mergeCell ref="B15:C16"/>
    <mergeCell ref="Q15:R16"/>
    <mergeCell ref="T15:U16"/>
    <mergeCell ref="E15:F16"/>
    <mergeCell ref="M25:U26"/>
    <mergeCell ref="M29:U30"/>
    <mergeCell ref="B28:J28"/>
    <mergeCell ref="B29:J30"/>
    <mergeCell ref="B33:J33"/>
    <mergeCell ref="M33:U33"/>
    <mergeCell ref="B24:J24"/>
    <mergeCell ref="B25:J26"/>
    <mergeCell ref="M24:U24"/>
    <mergeCell ref="M28:U28"/>
    <mergeCell ref="B18:U18"/>
    <mergeCell ref="B20:J20"/>
    <mergeCell ref="B21:J22"/>
    <mergeCell ref="B23:J23"/>
    <mergeCell ref="M20:U20"/>
    <mergeCell ref="M21:U22"/>
    <mergeCell ref="B10:F10"/>
    <mergeCell ref="G10:I10"/>
    <mergeCell ref="K10:O10"/>
    <mergeCell ref="Q10:U10"/>
    <mergeCell ref="G6:I6"/>
    <mergeCell ref="K6:O6"/>
    <mergeCell ref="Q6:U6"/>
    <mergeCell ref="B1:U2"/>
    <mergeCell ref="B4:U4"/>
    <mergeCell ref="B6:F6"/>
    <mergeCell ref="B8:F8"/>
    <mergeCell ref="G8:I8"/>
    <mergeCell ref="K8:O8"/>
    <mergeCell ref="Q8:U8"/>
    <mergeCell ref="B3:U3"/>
  </mergeCells>
  <conditionalFormatting sqref="G6:I6">
    <cfRule type="expression" dxfId="39" priority="12">
      <formula>NOT($G6="")</formula>
    </cfRule>
  </conditionalFormatting>
  <conditionalFormatting sqref="G8:I8">
    <cfRule type="expression" dxfId="38" priority="9">
      <formula>NOT($G8="")</formula>
    </cfRule>
  </conditionalFormatting>
  <conditionalFormatting sqref="G10:I10">
    <cfRule type="expression" dxfId="37" priority="6">
      <formula>NOT($G10="")</formula>
    </cfRule>
  </conditionalFormatting>
  <conditionalFormatting sqref="K6:O6">
    <cfRule type="expression" dxfId="36" priority="11">
      <formula>NOT($K6="")</formula>
    </cfRule>
  </conditionalFormatting>
  <conditionalFormatting sqref="K8:O8">
    <cfRule type="expression" dxfId="35" priority="8">
      <formula>NOT($K8="")</formula>
    </cfRule>
  </conditionalFormatting>
  <conditionalFormatting sqref="K10:O10">
    <cfRule type="expression" dxfId="34" priority="5">
      <formula>NOT($K10="")</formula>
    </cfRule>
  </conditionalFormatting>
  <conditionalFormatting sqref="M21:U22 B25:J26 M25:U26 M34:U35">
    <cfRule type="expression" dxfId="33" priority="1">
      <formula>$AA$16=$AA$13</formula>
    </cfRule>
    <cfRule type="expression" dxfId="32" priority="2">
      <formula>$AA$16=$AA$14</formula>
    </cfRule>
    <cfRule type="expression" dxfId="31" priority="3">
      <formula>$AA$16=$AA$15</formula>
    </cfRule>
  </conditionalFormatting>
  <conditionalFormatting sqref="Q6:U6">
    <cfRule type="expression" dxfId="30" priority="10">
      <formula>NOT($Q6="")</formula>
    </cfRule>
  </conditionalFormatting>
  <conditionalFormatting sqref="Q8:U8">
    <cfRule type="expression" dxfId="29" priority="7">
      <formula>NOT($Q8="")</formula>
    </cfRule>
  </conditionalFormatting>
  <conditionalFormatting sqref="Q10:U10">
    <cfRule type="expression" dxfId="28" priority="4">
      <formula>NOT($Q10="")</formula>
    </cfRule>
  </conditionalFormatting>
  <pageMargins left="0.7" right="0.7" top="0.75" bottom="0.75" header="0.3" footer="0.3"/>
  <pageSetup paperSize="9" orientation="portrait" r:id="rId1"/>
  <colBreaks count="1" manualBreakCount="1">
    <brk id="22" max="6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4551-8508-4C5B-A291-5E5724088A01}">
  <sheetPr>
    <tabColor rgb="FF0070C0"/>
  </sheetPr>
  <dimension ref="A1:AR1211"/>
  <sheetViews>
    <sheetView showRowColHeaders="0" zoomScaleNormal="100" workbookViewId="0">
      <pane ySplit="9" topLeftCell="A10" activePane="bottomLeft" state="frozen"/>
      <selection pane="bottomLeft"/>
    </sheetView>
  </sheetViews>
  <sheetFormatPr defaultColWidth="0" defaultRowHeight="15" zeroHeight="1" x14ac:dyDescent="0.25"/>
  <cols>
    <col min="1" max="1" width="2.85546875" style="1" customWidth="1"/>
    <col min="2" max="3" width="8.5703125" style="1" customWidth="1"/>
    <col min="4" max="4" width="2.85546875" style="1" customWidth="1"/>
    <col min="5" max="5" width="5.7109375" style="1" customWidth="1"/>
    <col min="6" max="8" width="8.5703125" style="1" customWidth="1"/>
    <col min="9" max="11" width="2.85546875" style="1" customWidth="1"/>
    <col min="12" max="12" width="9.140625" style="1" hidden="1" customWidth="1"/>
    <col min="13" max="13" width="2.85546875" style="1" hidden="1" customWidth="1"/>
    <col min="14" max="17" width="9.140625" style="1" hidden="1" customWidth="1"/>
    <col min="18" max="18" width="2.85546875" style="1" hidden="1" customWidth="1"/>
    <col min="19" max="19" width="9.140625" style="1" hidden="1" customWidth="1"/>
    <col min="20" max="20" width="2.85546875" style="1" hidden="1" customWidth="1"/>
    <col min="21" max="27" width="9.140625" style="1" hidden="1" customWidth="1"/>
    <col min="28" max="28" width="2.85546875" style="1" hidden="1" customWidth="1"/>
    <col min="29" max="30" width="5.7109375" style="1" hidden="1" customWidth="1"/>
    <col min="31" max="31" width="8.5703125" style="1" hidden="1" customWidth="1"/>
    <col min="32" max="32" width="11.42578125" style="1" hidden="1" customWidth="1"/>
    <col min="33" max="33" width="2.85546875" style="1" hidden="1" customWidth="1"/>
    <col min="34" max="37" width="11.42578125" style="1" hidden="1" customWidth="1"/>
    <col min="38" max="38" width="2.85546875" style="1" hidden="1" customWidth="1"/>
    <col min="39" max="39" width="9.140625" style="1" hidden="1" customWidth="1"/>
    <col min="40" max="40" width="2.85546875" style="1" hidden="1" customWidth="1"/>
    <col min="41" max="41" width="9.140625" style="1" hidden="1" customWidth="1"/>
    <col min="42" max="42" width="2.7109375" style="1" hidden="1" customWidth="1"/>
    <col min="43" max="43" width="22.85546875" style="1" hidden="1" customWidth="1"/>
    <col min="44" max="44" width="2.85546875" style="1" hidden="1" customWidth="1"/>
    <col min="45" max="16384" width="9.140625" style="1" hidden="1"/>
  </cols>
  <sheetData>
    <row r="1" spans="1:43" ht="15" customHeight="1" x14ac:dyDescent="0.25">
      <c r="A1" s="56"/>
      <c r="B1" s="315" t="s">
        <v>73</v>
      </c>
      <c r="C1" s="315"/>
      <c r="D1" s="315"/>
      <c r="E1" s="315"/>
      <c r="F1" s="315"/>
      <c r="G1" s="315"/>
      <c r="H1" s="315"/>
      <c r="I1" s="315"/>
      <c r="J1" s="315"/>
      <c r="K1" s="56"/>
    </row>
    <row r="2" spans="1:43" ht="15" customHeight="1" x14ac:dyDescent="0.25">
      <c r="A2" s="56"/>
      <c r="B2" s="315"/>
      <c r="C2" s="315"/>
      <c r="D2" s="315"/>
      <c r="E2" s="315"/>
      <c r="F2" s="315"/>
      <c r="G2" s="315"/>
      <c r="H2" s="315"/>
      <c r="I2" s="315"/>
      <c r="J2" s="315"/>
      <c r="K2" s="56"/>
      <c r="N2" s="10" t="s">
        <v>7</v>
      </c>
      <c r="P2" s="35" t="str">
        <f>Setup!$AD$11</f>
        <v/>
      </c>
      <c r="Q2" s="38">
        <f>Setup!$F$17</f>
        <v>0</v>
      </c>
      <c r="S2" s="10" t="s">
        <v>6</v>
      </c>
      <c r="U2" s="2" t="s">
        <v>66</v>
      </c>
      <c r="V2" s="3" t="s">
        <v>66</v>
      </c>
      <c r="W2" s="3" t="s">
        <v>43</v>
      </c>
      <c r="X2" s="3" t="s">
        <v>66</v>
      </c>
      <c r="Y2" s="3" t="s">
        <v>66</v>
      </c>
      <c r="Z2" s="3" t="s">
        <v>66</v>
      </c>
      <c r="AA2" s="4" t="s">
        <v>66</v>
      </c>
      <c r="AK2" s="10" t="s">
        <v>99</v>
      </c>
    </row>
    <row r="3" spans="1:43" x14ac:dyDescent="0.25">
      <c r="A3" s="56"/>
      <c r="B3" s="317" t="str">
        <f>Setup!$AI$24</f>
        <v/>
      </c>
      <c r="C3" s="317"/>
      <c r="D3" s="317"/>
      <c r="E3" s="317"/>
      <c r="F3" s="317"/>
      <c r="G3" s="317"/>
      <c r="H3" s="317"/>
      <c r="I3" s="276" t="e" vm="6">
        <f>HYPERLINK(Setup!$AI$62, Setup!$AH$66)</f>
        <v>#VALUE!</v>
      </c>
      <c r="J3" s="277"/>
      <c r="K3" s="56"/>
      <c r="N3" s="11" t="s">
        <v>8</v>
      </c>
      <c r="P3" s="37" t="str">
        <f>Setup!$AE$22</f>
        <v/>
      </c>
      <c r="Q3" s="39" t="str">
        <f>IF(Setup!$F$27="", "", Setup!$F$27)</f>
        <v/>
      </c>
      <c r="S3" s="11" t="s">
        <v>67</v>
      </c>
      <c r="U3" s="5" t="s">
        <v>67</v>
      </c>
      <c r="V3" s="6" t="s">
        <v>67</v>
      </c>
      <c r="W3" s="6" t="s">
        <v>71</v>
      </c>
      <c r="X3" s="6" t="s">
        <v>67</v>
      </c>
      <c r="Y3" s="6" t="s">
        <v>67</v>
      </c>
      <c r="Z3" s="6" t="s">
        <v>67</v>
      </c>
      <c r="AA3" s="7" t="s">
        <v>67</v>
      </c>
      <c r="AK3" s="13" t="s">
        <v>100</v>
      </c>
      <c r="AO3" s="52">
        <f>SUMIF($AO$10:$AO$1210, $AO6, $G$10:$G$1210)</f>
        <v>0</v>
      </c>
    </row>
    <row r="4" spans="1:43" x14ac:dyDescent="0.25">
      <c r="A4" s="56"/>
      <c r="B4" s="316" t="s">
        <v>152</v>
      </c>
      <c r="C4" s="316"/>
      <c r="D4" s="316"/>
      <c r="E4" s="316"/>
      <c r="F4" s="316"/>
      <c r="G4" s="316"/>
      <c r="H4" s="316"/>
      <c r="I4" s="278"/>
      <c r="J4" s="279"/>
      <c r="K4" s="56"/>
      <c r="AK4" s="11" t="s">
        <v>101</v>
      </c>
      <c r="AO4" s="54">
        <f>SUMIF($AO$10:$AO$1210, $AO7, $G$10:$G$1210)</f>
        <v>0</v>
      </c>
    </row>
    <row r="5" spans="1:43" x14ac:dyDescent="0.25">
      <c r="A5" s="56"/>
      <c r="B5" s="316" t="s">
        <v>153</v>
      </c>
      <c r="C5" s="316"/>
      <c r="D5" s="316"/>
      <c r="E5" s="316"/>
      <c r="F5" s="316"/>
      <c r="G5" s="316"/>
      <c r="H5" s="316"/>
      <c r="I5" s="65"/>
      <c r="J5" s="65"/>
      <c r="K5" s="56"/>
      <c r="U5" s="24" t="s">
        <v>5</v>
      </c>
      <c r="V5" s="25" t="str">
        <f>IF(COUNTIF($O$11:$O$17, "")=7, "", "X")</f>
        <v/>
      </c>
      <c r="W5" s="25"/>
      <c r="X5" s="25"/>
      <c r="Y5" s="25" t="s">
        <v>5</v>
      </c>
      <c r="Z5" s="25" t="s">
        <v>5</v>
      </c>
      <c r="AA5" s="26" t="s">
        <v>5</v>
      </c>
      <c r="AF5" s="10" t="s">
        <v>89</v>
      </c>
      <c r="AI5" s="59" t="str">
        <f>IFERROR(AVERAGE(AI$10:AI$1210), "")</f>
        <v/>
      </c>
      <c r="AJ5" s="95" t="str">
        <f>IFERROR(ROUND(AVERAGE(AJ$10:AJ$1210), 2), "")</f>
        <v/>
      </c>
    </row>
    <row r="6" spans="1:43" x14ac:dyDescent="0.25">
      <c r="A6" s="56"/>
      <c r="B6" s="57" t="str">
        <f t="shared" ref="B6:H7" si="0">IF(U6=0, "", IF(U2="", "", U2))</f>
        <v/>
      </c>
      <c r="C6" s="57" t="str">
        <f t="shared" si="0"/>
        <v/>
      </c>
      <c r="D6" s="57" t="str">
        <f t="shared" si="0"/>
        <v/>
      </c>
      <c r="E6" s="57" t="str">
        <f t="shared" si="0"/>
        <v/>
      </c>
      <c r="F6" s="57" t="str">
        <f t="shared" si="0"/>
        <v/>
      </c>
      <c r="G6" s="57" t="str">
        <f t="shared" si="0"/>
        <v/>
      </c>
      <c r="H6" s="57" t="str">
        <f t="shared" si="0"/>
        <v/>
      </c>
      <c r="I6" s="276" t="e" vm="8">
        <f>HYPERLINK(Setup!$AI$64, Setup!$AH$68)</f>
        <v>#VALUE!</v>
      </c>
      <c r="J6" s="277"/>
      <c r="K6" s="56"/>
      <c r="N6" s="40">
        <f ca="1">TODAY()</f>
        <v>46063</v>
      </c>
      <c r="S6" s="10" t="s">
        <v>3</v>
      </c>
      <c r="U6" s="9">
        <f t="shared" ref="U6:AA7" si="1">COUNTIF(U$10:U$1210, $S6)</f>
        <v>0</v>
      </c>
      <c r="V6" s="9">
        <f t="shared" si="1"/>
        <v>0</v>
      </c>
      <c r="W6" s="9">
        <f t="shared" si="1"/>
        <v>0</v>
      </c>
      <c r="X6" s="9">
        <f t="shared" si="1"/>
        <v>0</v>
      </c>
      <c r="Y6" s="9">
        <f t="shared" si="1"/>
        <v>0</v>
      </c>
      <c r="Z6" s="9">
        <f t="shared" si="1"/>
        <v>0</v>
      </c>
      <c r="AA6" s="9">
        <f t="shared" si="1"/>
        <v>0</v>
      </c>
      <c r="AF6" s="13" t="s">
        <v>85</v>
      </c>
      <c r="AM6" s="9" t="str">
        <f>IF(MIN($AM$10:$AM$1210)=0, "", MIN($AM$10:$AM$1210))</f>
        <v/>
      </c>
      <c r="AO6" s="10" t="s">
        <v>127</v>
      </c>
    </row>
    <row r="7" spans="1:43" x14ac:dyDescent="0.25">
      <c r="A7" s="56"/>
      <c r="B7" s="57" t="str">
        <f t="shared" si="0"/>
        <v/>
      </c>
      <c r="C7" s="57" t="str">
        <f t="shared" si="0"/>
        <v/>
      </c>
      <c r="D7" s="57" t="str">
        <f t="shared" si="0"/>
        <v/>
      </c>
      <c r="E7" s="57" t="str">
        <f t="shared" si="0"/>
        <v/>
      </c>
      <c r="F7" s="57" t="str">
        <f t="shared" si="0"/>
        <v/>
      </c>
      <c r="G7" s="57" t="str">
        <f t="shared" si="0"/>
        <v/>
      </c>
      <c r="H7" s="57" t="str">
        <f t="shared" si="0"/>
        <v/>
      </c>
      <c r="I7" s="278"/>
      <c r="J7" s="279"/>
      <c r="K7" s="56"/>
      <c r="N7" s="9" t="str">
        <f>Setup!$AD$26</f>
        <v>MM/DD/YY</v>
      </c>
      <c r="S7" s="11" t="s">
        <v>4</v>
      </c>
      <c r="U7" s="9">
        <f t="shared" si="1"/>
        <v>0</v>
      </c>
      <c r="V7" s="9">
        <f t="shared" si="1"/>
        <v>0</v>
      </c>
      <c r="W7" s="9">
        <f t="shared" si="1"/>
        <v>0</v>
      </c>
      <c r="X7" s="9">
        <f t="shared" si="1"/>
        <v>0</v>
      </c>
      <c r="Y7" s="9">
        <f t="shared" si="1"/>
        <v>0</v>
      </c>
      <c r="Z7" s="9">
        <f t="shared" si="1"/>
        <v>0</v>
      </c>
      <c r="AA7" s="9">
        <f t="shared" si="1"/>
        <v>0</v>
      </c>
      <c r="AF7" s="11" t="s">
        <v>86</v>
      </c>
      <c r="AM7" s="9" t="str">
        <f>IF(MAX($AM$10:$AM$1210)=0, "", MAX($AM$10:$AM$1210))</f>
        <v/>
      </c>
      <c r="AO7" s="11" t="s">
        <v>142</v>
      </c>
    </row>
    <row r="8" spans="1:43" x14ac:dyDescent="0.25">
      <c r="A8" s="56"/>
      <c r="B8" s="58"/>
      <c r="C8" s="58" t="s">
        <v>57</v>
      </c>
      <c r="D8" s="58"/>
      <c r="E8" s="58" t="s">
        <v>65</v>
      </c>
      <c r="F8" s="58" t="str">
        <f>Setup!$AF$7</f>
        <v>Miles</v>
      </c>
      <c r="G8" s="58" t="str">
        <f>Setup!$AF$27</f>
        <v>Litres</v>
      </c>
      <c r="H8" s="58" t="s">
        <v>57</v>
      </c>
      <c r="I8" s="56"/>
      <c r="J8" s="56"/>
      <c r="K8" s="56"/>
      <c r="N8" s="9" t="str">
        <f>Setup!$AD$27</f>
        <v>DD/MM/YY</v>
      </c>
      <c r="AH8" s="44" t="s">
        <v>87</v>
      </c>
      <c r="AI8" s="44" t="s">
        <v>40</v>
      </c>
      <c r="AJ8" s="44" t="s">
        <v>90</v>
      </c>
      <c r="AK8" s="44" t="s">
        <v>90</v>
      </c>
    </row>
    <row r="9" spans="1:43" x14ac:dyDescent="0.25">
      <c r="A9" s="56"/>
      <c r="B9" s="27" t="s">
        <v>62</v>
      </c>
      <c r="C9" s="28" t="s">
        <v>63</v>
      </c>
      <c r="D9" s="28" t="s">
        <v>64</v>
      </c>
      <c r="E9" s="28" t="s">
        <v>72</v>
      </c>
      <c r="F9" s="28" t="s">
        <v>81</v>
      </c>
      <c r="G9" s="28" t="s">
        <v>57</v>
      </c>
      <c r="H9" s="29" t="s">
        <v>69</v>
      </c>
      <c r="I9" s="56"/>
      <c r="J9" s="33" t="s">
        <v>9</v>
      </c>
      <c r="K9" s="56"/>
      <c r="N9" s="8" t="str">
        <f>B$9</f>
        <v>Date</v>
      </c>
      <c r="O9" s="8" t="str">
        <f>C$9</f>
        <v>Brand</v>
      </c>
      <c r="P9" s="8" t="str">
        <f>D$9</f>
        <v>+</v>
      </c>
      <c r="Q9" s="8" t="str">
        <f>E$9</f>
        <v>Full</v>
      </c>
      <c r="S9" s="8" t="s">
        <v>2</v>
      </c>
      <c r="U9" s="8" t="str">
        <f t="shared" ref="U9:AA9" si="2">B$9</f>
        <v>Date</v>
      </c>
      <c r="V9" s="8" t="str">
        <f t="shared" si="2"/>
        <v>Brand</v>
      </c>
      <c r="W9" s="8" t="str">
        <f t="shared" si="2"/>
        <v>+</v>
      </c>
      <c r="X9" s="8" t="str">
        <f t="shared" si="2"/>
        <v>Full</v>
      </c>
      <c r="Y9" s="8" t="str">
        <f t="shared" si="2"/>
        <v>Overall</v>
      </c>
      <c r="Z9" s="8" t="str">
        <f t="shared" si="2"/>
        <v>Fuel</v>
      </c>
      <c r="AA9" s="8" t="str">
        <f t="shared" si="2"/>
        <v>Cost</v>
      </c>
      <c r="AD9" s="8" t="s">
        <v>82</v>
      </c>
      <c r="AE9" s="8" t="s">
        <v>83</v>
      </c>
      <c r="AF9" s="8" t="s">
        <v>84</v>
      </c>
      <c r="AH9" s="8" t="s">
        <v>40</v>
      </c>
      <c r="AI9" s="8" t="s">
        <v>88</v>
      </c>
      <c r="AJ9" s="8" t="s">
        <v>92</v>
      </c>
      <c r="AK9" s="8" t="s">
        <v>91</v>
      </c>
    </row>
    <row r="10" spans="1:43" x14ac:dyDescent="0.25">
      <c r="A10" s="56"/>
      <c r="B10" s="152"/>
      <c r="C10" s="89"/>
      <c r="D10" s="88"/>
      <c r="E10" s="153"/>
      <c r="F10" s="154"/>
      <c r="G10" s="155"/>
      <c r="H10" s="156"/>
      <c r="I10" s="56"/>
      <c r="J10" s="10" t="str">
        <f>IF($S10="", "", IF($AI10="", $N$3, IF($AI10=$AI$5, $AK$4, IF($AI10&lt;$AI$5, $AK$3, IF($AI10&gt;$AI$5, $AK$2, $N$3)))))</f>
        <v/>
      </c>
      <c r="K10" s="56"/>
      <c r="N10" s="9"/>
      <c r="O10" s="9"/>
      <c r="P10" s="9"/>
      <c r="Q10" s="9"/>
      <c r="S10" s="10" t="str">
        <f>IF(COUNTIF($B10:$H10, "")=7, "", "X")</f>
        <v/>
      </c>
      <c r="U10" s="9" t="str">
        <f>IF($S10="", "", IF(AND(U$5="X", B10=""), $S$6, IFERROR(IF(AND(NOT(B10=""), OR(ISNUMBER(B10)=FALSE, B10&lt;$P$2, B10&gt;$P$3)), $S$7, ""), $S$7)))</f>
        <v/>
      </c>
      <c r="V10" s="10" t="str">
        <f t="shared" ref="V10:V73" si="3">IF($S10="", "", IF(AND(V$5="X", C10=""), $S$6, IF(AND(NOT(C10=""), COUNTIF(O$11:O$18, C10)=0), $S$7, "")))</f>
        <v/>
      </c>
      <c r="W10" s="10" t="str">
        <f t="shared" ref="W10:W73" si="4">IF($S10="", "", IF(AND(W$5="X", D10=""), $S$6, IF(AND(NOT(D10=""), COUNTIF(P$11:P$11, D10)=0), $S$7, "")))</f>
        <v/>
      </c>
      <c r="X10" s="10" t="str">
        <f t="shared" ref="X10:X73" si="5">IF($S10="", "", IF(AND(X$5="X", E10=""), $S$6, IF(AND(NOT(E10=""), COUNTIF(Q$11:Q$11, E10)=0), $S$7, "")))</f>
        <v/>
      </c>
      <c r="Y10" s="9" t="str">
        <f>IF($S10="", "", IF(AND(Y$5="X", F10=""), $S$6, IFERROR(IF(AND(NOT(F10=""), OR(ISNUMBER(F10)=FALSE, F10&lt;$Q$2, AND(NOT($Q$3=""), F10&gt;$Q$3))), $S$7, ""), $S$7)))</f>
        <v/>
      </c>
      <c r="Z10" s="10" t="str">
        <f>IF($S10="", "", IF(AND(Z$5="X", G10=""), $S$6, IF(AND(NOT(G10=""), ISNUMBER(G10)=FALSE), $S$7, "")))</f>
        <v/>
      </c>
      <c r="AA10" s="10" t="str">
        <f>IF($S10="", "", IF(AND(AA$5="X", H10=""), $S$6, IF(AND(NOT(H10=""), ISNUMBER(H10)=FALSE), $S$7, "")))</f>
        <v/>
      </c>
      <c r="AC10" s="10" t="str">
        <f>IF(OR(COUNTIF($F10:$H10, "")=3, COUNTIF($Y10:$AA10, "")&lt;3), "", "X")</f>
        <v/>
      </c>
      <c r="AD10" s="10" t="str">
        <f>IF(AND(AC10="X", AC11=""), "X", "")</f>
        <v/>
      </c>
      <c r="AE10" s="10" t="str">
        <f>IF($S10="", "", IF(OR($AC10="", $AD10="X", $E10=$Q$11, $E11=$Q$11), "X", ""))</f>
        <v/>
      </c>
      <c r="AF10" s="41" t="str">
        <f t="shared" ref="AF10:AF14" si="6">IF($AE10="", "", IF($AC10="", $AF$5, IF(AND($AD10="X", $E10=""), $AF$6, $AF$7)))</f>
        <v/>
      </c>
      <c r="AH10" s="45" t="str">
        <f>IF(OR($F10="", $F11=""), "", $F11-$F10)</f>
        <v/>
      </c>
      <c r="AI10" s="52" t="str">
        <f t="shared" ref="AI10:AI73" si="7">IF($AE10="X", "", IFERROR(ROUND($AH10/$G11, 1), ""))</f>
        <v/>
      </c>
      <c r="AJ10" s="48" t="str">
        <f>IF($AE10="X", "", IFERROR(ROUND($AK10/$AI10, 2), ""))</f>
        <v/>
      </c>
      <c r="AK10" s="48" t="str">
        <f>IF(OR($G10="", $H10=""), "", IFERROR(ROUND($H10/$G10, 2), ""))</f>
        <v/>
      </c>
      <c r="AM10" s="10" t="str">
        <f>IF($AI10="", "", COUNTIF($AI$10:$AI$1210, "&gt;"&amp;$AI10)+1+COUNTIF($AI$10:$AI10, $AI10)-1)</f>
        <v/>
      </c>
      <c r="AO10" s="10" t="str">
        <f>IF($S10="", "", IF($D10="", $AO$6, $AO$7))</f>
        <v/>
      </c>
      <c r="AQ10" s="41" t="str">
        <f>IF(OR($C10="", $AO10=""), "", CONCATENATE($C10, " - ", $AO10))</f>
        <v/>
      </c>
    </row>
    <row r="11" spans="1:43" x14ac:dyDescent="0.25">
      <c r="A11" s="56"/>
      <c r="B11" s="157"/>
      <c r="C11" s="87"/>
      <c r="D11" s="86"/>
      <c r="E11" s="158"/>
      <c r="F11" s="159"/>
      <c r="G11" s="160"/>
      <c r="H11" s="161"/>
      <c r="I11" s="56"/>
      <c r="J11" s="13" t="str">
        <f t="shared" ref="J11:J74" si="8">IF($S11="", "", IF($AI11="", $N$3, IF($AI11=$AI$5, $AK$4, IF($AI11&lt;$AI$5, $AK$3, IF($AI11&gt;$AI$5, $AK$2, $N$3)))))</f>
        <v/>
      </c>
      <c r="K11" s="56"/>
      <c r="N11" s="35">
        <f ca="1">$N$6</f>
        <v>46063</v>
      </c>
      <c r="O11" s="10" t="str">
        <f>IF(Setup!$R59="", "", Setup!$R59)</f>
        <v/>
      </c>
      <c r="P11" s="9" t="str">
        <f>$P$9</f>
        <v>+</v>
      </c>
      <c r="Q11" s="9" t="str">
        <f>$N$3</f>
        <v>✕</v>
      </c>
      <c r="S11" s="13" t="str">
        <f t="shared" ref="S11:S74" si="9">IF(COUNTIF($B11:$H11, "")=7, "", "X")</f>
        <v/>
      </c>
      <c r="U11" s="13" t="str">
        <f t="shared" ref="U11:U74" si="10">IF($S11="", "", IF(AND(U$5="X", B11=""), $S$6, IFERROR(IF(AND(NOT(B11=""), OR(ISNUMBER(B11)=FALSE, B11&lt;$P$2, B11&gt;$P$3, B11&lt;B10)), $S$7, ""), $S$7)))</f>
        <v/>
      </c>
      <c r="V11" s="13" t="str">
        <f t="shared" si="3"/>
        <v/>
      </c>
      <c r="W11" s="13" t="str">
        <f t="shared" si="4"/>
        <v/>
      </c>
      <c r="X11" s="13" t="str">
        <f t="shared" si="5"/>
        <v/>
      </c>
      <c r="Y11" s="13" t="str">
        <f t="shared" ref="Y11:Y74" si="11">IF($S11="", "", IF(AND(Y$5="X", F11=""), $S$6, IFERROR(IF(AND(NOT(F11=""), OR(ISNUMBER(F11)=FALSE, F11&lt;$Q$2, AND(NOT($Q$3=""), F11&gt;$Q$3), F11&lt;F10)), $S$7, ""), $S$7)))</f>
        <v/>
      </c>
      <c r="Z11" s="13" t="str">
        <f t="shared" ref="Z11:Z74" si="12">IF($S11="", "", IF(AND(Z$5="X", G11=""), $S$6, IF(AND(NOT(G11=""), ISNUMBER(G11)=FALSE), $S$7, "")))</f>
        <v/>
      </c>
      <c r="AA11" s="13" t="str">
        <f t="shared" ref="AA11:AA74" si="13">IF($S11="", "", IF(AND(AA$5="X", H11=""), $S$6, IF(AND(NOT(H11=""), ISNUMBER(H11)=FALSE), $S$7, "")))</f>
        <v/>
      </c>
      <c r="AC11" s="13" t="str">
        <f t="shared" ref="AC11:AC74" si="14">IF(OR(COUNTIF($F11:$H11, "")=3, COUNTIF($Y11:$AA11, "")&lt;3), "", "X")</f>
        <v/>
      </c>
      <c r="AD11" s="13" t="str">
        <f t="shared" ref="AD11:AD74" si="15">IF(AND(AC11="X", AC12=""), "X", "")</f>
        <v/>
      </c>
      <c r="AE11" s="13" t="str">
        <f t="shared" ref="AE11:AE74" si="16">IF($S11="", "", IF(OR($AC11="", $AD11="X", $E11=$Q$11, $E12=$Q$11), "X", ""))</f>
        <v/>
      </c>
      <c r="AF11" s="42" t="str">
        <f t="shared" si="6"/>
        <v/>
      </c>
      <c r="AH11" s="46" t="str">
        <f t="shared" ref="AH11:AH74" si="17">IF(OR($F11="", $F12=""), "", $F12-$F11)</f>
        <v/>
      </c>
      <c r="AI11" s="53" t="str">
        <f t="shared" si="7"/>
        <v/>
      </c>
      <c r="AJ11" s="49" t="str">
        <f t="shared" ref="AJ11:AJ74" si="18">IF($AE11="X", "", IFERROR(ROUND($AK11/$AI11, 2), ""))</f>
        <v/>
      </c>
      <c r="AK11" s="49" t="str">
        <f t="shared" ref="AK11:AK74" si="19">IF(OR($G11="", $H11=""), "", IFERROR(ROUND($H11/$G11, 2), ""))</f>
        <v/>
      </c>
      <c r="AM11" s="13" t="str">
        <f>IF($AI11="", "", COUNTIF($AI$10:$AI$1210, "&gt;"&amp;$AI11)+1+COUNTIF($AI$10:$AI11, $AI11)-1)</f>
        <v/>
      </c>
      <c r="AO11" s="13" t="str">
        <f t="shared" ref="AO11:AO74" si="20">IF($S11="", "", IF($D11="", $AO$6, $AO$7))</f>
        <v/>
      </c>
      <c r="AQ11" s="42" t="str">
        <f t="shared" ref="AQ11:AQ74" si="21">IF(OR($C11="", $AO11=""), "", CONCATENATE($C11, " - ", $AO11))</f>
        <v/>
      </c>
    </row>
    <row r="12" spans="1:43" x14ac:dyDescent="0.25">
      <c r="A12" s="56"/>
      <c r="B12" s="157"/>
      <c r="C12" s="87"/>
      <c r="D12" s="86"/>
      <c r="E12" s="158"/>
      <c r="F12" s="159"/>
      <c r="G12" s="160"/>
      <c r="H12" s="161"/>
      <c r="I12" s="56"/>
      <c r="J12" s="13" t="str">
        <f t="shared" si="8"/>
        <v/>
      </c>
      <c r="K12" s="56"/>
      <c r="N12" s="36">
        <f ca="1">N11-1</f>
        <v>46062</v>
      </c>
      <c r="O12" s="13" t="str">
        <f>IF(Setup!$R60="", "", Setup!$R60)</f>
        <v/>
      </c>
      <c r="S12" s="13" t="str">
        <f t="shared" si="9"/>
        <v/>
      </c>
      <c r="U12" s="13" t="str">
        <f t="shared" si="10"/>
        <v/>
      </c>
      <c r="V12" s="13" t="str">
        <f t="shared" si="3"/>
        <v/>
      </c>
      <c r="W12" s="13" t="str">
        <f t="shared" si="4"/>
        <v/>
      </c>
      <c r="X12" s="13" t="str">
        <f t="shared" si="5"/>
        <v/>
      </c>
      <c r="Y12" s="13" t="str">
        <f t="shared" si="11"/>
        <v/>
      </c>
      <c r="Z12" s="13" t="str">
        <f t="shared" si="12"/>
        <v/>
      </c>
      <c r="AA12" s="13" t="str">
        <f t="shared" si="13"/>
        <v/>
      </c>
      <c r="AC12" s="13" t="str">
        <f t="shared" si="14"/>
        <v/>
      </c>
      <c r="AD12" s="13" t="str">
        <f t="shared" si="15"/>
        <v/>
      </c>
      <c r="AE12" s="13" t="str">
        <f t="shared" si="16"/>
        <v/>
      </c>
      <c r="AF12" s="42" t="str">
        <f t="shared" si="6"/>
        <v/>
      </c>
      <c r="AH12" s="46" t="str">
        <f t="shared" si="17"/>
        <v/>
      </c>
      <c r="AI12" s="53" t="str">
        <f t="shared" si="7"/>
        <v/>
      </c>
      <c r="AJ12" s="49" t="str">
        <f t="shared" si="18"/>
        <v/>
      </c>
      <c r="AK12" s="49" t="str">
        <f t="shared" si="19"/>
        <v/>
      </c>
      <c r="AM12" s="13" t="str">
        <f>IF($AI12="", "", COUNTIF($AI$10:$AI$1210, "&gt;"&amp;$AI12)+1+COUNTIF($AI$10:$AI12, $AI12)-1)</f>
        <v/>
      </c>
      <c r="AO12" s="13" t="str">
        <f t="shared" si="20"/>
        <v/>
      </c>
      <c r="AQ12" s="42" t="str">
        <f t="shared" si="21"/>
        <v/>
      </c>
    </row>
    <row r="13" spans="1:43" x14ac:dyDescent="0.25">
      <c r="A13" s="56"/>
      <c r="B13" s="157"/>
      <c r="C13" s="87"/>
      <c r="D13" s="86"/>
      <c r="E13" s="158"/>
      <c r="F13" s="159"/>
      <c r="G13" s="160"/>
      <c r="H13" s="161"/>
      <c r="I13" s="56"/>
      <c r="J13" s="13" t="str">
        <f t="shared" si="8"/>
        <v/>
      </c>
      <c r="K13" s="56"/>
      <c r="N13" s="36">
        <f t="shared" ref="N13:N17" ca="1" si="22">N12-1</f>
        <v>46061</v>
      </c>
      <c r="O13" s="13" t="str">
        <f>IF(Setup!$R61="", "", Setup!$R61)</f>
        <v/>
      </c>
      <c r="S13" s="13" t="str">
        <f t="shared" si="9"/>
        <v/>
      </c>
      <c r="U13" s="13" t="str">
        <f t="shared" si="10"/>
        <v/>
      </c>
      <c r="V13" s="13" t="str">
        <f t="shared" si="3"/>
        <v/>
      </c>
      <c r="W13" s="13" t="str">
        <f t="shared" si="4"/>
        <v/>
      </c>
      <c r="X13" s="13" t="str">
        <f t="shared" si="5"/>
        <v/>
      </c>
      <c r="Y13" s="13" t="str">
        <f t="shared" si="11"/>
        <v/>
      </c>
      <c r="Z13" s="13" t="str">
        <f t="shared" si="12"/>
        <v/>
      </c>
      <c r="AA13" s="13" t="str">
        <f t="shared" si="13"/>
        <v/>
      </c>
      <c r="AC13" s="13" t="str">
        <f t="shared" si="14"/>
        <v/>
      </c>
      <c r="AD13" s="13" t="str">
        <f t="shared" si="15"/>
        <v/>
      </c>
      <c r="AE13" s="13" t="str">
        <f t="shared" si="16"/>
        <v/>
      </c>
      <c r="AF13" s="42" t="str">
        <f t="shared" si="6"/>
        <v/>
      </c>
      <c r="AH13" s="46" t="str">
        <f t="shared" si="17"/>
        <v/>
      </c>
      <c r="AI13" s="53" t="str">
        <f t="shared" si="7"/>
        <v/>
      </c>
      <c r="AJ13" s="49" t="str">
        <f t="shared" si="18"/>
        <v/>
      </c>
      <c r="AK13" s="49" t="str">
        <f t="shared" si="19"/>
        <v/>
      </c>
      <c r="AM13" s="13" t="str">
        <f>IF($AI13="", "", COUNTIF($AI$10:$AI$1210, "&gt;"&amp;$AI13)+1+COUNTIF($AI$10:$AI13, $AI13)-1)</f>
        <v/>
      </c>
      <c r="AO13" s="13" t="str">
        <f t="shared" si="20"/>
        <v/>
      </c>
      <c r="AQ13" s="42" t="str">
        <f t="shared" si="21"/>
        <v/>
      </c>
    </row>
    <row r="14" spans="1:43" x14ac:dyDescent="0.25">
      <c r="A14" s="56"/>
      <c r="B14" s="157"/>
      <c r="C14" s="87"/>
      <c r="D14" s="86"/>
      <c r="E14" s="158"/>
      <c r="F14" s="159"/>
      <c r="G14" s="160"/>
      <c r="H14" s="161"/>
      <c r="I14" s="56"/>
      <c r="J14" s="13" t="str">
        <f t="shared" si="8"/>
        <v/>
      </c>
      <c r="K14" s="56"/>
      <c r="N14" s="36">
        <f t="shared" ca="1" si="22"/>
        <v>46060</v>
      </c>
      <c r="O14" s="13" t="str">
        <f>IF(Setup!$R62="", "", Setup!$R62)</f>
        <v/>
      </c>
      <c r="Q14" s="10" t="str">
        <f>Setup!$AF$32</f>
        <v>$</v>
      </c>
      <c r="S14" s="13" t="str">
        <f t="shared" si="9"/>
        <v/>
      </c>
      <c r="U14" s="13" t="str">
        <f t="shared" si="10"/>
        <v/>
      </c>
      <c r="V14" s="13" t="str">
        <f t="shared" si="3"/>
        <v/>
      </c>
      <c r="W14" s="13" t="str">
        <f t="shared" si="4"/>
        <v/>
      </c>
      <c r="X14" s="13" t="str">
        <f t="shared" si="5"/>
        <v/>
      </c>
      <c r="Y14" s="13" t="str">
        <f t="shared" si="11"/>
        <v/>
      </c>
      <c r="Z14" s="13" t="str">
        <f t="shared" si="12"/>
        <v/>
      </c>
      <c r="AA14" s="13" t="str">
        <f t="shared" si="13"/>
        <v/>
      </c>
      <c r="AC14" s="13" t="str">
        <f>IF(OR(COUNTIF($F14:$H14, "")=3, COUNTIF($Y14:$AA14, "")&lt;3), "", "X")</f>
        <v/>
      </c>
      <c r="AD14" s="13" t="str">
        <f>IF(AND(AC14="X", AC15=""), "X", "")</f>
        <v/>
      </c>
      <c r="AE14" s="13" t="str">
        <f t="shared" si="16"/>
        <v/>
      </c>
      <c r="AF14" s="42" t="str">
        <f t="shared" si="6"/>
        <v/>
      </c>
      <c r="AH14" s="46" t="str">
        <f t="shared" si="17"/>
        <v/>
      </c>
      <c r="AI14" s="53" t="str">
        <f t="shared" si="7"/>
        <v/>
      </c>
      <c r="AJ14" s="49" t="str">
        <f t="shared" si="18"/>
        <v/>
      </c>
      <c r="AK14" s="49" t="str">
        <f t="shared" si="19"/>
        <v/>
      </c>
      <c r="AM14" s="13" t="str">
        <f>IF($AI14="", "", COUNTIF($AI$10:$AI$1210, "&gt;"&amp;$AI14)+1+COUNTIF($AI$10:$AI14, $AI14)-1)</f>
        <v/>
      </c>
      <c r="AO14" s="13" t="str">
        <f t="shared" si="20"/>
        <v/>
      </c>
      <c r="AQ14" s="42" t="str">
        <f t="shared" si="21"/>
        <v/>
      </c>
    </row>
    <row r="15" spans="1:43" x14ac:dyDescent="0.25">
      <c r="A15" s="56"/>
      <c r="B15" s="157"/>
      <c r="C15" s="87"/>
      <c r="D15" s="86"/>
      <c r="E15" s="158"/>
      <c r="F15" s="159"/>
      <c r="G15" s="160"/>
      <c r="H15" s="161"/>
      <c r="I15" s="56"/>
      <c r="J15" s="13" t="str">
        <f t="shared" si="8"/>
        <v/>
      </c>
      <c r="K15" s="56"/>
      <c r="N15" s="36">
        <f t="shared" ca="1" si="22"/>
        <v>46059</v>
      </c>
      <c r="O15" s="13" t="str">
        <f>IF(Setup!$R63="", "", Setup!$R63)</f>
        <v/>
      </c>
      <c r="Q15" s="13" t="str">
        <f>Setup!$AF$33</f>
        <v>€</v>
      </c>
      <c r="S15" s="13" t="str">
        <f t="shared" si="9"/>
        <v/>
      </c>
      <c r="U15" s="13" t="str">
        <f t="shared" si="10"/>
        <v/>
      </c>
      <c r="V15" s="13" t="str">
        <f t="shared" si="3"/>
        <v/>
      </c>
      <c r="W15" s="13" t="str">
        <f t="shared" si="4"/>
        <v/>
      </c>
      <c r="X15" s="13" t="str">
        <f t="shared" si="5"/>
        <v/>
      </c>
      <c r="Y15" s="13" t="str">
        <f t="shared" si="11"/>
        <v/>
      </c>
      <c r="Z15" s="13" t="str">
        <f t="shared" si="12"/>
        <v/>
      </c>
      <c r="AA15" s="13" t="str">
        <f t="shared" si="13"/>
        <v/>
      </c>
      <c r="AC15" s="13" t="str">
        <f t="shared" si="14"/>
        <v/>
      </c>
      <c r="AD15" s="13" t="str">
        <f t="shared" si="15"/>
        <v/>
      </c>
      <c r="AE15" s="13" t="str">
        <f t="shared" si="16"/>
        <v/>
      </c>
      <c r="AF15" s="42" t="str">
        <f>IF($AE15="", "", IF($AC15="", $AF$5, IF(AND($AD15="X", $E15=""), $AF$6, $AF$7)))</f>
        <v/>
      </c>
      <c r="AH15" s="46" t="str">
        <f t="shared" si="17"/>
        <v/>
      </c>
      <c r="AI15" s="53" t="str">
        <f t="shared" si="7"/>
        <v/>
      </c>
      <c r="AJ15" s="49" t="str">
        <f t="shared" si="18"/>
        <v/>
      </c>
      <c r="AK15" s="49" t="str">
        <f t="shared" si="19"/>
        <v/>
      </c>
      <c r="AM15" s="13" t="str">
        <f>IF($AI15="", "", COUNTIF($AI$10:$AI$1210, "&gt;"&amp;$AI15)+1+COUNTIF($AI$10:$AI15, $AI15)-1)</f>
        <v/>
      </c>
      <c r="AO15" s="13" t="str">
        <f t="shared" si="20"/>
        <v/>
      </c>
      <c r="AQ15" s="42" t="str">
        <f t="shared" si="21"/>
        <v/>
      </c>
    </row>
    <row r="16" spans="1:43" x14ac:dyDescent="0.25">
      <c r="A16" s="56"/>
      <c r="B16" s="157"/>
      <c r="C16" s="87"/>
      <c r="D16" s="86"/>
      <c r="E16" s="158"/>
      <c r="F16" s="159"/>
      <c r="G16" s="160"/>
      <c r="H16" s="161"/>
      <c r="I16" s="56"/>
      <c r="J16" s="13" t="str">
        <f t="shared" si="8"/>
        <v/>
      </c>
      <c r="K16" s="56"/>
      <c r="N16" s="36">
        <f t="shared" ca="1" si="22"/>
        <v>46058</v>
      </c>
      <c r="O16" s="13" t="str">
        <f>IF(Setup!$R64="", "", Setup!$R64)</f>
        <v/>
      </c>
      <c r="Q16" s="11" t="str">
        <f>Setup!$AF$34</f>
        <v>R</v>
      </c>
      <c r="S16" s="13" t="str">
        <f t="shared" si="9"/>
        <v/>
      </c>
      <c r="U16" s="13" t="str">
        <f t="shared" si="10"/>
        <v/>
      </c>
      <c r="V16" s="13" t="str">
        <f t="shared" si="3"/>
        <v/>
      </c>
      <c r="W16" s="13" t="str">
        <f t="shared" si="4"/>
        <v/>
      </c>
      <c r="X16" s="13" t="str">
        <f t="shared" si="5"/>
        <v/>
      </c>
      <c r="Y16" s="13" t="str">
        <f t="shared" si="11"/>
        <v/>
      </c>
      <c r="Z16" s="13" t="str">
        <f t="shared" si="12"/>
        <v/>
      </c>
      <c r="AA16" s="13" t="str">
        <f t="shared" si="13"/>
        <v/>
      </c>
      <c r="AC16" s="13" t="str">
        <f t="shared" si="14"/>
        <v/>
      </c>
      <c r="AD16" s="13" t="str">
        <f t="shared" si="15"/>
        <v/>
      </c>
      <c r="AE16" s="13" t="str">
        <f t="shared" si="16"/>
        <v/>
      </c>
      <c r="AF16" s="42" t="str">
        <f t="shared" ref="AF16:AF79" si="23">IF($AE16="", "", IF($AC16="", $AF$5, IF(AND($AD16="X", $E16=""), $AF$6, $AF$7)))</f>
        <v/>
      </c>
      <c r="AH16" s="46" t="str">
        <f t="shared" si="17"/>
        <v/>
      </c>
      <c r="AI16" s="53" t="str">
        <f t="shared" si="7"/>
        <v/>
      </c>
      <c r="AJ16" s="49" t="str">
        <f t="shared" si="18"/>
        <v/>
      </c>
      <c r="AK16" s="49" t="str">
        <f t="shared" si="19"/>
        <v/>
      </c>
      <c r="AM16" s="13" t="str">
        <f>IF($AI16="", "", COUNTIF($AI$10:$AI$1210, "&gt;"&amp;$AI16)+1+COUNTIF($AI$10:$AI16, $AI16)-1)</f>
        <v/>
      </c>
      <c r="AO16" s="13" t="str">
        <f t="shared" si="20"/>
        <v/>
      </c>
      <c r="AQ16" s="42" t="str">
        <f t="shared" si="21"/>
        <v/>
      </c>
    </row>
    <row r="17" spans="1:43" x14ac:dyDescent="0.25">
      <c r="A17" s="56"/>
      <c r="B17" s="157"/>
      <c r="C17" s="87"/>
      <c r="D17" s="86"/>
      <c r="E17" s="158"/>
      <c r="F17" s="159"/>
      <c r="G17" s="160"/>
      <c r="H17" s="161"/>
      <c r="I17" s="56"/>
      <c r="J17" s="13" t="str">
        <f t="shared" si="8"/>
        <v/>
      </c>
      <c r="K17" s="56"/>
      <c r="N17" s="37">
        <f t="shared" ca="1" si="22"/>
        <v>46057</v>
      </c>
      <c r="O17" s="11" t="str">
        <f>IF(Setup!$R65="", "", Setup!$R65)</f>
        <v/>
      </c>
      <c r="Q17" s="9" t="str">
        <f>Setup!$AF$35</f>
        <v>£</v>
      </c>
      <c r="S17" s="13" t="str">
        <f t="shared" si="9"/>
        <v/>
      </c>
      <c r="U17" s="13" t="str">
        <f t="shared" si="10"/>
        <v/>
      </c>
      <c r="V17" s="13" t="str">
        <f t="shared" si="3"/>
        <v/>
      </c>
      <c r="W17" s="13" t="str">
        <f t="shared" si="4"/>
        <v/>
      </c>
      <c r="X17" s="13" t="str">
        <f t="shared" si="5"/>
        <v/>
      </c>
      <c r="Y17" s="13" t="str">
        <f t="shared" si="11"/>
        <v/>
      </c>
      <c r="Z17" s="13" t="str">
        <f t="shared" si="12"/>
        <v/>
      </c>
      <c r="AA17" s="13" t="str">
        <f t="shared" si="13"/>
        <v/>
      </c>
      <c r="AC17" s="13" t="str">
        <f t="shared" si="14"/>
        <v/>
      </c>
      <c r="AD17" s="13" t="str">
        <f t="shared" si="15"/>
        <v/>
      </c>
      <c r="AE17" s="13" t="str">
        <f t="shared" si="16"/>
        <v/>
      </c>
      <c r="AF17" s="42" t="str">
        <f t="shared" si="23"/>
        <v/>
      </c>
      <c r="AH17" s="46" t="str">
        <f t="shared" si="17"/>
        <v/>
      </c>
      <c r="AI17" s="53" t="str">
        <f t="shared" si="7"/>
        <v/>
      </c>
      <c r="AJ17" s="49" t="str">
        <f t="shared" si="18"/>
        <v/>
      </c>
      <c r="AK17" s="49" t="str">
        <f t="shared" si="19"/>
        <v/>
      </c>
      <c r="AM17" s="13" t="str">
        <f>IF($AI17="", "", COUNTIF($AI$10:$AI$1210, "&gt;"&amp;$AI17)+1+COUNTIF($AI$10:$AI17, $AI17)-1)</f>
        <v/>
      </c>
      <c r="AO17" s="13" t="str">
        <f t="shared" si="20"/>
        <v/>
      </c>
      <c r="AQ17" s="42" t="str">
        <f t="shared" si="21"/>
        <v/>
      </c>
    </row>
    <row r="18" spans="1:43" x14ac:dyDescent="0.25">
      <c r="A18" s="56"/>
      <c r="B18" s="157"/>
      <c r="C18" s="87"/>
      <c r="D18" s="86"/>
      <c r="E18" s="158"/>
      <c r="F18" s="159"/>
      <c r="G18" s="160"/>
      <c r="H18" s="161"/>
      <c r="I18" s="56"/>
      <c r="J18" s="13" t="str">
        <f t="shared" si="8"/>
        <v/>
      </c>
      <c r="K18" s="56"/>
      <c r="O18" s="11" t="str">
        <f>IF(Setup!$R66="", "", Setup!$R66)</f>
        <v>Other</v>
      </c>
      <c r="S18" s="13" t="str">
        <f t="shared" si="9"/>
        <v/>
      </c>
      <c r="U18" s="13" t="str">
        <f t="shared" si="10"/>
        <v/>
      </c>
      <c r="V18" s="13" t="str">
        <f t="shared" si="3"/>
        <v/>
      </c>
      <c r="W18" s="13" t="str">
        <f t="shared" si="4"/>
        <v/>
      </c>
      <c r="X18" s="13" t="str">
        <f t="shared" si="5"/>
        <v/>
      </c>
      <c r="Y18" s="13" t="str">
        <f t="shared" si="11"/>
        <v/>
      </c>
      <c r="Z18" s="13" t="str">
        <f t="shared" si="12"/>
        <v/>
      </c>
      <c r="AA18" s="13" t="str">
        <f t="shared" si="13"/>
        <v/>
      </c>
      <c r="AC18" s="13" t="str">
        <f t="shared" si="14"/>
        <v/>
      </c>
      <c r="AD18" s="13" t="str">
        <f t="shared" si="15"/>
        <v/>
      </c>
      <c r="AE18" s="13" t="str">
        <f t="shared" si="16"/>
        <v/>
      </c>
      <c r="AF18" s="42" t="str">
        <f t="shared" si="23"/>
        <v/>
      </c>
      <c r="AH18" s="46" t="str">
        <f t="shared" si="17"/>
        <v/>
      </c>
      <c r="AI18" s="53" t="str">
        <f t="shared" si="7"/>
        <v/>
      </c>
      <c r="AJ18" s="49" t="str">
        <f t="shared" si="18"/>
        <v/>
      </c>
      <c r="AK18" s="49" t="str">
        <f t="shared" si="19"/>
        <v/>
      </c>
      <c r="AM18" s="13" t="str">
        <f>IF($AI18="", "", COUNTIF($AI$10:$AI$1210, "&gt;"&amp;$AI18)+1+COUNTIF($AI$10:$AI18, $AI18)-1)</f>
        <v/>
      </c>
      <c r="AO18" s="13" t="str">
        <f t="shared" si="20"/>
        <v/>
      </c>
      <c r="AQ18" s="42" t="str">
        <f t="shared" si="21"/>
        <v/>
      </c>
    </row>
    <row r="19" spans="1:43" x14ac:dyDescent="0.25">
      <c r="A19" s="56"/>
      <c r="B19" s="157"/>
      <c r="C19" s="87"/>
      <c r="D19" s="86"/>
      <c r="E19" s="158"/>
      <c r="F19" s="159"/>
      <c r="G19" s="160"/>
      <c r="H19" s="161"/>
      <c r="I19" s="56"/>
      <c r="J19" s="13" t="str">
        <f t="shared" si="8"/>
        <v/>
      </c>
      <c r="K19" s="56"/>
      <c r="S19" s="13" t="str">
        <f t="shared" si="9"/>
        <v/>
      </c>
      <c r="U19" s="13" t="str">
        <f t="shared" si="10"/>
        <v/>
      </c>
      <c r="V19" s="13" t="str">
        <f t="shared" si="3"/>
        <v/>
      </c>
      <c r="W19" s="13" t="str">
        <f t="shared" si="4"/>
        <v/>
      </c>
      <c r="X19" s="13" t="str">
        <f t="shared" si="5"/>
        <v/>
      </c>
      <c r="Y19" s="13" t="str">
        <f t="shared" si="11"/>
        <v/>
      </c>
      <c r="Z19" s="13" t="str">
        <f t="shared" si="12"/>
        <v/>
      </c>
      <c r="AA19" s="13" t="str">
        <f t="shared" si="13"/>
        <v/>
      </c>
      <c r="AC19" s="13" t="str">
        <f t="shared" si="14"/>
        <v/>
      </c>
      <c r="AD19" s="13" t="str">
        <f t="shared" si="15"/>
        <v/>
      </c>
      <c r="AE19" s="13" t="str">
        <f t="shared" si="16"/>
        <v/>
      </c>
      <c r="AF19" s="42" t="str">
        <f t="shared" si="23"/>
        <v/>
      </c>
      <c r="AH19" s="46" t="str">
        <f t="shared" si="17"/>
        <v/>
      </c>
      <c r="AI19" s="53" t="str">
        <f t="shared" si="7"/>
        <v/>
      </c>
      <c r="AJ19" s="49" t="str">
        <f t="shared" si="18"/>
        <v/>
      </c>
      <c r="AK19" s="49" t="str">
        <f t="shared" si="19"/>
        <v/>
      </c>
      <c r="AM19" s="13" t="str">
        <f>IF($AI19="", "", COUNTIF($AI$10:$AI$1210, "&gt;"&amp;$AI19)+1+COUNTIF($AI$10:$AI19, $AI19)-1)</f>
        <v/>
      </c>
      <c r="AO19" s="13" t="str">
        <f t="shared" si="20"/>
        <v/>
      </c>
      <c r="AQ19" s="42" t="str">
        <f t="shared" si="21"/>
        <v/>
      </c>
    </row>
    <row r="20" spans="1:43" x14ac:dyDescent="0.25">
      <c r="A20" s="56"/>
      <c r="B20" s="157"/>
      <c r="C20" s="87"/>
      <c r="D20" s="86"/>
      <c r="E20" s="158"/>
      <c r="F20" s="159"/>
      <c r="G20" s="160"/>
      <c r="H20" s="161"/>
      <c r="I20" s="56"/>
      <c r="J20" s="13" t="str">
        <f t="shared" si="8"/>
        <v/>
      </c>
      <c r="K20" s="56"/>
      <c r="S20" s="13" t="str">
        <f t="shared" si="9"/>
        <v/>
      </c>
      <c r="U20" s="13" t="str">
        <f t="shared" si="10"/>
        <v/>
      </c>
      <c r="V20" s="13" t="str">
        <f t="shared" si="3"/>
        <v/>
      </c>
      <c r="W20" s="13" t="str">
        <f t="shared" si="4"/>
        <v/>
      </c>
      <c r="X20" s="13" t="str">
        <f t="shared" si="5"/>
        <v/>
      </c>
      <c r="Y20" s="13" t="str">
        <f t="shared" si="11"/>
        <v/>
      </c>
      <c r="Z20" s="13" t="str">
        <f t="shared" si="12"/>
        <v/>
      </c>
      <c r="AA20" s="13" t="str">
        <f t="shared" si="13"/>
        <v/>
      </c>
      <c r="AC20" s="13" t="str">
        <f t="shared" si="14"/>
        <v/>
      </c>
      <c r="AD20" s="13" t="str">
        <f t="shared" si="15"/>
        <v/>
      </c>
      <c r="AE20" s="13" t="str">
        <f t="shared" si="16"/>
        <v/>
      </c>
      <c r="AF20" s="42" t="str">
        <f t="shared" si="23"/>
        <v/>
      </c>
      <c r="AH20" s="46" t="str">
        <f t="shared" si="17"/>
        <v/>
      </c>
      <c r="AI20" s="53" t="str">
        <f t="shared" si="7"/>
        <v/>
      </c>
      <c r="AJ20" s="49" t="str">
        <f t="shared" si="18"/>
        <v/>
      </c>
      <c r="AK20" s="49" t="str">
        <f t="shared" si="19"/>
        <v/>
      </c>
      <c r="AM20" s="13" t="str">
        <f>IF($AI20="", "", COUNTIF($AI$10:$AI$1210, "&gt;"&amp;$AI20)+1+COUNTIF($AI$10:$AI20, $AI20)-1)</f>
        <v/>
      </c>
      <c r="AO20" s="13" t="str">
        <f t="shared" si="20"/>
        <v/>
      </c>
      <c r="AQ20" s="42" t="str">
        <f t="shared" si="21"/>
        <v/>
      </c>
    </row>
    <row r="21" spans="1:43" x14ac:dyDescent="0.25">
      <c r="A21" s="56"/>
      <c r="B21" s="157"/>
      <c r="C21" s="87"/>
      <c r="D21" s="86"/>
      <c r="E21" s="158"/>
      <c r="F21" s="159"/>
      <c r="G21" s="160"/>
      <c r="H21" s="161"/>
      <c r="I21" s="56"/>
      <c r="J21" s="13" t="str">
        <f t="shared" si="8"/>
        <v/>
      </c>
      <c r="K21" s="56"/>
      <c r="S21" s="13" t="str">
        <f t="shared" si="9"/>
        <v/>
      </c>
      <c r="U21" s="13" t="str">
        <f t="shared" si="10"/>
        <v/>
      </c>
      <c r="V21" s="13" t="str">
        <f t="shared" si="3"/>
        <v/>
      </c>
      <c r="W21" s="13" t="str">
        <f t="shared" si="4"/>
        <v/>
      </c>
      <c r="X21" s="13" t="str">
        <f t="shared" si="5"/>
        <v/>
      </c>
      <c r="Y21" s="13" t="str">
        <f t="shared" si="11"/>
        <v/>
      </c>
      <c r="Z21" s="13" t="str">
        <f t="shared" si="12"/>
        <v/>
      </c>
      <c r="AA21" s="13" t="str">
        <f t="shared" si="13"/>
        <v/>
      </c>
      <c r="AC21" s="13" t="str">
        <f t="shared" si="14"/>
        <v/>
      </c>
      <c r="AD21" s="13" t="str">
        <f t="shared" si="15"/>
        <v/>
      </c>
      <c r="AE21" s="13" t="str">
        <f t="shared" si="16"/>
        <v/>
      </c>
      <c r="AF21" s="42" t="str">
        <f t="shared" si="23"/>
        <v/>
      </c>
      <c r="AH21" s="46" t="str">
        <f t="shared" si="17"/>
        <v/>
      </c>
      <c r="AI21" s="53" t="str">
        <f t="shared" si="7"/>
        <v/>
      </c>
      <c r="AJ21" s="49" t="str">
        <f t="shared" si="18"/>
        <v/>
      </c>
      <c r="AK21" s="49" t="str">
        <f t="shared" si="19"/>
        <v/>
      </c>
      <c r="AM21" s="13" t="str">
        <f>IF($AI21="", "", COUNTIF($AI$10:$AI$1210, "&gt;"&amp;$AI21)+1+COUNTIF($AI$10:$AI21, $AI21)-1)</f>
        <v/>
      </c>
      <c r="AO21" s="13" t="str">
        <f t="shared" si="20"/>
        <v/>
      </c>
      <c r="AQ21" s="42" t="str">
        <f t="shared" si="21"/>
        <v/>
      </c>
    </row>
    <row r="22" spans="1:43" x14ac:dyDescent="0.25">
      <c r="A22" s="56"/>
      <c r="B22" s="157"/>
      <c r="C22" s="87"/>
      <c r="D22" s="86"/>
      <c r="E22" s="158"/>
      <c r="F22" s="159"/>
      <c r="G22" s="160"/>
      <c r="H22" s="161"/>
      <c r="I22" s="56"/>
      <c r="J22" s="13" t="str">
        <f t="shared" si="8"/>
        <v/>
      </c>
      <c r="K22" s="56"/>
      <c r="S22" s="13" t="str">
        <f t="shared" si="9"/>
        <v/>
      </c>
      <c r="U22" s="13" t="str">
        <f t="shared" si="10"/>
        <v/>
      </c>
      <c r="V22" s="13" t="str">
        <f t="shared" si="3"/>
        <v/>
      </c>
      <c r="W22" s="13" t="str">
        <f t="shared" si="4"/>
        <v/>
      </c>
      <c r="X22" s="13" t="str">
        <f t="shared" si="5"/>
        <v/>
      </c>
      <c r="Y22" s="13" t="str">
        <f t="shared" si="11"/>
        <v/>
      </c>
      <c r="Z22" s="13" t="str">
        <f t="shared" si="12"/>
        <v/>
      </c>
      <c r="AA22" s="13" t="str">
        <f t="shared" si="13"/>
        <v/>
      </c>
      <c r="AC22" s="13" t="str">
        <f t="shared" si="14"/>
        <v/>
      </c>
      <c r="AD22" s="13" t="str">
        <f t="shared" si="15"/>
        <v/>
      </c>
      <c r="AE22" s="13" t="str">
        <f t="shared" si="16"/>
        <v/>
      </c>
      <c r="AF22" s="42" t="str">
        <f t="shared" si="23"/>
        <v/>
      </c>
      <c r="AH22" s="46" t="str">
        <f t="shared" si="17"/>
        <v/>
      </c>
      <c r="AI22" s="53" t="str">
        <f t="shared" si="7"/>
        <v/>
      </c>
      <c r="AJ22" s="49" t="str">
        <f t="shared" si="18"/>
        <v/>
      </c>
      <c r="AK22" s="49" t="str">
        <f t="shared" si="19"/>
        <v/>
      </c>
      <c r="AM22" s="13" t="str">
        <f>IF($AI22="", "", COUNTIF($AI$10:$AI$1210, "&gt;"&amp;$AI22)+1+COUNTIF($AI$10:$AI22, $AI22)-1)</f>
        <v/>
      </c>
      <c r="AO22" s="13" t="str">
        <f t="shared" si="20"/>
        <v/>
      </c>
      <c r="AQ22" s="42" t="str">
        <f t="shared" si="21"/>
        <v/>
      </c>
    </row>
    <row r="23" spans="1:43" x14ac:dyDescent="0.25">
      <c r="A23" s="56"/>
      <c r="B23" s="157"/>
      <c r="C23" s="87"/>
      <c r="D23" s="86"/>
      <c r="E23" s="158"/>
      <c r="F23" s="159"/>
      <c r="G23" s="160"/>
      <c r="H23" s="161"/>
      <c r="I23" s="56"/>
      <c r="J23" s="13" t="str">
        <f t="shared" si="8"/>
        <v/>
      </c>
      <c r="K23" s="56"/>
      <c r="S23" s="13" t="str">
        <f t="shared" si="9"/>
        <v/>
      </c>
      <c r="U23" s="13" t="str">
        <f t="shared" si="10"/>
        <v/>
      </c>
      <c r="V23" s="13" t="str">
        <f t="shared" si="3"/>
        <v/>
      </c>
      <c r="W23" s="13" t="str">
        <f t="shared" si="4"/>
        <v/>
      </c>
      <c r="X23" s="13" t="str">
        <f t="shared" si="5"/>
        <v/>
      </c>
      <c r="Y23" s="13" t="str">
        <f t="shared" si="11"/>
        <v/>
      </c>
      <c r="Z23" s="13" t="str">
        <f t="shared" si="12"/>
        <v/>
      </c>
      <c r="AA23" s="13" t="str">
        <f t="shared" si="13"/>
        <v/>
      </c>
      <c r="AC23" s="13" t="str">
        <f t="shared" si="14"/>
        <v/>
      </c>
      <c r="AD23" s="13" t="str">
        <f t="shared" si="15"/>
        <v/>
      </c>
      <c r="AE23" s="13" t="str">
        <f t="shared" si="16"/>
        <v/>
      </c>
      <c r="AF23" s="42" t="str">
        <f t="shared" si="23"/>
        <v/>
      </c>
      <c r="AH23" s="46" t="str">
        <f t="shared" si="17"/>
        <v/>
      </c>
      <c r="AI23" s="53" t="str">
        <f t="shared" si="7"/>
        <v/>
      </c>
      <c r="AJ23" s="49" t="str">
        <f t="shared" si="18"/>
        <v/>
      </c>
      <c r="AK23" s="49" t="str">
        <f t="shared" si="19"/>
        <v/>
      </c>
      <c r="AM23" s="13" t="str">
        <f>IF($AI23="", "", COUNTIF($AI$10:$AI$1210, "&gt;"&amp;$AI23)+1+COUNTIF($AI$10:$AI23, $AI23)-1)</f>
        <v/>
      </c>
      <c r="AO23" s="13" t="str">
        <f t="shared" si="20"/>
        <v/>
      </c>
      <c r="AQ23" s="42" t="str">
        <f t="shared" si="21"/>
        <v/>
      </c>
    </row>
    <row r="24" spans="1:43" x14ac:dyDescent="0.25">
      <c r="A24" s="56"/>
      <c r="B24" s="157"/>
      <c r="C24" s="87"/>
      <c r="D24" s="86"/>
      <c r="E24" s="158"/>
      <c r="F24" s="159"/>
      <c r="G24" s="160"/>
      <c r="H24" s="161"/>
      <c r="I24" s="56"/>
      <c r="J24" s="13" t="str">
        <f t="shared" si="8"/>
        <v/>
      </c>
      <c r="K24" s="56"/>
      <c r="S24" s="13" t="str">
        <f t="shared" si="9"/>
        <v/>
      </c>
      <c r="U24" s="13" t="str">
        <f t="shared" si="10"/>
        <v/>
      </c>
      <c r="V24" s="13" t="str">
        <f t="shared" si="3"/>
        <v/>
      </c>
      <c r="W24" s="13" t="str">
        <f t="shared" si="4"/>
        <v/>
      </c>
      <c r="X24" s="13" t="str">
        <f t="shared" si="5"/>
        <v/>
      </c>
      <c r="Y24" s="13" t="str">
        <f t="shared" si="11"/>
        <v/>
      </c>
      <c r="Z24" s="13" t="str">
        <f t="shared" si="12"/>
        <v/>
      </c>
      <c r="AA24" s="13" t="str">
        <f t="shared" si="13"/>
        <v/>
      </c>
      <c r="AC24" s="13" t="str">
        <f t="shared" si="14"/>
        <v/>
      </c>
      <c r="AD24" s="13" t="str">
        <f t="shared" si="15"/>
        <v/>
      </c>
      <c r="AE24" s="13" t="str">
        <f t="shared" si="16"/>
        <v/>
      </c>
      <c r="AF24" s="42" t="str">
        <f t="shared" si="23"/>
        <v/>
      </c>
      <c r="AH24" s="46" t="str">
        <f t="shared" si="17"/>
        <v/>
      </c>
      <c r="AI24" s="53" t="str">
        <f t="shared" si="7"/>
        <v/>
      </c>
      <c r="AJ24" s="49" t="str">
        <f t="shared" si="18"/>
        <v/>
      </c>
      <c r="AK24" s="49" t="str">
        <f t="shared" si="19"/>
        <v/>
      </c>
      <c r="AM24" s="13" t="str">
        <f>IF($AI24="", "", COUNTIF($AI$10:$AI$1210, "&gt;"&amp;$AI24)+1+COUNTIF($AI$10:$AI24, $AI24)-1)</f>
        <v/>
      </c>
      <c r="AO24" s="13" t="str">
        <f t="shared" si="20"/>
        <v/>
      </c>
      <c r="AQ24" s="42" t="str">
        <f t="shared" si="21"/>
        <v/>
      </c>
    </row>
    <row r="25" spans="1:43" x14ac:dyDescent="0.25">
      <c r="A25" s="56"/>
      <c r="B25" s="157"/>
      <c r="C25" s="87"/>
      <c r="D25" s="86"/>
      <c r="E25" s="158"/>
      <c r="F25" s="159"/>
      <c r="G25" s="160"/>
      <c r="H25" s="161"/>
      <c r="I25" s="56"/>
      <c r="J25" s="13" t="str">
        <f t="shared" si="8"/>
        <v/>
      </c>
      <c r="K25" s="56"/>
      <c r="S25" s="13" t="str">
        <f t="shared" si="9"/>
        <v/>
      </c>
      <c r="U25" s="13" t="str">
        <f t="shared" si="10"/>
        <v/>
      </c>
      <c r="V25" s="13" t="str">
        <f t="shared" si="3"/>
        <v/>
      </c>
      <c r="W25" s="13" t="str">
        <f t="shared" si="4"/>
        <v/>
      </c>
      <c r="X25" s="13" t="str">
        <f t="shared" si="5"/>
        <v/>
      </c>
      <c r="Y25" s="13" t="str">
        <f t="shared" si="11"/>
        <v/>
      </c>
      <c r="Z25" s="13" t="str">
        <f t="shared" si="12"/>
        <v/>
      </c>
      <c r="AA25" s="13" t="str">
        <f t="shared" si="13"/>
        <v/>
      </c>
      <c r="AC25" s="13" t="str">
        <f t="shared" si="14"/>
        <v/>
      </c>
      <c r="AD25" s="13" t="str">
        <f t="shared" si="15"/>
        <v/>
      </c>
      <c r="AE25" s="13" t="str">
        <f t="shared" si="16"/>
        <v/>
      </c>
      <c r="AF25" s="42" t="str">
        <f t="shared" si="23"/>
        <v/>
      </c>
      <c r="AH25" s="46" t="str">
        <f t="shared" si="17"/>
        <v/>
      </c>
      <c r="AI25" s="53" t="str">
        <f t="shared" si="7"/>
        <v/>
      </c>
      <c r="AJ25" s="49" t="str">
        <f t="shared" si="18"/>
        <v/>
      </c>
      <c r="AK25" s="49" t="str">
        <f t="shared" si="19"/>
        <v/>
      </c>
      <c r="AM25" s="13" t="str">
        <f>IF($AI25="", "", COUNTIF($AI$10:$AI$1210, "&gt;"&amp;$AI25)+1+COUNTIF($AI$10:$AI25, $AI25)-1)</f>
        <v/>
      </c>
      <c r="AO25" s="13" t="str">
        <f t="shared" si="20"/>
        <v/>
      </c>
      <c r="AQ25" s="42" t="str">
        <f t="shared" si="21"/>
        <v/>
      </c>
    </row>
    <row r="26" spans="1:43" x14ac:dyDescent="0.25">
      <c r="A26" s="56"/>
      <c r="B26" s="157"/>
      <c r="C26" s="87"/>
      <c r="D26" s="86"/>
      <c r="E26" s="158"/>
      <c r="F26" s="159"/>
      <c r="G26" s="160"/>
      <c r="H26" s="161"/>
      <c r="I26" s="56"/>
      <c r="J26" s="13" t="str">
        <f t="shared" si="8"/>
        <v/>
      </c>
      <c r="K26" s="56"/>
      <c r="S26" s="13" t="str">
        <f t="shared" si="9"/>
        <v/>
      </c>
      <c r="U26" s="13" t="str">
        <f t="shared" si="10"/>
        <v/>
      </c>
      <c r="V26" s="13" t="str">
        <f t="shared" si="3"/>
        <v/>
      </c>
      <c r="W26" s="13" t="str">
        <f t="shared" si="4"/>
        <v/>
      </c>
      <c r="X26" s="13" t="str">
        <f t="shared" si="5"/>
        <v/>
      </c>
      <c r="Y26" s="13" t="str">
        <f t="shared" si="11"/>
        <v/>
      </c>
      <c r="Z26" s="13" t="str">
        <f t="shared" si="12"/>
        <v/>
      </c>
      <c r="AA26" s="13" t="str">
        <f t="shared" si="13"/>
        <v/>
      </c>
      <c r="AC26" s="13" t="str">
        <f t="shared" si="14"/>
        <v/>
      </c>
      <c r="AD26" s="13" t="str">
        <f t="shared" si="15"/>
        <v/>
      </c>
      <c r="AE26" s="13" t="str">
        <f t="shared" si="16"/>
        <v/>
      </c>
      <c r="AF26" s="42" t="str">
        <f t="shared" si="23"/>
        <v/>
      </c>
      <c r="AH26" s="46" t="str">
        <f t="shared" si="17"/>
        <v/>
      </c>
      <c r="AI26" s="53" t="str">
        <f t="shared" si="7"/>
        <v/>
      </c>
      <c r="AJ26" s="49" t="str">
        <f t="shared" si="18"/>
        <v/>
      </c>
      <c r="AK26" s="49" t="str">
        <f t="shared" si="19"/>
        <v/>
      </c>
      <c r="AM26" s="13" t="str">
        <f>IF($AI26="", "", COUNTIF($AI$10:$AI$1210, "&gt;"&amp;$AI26)+1+COUNTIF($AI$10:$AI26, $AI26)-1)</f>
        <v/>
      </c>
      <c r="AO26" s="13" t="str">
        <f t="shared" si="20"/>
        <v/>
      </c>
      <c r="AQ26" s="42" t="str">
        <f t="shared" si="21"/>
        <v/>
      </c>
    </row>
    <row r="27" spans="1:43" x14ac:dyDescent="0.25">
      <c r="A27" s="56"/>
      <c r="B27" s="157"/>
      <c r="C27" s="87"/>
      <c r="D27" s="86"/>
      <c r="E27" s="158"/>
      <c r="F27" s="159"/>
      <c r="G27" s="160"/>
      <c r="H27" s="161"/>
      <c r="I27" s="56"/>
      <c r="J27" s="13" t="str">
        <f t="shared" si="8"/>
        <v/>
      </c>
      <c r="K27" s="56"/>
      <c r="S27" s="13" t="str">
        <f t="shared" si="9"/>
        <v/>
      </c>
      <c r="U27" s="13" t="str">
        <f t="shared" si="10"/>
        <v/>
      </c>
      <c r="V27" s="13" t="str">
        <f t="shared" si="3"/>
        <v/>
      </c>
      <c r="W27" s="13" t="str">
        <f t="shared" si="4"/>
        <v/>
      </c>
      <c r="X27" s="13" t="str">
        <f t="shared" si="5"/>
        <v/>
      </c>
      <c r="Y27" s="13" t="str">
        <f t="shared" si="11"/>
        <v/>
      </c>
      <c r="Z27" s="13" t="str">
        <f t="shared" si="12"/>
        <v/>
      </c>
      <c r="AA27" s="13" t="str">
        <f t="shared" si="13"/>
        <v/>
      </c>
      <c r="AC27" s="13" t="str">
        <f t="shared" si="14"/>
        <v/>
      </c>
      <c r="AD27" s="13" t="str">
        <f t="shared" si="15"/>
        <v/>
      </c>
      <c r="AE27" s="13" t="str">
        <f t="shared" si="16"/>
        <v/>
      </c>
      <c r="AF27" s="42" t="str">
        <f t="shared" si="23"/>
        <v/>
      </c>
      <c r="AH27" s="46" t="str">
        <f t="shared" si="17"/>
        <v/>
      </c>
      <c r="AI27" s="53" t="str">
        <f t="shared" si="7"/>
        <v/>
      </c>
      <c r="AJ27" s="49" t="str">
        <f t="shared" si="18"/>
        <v/>
      </c>
      <c r="AK27" s="49" t="str">
        <f t="shared" si="19"/>
        <v/>
      </c>
      <c r="AM27" s="13" t="str">
        <f>IF($AI27="", "", COUNTIF($AI$10:$AI$1210, "&gt;"&amp;$AI27)+1+COUNTIF($AI$10:$AI27, $AI27)-1)</f>
        <v/>
      </c>
      <c r="AO27" s="13" t="str">
        <f t="shared" si="20"/>
        <v/>
      </c>
      <c r="AQ27" s="42" t="str">
        <f t="shared" si="21"/>
        <v/>
      </c>
    </row>
    <row r="28" spans="1:43" x14ac:dyDescent="0.25">
      <c r="A28" s="56"/>
      <c r="B28" s="157"/>
      <c r="C28" s="87"/>
      <c r="D28" s="86"/>
      <c r="E28" s="158"/>
      <c r="F28" s="159"/>
      <c r="G28" s="160"/>
      <c r="H28" s="161"/>
      <c r="I28" s="56"/>
      <c r="J28" s="13" t="str">
        <f t="shared" si="8"/>
        <v/>
      </c>
      <c r="K28" s="56"/>
      <c r="S28" s="13" t="str">
        <f t="shared" si="9"/>
        <v/>
      </c>
      <c r="U28" s="13" t="str">
        <f t="shared" si="10"/>
        <v/>
      </c>
      <c r="V28" s="13" t="str">
        <f t="shared" si="3"/>
        <v/>
      </c>
      <c r="W28" s="13" t="str">
        <f t="shared" si="4"/>
        <v/>
      </c>
      <c r="X28" s="13" t="str">
        <f t="shared" si="5"/>
        <v/>
      </c>
      <c r="Y28" s="13" t="str">
        <f t="shared" si="11"/>
        <v/>
      </c>
      <c r="Z28" s="13" t="str">
        <f t="shared" si="12"/>
        <v/>
      </c>
      <c r="AA28" s="13" t="str">
        <f t="shared" si="13"/>
        <v/>
      </c>
      <c r="AC28" s="13" t="str">
        <f t="shared" si="14"/>
        <v/>
      </c>
      <c r="AD28" s="13" t="str">
        <f t="shared" si="15"/>
        <v/>
      </c>
      <c r="AE28" s="13" t="str">
        <f t="shared" si="16"/>
        <v/>
      </c>
      <c r="AF28" s="42" t="str">
        <f t="shared" si="23"/>
        <v/>
      </c>
      <c r="AH28" s="46" t="str">
        <f t="shared" si="17"/>
        <v/>
      </c>
      <c r="AI28" s="53" t="str">
        <f t="shared" si="7"/>
        <v/>
      </c>
      <c r="AJ28" s="49" t="str">
        <f t="shared" si="18"/>
        <v/>
      </c>
      <c r="AK28" s="49" t="str">
        <f t="shared" si="19"/>
        <v/>
      </c>
      <c r="AM28" s="13" t="str">
        <f>IF($AI28="", "", COUNTIF($AI$10:$AI$1210, "&gt;"&amp;$AI28)+1+COUNTIF($AI$10:$AI28, $AI28)-1)</f>
        <v/>
      </c>
      <c r="AO28" s="13" t="str">
        <f t="shared" si="20"/>
        <v/>
      </c>
      <c r="AQ28" s="42" t="str">
        <f t="shared" si="21"/>
        <v/>
      </c>
    </row>
    <row r="29" spans="1:43" x14ac:dyDescent="0.25">
      <c r="A29" s="56"/>
      <c r="B29" s="157"/>
      <c r="C29" s="87"/>
      <c r="D29" s="86"/>
      <c r="E29" s="158"/>
      <c r="F29" s="159"/>
      <c r="G29" s="160"/>
      <c r="H29" s="161"/>
      <c r="I29" s="56"/>
      <c r="J29" s="13" t="str">
        <f t="shared" si="8"/>
        <v/>
      </c>
      <c r="K29" s="56"/>
      <c r="S29" s="13" t="str">
        <f t="shared" si="9"/>
        <v/>
      </c>
      <c r="U29" s="13" t="str">
        <f t="shared" si="10"/>
        <v/>
      </c>
      <c r="V29" s="13" t="str">
        <f t="shared" si="3"/>
        <v/>
      </c>
      <c r="W29" s="13" t="str">
        <f t="shared" si="4"/>
        <v/>
      </c>
      <c r="X29" s="13" t="str">
        <f t="shared" si="5"/>
        <v/>
      </c>
      <c r="Y29" s="13" t="str">
        <f t="shared" si="11"/>
        <v/>
      </c>
      <c r="Z29" s="13" t="str">
        <f t="shared" si="12"/>
        <v/>
      </c>
      <c r="AA29" s="13" t="str">
        <f t="shared" si="13"/>
        <v/>
      </c>
      <c r="AC29" s="13" t="str">
        <f t="shared" si="14"/>
        <v/>
      </c>
      <c r="AD29" s="13" t="str">
        <f t="shared" si="15"/>
        <v/>
      </c>
      <c r="AE29" s="13" t="str">
        <f t="shared" si="16"/>
        <v/>
      </c>
      <c r="AF29" s="42" t="str">
        <f t="shared" si="23"/>
        <v/>
      </c>
      <c r="AH29" s="46" t="str">
        <f t="shared" si="17"/>
        <v/>
      </c>
      <c r="AI29" s="53" t="str">
        <f t="shared" si="7"/>
        <v/>
      </c>
      <c r="AJ29" s="49" t="str">
        <f t="shared" si="18"/>
        <v/>
      </c>
      <c r="AK29" s="49" t="str">
        <f t="shared" si="19"/>
        <v/>
      </c>
      <c r="AM29" s="13" t="str">
        <f>IF($AI29="", "", COUNTIF($AI$10:$AI$1210, "&gt;"&amp;$AI29)+1+COUNTIF($AI$10:$AI29, $AI29)-1)</f>
        <v/>
      </c>
      <c r="AO29" s="13" t="str">
        <f t="shared" si="20"/>
        <v/>
      </c>
      <c r="AQ29" s="42" t="str">
        <f t="shared" si="21"/>
        <v/>
      </c>
    </row>
    <row r="30" spans="1:43" x14ac:dyDescent="0.25">
      <c r="A30" s="56"/>
      <c r="B30" s="157"/>
      <c r="C30" s="87"/>
      <c r="D30" s="86"/>
      <c r="E30" s="158"/>
      <c r="F30" s="159"/>
      <c r="G30" s="160"/>
      <c r="H30" s="161"/>
      <c r="I30" s="56"/>
      <c r="J30" s="13" t="str">
        <f t="shared" si="8"/>
        <v/>
      </c>
      <c r="K30" s="56"/>
      <c r="S30" s="13" t="str">
        <f t="shared" si="9"/>
        <v/>
      </c>
      <c r="U30" s="13" t="str">
        <f t="shared" si="10"/>
        <v/>
      </c>
      <c r="V30" s="13" t="str">
        <f t="shared" si="3"/>
        <v/>
      </c>
      <c r="W30" s="13" t="str">
        <f t="shared" si="4"/>
        <v/>
      </c>
      <c r="X30" s="13" t="str">
        <f t="shared" si="5"/>
        <v/>
      </c>
      <c r="Y30" s="13" t="str">
        <f t="shared" si="11"/>
        <v/>
      </c>
      <c r="Z30" s="13" t="str">
        <f t="shared" si="12"/>
        <v/>
      </c>
      <c r="AA30" s="13" t="str">
        <f t="shared" si="13"/>
        <v/>
      </c>
      <c r="AC30" s="13" t="str">
        <f t="shared" si="14"/>
        <v/>
      </c>
      <c r="AD30" s="13" t="str">
        <f t="shared" si="15"/>
        <v/>
      </c>
      <c r="AE30" s="13" t="str">
        <f t="shared" si="16"/>
        <v/>
      </c>
      <c r="AF30" s="42" t="str">
        <f t="shared" si="23"/>
        <v/>
      </c>
      <c r="AH30" s="46" t="str">
        <f t="shared" si="17"/>
        <v/>
      </c>
      <c r="AI30" s="53" t="str">
        <f t="shared" si="7"/>
        <v/>
      </c>
      <c r="AJ30" s="49" t="str">
        <f t="shared" si="18"/>
        <v/>
      </c>
      <c r="AK30" s="49" t="str">
        <f t="shared" si="19"/>
        <v/>
      </c>
      <c r="AM30" s="13" t="str">
        <f>IF($AI30="", "", COUNTIF($AI$10:$AI$1210, "&gt;"&amp;$AI30)+1+COUNTIF($AI$10:$AI30, $AI30)-1)</f>
        <v/>
      </c>
      <c r="AO30" s="13" t="str">
        <f t="shared" si="20"/>
        <v/>
      </c>
      <c r="AQ30" s="42" t="str">
        <f t="shared" si="21"/>
        <v/>
      </c>
    </row>
    <row r="31" spans="1:43" x14ac:dyDescent="0.25">
      <c r="A31" s="56"/>
      <c r="B31" s="157"/>
      <c r="C31" s="87"/>
      <c r="D31" s="86"/>
      <c r="E31" s="158"/>
      <c r="F31" s="159"/>
      <c r="G31" s="160"/>
      <c r="H31" s="161"/>
      <c r="I31" s="56"/>
      <c r="J31" s="13" t="str">
        <f t="shared" si="8"/>
        <v/>
      </c>
      <c r="K31" s="56"/>
      <c r="S31" s="13" t="str">
        <f t="shared" si="9"/>
        <v/>
      </c>
      <c r="U31" s="13" t="str">
        <f t="shared" si="10"/>
        <v/>
      </c>
      <c r="V31" s="13" t="str">
        <f t="shared" si="3"/>
        <v/>
      </c>
      <c r="W31" s="13" t="str">
        <f t="shared" si="4"/>
        <v/>
      </c>
      <c r="X31" s="13" t="str">
        <f t="shared" si="5"/>
        <v/>
      </c>
      <c r="Y31" s="13" t="str">
        <f t="shared" si="11"/>
        <v/>
      </c>
      <c r="Z31" s="13" t="str">
        <f t="shared" si="12"/>
        <v/>
      </c>
      <c r="AA31" s="13" t="str">
        <f t="shared" si="13"/>
        <v/>
      </c>
      <c r="AC31" s="13" t="str">
        <f t="shared" si="14"/>
        <v/>
      </c>
      <c r="AD31" s="13" t="str">
        <f t="shared" si="15"/>
        <v/>
      </c>
      <c r="AE31" s="13" t="str">
        <f t="shared" si="16"/>
        <v/>
      </c>
      <c r="AF31" s="42" t="str">
        <f t="shared" si="23"/>
        <v/>
      </c>
      <c r="AH31" s="46" t="str">
        <f t="shared" si="17"/>
        <v/>
      </c>
      <c r="AI31" s="53" t="str">
        <f t="shared" si="7"/>
        <v/>
      </c>
      <c r="AJ31" s="49" t="str">
        <f t="shared" si="18"/>
        <v/>
      </c>
      <c r="AK31" s="49" t="str">
        <f t="shared" si="19"/>
        <v/>
      </c>
      <c r="AM31" s="13" t="str">
        <f>IF($AI31="", "", COUNTIF($AI$10:$AI$1210, "&gt;"&amp;$AI31)+1+COUNTIF($AI$10:$AI31, $AI31)-1)</f>
        <v/>
      </c>
      <c r="AO31" s="13" t="str">
        <f t="shared" si="20"/>
        <v/>
      </c>
      <c r="AQ31" s="42" t="str">
        <f t="shared" si="21"/>
        <v/>
      </c>
    </row>
    <row r="32" spans="1:43" x14ac:dyDescent="0.25">
      <c r="A32" s="56"/>
      <c r="B32" s="157"/>
      <c r="C32" s="87"/>
      <c r="D32" s="86"/>
      <c r="E32" s="158"/>
      <c r="F32" s="159"/>
      <c r="G32" s="160"/>
      <c r="H32" s="161"/>
      <c r="I32" s="56"/>
      <c r="J32" s="13" t="str">
        <f t="shared" si="8"/>
        <v/>
      </c>
      <c r="K32" s="56"/>
      <c r="S32" s="13" t="str">
        <f t="shared" si="9"/>
        <v/>
      </c>
      <c r="U32" s="13" t="str">
        <f t="shared" si="10"/>
        <v/>
      </c>
      <c r="V32" s="13" t="str">
        <f t="shared" si="3"/>
        <v/>
      </c>
      <c r="W32" s="13" t="str">
        <f t="shared" si="4"/>
        <v/>
      </c>
      <c r="X32" s="13" t="str">
        <f t="shared" si="5"/>
        <v/>
      </c>
      <c r="Y32" s="13" t="str">
        <f t="shared" si="11"/>
        <v/>
      </c>
      <c r="Z32" s="13" t="str">
        <f t="shared" si="12"/>
        <v/>
      </c>
      <c r="AA32" s="13" t="str">
        <f t="shared" si="13"/>
        <v/>
      </c>
      <c r="AC32" s="13" t="str">
        <f t="shared" si="14"/>
        <v/>
      </c>
      <c r="AD32" s="13" t="str">
        <f t="shared" si="15"/>
        <v/>
      </c>
      <c r="AE32" s="13" t="str">
        <f t="shared" si="16"/>
        <v/>
      </c>
      <c r="AF32" s="42" t="str">
        <f t="shared" si="23"/>
        <v/>
      </c>
      <c r="AH32" s="46" t="str">
        <f t="shared" si="17"/>
        <v/>
      </c>
      <c r="AI32" s="53" t="str">
        <f t="shared" si="7"/>
        <v/>
      </c>
      <c r="AJ32" s="49" t="str">
        <f t="shared" si="18"/>
        <v/>
      </c>
      <c r="AK32" s="49" t="str">
        <f t="shared" si="19"/>
        <v/>
      </c>
      <c r="AM32" s="13" t="str">
        <f>IF($AI32="", "", COUNTIF($AI$10:$AI$1210, "&gt;"&amp;$AI32)+1+COUNTIF($AI$10:$AI32, $AI32)-1)</f>
        <v/>
      </c>
      <c r="AO32" s="13" t="str">
        <f t="shared" si="20"/>
        <v/>
      </c>
      <c r="AQ32" s="42" t="str">
        <f t="shared" si="21"/>
        <v/>
      </c>
    </row>
    <row r="33" spans="1:43" x14ac:dyDescent="0.25">
      <c r="A33" s="56"/>
      <c r="B33" s="157"/>
      <c r="C33" s="87"/>
      <c r="D33" s="86"/>
      <c r="E33" s="158"/>
      <c r="F33" s="159"/>
      <c r="G33" s="160"/>
      <c r="H33" s="161"/>
      <c r="I33" s="56"/>
      <c r="J33" s="13" t="str">
        <f t="shared" si="8"/>
        <v/>
      </c>
      <c r="K33" s="56"/>
      <c r="S33" s="13" t="str">
        <f t="shared" si="9"/>
        <v/>
      </c>
      <c r="U33" s="13" t="str">
        <f t="shared" si="10"/>
        <v/>
      </c>
      <c r="V33" s="13" t="str">
        <f t="shared" si="3"/>
        <v/>
      </c>
      <c r="W33" s="13" t="str">
        <f t="shared" si="4"/>
        <v/>
      </c>
      <c r="X33" s="13" t="str">
        <f t="shared" si="5"/>
        <v/>
      </c>
      <c r="Y33" s="13" t="str">
        <f t="shared" si="11"/>
        <v/>
      </c>
      <c r="Z33" s="13" t="str">
        <f t="shared" si="12"/>
        <v/>
      </c>
      <c r="AA33" s="13" t="str">
        <f t="shared" si="13"/>
        <v/>
      </c>
      <c r="AC33" s="13" t="str">
        <f t="shared" si="14"/>
        <v/>
      </c>
      <c r="AD33" s="13" t="str">
        <f t="shared" si="15"/>
        <v/>
      </c>
      <c r="AE33" s="13" t="str">
        <f t="shared" si="16"/>
        <v/>
      </c>
      <c r="AF33" s="42" t="str">
        <f t="shared" si="23"/>
        <v/>
      </c>
      <c r="AH33" s="46" t="str">
        <f t="shared" si="17"/>
        <v/>
      </c>
      <c r="AI33" s="53" t="str">
        <f t="shared" si="7"/>
        <v/>
      </c>
      <c r="AJ33" s="49" t="str">
        <f t="shared" si="18"/>
        <v/>
      </c>
      <c r="AK33" s="49" t="str">
        <f t="shared" si="19"/>
        <v/>
      </c>
      <c r="AM33" s="13" t="str">
        <f>IF($AI33="", "", COUNTIF($AI$10:$AI$1210, "&gt;"&amp;$AI33)+1+COUNTIF($AI$10:$AI33, $AI33)-1)</f>
        <v/>
      </c>
      <c r="AO33" s="13" t="str">
        <f t="shared" si="20"/>
        <v/>
      </c>
      <c r="AQ33" s="42" t="str">
        <f t="shared" si="21"/>
        <v/>
      </c>
    </row>
    <row r="34" spans="1:43" x14ac:dyDescent="0.25">
      <c r="A34" s="56"/>
      <c r="B34" s="157"/>
      <c r="C34" s="87"/>
      <c r="D34" s="86"/>
      <c r="E34" s="158"/>
      <c r="F34" s="159"/>
      <c r="G34" s="160"/>
      <c r="H34" s="161"/>
      <c r="I34" s="56"/>
      <c r="J34" s="13" t="str">
        <f t="shared" si="8"/>
        <v/>
      </c>
      <c r="K34" s="56"/>
      <c r="S34" s="13" t="str">
        <f t="shared" si="9"/>
        <v/>
      </c>
      <c r="U34" s="13" t="str">
        <f t="shared" si="10"/>
        <v/>
      </c>
      <c r="V34" s="13" t="str">
        <f t="shared" si="3"/>
        <v/>
      </c>
      <c r="W34" s="13" t="str">
        <f t="shared" si="4"/>
        <v/>
      </c>
      <c r="X34" s="13" t="str">
        <f t="shared" si="5"/>
        <v/>
      </c>
      <c r="Y34" s="13" t="str">
        <f t="shared" si="11"/>
        <v/>
      </c>
      <c r="Z34" s="13" t="str">
        <f t="shared" si="12"/>
        <v/>
      </c>
      <c r="AA34" s="13" t="str">
        <f t="shared" si="13"/>
        <v/>
      </c>
      <c r="AC34" s="13" t="str">
        <f t="shared" si="14"/>
        <v/>
      </c>
      <c r="AD34" s="13" t="str">
        <f t="shared" si="15"/>
        <v/>
      </c>
      <c r="AE34" s="13" t="str">
        <f t="shared" si="16"/>
        <v/>
      </c>
      <c r="AF34" s="42" t="str">
        <f t="shared" si="23"/>
        <v/>
      </c>
      <c r="AH34" s="46" t="str">
        <f t="shared" si="17"/>
        <v/>
      </c>
      <c r="AI34" s="53" t="str">
        <f t="shared" si="7"/>
        <v/>
      </c>
      <c r="AJ34" s="49" t="str">
        <f t="shared" si="18"/>
        <v/>
      </c>
      <c r="AK34" s="49" t="str">
        <f t="shared" si="19"/>
        <v/>
      </c>
      <c r="AM34" s="13" t="str">
        <f>IF($AI34="", "", COUNTIF($AI$10:$AI$1210, "&gt;"&amp;$AI34)+1+COUNTIF($AI$10:$AI34, $AI34)-1)</f>
        <v/>
      </c>
      <c r="AO34" s="13" t="str">
        <f t="shared" si="20"/>
        <v/>
      </c>
      <c r="AQ34" s="42" t="str">
        <f t="shared" si="21"/>
        <v/>
      </c>
    </row>
    <row r="35" spans="1:43" x14ac:dyDescent="0.25">
      <c r="A35" s="56"/>
      <c r="B35" s="157"/>
      <c r="C35" s="87"/>
      <c r="D35" s="86"/>
      <c r="E35" s="158"/>
      <c r="F35" s="159"/>
      <c r="G35" s="160"/>
      <c r="H35" s="161"/>
      <c r="I35" s="56"/>
      <c r="J35" s="13" t="str">
        <f t="shared" si="8"/>
        <v/>
      </c>
      <c r="K35" s="56"/>
      <c r="S35" s="13" t="str">
        <f t="shared" si="9"/>
        <v/>
      </c>
      <c r="U35" s="13" t="str">
        <f t="shared" si="10"/>
        <v/>
      </c>
      <c r="V35" s="13" t="str">
        <f t="shared" si="3"/>
        <v/>
      </c>
      <c r="W35" s="13" t="str">
        <f t="shared" si="4"/>
        <v/>
      </c>
      <c r="X35" s="13" t="str">
        <f t="shared" si="5"/>
        <v/>
      </c>
      <c r="Y35" s="13" t="str">
        <f t="shared" si="11"/>
        <v/>
      </c>
      <c r="Z35" s="13" t="str">
        <f t="shared" si="12"/>
        <v/>
      </c>
      <c r="AA35" s="13" t="str">
        <f t="shared" si="13"/>
        <v/>
      </c>
      <c r="AC35" s="13" t="str">
        <f t="shared" si="14"/>
        <v/>
      </c>
      <c r="AD35" s="13" t="str">
        <f t="shared" si="15"/>
        <v/>
      </c>
      <c r="AE35" s="13" t="str">
        <f t="shared" si="16"/>
        <v/>
      </c>
      <c r="AF35" s="42" t="str">
        <f t="shared" si="23"/>
        <v/>
      </c>
      <c r="AH35" s="46" t="str">
        <f t="shared" si="17"/>
        <v/>
      </c>
      <c r="AI35" s="53" t="str">
        <f t="shared" si="7"/>
        <v/>
      </c>
      <c r="AJ35" s="49" t="str">
        <f t="shared" si="18"/>
        <v/>
      </c>
      <c r="AK35" s="49" t="str">
        <f t="shared" si="19"/>
        <v/>
      </c>
      <c r="AM35" s="13" t="str">
        <f>IF($AI35="", "", COUNTIF($AI$10:$AI$1210, "&gt;"&amp;$AI35)+1+COUNTIF($AI$10:$AI35, $AI35)-1)</f>
        <v/>
      </c>
      <c r="AO35" s="13" t="str">
        <f t="shared" si="20"/>
        <v/>
      </c>
      <c r="AQ35" s="42" t="str">
        <f t="shared" si="21"/>
        <v/>
      </c>
    </row>
    <row r="36" spans="1:43" x14ac:dyDescent="0.25">
      <c r="A36" s="56"/>
      <c r="B36" s="157"/>
      <c r="C36" s="87"/>
      <c r="D36" s="86"/>
      <c r="E36" s="158"/>
      <c r="F36" s="159"/>
      <c r="G36" s="160"/>
      <c r="H36" s="161"/>
      <c r="I36" s="56"/>
      <c r="J36" s="13" t="str">
        <f t="shared" si="8"/>
        <v/>
      </c>
      <c r="K36" s="56"/>
      <c r="S36" s="13" t="str">
        <f t="shared" si="9"/>
        <v/>
      </c>
      <c r="U36" s="13" t="str">
        <f t="shared" si="10"/>
        <v/>
      </c>
      <c r="V36" s="13" t="str">
        <f t="shared" si="3"/>
        <v/>
      </c>
      <c r="W36" s="13" t="str">
        <f t="shared" si="4"/>
        <v/>
      </c>
      <c r="X36" s="13" t="str">
        <f t="shared" si="5"/>
        <v/>
      </c>
      <c r="Y36" s="13" t="str">
        <f t="shared" si="11"/>
        <v/>
      </c>
      <c r="Z36" s="13" t="str">
        <f t="shared" si="12"/>
        <v/>
      </c>
      <c r="AA36" s="13" t="str">
        <f t="shared" si="13"/>
        <v/>
      </c>
      <c r="AC36" s="13" t="str">
        <f t="shared" si="14"/>
        <v/>
      </c>
      <c r="AD36" s="13" t="str">
        <f t="shared" si="15"/>
        <v/>
      </c>
      <c r="AE36" s="13" t="str">
        <f t="shared" si="16"/>
        <v/>
      </c>
      <c r="AF36" s="42" t="str">
        <f t="shared" si="23"/>
        <v/>
      </c>
      <c r="AH36" s="46" t="str">
        <f t="shared" si="17"/>
        <v/>
      </c>
      <c r="AI36" s="53" t="str">
        <f t="shared" si="7"/>
        <v/>
      </c>
      <c r="AJ36" s="49" t="str">
        <f t="shared" si="18"/>
        <v/>
      </c>
      <c r="AK36" s="49" t="str">
        <f t="shared" si="19"/>
        <v/>
      </c>
      <c r="AM36" s="13" t="str">
        <f>IF($AI36="", "", COUNTIF($AI$10:$AI$1210, "&gt;"&amp;$AI36)+1+COUNTIF($AI$10:$AI36, $AI36)-1)</f>
        <v/>
      </c>
      <c r="AO36" s="13" t="str">
        <f t="shared" si="20"/>
        <v/>
      </c>
      <c r="AQ36" s="42" t="str">
        <f t="shared" si="21"/>
        <v/>
      </c>
    </row>
    <row r="37" spans="1:43" x14ac:dyDescent="0.25">
      <c r="A37" s="56"/>
      <c r="B37" s="157"/>
      <c r="C37" s="87"/>
      <c r="D37" s="86"/>
      <c r="E37" s="158"/>
      <c r="F37" s="159"/>
      <c r="G37" s="160"/>
      <c r="H37" s="161"/>
      <c r="I37" s="56"/>
      <c r="J37" s="13" t="str">
        <f t="shared" si="8"/>
        <v/>
      </c>
      <c r="K37" s="56"/>
      <c r="S37" s="13" t="str">
        <f t="shared" si="9"/>
        <v/>
      </c>
      <c r="U37" s="13" t="str">
        <f t="shared" si="10"/>
        <v/>
      </c>
      <c r="V37" s="13" t="str">
        <f t="shared" si="3"/>
        <v/>
      </c>
      <c r="W37" s="13" t="str">
        <f t="shared" si="4"/>
        <v/>
      </c>
      <c r="X37" s="13" t="str">
        <f t="shared" si="5"/>
        <v/>
      </c>
      <c r="Y37" s="13" t="str">
        <f t="shared" si="11"/>
        <v/>
      </c>
      <c r="Z37" s="13" t="str">
        <f t="shared" si="12"/>
        <v/>
      </c>
      <c r="AA37" s="13" t="str">
        <f t="shared" si="13"/>
        <v/>
      </c>
      <c r="AC37" s="13" t="str">
        <f t="shared" si="14"/>
        <v/>
      </c>
      <c r="AD37" s="13" t="str">
        <f t="shared" si="15"/>
        <v/>
      </c>
      <c r="AE37" s="13" t="str">
        <f t="shared" si="16"/>
        <v/>
      </c>
      <c r="AF37" s="42" t="str">
        <f t="shared" si="23"/>
        <v/>
      </c>
      <c r="AH37" s="46" t="str">
        <f t="shared" si="17"/>
        <v/>
      </c>
      <c r="AI37" s="53" t="str">
        <f t="shared" si="7"/>
        <v/>
      </c>
      <c r="AJ37" s="49" t="str">
        <f t="shared" si="18"/>
        <v/>
      </c>
      <c r="AK37" s="49" t="str">
        <f t="shared" si="19"/>
        <v/>
      </c>
      <c r="AM37" s="13" t="str">
        <f>IF($AI37="", "", COUNTIF($AI$10:$AI$1210, "&gt;"&amp;$AI37)+1+COUNTIF($AI$10:$AI37, $AI37)-1)</f>
        <v/>
      </c>
      <c r="AO37" s="13" t="str">
        <f t="shared" si="20"/>
        <v/>
      </c>
      <c r="AQ37" s="42" t="str">
        <f t="shared" si="21"/>
        <v/>
      </c>
    </row>
    <row r="38" spans="1:43" x14ac:dyDescent="0.25">
      <c r="A38" s="56"/>
      <c r="B38" s="157"/>
      <c r="C38" s="87"/>
      <c r="D38" s="86"/>
      <c r="E38" s="158"/>
      <c r="F38" s="159"/>
      <c r="G38" s="160"/>
      <c r="H38" s="161"/>
      <c r="I38" s="56"/>
      <c r="J38" s="13" t="str">
        <f t="shared" si="8"/>
        <v/>
      </c>
      <c r="K38" s="56"/>
      <c r="S38" s="13" t="str">
        <f t="shared" si="9"/>
        <v/>
      </c>
      <c r="U38" s="13" t="str">
        <f t="shared" si="10"/>
        <v/>
      </c>
      <c r="V38" s="13" t="str">
        <f t="shared" si="3"/>
        <v/>
      </c>
      <c r="W38" s="13" t="str">
        <f t="shared" si="4"/>
        <v/>
      </c>
      <c r="X38" s="13" t="str">
        <f t="shared" si="5"/>
        <v/>
      </c>
      <c r="Y38" s="13" t="str">
        <f t="shared" si="11"/>
        <v/>
      </c>
      <c r="Z38" s="13" t="str">
        <f t="shared" si="12"/>
        <v/>
      </c>
      <c r="AA38" s="13" t="str">
        <f t="shared" si="13"/>
        <v/>
      </c>
      <c r="AC38" s="13" t="str">
        <f t="shared" si="14"/>
        <v/>
      </c>
      <c r="AD38" s="13" t="str">
        <f t="shared" si="15"/>
        <v/>
      </c>
      <c r="AE38" s="13" t="str">
        <f t="shared" si="16"/>
        <v/>
      </c>
      <c r="AF38" s="42" t="str">
        <f t="shared" si="23"/>
        <v/>
      </c>
      <c r="AH38" s="46" t="str">
        <f t="shared" si="17"/>
        <v/>
      </c>
      <c r="AI38" s="53" t="str">
        <f t="shared" si="7"/>
        <v/>
      </c>
      <c r="AJ38" s="49" t="str">
        <f t="shared" si="18"/>
        <v/>
      </c>
      <c r="AK38" s="49" t="str">
        <f t="shared" si="19"/>
        <v/>
      </c>
      <c r="AM38" s="13" t="str">
        <f>IF($AI38="", "", COUNTIF($AI$10:$AI$1210, "&gt;"&amp;$AI38)+1+COUNTIF($AI$10:$AI38, $AI38)-1)</f>
        <v/>
      </c>
      <c r="AO38" s="13" t="str">
        <f t="shared" si="20"/>
        <v/>
      </c>
      <c r="AQ38" s="42" t="str">
        <f t="shared" si="21"/>
        <v/>
      </c>
    </row>
    <row r="39" spans="1:43" x14ac:dyDescent="0.25">
      <c r="A39" s="56"/>
      <c r="B39" s="157"/>
      <c r="C39" s="87"/>
      <c r="D39" s="86"/>
      <c r="E39" s="158"/>
      <c r="F39" s="159"/>
      <c r="G39" s="160"/>
      <c r="H39" s="161"/>
      <c r="I39" s="56"/>
      <c r="J39" s="13" t="str">
        <f t="shared" si="8"/>
        <v/>
      </c>
      <c r="K39" s="56"/>
      <c r="S39" s="13" t="str">
        <f t="shared" si="9"/>
        <v/>
      </c>
      <c r="U39" s="13" t="str">
        <f t="shared" si="10"/>
        <v/>
      </c>
      <c r="V39" s="13" t="str">
        <f t="shared" si="3"/>
        <v/>
      </c>
      <c r="W39" s="13" t="str">
        <f t="shared" si="4"/>
        <v/>
      </c>
      <c r="X39" s="13" t="str">
        <f t="shared" si="5"/>
        <v/>
      </c>
      <c r="Y39" s="13" t="str">
        <f t="shared" si="11"/>
        <v/>
      </c>
      <c r="Z39" s="13" t="str">
        <f t="shared" si="12"/>
        <v/>
      </c>
      <c r="AA39" s="13" t="str">
        <f t="shared" si="13"/>
        <v/>
      </c>
      <c r="AC39" s="13" t="str">
        <f t="shared" si="14"/>
        <v/>
      </c>
      <c r="AD39" s="13" t="str">
        <f t="shared" si="15"/>
        <v/>
      </c>
      <c r="AE39" s="13" t="str">
        <f t="shared" si="16"/>
        <v/>
      </c>
      <c r="AF39" s="42" t="str">
        <f t="shared" si="23"/>
        <v/>
      </c>
      <c r="AH39" s="46" t="str">
        <f t="shared" si="17"/>
        <v/>
      </c>
      <c r="AI39" s="53" t="str">
        <f t="shared" si="7"/>
        <v/>
      </c>
      <c r="AJ39" s="49" t="str">
        <f t="shared" si="18"/>
        <v/>
      </c>
      <c r="AK39" s="49" t="str">
        <f t="shared" si="19"/>
        <v/>
      </c>
      <c r="AM39" s="13" t="str">
        <f>IF($AI39="", "", COUNTIF($AI$10:$AI$1210, "&gt;"&amp;$AI39)+1+COUNTIF($AI$10:$AI39, $AI39)-1)</f>
        <v/>
      </c>
      <c r="AO39" s="13" t="str">
        <f t="shared" si="20"/>
        <v/>
      </c>
      <c r="AQ39" s="42" t="str">
        <f t="shared" si="21"/>
        <v/>
      </c>
    </row>
    <row r="40" spans="1:43" x14ac:dyDescent="0.25">
      <c r="A40" s="56"/>
      <c r="B40" s="157"/>
      <c r="C40" s="87"/>
      <c r="D40" s="86"/>
      <c r="E40" s="158"/>
      <c r="F40" s="159"/>
      <c r="G40" s="160"/>
      <c r="H40" s="161"/>
      <c r="I40" s="56"/>
      <c r="J40" s="13" t="str">
        <f t="shared" si="8"/>
        <v/>
      </c>
      <c r="K40" s="56"/>
      <c r="S40" s="13" t="str">
        <f t="shared" si="9"/>
        <v/>
      </c>
      <c r="U40" s="13" t="str">
        <f t="shared" si="10"/>
        <v/>
      </c>
      <c r="V40" s="13" t="str">
        <f t="shared" si="3"/>
        <v/>
      </c>
      <c r="W40" s="13" t="str">
        <f t="shared" si="4"/>
        <v/>
      </c>
      <c r="X40" s="13" t="str">
        <f t="shared" si="5"/>
        <v/>
      </c>
      <c r="Y40" s="13" t="str">
        <f t="shared" si="11"/>
        <v/>
      </c>
      <c r="Z40" s="13" t="str">
        <f t="shared" si="12"/>
        <v/>
      </c>
      <c r="AA40" s="13" t="str">
        <f t="shared" si="13"/>
        <v/>
      </c>
      <c r="AC40" s="13" t="str">
        <f t="shared" si="14"/>
        <v/>
      </c>
      <c r="AD40" s="13" t="str">
        <f t="shared" si="15"/>
        <v/>
      </c>
      <c r="AE40" s="13" t="str">
        <f t="shared" si="16"/>
        <v/>
      </c>
      <c r="AF40" s="42" t="str">
        <f t="shared" si="23"/>
        <v/>
      </c>
      <c r="AH40" s="46" t="str">
        <f t="shared" si="17"/>
        <v/>
      </c>
      <c r="AI40" s="53" t="str">
        <f t="shared" si="7"/>
        <v/>
      </c>
      <c r="AJ40" s="49" t="str">
        <f t="shared" si="18"/>
        <v/>
      </c>
      <c r="AK40" s="49" t="str">
        <f t="shared" si="19"/>
        <v/>
      </c>
      <c r="AM40" s="13" t="str">
        <f>IF($AI40="", "", COUNTIF($AI$10:$AI$1210, "&gt;"&amp;$AI40)+1+COUNTIF($AI$10:$AI40, $AI40)-1)</f>
        <v/>
      </c>
      <c r="AO40" s="13" t="str">
        <f t="shared" si="20"/>
        <v/>
      </c>
      <c r="AQ40" s="42" t="str">
        <f t="shared" si="21"/>
        <v/>
      </c>
    </row>
    <row r="41" spans="1:43" x14ac:dyDescent="0.25">
      <c r="A41" s="56"/>
      <c r="B41" s="157"/>
      <c r="C41" s="87"/>
      <c r="D41" s="86"/>
      <c r="E41" s="158"/>
      <c r="F41" s="159"/>
      <c r="G41" s="160"/>
      <c r="H41" s="161"/>
      <c r="I41" s="56"/>
      <c r="J41" s="13" t="str">
        <f t="shared" si="8"/>
        <v/>
      </c>
      <c r="K41" s="56"/>
      <c r="S41" s="13" t="str">
        <f t="shared" si="9"/>
        <v/>
      </c>
      <c r="U41" s="13" t="str">
        <f t="shared" si="10"/>
        <v/>
      </c>
      <c r="V41" s="13" t="str">
        <f t="shared" si="3"/>
        <v/>
      </c>
      <c r="W41" s="13" t="str">
        <f t="shared" si="4"/>
        <v/>
      </c>
      <c r="X41" s="13" t="str">
        <f t="shared" si="5"/>
        <v/>
      </c>
      <c r="Y41" s="13" t="str">
        <f t="shared" si="11"/>
        <v/>
      </c>
      <c r="Z41" s="13" t="str">
        <f t="shared" si="12"/>
        <v/>
      </c>
      <c r="AA41" s="13" t="str">
        <f t="shared" si="13"/>
        <v/>
      </c>
      <c r="AC41" s="13" t="str">
        <f t="shared" si="14"/>
        <v/>
      </c>
      <c r="AD41" s="13" t="str">
        <f t="shared" si="15"/>
        <v/>
      </c>
      <c r="AE41" s="13" t="str">
        <f t="shared" si="16"/>
        <v/>
      </c>
      <c r="AF41" s="42" t="str">
        <f t="shared" si="23"/>
        <v/>
      </c>
      <c r="AH41" s="46" t="str">
        <f t="shared" si="17"/>
        <v/>
      </c>
      <c r="AI41" s="53" t="str">
        <f t="shared" si="7"/>
        <v/>
      </c>
      <c r="AJ41" s="49" t="str">
        <f t="shared" si="18"/>
        <v/>
      </c>
      <c r="AK41" s="49" t="str">
        <f t="shared" si="19"/>
        <v/>
      </c>
      <c r="AM41" s="13" t="str">
        <f>IF($AI41="", "", COUNTIF($AI$10:$AI$1210, "&gt;"&amp;$AI41)+1+COUNTIF($AI$10:$AI41, $AI41)-1)</f>
        <v/>
      </c>
      <c r="AO41" s="13" t="str">
        <f t="shared" si="20"/>
        <v/>
      </c>
      <c r="AQ41" s="42" t="str">
        <f t="shared" si="21"/>
        <v/>
      </c>
    </row>
    <row r="42" spans="1:43" x14ac:dyDescent="0.25">
      <c r="A42" s="56"/>
      <c r="B42" s="157"/>
      <c r="C42" s="87"/>
      <c r="D42" s="86"/>
      <c r="E42" s="158"/>
      <c r="F42" s="159"/>
      <c r="G42" s="160"/>
      <c r="H42" s="161"/>
      <c r="I42" s="56"/>
      <c r="J42" s="13" t="str">
        <f t="shared" si="8"/>
        <v/>
      </c>
      <c r="K42" s="56"/>
      <c r="S42" s="13" t="str">
        <f t="shared" si="9"/>
        <v/>
      </c>
      <c r="U42" s="13" t="str">
        <f t="shared" si="10"/>
        <v/>
      </c>
      <c r="V42" s="13" t="str">
        <f t="shared" si="3"/>
        <v/>
      </c>
      <c r="W42" s="13" t="str">
        <f t="shared" si="4"/>
        <v/>
      </c>
      <c r="X42" s="13" t="str">
        <f t="shared" si="5"/>
        <v/>
      </c>
      <c r="Y42" s="13" t="str">
        <f t="shared" si="11"/>
        <v/>
      </c>
      <c r="Z42" s="13" t="str">
        <f t="shared" si="12"/>
        <v/>
      </c>
      <c r="AA42" s="13" t="str">
        <f t="shared" si="13"/>
        <v/>
      </c>
      <c r="AC42" s="13" t="str">
        <f t="shared" si="14"/>
        <v/>
      </c>
      <c r="AD42" s="13" t="str">
        <f t="shared" si="15"/>
        <v/>
      </c>
      <c r="AE42" s="13" t="str">
        <f t="shared" si="16"/>
        <v/>
      </c>
      <c r="AF42" s="42" t="str">
        <f t="shared" si="23"/>
        <v/>
      </c>
      <c r="AH42" s="46" t="str">
        <f t="shared" si="17"/>
        <v/>
      </c>
      <c r="AI42" s="53" t="str">
        <f t="shared" si="7"/>
        <v/>
      </c>
      <c r="AJ42" s="49" t="str">
        <f t="shared" si="18"/>
        <v/>
      </c>
      <c r="AK42" s="49" t="str">
        <f t="shared" si="19"/>
        <v/>
      </c>
      <c r="AM42" s="13" t="str">
        <f>IF($AI42="", "", COUNTIF($AI$10:$AI$1210, "&gt;"&amp;$AI42)+1+COUNTIF($AI$10:$AI42, $AI42)-1)</f>
        <v/>
      </c>
      <c r="AO42" s="13" t="str">
        <f t="shared" si="20"/>
        <v/>
      </c>
      <c r="AQ42" s="42" t="str">
        <f t="shared" si="21"/>
        <v/>
      </c>
    </row>
    <row r="43" spans="1:43" x14ac:dyDescent="0.25">
      <c r="A43" s="56"/>
      <c r="B43" s="157"/>
      <c r="C43" s="87"/>
      <c r="D43" s="86"/>
      <c r="E43" s="158"/>
      <c r="F43" s="159"/>
      <c r="G43" s="160"/>
      <c r="H43" s="161"/>
      <c r="I43" s="56"/>
      <c r="J43" s="13" t="str">
        <f t="shared" si="8"/>
        <v/>
      </c>
      <c r="K43" s="56"/>
      <c r="S43" s="13" t="str">
        <f t="shared" si="9"/>
        <v/>
      </c>
      <c r="U43" s="13" t="str">
        <f t="shared" si="10"/>
        <v/>
      </c>
      <c r="V43" s="13" t="str">
        <f t="shared" si="3"/>
        <v/>
      </c>
      <c r="W43" s="13" t="str">
        <f t="shared" si="4"/>
        <v/>
      </c>
      <c r="X43" s="13" t="str">
        <f t="shared" si="5"/>
        <v/>
      </c>
      <c r="Y43" s="13" t="str">
        <f t="shared" si="11"/>
        <v/>
      </c>
      <c r="Z43" s="13" t="str">
        <f t="shared" si="12"/>
        <v/>
      </c>
      <c r="AA43" s="13" t="str">
        <f t="shared" si="13"/>
        <v/>
      </c>
      <c r="AC43" s="13" t="str">
        <f t="shared" si="14"/>
        <v/>
      </c>
      <c r="AD43" s="13" t="str">
        <f t="shared" si="15"/>
        <v/>
      </c>
      <c r="AE43" s="13" t="str">
        <f t="shared" si="16"/>
        <v/>
      </c>
      <c r="AF43" s="42" t="str">
        <f t="shared" si="23"/>
        <v/>
      </c>
      <c r="AH43" s="46" t="str">
        <f t="shared" si="17"/>
        <v/>
      </c>
      <c r="AI43" s="53" t="str">
        <f t="shared" si="7"/>
        <v/>
      </c>
      <c r="AJ43" s="49" t="str">
        <f t="shared" si="18"/>
        <v/>
      </c>
      <c r="AK43" s="49" t="str">
        <f t="shared" si="19"/>
        <v/>
      </c>
      <c r="AM43" s="13" t="str">
        <f>IF($AI43="", "", COUNTIF($AI$10:$AI$1210, "&gt;"&amp;$AI43)+1+COUNTIF($AI$10:$AI43, $AI43)-1)</f>
        <v/>
      </c>
      <c r="AO43" s="13" t="str">
        <f t="shared" si="20"/>
        <v/>
      </c>
      <c r="AQ43" s="42" t="str">
        <f t="shared" si="21"/>
        <v/>
      </c>
    </row>
    <row r="44" spans="1:43" x14ac:dyDescent="0.25">
      <c r="A44" s="56"/>
      <c r="B44" s="157"/>
      <c r="C44" s="87"/>
      <c r="D44" s="86"/>
      <c r="E44" s="158"/>
      <c r="F44" s="159"/>
      <c r="G44" s="160"/>
      <c r="H44" s="161"/>
      <c r="I44" s="56"/>
      <c r="J44" s="13" t="str">
        <f t="shared" si="8"/>
        <v/>
      </c>
      <c r="K44" s="56"/>
      <c r="S44" s="13" t="str">
        <f t="shared" si="9"/>
        <v/>
      </c>
      <c r="U44" s="13" t="str">
        <f t="shared" si="10"/>
        <v/>
      </c>
      <c r="V44" s="13" t="str">
        <f t="shared" si="3"/>
        <v/>
      </c>
      <c r="W44" s="13" t="str">
        <f t="shared" si="4"/>
        <v/>
      </c>
      <c r="X44" s="13" t="str">
        <f t="shared" si="5"/>
        <v/>
      </c>
      <c r="Y44" s="13" t="str">
        <f t="shared" si="11"/>
        <v/>
      </c>
      <c r="Z44" s="13" t="str">
        <f t="shared" si="12"/>
        <v/>
      </c>
      <c r="AA44" s="13" t="str">
        <f t="shared" si="13"/>
        <v/>
      </c>
      <c r="AC44" s="13" t="str">
        <f t="shared" si="14"/>
        <v/>
      </c>
      <c r="AD44" s="13" t="str">
        <f t="shared" si="15"/>
        <v/>
      </c>
      <c r="AE44" s="13" t="str">
        <f t="shared" si="16"/>
        <v/>
      </c>
      <c r="AF44" s="42" t="str">
        <f t="shared" si="23"/>
        <v/>
      </c>
      <c r="AH44" s="46" t="str">
        <f t="shared" si="17"/>
        <v/>
      </c>
      <c r="AI44" s="53" t="str">
        <f t="shared" si="7"/>
        <v/>
      </c>
      <c r="AJ44" s="49" t="str">
        <f t="shared" si="18"/>
        <v/>
      </c>
      <c r="AK44" s="49" t="str">
        <f t="shared" si="19"/>
        <v/>
      </c>
      <c r="AM44" s="13" t="str">
        <f>IF($AI44="", "", COUNTIF($AI$10:$AI$1210, "&gt;"&amp;$AI44)+1+COUNTIF($AI$10:$AI44, $AI44)-1)</f>
        <v/>
      </c>
      <c r="AO44" s="13" t="str">
        <f t="shared" si="20"/>
        <v/>
      </c>
      <c r="AQ44" s="42" t="str">
        <f t="shared" si="21"/>
        <v/>
      </c>
    </row>
    <row r="45" spans="1:43" x14ac:dyDescent="0.25">
      <c r="A45" s="56"/>
      <c r="B45" s="157"/>
      <c r="C45" s="87"/>
      <c r="D45" s="86"/>
      <c r="E45" s="158"/>
      <c r="F45" s="159"/>
      <c r="G45" s="160"/>
      <c r="H45" s="161"/>
      <c r="I45" s="56"/>
      <c r="J45" s="13" t="str">
        <f t="shared" si="8"/>
        <v/>
      </c>
      <c r="K45" s="56"/>
      <c r="S45" s="13" t="str">
        <f t="shared" si="9"/>
        <v/>
      </c>
      <c r="U45" s="13" t="str">
        <f t="shared" si="10"/>
        <v/>
      </c>
      <c r="V45" s="13" t="str">
        <f t="shared" si="3"/>
        <v/>
      </c>
      <c r="W45" s="13" t="str">
        <f t="shared" si="4"/>
        <v/>
      </c>
      <c r="X45" s="13" t="str">
        <f t="shared" si="5"/>
        <v/>
      </c>
      <c r="Y45" s="13" t="str">
        <f t="shared" si="11"/>
        <v/>
      </c>
      <c r="Z45" s="13" t="str">
        <f t="shared" si="12"/>
        <v/>
      </c>
      <c r="AA45" s="13" t="str">
        <f t="shared" si="13"/>
        <v/>
      </c>
      <c r="AC45" s="13" t="str">
        <f t="shared" si="14"/>
        <v/>
      </c>
      <c r="AD45" s="13" t="str">
        <f t="shared" si="15"/>
        <v/>
      </c>
      <c r="AE45" s="13" t="str">
        <f t="shared" si="16"/>
        <v/>
      </c>
      <c r="AF45" s="42" t="str">
        <f t="shared" si="23"/>
        <v/>
      </c>
      <c r="AH45" s="46" t="str">
        <f t="shared" si="17"/>
        <v/>
      </c>
      <c r="AI45" s="53" t="str">
        <f t="shared" si="7"/>
        <v/>
      </c>
      <c r="AJ45" s="49" t="str">
        <f t="shared" si="18"/>
        <v/>
      </c>
      <c r="AK45" s="49" t="str">
        <f t="shared" si="19"/>
        <v/>
      </c>
      <c r="AM45" s="13" t="str">
        <f>IF($AI45="", "", COUNTIF($AI$10:$AI$1210, "&gt;"&amp;$AI45)+1+COUNTIF($AI$10:$AI45, $AI45)-1)</f>
        <v/>
      </c>
      <c r="AO45" s="13" t="str">
        <f t="shared" si="20"/>
        <v/>
      </c>
      <c r="AQ45" s="42" t="str">
        <f t="shared" si="21"/>
        <v/>
      </c>
    </row>
    <row r="46" spans="1:43" x14ac:dyDescent="0.25">
      <c r="A46" s="56"/>
      <c r="B46" s="157"/>
      <c r="C46" s="87"/>
      <c r="D46" s="86"/>
      <c r="E46" s="158"/>
      <c r="F46" s="159"/>
      <c r="G46" s="160"/>
      <c r="H46" s="161"/>
      <c r="I46" s="56"/>
      <c r="J46" s="13" t="str">
        <f t="shared" si="8"/>
        <v/>
      </c>
      <c r="K46" s="56"/>
      <c r="S46" s="13" t="str">
        <f t="shared" si="9"/>
        <v/>
      </c>
      <c r="U46" s="13" t="str">
        <f t="shared" si="10"/>
        <v/>
      </c>
      <c r="V46" s="13" t="str">
        <f t="shared" si="3"/>
        <v/>
      </c>
      <c r="W46" s="13" t="str">
        <f t="shared" si="4"/>
        <v/>
      </c>
      <c r="X46" s="13" t="str">
        <f t="shared" si="5"/>
        <v/>
      </c>
      <c r="Y46" s="13" t="str">
        <f t="shared" si="11"/>
        <v/>
      </c>
      <c r="Z46" s="13" t="str">
        <f t="shared" si="12"/>
        <v/>
      </c>
      <c r="AA46" s="13" t="str">
        <f t="shared" si="13"/>
        <v/>
      </c>
      <c r="AC46" s="13" t="str">
        <f t="shared" si="14"/>
        <v/>
      </c>
      <c r="AD46" s="13" t="str">
        <f t="shared" si="15"/>
        <v/>
      </c>
      <c r="AE46" s="13" t="str">
        <f t="shared" si="16"/>
        <v/>
      </c>
      <c r="AF46" s="42" t="str">
        <f t="shared" si="23"/>
        <v/>
      </c>
      <c r="AH46" s="46" t="str">
        <f t="shared" si="17"/>
        <v/>
      </c>
      <c r="AI46" s="53" t="str">
        <f t="shared" si="7"/>
        <v/>
      </c>
      <c r="AJ46" s="49" t="str">
        <f t="shared" si="18"/>
        <v/>
      </c>
      <c r="AK46" s="49" t="str">
        <f t="shared" si="19"/>
        <v/>
      </c>
      <c r="AM46" s="13" t="str">
        <f>IF($AI46="", "", COUNTIF($AI$10:$AI$1210, "&gt;"&amp;$AI46)+1+COUNTIF($AI$10:$AI46, $AI46)-1)</f>
        <v/>
      </c>
      <c r="AO46" s="13" t="str">
        <f t="shared" si="20"/>
        <v/>
      </c>
      <c r="AQ46" s="42" t="str">
        <f t="shared" si="21"/>
        <v/>
      </c>
    </row>
    <row r="47" spans="1:43" x14ac:dyDescent="0.25">
      <c r="A47" s="56"/>
      <c r="B47" s="157"/>
      <c r="C47" s="87"/>
      <c r="D47" s="86"/>
      <c r="E47" s="158"/>
      <c r="F47" s="159"/>
      <c r="G47" s="160"/>
      <c r="H47" s="161"/>
      <c r="I47" s="56"/>
      <c r="J47" s="13" t="str">
        <f t="shared" si="8"/>
        <v/>
      </c>
      <c r="K47" s="56"/>
      <c r="S47" s="13" t="str">
        <f t="shared" si="9"/>
        <v/>
      </c>
      <c r="U47" s="13" t="str">
        <f t="shared" si="10"/>
        <v/>
      </c>
      <c r="V47" s="13" t="str">
        <f t="shared" si="3"/>
        <v/>
      </c>
      <c r="W47" s="13" t="str">
        <f t="shared" si="4"/>
        <v/>
      </c>
      <c r="X47" s="13" t="str">
        <f t="shared" si="5"/>
        <v/>
      </c>
      <c r="Y47" s="13" t="str">
        <f t="shared" si="11"/>
        <v/>
      </c>
      <c r="Z47" s="13" t="str">
        <f t="shared" si="12"/>
        <v/>
      </c>
      <c r="AA47" s="13" t="str">
        <f t="shared" si="13"/>
        <v/>
      </c>
      <c r="AC47" s="13" t="str">
        <f t="shared" si="14"/>
        <v/>
      </c>
      <c r="AD47" s="13" t="str">
        <f t="shared" si="15"/>
        <v/>
      </c>
      <c r="AE47" s="13" t="str">
        <f t="shared" si="16"/>
        <v/>
      </c>
      <c r="AF47" s="42" t="str">
        <f t="shared" si="23"/>
        <v/>
      </c>
      <c r="AH47" s="46" t="str">
        <f t="shared" si="17"/>
        <v/>
      </c>
      <c r="AI47" s="53" t="str">
        <f t="shared" si="7"/>
        <v/>
      </c>
      <c r="AJ47" s="49" t="str">
        <f t="shared" si="18"/>
        <v/>
      </c>
      <c r="AK47" s="49" t="str">
        <f t="shared" si="19"/>
        <v/>
      </c>
      <c r="AM47" s="13" t="str">
        <f>IF($AI47="", "", COUNTIF($AI$10:$AI$1210, "&gt;"&amp;$AI47)+1+COUNTIF($AI$10:$AI47, $AI47)-1)</f>
        <v/>
      </c>
      <c r="AO47" s="13" t="str">
        <f t="shared" si="20"/>
        <v/>
      </c>
      <c r="AQ47" s="42" t="str">
        <f t="shared" si="21"/>
        <v/>
      </c>
    </row>
    <row r="48" spans="1:43" x14ac:dyDescent="0.25">
      <c r="A48" s="56"/>
      <c r="B48" s="157"/>
      <c r="C48" s="87"/>
      <c r="D48" s="86"/>
      <c r="E48" s="158"/>
      <c r="F48" s="159"/>
      <c r="G48" s="160"/>
      <c r="H48" s="161"/>
      <c r="I48" s="56"/>
      <c r="J48" s="13" t="str">
        <f t="shared" si="8"/>
        <v/>
      </c>
      <c r="K48" s="56"/>
      <c r="S48" s="13" t="str">
        <f t="shared" si="9"/>
        <v/>
      </c>
      <c r="U48" s="13" t="str">
        <f t="shared" si="10"/>
        <v/>
      </c>
      <c r="V48" s="13" t="str">
        <f t="shared" si="3"/>
        <v/>
      </c>
      <c r="W48" s="13" t="str">
        <f t="shared" si="4"/>
        <v/>
      </c>
      <c r="X48" s="13" t="str">
        <f t="shared" si="5"/>
        <v/>
      </c>
      <c r="Y48" s="13" t="str">
        <f t="shared" si="11"/>
        <v/>
      </c>
      <c r="Z48" s="13" t="str">
        <f t="shared" si="12"/>
        <v/>
      </c>
      <c r="AA48" s="13" t="str">
        <f t="shared" si="13"/>
        <v/>
      </c>
      <c r="AC48" s="13" t="str">
        <f t="shared" si="14"/>
        <v/>
      </c>
      <c r="AD48" s="13" t="str">
        <f t="shared" si="15"/>
        <v/>
      </c>
      <c r="AE48" s="13" t="str">
        <f t="shared" si="16"/>
        <v/>
      </c>
      <c r="AF48" s="42" t="str">
        <f t="shared" si="23"/>
        <v/>
      </c>
      <c r="AH48" s="46" t="str">
        <f t="shared" si="17"/>
        <v/>
      </c>
      <c r="AI48" s="53" t="str">
        <f t="shared" si="7"/>
        <v/>
      </c>
      <c r="AJ48" s="49" t="str">
        <f t="shared" si="18"/>
        <v/>
      </c>
      <c r="AK48" s="49" t="str">
        <f t="shared" si="19"/>
        <v/>
      </c>
      <c r="AM48" s="13" t="str">
        <f>IF($AI48="", "", COUNTIF($AI$10:$AI$1210, "&gt;"&amp;$AI48)+1+COUNTIF($AI$10:$AI48, $AI48)-1)</f>
        <v/>
      </c>
      <c r="AO48" s="13" t="str">
        <f t="shared" si="20"/>
        <v/>
      </c>
      <c r="AQ48" s="42" t="str">
        <f t="shared" si="21"/>
        <v/>
      </c>
    </row>
    <row r="49" spans="1:43" x14ac:dyDescent="0.25">
      <c r="A49" s="56"/>
      <c r="B49" s="157"/>
      <c r="C49" s="87"/>
      <c r="D49" s="86"/>
      <c r="E49" s="158"/>
      <c r="F49" s="159"/>
      <c r="G49" s="160"/>
      <c r="H49" s="161"/>
      <c r="I49" s="56"/>
      <c r="J49" s="13" t="str">
        <f t="shared" si="8"/>
        <v/>
      </c>
      <c r="K49" s="56"/>
      <c r="S49" s="13" t="str">
        <f t="shared" si="9"/>
        <v/>
      </c>
      <c r="U49" s="13" t="str">
        <f t="shared" si="10"/>
        <v/>
      </c>
      <c r="V49" s="13" t="str">
        <f t="shared" si="3"/>
        <v/>
      </c>
      <c r="W49" s="13" t="str">
        <f t="shared" si="4"/>
        <v/>
      </c>
      <c r="X49" s="13" t="str">
        <f t="shared" si="5"/>
        <v/>
      </c>
      <c r="Y49" s="13" t="str">
        <f t="shared" si="11"/>
        <v/>
      </c>
      <c r="Z49" s="13" t="str">
        <f t="shared" si="12"/>
        <v/>
      </c>
      <c r="AA49" s="13" t="str">
        <f t="shared" si="13"/>
        <v/>
      </c>
      <c r="AC49" s="13" t="str">
        <f t="shared" si="14"/>
        <v/>
      </c>
      <c r="AD49" s="13" t="str">
        <f t="shared" si="15"/>
        <v/>
      </c>
      <c r="AE49" s="13" t="str">
        <f t="shared" si="16"/>
        <v/>
      </c>
      <c r="AF49" s="42" t="str">
        <f t="shared" si="23"/>
        <v/>
      </c>
      <c r="AH49" s="46" t="str">
        <f t="shared" si="17"/>
        <v/>
      </c>
      <c r="AI49" s="53" t="str">
        <f t="shared" si="7"/>
        <v/>
      </c>
      <c r="AJ49" s="49" t="str">
        <f t="shared" si="18"/>
        <v/>
      </c>
      <c r="AK49" s="49" t="str">
        <f t="shared" si="19"/>
        <v/>
      </c>
      <c r="AM49" s="13" t="str">
        <f>IF($AI49="", "", COUNTIF($AI$10:$AI$1210, "&gt;"&amp;$AI49)+1+COUNTIF($AI$10:$AI49, $AI49)-1)</f>
        <v/>
      </c>
      <c r="AO49" s="13" t="str">
        <f t="shared" si="20"/>
        <v/>
      </c>
      <c r="AQ49" s="42" t="str">
        <f t="shared" si="21"/>
        <v/>
      </c>
    </row>
    <row r="50" spans="1:43" x14ac:dyDescent="0.25">
      <c r="A50" s="56"/>
      <c r="B50" s="157"/>
      <c r="C50" s="87"/>
      <c r="D50" s="86"/>
      <c r="E50" s="158"/>
      <c r="F50" s="159"/>
      <c r="G50" s="160"/>
      <c r="H50" s="161"/>
      <c r="I50" s="56"/>
      <c r="J50" s="13" t="str">
        <f t="shared" si="8"/>
        <v/>
      </c>
      <c r="K50" s="56"/>
      <c r="S50" s="13" t="str">
        <f t="shared" si="9"/>
        <v/>
      </c>
      <c r="U50" s="13" t="str">
        <f t="shared" si="10"/>
        <v/>
      </c>
      <c r="V50" s="13" t="str">
        <f t="shared" si="3"/>
        <v/>
      </c>
      <c r="W50" s="13" t="str">
        <f t="shared" si="4"/>
        <v/>
      </c>
      <c r="X50" s="13" t="str">
        <f t="shared" si="5"/>
        <v/>
      </c>
      <c r="Y50" s="13" t="str">
        <f t="shared" si="11"/>
        <v/>
      </c>
      <c r="Z50" s="13" t="str">
        <f t="shared" si="12"/>
        <v/>
      </c>
      <c r="AA50" s="13" t="str">
        <f t="shared" si="13"/>
        <v/>
      </c>
      <c r="AC50" s="13" t="str">
        <f t="shared" si="14"/>
        <v/>
      </c>
      <c r="AD50" s="13" t="str">
        <f t="shared" si="15"/>
        <v/>
      </c>
      <c r="AE50" s="13" t="str">
        <f t="shared" si="16"/>
        <v/>
      </c>
      <c r="AF50" s="42" t="str">
        <f t="shared" si="23"/>
        <v/>
      </c>
      <c r="AH50" s="46" t="str">
        <f t="shared" si="17"/>
        <v/>
      </c>
      <c r="AI50" s="53" t="str">
        <f t="shared" si="7"/>
        <v/>
      </c>
      <c r="AJ50" s="49" t="str">
        <f t="shared" si="18"/>
        <v/>
      </c>
      <c r="AK50" s="49" t="str">
        <f t="shared" si="19"/>
        <v/>
      </c>
      <c r="AM50" s="13" t="str">
        <f>IF($AI50="", "", COUNTIF($AI$10:$AI$1210, "&gt;"&amp;$AI50)+1+COUNTIF($AI$10:$AI50, $AI50)-1)</f>
        <v/>
      </c>
      <c r="AO50" s="13" t="str">
        <f t="shared" si="20"/>
        <v/>
      </c>
      <c r="AQ50" s="42" t="str">
        <f t="shared" si="21"/>
        <v/>
      </c>
    </row>
    <row r="51" spans="1:43" x14ac:dyDescent="0.25">
      <c r="A51" s="56"/>
      <c r="B51" s="157"/>
      <c r="C51" s="87"/>
      <c r="D51" s="86"/>
      <c r="E51" s="158"/>
      <c r="F51" s="159"/>
      <c r="G51" s="160"/>
      <c r="H51" s="161"/>
      <c r="I51" s="56"/>
      <c r="J51" s="13" t="str">
        <f t="shared" si="8"/>
        <v/>
      </c>
      <c r="K51" s="56"/>
      <c r="S51" s="13" t="str">
        <f t="shared" si="9"/>
        <v/>
      </c>
      <c r="U51" s="13" t="str">
        <f t="shared" si="10"/>
        <v/>
      </c>
      <c r="V51" s="13" t="str">
        <f t="shared" si="3"/>
        <v/>
      </c>
      <c r="W51" s="13" t="str">
        <f t="shared" si="4"/>
        <v/>
      </c>
      <c r="X51" s="13" t="str">
        <f t="shared" si="5"/>
        <v/>
      </c>
      <c r="Y51" s="13" t="str">
        <f t="shared" si="11"/>
        <v/>
      </c>
      <c r="Z51" s="13" t="str">
        <f t="shared" si="12"/>
        <v/>
      </c>
      <c r="AA51" s="13" t="str">
        <f t="shared" si="13"/>
        <v/>
      </c>
      <c r="AC51" s="13" t="str">
        <f t="shared" si="14"/>
        <v/>
      </c>
      <c r="AD51" s="13" t="str">
        <f t="shared" si="15"/>
        <v/>
      </c>
      <c r="AE51" s="13" t="str">
        <f t="shared" si="16"/>
        <v/>
      </c>
      <c r="AF51" s="42" t="str">
        <f t="shared" si="23"/>
        <v/>
      </c>
      <c r="AH51" s="46" t="str">
        <f t="shared" si="17"/>
        <v/>
      </c>
      <c r="AI51" s="53" t="str">
        <f t="shared" si="7"/>
        <v/>
      </c>
      <c r="AJ51" s="49" t="str">
        <f t="shared" si="18"/>
        <v/>
      </c>
      <c r="AK51" s="49" t="str">
        <f t="shared" si="19"/>
        <v/>
      </c>
      <c r="AM51" s="13" t="str">
        <f>IF($AI51="", "", COUNTIF($AI$10:$AI$1210, "&gt;"&amp;$AI51)+1+COUNTIF($AI$10:$AI51, $AI51)-1)</f>
        <v/>
      </c>
      <c r="AO51" s="13" t="str">
        <f t="shared" si="20"/>
        <v/>
      </c>
      <c r="AQ51" s="42" t="str">
        <f t="shared" si="21"/>
        <v/>
      </c>
    </row>
    <row r="52" spans="1:43" x14ac:dyDescent="0.25">
      <c r="A52" s="56"/>
      <c r="B52" s="157"/>
      <c r="C52" s="87"/>
      <c r="D52" s="86"/>
      <c r="E52" s="158"/>
      <c r="F52" s="159"/>
      <c r="G52" s="160"/>
      <c r="H52" s="161"/>
      <c r="I52" s="56"/>
      <c r="J52" s="13" t="str">
        <f t="shared" si="8"/>
        <v/>
      </c>
      <c r="K52" s="56"/>
      <c r="S52" s="13" t="str">
        <f t="shared" si="9"/>
        <v/>
      </c>
      <c r="U52" s="13" t="str">
        <f t="shared" si="10"/>
        <v/>
      </c>
      <c r="V52" s="13" t="str">
        <f t="shared" si="3"/>
        <v/>
      </c>
      <c r="W52" s="13" t="str">
        <f t="shared" si="4"/>
        <v/>
      </c>
      <c r="X52" s="13" t="str">
        <f t="shared" si="5"/>
        <v/>
      </c>
      <c r="Y52" s="13" t="str">
        <f t="shared" si="11"/>
        <v/>
      </c>
      <c r="Z52" s="13" t="str">
        <f t="shared" si="12"/>
        <v/>
      </c>
      <c r="AA52" s="13" t="str">
        <f t="shared" si="13"/>
        <v/>
      </c>
      <c r="AC52" s="13" t="str">
        <f t="shared" si="14"/>
        <v/>
      </c>
      <c r="AD52" s="13" t="str">
        <f t="shared" si="15"/>
        <v/>
      </c>
      <c r="AE52" s="13" t="str">
        <f t="shared" si="16"/>
        <v/>
      </c>
      <c r="AF52" s="42" t="str">
        <f t="shared" si="23"/>
        <v/>
      </c>
      <c r="AH52" s="46" t="str">
        <f t="shared" si="17"/>
        <v/>
      </c>
      <c r="AI52" s="53" t="str">
        <f t="shared" si="7"/>
        <v/>
      </c>
      <c r="AJ52" s="49" t="str">
        <f t="shared" si="18"/>
        <v/>
      </c>
      <c r="AK52" s="49" t="str">
        <f t="shared" si="19"/>
        <v/>
      </c>
      <c r="AM52" s="13" t="str">
        <f>IF($AI52="", "", COUNTIF($AI$10:$AI$1210, "&gt;"&amp;$AI52)+1+COUNTIF($AI$10:$AI52, $AI52)-1)</f>
        <v/>
      </c>
      <c r="AO52" s="13" t="str">
        <f t="shared" si="20"/>
        <v/>
      </c>
      <c r="AQ52" s="42" t="str">
        <f t="shared" si="21"/>
        <v/>
      </c>
    </row>
    <row r="53" spans="1:43" x14ac:dyDescent="0.25">
      <c r="A53" s="56"/>
      <c r="B53" s="157"/>
      <c r="C53" s="87"/>
      <c r="D53" s="86"/>
      <c r="E53" s="158"/>
      <c r="F53" s="159"/>
      <c r="G53" s="160"/>
      <c r="H53" s="161"/>
      <c r="I53" s="56"/>
      <c r="J53" s="13" t="str">
        <f t="shared" si="8"/>
        <v/>
      </c>
      <c r="K53" s="56"/>
      <c r="S53" s="13" t="str">
        <f t="shared" si="9"/>
        <v/>
      </c>
      <c r="U53" s="13" t="str">
        <f t="shared" si="10"/>
        <v/>
      </c>
      <c r="V53" s="13" t="str">
        <f t="shared" si="3"/>
        <v/>
      </c>
      <c r="W53" s="13" t="str">
        <f t="shared" si="4"/>
        <v/>
      </c>
      <c r="X53" s="13" t="str">
        <f t="shared" si="5"/>
        <v/>
      </c>
      <c r="Y53" s="13" t="str">
        <f t="shared" si="11"/>
        <v/>
      </c>
      <c r="Z53" s="13" t="str">
        <f t="shared" si="12"/>
        <v/>
      </c>
      <c r="AA53" s="13" t="str">
        <f t="shared" si="13"/>
        <v/>
      </c>
      <c r="AC53" s="13" t="str">
        <f t="shared" si="14"/>
        <v/>
      </c>
      <c r="AD53" s="13" t="str">
        <f t="shared" si="15"/>
        <v/>
      </c>
      <c r="AE53" s="13" t="str">
        <f t="shared" si="16"/>
        <v/>
      </c>
      <c r="AF53" s="42" t="str">
        <f t="shared" si="23"/>
        <v/>
      </c>
      <c r="AH53" s="46" t="str">
        <f t="shared" si="17"/>
        <v/>
      </c>
      <c r="AI53" s="53" t="str">
        <f t="shared" si="7"/>
        <v/>
      </c>
      <c r="AJ53" s="49" t="str">
        <f t="shared" si="18"/>
        <v/>
      </c>
      <c r="AK53" s="49" t="str">
        <f t="shared" si="19"/>
        <v/>
      </c>
      <c r="AM53" s="13" t="str">
        <f>IF($AI53="", "", COUNTIF($AI$10:$AI$1210, "&gt;"&amp;$AI53)+1+COUNTIF($AI$10:$AI53, $AI53)-1)</f>
        <v/>
      </c>
      <c r="AO53" s="13" t="str">
        <f t="shared" si="20"/>
        <v/>
      </c>
      <c r="AQ53" s="42" t="str">
        <f t="shared" si="21"/>
        <v/>
      </c>
    </row>
    <row r="54" spans="1:43" x14ac:dyDescent="0.25">
      <c r="A54" s="56"/>
      <c r="B54" s="157"/>
      <c r="C54" s="87"/>
      <c r="D54" s="86"/>
      <c r="E54" s="158"/>
      <c r="F54" s="159"/>
      <c r="G54" s="160"/>
      <c r="H54" s="161"/>
      <c r="I54" s="56"/>
      <c r="J54" s="13" t="str">
        <f t="shared" si="8"/>
        <v/>
      </c>
      <c r="K54" s="56"/>
      <c r="S54" s="13" t="str">
        <f t="shared" si="9"/>
        <v/>
      </c>
      <c r="U54" s="13" t="str">
        <f t="shared" si="10"/>
        <v/>
      </c>
      <c r="V54" s="13" t="str">
        <f t="shared" si="3"/>
        <v/>
      </c>
      <c r="W54" s="13" t="str">
        <f t="shared" si="4"/>
        <v/>
      </c>
      <c r="X54" s="13" t="str">
        <f t="shared" si="5"/>
        <v/>
      </c>
      <c r="Y54" s="13" t="str">
        <f t="shared" si="11"/>
        <v/>
      </c>
      <c r="Z54" s="13" t="str">
        <f t="shared" si="12"/>
        <v/>
      </c>
      <c r="AA54" s="13" t="str">
        <f t="shared" si="13"/>
        <v/>
      </c>
      <c r="AC54" s="13" t="str">
        <f t="shared" si="14"/>
        <v/>
      </c>
      <c r="AD54" s="13" t="str">
        <f t="shared" si="15"/>
        <v/>
      </c>
      <c r="AE54" s="13" t="str">
        <f t="shared" si="16"/>
        <v/>
      </c>
      <c r="AF54" s="42" t="str">
        <f t="shared" si="23"/>
        <v/>
      </c>
      <c r="AH54" s="46" t="str">
        <f t="shared" si="17"/>
        <v/>
      </c>
      <c r="AI54" s="53" t="str">
        <f t="shared" si="7"/>
        <v/>
      </c>
      <c r="AJ54" s="49" t="str">
        <f t="shared" si="18"/>
        <v/>
      </c>
      <c r="AK54" s="49" t="str">
        <f t="shared" si="19"/>
        <v/>
      </c>
      <c r="AM54" s="13" t="str">
        <f>IF($AI54="", "", COUNTIF($AI$10:$AI$1210, "&gt;"&amp;$AI54)+1+COUNTIF($AI$10:$AI54, $AI54)-1)</f>
        <v/>
      </c>
      <c r="AO54" s="13" t="str">
        <f t="shared" si="20"/>
        <v/>
      </c>
      <c r="AQ54" s="42" t="str">
        <f t="shared" si="21"/>
        <v/>
      </c>
    </row>
    <row r="55" spans="1:43" x14ac:dyDescent="0.25">
      <c r="A55" s="56"/>
      <c r="B55" s="157"/>
      <c r="C55" s="87"/>
      <c r="D55" s="86"/>
      <c r="E55" s="158"/>
      <c r="F55" s="159"/>
      <c r="G55" s="160"/>
      <c r="H55" s="161"/>
      <c r="I55" s="56"/>
      <c r="J55" s="13" t="str">
        <f t="shared" si="8"/>
        <v/>
      </c>
      <c r="K55" s="56"/>
      <c r="S55" s="13" t="str">
        <f t="shared" si="9"/>
        <v/>
      </c>
      <c r="U55" s="13" t="str">
        <f t="shared" si="10"/>
        <v/>
      </c>
      <c r="V55" s="13" t="str">
        <f t="shared" si="3"/>
        <v/>
      </c>
      <c r="W55" s="13" t="str">
        <f t="shared" si="4"/>
        <v/>
      </c>
      <c r="X55" s="13" t="str">
        <f t="shared" si="5"/>
        <v/>
      </c>
      <c r="Y55" s="13" t="str">
        <f t="shared" si="11"/>
        <v/>
      </c>
      <c r="Z55" s="13" t="str">
        <f t="shared" si="12"/>
        <v/>
      </c>
      <c r="AA55" s="13" t="str">
        <f t="shared" si="13"/>
        <v/>
      </c>
      <c r="AC55" s="13" t="str">
        <f t="shared" si="14"/>
        <v/>
      </c>
      <c r="AD55" s="13" t="str">
        <f t="shared" si="15"/>
        <v/>
      </c>
      <c r="AE55" s="13" t="str">
        <f t="shared" si="16"/>
        <v/>
      </c>
      <c r="AF55" s="42" t="str">
        <f t="shared" si="23"/>
        <v/>
      </c>
      <c r="AH55" s="46" t="str">
        <f t="shared" si="17"/>
        <v/>
      </c>
      <c r="AI55" s="53" t="str">
        <f t="shared" si="7"/>
        <v/>
      </c>
      <c r="AJ55" s="49" t="str">
        <f t="shared" si="18"/>
        <v/>
      </c>
      <c r="AK55" s="49" t="str">
        <f t="shared" si="19"/>
        <v/>
      </c>
      <c r="AM55" s="13" t="str">
        <f>IF($AI55="", "", COUNTIF($AI$10:$AI$1210, "&gt;"&amp;$AI55)+1+COUNTIF($AI$10:$AI55, $AI55)-1)</f>
        <v/>
      </c>
      <c r="AO55" s="13" t="str">
        <f t="shared" si="20"/>
        <v/>
      </c>
      <c r="AQ55" s="42" t="str">
        <f t="shared" si="21"/>
        <v/>
      </c>
    </row>
    <row r="56" spans="1:43" x14ac:dyDescent="0.25">
      <c r="A56" s="56"/>
      <c r="B56" s="157"/>
      <c r="C56" s="87"/>
      <c r="D56" s="86"/>
      <c r="E56" s="158"/>
      <c r="F56" s="159"/>
      <c r="G56" s="160"/>
      <c r="H56" s="161"/>
      <c r="I56" s="56"/>
      <c r="J56" s="13" t="str">
        <f t="shared" si="8"/>
        <v/>
      </c>
      <c r="K56" s="56"/>
      <c r="S56" s="13" t="str">
        <f t="shared" si="9"/>
        <v/>
      </c>
      <c r="U56" s="13" t="str">
        <f t="shared" si="10"/>
        <v/>
      </c>
      <c r="V56" s="13" t="str">
        <f t="shared" si="3"/>
        <v/>
      </c>
      <c r="W56" s="13" t="str">
        <f t="shared" si="4"/>
        <v/>
      </c>
      <c r="X56" s="13" t="str">
        <f t="shared" si="5"/>
        <v/>
      </c>
      <c r="Y56" s="13" t="str">
        <f t="shared" si="11"/>
        <v/>
      </c>
      <c r="Z56" s="13" t="str">
        <f t="shared" si="12"/>
        <v/>
      </c>
      <c r="AA56" s="13" t="str">
        <f t="shared" si="13"/>
        <v/>
      </c>
      <c r="AC56" s="13" t="str">
        <f t="shared" si="14"/>
        <v/>
      </c>
      <c r="AD56" s="13" t="str">
        <f t="shared" si="15"/>
        <v/>
      </c>
      <c r="AE56" s="13" t="str">
        <f t="shared" si="16"/>
        <v/>
      </c>
      <c r="AF56" s="42" t="str">
        <f t="shared" si="23"/>
        <v/>
      </c>
      <c r="AH56" s="46" t="str">
        <f t="shared" si="17"/>
        <v/>
      </c>
      <c r="AI56" s="53" t="str">
        <f t="shared" si="7"/>
        <v/>
      </c>
      <c r="AJ56" s="49" t="str">
        <f t="shared" si="18"/>
        <v/>
      </c>
      <c r="AK56" s="49" t="str">
        <f t="shared" si="19"/>
        <v/>
      </c>
      <c r="AM56" s="13" t="str">
        <f>IF($AI56="", "", COUNTIF($AI$10:$AI$1210, "&gt;"&amp;$AI56)+1+COUNTIF($AI$10:$AI56, $AI56)-1)</f>
        <v/>
      </c>
      <c r="AO56" s="13" t="str">
        <f t="shared" si="20"/>
        <v/>
      </c>
      <c r="AQ56" s="42" t="str">
        <f t="shared" si="21"/>
        <v/>
      </c>
    </row>
    <row r="57" spans="1:43" x14ac:dyDescent="0.25">
      <c r="A57" s="56"/>
      <c r="B57" s="157"/>
      <c r="C57" s="87"/>
      <c r="D57" s="86"/>
      <c r="E57" s="158"/>
      <c r="F57" s="159"/>
      <c r="G57" s="160"/>
      <c r="H57" s="161"/>
      <c r="I57" s="56"/>
      <c r="J57" s="13" t="str">
        <f t="shared" si="8"/>
        <v/>
      </c>
      <c r="K57" s="56"/>
      <c r="S57" s="13" t="str">
        <f t="shared" si="9"/>
        <v/>
      </c>
      <c r="U57" s="13" t="str">
        <f t="shared" si="10"/>
        <v/>
      </c>
      <c r="V57" s="13" t="str">
        <f t="shared" si="3"/>
        <v/>
      </c>
      <c r="W57" s="13" t="str">
        <f t="shared" si="4"/>
        <v/>
      </c>
      <c r="X57" s="13" t="str">
        <f t="shared" si="5"/>
        <v/>
      </c>
      <c r="Y57" s="13" t="str">
        <f t="shared" si="11"/>
        <v/>
      </c>
      <c r="Z57" s="13" t="str">
        <f t="shared" si="12"/>
        <v/>
      </c>
      <c r="AA57" s="13" t="str">
        <f t="shared" si="13"/>
        <v/>
      </c>
      <c r="AC57" s="13" t="str">
        <f t="shared" si="14"/>
        <v/>
      </c>
      <c r="AD57" s="13" t="str">
        <f t="shared" si="15"/>
        <v/>
      </c>
      <c r="AE57" s="13" t="str">
        <f t="shared" si="16"/>
        <v/>
      </c>
      <c r="AF57" s="42" t="str">
        <f t="shared" si="23"/>
        <v/>
      </c>
      <c r="AH57" s="46" t="str">
        <f t="shared" si="17"/>
        <v/>
      </c>
      <c r="AI57" s="53" t="str">
        <f t="shared" si="7"/>
        <v/>
      </c>
      <c r="AJ57" s="49" t="str">
        <f t="shared" si="18"/>
        <v/>
      </c>
      <c r="AK57" s="49" t="str">
        <f t="shared" si="19"/>
        <v/>
      </c>
      <c r="AM57" s="13" t="str">
        <f>IF($AI57="", "", COUNTIF($AI$10:$AI$1210, "&gt;"&amp;$AI57)+1+COUNTIF($AI$10:$AI57, $AI57)-1)</f>
        <v/>
      </c>
      <c r="AO57" s="13" t="str">
        <f t="shared" si="20"/>
        <v/>
      </c>
      <c r="AQ57" s="42" t="str">
        <f t="shared" si="21"/>
        <v/>
      </c>
    </row>
    <row r="58" spans="1:43" x14ac:dyDescent="0.25">
      <c r="A58" s="56"/>
      <c r="B58" s="157"/>
      <c r="C58" s="87"/>
      <c r="D58" s="86"/>
      <c r="E58" s="158"/>
      <c r="F58" s="159"/>
      <c r="G58" s="160"/>
      <c r="H58" s="161"/>
      <c r="I58" s="56"/>
      <c r="J58" s="13" t="str">
        <f t="shared" si="8"/>
        <v/>
      </c>
      <c r="K58" s="56"/>
      <c r="S58" s="13" t="str">
        <f t="shared" si="9"/>
        <v/>
      </c>
      <c r="U58" s="13" t="str">
        <f t="shared" si="10"/>
        <v/>
      </c>
      <c r="V58" s="13" t="str">
        <f t="shared" si="3"/>
        <v/>
      </c>
      <c r="W58" s="13" t="str">
        <f t="shared" si="4"/>
        <v/>
      </c>
      <c r="X58" s="13" t="str">
        <f t="shared" si="5"/>
        <v/>
      </c>
      <c r="Y58" s="13" t="str">
        <f t="shared" si="11"/>
        <v/>
      </c>
      <c r="Z58" s="13" t="str">
        <f t="shared" si="12"/>
        <v/>
      </c>
      <c r="AA58" s="13" t="str">
        <f t="shared" si="13"/>
        <v/>
      </c>
      <c r="AC58" s="13" t="str">
        <f t="shared" si="14"/>
        <v/>
      </c>
      <c r="AD58" s="13" t="str">
        <f t="shared" si="15"/>
        <v/>
      </c>
      <c r="AE58" s="13" t="str">
        <f t="shared" si="16"/>
        <v/>
      </c>
      <c r="AF58" s="42" t="str">
        <f t="shared" si="23"/>
        <v/>
      </c>
      <c r="AH58" s="46" t="str">
        <f t="shared" si="17"/>
        <v/>
      </c>
      <c r="AI58" s="53" t="str">
        <f t="shared" si="7"/>
        <v/>
      </c>
      <c r="AJ58" s="49" t="str">
        <f t="shared" si="18"/>
        <v/>
      </c>
      <c r="AK58" s="49" t="str">
        <f t="shared" si="19"/>
        <v/>
      </c>
      <c r="AM58" s="13" t="str">
        <f>IF($AI58="", "", COUNTIF($AI$10:$AI$1210, "&gt;"&amp;$AI58)+1+COUNTIF($AI$10:$AI58, $AI58)-1)</f>
        <v/>
      </c>
      <c r="AO58" s="13" t="str">
        <f t="shared" si="20"/>
        <v/>
      </c>
      <c r="AQ58" s="42" t="str">
        <f t="shared" si="21"/>
        <v/>
      </c>
    </row>
    <row r="59" spans="1:43" x14ac:dyDescent="0.25">
      <c r="A59" s="56"/>
      <c r="B59" s="157"/>
      <c r="C59" s="87"/>
      <c r="D59" s="86"/>
      <c r="E59" s="158"/>
      <c r="F59" s="159"/>
      <c r="G59" s="160"/>
      <c r="H59" s="161"/>
      <c r="I59" s="56"/>
      <c r="J59" s="13" t="str">
        <f t="shared" si="8"/>
        <v/>
      </c>
      <c r="K59" s="56"/>
      <c r="S59" s="13" t="str">
        <f t="shared" si="9"/>
        <v/>
      </c>
      <c r="U59" s="13" t="str">
        <f t="shared" si="10"/>
        <v/>
      </c>
      <c r="V59" s="13" t="str">
        <f t="shared" si="3"/>
        <v/>
      </c>
      <c r="W59" s="13" t="str">
        <f t="shared" si="4"/>
        <v/>
      </c>
      <c r="X59" s="13" t="str">
        <f t="shared" si="5"/>
        <v/>
      </c>
      <c r="Y59" s="13" t="str">
        <f t="shared" si="11"/>
        <v/>
      </c>
      <c r="Z59" s="13" t="str">
        <f t="shared" si="12"/>
        <v/>
      </c>
      <c r="AA59" s="13" t="str">
        <f t="shared" si="13"/>
        <v/>
      </c>
      <c r="AC59" s="13" t="str">
        <f t="shared" si="14"/>
        <v/>
      </c>
      <c r="AD59" s="13" t="str">
        <f t="shared" si="15"/>
        <v/>
      </c>
      <c r="AE59" s="13" t="str">
        <f>IF($S59="", "", IF(OR($AC59="", $AD59="X", $E59=$Q$11, $E60=$Q$11), "X", ""))</f>
        <v/>
      </c>
      <c r="AF59" s="42" t="str">
        <f t="shared" si="23"/>
        <v/>
      </c>
      <c r="AH59" s="46" t="str">
        <f t="shared" si="17"/>
        <v/>
      </c>
      <c r="AI59" s="53" t="str">
        <f>IF($AE59="X", "", IFERROR(ROUND($AH59/$G60, 1), ""))</f>
        <v/>
      </c>
      <c r="AJ59" s="49" t="str">
        <f t="shared" si="18"/>
        <v/>
      </c>
      <c r="AK59" s="49" t="str">
        <f t="shared" si="19"/>
        <v/>
      </c>
      <c r="AM59" s="13" t="str">
        <f>IF($AI59="", "", COUNTIF($AI$10:$AI$1210, "&gt;"&amp;$AI59)+1+COUNTIF($AI$10:$AI59, $AI59)-1)</f>
        <v/>
      </c>
      <c r="AO59" s="13" t="str">
        <f t="shared" si="20"/>
        <v/>
      </c>
      <c r="AQ59" s="42" t="str">
        <f t="shared" si="21"/>
        <v/>
      </c>
    </row>
    <row r="60" spans="1:43" x14ac:dyDescent="0.25">
      <c r="A60" s="56"/>
      <c r="B60" s="157"/>
      <c r="C60" s="87"/>
      <c r="D60" s="86"/>
      <c r="E60" s="158"/>
      <c r="F60" s="159"/>
      <c r="G60" s="160"/>
      <c r="H60" s="161"/>
      <c r="I60" s="56"/>
      <c r="J60" s="13" t="str">
        <f t="shared" si="8"/>
        <v/>
      </c>
      <c r="K60" s="56"/>
      <c r="S60" s="13" t="str">
        <f t="shared" si="9"/>
        <v/>
      </c>
      <c r="U60" s="13" t="str">
        <f t="shared" si="10"/>
        <v/>
      </c>
      <c r="V60" s="13" t="str">
        <f t="shared" si="3"/>
        <v/>
      </c>
      <c r="W60" s="13" t="str">
        <f t="shared" si="4"/>
        <v/>
      </c>
      <c r="X60" s="13" t="str">
        <f t="shared" si="5"/>
        <v/>
      </c>
      <c r="Y60" s="13" t="str">
        <f t="shared" si="11"/>
        <v/>
      </c>
      <c r="Z60" s="13" t="str">
        <f t="shared" si="12"/>
        <v/>
      </c>
      <c r="AA60" s="13" t="str">
        <f t="shared" si="13"/>
        <v/>
      </c>
      <c r="AC60" s="13" t="str">
        <f t="shared" si="14"/>
        <v/>
      </c>
      <c r="AD60" s="13" t="str">
        <f t="shared" si="15"/>
        <v/>
      </c>
      <c r="AE60" s="13" t="str">
        <f t="shared" si="16"/>
        <v/>
      </c>
      <c r="AF60" s="42" t="str">
        <f t="shared" si="23"/>
        <v/>
      </c>
      <c r="AH60" s="46" t="str">
        <f t="shared" si="17"/>
        <v/>
      </c>
      <c r="AI60" s="53" t="str">
        <f t="shared" si="7"/>
        <v/>
      </c>
      <c r="AJ60" s="49" t="str">
        <f t="shared" si="18"/>
        <v/>
      </c>
      <c r="AK60" s="49" t="str">
        <f t="shared" si="19"/>
        <v/>
      </c>
      <c r="AM60" s="13" t="str">
        <f>IF($AI60="", "", COUNTIF($AI$10:$AI$1210, "&gt;"&amp;$AI60)+1+COUNTIF($AI$10:$AI60, $AI60)-1)</f>
        <v/>
      </c>
      <c r="AO60" s="13" t="str">
        <f t="shared" si="20"/>
        <v/>
      </c>
      <c r="AQ60" s="42" t="str">
        <f t="shared" si="21"/>
        <v/>
      </c>
    </row>
    <row r="61" spans="1:43" x14ac:dyDescent="0.25">
      <c r="A61" s="56"/>
      <c r="B61" s="157"/>
      <c r="C61" s="87"/>
      <c r="D61" s="86"/>
      <c r="E61" s="158"/>
      <c r="F61" s="159"/>
      <c r="G61" s="160"/>
      <c r="H61" s="161"/>
      <c r="I61" s="56"/>
      <c r="J61" s="13" t="str">
        <f t="shared" si="8"/>
        <v/>
      </c>
      <c r="K61" s="56"/>
      <c r="S61" s="13" t="str">
        <f t="shared" si="9"/>
        <v/>
      </c>
      <c r="U61" s="13" t="str">
        <f t="shared" si="10"/>
        <v/>
      </c>
      <c r="V61" s="13" t="str">
        <f t="shared" si="3"/>
        <v/>
      </c>
      <c r="W61" s="13" t="str">
        <f t="shared" si="4"/>
        <v/>
      </c>
      <c r="X61" s="13" t="str">
        <f t="shared" si="5"/>
        <v/>
      </c>
      <c r="Y61" s="13" t="str">
        <f t="shared" si="11"/>
        <v/>
      </c>
      <c r="Z61" s="13" t="str">
        <f t="shared" si="12"/>
        <v/>
      </c>
      <c r="AA61" s="13" t="str">
        <f t="shared" si="13"/>
        <v/>
      </c>
      <c r="AC61" s="13" t="str">
        <f t="shared" si="14"/>
        <v/>
      </c>
      <c r="AD61" s="13" t="str">
        <f t="shared" si="15"/>
        <v/>
      </c>
      <c r="AE61" s="13" t="str">
        <f t="shared" si="16"/>
        <v/>
      </c>
      <c r="AF61" s="42" t="str">
        <f t="shared" si="23"/>
        <v/>
      </c>
      <c r="AH61" s="46" t="str">
        <f t="shared" si="17"/>
        <v/>
      </c>
      <c r="AI61" s="53" t="str">
        <f t="shared" si="7"/>
        <v/>
      </c>
      <c r="AJ61" s="49" t="str">
        <f t="shared" si="18"/>
        <v/>
      </c>
      <c r="AK61" s="49" t="str">
        <f t="shared" si="19"/>
        <v/>
      </c>
      <c r="AM61" s="13" t="str">
        <f>IF($AI61="", "", COUNTIF($AI$10:$AI$1210, "&gt;"&amp;$AI61)+1+COUNTIF($AI$10:$AI61, $AI61)-1)</f>
        <v/>
      </c>
      <c r="AO61" s="13" t="str">
        <f t="shared" si="20"/>
        <v/>
      </c>
      <c r="AQ61" s="42" t="str">
        <f t="shared" si="21"/>
        <v/>
      </c>
    </row>
    <row r="62" spans="1:43" x14ac:dyDescent="0.25">
      <c r="A62" s="56"/>
      <c r="B62" s="157"/>
      <c r="C62" s="87"/>
      <c r="D62" s="86"/>
      <c r="E62" s="158"/>
      <c r="F62" s="159"/>
      <c r="G62" s="160"/>
      <c r="H62" s="161"/>
      <c r="I62" s="56"/>
      <c r="J62" s="13" t="str">
        <f t="shared" si="8"/>
        <v/>
      </c>
      <c r="K62" s="56"/>
      <c r="S62" s="13" t="str">
        <f t="shared" si="9"/>
        <v/>
      </c>
      <c r="U62" s="13" t="str">
        <f t="shared" si="10"/>
        <v/>
      </c>
      <c r="V62" s="13" t="str">
        <f t="shared" si="3"/>
        <v/>
      </c>
      <c r="W62" s="13" t="str">
        <f t="shared" si="4"/>
        <v/>
      </c>
      <c r="X62" s="13" t="str">
        <f t="shared" si="5"/>
        <v/>
      </c>
      <c r="Y62" s="13" t="str">
        <f t="shared" si="11"/>
        <v/>
      </c>
      <c r="Z62" s="13" t="str">
        <f t="shared" si="12"/>
        <v/>
      </c>
      <c r="AA62" s="13" t="str">
        <f t="shared" si="13"/>
        <v/>
      </c>
      <c r="AC62" s="13" t="str">
        <f t="shared" si="14"/>
        <v/>
      </c>
      <c r="AD62" s="13" t="str">
        <f t="shared" si="15"/>
        <v/>
      </c>
      <c r="AE62" s="13" t="str">
        <f t="shared" si="16"/>
        <v/>
      </c>
      <c r="AF62" s="42" t="str">
        <f t="shared" si="23"/>
        <v/>
      </c>
      <c r="AH62" s="46" t="str">
        <f t="shared" si="17"/>
        <v/>
      </c>
      <c r="AI62" s="53" t="str">
        <f t="shared" si="7"/>
        <v/>
      </c>
      <c r="AJ62" s="49" t="str">
        <f t="shared" si="18"/>
        <v/>
      </c>
      <c r="AK62" s="49" t="str">
        <f t="shared" si="19"/>
        <v/>
      </c>
      <c r="AM62" s="13" t="str">
        <f>IF($AI62="", "", COUNTIF($AI$10:$AI$1210, "&gt;"&amp;$AI62)+1+COUNTIF($AI$10:$AI62, $AI62)-1)</f>
        <v/>
      </c>
      <c r="AO62" s="13" t="str">
        <f t="shared" si="20"/>
        <v/>
      </c>
      <c r="AQ62" s="42" t="str">
        <f t="shared" si="21"/>
        <v/>
      </c>
    </row>
    <row r="63" spans="1:43" x14ac:dyDescent="0.25">
      <c r="A63" s="56"/>
      <c r="B63" s="157"/>
      <c r="C63" s="87"/>
      <c r="D63" s="86"/>
      <c r="E63" s="158"/>
      <c r="F63" s="159"/>
      <c r="G63" s="160"/>
      <c r="H63" s="161"/>
      <c r="I63" s="56"/>
      <c r="J63" s="13" t="str">
        <f t="shared" si="8"/>
        <v/>
      </c>
      <c r="K63" s="56"/>
      <c r="S63" s="13" t="str">
        <f t="shared" si="9"/>
        <v/>
      </c>
      <c r="U63" s="13" t="str">
        <f t="shared" si="10"/>
        <v/>
      </c>
      <c r="V63" s="13" t="str">
        <f t="shared" si="3"/>
        <v/>
      </c>
      <c r="W63" s="13" t="str">
        <f t="shared" si="4"/>
        <v/>
      </c>
      <c r="X63" s="13" t="str">
        <f t="shared" si="5"/>
        <v/>
      </c>
      <c r="Y63" s="13" t="str">
        <f t="shared" si="11"/>
        <v/>
      </c>
      <c r="Z63" s="13" t="str">
        <f t="shared" si="12"/>
        <v/>
      </c>
      <c r="AA63" s="13" t="str">
        <f t="shared" si="13"/>
        <v/>
      </c>
      <c r="AC63" s="13" t="str">
        <f t="shared" si="14"/>
        <v/>
      </c>
      <c r="AD63" s="13" t="str">
        <f t="shared" si="15"/>
        <v/>
      </c>
      <c r="AE63" s="13" t="str">
        <f t="shared" si="16"/>
        <v/>
      </c>
      <c r="AF63" s="42" t="str">
        <f t="shared" si="23"/>
        <v/>
      </c>
      <c r="AH63" s="46" t="str">
        <f t="shared" si="17"/>
        <v/>
      </c>
      <c r="AI63" s="53" t="str">
        <f t="shared" si="7"/>
        <v/>
      </c>
      <c r="AJ63" s="49" t="str">
        <f t="shared" si="18"/>
        <v/>
      </c>
      <c r="AK63" s="49" t="str">
        <f t="shared" si="19"/>
        <v/>
      </c>
      <c r="AM63" s="13" t="str">
        <f>IF($AI63="", "", COUNTIF($AI$10:$AI$1210, "&gt;"&amp;$AI63)+1+COUNTIF($AI$10:$AI63, $AI63)-1)</f>
        <v/>
      </c>
      <c r="AO63" s="13" t="str">
        <f t="shared" si="20"/>
        <v/>
      </c>
      <c r="AQ63" s="42" t="str">
        <f t="shared" si="21"/>
        <v/>
      </c>
    </row>
    <row r="64" spans="1:43" x14ac:dyDescent="0.25">
      <c r="A64" s="56"/>
      <c r="B64" s="157"/>
      <c r="C64" s="87"/>
      <c r="D64" s="86"/>
      <c r="E64" s="158"/>
      <c r="F64" s="159"/>
      <c r="G64" s="160"/>
      <c r="H64" s="161"/>
      <c r="I64" s="56"/>
      <c r="J64" s="13" t="str">
        <f t="shared" si="8"/>
        <v/>
      </c>
      <c r="K64" s="56"/>
      <c r="S64" s="13" t="str">
        <f t="shared" si="9"/>
        <v/>
      </c>
      <c r="U64" s="13" t="str">
        <f t="shared" si="10"/>
        <v/>
      </c>
      <c r="V64" s="13" t="str">
        <f t="shared" si="3"/>
        <v/>
      </c>
      <c r="W64" s="13" t="str">
        <f t="shared" si="4"/>
        <v/>
      </c>
      <c r="X64" s="13" t="str">
        <f t="shared" si="5"/>
        <v/>
      </c>
      <c r="Y64" s="13" t="str">
        <f t="shared" si="11"/>
        <v/>
      </c>
      <c r="Z64" s="13" t="str">
        <f t="shared" si="12"/>
        <v/>
      </c>
      <c r="AA64" s="13" t="str">
        <f t="shared" si="13"/>
        <v/>
      </c>
      <c r="AC64" s="13" t="str">
        <f t="shared" si="14"/>
        <v/>
      </c>
      <c r="AD64" s="13" t="str">
        <f t="shared" si="15"/>
        <v/>
      </c>
      <c r="AE64" s="13" t="str">
        <f t="shared" si="16"/>
        <v/>
      </c>
      <c r="AF64" s="42" t="str">
        <f t="shared" si="23"/>
        <v/>
      </c>
      <c r="AH64" s="46" t="str">
        <f>IF(OR($F64="", $F65=""), "", $F65-$F64)</f>
        <v/>
      </c>
      <c r="AI64" s="53" t="str">
        <f>IF($AE64="X", "", IFERROR(ROUND($AH64/$G65, 1), ""))</f>
        <v/>
      </c>
      <c r="AJ64" s="49" t="str">
        <f t="shared" si="18"/>
        <v/>
      </c>
      <c r="AK64" s="49" t="str">
        <f t="shared" si="19"/>
        <v/>
      </c>
      <c r="AM64" s="13" t="str">
        <f>IF($AI64="", "", COUNTIF($AI$10:$AI$1210, "&gt;"&amp;$AI64)+1+COUNTIF($AI$10:$AI64, $AI64)-1)</f>
        <v/>
      </c>
      <c r="AO64" s="13" t="str">
        <f t="shared" si="20"/>
        <v/>
      </c>
      <c r="AQ64" s="42" t="str">
        <f t="shared" si="21"/>
        <v/>
      </c>
    </row>
    <row r="65" spans="1:43" x14ac:dyDescent="0.25">
      <c r="A65" s="56"/>
      <c r="B65" s="157"/>
      <c r="C65" s="87"/>
      <c r="D65" s="86"/>
      <c r="E65" s="158"/>
      <c r="F65" s="159"/>
      <c r="G65" s="160"/>
      <c r="H65" s="161"/>
      <c r="I65" s="56"/>
      <c r="J65" s="13" t="str">
        <f t="shared" si="8"/>
        <v/>
      </c>
      <c r="K65" s="56"/>
      <c r="S65" s="13" t="str">
        <f t="shared" si="9"/>
        <v/>
      </c>
      <c r="U65" s="13" t="str">
        <f t="shared" si="10"/>
        <v/>
      </c>
      <c r="V65" s="13" t="str">
        <f t="shared" si="3"/>
        <v/>
      </c>
      <c r="W65" s="13" t="str">
        <f t="shared" si="4"/>
        <v/>
      </c>
      <c r="X65" s="13" t="str">
        <f t="shared" si="5"/>
        <v/>
      </c>
      <c r="Y65" s="13" t="str">
        <f t="shared" si="11"/>
        <v/>
      </c>
      <c r="Z65" s="13" t="str">
        <f t="shared" si="12"/>
        <v/>
      </c>
      <c r="AA65" s="13" t="str">
        <f t="shared" si="13"/>
        <v/>
      </c>
      <c r="AC65" s="13" t="str">
        <f t="shared" si="14"/>
        <v/>
      </c>
      <c r="AD65" s="13" t="str">
        <f t="shared" si="15"/>
        <v/>
      </c>
      <c r="AE65" s="13" t="str">
        <f t="shared" si="16"/>
        <v/>
      </c>
      <c r="AF65" s="42" t="str">
        <f t="shared" si="23"/>
        <v/>
      </c>
      <c r="AH65" s="46" t="str">
        <f t="shared" si="17"/>
        <v/>
      </c>
      <c r="AI65" s="53" t="str">
        <f t="shared" si="7"/>
        <v/>
      </c>
      <c r="AJ65" s="49" t="str">
        <f t="shared" si="18"/>
        <v/>
      </c>
      <c r="AK65" s="49" t="str">
        <f t="shared" si="19"/>
        <v/>
      </c>
      <c r="AM65" s="13" t="str">
        <f>IF($AI65="", "", COUNTIF($AI$10:$AI$1210, "&gt;"&amp;$AI65)+1+COUNTIF($AI$10:$AI65, $AI65)-1)</f>
        <v/>
      </c>
      <c r="AO65" s="13" t="str">
        <f t="shared" si="20"/>
        <v/>
      </c>
      <c r="AQ65" s="42" t="str">
        <f t="shared" si="21"/>
        <v/>
      </c>
    </row>
    <row r="66" spans="1:43" x14ac:dyDescent="0.25">
      <c r="A66" s="56"/>
      <c r="B66" s="157"/>
      <c r="C66" s="87"/>
      <c r="D66" s="86"/>
      <c r="E66" s="158"/>
      <c r="F66" s="159"/>
      <c r="G66" s="160"/>
      <c r="H66" s="161"/>
      <c r="I66" s="56"/>
      <c r="J66" s="13" t="str">
        <f t="shared" si="8"/>
        <v/>
      </c>
      <c r="K66" s="56"/>
      <c r="S66" s="13" t="str">
        <f t="shared" si="9"/>
        <v/>
      </c>
      <c r="U66" s="13" t="str">
        <f t="shared" si="10"/>
        <v/>
      </c>
      <c r="V66" s="13" t="str">
        <f t="shared" si="3"/>
        <v/>
      </c>
      <c r="W66" s="13" t="str">
        <f t="shared" si="4"/>
        <v/>
      </c>
      <c r="X66" s="13" t="str">
        <f t="shared" si="5"/>
        <v/>
      </c>
      <c r="Y66" s="13" t="str">
        <f t="shared" si="11"/>
        <v/>
      </c>
      <c r="Z66" s="13" t="str">
        <f t="shared" si="12"/>
        <v/>
      </c>
      <c r="AA66" s="13" t="str">
        <f t="shared" si="13"/>
        <v/>
      </c>
      <c r="AC66" s="13" t="str">
        <f t="shared" si="14"/>
        <v/>
      </c>
      <c r="AD66" s="13" t="str">
        <f t="shared" si="15"/>
        <v/>
      </c>
      <c r="AE66" s="13" t="str">
        <f t="shared" si="16"/>
        <v/>
      </c>
      <c r="AF66" s="42" t="str">
        <f t="shared" si="23"/>
        <v/>
      </c>
      <c r="AH66" s="46" t="str">
        <f t="shared" si="17"/>
        <v/>
      </c>
      <c r="AI66" s="53" t="str">
        <f t="shared" si="7"/>
        <v/>
      </c>
      <c r="AJ66" s="49" t="str">
        <f t="shared" si="18"/>
        <v/>
      </c>
      <c r="AK66" s="49" t="str">
        <f t="shared" si="19"/>
        <v/>
      </c>
      <c r="AM66" s="13" t="str">
        <f>IF($AI66="", "", COUNTIF($AI$10:$AI$1210, "&gt;"&amp;$AI66)+1+COUNTIF($AI$10:$AI66, $AI66)-1)</f>
        <v/>
      </c>
      <c r="AO66" s="13" t="str">
        <f t="shared" si="20"/>
        <v/>
      </c>
      <c r="AQ66" s="42" t="str">
        <f t="shared" si="21"/>
        <v/>
      </c>
    </row>
    <row r="67" spans="1:43" x14ac:dyDescent="0.25">
      <c r="A67" s="56"/>
      <c r="B67" s="157"/>
      <c r="C67" s="87"/>
      <c r="D67" s="86"/>
      <c r="E67" s="158"/>
      <c r="F67" s="159"/>
      <c r="G67" s="160"/>
      <c r="H67" s="161"/>
      <c r="I67" s="56"/>
      <c r="J67" s="13" t="str">
        <f t="shared" si="8"/>
        <v/>
      </c>
      <c r="K67" s="56"/>
      <c r="S67" s="13" t="str">
        <f t="shared" si="9"/>
        <v/>
      </c>
      <c r="U67" s="13" t="str">
        <f t="shared" si="10"/>
        <v/>
      </c>
      <c r="V67" s="13" t="str">
        <f t="shared" si="3"/>
        <v/>
      </c>
      <c r="W67" s="13" t="str">
        <f t="shared" si="4"/>
        <v/>
      </c>
      <c r="X67" s="13" t="str">
        <f t="shared" si="5"/>
        <v/>
      </c>
      <c r="Y67" s="13" t="str">
        <f t="shared" si="11"/>
        <v/>
      </c>
      <c r="Z67" s="13" t="str">
        <f t="shared" si="12"/>
        <v/>
      </c>
      <c r="AA67" s="13" t="str">
        <f t="shared" si="13"/>
        <v/>
      </c>
      <c r="AC67" s="13" t="str">
        <f t="shared" si="14"/>
        <v/>
      </c>
      <c r="AD67" s="13" t="str">
        <f t="shared" si="15"/>
        <v/>
      </c>
      <c r="AE67" s="13" t="str">
        <f t="shared" si="16"/>
        <v/>
      </c>
      <c r="AF67" s="42" t="str">
        <f t="shared" si="23"/>
        <v/>
      </c>
      <c r="AH67" s="46" t="str">
        <f t="shared" si="17"/>
        <v/>
      </c>
      <c r="AI67" s="53" t="str">
        <f t="shared" si="7"/>
        <v/>
      </c>
      <c r="AJ67" s="49" t="str">
        <f t="shared" si="18"/>
        <v/>
      </c>
      <c r="AK67" s="49" t="str">
        <f t="shared" si="19"/>
        <v/>
      </c>
      <c r="AM67" s="13" t="str">
        <f>IF($AI67="", "", COUNTIF($AI$10:$AI$1210, "&gt;"&amp;$AI67)+1+COUNTIF($AI$10:$AI67, $AI67)-1)</f>
        <v/>
      </c>
      <c r="AO67" s="13" t="str">
        <f t="shared" si="20"/>
        <v/>
      </c>
      <c r="AQ67" s="42" t="str">
        <f t="shared" si="21"/>
        <v/>
      </c>
    </row>
    <row r="68" spans="1:43" x14ac:dyDescent="0.25">
      <c r="A68" s="56"/>
      <c r="B68" s="157"/>
      <c r="C68" s="87"/>
      <c r="D68" s="86"/>
      <c r="E68" s="158"/>
      <c r="F68" s="159"/>
      <c r="G68" s="160"/>
      <c r="H68" s="161"/>
      <c r="I68" s="56"/>
      <c r="J68" s="13" t="str">
        <f t="shared" si="8"/>
        <v/>
      </c>
      <c r="K68" s="56"/>
      <c r="S68" s="13" t="str">
        <f t="shared" si="9"/>
        <v/>
      </c>
      <c r="U68" s="13" t="str">
        <f t="shared" si="10"/>
        <v/>
      </c>
      <c r="V68" s="13" t="str">
        <f t="shared" si="3"/>
        <v/>
      </c>
      <c r="W68" s="13" t="str">
        <f t="shared" si="4"/>
        <v/>
      </c>
      <c r="X68" s="13" t="str">
        <f t="shared" si="5"/>
        <v/>
      </c>
      <c r="Y68" s="13" t="str">
        <f t="shared" si="11"/>
        <v/>
      </c>
      <c r="Z68" s="13" t="str">
        <f t="shared" si="12"/>
        <v/>
      </c>
      <c r="AA68" s="13" t="str">
        <f t="shared" si="13"/>
        <v/>
      </c>
      <c r="AC68" s="13" t="str">
        <f t="shared" si="14"/>
        <v/>
      </c>
      <c r="AD68" s="13" t="str">
        <f t="shared" si="15"/>
        <v/>
      </c>
      <c r="AE68" s="13" t="str">
        <f t="shared" si="16"/>
        <v/>
      </c>
      <c r="AF68" s="42" t="str">
        <f t="shared" si="23"/>
        <v/>
      </c>
      <c r="AH68" s="46" t="str">
        <f t="shared" si="17"/>
        <v/>
      </c>
      <c r="AI68" s="53" t="str">
        <f t="shared" si="7"/>
        <v/>
      </c>
      <c r="AJ68" s="49" t="str">
        <f t="shared" si="18"/>
        <v/>
      </c>
      <c r="AK68" s="49" t="str">
        <f t="shared" si="19"/>
        <v/>
      </c>
      <c r="AM68" s="13" t="str">
        <f>IF($AI68="", "", COUNTIF($AI$10:$AI$1210, "&gt;"&amp;$AI68)+1+COUNTIF($AI$10:$AI68, $AI68)-1)</f>
        <v/>
      </c>
      <c r="AO68" s="13" t="str">
        <f t="shared" si="20"/>
        <v/>
      </c>
      <c r="AQ68" s="42" t="str">
        <f t="shared" si="21"/>
        <v/>
      </c>
    </row>
    <row r="69" spans="1:43" x14ac:dyDescent="0.25">
      <c r="A69" s="56"/>
      <c r="B69" s="157"/>
      <c r="C69" s="87"/>
      <c r="D69" s="86"/>
      <c r="E69" s="158"/>
      <c r="F69" s="159"/>
      <c r="G69" s="160"/>
      <c r="H69" s="161"/>
      <c r="I69" s="56"/>
      <c r="J69" s="13" t="str">
        <f t="shared" si="8"/>
        <v/>
      </c>
      <c r="K69" s="56"/>
      <c r="S69" s="13" t="str">
        <f t="shared" si="9"/>
        <v/>
      </c>
      <c r="U69" s="13" t="str">
        <f t="shared" si="10"/>
        <v/>
      </c>
      <c r="V69" s="13" t="str">
        <f t="shared" si="3"/>
        <v/>
      </c>
      <c r="W69" s="13" t="str">
        <f t="shared" si="4"/>
        <v/>
      </c>
      <c r="X69" s="13" t="str">
        <f t="shared" si="5"/>
        <v/>
      </c>
      <c r="Y69" s="13" t="str">
        <f t="shared" si="11"/>
        <v/>
      </c>
      <c r="Z69" s="13" t="str">
        <f t="shared" si="12"/>
        <v/>
      </c>
      <c r="AA69" s="13" t="str">
        <f t="shared" si="13"/>
        <v/>
      </c>
      <c r="AC69" s="13" t="str">
        <f t="shared" si="14"/>
        <v/>
      </c>
      <c r="AD69" s="13" t="str">
        <f t="shared" si="15"/>
        <v/>
      </c>
      <c r="AE69" s="13" t="str">
        <f t="shared" si="16"/>
        <v/>
      </c>
      <c r="AF69" s="42" t="str">
        <f t="shared" si="23"/>
        <v/>
      </c>
      <c r="AH69" s="46" t="str">
        <f t="shared" si="17"/>
        <v/>
      </c>
      <c r="AI69" s="53" t="str">
        <f t="shared" si="7"/>
        <v/>
      </c>
      <c r="AJ69" s="49" t="str">
        <f t="shared" si="18"/>
        <v/>
      </c>
      <c r="AK69" s="49" t="str">
        <f t="shared" si="19"/>
        <v/>
      </c>
      <c r="AM69" s="13" t="str">
        <f>IF($AI69="", "", COUNTIF($AI$10:$AI$1210, "&gt;"&amp;$AI69)+1+COUNTIF($AI$10:$AI69, $AI69)-1)</f>
        <v/>
      </c>
      <c r="AO69" s="13" t="str">
        <f t="shared" si="20"/>
        <v/>
      </c>
      <c r="AQ69" s="42" t="str">
        <f t="shared" si="21"/>
        <v/>
      </c>
    </row>
    <row r="70" spans="1:43" x14ac:dyDescent="0.25">
      <c r="A70" s="56"/>
      <c r="B70" s="157"/>
      <c r="C70" s="87"/>
      <c r="D70" s="86"/>
      <c r="E70" s="158"/>
      <c r="F70" s="159"/>
      <c r="G70" s="160"/>
      <c r="H70" s="161"/>
      <c r="I70" s="56"/>
      <c r="J70" s="13" t="str">
        <f t="shared" si="8"/>
        <v/>
      </c>
      <c r="K70" s="56"/>
      <c r="S70" s="13" t="str">
        <f t="shared" si="9"/>
        <v/>
      </c>
      <c r="U70" s="13" t="str">
        <f t="shared" si="10"/>
        <v/>
      </c>
      <c r="V70" s="13" t="str">
        <f t="shared" si="3"/>
        <v/>
      </c>
      <c r="W70" s="13" t="str">
        <f t="shared" si="4"/>
        <v/>
      </c>
      <c r="X70" s="13" t="str">
        <f t="shared" si="5"/>
        <v/>
      </c>
      <c r="Y70" s="13" t="str">
        <f t="shared" si="11"/>
        <v/>
      </c>
      <c r="Z70" s="13" t="str">
        <f t="shared" si="12"/>
        <v/>
      </c>
      <c r="AA70" s="13" t="str">
        <f t="shared" si="13"/>
        <v/>
      </c>
      <c r="AC70" s="13" t="str">
        <f t="shared" si="14"/>
        <v/>
      </c>
      <c r="AD70" s="13" t="str">
        <f t="shared" si="15"/>
        <v/>
      </c>
      <c r="AE70" s="13" t="str">
        <f t="shared" si="16"/>
        <v/>
      </c>
      <c r="AF70" s="42" t="str">
        <f t="shared" si="23"/>
        <v/>
      </c>
      <c r="AH70" s="46" t="str">
        <f t="shared" si="17"/>
        <v/>
      </c>
      <c r="AI70" s="53" t="str">
        <f t="shared" si="7"/>
        <v/>
      </c>
      <c r="AJ70" s="49" t="str">
        <f t="shared" si="18"/>
        <v/>
      </c>
      <c r="AK70" s="49" t="str">
        <f t="shared" si="19"/>
        <v/>
      </c>
      <c r="AM70" s="13" t="str">
        <f>IF($AI70="", "", COUNTIF($AI$10:$AI$1210, "&gt;"&amp;$AI70)+1+COUNTIF($AI$10:$AI70, $AI70)-1)</f>
        <v/>
      </c>
      <c r="AO70" s="13" t="str">
        <f t="shared" si="20"/>
        <v/>
      </c>
      <c r="AQ70" s="42" t="str">
        <f t="shared" si="21"/>
        <v/>
      </c>
    </row>
    <row r="71" spans="1:43" x14ac:dyDescent="0.25">
      <c r="A71" s="56"/>
      <c r="B71" s="157"/>
      <c r="C71" s="87"/>
      <c r="D71" s="86"/>
      <c r="E71" s="158"/>
      <c r="F71" s="159"/>
      <c r="G71" s="160"/>
      <c r="H71" s="161"/>
      <c r="I71" s="56"/>
      <c r="J71" s="13" t="str">
        <f t="shared" si="8"/>
        <v/>
      </c>
      <c r="K71" s="56"/>
      <c r="S71" s="13" t="str">
        <f t="shared" si="9"/>
        <v/>
      </c>
      <c r="U71" s="13" t="str">
        <f t="shared" si="10"/>
        <v/>
      </c>
      <c r="V71" s="13" t="str">
        <f t="shared" si="3"/>
        <v/>
      </c>
      <c r="W71" s="13" t="str">
        <f t="shared" si="4"/>
        <v/>
      </c>
      <c r="X71" s="13" t="str">
        <f t="shared" si="5"/>
        <v/>
      </c>
      <c r="Y71" s="13" t="str">
        <f t="shared" si="11"/>
        <v/>
      </c>
      <c r="Z71" s="13" t="str">
        <f t="shared" si="12"/>
        <v/>
      </c>
      <c r="AA71" s="13" t="str">
        <f t="shared" si="13"/>
        <v/>
      </c>
      <c r="AC71" s="13" t="str">
        <f t="shared" si="14"/>
        <v/>
      </c>
      <c r="AD71" s="13" t="str">
        <f t="shared" si="15"/>
        <v/>
      </c>
      <c r="AE71" s="13" t="str">
        <f t="shared" si="16"/>
        <v/>
      </c>
      <c r="AF71" s="42" t="str">
        <f t="shared" si="23"/>
        <v/>
      </c>
      <c r="AH71" s="46" t="str">
        <f t="shared" si="17"/>
        <v/>
      </c>
      <c r="AI71" s="53" t="str">
        <f t="shared" si="7"/>
        <v/>
      </c>
      <c r="AJ71" s="49" t="str">
        <f t="shared" si="18"/>
        <v/>
      </c>
      <c r="AK71" s="49" t="str">
        <f t="shared" si="19"/>
        <v/>
      </c>
      <c r="AM71" s="13" t="str">
        <f>IF($AI71="", "", COUNTIF($AI$10:$AI$1210, "&gt;"&amp;$AI71)+1+COUNTIF($AI$10:$AI71, $AI71)-1)</f>
        <v/>
      </c>
      <c r="AO71" s="13" t="str">
        <f t="shared" si="20"/>
        <v/>
      </c>
      <c r="AQ71" s="42" t="str">
        <f t="shared" si="21"/>
        <v/>
      </c>
    </row>
    <row r="72" spans="1:43" x14ac:dyDescent="0.25">
      <c r="A72" s="56"/>
      <c r="B72" s="157"/>
      <c r="C72" s="87"/>
      <c r="D72" s="86"/>
      <c r="E72" s="158"/>
      <c r="F72" s="159"/>
      <c r="G72" s="160"/>
      <c r="H72" s="161"/>
      <c r="I72" s="56"/>
      <c r="J72" s="13" t="str">
        <f t="shared" si="8"/>
        <v/>
      </c>
      <c r="K72" s="56"/>
      <c r="S72" s="13" t="str">
        <f t="shared" si="9"/>
        <v/>
      </c>
      <c r="U72" s="13" t="str">
        <f t="shared" si="10"/>
        <v/>
      </c>
      <c r="V72" s="13" t="str">
        <f t="shared" si="3"/>
        <v/>
      </c>
      <c r="W72" s="13" t="str">
        <f t="shared" si="4"/>
        <v/>
      </c>
      <c r="X72" s="13" t="str">
        <f t="shared" si="5"/>
        <v/>
      </c>
      <c r="Y72" s="13" t="str">
        <f t="shared" si="11"/>
        <v/>
      </c>
      <c r="Z72" s="13" t="str">
        <f t="shared" si="12"/>
        <v/>
      </c>
      <c r="AA72" s="13" t="str">
        <f t="shared" si="13"/>
        <v/>
      </c>
      <c r="AC72" s="13" t="str">
        <f t="shared" si="14"/>
        <v/>
      </c>
      <c r="AD72" s="13" t="str">
        <f t="shared" si="15"/>
        <v/>
      </c>
      <c r="AE72" s="13" t="str">
        <f t="shared" si="16"/>
        <v/>
      </c>
      <c r="AF72" s="42" t="str">
        <f t="shared" si="23"/>
        <v/>
      </c>
      <c r="AH72" s="46" t="str">
        <f t="shared" si="17"/>
        <v/>
      </c>
      <c r="AI72" s="53" t="str">
        <f t="shared" si="7"/>
        <v/>
      </c>
      <c r="AJ72" s="49" t="str">
        <f t="shared" si="18"/>
        <v/>
      </c>
      <c r="AK72" s="49" t="str">
        <f t="shared" si="19"/>
        <v/>
      </c>
      <c r="AM72" s="13" t="str">
        <f>IF($AI72="", "", COUNTIF($AI$10:$AI$1210, "&gt;"&amp;$AI72)+1+COUNTIF($AI$10:$AI72, $AI72)-1)</f>
        <v/>
      </c>
      <c r="AO72" s="13" t="str">
        <f t="shared" si="20"/>
        <v/>
      </c>
      <c r="AQ72" s="42" t="str">
        <f t="shared" si="21"/>
        <v/>
      </c>
    </row>
    <row r="73" spans="1:43" x14ac:dyDescent="0.25">
      <c r="A73" s="56"/>
      <c r="B73" s="157"/>
      <c r="C73" s="87"/>
      <c r="D73" s="86"/>
      <c r="E73" s="158"/>
      <c r="F73" s="159"/>
      <c r="G73" s="160"/>
      <c r="H73" s="161"/>
      <c r="I73" s="56"/>
      <c r="J73" s="13" t="str">
        <f t="shared" si="8"/>
        <v/>
      </c>
      <c r="K73" s="56"/>
      <c r="S73" s="13" t="str">
        <f t="shared" si="9"/>
        <v/>
      </c>
      <c r="U73" s="13" t="str">
        <f t="shared" si="10"/>
        <v/>
      </c>
      <c r="V73" s="13" t="str">
        <f t="shared" si="3"/>
        <v/>
      </c>
      <c r="W73" s="13" t="str">
        <f t="shared" si="4"/>
        <v/>
      </c>
      <c r="X73" s="13" t="str">
        <f t="shared" si="5"/>
        <v/>
      </c>
      <c r="Y73" s="13" t="str">
        <f t="shared" si="11"/>
        <v/>
      </c>
      <c r="Z73" s="13" t="str">
        <f t="shared" si="12"/>
        <v/>
      </c>
      <c r="AA73" s="13" t="str">
        <f t="shared" si="13"/>
        <v/>
      </c>
      <c r="AC73" s="13" t="str">
        <f t="shared" si="14"/>
        <v/>
      </c>
      <c r="AD73" s="13" t="str">
        <f t="shared" si="15"/>
        <v/>
      </c>
      <c r="AE73" s="13" t="str">
        <f t="shared" si="16"/>
        <v/>
      </c>
      <c r="AF73" s="42" t="str">
        <f t="shared" si="23"/>
        <v/>
      </c>
      <c r="AH73" s="46" t="str">
        <f>IF(OR($F73="", $F74=""), "", $F74-$F73)</f>
        <v/>
      </c>
      <c r="AI73" s="53" t="str">
        <f t="shared" si="7"/>
        <v/>
      </c>
      <c r="AJ73" s="49" t="str">
        <f t="shared" si="18"/>
        <v/>
      </c>
      <c r="AK73" s="49" t="str">
        <f t="shared" si="19"/>
        <v/>
      </c>
      <c r="AM73" s="13" t="str">
        <f>IF($AI73="", "", COUNTIF($AI$10:$AI$1210, "&gt;"&amp;$AI73)+1+COUNTIF($AI$10:$AI73, $AI73)-1)</f>
        <v/>
      </c>
      <c r="AO73" s="13" t="str">
        <f t="shared" si="20"/>
        <v/>
      </c>
      <c r="AQ73" s="42" t="str">
        <f t="shared" si="21"/>
        <v/>
      </c>
    </row>
    <row r="74" spans="1:43" x14ac:dyDescent="0.25">
      <c r="A74" s="56"/>
      <c r="B74" s="157"/>
      <c r="C74" s="87"/>
      <c r="D74" s="86"/>
      <c r="E74" s="158"/>
      <c r="F74" s="159"/>
      <c r="G74" s="160"/>
      <c r="H74" s="161"/>
      <c r="I74" s="56"/>
      <c r="J74" s="13" t="str">
        <f t="shared" si="8"/>
        <v/>
      </c>
      <c r="K74" s="56"/>
      <c r="S74" s="13" t="str">
        <f t="shared" si="9"/>
        <v/>
      </c>
      <c r="U74" s="13" t="str">
        <f t="shared" si="10"/>
        <v/>
      </c>
      <c r="V74" s="13" t="str">
        <f t="shared" ref="V74:V137" si="24">IF($S74="", "", IF(AND(V$5="X", C74=""), $S$6, IF(AND(NOT(C74=""), COUNTIF(O$11:O$18, C74)=0), $S$7, "")))</f>
        <v/>
      </c>
      <c r="W74" s="13" t="str">
        <f t="shared" ref="W74:W137" si="25">IF($S74="", "", IF(AND(W$5="X", D74=""), $S$6, IF(AND(NOT(D74=""), COUNTIF(P$11:P$11, D74)=0), $S$7, "")))</f>
        <v/>
      </c>
      <c r="X74" s="13" t="str">
        <f t="shared" ref="X74:X137" si="26">IF($S74="", "", IF(AND(X$5="X", E74=""), $S$6, IF(AND(NOT(E74=""), COUNTIF(Q$11:Q$11, E74)=0), $S$7, "")))</f>
        <v/>
      </c>
      <c r="Y74" s="13" t="str">
        <f t="shared" si="11"/>
        <v/>
      </c>
      <c r="Z74" s="13" t="str">
        <f t="shared" si="12"/>
        <v/>
      </c>
      <c r="AA74" s="13" t="str">
        <f t="shared" si="13"/>
        <v/>
      </c>
      <c r="AC74" s="13" t="str">
        <f t="shared" si="14"/>
        <v/>
      </c>
      <c r="AD74" s="13" t="str">
        <f t="shared" si="15"/>
        <v/>
      </c>
      <c r="AE74" s="13" t="str">
        <f t="shared" si="16"/>
        <v/>
      </c>
      <c r="AF74" s="42" t="str">
        <f t="shared" si="23"/>
        <v/>
      </c>
      <c r="AH74" s="46" t="str">
        <f t="shared" si="17"/>
        <v/>
      </c>
      <c r="AI74" s="53" t="str">
        <f>IF($AE74="X", "", IFERROR(ROUND($AH74/$G75, 1), ""))</f>
        <v/>
      </c>
      <c r="AJ74" s="49" t="str">
        <f t="shared" si="18"/>
        <v/>
      </c>
      <c r="AK74" s="49" t="str">
        <f t="shared" si="19"/>
        <v/>
      </c>
      <c r="AM74" s="13" t="str">
        <f>IF($AI74="", "", COUNTIF($AI$10:$AI$1210, "&gt;"&amp;$AI74)+1+COUNTIF($AI$10:$AI74, $AI74)-1)</f>
        <v/>
      </c>
      <c r="AO74" s="13" t="str">
        <f t="shared" si="20"/>
        <v/>
      </c>
      <c r="AQ74" s="42" t="str">
        <f t="shared" si="21"/>
        <v/>
      </c>
    </row>
    <row r="75" spans="1:43" x14ac:dyDescent="0.25">
      <c r="A75" s="56"/>
      <c r="B75" s="157"/>
      <c r="C75" s="87"/>
      <c r="D75" s="86"/>
      <c r="E75" s="158"/>
      <c r="F75" s="159"/>
      <c r="G75" s="160"/>
      <c r="H75" s="161"/>
      <c r="I75" s="56"/>
      <c r="J75" s="13" t="str">
        <f t="shared" ref="J75:J138" si="27">IF($S75="", "", IF($AI75="", $N$3, IF($AI75=$AI$5, $AK$4, IF($AI75&lt;$AI$5, $AK$3, IF($AI75&gt;$AI$5, $AK$2, $N$3)))))</f>
        <v/>
      </c>
      <c r="K75" s="56"/>
      <c r="S75" s="13" t="str">
        <f t="shared" ref="S75:S138" si="28">IF(COUNTIF($B75:$H75, "")=7, "", "X")</f>
        <v/>
      </c>
      <c r="U75" s="13" t="str">
        <f t="shared" ref="U75:U138" si="29">IF($S75="", "", IF(AND(U$5="X", B75=""), $S$6, IFERROR(IF(AND(NOT(B75=""), OR(ISNUMBER(B75)=FALSE, B75&lt;$P$2, B75&gt;$P$3, B75&lt;B74)), $S$7, ""), $S$7)))</f>
        <v/>
      </c>
      <c r="V75" s="13" t="str">
        <f t="shared" si="24"/>
        <v/>
      </c>
      <c r="W75" s="13" t="str">
        <f t="shared" si="25"/>
        <v/>
      </c>
      <c r="X75" s="13" t="str">
        <f t="shared" si="26"/>
        <v/>
      </c>
      <c r="Y75" s="13" t="str">
        <f t="shared" ref="Y75:Y138" si="30">IF($S75="", "", IF(AND(Y$5="X", F75=""), $S$6, IFERROR(IF(AND(NOT(F75=""), OR(ISNUMBER(F75)=FALSE, F75&lt;$Q$2, AND(NOT($Q$3=""), F75&gt;$Q$3), F75&lt;F74)), $S$7, ""), $S$7)))</f>
        <v/>
      </c>
      <c r="Z75" s="13" t="str">
        <f t="shared" ref="Z75:Z138" si="31">IF($S75="", "", IF(AND(Z$5="X", G75=""), $S$6, IF(AND(NOT(G75=""), ISNUMBER(G75)=FALSE), $S$7, "")))</f>
        <v/>
      </c>
      <c r="AA75" s="13" t="str">
        <f t="shared" ref="AA75:AA138" si="32">IF($S75="", "", IF(AND(AA$5="X", H75=""), $S$6, IF(AND(NOT(H75=""), ISNUMBER(H75)=FALSE), $S$7, "")))</f>
        <v/>
      </c>
      <c r="AC75" s="13" t="str">
        <f t="shared" ref="AC75:AC138" si="33">IF(OR(COUNTIF($F75:$H75, "")=3, COUNTIF($Y75:$AA75, "")&lt;3), "", "X")</f>
        <v/>
      </c>
      <c r="AD75" s="13" t="str">
        <f t="shared" ref="AD75:AD138" si="34">IF(AND(AC75="X", AC76=""), "X", "")</f>
        <v/>
      </c>
      <c r="AE75" s="13" t="str">
        <f t="shared" ref="AE75:AE138" si="35">IF($S75="", "", IF(OR($AC75="", $AD75="X", $E75=$Q$11, $E76=$Q$11), "X", ""))</f>
        <v/>
      </c>
      <c r="AF75" s="42" t="str">
        <f t="shared" si="23"/>
        <v/>
      </c>
      <c r="AH75" s="46" t="str">
        <f t="shared" ref="AH75:AH138" si="36">IF(OR($F75="", $F76=""), "", $F76-$F75)</f>
        <v/>
      </c>
      <c r="AI75" s="53" t="str">
        <f t="shared" ref="AI75:AI138" si="37">IF($AE75="X", "", IFERROR(ROUND($AH75/$G76, 1), ""))</f>
        <v/>
      </c>
      <c r="AJ75" s="49" t="str">
        <f t="shared" ref="AJ75:AJ138" si="38">IF($AE75="X", "", IFERROR(ROUND($AK75/$AI75, 2), ""))</f>
        <v/>
      </c>
      <c r="AK75" s="49" t="str">
        <f t="shared" ref="AK75:AK138" si="39">IF(OR($G75="", $H75=""), "", IFERROR(ROUND($H75/$G75, 2), ""))</f>
        <v/>
      </c>
      <c r="AM75" s="13" t="str">
        <f>IF($AI75="", "", COUNTIF($AI$10:$AI$1210, "&gt;"&amp;$AI75)+1+COUNTIF($AI$10:$AI75, $AI75)-1)</f>
        <v/>
      </c>
      <c r="AO75" s="13" t="str">
        <f t="shared" ref="AO75:AO138" si="40">IF($S75="", "", IF($D75="", $AO$6, $AO$7))</f>
        <v/>
      </c>
      <c r="AQ75" s="42" t="str">
        <f t="shared" ref="AQ75:AQ138" si="41">IF(OR($C75="", $AO75=""), "", CONCATENATE($C75, " - ", $AO75))</f>
        <v/>
      </c>
    </row>
    <row r="76" spans="1:43" x14ac:dyDescent="0.25">
      <c r="A76" s="56"/>
      <c r="B76" s="157"/>
      <c r="C76" s="87"/>
      <c r="D76" s="86"/>
      <c r="E76" s="158"/>
      <c r="F76" s="159"/>
      <c r="G76" s="160"/>
      <c r="H76" s="161"/>
      <c r="I76" s="56"/>
      <c r="J76" s="13" t="str">
        <f t="shared" si="27"/>
        <v/>
      </c>
      <c r="K76" s="56"/>
      <c r="S76" s="13" t="str">
        <f t="shared" si="28"/>
        <v/>
      </c>
      <c r="U76" s="13" t="str">
        <f t="shared" si="29"/>
        <v/>
      </c>
      <c r="V76" s="13" t="str">
        <f t="shared" si="24"/>
        <v/>
      </c>
      <c r="W76" s="13" t="str">
        <f t="shared" si="25"/>
        <v/>
      </c>
      <c r="X76" s="13" t="str">
        <f t="shared" si="26"/>
        <v/>
      </c>
      <c r="Y76" s="13" t="str">
        <f t="shared" si="30"/>
        <v/>
      </c>
      <c r="Z76" s="13" t="str">
        <f t="shared" si="31"/>
        <v/>
      </c>
      <c r="AA76" s="13" t="str">
        <f t="shared" si="32"/>
        <v/>
      </c>
      <c r="AC76" s="13" t="str">
        <f t="shared" si="33"/>
        <v/>
      </c>
      <c r="AD76" s="13" t="str">
        <f t="shared" si="34"/>
        <v/>
      </c>
      <c r="AE76" s="13" t="str">
        <f t="shared" si="35"/>
        <v/>
      </c>
      <c r="AF76" s="42" t="str">
        <f t="shared" si="23"/>
        <v/>
      </c>
      <c r="AH76" s="46" t="str">
        <f t="shared" si="36"/>
        <v/>
      </c>
      <c r="AI76" s="53" t="str">
        <f t="shared" si="37"/>
        <v/>
      </c>
      <c r="AJ76" s="49" t="str">
        <f t="shared" si="38"/>
        <v/>
      </c>
      <c r="AK76" s="49" t="str">
        <f t="shared" si="39"/>
        <v/>
      </c>
      <c r="AM76" s="13" t="str">
        <f>IF($AI76="", "", COUNTIF($AI$10:$AI$1210, "&gt;"&amp;$AI76)+1+COUNTIF($AI$10:$AI76, $AI76)-1)</f>
        <v/>
      </c>
      <c r="AO76" s="13" t="str">
        <f t="shared" si="40"/>
        <v/>
      </c>
      <c r="AQ76" s="42" t="str">
        <f t="shared" si="41"/>
        <v/>
      </c>
    </row>
    <row r="77" spans="1:43" x14ac:dyDescent="0.25">
      <c r="A77" s="56"/>
      <c r="B77" s="157"/>
      <c r="C77" s="87"/>
      <c r="D77" s="86"/>
      <c r="E77" s="158"/>
      <c r="F77" s="159"/>
      <c r="G77" s="160"/>
      <c r="H77" s="161"/>
      <c r="I77" s="56"/>
      <c r="J77" s="13" t="str">
        <f t="shared" si="27"/>
        <v/>
      </c>
      <c r="K77" s="56"/>
      <c r="S77" s="13" t="str">
        <f t="shared" si="28"/>
        <v/>
      </c>
      <c r="U77" s="13" t="str">
        <f t="shared" si="29"/>
        <v/>
      </c>
      <c r="V77" s="13" t="str">
        <f t="shared" si="24"/>
        <v/>
      </c>
      <c r="W77" s="13" t="str">
        <f t="shared" si="25"/>
        <v/>
      </c>
      <c r="X77" s="13" t="str">
        <f t="shared" si="26"/>
        <v/>
      </c>
      <c r="Y77" s="13" t="str">
        <f t="shared" si="30"/>
        <v/>
      </c>
      <c r="Z77" s="13" t="str">
        <f t="shared" si="31"/>
        <v/>
      </c>
      <c r="AA77" s="13" t="str">
        <f t="shared" si="32"/>
        <v/>
      </c>
      <c r="AC77" s="13" t="str">
        <f t="shared" si="33"/>
        <v/>
      </c>
      <c r="AD77" s="13" t="str">
        <f t="shared" si="34"/>
        <v/>
      </c>
      <c r="AE77" s="13" t="str">
        <f t="shared" si="35"/>
        <v/>
      </c>
      <c r="AF77" s="42" t="str">
        <f t="shared" si="23"/>
        <v/>
      </c>
      <c r="AH77" s="46" t="str">
        <f t="shared" si="36"/>
        <v/>
      </c>
      <c r="AI77" s="53" t="str">
        <f t="shared" si="37"/>
        <v/>
      </c>
      <c r="AJ77" s="49" t="str">
        <f t="shared" si="38"/>
        <v/>
      </c>
      <c r="AK77" s="49" t="str">
        <f t="shared" si="39"/>
        <v/>
      </c>
      <c r="AM77" s="13" t="str">
        <f>IF($AI77="", "", COUNTIF($AI$10:$AI$1210, "&gt;"&amp;$AI77)+1+COUNTIF($AI$10:$AI77, $AI77)-1)</f>
        <v/>
      </c>
      <c r="AO77" s="13" t="str">
        <f t="shared" si="40"/>
        <v/>
      </c>
      <c r="AQ77" s="42" t="str">
        <f t="shared" si="41"/>
        <v/>
      </c>
    </row>
    <row r="78" spans="1:43" x14ac:dyDescent="0.25">
      <c r="A78" s="56"/>
      <c r="B78" s="157"/>
      <c r="C78" s="87"/>
      <c r="D78" s="86"/>
      <c r="E78" s="158"/>
      <c r="F78" s="159"/>
      <c r="G78" s="160"/>
      <c r="H78" s="161"/>
      <c r="I78" s="56"/>
      <c r="J78" s="13" t="str">
        <f t="shared" si="27"/>
        <v/>
      </c>
      <c r="K78" s="56"/>
      <c r="S78" s="13" t="str">
        <f t="shared" si="28"/>
        <v/>
      </c>
      <c r="U78" s="13" t="str">
        <f t="shared" si="29"/>
        <v/>
      </c>
      <c r="V78" s="13" t="str">
        <f t="shared" si="24"/>
        <v/>
      </c>
      <c r="W78" s="13" t="str">
        <f t="shared" si="25"/>
        <v/>
      </c>
      <c r="X78" s="13" t="str">
        <f t="shared" si="26"/>
        <v/>
      </c>
      <c r="Y78" s="13" t="str">
        <f t="shared" si="30"/>
        <v/>
      </c>
      <c r="Z78" s="13" t="str">
        <f t="shared" si="31"/>
        <v/>
      </c>
      <c r="AA78" s="13" t="str">
        <f t="shared" si="32"/>
        <v/>
      </c>
      <c r="AC78" s="13" t="str">
        <f t="shared" si="33"/>
        <v/>
      </c>
      <c r="AD78" s="13" t="str">
        <f t="shared" si="34"/>
        <v/>
      </c>
      <c r="AE78" s="13" t="str">
        <f t="shared" si="35"/>
        <v/>
      </c>
      <c r="AF78" s="42" t="str">
        <f t="shared" si="23"/>
        <v/>
      </c>
      <c r="AH78" s="46" t="str">
        <f t="shared" si="36"/>
        <v/>
      </c>
      <c r="AI78" s="53" t="str">
        <f t="shared" si="37"/>
        <v/>
      </c>
      <c r="AJ78" s="49" t="str">
        <f t="shared" si="38"/>
        <v/>
      </c>
      <c r="AK78" s="49" t="str">
        <f t="shared" si="39"/>
        <v/>
      </c>
      <c r="AM78" s="13" t="str">
        <f>IF($AI78="", "", COUNTIF($AI$10:$AI$1210, "&gt;"&amp;$AI78)+1+COUNTIF($AI$10:$AI78, $AI78)-1)</f>
        <v/>
      </c>
      <c r="AO78" s="13" t="str">
        <f t="shared" si="40"/>
        <v/>
      </c>
      <c r="AQ78" s="42" t="str">
        <f t="shared" si="41"/>
        <v/>
      </c>
    </row>
    <row r="79" spans="1:43" x14ac:dyDescent="0.25">
      <c r="A79" s="56"/>
      <c r="B79" s="157"/>
      <c r="C79" s="87"/>
      <c r="D79" s="86"/>
      <c r="E79" s="158"/>
      <c r="F79" s="159"/>
      <c r="G79" s="160"/>
      <c r="H79" s="161"/>
      <c r="I79" s="56"/>
      <c r="J79" s="13" t="str">
        <f t="shared" si="27"/>
        <v/>
      </c>
      <c r="K79" s="56"/>
      <c r="S79" s="13" t="str">
        <f t="shared" si="28"/>
        <v/>
      </c>
      <c r="U79" s="13" t="str">
        <f t="shared" si="29"/>
        <v/>
      </c>
      <c r="V79" s="13" t="str">
        <f t="shared" si="24"/>
        <v/>
      </c>
      <c r="W79" s="13" t="str">
        <f t="shared" si="25"/>
        <v/>
      </c>
      <c r="X79" s="13" t="str">
        <f t="shared" si="26"/>
        <v/>
      </c>
      <c r="Y79" s="13" t="str">
        <f t="shared" si="30"/>
        <v/>
      </c>
      <c r="Z79" s="13" t="str">
        <f t="shared" si="31"/>
        <v/>
      </c>
      <c r="AA79" s="13" t="str">
        <f t="shared" si="32"/>
        <v/>
      </c>
      <c r="AC79" s="13" t="str">
        <f t="shared" si="33"/>
        <v/>
      </c>
      <c r="AD79" s="13" t="str">
        <f t="shared" si="34"/>
        <v/>
      </c>
      <c r="AE79" s="13" t="str">
        <f t="shared" si="35"/>
        <v/>
      </c>
      <c r="AF79" s="42" t="str">
        <f t="shared" si="23"/>
        <v/>
      </c>
      <c r="AH79" s="46" t="str">
        <f t="shared" si="36"/>
        <v/>
      </c>
      <c r="AI79" s="53" t="str">
        <f t="shared" si="37"/>
        <v/>
      </c>
      <c r="AJ79" s="49" t="str">
        <f t="shared" si="38"/>
        <v/>
      </c>
      <c r="AK79" s="49" t="str">
        <f t="shared" si="39"/>
        <v/>
      </c>
      <c r="AM79" s="13" t="str">
        <f>IF($AI79="", "", COUNTIF($AI$10:$AI$1210, "&gt;"&amp;$AI79)+1+COUNTIF($AI$10:$AI79, $AI79)-1)</f>
        <v/>
      </c>
      <c r="AO79" s="13" t="str">
        <f t="shared" si="40"/>
        <v/>
      </c>
      <c r="AQ79" s="42" t="str">
        <f t="shared" si="41"/>
        <v/>
      </c>
    </row>
    <row r="80" spans="1:43" x14ac:dyDescent="0.25">
      <c r="A80" s="56"/>
      <c r="B80" s="157"/>
      <c r="C80" s="87"/>
      <c r="D80" s="86"/>
      <c r="E80" s="158"/>
      <c r="F80" s="159"/>
      <c r="G80" s="160"/>
      <c r="H80" s="161"/>
      <c r="I80" s="56"/>
      <c r="J80" s="13" t="str">
        <f t="shared" si="27"/>
        <v/>
      </c>
      <c r="K80" s="56"/>
      <c r="S80" s="13" t="str">
        <f t="shared" si="28"/>
        <v/>
      </c>
      <c r="U80" s="13" t="str">
        <f t="shared" si="29"/>
        <v/>
      </c>
      <c r="V80" s="13" t="str">
        <f t="shared" si="24"/>
        <v/>
      </c>
      <c r="W80" s="13" t="str">
        <f t="shared" si="25"/>
        <v/>
      </c>
      <c r="X80" s="13" t="str">
        <f t="shared" si="26"/>
        <v/>
      </c>
      <c r="Y80" s="13" t="str">
        <f t="shared" si="30"/>
        <v/>
      </c>
      <c r="Z80" s="13" t="str">
        <f t="shared" si="31"/>
        <v/>
      </c>
      <c r="AA80" s="13" t="str">
        <f t="shared" si="32"/>
        <v/>
      </c>
      <c r="AC80" s="13" t="str">
        <f t="shared" si="33"/>
        <v/>
      </c>
      <c r="AD80" s="13" t="str">
        <f t="shared" si="34"/>
        <v/>
      </c>
      <c r="AE80" s="13" t="str">
        <f t="shared" si="35"/>
        <v/>
      </c>
      <c r="AF80" s="42" t="str">
        <f t="shared" ref="AF80:AF143" si="42">IF($AE80="", "", IF($AC80="", $AF$5, IF(AND($AD80="X", $E80=""), $AF$6, $AF$7)))</f>
        <v/>
      </c>
      <c r="AH80" s="46" t="str">
        <f t="shared" si="36"/>
        <v/>
      </c>
      <c r="AI80" s="53" t="str">
        <f t="shared" si="37"/>
        <v/>
      </c>
      <c r="AJ80" s="49" t="str">
        <f t="shared" si="38"/>
        <v/>
      </c>
      <c r="AK80" s="49" t="str">
        <f t="shared" si="39"/>
        <v/>
      </c>
      <c r="AM80" s="13" t="str">
        <f>IF($AI80="", "", COUNTIF($AI$10:$AI$1210, "&gt;"&amp;$AI80)+1+COUNTIF($AI$10:$AI80, $AI80)-1)</f>
        <v/>
      </c>
      <c r="AO80" s="13" t="str">
        <f t="shared" si="40"/>
        <v/>
      </c>
      <c r="AQ80" s="42" t="str">
        <f t="shared" si="41"/>
        <v/>
      </c>
    </row>
    <row r="81" spans="1:43" x14ac:dyDescent="0.25">
      <c r="A81" s="56"/>
      <c r="B81" s="157"/>
      <c r="C81" s="87"/>
      <c r="D81" s="86"/>
      <c r="E81" s="158"/>
      <c r="F81" s="159"/>
      <c r="G81" s="160"/>
      <c r="H81" s="161"/>
      <c r="I81" s="56"/>
      <c r="J81" s="13" t="str">
        <f t="shared" si="27"/>
        <v/>
      </c>
      <c r="K81" s="56"/>
      <c r="S81" s="13" t="str">
        <f t="shared" si="28"/>
        <v/>
      </c>
      <c r="U81" s="13" t="str">
        <f t="shared" si="29"/>
        <v/>
      </c>
      <c r="V81" s="13" t="str">
        <f t="shared" si="24"/>
        <v/>
      </c>
      <c r="W81" s="13" t="str">
        <f t="shared" si="25"/>
        <v/>
      </c>
      <c r="X81" s="13" t="str">
        <f t="shared" si="26"/>
        <v/>
      </c>
      <c r="Y81" s="13" t="str">
        <f t="shared" si="30"/>
        <v/>
      </c>
      <c r="Z81" s="13" t="str">
        <f t="shared" si="31"/>
        <v/>
      </c>
      <c r="AA81" s="13" t="str">
        <f t="shared" si="32"/>
        <v/>
      </c>
      <c r="AC81" s="13" t="str">
        <f t="shared" si="33"/>
        <v/>
      </c>
      <c r="AD81" s="13" t="str">
        <f t="shared" si="34"/>
        <v/>
      </c>
      <c r="AE81" s="13" t="str">
        <f t="shared" si="35"/>
        <v/>
      </c>
      <c r="AF81" s="42" t="str">
        <f t="shared" si="42"/>
        <v/>
      </c>
      <c r="AH81" s="46" t="str">
        <f t="shared" si="36"/>
        <v/>
      </c>
      <c r="AI81" s="53" t="str">
        <f t="shared" si="37"/>
        <v/>
      </c>
      <c r="AJ81" s="49" t="str">
        <f t="shared" si="38"/>
        <v/>
      </c>
      <c r="AK81" s="49" t="str">
        <f t="shared" si="39"/>
        <v/>
      </c>
      <c r="AM81" s="13" t="str">
        <f>IF($AI81="", "", COUNTIF($AI$10:$AI$1210, "&gt;"&amp;$AI81)+1+COUNTIF($AI$10:$AI81, $AI81)-1)</f>
        <v/>
      </c>
      <c r="AO81" s="13" t="str">
        <f t="shared" si="40"/>
        <v/>
      </c>
      <c r="AQ81" s="42" t="str">
        <f t="shared" si="41"/>
        <v/>
      </c>
    </row>
    <row r="82" spans="1:43" x14ac:dyDescent="0.25">
      <c r="A82" s="56"/>
      <c r="B82" s="157"/>
      <c r="C82" s="87"/>
      <c r="D82" s="86"/>
      <c r="E82" s="158"/>
      <c r="F82" s="159"/>
      <c r="G82" s="160"/>
      <c r="H82" s="161"/>
      <c r="I82" s="56"/>
      <c r="J82" s="13" t="str">
        <f t="shared" si="27"/>
        <v/>
      </c>
      <c r="K82" s="56"/>
      <c r="S82" s="13" t="str">
        <f t="shared" si="28"/>
        <v/>
      </c>
      <c r="U82" s="13" t="str">
        <f t="shared" si="29"/>
        <v/>
      </c>
      <c r="V82" s="13" t="str">
        <f t="shared" si="24"/>
        <v/>
      </c>
      <c r="W82" s="13" t="str">
        <f t="shared" si="25"/>
        <v/>
      </c>
      <c r="X82" s="13" t="str">
        <f t="shared" si="26"/>
        <v/>
      </c>
      <c r="Y82" s="13" t="str">
        <f t="shared" si="30"/>
        <v/>
      </c>
      <c r="Z82" s="13" t="str">
        <f t="shared" si="31"/>
        <v/>
      </c>
      <c r="AA82" s="13" t="str">
        <f t="shared" si="32"/>
        <v/>
      </c>
      <c r="AC82" s="13" t="str">
        <f t="shared" si="33"/>
        <v/>
      </c>
      <c r="AD82" s="13" t="str">
        <f t="shared" si="34"/>
        <v/>
      </c>
      <c r="AE82" s="13" t="str">
        <f t="shared" si="35"/>
        <v/>
      </c>
      <c r="AF82" s="42" t="str">
        <f t="shared" si="42"/>
        <v/>
      </c>
      <c r="AH82" s="46" t="str">
        <f t="shared" si="36"/>
        <v/>
      </c>
      <c r="AI82" s="53" t="str">
        <f t="shared" si="37"/>
        <v/>
      </c>
      <c r="AJ82" s="49" t="str">
        <f t="shared" si="38"/>
        <v/>
      </c>
      <c r="AK82" s="49" t="str">
        <f t="shared" si="39"/>
        <v/>
      </c>
      <c r="AM82" s="13" t="str">
        <f>IF($AI82="", "", COUNTIF($AI$10:$AI$1210, "&gt;"&amp;$AI82)+1+COUNTIF($AI$10:$AI82, $AI82)-1)</f>
        <v/>
      </c>
      <c r="AO82" s="13" t="str">
        <f t="shared" si="40"/>
        <v/>
      </c>
      <c r="AQ82" s="42" t="str">
        <f t="shared" si="41"/>
        <v/>
      </c>
    </row>
    <row r="83" spans="1:43" x14ac:dyDescent="0.25">
      <c r="A83" s="56"/>
      <c r="B83" s="157"/>
      <c r="C83" s="87"/>
      <c r="D83" s="86"/>
      <c r="E83" s="158"/>
      <c r="F83" s="159"/>
      <c r="G83" s="160"/>
      <c r="H83" s="161"/>
      <c r="I83" s="56"/>
      <c r="J83" s="13" t="str">
        <f t="shared" si="27"/>
        <v/>
      </c>
      <c r="K83" s="56"/>
      <c r="S83" s="13" t="str">
        <f t="shared" si="28"/>
        <v/>
      </c>
      <c r="U83" s="13" t="str">
        <f t="shared" si="29"/>
        <v/>
      </c>
      <c r="V83" s="13" t="str">
        <f t="shared" si="24"/>
        <v/>
      </c>
      <c r="W83" s="13" t="str">
        <f t="shared" si="25"/>
        <v/>
      </c>
      <c r="X83" s="13" t="str">
        <f t="shared" si="26"/>
        <v/>
      </c>
      <c r="Y83" s="13" t="str">
        <f t="shared" si="30"/>
        <v/>
      </c>
      <c r="Z83" s="13" t="str">
        <f t="shared" si="31"/>
        <v/>
      </c>
      <c r="AA83" s="13" t="str">
        <f t="shared" si="32"/>
        <v/>
      </c>
      <c r="AC83" s="13" t="str">
        <f t="shared" si="33"/>
        <v/>
      </c>
      <c r="AD83" s="13" t="str">
        <f t="shared" si="34"/>
        <v/>
      </c>
      <c r="AE83" s="13" t="str">
        <f t="shared" si="35"/>
        <v/>
      </c>
      <c r="AF83" s="42" t="str">
        <f t="shared" si="42"/>
        <v/>
      </c>
      <c r="AH83" s="46" t="str">
        <f t="shared" si="36"/>
        <v/>
      </c>
      <c r="AI83" s="53" t="str">
        <f t="shared" si="37"/>
        <v/>
      </c>
      <c r="AJ83" s="49" t="str">
        <f t="shared" si="38"/>
        <v/>
      </c>
      <c r="AK83" s="49" t="str">
        <f t="shared" si="39"/>
        <v/>
      </c>
      <c r="AM83" s="13" t="str">
        <f>IF($AI83="", "", COUNTIF($AI$10:$AI$1210, "&gt;"&amp;$AI83)+1+COUNTIF($AI$10:$AI83, $AI83)-1)</f>
        <v/>
      </c>
      <c r="AO83" s="13" t="str">
        <f t="shared" si="40"/>
        <v/>
      </c>
      <c r="AQ83" s="42" t="str">
        <f t="shared" si="41"/>
        <v/>
      </c>
    </row>
    <row r="84" spans="1:43" x14ac:dyDescent="0.25">
      <c r="A84" s="56"/>
      <c r="B84" s="157"/>
      <c r="C84" s="87"/>
      <c r="D84" s="86"/>
      <c r="E84" s="158"/>
      <c r="F84" s="159"/>
      <c r="G84" s="160"/>
      <c r="H84" s="161"/>
      <c r="I84" s="56"/>
      <c r="J84" s="13" t="str">
        <f t="shared" si="27"/>
        <v/>
      </c>
      <c r="K84" s="56"/>
      <c r="S84" s="13" t="str">
        <f t="shared" si="28"/>
        <v/>
      </c>
      <c r="U84" s="13" t="str">
        <f t="shared" si="29"/>
        <v/>
      </c>
      <c r="V84" s="13" t="str">
        <f t="shared" si="24"/>
        <v/>
      </c>
      <c r="W84" s="13" t="str">
        <f t="shared" si="25"/>
        <v/>
      </c>
      <c r="X84" s="13" t="str">
        <f t="shared" si="26"/>
        <v/>
      </c>
      <c r="Y84" s="13" t="str">
        <f t="shared" si="30"/>
        <v/>
      </c>
      <c r="Z84" s="13" t="str">
        <f t="shared" si="31"/>
        <v/>
      </c>
      <c r="AA84" s="13" t="str">
        <f t="shared" si="32"/>
        <v/>
      </c>
      <c r="AC84" s="13" t="str">
        <f t="shared" si="33"/>
        <v/>
      </c>
      <c r="AD84" s="13" t="str">
        <f t="shared" si="34"/>
        <v/>
      </c>
      <c r="AE84" s="13" t="str">
        <f t="shared" si="35"/>
        <v/>
      </c>
      <c r="AF84" s="42" t="str">
        <f t="shared" si="42"/>
        <v/>
      </c>
      <c r="AH84" s="46" t="str">
        <f t="shared" si="36"/>
        <v/>
      </c>
      <c r="AI84" s="53" t="str">
        <f t="shared" si="37"/>
        <v/>
      </c>
      <c r="AJ84" s="49" t="str">
        <f t="shared" si="38"/>
        <v/>
      </c>
      <c r="AK84" s="49" t="str">
        <f t="shared" si="39"/>
        <v/>
      </c>
      <c r="AM84" s="13" t="str">
        <f>IF($AI84="", "", COUNTIF($AI$10:$AI$1210, "&gt;"&amp;$AI84)+1+COUNTIF($AI$10:$AI84, $AI84)-1)</f>
        <v/>
      </c>
      <c r="AO84" s="13" t="str">
        <f t="shared" si="40"/>
        <v/>
      </c>
      <c r="AQ84" s="42" t="str">
        <f t="shared" si="41"/>
        <v/>
      </c>
    </row>
    <row r="85" spans="1:43" x14ac:dyDescent="0.25">
      <c r="A85" s="56"/>
      <c r="B85" s="157"/>
      <c r="C85" s="87"/>
      <c r="D85" s="86"/>
      <c r="E85" s="158"/>
      <c r="F85" s="159"/>
      <c r="G85" s="160"/>
      <c r="H85" s="161"/>
      <c r="I85" s="56"/>
      <c r="J85" s="13" t="str">
        <f t="shared" si="27"/>
        <v/>
      </c>
      <c r="K85" s="56"/>
      <c r="S85" s="13" t="str">
        <f t="shared" si="28"/>
        <v/>
      </c>
      <c r="U85" s="13" t="str">
        <f t="shared" si="29"/>
        <v/>
      </c>
      <c r="V85" s="13" t="str">
        <f t="shared" si="24"/>
        <v/>
      </c>
      <c r="W85" s="13" t="str">
        <f t="shared" si="25"/>
        <v/>
      </c>
      <c r="X85" s="13" t="str">
        <f t="shared" si="26"/>
        <v/>
      </c>
      <c r="Y85" s="13" t="str">
        <f t="shared" si="30"/>
        <v/>
      </c>
      <c r="Z85" s="13" t="str">
        <f t="shared" si="31"/>
        <v/>
      </c>
      <c r="AA85" s="13" t="str">
        <f t="shared" si="32"/>
        <v/>
      </c>
      <c r="AC85" s="13" t="str">
        <f t="shared" si="33"/>
        <v/>
      </c>
      <c r="AD85" s="13" t="str">
        <f t="shared" si="34"/>
        <v/>
      </c>
      <c r="AE85" s="13" t="str">
        <f t="shared" si="35"/>
        <v/>
      </c>
      <c r="AF85" s="42" t="str">
        <f t="shared" si="42"/>
        <v/>
      </c>
      <c r="AH85" s="46" t="str">
        <f t="shared" si="36"/>
        <v/>
      </c>
      <c r="AI85" s="53" t="str">
        <f t="shared" si="37"/>
        <v/>
      </c>
      <c r="AJ85" s="49" t="str">
        <f t="shared" si="38"/>
        <v/>
      </c>
      <c r="AK85" s="49" t="str">
        <f t="shared" si="39"/>
        <v/>
      </c>
      <c r="AM85" s="13" t="str">
        <f>IF($AI85="", "", COUNTIF($AI$10:$AI$1210, "&gt;"&amp;$AI85)+1+COUNTIF($AI$10:$AI85, $AI85)-1)</f>
        <v/>
      </c>
      <c r="AO85" s="13" t="str">
        <f t="shared" si="40"/>
        <v/>
      </c>
      <c r="AQ85" s="42" t="str">
        <f t="shared" si="41"/>
        <v/>
      </c>
    </row>
    <row r="86" spans="1:43" x14ac:dyDescent="0.25">
      <c r="A86" s="56"/>
      <c r="B86" s="157"/>
      <c r="C86" s="87"/>
      <c r="D86" s="86"/>
      <c r="E86" s="158"/>
      <c r="F86" s="159"/>
      <c r="G86" s="160"/>
      <c r="H86" s="161"/>
      <c r="I86" s="56"/>
      <c r="J86" s="13" t="str">
        <f t="shared" si="27"/>
        <v/>
      </c>
      <c r="K86" s="56"/>
      <c r="S86" s="13" t="str">
        <f t="shared" si="28"/>
        <v/>
      </c>
      <c r="U86" s="13" t="str">
        <f t="shared" si="29"/>
        <v/>
      </c>
      <c r="V86" s="13" t="str">
        <f t="shared" si="24"/>
        <v/>
      </c>
      <c r="W86" s="13" t="str">
        <f t="shared" si="25"/>
        <v/>
      </c>
      <c r="X86" s="13" t="str">
        <f t="shared" si="26"/>
        <v/>
      </c>
      <c r="Y86" s="13" t="str">
        <f t="shared" si="30"/>
        <v/>
      </c>
      <c r="Z86" s="13" t="str">
        <f t="shared" si="31"/>
        <v/>
      </c>
      <c r="AA86" s="13" t="str">
        <f t="shared" si="32"/>
        <v/>
      </c>
      <c r="AC86" s="13" t="str">
        <f t="shared" si="33"/>
        <v/>
      </c>
      <c r="AD86" s="13" t="str">
        <f t="shared" si="34"/>
        <v/>
      </c>
      <c r="AE86" s="13" t="str">
        <f t="shared" si="35"/>
        <v/>
      </c>
      <c r="AF86" s="42" t="str">
        <f t="shared" si="42"/>
        <v/>
      </c>
      <c r="AH86" s="46" t="str">
        <f t="shared" si="36"/>
        <v/>
      </c>
      <c r="AI86" s="53" t="str">
        <f t="shared" si="37"/>
        <v/>
      </c>
      <c r="AJ86" s="49" t="str">
        <f t="shared" si="38"/>
        <v/>
      </c>
      <c r="AK86" s="49" t="str">
        <f t="shared" si="39"/>
        <v/>
      </c>
      <c r="AM86" s="13" t="str">
        <f>IF($AI86="", "", COUNTIF($AI$10:$AI$1210, "&gt;"&amp;$AI86)+1+COUNTIF($AI$10:$AI86, $AI86)-1)</f>
        <v/>
      </c>
      <c r="AO86" s="13" t="str">
        <f t="shared" si="40"/>
        <v/>
      </c>
      <c r="AQ86" s="42" t="str">
        <f t="shared" si="41"/>
        <v/>
      </c>
    </row>
    <row r="87" spans="1:43" x14ac:dyDescent="0.25">
      <c r="A87" s="56"/>
      <c r="B87" s="157"/>
      <c r="C87" s="87"/>
      <c r="D87" s="86"/>
      <c r="E87" s="158"/>
      <c r="F87" s="159"/>
      <c r="G87" s="160"/>
      <c r="H87" s="161"/>
      <c r="I87" s="56"/>
      <c r="J87" s="13" t="str">
        <f t="shared" si="27"/>
        <v/>
      </c>
      <c r="K87" s="56"/>
      <c r="S87" s="13" t="str">
        <f t="shared" si="28"/>
        <v/>
      </c>
      <c r="U87" s="13" t="str">
        <f t="shared" si="29"/>
        <v/>
      </c>
      <c r="V87" s="13" t="str">
        <f t="shared" si="24"/>
        <v/>
      </c>
      <c r="W87" s="13" t="str">
        <f t="shared" si="25"/>
        <v/>
      </c>
      <c r="X87" s="13" t="str">
        <f t="shared" si="26"/>
        <v/>
      </c>
      <c r="Y87" s="13" t="str">
        <f t="shared" si="30"/>
        <v/>
      </c>
      <c r="Z87" s="13" t="str">
        <f t="shared" si="31"/>
        <v/>
      </c>
      <c r="AA87" s="13" t="str">
        <f t="shared" si="32"/>
        <v/>
      </c>
      <c r="AC87" s="13" t="str">
        <f t="shared" si="33"/>
        <v/>
      </c>
      <c r="AD87" s="13" t="str">
        <f t="shared" si="34"/>
        <v/>
      </c>
      <c r="AE87" s="13" t="str">
        <f t="shared" si="35"/>
        <v/>
      </c>
      <c r="AF87" s="42" t="str">
        <f t="shared" si="42"/>
        <v/>
      </c>
      <c r="AH87" s="46" t="str">
        <f t="shared" si="36"/>
        <v/>
      </c>
      <c r="AI87" s="53" t="str">
        <f t="shared" si="37"/>
        <v/>
      </c>
      <c r="AJ87" s="49" t="str">
        <f t="shared" si="38"/>
        <v/>
      </c>
      <c r="AK87" s="49" t="str">
        <f t="shared" si="39"/>
        <v/>
      </c>
      <c r="AM87" s="13" t="str">
        <f>IF($AI87="", "", COUNTIF($AI$10:$AI$1210, "&gt;"&amp;$AI87)+1+COUNTIF($AI$10:$AI87, $AI87)-1)</f>
        <v/>
      </c>
      <c r="AO87" s="13" t="str">
        <f t="shared" si="40"/>
        <v/>
      </c>
      <c r="AQ87" s="42" t="str">
        <f t="shared" si="41"/>
        <v/>
      </c>
    </row>
    <row r="88" spans="1:43" x14ac:dyDescent="0.25">
      <c r="A88" s="56"/>
      <c r="B88" s="157"/>
      <c r="C88" s="87"/>
      <c r="D88" s="86"/>
      <c r="E88" s="158"/>
      <c r="F88" s="159"/>
      <c r="G88" s="160"/>
      <c r="H88" s="161"/>
      <c r="I88" s="56"/>
      <c r="J88" s="13" t="str">
        <f t="shared" si="27"/>
        <v/>
      </c>
      <c r="K88" s="56"/>
      <c r="S88" s="13" t="str">
        <f t="shared" si="28"/>
        <v/>
      </c>
      <c r="U88" s="13" t="str">
        <f t="shared" si="29"/>
        <v/>
      </c>
      <c r="V88" s="13" t="str">
        <f t="shared" si="24"/>
        <v/>
      </c>
      <c r="W88" s="13" t="str">
        <f t="shared" si="25"/>
        <v/>
      </c>
      <c r="X88" s="13" t="str">
        <f t="shared" si="26"/>
        <v/>
      </c>
      <c r="Y88" s="13" t="str">
        <f t="shared" si="30"/>
        <v/>
      </c>
      <c r="Z88" s="13" t="str">
        <f t="shared" si="31"/>
        <v/>
      </c>
      <c r="AA88" s="13" t="str">
        <f t="shared" si="32"/>
        <v/>
      </c>
      <c r="AC88" s="13" t="str">
        <f t="shared" si="33"/>
        <v/>
      </c>
      <c r="AD88" s="13" t="str">
        <f t="shared" si="34"/>
        <v/>
      </c>
      <c r="AE88" s="13" t="str">
        <f t="shared" si="35"/>
        <v/>
      </c>
      <c r="AF88" s="42" t="str">
        <f t="shared" si="42"/>
        <v/>
      </c>
      <c r="AH88" s="46" t="str">
        <f t="shared" si="36"/>
        <v/>
      </c>
      <c r="AI88" s="53" t="str">
        <f t="shared" si="37"/>
        <v/>
      </c>
      <c r="AJ88" s="49" t="str">
        <f t="shared" si="38"/>
        <v/>
      </c>
      <c r="AK88" s="49" t="str">
        <f t="shared" si="39"/>
        <v/>
      </c>
      <c r="AM88" s="13" t="str">
        <f>IF($AI88="", "", COUNTIF($AI$10:$AI$1210, "&gt;"&amp;$AI88)+1+COUNTIF($AI$10:$AI88, $AI88)-1)</f>
        <v/>
      </c>
      <c r="AO88" s="13" t="str">
        <f t="shared" si="40"/>
        <v/>
      </c>
      <c r="AQ88" s="42" t="str">
        <f t="shared" si="41"/>
        <v/>
      </c>
    </row>
    <row r="89" spans="1:43" x14ac:dyDescent="0.25">
      <c r="A89" s="56"/>
      <c r="B89" s="157"/>
      <c r="C89" s="87"/>
      <c r="D89" s="86"/>
      <c r="E89" s="158"/>
      <c r="F89" s="159"/>
      <c r="G89" s="160"/>
      <c r="H89" s="161"/>
      <c r="I89" s="56"/>
      <c r="J89" s="13" t="str">
        <f t="shared" si="27"/>
        <v/>
      </c>
      <c r="K89" s="56"/>
      <c r="S89" s="13" t="str">
        <f t="shared" si="28"/>
        <v/>
      </c>
      <c r="U89" s="13" t="str">
        <f t="shared" si="29"/>
        <v/>
      </c>
      <c r="V89" s="13" t="str">
        <f t="shared" si="24"/>
        <v/>
      </c>
      <c r="W89" s="13" t="str">
        <f t="shared" si="25"/>
        <v/>
      </c>
      <c r="X89" s="13" t="str">
        <f t="shared" si="26"/>
        <v/>
      </c>
      <c r="Y89" s="13" t="str">
        <f t="shared" si="30"/>
        <v/>
      </c>
      <c r="Z89" s="13" t="str">
        <f t="shared" si="31"/>
        <v/>
      </c>
      <c r="AA89" s="13" t="str">
        <f t="shared" si="32"/>
        <v/>
      </c>
      <c r="AC89" s="13" t="str">
        <f t="shared" si="33"/>
        <v/>
      </c>
      <c r="AD89" s="13" t="str">
        <f t="shared" si="34"/>
        <v/>
      </c>
      <c r="AE89" s="13" t="str">
        <f t="shared" si="35"/>
        <v/>
      </c>
      <c r="AF89" s="42" t="str">
        <f t="shared" si="42"/>
        <v/>
      </c>
      <c r="AH89" s="46" t="str">
        <f t="shared" si="36"/>
        <v/>
      </c>
      <c r="AI89" s="53" t="str">
        <f t="shared" si="37"/>
        <v/>
      </c>
      <c r="AJ89" s="49" t="str">
        <f t="shared" si="38"/>
        <v/>
      </c>
      <c r="AK89" s="49" t="str">
        <f t="shared" si="39"/>
        <v/>
      </c>
      <c r="AM89" s="13" t="str">
        <f>IF($AI89="", "", COUNTIF($AI$10:$AI$1210, "&gt;"&amp;$AI89)+1+COUNTIF($AI$10:$AI89, $AI89)-1)</f>
        <v/>
      </c>
      <c r="AO89" s="13" t="str">
        <f t="shared" si="40"/>
        <v/>
      </c>
      <c r="AQ89" s="42" t="str">
        <f t="shared" si="41"/>
        <v/>
      </c>
    </row>
    <row r="90" spans="1:43" x14ac:dyDescent="0.25">
      <c r="A90" s="56"/>
      <c r="B90" s="157"/>
      <c r="C90" s="87"/>
      <c r="D90" s="86"/>
      <c r="E90" s="158"/>
      <c r="F90" s="159"/>
      <c r="G90" s="160"/>
      <c r="H90" s="161"/>
      <c r="I90" s="56"/>
      <c r="J90" s="13" t="str">
        <f t="shared" si="27"/>
        <v/>
      </c>
      <c r="K90" s="56"/>
      <c r="S90" s="13" t="str">
        <f t="shared" si="28"/>
        <v/>
      </c>
      <c r="U90" s="13" t="str">
        <f t="shared" si="29"/>
        <v/>
      </c>
      <c r="V90" s="13" t="str">
        <f t="shared" si="24"/>
        <v/>
      </c>
      <c r="W90" s="13" t="str">
        <f t="shared" si="25"/>
        <v/>
      </c>
      <c r="X90" s="13" t="str">
        <f t="shared" si="26"/>
        <v/>
      </c>
      <c r="Y90" s="13" t="str">
        <f t="shared" si="30"/>
        <v/>
      </c>
      <c r="Z90" s="13" t="str">
        <f t="shared" si="31"/>
        <v/>
      </c>
      <c r="AA90" s="13" t="str">
        <f t="shared" si="32"/>
        <v/>
      </c>
      <c r="AC90" s="13" t="str">
        <f t="shared" si="33"/>
        <v/>
      </c>
      <c r="AD90" s="13" t="str">
        <f t="shared" si="34"/>
        <v/>
      </c>
      <c r="AE90" s="13" t="str">
        <f t="shared" si="35"/>
        <v/>
      </c>
      <c r="AF90" s="42" t="str">
        <f t="shared" si="42"/>
        <v/>
      </c>
      <c r="AH90" s="46" t="str">
        <f t="shared" si="36"/>
        <v/>
      </c>
      <c r="AI90" s="53" t="str">
        <f t="shared" si="37"/>
        <v/>
      </c>
      <c r="AJ90" s="49" t="str">
        <f t="shared" si="38"/>
        <v/>
      </c>
      <c r="AK90" s="49" t="str">
        <f t="shared" si="39"/>
        <v/>
      </c>
      <c r="AM90" s="13" t="str">
        <f>IF($AI90="", "", COUNTIF($AI$10:$AI$1210, "&gt;"&amp;$AI90)+1+COUNTIF($AI$10:$AI90, $AI90)-1)</f>
        <v/>
      </c>
      <c r="AO90" s="13" t="str">
        <f t="shared" si="40"/>
        <v/>
      </c>
      <c r="AQ90" s="42" t="str">
        <f t="shared" si="41"/>
        <v/>
      </c>
    </row>
    <row r="91" spans="1:43" x14ac:dyDescent="0.25">
      <c r="A91" s="56"/>
      <c r="B91" s="157"/>
      <c r="C91" s="87"/>
      <c r="D91" s="86"/>
      <c r="E91" s="158"/>
      <c r="F91" s="159"/>
      <c r="G91" s="160"/>
      <c r="H91" s="161"/>
      <c r="I91" s="56"/>
      <c r="J91" s="13" t="str">
        <f t="shared" si="27"/>
        <v/>
      </c>
      <c r="K91" s="56"/>
      <c r="S91" s="13" t="str">
        <f t="shared" si="28"/>
        <v/>
      </c>
      <c r="U91" s="13" t="str">
        <f t="shared" si="29"/>
        <v/>
      </c>
      <c r="V91" s="13" t="str">
        <f t="shared" si="24"/>
        <v/>
      </c>
      <c r="W91" s="13" t="str">
        <f t="shared" si="25"/>
        <v/>
      </c>
      <c r="X91" s="13" t="str">
        <f t="shared" si="26"/>
        <v/>
      </c>
      <c r="Y91" s="13" t="str">
        <f t="shared" si="30"/>
        <v/>
      </c>
      <c r="Z91" s="13" t="str">
        <f t="shared" si="31"/>
        <v/>
      </c>
      <c r="AA91" s="13" t="str">
        <f t="shared" si="32"/>
        <v/>
      </c>
      <c r="AC91" s="13" t="str">
        <f t="shared" si="33"/>
        <v/>
      </c>
      <c r="AD91" s="13" t="str">
        <f t="shared" si="34"/>
        <v/>
      </c>
      <c r="AE91" s="13" t="str">
        <f t="shared" si="35"/>
        <v/>
      </c>
      <c r="AF91" s="42" t="str">
        <f t="shared" si="42"/>
        <v/>
      </c>
      <c r="AH91" s="46" t="str">
        <f t="shared" si="36"/>
        <v/>
      </c>
      <c r="AI91" s="53" t="str">
        <f t="shared" si="37"/>
        <v/>
      </c>
      <c r="AJ91" s="49" t="str">
        <f t="shared" si="38"/>
        <v/>
      </c>
      <c r="AK91" s="49" t="str">
        <f t="shared" si="39"/>
        <v/>
      </c>
      <c r="AM91" s="13" t="str">
        <f>IF($AI91="", "", COUNTIF($AI$10:$AI$1210, "&gt;"&amp;$AI91)+1+COUNTIF($AI$10:$AI91, $AI91)-1)</f>
        <v/>
      </c>
      <c r="AO91" s="13" t="str">
        <f t="shared" si="40"/>
        <v/>
      </c>
      <c r="AQ91" s="42" t="str">
        <f t="shared" si="41"/>
        <v/>
      </c>
    </row>
    <row r="92" spans="1:43" x14ac:dyDescent="0.25">
      <c r="A92" s="56"/>
      <c r="B92" s="157"/>
      <c r="C92" s="87"/>
      <c r="D92" s="86"/>
      <c r="E92" s="158"/>
      <c r="F92" s="159"/>
      <c r="G92" s="160"/>
      <c r="H92" s="161"/>
      <c r="I92" s="56"/>
      <c r="J92" s="13" t="str">
        <f t="shared" si="27"/>
        <v/>
      </c>
      <c r="K92" s="56"/>
      <c r="S92" s="13" t="str">
        <f t="shared" si="28"/>
        <v/>
      </c>
      <c r="U92" s="13" t="str">
        <f t="shared" si="29"/>
        <v/>
      </c>
      <c r="V92" s="13" t="str">
        <f t="shared" si="24"/>
        <v/>
      </c>
      <c r="W92" s="13" t="str">
        <f t="shared" si="25"/>
        <v/>
      </c>
      <c r="X92" s="13" t="str">
        <f t="shared" si="26"/>
        <v/>
      </c>
      <c r="Y92" s="13" t="str">
        <f t="shared" si="30"/>
        <v/>
      </c>
      <c r="Z92" s="13" t="str">
        <f t="shared" si="31"/>
        <v/>
      </c>
      <c r="AA92" s="13" t="str">
        <f t="shared" si="32"/>
        <v/>
      </c>
      <c r="AC92" s="13" t="str">
        <f t="shared" si="33"/>
        <v/>
      </c>
      <c r="AD92" s="13" t="str">
        <f t="shared" si="34"/>
        <v/>
      </c>
      <c r="AE92" s="13" t="str">
        <f t="shared" si="35"/>
        <v/>
      </c>
      <c r="AF92" s="42" t="str">
        <f t="shared" si="42"/>
        <v/>
      </c>
      <c r="AH92" s="46" t="str">
        <f t="shared" si="36"/>
        <v/>
      </c>
      <c r="AI92" s="53" t="str">
        <f t="shared" si="37"/>
        <v/>
      </c>
      <c r="AJ92" s="49" t="str">
        <f t="shared" si="38"/>
        <v/>
      </c>
      <c r="AK92" s="49" t="str">
        <f t="shared" si="39"/>
        <v/>
      </c>
      <c r="AM92" s="13" t="str">
        <f>IF($AI92="", "", COUNTIF($AI$10:$AI$1210, "&gt;"&amp;$AI92)+1+COUNTIF($AI$10:$AI92, $AI92)-1)</f>
        <v/>
      </c>
      <c r="AO92" s="13" t="str">
        <f t="shared" si="40"/>
        <v/>
      </c>
      <c r="AQ92" s="42" t="str">
        <f t="shared" si="41"/>
        <v/>
      </c>
    </row>
    <row r="93" spans="1:43" x14ac:dyDescent="0.25">
      <c r="A93" s="56"/>
      <c r="B93" s="157"/>
      <c r="C93" s="87"/>
      <c r="D93" s="86"/>
      <c r="E93" s="158"/>
      <c r="F93" s="159"/>
      <c r="G93" s="160"/>
      <c r="H93" s="161"/>
      <c r="I93" s="56"/>
      <c r="J93" s="13" t="str">
        <f t="shared" si="27"/>
        <v/>
      </c>
      <c r="K93" s="56"/>
      <c r="S93" s="13" t="str">
        <f t="shared" si="28"/>
        <v/>
      </c>
      <c r="U93" s="13" t="str">
        <f t="shared" si="29"/>
        <v/>
      </c>
      <c r="V93" s="13" t="str">
        <f t="shared" si="24"/>
        <v/>
      </c>
      <c r="W93" s="13" t="str">
        <f t="shared" si="25"/>
        <v/>
      </c>
      <c r="X93" s="13" t="str">
        <f t="shared" si="26"/>
        <v/>
      </c>
      <c r="Y93" s="13" t="str">
        <f t="shared" si="30"/>
        <v/>
      </c>
      <c r="Z93" s="13" t="str">
        <f t="shared" si="31"/>
        <v/>
      </c>
      <c r="AA93" s="13" t="str">
        <f t="shared" si="32"/>
        <v/>
      </c>
      <c r="AC93" s="13" t="str">
        <f t="shared" si="33"/>
        <v/>
      </c>
      <c r="AD93" s="13" t="str">
        <f t="shared" si="34"/>
        <v/>
      </c>
      <c r="AE93" s="13" t="str">
        <f t="shared" si="35"/>
        <v/>
      </c>
      <c r="AF93" s="42" t="str">
        <f t="shared" si="42"/>
        <v/>
      </c>
      <c r="AH93" s="46" t="str">
        <f t="shared" si="36"/>
        <v/>
      </c>
      <c r="AI93" s="53" t="str">
        <f t="shared" si="37"/>
        <v/>
      </c>
      <c r="AJ93" s="49" t="str">
        <f t="shared" si="38"/>
        <v/>
      </c>
      <c r="AK93" s="49" t="str">
        <f t="shared" si="39"/>
        <v/>
      </c>
      <c r="AM93" s="13" t="str">
        <f>IF($AI93="", "", COUNTIF($AI$10:$AI$1210, "&gt;"&amp;$AI93)+1+COUNTIF($AI$10:$AI93, $AI93)-1)</f>
        <v/>
      </c>
      <c r="AO93" s="13" t="str">
        <f t="shared" si="40"/>
        <v/>
      </c>
      <c r="AQ93" s="42" t="str">
        <f t="shared" si="41"/>
        <v/>
      </c>
    </row>
    <row r="94" spans="1:43" x14ac:dyDescent="0.25">
      <c r="A94" s="56"/>
      <c r="B94" s="157"/>
      <c r="C94" s="87"/>
      <c r="D94" s="86"/>
      <c r="E94" s="158"/>
      <c r="F94" s="159"/>
      <c r="G94" s="160"/>
      <c r="H94" s="161"/>
      <c r="I94" s="56"/>
      <c r="J94" s="13" t="str">
        <f t="shared" si="27"/>
        <v/>
      </c>
      <c r="K94" s="56"/>
      <c r="S94" s="13" t="str">
        <f t="shared" si="28"/>
        <v/>
      </c>
      <c r="U94" s="13" t="str">
        <f t="shared" si="29"/>
        <v/>
      </c>
      <c r="V94" s="13" t="str">
        <f t="shared" si="24"/>
        <v/>
      </c>
      <c r="W94" s="13" t="str">
        <f t="shared" si="25"/>
        <v/>
      </c>
      <c r="X94" s="13" t="str">
        <f t="shared" si="26"/>
        <v/>
      </c>
      <c r="Y94" s="13" t="str">
        <f t="shared" si="30"/>
        <v/>
      </c>
      <c r="Z94" s="13" t="str">
        <f t="shared" si="31"/>
        <v/>
      </c>
      <c r="AA94" s="13" t="str">
        <f t="shared" si="32"/>
        <v/>
      </c>
      <c r="AC94" s="13" t="str">
        <f t="shared" si="33"/>
        <v/>
      </c>
      <c r="AD94" s="13" t="str">
        <f t="shared" si="34"/>
        <v/>
      </c>
      <c r="AE94" s="13" t="str">
        <f t="shared" si="35"/>
        <v/>
      </c>
      <c r="AF94" s="42" t="str">
        <f t="shared" si="42"/>
        <v/>
      </c>
      <c r="AH94" s="46" t="str">
        <f t="shared" si="36"/>
        <v/>
      </c>
      <c r="AI94" s="53" t="str">
        <f t="shared" si="37"/>
        <v/>
      </c>
      <c r="AJ94" s="49" t="str">
        <f t="shared" si="38"/>
        <v/>
      </c>
      <c r="AK94" s="49" t="str">
        <f t="shared" si="39"/>
        <v/>
      </c>
      <c r="AM94" s="13" t="str">
        <f>IF($AI94="", "", COUNTIF($AI$10:$AI$1210, "&gt;"&amp;$AI94)+1+COUNTIF($AI$10:$AI94, $AI94)-1)</f>
        <v/>
      </c>
      <c r="AO94" s="13" t="str">
        <f t="shared" si="40"/>
        <v/>
      </c>
      <c r="AQ94" s="42" t="str">
        <f t="shared" si="41"/>
        <v/>
      </c>
    </row>
    <row r="95" spans="1:43" x14ac:dyDescent="0.25">
      <c r="A95" s="56"/>
      <c r="B95" s="157"/>
      <c r="C95" s="87"/>
      <c r="D95" s="86"/>
      <c r="E95" s="158"/>
      <c r="F95" s="159"/>
      <c r="G95" s="160"/>
      <c r="H95" s="161"/>
      <c r="I95" s="56"/>
      <c r="J95" s="13" t="str">
        <f t="shared" si="27"/>
        <v/>
      </c>
      <c r="K95" s="56"/>
      <c r="S95" s="13" t="str">
        <f t="shared" si="28"/>
        <v/>
      </c>
      <c r="U95" s="13" t="str">
        <f t="shared" si="29"/>
        <v/>
      </c>
      <c r="V95" s="13" t="str">
        <f t="shared" si="24"/>
        <v/>
      </c>
      <c r="W95" s="13" t="str">
        <f t="shared" si="25"/>
        <v/>
      </c>
      <c r="X95" s="13" t="str">
        <f t="shared" si="26"/>
        <v/>
      </c>
      <c r="Y95" s="13" t="str">
        <f t="shared" si="30"/>
        <v/>
      </c>
      <c r="Z95" s="13" t="str">
        <f t="shared" si="31"/>
        <v/>
      </c>
      <c r="AA95" s="13" t="str">
        <f t="shared" si="32"/>
        <v/>
      </c>
      <c r="AC95" s="13" t="str">
        <f t="shared" si="33"/>
        <v/>
      </c>
      <c r="AD95" s="13" t="str">
        <f t="shared" si="34"/>
        <v/>
      </c>
      <c r="AE95" s="13" t="str">
        <f t="shared" si="35"/>
        <v/>
      </c>
      <c r="AF95" s="42" t="str">
        <f t="shared" si="42"/>
        <v/>
      </c>
      <c r="AH95" s="46" t="str">
        <f t="shared" si="36"/>
        <v/>
      </c>
      <c r="AI95" s="53" t="str">
        <f t="shared" si="37"/>
        <v/>
      </c>
      <c r="AJ95" s="49" t="str">
        <f t="shared" si="38"/>
        <v/>
      </c>
      <c r="AK95" s="49" t="str">
        <f t="shared" si="39"/>
        <v/>
      </c>
      <c r="AM95" s="13" t="str">
        <f>IF($AI95="", "", COUNTIF($AI$10:$AI$1210, "&gt;"&amp;$AI95)+1+COUNTIF($AI$10:$AI95, $AI95)-1)</f>
        <v/>
      </c>
      <c r="AO95" s="13" t="str">
        <f t="shared" si="40"/>
        <v/>
      </c>
      <c r="AQ95" s="42" t="str">
        <f t="shared" si="41"/>
        <v/>
      </c>
    </row>
    <row r="96" spans="1:43" x14ac:dyDescent="0.25">
      <c r="A96" s="56"/>
      <c r="B96" s="157"/>
      <c r="C96" s="87"/>
      <c r="D96" s="86"/>
      <c r="E96" s="158"/>
      <c r="F96" s="159"/>
      <c r="G96" s="160"/>
      <c r="H96" s="161"/>
      <c r="I96" s="56"/>
      <c r="J96" s="13" t="str">
        <f t="shared" si="27"/>
        <v/>
      </c>
      <c r="K96" s="56"/>
      <c r="S96" s="13" t="str">
        <f t="shared" si="28"/>
        <v/>
      </c>
      <c r="U96" s="13" t="str">
        <f t="shared" si="29"/>
        <v/>
      </c>
      <c r="V96" s="13" t="str">
        <f t="shared" si="24"/>
        <v/>
      </c>
      <c r="W96" s="13" t="str">
        <f t="shared" si="25"/>
        <v/>
      </c>
      <c r="X96" s="13" t="str">
        <f t="shared" si="26"/>
        <v/>
      </c>
      <c r="Y96" s="13" t="str">
        <f t="shared" si="30"/>
        <v/>
      </c>
      <c r="Z96" s="13" t="str">
        <f t="shared" si="31"/>
        <v/>
      </c>
      <c r="AA96" s="13" t="str">
        <f t="shared" si="32"/>
        <v/>
      </c>
      <c r="AC96" s="13" t="str">
        <f t="shared" si="33"/>
        <v/>
      </c>
      <c r="AD96" s="13" t="str">
        <f t="shared" si="34"/>
        <v/>
      </c>
      <c r="AE96" s="13" t="str">
        <f t="shared" si="35"/>
        <v/>
      </c>
      <c r="AF96" s="42" t="str">
        <f t="shared" si="42"/>
        <v/>
      </c>
      <c r="AH96" s="46" t="str">
        <f t="shared" si="36"/>
        <v/>
      </c>
      <c r="AI96" s="53" t="str">
        <f t="shared" si="37"/>
        <v/>
      </c>
      <c r="AJ96" s="49" t="str">
        <f t="shared" si="38"/>
        <v/>
      </c>
      <c r="AK96" s="49" t="str">
        <f t="shared" si="39"/>
        <v/>
      </c>
      <c r="AM96" s="13" t="str">
        <f>IF($AI96="", "", COUNTIF($AI$10:$AI$1210, "&gt;"&amp;$AI96)+1+COUNTIF($AI$10:$AI96, $AI96)-1)</f>
        <v/>
      </c>
      <c r="AO96" s="13" t="str">
        <f t="shared" si="40"/>
        <v/>
      </c>
      <c r="AQ96" s="42" t="str">
        <f t="shared" si="41"/>
        <v/>
      </c>
    </row>
    <row r="97" spans="1:43" x14ac:dyDescent="0.25">
      <c r="A97" s="56"/>
      <c r="B97" s="157"/>
      <c r="C97" s="87"/>
      <c r="D97" s="86"/>
      <c r="E97" s="158"/>
      <c r="F97" s="159"/>
      <c r="G97" s="160"/>
      <c r="H97" s="161"/>
      <c r="I97" s="56"/>
      <c r="J97" s="13" t="str">
        <f t="shared" si="27"/>
        <v/>
      </c>
      <c r="K97" s="56"/>
      <c r="S97" s="13" t="str">
        <f t="shared" si="28"/>
        <v/>
      </c>
      <c r="U97" s="13" t="str">
        <f t="shared" si="29"/>
        <v/>
      </c>
      <c r="V97" s="13" t="str">
        <f t="shared" si="24"/>
        <v/>
      </c>
      <c r="W97" s="13" t="str">
        <f t="shared" si="25"/>
        <v/>
      </c>
      <c r="X97" s="13" t="str">
        <f t="shared" si="26"/>
        <v/>
      </c>
      <c r="Y97" s="13" t="str">
        <f t="shared" si="30"/>
        <v/>
      </c>
      <c r="Z97" s="13" t="str">
        <f t="shared" si="31"/>
        <v/>
      </c>
      <c r="AA97" s="13" t="str">
        <f t="shared" si="32"/>
        <v/>
      </c>
      <c r="AC97" s="13" t="str">
        <f t="shared" si="33"/>
        <v/>
      </c>
      <c r="AD97" s="13" t="str">
        <f t="shared" si="34"/>
        <v/>
      </c>
      <c r="AE97" s="13" t="str">
        <f t="shared" si="35"/>
        <v/>
      </c>
      <c r="AF97" s="42" t="str">
        <f t="shared" si="42"/>
        <v/>
      </c>
      <c r="AH97" s="46" t="str">
        <f t="shared" si="36"/>
        <v/>
      </c>
      <c r="AI97" s="53" t="str">
        <f t="shared" si="37"/>
        <v/>
      </c>
      <c r="AJ97" s="49" t="str">
        <f t="shared" si="38"/>
        <v/>
      </c>
      <c r="AK97" s="49" t="str">
        <f t="shared" si="39"/>
        <v/>
      </c>
      <c r="AM97" s="13" t="str">
        <f>IF($AI97="", "", COUNTIF($AI$10:$AI$1210, "&gt;"&amp;$AI97)+1+COUNTIF($AI$10:$AI97, $AI97)-1)</f>
        <v/>
      </c>
      <c r="AO97" s="13" t="str">
        <f t="shared" si="40"/>
        <v/>
      </c>
      <c r="AQ97" s="42" t="str">
        <f t="shared" si="41"/>
        <v/>
      </c>
    </row>
    <row r="98" spans="1:43" x14ac:dyDescent="0.25">
      <c r="A98" s="56"/>
      <c r="B98" s="157"/>
      <c r="C98" s="87"/>
      <c r="D98" s="86"/>
      <c r="E98" s="158"/>
      <c r="F98" s="159"/>
      <c r="G98" s="160"/>
      <c r="H98" s="161"/>
      <c r="I98" s="56"/>
      <c r="J98" s="13" t="str">
        <f t="shared" si="27"/>
        <v/>
      </c>
      <c r="K98" s="56"/>
      <c r="S98" s="13" t="str">
        <f t="shared" si="28"/>
        <v/>
      </c>
      <c r="U98" s="13" t="str">
        <f t="shared" si="29"/>
        <v/>
      </c>
      <c r="V98" s="13" t="str">
        <f t="shared" si="24"/>
        <v/>
      </c>
      <c r="W98" s="13" t="str">
        <f t="shared" si="25"/>
        <v/>
      </c>
      <c r="X98" s="13" t="str">
        <f t="shared" si="26"/>
        <v/>
      </c>
      <c r="Y98" s="13" t="str">
        <f t="shared" si="30"/>
        <v/>
      </c>
      <c r="Z98" s="13" t="str">
        <f t="shared" si="31"/>
        <v/>
      </c>
      <c r="AA98" s="13" t="str">
        <f t="shared" si="32"/>
        <v/>
      </c>
      <c r="AC98" s="13" t="str">
        <f t="shared" si="33"/>
        <v/>
      </c>
      <c r="AD98" s="13" t="str">
        <f t="shared" si="34"/>
        <v/>
      </c>
      <c r="AE98" s="13" t="str">
        <f t="shared" si="35"/>
        <v/>
      </c>
      <c r="AF98" s="42" t="str">
        <f t="shared" si="42"/>
        <v/>
      </c>
      <c r="AH98" s="46" t="str">
        <f t="shared" si="36"/>
        <v/>
      </c>
      <c r="AI98" s="53" t="str">
        <f t="shared" si="37"/>
        <v/>
      </c>
      <c r="AJ98" s="49" t="str">
        <f t="shared" si="38"/>
        <v/>
      </c>
      <c r="AK98" s="49" t="str">
        <f t="shared" si="39"/>
        <v/>
      </c>
      <c r="AM98" s="13" t="str">
        <f>IF($AI98="", "", COUNTIF($AI$10:$AI$1210, "&gt;"&amp;$AI98)+1+COUNTIF($AI$10:$AI98, $AI98)-1)</f>
        <v/>
      </c>
      <c r="AO98" s="13" t="str">
        <f t="shared" si="40"/>
        <v/>
      </c>
      <c r="AQ98" s="42" t="str">
        <f t="shared" si="41"/>
        <v/>
      </c>
    </row>
    <row r="99" spans="1:43" x14ac:dyDescent="0.25">
      <c r="A99" s="56"/>
      <c r="B99" s="157"/>
      <c r="C99" s="87"/>
      <c r="D99" s="86"/>
      <c r="E99" s="158"/>
      <c r="F99" s="159"/>
      <c r="G99" s="160"/>
      <c r="H99" s="161"/>
      <c r="I99" s="56"/>
      <c r="J99" s="13" t="str">
        <f t="shared" si="27"/>
        <v/>
      </c>
      <c r="K99" s="56"/>
      <c r="S99" s="13" t="str">
        <f t="shared" si="28"/>
        <v/>
      </c>
      <c r="U99" s="13" t="str">
        <f t="shared" si="29"/>
        <v/>
      </c>
      <c r="V99" s="13" t="str">
        <f t="shared" si="24"/>
        <v/>
      </c>
      <c r="W99" s="13" t="str">
        <f t="shared" si="25"/>
        <v/>
      </c>
      <c r="X99" s="13" t="str">
        <f t="shared" si="26"/>
        <v/>
      </c>
      <c r="Y99" s="13" t="str">
        <f t="shared" si="30"/>
        <v/>
      </c>
      <c r="Z99" s="13" t="str">
        <f t="shared" si="31"/>
        <v/>
      </c>
      <c r="AA99" s="13" t="str">
        <f t="shared" si="32"/>
        <v/>
      </c>
      <c r="AC99" s="13" t="str">
        <f t="shared" si="33"/>
        <v/>
      </c>
      <c r="AD99" s="13" t="str">
        <f t="shared" si="34"/>
        <v/>
      </c>
      <c r="AE99" s="13" t="str">
        <f t="shared" si="35"/>
        <v/>
      </c>
      <c r="AF99" s="42" t="str">
        <f t="shared" si="42"/>
        <v/>
      </c>
      <c r="AH99" s="46" t="str">
        <f t="shared" si="36"/>
        <v/>
      </c>
      <c r="AI99" s="53" t="str">
        <f t="shared" si="37"/>
        <v/>
      </c>
      <c r="AJ99" s="49" t="str">
        <f t="shared" si="38"/>
        <v/>
      </c>
      <c r="AK99" s="49" t="str">
        <f t="shared" si="39"/>
        <v/>
      </c>
      <c r="AM99" s="13" t="str">
        <f>IF($AI99="", "", COUNTIF($AI$10:$AI$1210, "&gt;"&amp;$AI99)+1+COUNTIF($AI$10:$AI99, $AI99)-1)</f>
        <v/>
      </c>
      <c r="AO99" s="13" t="str">
        <f t="shared" si="40"/>
        <v/>
      </c>
      <c r="AQ99" s="42" t="str">
        <f t="shared" si="41"/>
        <v/>
      </c>
    </row>
    <row r="100" spans="1:43" x14ac:dyDescent="0.25">
      <c r="A100" s="56"/>
      <c r="B100" s="157"/>
      <c r="C100" s="87"/>
      <c r="D100" s="86"/>
      <c r="E100" s="158"/>
      <c r="F100" s="159"/>
      <c r="G100" s="160"/>
      <c r="H100" s="161"/>
      <c r="I100" s="56"/>
      <c r="J100" s="13" t="str">
        <f t="shared" si="27"/>
        <v/>
      </c>
      <c r="K100" s="56"/>
      <c r="S100" s="13" t="str">
        <f t="shared" si="28"/>
        <v/>
      </c>
      <c r="U100" s="13" t="str">
        <f t="shared" si="29"/>
        <v/>
      </c>
      <c r="V100" s="13" t="str">
        <f t="shared" si="24"/>
        <v/>
      </c>
      <c r="W100" s="13" t="str">
        <f t="shared" si="25"/>
        <v/>
      </c>
      <c r="X100" s="13" t="str">
        <f t="shared" si="26"/>
        <v/>
      </c>
      <c r="Y100" s="13" t="str">
        <f t="shared" si="30"/>
        <v/>
      </c>
      <c r="Z100" s="13" t="str">
        <f t="shared" si="31"/>
        <v/>
      </c>
      <c r="AA100" s="13" t="str">
        <f t="shared" si="32"/>
        <v/>
      </c>
      <c r="AC100" s="13" t="str">
        <f t="shared" si="33"/>
        <v/>
      </c>
      <c r="AD100" s="13" t="str">
        <f t="shared" si="34"/>
        <v/>
      </c>
      <c r="AE100" s="13" t="str">
        <f t="shared" si="35"/>
        <v/>
      </c>
      <c r="AF100" s="42" t="str">
        <f t="shared" si="42"/>
        <v/>
      </c>
      <c r="AH100" s="46" t="str">
        <f t="shared" si="36"/>
        <v/>
      </c>
      <c r="AI100" s="53" t="str">
        <f t="shared" si="37"/>
        <v/>
      </c>
      <c r="AJ100" s="49" t="str">
        <f t="shared" si="38"/>
        <v/>
      </c>
      <c r="AK100" s="49" t="str">
        <f t="shared" si="39"/>
        <v/>
      </c>
      <c r="AM100" s="13" t="str">
        <f>IF($AI100="", "", COUNTIF($AI$10:$AI$1210, "&gt;"&amp;$AI100)+1+COUNTIF($AI$10:$AI100, $AI100)-1)</f>
        <v/>
      </c>
      <c r="AO100" s="13" t="str">
        <f t="shared" si="40"/>
        <v/>
      </c>
      <c r="AQ100" s="42" t="str">
        <f t="shared" si="41"/>
        <v/>
      </c>
    </row>
    <row r="101" spans="1:43" x14ac:dyDescent="0.25">
      <c r="A101" s="56"/>
      <c r="B101" s="157"/>
      <c r="C101" s="87"/>
      <c r="D101" s="86"/>
      <c r="E101" s="158"/>
      <c r="F101" s="159"/>
      <c r="G101" s="160"/>
      <c r="H101" s="161"/>
      <c r="I101" s="56"/>
      <c r="J101" s="13" t="str">
        <f t="shared" si="27"/>
        <v/>
      </c>
      <c r="K101" s="56"/>
      <c r="S101" s="13" t="str">
        <f t="shared" si="28"/>
        <v/>
      </c>
      <c r="U101" s="13" t="str">
        <f t="shared" si="29"/>
        <v/>
      </c>
      <c r="V101" s="13" t="str">
        <f t="shared" si="24"/>
        <v/>
      </c>
      <c r="W101" s="13" t="str">
        <f t="shared" si="25"/>
        <v/>
      </c>
      <c r="X101" s="13" t="str">
        <f t="shared" si="26"/>
        <v/>
      </c>
      <c r="Y101" s="13" t="str">
        <f t="shared" si="30"/>
        <v/>
      </c>
      <c r="Z101" s="13" t="str">
        <f t="shared" si="31"/>
        <v/>
      </c>
      <c r="AA101" s="13" t="str">
        <f t="shared" si="32"/>
        <v/>
      </c>
      <c r="AC101" s="13" t="str">
        <f t="shared" si="33"/>
        <v/>
      </c>
      <c r="AD101" s="13" t="str">
        <f t="shared" si="34"/>
        <v/>
      </c>
      <c r="AE101" s="13" t="str">
        <f t="shared" si="35"/>
        <v/>
      </c>
      <c r="AF101" s="42" t="str">
        <f t="shared" si="42"/>
        <v/>
      </c>
      <c r="AH101" s="46" t="str">
        <f t="shared" si="36"/>
        <v/>
      </c>
      <c r="AI101" s="53" t="str">
        <f t="shared" si="37"/>
        <v/>
      </c>
      <c r="AJ101" s="49" t="str">
        <f t="shared" si="38"/>
        <v/>
      </c>
      <c r="AK101" s="49" t="str">
        <f t="shared" si="39"/>
        <v/>
      </c>
      <c r="AM101" s="13" t="str">
        <f>IF($AI101="", "", COUNTIF($AI$10:$AI$1210, "&gt;"&amp;$AI101)+1+COUNTIF($AI$10:$AI101, $AI101)-1)</f>
        <v/>
      </c>
      <c r="AO101" s="13" t="str">
        <f t="shared" si="40"/>
        <v/>
      </c>
      <c r="AQ101" s="42" t="str">
        <f t="shared" si="41"/>
        <v/>
      </c>
    </row>
    <row r="102" spans="1:43" x14ac:dyDescent="0.25">
      <c r="A102" s="56"/>
      <c r="B102" s="157"/>
      <c r="C102" s="87"/>
      <c r="D102" s="86"/>
      <c r="E102" s="158"/>
      <c r="F102" s="159"/>
      <c r="G102" s="160"/>
      <c r="H102" s="161"/>
      <c r="I102" s="56"/>
      <c r="J102" s="13" t="str">
        <f t="shared" si="27"/>
        <v/>
      </c>
      <c r="K102" s="56"/>
      <c r="S102" s="13" t="str">
        <f t="shared" si="28"/>
        <v/>
      </c>
      <c r="U102" s="13" t="str">
        <f t="shared" si="29"/>
        <v/>
      </c>
      <c r="V102" s="13" t="str">
        <f t="shared" si="24"/>
        <v/>
      </c>
      <c r="W102" s="13" t="str">
        <f t="shared" si="25"/>
        <v/>
      </c>
      <c r="X102" s="13" t="str">
        <f t="shared" si="26"/>
        <v/>
      </c>
      <c r="Y102" s="13" t="str">
        <f t="shared" si="30"/>
        <v/>
      </c>
      <c r="Z102" s="13" t="str">
        <f t="shared" si="31"/>
        <v/>
      </c>
      <c r="AA102" s="13" t="str">
        <f t="shared" si="32"/>
        <v/>
      </c>
      <c r="AC102" s="13" t="str">
        <f t="shared" si="33"/>
        <v/>
      </c>
      <c r="AD102" s="13" t="str">
        <f t="shared" si="34"/>
        <v/>
      </c>
      <c r="AE102" s="13" t="str">
        <f t="shared" si="35"/>
        <v/>
      </c>
      <c r="AF102" s="42" t="str">
        <f t="shared" si="42"/>
        <v/>
      </c>
      <c r="AH102" s="46" t="str">
        <f t="shared" si="36"/>
        <v/>
      </c>
      <c r="AI102" s="53" t="str">
        <f t="shared" si="37"/>
        <v/>
      </c>
      <c r="AJ102" s="49" t="str">
        <f t="shared" si="38"/>
        <v/>
      </c>
      <c r="AK102" s="49" t="str">
        <f t="shared" si="39"/>
        <v/>
      </c>
      <c r="AM102" s="13" t="str">
        <f>IF($AI102="", "", COUNTIF($AI$10:$AI$1210, "&gt;"&amp;$AI102)+1+COUNTIF($AI$10:$AI102, $AI102)-1)</f>
        <v/>
      </c>
      <c r="AO102" s="13" t="str">
        <f t="shared" si="40"/>
        <v/>
      </c>
      <c r="AQ102" s="42" t="str">
        <f t="shared" si="41"/>
        <v/>
      </c>
    </row>
    <row r="103" spans="1:43" x14ac:dyDescent="0.25">
      <c r="A103" s="56"/>
      <c r="B103" s="157"/>
      <c r="C103" s="87"/>
      <c r="D103" s="86"/>
      <c r="E103" s="158"/>
      <c r="F103" s="159"/>
      <c r="G103" s="160"/>
      <c r="H103" s="161"/>
      <c r="I103" s="56"/>
      <c r="J103" s="13" t="str">
        <f t="shared" si="27"/>
        <v/>
      </c>
      <c r="K103" s="56"/>
      <c r="S103" s="13" t="str">
        <f t="shared" si="28"/>
        <v/>
      </c>
      <c r="U103" s="13" t="str">
        <f t="shared" si="29"/>
        <v/>
      </c>
      <c r="V103" s="13" t="str">
        <f t="shared" si="24"/>
        <v/>
      </c>
      <c r="W103" s="13" t="str">
        <f t="shared" si="25"/>
        <v/>
      </c>
      <c r="X103" s="13" t="str">
        <f t="shared" si="26"/>
        <v/>
      </c>
      <c r="Y103" s="13" t="str">
        <f t="shared" si="30"/>
        <v/>
      </c>
      <c r="Z103" s="13" t="str">
        <f t="shared" si="31"/>
        <v/>
      </c>
      <c r="AA103" s="13" t="str">
        <f t="shared" si="32"/>
        <v/>
      </c>
      <c r="AC103" s="13" t="str">
        <f t="shared" si="33"/>
        <v/>
      </c>
      <c r="AD103" s="13" t="str">
        <f t="shared" si="34"/>
        <v/>
      </c>
      <c r="AE103" s="13" t="str">
        <f t="shared" si="35"/>
        <v/>
      </c>
      <c r="AF103" s="42" t="str">
        <f t="shared" si="42"/>
        <v/>
      </c>
      <c r="AH103" s="46" t="str">
        <f t="shared" si="36"/>
        <v/>
      </c>
      <c r="AI103" s="53" t="str">
        <f t="shared" si="37"/>
        <v/>
      </c>
      <c r="AJ103" s="49" t="str">
        <f t="shared" si="38"/>
        <v/>
      </c>
      <c r="AK103" s="49" t="str">
        <f t="shared" si="39"/>
        <v/>
      </c>
      <c r="AM103" s="13" t="str">
        <f>IF($AI103="", "", COUNTIF($AI$10:$AI$1210, "&gt;"&amp;$AI103)+1+COUNTIF($AI$10:$AI103, $AI103)-1)</f>
        <v/>
      </c>
      <c r="AO103" s="13" t="str">
        <f t="shared" si="40"/>
        <v/>
      </c>
      <c r="AQ103" s="42" t="str">
        <f t="shared" si="41"/>
        <v/>
      </c>
    </row>
    <row r="104" spans="1:43" x14ac:dyDescent="0.25">
      <c r="A104" s="56"/>
      <c r="B104" s="157"/>
      <c r="C104" s="87"/>
      <c r="D104" s="86"/>
      <c r="E104" s="158"/>
      <c r="F104" s="159"/>
      <c r="G104" s="160"/>
      <c r="H104" s="161"/>
      <c r="I104" s="56"/>
      <c r="J104" s="13" t="str">
        <f t="shared" si="27"/>
        <v/>
      </c>
      <c r="K104" s="56"/>
      <c r="S104" s="13" t="str">
        <f t="shared" si="28"/>
        <v/>
      </c>
      <c r="U104" s="13" t="str">
        <f t="shared" si="29"/>
        <v/>
      </c>
      <c r="V104" s="13" t="str">
        <f t="shared" si="24"/>
        <v/>
      </c>
      <c r="W104" s="13" t="str">
        <f t="shared" si="25"/>
        <v/>
      </c>
      <c r="X104" s="13" t="str">
        <f t="shared" si="26"/>
        <v/>
      </c>
      <c r="Y104" s="13" t="str">
        <f t="shared" si="30"/>
        <v/>
      </c>
      <c r="Z104" s="13" t="str">
        <f t="shared" si="31"/>
        <v/>
      </c>
      <c r="AA104" s="13" t="str">
        <f t="shared" si="32"/>
        <v/>
      </c>
      <c r="AC104" s="13" t="str">
        <f t="shared" si="33"/>
        <v/>
      </c>
      <c r="AD104" s="13" t="str">
        <f t="shared" si="34"/>
        <v/>
      </c>
      <c r="AE104" s="13" t="str">
        <f t="shared" si="35"/>
        <v/>
      </c>
      <c r="AF104" s="42" t="str">
        <f t="shared" si="42"/>
        <v/>
      </c>
      <c r="AH104" s="46" t="str">
        <f t="shared" si="36"/>
        <v/>
      </c>
      <c r="AI104" s="53" t="str">
        <f t="shared" si="37"/>
        <v/>
      </c>
      <c r="AJ104" s="49" t="str">
        <f t="shared" si="38"/>
        <v/>
      </c>
      <c r="AK104" s="49" t="str">
        <f t="shared" si="39"/>
        <v/>
      </c>
      <c r="AM104" s="13" t="str">
        <f>IF($AI104="", "", COUNTIF($AI$10:$AI$1210, "&gt;"&amp;$AI104)+1+COUNTIF($AI$10:$AI104, $AI104)-1)</f>
        <v/>
      </c>
      <c r="AO104" s="13" t="str">
        <f t="shared" si="40"/>
        <v/>
      </c>
      <c r="AQ104" s="42" t="str">
        <f t="shared" si="41"/>
        <v/>
      </c>
    </row>
    <row r="105" spans="1:43" x14ac:dyDescent="0.25">
      <c r="A105" s="56"/>
      <c r="B105" s="157"/>
      <c r="C105" s="87"/>
      <c r="D105" s="86"/>
      <c r="E105" s="158"/>
      <c r="F105" s="159"/>
      <c r="G105" s="160"/>
      <c r="H105" s="161"/>
      <c r="I105" s="56"/>
      <c r="J105" s="13" t="str">
        <f t="shared" si="27"/>
        <v/>
      </c>
      <c r="K105" s="56"/>
      <c r="S105" s="13" t="str">
        <f t="shared" si="28"/>
        <v/>
      </c>
      <c r="U105" s="13" t="str">
        <f t="shared" si="29"/>
        <v/>
      </c>
      <c r="V105" s="13" t="str">
        <f t="shared" si="24"/>
        <v/>
      </c>
      <c r="W105" s="13" t="str">
        <f t="shared" si="25"/>
        <v/>
      </c>
      <c r="X105" s="13" t="str">
        <f t="shared" si="26"/>
        <v/>
      </c>
      <c r="Y105" s="13" t="str">
        <f t="shared" si="30"/>
        <v/>
      </c>
      <c r="Z105" s="13" t="str">
        <f t="shared" si="31"/>
        <v/>
      </c>
      <c r="AA105" s="13" t="str">
        <f t="shared" si="32"/>
        <v/>
      </c>
      <c r="AC105" s="13" t="str">
        <f t="shared" si="33"/>
        <v/>
      </c>
      <c r="AD105" s="13" t="str">
        <f t="shared" si="34"/>
        <v/>
      </c>
      <c r="AE105" s="13" t="str">
        <f t="shared" si="35"/>
        <v/>
      </c>
      <c r="AF105" s="42" t="str">
        <f t="shared" si="42"/>
        <v/>
      </c>
      <c r="AH105" s="46" t="str">
        <f t="shared" si="36"/>
        <v/>
      </c>
      <c r="AI105" s="53" t="str">
        <f t="shared" si="37"/>
        <v/>
      </c>
      <c r="AJ105" s="49" t="str">
        <f t="shared" si="38"/>
        <v/>
      </c>
      <c r="AK105" s="49" t="str">
        <f t="shared" si="39"/>
        <v/>
      </c>
      <c r="AM105" s="13" t="str">
        <f>IF($AI105="", "", COUNTIF($AI$10:$AI$1210, "&gt;"&amp;$AI105)+1+COUNTIF($AI$10:$AI105, $AI105)-1)</f>
        <v/>
      </c>
      <c r="AO105" s="13" t="str">
        <f t="shared" si="40"/>
        <v/>
      </c>
      <c r="AQ105" s="42" t="str">
        <f t="shared" si="41"/>
        <v/>
      </c>
    </row>
    <row r="106" spans="1:43" x14ac:dyDescent="0.25">
      <c r="A106" s="56"/>
      <c r="B106" s="157"/>
      <c r="C106" s="87"/>
      <c r="D106" s="86"/>
      <c r="E106" s="158"/>
      <c r="F106" s="159"/>
      <c r="G106" s="160"/>
      <c r="H106" s="161"/>
      <c r="I106" s="56"/>
      <c r="J106" s="13" t="str">
        <f t="shared" si="27"/>
        <v/>
      </c>
      <c r="K106" s="56"/>
      <c r="S106" s="13" t="str">
        <f t="shared" si="28"/>
        <v/>
      </c>
      <c r="U106" s="13" t="str">
        <f t="shared" si="29"/>
        <v/>
      </c>
      <c r="V106" s="13" t="str">
        <f t="shared" si="24"/>
        <v/>
      </c>
      <c r="W106" s="13" t="str">
        <f t="shared" si="25"/>
        <v/>
      </c>
      <c r="X106" s="13" t="str">
        <f t="shared" si="26"/>
        <v/>
      </c>
      <c r="Y106" s="13" t="str">
        <f t="shared" si="30"/>
        <v/>
      </c>
      <c r="Z106" s="13" t="str">
        <f t="shared" si="31"/>
        <v/>
      </c>
      <c r="AA106" s="13" t="str">
        <f t="shared" si="32"/>
        <v/>
      </c>
      <c r="AC106" s="13" t="str">
        <f t="shared" si="33"/>
        <v/>
      </c>
      <c r="AD106" s="13" t="str">
        <f t="shared" si="34"/>
        <v/>
      </c>
      <c r="AE106" s="13" t="str">
        <f t="shared" si="35"/>
        <v/>
      </c>
      <c r="AF106" s="42" t="str">
        <f t="shared" si="42"/>
        <v/>
      </c>
      <c r="AH106" s="46" t="str">
        <f t="shared" si="36"/>
        <v/>
      </c>
      <c r="AI106" s="53" t="str">
        <f t="shared" si="37"/>
        <v/>
      </c>
      <c r="AJ106" s="49" t="str">
        <f t="shared" si="38"/>
        <v/>
      </c>
      <c r="AK106" s="49" t="str">
        <f t="shared" si="39"/>
        <v/>
      </c>
      <c r="AM106" s="13" t="str">
        <f>IF($AI106="", "", COUNTIF($AI$10:$AI$1210, "&gt;"&amp;$AI106)+1+COUNTIF($AI$10:$AI106, $AI106)-1)</f>
        <v/>
      </c>
      <c r="AO106" s="13" t="str">
        <f t="shared" si="40"/>
        <v/>
      </c>
      <c r="AQ106" s="42" t="str">
        <f t="shared" si="41"/>
        <v/>
      </c>
    </row>
    <row r="107" spans="1:43" x14ac:dyDescent="0.25">
      <c r="A107" s="56"/>
      <c r="B107" s="157"/>
      <c r="C107" s="87"/>
      <c r="D107" s="86"/>
      <c r="E107" s="158"/>
      <c r="F107" s="159"/>
      <c r="G107" s="160"/>
      <c r="H107" s="161"/>
      <c r="I107" s="56"/>
      <c r="J107" s="13" t="str">
        <f t="shared" si="27"/>
        <v/>
      </c>
      <c r="K107" s="56"/>
      <c r="S107" s="13" t="str">
        <f t="shared" si="28"/>
        <v/>
      </c>
      <c r="U107" s="13" t="str">
        <f t="shared" si="29"/>
        <v/>
      </c>
      <c r="V107" s="13" t="str">
        <f t="shared" si="24"/>
        <v/>
      </c>
      <c r="W107" s="13" t="str">
        <f t="shared" si="25"/>
        <v/>
      </c>
      <c r="X107" s="13" t="str">
        <f t="shared" si="26"/>
        <v/>
      </c>
      <c r="Y107" s="13" t="str">
        <f t="shared" si="30"/>
        <v/>
      </c>
      <c r="Z107" s="13" t="str">
        <f t="shared" si="31"/>
        <v/>
      </c>
      <c r="AA107" s="13" t="str">
        <f t="shared" si="32"/>
        <v/>
      </c>
      <c r="AC107" s="13" t="str">
        <f t="shared" si="33"/>
        <v/>
      </c>
      <c r="AD107" s="13" t="str">
        <f t="shared" si="34"/>
        <v/>
      </c>
      <c r="AE107" s="13" t="str">
        <f t="shared" si="35"/>
        <v/>
      </c>
      <c r="AF107" s="42" t="str">
        <f t="shared" si="42"/>
        <v/>
      </c>
      <c r="AH107" s="46" t="str">
        <f t="shared" si="36"/>
        <v/>
      </c>
      <c r="AI107" s="53" t="str">
        <f t="shared" si="37"/>
        <v/>
      </c>
      <c r="AJ107" s="49" t="str">
        <f t="shared" si="38"/>
        <v/>
      </c>
      <c r="AK107" s="49" t="str">
        <f t="shared" si="39"/>
        <v/>
      </c>
      <c r="AM107" s="13" t="str">
        <f>IF($AI107="", "", COUNTIF($AI$10:$AI$1210, "&gt;"&amp;$AI107)+1+COUNTIF($AI$10:$AI107, $AI107)-1)</f>
        <v/>
      </c>
      <c r="AO107" s="13" t="str">
        <f t="shared" si="40"/>
        <v/>
      </c>
      <c r="AQ107" s="42" t="str">
        <f t="shared" si="41"/>
        <v/>
      </c>
    </row>
    <row r="108" spans="1:43" x14ac:dyDescent="0.25">
      <c r="A108" s="56"/>
      <c r="B108" s="157"/>
      <c r="C108" s="87"/>
      <c r="D108" s="86"/>
      <c r="E108" s="158"/>
      <c r="F108" s="159"/>
      <c r="G108" s="160"/>
      <c r="H108" s="161"/>
      <c r="I108" s="56"/>
      <c r="J108" s="13" t="str">
        <f t="shared" si="27"/>
        <v/>
      </c>
      <c r="K108" s="56"/>
      <c r="S108" s="13" t="str">
        <f t="shared" si="28"/>
        <v/>
      </c>
      <c r="U108" s="13" t="str">
        <f t="shared" si="29"/>
        <v/>
      </c>
      <c r="V108" s="13" t="str">
        <f t="shared" si="24"/>
        <v/>
      </c>
      <c r="W108" s="13" t="str">
        <f t="shared" si="25"/>
        <v/>
      </c>
      <c r="X108" s="13" t="str">
        <f t="shared" si="26"/>
        <v/>
      </c>
      <c r="Y108" s="13" t="str">
        <f t="shared" si="30"/>
        <v/>
      </c>
      <c r="Z108" s="13" t="str">
        <f t="shared" si="31"/>
        <v/>
      </c>
      <c r="AA108" s="13" t="str">
        <f t="shared" si="32"/>
        <v/>
      </c>
      <c r="AC108" s="13" t="str">
        <f t="shared" si="33"/>
        <v/>
      </c>
      <c r="AD108" s="13" t="str">
        <f t="shared" si="34"/>
        <v/>
      </c>
      <c r="AE108" s="13" t="str">
        <f t="shared" si="35"/>
        <v/>
      </c>
      <c r="AF108" s="42" t="str">
        <f t="shared" si="42"/>
        <v/>
      </c>
      <c r="AH108" s="46" t="str">
        <f t="shared" si="36"/>
        <v/>
      </c>
      <c r="AI108" s="53" t="str">
        <f t="shared" si="37"/>
        <v/>
      </c>
      <c r="AJ108" s="49" t="str">
        <f t="shared" si="38"/>
        <v/>
      </c>
      <c r="AK108" s="49" t="str">
        <f t="shared" si="39"/>
        <v/>
      </c>
      <c r="AM108" s="13" t="str">
        <f>IF($AI108="", "", COUNTIF($AI$10:$AI$1210, "&gt;"&amp;$AI108)+1+COUNTIF($AI$10:$AI108, $AI108)-1)</f>
        <v/>
      </c>
      <c r="AO108" s="13" t="str">
        <f t="shared" si="40"/>
        <v/>
      </c>
      <c r="AQ108" s="42" t="str">
        <f t="shared" si="41"/>
        <v/>
      </c>
    </row>
    <row r="109" spans="1:43" x14ac:dyDescent="0.25">
      <c r="A109" s="56"/>
      <c r="B109" s="157"/>
      <c r="C109" s="87"/>
      <c r="D109" s="86"/>
      <c r="E109" s="158"/>
      <c r="F109" s="159"/>
      <c r="G109" s="160"/>
      <c r="H109" s="161"/>
      <c r="I109" s="56"/>
      <c r="J109" s="13" t="str">
        <f t="shared" si="27"/>
        <v/>
      </c>
      <c r="K109" s="56"/>
      <c r="S109" s="13" t="str">
        <f t="shared" si="28"/>
        <v/>
      </c>
      <c r="U109" s="13" t="str">
        <f t="shared" si="29"/>
        <v/>
      </c>
      <c r="V109" s="13" t="str">
        <f t="shared" si="24"/>
        <v/>
      </c>
      <c r="W109" s="13" t="str">
        <f t="shared" si="25"/>
        <v/>
      </c>
      <c r="X109" s="13" t="str">
        <f t="shared" si="26"/>
        <v/>
      </c>
      <c r="Y109" s="13" t="str">
        <f t="shared" si="30"/>
        <v/>
      </c>
      <c r="Z109" s="13" t="str">
        <f t="shared" si="31"/>
        <v/>
      </c>
      <c r="AA109" s="13" t="str">
        <f t="shared" si="32"/>
        <v/>
      </c>
      <c r="AC109" s="13" t="str">
        <f t="shared" si="33"/>
        <v/>
      </c>
      <c r="AD109" s="13" t="str">
        <f t="shared" si="34"/>
        <v/>
      </c>
      <c r="AE109" s="13" t="str">
        <f t="shared" si="35"/>
        <v/>
      </c>
      <c r="AF109" s="42" t="str">
        <f t="shared" si="42"/>
        <v/>
      </c>
      <c r="AH109" s="46" t="str">
        <f t="shared" si="36"/>
        <v/>
      </c>
      <c r="AI109" s="53" t="str">
        <f t="shared" si="37"/>
        <v/>
      </c>
      <c r="AJ109" s="49" t="str">
        <f t="shared" si="38"/>
        <v/>
      </c>
      <c r="AK109" s="49" t="str">
        <f t="shared" si="39"/>
        <v/>
      </c>
      <c r="AM109" s="13" t="str">
        <f>IF($AI109="", "", COUNTIF($AI$10:$AI$1210, "&gt;"&amp;$AI109)+1+COUNTIF($AI$10:$AI109, $AI109)-1)</f>
        <v/>
      </c>
      <c r="AO109" s="13" t="str">
        <f t="shared" si="40"/>
        <v/>
      </c>
      <c r="AQ109" s="42" t="str">
        <f t="shared" si="41"/>
        <v/>
      </c>
    </row>
    <row r="110" spans="1:43" x14ac:dyDescent="0.25">
      <c r="A110" s="56"/>
      <c r="B110" s="157"/>
      <c r="C110" s="87"/>
      <c r="D110" s="86"/>
      <c r="E110" s="158"/>
      <c r="F110" s="159"/>
      <c r="G110" s="160"/>
      <c r="H110" s="161"/>
      <c r="I110" s="56"/>
      <c r="J110" s="13" t="str">
        <f t="shared" si="27"/>
        <v/>
      </c>
      <c r="K110" s="56"/>
      <c r="S110" s="13" t="str">
        <f t="shared" si="28"/>
        <v/>
      </c>
      <c r="U110" s="13" t="str">
        <f t="shared" si="29"/>
        <v/>
      </c>
      <c r="V110" s="13" t="str">
        <f t="shared" si="24"/>
        <v/>
      </c>
      <c r="W110" s="13" t="str">
        <f t="shared" si="25"/>
        <v/>
      </c>
      <c r="X110" s="13" t="str">
        <f t="shared" si="26"/>
        <v/>
      </c>
      <c r="Y110" s="13" t="str">
        <f t="shared" si="30"/>
        <v/>
      </c>
      <c r="Z110" s="13" t="str">
        <f t="shared" si="31"/>
        <v/>
      </c>
      <c r="AA110" s="13" t="str">
        <f t="shared" si="32"/>
        <v/>
      </c>
      <c r="AC110" s="13" t="str">
        <f t="shared" si="33"/>
        <v/>
      </c>
      <c r="AD110" s="13" t="str">
        <f t="shared" si="34"/>
        <v/>
      </c>
      <c r="AE110" s="13" t="str">
        <f t="shared" si="35"/>
        <v/>
      </c>
      <c r="AF110" s="42" t="str">
        <f t="shared" si="42"/>
        <v/>
      </c>
      <c r="AH110" s="46" t="str">
        <f t="shared" si="36"/>
        <v/>
      </c>
      <c r="AI110" s="53" t="str">
        <f t="shared" si="37"/>
        <v/>
      </c>
      <c r="AJ110" s="49" t="str">
        <f t="shared" si="38"/>
        <v/>
      </c>
      <c r="AK110" s="49" t="str">
        <f t="shared" si="39"/>
        <v/>
      </c>
      <c r="AM110" s="13" t="str">
        <f>IF($AI110="", "", COUNTIF($AI$10:$AI$1210, "&gt;"&amp;$AI110)+1+COUNTIF($AI$10:$AI110, $AI110)-1)</f>
        <v/>
      </c>
      <c r="AO110" s="13" t="str">
        <f t="shared" si="40"/>
        <v/>
      </c>
      <c r="AQ110" s="42" t="str">
        <f t="shared" si="41"/>
        <v/>
      </c>
    </row>
    <row r="111" spans="1:43" x14ac:dyDescent="0.25">
      <c r="A111" s="56"/>
      <c r="B111" s="157"/>
      <c r="C111" s="87"/>
      <c r="D111" s="86"/>
      <c r="E111" s="158"/>
      <c r="F111" s="159"/>
      <c r="G111" s="160"/>
      <c r="H111" s="161"/>
      <c r="I111" s="56"/>
      <c r="J111" s="13" t="str">
        <f t="shared" si="27"/>
        <v/>
      </c>
      <c r="K111" s="56"/>
      <c r="S111" s="13" t="str">
        <f t="shared" si="28"/>
        <v/>
      </c>
      <c r="U111" s="13" t="str">
        <f t="shared" si="29"/>
        <v/>
      </c>
      <c r="V111" s="13" t="str">
        <f t="shared" si="24"/>
        <v/>
      </c>
      <c r="W111" s="13" t="str">
        <f t="shared" si="25"/>
        <v/>
      </c>
      <c r="X111" s="13" t="str">
        <f t="shared" si="26"/>
        <v/>
      </c>
      <c r="Y111" s="13" t="str">
        <f t="shared" si="30"/>
        <v/>
      </c>
      <c r="Z111" s="13" t="str">
        <f t="shared" si="31"/>
        <v/>
      </c>
      <c r="AA111" s="13" t="str">
        <f t="shared" si="32"/>
        <v/>
      </c>
      <c r="AC111" s="13" t="str">
        <f t="shared" si="33"/>
        <v/>
      </c>
      <c r="AD111" s="13" t="str">
        <f t="shared" si="34"/>
        <v/>
      </c>
      <c r="AE111" s="13" t="str">
        <f t="shared" si="35"/>
        <v/>
      </c>
      <c r="AF111" s="42" t="str">
        <f t="shared" si="42"/>
        <v/>
      </c>
      <c r="AH111" s="46" t="str">
        <f t="shared" si="36"/>
        <v/>
      </c>
      <c r="AI111" s="53" t="str">
        <f t="shared" si="37"/>
        <v/>
      </c>
      <c r="AJ111" s="49" t="str">
        <f t="shared" si="38"/>
        <v/>
      </c>
      <c r="AK111" s="49" t="str">
        <f t="shared" si="39"/>
        <v/>
      </c>
      <c r="AM111" s="13" t="str">
        <f>IF($AI111="", "", COUNTIF($AI$10:$AI$1210, "&gt;"&amp;$AI111)+1+COUNTIF($AI$10:$AI111, $AI111)-1)</f>
        <v/>
      </c>
      <c r="AO111" s="13" t="str">
        <f t="shared" si="40"/>
        <v/>
      </c>
      <c r="AQ111" s="42" t="str">
        <f t="shared" si="41"/>
        <v/>
      </c>
    </row>
    <row r="112" spans="1:43" x14ac:dyDescent="0.25">
      <c r="A112" s="56"/>
      <c r="B112" s="157"/>
      <c r="C112" s="87"/>
      <c r="D112" s="86"/>
      <c r="E112" s="158"/>
      <c r="F112" s="159"/>
      <c r="G112" s="160"/>
      <c r="H112" s="161"/>
      <c r="I112" s="56"/>
      <c r="J112" s="13" t="str">
        <f t="shared" si="27"/>
        <v/>
      </c>
      <c r="K112" s="56"/>
      <c r="S112" s="13" t="str">
        <f t="shared" si="28"/>
        <v/>
      </c>
      <c r="U112" s="13" t="str">
        <f t="shared" si="29"/>
        <v/>
      </c>
      <c r="V112" s="13" t="str">
        <f t="shared" si="24"/>
        <v/>
      </c>
      <c r="W112" s="13" t="str">
        <f t="shared" si="25"/>
        <v/>
      </c>
      <c r="X112" s="13" t="str">
        <f t="shared" si="26"/>
        <v/>
      </c>
      <c r="Y112" s="13" t="str">
        <f t="shared" si="30"/>
        <v/>
      </c>
      <c r="Z112" s="13" t="str">
        <f t="shared" si="31"/>
        <v/>
      </c>
      <c r="AA112" s="13" t="str">
        <f t="shared" si="32"/>
        <v/>
      </c>
      <c r="AC112" s="13" t="str">
        <f t="shared" si="33"/>
        <v/>
      </c>
      <c r="AD112" s="13" t="str">
        <f t="shared" si="34"/>
        <v/>
      </c>
      <c r="AE112" s="13" t="str">
        <f t="shared" si="35"/>
        <v/>
      </c>
      <c r="AF112" s="42" t="str">
        <f t="shared" si="42"/>
        <v/>
      </c>
      <c r="AH112" s="46" t="str">
        <f t="shared" si="36"/>
        <v/>
      </c>
      <c r="AI112" s="53" t="str">
        <f t="shared" si="37"/>
        <v/>
      </c>
      <c r="AJ112" s="49" t="str">
        <f t="shared" si="38"/>
        <v/>
      </c>
      <c r="AK112" s="49" t="str">
        <f t="shared" si="39"/>
        <v/>
      </c>
      <c r="AM112" s="13" t="str">
        <f>IF($AI112="", "", COUNTIF($AI$10:$AI$1210, "&gt;"&amp;$AI112)+1+COUNTIF($AI$10:$AI112, $AI112)-1)</f>
        <v/>
      </c>
      <c r="AO112" s="13" t="str">
        <f t="shared" si="40"/>
        <v/>
      </c>
      <c r="AQ112" s="42" t="str">
        <f t="shared" si="41"/>
        <v/>
      </c>
    </row>
    <row r="113" spans="1:43" x14ac:dyDescent="0.25">
      <c r="A113" s="56"/>
      <c r="B113" s="157"/>
      <c r="C113" s="87"/>
      <c r="D113" s="86"/>
      <c r="E113" s="158"/>
      <c r="F113" s="159"/>
      <c r="G113" s="160"/>
      <c r="H113" s="161"/>
      <c r="I113" s="56"/>
      <c r="J113" s="13" t="str">
        <f t="shared" si="27"/>
        <v/>
      </c>
      <c r="K113" s="56"/>
      <c r="S113" s="13" t="str">
        <f t="shared" si="28"/>
        <v/>
      </c>
      <c r="U113" s="13" t="str">
        <f t="shared" si="29"/>
        <v/>
      </c>
      <c r="V113" s="13" t="str">
        <f t="shared" si="24"/>
        <v/>
      </c>
      <c r="W113" s="13" t="str">
        <f t="shared" si="25"/>
        <v/>
      </c>
      <c r="X113" s="13" t="str">
        <f t="shared" si="26"/>
        <v/>
      </c>
      <c r="Y113" s="13" t="str">
        <f t="shared" si="30"/>
        <v/>
      </c>
      <c r="Z113" s="13" t="str">
        <f t="shared" si="31"/>
        <v/>
      </c>
      <c r="AA113" s="13" t="str">
        <f t="shared" si="32"/>
        <v/>
      </c>
      <c r="AC113" s="13" t="str">
        <f t="shared" si="33"/>
        <v/>
      </c>
      <c r="AD113" s="13" t="str">
        <f t="shared" si="34"/>
        <v/>
      </c>
      <c r="AE113" s="13" t="str">
        <f t="shared" si="35"/>
        <v/>
      </c>
      <c r="AF113" s="42" t="str">
        <f t="shared" si="42"/>
        <v/>
      </c>
      <c r="AH113" s="46" t="str">
        <f t="shared" si="36"/>
        <v/>
      </c>
      <c r="AI113" s="53" t="str">
        <f t="shared" si="37"/>
        <v/>
      </c>
      <c r="AJ113" s="49" t="str">
        <f t="shared" si="38"/>
        <v/>
      </c>
      <c r="AK113" s="49" t="str">
        <f t="shared" si="39"/>
        <v/>
      </c>
      <c r="AM113" s="13" t="str">
        <f>IF($AI113="", "", COUNTIF($AI$10:$AI$1210, "&gt;"&amp;$AI113)+1+COUNTIF($AI$10:$AI113, $AI113)-1)</f>
        <v/>
      </c>
      <c r="AO113" s="13" t="str">
        <f t="shared" si="40"/>
        <v/>
      </c>
      <c r="AQ113" s="42" t="str">
        <f t="shared" si="41"/>
        <v/>
      </c>
    </row>
    <row r="114" spans="1:43" x14ac:dyDescent="0.25">
      <c r="A114" s="56"/>
      <c r="B114" s="157"/>
      <c r="C114" s="87"/>
      <c r="D114" s="86"/>
      <c r="E114" s="158"/>
      <c r="F114" s="159"/>
      <c r="G114" s="160"/>
      <c r="H114" s="161"/>
      <c r="I114" s="56"/>
      <c r="J114" s="13" t="str">
        <f t="shared" si="27"/>
        <v/>
      </c>
      <c r="K114" s="56"/>
      <c r="S114" s="13" t="str">
        <f t="shared" si="28"/>
        <v/>
      </c>
      <c r="U114" s="13" t="str">
        <f t="shared" si="29"/>
        <v/>
      </c>
      <c r="V114" s="13" t="str">
        <f t="shared" si="24"/>
        <v/>
      </c>
      <c r="W114" s="13" t="str">
        <f t="shared" si="25"/>
        <v/>
      </c>
      <c r="X114" s="13" t="str">
        <f t="shared" si="26"/>
        <v/>
      </c>
      <c r="Y114" s="13" t="str">
        <f t="shared" si="30"/>
        <v/>
      </c>
      <c r="Z114" s="13" t="str">
        <f t="shared" si="31"/>
        <v/>
      </c>
      <c r="AA114" s="13" t="str">
        <f t="shared" si="32"/>
        <v/>
      </c>
      <c r="AC114" s="13" t="str">
        <f t="shared" si="33"/>
        <v/>
      </c>
      <c r="AD114" s="13" t="str">
        <f t="shared" si="34"/>
        <v/>
      </c>
      <c r="AE114" s="13" t="str">
        <f t="shared" si="35"/>
        <v/>
      </c>
      <c r="AF114" s="42" t="str">
        <f t="shared" si="42"/>
        <v/>
      </c>
      <c r="AH114" s="46" t="str">
        <f t="shared" si="36"/>
        <v/>
      </c>
      <c r="AI114" s="53" t="str">
        <f t="shared" si="37"/>
        <v/>
      </c>
      <c r="AJ114" s="49" t="str">
        <f t="shared" si="38"/>
        <v/>
      </c>
      <c r="AK114" s="49" t="str">
        <f t="shared" si="39"/>
        <v/>
      </c>
      <c r="AM114" s="13" t="str">
        <f>IF($AI114="", "", COUNTIF($AI$10:$AI$1210, "&gt;"&amp;$AI114)+1+COUNTIF($AI$10:$AI114, $AI114)-1)</f>
        <v/>
      </c>
      <c r="AO114" s="13" t="str">
        <f t="shared" si="40"/>
        <v/>
      </c>
      <c r="AQ114" s="42" t="str">
        <f t="shared" si="41"/>
        <v/>
      </c>
    </row>
    <row r="115" spans="1:43" x14ac:dyDescent="0.25">
      <c r="A115" s="56"/>
      <c r="B115" s="157"/>
      <c r="C115" s="87"/>
      <c r="D115" s="86"/>
      <c r="E115" s="158"/>
      <c r="F115" s="159"/>
      <c r="G115" s="160"/>
      <c r="H115" s="161"/>
      <c r="I115" s="56"/>
      <c r="J115" s="13" t="str">
        <f t="shared" si="27"/>
        <v/>
      </c>
      <c r="K115" s="56"/>
      <c r="S115" s="13" t="str">
        <f t="shared" si="28"/>
        <v/>
      </c>
      <c r="U115" s="13" t="str">
        <f t="shared" si="29"/>
        <v/>
      </c>
      <c r="V115" s="13" t="str">
        <f t="shared" si="24"/>
        <v/>
      </c>
      <c r="W115" s="13" t="str">
        <f t="shared" si="25"/>
        <v/>
      </c>
      <c r="X115" s="13" t="str">
        <f t="shared" si="26"/>
        <v/>
      </c>
      <c r="Y115" s="13" t="str">
        <f t="shared" si="30"/>
        <v/>
      </c>
      <c r="Z115" s="13" t="str">
        <f t="shared" si="31"/>
        <v/>
      </c>
      <c r="AA115" s="13" t="str">
        <f t="shared" si="32"/>
        <v/>
      </c>
      <c r="AC115" s="13" t="str">
        <f t="shared" si="33"/>
        <v/>
      </c>
      <c r="AD115" s="13" t="str">
        <f t="shared" si="34"/>
        <v/>
      </c>
      <c r="AE115" s="13" t="str">
        <f t="shared" si="35"/>
        <v/>
      </c>
      <c r="AF115" s="42" t="str">
        <f t="shared" si="42"/>
        <v/>
      </c>
      <c r="AH115" s="46" t="str">
        <f t="shared" si="36"/>
        <v/>
      </c>
      <c r="AI115" s="53" t="str">
        <f t="shared" si="37"/>
        <v/>
      </c>
      <c r="AJ115" s="49" t="str">
        <f t="shared" si="38"/>
        <v/>
      </c>
      <c r="AK115" s="49" t="str">
        <f t="shared" si="39"/>
        <v/>
      </c>
      <c r="AM115" s="13" t="str">
        <f>IF($AI115="", "", COUNTIF($AI$10:$AI$1210, "&gt;"&amp;$AI115)+1+COUNTIF($AI$10:$AI115, $AI115)-1)</f>
        <v/>
      </c>
      <c r="AO115" s="13" t="str">
        <f t="shared" si="40"/>
        <v/>
      </c>
      <c r="AQ115" s="42" t="str">
        <f t="shared" si="41"/>
        <v/>
      </c>
    </row>
    <row r="116" spans="1:43" x14ac:dyDescent="0.25">
      <c r="A116" s="56"/>
      <c r="B116" s="157"/>
      <c r="C116" s="87"/>
      <c r="D116" s="86"/>
      <c r="E116" s="158"/>
      <c r="F116" s="159"/>
      <c r="G116" s="160"/>
      <c r="H116" s="161"/>
      <c r="I116" s="56"/>
      <c r="J116" s="13" t="str">
        <f t="shared" si="27"/>
        <v/>
      </c>
      <c r="K116" s="56"/>
      <c r="S116" s="13" t="str">
        <f t="shared" si="28"/>
        <v/>
      </c>
      <c r="U116" s="13" t="str">
        <f t="shared" si="29"/>
        <v/>
      </c>
      <c r="V116" s="13" t="str">
        <f t="shared" si="24"/>
        <v/>
      </c>
      <c r="W116" s="13" t="str">
        <f t="shared" si="25"/>
        <v/>
      </c>
      <c r="X116" s="13" t="str">
        <f t="shared" si="26"/>
        <v/>
      </c>
      <c r="Y116" s="13" t="str">
        <f t="shared" si="30"/>
        <v/>
      </c>
      <c r="Z116" s="13" t="str">
        <f t="shared" si="31"/>
        <v/>
      </c>
      <c r="AA116" s="13" t="str">
        <f t="shared" si="32"/>
        <v/>
      </c>
      <c r="AC116" s="13" t="str">
        <f t="shared" si="33"/>
        <v/>
      </c>
      <c r="AD116" s="13" t="str">
        <f t="shared" si="34"/>
        <v/>
      </c>
      <c r="AE116" s="13" t="str">
        <f t="shared" si="35"/>
        <v/>
      </c>
      <c r="AF116" s="42" t="str">
        <f t="shared" si="42"/>
        <v/>
      </c>
      <c r="AH116" s="46" t="str">
        <f t="shared" si="36"/>
        <v/>
      </c>
      <c r="AI116" s="53" t="str">
        <f t="shared" si="37"/>
        <v/>
      </c>
      <c r="AJ116" s="49" t="str">
        <f t="shared" si="38"/>
        <v/>
      </c>
      <c r="AK116" s="49" t="str">
        <f t="shared" si="39"/>
        <v/>
      </c>
      <c r="AM116" s="13" t="str">
        <f>IF($AI116="", "", COUNTIF($AI$10:$AI$1210, "&gt;"&amp;$AI116)+1+COUNTIF($AI$10:$AI116, $AI116)-1)</f>
        <v/>
      </c>
      <c r="AO116" s="13" t="str">
        <f t="shared" si="40"/>
        <v/>
      </c>
      <c r="AQ116" s="42" t="str">
        <f t="shared" si="41"/>
        <v/>
      </c>
    </row>
    <row r="117" spans="1:43" x14ac:dyDescent="0.25">
      <c r="A117" s="56"/>
      <c r="B117" s="157"/>
      <c r="C117" s="87"/>
      <c r="D117" s="86"/>
      <c r="E117" s="158"/>
      <c r="F117" s="159"/>
      <c r="G117" s="160"/>
      <c r="H117" s="161"/>
      <c r="I117" s="56"/>
      <c r="J117" s="13" t="str">
        <f t="shared" si="27"/>
        <v/>
      </c>
      <c r="K117" s="56"/>
      <c r="S117" s="13" t="str">
        <f t="shared" si="28"/>
        <v/>
      </c>
      <c r="U117" s="13" t="str">
        <f t="shared" si="29"/>
        <v/>
      </c>
      <c r="V117" s="13" t="str">
        <f t="shared" si="24"/>
        <v/>
      </c>
      <c r="W117" s="13" t="str">
        <f t="shared" si="25"/>
        <v/>
      </c>
      <c r="X117" s="13" t="str">
        <f t="shared" si="26"/>
        <v/>
      </c>
      <c r="Y117" s="13" t="str">
        <f t="shared" si="30"/>
        <v/>
      </c>
      <c r="Z117" s="13" t="str">
        <f t="shared" si="31"/>
        <v/>
      </c>
      <c r="AA117" s="13" t="str">
        <f t="shared" si="32"/>
        <v/>
      </c>
      <c r="AC117" s="13" t="str">
        <f t="shared" si="33"/>
        <v/>
      </c>
      <c r="AD117" s="13" t="str">
        <f t="shared" si="34"/>
        <v/>
      </c>
      <c r="AE117" s="13" t="str">
        <f t="shared" si="35"/>
        <v/>
      </c>
      <c r="AF117" s="42" t="str">
        <f t="shared" si="42"/>
        <v/>
      </c>
      <c r="AH117" s="46" t="str">
        <f t="shared" si="36"/>
        <v/>
      </c>
      <c r="AI117" s="53" t="str">
        <f t="shared" si="37"/>
        <v/>
      </c>
      <c r="AJ117" s="49" t="str">
        <f t="shared" si="38"/>
        <v/>
      </c>
      <c r="AK117" s="49" t="str">
        <f t="shared" si="39"/>
        <v/>
      </c>
      <c r="AM117" s="13" t="str">
        <f>IF($AI117="", "", COUNTIF($AI$10:$AI$1210, "&gt;"&amp;$AI117)+1+COUNTIF($AI$10:$AI117, $AI117)-1)</f>
        <v/>
      </c>
      <c r="AO117" s="13" t="str">
        <f t="shared" si="40"/>
        <v/>
      </c>
      <c r="AQ117" s="42" t="str">
        <f t="shared" si="41"/>
        <v/>
      </c>
    </row>
    <row r="118" spans="1:43" x14ac:dyDescent="0.25">
      <c r="A118" s="56"/>
      <c r="B118" s="157"/>
      <c r="C118" s="87"/>
      <c r="D118" s="86"/>
      <c r="E118" s="158"/>
      <c r="F118" s="159"/>
      <c r="G118" s="160"/>
      <c r="H118" s="161"/>
      <c r="I118" s="56"/>
      <c r="J118" s="13" t="str">
        <f t="shared" si="27"/>
        <v/>
      </c>
      <c r="K118" s="56"/>
      <c r="S118" s="13" t="str">
        <f t="shared" si="28"/>
        <v/>
      </c>
      <c r="U118" s="13" t="str">
        <f t="shared" si="29"/>
        <v/>
      </c>
      <c r="V118" s="13" t="str">
        <f t="shared" si="24"/>
        <v/>
      </c>
      <c r="W118" s="13" t="str">
        <f t="shared" si="25"/>
        <v/>
      </c>
      <c r="X118" s="13" t="str">
        <f t="shared" si="26"/>
        <v/>
      </c>
      <c r="Y118" s="13" t="str">
        <f t="shared" si="30"/>
        <v/>
      </c>
      <c r="Z118" s="13" t="str">
        <f t="shared" si="31"/>
        <v/>
      </c>
      <c r="AA118" s="13" t="str">
        <f t="shared" si="32"/>
        <v/>
      </c>
      <c r="AC118" s="13" t="str">
        <f t="shared" si="33"/>
        <v/>
      </c>
      <c r="AD118" s="13" t="str">
        <f t="shared" si="34"/>
        <v/>
      </c>
      <c r="AE118" s="13" t="str">
        <f t="shared" si="35"/>
        <v/>
      </c>
      <c r="AF118" s="42" t="str">
        <f t="shared" si="42"/>
        <v/>
      </c>
      <c r="AH118" s="46" t="str">
        <f t="shared" si="36"/>
        <v/>
      </c>
      <c r="AI118" s="53" t="str">
        <f t="shared" si="37"/>
        <v/>
      </c>
      <c r="AJ118" s="49" t="str">
        <f t="shared" si="38"/>
        <v/>
      </c>
      <c r="AK118" s="49" t="str">
        <f t="shared" si="39"/>
        <v/>
      </c>
      <c r="AM118" s="13" t="str">
        <f>IF($AI118="", "", COUNTIF($AI$10:$AI$1210, "&gt;"&amp;$AI118)+1+COUNTIF($AI$10:$AI118, $AI118)-1)</f>
        <v/>
      </c>
      <c r="AO118" s="13" t="str">
        <f t="shared" si="40"/>
        <v/>
      </c>
      <c r="AQ118" s="42" t="str">
        <f t="shared" si="41"/>
        <v/>
      </c>
    </row>
    <row r="119" spans="1:43" x14ac:dyDescent="0.25">
      <c r="A119" s="56"/>
      <c r="B119" s="157"/>
      <c r="C119" s="87"/>
      <c r="D119" s="86"/>
      <c r="E119" s="158"/>
      <c r="F119" s="159"/>
      <c r="G119" s="160"/>
      <c r="H119" s="161"/>
      <c r="I119" s="56"/>
      <c r="J119" s="13" t="str">
        <f t="shared" si="27"/>
        <v/>
      </c>
      <c r="K119" s="56"/>
      <c r="S119" s="13" t="str">
        <f t="shared" si="28"/>
        <v/>
      </c>
      <c r="U119" s="13" t="str">
        <f t="shared" si="29"/>
        <v/>
      </c>
      <c r="V119" s="13" t="str">
        <f t="shared" si="24"/>
        <v/>
      </c>
      <c r="W119" s="13" t="str">
        <f t="shared" si="25"/>
        <v/>
      </c>
      <c r="X119" s="13" t="str">
        <f t="shared" si="26"/>
        <v/>
      </c>
      <c r="Y119" s="13" t="str">
        <f t="shared" si="30"/>
        <v/>
      </c>
      <c r="Z119" s="13" t="str">
        <f t="shared" si="31"/>
        <v/>
      </c>
      <c r="AA119" s="13" t="str">
        <f t="shared" si="32"/>
        <v/>
      </c>
      <c r="AC119" s="13" t="str">
        <f t="shared" si="33"/>
        <v/>
      </c>
      <c r="AD119" s="13" t="str">
        <f t="shared" si="34"/>
        <v/>
      </c>
      <c r="AE119" s="13" t="str">
        <f t="shared" si="35"/>
        <v/>
      </c>
      <c r="AF119" s="42" t="str">
        <f t="shared" si="42"/>
        <v/>
      </c>
      <c r="AH119" s="46" t="str">
        <f t="shared" si="36"/>
        <v/>
      </c>
      <c r="AI119" s="53" t="str">
        <f t="shared" si="37"/>
        <v/>
      </c>
      <c r="AJ119" s="49" t="str">
        <f t="shared" si="38"/>
        <v/>
      </c>
      <c r="AK119" s="49" t="str">
        <f t="shared" si="39"/>
        <v/>
      </c>
      <c r="AM119" s="13" t="str">
        <f>IF($AI119="", "", COUNTIF($AI$10:$AI$1210, "&gt;"&amp;$AI119)+1+COUNTIF($AI$10:$AI119, $AI119)-1)</f>
        <v/>
      </c>
      <c r="AO119" s="13" t="str">
        <f t="shared" si="40"/>
        <v/>
      </c>
      <c r="AQ119" s="42" t="str">
        <f t="shared" si="41"/>
        <v/>
      </c>
    </row>
    <row r="120" spans="1:43" x14ac:dyDescent="0.25">
      <c r="A120" s="56"/>
      <c r="B120" s="157"/>
      <c r="C120" s="87"/>
      <c r="D120" s="86"/>
      <c r="E120" s="158"/>
      <c r="F120" s="159"/>
      <c r="G120" s="160"/>
      <c r="H120" s="161"/>
      <c r="I120" s="56"/>
      <c r="J120" s="13" t="str">
        <f t="shared" si="27"/>
        <v/>
      </c>
      <c r="K120" s="56"/>
      <c r="S120" s="13" t="str">
        <f t="shared" si="28"/>
        <v/>
      </c>
      <c r="U120" s="13" t="str">
        <f t="shared" si="29"/>
        <v/>
      </c>
      <c r="V120" s="13" t="str">
        <f t="shared" si="24"/>
        <v/>
      </c>
      <c r="W120" s="13" t="str">
        <f t="shared" si="25"/>
        <v/>
      </c>
      <c r="X120" s="13" t="str">
        <f t="shared" si="26"/>
        <v/>
      </c>
      <c r="Y120" s="13" t="str">
        <f t="shared" si="30"/>
        <v/>
      </c>
      <c r="Z120" s="13" t="str">
        <f t="shared" si="31"/>
        <v/>
      </c>
      <c r="AA120" s="13" t="str">
        <f t="shared" si="32"/>
        <v/>
      </c>
      <c r="AC120" s="13" t="str">
        <f t="shared" si="33"/>
        <v/>
      </c>
      <c r="AD120" s="13" t="str">
        <f t="shared" si="34"/>
        <v/>
      </c>
      <c r="AE120" s="13" t="str">
        <f t="shared" si="35"/>
        <v/>
      </c>
      <c r="AF120" s="42" t="str">
        <f t="shared" si="42"/>
        <v/>
      </c>
      <c r="AH120" s="46" t="str">
        <f t="shared" si="36"/>
        <v/>
      </c>
      <c r="AI120" s="53" t="str">
        <f t="shared" si="37"/>
        <v/>
      </c>
      <c r="AJ120" s="49" t="str">
        <f t="shared" si="38"/>
        <v/>
      </c>
      <c r="AK120" s="49" t="str">
        <f t="shared" si="39"/>
        <v/>
      </c>
      <c r="AM120" s="13" t="str">
        <f>IF($AI120="", "", COUNTIF($AI$10:$AI$1210, "&gt;"&amp;$AI120)+1+COUNTIF($AI$10:$AI120, $AI120)-1)</f>
        <v/>
      </c>
      <c r="AO120" s="13" t="str">
        <f t="shared" si="40"/>
        <v/>
      </c>
      <c r="AQ120" s="42" t="str">
        <f t="shared" si="41"/>
        <v/>
      </c>
    </row>
    <row r="121" spans="1:43" x14ac:dyDescent="0.25">
      <c r="A121" s="56"/>
      <c r="B121" s="157"/>
      <c r="C121" s="87"/>
      <c r="D121" s="86"/>
      <c r="E121" s="158"/>
      <c r="F121" s="159"/>
      <c r="G121" s="160"/>
      <c r="H121" s="161"/>
      <c r="I121" s="56"/>
      <c r="J121" s="13" t="str">
        <f t="shared" si="27"/>
        <v/>
      </c>
      <c r="K121" s="56"/>
      <c r="S121" s="13" t="str">
        <f t="shared" si="28"/>
        <v/>
      </c>
      <c r="U121" s="13" t="str">
        <f t="shared" si="29"/>
        <v/>
      </c>
      <c r="V121" s="13" t="str">
        <f t="shared" si="24"/>
        <v/>
      </c>
      <c r="W121" s="13" t="str">
        <f t="shared" si="25"/>
        <v/>
      </c>
      <c r="X121" s="13" t="str">
        <f t="shared" si="26"/>
        <v/>
      </c>
      <c r="Y121" s="13" t="str">
        <f t="shared" si="30"/>
        <v/>
      </c>
      <c r="Z121" s="13" t="str">
        <f t="shared" si="31"/>
        <v/>
      </c>
      <c r="AA121" s="13" t="str">
        <f t="shared" si="32"/>
        <v/>
      </c>
      <c r="AC121" s="13" t="str">
        <f t="shared" si="33"/>
        <v/>
      </c>
      <c r="AD121" s="13" t="str">
        <f t="shared" si="34"/>
        <v/>
      </c>
      <c r="AE121" s="13" t="str">
        <f t="shared" si="35"/>
        <v/>
      </c>
      <c r="AF121" s="42" t="str">
        <f t="shared" si="42"/>
        <v/>
      </c>
      <c r="AH121" s="46" t="str">
        <f t="shared" si="36"/>
        <v/>
      </c>
      <c r="AI121" s="53" t="str">
        <f t="shared" si="37"/>
        <v/>
      </c>
      <c r="AJ121" s="49" t="str">
        <f t="shared" si="38"/>
        <v/>
      </c>
      <c r="AK121" s="49" t="str">
        <f t="shared" si="39"/>
        <v/>
      </c>
      <c r="AM121" s="13" t="str">
        <f>IF($AI121="", "", COUNTIF($AI$10:$AI$1210, "&gt;"&amp;$AI121)+1+COUNTIF($AI$10:$AI121, $AI121)-1)</f>
        <v/>
      </c>
      <c r="AO121" s="13" t="str">
        <f t="shared" si="40"/>
        <v/>
      </c>
      <c r="AQ121" s="42" t="str">
        <f t="shared" si="41"/>
        <v/>
      </c>
    </row>
    <row r="122" spans="1:43" x14ac:dyDescent="0.25">
      <c r="A122" s="56"/>
      <c r="B122" s="157"/>
      <c r="C122" s="87"/>
      <c r="D122" s="86"/>
      <c r="E122" s="158"/>
      <c r="F122" s="159"/>
      <c r="G122" s="160"/>
      <c r="H122" s="161"/>
      <c r="I122" s="56"/>
      <c r="J122" s="13" t="str">
        <f t="shared" si="27"/>
        <v/>
      </c>
      <c r="K122" s="56"/>
      <c r="S122" s="13" t="str">
        <f t="shared" si="28"/>
        <v/>
      </c>
      <c r="U122" s="13" t="str">
        <f t="shared" si="29"/>
        <v/>
      </c>
      <c r="V122" s="13" t="str">
        <f t="shared" si="24"/>
        <v/>
      </c>
      <c r="W122" s="13" t="str">
        <f t="shared" si="25"/>
        <v/>
      </c>
      <c r="X122" s="13" t="str">
        <f t="shared" si="26"/>
        <v/>
      </c>
      <c r="Y122" s="13" t="str">
        <f t="shared" si="30"/>
        <v/>
      </c>
      <c r="Z122" s="13" t="str">
        <f t="shared" si="31"/>
        <v/>
      </c>
      <c r="AA122" s="13" t="str">
        <f t="shared" si="32"/>
        <v/>
      </c>
      <c r="AC122" s="13" t="str">
        <f t="shared" si="33"/>
        <v/>
      </c>
      <c r="AD122" s="13" t="str">
        <f t="shared" si="34"/>
        <v/>
      </c>
      <c r="AE122" s="13" t="str">
        <f t="shared" si="35"/>
        <v/>
      </c>
      <c r="AF122" s="42" t="str">
        <f t="shared" si="42"/>
        <v/>
      </c>
      <c r="AH122" s="46" t="str">
        <f t="shared" si="36"/>
        <v/>
      </c>
      <c r="AI122" s="53" t="str">
        <f t="shared" si="37"/>
        <v/>
      </c>
      <c r="AJ122" s="49" t="str">
        <f t="shared" si="38"/>
        <v/>
      </c>
      <c r="AK122" s="49" t="str">
        <f t="shared" si="39"/>
        <v/>
      </c>
      <c r="AM122" s="13" t="str">
        <f>IF($AI122="", "", COUNTIF($AI$10:$AI$1210, "&gt;"&amp;$AI122)+1+COUNTIF($AI$10:$AI122, $AI122)-1)</f>
        <v/>
      </c>
      <c r="AO122" s="13" t="str">
        <f t="shared" si="40"/>
        <v/>
      </c>
      <c r="AQ122" s="42" t="str">
        <f t="shared" si="41"/>
        <v/>
      </c>
    </row>
    <row r="123" spans="1:43" x14ac:dyDescent="0.25">
      <c r="A123" s="56"/>
      <c r="B123" s="157"/>
      <c r="C123" s="87"/>
      <c r="D123" s="86"/>
      <c r="E123" s="158"/>
      <c r="F123" s="159"/>
      <c r="G123" s="160"/>
      <c r="H123" s="161"/>
      <c r="I123" s="56"/>
      <c r="J123" s="13" t="str">
        <f t="shared" si="27"/>
        <v/>
      </c>
      <c r="K123" s="56"/>
      <c r="S123" s="13" t="str">
        <f t="shared" si="28"/>
        <v/>
      </c>
      <c r="U123" s="13" t="str">
        <f t="shared" si="29"/>
        <v/>
      </c>
      <c r="V123" s="13" t="str">
        <f t="shared" si="24"/>
        <v/>
      </c>
      <c r="W123" s="13" t="str">
        <f t="shared" si="25"/>
        <v/>
      </c>
      <c r="X123" s="13" t="str">
        <f t="shared" si="26"/>
        <v/>
      </c>
      <c r="Y123" s="13" t="str">
        <f t="shared" si="30"/>
        <v/>
      </c>
      <c r="Z123" s="13" t="str">
        <f t="shared" si="31"/>
        <v/>
      </c>
      <c r="AA123" s="13" t="str">
        <f t="shared" si="32"/>
        <v/>
      </c>
      <c r="AC123" s="13" t="str">
        <f t="shared" si="33"/>
        <v/>
      </c>
      <c r="AD123" s="13" t="str">
        <f t="shared" si="34"/>
        <v/>
      </c>
      <c r="AE123" s="13" t="str">
        <f t="shared" si="35"/>
        <v/>
      </c>
      <c r="AF123" s="42" t="str">
        <f t="shared" si="42"/>
        <v/>
      </c>
      <c r="AH123" s="46" t="str">
        <f t="shared" si="36"/>
        <v/>
      </c>
      <c r="AI123" s="53" t="str">
        <f t="shared" si="37"/>
        <v/>
      </c>
      <c r="AJ123" s="49" t="str">
        <f t="shared" si="38"/>
        <v/>
      </c>
      <c r="AK123" s="49" t="str">
        <f t="shared" si="39"/>
        <v/>
      </c>
      <c r="AM123" s="13" t="str">
        <f>IF($AI123="", "", COUNTIF($AI$10:$AI$1210, "&gt;"&amp;$AI123)+1+COUNTIF($AI$10:$AI123, $AI123)-1)</f>
        <v/>
      </c>
      <c r="AO123" s="13" t="str">
        <f t="shared" si="40"/>
        <v/>
      </c>
      <c r="AQ123" s="42" t="str">
        <f t="shared" si="41"/>
        <v/>
      </c>
    </row>
    <row r="124" spans="1:43" x14ac:dyDescent="0.25">
      <c r="A124" s="56"/>
      <c r="B124" s="157"/>
      <c r="C124" s="87"/>
      <c r="D124" s="86"/>
      <c r="E124" s="158"/>
      <c r="F124" s="159"/>
      <c r="G124" s="160"/>
      <c r="H124" s="161"/>
      <c r="I124" s="56"/>
      <c r="J124" s="13" t="str">
        <f t="shared" si="27"/>
        <v/>
      </c>
      <c r="K124" s="56"/>
      <c r="S124" s="13" t="str">
        <f t="shared" si="28"/>
        <v/>
      </c>
      <c r="U124" s="13" t="str">
        <f t="shared" si="29"/>
        <v/>
      </c>
      <c r="V124" s="13" t="str">
        <f t="shared" si="24"/>
        <v/>
      </c>
      <c r="W124" s="13" t="str">
        <f t="shared" si="25"/>
        <v/>
      </c>
      <c r="X124" s="13" t="str">
        <f t="shared" si="26"/>
        <v/>
      </c>
      <c r="Y124" s="13" t="str">
        <f t="shared" si="30"/>
        <v/>
      </c>
      <c r="Z124" s="13" t="str">
        <f t="shared" si="31"/>
        <v/>
      </c>
      <c r="AA124" s="13" t="str">
        <f t="shared" si="32"/>
        <v/>
      </c>
      <c r="AC124" s="13" t="str">
        <f t="shared" si="33"/>
        <v/>
      </c>
      <c r="AD124" s="13" t="str">
        <f t="shared" si="34"/>
        <v/>
      </c>
      <c r="AE124" s="13" t="str">
        <f t="shared" si="35"/>
        <v/>
      </c>
      <c r="AF124" s="42" t="str">
        <f t="shared" si="42"/>
        <v/>
      </c>
      <c r="AH124" s="46" t="str">
        <f t="shared" si="36"/>
        <v/>
      </c>
      <c r="AI124" s="53" t="str">
        <f t="shared" si="37"/>
        <v/>
      </c>
      <c r="AJ124" s="49" t="str">
        <f t="shared" si="38"/>
        <v/>
      </c>
      <c r="AK124" s="49" t="str">
        <f t="shared" si="39"/>
        <v/>
      </c>
      <c r="AM124" s="13" t="str">
        <f>IF($AI124="", "", COUNTIF($AI$10:$AI$1210, "&gt;"&amp;$AI124)+1+COUNTIF($AI$10:$AI124, $AI124)-1)</f>
        <v/>
      </c>
      <c r="AO124" s="13" t="str">
        <f t="shared" si="40"/>
        <v/>
      </c>
      <c r="AQ124" s="42" t="str">
        <f t="shared" si="41"/>
        <v/>
      </c>
    </row>
    <row r="125" spans="1:43" x14ac:dyDescent="0.25">
      <c r="A125" s="56"/>
      <c r="B125" s="157"/>
      <c r="C125" s="87"/>
      <c r="D125" s="86"/>
      <c r="E125" s="158"/>
      <c r="F125" s="159"/>
      <c r="G125" s="160"/>
      <c r="H125" s="161"/>
      <c r="I125" s="56"/>
      <c r="J125" s="13" t="str">
        <f t="shared" si="27"/>
        <v/>
      </c>
      <c r="K125" s="56"/>
      <c r="S125" s="13" t="str">
        <f t="shared" si="28"/>
        <v/>
      </c>
      <c r="U125" s="13" t="str">
        <f t="shared" si="29"/>
        <v/>
      </c>
      <c r="V125" s="13" t="str">
        <f t="shared" si="24"/>
        <v/>
      </c>
      <c r="W125" s="13" t="str">
        <f t="shared" si="25"/>
        <v/>
      </c>
      <c r="X125" s="13" t="str">
        <f t="shared" si="26"/>
        <v/>
      </c>
      <c r="Y125" s="13" t="str">
        <f t="shared" si="30"/>
        <v/>
      </c>
      <c r="Z125" s="13" t="str">
        <f t="shared" si="31"/>
        <v/>
      </c>
      <c r="AA125" s="13" t="str">
        <f t="shared" si="32"/>
        <v/>
      </c>
      <c r="AC125" s="13" t="str">
        <f t="shared" si="33"/>
        <v/>
      </c>
      <c r="AD125" s="13" t="str">
        <f t="shared" si="34"/>
        <v/>
      </c>
      <c r="AE125" s="13" t="str">
        <f t="shared" si="35"/>
        <v/>
      </c>
      <c r="AF125" s="42" t="str">
        <f t="shared" si="42"/>
        <v/>
      </c>
      <c r="AH125" s="46" t="str">
        <f t="shared" si="36"/>
        <v/>
      </c>
      <c r="AI125" s="53" t="str">
        <f t="shared" si="37"/>
        <v/>
      </c>
      <c r="AJ125" s="49" t="str">
        <f t="shared" si="38"/>
        <v/>
      </c>
      <c r="AK125" s="49" t="str">
        <f t="shared" si="39"/>
        <v/>
      </c>
      <c r="AM125" s="13" t="str">
        <f>IF($AI125="", "", COUNTIF($AI$10:$AI$1210, "&gt;"&amp;$AI125)+1+COUNTIF($AI$10:$AI125, $AI125)-1)</f>
        <v/>
      </c>
      <c r="AO125" s="13" t="str">
        <f t="shared" si="40"/>
        <v/>
      </c>
      <c r="AQ125" s="42" t="str">
        <f t="shared" si="41"/>
        <v/>
      </c>
    </row>
    <row r="126" spans="1:43" x14ac:dyDescent="0.25">
      <c r="A126" s="56"/>
      <c r="B126" s="157"/>
      <c r="C126" s="87"/>
      <c r="D126" s="86"/>
      <c r="E126" s="158"/>
      <c r="F126" s="159"/>
      <c r="G126" s="160"/>
      <c r="H126" s="161"/>
      <c r="I126" s="56"/>
      <c r="J126" s="13" t="str">
        <f t="shared" si="27"/>
        <v/>
      </c>
      <c r="K126" s="56"/>
      <c r="S126" s="13" t="str">
        <f t="shared" si="28"/>
        <v/>
      </c>
      <c r="U126" s="13" t="str">
        <f t="shared" si="29"/>
        <v/>
      </c>
      <c r="V126" s="13" t="str">
        <f t="shared" si="24"/>
        <v/>
      </c>
      <c r="W126" s="13" t="str">
        <f t="shared" si="25"/>
        <v/>
      </c>
      <c r="X126" s="13" t="str">
        <f t="shared" si="26"/>
        <v/>
      </c>
      <c r="Y126" s="13" t="str">
        <f t="shared" si="30"/>
        <v/>
      </c>
      <c r="Z126" s="13" t="str">
        <f t="shared" si="31"/>
        <v/>
      </c>
      <c r="AA126" s="13" t="str">
        <f t="shared" si="32"/>
        <v/>
      </c>
      <c r="AC126" s="13" t="str">
        <f t="shared" si="33"/>
        <v/>
      </c>
      <c r="AD126" s="13" t="str">
        <f t="shared" si="34"/>
        <v/>
      </c>
      <c r="AE126" s="13" t="str">
        <f t="shared" si="35"/>
        <v/>
      </c>
      <c r="AF126" s="42" t="str">
        <f t="shared" si="42"/>
        <v/>
      </c>
      <c r="AH126" s="46" t="str">
        <f t="shared" si="36"/>
        <v/>
      </c>
      <c r="AI126" s="53" t="str">
        <f t="shared" si="37"/>
        <v/>
      </c>
      <c r="AJ126" s="49" t="str">
        <f t="shared" si="38"/>
        <v/>
      </c>
      <c r="AK126" s="49" t="str">
        <f t="shared" si="39"/>
        <v/>
      </c>
      <c r="AM126" s="13" t="str">
        <f>IF($AI126="", "", COUNTIF($AI$10:$AI$1210, "&gt;"&amp;$AI126)+1+COUNTIF($AI$10:$AI126, $AI126)-1)</f>
        <v/>
      </c>
      <c r="AO126" s="13" t="str">
        <f t="shared" si="40"/>
        <v/>
      </c>
      <c r="AQ126" s="42" t="str">
        <f t="shared" si="41"/>
        <v/>
      </c>
    </row>
    <row r="127" spans="1:43" x14ac:dyDescent="0.25">
      <c r="A127" s="56"/>
      <c r="B127" s="157"/>
      <c r="C127" s="87"/>
      <c r="D127" s="86"/>
      <c r="E127" s="158"/>
      <c r="F127" s="159"/>
      <c r="G127" s="160"/>
      <c r="H127" s="161"/>
      <c r="I127" s="56"/>
      <c r="J127" s="13" t="str">
        <f t="shared" si="27"/>
        <v/>
      </c>
      <c r="K127" s="56"/>
      <c r="S127" s="13" t="str">
        <f t="shared" si="28"/>
        <v/>
      </c>
      <c r="U127" s="13" t="str">
        <f t="shared" si="29"/>
        <v/>
      </c>
      <c r="V127" s="13" t="str">
        <f t="shared" si="24"/>
        <v/>
      </c>
      <c r="W127" s="13" t="str">
        <f t="shared" si="25"/>
        <v/>
      </c>
      <c r="X127" s="13" t="str">
        <f t="shared" si="26"/>
        <v/>
      </c>
      <c r="Y127" s="13" t="str">
        <f t="shared" si="30"/>
        <v/>
      </c>
      <c r="Z127" s="13" t="str">
        <f t="shared" si="31"/>
        <v/>
      </c>
      <c r="AA127" s="13" t="str">
        <f t="shared" si="32"/>
        <v/>
      </c>
      <c r="AC127" s="13" t="str">
        <f t="shared" si="33"/>
        <v/>
      </c>
      <c r="AD127" s="13" t="str">
        <f t="shared" si="34"/>
        <v/>
      </c>
      <c r="AE127" s="13" t="str">
        <f t="shared" si="35"/>
        <v/>
      </c>
      <c r="AF127" s="42" t="str">
        <f t="shared" si="42"/>
        <v/>
      </c>
      <c r="AH127" s="46" t="str">
        <f t="shared" si="36"/>
        <v/>
      </c>
      <c r="AI127" s="53" t="str">
        <f t="shared" si="37"/>
        <v/>
      </c>
      <c r="AJ127" s="49" t="str">
        <f t="shared" si="38"/>
        <v/>
      </c>
      <c r="AK127" s="49" t="str">
        <f t="shared" si="39"/>
        <v/>
      </c>
      <c r="AM127" s="13" t="str">
        <f>IF($AI127="", "", COUNTIF($AI$10:$AI$1210, "&gt;"&amp;$AI127)+1+COUNTIF($AI$10:$AI127, $AI127)-1)</f>
        <v/>
      </c>
      <c r="AO127" s="13" t="str">
        <f t="shared" si="40"/>
        <v/>
      </c>
      <c r="AQ127" s="42" t="str">
        <f t="shared" si="41"/>
        <v/>
      </c>
    </row>
    <row r="128" spans="1:43" x14ac:dyDescent="0.25">
      <c r="A128" s="56"/>
      <c r="B128" s="157"/>
      <c r="C128" s="87"/>
      <c r="D128" s="86"/>
      <c r="E128" s="158"/>
      <c r="F128" s="159"/>
      <c r="G128" s="160"/>
      <c r="H128" s="161"/>
      <c r="I128" s="56"/>
      <c r="J128" s="13" t="str">
        <f t="shared" si="27"/>
        <v/>
      </c>
      <c r="K128" s="56"/>
      <c r="S128" s="13" t="str">
        <f t="shared" si="28"/>
        <v/>
      </c>
      <c r="U128" s="13" t="str">
        <f t="shared" si="29"/>
        <v/>
      </c>
      <c r="V128" s="13" t="str">
        <f t="shared" si="24"/>
        <v/>
      </c>
      <c r="W128" s="13" t="str">
        <f t="shared" si="25"/>
        <v/>
      </c>
      <c r="X128" s="13" t="str">
        <f t="shared" si="26"/>
        <v/>
      </c>
      <c r="Y128" s="13" t="str">
        <f t="shared" si="30"/>
        <v/>
      </c>
      <c r="Z128" s="13" t="str">
        <f t="shared" si="31"/>
        <v/>
      </c>
      <c r="AA128" s="13" t="str">
        <f t="shared" si="32"/>
        <v/>
      </c>
      <c r="AC128" s="13" t="str">
        <f t="shared" si="33"/>
        <v/>
      </c>
      <c r="AD128" s="13" t="str">
        <f t="shared" si="34"/>
        <v/>
      </c>
      <c r="AE128" s="13" t="str">
        <f t="shared" si="35"/>
        <v/>
      </c>
      <c r="AF128" s="42" t="str">
        <f t="shared" si="42"/>
        <v/>
      </c>
      <c r="AH128" s="46" t="str">
        <f t="shared" si="36"/>
        <v/>
      </c>
      <c r="AI128" s="53" t="str">
        <f t="shared" si="37"/>
        <v/>
      </c>
      <c r="AJ128" s="49" t="str">
        <f t="shared" si="38"/>
        <v/>
      </c>
      <c r="AK128" s="49" t="str">
        <f t="shared" si="39"/>
        <v/>
      </c>
      <c r="AM128" s="13" t="str">
        <f>IF($AI128="", "", COUNTIF($AI$10:$AI$1210, "&gt;"&amp;$AI128)+1+COUNTIF($AI$10:$AI128, $AI128)-1)</f>
        <v/>
      </c>
      <c r="AO128" s="13" t="str">
        <f t="shared" si="40"/>
        <v/>
      </c>
      <c r="AQ128" s="42" t="str">
        <f t="shared" si="41"/>
        <v/>
      </c>
    </row>
    <row r="129" spans="1:43" x14ac:dyDescent="0.25">
      <c r="A129" s="56"/>
      <c r="B129" s="157"/>
      <c r="C129" s="87"/>
      <c r="D129" s="86"/>
      <c r="E129" s="158"/>
      <c r="F129" s="159"/>
      <c r="G129" s="160"/>
      <c r="H129" s="161"/>
      <c r="I129" s="56"/>
      <c r="J129" s="13" t="str">
        <f t="shared" si="27"/>
        <v/>
      </c>
      <c r="K129" s="56"/>
      <c r="S129" s="13" t="str">
        <f t="shared" si="28"/>
        <v/>
      </c>
      <c r="U129" s="13" t="str">
        <f t="shared" si="29"/>
        <v/>
      </c>
      <c r="V129" s="13" t="str">
        <f t="shared" si="24"/>
        <v/>
      </c>
      <c r="W129" s="13" t="str">
        <f t="shared" si="25"/>
        <v/>
      </c>
      <c r="X129" s="13" t="str">
        <f t="shared" si="26"/>
        <v/>
      </c>
      <c r="Y129" s="13" t="str">
        <f t="shared" si="30"/>
        <v/>
      </c>
      <c r="Z129" s="13" t="str">
        <f t="shared" si="31"/>
        <v/>
      </c>
      <c r="AA129" s="13" t="str">
        <f t="shared" si="32"/>
        <v/>
      </c>
      <c r="AC129" s="13" t="str">
        <f t="shared" si="33"/>
        <v/>
      </c>
      <c r="AD129" s="13" t="str">
        <f t="shared" si="34"/>
        <v/>
      </c>
      <c r="AE129" s="13" t="str">
        <f t="shared" si="35"/>
        <v/>
      </c>
      <c r="AF129" s="42" t="str">
        <f t="shared" si="42"/>
        <v/>
      </c>
      <c r="AH129" s="46" t="str">
        <f t="shared" si="36"/>
        <v/>
      </c>
      <c r="AI129" s="53" t="str">
        <f t="shared" si="37"/>
        <v/>
      </c>
      <c r="AJ129" s="49" t="str">
        <f t="shared" si="38"/>
        <v/>
      </c>
      <c r="AK129" s="49" t="str">
        <f t="shared" si="39"/>
        <v/>
      </c>
      <c r="AM129" s="13" t="str">
        <f>IF($AI129="", "", COUNTIF($AI$10:$AI$1210, "&gt;"&amp;$AI129)+1+COUNTIF($AI$10:$AI129, $AI129)-1)</f>
        <v/>
      </c>
      <c r="AO129" s="13" t="str">
        <f t="shared" si="40"/>
        <v/>
      </c>
      <c r="AQ129" s="42" t="str">
        <f t="shared" si="41"/>
        <v/>
      </c>
    </row>
    <row r="130" spans="1:43" x14ac:dyDescent="0.25">
      <c r="A130" s="56"/>
      <c r="B130" s="157"/>
      <c r="C130" s="87"/>
      <c r="D130" s="86"/>
      <c r="E130" s="158"/>
      <c r="F130" s="159"/>
      <c r="G130" s="160"/>
      <c r="H130" s="161"/>
      <c r="I130" s="56"/>
      <c r="J130" s="13" t="str">
        <f t="shared" si="27"/>
        <v/>
      </c>
      <c r="K130" s="56"/>
      <c r="S130" s="13" t="str">
        <f t="shared" si="28"/>
        <v/>
      </c>
      <c r="U130" s="13" t="str">
        <f t="shared" si="29"/>
        <v/>
      </c>
      <c r="V130" s="13" t="str">
        <f t="shared" si="24"/>
        <v/>
      </c>
      <c r="W130" s="13" t="str">
        <f t="shared" si="25"/>
        <v/>
      </c>
      <c r="X130" s="13" t="str">
        <f t="shared" si="26"/>
        <v/>
      </c>
      <c r="Y130" s="13" t="str">
        <f t="shared" si="30"/>
        <v/>
      </c>
      <c r="Z130" s="13" t="str">
        <f t="shared" si="31"/>
        <v/>
      </c>
      <c r="AA130" s="13" t="str">
        <f t="shared" si="32"/>
        <v/>
      </c>
      <c r="AC130" s="13" t="str">
        <f t="shared" si="33"/>
        <v/>
      </c>
      <c r="AD130" s="13" t="str">
        <f t="shared" si="34"/>
        <v/>
      </c>
      <c r="AE130" s="13" t="str">
        <f t="shared" si="35"/>
        <v/>
      </c>
      <c r="AF130" s="42" t="str">
        <f t="shared" si="42"/>
        <v/>
      </c>
      <c r="AH130" s="46" t="str">
        <f t="shared" si="36"/>
        <v/>
      </c>
      <c r="AI130" s="53" t="str">
        <f t="shared" si="37"/>
        <v/>
      </c>
      <c r="AJ130" s="49" t="str">
        <f t="shared" si="38"/>
        <v/>
      </c>
      <c r="AK130" s="49" t="str">
        <f t="shared" si="39"/>
        <v/>
      </c>
      <c r="AM130" s="13" t="str">
        <f>IF($AI130="", "", COUNTIF($AI$10:$AI$1210, "&gt;"&amp;$AI130)+1+COUNTIF($AI$10:$AI130, $AI130)-1)</f>
        <v/>
      </c>
      <c r="AO130" s="13" t="str">
        <f t="shared" si="40"/>
        <v/>
      </c>
      <c r="AQ130" s="42" t="str">
        <f t="shared" si="41"/>
        <v/>
      </c>
    </row>
    <row r="131" spans="1:43" x14ac:dyDescent="0.25">
      <c r="A131" s="56"/>
      <c r="B131" s="157"/>
      <c r="C131" s="87"/>
      <c r="D131" s="86"/>
      <c r="E131" s="158"/>
      <c r="F131" s="159"/>
      <c r="G131" s="160"/>
      <c r="H131" s="161"/>
      <c r="I131" s="56"/>
      <c r="J131" s="13" t="str">
        <f t="shared" si="27"/>
        <v/>
      </c>
      <c r="K131" s="56"/>
      <c r="S131" s="13" t="str">
        <f t="shared" si="28"/>
        <v/>
      </c>
      <c r="U131" s="13" t="str">
        <f t="shared" si="29"/>
        <v/>
      </c>
      <c r="V131" s="13" t="str">
        <f t="shared" si="24"/>
        <v/>
      </c>
      <c r="W131" s="13" t="str">
        <f t="shared" si="25"/>
        <v/>
      </c>
      <c r="X131" s="13" t="str">
        <f t="shared" si="26"/>
        <v/>
      </c>
      <c r="Y131" s="13" t="str">
        <f t="shared" si="30"/>
        <v/>
      </c>
      <c r="Z131" s="13" t="str">
        <f t="shared" si="31"/>
        <v/>
      </c>
      <c r="AA131" s="13" t="str">
        <f t="shared" si="32"/>
        <v/>
      </c>
      <c r="AC131" s="13" t="str">
        <f t="shared" si="33"/>
        <v/>
      </c>
      <c r="AD131" s="13" t="str">
        <f t="shared" si="34"/>
        <v/>
      </c>
      <c r="AE131" s="13" t="str">
        <f t="shared" si="35"/>
        <v/>
      </c>
      <c r="AF131" s="42" t="str">
        <f t="shared" si="42"/>
        <v/>
      </c>
      <c r="AH131" s="46" t="str">
        <f t="shared" si="36"/>
        <v/>
      </c>
      <c r="AI131" s="53" t="str">
        <f t="shared" si="37"/>
        <v/>
      </c>
      <c r="AJ131" s="49" t="str">
        <f t="shared" si="38"/>
        <v/>
      </c>
      <c r="AK131" s="49" t="str">
        <f t="shared" si="39"/>
        <v/>
      </c>
      <c r="AM131" s="13" t="str">
        <f>IF($AI131="", "", COUNTIF($AI$10:$AI$1210, "&gt;"&amp;$AI131)+1+COUNTIF($AI$10:$AI131, $AI131)-1)</f>
        <v/>
      </c>
      <c r="AO131" s="13" t="str">
        <f t="shared" si="40"/>
        <v/>
      </c>
      <c r="AQ131" s="42" t="str">
        <f t="shared" si="41"/>
        <v/>
      </c>
    </row>
    <row r="132" spans="1:43" x14ac:dyDescent="0.25">
      <c r="A132" s="56"/>
      <c r="B132" s="157"/>
      <c r="C132" s="87"/>
      <c r="D132" s="86"/>
      <c r="E132" s="158"/>
      <c r="F132" s="159"/>
      <c r="G132" s="160"/>
      <c r="H132" s="161"/>
      <c r="I132" s="56"/>
      <c r="J132" s="13" t="str">
        <f t="shared" si="27"/>
        <v/>
      </c>
      <c r="K132" s="56"/>
      <c r="S132" s="13" t="str">
        <f t="shared" si="28"/>
        <v/>
      </c>
      <c r="U132" s="13" t="str">
        <f t="shared" si="29"/>
        <v/>
      </c>
      <c r="V132" s="13" t="str">
        <f t="shared" si="24"/>
        <v/>
      </c>
      <c r="W132" s="13" t="str">
        <f t="shared" si="25"/>
        <v/>
      </c>
      <c r="X132" s="13" t="str">
        <f t="shared" si="26"/>
        <v/>
      </c>
      <c r="Y132" s="13" t="str">
        <f t="shared" si="30"/>
        <v/>
      </c>
      <c r="Z132" s="13" t="str">
        <f t="shared" si="31"/>
        <v/>
      </c>
      <c r="AA132" s="13" t="str">
        <f t="shared" si="32"/>
        <v/>
      </c>
      <c r="AC132" s="13" t="str">
        <f t="shared" si="33"/>
        <v/>
      </c>
      <c r="AD132" s="13" t="str">
        <f t="shared" si="34"/>
        <v/>
      </c>
      <c r="AE132" s="13" t="str">
        <f t="shared" si="35"/>
        <v/>
      </c>
      <c r="AF132" s="42" t="str">
        <f t="shared" si="42"/>
        <v/>
      </c>
      <c r="AH132" s="46" t="str">
        <f t="shared" si="36"/>
        <v/>
      </c>
      <c r="AI132" s="53" t="str">
        <f t="shared" si="37"/>
        <v/>
      </c>
      <c r="AJ132" s="49" t="str">
        <f t="shared" si="38"/>
        <v/>
      </c>
      <c r="AK132" s="49" t="str">
        <f t="shared" si="39"/>
        <v/>
      </c>
      <c r="AM132" s="13" t="str">
        <f>IF($AI132="", "", COUNTIF($AI$10:$AI$1210, "&gt;"&amp;$AI132)+1+COUNTIF($AI$10:$AI132, $AI132)-1)</f>
        <v/>
      </c>
      <c r="AO132" s="13" t="str">
        <f t="shared" si="40"/>
        <v/>
      </c>
      <c r="AQ132" s="42" t="str">
        <f t="shared" si="41"/>
        <v/>
      </c>
    </row>
    <row r="133" spans="1:43" x14ac:dyDescent="0.25">
      <c r="A133" s="56"/>
      <c r="B133" s="157"/>
      <c r="C133" s="87"/>
      <c r="D133" s="86"/>
      <c r="E133" s="158"/>
      <c r="F133" s="159"/>
      <c r="G133" s="160"/>
      <c r="H133" s="161"/>
      <c r="I133" s="56"/>
      <c r="J133" s="13" t="str">
        <f t="shared" si="27"/>
        <v/>
      </c>
      <c r="K133" s="56"/>
      <c r="S133" s="13" t="str">
        <f t="shared" si="28"/>
        <v/>
      </c>
      <c r="U133" s="13" t="str">
        <f t="shared" si="29"/>
        <v/>
      </c>
      <c r="V133" s="13" t="str">
        <f t="shared" si="24"/>
        <v/>
      </c>
      <c r="W133" s="13" t="str">
        <f t="shared" si="25"/>
        <v/>
      </c>
      <c r="X133" s="13" t="str">
        <f t="shared" si="26"/>
        <v/>
      </c>
      <c r="Y133" s="13" t="str">
        <f t="shared" si="30"/>
        <v/>
      </c>
      <c r="Z133" s="13" t="str">
        <f t="shared" si="31"/>
        <v/>
      </c>
      <c r="AA133" s="13" t="str">
        <f t="shared" si="32"/>
        <v/>
      </c>
      <c r="AC133" s="13" t="str">
        <f t="shared" si="33"/>
        <v/>
      </c>
      <c r="AD133" s="13" t="str">
        <f t="shared" si="34"/>
        <v/>
      </c>
      <c r="AE133" s="13" t="str">
        <f t="shared" si="35"/>
        <v/>
      </c>
      <c r="AF133" s="42" t="str">
        <f t="shared" si="42"/>
        <v/>
      </c>
      <c r="AH133" s="46" t="str">
        <f t="shared" si="36"/>
        <v/>
      </c>
      <c r="AI133" s="53" t="str">
        <f t="shared" si="37"/>
        <v/>
      </c>
      <c r="AJ133" s="49" t="str">
        <f t="shared" si="38"/>
        <v/>
      </c>
      <c r="AK133" s="49" t="str">
        <f t="shared" si="39"/>
        <v/>
      </c>
      <c r="AM133" s="13" t="str">
        <f>IF($AI133="", "", COUNTIF($AI$10:$AI$1210, "&gt;"&amp;$AI133)+1+COUNTIF($AI$10:$AI133, $AI133)-1)</f>
        <v/>
      </c>
      <c r="AO133" s="13" t="str">
        <f t="shared" si="40"/>
        <v/>
      </c>
      <c r="AQ133" s="42" t="str">
        <f t="shared" si="41"/>
        <v/>
      </c>
    </row>
    <row r="134" spans="1:43" x14ac:dyDescent="0.25">
      <c r="A134" s="56"/>
      <c r="B134" s="157"/>
      <c r="C134" s="87"/>
      <c r="D134" s="86"/>
      <c r="E134" s="158"/>
      <c r="F134" s="159"/>
      <c r="G134" s="160"/>
      <c r="H134" s="161"/>
      <c r="I134" s="56"/>
      <c r="J134" s="13" t="str">
        <f t="shared" si="27"/>
        <v/>
      </c>
      <c r="K134" s="56"/>
      <c r="S134" s="13" t="str">
        <f t="shared" si="28"/>
        <v/>
      </c>
      <c r="U134" s="13" t="str">
        <f t="shared" si="29"/>
        <v/>
      </c>
      <c r="V134" s="13" t="str">
        <f t="shared" si="24"/>
        <v/>
      </c>
      <c r="W134" s="13" t="str">
        <f t="shared" si="25"/>
        <v/>
      </c>
      <c r="X134" s="13" t="str">
        <f t="shared" si="26"/>
        <v/>
      </c>
      <c r="Y134" s="13" t="str">
        <f t="shared" si="30"/>
        <v/>
      </c>
      <c r="Z134" s="13" t="str">
        <f t="shared" si="31"/>
        <v/>
      </c>
      <c r="AA134" s="13" t="str">
        <f t="shared" si="32"/>
        <v/>
      </c>
      <c r="AC134" s="13" t="str">
        <f t="shared" si="33"/>
        <v/>
      </c>
      <c r="AD134" s="13" t="str">
        <f t="shared" si="34"/>
        <v/>
      </c>
      <c r="AE134" s="13" t="str">
        <f t="shared" si="35"/>
        <v/>
      </c>
      <c r="AF134" s="42" t="str">
        <f t="shared" si="42"/>
        <v/>
      </c>
      <c r="AH134" s="46" t="str">
        <f t="shared" si="36"/>
        <v/>
      </c>
      <c r="AI134" s="53" t="str">
        <f t="shared" si="37"/>
        <v/>
      </c>
      <c r="AJ134" s="49" t="str">
        <f t="shared" si="38"/>
        <v/>
      </c>
      <c r="AK134" s="49" t="str">
        <f t="shared" si="39"/>
        <v/>
      </c>
      <c r="AM134" s="13" t="str">
        <f>IF($AI134="", "", COUNTIF($AI$10:$AI$1210, "&gt;"&amp;$AI134)+1+COUNTIF($AI$10:$AI134, $AI134)-1)</f>
        <v/>
      </c>
      <c r="AO134" s="13" t="str">
        <f t="shared" si="40"/>
        <v/>
      </c>
      <c r="AQ134" s="42" t="str">
        <f t="shared" si="41"/>
        <v/>
      </c>
    </row>
    <row r="135" spans="1:43" x14ac:dyDescent="0.25">
      <c r="A135" s="56"/>
      <c r="B135" s="157"/>
      <c r="C135" s="87"/>
      <c r="D135" s="86"/>
      <c r="E135" s="158"/>
      <c r="F135" s="159"/>
      <c r="G135" s="160"/>
      <c r="H135" s="161"/>
      <c r="I135" s="56"/>
      <c r="J135" s="13" t="str">
        <f t="shared" si="27"/>
        <v/>
      </c>
      <c r="K135" s="56"/>
      <c r="S135" s="13" t="str">
        <f t="shared" si="28"/>
        <v/>
      </c>
      <c r="U135" s="13" t="str">
        <f t="shared" si="29"/>
        <v/>
      </c>
      <c r="V135" s="13" t="str">
        <f t="shared" si="24"/>
        <v/>
      </c>
      <c r="W135" s="13" t="str">
        <f t="shared" si="25"/>
        <v/>
      </c>
      <c r="X135" s="13" t="str">
        <f t="shared" si="26"/>
        <v/>
      </c>
      <c r="Y135" s="13" t="str">
        <f t="shared" si="30"/>
        <v/>
      </c>
      <c r="Z135" s="13" t="str">
        <f t="shared" si="31"/>
        <v/>
      </c>
      <c r="AA135" s="13" t="str">
        <f t="shared" si="32"/>
        <v/>
      </c>
      <c r="AC135" s="13" t="str">
        <f t="shared" si="33"/>
        <v/>
      </c>
      <c r="AD135" s="13" t="str">
        <f t="shared" si="34"/>
        <v/>
      </c>
      <c r="AE135" s="13" t="str">
        <f t="shared" si="35"/>
        <v/>
      </c>
      <c r="AF135" s="42" t="str">
        <f t="shared" si="42"/>
        <v/>
      </c>
      <c r="AH135" s="46" t="str">
        <f t="shared" si="36"/>
        <v/>
      </c>
      <c r="AI135" s="53" t="str">
        <f t="shared" si="37"/>
        <v/>
      </c>
      <c r="AJ135" s="49" t="str">
        <f t="shared" si="38"/>
        <v/>
      </c>
      <c r="AK135" s="49" t="str">
        <f t="shared" si="39"/>
        <v/>
      </c>
      <c r="AM135" s="13" t="str">
        <f>IF($AI135="", "", COUNTIF($AI$10:$AI$1210, "&gt;"&amp;$AI135)+1+COUNTIF($AI$10:$AI135, $AI135)-1)</f>
        <v/>
      </c>
      <c r="AO135" s="13" t="str">
        <f t="shared" si="40"/>
        <v/>
      </c>
      <c r="AQ135" s="42" t="str">
        <f t="shared" si="41"/>
        <v/>
      </c>
    </row>
    <row r="136" spans="1:43" x14ac:dyDescent="0.25">
      <c r="A136" s="56"/>
      <c r="B136" s="157"/>
      <c r="C136" s="87"/>
      <c r="D136" s="86"/>
      <c r="E136" s="158"/>
      <c r="F136" s="159"/>
      <c r="G136" s="160"/>
      <c r="H136" s="161"/>
      <c r="I136" s="56"/>
      <c r="J136" s="13" t="str">
        <f t="shared" si="27"/>
        <v/>
      </c>
      <c r="K136" s="56"/>
      <c r="S136" s="13" t="str">
        <f t="shared" si="28"/>
        <v/>
      </c>
      <c r="U136" s="13" t="str">
        <f t="shared" si="29"/>
        <v/>
      </c>
      <c r="V136" s="13" t="str">
        <f t="shared" si="24"/>
        <v/>
      </c>
      <c r="W136" s="13" t="str">
        <f t="shared" si="25"/>
        <v/>
      </c>
      <c r="X136" s="13" t="str">
        <f t="shared" si="26"/>
        <v/>
      </c>
      <c r="Y136" s="13" t="str">
        <f t="shared" si="30"/>
        <v/>
      </c>
      <c r="Z136" s="13" t="str">
        <f t="shared" si="31"/>
        <v/>
      </c>
      <c r="AA136" s="13" t="str">
        <f t="shared" si="32"/>
        <v/>
      </c>
      <c r="AC136" s="13" t="str">
        <f t="shared" si="33"/>
        <v/>
      </c>
      <c r="AD136" s="13" t="str">
        <f t="shared" si="34"/>
        <v/>
      </c>
      <c r="AE136" s="13" t="str">
        <f t="shared" si="35"/>
        <v/>
      </c>
      <c r="AF136" s="42" t="str">
        <f t="shared" si="42"/>
        <v/>
      </c>
      <c r="AH136" s="46" t="str">
        <f t="shared" si="36"/>
        <v/>
      </c>
      <c r="AI136" s="53" t="str">
        <f t="shared" si="37"/>
        <v/>
      </c>
      <c r="AJ136" s="49" t="str">
        <f t="shared" si="38"/>
        <v/>
      </c>
      <c r="AK136" s="49" t="str">
        <f t="shared" si="39"/>
        <v/>
      </c>
      <c r="AM136" s="13" t="str">
        <f>IF($AI136="", "", COUNTIF($AI$10:$AI$1210, "&gt;"&amp;$AI136)+1+COUNTIF($AI$10:$AI136, $AI136)-1)</f>
        <v/>
      </c>
      <c r="AO136" s="13" t="str">
        <f t="shared" si="40"/>
        <v/>
      </c>
      <c r="AQ136" s="42" t="str">
        <f t="shared" si="41"/>
        <v/>
      </c>
    </row>
    <row r="137" spans="1:43" x14ac:dyDescent="0.25">
      <c r="A137" s="56"/>
      <c r="B137" s="157"/>
      <c r="C137" s="87"/>
      <c r="D137" s="86"/>
      <c r="E137" s="158"/>
      <c r="F137" s="159"/>
      <c r="G137" s="160"/>
      <c r="H137" s="161"/>
      <c r="I137" s="56"/>
      <c r="J137" s="13" t="str">
        <f t="shared" si="27"/>
        <v/>
      </c>
      <c r="K137" s="56"/>
      <c r="S137" s="13" t="str">
        <f t="shared" si="28"/>
        <v/>
      </c>
      <c r="U137" s="13" t="str">
        <f t="shared" si="29"/>
        <v/>
      </c>
      <c r="V137" s="13" t="str">
        <f t="shared" si="24"/>
        <v/>
      </c>
      <c r="W137" s="13" t="str">
        <f t="shared" si="25"/>
        <v/>
      </c>
      <c r="X137" s="13" t="str">
        <f t="shared" si="26"/>
        <v/>
      </c>
      <c r="Y137" s="13" t="str">
        <f t="shared" si="30"/>
        <v/>
      </c>
      <c r="Z137" s="13" t="str">
        <f t="shared" si="31"/>
        <v/>
      </c>
      <c r="AA137" s="13" t="str">
        <f t="shared" si="32"/>
        <v/>
      </c>
      <c r="AC137" s="13" t="str">
        <f t="shared" si="33"/>
        <v/>
      </c>
      <c r="AD137" s="13" t="str">
        <f t="shared" si="34"/>
        <v/>
      </c>
      <c r="AE137" s="13" t="str">
        <f t="shared" si="35"/>
        <v/>
      </c>
      <c r="AF137" s="42" t="str">
        <f t="shared" si="42"/>
        <v/>
      </c>
      <c r="AH137" s="46" t="str">
        <f t="shared" si="36"/>
        <v/>
      </c>
      <c r="AI137" s="53" t="str">
        <f t="shared" si="37"/>
        <v/>
      </c>
      <c r="AJ137" s="49" t="str">
        <f t="shared" si="38"/>
        <v/>
      </c>
      <c r="AK137" s="49" t="str">
        <f t="shared" si="39"/>
        <v/>
      </c>
      <c r="AM137" s="13" t="str">
        <f>IF($AI137="", "", COUNTIF($AI$10:$AI$1210, "&gt;"&amp;$AI137)+1+COUNTIF($AI$10:$AI137, $AI137)-1)</f>
        <v/>
      </c>
      <c r="AO137" s="13" t="str">
        <f t="shared" si="40"/>
        <v/>
      </c>
      <c r="AQ137" s="42" t="str">
        <f t="shared" si="41"/>
        <v/>
      </c>
    </row>
    <row r="138" spans="1:43" x14ac:dyDescent="0.25">
      <c r="A138" s="56"/>
      <c r="B138" s="157"/>
      <c r="C138" s="87"/>
      <c r="D138" s="86"/>
      <c r="E138" s="158"/>
      <c r="F138" s="159"/>
      <c r="G138" s="160"/>
      <c r="H138" s="161"/>
      <c r="I138" s="56"/>
      <c r="J138" s="13" t="str">
        <f t="shared" si="27"/>
        <v/>
      </c>
      <c r="K138" s="56"/>
      <c r="S138" s="13" t="str">
        <f t="shared" si="28"/>
        <v/>
      </c>
      <c r="U138" s="13" t="str">
        <f t="shared" si="29"/>
        <v/>
      </c>
      <c r="V138" s="13" t="str">
        <f t="shared" ref="V138:V201" si="43">IF($S138="", "", IF(AND(V$5="X", C138=""), $S$6, IF(AND(NOT(C138=""), COUNTIF(O$11:O$18, C138)=0), $S$7, "")))</f>
        <v/>
      </c>
      <c r="W138" s="13" t="str">
        <f t="shared" ref="W138:W201" si="44">IF($S138="", "", IF(AND(W$5="X", D138=""), $S$6, IF(AND(NOT(D138=""), COUNTIF(P$11:P$11, D138)=0), $S$7, "")))</f>
        <v/>
      </c>
      <c r="X138" s="13" t="str">
        <f t="shared" ref="X138:X201" si="45">IF($S138="", "", IF(AND(X$5="X", E138=""), $S$6, IF(AND(NOT(E138=""), COUNTIF(Q$11:Q$11, E138)=0), $S$7, "")))</f>
        <v/>
      </c>
      <c r="Y138" s="13" t="str">
        <f t="shared" si="30"/>
        <v/>
      </c>
      <c r="Z138" s="13" t="str">
        <f t="shared" si="31"/>
        <v/>
      </c>
      <c r="AA138" s="13" t="str">
        <f t="shared" si="32"/>
        <v/>
      </c>
      <c r="AC138" s="13" t="str">
        <f t="shared" si="33"/>
        <v/>
      </c>
      <c r="AD138" s="13" t="str">
        <f t="shared" si="34"/>
        <v/>
      </c>
      <c r="AE138" s="13" t="str">
        <f t="shared" si="35"/>
        <v/>
      </c>
      <c r="AF138" s="42" t="str">
        <f t="shared" si="42"/>
        <v/>
      </c>
      <c r="AH138" s="46" t="str">
        <f t="shared" si="36"/>
        <v/>
      </c>
      <c r="AI138" s="53" t="str">
        <f t="shared" si="37"/>
        <v/>
      </c>
      <c r="AJ138" s="49" t="str">
        <f t="shared" si="38"/>
        <v/>
      </c>
      <c r="AK138" s="49" t="str">
        <f t="shared" si="39"/>
        <v/>
      </c>
      <c r="AM138" s="13" t="str">
        <f>IF($AI138="", "", COUNTIF($AI$10:$AI$1210, "&gt;"&amp;$AI138)+1+COUNTIF($AI$10:$AI138, $AI138)-1)</f>
        <v/>
      </c>
      <c r="AO138" s="13" t="str">
        <f t="shared" si="40"/>
        <v/>
      </c>
      <c r="AQ138" s="42" t="str">
        <f t="shared" si="41"/>
        <v/>
      </c>
    </row>
    <row r="139" spans="1:43" x14ac:dyDescent="0.25">
      <c r="A139" s="56"/>
      <c r="B139" s="157"/>
      <c r="C139" s="87"/>
      <c r="D139" s="86"/>
      <c r="E139" s="158"/>
      <c r="F139" s="159"/>
      <c r="G139" s="160"/>
      <c r="H139" s="161"/>
      <c r="I139" s="56"/>
      <c r="J139" s="13" t="str">
        <f t="shared" ref="J139:J202" si="46">IF($S139="", "", IF($AI139="", $N$3, IF($AI139=$AI$5, $AK$4, IF($AI139&lt;$AI$5, $AK$3, IF($AI139&gt;$AI$5, $AK$2, $N$3)))))</f>
        <v/>
      </c>
      <c r="K139" s="56"/>
      <c r="S139" s="13" t="str">
        <f t="shared" ref="S139:S202" si="47">IF(COUNTIF($B139:$H139, "")=7, "", "X")</f>
        <v/>
      </c>
      <c r="U139" s="13" t="str">
        <f t="shared" ref="U139:U202" si="48">IF($S139="", "", IF(AND(U$5="X", B139=""), $S$6, IFERROR(IF(AND(NOT(B139=""), OR(ISNUMBER(B139)=FALSE, B139&lt;$P$2, B139&gt;$P$3, B139&lt;B138)), $S$7, ""), $S$7)))</f>
        <v/>
      </c>
      <c r="V139" s="13" t="str">
        <f t="shared" si="43"/>
        <v/>
      </c>
      <c r="W139" s="13" t="str">
        <f t="shared" si="44"/>
        <v/>
      </c>
      <c r="X139" s="13" t="str">
        <f t="shared" si="45"/>
        <v/>
      </c>
      <c r="Y139" s="13" t="str">
        <f t="shared" ref="Y139:Y202" si="49">IF($S139="", "", IF(AND(Y$5="X", F139=""), $S$6, IFERROR(IF(AND(NOT(F139=""), OR(ISNUMBER(F139)=FALSE, F139&lt;$Q$2, AND(NOT($Q$3=""), F139&gt;$Q$3), F139&lt;F138)), $S$7, ""), $S$7)))</f>
        <v/>
      </c>
      <c r="Z139" s="13" t="str">
        <f t="shared" ref="Z139:Z202" si="50">IF($S139="", "", IF(AND(Z$5="X", G139=""), $S$6, IF(AND(NOT(G139=""), ISNUMBER(G139)=FALSE), $S$7, "")))</f>
        <v/>
      </c>
      <c r="AA139" s="13" t="str">
        <f t="shared" ref="AA139:AA202" si="51">IF($S139="", "", IF(AND(AA$5="X", H139=""), $S$6, IF(AND(NOT(H139=""), ISNUMBER(H139)=FALSE), $S$7, "")))</f>
        <v/>
      </c>
      <c r="AC139" s="13" t="str">
        <f t="shared" ref="AC139:AC202" si="52">IF(OR(COUNTIF($F139:$H139, "")=3, COUNTIF($Y139:$AA139, "")&lt;3), "", "X")</f>
        <v/>
      </c>
      <c r="AD139" s="13" t="str">
        <f t="shared" ref="AD139:AD202" si="53">IF(AND(AC139="X", AC140=""), "X", "")</f>
        <v/>
      </c>
      <c r="AE139" s="13" t="str">
        <f t="shared" ref="AE139:AE202" si="54">IF($S139="", "", IF(OR($AC139="", $AD139="X", $E139=$Q$11, $E140=$Q$11), "X", ""))</f>
        <v/>
      </c>
      <c r="AF139" s="42" t="str">
        <f t="shared" si="42"/>
        <v/>
      </c>
      <c r="AH139" s="46" t="str">
        <f t="shared" ref="AH139:AH202" si="55">IF(OR($F139="", $F140=""), "", $F140-$F139)</f>
        <v/>
      </c>
      <c r="AI139" s="53" t="str">
        <f t="shared" ref="AI139:AI202" si="56">IF($AE139="X", "", IFERROR(ROUND($AH139/$G140, 1), ""))</f>
        <v/>
      </c>
      <c r="AJ139" s="49" t="str">
        <f t="shared" ref="AJ139:AJ202" si="57">IF($AE139="X", "", IFERROR(ROUND($AK139/$AI139, 2), ""))</f>
        <v/>
      </c>
      <c r="AK139" s="49" t="str">
        <f t="shared" ref="AK139:AK202" si="58">IF(OR($G139="", $H139=""), "", IFERROR(ROUND($H139/$G139, 2), ""))</f>
        <v/>
      </c>
      <c r="AM139" s="13" t="str">
        <f>IF($AI139="", "", COUNTIF($AI$10:$AI$1210, "&gt;"&amp;$AI139)+1+COUNTIF($AI$10:$AI139, $AI139)-1)</f>
        <v/>
      </c>
      <c r="AO139" s="13" t="str">
        <f t="shared" ref="AO139:AO202" si="59">IF($S139="", "", IF($D139="", $AO$6, $AO$7))</f>
        <v/>
      </c>
      <c r="AQ139" s="42" t="str">
        <f t="shared" ref="AQ139:AQ202" si="60">IF(OR($C139="", $AO139=""), "", CONCATENATE($C139, " - ", $AO139))</f>
        <v/>
      </c>
    </row>
    <row r="140" spans="1:43" x14ac:dyDescent="0.25">
      <c r="A140" s="56"/>
      <c r="B140" s="157"/>
      <c r="C140" s="87"/>
      <c r="D140" s="86"/>
      <c r="E140" s="158"/>
      <c r="F140" s="159"/>
      <c r="G140" s="160"/>
      <c r="H140" s="161"/>
      <c r="I140" s="56"/>
      <c r="J140" s="13" t="str">
        <f t="shared" si="46"/>
        <v/>
      </c>
      <c r="K140" s="56"/>
      <c r="S140" s="13" t="str">
        <f t="shared" si="47"/>
        <v/>
      </c>
      <c r="U140" s="13" t="str">
        <f t="shared" si="48"/>
        <v/>
      </c>
      <c r="V140" s="13" t="str">
        <f t="shared" si="43"/>
        <v/>
      </c>
      <c r="W140" s="13" t="str">
        <f t="shared" si="44"/>
        <v/>
      </c>
      <c r="X140" s="13" t="str">
        <f t="shared" si="45"/>
        <v/>
      </c>
      <c r="Y140" s="13" t="str">
        <f t="shared" si="49"/>
        <v/>
      </c>
      <c r="Z140" s="13" t="str">
        <f t="shared" si="50"/>
        <v/>
      </c>
      <c r="AA140" s="13" t="str">
        <f t="shared" si="51"/>
        <v/>
      </c>
      <c r="AC140" s="13" t="str">
        <f t="shared" si="52"/>
        <v/>
      </c>
      <c r="AD140" s="13" t="str">
        <f t="shared" si="53"/>
        <v/>
      </c>
      <c r="AE140" s="13" t="str">
        <f t="shared" si="54"/>
        <v/>
      </c>
      <c r="AF140" s="42" t="str">
        <f t="shared" si="42"/>
        <v/>
      </c>
      <c r="AH140" s="46" t="str">
        <f t="shared" si="55"/>
        <v/>
      </c>
      <c r="AI140" s="53" t="str">
        <f t="shared" si="56"/>
        <v/>
      </c>
      <c r="AJ140" s="49" t="str">
        <f t="shared" si="57"/>
        <v/>
      </c>
      <c r="AK140" s="49" t="str">
        <f t="shared" si="58"/>
        <v/>
      </c>
      <c r="AM140" s="13" t="str">
        <f>IF($AI140="", "", COUNTIF($AI$10:$AI$1210, "&gt;"&amp;$AI140)+1+COUNTIF($AI$10:$AI140, $AI140)-1)</f>
        <v/>
      </c>
      <c r="AO140" s="13" t="str">
        <f t="shared" si="59"/>
        <v/>
      </c>
      <c r="AQ140" s="42" t="str">
        <f t="shared" si="60"/>
        <v/>
      </c>
    </row>
    <row r="141" spans="1:43" x14ac:dyDescent="0.25">
      <c r="A141" s="56"/>
      <c r="B141" s="157"/>
      <c r="C141" s="87"/>
      <c r="D141" s="86"/>
      <c r="E141" s="158"/>
      <c r="F141" s="159"/>
      <c r="G141" s="160"/>
      <c r="H141" s="161"/>
      <c r="I141" s="56"/>
      <c r="J141" s="13" t="str">
        <f t="shared" si="46"/>
        <v/>
      </c>
      <c r="K141" s="56"/>
      <c r="S141" s="13" t="str">
        <f t="shared" si="47"/>
        <v/>
      </c>
      <c r="U141" s="13" t="str">
        <f t="shared" si="48"/>
        <v/>
      </c>
      <c r="V141" s="13" t="str">
        <f t="shared" si="43"/>
        <v/>
      </c>
      <c r="W141" s="13" t="str">
        <f t="shared" si="44"/>
        <v/>
      </c>
      <c r="X141" s="13" t="str">
        <f t="shared" si="45"/>
        <v/>
      </c>
      <c r="Y141" s="13" t="str">
        <f t="shared" si="49"/>
        <v/>
      </c>
      <c r="Z141" s="13" t="str">
        <f t="shared" si="50"/>
        <v/>
      </c>
      <c r="AA141" s="13" t="str">
        <f t="shared" si="51"/>
        <v/>
      </c>
      <c r="AC141" s="13" t="str">
        <f t="shared" si="52"/>
        <v/>
      </c>
      <c r="AD141" s="13" t="str">
        <f t="shared" si="53"/>
        <v/>
      </c>
      <c r="AE141" s="13" t="str">
        <f t="shared" si="54"/>
        <v/>
      </c>
      <c r="AF141" s="42" t="str">
        <f t="shared" si="42"/>
        <v/>
      </c>
      <c r="AH141" s="46" t="str">
        <f t="shared" si="55"/>
        <v/>
      </c>
      <c r="AI141" s="53" t="str">
        <f t="shared" si="56"/>
        <v/>
      </c>
      <c r="AJ141" s="49" t="str">
        <f t="shared" si="57"/>
        <v/>
      </c>
      <c r="AK141" s="49" t="str">
        <f t="shared" si="58"/>
        <v/>
      </c>
      <c r="AM141" s="13" t="str">
        <f>IF($AI141="", "", COUNTIF($AI$10:$AI$1210, "&gt;"&amp;$AI141)+1+COUNTIF($AI$10:$AI141, $AI141)-1)</f>
        <v/>
      </c>
      <c r="AO141" s="13" t="str">
        <f t="shared" si="59"/>
        <v/>
      </c>
      <c r="AQ141" s="42" t="str">
        <f t="shared" si="60"/>
        <v/>
      </c>
    </row>
    <row r="142" spans="1:43" x14ac:dyDescent="0.25">
      <c r="A142" s="56"/>
      <c r="B142" s="157"/>
      <c r="C142" s="87"/>
      <c r="D142" s="86"/>
      <c r="E142" s="158"/>
      <c r="F142" s="159"/>
      <c r="G142" s="160"/>
      <c r="H142" s="161"/>
      <c r="I142" s="56"/>
      <c r="J142" s="13" t="str">
        <f t="shared" si="46"/>
        <v/>
      </c>
      <c r="K142" s="56"/>
      <c r="S142" s="13" t="str">
        <f t="shared" si="47"/>
        <v/>
      </c>
      <c r="U142" s="13" t="str">
        <f t="shared" si="48"/>
        <v/>
      </c>
      <c r="V142" s="13" t="str">
        <f t="shared" si="43"/>
        <v/>
      </c>
      <c r="W142" s="13" t="str">
        <f t="shared" si="44"/>
        <v/>
      </c>
      <c r="X142" s="13" t="str">
        <f t="shared" si="45"/>
        <v/>
      </c>
      <c r="Y142" s="13" t="str">
        <f t="shared" si="49"/>
        <v/>
      </c>
      <c r="Z142" s="13" t="str">
        <f t="shared" si="50"/>
        <v/>
      </c>
      <c r="AA142" s="13" t="str">
        <f t="shared" si="51"/>
        <v/>
      </c>
      <c r="AC142" s="13" t="str">
        <f t="shared" si="52"/>
        <v/>
      </c>
      <c r="AD142" s="13" t="str">
        <f t="shared" si="53"/>
        <v/>
      </c>
      <c r="AE142" s="13" t="str">
        <f t="shared" si="54"/>
        <v/>
      </c>
      <c r="AF142" s="42" t="str">
        <f t="shared" si="42"/>
        <v/>
      </c>
      <c r="AH142" s="46" t="str">
        <f t="shared" si="55"/>
        <v/>
      </c>
      <c r="AI142" s="53" t="str">
        <f t="shared" si="56"/>
        <v/>
      </c>
      <c r="AJ142" s="49" t="str">
        <f t="shared" si="57"/>
        <v/>
      </c>
      <c r="AK142" s="49" t="str">
        <f t="shared" si="58"/>
        <v/>
      </c>
      <c r="AM142" s="13" t="str">
        <f>IF($AI142="", "", COUNTIF($AI$10:$AI$1210, "&gt;"&amp;$AI142)+1+COUNTIF($AI$10:$AI142, $AI142)-1)</f>
        <v/>
      </c>
      <c r="AO142" s="13" t="str">
        <f t="shared" si="59"/>
        <v/>
      </c>
      <c r="AQ142" s="42" t="str">
        <f t="shared" si="60"/>
        <v/>
      </c>
    </row>
    <row r="143" spans="1:43" x14ac:dyDescent="0.25">
      <c r="A143" s="56"/>
      <c r="B143" s="157"/>
      <c r="C143" s="87"/>
      <c r="D143" s="86"/>
      <c r="E143" s="158"/>
      <c r="F143" s="159"/>
      <c r="G143" s="160"/>
      <c r="H143" s="161"/>
      <c r="I143" s="56"/>
      <c r="J143" s="13" t="str">
        <f t="shared" si="46"/>
        <v/>
      </c>
      <c r="K143" s="56"/>
      <c r="S143" s="13" t="str">
        <f t="shared" si="47"/>
        <v/>
      </c>
      <c r="U143" s="13" t="str">
        <f t="shared" si="48"/>
        <v/>
      </c>
      <c r="V143" s="13" t="str">
        <f t="shared" si="43"/>
        <v/>
      </c>
      <c r="W143" s="13" t="str">
        <f t="shared" si="44"/>
        <v/>
      </c>
      <c r="X143" s="13" t="str">
        <f t="shared" si="45"/>
        <v/>
      </c>
      <c r="Y143" s="13" t="str">
        <f t="shared" si="49"/>
        <v/>
      </c>
      <c r="Z143" s="13" t="str">
        <f t="shared" si="50"/>
        <v/>
      </c>
      <c r="AA143" s="13" t="str">
        <f t="shared" si="51"/>
        <v/>
      </c>
      <c r="AC143" s="13" t="str">
        <f t="shared" si="52"/>
        <v/>
      </c>
      <c r="AD143" s="13" t="str">
        <f t="shared" si="53"/>
        <v/>
      </c>
      <c r="AE143" s="13" t="str">
        <f t="shared" si="54"/>
        <v/>
      </c>
      <c r="AF143" s="42" t="str">
        <f t="shared" si="42"/>
        <v/>
      </c>
      <c r="AH143" s="46" t="str">
        <f t="shared" si="55"/>
        <v/>
      </c>
      <c r="AI143" s="53" t="str">
        <f t="shared" si="56"/>
        <v/>
      </c>
      <c r="AJ143" s="49" t="str">
        <f t="shared" si="57"/>
        <v/>
      </c>
      <c r="AK143" s="49" t="str">
        <f t="shared" si="58"/>
        <v/>
      </c>
      <c r="AM143" s="13" t="str">
        <f>IF($AI143="", "", COUNTIF($AI$10:$AI$1210, "&gt;"&amp;$AI143)+1+COUNTIF($AI$10:$AI143, $AI143)-1)</f>
        <v/>
      </c>
      <c r="AO143" s="13" t="str">
        <f t="shared" si="59"/>
        <v/>
      </c>
      <c r="AQ143" s="42" t="str">
        <f t="shared" si="60"/>
        <v/>
      </c>
    </row>
    <row r="144" spans="1:43" x14ac:dyDescent="0.25">
      <c r="A144" s="56"/>
      <c r="B144" s="157"/>
      <c r="C144" s="87"/>
      <c r="D144" s="86"/>
      <c r="E144" s="158"/>
      <c r="F144" s="159"/>
      <c r="G144" s="160"/>
      <c r="H144" s="161"/>
      <c r="I144" s="56"/>
      <c r="J144" s="13" t="str">
        <f t="shared" si="46"/>
        <v/>
      </c>
      <c r="K144" s="56"/>
      <c r="S144" s="13" t="str">
        <f t="shared" si="47"/>
        <v/>
      </c>
      <c r="U144" s="13" t="str">
        <f t="shared" si="48"/>
        <v/>
      </c>
      <c r="V144" s="13" t="str">
        <f t="shared" si="43"/>
        <v/>
      </c>
      <c r="W144" s="13" t="str">
        <f t="shared" si="44"/>
        <v/>
      </c>
      <c r="X144" s="13" t="str">
        <f t="shared" si="45"/>
        <v/>
      </c>
      <c r="Y144" s="13" t="str">
        <f t="shared" si="49"/>
        <v/>
      </c>
      <c r="Z144" s="13" t="str">
        <f t="shared" si="50"/>
        <v/>
      </c>
      <c r="AA144" s="13" t="str">
        <f t="shared" si="51"/>
        <v/>
      </c>
      <c r="AC144" s="13" t="str">
        <f t="shared" si="52"/>
        <v/>
      </c>
      <c r="AD144" s="13" t="str">
        <f t="shared" si="53"/>
        <v/>
      </c>
      <c r="AE144" s="13" t="str">
        <f t="shared" si="54"/>
        <v/>
      </c>
      <c r="AF144" s="42" t="str">
        <f t="shared" ref="AF144:AF207" si="61">IF($AE144="", "", IF($AC144="", $AF$5, IF(AND($AD144="X", $E144=""), $AF$6, $AF$7)))</f>
        <v/>
      </c>
      <c r="AH144" s="46" t="str">
        <f t="shared" si="55"/>
        <v/>
      </c>
      <c r="AI144" s="53" t="str">
        <f t="shared" si="56"/>
        <v/>
      </c>
      <c r="AJ144" s="49" t="str">
        <f t="shared" si="57"/>
        <v/>
      </c>
      <c r="AK144" s="49" t="str">
        <f t="shared" si="58"/>
        <v/>
      </c>
      <c r="AM144" s="13" t="str">
        <f>IF($AI144="", "", COUNTIF($AI$10:$AI$1210, "&gt;"&amp;$AI144)+1+COUNTIF($AI$10:$AI144, $AI144)-1)</f>
        <v/>
      </c>
      <c r="AO144" s="13" t="str">
        <f t="shared" si="59"/>
        <v/>
      </c>
      <c r="AQ144" s="42" t="str">
        <f t="shared" si="60"/>
        <v/>
      </c>
    </row>
    <row r="145" spans="1:43" x14ac:dyDescent="0.25">
      <c r="A145" s="56"/>
      <c r="B145" s="157"/>
      <c r="C145" s="87"/>
      <c r="D145" s="86"/>
      <c r="E145" s="158"/>
      <c r="F145" s="159"/>
      <c r="G145" s="160"/>
      <c r="H145" s="161"/>
      <c r="I145" s="56"/>
      <c r="J145" s="13" t="str">
        <f t="shared" si="46"/>
        <v/>
      </c>
      <c r="K145" s="56"/>
      <c r="S145" s="13" t="str">
        <f t="shared" si="47"/>
        <v/>
      </c>
      <c r="U145" s="13" t="str">
        <f t="shared" si="48"/>
        <v/>
      </c>
      <c r="V145" s="13" t="str">
        <f t="shared" si="43"/>
        <v/>
      </c>
      <c r="W145" s="13" t="str">
        <f t="shared" si="44"/>
        <v/>
      </c>
      <c r="X145" s="13" t="str">
        <f t="shared" si="45"/>
        <v/>
      </c>
      <c r="Y145" s="13" t="str">
        <f t="shared" si="49"/>
        <v/>
      </c>
      <c r="Z145" s="13" t="str">
        <f t="shared" si="50"/>
        <v/>
      </c>
      <c r="AA145" s="13" t="str">
        <f t="shared" si="51"/>
        <v/>
      </c>
      <c r="AC145" s="13" t="str">
        <f t="shared" si="52"/>
        <v/>
      </c>
      <c r="AD145" s="13" t="str">
        <f t="shared" si="53"/>
        <v/>
      </c>
      <c r="AE145" s="13" t="str">
        <f t="shared" si="54"/>
        <v/>
      </c>
      <c r="AF145" s="42" t="str">
        <f t="shared" si="61"/>
        <v/>
      </c>
      <c r="AH145" s="46" t="str">
        <f t="shared" si="55"/>
        <v/>
      </c>
      <c r="AI145" s="53" t="str">
        <f t="shared" si="56"/>
        <v/>
      </c>
      <c r="AJ145" s="49" t="str">
        <f t="shared" si="57"/>
        <v/>
      </c>
      <c r="AK145" s="49" t="str">
        <f t="shared" si="58"/>
        <v/>
      </c>
      <c r="AM145" s="13" t="str">
        <f>IF($AI145="", "", COUNTIF($AI$10:$AI$1210, "&gt;"&amp;$AI145)+1+COUNTIF($AI$10:$AI145, $AI145)-1)</f>
        <v/>
      </c>
      <c r="AO145" s="13" t="str">
        <f t="shared" si="59"/>
        <v/>
      </c>
      <c r="AQ145" s="42" t="str">
        <f t="shared" si="60"/>
        <v/>
      </c>
    </row>
    <row r="146" spans="1:43" x14ac:dyDescent="0.25">
      <c r="A146" s="56"/>
      <c r="B146" s="157"/>
      <c r="C146" s="87"/>
      <c r="D146" s="86"/>
      <c r="E146" s="158"/>
      <c r="F146" s="159"/>
      <c r="G146" s="160"/>
      <c r="H146" s="161"/>
      <c r="I146" s="56"/>
      <c r="J146" s="13" t="str">
        <f t="shared" si="46"/>
        <v/>
      </c>
      <c r="K146" s="56"/>
      <c r="S146" s="13" t="str">
        <f t="shared" si="47"/>
        <v/>
      </c>
      <c r="U146" s="13" t="str">
        <f t="shared" si="48"/>
        <v/>
      </c>
      <c r="V146" s="13" t="str">
        <f t="shared" si="43"/>
        <v/>
      </c>
      <c r="W146" s="13" t="str">
        <f t="shared" si="44"/>
        <v/>
      </c>
      <c r="X146" s="13" t="str">
        <f t="shared" si="45"/>
        <v/>
      </c>
      <c r="Y146" s="13" t="str">
        <f t="shared" si="49"/>
        <v/>
      </c>
      <c r="Z146" s="13" t="str">
        <f t="shared" si="50"/>
        <v/>
      </c>
      <c r="AA146" s="13" t="str">
        <f t="shared" si="51"/>
        <v/>
      </c>
      <c r="AC146" s="13" t="str">
        <f t="shared" si="52"/>
        <v/>
      </c>
      <c r="AD146" s="13" t="str">
        <f t="shared" si="53"/>
        <v/>
      </c>
      <c r="AE146" s="13" t="str">
        <f t="shared" si="54"/>
        <v/>
      </c>
      <c r="AF146" s="42" t="str">
        <f t="shared" si="61"/>
        <v/>
      </c>
      <c r="AH146" s="46" t="str">
        <f t="shared" si="55"/>
        <v/>
      </c>
      <c r="AI146" s="53" t="str">
        <f t="shared" si="56"/>
        <v/>
      </c>
      <c r="AJ146" s="49" t="str">
        <f t="shared" si="57"/>
        <v/>
      </c>
      <c r="AK146" s="49" t="str">
        <f t="shared" si="58"/>
        <v/>
      </c>
      <c r="AM146" s="13" t="str">
        <f>IF($AI146="", "", COUNTIF($AI$10:$AI$1210, "&gt;"&amp;$AI146)+1+COUNTIF($AI$10:$AI146, $AI146)-1)</f>
        <v/>
      </c>
      <c r="AO146" s="13" t="str">
        <f t="shared" si="59"/>
        <v/>
      </c>
      <c r="AQ146" s="42" t="str">
        <f t="shared" si="60"/>
        <v/>
      </c>
    </row>
    <row r="147" spans="1:43" x14ac:dyDescent="0.25">
      <c r="A147" s="56"/>
      <c r="B147" s="157"/>
      <c r="C147" s="87"/>
      <c r="D147" s="86"/>
      <c r="E147" s="158"/>
      <c r="F147" s="159"/>
      <c r="G147" s="160"/>
      <c r="H147" s="161"/>
      <c r="I147" s="56"/>
      <c r="J147" s="13" t="str">
        <f t="shared" si="46"/>
        <v/>
      </c>
      <c r="K147" s="56"/>
      <c r="S147" s="13" t="str">
        <f t="shared" si="47"/>
        <v/>
      </c>
      <c r="U147" s="13" t="str">
        <f t="shared" si="48"/>
        <v/>
      </c>
      <c r="V147" s="13" t="str">
        <f t="shared" si="43"/>
        <v/>
      </c>
      <c r="W147" s="13" t="str">
        <f t="shared" si="44"/>
        <v/>
      </c>
      <c r="X147" s="13" t="str">
        <f t="shared" si="45"/>
        <v/>
      </c>
      <c r="Y147" s="13" t="str">
        <f t="shared" si="49"/>
        <v/>
      </c>
      <c r="Z147" s="13" t="str">
        <f t="shared" si="50"/>
        <v/>
      </c>
      <c r="AA147" s="13" t="str">
        <f t="shared" si="51"/>
        <v/>
      </c>
      <c r="AC147" s="13" t="str">
        <f t="shared" si="52"/>
        <v/>
      </c>
      <c r="AD147" s="13" t="str">
        <f t="shared" si="53"/>
        <v/>
      </c>
      <c r="AE147" s="13" t="str">
        <f t="shared" si="54"/>
        <v/>
      </c>
      <c r="AF147" s="42" t="str">
        <f t="shared" si="61"/>
        <v/>
      </c>
      <c r="AH147" s="46" t="str">
        <f t="shared" si="55"/>
        <v/>
      </c>
      <c r="AI147" s="53" t="str">
        <f t="shared" si="56"/>
        <v/>
      </c>
      <c r="AJ147" s="49" t="str">
        <f t="shared" si="57"/>
        <v/>
      </c>
      <c r="AK147" s="49" t="str">
        <f t="shared" si="58"/>
        <v/>
      </c>
      <c r="AM147" s="13" t="str">
        <f>IF($AI147="", "", COUNTIF($AI$10:$AI$1210, "&gt;"&amp;$AI147)+1+COUNTIF($AI$10:$AI147, $AI147)-1)</f>
        <v/>
      </c>
      <c r="AO147" s="13" t="str">
        <f t="shared" si="59"/>
        <v/>
      </c>
      <c r="AQ147" s="42" t="str">
        <f t="shared" si="60"/>
        <v/>
      </c>
    </row>
    <row r="148" spans="1:43" x14ac:dyDescent="0.25">
      <c r="A148" s="56"/>
      <c r="B148" s="157"/>
      <c r="C148" s="87"/>
      <c r="D148" s="86"/>
      <c r="E148" s="158"/>
      <c r="F148" s="159"/>
      <c r="G148" s="160"/>
      <c r="H148" s="161"/>
      <c r="I148" s="56"/>
      <c r="J148" s="13" t="str">
        <f t="shared" si="46"/>
        <v/>
      </c>
      <c r="K148" s="56"/>
      <c r="S148" s="13" t="str">
        <f t="shared" si="47"/>
        <v/>
      </c>
      <c r="U148" s="13" t="str">
        <f t="shared" si="48"/>
        <v/>
      </c>
      <c r="V148" s="13" t="str">
        <f t="shared" si="43"/>
        <v/>
      </c>
      <c r="W148" s="13" t="str">
        <f t="shared" si="44"/>
        <v/>
      </c>
      <c r="X148" s="13" t="str">
        <f t="shared" si="45"/>
        <v/>
      </c>
      <c r="Y148" s="13" t="str">
        <f t="shared" si="49"/>
        <v/>
      </c>
      <c r="Z148" s="13" t="str">
        <f t="shared" si="50"/>
        <v/>
      </c>
      <c r="AA148" s="13" t="str">
        <f t="shared" si="51"/>
        <v/>
      </c>
      <c r="AC148" s="13" t="str">
        <f t="shared" si="52"/>
        <v/>
      </c>
      <c r="AD148" s="13" t="str">
        <f t="shared" si="53"/>
        <v/>
      </c>
      <c r="AE148" s="13" t="str">
        <f t="shared" si="54"/>
        <v/>
      </c>
      <c r="AF148" s="42" t="str">
        <f t="shared" si="61"/>
        <v/>
      </c>
      <c r="AH148" s="46" t="str">
        <f t="shared" si="55"/>
        <v/>
      </c>
      <c r="AI148" s="53" t="str">
        <f t="shared" si="56"/>
        <v/>
      </c>
      <c r="AJ148" s="49" t="str">
        <f t="shared" si="57"/>
        <v/>
      </c>
      <c r="AK148" s="49" t="str">
        <f t="shared" si="58"/>
        <v/>
      </c>
      <c r="AM148" s="13" t="str">
        <f>IF($AI148="", "", COUNTIF($AI$10:$AI$1210, "&gt;"&amp;$AI148)+1+COUNTIF($AI$10:$AI148, $AI148)-1)</f>
        <v/>
      </c>
      <c r="AO148" s="13" t="str">
        <f t="shared" si="59"/>
        <v/>
      </c>
      <c r="AQ148" s="42" t="str">
        <f t="shared" si="60"/>
        <v/>
      </c>
    </row>
    <row r="149" spans="1:43" x14ac:dyDescent="0.25">
      <c r="A149" s="56"/>
      <c r="B149" s="157"/>
      <c r="C149" s="87"/>
      <c r="D149" s="86"/>
      <c r="E149" s="158"/>
      <c r="F149" s="159"/>
      <c r="G149" s="160"/>
      <c r="H149" s="161"/>
      <c r="I149" s="56"/>
      <c r="J149" s="13" t="str">
        <f t="shared" si="46"/>
        <v/>
      </c>
      <c r="K149" s="56"/>
      <c r="S149" s="13" t="str">
        <f t="shared" si="47"/>
        <v/>
      </c>
      <c r="U149" s="13" t="str">
        <f t="shared" si="48"/>
        <v/>
      </c>
      <c r="V149" s="13" t="str">
        <f t="shared" si="43"/>
        <v/>
      </c>
      <c r="W149" s="13" t="str">
        <f t="shared" si="44"/>
        <v/>
      </c>
      <c r="X149" s="13" t="str">
        <f t="shared" si="45"/>
        <v/>
      </c>
      <c r="Y149" s="13" t="str">
        <f t="shared" si="49"/>
        <v/>
      </c>
      <c r="Z149" s="13" t="str">
        <f t="shared" si="50"/>
        <v/>
      </c>
      <c r="AA149" s="13" t="str">
        <f t="shared" si="51"/>
        <v/>
      </c>
      <c r="AC149" s="13" t="str">
        <f t="shared" si="52"/>
        <v/>
      </c>
      <c r="AD149" s="13" t="str">
        <f t="shared" si="53"/>
        <v/>
      </c>
      <c r="AE149" s="13" t="str">
        <f t="shared" si="54"/>
        <v/>
      </c>
      <c r="AF149" s="42" t="str">
        <f t="shared" si="61"/>
        <v/>
      </c>
      <c r="AH149" s="46" t="str">
        <f t="shared" si="55"/>
        <v/>
      </c>
      <c r="AI149" s="53" t="str">
        <f t="shared" si="56"/>
        <v/>
      </c>
      <c r="AJ149" s="49" t="str">
        <f t="shared" si="57"/>
        <v/>
      </c>
      <c r="AK149" s="49" t="str">
        <f t="shared" si="58"/>
        <v/>
      </c>
      <c r="AM149" s="13" t="str">
        <f>IF($AI149="", "", COUNTIF($AI$10:$AI$1210, "&gt;"&amp;$AI149)+1+COUNTIF($AI$10:$AI149, $AI149)-1)</f>
        <v/>
      </c>
      <c r="AO149" s="13" t="str">
        <f t="shared" si="59"/>
        <v/>
      </c>
      <c r="AQ149" s="42" t="str">
        <f t="shared" si="60"/>
        <v/>
      </c>
    </row>
    <row r="150" spans="1:43" x14ac:dyDescent="0.25">
      <c r="A150" s="56"/>
      <c r="B150" s="157"/>
      <c r="C150" s="87"/>
      <c r="D150" s="86"/>
      <c r="E150" s="158"/>
      <c r="F150" s="159"/>
      <c r="G150" s="160"/>
      <c r="H150" s="161"/>
      <c r="I150" s="56"/>
      <c r="J150" s="13" t="str">
        <f t="shared" si="46"/>
        <v/>
      </c>
      <c r="K150" s="56"/>
      <c r="S150" s="13" t="str">
        <f t="shared" si="47"/>
        <v/>
      </c>
      <c r="U150" s="13" t="str">
        <f t="shared" si="48"/>
        <v/>
      </c>
      <c r="V150" s="13" t="str">
        <f t="shared" si="43"/>
        <v/>
      </c>
      <c r="W150" s="13" t="str">
        <f t="shared" si="44"/>
        <v/>
      </c>
      <c r="X150" s="13" t="str">
        <f t="shared" si="45"/>
        <v/>
      </c>
      <c r="Y150" s="13" t="str">
        <f t="shared" si="49"/>
        <v/>
      </c>
      <c r="Z150" s="13" t="str">
        <f t="shared" si="50"/>
        <v/>
      </c>
      <c r="AA150" s="13" t="str">
        <f t="shared" si="51"/>
        <v/>
      </c>
      <c r="AC150" s="13" t="str">
        <f t="shared" si="52"/>
        <v/>
      </c>
      <c r="AD150" s="13" t="str">
        <f t="shared" si="53"/>
        <v/>
      </c>
      <c r="AE150" s="13" t="str">
        <f t="shared" si="54"/>
        <v/>
      </c>
      <c r="AF150" s="42" t="str">
        <f t="shared" si="61"/>
        <v/>
      </c>
      <c r="AH150" s="46" t="str">
        <f t="shared" si="55"/>
        <v/>
      </c>
      <c r="AI150" s="53" t="str">
        <f t="shared" si="56"/>
        <v/>
      </c>
      <c r="AJ150" s="49" t="str">
        <f t="shared" si="57"/>
        <v/>
      </c>
      <c r="AK150" s="49" t="str">
        <f t="shared" si="58"/>
        <v/>
      </c>
      <c r="AM150" s="13" t="str">
        <f>IF($AI150="", "", COUNTIF($AI$10:$AI$1210, "&gt;"&amp;$AI150)+1+COUNTIF($AI$10:$AI150, $AI150)-1)</f>
        <v/>
      </c>
      <c r="AO150" s="13" t="str">
        <f t="shared" si="59"/>
        <v/>
      </c>
      <c r="AQ150" s="42" t="str">
        <f t="shared" si="60"/>
        <v/>
      </c>
    </row>
    <row r="151" spans="1:43" x14ac:dyDescent="0.25">
      <c r="A151" s="56"/>
      <c r="B151" s="157"/>
      <c r="C151" s="87"/>
      <c r="D151" s="86"/>
      <c r="E151" s="158"/>
      <c r="F151" s="159"/>
      <c r="G151" s="160"/>
      <c r="H151" s="161"/>
      <c r="I151" s="56"/>
      <c r="J151" s="13" t="str">
        <f t="shared" si="46"/>
        <v/>
      </c>
      <c r="K151" s="56"/>
      <c r="S151" s="13" t="str">
        <f t="shared" si="47"/>
        <v/>
      </c>
      <c r="U151" s="13" t="str">
        <f t="shared" si="48"/>
        <v/>
      </c>
      <c r="V151" s="13" t="str">
        <f t="shared" si="43"/>
        <v/>
      </c>
      <c r="W151" s="13" t="str">
        <f t="shared" si="44"/>
        <v/>
      </c>
      <c r="X151" s="13" t="str">
        <f t="shared" si="45"/>
        <v/>
      </c>
      <c r="Y151" s="13" t="str">
        <f t="shared" si="49"/>
        <v/>
      </c>
      <c r="Z151" s="13" t="str">
        <f t="shared" si="50"/>
        <v/>
      </c>
      <c r="AA151" s="13" t="str">
        <f t="shared" si="51"/>
        <v/>
      </c>
      <c r="AC151" s="13" t="str">
        <f t="shared" si="52"/>
        <v/>
      </c>
      <c r="AD151" s="13" t="str">
        <f t="shared" si="53"/>
        <v/>
      </c>
      <c r="AE151" s="13" t="str">
        <f t="shared" si="54"/>
        <v/>
      </c>
      <c r="AF151" s="42" t="str">
        <f t="shared" si="61"/>
        <v/>
      </c>
      <c r="AH151" s="46" t="str">
        <f t="shared" si="55"/>
        <v/>
      </c>
      <c r="AI151" s="53" t="str">
        <f t="shared" si="56"/>
        <v/>
      </c>
      <c r="AJ151" s="49" t="str">
        <f t="shared" si="57"/>
        <v/>
      </c>
      <c r="AK151" s="49" t="str">
        <f t="shared" si="58"/>
        <v/>
      </c>
      <c r="AM151" s="13" t="str">
        <f>IF($AI151="", "", COUNTIF($AI$10:$AI$1210, "&gt;"&amp;$AI151)+1+COUNTIF($AI$10:$AI151, $AI151)-1)</f>
        <v/>
      </c>
      <c r="AO151" s="13" t="str">
        <f t="shared" si="59"/>
        <v/>
      </c>
      <c r="AQ151" s="42" t="str">
        <f t="shared" si="60"/>
        <v/>
      </c>
    </row>
    <row r="152" spans="1:43" x14ac:dyDescent="0.25">
      <c r="A152" s="56"/>
      <c r="B152" s="157"/>
      <c r="C152" s="87"/>
      <c r="D152" s="86"/>
      <c r="E152" s="158"/>
      <c r="F152" s="159"/>
      <c r="G152" s="160"/>
      <c r="H152" s="161"/>
      <c r="I152" s="56"/>
      <c r="J152" s="13" t="str">
        <f t="shared" si="46"/>
        <v/>
      </c>
      <c r="K152" s="56"/>
      <c r="S152" s="13" t="str">
        <f t="shared" si="47"/>
        <v/>
      </c>
      <c r="U152" s="13" t="str">
        <f t="shared" si="48"/>
        <v/>
      </c>
      <c r="V152" s="13" t="str">
        <f t="shared" si="43"/>
        <v/>
      </c>
      <c r="W152" s="13" t="str">
        <f t="shared" si="44"/>
        <v/>
      </c>
      <c r="X152" s="13" t="str">
        <f t="shared" si="45"/>
        <v/>
      </c>
      <c r="Y152" s="13" t="str">
        <f t="shared" si="49"/>
        <v/>
      </c>
      <c r="Z152" s="13" t="str">
        <f t="shared" si="50"/>
        <v/>
      </c>
      <c r="AA152" s="13" t="str">
        <f t="shared" si="51"/>
        <v/>
      </c>
      <c r="AC152" s="13" t="str">
        <f t="shared" si="52"/>
        <v/>
      </c>
      <c r="AD152" s="13" t="str">
        <f t="shared" si="53"/>
        <v/>
      </c>
      <c r="AE152" s="13" t="str">
        <f t="shared" si="54"/>
        <v/>
      </c>
      <c r="AF152" s="42" t="str">
        <f t="shared" si="61"/>
        <v/>
      </c>
      <c r="AH152" s="46" t="str">
        <f t="shared" si="55"/>
        <v/>
      </c>
      <c r="AI152" s="53" t="str">
        <f t="shared" si="56"/>
        <v/>
      </c>
      <c r="AJ152" s="49" t="str">
        <f t="shared" si="57"/>
        <v/>
      </c>
      <c r="AK152" s="49" t="str">
        <f t="shared" si="58"/>
        <v/>
      </c>
      <c r="AM152" s="13" t="str">
        <f>IF($AI152="", "", COUNTIF($AI$10:$AI$1210, "&gt;"&amp;$AI152)+1+COUNTIF($AI$10:$AI152, $AI152)-1)</f>
        <v/>
      </c>
      <c r="AO152" s="13" t="str">
        <f t="shared" si="59"/>
        <v/>
      </c>
      <c r="AQ152" s="42" t="str">
        <f t="shared" si="60"/>
        <v/>
      </c>
    </row>
    <row r="153" spans="1:43" x14ac:dyDescent="0.25">
      <c r="A153" s="56"/>
      <c r="B153" s="157"/>
      <c r="C153" s="87"/>
      <c r="D153" s="86"/>
      <c r="E153" s="158"/>
      <c r="F153" s="159"/>
      <c r="G153" s="160"/>
      <c r="H153" s="161"/>
      <c r="I153" s="56"/>
      <c r="J153" s="13" t="str">
        <f t="shared" si="46"/>
        <v/>
      </c>
      <c r="K153" s="56"/>
      <c r="S153" s="13" t="str">
        <f t="shared" si="47"/>
        <v/>
      </c>
      <c r="U153" s="13" t="str">
        <f t="shared" si="48"/>
        <v/>
      </c>
      <c r="V153" s="13" t="str">
        <f t="shared" si="43"/>
        <v/>
      </c>
      <c r="W153" s="13" t="str">
        <f t="shared" si="44"/>
        <v/>
      </c>
      <c r="X153" s="13" t="str">
        <f t="shared" si="45"/>
        <v/>
      </c>
      <c r="Y153" s="13" t="str">
        <f t="shared" si="49"/>
        <v/>
      </c>
      <c r="Z153" s="13" t="str">
        <f t="shared" si="50"/>
        <v/>
      </c>
      <c r="AA153" s="13" t="str">
        <f t="shared" si="51"/>
        <v/>
      </c>
      <c r="AC153" s="13" t="str">
        <f t="shared" si="52"/>
        <v/>
      </c>
      <c r="AD153" s="13" t="str">
        <f t="shared" si="53"/>
        <v/>
      </c>
      <c r="AE153" s="13" t="str">
        <f t="shared" si="54"/>
        <v/>
      </c>
      <c r="AF153" s="42" t="str">
        <f t="shared" si="61"/>
        <v/>
      </c>
      <c r="AH153" s="46" t="str">
        <f t="shared" si="55"/>
        <v/>
      </c>
      <c r="AI153" s="53" t="str">
        <f t="shared" si="56"/>
        <v/>
      </c>
      <c r="AJ153" s="49" t="str">
        <f t="shared" si="57"/>
        <v/>
      </c>
      <c r="AK153" s="49" t="str">
        <f t="shared" si="58"/>
        <v/>
      </c>
      <c r="AM153" s="13" t="str">
        <f>IF($AI153="", "", COUNTIF($AI$10:$AI$1210, "&gt;"&amp;$AI153)+1+COUNTIF($AI$10:$AI153, $AI153)-1)</f>
        <v/>
      </c>
      <c r="AO153" s="13" t="str">
        <f t="shared" si="59"/>
        <v/>
      </c>
      <c r="AQ153" s="42" t="str">
        <f t="shared" si="60"/>
        <v/>
      </c>
    </row>
    <row r="154" spans="1:43" x14ac:dyDescent="0.25">
      <c r="A154" s="56"/>
      <c r="B154" s="157"/>
      <c r="C154" s="87"/>
      <c r="D154" s="86"/>
      <c r="E154" s="158"/>
      <c r="F154" s="159"/>
      <c r="G154" s="160"/>
      <c r="H154" s="161"/>
      <c r="I154" s="56"/>
      <c r="J154" s="13" t="str">
        <f t="shared" si="46"/>
        <v/>
      </c>
      <c r="K154" s="56"/>
      <c r="S154" s="13" t="str">
        <f t="shared" si="47"/>
        <v/>
      </c>
      <c r="U154" s="13" t="str">
        <f t="shared" si="48"/>
        <v/>
      </c>
      <c r="V154" s="13" t="str">
        <f t="shared" si="43"/>
        <v/>
      </c>
      <c r="W154" s="13" t="str">
        <f t="shared" si="44"/>
        <v/>
      </c>
      <c r="X154" s="13" t="str">
        <f t="shared" si="45"/>
        <v/>
      </c>
      <c r="Y154" s="13" t="str">
        <f t="shared" si="49"/>
        <v/>
      </c>
      <c r="Z154" s="13" t="str">
        <f t="shared" si="50"/>
        <v/>
      </c>
      <c r="AA154" s="13" t="str">
        <f t="shared" si="51"/>
        <v/>
      </c>
      <c r="AC154" s="13" t="str">
        <f t="shared" si="52"/>
        <v/>
      </c>
      <c r="AD154" s="13" t="str">
        <f t="shared" si="53"/>
        <v/>
      </c>
      <c r="AE154" s="13" t="str">
        <f t="shared" si="54"/>
        <v/>
      </c>
      <c r="AF154" s="42" t="str">
        <f t="shared" si="61"/>
        <v/>
      </c>
      <c r="AH154" s="46" t="str">
        <f t="shared" si="55"/>
        <v/>
      </c>
      <c r="AI154" s="53" t="str">
        <f t="shared" si="56"/>
        <v/>
      </c>
      <c r="AJ154" s="49" t="str">
        <f t="shared" si="57"/>
        <v/>
      </c>
      <c r="AK154" s="49" t="str">
        <f t="shared" si="58"/>
        <v/>
      </c>
      <c r="AM154" s="13" t="str">
        <f>IF($AI154="", "", COUNTIF($AI$10:$AI$1210, "&gt;"&amp;$AI154)+1+COUNTIF($AI$10:$AI154, $AI154)-1)</f>
        <v/>
      </c>
      <c r="AO154" s="13" t="str">
        <f t="shared" si="59"/>
        <v/>
      </c>
      <c r="AQ154" s="42" t="str">
        <f t="shared" si="60"/>
        <v/>
      </c>
    </row>
    <row r="155" spans="1:43" x14ac:dyDescent="0.25">
      <c r="A155" s="56"/>
      <c r="B155" s="157"/>
      <c r="C155" s="87"/>
      <c r="D155" s="86"/>
      <c r="E155" s="158"/>
      <c r="F155" s="159"/>
      <c r="G155" s="160"/>
      <c r="H155" s="161"/>
      <c r="I155" s="56"/>
      <c r="J155" s="13" t="str">
        <f t="shared" si="46"/>
        <v/>
      </c>
      <c r="K155" s="56"/>
      <c r="S155" s="13" t="str">
        <f t="shared" si="47"/>
        <v/>
      </c>
      <c r="U155" s="13" t="str">
        <f t="shared" si="48"/>
        <v/>
      </c>
      <c r="V155" s="13" t="str">
        <f t="shared" si="43"/>
        <v/>
      </c>
      <c r="W155" s="13" t="str">
        <f t="shared" si="44"/>
        <v/>
      </c>
      <c r="X155" s="13" t="str">
        <f t="shared" si="45"/>
        <v/>
      </c>
      <c r="Y155" s="13" t="str">
        <f t="shared" si="49"/>
        <v/>
      </c>
      <c r="Z155" s="13" t="str">
        <f t="shared" si="50"/>
        <v/>
      </c>
      <c r="AA155" s="13" t="str">
        <f t="shared" si="51"/>
        <v/>
      </c>
      <c r="AC155" s="13" t="str">
        <f t="shared" si="52"/>
        <v/>
      </c>
      <c r="AD155" s="13" t="str">
        <f t="shared" si="53"/>
        <v/>
      </c>
      <c r="AE155" s="13" t="str">
        <f t="shared" si="54"/>
        <v/>
      </c>
      <c r="AF155" s="42" t="str">
        <f t="shared" si="61"/>
        <v/>
      </c>
      <c r="AH155" s="46" t="str">
        <f t="shared" si="55"/>
        <v/>
      </c>
      <c r="AI155" s="53" t="str">
        <f t="shared" si="56"/>
        <v/>
      </c>
      <c r="AJ155" s="49" t="str">
        <f t="shared" si="57"/>
        <v/>
      </c>
      <c r="AK155" s="49" t="str">
        <f t="shared" si="58"/>
        <v/>
      </c>
      <c r="AM155" s="13" t="str">
        <f>IF($AI155="", "", COUNTIF($AI$10:$AI$1210, "&gt;"&amp;$AI155)+1+COUNTIF($AI$10:$AI155, $AI155)-1)</f>
        <v/>
      </c>
      <c r="AO155" s="13" t="str">
        <f t="shared" si="59"/>
        <v/>
      </c>
      <c r="AQ155" s="42" t="str">
        <f t="shared" si="60"/>
        <v/>
      </c>
    </row>
    <row r="156" spans="1:43" x14ac:dyDescent="0.25">
      <c r="A156" s="56"/>
      <c r="B156" s="157"/>
      <c r="C156" s="87"/>
      <c r="D156" s="86"/>
      <c r="E156" s="158"/>
      <c r="F156" s="159"/>
      <c r="G156" s="160"/>
      <c r="H156" s="161"/>
      <c r="I156" s="56"/>
      <c r="J156" s="13" t="str">
        <f t="shared" si="46"/>
        <v/>
      </c>
      <c r="K156" s="56"/>
      <c r="S156" s="13" t="str">
        <f t="shared" si="47"/>
        <v/>
      </c>
      <c r="U156" s="13" t="str">
        <f t="shared" si="48"/>
        <v/>
      </c>
      <c r="V156" s="13" t="str">
        <f t="shared" si="43"/>
        <v/>
      </c>
      <c r="W156" s="13" t="str">
        <f t="shared" si="44"/>
        <v/>
      </c>
      <c r="X156" s="13" t="str">
        <f t="shared" si="45"/>
        <v/>
      </c>
      <c r="Y156" s="13" t="str">
        <f t="shared" si="49"/>
        <v/>
      </c>
      <c r="Z156" s="13" t="str">
        <f t="shared" si="50"/>
        <v/>
      </c>
      <c r="AA156" s="13" t="str">
        <f t="shared" si="51"/>
        <v/>
      </c>
      <c r="AC156" s="13" t="str">
        <f t="shared" si="52"/>
        <v/>
      </c>
      <c r="AD156" s="13" t="str">
        <f t="shared" si="53"/>
        <v/>
      </c>
      <c r="AE156" s="13" t="str">
        <f t="shared" si="54"/>
        <v/>
      </c>
      <c r="AF156" s="42" t="str">
        <f t="shared" si="61"/>
        <v/>
      </c>
      <c r="AH156" s="46" t="str">
        <f t="shared" si="55"/>
        <v/>
      </c>
      <c r="AI156" s="53" t="str">
        <f t="shared" si="56"/>
        <v/>
      </c>
      <c r="AJ156" s="49" t="str">
        <f t="shared" si="57"/>
        <v/>
      </c>
      <c r="AK156" s="49" t="str">
        <f t="shared" si="58"/>
        <v/>
      </c>
      <c r="AM156" s="13" t="str">
        <f>IF($AI156="", "", COUNTIF($AI$10:$AI$1210, "&gt;"&amp;$AI156)+1+COUNTIF($AI$10:$AI156, $AI156)-1)</f>
        <v/>
      </c>
      <c r="AO156" s="13" t="str">
        <f t="shared" si="59"/>
        <v/>
      </c>
      <c r="AQ156" s="42" t="str">
        <f t="shared" si="60"/>
        <v/>
      </c>
    </row>
    <row r="157" spans="1:43" x14ac:dyDescent="0.25">
      <c r="A157" s="56"/>
      <c r="B157" s="157"/>
      <c r="C157" s="87"/>
      <c r="D157" s="86"/>
      <c r="E157" s="158"/>
      <c r="F157" s="159"/>
      <c r="G157" s="160"/>
      <c r="H157" s="161"/>
      <c r="I157" s="56"/>
      <c r="J157" s="13" t="str">
        <f t="shared" si="46"/>
        <v/>
      </c>
      <c r="K157" s="56"/>
      <c r="S157" s="13" t="str">
        <f t="shared" si="47"/>
        <v/>
      </c>
      <c r="U157" s="13" t="str">
        <f t="shared" si="48"/>
        <v/>
      </c>
      <c r="V157" s="13" t="str">
        <f t="shared" si="43"/>
        <v/>
      </c>
      <c r="W157" s="13" t="str">
        <f t="shared" si="44"/>
        <v/>
      </c>
      <c r="X157" s="13" t="str">
        <f t="shared" si="45"/>
        <v/>
      </c>
      <c r="Y157" s="13" t="str">
        <f t="shared" si="49"/>
        <v/>
      </c>
      <c r="Z157" s="13" t="str">
        <f t="shared" si="50"/>
        <v/>
      </c>
      <c r="AA157" s="13" t="str">
        <f t="shared" si="51"/>
        <v/>
      </c>
      <c r="AC157" s="13" t="str">
        <f t="shared" si="52"/>
        <v/>
      </c>
      <c r="AD157" s="13" t="str">
        <f t="shared" si="53"/>
        <v/>
      </c>
      <c r="AE157" s="13" t="str">
        <f t="shared" si="54"/>
        <v/>
      </c>
      <c r="AF157" s="42" t="str">
        <f t="shared" si="61"/>
        <v/>
      </c>
      <c r="AH157" s="46" t="str">
        <f t="shared" si="55"/>
        <v/>
      </c>
      <c r="AI157" s="53" t="str">
        <f t="shared" si="56"/>
        <v/>
      </c>
      <c r="AJ157" s="49" t="str">
        <f t="shared" si="57"/>
        <v/>
      </c>
      <c r="AK157" s="49" t="str">
        <f t="shared" si="58"/>
        <v/>
      </c>
      <c r="AM157" s="13" t="str">
        <f>IF($AI157="", "", COUNTIF($AI$10:$AI$1210, "&gt;"&amp;$AI157)+1+COUNTIF($AI$10:$AI157, $AI157)-1)</f>
        <v/>
      </c>
      <c r="AO157" s="13" t="str">
        <f t="shared" si="59"/>
        <v/>
      </c>
      <c r="AQ157" s="42" t="str">
        <f t="shared" si="60"/>
        <v/>
      </c>
    </row>
    <row r="158" spans="1:43" x14ac:dyDescent="0.25">
      <c r="A158" s="56"/>
      <c r="B158" s="157"/>
      <c r="C158" s="87"/>
      <c r="D158" s="86"/>
      <c r="E158" s="158"/>
      <c r="F158" s="159"/>
      <c r="G158" s="160"/>
      <c r="H158" s="161"/>
      <c r="I158" s="56"/>
      <c r="J158" s="13" t="str">
        <f t="shared" si="46"/>
        <v/>
      </c>
      <c r="K158" s="56"/>
      <c r="S158" s="13" t="str">
        <f t="shared" si="47"/>
        <v/>
      </c>
      <c r="U158" s="13" t="str">
        <f t="shared" si="48"/>
        <v/>
      </c>
      <c r="V158" s="13" t="str">
        <f t="shared" si="43"/>
        <v/>
      </c>
      <c r="W158" s="13" t="str">
        <f t="shared" si="44"/>
        <v/>
      </c>
      <c r="X158" s="13" t="str">
        <f t="shared" si="45"/>
        <v/>
      </c>
      <c r="Y158" s="13" t="str">
        <f t="shared" si="49"/>
        <v/>
      </c>
      <c r="Z158" s="13" t="str">
        <f t="shared" si="50"/>
        <v/>
      </c>
      <c r="AA158" s="13" t="str">
        <f t="shared" si="51"/>
        <v/>
      </c>
      <c r="AC158" s="13" t="str">
        <f t="shared" si="52"/>
        <v/>
      </c>
      <c r="AD158" s="13" t="str">
        <f t="shared" si="53"/>
        <v/>
      </c>
      <c r="AE158" s="13" t="str">
        <f t="shared" si="54"/>
        <v/>
      </c>
      <c r="AF158" s="42" t="str">
        <f t="shared" si="61"/>
        <v/>
      </c>
      <c r="AH158" s="46" t="str">
        <f t="shared" si="55"/>
        <v/>
      </c>
      <c r="AI158" s="53" t="str">
        <f t="shared" si="56"/>
        <v/>
      </c>
      <c r="AJ158" s="49" t="str">
        <f t="shared" si="57"/>
        <v/>
      </c>
      <c r="AK158" s="49" t="str">
        <f t="shared" si="58"/>
        <v/>
      </c>
      <c r="AM158" s="13" t="str">
        <f>IF($AI158="", "", COUNTIF($AI$10:$AI$1210, "&gt;"&amp;$AI158)+1+COUNTIF($AI$10:$AI158, $AI158)-1)</f>
        <v/>
      </c>
      <c r="AO158" s="13" t="str">
        <f t="shared" si="59"/>
        <v/>
      </c>
      <c r="AQ158" s="42" t="str">
        <f t="shared" si="60"/>
        <v/>
      </c>
    </row>
    <row r="159" spans="1:43" x14ac:dyDescent="0.25">
      <c r="A159" s="56"/>
      <c r="B159" s="157"/>
      <c r="C159" s="87"/>
      <c r="D159" s="86"/>
      <c r="E159" s="158"/>
      <c r="F159" s="159"/>
      <c r="G159" s="160"/>
      <c r="H159" s="161"/>
      <c r="I159" s="56"/>
      <c r="J159" s="13" t="str">
        <f t="shared" si="46"/>
        <v/>
      </c>
      <c r="K159" s="56"/>
      <c r="S159" s="13" t="str">
        <f t="shared" si="47"/>
        <v/>
      </c>
      <c r="U159" s="13" t="str">
        <f t="shared" si="48"/>
        <v/>
      </c>
      <c r="V159" s="13" t="str">
        <f t="shared" si="43"/>
        <v/>
      </c>
      <c r="W159" s="13" t="str">
        <f t="shared" si="44"/>
        <v/>
      </c>
      <c r="X159" s="13" t="str">
        <f t="shared" si="45"/>
        <v/>
      </c>
      <c r="Y159" s="13" t="str">
        <f t="shared" si="49"/>
        <v/>
      </c>
      <c r="Z159" s="13" t="str">
        <f t="shared" si="50"/>
        <v/>
      </c>
      <c r="AA159" s="13" t="str">
        <f t="shared" si="51"/>
        <v/>
      </c>
      <c r="AC159" s="13" t="str">
        <f t="shared" si="52"/>
        <v/>
      </c>
      <c r="AD159" s="13" t="str">
        <f t="shared" si="53"/>
        <v/>
      </c>
      <c r="AE159" s="13" t="str">
        <f t="shared" si="54"/>
        <v/>
      </c>
      <c r="AF159" s="42" t="str">
        <f t="shared" si="61"/>
        <v/>
      </c>
      <c r="AH159" s="46" t="str">
        <f t="shared" si="55"/>
        <v/>
      </c>
      <c r="AI159" s="53" t="str">
        <f t="shared" si="56"/>
        <v/>
      </c>
      <c r="AJ159" s="49" t="str">
        <f t="shared" si="57"/>
        <v/>
      </c>
      <c r="AK159" s="49" t="str">
        <f t="shared" si="58"/>
        <v/>
      </c>
      <c r="AM159" s="13" t="str">
        <f>IF($AI159="", "", COUNTIF($AI$10:$AI$1210, "&gt;"&amp;$AI159)+1+COUNTIF($AI$10:$AI159, $AI159)-1)</f>
        <v/>
      </c>
      <c r="AO159" s="13" t="str">
        <f t="shared" si="59"/>
        <v/>
      </c>
      <c r="AQ159" s="42" t="str">
        <f t="shared" si="60"/>
        <v/>
      </c>
    </row>
    <row r="160" spans="1:43" x14ac:dyDescent="0.25">
      <c r="A160" s="56"/>
      <c r="B160" s="157"/>
      <c r="C160" s="87"/>
      <c r="D160" s="86"/>
      <c r="E160" s="158"/>
      <c r="F160" s="159"/>
      <c r="G160" s="160"/>
      <c r="H160" s="161"/>
      <c r="I160" s="56"/>
      <c r="J160" s="13" t="str">
        <f t="shared" si="46"/>
        <v/>
      </c>
      <c r="K160" s="56"/>
      <c r="S160" s="13" t="str">
        <f t="shared" si="47"/>
        <v/>
      </c>
      <c r="U160" s="13" t="str">
        <f t="shared" si="48"/>
        <v/>
      </c>
      <c r="V160" s="13" t="str">
        <f t="shared" si="43"/>
        <v/>
      </c>
      <c r="W160" s="13" t="str">
        <f t="shared" si="44"/>
        <v/>
      </c>
      <c r="X160" s="13" t="str">
        <f t="shared" si="45"/>
        <v/>
      </c>
      <c r="Y160" s="13" t="str">
        <f t="shared" si="49"/>
        <v/>
      </c>
      <c r="Z160" s="13" t="str">
        <f t="shared" si="50"/>
        <v/>
      </c>
      <c r="AA160" s="13" t="str">
        <f t="shared" si="51"/>
        <v/>
      </c>
      <c r="AC160" s="13" t="str">
        <f t="shared" si="52"/>
        <v/>
      </c>
      <c r="AD160" s="13" t="str">
        <f t="shared" si="53"/>
        <v/>
      </c>
      <c r="AE160" s="13" t="str">
        <f t="shared" si="54"/>
        <v/>
      </c>
      <c r="AF160" s="42" t="str">
        <f t="shared" si="61"/>
        <v/>
      </c>
      <c r="AH160" s="46" t="str">
        <f t="shared" si="55"/>
        <v/>
      </c>
      <c r="AI160" s="53" t="str">
        <f t="shared" si="56"/>
        <v/>
      </c>
      <c r="AJ160" s="49" t="str">
        <f t="shared" si="57"/>
        <v/>
      </c>
      <c r="AK160" s="49" t="str">
        <f t="shared" si="58"/>
        <v/>
      </c>
      <c r="AM160" s="13" t="str">
        <f>IF($AI160="", "", COUNTIF($AI$10:$AI$1210, "&gt;"&amp;$AI160)+1+COUNTIF($AI$10:$AI160, $AI160)-1)</f>
        <v/>
      </c>
      <c r="AO160" s="13" t="str">
        <f t="shared" si="59"/>
        <v/>
      </c>
      <c r="AQ160" s="42" t="str">
        <f t="shared" si="60"/>
        <v/>
      </c>
    </row>
    <row r="161" spans="1:43" x14ac:dyDescent="0.25">
      <c r="A161" s="56"/>
      <c r="B161" s="157"/>
      <c r="C161" s="87"/>
      <c r="D161" s="86"/>
      <c r="E161" s="158"/>
      <c r="F161" s="159"/>
      <c r="G161" s="160"/>
      <c r="H161" s="161"/>
      <c r="I161" s="56"/>
      <c r="J161" s="13" t="str">
        <f t="shared" si="46"/>
        <v/>
      </c>
      <c r="K161" s="56"/>
      <c r="S161" s="13" t="str">
        <f t="shared" si="47"/>
        <v/>
      </c>
      <c r="U161" s="13" t="str">
        <f t="shared" si="48"/>
        <v/>
      </c>
      <c r="V161" s="13" t="str">
        <f t="shared" si="43"/>
        <v/>
      </c>
      <c r="W161" s="13" t="str">
        <f t="shared" si="44"/>
        <v/>
      </c>
      <c r="X161" s="13" t="str">
        <f t="shared" si="45"/>
        <v/>
      </c>
      <c r="Y161" s="13" t="str">
        <f t="shared" si="49"/>
        <v/>
      </c>
      <c r="Z161" s="13" t="str">
        <f t="shared" si="50"/>
        <v/>
      </c>
      <c r="AA161" s="13" t="str">
        <f t="shared" si="51"/>
        <v/>
      </c>
      <c r="AC161" s="13" t="str">
        <f t="shared" si="52"/>
        <v/>
      </c>
      <c r="AD161" s="13" t="str">
        <f t="shared" si="53"/>
        <v/>
      </c>
      <c r="AE161" s="13" t="str">
        <f t="shared" si="54"/>
        <v/>
      </c>
      <c r="AF161" s="42" t="str">
        <f t="shared" si="61"/>
        <v/>
      </c>
      <c r="AH161" s="46" t="str">
        <f t="shared" si="55"/>
        <v/>
      </c>
      <c r="AI161" s="53" t="str">
        <f t="shared" si="56"/>
        <v/>
      </c>
      <c r="AJ161" s="49" t="str">
        <f t="shared" si="57"/>
        <v/>
      </c>
      <c r="AK161" s="49" t="str">
        <f t="shared" si="58"/>
        <v/>
      </c>
      <c r="AM161" s="13" t="str">
        <f>IF($AI161="", "", COUNTIF($AI$10:$AI$1210, "&gt;"&amp;$AI161)+1+COUNTIF($AI$10:$AI161, $AI161)-1)</f>
        <v/>
      </c>
      <c r="AO161" s="13" t="str">
        <f t="shared" si="59"/>
        <v/>
      </c>
      <c r="AQ161" s="42" t="str">
        <f t="shared" si="60"/>
        <v/>
      </c>
    </row>
    <row r="162" spans="1:43" x14ac:dyDescent="0.25">
      <c r="A162" s="56"/>
      <c r="B162" s="157"/>
      <c r="C162" s="87"/>
      <c r="D162" s="86"/>
      <c r="E162" s="158"/>
      <c r="F162" s="159"/>
      <c r="G162" s="160"/>
      <c r="H162" s="161"/>
      <c r="I162" s="56"/>
      <c r="J162" s="13" t="str">
        <f t="shared" si="46"/>
        <v/>
      </c>
      <c r="K162" s="56"/>
      <c r="S162" s="13" t="str">
        <f t="shared" si="47"/>
        <v/>
      </c>
      <c r="U162" s="13" t="str">
        <f t="shared" si="48"/>
        <v/>
      </c>
      <c r="V162" s="13" t="str">
        <f t="shared" si="43"/>
        <v/>
      </c>
      <c r="W162" s="13" t="str">
        <f t="shared" si="44"/>
        <v/>
      </c>
      <c r="X162" s="13" t="str">
        <f t="shared" si="45"/>
        <v/>
      </c>
      <c r="Y162" s="13" t="str">
        <f t="shared" si="49"/>
        <v/>
      </c>
      <c r="Z162" s="13" t="str">
        <f t="shared" si="50"/>
        <v/>
      </c>
      <c r="AA162" s="13" t="str">
        <f t="shared" si="51"/>
        <v/>
      </c>
      <c r="AC162" s="13" t="str">
        <f t="shared" si="52"/>
        <v/>
      </c>
      <c r="AD162" s="13" t="str">
        <f t="shared" si="53"/>
        <v/>
      </c>
      <c r="AE162" s="13" t="str">
        <f t="shared" si="54"/>
        <v/>
      </c>
      <c r="AF162" s="42" t="str">
        <f t="shared" si="61"/>
        <v/>
      </c>
      <c r="AH162" s="46" t="str">
        <f t="shared" si="55"/>
        <v/>
      </c>
      <c r="AI162" s="53" t="str">
        <f t="shared" si="56"/>
        <v/>
      </c>
      <c r="AJ162" s="49" t="str">
        <f t="shared" si="57"/>
        <v/>
      </c>
      <c r="AK162" s="49" t="str">
        <f t="shared" si="58"/>
        <v/>
      </c>
      <c r="AM162" s="13" t="str">
        <f>IF($AI162="", "", COUNTIF($AI$10:$AI$1210, "&gt;"&amp;$AI162)+1+COUNTIF($AI$10:$AI162, $AI162)-1)</f>
        <v/>
      </c>
      <c r="AO162" s="13" t="str">
        <f t="shared" si="59"/>
        <v/>
      </c>
      <c r="AQ162" s="42" t="str">
        <f t="shared" si="60"/>
        <v/>
      </c>
    </row>
    <row r="163" spans="1:43" x14ac:dyDescent="0.25">
      <c r="A163" s="56"/>
      <c r="B163" s="157"/>
      <c r="C163" s="87"/>
      <c r="D163" s="86"/>
      <c r="E163" s="158"/>
      <c r="F163" s="159"/>
      <c r="G163" s="160"/>
      <c r="H163" s="161"/>
      <c r="I163" s="56"/>
      <c r="J163" s="13" t="str">
        <f t="shared" si="46"/>
        <v/>
      </c>
      <c r="K163" s="56"/>
      <c r="S163" s="13" t="str">
        <f t="shared" si="47"/>
        <v/>
      </c>
      <c r="U163" s="13" t="str">
        <f t="shared" si="48"/>
        <v/>
      </c>
      <c r="V163" s="13" t="str">
        <f t="shared" si="43"/>
        <v/>
      </c>
      <c r="W163" s="13" t="str">
        <f t="shared" si="44"/>
        <v/>
      </c>
      <c r="X163" s="13" t="str">
        <f t="shared" si="45"/>
        <v/>
      </c>
      <c r="Y163" s="13" t="str">
        <f t="shared" si="49"/>
        <v/>
      </c>
      <c r="Z163" s="13" t="str">
        <f t="shared" si="50"/>
        <v/>
      </c>
      <c r="AA163" s="13" t="str">
        <f t="shared" si="51"/>
        <v/>
      </c>
      <c r="AC163" s="13" t="str">
        <f t="shared" si="52"/>
        <v/>
      </c>
      <c r="AD163" s="13" t="str">
        <f t="shared" si="53"/>
        <v/>
      </c>
      <c r="AE163" s="13" t="str">
        <f t="shared" si="54"/>
        <v/>
      </c>
      <c r="AF163" s="42" t="str">
        <f t="shared" si="61"/>
        <v/>
      </c>
      <c r="AH163" s="46" t="str">
        <f t="shared" si="55"/>
        <v/>
      </c>
      <c r="AI163" s="53" t="str">
        <f t="shared" si="56"/>
        <v/>
      </c>
      <c r="AJ163" s="49" t="str">
        <f t="shared" si="57"/>
        <v/>
      </c>
      <c r="AK163" s="49" t="str">
        <f t="shared" si="58"/>
        <v/>
      </c>
      <c r="AM163" s="13" t="str">
        <f>IF($AI163="", "", COUNTIF($AI$10:$AI$1210, "&gt;"&amp;$AI163)+1+COUNTIF($AI$10:$AI163, $AI163)-1)</f>
        <v/>
      </c>
      <c r="AO163" s="13" t="str">
        <f t="shared" si="59"/>
        <v/>
      </c>
      <c r="AQ163" s="42" t="str">
        <f t="shared" si="60"/>
        <v/>
      </c>
    </row>
    <row r="164" spans="1:43" x14ac:dyDescent="0.25">
      <c r="A164" s="56"/>
      <c r="B164" s="157"/>
      <c r="C164" s="87"/>
      <c r="D164" s="86"/>
      <c r="E164" s="158"/>
      <c r="F164" s="159"/>
      <c r="G164" s="160"/>
      <c r="H164" s="161"/>
      <c r="I164" s="56"/>
      <c r="J164" s="13" t="str">
        <f t="shared" si="46"/>
        <v/>
      </c>
      <c r="K164" s="56"/>
      <c r="S164" s="13" t="str">
        <f t="shared" si="47"/>
        <v/>
      </c>
      <c r="U164" s="13" t="str">
        <f t="shared" si="48"/>
        <v/>
      </c>
      <c r="V164" s="13" t="str">
        <f t="shared" si="43"/>
        <v/>
      </c>
      <c r="W164" s="13" t="str">
        <f t="shared" si="44"/>
        <v/>
      </c>
      <c r="X164" s="13" t="str">
        <f t="shared" si="45"/>
        <v/>
      </c>
      <c r="Y164" s="13" t="str">
        <f t="shared" si="49"/>
        <v/>
      </c>
      <c r="Z164" s="13" t="str">
        <f t="shared" si="50"/>
        <v/>
      </c>
      <c r="AA164" s="13" t="str">
        <f t="shared" si="51"/>
        <v/>
      </c>
      <c r="AC164" s="13" t="str">
        <f t="shared" si="52"/>
        <v/>
      </c>
      <c r="AD164" s="13" t="str">
        <f t="shared" si="53"/>
        <v/>
      </c>
      <c r="AE164" s="13" t="str">
        <f t="shared" si="54"/>
        <v/>
      </c>
      <c r="AF164" s="42" t="str">
        <f t="shared" si="61"/>
        <v/>
      </c>
      <c r="AH164" s="46" t="str">
        <f t="shared" si="55"/>
        <v/>
      </c>
      <c r="AI164" s="53" t="str">
        <f t="shared" si="56"/>
        <v/>
      </c>
      <c r="AJ164" s="49" t="str">
        <f t="shared" si="57"/>
        <v/>
      </c>
      <c r="AK164" s="49" t="str">
        <f t="shared" si="58"/>
        <v/>
      </c>
      <c r="AM164" s="13" t="str">
        <f>IF($AI164="", "", COUNTIF($AI$10:$AI$1210, "&gt;"&amp;$AI164)+1+COUNTIF($AI$10:$AI164, $AI164)-1)</f>
        <v/>
      </c>
      <c r="AO164" s="13" t="str">
        <f t="shared" si="59"/>
        <v/>
      </c>
      <c r="AQ164" s="42" t="str">
        <f t="shared" si="60"/>
        <v/>
      </c>
    </row>
    <row r="165" spans="1:43" x14ac:dyDescent="0.25">
      <c r="A165" s="56"/>
      <c r="B165" s="157"/>
      <c r="C165" s="87"/>
      <c r="D165" s="86"/>
      <c r="E165" s="158"/>
      <c r="F165" s="159"/>
      <c r="G165" s="160"/>
      <c r="H165" s="161"/>
      <c r="I165" s="56"/>
      <c r="J165" s="13" t="str">
        <f t="shared" si="46"/>
        <v/>
      </c>
      <c r="K165" s="56"/>
      <c r="S165" s="13" t="str">
        <f t="shared" si="47"/>
        <v/>
      </c>
      <c r="U165" s="13" t="str">
        <f t="shared" si="48"/>
        <v/>
      </c>
      <c r="V165" s="13" t="str">
        <f t="shared" si="43"/>
        <v/>
      </c>
      <c r="W165" s="13" t="str">
        <f t="shared" si="44"/>
        <v/>
      </c>
      <c r="X165" s="13" t="str">
        <f t="shared" si="45"/>
        <v/>
      </c>
      <c r="Y165" s="13" t="str">
        <f t="shared" si="49"/>
        <v/>
      </c>
      <c r="Z165" s="13" t="str">
        <f t="shared" si="50"/>
        <v/>
      </c>
      <c r="AA165" s="13" t="str">
        <f t="shared" si="51"/>
        <v/>
      </c>
      <c r="AC165" s="13" t="str">
        <f t="shared" si="52"/>
        <v/>
      </c>
      <c r="AD165" s="13" t="str">
        <f t="shared" si="53"/>
        <v/>
      </c>
      <c r="AE165" s="13" t="str">
        <f t="shared" si="54"/>
        <v/>
      </c>
      <c r="AF165" s="42" t="str">
        <f t="shared" si="61"/>
        <v/>
      </c>
      <c r="AH165" s="46" t="str">
        <f t="shared" si="55"/>
        <v/>
      </c>
      <c r="AI165" s="53" t="str">
        <f t="shared" si="56"/>
        <v/>
      </c>
      <c r="AJ165" s="49" t="str">
        <f t="shared" si="57"/>
        <v/>
      </c>
      <c r="AK165" s="49" t="str">
        <f t="shared" si="58"/>
        <v/>
      </c>
      <c r="AM165" s="13" t="str">
        <f>IF($AI165="", "", COUNTIF($AI$10:$AI$1210, "&gt;"&amp;$AI165)+1+COUNTIF($AI$10:$AI165, $AI165)-1)</f>
        <v/>
      </c>
      <c r="AO165" s="13" t="str">
        <f t="shared" si="59"/>
        <v/>
      </c>
      <c r="AQ165" s="42" t="str">
        <f t="shared" si="60"/>
        <v/>
      </c>
    </row>
    <row r="166" spans="1:43" x14ac:dyDescent="0.25">
      <c r="A166" s="56"/>
      <c r="B166" s="157"/>
      <c r="C166" s="87"/>
      <c r="D166" s="86"/>
      <c r="E166" s="158"/>
      <c r="F166" s="159"/>
      <c r="G166" s="160"/>
      <c r="H166" s="161"/>
      <c r="I166" s="56"/>
      <c r="J166" s="13" t="str">
        <f t="shared" si="46"/>
        <v/>
      </c>
      <c r="K166" s="56"/>
      <c r="S166" s="13" t="str">
        <f t="shared" si="47"/>
        <v/>
      </c>
      <c r="U166" s="13" t="str">
        <f t="shared" si="48"/>
        <v/>
      </c>
      <c r="V166" s="13" t="str">
        <f t="shared" si="43"/>
        <v/>
      </c>
      <c r="W166" s="13" t="str">
        <f t="shared" si="44"/>
        <v/>
      </c>
      <c r="X166" s="13" t="str">
        <f t="shared" si="45"/>
        <v/>
      </c>
      <c r="Y166" s="13" t="str">
        <f t="shared" si="49"/>
        <v/>
      </c>
      <c r="Z166" s="13" t="str">
        <f t="shared" si="50"/>
        <v/>
      </c>
      <c r="AA166" s="13" t="str">
        <f t="shared" si="51"/>
        <v/>
      </c>
      <c r="AC166" s="13" t="str">
        <f t="shared" si="52"/>
        <v/>
      </c>
      <c r="AD166" s="13" t="str">
        <f t="shared" si="53"/>
        <v/>
      </c>
      <c r="AE166" s="13" t="str">
        <f t="shared" si="54"/>
        <v/>
      </c>
      <c r="AF166" s="42" t="str">
        <f t="shared" si="61"/>
        <v/>
      </c>
      <c r="AH166" s="46" t="str">
        <f t="shared" si="55"/>
        <v/>
      </c>
      <c r="AI166" s="53" t="str">
        <f t="shared" si="56"/>
        <v/>
      </c>
      <c r="AJ166" s="49" t="str">
        <f t="shared" si="57"/>
        <v/>
      </c>
      <c r="AK166" s="49" t="str">
        <f t="shared" si="58"/>
        <v/>
      </c>
      <c r="AM166" s="13" t="str">
        <f>IF($AI166="", "", COUNTIF($AI$10:$AI$1210, "&gt;"&amp;$AI166)+1+COUNTIF($AI$10:$AI166, $AI166)-1)</f>
        <v/>
      </c>
      <c r="AO166" s="13" t="str">
        <f t="shared" si="59"/>
        <v/>
      </c>
      <c r="AQ166" s="42" t="str">
        <f t="shared" si="60"/>
        <v/>
      </c>
    </row>
    <row r="167" spans="1:43" x14ac:dyDescent="0.25">
      <c r="A167" s="56"/>
      <c r="B167" s="157"/>
      <c r="C167" s="87"/>
      <c r="D167" s="86"/>
      <c r="E167" s="158"/>
      <c r="F167" s="159"/>
      <c r="G167" s="160"/>
      <c r="H167" s="161"/>
      <c r="I167" s="56"/>
      <c r="J167" s="13" t="str">
        <f t="shared" si="46"/>
        <v/>
      </c>
      <c r="K167" s="56"/>
      <c r="S167" s="13" t="str">
        <f t="shared" si="47"/>
        <v/>
      </c>
      <c r="U167" s="13" t="str">
        <f t="shared" si="48"/>
        <v/>
      </c>
      <c r="V167" s="13" t="str">
        <f t="shared" si="43"/>
        <v/>
      </c>
      <c r="W167" s="13" t="str">
        <f t="shared" si="44"/>
        <v/>
      </c>
      <c r="X167" s="13" t="str">
        <f t="shared" si="45"/>
        <v/>
      </c>
      <c r="Y167" s="13" t="str">
        <f t="shared" si="49"/>
        <v/>
      </c>
      <c r="Z167" s="13" t="str">
        <f t="shared" si="50"/>
        <v/>
      </c>
      <c r="AA167" s="13" t="str">
        <f t="shared" si="51"/>
        <v/>
      </c>
      <c r="AC167" s="13" t="str">
        <f t="shared" si="52"/>
        <v/>
      </c>
      <c r="AD167" s="13" t="str">
        <f t="shared" si="53"/>
        <v/>
      </c>
      <c r="AE167" s="13" t="str">
        <f t="shared" si="54"/>
        <v/>
      </c>
      <c r="AF167" s="42" t="str">
        <f t="shared" si="61"/>
        <v/>
      </c>
      <c r="AH167" s="46" t="str">
        <f t="shared" si="55"/>
        <v/>
      </c>
      <c r="AI167" s="53" t="str">
        <f t="shared" si="56"/>
        <v/>
      </c>
      <c r="AJ167" s="49" t="str">
        <f t="shared" si="57"/>
        <v/>
      </c>
      <c r="AK167" s="49" t="str">
        <f t="shared" si="58"/>
        <v/>
      </c>
      <c r="AM167" s="13" t="str">
        <f>IF($AI167="", "", COUNTIF($AI$10:$AI$1210, "&gt;"&amp;$AI167)+1+COUNTIF($AI$10:$AI167, $AI167)-1)</f>
        <v/>
      </c>
      <c r="AO167" s="13" t="str">
        <f t="shared" si="59"/>
        <v/>
      </c>
      <c r="AQ167" s="42" t="str">
        <f t="shared" si="60"/>
        <v/>
      </c>
    </row>
    <row r="168" spans="1:43" x14ac:dyDescent="0.25">
      <c r="A168" s="56"/>
      <c r="B168" s="157"/>
      <c r="C168" s="87"/>
      <c r="D168" s="86"/>
      <c r="E168" s="158"/>
      <c r="F168" s="159"/>
      <c r="G168" s="160"/>
      <c r="H168" s="161"/>
      <c r="I168" s="56"/>
      <c r="J168" s="13" t="str">
        <f t="shared" si="46"/>
        <v/>
      </c>
      <c r="K168" s="56"/>
      <c r="S168" s="13" t="str">
        <f t="shared" si="47"/>
        <v/>
      </c>
      <c r="U168" s="13" t="str">
        <f t="shared" si="48"/>
        <v/>
      </c>
      <c r="V168" s="13" t="str">
        <f t="shared" si="43"/>
        <v/>
      </c>
      <c r="W168" s="13" t="str">
        <f t="shared" si="44"/>
        <v/>
      </c>
      <c r="X168" s="13" t="str">
        <f t="shared" si="45"/>
        <v/>
      </c>
      <c r="Y168" s="13" t="str">
        <f t="shared" si="49"/>
        <v/>
      </c>
      <c r="Z168" s="13" t="str">
        <f t="shared" si="50"/>
        <v/>
      </c>
      <c r="AA168" s="13" t="str">
        <f t="shared" si="51"/>
        <v/>
      </c>
      <c r="AC168" s="13" t="str">
        <f t="shared" si="52"/>
        <v/>
      </c>
      <c r="AD168" s="13" t="str">
        <f t="shared" si="53"/>
        <v/>
      </c>
      <c r="AE168" s="13" t="str">
        <f t="shared" si="54"/>
        <v/>
      </c>
      <c r="AF168" s="42" t="str">
        <f t="shared" si="61"/>
        <v/>
      </c>
      <c r="AH168" s="46" t="str">
        <f t="shared" si="55"/>
        <v/>
      </c>
      <c r="AI168" s="53" t="str">
        <f t="shared" si="56"/>
        <v/>
      </c>
      <c r="AJ168" s="49" t="str">
        <f t="shared" si="57"/>
        <v/>
      </c>
      <c r="AK168" s="49" t="str">
        <f t="shared" si="58"/>
        <v/>
      </c>
      <c r="AM168" s="13" t="str">
        <f>IF($AI168="", "", COUNTIF($AI$10:$AI$1210, "&gt;"&amp;$AI168)+1+COUNTIF($AI$10:$AI168, $AI168)-1)</f>
        <v/>
      </c>
      <c r="AO168" s="13" t="str">
        <f t="shared" si="59"/>
        <v/>
      </c>
      <c r="AQ168" s="42" t="str">
        <f t="shared" si="60"/>
        <v/>
      </c>
    </row>
    <row r="169" spans="1:43" x14ac:dyDescent="0.25">
      <c r="A169" s="56"/>
      <c r="B169" s="157"/>
      <c r="C169" s="87"/>
      <c r="D169" s="86"/>
      <c r="E169" s="158"/>
      <c r="F169" s="159"/>
      <c r="G169" s="160"/>
      <c r="H169" s="161"/>
      <c r="I169" s="56"/>
      <c r="J169" s="13" t="str">
        <f t="shared" si="46"/>
        <v/>
      </c>
      <c r="K169" s="56"/>
      <c r="S169" s="13" t="str">
        <f t="shared" si="47"/>
        <v/>
      </c>
      <c r="U169" s="13" t="str">
        <f t="shared" si="48"/>
        <v/>
      </c>
      <c r="V169" s="13" t="str">
        <f t="shared" si="43"/>
        <v/>
      </c>
      <c r="W169" s="13" t="str">
        <f t="shared" si="44"/>
        <v/>
      </c>
      <c r="X169" s="13" t="str">
        <f t="shared" si="45"/>
        <v/>
      </c>
      <c r="Y169" s="13" t="str">
        <f t="shared" si="49"/>
        <v/>
      </c>
      <c r="Z169" s="13" t="str">
        <f t="shared" si="50"/>
        <v/>
      </c>
      <c r="AA169" s="13" t="str">
        <f t="shared" si="51"/>
        <v/>
      </c>
      <c r="AC169" s="13" t="str">
        <f t="shared" si="52"/>
        <v/>
      </c>
      <c r="AD169" s="13" t="str">
        <f t="shared" si="53"/>
        <v/>
      </c>
      <c r="AE169" s="13" t="str">
        <f t="shared" si="54"/>
        <v/>
      </c>
      <c r="AF169" s="42" t="str">
        <f t="shared" si="61"/>
        <v/>
      </c>
      <c r="AH169" s="46" t="str">
        <f t="shared" si="55"/>
        <v/>
      </c>
      <c r="AI169" s="53" t="str">
        <f t="shared" si="56"/>
        <v/>
      </c>
      <c r="AJ169" s="49" t="str">
        <f t="shared" si="57"/>
        <v/>
      </c>
      <c r="AK169" s="49" t="str">
        <f t="shared" si="58"/>
        <v/>
      </c>
      <c r="AM169" s="13" t="str">
        <f>IF($AI169="", "", COUNTIF($AI$10:$AI$1210, "&gt;"&amp;$AI169)+1+COUNTIF($AI$10:$AI169, $AI169)-1)</f>
        <v/>
      </c>
      <c r="AO169" s="13" t="str">
        <f t="shared" si="59"/>
        <v/>
      </c>
      <c r="AQ169" s="42" t="str">
        <f t="shared" si="60"/>
        <v/>
      </c>
    </row>
    <row r="170" spans="1:43" x14ac:dyDescent="0.25">
      <c r="A170" s="56"/>
      <c r="B170" s="157"/>
      <c r="C170" s="87"/>
      <c r="D170" s="86"/>
      <c r="E170" s="158"/>
      <c r="F170" s="159"/>
      <c r="G170" s="160"/>
      <c r="H170" s="161"/>
      <c r="I170" s="56"/>
      <c r="J170" s="13" t="str">
        <f t="shared" si="46"/>
        <v/>
      </c>
      <c r="K170" s="56"/>
      <c r="S170" s="13" t="str">
        <f t="shared" si="47"/>
        <v/>
      </c>
      <c r="U170" s="13" t="str">
        <f t="shared" si="48"/>
        <v/>
      </c>
      <c r="V170" s="13" t="str">
        <f t="shared" si="43"/>
        <v/>
      </c>
      <c r="W170" s="13" t="str">
        <f t="shared" si="44"/>
        <v/>
      </c>
      <c r="X170" s="13" t="str">
        <f t="shared" si="45"/>
        <v/>
      </c>
      <c r="Y170" s="13" t="str">
        <f t="shared" si="49"/>
        <v/>
      </c>
      <c r="Z170" s="13" t="str">
        <f t="shared" si="50"/>
        <v/>
      </c>
      <c r="AA170" s="13" t="str">
        <f t="shared" si="51"/>
        <v/>
      </c>
      <c r="AC170" s="13" t="str">
        <f t="shared" si="52"/>
        <v/>
      </c>
      <c r="AD170" s="13" t="str">
        <f t="shared" si="53"/>
        <v/>
      </c>
      <c r="AE170" s="13" t="str">
        <f t="shared" si="54"/>
        <v/>
      </c>
      <c r="AF170" s="42" t="str">
        <f t="shared" si="61"/>
        <v/>
      </c>
      <c r="AH170" s="46" t="str">
        <f t="shared" si="55"/>
        <v/>
      </c>
      <c r="AI170" s="53" t="str">
        <f t="shared" si="56"/>
        <v/>
      </c>
      <c r="AJ170" s="49" t="str">
        <f t="shared" si="57"/>
        <v/>
      </c>
      <c r="AK170" s="49" t="str">
        <f t="shared" si="58"/>
        <v/>
      </c>
      <c r="AM170" s="13" t="str">
        <f>IF($AI170="", "", COUNTIF($AI$10:$AI$1210, "&gt;"&amp;$AI170)+1+COUNTIF($AI$10:$AI170, $AI170)-1)</f>
        <v/>
      </c>
      <c r="AO170" s="13" t="str">
        <f t="shared" si="59"/>
        <v/>
      </c>
      <c r="AQ170" s="42" t="str">
        <f t="shared" si="60"/>
        <v/>
      </c>
    </row>
    <row r="171" spans="1:43" x14ac:dyDescent="0.25">
      <c r="A171" s="56"/>
      <c r="B171" s="157"/>
      <c r="C171" s="87"/>
      <c r="D171" s="86"/>
      <c r="E171" s="158"/>
      <c r="F171" s="159"/>
      <c r="G171" s="160"/>
      <c r="H171" s="161"/>
      <c r="I171" s="56"/>
      <c r="J171" s="13" t="str">
        <f t="shared" si="46"/>
        <v/>
      </c>
      <c r="K171" s="56"/>
      <c r="S171" s="13" t="str">
        <f t="shared" si="47"/>
        <v/>
      </c>
      <c r="U171" s="13" t="str">
        <f t="shared" si="48"/>
        <v/>
      </c>
      <c r="V171" s="13" t="str">
        <f t="shared" si="43"/>
        <v/>
      </c>
      <c r="W171" s="13" t="str">
        <f t="shared" si="44"/>
        <v/>
      </c>
      <c r="X171" s="13" t="str">
        <f t="shared" si="45"/>
        <v/>
      </c>
      <c r="Y171" s="13" t="str">
        <f t="shared" si="49"/>
        <v/>
      </c>
      <c r="Z171" s="13" t="str">
        <f t="shared" si="50"/>
        <v/>
      </c>
      <c r="AA171" s="13" t="str">
        <f t="shared" si="51"/>
        <v/>
      </c>
      <c r="AC171" s="13" t="str">
        <f t="shared" si="52"/>
        <v/>
      </c>
      <c r="AD171" s="13" t="str">
        <f t="shared" si="53"/>
        <v/>
      </c>
      <c r="AE171" s="13" t="str">
        <f t="shared" si="54"/>
        <v/>
      </c>
      <c r="AF171" s="42" t="str">
        <f t="shared" si="61"/>
        <v/>
      </c>
      <c r="AH171" s="46" t="str">
        <f t="shared" si="55"/>
        <v/>
      </c>
      <c r="AI171" s="53" t="str">
        <f t="shared" si="56"/>
        <v/>
      </c>
      <c r="AJ171" s="49" t="str">
        <f t="shared" si="57"/>
        <v/>
      </c>
      <c r="AK171" s="49" t="str">
        <f t="shared" si="58"/>
        <v/>
      </c>
      <c r="AM171" s="13" t="str">
        <f>IF($AI171="", "", COUNTIF($AI$10:$AI$1210, "&gt;"&amp;$AI171)+1+COUNTIF($AI$10:$AI171, $AI171)-1)</f>
        <v/>
      </c>
      <c r="AO171" s="13" t="str">
        <f t="shared" si="59"/>
        <v/>
      </c>
      <c r="AQ171" s="42" t="str">
        <f t="shared" si="60"/>
        <v/>
      </c>
    </row>
    <row r="172" spans="1:43" x14ac:dyDescent="0.25">
      <c r="A172" s="56"/>
      <c r="B172" s="157"/>
      <c r="C172" s="87"/>
      <c r="D172" s="86"/>
      <c r="E172" s="158"/>
      <c r="F172" s="159"/>
      <c r="G172" s="160"/>
      <c r="H172" s="161"/>
      <c r="I172" s="56"/>
      <c r="J172" s="13" t="str">
        <f t="shared" si="46"/>
        <v/>
      </c>
      <c r="K172" s="56"/>
      <c r="S172" s="13" t="str">
        <f t="shared" si="47"/>
        <v/>
      </c>
      <c r="U172" s="13" t="str">
        <f t="shared" si="48"/>
        <v/>
      </c>
      <c r="V172" s="13" t="str">
        <f t="shared" si="43"/>
        <v/>
      </c>
      <c r="W172" s="13" t="str">
        <f t="shared" si="44"/>
        <v/>
      </c>
      <c r="X172" s="13" t="str">
        <f t="shared" si="45"/>
        <v/>
      </c>
      <c r="Y172" s="13" t="str">
        <f t="shared" si="49"/>
        <v/>
      </c>
      <c r="Z172" s="13" t="str">
        <f t="shared" si="50"/>
        <v/>
      </c>
      <c r="AA172" s="13" t="str">
        <f t="shared" si="51"/>
        <v/>
      </c>
      <c r="AC172" s="13" t="str">
        <f t="shared" si="52"/>
        <v/>
      </c>
      <c r="AD172" s="13" t="str">
        <f t="shared" si="53"/>
        <v/>
      </c>
      <c r="AE172" s="13" t="str">
        <f t="shared" si="54"/>
        <v/>
      </c>
      <c r="AF172" s="42" t="str">
        <f t="shared" si="61"/>
        <v/>
      </c>
      <c r="AH172" s="46" t="str">
        <f t="shared" si="55"/>
        <v/>
      </c>
      <c r="AI172" s="53" t="str">
        <f t="shared" si="56"/>
        <v/>
      </c>
      <c r="AJ172" s="49" t="str">
        <f t="shared" si="57"/>
        <v/>
      </c>
      <c r="AK172" s="49" t="str">
        <f t="shared" si="58"/>
        <v/>
      </c>
      <c r="AM172" s="13" t="str">
        <f>IF($AI172="", "", COUNTIF($AI$10:$AI$1210, "&gt;"&amp;$AI172)+1+COUNTIF($AI$10:$AI172, $AI172)-1)</f>
        <v/>
      </c>
      <c r="AO172" s="13" t="str">
        <f t="shared" si="59"/>
        <v/>
      </c>
      <c r="AQ172" s="42" t="str">
        <f t="shared" si="60"/>
        <v/>
      </c>
    </row>
    <row r="173" spans="1:43" x14ac:dyDescent="0.25">
      <c r="A173" s="56"/>
      <c r="B173" s="157"/>
      <c r="C173" s="87"/>
      <c r="D173" s="86"/>
      <c r="E173" s="158"/>
      <c r="F173" s="159"/>
      <c r="G173" s="160"/>
      <c r="H173" s="161"/>
      <c r="I173" s="56"/>
      <c r="J173" s="13" t="str">
        <f t="shared" si="46"/>
        <v/>
      </c>
      <c r="K173" s="56"/>
      <c r="S173" s="13" t="str">
        <f t="shared" si="47"/>
        <v/>
      </c>
      <c r="U173" s="13" t="str">
        <f t="shared" si="48"/>
        <v/>
      </c>
      <c r="V173" s="13" t="str">
        <f t="shared" si="43"/>
        <v/>
      </c>
      <c r="W173" s="13" t="str">
        <f t="shared" si="44"/>
        <v/>
      </c>
      <c r="X173" s="13" t="str">
        <f t="shared" si="45"/>
        <v/>
      </c>
      <c r="Y173" s="13" t="str">
        <f t="shared" si="49"/>
        <v/>
      </c>
      <c r="Z173" s="13" t="str">
        <f t="shared" si="50"/>
        <v/>
      </c>
      <c r="AA173" s="13" t="str">
        <f t="shared" si="51"/>
        <v/>
      </c>
      <c r="AC173" s="13" t="str">
        <f t="shared" si="52"/>
        <v/>
      </c>
      <c r="AD173" s="13" t="str">
        <f t="shared" si="53"/>
        <v/>
      </c>
      <c r="AE173" s="13" t="str">
        <f t="shared" si="54"/>
        <v/>
      </c>
      <c r="AF173" s="42" t="str">
        <f t="shared" si="61"/>
        <v/>
      </c>
      <c r="AH173" s="46" t="str">
        <f t="shared" si="55"/>
        <v/>
      </c>
      <c r="AI173" s="53" t="str">
        <f t="shared" si="56"/>
        <v/>
      </c>
      <c r="AJ173" s="49" t="str">
        <f t="shared" si="57"/>
        <v/>
      </c>
      <c r="AK173" s="49" t="str">
        <f t="shared" si="58"/>
        <v/>
      </c>
      <c r="AM173" s="13" t="str">
        <f>IF($AI173="", "", COUNTIF($AI$10:$AI$1210, "&gt;"&amp;$AI173)+1+COUNTIF($AI$10:$AI173, $AI173)-1)</f>
        <v/>
      </c>
      <c r="AO173" s="13" t="str">
        <f t="shared" si="59"/>
        <v/>
      </c>
      <c r="AQ173" s="42" t="str">
        <f t="shared" si="60"/>
        <v/>
      </c>
    </row>
    <row r="174" spans="1:43" x14ac:dyDescent="0.25">
      <c r="A174" s="56"/>
      <c r="B174" s="157"/>
      <c r="C174" s="87"/>
      <c r="D174" s="86"/>
      <c r="E174" s="158"/>
      <c r="F174" s="159"/>
      <c r="G174" s="160"/>
      <c r="H174" s="161"/>
      <c r="I174" s="56"/>
      <c r="J174" s="13" t="str">
        <f t="shared" si="46"/>
        <v/>
      </c>
      <c r="K174" s="56"/>
      <c r="S174" s="13" t="str">
        <f t="shared" si="47"/>
        <v/>
      </c>
      <c r="U174" s="13" t="str">
        <f t="shared" si="48"/>
        <v/>
      </c>
      <c r="V174" s="13" t="str">
        <f t="shared" si="43"/>
        <v/>
      </c>
      <c r="W174" s="13" t="str">
        <f t="shared" si="44"/>
        <v/>
      </c>
      <c r="X174" s="13" t="str">
        <f t="shared" si="45"/>
        <v/>
      </c>
      <c r="Y174" s="13" t="str">
        <f t="shared" si="49"/>
        <v/>
      </c>
      <c r="Z174" s="13" t="str">
        <f t="shared" si="50"/>
        <v/>
      </c>
      <c r="AA174" s="13" t="str">
        <f t="shared" si="51"/>
        <v/>
      </c>
      <c r="AC174" s="13" t="str">
        <f t="shared" si="52"/>
        <v/>
      </c>
      <c r="AD174" s="13" t="str">
        <f t="shared" si="53"/>
        <v/>
      </c>
      <c r="AE174" s="13" t="str">
        <f t="shared" si="54"/>
        <v/>
      </c>
      <c r="AF174" s="42" t="str">
        <f t="shared" si="61"/>
        <v/>
      </c>
      <c r="AH174" s="46" t="str">
        <f t="shared" si="55"/>
        <v/>
      </c>
      <c r="AI174" s="53" t="str">
        <f t="shared" si="56"/>
        <v/>
      </c>
      <c r="AJ174" s="49" t="str">
        <f t="shared" si="57"/>
        <v/>
      </c>
      <c r="AK174" s="49" t="str">
        <f t="shared" si="58"/>
        <v/>
      </c>
      <c r="AM174" s="13" t="str">
        <f>IF($AI174="", "", COUNTIF($AI$10:$AI$1210, "&gt;"&amp;$AI174)+1+COUNTIF($AI$10:$AI174, $AI174)-1)</f>
        <v/>
      </c>
      <c r="AO174" s="13" t="str">
        <f t="shared" si="59"/>
        <v/>
      </c>
      <c r="AQ174" s="42" t="str">
        <f t="shared" si="60"/>
        <v/>
      </c>
    </row>
    <row r="175" spans="1:43" x14ac:dyDescent="0.25">
      <c r="A175" s="56"/>
      <c r="B175" s="157"/>
      <c r="C175" s="87"/>
      <c r="D175" s="86"/>
      <c r="E175" s="158"/>
      <c r="F175" s="159"/>
      <c r="G175" s="160"/>
      <c r="H175" s="161"/>
      <c r="I175" s="56"/>
      <c r="J175" s="13" t="str">
        <f t="shared" si="46"/>
        <v/>
      </c>
      <c r="K175" s="56"/>
      <c r="S175" s="13" t="str">
        <f t="shared" si="47"/>
        <v/>
      </c>
      <c r="U175" s="13" t="str">
        <f t="shared" si="48"/>
        <v/>
      </c>
      <c r="V175" s="13" t="str">
        <f t="shared" si="43"/>
        <v/>
      </c>
      <c r="W175" s="13" t="str">
        <f t="shared" si="44"/>
        <v/>
      </c>
      <c r="X175" s="13" t="str">
        <f t="shared" si="45"/>
        <v/>
      </c>
      <c r="Y175" s="13" t="str">
        <f t="shared" si="49"/>
        <v/>
      </c>
      <c r="Z175" s="13" t="str">
        <f t="shared" si="50"/>
        <v/>
      </c>
      <c r="AA175" s="13" t="str">
        <f t="shared" si="51"/>
        <v/>
      </c>
      <c r="AC175" s="13" t="str">
        <f t="shared" si="52"/>
        <v/>
      </c>
      <c r="AD175" s="13" t="str">
        <f t="shared" si="53"/>
        <v/>
      </c>
      <c r="AE175" s="13" t="str">
        <f t="shared" si="54"/>
        <v/>
      </c>
      <c r="AF175" s="42" t="str">
        <f t="shared" si="61"/>
        <v/>
      </c>
      <c r="AH175" s="46" t="str">
        <f t="shared" si="55"/>
        <v/>
      </c>
      <c r="AI175" s="53" t="str">
        <f t="shared" si="56"/>
        <v/>
      </c>
      <c r="AJ175" s="49" t="str">
        <f t="shared" si="57"/>
        <v/>
      </c>
      <c r="AK175" s="49" t="str">
        <f t="shared" si="58"/>
        <v/>
      </c>
      <c r="AM175" s="13" t="str">
        <f>IF($AI175="", "", COUNTIF($AI$10:$AI$1210, "&gt;"&amp;$AI175)+1+COUNTIF($AI$10:$AI175, $AI175)-1)</f>
        <v/>
      </c>
      <c r="AO175" s="13" t="str">
        <f t="shared" si="59"/>
        <v/>
      </c>
      <c r="AQ175" s="42" t="str">
        <f t="shared" si="60"/>
        <v/>
      </c>
    </row>
    <row r="176" spans="1:43" x14ac:dyDescent="0.25">
      <c r="A176" s="56"/>
      <c r="B176" s="157"/>
      <c r="C176" s="87"/>
      <c r="D176" s="86"/>
      <c r="E176" s="158"/>
      <c r="F176" s="159"/>
      <c r="G176" s="160"/>
      <c r="H176" s="161"/>
      <c r="I176" s="56"/>
      <c r="J176" s="13" t="str">
        <f t="shared" si="46"/>
        <v/>
      </c>
      <c r="K176" s="56"/>
      <c r="S176" s="13" t="str">
        <f t="shared" si="47"/>
        <v/>
      </c>
      <c r="U176" s="13" t="str">
        <f t="shared" si="48"/>
        <v/>
      </c>
      <c r="V176" s="13" t="str">
        <f t="shared" si="43"/>
        <v/>
      </c>
      <c r="W176" s="13" t="str">
        <f t="shared" si="44"/>
        <v/>
      </c>
      <c r="X176" s="13" t="str">
        <f t="shared" si="45"/>
        <v/>
      </c>
      <c r="Y176" s="13" t="str">
        <f t="shared" si="49"/>
        <v/>
      </c>
      <c r="Z176" s="13" t="str">
        <f t="shared" si="50"/>
        <v/>
      </c>
      <c r="AA176" s="13" t="str">
        <f t="shared" si="51"/>
        <v/>
      </c>
      <c r="AC176" s="13" t="str">
        <f t="shared" si="52"/>
        <v/>
      </c>
      <c r="AD176" s="13" t="str">
        <f t="shared" si="53"/>
        <v/>
      </c>
      <c r="AE176" s="13" t="str">
        <f t="shared" si="54"/>
        <v/>
      </c>
      <c r="AF176" s="42" t="str">
        <f t="shared" si="61"/>
        <v/>
      </c>
      <c r="AH176" s="46" t="str">
        <f t="shared" si="55"/>
        <v/>
      </c>
      <c r="AI176" s="53" t="str">
        <f t="shared" si="56"/>
        <v/>
      </c>
      <c r="AJ176" s="49" t="str">
        <f t="shared" si="57"/>
        <v/>
      </c>
      <c r="AK176" s="49" t="str">
        <f t="shared" si="58"/>
        <v/>
      </c>
      <c r="AM176" s="13" t="str">
        <f>IF($AI176="", "", COUNTIF($AI$10:$AI$1210, "&gt;"&amp;$AI176)+1+COUNTIF($AI$10:$AI176, $AI176)-1)</f>
        <v/>
      </c>
      <c r="AO176" s="13" t="str">
        <f t="shared" si="59"/>
        <v/>
      </c>
      <c r="AQ176" s="42" t="str">
        <f t="shared" si="60"/>
        <v/>
      </c>
    </row>
    <row r="177" spans="1:43" x14ac:dyDescent="0.25">
      <c r="A177" s="56"/>
      <c r="B177" s="157"/>
      <c r="C177" s="87"/>
      <c r="D177" s="86"/>
      <c r="E177" s="158"/>
      <c r="F177" s="159"/>
      <c r="G177" s="160"/>
      <c r="H177" s="161"/>
      <c r="I177" s="56"/>
      <c r="J177" s="13" t="str">
        <f t="shared" si="46"/>
        <v/>
      </c>
      <c r="K177" s="56"/>
      <c r="S177" s="13" t="str">
        <f t="shared" si="47"/>
        <v/>
      </c>
      <c r="U177" s="13" t="str">
        <f t="shared" si="48"/>
        <v/>
      </c>
      <c r="V177" s="13" t="str">
        <f t="shared" si="43"/>
        <v/>
      </c>
      <c r="W177" s="13" t="str">
        <f t="shared" si="44"/>
        <v/>
      </c>
      <c r="X177" s="13" t="str">
        <f t="shared" si="45"/>
        <v/>
      </c>
      <c r="Y177" s="13" t="str">
        <f t="shared" si="49"/>
        <v/>
      </c>
      <c r="Z177" s="13" t="str">
        <f t="shared" si="50"/>
        <v/>
      </c>
      <c r="AA177" s="13" t="str">
        <f t="shared" si="51"/>
        <v/>
      </c>
      <c r="AC177" s="13" t="str">
        <f t="shared" si="52"/>
        <v/>
      </c>
      <c r="AD177" s="13" t="str">
        <f t="shared" si="53"/>
        <v/>
      </c>
      <c r="AE177" s="13" t="str">
        <f t="shared" si="54"/>
        <v/>
      </c>
      <c r="AF177" s="42" t="str">
        <f t="shared" si="61"/>
        <v/>
      </c>
      <c r="AH177" s="46" t="str">
        <f t="shared" si="55"/>
        <v/>
      </c>
      <c r="AI177" s="53" t="str">
        <f t="shared" si="56"/>
        <v/>
      </c>
      <c r="AJ177" s="49" t="str">
        <f t="shared" si="57"/>
        <v/>
      </c>
      <c r="AK177" s="49" t="str">
        <f t="shared" si="58"/>
        <v/>
      </c>
      <c r="AM177" s="13" t="str">
        <f>IF($AI177="", "", COUNTIF($AI$10:$AI$1210, "&gt;"&amp;$AI177)+1+COUNTIF($AI$10:$AI177, $AI177)-1)</f>
        <v/>
      </c>
      <c r="AO177" s="13" t="str">
        <f t="shared" si="59"/>
        <v/>
      </c>
      <c r="AQ177" s="42" t="str">
        <f t="shared" si="60"/>
        <v/>
      </c>
    </row>
    <row r="178" spans="1:43" x14ac:dyDescent="0.25">
      <c r="A178" s="56"/>
      <c r="B178" s="157"/>
      <c r="C178" s="87"/>
      <c r="D178" s="86"/>
      <c r="E178" s="158"/>
      <c r="F178" s="159"/>
      <c r="G178" s="160"/>
      <c r="H178" s="161"/>
      <c r="I178" s="56"/>
      <c r="J178" s="13" t="str">
        <f t="shared" si="46"/>
        <v/>
      </c>
      <c r="K178" s="56"/>
      <c r="S178" s="13" t="str">
        <f t="shared" si="47"/>
        <v/>
      </c>
      <c r="U178" s="13" t="str">
        <f t="shared" si="48"/>
        <v/>
      </c>
      <c r="V178" s="13" t="str">
        <f t="shared" si="43"/>
        <v/>
      </c>
      <c r="W178" s="13" t="str">
        <f t="shared" si="44"/>
        <v/>
      </c>
      <c r="X178" s="13" t="str">
        <f t="shared" si="45"/>
        <v/>
      </c>
      <c r="Y178" s="13" t="str">
        <f t="shared" si="49"/>
        <v/>
      </c>
      <c r="Z178" s="13" t="str">
        <f t="shared" si="50"/>
        <v/>
      </c>
      <c r="AA178" s="13" t="str">
        <f t="shared" si="51"/>
        <v/>
      </c>
      <c r="AC178" s="13" t="str">
        <f t="shared" si="52"/>
        <v/>
      </c>
      <c r="AD178" s="13" t="str">
        <f t="shared" si="53"/>
        <v/>
      </c>
      <c r="AE178" s="13" t="str">
        <f t="shared" si="54"/>
        <v/>
      </c>
      <c r="AF178" s="42" t="str">
        <f t="shared" si="61"/>
        <v/>
      </c>
      <c r="AH178" s="46" t="str">
        <f t="shared" si="55"/>
        <v/>
      </c>
      <c r="AI178" s="53" t="str">
        <f t="shared" si="56"/>
        <v/>
      </c>
      <c r="AJ178" s="49" t="str">
        <f t="shared" si="57"/>
        <v/>
      </c>
      <c r="AK178" s="49" t="str">
        <f t="shared" si="58"/>
        <v/>
      </c>
      <c r="AM178" s="13" t="str">
        <f>IF($AI178="", "", COUNTIF($AI$10:$AI$1210, "&gt;"&amp;$AI178)+1+COUNTIF($AI$10:$AI178, $AI178)-1)</f>
        <v/>
      </c>
      <c r="AO178" s="13" t="str">
        <f t="shared" si="59"/>
        <v/>
      </c>
      <c r="AQ178" s="42" t="str">
        <f t="shared" si="60"/>
        <v/>
      </c>
    </row>
    <row r="179" spans="1:43" x14ac:dyDescent="0.25">
      <c r="A179" s="56"/>
      <c r="B179" s="157"/>
      <c r="C179" s="87"/>
      <c r="D179" s="86"/>
      <c r="E179" s="158"/>
      <c r="F179" s="159"/>
      <c r="G179" s="160"/>
      <c r="H179" s="161"/>
      <c r="I179" s="56"/>
      <c r="J179" s="13" t="str">
        <f t="shared" si="46"/>
        <v/>
      </c>
      <c r="K179" s="56"/>
      <c r="S179" s="13" t="str">
        <f t="shared" si="47"/>
        <v/>
      </c>
      <c r="U179" s="13" t="str">
        <f t="shared" si="48"/>
        <v/>
      </c>
      <c r="V179" s="13" t="str">
        <f t="shared" si="43"/>
        <v/>
      </c>
      <c r="W179" s="13" t="str">
        <f t="shared" si="44"/>
        <v/>
      </c>
      <c r="X179" s="13" t="str">
        <f t="shared" si="45"/>
        <v/>
      </c>
      <c r="Y179" s="13" t="str">
        <f t="shared" si="49"/>
        <v/>
      </c>
      <c r="Z179" s="13" t="str">
        <f t="shared" si="50"/>
        <v/>
      </c>
      <c r="AA179" s="13" t="str">
        <f t="shared" si="51"/>
        <v/>
      </c>
      <c r="AC179" s="13" t="str">
        <f t="shared" si="52"/>
        <v/>
      </c>
      <c r="AD179" s="13" t="str">
        <f t="shared" si="53"/>
        <v/>
      </c>
      <c r="AE179" s="13" t="str">
        <f t="shared" si="54"/>
        <v/>
      </c>
      <c r="AF179" s="42" t="str">
        <f t="shared" si="61"/>
        <v/>
      </c>
      <c r="AH179" s="46" t="str">
        <f t="shared" si="55"/>
        <v/>
      </c>
      <c r="AI179" s="53" t="str">
        <f t="shared" si="56"/>
        <v/>
      </c>
      <c r="AJ179" s="49" t="str">
        <f t="shared" si="57"/>
        <v/>
      </c>
      <c r="AK179" s="49" t="str">
        <f t="shared" si="58"/>
        <v/>
      </c>
      <c r="AM179" s="13" t="str">
        <f>IF($AI179="", "", COUNTIF($AI$10:$AI$1210, "&gt;"&amp;$AI179)+1+COUNTIF($AI$10:$AI179, $AI179)-1)</f>
        <v/>
      </c>
      <c r="AO179" s="13" t="str">
        <f t="shared" si="59"/>
        <v/>
      </c>
      <c r="AQ179" s="42" t="str">
        <f t="shared" si="60"/>
        <v/>
      </c>
    </row>
    <row r="180" spans="1:43" x14ac:dyDescent="0.25">
      <c r="A180" s="56"/>
      <c r="B180" s="157"/>
      <c r="C180" s="87"/>
      <c r="D180" s="86"/>
      <c r="E180" s="158"/>
      <c r="F180" s="159"/>
      <c r="G180" s="160"/>
      <c r="H180" s="161"/>
      <c r="I180" s="56"/>
      <c r="J180" s="13" t="str">
        <f t="shared" si="46"/>
        <v/>
      </c>
      <c r="K180" s="56"/>
      <c r="S180" s="13" t="str">
        <f t="shared" si="47"/>
        <v/>
      </c>
      <c r="U180" s="13" t="str">
        <f t="shared" si="48"/>
        <v/>
      </c>
      <c r="V180" s="13" t="str">
        <f t="shared" si="43"/>
        <v/>
      </c>
      <c r="W180" s="13" t="str">
        <f t="shared" si="44"/>
        <v/>
      </c>
      <c r="X180" s="13" t="str">
        <f t="shared" si="45"/>
        <v/>
      </c>
      <c r="Y180" s="13" t="str">
        <f t="shared" si="49"/>
        <v/>
      </c>
      <c r="Z180" s="13" t="str">
        <f t="shared" si="50"/>
        <v/>
      </c>
      <c r="AA180" s="13" t="str">
        <f t="shared" si="51"/>
        <v/>
      </c>
      <c r="AC180" s="13" t="str">
        <f t="shared" si="52"/>
        <v/>
      </c>
      <c r="AD180" s="13" t="str">
        <f t="shared" si="53"/>
        <v/>
      </c>
      <c r="AE180" s="13" t="str">
        <f t="shared" si="54"/>
        <v/>
      </c>
      <c r="AF180" s="42" t="str">
        <f t="shared" si="61"/>
        <v/>
      </c>
      <c r="AH180" s="46" t="str">
        <f t="shared" si="55"/>
        <v/>
      </c>
      <c r="AI180" s="53" t="str">
        <f t="shared" si="56"/>
        <v/>
      </c>
      <c r="AJ180" s="49" t="str">
        <f t="shared" si="57"/>
        <v/>
      </c>
      <c r="AK180" s="49" t="str">
        <f t="shared" si="58"/>
        <v/>
      </c>
      <c r="AM180" s="13" t="str">
        <f>IF($AI180="", "", COUNTIF($AI$10:$AI$1210, "&gt;"&amp;$AI180)+1+COUNTIF($AI$10:$AI180, $AI180)-1)</f>
        <v/>
      </c>
      <c r="AO180" s="13" t="str">
        <f t="shared" si="59"/>
        <v/>
      </c>
      <c r="AQ180" s="42" t="str">
        <f t="shared" si="60"/>
        <v/>
      </c>
    </row>
    <row r="181" spans="1:43" x14ac:dyDescent="0.25">
      <c r="A181" s="56"/>
      <c r="B181" s="157"/>
      <c r="C181" s="87"/>
      <c r="D181" s="86"/>
      <c r="E181" s="158"/>
      <c r="F181" s="159"/>
      <c r="G181" s="160"/>
      <c r="H181" s="161"/>
      <c r="I181" s="56"/>
      <c r="J181" s="13" t="str">
        <f t="shared" si="46"/>
        <v/>
      </c>
      <c r="K181" s="56"/>
      <c r="S181" s="13" t="str">
        <f t="shared" si="47"/>
        <v/>
      </c>
      <c r="U181" s="13" t="str">
        <f t="shared" si="48"/>
        <v/>
      </c>
      <c r="V181" s="13" t="str">
        <f t="shared" si="43"/>
        <v/>
      </c>
      <c r="W181" s="13" t="str">
        <f t="shared" si="44"/>
        <v/>
      </c>
      <c r="X181" s="13" t="str">
        <f t="shared" si="45"/>
        <v/>
      </c>
      <c r="Y181" s="13" t="str">
        <f t="shared" si="49"/>
        <v/>
      </c>
      <c r="Z181" s="13" t="str">
        <f t="shared" si="50"/>
        <v/>
      </c>
      <c r="AA181" s="13" t="str">
        <f t="shared" si="51"/>
        <v/>
      </c>
      <c r="AC181" s="13" t="str">
        <f t="shared" si="52"/>
        <v/>
      </c>
      <c r="AD181" s="13" t="str">
        <f t="shared" si="53"/>
        <v/>
      </c>
      <c r="AE181" s="13" t="str">
        <f t="shared" si="54"/>
        <v/>
      </c>
      <c r="AF181" s="42" t="str">
        <f t="shared" si="61"/>
        <v/>
      </c>
      <c r="AH181" s="46" t="str">
        <f t="shared" si="55"/>
        <v/>
      </c>
      <c r="AI181" s="53" t="str">
        <f t="shared" si="56"/>
        <v/>
      </c>
      <c r="AJ181" s="49" t="str">
        <f t="shared" si="57"/>
        <v/>
      </c>
      <c r="AK181" s="49" t="str">
        <f t="shared" si="58"/>
        <v/>
      </c>
      <c r="AM181" s="13" t="str">
        <f>IF($AI181="", "", COUNTIF($AI$10:$AI$1210, "&gt;"&amp;$AI181)+1+COUNTIF($AI$10:$AI181, $AI181)-1)</f>
        <v/>
      </c>
      <c r="AO181" s="13" t="str">
        <f t="shared" si="59"/>
        <v/>
      </c>
      <c r="AQ181" s="42" t="str">
        <f t="shared" si="60"/>
        <v/>
      </c>
    </row>
    <row r="182" spans="1:43" x14ac:dyDescent="0.25">
      <c r="A182" s="56"/>
      <c r="B182" s="157"/>
      <c r="C182" s="87"/>
      <c r="D182" s="86"/>
      <c r="E182" s="158"/>
      <c r="F182" s="159"/>
      <c r="G182" s="160"/>
      <c r="H182" s="161"/>
      <c r="I182" s="56"/>
      <c r="J182" s="13" t="str">
        <f t="shared" si="46"/>
        <v/>
      </c>
      <c r="K182" s="56"/>
      <c r="S182" s="13" t="str">
        <f t="shared" si="47"/>
        <v/>
      </c>
      <c r="U182" s="13" t="str">
        <f t="shared" si="48"/>
        <v/>
      </c>
      <c r="V182" s="13" t="str">
        <f t="shared" si="43"/>
        <v/>
      </c>
      <c r="W182" s="13" t="str">
        <f t="shared" si="44"/>
        <v/>
      </c>
      <c r="X182" s="13" t="str">
        <f t="shared" si="45"/>
        <v/>
      </c>
      <c r="Y182" s="13" t="str">
        <f t="shared" si="49"/>
        <v/>
      </c>
      <c r="Z182" s="13" t="str">
        <f t="shared" si="50"/>
        <v/>
      </c>
      <c r="AA182" s="13" t="str">
        <f t="shared" si="51"/>
        <v/>
      </c>
      <c r="AC182" s="13" t="str">
        <f t="shared" si="52"/>
        <v/>
      </c>
      <c r="AD182" s="13" t="str">
        <f t="shared" si="53"/>
        <v/>
      </c>
      <c r="AE182" s="13" t="str">
        <f t="shared" si="54"/>
        <v/>
      </c>
      <c r="AF182" s="42" t="str">
        <f t="shared" si="61"/>
        <v/>
      </c>
      <c r="AH182" s="46" t="str">
        <f t="shared" si="55"/>
        <v/>
      </c>
      <c r="AI182" s="53" t="str">
        <f t="shared" si="56"/>
        <v/>
      </c>
      <c r="AJ182" s="49" t="str">
        <f t="shared" si="57"/>
        <v/>
      </c>
      <c r="AK182" s="49" t="str">
        <f t="shared" si="58"/>
        <v/>
      </c>
      <c r="AM182" s="13" t="str">
        <f>IF($AI182="", "", COUNTIF($AI$10:$AI$1210, "&gt;"&amp;$AI182)+1+COUNTIF($AI$10:$AI182, $AI182)-1)</f>
        <v/>
      </c>
      <c r="AO182" s="13" t="str">
        <f t="shared" si="59"/>
        <v/>
      </c>
      <c r="AQ182" s="42" t="str">
        <f t="shared" si="60"/>
        <v/>
      </c>
    </row>
    <row r="183" spans="1:43" x14ac:dyDescent="0.25">
      <c r="A183" s="56"/>
      <c r="B183" s="157"/>
      <c r="C183" s="87"/>
      <c r="D183" s="86"/>
      <c r="E183" s="158"/>
      <c r="F183" s="159"/>
      <c r="G183" s="160"/>
      <c r="H183" s="161"/>
      <c r="I183" s="56"/>
      <c r="J183" s="13" t="str">
        <f t="shared" si="46"/>
        <v/>
      </c>
      <c r="K183" s="56"/>
      <c r="S183" s="13" t="str">
        <f t="shared" si="47"/>
        <v/>
      </c>
      <c r="U183" s="13" t="str">
        <f t="shared" si="48"/>
        <v/>
      </c>
      <c r="V183" s="13" t="str">
        <f t="shared" si="43"/>
        <v/>
      </c>
      <c r="W183" s="13" t="str">
        <f t="shared" si="44"/>
        <v/>
      </c>
      <c r="X183" s="13" t="str">
        <f t="shared" si="45"/>
        <v/>
      </c>
      <c r="Y183" s="13" t="str">
        <f t="shared" si="49"/>
        <v/>
      </c>
      <c r="Z183" s="13" t="str">
        <f t="shared" si="50"/>
        <v/>
      </c>
      <c r="AA183" s="13" t="str">
        <f t="shared" si="51"/>
        <v/>
      </c>
      <c r="AC183" s="13" t="str">
        <f t="shared" si="52"/>
        <v/>
      </c>
      <c r="AD183" s="13" t="str">
        <f t="shared" si="53"/>
        <v/>
      </c>
      <c r="AE183" s="13" t="str">
        <f t="shared" si="54"/>
        <v/>
      </c>
      <c r="AF183" s="42" t="str">
        <f t="shared" si="61"/>
        <v/>
      </c>
      <c r="AH183" s="46" t="str">
        <f t="shared" si="55"/>
        <v/>
      </c>
      <c r="AI183" s="53" t="str">
        <f t="shared" si="56"/>
        <v/>
      </c>
      <c r="AJ183" s="49" t="str">
        <f t="shared" si="57"/>
        <v/>
      </c>
      <c r="AK183" s="49" t="str">
        <f t="shared" si="58"/>
        <v/>
      </c>
      <c r="AM183" s="13" t="str">
        <f>IF($AI183="", "", COUNTIF($AI$10:$AI$1210, "&gt;"&amp;$AI183)+1+COUNTIF($AI$10:$AI183, $AI183)-1)</f>
        <v/>
      </c>
      <c r="AO183" s="13" t="str">
        <f t="shared" si="59"/>
        <v/>
      </c>
      <c r="AQ183" s="42" t="str">
        <f t="shared" si="60"/>
        <v/>
      </c>
    </row>
    <row r="184" spans="1:43" x14ac:dyDescent="0.25">
      <c r="A184" s="56"/>
      <c r="B184" s="157"/>
      <c r="C184" s="87"/>
      <c r="D184" s="86"/>
      <c r="E184" s="158"/>
      <c r="F184" s="159"/>
      <c r="G184" s="160"/>
      <c r="H184" s="161"/>
      <c r="I184" s="56"/>
      <c r="J184" s="13" t="str">
        <f t="shared" si="46"/>
        <v/>
      </c>
      <c r="K184" s="56"/>
      <c r="S184" s="13" t="str">
        <f t="shared" si="47"/>
        <v/>
      </c>
      <c r="U184" s="13" t="str">
        <f t="shared" si="48"/>
        <v/>
      </c>
      <c r="V184" s="13" t="str">
        <f t="shared" si="43"/>
        <v/>
      </c>
      <c r="W184" s="13" t="str">
        <f t="shared" si="44"/>
        <v/>
      </c>
      <c r="X184" s="13" t="str">
        <f t="shared" si="45"/>
        <v/>
      </c>
      <c r="Y184" s="13" t="str">
        <f t="shared" si="49"/>
        <v/>
      </c>
      <c r="Z184" s="13" t="str">
        <f t="shared" si="50"/>
        <v/>
      </c>
      <c r="AA184" s="13" t="str">
        <f t="shared" si="51"/>
        <v/>
      </c>
      <c r="AC184" s="13" t="str">
        <f t="shared" si="52"/>
        <v/>
      </c>
      <c r="AD184" s="13" t="str">
        <f t="shared" si="53"/>
        <v/>
      </c>
      <c r="AE184" s="13" t="str">
        <f t="shared" si="54"/>
        <v/>
      </c>
      <c r="AF184" s="42" t="str">
        <f t="shared" si="61"/>
        <v/>
      </c>
      <c r="AH184" s="46" t="str">
        <f t="shared" si="55"/>
        <v/>
      </c>
      <c r="AI184" s="53" t="str">
        <f t="shared" si="56"/>
        <v/>
      </c>
      <c r="AJ184" s="49" t="str">
        <f t="shared" si="57"/>
        <v/>
      </c>
      <c r="AK184" s="49" t="str">
        <f t="shared" si="58"/>
        <v/>
      </c>
      <c r="AM184" s="13" t="str">
        <f>IF($AI184="", "", COUNTIF($AI$10:$AI$1210, "&gt;"&amp;$AI184)+1+COUNTIF($AI$10:$AI184, $AI184)-1)</f>
        <v/>
      </c>
      <c r="AO184" s="13" t="str">
        <f t="shared" si="59"/>
        <v/>
      </c>
      <c r="AQ184" s="42" t="str">
        <f t="shared" si="60"/>
        <v/>
      </c>
    </row>
    <row r="185" spans="1:43" x14ac:dyDescent="0.25">
      <c r="A185" s="56"/>
      <c r="B185" s="157"/>
      <c r="C185" s="87"/>
      <c r="D185" s="86"/>
      <c r="E185" s="158"/>
      <c r="F185" s="159"/>
      <c r="G185" s="160"/>
      <c r="H185" s="161"/>
      <c r="I185" s="56"/>
      <c r="J185" s="13" t="str">
        <f t="shared" si="46"/>
        <v/>
      </c>
      <c r="K185" s="56"/>
      <c r="S185" s="13" t="str">
        <f t="shared" si="47"/>
        <v/>
      </c>
      <c r="U185" s="13" t="str">
        <f t="shared" si="48"/>
        <v/>
      </c>
      <c r="V185" s="13" t="str">
        <f t="shared" si="43"/>
        <v/>
      </c>
      <c r="W185" s="13" t="str">
        <f t="shared" si="44"/>
        <v/>
      </c>
      <c r="X185" s="13" t="str">
        <f t="shared" si="45"/>
        <v/>
      </c>
      <c r="Y185" s="13" t="str">
        <f t="shared" si="49"/>
        <v/>
      </c>
      <c r="Z185" s="13" t="str">
        <f t="shared" si="50"/>
        <v/>
      </c>
      <c r="AA185" s="13" t="str">
        <f t="shared" si="51"/>
        <v/>
      </c>
      <c r="AC185" s="13" t="str">
        <f t="shared" si="52"/>
        <v/>
      </c>
      <c r="AD185" s="13" t="str">
        <f t="shared" si="53"/>
        <v/>
      </c>
      <c r="AE185" s="13" t="str">
        <f t="shared" si="54"/>
        <v/>
      </c>
      <c r="AF185" s="42" t="str">
        <f t="shared" si="61"/>
        <v/>
      </c>
      <c r="AH185" s="46" t="str">
        <f t="shared" si="55"/>
        <v/>
      </c>
      <c r="AI185" s="53" t="str">
        <f t="shared" si="56"/>
        <v/>
      </c>
      <c r="AJ185" s="49" t="str">
        <f t="shared" si="57"/>
        <v/>
      </c>
      <c r="AK185" s="49" t="str">
        <f t="shared" si="58"/>
        <v/>
      </c>
      <c r="AM185" s="13" t="str">
        <f>IF($AI185="", "", COUNTIF($AI$10:$AI$1210, "&gt;"&amp;$AI185)+1+COUNTIF($AI$10:$AI185, $AI185)-1)</f>
        <v/>
      </c>
      <c r="AO185" s="13" t="str">
        <f t="shared" si="59"/>
        <v/>
      </c>
      <c r="AQ185" s="42" t="str">
        <f t="shared" si="60"/>
        <v/>
      </c>
    </row>
    <row r="186" spans="1:43" x14ac:dyDescent="0.25">
      <c r="A186" s="56"/>
      <c r="B186" s="157"/>
      <c r="C186" s="87"/>
      <c r="D186" s="86"/>
      <c r="E186" s="158"/>
      <c r="F186" s="159"/>
      <c r="G186" s="160"/>
      <c r="H186" s="161"/>
      <c r="I186" s="56"/>
      <c r="J186" s="13" t="str">
        <f t="shared" si="46"/>
        <v/>
      </c>
      <c r="K186" s="56"/>
      <c r="S186" s="13" t="str">
        <f t="shared" si="47"/>
        <v/>
      </c>
      <c r="U186" s="13" t="str">
        <f t="shared" si="48"/>
        <v/>
      </c>
      <c r="V186" s="13" t="str">
        <f t="shared" si="43"/>
        <v/>
      </c>
      <c r="W186" s="13" t="str">
        <f t="shared" si="44"/>
        <v/>
      </c>
      <c r="X186" s="13" t="str">
        <f t="shared" si="45"/>
        <v/>
      </c>
      <c r="Y186" s="13" t="str">
        <f t="shared" si="49"/>
        <v/>
      </c>
      <c r="Z186" s="13" t="str">
        <f t="shared" si="50"/>
        <v/>
      </c>
      <c r="AA186" s="13" t="str">
        <f t="shared" si="51"/>
        <v/>
      </c>
      <c r="AC186" s="13" t="str">
        <f t="shared" si="52"/>
        <v/>
      </c>
      <c r="AD186" s="13" t="str">
        <f t="shared" si="53"/>
        <v/>
      </c>
      <c r="AE186" s="13" t="str">
        <f t="shared" si="54"/>
        <v/>
      </c>
      <c r="AF186" s="42" t="str">
        <f t="shared" si="61"/>
        <v/>
      </c>
      <c r="AH186" s="46" t="str">
        <f t="shared" si="55"/>
        <v/>
      </c>
      <c r="AI186" s="53" t="str">
        <f t="shared" si="56"/>
        <v/>
      </c>
      <c r="AJ186" s="49" t="str">
        <f t="shared" si="57"/>
        <v/>
      </c>
      <c r="AK186" s="49" t="str">
        <f t="shared" si="58"/>
        <v/>
      </c>
      <c r="AM186" s="13" t="str">
        <f>IF($AI186="", "", COUNTIF($AI$10:$AI$1210, "&gt;"&amp;$AI186)+1+COUNTIF($AI$10:$AI186, $AI186)-1)</f>
        <v/>
      </c>
      <c r="AO186" s="13" t="str">
        <f t="shared" si="59"/>
        <v/>
      </c>
      <c r="AQ186" s="42" t="str">
        <f t="shared" si="60"/>
        <v/>
      </c>
    </row>
    <row r="187" spans="1:43" x14ac:dyDescent="0.25">
      <c r="A187" s="56"/>
      <c r="B187" s="157"/>
      <c r="C187" s="87"/>
      <c r="D187" s="86"/>
      <c r="E187" s="158"/>
      <c r="F187" s="159"/>
      <c r="G187" s="160"/>
      <c r="H187" s="161"/>
      <c r="I187" s="56"/>
      <c r="J187" s="13" t="str">
        <f t="shared" si="46"/>
        <v/>
      </c>
      <c r="K187" s="56"/>
      <c r="S187" s="13" t="str">
        <f t="shared" si="47"/>
        <v/>
      </c>
      <c r="U187" s="13" t="str">
        <f t="shared" si="48"/>
        <v/>
      </c>
      <c r="V187" s="13" t="str">
        <f t="shared" si="43"/>
        <v/>
      </c>
      <c r="W187" s="13" t="str">
        <f t="shared" si="44"/>
        <v/>
      </c>
      <c r="X187" s="13" t="str">
        <f t="shared" si="45"/>
        <v/>
      </c>
      <c r="Y187" s="13" t="str">
        <f t="shared" si="49"/>
        <v/>
      </c>
      <c r="Z187" s="13" t="str">
        <f t="shared" si="50"/>
        <v/>
      </c>
      <c r="AA187" s="13" t="str">
        <f t="shared" si="51"/>
        <v/>
      </c>
      <c r="AC187" s="13" t="str">
        <f t="shared" si="52"/>
        <v/>
      </c>
      <c r="AD187" s="13" t="str">
        <f t="shared" si="53"/>
        <v/>
      </c>
      <c r="AE187" s="13" t="str">
        <f t="shared" si="54"/>
        <v/>
      </c>
      <c r="AF187" s="42" t="str">
        <f t="shared" si="61"/>
        <v/>
      </c>
      <c r="AH187" s="46" t="str">
        <f t="shared" si="55"/>
        <v/>
      </c>
      <c r="AI187" s="53" t="str">
        <f t="shared" si="56"/>
        <v/>
      </c>
      <c r="AJ187" s="49" t="str">
        <f t="shared" si="57"/>
        <v/>
      </c>
      <c r="AK187" s="49" t="str">
        <f t="shared" si="58"/>
        <v/>
      </c>
      <c r="AM187" s="13" t="str">
        <f>IF($AI187="", "", COUNTIF($AI$10:$AI$1210, "&gt;"&amp;$AI187)+1+COUNTIF($AI$10:$AI187, $AI187)-1)</f>
        <v/>
      </c>
      <c r="AO187" s="13" t="str">
        <f t="shared" si="59"/>
        <v/>
      </c>
      <c r="AQ187" s="42" t="str">
        <f t="shared" si="60"/>
        <v/>
      </c>
    </row>
    <row r="188" spans="1:43" x14ac:dyDescent="0.25">
      <c r="A188" s="56"/>
      <c r="B188" s="157"/>
      <c r="C188" s="87"/>
      <c r="D188" s="86"/>
      <c r="E188" s="158"/>
      <c r="F188" s="159"/>
      <c r="G188" s="160"/>
      <c r="H188" s="161"/>
      <c r="I188" s="56"/>
      <c r="J188" s="13" t="str">
        <f t="shared" si="46"/>
        <v/>
      </c>
      <c r="K188" s="56"/>
      <c r="S188" s="13" t="str">
        <f t="shared" si="47"/>
        <v/>
      </c>
      <c r="U188" s="13" t="str">
        <f t="shared" si="48"/>
        <v/>
      </c>
      <c r="V188" s="13" t="str">
        <f t="shared" si="43"/>
        <v/>
      </c>
      <c r="W188" s="13" t="str">
        <f t="shared" si="44"/>
        <v/>
      </c>
      <c r="X188" s="13" t="str">
        <f t="shared" si="45"/>
        <v/>
      </c>
      <c r="Y188" s="13" t="str">
        <f t="shared" si="49"/>
        <v/>
      </c>
      <c r="Z188" s="13" t="str">
        <f t="shared" si="50"/>
        <v/>
      </c>
      <c r="AA188" s="13" t="str">
        <f t="shared" si="51"/>
        <v/>
      </c>
      <c r="AC188" s="13" t="str">
        <f t="shared" si="52"/>
        <v/>
      </c>
      <c r="AD188" s="13" t="str">
        <f t="shared" si="53"/>
        <v/>
      </c>
      <c r="AE188" s="13" t="str">
        <f t="shared" si="54"/>
        <v/>
      </c>
      <c r="AF188" s="42" t="str">
        <f t="shared" si="61"/>
        <v/>
      </c>
      <c r="AH188" s="46" t="str">
        <f t="shared" si="55"/>
        <v/>
      </c>
      <c r="AI188" s="53" t="str">
        <f t="shared" si="56"/>
        <v/>
      </c>
      <c r="AJ188" s="49" t="str">
        <f t="shared" si="57"/>
        <v/>
      </c>
      <c r="AK188" s="49" t="str">
        <f t="shared" si="58"/>
        <v/>
      </c>
      <c r="AM188" s="13" t="str">
        <f>IF($AI188="", "", COUNTIF($AI$10:$AI$1210, "&gt;"&amp;$AI188)+1+COUNTIF($AI$10:$AI188, $AI188)-1)</f>
        <v/>
      </c>
      <c r="AO188" s="13" t="str">
        <f t="shared" si="59"/>
        <v/>
      </c>
      <c r="AQ188" s="42" t="str">
        <f t="shared" si="60"/>
        <v/>
      </c>
    </row>
    <row r="189" spans="1:43" x14ac:dyDescent="0.25">
      <c r="A189" s="56"/>
      <c r="B189" s="157"/>
      <c r="C189" s="87"/>
      <c r="D189" s="86"/>
      <c r="E189" s="158"/>
      <c r="F189" s="159"/>
      <c r="G189" s="160"/>
      <c r="H189" s="161"/>
      <c r="I189" s="56"/>
      <c r="J189" s="13" t="str">
        <f t="shared" si="46"/>
        <v/>
      </c>
      <c r="K189" s="56"/>
      <c r="S189" s="13" t="str">
        <f t="shared" si="47"/>
        <v/>
      </c>
      <c r="U189" s="13" t="str">
        <f t="shared" si="48"/>
        <v/>
      </c>
      <c r="V189" s="13" t="str">
        <f t="shared" si="43"/>
        <v/>
      </c>
      <c r="W189" s="13" t="str">
        <f t="shared" si="44"/>
        <v/>
      </c>
      <c r="X189" s="13" t="str">
        <f t="shared" si="45"/>
        <v/>
      </c>
      <c r="Y189" s="13" t="str">
        <f t="shared" si="49"/>
        <v/>
      </c>
      <c r="Z189" s="13" t="str">
        <f t="shared" si="50"/>
        <v/>
      </c>
      <c r="AA189" s="13" t="str">
        <f t="shared" si="51"/>
        <v/>
      </c>
      <c r="AC189" s="13" t="str">
        <f t="shared" si="52"/>
        <v/>
      </c>
      <c r="AD189" s="13" t="str">
        <f t="shared" si="53"/>
        <v/>
      </c>
      <c r="AE189" s="13" t="str">
        <f t="shared" si="54"/>
        <v/>
      </c>
      <c r="AF189" s="42" t="str">
        <f t="shared" si="61"/>
        <v/>
      </c>
      <c r="AH189" s="46" t="str">
        <f t="shared" si="55"/>
        <v/>
      </c>
      <c r="AI189" s="53" t="str">
        <f t="shared" si="56"/>
        <v/>
      </c>
      <c r="AJ189" s="49" t="str">
        <f t="shared" si="57"/>
        <v/>
      </c>
      <c r="AK189" s="49" t="str">
        <f t="shared" si="58"/>
        <v/>
      </c>
      <c r="AM189" s="13" t="str">
        <f>IF($AI189="", "", COUNTIF($AI$10:$AI$1210, "&gt;"&amp;$AI189)+1+COUNTIF($AI$10:$AI189, $AI189)-1)</f>
        <v/>
      </c>
      <c r="AO189" s="13" t="str">
        <f t="shared" si="59"/>
        <v/>
      </c>
      <c r="AQ189" s="42" t="str">
        <f t="shared" si="60"/>
        <v/>
      </c>
    </row>
    <row r="190" spans="1:43" x14ac:dyDescent="0.25">
      <c r="A190" s="56"/>
      <c r="B190" s="157"/>
      <c r="C190" s="87"/>
      <c r="D190" s="86"/>
      <c r="E190" s="158"/>
      <c r="F190" s="159"/>
      <c r="G190" s="160"/>
      <c r="H190" s="161"/>
      <c r="I190" s="56"/>
      <c r="J190" s="13" t="str">
        <f t="shared" si="46"/>
        <v/>
      </c>
      <c r="K190" s="56"/>
      <c r="S190" s="13" t="str">
        <f t="shared" si="47"/>
        <v/>
      </c>
      <c r="U190" s="13" t="str">
        <f t="shared" si="48"/>
        <v/>
      </c>
      <c r="V190" s="13" t="str">
        <f t="shared" si="43"/>
        <v/>
      </c>
      <c r="W190" s="13" t="str">
        <f t="shared" si="44"/>
        <v/>
      </c>
      <c r="X190" s="13" t="str">
        <f t="shared" si="45"/>
        <v/>
      </c>
      <c r="Y190" s="13" t="str">
        <f t="shared" si="49"/>
        <v/>
      </c>
      <c r="Z190" s="13" t="str">
        <f t="shared" si="50"/>
        <v/>
      </c>
      <c r="AA190" s="13" t="str">
        <f t="shared" si="51"/>
        <v/>
      </c>
      <c r="AC190" s="13" t="str">
        <f t="shared" si="52"/>
        <v/>
      </c>
      <c r="AD190" s="13" t="str">
        <f t="shared" si="53"/>
        <v/>
      </c>
      <c r="AE190" s="13" t="str">
        <f t="shared" si="54"/>
        <v/>
      </c>
      <c r="AF190" s="42" t="str">
        <f t="shared" si="61"/>
        <v/>
      </c>
      <c r="AH190" s="46" t="str">
        <f t="shared" si="55"/>
        <v/>
      </c>
      <c r="AI190" s="53" t="str">
        <f t="shared" si="56"/>
        <v/>
      </c>
      <c r="AJ190" s="49" t="str">
        <f t="shared" si="57"/>
        <v/>
      </c>
      <c r="AK190" s="49" t="str">
        <f t="shared" si="58"/>
        <v/>
      </c>
      <c r="AM190" s="13" t="str">
        <f>IF($AI190="", "", COUNTIF($AI$10:$AI$1210, "&gt;"&amp;$AI190)+1+COUNTIF($AI$10:$AI190, $AI190)-1)</f>
        <v/>
      </c>
      <c r="AO190" s="13" t="str">
        <f t="shared" si="59"/>
        <v/>
      </c>
      <c r="AQ190" s="42" t="str">
        <f t="shared" si="60"/>
        <v/>
      </c>
    </row>
    <row r="191" spans="1:43" x14ac:dyDescent="0.25">
      <c r="A191" s="56"/>
      <c r="B191" s="157"/>
      <c r="C191" s="87"/>
      <c r="D191" s="86"/>
      <c r="E191" s="158"/>
      <c r="F191" s="159"/>
      <c r="G191" s="160"/>
      <c r="H191" s="161"/>
      <c r="I191" s="56"/>
      <c r="J191" s="13" t="str">
        <f t="shared" si="46"/>
        <v/>
      </c>
      <c r="K191" s="56"/>
      <c r="S191" s="13" t="str">
        <f t="shared" si="47"/>
        <v/>
      </c>
      <c r="U191" s="13" t="str">
        <f t="shared" si="48"/>
        <v/>
      </c>
      <c r="V191" s="13" t="str">
        <f t="shared" si="43"/>
        <v/>
      </c>
      <c r="W191" s="13" t="str">
        <f t="shared" si="44"/>
        <v/>
      </c>
      <c r="X191" s="13" t="str">
        <f t="shared" si="45"/>
        <v/>
      </c>
      <c r="Y191" s="13" t="str">
        <f t="shared" si="49"/>
        <v/>
      </c>
      <c r="Z191" s="13" t="str">
        <f t="shared" si="50"/>
        <v/>
      </c>
      <c r="AA191" s="13" t="str">
        <f t="shared" si="51"/>
        <v/>
      </c>
      <c r="AC191" s="13" t="str">
        <f t="shared" si="52"/>
        <v/>
      </c>
      <c r="AD191" s="13" t="str">
        <f t="shared" si="53"/>
        <v/>
      </c>
      <c r="AE191" s="13" t="str">
        <f t="shared" si="54"/>
        <v/>
      </c>
      <c r="AF191" s="42" t="str">
        <f t="shared" si="61"/>
        <v/>
      </c>
      <c r="AH191" s="46" t="str">
        <f t="shared" si="55"/>
        <v/>
      </c>
      <c r="AI191" s="53" t="str">
        <f t="shared" si="56"/>
        <v/>
      </c>
      <c r="AJ191" s="49" t="str">
        <f t="shared" si="57"/>
        <v/>
      </c>
      <c r="AK191" s="49" t="str">
        <f t="shared" si="58"/>
        <v/>
      </c>
      <c r="AM191" s="13" t="str">
        <f>IF($AI191="", "", COUNTIF($AI$10:$AI$1210, "&gt;"&amp;$AI191)+1+COUNTIF($AI$10:$AI191, $AI191)-1)</f>
        <v/>
      </c>
      <c r="AO191" s="13" t="str">
        <f t="shared" si="59"/>
        <v/>
      </c>
      <c r="AQ191" s="42" t="str">
        <f t="shared" si="60"/>
        <v/>
      </c>
    </row>
    <row r="192" spans="1:43" x14ac:dyDescent="0.25">
      <c r="A192" s="56"/>
      <c r="B192" s="157"/>
      <c r="C192" s="87"/>
      <c r="D192" s="86"/>
      <c r="E192" s="158"/>
      <c r="F192" s="159"/>
      <c r="G192" s="160"/>
      <c r="H192" s="161"/>
      <c r="I192" s="56"/>
      <c r="J192" s="13" t="str">
        <f t="shared" si="46"/>
        <v/>
      </c>
      <c r="K192" s="56"/>
      <c r="S192" s="13" t="str">
        <f t="shared" si="47"/>
        <v/>
      </c>
      <c r="U192" s="13" t="str">
        <f t="shared" si="48"/>
        <v/>
      </c>
      <c r="V192" s="13" t="str">
        <f t="shared" si="43"/>
        <v/>
      </c>
      <c r="W192" s="13" t="str">
        <f t="shared" si="44"/>
        <v/>
      </c>
      <c r="X192" s="13" t="str">
        <f t="shared" si="45"/>
        <v/>
      </c>
      <c r="Y192" s="13" t="str">
        <f t="shared" si="49"/>
        <v/>
      </c>
      <c r="Z192" s="13" t="str">
        <f t="shared" si="50"/>
        <v/>
      </c>
      <c r="AA192" s="13" t="str">
        <f t="shared" si="51"/>
        <v/>
      </c>
      <c r="AC192" s="13" t="str">
        <f t="shared" si="52"/>
        <v/>
      </c>
      <c r="AD192" s="13" t="str">
        <f t="shared" si="53"/>
        <v/>
      </c>
      <c r="AE192" s="13" t="str">
        <f t="shared" si="54"/>
        <v/>
      </c>
      <c r="AF192" s="42" t="str">
        <f t="shared" si="61"/>
        <v/>
      </c>
      <c r="AH192" s="46" t="str">
        <f t="shared" si="55"/>
        <v/>
      </c>
      <c r="AI192" s="53" t="str">
        <f t="shared" si="56"/>
        <v/>
      </c>
      <c r="AJ192" s="49" t="str">
        <f t="shared" si="57"/>
        <v/>
      </c>
      <c r="AK192" s="49" t="str">
        <f t="shared" si="58"/>
        <v/>
      </c>
      <c r="AM192" s="13" t="str">
        <f>IF($AI192="", "", COUNTIF($AI$10:$AI$1210, "&gt;"&amp;$AI192)+1+COUNTIF($AI$10:$AI192, $AI192)-1)</f>
        <v/>
      </c>
      <c r="AO192" s="13" t="str">
        <f t="shared" si="59"/>
        <v/>
      </c>
      <c r="AQ192" s="42" t="str">
        <f t="shared" si="60"/>
        <v/>
      </c>
    </row>
    <row r="193" spans="1:43" x14ac:dyDescent="0.25">
      <c r="A193" s="56"/>
      <c r="B193" s="157"/>
      <c r="C193" s="87"/>
      <c r="D193" s="86"/>
      <c r="E193" s="158"/>
      <c r="F193" s="159"/>
      <c r="G193" s="160"/>
      <c r="H193" s="161"/>
      <c r="I193" s="56"/>
      <c r="J193" s="13" t="str">
        <f t="shared" si="46"/>
        <v/>
      </c>
      <c r="K193" s="56"/>
      <c r="S193" s="13" t="str">
        <f t="shared" si="47"/>
        <v/>
      </c>
      <c r="U193" s="13" t="str">
        <f t="shared" si="48"/>
        <v/>
      </c>
      <c r="V193" s="13" t="str">
        <f t="shared" si="43"/>
        <v/>
      </c>
      <c r="W193" s="13" t="str">
        <f t="shared" si="44"/>
        <v/>
      </c>
      <c r="X193" s="13" t="str">
        <f t="shared" si="45"/>
        <v/>
      </c>
      <c r="Y193" s="13" t="str">
        <f t="shared" si="49"/>
        <v/>
      </c>
      <c r="Z193" s="13" t="str">
        <f t="shared" si="50"/>
        <v/>
      </c>
      <c r="AA193" s="13" t="str">
        <f t="shared" si="51"/>
        <v/>
      </c>
      <c r="AC193" s="13" t="str">
        <f t="shared" si="52"/>
        <v/>
      </c>
      <c r="AD193" s="13" t="str">
        <f t="shared" si="53"/>
        <v/>
      </c>
      <c r="AE193" s="13" t="str">
        <f t="shared" si="54"/>
        <v/>
      </c>
      <c r="AF193" s="42" t="str">
        <f t="shared" si="61"/>
        <v/>
      </c>
      <c r="AH193" s="46" t="str">
        <f t="shared" si="55"/>
        <v/>
      </c>
      <c r="AI193" s="53" t="str">
        <f t="shared" si="56"/>
        <v/>
      </c>
      <c r="AJ193" s="49" t="str">
        <f t="shared" si="57"/>
        <v/>
      </c>
      <c r="AK193" s="49" t="str">
        <f t="shared" si="58"/>
        <v/>
      </c>
      <c r="AM193" s="13" t="str">
        <f>IF($AI193="", "", COUNTIF($AI$10:$AI$1210, "&gt;"&amp;$AI193)+1+COUNTIF($AI$10:$AI193, $AI193)-1)</f>
        <v/>
      </c>
      <c r="AO193" s="13" t="str">
        <f t="shared" si="59"/>
        <v/>
      </c>
      <c r="AQ193" s="42" t="str">
        <f t="shared" si="60"/>
        <v/>
      </c>
    </row>
    <row r="194" spans="1:43" x14ac:dyDescent="0.25">
      <c r="A194" s="56"/>
      <c r="B194" s="157"/>
      <c r="C194" s="87"/>
      <c r="D194" s="86"/>
      <c r="E194" s="158"/>
      <c r="F194" s="159"/>
      <c r="G194" s="160"/>
      <c r="H194" s="161"/>
      <c r="I194" s="56"/>
      <c r="J194" s="13" t="str">
        <f t="shared" si="46"/>
        <v/>
      </c>
      <c r="K194" s="56"/>
      <c r="S194" s="13" t="str">
        <f t="shared" si="47"/>
        <v/>
      </c>
      <c r="U194" s="13" t="str">
        <f t="shared" si="48"/>
        <v/>
      </c>
      <c r="V194" s="13" t="str">
        <f t="shared" si="43"/>
        <v/>
      </c>
      <c r="W194" s="13" t="str">
        <f t="shared" si="44"/>
        <v/>
      </c>
      <c r="X194" s="13" t="str">
        <f t="shared" si="45"/>
        <v/>
      </c>
      <c r="Y194" s="13" t="str">
        <f t="shared" si="49"/>
        <v/>
      </c>
      <c r="Z194" s="13" t="str">
        <f t="shared" si="50"/>
        <v/>
      </c>
      <c r="AA194" s="13" t="str">
        <f t="shared" si="51"/>
        <v/>
      </c>
      <c r="AC194" s="13" t="str">
        <f t="shared" si="52"/>
        <v/>
      </c>
      <c r="AD194" s="13" t="str">
        <f t="shared" si="53"/>
        <v/>
      </c>
      <c r="AE194" s="13" t="str">
        <f t="shared" si="54"/>
        <v/>
      </c>
      <c r="AF194" s="42" t="str">
        <f t="shared" si="61"/>
        <v/>
      </c>
      <c r="AH194" s="46" t="str">
        <f t="shared" si="55"/>
        <v/>
      </c>
      <c r="AI194" s="53" t="str">
        <f t="shared" si="56"/>
        <v/>
      </c>
      <c r="AJ194" s="49" t="str">
        <f t="shared" si="57"/>
        <v/>
      </c>
      <c r="AK194" s="49" t="str">
        <f t="shared" si="58"/>
        <v/>
      </c>
      <c r="AM194" s="13" t="str">
        <f>IF($AI194="", "", COUNTIF($AI$10:$AI$1210, "&gt;"&amp;$AI194)+1+COUNTIF($AI$10:$AI194, $AI194)-1)</f>
        <v/>
      </c>
      <c r="AO194" s="13" t="str">
        <f t="shared" si="59"/>
        <v/>
      </c>
      <c r="AQ194" s="42" t="str">
        <f t="shared" si="60"/>
        <v/>
      </c>
    </row>
    <row r="195" spans="1:43" x14ac:dyDescent="0.25">
      <c r="A195" s="56"/>
      <c r="B195" s="157"/>
      <c r="C195" s="87"/>
      <c r="D195" s="86"/>
      <c r="E195" s="158"/>
      <c r="F195" s="159"/>
      <c r="G195" s="160"/>
      <c r="H195" s="161"/>
      <c r="I195" s="56"/>
      <c r="J195" s="13" t="str">
        <f t="shared" si="46"/>
        <v/>
      </c>
      <c r="K195" s="56"/>
      <c r="S195" s="13" t="str">
        <f t="shared" si="47"/>
        <v/>
      </c>
      <c r="U195" s="13" t="str">
        <f t="shared" si="48"/>
        <v/>
      </c>
      <c r="V195" s="13" t="str">
        <f t="shared" si="43"/>
        <v/>
      </c>
      <c r="W195" s="13" t="str">
        <f t="shared" si="44"/>
        <v/>
      </c>
      <c r="X195" s="13" t="str">
        <f t="shared" si="45"/>
        <v/>
      </c>
      <c r="Y195" s="13" t="str">
        <f t="shared" si="49"/>
        <v/>
      </c>
      <c r="Z195" s="13" t="str">
        <f t="shared" si="50"/>
        <v/>
      </c>
      <c r="AA195" s="13" t="str">
        <f t="shared" si="51"/>
        <v/>
      </c>
      <c r="AC195" s="13" t="str">
        <f t="shared" si="52"/>
        <v/>
      </c>
      <c r="AD195" s="13" t="str">
        <f t="shared" si="53"/>
        <v/>
      </c>
      <c r="AE195" s="13" t="str">
        <f t="shared" si="54"/>
        <v/>
      </c>
      <c r="AF195" s="42" t="str">
        <f t="shared" si="61"/>
        <v/>
      </c>
      <c r="AH195" s="46" t="str">
        <f t="shared" si="55"/>
        <v/>
      </c>
      <c r="AI195" s="53" t="str">
        <f t="shared" si="56"/>
        <v/>
      </c>
      <c r="AJ195" s="49" t="str">
        <f t="shared" si="57"/>
        <v/>
      </c>
      <c r="AK195" s="49" t="str">
        <f t="shared" si="58"/>
        <v/>
      </c>
      <c r="AM195" s="13" t="str">
        <f>IF($AI195="", "", COUNTIF($AI$10:$AI$1210, "&gt;"&amp;$AI195)+1+COUNTIF($AI$10:$AI195, $AI195)-1)</f>
        <v/>
      </c>
      <c r="AO195" s="13" t="str">
        <f t="shared" si="59"/>
        <v/>
      </c>
      <c r="AQ195" s="42" t="str">
        <f t="shared" si="60"/>
        <v/>
      </c>
    </row>
    <row r="196" spans="1:43" x14ac:dyDescent="0.25">
      <c r="A196" s="56"/>
      <c r="B196" s="157"/>
      <c r="C196" s="87"/>
      <c r="D196" s="86"/>
      <c r="E196" s="158"/>
      <c r="F196" s="159"/>
      <c r="G196" s="160"/>
      <c r="H196" s="161"/>
      <c r="I196" s="56"/>
      <c r="J196" s="13" t="str">
        <f t="shared" si="46"/>
        <v/>
      </c>
      <c r="K196" s="56"/>
      <c r="S196" s="13" t="str">
        <f t="shared" si="47"/>
        <v/>
      </c>
      <c r="U196" s="13" t="str">
        <f t="shared" si="48"/>
        <v/>
      </c>
      <c r="V196" s="13" t="str">
        <f t="shared" si="43"/>
        <v/>
      </c>
      <c r="W196" s="13" t="str">
        <f t="shared" si="44"/>
        <v/>
      </c>
      <c r="X196" s="13" t="str">
        <f t="shared" si="45"/>
        <v/>
      </c>
      <c r="Y196" s="13" t="str">
        <f t="shared" si="49"/>
        <v/>
      </c>
      <c r="Z196" s="13" t="str">
        <f t="shared" si="50"/>
        <v/>
      </c>
      <c r="AA196" s="13" t="str">
        <f t="shared" si="51"/>
        <v/>
      </c>
      <c r="AC196" s="13" t="str">
        <f t="shared" si="52"/>
        <v/>
      </c>
      <c r="AD196" s="13" t="str">
        <f t="shared" si="53"/>
        <v/>
      </c>
      <c r="AE196" s="13" t="str">
        <f t="shared" si="54"/>
        <v/>
      </c>
      <c r="AF196" s="42" t="str">
        <f t="shared" si="61"/>
        <v/>
      </c>
      <c r="AH196" s="46" t="str">
        <f t="shared" si="55"/>
        <v/>
      </c>
      <c r="AI196" s="53" t="str">
        <f t="shared" si="56"/>
        <v/>
      </c>
      <c r="AJ196" s="49" t="str">
        <f t="shared" si="57"/>
        <v/>
      </c>
      <c r="AK196" s="49" t="str">
        <f t="shared" si="58"/>
        <v/>
      </c>
      <c r="AM196" s="13" t="str">
        <f>IF($AI196="", "", COUNTIF($AI$10:$AI$1210, "&gt;"&amp;$AI196)+1+COUNTIF($AI$10:$AI196, $AI196)-1)</f>
        <v/>
      </c>
      <c r="AO196" s="13" t="str">
        <f t="shared" si="59"/>
        <v/>
      </c>
      <c r="AQ196" s="42" t="str">
        <f t="shared" si="60"/>
        <v/>
      </c>
    </row>
    <row r="197" spans="1:43" x14ac:dyDescent="0.25">
      <c r="A197" s="56"/>
      <c r="B197" s="157"/>
      <c r="C197" s="87"/>
      <c r="D197" s="86"/>
      <c r="E197" s="158"/>
      <c r="F197" s="159"/>
      <c r="G197" s="160"/>
      <c r="H197" s="161"/>
      <c r="I197" s="56"/>
      <c r="J197" s="13" t="str">
        <f t="shared" si="46"/>
        <v/>
      </c>
      <c r="K197" s="56"/>
      <c r="S197" s="13" t="str">
        <f t="shared" si="47"/>
        <v/>
      </c>
      <c r="U197" s="13" t="str">
        <f t="shared" si="48"/>
        <v/>
      </c>
      <c r="V197" s="13" t="str">
        <f t="shared" si="43"/>
        <v/>
      </c>
      <c r="W197" s="13" t="str">
        <f t="shared" si="44"/>
        <v/>
      </c>
      <c r="X197" s="13" t="str">
        <f t="shared" si="45"/>
        <v/>
      </c>
      <c r="Y197" s="13" t="str">
        <f t="shared" si="49"/>
        <v/>
      </c>
      <c r="Z197" s="13" t="str">
        <f t="shared" si="50"/>
        <v/>
      </c>
      <c r="AA197" s="13" t="str">
        <f t="shared" si="51"/>
        <v/>
      </c>
      <c r="AC197" s="13" t="str">
        <f t="shared" si="52"/>
        <v/>
      </c>
      <c r="AD197" s="13" t="str">
        <f t="shared" si="53"/>
        <v/>
      </c>
      <c r="AE197" s="13" t="str">
        <f t="shared" si="54"/>
        <v/>
      </c>
      <c r="AF197" s="42" t="str">
        <f t="shared" si="61"/>
        <v/>
      </c>
      <c r="AH197" s="46" t="str">
        <f t="shared" si="55"/>
        <v/>
      </c>
      <c r="AI197" s="53" t="str">
        <f t="shared" si="56"/>
        <v/>
      </c>
      <c r="AJ197" s="49" t="str">
        <f t="shared" si="57"/>
        <v/>
      </c>
      <c r="AK197" s="49" t="str">
        <f t="shared" si="58"/>
        <v/>
      </c>
      <c r="AM197" s="13" t="str">
        <f>IF($AI197="", "", COUNTIF($AI$10:$AI$1210, "&gt;"&amp;$AI197)+1+COUNTIF($AI$10:$AI197, $AI197)-1)</f>
        <v/>
      </c>
      <c r="AO197" s="13" t="str">
        <f t="shared" si="59"/>
        <v/>
      </c>
      <c r="AQ197" s="42" t="str">
        <f t="shared" si="60"/>
        <v/>
      </c>
    </row>
    <row r="198" spans="1:43" x14ac:dyDescent="0.25">
      <c r="A198" s="56"/>
      <c r="B198" s="157"/>
      <c r="C198" s="87"/>
      <c r="D198" s="86"/>
      <c r="E198" s="158"/>
      <c r="F198" s="159"/>
      <c r="G198" s="160"/>
      <c r="H198" s="161"/>
      <c r="I198" s="56"/>
      <c r="J198" s="13" t="str">
        <f t="shared" si="46"/>
        <v/>
      </c>
      <c r="K198" s="56"/>
      <c r="S198" s="13" t="str">
        <f t="shared" si="47"/>
        <v/>
      </c>
      <c r="U198" s="13" t="str">
        <f t="shared" si="48"/>
        <v/>
      </c>
      <c r="V198" s="13" t="str">
        <f t="shared" si="43"/>
        <v/>
      </c>
      <c r="W198" s="13" t="str">
        <f t="shared" si="44"/>
        <v/>
      </c>
      <c r="X198" s="13" t="str">
        <f t="shared" si="45"/>
        <v/>
      </c>
      <c r="Y198" s="13" t="str">
        <f t="shared" si="49"/>
        <v/>
      </c>
      <c r="Z198" s="13" t="str">
        <f t="shared" si="50"/>
        <v/>
      </c>
      <c r="AA198" s="13" t="str">
        <f t="shared" si="51"/>
        <v/>
      </c>
      <c r="AC198" s="13" t="str">
        <f t="shared" si="52"/>
        <v/>
      </c>
      <c r="AD198" s="13" t="str">
        <f t="shared" si="53"/>
        <v/>
      </c>
      <c r="AE198" s="13" t="str">
        <f t="shared" si="54"/>
        <v/>
      </c>
      <c r="AF198" s="42" t="str">
        <f t="shared" si="61"/>
        <v/>
      </c>
      <c r="AH198" s="46" t="str">
        <f t="shared" si="55"/>
        <v/>
      </c>
      <c r="AI198" s="53" t="str">
        <f t="shared" si="56"/>
        <v/>
      </c>
      <c r="AJ198" s="49" t="str">
        <f t="shared" si="57"/>
        <v/>
      </c>
      <c r="AK198" s="49" t="str">
        <f t="shared" si="58"/>
        <v/>
      </c>
      <c r="AM198" s="13" t="str">
        <f>IF($AI198="", "", COUNTIF($AI$10:$AI$1210, "&gt;"&amp;$AI198)+1+COUNTIF($AI$10:$AI198, $AI198)-1)</f>
        <v/>
      </c>
      <c r="AO198" s="13" t="str">
        <f t="shared" si="59"/>
        <v/>
      </c>
      <c r="AQ198" s="42" t="str">
        <f t="shared" si="60"/>
        <v/>
      </c>
    </row>
    <row r="199" spans="1:43" x14ac:dyDescent="0.25">
      <c r="A199" s="56"/>
      <c r="B199" s="157"/>
      <c r="C199" s="87"/>
      <c r="D199" s="86"/>
      <c r="E199" s="158"/>
      <c r="F199" s="159"/>
      <c r="G199" s="160"/>
      <c r="H199" s="161"/>
      <c r="I199" s="56"/>
      <c r="J199" s="13" t="str">
        <f t="shared" si="46"/>
        <v/>
      </c>
      <c r="K199" s="56"/>
      <c r="S199" s="13" t="str">
        <f t="shared" si="47"/>
        <v/>
      </c>
      <c r="U199" s="13" t="str">
        <f t="shared" si="48"/>
        <v/>
      </c>
      <c r="V199" s="13" t="str">
        <f t="shared" si="43"/>
        <v/>
      </c>
      <c r="W199" s="13" t="str">
        <f t="shared" si="44"/>
        <v/>
      </c>
      <c r="X199" s="13" t="str">
        <f t="shared" si="45"/>
        <v/>
      </c>
      <c r="Y199" s="13" t="str">
        <f t="shared" si="49"/>
        <v/>
      </c>
      <c r="Z199" s="13" t="str">
        <f t="shared" si="50"/>
        <v/>
      </c>
      <c r="AA199" s="13" t="str">
        <f t="shared" si="51"/>
        <v/>
      </c>
      <c r="AC199" s="13" t="str">
        <f t="shared" si="52"/>
        <v/>
      </c>
      <c r="AD199" s="13" t="str">
        <f t="shared" si="53"/>
        <v/>
      </c>
      <c r="AE199" s="13" t="str">
        <f t="shared" si="54"/>
        <v/>
      </c>
      <c r="AF199" s="42" t="str">
        <f t="shared" si="61"/>
        <v/>
      </c>
      <c r="AH199" s="46" t="str">
        <f t="shared" si="55"/>
        <v/>
      </c>
      <c r="AI199" s="53" t="str">
        <f t="shared" si="56"/>
        <v/>
      </c>
      <c r="AJ199" s="49" t="str">
        <f t="shared" si="57"/>
        <v/>
      </c>
      <c r="AK199" s="49" t="str">
        <f t="shared" si="58"/>
        <v/>
      </c>
      <c r="AM199" s="13" t="str">
        <f>IF($AI199="", "", COUNTIF($AI$10:$AI$1210, "&gt;"&amp;$AI199)+1+COUNTIF($AI$10:$AI199, $AI199)-1)</f>
        <v/>
      </c>
      <c r="AO199" s="13" t="str">
        <f t="shared" si="59"/>
        <v/>
      </c>
      <c r="AQ199" s="42" t="str">
        <f t="shared" si="60"/>
        <v/>
      </c>
    </row>
    <row r="200" spans="1:43" x14ac:dyDescent="0.25">
      <c r="A200" s="56"/>
      <c r="B200" s="157"/>
      <c r="C200" s="87"/>
      <c r="D200" s="86"/>
      <c r="E200" s="158"/>
      <c r="F200" s="159"/>
      <c r="G200" s="160"/>
      <c r="H200" s="161"/>
      <c r="I200" s="56"/>
      <c r="J200" s="13" t="str">
        <f t="shared" si="46"/>
        <v/>
      </c>
      <c r="K200" s="56"/>
      <c r="S200" s="13" t="str">
        <f t="shared" si="47"/>
        <v/>
      </c>
      <c r="U200" s="13" t="str">
        <f t="shared" si="48"/>
        <v/>
      </c>
      <c r="V200" s="13" t="str">
        <f t="shared" si="43"/>
        <v/>
      </c>
      <c r="W200" s="13" t="str">
        <f t="shared" si="44"/>
        <v/>
      </c>
      <c r="X200" s="13" t="str">
        <f t="shared" si="45"/>
        <v/>
      </c>
      <c r="Y200" s="13" t="str">
        <f t="shared" si="49"/>
        <v/>
      </c>
      <c r="Z200" s="13" t="str">
        <f t="shared" si="50"/>
        <v/>
      </c>
      <c r="AA200" s="13" t="str">
        <f t="shared" si="51"/>
        <v/>
      </c>
      <c r="AC200" s="13" t="str">
        <f t="shared" si="52"/>
        <v/>
      </c>
      <c r="AD200" s="13" t="str">
        <f t="shared" si="53"/>
        <v/>
      </c>
      <c r="AE200" s="13" t="str">
        <f t="shared" si="54"/>
        <v/>
      </c>
      <c r="AF200" s="42" t="str">
        <f t="shared" si="61"/>
        <v/>
      </c>
      <c r="AH200" s="46" t="str">
        <f t="shared" si="55"/>
        <v/>
      </c>
      <c r="AI200" s="53" t="str">
        <f t="shared" si="56"/>
        <v/>
      </c>
      <c r="AJ200" s="49" t="str">
        <f t="shared" si="57"/>
        <v/>
      </c>
      <c r="AK200" s="49" t="str">
        <f t="shared" si="58"/>
        <v/>
      </c>
      <c r="AM200" s="13" t="str">
        <f>IF($AI200="", "", COUNTIF($AI$10:$AI$1210, "&gt;"&amp;$AI200)+1+COUNTIF($AI$10:$AI200, $AI200)-1)</f>
        <v/>
      </c>
      <c r="AO200" s="13" t="str">
        <f t="shared" si="59"/>
        <v/>
      </c>
      <c r="AQ200" s="42" t="str">
        <f t="shared" si="60"/>
        <v/>
      </c>
    </row>
    <row r="201" spans="1:43" x14ac:dyDescent="0.25">
      <c r="A201" s="56"/>
      <c r="B201" s="157"/>
      <c r="C201" s="87"/>
      <c r="D201" s="86"/>
      <c r="E201" s="158"/>
      <c r="F201" s="159"/>
      <c r="G201" s="160"/>
      <c r="H201" s="161"/>
      <c r="I201" s="56"/>
      <c r="J201" s="13" t="str">
        <f t="shared" si="46"/>
        <v/>
      </c>
      <c r="K201" s="56"/>
      <c r="S201" s="13" t="str">
        <f t="shared" si="47"/>
        <v/>
      </c>
      <c r="U201" s="13" t="str">
        <f t="shared" si="48"/>
        <v/>
      </c>
      <c r="V201" s="13" t="str">
        <f t="shared" si="43"/>
        <v/>
      </c>
      <c r="W201" s="13" t="str">
        <f t="shared" si="44"/>
        <v/>
      </c>
      <c r="X201" s="13" t="str">
        <f t="shared" si="45"/>
        <v/>
      </c>
      <c r="Y201" s="13" t="str">
        <f t="shared" si="49"/>
        <v/>
      </c>
      <c r="Z201" s="13" t="str">
        <f t="shared" si="50"/>
        <v/>
      </c>
      <c r="AA201" s="13" t="str">
        <f t="shared" si="51"/>
        <v/>
      </c>
      <c r="AC201" s="13" t="str">
        <f t="shared" si="52"/>
        <v/>
      </c>
      <c r="AD201" s="13" t="str">
        <f t="shared" si="53"/>
        <v/>
      </c>
      <c r="AE201" s="13" t="str">
        <f t="shared" si="54"/>
        <v/>
      </c>
      <c r="AF201" s="42" t="str">
        <f t="shared" si="61"/>
        <v/>
      </c>
      <c r="AH201" s="46" t="str">
        <f t="shared" si="55"/>
        <v/>
      </c>
      <c r="AI201" s="53" t="str">
        <f t="shared" si="56"/>
        <v/>
      </c>
      <c r="AJ201" s="49" t="str">
        <f t="shared" si="57"/>
        <v/>
      </c>
      <c r="AK201" s="49" t="str">
        <f t="shared" si="58"/>
        <v/>
      </c>
      <c r="AM201" s="13" t="str">
        <f>IF($AI201="", "", COUNTIF($AI$10:$AI$1210, "&gt;"&amp;$AI201)+1+COUNTIF($AI$10:$AI201, $AI201)-1)</f>
        <v/>
      </c>
      <c r="AO201" s="13" t="str">
        <f t="shared" si="59"/>
        <v/>
      </c>
      <c r="AQ201" s="42" t="str">
        <f t="shared" si="60"/>
        <v/>
      </c>
    </row>
    <row r="202" spans="1:43" x14ac:dyDescent="0.25">
      <c r="A202" s="56"/>
      <c r="B202" s="157"/>
      <c r="C202" s="87"/>
      <c r="D202" s="86"/>
      <c r="E202" s="158"/>
      <c r="F202" s="159"/>
      <c r="G202" s="160"/>
      <c r="H202" s="161"/>
      <c r="I202" s="56"/>
      <c r="J202" s="13" t="str">
        <f t="shared" si="46"/>
        <v/>
      </c>
      <c r="K202" s="56"/>
      <c r="S202" s="13" t="str">
        <f t="shared" si="47"/>
        <v/>
      </c>
      <c r="U202" s="13" t="str">
        <f t="shared" si="48"/>
        <v/>
      </c>
      <c r="V202" s="13" t="str">
        <f t="shared" ref="V202:V265" si="62">IF($S202="", "", IF(AND(V$5="X", C202=""), $S$6, IF(AND(NOT(C202=""), COUNTIF(O$11:O$18, C202)=0), $S$7, "")))</f>
        <v/>
      </c>
      <c r="W202" s="13" t="str">
        <f t="shared" ref="W202:W265" si="63">IF($S202="", "", IF(AND(W$5="X", D202=""), $S$6, IF(AND(NOT(D202=""), COUNTIF(P$11:P$11, D202)=0), $S$7, "")))</f>
        <v/>
      </c>
      <c r="X202" s="13" t="str">
        <f t="shared" ref="X202:X265" si="64">IF($S202="", "", IF(AND(X$5="X", E202=""), $S$6, IF(AND(NOT(E202=""), COUNTIF(Q$11:Q$11, E202)=0), $S$7, "")))</f>
        <v/>
      </c>
      <c r="Y202" s="13" t="str">
        <f t="shared" si="49"/>
        <v/>
      </c>
      <c r="Z202" s="13" t="str">
        <f t="shared" si="50"/>
        <v/>
      </c>
      <c r="AA202" s="13" t="str">
        <f t="shared" si="51"/>
        <v/>
      </c>
      <c r="AC202" s="13" t="str">
        <f t="shared" si="52"/>
        <v/>
      </c>
      <c r="AD202" s="13" t="str">
        <f t="shared" si="53"/>
        <v/>
      </c>
      <c r="AE202" s="13" t="str">
        <f t="shared" si="54"/>
        <v/>
      </c>
      <c r="AF202" s="42" t="str">
        <f t="shared" si="61"/>
        <v/>
      </c>
      <c r="AH202" s="46" t="str">
        <f t="shared" si="55"/>
        <v/>
      </c>
      <c r="AI202" s="53" t="str">
        <f t="shared" si="56"/>
        <v/>
      </c>
      <c r="AJ202" s="49" t="str">
        <f t="shared" si="57"/>
        <v/>
      </c>
      <c r="AK202" s="49" t="str">
        <f t="shared" si="58"/>
        <v/>
      </c>
      <c r="AM202" s="13" t="str">
        <f>IF($AI202="", "", COUNTIF($AI$10:$AI$1210, "&gt;"&amp;$AI202)+1+COUNTIF($AI$10:$AI202, $AI202)-1)</f>
        <v/>
      </c>
      <c r="AO202" s="13" t="str">
        <f t="shared" si="59"/>
        <v/>
      </c>
      <c r="AQ202" s="42" t="str">
        <f t="shared" si="60"/>
        <v/>
      </c>
    </row>
    <row r="203" spans="1:43" x14ac:dyDescent="0.25">
      <c r="A203" s="56"/>
      <c r="B203" s="157"/>
      <c r="C203" s="87"/>
      <c r="D203" s="86"/>
      <c r="E203" s="158"/>
      <c r="F203" s="159"/>
      <c r="G203" s="160"/>
      <c r="H203" s="161"/>
      <c r="I203" s="56"/>
      <c r="J203" s="13" t="str">
        <f t="shared" ref="J203:J266" si="65">IF($S203="", "", IF($AI203="", $N$3, IF($AI203=$AI$5, $AK$4, IF($AI203&lt;$AI$5, $AK$3, IF($AI203&gt;$AI$5, $AK$2, $N$3)))))</f>
        <v/>
      </c>
      <c r="K203" s="56"/>
      <c r="S203" s="13" t="str">
        <f t="shared" ref="S203:S266" si="66">IF(COUNTIF($B203:$H203, "")=7, "", "X")</f>
        <v/>
      </c>
      <c r="U203" s="13" t="str">
        <f t="shared" ref="U203:U266" si="67">IF($S203="", "", IF(AND(U$5="X", B203=""), $S$6, IFERROR(IF(AND(NOT(B203=""), OR(ISNUMBER(B203)=FALSE, B203&lt;$P$2, B203&gt;$P$3, B203&lt;B202)), $S$7, ""), $S$7)))</f>
        <v/>
      </c>
      <c r="V203" s="13" t="str">
        <f t="shared" si="62"/>
        <v/>
      </c>
      <c r="W203" s="13" t="str">
        <f t="shared" si="63"/>
        <v/>
      </c>
      <c r="X203" s="13" t="str">
        <f t="shared" si="64"/>
        <v/>
      </c>
      <c r="Y203" s="13" t="str">
        <f t="shared" ref="Y203:Y266" si="68">IF($S203="", "", IF(AND(Y$5="X", F203=""), $S$6, IFERROR(IF(AND(NOT(F203=""), OR(ISNUMBER(F203)=FALSE, F203&lt;$Q$2, AND(NOT($Q$3=""), F203&gt;$Q$3), F203&lt;F202)), $S$7, ""), $S$7)))</f>
        <v/>
      </c>
      <c r="Z203" s="13" t="str">
        <f t="shared" ref="Z203:Z266" si="69">IF($S203="", "", IF(AND(Z$5="X", G203=""), $S$6, IF(AND(NOT(G203=""), ISNUMBER(G203)=FALSE), $S$7, "")))</f>
        <v/>
      </c>
      <c r="AA203" s="13" t="str">
        <f t="shared" ref="AA203:AA266" si="70">IF($S203="", "", IF(AND(AA$5="X", H203=""), $S$6, IF(AND(NOT(H203=""), ISNUMBER(H203)=FALSE), $S$7, "")))</f>
        <v/>
      </c>
      <c r="AC203" s="13" t="str">
        <f t="shared" ref="AC203:AC266" si="71">IF(OR(COUNTIF($F203:$H203, "")=3, COUNTIF($Y203:$AA203, "")&lt;3), "", "X")</f>
        <v/>
      </c>
      <c r="AD203" s="13" t="str">
        <f t="shared" ref="AD203:AD266" si="72">IF(AND(AC203="X", AC204=""), "X", "")</f>
        <v/>
      </c>
      <c r="AE203" s="13" t="str">
        <f t="shared" ref="AE203:AE266" si="73">IF($S203="", "", IF(OR($AC203="", $AD203="X", $E203=$Q$11, $E204=$Q$11), "X", ""))</f>
        <v/>
      </c>
      <c r="AF203" s="42" t="str">
        <f t="shared" si="61"/>
        <v/>
      </c>
      <c r="AH203" s="46" t="str">
        <f t="shared" ref="AH203:AH266" si="74">IF(OR($F203="", $F204=""), "", $F204-$F203)</f>
        <v/>
      </c>
      <c r="AI203" s="53" t="str">
        <f t="shared" ref="AI203:AI266" si="75">IF($AE203="X", "", IFERROR(ROUND($AH203/$G204, 1), ""))</f>
        <v/>
      </c>
      <c r="AJ203" s="49" t="str">
        <f t="shared" ref="AJ203:AJ266" si="76">IF($AE203="X", "", IFERROR(ROUND($AK203/$AI203, 2), ""))</f>
        <v/>
      </c>
      <c r="AK203" s="49" t="str">
        <f t="shared" ref="AK203:AK266" si="77">IF(OR($G203="", $H203=""), "", IFERROR(ROUND($H203/$G203, 2), ""))</f>
        <v/>
      </c>
      <c r="AM203" s="13" t="str">
        <f>IF($AI203="", "", COUNTIF($AI$10:$AI$1210, "&gt;"&amp;$AI203)+1+COUNTIF($AI$10:$AI203, $AI203)-1)</f>
        <v/>
      </c>
      <c r="AO203" s="13" t="str">
        <f t="shared" ref="AO203:AO266" si="78">IF($S203="", "", IF($D203="", $AO$6, $AO$7))</f>
        <v/>
      </c>
      <c r="AQ203" s="42" t="str">
        <f t="shared" ref="AQ203:AQ266" si="79">IF(OR($C203="", $AO203=""), "", CONCATENATE($C203, " - ", $AO203))</f>
        <v/>
      </c>
    </row>
    <row r="204" spans="1:43" x14ac:dyDescent="0.25">
      <c r="A204" s="56"/>
      <c r="B204" s="157"/>
      <c r="C204" s="87"/>
      <c r="D204" s="86"/>
      <c r="E204" s="158"/>
      <c r="F204" s="159"/>
      <c r="G204" s="160"/>
      <c r="H204" s="161"/>
      <c r="I204" s="56"/>
      <c r="J204" s="13" t="str">
        <f t="shared" si="65"/>
        <v/>
      </c>
      <c r="K204" s="56"/>
      <c r="S204" s="13" t="str">
        <f t="shared" si="66"/>
        <v/>
      </c>
      <c r="U204" s="13" t="str">
        <f t="shared" si="67"/>
        <v/>
      </c>
      <c r="V204" s="13" t="str">
        <f t="shared" si="62"/>
        <v/>
      </c>
      <c r="W204" s="13" t="str">
        <f t="shared" si="63"/>
        <v/>
      </c>
      <c r="X204" s="13" t="str">
        <f t="shared" si="64"/>
        <v/>
      </c>
      <c r="Y204" s="13" t="str">
        <f t="shared" si="68"/>
        <v/>
      </c>
      <c r="Z204" s="13" t="str">
        <f t="shared" si="69"/>
        <v/>
      </c>
      <c r="AA204" s="13" t="str">
        <f t="shared" si="70"/>
        <v/>
      </c>
      <c r="AC204" s="13" t="str">
        <f t="shared" si="71"/>
        <v/>
      </c>
      <c r="AD204" s="13" t="str">
        <f t="shared" si="72"/>
        <v/>
      </c>
      <c r="AE204" s="13" t="str">
        <f t="shared" si="73"/>
        <v/>
      </c>
      <c r="AF204" s="42" t="str">
        <f t="shared" si="61"/>
        <v/>
      </c>
      <c r="AH204" s="46" t="str">
        <f t="shared" si="74"/>
        <v/>
      </c>
      <c r="AI204" s="53" t="str">
        <f t="shared" si="75"/>
        <v/>
      </c>
      <c r="AJ204" s="49" t="str">
        <f t="shared" si="76"/>
        <v/>
      </c>
      <c r="AK204" s="49" t="str">
        <f t="shared" si="77"/>
        <v/>
      </c>
      <c r="AM204" s="13" t="str">
        <f>IF($AI204="", "", COUNTIF($AI$10:$AI$1210, "&gt;"&amp;$AI204)+1+COUNTIF($AI$10:$AI204, $AI204)-1)</f>
        <v/>
      </c>
      <c r="AO204" s="13" t="str">
        <f t="shared" si="78"/>
        <v/>
      </c>
      <c r="AQ204" s="42" t="str">
        <f t="shared" si="79"/>
        <v/>
      </c>
    </row>
    <row r="205" spans="1:43" x14ac:dyDescent="0.25">
      <c r="A205" s="56"/>
      <c r="B205" s="157"/>
      <c r="C205" s="87"/>
      <c r="D205" s="86"/>
      <c r="E205" s="158"/>
      <c r="F205" s="159"/>
      <c r="G205" s="160"/>
      <c r="H205" s="161"/>
      <c r="I205" s="56"/>
      <c r="J205" s="13" t="str">
        <f t="shared" si="65"/>
        <v/>
      </c>
      <c r="K205" s="56"/>
      <c r="S205" s="13" t="str">
        <f t="shared" si="66"/>
        <v/>
      </c>
      <c r="U205" s="13" t="str">
        <f t="shared" si="67"/>
        <v/>
      </c>
      <c r="V205" s="13" t="str">
        <f t="shared" si="62"/>
        <v/>
      </c>
      <c r="W205" s="13" t="str">
        <f t="shared" si="63"/>
        <v/>
      </c>
      <c r="X205" s="13" t="str">
        <f t="shared" si="64"/>
        <v/>
      </c>
      <c r="Y205" s="13" t="str">
        <f t="shared" si="68"/>
        <v/>
      </c>
      <c r="Z205" s="13" t="str">
        <f t="shared" si="69"/>
        <v/>
      </c>
      <c r="AA205" s="13" t="str">
        <f t="shared" si="70"/>
        <v/>
      </c>
      <c r="AC205" s="13" t="str">
        <f t="shared" si="71"/>
        <v/>
      </c>
      <c r="AD205" s="13" t="str">
        <f t="shared" si="72"/>
        <v/>
      </c>
      <c r="AE205" s="13" t="str">
        <f t="shared" si="73"/>
        <v/>
      </c>
      <c r="AF205" s="42" t="str">
        <f t="shared" si="61"/>
        <v/>
      </c>
      <c r="AH205" s="46" t="str">
        <f t="shared" si="74"/>
        <v/>
      </c>
      <c r="AI205" s="53" t="str">
        <f t="shared" si="75"/>
        <v/>
      </c>
      <c r="AJ205" s="49" t="str">
        <f t="shared" si="76"/>
        <v/>
      </c>
      <c r="AK205" s="49" t="str">
        <f t="shared" si="77"/>
        <v/>
      </c>
      <c r="AM205" s="13" t="str">
        <f>IF($AI205="", "", COUNTIF($AI$10:$AI$1210, "&gt;"&amp;$AI205)+1+COUNTIF($AI$10:$AI205, $AI205)-1)</f>
        <v/>
      </c>
      <c r="AO205" s="13" t="str">
        <f t="shared" si="78"/>
        <v/>
      </c>
      <c r="AQ205" s="42" t="str">
        <f t="shared" si="79"/>
        <v/>
      </c>
    </row>
    <row r="206" spans="1:43" x14ac:dyDescent="0.25">
      <c r="A206" s="56"/>
      <c r="B206" s="157"/>
      <c r="C206" s="87"/>
      <c r="D206" s="86"/>
      <c r="E206" s="158"/>
      <c r="F206" s="159"/>
      <c r="G206" s="160"/>
      <c r="H206" s="161"/>
      <c r="I206" s="56"/>
      <c r="J206" s="13" t="str">
        <f t="shared" si="65"/>
        <v/>
      </c>
      <c r="K206" s="56"/>
      <c r="S206" s="13" t="str">
        <f t="shared" si="66"/>
        <v/>
      </c>
      <c r="U206" s="13" t="str">
        <f t="shared" si="67"/>
        <v/>
      </c>
      <c r="V206" s="13" t="str">
        <f t="shared" si="62"/>
        <v/>
      </c>
      <c r="W206" s="13" t="str">
        <f t="shared" si="63"/>
        <v/>
      </c>
      <c r="X206" s="13" t="str">
        <f t="shared" si="64"/>
        <v/>
      </c>
      <c r="Y206" s="13" t="str">
        <f t="shared" si="68"/>
        <v/>
      </c>
      <c r="Z206" s="13" t="str">
        <f t="shared" si="69"/>
        <v/>
      </c>
      <c r="AA206" s="13" t="str">
        <f t="shared" si="70"/>
        <v/>
      </c>
      <c r="AC206" s="13" t="str">
        <f t="shared" si="71"/>
        <v/>
      </c>
      <c r="AD206" s="13" t="str">
        <f t="shared" si="72"/>
        <v/>
      </c>
      <c r="AE206" s="13" t="str">
        <f t="shared" si="73"/>
        <v/>
      </c>
      <c r="AF206" s="42" t="str">
        <f t="shared" si="61"/>
        <v/>
      </c>
      <c r="AH206" s="46" t="str">
        <f t="shared" si="74"/>
        <v/>
      </c>
      <c r="AI206" s="53" t="str">
        <f t="shared" si="75"/>
        <v/>
      </c>
      <c r="AJ206" s="49" t="str">
        <f t="shared" si="76"/>
        <v/>
      </c>
      <c r="AK206" s="49" t="str">
        <f t="shared" si="77"/>
        <v/>
      </c>
      <c r="AM206" s="13" t="str">
        <f>IF($AI206="", "", COUNTIF($AI$10:$AI$1210, "&gt;"&amp;$AI206)+1+COUNTIF($AI$10:$AI206, $AI206)-1)</f>
        <v/>
      </c>
      <c r="AO206" s="13" t="str">
        <f t="shared" si="78"/>
        <v/>
      </c>
      <c r="AQ206" s="42" t="str">
        <f t="shared" si="79"/>
        <v/>
      </c>
    </row>
    <row r="207" spans="1:43" x14ac:dyDescent="0.25">
      <c r="A207" s="56"/>
      <c r="B207" s="157"/>
      <c r="C207" s="87"/>
      <c r="D207" s="86"/>
      <c r="E207" s="158"/>
      <c r="F207" s="159"/>
      <c r="G207" s="160"/>
      <c r="H207" s="161"/>
      <c r="I207" s="56"/>
      <c r="J207" s="13" t="str">
        <f t="shared" si="65"/>
        <v/>
      </c>
      <c r="K207" s="56"/>
      <c r="S207" s="13" t="str">
        <f t="shared" si="66"/>
        <v/>
      </c>
      <c r="U207" s="13" t="str">
        <f t="shared" si="67"/>
        <v/>
      </c>
      <c r="V207" s="13" t="str">
        <f t="shared" si="62"/>
        <v/>
      </c>
      <c r="W207" s="13" t="str">
        <f t="shared" si="63"/>
        <v/>
      </c>
      <c r="X207" s="13" t="str">
        <f t="shared" si="64"/>
        <v/>
      </c>
      <c r="Y207" s="13" t="str">
        <f t="shared" si="68"/>
        <v/>
      </c>
      <c r="Z207" s="13" t="str">
        <f t="shared" si="69"/>
        <v/>
      </c>
      <c r="AA207" s="13" t="str">
        <f t="shared" si="70"/>
        <v/>
      </c>
      <c r="AC207" s="13" t="str">
        <f t="shared" si="71"/>
        <v/>
      </c>
      <c r="AD207" s="13" t="str">
        <f t="shared" si="72"/>
        <v/>
      </c>
      <c r="AE207" s="13" t="str">
        <f t="shared" si="73"/>
        <v/>
      </c>
      <c r="AF207" s="42" t="str">
        <f t="shared" si="61"/>
        <v/>
      </c>
      <c r="AH207" s="46" t="str">
        <f t="shared" si="74"/>
        <v/>
      </c>
      <c r="AI207" s="53" t="str">
        <f t="shared" si="75"/>
        <v/>
      </c>
      <c r="AJ207" s="49" t="str">
        <f t="shared" si="76"/>
        <v/>
      </c>
      <c r="AK207" s="49" t="str">
        <f t="shared" si="77"/>
        <v/>
      </c>
      <c r="AM207" s="13" t="str">
        <f>IF($AI207="", "", COUNTIF($AI$10:$AI$1210, "&gt;"&amp;$AI207)+1+COUNTIF($AI$10:$AI207, $AI207)-1)</f>
        <v/>
      </c>
      <c r="AO207" s="13" t="str">
        <f t="shared" si="78"/>
        <v/>
      </c>
      <c r="AQ207" s="42" t="str">
        <f t="shared" si="79"/>
        <v/>
      </c>
    </row>
    <row r="208" spans="1:43" x14ac:dyDescent="0.25">
      <c r="A208" s="56"/>
      <c r="B208" s="157"/>
      <c r="C208" s="87"/>
      <c r="D208" s="86"/>
      <c r="E208" s="158"/>
      <c r="F208" s="159"/>
      <c r="G208" s="160"/>
      <c r="H208" s="161"/>
      <c r="I208" s="56"/>
      <c r="J208" s="13" t="str">
        <f t="shared" si="65"/>
        <v/>
      </c>
      <c r="K208" s="56"/>
      <c r="S208" s="13" t="str">
        <f t="shared" si="66"/>
        <v/>
      </c>
      <c r="U208" s="13" t="str">
        <f t="shared" si="67"/>
        <v/>
      </c>
      <c r="V208" s="13" t="str">
        <f t="shared" si="62"/>
        <v/>
      </c>
      <c r="W208" s="13" t="str">
        <f t="shared" si="63"/>
        <v/>
      </c>
      <c r="X208" s="13" t="str">
        <f t="shared" si="64"/>
        <v/>
      </c>
      <c r="Y208" s="13" t="str">
        <f t="shared" si="68"/>
        <v/>
      </c>
      <c r="Z208" s="13" t="str">
        <f t="shared" si="69"/>
        <v/>
      </c>
      <c r="AA208" s="13" t="str">
        <f t="shared" si="70"/>
        <v/>
      </c>
      <c r="AC208" s="13" t="str">
        <f t="shared" si="71"/>
        <v/>
      </c>
      <c r="AD208" s="13" t="str">
        <f t="shared" si="72"/>
        <v/>
      </c>
      <c r="AE208" s="13" t="str">
        <f t="shared" si="73"/>
        <v/>
      </c>
      <c r="AF208" s="42" t="str">
        <f t="shared" ref="AF208:AF271" si="80">IF($AE208="", "", IF($AC208="", $AF$5, IF(AND($AD208="X", $E208=""), $AF$6, $AF$7)))</f>
        <v/>
      </c>
      <c r="AH208" s="46" t="str">
        <f t="shared" si="74"/>
        <v/>
      </c>
      <c r="AI208" s="53" t="str">
        <f t="shared" si="75"/>
        <v/>
      </c>
      <c r="AJ208" s="49" t="str">
        <f t="shared" si="76"/>
        <v/>
      </c>
      <c r="AK208" s="49" t="str">
        <f t="shared" si="77"/>
        <v/>
      </c>
      <c r="AM208" s="13" t="str">
        <f>IF($AI208="", "", COUNTIF($AI$10:$AI$1210, "&gt;"&amp;$AI208)+1+COUNTIF($AI$10:$AI208, $AI208)-1)</f>
        <v/>
      </c>
      <c r="AO208" s="13" t="str">
        <f t="shared" si="78"/>
        <v/>
      </c>
      <c r="AQ208" s="42" t="str">
        <f t="shared" si="79"/>
        <v/>
      </c>
    </row>
    <row r="209" spans="1:43" x14ac:dyDescent="0.25">
      <c r="A209" s="56"/>
      <c r="B209" s="157"/>
      <c r="C209" s="87"/>
      <c r="D209" s="86"/>
      <c r="E209" s="158"/>
      <c r="F209" s="159"/>
      <c r="G209" s="160"/>
      <c r="H209" s="161"/>
      <c r="I209" s="56"/>
      <c r="J209" s="13" t="str">
        <f t="shared" si="65"/>
        <v/>
      </c>
      <c r="K209" s="56"/>
      <c r="S209" s="13" t="str">
        <f t="shared" si="66"/>
        <v/>
      </c>
      <c r="U209" s="13" t="str">
        <f t="shared" si="67"/>
        <v/>
      </c>
      <c r="V209" s="13" t="str">
        <f t="shared" si="62"/>
        <v/>
      </c>
      <c r="W209" s="13" t="str">
        <f t="shared" si="63"/>
        <v/>
      </c>
      <c r="X209" s="13" t="str">
        <f t="shared" si="64"/>
        <v/>
      </c>
      <c r="Y209" s="13" t="str">
        <f t="shared" si="68"/>
        <v/>
      </c>
      <c r="Z209" s="13" t="str">
        <f t="shared" si="69"/>
        <v/>
      </c>
      <c r="AA209" s="13" t="str">
        <f t="shared" si="70"/>
        <v/>
      </c>
      <c r="AC209" s="13" t="str">
        <f t="shared" si="71"/>
        <v/>
      </c>
      <c r="AD209" s="13" t="str">
        <f t="shared" si="72"/>
        <v/>
      </c>
      <c r="AE209" s="13" t="str">
        <f t="shared" si="73"/>
        <v/>
      </c>
      <c r="AF209" s="42" t="str">
        <f t="shared" si="80"/>
        <v/>
      </c>
      <c r="AH209" s="46" t="str">
        <f t="shared" si="74"/>
        <v/>
      </c>
      <c r="AI209" s="53" t="str">
        <f t="shared" si="75"/>
        <v/>
      </c>
      <c r="AJ209" s="49" t="str">
        <f t="shared" si="76"/>
        <v/>
      </c>
      <c r="AK209" s="49" t="str">
        <f t="shared" si="77"/>
        <v/>
      </c>
      <c r="AM209" s="13" t="str">
        <f>IF($AI209="", "", COUNTIF($AI$10:$AI$1210, "&gt;"&amp;$AI209)+1+COUNTIF($AI$10:$AI209, $AI209)-1)</f>
        <v/>
      </c>
      <c r="AO209" s="13" t="str">
        <f t="shared" si="78"/>
        <v/>
      </c>
      <c r="AQ209" s="42" t="str">
        <f t="shared" si="79"/>
        <v/>
      </c>
    </row>
    <row r="210" spans="1:43" x14ac:dyDescent="0.25">
      <c r="A210" s="56"/>
      <c r="B210" s="157"/>
      <c r="C210" s="87"/>
      <c r="D210" s="86"/>
      <c r="E210" s="158"/>
      <c r="F210" s="159"/>
      <c r="G210" s="160"/>
      <c r="H210" s="161"/>
      <c r="I210" s="56"/>
      <c r="J210" s="13" t="str">
        <f t="shared" si="65"/>
        <v/>
      </c>
      <c r="K210" s="56"/>
      <c r="S210" s="13" t="str">
        <f t="shared" si="66"/>
        <v/>
      </c>
      <c r="U210" s="13" t="str">
        <f t="shared" si="67"/>
        <v/>
      </c>
      <c r="V210" s="13" t="str">
        <f t="shared" si="62"/>
        <v/>
      </c>
      <c r="W210" s="13" t="str">
        <f t="shared" si="63"/>
        <v/>
      </c>
      <c r="X210" s="13" t="str">
        <f t="shared" si="64"/>
        <v/>
      </c>
      <c r="Y210" s="13" t="str">
        <f t="shared" si="68"/>
        <v/>
      </c>
      <c r="Z210" s="13" t="str">
        <f t="shared" si="69"/>
        <v/>
      </c>
      <c r="AA210" s="13" t="str">
        <f t="shared" si="70"/>
        <v/>
      </c>
      <c r="AC210" s="13" t="str">
        <f t="shared" si="71"/>
        <v/>
      </c>
      <c r="AD210" s="13" t="str">
        <f t="shared" si="72"/>
        <v/>
      </c>
      <c r="AE210" s="13" t="str">
        <f t="shared" si="73"/>
        <v/>
      </c>
      <c r="AF210" s="42" t="str">
        <f t="shared" si="80"/>
        <v/>
      </c>
      <c r="AH210" s="46" t="str">
        <f t="shared" si="74"/>
        <v/>
      </c>
      <c r="AI210" s="53" t="str">
        <f t="shared" si="75"/>
        <v/>
      </c>
      <c r="AJ210" s="49" t="str">
        <f t="shared" si="76"/>
        <v/>
      </c>
      <c r="AK210" s="49" t="str">
        <f t="shared" si="77"/>
        <v/>
      </c>
      <c r="AM210" s="13" t="str">
        <f>IF($AI210="", "", COUNTIF($AI$10:$AI$1210, "&gt;"&amp;$AI210)+1+COUNTIF($AI$10:$AI210, $AI210)-1)</f>
        <v/>
      </c>
      <c r="AO210" s="13" t="str">
        <f t="shared" si="78"/>
        <v/>
      </c>
      <c r="AQ210" s="42" t="str">
        <f t="shared" si="79"/>
        <v/>
      </c>
    </row>
    <row r="211" spans="1:43" x14ac:dyDescent="0.25">
      <c r="A211" s="56"/>
      <c r="B211" s="157"/>
      <c r="C211" s="87"/>
      <c r="D211" s="86"/>
      <c r="E211" s="158"/>
      <c r="F211" s="159"/>
      <c r="G211" s="160"/>
      <c r="H211" s="161"/>
      <c r="I211" s="56"/>
      <c r="J211" s="13" t="str">
        <f t="shared" si="65"/>
        <v/>
      </c>
      <c r="K211" s="56"/>
      <c r="S211" s="13" t="str">
        <f t="shared" si="66"/>
        <v/>
      </c>
      <c r="U211" s="13" t="str">
        <f t="shared" si="67"/>
        <v/>
      </c>
      <c r="V211" s="13" t="str">
        <f t="shared" si="62"/>
        <v/>
      </c>
      <c r="W211" s="13" t="str">
        <f t="shared" si="63"/>
        <v/>
      </c>
      <c r="X211" s="13" t="str">
        <f t="shared" si="64"/>
        <v/>
      </c>
      <c r="Y211" s="13" t="str">
        <f t="shared" si="68"/>
        <v/>
      </c>
      <c r="Z211" s="13" t="str">
        <f t="shared" si="69"/>
        <v/>
      </c>
      <c r="AA211" s="13" t="str">
        <f t="shared" si="70"/>
        <v/>
      </c>
      <c r="AC211" s="13" t="str">
        <f t="shared" si="71"/>
        <v/>
      </c>
      <c r="AD211" s="13" t="str">
        <f t="shared" si="72"/>
        <v/>
      </c>
      <c r="AE211" s="13" t="str">
        <f t="shared" si="73"/>
        <v/>
      </c>
      <c r="AF211" s="42" t="str">
        <f t="shared" si="80"/>
        <v/>
      </c>
      <c r="AH211" s="46" t="str">
        <f t="shared" si="74"/>
        <v/>
      </c>
      <c r="AI211" s="53" t="str">
        <f t="shared" si="75"/>
        <v/>
      </c>
      <c r="AJ211" s="49" t="str">
        <f t="shared" si="76"/>
        <v/>
      </c>
      <c r="AK211" s="49" t="str">
        <f t="shared" si="77"/>
        <v/>
      </c>
      <c r="AM211" s="13" t="str">
        <f>IF($AI211="", "", COUNTIF($AI$10:$AI$1210, "&gt;"&amp;$AI211)+1+COUNTIF($AI$10:$AI211, $AI211)-1)</f>
        <v/>
      </c>
      <c r="AO211" s="13" t="str">
        <f t="shared" si="78"/>
        <v/>
      </c>
      <c r="AQ211" s="42" t="str">
        <f t="shared" si="79"/>
        <v/>
      </c>
    </row>
    <row r="212" spans="1:43" x14ac:dyDescent="0.25">
      <c r="A212" s="56"/>
      <c r="B212" s="157"/>
      <c r="C212" s="87"/>
      <c r="D212" s="86"/>
      <c r="E212" s="158"/>
      <c r="F212" s="159"/>
      <c r="G212" s="160"/>
      <c r="H212" s="161"/>
      <c r="I212" s="56"/>
      <c r="J212" s="13" t="str">
        <f t="shared" si="65"/>
        <v/>
      </c>
      <c r="K212" s="56"/>
      <c r="S212" s="13" t="str">
        <f t="shared" si="66"/>
        <v/>
      </c>
      <c r="U212" s="13" t="str">
        <f t="shared" si="67"/>
        <v/>
      </c>
      <c r="V212" s="13" t="str">
        <f t="shared" si="62"/>
        <v/>
      </c>
      <c r="W212" s="13" t="str">
        <f t="shared" si="63"/>
        <v/>
      </c>
      <c r="X212" s="13" t="str">
        <f t="shared" si="64"/>
        <v/>
      </c>
      <c r="Y212" s="13" t="str">
        <f t="shared" si="68"/>
        <v/>
      </c>
      <c r="Z212" s="13" t="str">
        <f t="shared" si="69"/>
        <v/>
      </c>
      <c r="AA212" s="13" t="str">
        <f t="shared" si="70"/>
        <v/>
      </c>
      <c r="AC212" s="13" t="str">
        <f t="shared" si="71"/>
        <v/>
      </c>
      <c r="AD212" s="13" t="str">
        <f t="shared" si="72"/>
        <v/>
      </c>
      <c r="AE212" s="13" t="str">
        <f t="shared" si="73"/>
        <v/>
      </c>
      <c r="AF212" s="42" t="str">
        <f t="shared" si="80"/>
        <v/>
      </c>
      <c r="AH212" s="46" t="str">
        <f t="shared" si="74"/>
        <v/>
      </c>
      <c r="AI212" s="53" t="str">
        <f t="shared" si="75"/>
        <v/>
      </c>
      <c r="AJ212" s="49" t="str">
        <f t="shared" si="76"/>
        <v/>
      </c>
      <c r="AK212" s="49" t="str">
        <f t="shared" si="77"/>
        <v/>
      </c>
      <c r="AM212" s="13" t="str">
        <f>IF($AI212="", "", COUNTIF($AI$10:$AI$1210, "&gt;"&amp;$AI212)+1+COUNTIF($AI$10:$AI212, $AI212)-1)</f>
        <v/>
      </c>
      <c r="AO212" s="13" t="str">
        <f t="shared" si="78"/>
        <v/>
      </c>
      <c r="AQ212" s="42" t="str">
        <f t="shared" si="79"/>
        <v/>
      </c>
    </row>
    <row r="213" spans="1:43" x14ac:dyDescent="0.25">
      <c r="A213" s="56"/>
      <c r="B213" s="157"/>
      <c r="C213" s="87"/>
      <c r="D213" s="86"/>
      <c r="E213" s="158"/>
      <c r="F213" s="159"/>
      <c r="G213" s="160"/>
      <c r="H213" s="161"/>
      <c r="I213" s="56"/>
      <c r="J213" s="13" t="str">
        <f t="shared" si="65"/>
        <v/>
      </c>
      <c r="K213" s="56"/>
      <c r="S213" s="13" t="str">
        <f t="shared" si="66"/>
        <v/>
      </c>
      <c r="U213" s="13" t="str">
        <f t="shared" si="67"/>
        <v/>
      </c>
      <c r="V213" s="13" t="str">
        <f t="shared" si="62"/>
        <v/>
      </c>
      <c r="W213" s="13" t="str">
        <f t="shared" si="63"/>
        <v/>
      </c>
      <c r="X213" s="13" t="str">
        <f t="shared" si="64"/>
        <v/>
      </c>
      <c r="Y213" s="13" t="str">
        <f t="shared" si="68"/>
        <v/>
      </c>
      <c r="Z213" s="13" t="str">
        <f t="shared" si="69"/>
        <v/>
      </c>
      <c r="AA213" s="13" t="str">
        <f t="shared" si="70"/>
        <v/>
      </c>
      <c r="AC213" s="13" t="str">
        <f t="shared" si="71"/>
        <v/>
      </c>
      <c r="AD213" s="13" t="str">
        <f t="shared" si="72"/>
        <v/>
      </c>
      <c r="AE213" s="13" t="str">
        <f t="shared" si="73"/>
        <v/>
      </c>
      <c r="AF213" s="42" t="str">
        <f t="shared" si="80"/>
        <v/>
      </c>
      <c r="AH213" s="46" t="str">
        <f t="shared" si="74"/>
        <v/>
      </c>
      <c r="AI213" s="53" t="str">
        <f t="shared" si="75"/>
        <v/>
      </c>
      <c r="AJ213" s="49" t="str">
        <f t="shared" si="76"/>
        <v/>
      </c>
      <c r="AK213" s="49" t="str">
        <f t="shared" si="77"/>
        <v/>
      </c>
      <c r="AM213" s="13" t="str">
        <f>IF($AI213="", "", COUNTIF($AI$10:$AI$1210, "&gt;"&amp;$AI213)+1+COUNTIF($AI$10:$AI213, $AI213)-1)</f>
        <v/>
      </c>
      <c r="AO213" s="13" t="str">
        <f t="shared" si="78"/>
        <v/>
      </c>
      <c r="AQ213" s="42" t="str">
        <f t="shared" si="79"/>
        <v/>
      </c>
    </row>
    <row r="214" spans="1:43" x14ac:dyDescent="0.25">
      <c r="A214" s="56"/>
      <c r="B214" s="157"/>
      <c r="C214" s="87"/>
      <c r="D214" s="86"/>
      <c r="E214" s="158"/>
      <c r="F214" s="159"/>
      <c r="G214" s="160"/>
      <c r="H214" s="161"/>
      <c r="I214" s="56"/>
      <c r="J214" s="13" t="str">
        <f t="shared" si="65"/>
        <v/>
      </c>
      <c r="K214" s="56"/>
      <c r="S214" s="13" t="str">
        <f t="shared" si="66"/>
        <v/>
      </c>
      <c r="U214" s="13" t="str">
        <f t="shared" si="67"/>
        <v/>
      </c>
      <c r="V214" s="13" t="str">
        <f t="shared" si="62"/>
        <v/>
      </c>
      <c r="W214" s="13" t="str">
        <f t="shared" si="63"/>
        <v/>
      </c>
      <c r="X214" s="13" t="str">
        <f t="shared" si="64"/>
        <v/>
      </c>
      <c r="Y214" s="13" t="str">
        <f t="shared" si="68"/>
        <v/>
      </c>
      <c r="Z214" s="13" t="str">
        <f t="shared" si="69"/>
        <v/>
      </c>
      <c r="AA214" s="13" t="str">
        <f t="shared" si="70"/>
        <v/>
      </c>
      <c r="AC214" s="13" t="str">
        <f t="shared" si="71"/>
        <v/>
      </c>
      <c r="AD214" s="13" t="str">
        <f t="shared" si="72"/>
        <v/>
      </c>
      <c r="AE214" s="13" t="str">
        <f t="shared" si="73"/>
        <v/>
      </c>
      <c r="AF214" s="42" t="str">
        <f t="shared" si="80"/>
        <v/>
      </c>
      <c r="AH214" s="46" t="str">
        <f t="shared" si="74"/>
        <v/>
      </c>
      <c r="AI214" s="53" t="str">
        <f t="shared" si="75"/>
        <v/>
      </c>
      <c r="AJ214" s="49" t="str">
        <f t="shared" si="76"/>
        <v/>
      </c>
      <c r="AK214" s="49" t="str">
        <f t="shared" si="77"/>
        <v/>
      </c>
      <c r="AM214" s="13" t="str">
        <f>IF($AI214="", "", COUNTIF($AI$10:$AI$1210, "&gt;"&amp;$AI214)+1+COUNTIF($AI$10:$AI214, $AI214)-1)</f>
        <v/>
      </c>
      <c r="AO214" s="13" t="str">
        <f t="shared" si="78"/>
        <v/>
      </c>
      <c r="AQ214" s="42" t="str">
        <f t="shared" si="79"/>
        <v/>
      </c>
    </row>
    <row r="215" spans="1:43" x14ac:dyDescent="0.25">
      <c r="A215" s="56"/>
      <c r="B215" s="157"/>
      <c r="C215" s="87"/>
      <c r="D215" s="86"/>
      <c r="E215" s="158"/>
      <c r="F215" s="159"/>
      <c r="G215" s="160"/>
      <c r="H215" s="161"/>
      <c r="I215" s="56"/>
      <c r="J215" s="13" t="str">
        <f t="shared" si="65"/>
        <v/>
      </c>
      <c r="K215" s="56"/>
      <c r="S215" s="13" t="str">
        <f t="shared" si="66"/>
        <v/>
      </c>
      <c r="U215" s="13" t="str">
        <f t="shared" si="67"/>
        <v/>
      </c>
      <c r="V215" s="13" t="str">
        <f t="shared" si="62"/>
        <v/>
      </c>
      <c r="W215" s="13" t="str">
        <f t="shared" si="63"/>
        <v/>
      </c>
      <c r="X215" s="13" t="str">
        <f t="shared" si="64"/>
        <v/>
      </c>
      <c r="Y215" s="13" t="str">
        <f t="shared" si="68"/>
        <v/>
      </c>
      <c r="Z215" s="13" t="str">
        <f t="shared" si="69"/>
        <v/>
      </c>
      <c r="AA215" s="13" t="str">
        <f t="shared" si="70"/>
        <v/>
      </c>
      <c r="AC215" s="13" t="str">
        <f t="shared" si="71"/>
        <v/>
      </c>
      <c r="AD215" s="13" t="str">
        <f t="shared" si="72"/>
        <v/>
      </c>
      <c r="AE215" s="13" t="str">
        <f t="shared" si="73"/>
        <v/>
      </c>
      <c r="AF215" s="42" t="str">
        <f t="shared" si="80"/>
        <v/>
      </c>
      <c r="AH215" s="46" t="str">
        <f t="shared" si="74"/>
        <v/>
      </c>
      <c r="AI215" s="53" t="str">
        <f t="shared" si="75"/>
        <v/>
      </c>
      <c r="AJ215" s="49" t="str">
        <f t="shared" si="76"/>
        <v/>
      </c>
      <c r="AK215" s="49" t="str">
        <f t="shared" si="77"/>
        <v/>
      </c>
      <c r="AM215" s="13" t="str">
        <f>IF($AI215="", "", COUNTIF($AI$10:$AI$1210, "&gt;"&amp;$AI215)+1+COUNTIF($AI$10:$AI215, $AI215)-1)</f>
        <v/>
      </c>
      <c r="AO215" s="13" t="str">
        <f t="shared" si="78"/>
        <v/>
      </c>
      <c r="AQ215" s="42" t="str">
        <f t="shared" si="79"/>
        <v/>
      </c>
    </row>
    <row r="216" spans="1:43" x14ac:dyDescent="0.25">
      <c r="A216" s="56"/>
      <c r="B216" s="157"/>
      <c r="C216" s="87"/>
      <c r="D216" s="86"/>
      <c r="E216" s="158"/>
      <c r="F216" s="159"/>
      <c r="G216" s="160"/>
      <c r="H216" s="161"/>
      <c r="I216" s="56"/>
      <c r="J216" s="13" t="str">
        <f t="shared" si="65"/>
        <v/>
      </c>
      <c r="K216" s="56"/>
      <c r="S216" s="13" t="str">
        <f t="shared" si="66"/>
        <v/>
      </c>
      <c r="U216" s="13" t="str">
        <f t="shared" si="67"/>
        <v/>
      </c>
      <c r="V216" s="13" t="str">
        <f t="shared" si="62"/>
        <v/>
      </c>
      <c r="W216" s="13" t="str">
        <f t="shared" si="63"/>
        <v/>
      </c>
      <c r="X216" s="13" t="str">
        <f t="shared" si="64"/>
        <v/>
      </c>
      <c r="Y216" s="13" t="str">
        <f t="shared" si="68"/>
        <v/>
      </c>
      <c r="Z216" s="13" t="str">
        <f t="shared" si="69"/>
        <v/>
      </c>
      <c r="AA216" s="13" t="str">
        <f t="shared" si="70"/>
        <v/>
      </c>
      <c r="AC216" s="13" t="str">
        <f t="shared" si="71"/>
        <v/>
      </c>
      <c r="AD216" s="13" t="str">
        <f t="shared" si="72"/>
        <v/>
      </c>
      <c r="AE216" s="13" t="str">
        <f t="shared" si="73"/>
        <v/>
      </c>
      <c r="AF216" s="42" t="str">
        <f t="shared" si="80"/>
        <v/>
      </c>
      <c r="AH216" s="46" t="str">
        <f t="shared" si="74"/>
        <v/>
      </c>
      <c r="AI216" s="53" t="str">
        <f t="shared" si="75"/>
        <v/>
      </c>
      <c r="AJ216" s="49" t="str">
        <f t="shared" si="76"/>
        <v/>
      </c>
      <c r="AK216" s="49" t="str">
        <f t="shared" si="77"/>
        <v/>
      </c>
      <c r="AM216" s="13" t="str">
        <f>IF($AI216="", "", COUNTIF($AI$10:$AI$1210, "&gt;"&amp;$AI216)+1+COUNTIF($AI$10:$AI216, $AI216)-1)</f>
        <v/>
      </c>
      <c r="AO216" s="13" t="str">
        <f t="shared" si="78"/>
        <v/>
      </c>
      <c r="AQ216" s="42" t="str">
        <f t="shared" si="79"/>
        <v/>
      </c>
    </row>
    <row r="217" spans="1:43" x14ac:dyDescent="0.25">
      <c r="A217" s="56"/>
      <c r="B217" s="157"/>
      <c r="C217" s="87"/>
      <c r="D217" s="86"/>
      <c r="E217" s="158"/>
      <c r="F217" s="159"/>
      <c r="G217" s="160"/>
      <c r="H217" s="161"/>
      <c r="I217" s="56"/>
      <c r="J217" s="13" t="str">
        <f t="shared" si="65"/>
        <v/>
      </c>
      <c r="K217" s="56"/>
      <c r="S217" s="13" t="str">
        <f t="shared" si="66"/>
        <v/>
      </c>
      <c r="U217" s="13" t="str">
        <f t="shared" si="67"/>
        <v/>
      </c>
      <c r="V217" s="13" t="str">
        <f t="shared" si="62"/>
        <v/>
      </c>
      <c r="W217" s="13" t="str">
        <f t="shared" si="63"/>
        <v/>
      </c>
      <c r="X217" s="13" t="str">
        <f t="shared" si="64"/>
        <v/>
      </c>
      <c r="Y217" s="13" t="str">
        <f t="shared" si="68"/>
        <v/>
      </c>
      <c r="Z217" s="13" t="str">
        <f t="shared" si="69"/>
        <v/>
      </c>
      <c r="AA217" s="13" t="str">
        <f t="shared" si="70"/>
        <v/>
      </c>
      <c r="AC217" s="13" t="str">
        <f t="shared" si="71"/>
        <v/>
      </c>
      <c r="AD217" s="13" t="str">
        <f t="shared" si="72"/>
        <v/>
      </c>
      <c r="AE217" s="13" t="str">
        <f t="shared" si="73"/>
        <v/>
      </c>
      <c r="AF217" s="42" t="str">
        <f t="shared" si="80"/>
        <v/>
      </c>
      <c r="AH217" s="46" t="str">
        <f t="shared" si="74"/>
        <v/>
      </c>
      <c r="AI217" s="53" t="str">
        <f t="shared" si="75"/>
        <v/>
      </c>
      <c r="AJ217" s="49" t="str">
        <f t="shared" si="76"/>
        <v/>
      </c>
      <c r="AK217" s="49" t="str">
        <f t="shared" si="77"/>
        <v/>
      </c>
      <c r="AM217" s="13" t="str">
        <f>IF($AI217="", "", COUNTIF($AI$10:$AI$1210, "&gt;"&amp;$AI217)+1+COUNTIF($AI$10:$AI217, $AI217)-1)</f>
        <v/>
      </c>
      <c r="AO217" s="13" t="str">
        <f t="shared" si="78"/>
        <v/>
      </c>
      <c r="AQ217" s="42" t="str">
        <f t="shared" si="79"/>
        <v/>
      </c>
    </row>
    <row r="218" spans="1:43" x14ac:dyDescent="0.25">
      <c r="A218" s="56"/>
      <c r="B218" s="157"/>
      <c r="C218" s="87"/>
      <c r="D218" s="86"/>
      <c r="E218" s="158"/>
      <c r="F218" s="159"/>
      <c r="G218" s="160"/>
      <c r="H218" s="161"/>
      <c r="I218" s="56"/>
      <c r="J218" s="13" t="str">
        <f t="shared" si="65"/>
        <v/>
      </c>
      <c r="K218" s="56"/>
      <c r="S218" s="13" t="str">
        <f t="shared" si="66"/>
        <v/>
      </c>
      <c r="U218" s="13" t="str">
        <f t="shared" si="67"/>
        <v/>
      </c>
      <c r="V218" s="13" t="str">
        <f t="shared" si="62"/>
        <v/>
      </c>
      <c r="W218" s="13" t="str">
        <f t="shared" si="63"/>
        <v/>
      </c>
      <c r="X218" s="13" t="str">
        <f t="shared" si="64"/>
        <v/>
      </c>
      <c r="Y218" s="13" t="str">
        <f t="shared" si="68"/>
        <v/>
      </c>
      <c r="Z218" s="13" t="str">
        <f t="shared" si="69"/>
        <v/>
      </c>
      <c r="AA218" s="13" t="str">
        <f t="shared" si="70"/>
        <v/>
      </c>
      <c r="AC218" s="13" t="str">
        <f t="shared" si="71"/>
        <v/>
      </c>
      <c r="AD218" s="13" t="str">
        <f t="shared" si="72"/>
        <v/>
      </c>
      <c r="AE218" s="13" t="str">
        <f t="shared" si="73"/>
        <v/>
      </c>
      <c r="AF218" s="42" t="str">
        <f t="shared" si="80"/>
        <v/>
      </c>
      <c r="AH218" s="46" t="str">
        <f t="shared" si="74"/>
        <v/>
      </c>
      <c r="AI218" s="53" t="str">
        <f t="shared" si="75"/>
        <v/>
      </c>
      <c r="AJ218" s="49" t="str">
        <f t="shared" si="76"/>
        <v/>
      </c>
      <c r="AK218" s="49" t="str">
        <f t="shared" si="77"/>
        <v/>
      </c>
      <c r="AM218" s="13" t="str">
        <f>IF($AI218="", "", COUNTIF($AI$10:$AI$1210, "&gt;"&amp;$AI218)+1+COUNTIF($AI$10:$AI218, $AI218)-1)</f>
        <v/>
      </c>
      <c r="AO218" s="13" t="str">
        <f t="shared" si="78"/>
        <v/>
      </c>
      <c r="AQ218" s="42" t="str">
        <f t="shared" si="79"/>
        <v/>
      </c>
    </row>
    <row r="219" spans="1:43" x14ac:dyDescent="0.25">
      <c r="A219" s="56"/>
      <c r="B219" s="157"/>
      <c r="C219" s="87"/>
      <c r="D219" s="86"/>
      <c r="E219" s="158"/>
      <c r="F219" s="159"/>
      <c r="G219" s="160"/>
      <c r="H219" s="161"/>
      <c r="I219" s="56"/>
      <c r="J219" s="13" t="str">
        <f t="shared" si="65"/>
        <v/>
      </c>
      <c r="K219" s="56"/>
      <c r="S219" s="13" t="str">
        <f t="shared" si="66"/>
        <v/>
      </c>
      <c r="U219" s="13" t="str">
        <f t="shared" si="67"/>
        <v/>
      </c>
      <c r="V219" s="13" t="str">
        <f t="shared" si="62"/>
        <v/>
      </c>
      <c r="W219" s="13" t="str">
        <f t="shared" si="63"/>
        <v/>
      </c>
      <c r="X219" s="13" t="str">
        <f t="shared" si="64"/>
        <v/>
      </c>
      <c r="Y219" s="13" t="str">
        <f t="shared" si="68"/>
        <v/>
      </c>
      <c r="Z219" s="13" t="str">
        <f t="shared" si="69"/>
        <v/>
      </c>
      <c r="AA219" s="13" t="str">
        <f t="shared" si="70"/>
        <v/>
      </c>
      <c r="AC219" s="13" t="str">
        <f t="shared" si="71"/>
        <v/>
      </c>
      <c r="AD219" s="13" t="str">
        <f t="shared" si="72"/>
        <v/>
      </c>
      <c r="AE219" s="13" t="str">
        <f t="shared" si="73"/>
        <v/>
      </c>
      <c r="AF219" s="42" t="str">
        <f t="shared" si="80"/>
        <v/>
      </c>
      <c r="AH219" s="46" t="str">
        <f t="shared" si="74"/>
        <v/>
      </c>
      <c r="AI219" s="53" t="str">
        <f t="shared" si="75"/>
        <v/>
      </c>
      <c r="AJ219" s="49" t="str">
        <f t="shared" si="76"/>
        <v/>
      </c>
      <c r="AK219" s="49" t="str">
        <f t="shared" si="77"/>
        <v/>
      </c>
      <c r="AM219" s="13" t="str">
        <f>IF($AI219="", "", COUNTIF($AI$10:$AI$1210, "&gt;"&amp;$AI219)+1+COUNTIF($AI$10:$AI219, $AI219)-1)</f>
        <v/>
      </c>
      <c r="AO219" s="13" t="str">
        <f t="shared" si="78"/>
        <v/>
      </c>
      <c r="AQ219" s="42" t="str">
        <f t="shared" si="79"/>
        <v/>
      </c>
    </row>
    <row r="220" spans="1:43" x14ac:dyDescent="0.25">
      <c r="A220" s="56"/>
      <c r="B220" s="157"/>
      <c r="C220" s="87"/>
      <c r="D220" s="86"/>
      <c r="E220" s="158"/>
      <c r="F220" s="159"/>
      <c r="G220" s="160"/>
      <c r="H220" s="161"/>
      <c r="I220" s="56"/>
      <c r="J220" s="13" t="str">
        <f t="shared" si="65"/>
        <v/>
      </c>
      <c r="K220" s="56"/>
      <c r="S220" s="13" t="str">
        <f t="shared" si="66"/>
        <v/>
      </c>
      <c r="U220" s="13" t="str">
        <f t="shared" si="67"/>
        <v/>
      </c>
      <c r="V220" s="13" t="str">
        <f t="shared" si="62"/>
        <v/>
      </c>
      <c r="W220" s="13" t="str">
        <f t="shared" si="63"/>
        <v/>
      </c>
      <c r="X220" s="13" t="str">
        <f t="shared" si="64"/>
        <v/>
      </c>
      <c r="Y220" s="13" t="str">
        <f t="shared" si="68"/>
        <v/>
      </c>
      <c r="Z220" s="13" t="str">
        <f t="shared" si="69"/>
        <v/>
      </c>
      <c r="AA220" s="13" t="str">
        <f t="shared" si="70"/>
        <v/>
      </c>
      <c r="AC220" s="13" t="str">
        <f t="shared" si="71"/>
        <v/>
      </c>
      <c r="AD220" s="13" t="str">
        <f t="shared" si="72"/>
        <v/>
      </c>
      <c r="AE220" s="13" t="str">
        <f t="shared" si="73"/>
        <v/>
      </c>
      <c r="AF220" s="42" t="str">
        <f t="shared" si="80"/>
        <v/>
      </c>
      <c r="AH220" s="46" t="str">
        <f t="shared" si="74"/>
        <v/>
      </c>
      <c r="AI220" s="53" t="str">
        <f t="shared" si="75"/>
        <v/>
      </c>
      <c r="AJ220" s="49" t="str">
        <f t="shared" si="76"/>
        <v/>
      </c>
      <c r="AK220" s="49" t="str">
        <f t="shared" si="77"/>
        <v/>
      </c>
      <c r="AM220" s="13" t="str">
        <f>IF($AI220="", "", COUNTIF($AI$10:$AI$1210, "&gt;"&amp;$AI220)+1+COUNTIF($AI$10:$AI220, $AI220)-1)</f>
        <v/>
      </c>
      <c r="AO220" s="13" t="str">
        <f t="shared" si="78"/>
        <v/>
      </c>
      <c r="AQ220" s="42" t="str">
        <f t="shared" si="79"/>
        <v/>
      </c>
    </row>
    <row r="221" spans="1:43" x14ac:dyDescent="0.25">
      <c r="A221" s="56"/>
      <c r="B221" s="157"/>
      <c r="C221" s="87"/>
      <c r="D221" s="86"/>
      <c r="E221" s="158"/>
      <c r="F221" s="159"/>
      <c r="G221" s="160"/>
      <c r="H221" s="161"/>
      <c r="I221" s="56"/>
      <c r="J221" s="13" t="str">
        <f t="shared" si="65"/>
        <v/>
      </c>
      <c r="K221" s="56"/>
      <c r="S221" s="13" t="str">
        <f t="shared" si="66"/>
        <v/>
      </c>
      <c r="U221" s="13" t="str">
        <f t="shared" si="67"/>
        <v/>
      </c>
      <c r="V221" s="13" t="str">
        <f t="shared" si="62"/>
        <v/>
      </c>
      <c r="W221" s="13" t="str">
        <f t="shared" si="63"/>
        <v/>
      </c>
      <c r="X221" s="13" t="str">
        <f t="shared" si="64"/>
        <v/>
      </c>
      <c r="Y221" s="13" t="str">
        <f t="shared" si="68"/>
        <v/>
      </c>
      <c r="Z221" s="13" t="str">
        <f t="shared" si="69"/>
        <v/>
      </c>
      <c r="AA221" s="13" t="str">
        <f t="shared" si="70"/>
        <v/>
      </c>
      <c r="AC221" s="13" t="str">
        <f t="shared" si="71"/>
        <v/>
      </c>
      <c r="AD221" s="13" t="str">
        <f t="shared" si="72"/>
        <v/>
      </c>
      <c r="AE221" s="13" t="str">
        <f t="shared" si="73"/>
        <v/>
      </c>
      <c r="AF221" s="42" t="str">
        <f t="shared" si="80"/>
        <v/>
      </c>
      <c r="AH221" s="46" t="str">
        <f t="shared" si="74"/>
        <v/>
      </c>
      <c r="AI221" s="53" t="str">
        <f t="shared" si="75"/>
        <v/>
      </c>
      <c r="AJ221" s="49" t="str">
        <f t="shared" si="76"/>
        <v/>
      </c>
      <c r="AK221" s="49" t="str">
        <f t="shared" si="77"/>
        <v/>
      </c>
      <c r="AM221" s="13" t="str">
        <f>IF($AI221="", "", COUNTIF($AI$10:$AI$1210, "&gt;"&amp;$AI221)+1+COUNTIF($AI$10:$AI221, $AI221)-1)</f>
        <v/>
      </c>
      <c r="AO221" s="13" t="str">
        <f t="shared" si="78"/>
        <v/>
      </c>
      <c r="AQ221" s="42" t="str">
        <f t="shared" si="79"/>
        <v/>
      </c>
    </row>
    <row r="222" spans="1:43" x14ac:dyDescent="0.25">
      <c r="A222" s="56"/>
      <c r="B222" s="157"/>
      <c r="C222" s="87"/>
      <c r="D222" s="86"/>
      <c r="E222" s="158"/>
      <c r="F222" s="159"/>
      <c r="G222" s="160"/>
      <c r="H222" s="161"/>
      <c r="I222" s="56"/>
      <c r="J222" s="13" t="str">
        <f t="shared" si="65"/>
        <v/>
      </c>
      <c r="K222" s="56"/>
      <c r="S222" s="13" t="str">
        <f t="shared" si="66"/>
        <v/>
      </c>
      <c r="U222" s="13" t="str">
        <f t="shared" si="67"/>
        <v/>
      </c>
      <c r="V222" s="13" t="str">
        <f t="shared" si="62"/>
        <v/>
      </c>
      <c r="W222" s="13" t="str">
        <f t="shared" si="63"/>
        <v/>
      </c>
      <c r="X222" s="13" t="str">
        <f t="shared" si="64"/>
        <v/>
      </c>
      <c r="Y222" s="13" t="str">
        <f t="shared" si="68"/>
        <v/>
      </c>
      <c r="Z222" s="13" t="str">
        <f t="shared" si="69"/>
        <v/>
      </c>
      <c r="AA222" s="13" t="str">
        <f t="shared" si="70"/>
        <v/>
      </c>
      <c r="AC222" s="13" t="str">
        <f t="shared" si="71"/>
        <v/>
      </c>
      <c r="AD222" s="13" t="str">
        <f t="shared" si="72"/>
        <v/>
      </c>
      <c r="AE222" s="13" t="str">
        <f t="shared" si="73"/>
        <v/>
      </c>
      <c r="AF222" s="42" t="str">
        <f t="shared" si="80"/>
        <v/>
      </c>
      <c r="AH222" s="46" t="str">
        <f t="shared" si="74"/>
        <v/>
      </c>
      <c r="AI222" s="53" t="str">
        <f t="shared" si="75"/>
        <v/>
      </c>
      <c r="AJ222" s="49" t="str">
        <f t="shared" si="76"/>
        <v/>
      </c>
      <c r="AK222" s="49" t="str">
        <f t="shared" si="77"/>
        <v/>
      </c>
      <c r="AM222" s="13" t="str">
        <f>IF($AI222="", "", COUNTIF($AI$10:$AI$1210, "&gt;"&amp;$AI222)+1+COUNTIF($AI$10:$AI222, $AI222)-1)</f>
        <v/>
      </c>
      <c r="AO222" s="13" t="str">
        <f t="shared" si="78"/>
        <v/>
      </c>
      <c r="AQ222" s="42" t="str">
        <f t="shared" si="79"/>
        <v/>
      </c>
    </row>
    <row r="223" spans="1:43" x14ac:dyDescent="0.25">
      <c r="A223" s="56"/>
      <c r="B223" s="157"/>
      <c r="C223" s="87"/>
      <c r="D223" s="86"/>
      <c r="E223" s="158"/>
      <c r="F223" s="159"/>
      <c r="G223" s="160"/>
      <c r="H223" s="161"/>
      <c r="I223" s="56"/>
      <c r="J223" s="13" t="str">
        <f t="shared" si="65"/>
        <v/>
      </c>
      <c r="K223" s="56"/>
      <c r="S223" s="13" t="str">
        <f t="shared" si="66"/>
        <v/>
      </c>
      <c r="U223" s="13" t="str">
        <f t="shared" si="67"/>
        <v/>
      </c>
      <c r="V223" s="13" t="str">
        <f t="shared" si="62"/>
        <v/>
      </c>
      <c r="W223" s="13" t="str">
        <f t="shared" si="63"/>
        <v/>
      </c>
      <c r="X223" s="13" t="str">
        <f t="shared" si="64"/>
        <v/>
      </c>
      <c r="Y223" s="13" t="str">
        <f t="shared" si="68"/>
        <v/>
      </c>
      <c r="Z223" s="13" t="str">
        <f t="shared" si="69"/>
        <v/>
      </c>
      <c r="AA223" s="13" t="str">
        <f t="shared" si="70"/>
        <v/>
      </c>
      <c r="AC223" s="13" t="str">
        <f t="shared" si="71"/>
        <v/>
      </c>
      <c r="AD223" s="13" t="str">
        <f t="shared" si="72"/>
        <v/>
      </c>
      <c r="AE223" s="13" t="str">
        <f t="shared" si="73"/>
        <v/>
      </c>
      <c r="AF223" s="42" t="str">
        <f t="shared" si="80"/>
        <v/>
      </c>
      <c r="AH223" s="46" t="str">
        <f t="shared" si="74"/>
        <v/>
      </c>
      <c r="AI223" s="53" t="str">
        <f t="shared" si="75"/>
        <v/>
      </c>
      <c r="AJ223" s="49" t="str">
        <f t="shared" si="76"/>
        <v/>
      </c>
      <c r="AK223" s="49" t="str">
        <f t="shared" si="77"/>
        <v/>
      </c>
      <c r="AM223" s="13" t="str">
        <f>IF($AI223="", "", COUNTIF($AI$10:$AI$1210, "&gt;"&amp;$AI223)+1+COUNTIF($AI$10:$AI223, $AI223)-1)</f>
        <v/>
      </c>
      <c r="AO223" s="13" t="str">
        <f t="shared" si="78"/>
        <v/>
      </c>
      <c r="AQ223" s="42" t="str">
        <f t="shared" si="79"/>
        <v/>
      </c>
    </row>
    <row r="224" spans="1:43" x14ac:dyDescent="0.25">
      <c r="A224" s="56"/>
      <c r="B224" s="157"/>
      <c r="C224" s="87"/>
      <c r="D224" s="86"/>
      <c r="E224" s="158"/>
      <c r="F224" s="159"/>
      <c r="G224" s="160"/>
      <c r="H224" s="161"/>
      <c r="I224" s="56"/>
      <c r="J224" s="13" t="str">
        <f t="shared" si="65"/>
        <v/>
      </c>
      <c r="K224" s="56"/>
      <c r="S224" s="13" t="str">
        <f t="shared" si="66"/>
        <v/>
      </c>
      <c r="U224" s="13" t="str">
        <f t="shared" si="67"/>
        <v/>
      </c>
      <c r="V224" s="13" t="str">
        <f t="shared" si="62"/>
        <v/>
      </c>
      <c r="W224" s="13" t="str">
        <f t="shared" si="63"/>
        <v/>
      </c>
      <c r="X224" s="13" t="str">
        <f t="shared" si="64"/>
        <v/>
      </c>
      <c r="Y224" s="13" t="str">
        <f t="shared" si="68"/>
        <v/>
      </c>
      <c r="Z224" s="13" t="str">
        <f t="shared" si="69"/>
        <v/>
      </c>
      <c r="AA224" s="13" t="str">
        <f t="shared" si="70"/>
        <v/>
      </c>
      <c r="AC224" s="13" t="str">
        <f t="shared" si="71"/>
        <v/>
      </c>
      <c r="AD224" s="13" t="str">
        <f t="shared" si="72"/>
        <v/>
      </c>
      <c r="AE224" s="13" t="str">
        <f t="shared" si="73"/>
        <v/>
      </c>
      <c r="AF224" s="42" t="str">
        <f t="shared" si="80"/>
        <v/>
      </c>
      <c r="AH224" s="46" t="str">
        <f t="shared" si="74"/>
        <v/>
      </c>
      <c r="AI224" s="53" t="str">
        <f t="shared" si="75"/>
        <v/>
      </c>
      <c r="AJ224" s="49" t="str">
        <f t="shared" si="76"/>
        <v/>
      </c>
      <c r="AK224" s="49" t="str">
        <f t="shared" si="77"/>
        <v/>
      </c>
      <c r="AM224" s="13" t="str">
        <f>IF($AI224="", "", COUNTIF($AI$10:$AI$1210, "&gt;"&amp;$AI224)+1+COUNTIF($AI$10:$AI224, $AI224)-1)</f>
        <v/>
      </c>
      <c r="AO224" s="13" t="str">
        <f t="shared" si="78"/>
        <v/>
      </c>
      <c r="AQ224" s="42" t="str">
        <f t="shared" si="79"/>
        <v/>
      </c>
    </row>
    <row r="225" spans="1:43" x14ac:dyDescent="0.25">
      <c r="A225" s="56"/>
      <c r="B225" s="157"/>
      <c r="C225" s="87"/>
      <c r="D225" s="86"/>
      <c r="E225" s="158"/>
      <c r="F225" s="159"/>
      <c r="G225" s="160"/>
      <c r="H225" s="161"/>
      <c r="I225" s="56"/>
      <c r="J225" s="13" t="str">
        <f t="shared" si="65"/>
        <v/>
      </c>
      <c r="K225" s="56"/>
      <c r="S225" s="13" t="str">
        <f t="shared" si="66"/>
        <v/>
      </c>
      <c r="U225" s="13" t="str">
        <f t="shared" si="67"/>
        <v/>
      </c>
      <c r="V225" s="13" t="str">
        <f t="shared" si="62"/>
        <v/>
      </c>
      <c r="W225" s="13" t="str">
        <f t="shared" si="63"/>
        <v/>
      </c>
      <c r="X225" s="13" t="str">
        <f t="shared" si="64"/>
        <v/>
      </c>
      <c r="Y225" s="13" t="str">
        <f t="shared" si="68"/>
        <v/>
      </c>
      <c r="Z225" s="13" t="str">
        <f t="shared" si="69"/>
        <v/>
      </c>
      <c r="AA225" s="13" t="str">
        <f t="shared" si="70"/>
        <v/>
      </c>
      <c r="AC225" s="13" t="str">
        <f t="shared" si="71"/>
        <v/>
      </c>
      <c r="AD225" s="13" t="str">
        <f t="shared" si="72"/>
        <v/>
      </c>
      <c r="AE225" s="13" t="str">
        <f t="shared" si="73"/>
        <v/>
      </c>
      <c r="AF225" s="42" t="str">
        <f t="shared" si="80"/>
        <v/>
      </c>
      <c r="AH225" s="46" t="str">
        <f t="shared" si="74"/>
        <v/>
      </c>
      <c r="AI225" s="53" t="str">
        <f t="shared" si="75"/>
        <v/>
      </c>
      <c r="AJ225" s="49" t="str">
        <f t="shared" si="76"/>
        <v/>
      </c>
      <c r="AK225" s="49" t="str">
        <f t="shared" si="77"/>
        <v/>
      </c>
      <c r="AM225" s="13" t="str">
        <f>IF($AI225="", "", COUNTIF($AI$10:$AI$1210, "&gt;"&amp;$AI225)+1+COUNTIF($AI$10:$AI225, $AI225)-1)</f>
        <v/>
      </c>
      <c r="AO225" s="13" t="str">
        <f t="shared" si="78"/>
        <v/>
      </c>
      <c r="AQ225" s="42" t="str">
        <f t="shared" si="79"/>
        <v/>
      </c>
    </row>
    <row r="226" spans="1:43" x14ac:dyDescent="0.25">
      <c r="A226" s="56"/>
      <c r="B226" s="157"/>
      <c r="C226" s="87"/>
      <c r="D226" s="86"/>
      <c r="E226" s="158"/>
      <c r="F226" s="159"/>
      <c r="G226" s="160"/>
      <c r="H226" s="161"/>
      <c r="I226" s="56"/>
      <c r="J226" s="13" t="str">
        <f t="shared" si="65"/>
        <v/>
      </c>
      <c r="K226" s="56"/>
      <c r="S226" s="13" t="str">
        <f t="shared" si="66"/>
        <v/>
      </c>
      <c r="U226" s="13" t="str">
        <f t="shared" si="67"/>
        <v/>
      </c>
      <c r="V226" s="13" t="str">
        <f t="shared" si="62"/>
        <v/>
      </c>
      <c r="W226" s="13" t="str">
        <f t="shared" si="63"/>
        <v/>
      </c>
      <c r="X226" s="13" t="str">
        <f t="shared" si="64"/>
        <v/>
      </c>
      <c r="Y226" s="13" t="str">
        <f t="shared" si="68"/>
        <v/>
      </c>
      <c r="Z226" s="13" t="str">
        <f t="shared" si="69"/>
        <v/>
      </c>
      <c r="AA226" s="13" t="str">
        <f t="shared" si="70"/>
        <v/>
      </c>
      <c r="AC226" s="13" t="str">
        <f t="shared" si="71"/>
        <v/>
      </c>
      <c r="AD226" s="13" t="str">
        <f t="shared" si="72"/>
        <v/>
      </c>
      <c r="AE226" s="13" t="str">
        <f t="shared" si="73"/>
        <v/>
      </c>
      <c r="AF226" s="42" t="str">
        <f t="shared" si="80"/>
        <v/>
      </c>
      <c r="AH226" s="46" t="str">
        <f t="shared" si="74"/>
        <v/>
      </c>
      <c r="AI226" s="53" t="str">
        <f t="shared" si="75"/>
        <v/>
      </c>
      <c r="AJ226" s="49" t="str">
        <f t="shared" si="76"/>
        <v/>
      </c>
      <c r="AK226" s="49" t="str">
        <f t="shared" si="77"/>
        <v/>
      </c>
      <c r="AM226" s="13" t="str">
        <f>IF($AI226="", "", COUNTIF($AI$10:$AI$1210, "&gt;"&amp;$AI226)+1+COUNTIF($AI$10:$AI226, $AI226)-1)</f>
        <v/>
      </c>
      <c r="AO226" s="13" t="str">
        <f t="shared" si="78"/>
        <v/>
      </c>
      <c r="AQ226" s="42" t="str">
        <f t="shared" si="79"/>
        <v/>
      </c>
    </row>
    <row r="227" spans="1:43" x14ac:dyDescent="0.25">
      <c r="A227" s="56"/>
      <c r="B227" s="157"/>
      <c r="C227" s="87"/>
      <c r="D227" s="86"/>
      <c r="E227" s="158"/>
      <c r="F227" s="159"/>
      <c r="G227" s="160"/>
      <c r="H227" s="161"/>
      <c r="I227" s="56"/>
      <c r="J227" s="13" t="str">
        <f t="shared" si="65"/>
        <v/>
      </c>
      <c r="K227" s="56"/>
      <c r="S227" s="13" t="str">
        <f t="shared" si="66"/>
        <v/>
      </c>
      <c r="U227" s="13" t="str">
        <f t="shared" si="67"/>
        <v/>
      </c>
      <c r="V227" s="13" t="str">
        <f t="shared" si="62"/>
        <v/>
      </c>
      <c r="W227" s="13" t="str">
        <f t="shared" si="63"/>
        <v/>
      </c>
      <c r="X227" s="13" t="str">
        <f t="shared" si="64"/>
        <v/>
      </c>
      <c r="Y227" s="13" t="str">
        <f t="shared" si="68"/>
        <v/>
      </c>
      <c r="Z227" s="13" t="str">
        <f t="shared" si="69"/>
        <v/>
      </c>
      <c r="AA227" s="13" t="str">
        <f t="shared" si="70"/>
        <v/>
      </c>
      <c r="AC227" s="13" t="str">
        <f t="shared" si="71"/>
        <v/>
      </c>
      <c r="AD227" s="13" t="str">
        <f t="shared" si="72"/>
        <v/>
      </c>
      <c r="AE227" s="13" t="str">
        <f t="shared" si="73"/>
        <v/>
      </c>
      <c r="AF227" s="42" t="str">
        <f t="shared" si="80"/>
        <v/>
      </c>
      <c r="AH227" s="46" t="str">
        <f t="shared" si="74"/>
        <v/>
      </c>
      <c r="AI227" s="53" t="str">
        <f t="shared" si="75"/>
        <v/>
      </c>
      <c r="AJ227" s="49" t="str">
        <f t="shared" si="76"/>
        <v/>
      </c>
      <c r="AK227" s="49" t="str">
        <f t="shared" si="77"/>
        <v/>
      </c>
      <c r="AM227" s="13" t="str">
        <f>IF($AI227="", "", COUNTIF($AI$10:$AI$1210, "&gt;"&amp;$AI227)+1+COUNTIF($AI$10:$AI227, $AI227)-1)</f>
        <v/>
      </c>
      <c r="AO227" s="13" t="str">
        <f t="shared" si="78"/>
        <v/>
      </c>
      <c r="AQ227" s="42" t="str">
        <f t="shared" si="79"/>
        <v/>
      </c>
    </row>
    <row r="228" spans="1:43" x14ac:dyDescent="0.25">
      <c r="A228" s="56"/>
      <c r="B228" s="157"/>
      <c r="C228" s="87"/>
      <c r="D228" s="86"/>
      <c r="E228" s="158"/>
      <c r="F228" s="159"/>
      <c r="G228" s="160"/>
      <c r="H228" s="161"/>
      <c r="I228" s="56"/>
      <c r="J228" s="13" t="str">
        <f t="shared" si="65"/>
        <v/>
      </c>
      <c r="K228" s="56"/>
      <c r="S228" s="13" t="str">
        <f t="shared" si="66"/>
        <v/>
      </c>
      <c r="U228" s="13" t="str">
        <f t="shared" si="67"/>
        <v/>
      </c>
      <c r="V228" s="13" t="str">
        <f t="shared" si="62"/>
        <v/>
      </c>
      <c r="W228" s="13" t="str">
        <f t="shared" si="63"/>
        <v/>
      </c>
      <c r="X228" s="13" t="str">
        <f t="shared" si="64"/>
        <v/>
      </c>
      <c r="Y228" s="13" t="str">
        <f t="shared" si="68"/>
        <v/>
      </c>
      <c r="Z228" s="13" t="str">
        <f t="shared" si="69"/>
        <v/>
      </c>
      <c r="AA228" s="13" t="str">
        <f t="shared" si="70"/>
        <v/>
      </c>
      <c r="AC228" s="13" t="str">
        <f t="shared" si="71"/>
        <v/>
      </c>
      <c r="AD228" s="13" t="str">
        <f t="shared" si="72"/>
        <v/>
      </c>
      <c r="AE228" s="13" t="str">
        <f t="shared" si="73"/>
        <v/>
      </c>
      <c r="AF228" s="42" t="str">
        <f t="shared" si="80"/>
        <v/>
      </c>
      <c r="AH228" s="46" t="str">
        <f t="shared" si="74"/>
        <v/>
      </c>
      <c r="AI228" s="53" t="str">
        <f t="shared" si="75"/>
        <v/>
      </c>
      <c r="AJ228" s="49" t="str">
        <f t="shared" si="76"/>
        <v/>
      </c>
      <c r="AK228" s="49" t="str">
        <f t="shared" si="77"/>
        <v/>
      </c>
      <c r="AM228" s="13" t="str">
        <f>IF($AI228="", "", COUNTIF($AI$10:$AI$1210, "&gt;"&amp;$AI228)+1+COUNTIF($AI$10:$AI228, $AI228)-1)</f>
        <v/>
      </c>
      <c r="AO228" s="13" t="str">
        <f t="shared" si="78"/>
        <v/>
      </c>
      <c r="AQ228" s="42" t="str">
        <f t="shared" si="79"/>
        <v/>
      </c>
    </row>
    <row r="229" spans="1:43" x14ac:dyDescent="0.25">
      <c r="A229" s="56"/>
      <c r="B229" s="157"/>
      <c r="C229" s="87"/>
      <c r="D229" s="86"/>
      <c r="E229" s="158"/>
      <c r="F229" s="159"/>
      <c r="G229" s="160"/>
      <c r="H229" s="161"/>
      <c r="I229" s="56"/>
      <c r="J229" s="13" t="str">
        <f t="shared" si="65"/>
        <v/>
      </c>
      <c r="K229" s="56"/>
      <c r="S229" s="13" t="str">
        <f t="shared" si="66"/>
        <v/>
      </c>
      <c r="U229" s="13" t="str">
        <f t="shared" si="67"/>
        <v/>
      </c>
      <c r="V229" s="13" t="str">
        <f t="shared" si="62"/>
        <v/>
      </c>
      <c r="W229" s="13" t="str">
        <f t="shared" si="63"/>
        <v/>
      </c>
      <c r="X229" s="13" t="str">
        <f t="shared" si="64"/>
        <v/>
      </c>
      <c r="Y229" s="13" t="str">
        <f t="shared" si="68"/>
        <v/>
      </c>
      <c r="Z229" s="13" t="str">
        <f t="shared" si="69"/>
        <v/>
      </c>
      <c r="AA229" s="13" t="str">
        <f t="shared" si="70"/>
        <v/>
      </c>
      <c r="AC229" s="13" t="str">
        <f t="shared" si="71"/>
        <v/>
      </c>
      <c r="AD229" s="13" t="str">
        <f t="shared" si="72"/>
        <v/>
      </c>
      <c r="AE229" s="13" t="str">
        <f t="shared" si="73"/>
        <v/>
      </c>
      <c r="AF229" s="42" t="str">
        <f t="shared" si="80"/>
        <v/>
      </c>
      <c r="AH229" s="46" t="str">
        <f t="shared" si="74"/>
        <v/>
      </c>
      <c r="AI229" s="53" t="str">
        <f t="shared" si="75"/>
        <v/>
      </c>
      <c r="AJ229" s="49" t="str">
        <f t="shared" si="76"/>
        <v/>
      </c>
      <c r="AK229" s="49" t="str">
        <f t="shared" si="77"/>
        <v/>
      </c>
      <c r="AM229" s="13" t="str">
        <f>IF($AI229="", "", COUNTIF($AI$10:$AI$1210, "&gt;"&amp;$AI229)+1+COUNTIF($AI$10:$AI229, $AI229)-1)</f>
        <v/>
      </c>
      <c r="AO229" s="13" t="str">
        <f t="shared" si="78"/>
        <v/>
      </c>
      <c r="AQ229" s="42" t="str">
        <f t="shared" si="79"/>
        <v/>
      </c>
    </row>
    <row r="230" spans="1:43" x14ac:dyDescent="0.25">
      <c r="A230" s="56"/>
      <c r="B230" s="157"/>
      <c r="C230" s="87"/>
      <c r="D230" s="86"/>
      <c r="E230" s="158"/>
      <c r="F230" s="159"/>
      <c r="G230" s="160"/>
      <c r="H230" s="161"/>
      <c r="I230" s="56"/>
      <c r="J230" s="13" t="str">
        <f t="shared" si="65"/>
        <v/>
      </c>
      <c r="K230" s="56"/>
      <c r="S230" s="13" t="str">
        <f t="shared" si="66"/>
        <v/>
      </c>
      <c r="U230" s="13" t="str">
        <f t="shared" si="67"/>
        <v/>
      </c>
      <c r="V230" s="13" t="str">
        <f t="shared" si="62"/>
        <v/>
      </c>
      <c r="W230" s="13" t="str">
        <f t="shared" si="63"/>
        <v/>
      </c>
      <c r="X230" s="13" t="str">
        <f t="shared" si="64"/>
        <v/>
      </c>
      <c r="Y230" s="13" t="str">
        <f t="shared" si="68"/>
        <v/>
      </c>
      <c r="Z230" s="13" t="str">
        <f t="shared" si="69"/>
        <v/>
      </c>
      <c r="AA230" s="13" t="str">
        <f t="shared" si="70"/>
        <v/>
      </c>
      <c r="AC230" s="13" t="str">
        <f t="shared" si="71"/>
        <v/>
      </c>
      <c r="AD230" s="13" t="str">
        <f t="shared" si="72"/>
        <v/>
      </c>
      <c r="AE230" s="13" t="str">
        <f t="shared" si="73"/>
        <v/>
      </c>
      <c r="AF230" s="42" t="str">
        <f t="shared" si="80"/>
        <v/>
      </c>
      <c r="AH230" s="46" t="str">
        <f t="shared" si="74"/>
        <v/>
      </c>
      <c r="AI230" s="53" t="str">
        <f t="shared" si="75"/>
        <v/>
      </c>
      <c r="AJ230" s="49" t="str">
        <f t="shared" si="76"/>
        <v/>
      </c>
      <c r="AK230" s="49" t="str">
        <f t="shared" si="77"/>
        <v/>
      </c>
      <c r="AM230" s="13" t="str">
        <f>IF($AI230="", "", COUNTIF($AI$10:$AI$1210, "&gt;"&amp;$AI230)+1+COUNTIF($AI$10:$AI230, $AI230)-1)</f>
        <v/>
      </c>
      <c r="AO230" s="13" t="str">
        <f t="shared" si="78"/>
        <v/>
      </c>
      <c r="AQ230" s="42" t="str">
        <f t="shared" si="79"/>
        <v/>
      </c>
    </row>
    <row r="231" spans="1:43" x14ac:dyDescent="0.25">
      <c r="A231" s="56"/>
      <c r="B231" s="157"/>
      <c r="C231" s="87"/>
      <c r="D231" s="86"/>
      <c r="E231" s="158"/>
      <c r="F231" s="159"/>
      <c r="G231" s="160"/>
      <c r="H231" s="161"/>
      <c r="I231" s="56"/>
      <c r="J231" s="13" t="str">
        <f t="shared" si="65"/>
        <v/>
      </c>
      <c r="K231" s="56"/>
      <c r="S231" s="13" t="str">
        <f t="shared" si="66"/>
        <v/>
      </c>
      <c r="U231" s="13" t="str">
        <f t="shared" si="67"/>
        <v/>
      </c>
      <c r="V231" s="13" t="str">
        <f t="shared" si="62"/>
        <v/>
      </c>
      <c r="W231" s="13" t="str">
        <f t="shared" si="63"/>
        <v/>
      </c>
      <c r="X231" s="13" t="str">
        <f t="shared" si="64"/>
        <v/>
      </c>
      <c r="Y231" s="13" t="str">
        <f t="shared" si="68"/>
        <v/>
      </c>
      <c r="Z231" s="13" t="str">
        <f t="shared" si="69"/>
        <v/>
      </c>
      <c r="AA231" s="13" t="str">
        <f t="shared" si="70"/>
        <v/>
      </c>
      <c r="AC231" s="13" t="str">
        <f t="shared" si="71"/>
        <v/>
      </c>
      <c r="AD231" s="13" t="str">
        <f t="shared" si="72"/>
        <v/>
      </c>
      <c r="AE231" s="13" t="str">
        <f t="shared" si="73"/>
        <v/>
      </c>
      <c r="AF231" s="42" t="str">
        <f t="shared" si="80"/>
        <v/>
      </c>
      <c r="AH231" s="46" t="str">
        <f t="shared" si="74"/>
        <v/>
      </c>
      <c r="AI231" s="53" t="str">
        <f t="shared" si="75"/>
        <v/>
      </c>
      <c r="AJ231" s="49" t="str">
        <f t="shared" si="76"/>
        <v/>
      </c>
      <c r="AK231" s="49" t="str">
        <f t="shared" si="77"/>
        <v/>
      </c>
      <c r="AM231" s="13" t="str">
        <f>IF($AI231="", "", COUNTIF($AI$10:$AI$1210, "&gt;"&amp;$AI231)+1+COUNTIF($AI$10:$AI231, $AI231)-1)</f>
        <v/>
      </c>
      <c r="AO231" s="13" t="str">
        <f t="shared" si="78"/>
        <v/>
      </c>
      <c r="AQ231" s="42" t="str">
        <f t="shared" si="79"/>
        <v/>
      </c>
    </row>
    <row r="232" spans="1:43" x14ac:dyDescent="0.25">
      <c r="A232" s="56"/>
      <c r="B232" s="157"/>
      <c r="C232" s="87"/>
      <c r="D232" s="86"/>
      <c r="E232" s="158"/>
      <c r="F232" s="159"/>
      <c r="G232" s="160"/>
      <c r="H232" s="161"/>
      <c r="I232" s="56"/>
      <c r="J232" s="13" t="str">
        <f t="shared" si="65"/>
        <v/>
      </c>
      <c r="K232" s="56"/>
      <c r="S232" s="13" t="str">
        <f t="shared" si="66"/>
        <v/>
      </c>
      <c r="U232" s="13" t="str">
        <f t="shared" si="67"/>
        <v/>
      </c>
      <c r="V232" s="13" t="str">
        <f t="shared" si="62"/>
        <v/>
      </c>
      <c r="W232" s="13" t="str">
        <f t="shared" si="63"/>
        <v/>
      </c>
      <c r="X232" s="13" t="str">
        <f t="shared" si="64"/>
        <v/>
      </c>
      <c r="Y232" s="13" t="str">
        <f t="shared" si="68"/>
        <v/>
      </c>
      <c r="Z232" s="13" t="str">
        <f t="shared" si="69"/>
        <v/>
      </c>
      <c r="AA232" s="13" t="str">
        <f t="shared" si="70"/>
        <v/>
      </c>
      <c r="AC232" s="13" t="str">
        <f t="shared" si="71"/>
        <v/>
      </c>
      <c r="AD232" s="13" t="str">
        <f t="shared" si="72"/>
        <v/>
      </c>
      <c r="AE232" s="13" t="str">
        <f t="shared" si="73"/>
        <v/>
      </c>
      <c r="AF232" s="42" t="str">
        <f t="shared" si="80"/>
        <v/>
      </c>
      <c r="AH232" s="46" t="str">
        <f t="shared" si="74"/>
        <v/>
      </c>
      <c r="AI232" s="53" t="str">
        <f t="shared" si="75"/>
        <v/>
      </c>
      <c r="AJ232" s="49" t="str">
        <f t="shared" si="76"/>
        <v/>
      </c>
      <c r="AK232" s="49" t="str">
        <f t="shared" si="77"/>
        <v/>
      </c>
      <c r="AM232" s="13" t="str">
        <f>IF($AI232="", "", COUNTIF($AI$10:$AI$1210, "&gt;"&amp;$AI232)+1+COUNTIF($AI$10:$AI232, $AI232)-1)</f>
        <v/>
      </c>
      <c r="AO232" s="13" t="str">
        <f t="shared" si="78"/>
        <v/>
      </c>
      <c r="AQ232" s="42" t="str">
        <f t="shared" si="79"/>
        <v/>
      </c>
    </row>
    <row r="233" spans="1:43" x14ac:dyDescent="0.25">
      <c r="A233" s="56"/>
      <c r="B233" s="157"/>
      <c r="C233" s="87"/>
      <c r="D233" s="86"/>
      <c r="E233" s="158"/>
      <c r="F233" s="159"/>
      <c r="G233" s="160"/>
      <c r="H233" s="161"/>
      <c r="I233" s="56"/>
      <c r="J233" s="13" t="str">
        <f t="shared" si="65"/>
        <v/>
      </c>
      <c r="K233" s="56"/>
      <c r="S233" s="13" t="str">
        <f t="shared" si="66"/>
        <v/>
      </c>
      <c r="U233" s="13" t="str">
        <f t="shared" si="67"/>
        <v/>
      </c>
      <c r="V233" s="13" t="str">
        <f t="shared" si="62"/>
        <v/>
      </c>
      <c r="W233" s="13" t="str">
        <f t="shared" si="63"/>
        <v/>
      </c>
      <c r="X233" s="13" t="str">
        <f t="shared" si="64"/>
        <v/>
      </c>
      <c r="Y233" s="13" t="str">
        <f t="shared" si="68"/>
        <v/>
      </c>
      <c r="Z233" s="13" t="str">
        <f t="shared" si="69"/>
        <v/>
      </c>
      <c r="AA233" s="13" t="str">
        <f t="shared" si="70"/>
        <v/>
      </c>
      <c r="AC233" s="13" t="str">
        <f t="shared" si="71"/>
        <v/>
      </c>
      <c r="AD233" s="13" t="str">
        <f t="shared" si="72"/>
        <v/>
      </c>
      <c r="AE233" s="13" t="str">
        <f t="shared" si="73"/>
        <v/>
      </c>
      <c r="AF233" s="42" t="str">
        <f t="shared" si="80"/>
        <v/>
      </c>
      <c r="AH233" s="46" t="str">
        <f t="shared" si="74"/>
        <v/>
      </c>
      <c r="AI233" s="53" t="str">
        <f t="shared" si="75"/>
        <v/>
      </c>
      <c r="AJ233" s="49" t="str">
        <f t="shared" si="76"/>
        <v/>
      </c>
      <c r="AK233" s="49" t="str">
        <f t="shared" si="77"/>
        <v/>
      </c>
      <c r="AM233" s="13" t="str">
        <f>IF($AI233="", "", COUNTIF($AI$10:$AI$1210, "&gt;"&amp;$AI233)+1+COUNTIF($AI$10:$AI233, $AI233)-1)</f>
        <v/>
      </c>
      <c r="AO233" s="13" t="str">
        <f t="shared" si="78"/>
        <v/>
      </c>
      <c r="AQ233" s="42" t="str">
        <f t="shared" si="79"/>
        <v/>
      </c>
    </row>
    <row r="234" spans="1:43" x14ac:dyDescent="0.25">
      <c r="A234" s="56"/>
      <c r="B234" s="157"/>
      <c r="C234" s="87"/>
      <c r="D234" s="86"/>
      <c r="E234" s="158"/>
      <c r="F234" s="159"/>
      <c r="G234" s="160"/>
      <c r="H234" s="161"/>
      <c r="I234" s="56"/>
      <c r="J234" s="13" t="str">
        <f t="shared" si="65"/>
        <v/>
      </c>
      <c r="K234" s="56"/>
      <c r="S234" s="13" t="str">
        <f t="shared" si="66"/>
        <v/>
      </c>
      <c r="U234" s="13" t="str">
        <f t="shared" si="67"/>
        <v/>
      </c>
      <c r="V234" s="13" t="str">
        <f t="shared" si="62"/>
        <v/>
      </c>
      <c r="W234" s="13" t="str">
        <f t="shared" si="63"/>
        <v/>
      </c>
      <c r="X234" s="13" t="str">
        <f t="shared" si="64"/>
        <v/>
      </c>
      <c r="Y234" s="13" t="str">
        <f t="shared" si="68"/>
        <v/>
      </c>
      <c r="Z234" s="13" t="str">
        <f t="shared" si="69"/>
        <v/>
      </c>
      <c r="AA234" s="13" t="str">
        <f t="shared" si="70"/>
        <v/>
      </c>
      <c r="AC234" s="13" t="str">
        <f t="shared" si="71"/>
        <v/>
      </c>
      <c r="AD234" s="13" t="str">
        <f t="shared" si="72"/>
        <v/>
      </c>
      <c r="AE234" s="13" t="str">
        <f t="shared" si="73"/>
        <v/>
      </c>
      <c r="AF234" s="42" t="str">
        <f t="shared" si="80"/>
        <v/>
      </c>
      <c r="AH234" s="46" t="str">
        <f t="shared" si="74"/>
        <v/>
      </c>
      <c r="AI234" s="53" t="str">
        <f t="shared" si="75"/>
        <v/>
      </c>
      <c r="AJ234" s="49" t="str">
        <f t="shared" si="76"/>
        <v/>
      </c>
      <c r="AK234" s="49" t="str">
        <f t="shared" si="77"/>
        <v/>
      </c>
      <c r="AM234" s="13" t="str">
        <f>IF($AI234="", "", COUNTIF($AI$10:$AI$1210, "&gt;"&amp;$AI234)+1+COUNTIF($AI$10:$AI234, $AI234)-1)</f>
        <v/>
      </c>
      <c r="AO234" s="13" t="str">
        <f t="shared" si="78"/>
        <v/>
      </c>
      <c r="AQ234" s="42" t="str">
        <f t="shared" si="79"/>
        <v/>
      </c>
    </row>
    <row r="235" spans="1:43" x14ac:dyDescent="0.25">
      <c r="A235" s="56"/>
      <c r="B235" s="157"/>
      <c r="C235" s="87"/>
      <c r="D235" s="86"/>
      <c r="E235" s="158"/>
      <c r="F235" s="159"/>
      <c r="G235" s="160"/>
      <c r="H235" s="161"/>
      <c r="I235" s="56"/>
      <c r="J235" s="13" t="str">
        <f t="shared" si="65"/>
        <v/>
      </c>
      <c r="K235" s="56"/>
      <c r="S235" s="13" t="str">
        <f t="shared" si="66"/>
        <v/>
      </c>
      <c r="U235" s="13" t="str">
        <f t="shared" si="67"/>
        <v/>
      </c>
      <c r="V235" s="13" t="str">
        <f t="shared" si="62"/>
        <v/>
      </c>
      <c r="W235" s="13" t="str">
        <f t="shared" si="63"/>
        <v/>
      </c>
      <c r="X235" s="13" t="str">
        <f t="shared" si="64"/>
        <v/>
      </c>
      <c r="Y235" s="13" t="str">
        <f t="shared" si="68"/>
        <v/>
      </c>
      <c r="Z235" s="13" t="str">
        <f t="shared" si="69"/>
        <v/>
      </c>
      <c r="AA235" s="13" t="str">
        <f t="shared" si="70"/>
        <v/>
      </c>
      <c r="AC235" s="13" t="str">
        <f t="shared" si="71"/>
        <v/>
      </c>
      <c r="AD235" s="13" t="str">
        <f t="shared" si="72"/>
        <v/>
      </c>
      <c r="AE235" s="13" t="str">
        <f t="shared" si="73"/>
        <v/>
      </c>
      <c r="AF235" s="42" t="str">
        <f t="shared" si="80"/>
        <v/>
      </c>
      <c r="AH235" s="46" t="str">
        <f t="shared" si="74"/>
        <v/>
      </c>
      <c r="AI235" s="53" t="str">
        <f t="shared" si="75"/>
        <v/>
      </c>
      <c r="AJ235" s="49" t="str">
        <f t="shared" si="76"/>
        <v/>
      </c>
      <c r="AK235" s="49" t="str">
        <f t="shared" si="77"/>
        <v/>
      </c>
      <c r="AM235" s="13" t="str">
        <f>IF($AI235="", "", COUNTIF($AI$10:$AI$1210, "&gt;"&amp;$AI235)+1+COUNTIF($AI$10:$AI235, $AI235)-1)</f>
        <v/>
      </c>
      <c r="AO235" s="13" t="str">
        <f t="shared" si="78"/>
        <v/>
      </c>
      <c r="AQ235" s="42" t="str">
        <f t="shared" si="79"/>
        <v/>
      </c>
    </row>
    <row r="236" spans="1:43" x14ac:dyDescent="0.25">
      <c r="A236" s="56"/>
      <c r="B236" s="157"/>
      <c r="C236" s="87"/>
      <c r="D236" s="86"/>
      <c r="E236" s="158"/>
      <c r="F236" s="159"/>
      <c r="G236" s="160"/>
      <c r="H236" s="161"/>
      <c r="I236" s="56"/>
      <c r="J236" s="13" t="str">
        <f t="shared" si="65"/>
        <v/>
      </c>
      <c r="K236" s="56"/>
      <c r="S236" s="13" t="str">
        <f t="shared" si="66"/>
        <v/>
      </c>
      <c r="U236" s="13" t="str">
        <f t="shared" si="67"/>
        <v/>
      </c>
      <c r="V236" s="13" t="str">
        <f t="shared" si="62"/>
        <v/>
      </c>
      <c r="W236" s="13" t="str">
        <f t="shared" si="63"/>
        <v/>
      </c>
      <c r="X236" s="13" t="str">
        <f t="shared" si="64"/>
        <v/>
      </c>
      <c r="Y236" s="13" t="str">
        <f t="shared" si="68"/>
        <v/>
      </c>
      <c r="Z236" s="13" t="str">
        <f t="shared" si="69"/>
        <v/>
      </c>
      <c r="AA236" s="13" t="str">
        <f t="shared" si="70"/>
        <v/>
      </c>
      <c r="AC236" s="13" t="str">
        <f t="shared" si="71"/>
        <v/>
      </c>
      <c r="AD236" s="13" t="str">
        <f t="shared" si="72"/>
        <v/>
      </c>
      <c r="AE236" s="13" t="str">
        <f t="shared" si="73"/>
        <v/>
      </c>
      <c r="AF236" s="42" t="str">
        <f t="shared" si="80"/>
        <v/>
      </c>
      <c r="AH236" s="46" t="str">
        <f t="shared" si="74"/>
        <v/>
      </c>
      <c r="AI236" s="53" t="str">
        <f t="shared" si="75"/>
        <v/>
      </c>
      <c r="AJ236" s="49" t="str">
        <f t="shared" si="76"/>
        <v/>
      </c>
      <c r="AK236" s="49" t="str">
        <f t="shared" si="77"/>
        <v/>
      </c>
      <c r="AM236" s="13" t="str">
        <f>IF($AI236="", "", COUNTIF($AI$10:$AI$1210, "&gt;"&amp;$AI236)+1+COUNTIF($AI$10:$AI236, $AI236)-1)</f>
        <v/>
      </c>
      <c r="AO236" s="13" t="str">
        <f t="shared" si="78"/>
        <v/>
      </c>
      <c r="AQ236" s="42" t="str">
        <f t="shared" si="79"/>
        <v/>
      </c>
    </row>
    <row r="237" spans="1:43" x14ac:dyDescent="0.25">
      <c r="A237" s="56"/>
      <c r="B237" s="157"/>
      <c r="C237" s="87"/>
      <c r="D237" s="86"/>
      <c r="E237" s="158"/>
      <c r="F237" s="159"/>
      <c r="G237" s="160"/>
      <c r="H237" s="161"/>
      <c r="I237" s="56"/>
      <c r="J237" s="13" t="str">
        <f t="shared" si="65"/>
        <v/>
      </c>
      <c r="K237" s="56"/>
      <c r="S237" s="13" t="str">
        <f t="shared" si="66"/>
        <v/>
      </c>
      <c r="U237" s="13" t="str">
        <f t="shared" si="67"/>
        <v/>
      </c>
      <c r="V237" s="13" t="str">
        <f t="shared" si="62"/>
        <v/>
      </c>
      <c r="W237" s="13" t="str">
        <f t="shared" si="63"/>
        <v/>
      </c>
      <c r="X237" s="13" t="str">
        <f t="shared" si="64"/>
        <v/>
      </c>
      <c r="Y237" s="13" t="str">
        <f t="shared" si="68"/>
        <v/>
      </c>
      <c r="Z237" s="13" t="str">
        <f t="shared" si="69"/>
        <v/>
      </c>
      <c r="AA237" s="13" t="str">
        <f t="shared" si="70"/>
        <v/>
      </c>
      <c r="AC237" s="13" t="str">
        <f t="shared" si="71"/>
        <v/>
      </c>
      <c r="AD237" s="13" t="str">
        <f t="shared" si="72"/>
        <v/>
      </c>
      <c r="AE237" s="13" t="str">
        <f t="shared" si="73"/>
        <v/>
      </c>
      <c r="AF237" s="42" t="str">
        <f t="shared" si="80"/>
        <v/>
      </c>
      <c r="AH237" s="46" t="str">
        <f t="shared" si="74"/>
        <v/>
      </c>
      <c r="AI237" s="53" t="str">
        <f t="shared" si="75"/>
        <v/>
      </c>
      <c r="AJ237" s="49" t="str">
        <f t="shared" si="76"/>
        <v/>
      </c>
      <c r="AK237" s="49" t="str">
        <f t="shared" si="77"/>
        <v/>
      </c>
      <c r="AM237" s="13" t="str">
        <f>IF($AI237="", "", COUNTIF($AI$10:$AI$1210, "&gt;"&amp;$AI237)+1+COUNTIF($AI$10:$AI237, $AI237)-1)</f>
        <v/>
      </c>
      <c r="AO237" s="13" t="str">
        <f t="shared" si="78"/>
        <v/>
      </c>
      <c r="AQ237" s="42" t="str">
        <f t="shared" si="79"/>
        <v/>
      </c>
    </row>
    <row r="238" spans="1:43" x14ac:dyDescent="0.25">
      <c r="A238" s="56"/>
      <c r="B238" s="157"/>
      <c r="C238" s="87"/>
      <c r="D238" s="86"/>
      <c r="E238" s="158"/>
      <c r="F238" s="159"/>
      <c r="G238" s="160"/>
      <c r="H238" s="161"/>
      <c r="I238" s="56"/>
      <c r="J238" s="13" t="str">
        <f t="shared" si="65"/>
        <v/>
      </c>
      <c r="K238" s="56"/>
      <c r="S238" s="13" t="str">
        <f t="shared" si="66"/>
        <v/>
      </c>
      <c r="U238" s="13" t="str">
        <f t="shared" si="67"/>
        <v/>
      </c>
      <c r="V238" s="13" t="str">
        <f t="shared" si="62"/>
        <v/>
      </c>
      <c r="W238" s="13" t="str">
        <f t="shared" si="63"/>
        <v/>
      </c>
      <c r="X238" s="13" t="str">
        <f t="shared" si="64"/>
        <v/>
      </c>
      <c r="Y238" s="13" t="str">
        <f t="shared" si="68"/>
        <v/>
      </c>
      <c r="Z238" s="13" t="str">
        <f t="shared" si="69"/>
        <v/>
      </c>
      <c r="AA238" s="13" t="str">
        <f t="shared" si="70"/>
        <v/>
      </c>
      <c r="AC238" s="13" t="str">
        <f t="shared" si="71"/>
        <v/>
      </c>
      <c r="AD238" s="13" t="str">
        <f t="shared" si="72"/>
        <v/>
      </c>
      <c r="AE238" s="13" t="str">
        <f t="shared" si="73"/>
        <v/>
      </c>
      <c r="AF238" s="42" t="str">
        <f t="shared" si="80"/>
        <v/>
      </c>
      <c r="AH238" s="46" t="str">
        <f t="shared" si="74"/>
        <v/>
      </c>
      <c r="AI238" s="53" t="str">
        <f t="shared" si="75"/>
        <v/>
      </c>
      <c r="AJ238" s="49" t="str">
        <f t="shared" si="76"/>
        <v/>
      </c>
      <c r="AK238" s="49" t="str">
        <f t="shared" si="77"/>
        <v/>
      </c>
      <c r="AM238" s="13" t="str">
        <f>IF($AI238="", "", COUNTIF($AI$10:$AI$1210, "&gt;"&amp;$AI238)+1+COUNTIF($AI$10:$AI238, $AI238)-1)</f>
        <v/>
      </c>
      <c r="AO238" s="13" t="str">
        <f t="shared" si="78"/>
        <v/>
      </c>
      <c r="AQ238" s="42" t="str">
        <f t="shared" si="79"/>
        <v/>
      </c>
    </row>
    <row r="239" spans="1:43" x14ac:dyDescent="0.25">
      <c r="A239" s="56"/>
      <c r="B239" s="157"/>
      <c r="C239" s="87"/>
      <c r="D239" s="86"/>
      <c r="E239" s="158"/>
      <c r="F239" s="159"/>
      <c r="G239" s="160"/>
      <c r="H239" s="161"/>
      <c r="I239" s="56"/>
      <c r="J239" s="13" t="str">
        <f t="shared" si="65"/>
        <v/>
      </c>
      <c r="K239" s="56"/>
      <c r="S239" s="13" t="str">
        <f t="shared" si="66"/>
        <v/>
      </c>
      <c r="U239" s="13" t="str">
        <f t="shared" si="67"/>
        <v/>
      </c>
      <c r="V239" s="13" t="str">
        <f t="shared" si="62"/>
        <v/>
      </c>
      <c r="W239" s="13" t="str">
        <f t="shared" si="63"/>
        <v/>
      </c>
      <c r="X239" s="13" t="str">
        <f t="shared" si="64"/>
        <v/>
      </c>
      <c r="Y239" s="13" t="str">
        <f t="shared" si="68"/>
        <v/>
      </c>
      <c r="Z239" s="13" t="str">
        <f t="shared" si="69"/>
        <v/>
      </c>
      <c r="AA239" s="13" t="str">
        <f t="shared" si="70"/>
        <v/>
      </c>
      <c r="AC239" s="13" t="str">
        <f t="shared" si="71"/>
        <v/>
      </c>
      <c r="AD239" s="13" t="str">
        <f t="shared" si="72"/>
        <v/>
      </c>
      <c r="AE239" s="13" t="str">
        <f t="shared" si="73"/>
        <v/>
      </c>
      <c r="AF239" s="42" t="str">
        <f t="shared" si="80"/>
        <v/>
      </c>
      <c r="AH239" s="46" t="str">
        <f t="shared" si="74"/>
        <v/>
      </c>
      <c r="AI239" s="53" t="str">
        <f t="shared" si="75"/>
        <v/>
      </c>
      <c r="AJ239" s="49" t="str">
        <f t="shared" si="76"/>
        <v/>
      </c>
      <c r="AK239" s="49" t="str">
        <f t="shared" si="77"/>
        <v/>
      </c>
      <c r="AM239" s="13" t="str">
        <f>IF($AI239="", "", COUNTIF($AI$10:$AI$1210, "&gt;"&amp;$AI239)+1+COUNTIF($AI$10:$AI239, $AI239)-1)</f>
        <v/>
      </c>
      <c r="AO239" s="13" t="str">
        <f t="shared" si="78"/>
        <v/>
      </c>
      <c r="AQ239" s="42" t="str">
        <f t="shared" si="79"/>
        <v/>
      </c>
    </row>
    <row r="240" spans="1:43" x14ac:dyDescent="0.25">
      <c r="A240" s="56"/>
      <c r="B240" s="157"/>
      <c r="C240" s="87"/>
      <c r="D240" s="86"/>
      <c r="E240" s="158"/>
      <c r="F240" s="159"/>
      <c r="G240" s="160"/>
      <c r="H240" s="161"/>
      <c r="I240" s="56"/>
      <c r="J240" s="13" t="str">
        <f t="shared" si="65"/>
        <v/>
      </c>
      <c r="K240" s="56"/>
      <c r="S240" s="13" t="str">
        <f t="shared" si="66"/>
        <v/>
      </c>
      <c r="U240" s="13" t="str">
        <f t="shared" si="67"/>
        <v/>
      </c>
      <c r="V240" s="13" t="str">
        <f t="shared" si="62"/>
        <v/>
      </c>
      <c r="W240" s="13" t="str">
        <f t="shared" si="63"/>
        <v/>
      </c>
      <c r="X240" s="13" t="str">
        <f t="shared" si="64"/>
        <v/>
      </c>
      <c r="Y240" s="13" t="str">
        <f t="shared" si="68"/>
        <v/>
      </c>
      <c r="Z240" s="13" t="str">
        <f t="shared" si="69"/>
        <v/>
      </c>
      <c r="AA240" s="13" t="str">
        <f t="shared" si="70"/>
        <v/>
      </c>
      <c r="AC240" s="13" t="str">
        <f t="shared" si="71"/>
        <v/>
      </c>
      <c r="AD240" s="13" t="str">
        <f t="shared" si="72"/>
        <v/>
      </c>
      <c r="AE240" s="13" t="str">
        <f t="shared" si="73"/>
        <v/>
      </c>
      <c r="AF240" s="42" t="str">
        <f t="shared" si="80"/>
        <v/>
      </c>
      <c r="AH240" s="46" t="str">
        <f t="shared" si="74"/>
        <v/>
      </c>
      <c r="AI240" s="53" t="str">
        <f t="shared" si="75"/>
        <v/>
      </c>
      <c r="AJ240" s="49" t="str">
        <f t="shared" si="76"/>
        <v/>
      </c>
      <c r="AK240" s="49" t="str">
        <f t="shared" si="77"/>
        <v/>
      </c>
      <c r="AM240" s="13" t="str">
        <f>IF($AI240="", "", COUNTIF($AI$10:$AI$1210, "&gt;"&amp;$AI240)+1+COUNTIF($AI$10:$AI240, $AI240)-1)</f>
        <v/>
      </c>
      <c r="AO240" s="13" t="str">
        <f t="shared" si="78"/>
        <v/>
      </c>
      <c r="AQ240" s="42" t="str">
        <f t="shared" si="79"/>
        <v/>
      </c>
    </row>
    <row r="241" spans="1:43" x14ac:dyDescent="0.25">
      <c r="A241" s="56"/>
      <c r="B241" s="157"/>
      <c r="C241" s="87"/>
      <c r="D241" s="86"/>
      <c r="E241" s="158"/>
      <c r="F241" s="159"/>
      <c r="G241" s="160"/>
      <c r="H241" s="161"/>
      <c r="I241" s="56"/>
      <c r="J241" s="13" t="str">
        <f t="shared" si="65"/>
        <v/>
      </c>
      <c r="K241" s="56"/>
      <c r="S241" s="13" t="str">
        <f t="shared" si="66"/>
        <v/>
      </c>
      <c r="U241" s="13" t="str">
        <f t="shared" si="67"/>
        <v/>
      </c>
      <c r="V241" s="13" t="str">
        <f t="shared" si="62"/>
        <v/>
      </c>
      <c r="W241" s="13" t="str">
        <f t="shared" si="63"/>
        <v/>
      </c>
      <c r="X241" s="13" t="str">
        <f t="shared" si="64"/>
        <v/>
      </c>
      <c r="Y241" s="13" t="str">
        <f t="shared" si="68"/>
        <v/>
      </c>
      <c r="Z241" s="13" t="str">
        <f t="shared" si="69"/>
        <v/>
      </c>
      <c r="AA241" s="13" t="str">
        <f t="shared" si="70"/>
        <v/>
      </c>
      <c r="AC241" s="13" t="str">
        <f t="shared" si="71"/>
        <v/>
      </c>
      <c r="AD241" s="13" t="str">
        <f t="shared" si="72"/>
        <v/>
      </c>
      <c r="AE241" s="13" t="str">
        <f t="shared" si="73"/>
        <v/>
      </c>
      <c r="AF241" s="42" t="str">
        <f t="shared" si="80"/>
        <v/>
      </c>
      <c r="AH241" s="46" t="str">
        <f t="shared" si="74"/>
        <v/>
      </c>
      <c r="AI241" s="53" t="str">
        <f t="shared" si="75"/>
        <v/>
      </c>
      <c r="AJ241" s="49" t="str">
        <f t="shared" si="76"/>
        <v/>
      </c>
      <c r="AK241" s="49" t="str">
        <f t="shared" si="77"/>
        <v/>
      </c>
      <c r="AM241" s="13" t="str">
        <f>IF($AI241="", "", COUNTIF($AI$10:$AI$1210, "&gt;"&amp;$AI241)+1+COUNTIF($AI$10:$AI241, $AI241)-1)</f>
        <v/>
      </c>
      <c r="AO241" s="13" t="str">
        <f t="shared" si="78"/>
        <v/>
      </c>
      <c r="AQ241" s="42" t="str">
        <f t="shared" si="79"/>
        <v/>
      </c>
    </row>
    <row r="242" spans="1:43" x14ac:dyDescent="0.25">
      <c r="A242" s="56"/>
      <c r="B242" s="157"/>
      <c r="C242" s="87"/>
      <c r="D242" s="86"/>
      <c r="E242" s="158"/>
      <c r="F242" s="159"/>
      <c r="G242" s="160"/>
      <c r="H242" s="161"/>
      <c r="I242" s="56"/>
      <c r="J242" s="13" t="str">
        <f t="shared" si="65"/>
        <v/>
      </c>
      <c r="K242" s="56"/>
      <c r="S242" s="13" t="str">
        <f t="shared" si="66"/>
        <v/>
      </c>
      <c r="U242" s="13" t="str">
        <f t="shared" si="67"/>
        <v/>
      </c>
      <c r="V242" s="13" t="str">
        <f t="shared" si="62"/>
        <v/>
      </c>
      <c r="W242" s="13" t="str">
        <f t="shared" si="63"/>
        <v/>
      </c>
      <c r="X242" s="13" t="str">
        <f t="shared" si="64"/>
        <v/>
      </c>
      <c r="Y242" s="13" t="str">
        <f t="shared" si="68"/>
        <v/>
      </c>
      <c r="Z242" s="13" t="str">
        <f t="shared" si="69"/>
        <v/>
      </c>
      <c r="AA242" s="13" t="str">
        <f t="shared" si="70"/>
        <v/>
      </c>
      <c r="AC242" s="13" t="str">
        <f t="shared" si="71"/>
        <v/>
      </c>
      <c r="AD242" s="13" t="str">
        <f t="shared" si="72"/>
        <v/>
      </c>
      <c r="AE242" s="13" t="str">
        <f t="shared" si="73"/>
        <v/>
      </c>
      <c r="AF242" s="42" t="str">
        <f t="shared" si="80"/>
        <v/>
      </c>
      <c r="AH242" s="46" t="str">
        <f t="shared" si="74"/>
        <v/>
      </c>
      <c r="AI242" s="53" t="str">
        <f t="shared" si="75"/>
        <v/>
      </c>
      <c r="AJ242" s="49" t="str">
        <f t="shared" si="76"/>
        <v/>
      </c>
      <c r="AK242" s="49" t="str">
        <f t="shared" si="77"/>
        <v/>
      </c>
      <c r="AM242" s="13" t="str">
        <f>IF($AI242="", "", COUNTIF($AI$10:$AI$1210, "&gt;"&amp;$AI242)+1+COUNTIF($AI$10:$AI242, $AI242)-1)</f>
        <v/>
      </c>
      <c r="AO242" s="13" t="str">
        <f t="shared" si="78"/>
        <v/>
      </c>
      <c r="AQ242" s="42" t="str">
        <f t="shared" si="79"/>
        <v/>
      </c>
    </row>
    <row r="243" spans="1:43" x14ac:dyDescent="0.25">
      <c r="A243" s="56"/>
      <c r="B243" s="157"/>
      <c r="C243" s="87"/>
      <c r="D243" s="86"/>
      <c r="E243" s="158"/>
      <c r="F243" s="159"/>
      <c r="G243" s="160"/>
      <c r="H243" s="161"/>
      <c r="I243" s="56"/>
      <c r="J243" s="13" t="str">
        <f t="shared" si="65"/>
        <v/>
      </c>
      <c r="K243" s="56"/>
      <c r="S243" s="13" t="str">
        <f t="shared" si="66"/>
        <v/>
      </c>
      <c r="U243" s="13" t="str">
        <f t="shared" si="67"/>
        <v/>
      </c>
      <c r="V243" s="13" t="str">
        <f t="shared" si="62"/>
        <v/>
      </c>
      <c r="W243" s="13" t="str">
        <f t="shared" si="63"/>
        <v/>
      </c>
      <c r="X243" s="13" t="str">
        <f t="shared" si="64"/>
        <v/>
      </c>
      <c r="Y243" s="13" t="str">
        <f t="shared" si="68"/>
        <v/>
      </c>
      <c r="Z243" s="13" t="str">
        <f t="shared" si="69"/>
        <v/>
      </c>
      <c r="AA243" s="13" t="str">
        <f t="shared" si="70"/>
        <v/>
      </c>
      <c r="AC243" s="13" t="str">
        <f t="shared" si="71"/>
        <v/>
      </c>
      <c r="AD243" s="13" t="str">
        <f t="shared" si="72"/>
        <v/>
      </c>
      <c r="AE243" s="13" t="str">
        <f t="shared" si="73"/>
        <v/>
      </c>
      <c r="AF243" s="42" t="str">
        <f t="shared" si="80"/>
        <v/>
      </c>
      <c r="AH243" s="46" t="str">
        <f t="shared" si="74"/>
        <v/>
      </c>
      <c r="AI243" s="53" t="str">
        <f t="shared" si="75"/>
        <v/>
      </c>
      <c r="AJ243" s="49" t="str">
        <f t="shared" si="76"/>
        <v/>
      </c>
      <c r="AK243" s="49" t="str">
        <f t="shared" si="77"/>
        <v/>
      </c>
      <c r="AM243" s="13" t="str">
        <f>IF($AI243="", "", COUNTIF($AI$10:$AI$1210, "&gt;"&amp;$AI243)+1+COUNTIF($AI$10:$AI243, $AI243)-1)</f>
        <v/>
      </c>
      <c r="AO243" s="13" t="str">
        <f t="shared" si="78"/>
        <v/>
      </c>
      <c r="AQ243" s="42" t="str">
        <f t="shared" si="79"/>
        <v/>
      </c>
    </row>
    <row r="244" spans="1:43" x14ac:dyDescent="0.25">
      <c r="A244" s="56"/>
      <c r="B244" s="157"/>
      <c r="C244" s="87"/>
      <c r="D244" s="86"/>
      <c r="E244" s="158"/>
      <c r="F244" s="159"/>
      <c r="G244" s="160"/>
      <c r="H244" s="161"/>
      <c r="I244" s="56"/>
      <c r="J244" s="13" t="str">
        <f t="shared" si="65"/>
        <v/>
      </c>
      <c r="K244" s="56"/>
      <c r="S244" s="13" t="str">
        <f t="shared" si="66"/>
        <v/>
      </c>
      <c r="U244" s="13" t="str">
        <f t="shared" si="67"/>
        <v/>
      </c>
      <c r="V244" s="13" t="str">
        <f t="shared" si="62"/>
        <v/>
      </c>
      <c r="W244" s="13" t="str">
        <f t="shared" si="63"/>
        <v/>
      </c>
      <c r="X244" s="13" t="str">
        <f t="shared" si="64"/>
        <v/>
      </c>
      <c r="Y244" s="13" t="str">
        <f t="shared" si="68"/>
        <v/>
      </c>
      <c r="Z244" s="13" t="str">
        <f t="shared" si="69"/>
        <v/>
      </c>
      <c r="AA244" s="13" t="str">
        <f t="shared" si="70"/>
        <v/>
      </c>
      <c r="AC244" s="13" t="str">
        <f t="shared" si="71"/>
        <v/>
      </c>
      <c r="AD244" s="13" t="str">
        <f t="shared" si="72"/>
        <v/>
      </c>
      <c r="AE244" s="13" t="str">
        <f t="shared" si="73"/>
        <v/>
      </c>
      <c r="AF244" s="42" t="str">
        <f t="shared" si="80"/>
        <v/>
      </c>
      <c r="AH244" s="46" t="str">
        <f t="shared" si="74"/>
        <v/>
      </c>
      <c r="AI244" s="53" t="str">
        <f t="shared" si="75"/>
        <v/>
      </c>
      <c r="AJ244" s="49" t="str">
        <f t="shared" si="76"/>
        <v/>
      </c>
      <c r="AK244" s="49" t="str">
        <f t="shared" si="77"/>
        <v/>
      </c>
      <c r="AM244" s="13" t="str">
        <f>IF($AI244="", "", COUNTIF($AI$10:$AI$1210, "&gt;"&amp;$AI244)+1+COUNTIF($AI$10:$AI244, $AI244)-1)</f>
        <v/>
      </c>
      <c r="AO244" s="13" t="str">
        <f t="shared" si="78"/>
        <v/>
      </c>
      <c r="AQ244" s="42" t="str">
        <f t="shared" si="79"/>
        <v/>
      </c>
    </row>
    <row r="245" spans="1:43" x14ac:dyDescent="0.25">
      <c r="A245" s="56"/>
      <c r="B245" s="157"/>
      <c r="C245" s="87"/>
      <c r="D245" s="86"/>
      <c r="E245" s="158"/>
      <c r="F245" s="159"/>
      <c r="G245" s="160"/>
      <c r="H245" s="161"/>
      <c r="I245" s="56"/>
      <c r="J245" s="13" t="str">
        <f t="shared" si="65"/>
        <v/>
      </c>
      <c r="K245" s="56"/>
      <c r="S245" s="13" t="str">
        <f t="shared" si="66"/>
        <v/>
      </c>
      <c r="U245" s="13" t="str">
        <f t="shared" si="67"/>
        <v/>
      </c>
      <c r="V245" s="13" t="str">
        <f t="shared" si="62"/>
        <v/>
      </c>
      <c r="W245" s="13" t="str">
        <f t="shared" si="63"/>
        <v/>
      </c>
      <c r="X245" s="13" t="str">
        <f t="shared" si="64"/>
        <v/>
      </c>
      <c r="Y245" s="13" t="str">
        <f t="shared" si="68"/>
        <v/>
      </c>
      <c r="Z245" s="13" t="str">
        <f t="shared" si="69"/>
        <v/>
      </c>
      <c r="AA245" s="13" t="str">
        <f t="shared" si="70"/>
        <v/>
      </c>
      <c r="AC245" s="13" t="str">
        <f t="shared" si="71"/>
        <v/>
      </c>
      <c r="AD245" s="13" t="str">
        <f t="shared" si="72"/>
        <v/>
      </c>
      <c r="AE245" s="13" t="str">
        <f t="shared" si="73"/>
        <v/>
      </c>
      <c r="AF245" s="42" t="str">
        <f t="shared" si="80"/>
        <v/>
      </c>
      <c r="AH245" s="46" t="str">
        <f t="shared" si="74"/>
        <v/>
      </c>
      <c r="AI245" s="53" t="str">
        <f t="shared" si="75"/>
        <v/>
      </c>
      <c r="AJ245" s="49" t="str">
        <f t="shared" si="76"/>
        <v/>
      </c>
      <c r="AK245" s="49" t="str">
        <f t="shared" si="77"/>
        <v/>
      </c>
      <c r="AM245" s="13" t="str">
        <f>IF($AI245="", "", COUNTIF($AI$10:$AI$1210, "&gt;"&amp;$AI245)+1+COUNTIF($AI$10:$AI245, $AI245)-1)</f>
        <v/>
      </c>
      <c r="AO245" s="13" t="str">
        <f t="shared" si="78"/>
        <v/>
      </c>
      <c r="AQ245" s="42" t="str">
        <f t="shared" si="79"/>
        <v/>
      </c>
    </row>
    <row r="246" spans="1:43" x14ac:dyDescent="0.25">
      <c r="A246" s="56"/>
      <c r="B246" s="157"/>
      <c r="C246" s="87"/>
      <c r="D246" s="86"/>
      <c r="E246" s="158"/>
      <c r="F246" s="159"/>
      <c r="G246" s="160"/>
      <c r="H246" s="161"/>
      <c r="I246" s="56"/>
      <c r="J246" s="13" t="str">
        <f t="shared" si="65"/>
        <v/>
      </c>
      <c r="K246" s="56"/>
      <c r="S246" s="13" t="str">
        <f t="shared" si="66"/>
        <v/>
      </c>
      <c r="U246" s="13" t="str">
        <f t="shared" si="67"/>
        <v/>
      </c>
      <c r="V246" s="13" t="str">
        <f t="shared" si="62"/>
        <v/>
      </c>
      <c r="W246" s="13" t="str">
        <f t="shared" si="63"/>
        <v/>
      </c>
      <c r="X246" s="13" t="str">
        <f t="shared" si="64"/>
        <v/>
      </c>
      <c r="Y246" s="13" t="str">
        <f t="shared" si="68"/>
        <v/>
      </c>
      <c r="Z246" s="13" t="str">
        <f t="shared" si="69"/>
        <v/>
      </c>
      <c r="AA246" s="13" t="str">
        <f t="shared" si="70"/>
        <v/>
      </c>
      <c r="AC246" s="13" t="str">
        <f t="shared" si="71"/>
        <v/>
      </c>
      <c r="AD246" s="13" t="str">
        <f t="shared" si="72"/>
        <v/>
      </c>
      <c r="AE246" s="13" t="str">
        <f t="shared" si="73"/>
        <v/>
      </c>
      <c r="AF246" s="42" t="str">
        <f t="shared" si="80"/>
        <v/>
      </c>
      <c r="AH246" s="46" t="str">
        <f t="shared" si="74"/>
        <v/>
      </c>
      <c r="AI246" s="53" t="str">
        <f t="shared" si="75"/>
        <v/>
      </c>
      <c r="AJ246" s="49" t="str">
        <f t="shared" si="76"/>
        <v/>
      </c>
      <c r="AK246" s="49" t="str">
        <f t="shared" si="77"/>
        <v/>
      </c>
      <c r="AM246" s="13" t="str">
        <f>IF($AI246="", "", COUNTIF($AI$10:$AI$1210, "&gt;"&amp;$AI246)+1+COUNTIF($AI$10:$AI246, $AI246)-1)</f>
        <v/>
      </c>
      <c r="AO246" s="13" t="str">
        <f t="shared" si="78"/>
        <v/>
      </c>
      <c r="AQ246" s="42" t="str">
        <f t="shared" si="79"/>
        <v/>
      </c>
    </row>
    <row r="247" spans="1:43" x14ac:dyDescent="0.25">
      <c r="A247" s="56"/>
      <c r="B247" s="157"/>
      <c r="C247" s="87"/>
      <c r="D247" s="86"/>
      <c r="E247" s="158"/>
      <c r="F247" s="159"/>
      <c r="G247" s="160"/>
      <c r="H247" s="161"/>
      <c r="I247" s="56"/>
      <c r="J247" s="13" t="str">
        <f t="shared" si="65"/>
        <v/>
      </c>
      <c r="K247" s="56"/>
      <c r="S247" s="13" t="str">
        <f t="shared" si="66"/>
        <v/>
      </c>
      <c r="U247" s="13" t="str">
        <f t="shared" si="67"/>
        <v/>
      </c>
      <c r="V247" s="13" t="str">
        <f t="shared" si="62"/>
        <v/>
      </c>
      <c r="W247" s="13" t="str">
        <f t="shared" si="63"/>
        <v/>
      </c>
      <c r="X247" s="13" t="str">
        <f t="shared" si="64"/>
        <v/>
      </c>
      <c r="Y247" s="13" t="str">
        <f t="shared" si="68"/>
        <v/>
      </c>
      <c r="Z247" s="13" t="str">
        <f t="shared" si="69"/>
        <v/>
      </c>
      <c r="AA247" s="13" t="str">
        <f t="shared" si="70"/>
        <v/>
      </c>
      <c r="AC247" s="13" t="str">
        <f t="shared" si="71"/>
        <v/>
      </c>
      <c r="AD247" s="13" t="str">
        <f t="shared" si="72"/>
        <v/>
      </c>
      <c r="AE247" s="13" t="str">
        <f t="shared" si="73"/>
        <v/>
      </c>
      <c r="AF247" s="42" t="str">
        <f t="shared" si="80"/>
        <v/>
      </c>
      <c r="AH247" s="46" t="str">
        <f t="shared" si="74"/>
        <v/>
      </c>
      <c r="AI247" s="53" t="str">
        <f t="shared" si="75"/>
        <v/>
      </c>
      <c r="AJ247" s="49" t="str">
        <f t="shared" si="76"/>
        <v/>
      </c>
      <c r="AK247" s="49" t="str">
        <f t="shared" si="77"/>
        <v/>
      </c>
      <c r="AM247" s="13" t="str">
        <f>IF($AI247="", "", COUNTIF($AI$10:$AI$1210, "&gt;"&amp;$AI247)+1+COUNTIF($AI$10:$AI247, $AI247)-1)</f>
        <v/>
      </c>
      <c r="AO247" s="13" t="str">
        <f t="shared" si="78"/>
        <v/>
      </c>
      <c r="AQ247" s="42" t="str">
        <f t="shared" si="79"/>
        <v/>
      </c>
    </row>
    <row r="248" spans="1:43" x14ac:dyDescent="0.25">
      <c r="A248" s="56"/>
      <c r="B248" s="157"/>
      <c r="C248" s="87"/>
      <c r="D248" s="86"/>
      <c r="E248" s="158"/>
      <c r="F248" s="159"/>
      <c r="G248" s="160"/>
      <c r="H248" s="161"/>
      <c r="I248" s="56"/>
      <c r="J248" s="13" t="str">
        <f t="shared" si="65"/>
        <v/>
      </c>
      <c r="K248" s="56"/>
      <c r="S248" s="13" t="str">
        <f t="shared" si="66"/>
        <v/>
      </c>
      <c r="U248" s="13" t="str">
        <f t="shared" si="67"/>
        <v/>
      </c>
      <c r="V248" s="13" t="str">
        <f t="shared" si="62"/>
        <v/>
      </c>
      <c r="W248" s="13" t="str">
        <f t="shared" si="63"/>
        <v/>
      </c>
      <c r="X248" s="13" t="str">
        <f t="shared" si="64"/>
        <v/>
      </c>
      <c r="Y248" s="13" t="str">
        <f t="shared" si="68"/>
        <v/>
      </c>
      <c r="Z248" s="13" t="str">
        <f t="shared" si="69"/>
        <v/>
      </c>
      <c r="AA248" s="13" t="str">
        <f t="shared" si="70"/>
        <v/>
      </c>
      <c r="AC248" s="13" t="str">
        <f t="shared" si="71"/>
        <v/>
      </c>
      <c r="AD248" s="13" t="str">
        <f t="shared" si="72"/>
        <v/>
      </c>
      <c r="AE248" s="13" t="str">
        <f t="shared" si="73"/>
        <v/>
      </c>
      <c r="AF248" s="42" t="str">
        <f t="shared" si="80"/>
        <v/>
      </c>
      <c r="AH248" s="46" t="str">
        <f t="shared" si="74"/>
        <v/>
      </c>
      <c r="AI248" s="53" t="str">
        <f t="shared" si="75"/>
        <v/>
      </c>
      <c r="AJ248" s="49" t="str">
        <f t="shared" si="76"/>
        <v/>
      </c>
      <c r="AK248" s="49" t="str">
        <f t="shared" si="77"/>
        <v/>
      </c>
      <c r="AM248" s="13" t="str">
        <f>IF($AI248="", "", COUNTIF($AI$10:$AI$1210, "&gt;"&amp;$AI248)+1+COUNTIF($AI$10:$AI248, $AI248)-1)</f>
        <v/>
      </c>
      <c r="AO248" s="13" t="str">
        <f t="shared" si="78"/>
        <v/>
      </c>
      <c r="AQ248" s="42" t="str">
        <f t="shared" si="79"/>
        <v/>
      </c>
    </row>
    <row r="249" spans="1:43" x14ac:dyDescent="0.25">
      <c r="A249" s="56"/>
      <c r="B249" s="157"/>
      <c r="C249" s="87"/>
      <c r="D249" s="86"/>
      <c r="E249" s="158"/>
      <c r="F249" s="159"/>
      <c r="G249" s="160"/>
      <c r="H249" s="161"/>
      <c r="I249" s="56"/>
      <c r="J249" s="13" t="str">
        <f t="shared" si="65"/>
        <v/>
      </c>
      <c r="K249" s="56"/>
      <c r="S249" s="13" t="str">
        <f t="shared" si="66"/>
        <v/>
      </c>
      <c r="U249" s="13" t="str">
        <f t="shared" si="67"/>
        <v/>
      </c>
      <c r="V249" s="13" t="str">
        <f t="shared" si="62"/>
        <v/>
      </c>
      <c r="W249" s="13" t="str">
        <f t="shared" si="63"/>
        <v/>
      </c>
      <c r="X249" s="13" t="str">
        <f t="shared" si="64"/>
        <v/>
      </c>
      <c r="Y249" s="13" t="str">
        <f t="shared" si="68"/>
        <v/>
      </c>
      <c r="Z249" s="13" t="str">
        <f t="shared" si="69"/>
        <v/>
      </c>
      <c r="AA249" s="13" t="str">
        <f t="shared" si="70"/>
        <v/>
      </c>
      <c r="AC249" s="13" t="str">
        <f t="shared" si="71"/>
        <v/>
      </c>
      <c r="AD249" s="13" t="str">
        <f t="shared" si="72"/>
        <v/>
      </c>
      <c r="AE249" s="13" t="str">
        <f t="shared" si="73"/>
        <v/>
      </c>
      <c r="AF249" s="42" t="str">
        <f t="shared" si="80"/>
        <v/>
      </c>
      <c r="AH249" s="46" t="str">
        <f t="shared" si="74"/>
        <v/>
      </c>
      <c r="AI249" s="53" t="str">
        <f t="shared" si="75"/>
        <v/>
      </c>
      <c r="AJ249" s="49" t="str">
        <f t="shared" si="76"/>
        <v/>
      </c>
      <c r="AK249" s="49" t="str">
        <f t="shared" si="77"/>
        <v/>
      </c>
      <c r="AM249" s="13" t="str">
        <f>IF($AI249="", "", COUNTIF($AI$10:$AI$1210, "&gt;"&amp;$AI249)+1+COUNTIF($AI$10:$AI249, $AI249)-1)</f>
        <v/>
      </c>
      <c r="AO249" s="13" t="str">
        <f t="shared" si="78"/>
        <v/>
      </c>
      <c r="AQ249" s="42" t="str">
        <f t="shared" si="79"/>
        <v/>
      </c>
    </row>
    <row r="250" spans="1:43" x14ac:dyDescent="0.25">
      <c r="A250" s="56"/>
      <c r="B250" s="157"/>
      <c r="C250" s="87"/>
      <c r="D250" s="86"/>
      <c r="E250" s="158"/>
      <c r="F250" s="159"/>
      <c r="G250" s="160"/>
      <c r="H250" s="161"/>
      <c r="I250" s="56"/>
      <c r="J250" s="13" t="str">
        <f t="shared" si="65"/>
        <v/>
      </c>
      <c r="K250" s="56"/>
      <c r="S250" s="13" t="str">
        <f t="shared" si="66"/>
        <v/>
      </c>
      <c r="U250" s="13" t="str">
        <f t="shared" si="67"/>
        <v/>
      </c>
      <c r="V250" s="13" t="str">
        <f t="shared" si="62"/>
        <v/>
      </c>
      <c r="W250" s="13" t="str">
        <f t="shared" si="63"/>
        <v/>
      </c>
      <c r="X250" s="13" t="str">
        <f t="shared" si="64"/>
        <v/>
      </c>
      <c r="Y250" s="13" t="str">
        <f t="shared" si="68"/>
        <v/>
      </c>
      <c r="Z250" s="13" t="str">
        <f t="shared" si="69"/>
        <v/>
      </c>
      <c r="AA250" s="13" t="str">
        <f t="shared" si="70"/>
        <v/>
      </c>
      <c r="AC250" s="13" t="str">
        <f t="shared" si="71"/>
        <v/>
      </c>
      <c r="AD250" s="13" t="str">
        <f t="shared" si="72"/>
        <v/>
      </c>
      <c r="AE250" s="13" t="str">
        <f t="shared" si="73"/>
        <v/>
      </c>
      <c r="AF250" s="42" t="str">
        <f t="shared" si="80"/>
        <v/>
      </c>
      <c r="AH250" s="46" t="str">
        <f t="shared" si="74"/>
        <v/>
      </c>
      <c r="AI250" s="53" t="str">
        <f t="shared" si="75"/>
        <v/>
      </c>
      <c r="AJ250" s="49" t="str">
        <f t="shared" si="76"/>
        <v/>
      </c>
      <c r="AK250" s="49" t="str">
        <f t="shared" si="77"/>
        <v/>
      </c>
      <c r="AM250" s="13" t="str">
        <f>IF($AI250="", "", COUNTIF($AI$10:$AI$1210, "&gt;"&amp;$AI250)+1+COUNTIF($AI$10:$AI250, $AI250)-1)</f>
        <v/>
      </c>
      <c r="AO250" s="13" t="str">
        <f t="shared" si="78"/>
        <v/>
      </c>
      <c r="AQ250" s="42" t="str">
        <f t="shared" si="79"/>
        <v/>
      </c>
    </row>
    <row r="251" spans="1:43" x14ac:dyDescent="0.25">
      <c r="A251" s="56"/>
      <c r="B251" s="157"/>
      <c r="C251" s="87"/>
      <c r="D251" s="86"/>
      <c r="E251" s="158"/>
      <c r="F251" s="159"/>
      <c r="G251" s="160"/>
      <c r="H251" s="161"/>
      <c r="I251" s="56"/>
      <c r="J251" s="13" t="str">
        <f t="shared" si="65"/>
        <v/>
      </c>
      <c r="K251" s="56"/>
      <c r="S251" s="13" t="str">
        <f t="shared" si="66"/>
        <v/>
      </c>
      <c r="U251" s="13" t="str">
        <f t="shared" si="67"/>
        <v/>
      </c>
      <c r="V251" s="13" t="str">
        <f t="shared" si="62"/>
        <v/>
      </c>
      <c r="W251" s="13" t="str">
        <f t="shared" si="63"/>
        <v/>
      </c>
      <c r="X251" s="13" t="str">
        <f t="shared" si="64"/>
        <v/>
      </c>
      <c r="Y251" s="13" t="str">
        <f t="shared" si="68"/>
        <v/>
      </c>
      <c r="Z251" s="13" t="str">
        <f t="shared" si="69"/>
        <v/>
      </c>
      <c r="AA251" s="13" t="str">
        <f t="shared" si="70"/>
        <v/>
      </c>
      <c r="AC251" s="13" t="str">
        <f t="shared" si="71"/>
        <v/>
      </c>
      <c r="AD251" s="13" t="str">
        <f t="shared" si="72"/>
        <v/>
      </c>
      <c r="AE251" s="13" t="str">
        <f t="shared" si="73"/>
        <v/>
      </c>
      <c r="AF251" s="42" t="str">
        <f t="shared" si="80"/>
        <v/>
      </c>
      <c r="AH251" s="46" t="str">
        <f t="shared" si="74"/>
        <v/>
      </c>
      <c r="AI251" s="53" t="str">
        <f t="shared" si="75"/>
        <v/>
      </c>
      <c r="AJ251" s="49" t="str">
        <f t="shared" si="76"/>
        <v/>
      </c>
      <c r="AK251" s="49" t="str">
        <f t="shared" si="77"/>
        <v/>
      </c>
      <c r="AM251" s="13" t="str">
        <f>IF($AI251="", "", COUNTIF($AI$10:$AI$1210, "&gt;"&amp;$AI251)+1+COUNTIF($AI$10:$AI251, $AI251)-1)</f>
        <v/>
      </c>
      <c r="AO251" s="13" t="str">
        <f t="shared" si="78"/>
        <v/>
      </c>
      <c r="AQ251" s="42" t="str">
        <f t="shared" si="79"/>
        <v/>
      </c>
    </row>
    <row r="252" spans="1:43" x14ac:dyDescent="0.25">
      <c r="A252" s="56"/>
      <c r="B252" s="157"/>
      <c r="C252" s="87"/>
      <c r="D252" s="86"/>
      <c r="E252" s="158"/>
      <c r="F252" s="159"/>
      <c r="G252" s="160"/>
      <c r="H252" s="161"/>
      <c r="I252" s="56"/>
      <c r="J252" s="13" t="str">
        <f t="shared" si="65"/>
        <v/>
      </c>
      <c r="K252" s="56"/>
      <c r="S252" s="13" t="str">
        <f t="shared" si="66"/>
        <v/>
      </c>
      <c r="U252" s="13" t="str">
        <f t="shared" si="67"/>
        <v/>
      </c>
      <c r="V252" s="13" t="str">
        <f t="shared" si="62"/>
        <v/>
      </c>
      <c r="W252" s="13" t="str">
        <f t="shared" si="63"/>
        <v/>
      </c>
      <c r="X252" s="13" t="str">
        <f t="shared" si="64"/>
        <v/>
      </c>
      <c r="Y252" s="13" t="str">
        <f t="shared" si="68"/>
        <v/>
      </c>
      <c r="Z252" s="13" t="str">
        <f t="shared" si="69"/>
        <v/>
      </c>
      <c r="AA252" s="13" t="str">
        <f t="shared" si="70"/>
        <v/>
      </c>
      <c r="AC252" s="13" t="str">
        <f t="shared" si="71"/>
        <v/>
      </c>
      <c r="AD252" s="13" t="str">
        <f t="shared" si="72"/>
        <v/>
      </c>
      <c r="AE252" s="13" t="str">
        <f t="shared" si="73"/>
        <v/>
      </c>
      <c r="AF252" s="42" t="str">
        <f t="shared" si="80"/>
        <v/>
      </c>
      <c r="AH252" s="46" t="str">
        <f t="shared" si="74"/>
        <v/>
      </c>
      <c r="AI252" s="53" t="str">
        <f t="shared" si="75"/>
        <v/>
      </c>
      <c r="AJ252" s="49" t="str">
        <f t="shared" si="76"/>
        <v/>
      </c>
      <c r="AK252" s="49" t="str">
        <f t="shared" si="77"/>
        <v/>
      </c>
      <c r="AM252" s="13" t="str">
        <f>IF($AI252="", "", COUNTIF($AI$10:$AI$1210, "&gt;"&amp;$AI252)+1+COUNTIF($AI$10:$AI252, $AI252)-1)</f>
        <v/>
      </c>
      <c r="AO252" s="13" t="str">
        <f t="shared" si="78"/>
        <v/>
      </c>
      <c r="AQ252" s="42" t="str">
        <f t="shared" si="79"/>
        <v/>
      </c>
    </row>
    <row r="253" spans="1:43" x14ac:dyDescent="0.25">
      <c r="A253" s="56"/>
      <c r="B253" s="157"/>
      <c r="C253" s="87"/>
      <c r="D253" s="86"/>
      <c r="E253" s="158"/>
      <c r="F253" s="159"/>
      <c r="G253" s="160"/>
      <c r="H253" s="161"/>
      <c r="I253" s="56"/>
      <c r="J253" s="13" t="str">
        <f t="shared" si="65"/>
        <v/>
      </c>
      <c r="K253" s="56"/>
      <c r="S253" s="13" t="str">
        <f t="shared" si="66"/>
        <v/>
      </c>
      <c r="U253" s="13" t="str">
        <f t="shared" si="67"/>
        <v/>
      </c>
      <c r="V253" s="13" t="str">
        <f t="shared" si="62"/>
        <v/>
      </c>
      <c r="W253" s="13" t="str">
        <f t="shared" si="63"/>
        <v/>
      </c>
      <c r="X253" s="13" t="str">
        <f t="shared" si="64"/>
        <v/>
      </c>
      <c r="Y253" s="13" t="str">
        <f t="shared" si="68"/>
        <v/>
      </c>
      <c r="Z253" s="13" t="str">
        <f t="shared" si="69"/>
        <v/>
      </c>
      <c r="AA253" s="13" t="str">
        <f t="shared" si="70"/>
        <v/>
      </c>
      <c r="AC253" s="13" t="str">
        <f t="shared" si="71"/>
        <v/>
      </c>
      <c r="AD253" s="13" t="str">
        <f t="shared" si="72"/>
        <v/>
      </c>
      <c r="AE253" s="13" t="str">
        <f t="shared" si="73"/>
        <v/>
      </c>
      <c r="AF253" s="42" t="str">
        <f t="shared" si="80"/>
        <v/>
      </c>
      <c r="AH253" s="46" t="str">
        <f t="shared" si="74"/>
        <v/>
      </c>
      <c r="AI253" s="53" t="str">
        <f t="shared" si="75"/>
        <v/>
      </c>
      <c r="AJ253" s="49" t="str">
        <f t="shared" si="76"/>
        <v/>
      </c>
      <c r="AK253" s="49" t="str">
        <f t="shared" si="77"/>
        <v/>
      </c>
      <c r="AM253" s="13" t="str">
        <f>IF($AI253="", "", COUNTIF($AI$10:$AI$1210, "&gt;"&amp;$AI253)+1+COUNTIF($AI$10:$AI253, $AI253)-1)</f>
        <v/>
      </c>
      <c r="AO253" s="13" t="str">
        <f t="shared" si="78"/>
        <v/>
      </c>
      <c r="AQ253" s="42" t="str">
        <f t="shared" si="79"/>
        <v/>
      </c>
    </row>
    <row r="254" spans="1:43" x14ac:dyDescent="0.25">
      <c r="A254" s="56"/>
      <c r="B254" s="157"/>
      <c r="C254" s="87"/>
      <c r="D254" s="86"/>
      <c r="E254" s="158"/>
      <c r="F254" s="159"/>
      <c r="G254" s="160"/>
      <c r="H254" s="161"/>
      <c r="I254" s="56"/>
      <c r="J254" s="13" t="str">
        <f t="shared" si="65"/>
        <v/>
      </c>
      <c r="K254" s="56"/>
      <c r="S254" s="13" t="str">
        <f t="shared" si="66"/>
        <v/>
      </c>
      <c r="U254" s="13" t="str">
        <f t="shared" si="67"/>
        <v/>
      </c>
      <c r="V254" s="13" t="str">
        <f t="shared" si="62"/>
        <v/>
      </c>
      <c r="W254" s="13" t="str">
        <f t="shared" si="63"/>
        <v/>
      </c>
      <c r="X254" s="13" t="str">
        <f t="shared" si="64"/>
        <v/>
      </c>
      <c r="Y254" s="13" t="str">
        <f t="shared" si="68"/>
        <v/>
      </c>
      <c r="Z254" s="13" t="str">
        <f t="shared" si="69"/>
        <v/>
      </c>
      <c r="AA254" s="13" t="str">
        <f t="shared" si="70"/>
        <v/>
      </c>
      <c r="AC254" s="13" t="str">
        <f t="shared" si="71"/>
        <v/>
      </c>
      <c r="AD254" s="13" t="str">
        <f t="shared" si="72"/>
        <v/>
      </c>
      <c r="AE254" s="13" t="str">
        <f t="shared" si="73"/>
        <v/>
      </c>
      <c r="AF254" s="42" t="str">
        <f t="shared" si="80"/>
        <v/>
      </c>
      <c r="AH254" s="46" t="str">
        <f t="shared" si="74"/>
        <v/>
      </c>
      <c r="AI254" s="53" t="str">
        <f t="shared" si="75"/>
        <v/>
      </c>
      <c r="AJ254" s="49" t="str">
        <f t="shared" si="76"/>
        <v/>
      </c>
      <c r="AK254" s="49" t="str">
        <f t="shared" si="77"/>
        <v/>
      </c>
      <c r="AM254" s="13" t="str">
        <f>IF($AI254="", "", COUNTIF($AI$10:$AI$1210, "&gt;"&amp;$AI254)+1+COUNTIF($AI$10:$AI254, $AI254)-1)</f>
        <v/>
      </c>
      <c r="AO254" s="13" t="str">
        <f t="shared" si="78"/>
        <v/>
      </c>
      <c r="AQ254" s="42" t="str">
        <f t="shared" si="79"/>
        <v/>
      </c>
    </row>
    <row r="255" spans="1:43" x14ac:dyDescent="0.25">
      <c r="A255" s="56"/>
      <c r="B255" s="157"/>
      <c r="C255" s="87"/>
      <c r="D255" s="86"/>
      <c r="E255" s="158"/>
      <c r="F255" s="159"/>
      <c r="G255" s="160"/>
      <c r="H255" s="161"/>
      <c r="I255" s="56"/>
      <c r="J255" s="13" t="str">
        <f t="shared" si="65"/>
        <v/>
      </c>
      <c r="K255" s="56"/>
      <c r="S255" s="13" t="str">
        <f t="shared" si="66"/>
        <v/>
      </c>
      <c r="U255" s="13" t="str">
        <f t="shared" si="67"/>
        <v/>
      </c>
      <c r="V255" s="13" t="str">
        <f t="shared" si="62"/>
        <v/>
      </c>
      <c r="W255" s="13" t="str">
        <f t="shared" si="63"/>
        <v/>
      </c>
      <c r="X255" s="13" t="str">
        <f t="shared" si="64"/>
        <v/>
      </c>
      <c r="Y255" s="13" t="str">
        <f t="shared" si="68"/>
        <v/>
      </c>
      <c r="Z255" s="13" t="str">
        <f t="shared" si="69"/>
        <v/>
      </c>
      <c r="AA255" s="13" t="str">
        <f t="shared" si="70"/>
        <v/>
      </c>
      <c r="AC255" s="13" t="str">
        <f t="shared" si="71"/>
        <v/>
      </c>
      <c r="AD255" s="13" t="str">
        <f t="shared" si="72"/>
        <v/>
      </c>
      <c r="AE255" s="13" t="str">
        <f t="shared" si="73"/>
        <v/>
      </c>
      <c r="AF255" s="42" t="str">
        <f t="shared" si="80"/>
        <v/>
      </c>
      <c r="AH255" s="46" t="str">
        <f t="shared" si="74"/>
        <v/>
      </c>
      <c r="AI255" s="53" t="str">
        <f t="shared" si="75"/>
        <v/>
      </c>
      <c r="AJ255" s="49" t="str">
        <f t="shared" si="76"/>
        <v/>
      </c>
      <c r="AK255" s="49" t="str">
        <f t="shared" si="77"/>
        <v/>
      </c>
      <c r="AM255" s="13" t="str">
        <f>IF($AI255="", "", COUNTIF($AI$10:$AI$1210, "&gt;"&amp;$AI255)+1+COUNTIF($AI$10:$AI255, $AI255)-1)</f>
        <v/>
      </c>
      <c r="AO255" s="13" t="str">
        <f t="shared" si="78"/>
        <v/>
      </c>
      <c r="AQ255" s="42" t="str">
        <f t="shared" si="79"/>
        <v/>
      </c>
    </row>
    <row r="256" spans="1:43" x14ac:dyDescent="0.25">
      <c r="A256" s="56"/>
      <c r="B256" s="157"/>
      <c r="C256" s="87"/>
      <c r="D256" s="86"/>
      <c r="E256" s="158"/>
      <c r="F256" s="159"/>
      <c r="G256" s="160"/>
      <c r="H256" s="161"/>
      <c r="I256" s="56"/>
      <c r="J256" s="13" t="str">
        <f t="shared" si="65"/>
        <v/>
      </c>
      <c r="K256" s="56"/>
      <c r="S256" s="13" t="str">
        <f t="shared" si="66"/>
        <v/>
      </c>
      <c r="U256" s="13" t="str">
        <f t="shared" si="67"/>
        <v/>
      </c>
      <c r="V256" s="13" t="str">
        <f t="shared" si="62"/>
        <v/>
      </c>
      <c r="W256" s="13" t="str">
        <f t="shared" si="63"/>
        <v/>
      </c>
      <c r="X256" s="13" t="str">
        <f t="shared" si="64"/>
        <v/>
      </c>
      <c r="Y256" s="13" t="str">
        <f t="shared" si="68"/>
        <v/>
      </c>
      <c r="Z256" s="13" t="str">
        <f t="shared" si="69"/>
        <v/>
      </c>
      <c r="AA256" s="13" t="str">
        <f t="shared" si="70"/>
        <v/>
      </c>
      <c r="AC256" s="13" t="str">
        <f t="shared" si="71"/>
        <v/>
      </c>
      <c r="AD256" s="13" t="str">
        <f t="shared" si="72"/>
        <v/>
      </c>
      <c r="AE256" s="13" t="str">
        <f t="shared" si="73"/>
        <v/>
      </c>
      <c r="AF256" s="42" t="str">
        <f t="shared" si="80"/>
        <v/>
      </c>
      <c r="AH256" s="46" t="str">
        <f t="shared" si="74"/>
        <v/>
      </c>
      <c r="AI256" s="53" t="str">
        <f t="shared" si="75"/>
        <v/>
      </c>
      <c r="AJ256" s="49" t="str">
        <f t="shared" si="76"/>
        <v/>
      </c>
      <c r="AK256" s="49" t="str">
        <f t="shared" si="77"/>
        <v/>
      </c>
      <c r="AM256" s="13" t="str">
        <f>IF($AI256="", "", COUNTIF($AI$10:$AI$1210, "&gt;"&amp;$AI256)+1+COUNTIF($AI$10:$AI256, $AI256)-1)</f>
        <v/>
      </c>
      <c r="AO256" s="13" t="str">
        <f t="shared" si="78"/>
        <v/>
      </c>
      <c r="AQ256" s="42" t="str">
        <f t="shared" si="79"/>
        <v/>
      </c>
    </row>
    <row r="257" spans="1:43" x14ac:dyDescent="0.25">
      <c r="A257" s="56"/>
      <c r="B257" s="157"/>
      <c r="C257" s="87"/>
      <c r="D257" s="86"/>
      <c r="E257" s="158"/>
      <c r="F257" s="159"/>
      <c r="G257" s="160"/>
      <c r="H257" s="161"/>
      <c r="I257" s="56"/>
      <c r="J257" s="13" t="str">
        <f t="shared" si="65"/>
        <v/>
      </c>
      <c r="K257" s="56"/>
      <c r="S257" s="13" t="str">
        <f t="shared" si="66"/>
        <v/>
      </c>
      <c r="U257" s="13" t="str">
        <f t="shared" si="67"/>
        <v/>
      </c>
      <c r="V257" s="13" t="str">
        <f t="shared" si="62"/>
        <v/>
      </c>
      <c r="W257" s="13" t="str">
        <f t="shared" si="63"/>
        <v/>
      </c>
      <c r="X257" s="13" t="str">
        <f t="shared" si="64"/>
        <v/>
      </c>
      <c r="Y257" s="13" t="str">
        <f t="shared" si="68"/>
        <v/>
      </c>
      <c r="Z257" s="13" t="str">
        <f t="shared" si="69"/>
        <v/>
      </c>
      <c r="AA257" s="13" t="str">
        <f t="shared" si="70"/>
        <v/>
      </c>
      <c r="AC257" s="13" t="str">
        <f t="shared" si="71"/>
        <v/>
      </c>
      <c r="AD257" s="13" t="str">
        <f t="shared" si="72"/>
        <v/>
      </c>
      <c r="AE257" s="13" t="str">
        <f t="shared" si="73"/>
        <v/>
      </c>
      <c r="AF257" s="42" t="str">
        <f t="shared" si="80"/>
        <v/>
      </c>
      <c r="AH257" s="46" t="str">
        <f t="shared" si="74"/>
        <v/>
      </c>
      <c r="AI257" s="53" t="str">
        <f t="shared" si="75"/>
        <v/>
      </c>
      <c r="AJ257" s="49" t="str">
        <f t="shared" si="76"/>
        <v/>
      </c>
      <c r="AK257" s="49" t="str">
        <f t="shared" si="77"/>
        <v/>
      </c>
      <c r="AM257" s="13" t="str">
        <f>IF($AI257="", "", COUNTIF($AI$10:$AI$1210, "&gt;"&amp;$AI257)+1+COUNTIF($AI$10:$AI257, $AI257)-1)</f>
        <v/>
      </c>
      <c r="AO257" s="13" t="str">
        <f t="shared" si="78"/>
        <v/>
      </c>
      <c r="AQ257" s="42" t="str">
        <f t="shared" si="79"/>
        <v/>
      </c>
    </row>
    <row r="258" spans="1:43" x14ac:dyDescent="0.25">
      <c r="A258" s="56"/>
      <c r="B258" s="157"/>
      <c r="C258" s="87"/>
      <c r="D258" s="86"/>
      <c r="E258" s="158"/>
      <c r="F258" s="159"/>
      <c r="G258" s="160"/>
      <c r="H258" s="161"/>
      <c r="I258" s="56"/>
      <c r="J258" s="13" t="str">
        <f t="shared" si="65"/>
        <v/>
      </c>
      <c r="K258" s="56"/>
      <c r="S258" s="13" t="str">
        <f t="shared" si="66"/>
        <v/>
      </c>
      <c r="U258" s="13" t="str">
        <f t="shared" si="67"/>
        <v/>
      </c>
      <c r="V258" s="13" t="str">
        <f t="shared" si="62"/>
        <v/>
      </c>
      <c r="W258" s="13" t="str">
        <f t="shared" si="63"/>
        <v/>
      </c>
      <c r="X258" s="13" t="str">
        <f t="shared" si="64"/>
        <v/>
      </c>
      <c r="Y258" s="13" t="str">
        <f t="shared" si="68"/>
        <v/>
      </c>
      <c r="Z258" s="13" t="str">
        <f t="shared" si="69"/>
        <v/>
      </c>
      <c r="AA258" s="13" t="str">
        <f t="shared" si="70"/>
        <v/>
      </c>
      <c r="AC258" s="13" t="str">
        <f t="shared" si="71"/>
        <v/>
      </c>
      <c r="AD258" s="13" t="str">
        <f t="shared" si="72"/>
        <v/>
      </c>
      <c r="AE258" s="13" t="str">
        <f t="shared" si="73"/>
        <v/>
      </c>
      <c r="AF258" s="42" t="str">
        <f t="shared" si="80"/>
        <v/>
      </c>
      <c r="AH258" s="46" t="str">
        <f t="shared" si="74"/>
        <v/>
      </c>
      <c r="AI258" s="53" t="str">
        <f t="shared" si="75"/>
        <v/>
      </c>
      <c r="AJ258" s="49" t="str">
        <f t="shared" si="76"/>
        <v/>
      </c>
      <c r="AK258" s="49" t="str">
        <f t="shared" si="77"/>
        <v/>
      </c>
      <c r="AM258" s="13" t="str">
        <f>IF($AI258="", "", COUNTIF($AI$10:$AI$1210, "&gt;"&amp;$AI258)+1+COUNTIF($AI$10:$AI258, $AI258)-1)</f>
        <v/>
      </c>
      <c r="AO258" s="13" t="str">
        <f t="shared" si="78"/>
        <v/>
      </c>
      <c r="AQ258" s="42" t="str">
        <f t="shared" si="79"/>
        <v/>
      </c>
    </row>
    <row r="259" spans="1:43" x14ac:dyDescent="0.25">
      <c r="A259" s="56"/>
      <c r="B259" s="157"/>
      <c r="C259" s="87"/>
      <c r="D259" s="86"/>
      <c r="E259" s="158"/>
      <c r="F259" s="159"/>
      <c r="G259" s="160"/>
      <c r="H259" s="161"/>
      <c r="I259" s="56"/>
      <c r="J259" s="13" t="str">
        <f t="shared" si="65"/>
        <v/>
      </c>
      <c r="K259" s="56"/>
      <c r="S259" s="13" t="str">
        <f t="shared" si="66"/>
        <v/>
      </c>
      <c r="U259" s="13" t="str">
        <f t="shared" si="67"/>
        <v/>
      </c>
      <c r="V259" s="13" t="str">
        <f t="shared" si="62"/>
        <v/>
      </c>
      <c r="W259" s="13" t="str">
        <f t="shared" si="63"/>
        <v/>
      </c>
      <c r="X259" s="13" t="str">
        <f t="shared" si="64"/>
        <v/>
      </c>
      <c r="Y259" s="13" t="str">
        <f t="shared" si="68"/>
        <v/>
      </c>
      <c r="Z259" s="13" t="str">
        <f t="shared" si="69"/>
        <v/>
      </c>
      <c r="AA259" s="13" t="str">
        <f t="shared" si="70"/>
        <v/>
      </c>
      <c r="AC259" s="13" t="str">
        <f t="shared" si="71"/>
        <v/>
      </c>
      <c r="AD259" s="13" t="str">
        <f t="shared" si="72"/>
        <v/>
      </c>
      <c r="AE259" s="13" t="str">
        <f t="shared" si="73"/>
        <v/>
      </c>
      <c r="AF259" s="42" t="str">
        <f t="shared" si="80"/>
        <v/>
      </c>
      <c r="AH259" s="46" t="str">
        <f t="shared" si="74"/>
        <v/>
      </c>
      <c r="AI259" s="53" t="str">
        <f t="shared" si="75"/>
        <v/>
      </c>
      <c r="AJ259" s="49" t="str">
        <f t="shared" si="76"/>
        <v/>
      </c>
      <c r="AK259" s="49" t="str">
        <f t="shared" si="77"/>
        <v/>
      </c>
      <c r="AM259" s="13" t="str">
        <f>IF($AI259="", "", COUNTIF($AI$10:$AI$1210, "&gt;"&amp;$AI259)+1+COUNTIF($AI$10:$AI259, $AI259)-1)</f>
        <v/>
      </c>
      <c r="AO259" s="13" t="str">
        <f t="shared" si="78"/>
        <v/>
      </c>
      <c r="AQ259" s="42" t="str">
        <f t="shared" si="79"/>
        <v/>
      </c>
    </row>
    <row r="260" spans="1:43" x14ac:dyDescent="0.25">
      <c r="A260" s="56"/>
      <c r="B260" s="157"/>
      <c r="C260" s="87"/>
      <c r="D260" s="86"/>
      <c r="E260" s="158"/>
      <c r="F260" s="159"/>
      <c r="G260" s="160"/>
      <c r="H260" s="161"/>
      <c r="I260" s="56"/>
      <c r="J260" s="13" t="str">
        <f t="shared" si="65"/>
        <v/>
      </c>
      <c r="K260" s="56"/>
      <c r="S260" s="13" t="str">
        <f t="shared" si="66"/>
        <v/>
      </c>
      <c r="U260" s="13" t="str">
        <f t="shared" si="67"/>
        <v/>
      </c>
      <c r="V260" s="13" t="str">
        <f t="shared" si="62"/>
        <v/>
      </c>
      <c r="W260" s="13" t="str">
        <f t="shared" si="63"/>
        <v/>
      </c>
      <c r="X260" s="13" t="str">
        <f t="shared" si="64"/>
        <v/>
      </c>
      <c r="Y260" s="13" t="str">
        <f t="shared" si="68"/>
        <v/>
      </c>
      <c r="Z260" s="13" t="str">
        <f t="shared" si="69"/>
        <v/>
      </c>
      <c r="AA260" s="13" t="str">
        <f t="shared" si="70"/>
        <v/>
      </c>
      <c r="AC260" s="13" t="str">
        <f t="shared" si="71"/>
        <v/>
      </c>
      <c r="AD260" s="13" t="str">
        <f t="shared" si="72"/>
        <v/>
      </c>
      <c r="AE260" s="13" t="str">
        <f t="shared" si="73"/>
        <v/>
      </c>
      <c r="AF260" s="42" t="str">
        <f t="shared" si="80"/>
        <v/>
      </c>
      <c r="AH260" s="46" t="str">
        <f t="shared" si="74"/>
        <v/>
      </c>
      <c r="AI260" s="53" t="str">
        <f t="shared" si="75"/>
        <v/>
      </c>
      <c r="AJ260" s="49" t="str">
        <f t="shared" si="76"/>
        <v/>
      </c>
      <c r="AK260" s="49" t="str">
        <f t="shared" si="77"/>
        <v/>
      </c>
      <c r="AM260" s="13" t="str">
        <f>IF($AI260="", "", COUNTIF($AI$10:$AI$1210, "&gt;"&amp;$AI260)+1+COUNTIF($AI$10:$AI260, $AI260)-1)</f>
        <v/>
      </c>
      <c r="AO260" s="13" t="str">
        <f t="shared" si="78"/>
        <v/>
      </c>
      <c r="AQ260" s="42" t="str">
        <f t="shared" si="79"/>
        <v/>
      </c>
    </row>
    <row r="261" spans="1:43" x14ac:dyDescent="0.25">
      <c r="A261" s="56"/>
      <c r="B261" s="157"/>
      <c r="C261" s="87"/>
      <c r="D261" s="86"/>
      <c r="E261" s="158"/>
      <c r="F261" s="159"/>
      <c r="G261" s="160"/>
      <c r="H261" s="161"/>
      <c r="I261" s="56"/>
      <c r="J261" s="13" t="str">
        <f t="shared" si="65"/>
        <v/>
      </c>
      <c r="K261" s="56"/>
      <c r="S261" s="13" t="str">
        <f t="shared" si="66"/>
        <v/>
      </c>
      <c r="U261" s="13" t="str">
        <f t="shared" si="67"/>
        <v/>
      </c>
      <c r="V261" s="13" t="str">
        <f t="shared" si="62"/>
        <v/>
      </c>
      <c r="W261" s="13" t="str">
        <f t="shared" si="63"/>
        <v/>
      </c>
      <c r="X261" s="13" t="str">
        <f t="shared" si="64"/>
        <v/>
      </c>
      <c r="Y261" s="13" t="str">
        <f t="shared" si="68"/>
        <v/>
      </c>
      <c r="Z261" s="13" t="str">
        <f t="shared" si="69"/>
        <v/>
      </c>
      <c r="AA261" s="13" t="str">
        <f t="shared" si="70"/>
        <v/>
      </c>
      <c r="AC261" s="13" t="str">
        <f t="shared" si="71"/>
        <v/>
      </c>
      <c r="AD261" s="13" t="str">
        <f t="shared" si="72"/>
        <v/>
      </c>
      <c r="AE261" s="13" t="str">
        <f t="shared" si="73"/>
        <v/>
      </c>
      <c r="AF261" s="42" t="str">
        <f t="shared" si="80"/>
        <v/>
      </c>
      <c r="AH261" s="46" t="str">
        <f t="shared" si="74"/>
        <v/>
      </c>
      <c r="AI261" s="53" t="str">
        <f t="shared" si="75"/>
        <v/>
      </c>
      <c r="AJ261" s="49" t="str">
        <f t="shared" si="76"/>
        <v/>
      </c>
      <c r="AK261" s="49" t="str">
        <f t="shared" si="77"/>
        <v/>
      </c>
      <c r="AM261" s="13" t="str">
        <f>IF($AI261="", "", COUNTIF($AI$10:$AI$1210, "&gt;"&amp;$AI261)+1+COUNTIF($AI$10:$AI261, $AI261)-1)</f>
        <v/>
      </c>
      <c r="AO261" s="13" t="str">
        <f t="shared" si="78"/>
        <v/>
      </c>
      <c r="AQ261" s="42" t="str">
        <f t="shared" si="79"/>
        <v/>
      </c>
    </row>
    <row r="262" spans="1:43" x14ac:dyDescent="0.25">
      <c r="A262" s="56"/>
      <c r="B262" s="157"/>
      <c r="C262" s="87"/>
      <c r="D262" s="86"/>
      <c r="E262" s="158"/>
      <c r="F262" s="159"/>
      <c r="G262" s="160"/>
      <c r="H262" s="161"/>
      <c r="I262" s="56"/>
      <c r="J262" s="13" t="str">
        <f t="shared" si="65"/>
        <v/>
      </c>
      <c r="K262" s="56"/>
      <c r="S262" s="13" t="str">
        <f t="shared" si="66"/>
        <v/>
      </c>
      <c r="U262" s="13" t="str">
        <f t="shared" si="67"/>
        <v/>
      </c>
      <c r="V262" s="13" t="str">
        <f t="shared" si="62"/>
        <v/>
      </c>
      <c r="W262" s="13" t="str">
        <f t="shared" si="63"/>
        <v/>
      </c>
      <c r="X262" s="13" t="str">
        <f t="shared" si="64"/>
        <v/>
      </c>
      <c r="Y262" s="13" t="str">
        <f t="shared" si="68"/>
        <v/>
      </c>
      <c r="Z262" s="13" t="str">
        <f t="shared" si="69"/>
        <v/>
      </c>
      <c r="AA262" s="13" t="str">
        <f t="shared" si="70"/>
        <v/>
      </c>
      <c r="AC262" s="13" t="str">
        <f t="shared" si="71"/>
        <v/>
      </c>
      <c r="AD262" s="13" t="str">
        <f t="shared" si="72"/>
        <v/>
      </c>
      <c r="AE262" s="13" t="str">
        <f t="shared" si="73"/>
        <v/>
      </c>
      <c r="AF262" s="42" t="str">
        <f t="shared" si="80"/>
        <v/>
      </c>
      <c r="AH262" s="46" t="str">
        <f t="shared" si="74"/>
        <v/>
      </c>
      <c r="AI262" s="53" t="str">
        <f t="shared" si="75"/>
        <v/>
      </c>
      <c r="AJ262" s="49" t="str">
        <f t="shared" si="76"/>
        <v/>
      </c>
      <c r="AK262" s="49" t="str">
        <f t="shared" si="77"/>
        <v/>
      </c>
      <c r="AM262" s="13" t="str">
        <f>IF($AI262="", "", COUNTIF($AI$10:$AI$1210, "&gt;"&amp;$AI262)+1+COUNTIF($AI$10:$AI262, $AI262)-1)</f>
        <v/>
      </c>
      <c r="AO262" s="13" t="str">
        <f t="shared" si="78"/>
        <v/>
      </c>
      <c r="AQ262" s="42" t="str">
        <f t="shared" si="79"/>
        <v/>
      </c>
    </row>
    <row r="263" spans="1:43" x14ac:dyDescent="0.25">
      <c r="A263" s="56"/>
      <c r="B263" s="157"/>
      <c r="C263" s="87"/>
      <c r="D263" s="86"/>
      <c r="E263" s="158"/>
      <c r="F263" s="159"/>
      <c r="G263" s="160"/>
      <c r="H263" s="161"/>
      <c r="I263" s="56"/>
      <c r="J263" s="13" t="str">
        <f t="shared" si="65"/>
        <v/>
      </c>
      <c r="K263" s="56"/>
      <c r="S263" s="13" t="str">
        <f t="shared" si="66"/>
        <v/>
      </c>
      <c r="U263" s="13" t="str">
        <f t="shared" si="67"/>
        <v/>
      </c>
      <c r="V263" s="13" t="str">
        <f t="shared" si="62"/>
        <v/>
      </c>
      <c r="W263" s="13" t="str">
        <f t="shared" si="63"/>
        <v/>
      </c>
      <c r="X263" s="13" t="str">
        <f t="shared" si="64"/>
        <v/>
      </c>
      <c r="Y263" s="13" t="str">
        <f t="shared" si="68"/>
        <v/>
      </c>
      <c r="Z263" s="13" t="str">
        <f t="shared" si="69"/>
        <v/>
      </c>
      <c r="AA263" s="13" t="str">
        <f t="shared" si="70"/>
        <v/>
      </c>
      <c r="AC263" s="13" t="str">
        <f t="shared" si="71"/>
        <v/>
      </c>
      <c r="AD263" s="13" t="str">
        <f t="shared" si="72"/>
        <v/>
      </c>
      <c r="AE263" s="13" t="str">
        <f t="shared" si="73"/>
        <v/>
      </c>
      <c r="AF263" s="42" t="str">
        <f t="shared" si="80"/>
        <v/>
      </c>
      <c r="AH263" s="46" t="str">
        <f t="shared" si="74"/>
        <v/>
      </c>
      <c r="AI263" s="53" t="str">
        <f t="shared" si="75"/>
        <v/>
      </c>
      <c r="AJ263" s="49" t="str">
        <f t="shared" si="76"/>
        <v/>
      </c>
      <c r="AK263" s="49" t="str">
        <f t="shared" si="77"/>
        <v/>
      </c>
      <c r="AM263" s="13" t="str">
        <f>IF($AI263="", "", COUNTIF($AI$10:$AI$1210, "&gt;"&amp;$AI263)+1+COUNTIF($AI$10:$AI263, $AI263)-1)</f>
        <v/>
      </c>
      <c r="AO263" s="13" t="str">
        <f t="shared" si="78"/>
        <v/>
      </c>
      <c r="AQ263" s="42" t="str">
        <f t="shared" si="79"/>
        <v/>
      </c>
    </row>
    <row r="264" spans="1:43" x14ac:dyDescent="0.25">
      <c r="A264" s="56"/>
      <c r="B264" s="157"/>
      <c r="C264" s="87"/>
      <c r="D264" s="86"/>
      <c r="E264" s="158"/>
      <c r="F264" s="159"/>
      <c r="G264" s="160"/>
      <c r="H264" s="161"/>
      <c r="I264" s="56"/>
      <c r="J264" s="13" t="str">
        <f t="shared" si="65"/>
        <v/>
      </c>
      <c r="K264" s="56"/>
      <c r="S264" s="13" t="str">
        <f t="shared" si="66"/>
        <v/>
      </c>
      <c r="U264" s="13" t="str">
        <f t="shared" si="67"/>
        <v/>
      </c>
      <c r="V264" s="13" t="str">
        <f t="shared" si="62"/>
        <v/>
      </c>
      <c r="W264" s="13" t="str">
        <f t="shared" si="63"/>
        <v/>
      </c>
      <c r="X264" s="13" t="str">
        <f t="shared" si="64"/>
        <v/>
      </c>
      <c r="Y264" s="13" t="str">
        <f t="shared" si="68"/>
        <v/>
      </c>
      <c r="Z264" s="13" t="str">
        <f t="shared" si="69"/>
        <v/>
      </c>
      <c r="AA264" s="13" t="str">
        <f t="shared" si="70"/>
        <v/>
      </c>
      <c r="AC264" s="13" t="str">
        <f t="shared" si="71"/>
        <v/>
      </c>
      <c r="AD264" s="13" t="str">
        <f t="shared" si="72"/>
        <v/>
      </c>
      <c r="AE264" s="13" t="str">
        <f t="shared" si="73"/>
        <v/>
      </c>
      <c r="AF264" s="42" t="str">
        <f t="shared" si="80"/>
        <v/>
      </c>
      <c r="AH264" s="46" t="str">
        <f t="shared" si="74"/>
        <v/>
      </c>
      <c r="AI264" s="53" t="str">
        <f t="shared" si="75"/>
        <v/>
      </c>
      <c r="AJ264" s="49" t="str">
        <f t="shared" si="76"/>
        <v/>
      </c>
      <c r="AK264" s="49" t="str">
        <f t="shared" si="77"/>
        <v/>
      </c>
      <c r="AM264" s="13" t="str">
        <f>IF($AI264="", "", COUNTIF($AI$10:$AI$1210, "&gt;"&amp;$AI264)+1+COUNTIF($AI$10:$AI264, $AI264)-1)</f>
        <v/>
      </c>
      <c r="AO264" s="13" t="str">
        <f t="shared" si="78"/>
        <v/>
      </c>
      <c r="AQ264" s="42" t="str">
        <f t="shared" si="79"/>
        <v/>
      </c>
    </row>
    <row r="265" spans="1:43" x14ac:dyDescent="0.25">
      <c r="A265" s="56"/>
      <c r="B265" s="157"/>
      <c r="C265" s="87"/>
      <c r="D265" s="86"/>
      <c r="E265" s="158"/>
      <c r="F265" s="159"/>
      <c r="G265" s="160"/>
      <c r="H265" s="161"/>
      <c r="I265" s="56"/>
      <c r="J265" s="13" t="str">
        <f t="shared" si="65"/>
        <v/>
      </c>
      <c r="K265" s="56"/>
      <c r="S265" s="13" t="str">
        <f t="shared" si="66"/>
        <v/>
      </c>
      <c r="U265" s="13" t="str">
        <f t="shared" si="67"/>
        <v/>
      </c>
      <c r="V265" s="13" t="str">
        <f t="shared" si="62"/>
        <v/>
      </c>
      <c r="W265" s="13" t="str">
        <f t="shared" si="63"/>
        <v/>
      </c>
      <c r="X265" s="13" t="str">
        <f t="shared" si="64"/>
        <v/>
      </c>
      <c r="Y265" s="13" t="str">
        <f t="shared" si="68"/>
        <v/>
      </c>
      <c r="Z265" s="13" t="str">
        <f t="shared" si="69"/>
        <v/>
      </c>
      <c r="AA265" s="13" t="str">
        <f t="shared" si="70"/>
        <v/>
      </c>
      <c r="AC265" s="13" t="str">
        <f t="shared" si="71"/>
        <v/>
      </c>
      <c r="AD265" s="13" t="str">
        <f t="shared" si="72"/>
        <v/>
      </c>
      <c r="AE265" s="13" t="str">
        <f t="shared" si="73"/>
        <v/>
      </c>
      <c r="AF265" s="42" t="str">
        <f t="shared" si="80"/>
        <v/>
      </c>
      <c r="AH265" s="46" t="str">
        <f t="shared" si="74"/>
        <v/>
      </c>
      <c r="AI265" s="53" t="str">
        <f t="shared" si="75"/>
        <v/>
      </c>
      <c r="AJ265" s="49" t="str">
        <f t="shared" si="76"/>
        <v/>
      </c>
      <c r="AK265" s="49" t="str">
        <f t="shared" si="77"/>
        <v/>
      </c>
      <c r="AM265" s="13" t="str">
        <f>IF($AI265="", "", COUNTIF($AI$10:$AI$1210, "&gt;"&amp;$AI265)+1+COUNTIF($AI$10:$AI265, $AI265)-1)</f>
        <v/>
      </c>
      <c r="AO265" s="13" t="str">
        <f t="shared" si="78"/>
        <v/>
      </c>
      <c r="AQ265" s="42" t="str">
        <f t="shared" si="79"/>
        <v/>
      </c>
    </row>
    <row r="266" spans="1:43" x14ac:dyDescent="0.25">
      <c r="A266" s="56"/>
      <c r="B266" s="157"/>
      <c r="C266" s="87"/>
      <c r="D266" s="86"/>
      <c r="E266" s="158"/>
      <c r="F266" s="159"/>
      <c r="G266" s="160"/>
      <c r="H266" s="161"/>
      <c r="I266" s="56"/>
      <c r="J266" s="13" t="str">
        <f t="shared" si="65"/>
        <v/>
      </c>
      <c r="K266" s="56"/>
      <c r="S266" s="13" t="str">
        <f t="shared" si="66"/>
        <v/>
      </c>
      <c r="U266" s="13" t="str">
        <f t="shared" si="67"/>
        <v/>
      </c>
      <c r="V266" s="13" t="str">
        <f t="shared" ref="V266:V329" si="81">IF($S266="", "", IF(AND(V$5="X", C266=""), $S$6, IF(AND(NOT(C266=""), COUNTIF(O$11:O$18, C266)=0), $S$7, "")))</f>
        <v/>
      </c>
      <c r="W266" s="13" t="str">
        <f t="shared" ref="W266:W329" si="82">IF($S266="", "", IF(AND(W$5="X", D266=""), $S$6, IF(AND(NOT(D266=""), COUNTIF(P$11:P$11, D266)=0), $S$7, "")))</f>
        <v/>
      </c>
      <c r="X266" s="13" t="str">
        <f t="shared" ref="X266:X329" si="83">IF($S266="", "", IF(AND(X$5="X", E266=""), $S$6, IF(AND(NOT(E266=""), COUNTIF(Q$11:Q$11, E266)=0), $S$7, "")))</f>
        <v/>
      </c>
      <c r="Y266" s="13" t="str">
        <f t="shared" si="68"/>
        <v/>
      </c>
      <c r="Z266" s="13" t="str">
        <f t="shared" si="69"/>
        <v/>
      </c>
      <c r="AA266" s="13" t="str">
        <f t="shared" si="70"/>
        <v/>
      </c>
      <c r="AC266" s="13" t="str">
        <f t="shared" si="71"/>
        <v/>
      </c>
      <c r="AD266" s="13" t="str">
        <f t="shared" si="72"/>
        <v/>
      </c>
      <c r="AE266" s="13" t="str">
        <f t="shared" si="73"/>
        <v/>
      </c>
      <c r="AF266" s="42" t="str">
        <f t="shared" si="80"/>
        <v/>
      </c>
      <c r="AH266" s="46" t="str">
        <f t="shared" si="74"/>
        <v/>
      </c>
      <c r="AI266" s="53" t="str">
        <f t="shared" si="75"/>
        <v/>
      </c>
      <c r="AJ266" s="49" t="str">
        <f t="shared" si="76"/>
        <v/>
      </c>
      <c r="AK266" s="49" t="str">
        <f t="shared" si="77"/>
        <v/>
      </c>
      <c r="AM266" s="13" t="str">
        <f>IF($AI266="", "", COUNTIF($AI$10:$AI$1210, "&gt;"&amp;$AI266)+1+COUNTIF($AI$10:$AI266, $AI266)-1)</f>
        <v/>
      </c>
      <c r="AO266" s="13" t="str">
        <f t="shared" si="78"/>
        <v/>
      </c>
      <c r="AQ266" s="42" t="str">
        <f t="shared" si="79"/>
        <v/>
      </c>
    </row>
    <row r="267" spans="1:43" x14ac:dyDescent="0.25">
      <c r="A267" s="56"/>
      <c r="B267" s="157"/>
      <c r="C267" s="87"/>
      <c r="D267" s="86"/>
      <c r="E267" s="158"/>
      <c r="F267" s="159"/>
      <c r="G267" s="160"/>
      <c r="H267" s="161"/>
      <c r="I267" s="56"/>
      <c r="J267" s="13" t="str">
        <f t="shared" ref="J267:J330" si="84">IF($S267="", "", IF($AI267="", $N$3, IF($AI267=$AI$5, $AK$4, IF($AI267&lt;$AI$5, $AK$3, IF($AI267&gt;$AI$5, $AK$2, $N$3)))))</f>
        <v/>
      </c>
      <c r="K267" s="56"/>
      <c r="S267" s="13" t="str">
        <f t="shared" ref="S267:S330" si="85">IF(COUNTIF($B267:$H267, "")=7, "", "X")</f>
        <v/>
      </c>
      <c r="U267" s="13" t="str">
        <f t="shared" ref="U267:U330" si="86">IF($S267="", "", IF(AND(U$5="X", B267=""), $S$6, IFERROR(IF(AND(NOT(B267=""), OR(ISNUMBER(B267)=FALSE, B267&lt;$P$2, B267&gt;$P$3, B267&lt;B266)), $S$7, ""), $S$7)))</f>
        <v/>
      </c>
      <c r="V267" s="13" t="str">
        <f t="shared" si="81"/>
        <v/>
      </c>
      <c r="W267" s="13" t="str">
        <f t="shared" si="82"/>
        <v/>
      </c>
      <c r="X267" s="13" t="str">
        <f t="shared" si="83"/>
        <v/>
      </c>
      <c r="Y267" s="13" t="str">
        <f t="shared" ref="Y267:Y330" si="87">IF($S267="", "", IF(AND(Y$5="X", F267=""), $S$6, IFERROR(IF(AND(NOT(F267=""), OR(ISNUMBER(F267)=FALSE, F267&lt;$Q$2, AND(NOT($Q$3=""), F267&gt;$Q$3), F267&lt;F266)), $S$7, ""), $S$7)))</f>
        <v/>
      </c>
      <c r="Z267" s="13" t="str">
        <f t="shared" ref="Z267:Z330" si="88">IF($S267="", "", IF(AND(Z$5="X", G267=""), $S$6, IF(AND(NOT(G267=""), ISNUMBER(G267)=FALSE), $S$7, "")))</f>
        <v/>
      </c>
      <c r="AA267" s="13" t="str">
        <f t="shared" ref="AA267:AA330" si="89">IF($S267="", "", IF(AND(AA$5="X", H267=""), $S$6, IF(AND(NOT(H267=""), ISNUMBER(H267)=FALSE), $S$7, "")))</f>
        <v/>
      </c>
      <c r="AC267" s="13" t="str">
        <f t="shared" ref="AC267:AC330" si="90">IF(OR(COUNTIF($F267:$H267, "")=3, COUNTIF($Y267:$AA267, "")&lt;3), "", "X")</f>
        <v/>
      </c>
      <c r="AD267" s="13" t="str">
        <f t="shared" ref="AD267:AD330" si="91">IF(AND(AC267="X", AC268=""), "X", "")</f>
        <v/>
      </c>
      <c r="AE267" s="13" t="str">
        <f t="shared" ref="AE267:AE330" si="92">IF($S267="", "", IF(OR($AC267="", $AD267="X", $E267=$Q$11, $E268=$Q$11), "X", ""))</f>
        <v/>
      </c>
      <c r="AF267" s="42" t="str">
        <f t="shared" si="80"/>
        <v/>
      </c>
      <c r="AH267" s="46" t="str">
        <f t="shared" ref="AH267:AH330" si="93">IF(OR($F267="", $F268=""), "", $F268-$F267)</f>
        <v/>
      </c>
      <c r="AI267" s="53" t="str">
        <f t="shared" ref="AI267:AI330" si="94">IF($AE267="X", "", IFERROR(ROUND($AH267/$G268, 1), ""))</f>
        <v/>
      </c>
      <c r="AJ267" s="49" t="str">
        <f t="shared" ref="AJ267:AJ330" si="95">IF($AE267="X", "", IFERROR(ROUND($AK267/$AI267, 2), ""))</f>
        <v/>
      </c>
      <c r="AK267" s="49" t="str">
        <f t="shared" ref="AK267:AK330" si="96">IF(OR($G267="", $H267=""), "", IFERROR(ROUND($H267/$G267, 2), ""))</f>
        <v/>
      </c>
      <c r="AM267" s="13" t="str">
        <f>IF($AI267="", "", COUNTIF($AI$10:$AI$1210, "&gt;"&amp;$AI267)+1+COUNTIF($AI$10:$AI267, $AI267)-1)</f>
        <v/>
      </c>
      <c r="AO267" s="13" t="str">
        <f t="shared" ref="AO267:AO330" si="97">IF($S267="", "", IF($D267="", $AO$6, $AO$7))</f>
        <v/>
      </c>
      <c r="AQ267" s="42" t="str">
        <f t="shared" ref="AQ267:AQ330" si="98">IF(OR($C267="", $AO267=""), "", CONCATENATE($C267, " - ", $AO267))</f>
        <v/>
      </c>
    </row>
    <row r="268" spans="1:43" x14ac:dyDescent="0.25">
      <c r="A268" s="56"/>
      <c r="B268" s="157"/>
      <c r="C268" s="87"/>
      <c r="D268" s="86"/>
      <c r="E268" s="158"/>
      <c r="F268" s="159"/>
      <c r="G268" s="160"/>
      <c r="H268" s="161"/>
      <c r="I268" s="56"/>
      <c r="J268" s="13" t="str">
        <f t="shared" si="84"/>
        <v/>
      </c>
      <c r="K268" s="56"/>
      <c r="S268" s="13" t="str">
        <f t="shared" si="85"/>
        <v/>
      </c>
      <c r="U268" s="13" t="str">
        <f t="shared" si="86"/>
        <v/>
      </c>
      <c r="V268" s="13" t="str">
        <f t="shared" si="81"/>
        <v/>
      </c>
      <c r="W268" s="13" t="str">
        <f t="shared" si="82"/>
        <v/>
      </c>
      <c r="X268" s="13" t="str">
        <f t="shared" si="83"/>
        <v/>
      </c>
      <c r="Y268" s="13" t="str">
        <f t="shared" si="87"/>
        <v/>
      </c>
      <c r="Z268" s="13" t="str">
        <f t="shared" si="88"/>
        <v/>
      </c>
      <c r="AA268" s="13" t="str">
        <f t="shared" si="89"/>
        <v/>
      </c>
      <c r="AC268" s="13" t="str">
        <f t="shared" si="90"/>
        <v/>
      </c>
      <c r="AD268" s="13" t="str">
        <f t="shared" si="91"/>
        <v/>
      </c>
      <c r="AE268" s="13" t="str">
        <f t="shared" si="92"/>
        <v/>
      </c>
      <c r="AF268" s="42" t="str">
        <f t="shared" si="80"/>
        <v/>
      </c>
      <c r="AH268" s="46" t="str">
        <f t="shared" si="93"/>
        <v/>
      </c>
      <c r="AI268" s="53" t="str">
        <f t="shared" si="94"/>
        <v/>
      </c>
      <c r="AJ268" s="49" t="str">
        <f t="shared" si="95"/>
        <v/>
      </c>
      <c r="AK268" s="49" t="str">
        <f t="shared" si="96"/>
        <v/>
      </c>
      <c r="AM268" s="13" t="str">
        <f>IF($AI268="", "", COUNTIF($AI$10:$AI$1210, "&gt;"&amp;$AI268)+1+COUNTIF($AI$10:$AI268, $AI268)-1)</f>
        <v/>
      </c>
      <c r="AO268" s="13" t="str">
        <f t="shared" si="97"/>
        <v/>
      </c>
      <c r="AQ268" s="42" t="str">
        <f t="shared" si="98"/>
        <v/>
      </c>
    </row>
    <row r="269" spans="1:43" x14ac:dyDescent="0.25">
      <c r="A269" s="56"/>
      <c r="B269" s="157"/>
      <c r="C269" s="87"/>
      <c r="D269" s="86"/>
      <c r="E269" s="158"/>
      <c r="F269" s="159"/>
      <c r="G269" s="160"/>
      <c r="H269" s="161"/>
      <c r="I269" s="56"/>
      <c r="J269" s="13" t="str">
        <f t="shared" si="84"/>
        <v/>
      </c>
      <c r="K269" s="56"/>
      <c r="S269" s="13" t="str">
        <f t="shared" si="85"/>
        <v/>
      </c>
      <c r="U269" s="13" t="str">
        <f t="shared" si="86"/>
        <v/>
      </c>
      <c r="V269" s="13" t="str">
        <f t="shared" si="81"/>
        <v/>
      </c>
      <c r="W269" s="13" t="str">
        <f t="shared" si="82"/>
        <v/>
      </c>
      <c r="X269" s="13" t="str">
        <f t="shared" si="83"/>
        <v/>
      </c>
      <c r="Y269" s="13" t="str">
        <f t="shared" si="87"/>
        <v/>
      </c>
      <c r="Z269" s="13" t="str">
        <f t="shared" si="88"/>
        <v/>
      </c>
      <c r="AA269" s="13" t="str">
        <f t="shared" si="89"/>
        <v/>
      </c>
      <c r="AC269" s="13" t="str">
        <f t="shared" si="90"/>
        <v/>
      </c>
      <c r="AD269" s="13" t="str">
        <f t="shared" si="91"/>
        <v/>
      </c>
      <c r="AE269" s="13" t="str">
        <f t="shared" si="92"/>
        <v/>
      </c>
      <c r="AF269" s="42" t="str">
        <f t="shared" si="80"/>
        <v/>
      </c>
      <c r="AH269" s="46" t="str">
        <f t="shared" si="93"/>
        <v/>
      </c>
      <c r="AI269" s="53" t="str">
        <f t="shared" si="94"/>
        <v/>
      </c>
      <c r="AJ269" s="49" t="str">
        <f t="shared" si="95"/>
        <v/>
      </c>
      <c r="AK269" s="49" t="str">
        <f t="shared" si="96"/>
        <v/>
      </c>
      <c r="AM269" s="13" t="str">
        <f>IF($AI269="", "", COUNTIF($AI$10:$AI$1210, "&gt;"&amp;$AI269)+1+COUNTIF($AI$10:$AI269, $AI269)-1)</f>
        <v/>
      </c>
      <c r="AO269" s="13" t="str">
        <f t="shared" si="97"/>
        <v/>
      </c>
      <c r="AQ269" s="42" t="str">
        <f t="shared" si="98"/>
        <v/>
      </c>
    </row>
    <row r="270" spans="1:43" x14ac:dyDescent="0.25">
      <c r="A270" s="56"/>
      <c r="B270" s="157"/>
      <c r="C270" s="87"/>
      <c r="D270" s="86"/>
      <c r="E270" s="158"/>
      <c r="F270" s="159"/>
      <c r="G270" s="160"/>
      <c r="H270" s="161"/>
      <c r="I270" s="56"/>
      <c r="J270" s="13" t="str">
        <f t="shared" si="84"/>
        <v/>
      </c>
      <c r="K270" s="56"/>
      <c r="S270" s="13" t="str">
        <f t="shared" si="85"/>
        <v/>
      </c>
      <c r="U270" s="13" t="str">
        <f t="shared" si="86"/>
        <v/>
      </c>
      <c r="V270" s="13" t="str">
        <f t="shared" si="81"/>
        <v/>
      </c>
      <c r="W270" s="13" t="str">
        <f t="shared" si="82"/>
        <v/>
      </c>
      <c r="X270" s="13" t="str">
        <f t="shared" si="83"/>
        <v/>
      </c>
      <c r="Y270" s="13" t="str">
        <f t="shared" si="87"/>
        <v/>
      </c>
      <c r="Z270" s="13" t="str">
        <f t="shared" si="88"/>
        <v/>
      </c>
      <c r="AA270" s="13" t="str">
        <f t="shared" si="89"/>
        <v/>
      </c>
      <c r="AC270" s="13" t="str">
        <f t="shared" si="90"/>
        <v/>
      </c>
      <c r="AD270" s="13" t="str">
        <f t="shared" si="91"/>
        <v/>
      </c>
      <c r="AE270" s="13" t="str">
        <f t="shared" si="92"/>
        <v/>
      </c>
      <c r="AF270" s="42" t="str">
        <f t="shared" si="80"/>
        <v/>
      </c>
      <c r="AH270" s="46" t="str">
        <f t="shared" si="93"/>
        <v/>
      </c>
      <c r="AI270" s="53" t="str">
        <f t="shared" si="94"/>
        <v/>
      </c>
      <c r="AJ270" s="49" t="str">
        <f t="shared" si="95"/>
        <v/>
      </c>
      <c r="AK270" s="49" t="str">
        <f t="shared" si="96"/>
        <v/>
      </c>
      <c r="AM270" s="13" t="str">
        <f>IF($AI270="", "", COUNTIF($AI$10:$AI$1210, "&gt;"&amp;$AI270)+1+COUNTIF($AI$10:$AI270, $AI270)-1)</f>
        <v/>
      </c>
      <c r="AO270" s="13" t="str">
        <f t="shared" si="97"/>
        <v/>
      </c>
      <c r="AQ270" s="42" t="str">
        <f t="shared" si="98"/>
        <v/>
      </c>
    </row>
    <row r="271" spans="1:43" x14ac:dyDescent="0.25">
      <c r="A271" s="56"/>
      <c r="B271" s="157"/>
      <c r="C271" s="87"/>
      <c r="D271" s="86"/>
      <c r="E271" s="158"/>
      <c r="F271" s="159"/>
      <c r="G271" s="160"/>
      <c r="H271" s="161"/>
      <c r="I271" s="56"/>
      <c r="J271" s="13" t="str">
        <f t="shared" si="84"/>
        <v/>
      </c>
      <c r="K271" s="56"/>
      <c r="S271" s="13" t="str">
        <f t="shared" si="85"/>
        <v/>
      </c>
      <c r="U271" s="13" t="str">
        <f t="shared" si="86"/>
        <v/>
      </c>
      <c r="V271" s="13" t="str">
        <f t="shared" si="81"/>
        <v/>
      </c>
      <c r="W271" s="13" t="str">
        <f t="shared" si="82"/>
        <v/>
      </c>
      <c r="X271" s="13" t="str">
        <f t="shared" si="83"/>
        <v/>
      </c>
      <c r="Y271" s="13" t="str">
        <f t="shared" si="87"/>
        <v/>
      </c>
      <c r="Z271" s="13" t="str">
        <f t="shared" si="88"/>
        <v/>
      </c>
      <c r="AA271" s="13" t="str">
        <f t="shared" si="89"/>
        <v/>
      </c>
      <c r="AC271" s="13" t="str">
        <f t="shared" si="90"/>
        <v/>
      </c>
      <c r="AD271" s="13" t="str">
        <f t="shared" si="91"/>
        <v/>
      </c>
      <c r="AE271" s="13" t="str">
        <f t="shared" si="92"/>
        <v/>
      </c>
      <c r="AF271" s="42" t="str">
        <f t="shared" si="80"/>
        <v/>
      </c>
      <c r="AH271" s="46" t="str">
        <f t="shared" si="93"/>
        <v/>
      </c>
      <c r="AI271" s="53" t="str">
        <f t="shared" si="94"/>
        <v/>
      </c>
      <c r="AJ271" s="49" t="str">
        <f t="shared" si="95"/>
        <v/>
      </c>
      <c r="AK271" s="49" t="str">
        <f t="shared" si="96"/>
        <v/>
      </c>
      <c r="AM271" s="13" t="str">
        <f>IF($AI271="", "", COUNTIF($AI$10:$AI$1210, "&gt;"&amp;$AI271)+1+COUNTIF($AI$10:$AI271, $AI271)-1)</f>
        <v/>
      </c>
      <c r="AO271" s="13" t="str">
        <f t="shared" si="97"/>
        <v/>
      </c>
      <c r="AQ271" s="42" t="str">
        <f t="shared" si="98"/>
        <v/>
      </c>
    </row>
    <row r="272" spans="1:43" x14ac:dyDescent="0.25">
      <c r="A272" s="56"/>
      <c r="B272" s="157"/>
      <c r="C272" s="87"/>
      <c r="D272" s="86"/>
      <c r="E272" s="158"/>
      <c r="F272" s="159"/>
      <c r="G272" s="160"/>
      <c r="H272" s="161"/>
      <c r="I272" s="56"/>
      <c r="J272" s="13" t="str">
        <f t="shared" si="84"/>
        <v/>
      </c>
      <c r="K272" s="56"/>
      <c r="S272" s="13" t="str">
        <f t="shared" si="85"/>
        <v/>
      </c>
      <c r="U272" s="13" t="str">
        <f t="shared" si="86"/>
        <v/>
      </c>
      <c r="V272" s="13" t="str">
        <f t="shared" si="81"/>
        <v/>
      </c>
      <c r="W272" s="13" t="str">
        <f t="shared" si="82"/>
        <v/>
      </c>
      <c r="X272" s="13" t="str">
        <f t="shared" si="83"/>
        <v/>
      </c>
      <c r="Y272" s="13" t="str">
        <f t="shared" si="87"/>
        <v/>
      </c>
      <c r="Z272" s="13" t="str">
        <f t="shared" si="88"/>
        <v/>
      </c>
      <c r="AA272" s="13" t="str">
        <f t="shared" si="89"/>
        <v/>
      </c>
      <c r="AC272" s="13" t="str">
        <f t="shared" si="90"/>
        <v/>
      </c>
      <c r="AD272" s="13" t="str">
        <f t="shared" si="91"/>
        <v/>
      </c>
      <c r="AE272" s="13" t="str">
        <f t="shared" si="92"/>
        <v/>
      </c>
      <c r="AF272" s="42" t="str">
        <f t="shared" ref="AF272:AF335" si="99">IF($AE272="", "", IF($AC272="", $AF$5, IF(AND($AD272="X", $E272=""), $AF$6, $AF$7)))</f>
        <v/>
      </c>
      <c r="AH272" s="46" t="str">
        <f t="shared" si="93"/>
        <v/>
      </c>
      <c r="AI272" s="53" t="str">
        <f t="shared" si="94"/>
        <v/>
      </c>
      <c r="AJ272" s="49" t="str">
        <f t="shared" si="95"/>
        <v/>
      </c>
      <c r="AK272" s="49" t="str">
        <f t="shared" si="96"/>
        <v/>
      </c>
      <c r="AM272" s="13" t="str">
        <f>IF($AI272="", "", COUNTIF($AI$10:$AI$1210, "&gt;"&amp;$AI272)+1+COUNTIF($AI$10:$AI272, $AI272)-1)</f>
        <v/>
      </c>
      <c r="AO272" s="13" t="str">
        <f t="shared" si="97"/>
        <v/>
      </c>
      <c r="AQ272" s="42" t="str">
        <f t="shared" si="98"/>
        <v/>
      </c>
    </row>
    <row r="273" spans="1:43" x14ac:dyDescent="0.25">
      <c r="A273" s="56"/>
      <c r="B273" s="157"/>
      <c r="C273" s="87"/>
      <c r="D273" s="86"/>
      <c r="E273" s="158"/>
      <c r="F273" s="159"/>
      <c r="G273" s="160"/>
      <c r="H273" s="161"/>
      <c r="I273" s="56"/>
      <c r="J273" s="13" t="str">
        <f t="shared" si="84"/>
        <v/>
      </c>
      <c r="K273" s="56"/>
      <c r="S273" s="13" t="str">
        <f t="shared" si="85"/>
        <v/>
      </c>
      <c r="U273" s="13" t="str">
        <f t="shared" si="86"/>
        <v/>
      </c>
      <c r="V273" s="13" t="str">
        <f t="shared" si="81"/>
        <v/>
      </c>
      <c r="W273" s="13" t="str">
        <f t="shared" si="82"/>
        <v/>
      </c>
      <c r="X273" s="13" t="str">
        <f t="shared" si="83"/>
        <v/>
      </c>
      <c r="Y273" s="13" t="str">
        <f t="shared" si="87"/>
        <v/>
      </c>
      <c r="Z273" s="13" t="str">
        <f t="shared" si="88"/>
        <v/>
      </c>
      <c r="AA273" s="13" t="str">
        <f t="shared" si="89"/>
        <v/>
      </c>
      <c r="AC273" s="13" t="str">
        <f t="shared" si="90"/>
        <v/>
      </c>
      <c r="AD273" s="13" t="str">
        <f t="shared" si="91"/>
        <v/>
      </c>
      <c r="AE273" s="13" t="str">
        <f t="shared" si="92"/>
        <v/>
      </c>
      <c r="AF273" s="42" t="str">
        <f t="shared" si="99"/>
        <v/>
      </c>
      <c r="AH273" s="46" t="str">
        <f t="shared" si="93"/>
        <v/>
      </c>
      <c r="AI273" s="53" t="str">
        <f t="shared" si="94"/>
        <v/>
      </c>
      <c r="AJ273" s="49" t="str">
        <f t="shared" si="95"/>
        <v/>
      </c>
      <c r="AK273" s="49" t="str">
        <f t="shared" si="96"/>
        <v/>
      </c>
      <c r="AM273" s="13" t="str">
        <f>IF($AI273="", "", COUNTIF($AI$10:$AI$1210, "&gt;"&amp;$AI273)+1+COUNTIF($AI$10:$AI273, $AI273)-1)</f>
        <v/>
      </c>
      <c r="AO273" s="13" t="str">
        <f t="shared" si="97"/>
        <v/>
      </c>
      <c r="AQ273" s="42" t="str">
        <f t="shared" si="98"/>
        <v/>
      </c>
    </row>
    <row r="274" spans="1:43" x14ac:dyDescent="0.25">
      <c r="A274" s="56"/>
      <c r="B274" s="157"/>
      <c r="C274" s="87"/>
      <c r="D274" s="86"/>
      <c r="E274" s="158"/>
      <c r="F274" s="159"/>
      <c r="G274" s="160"/>
      <c r="H274" s="161"/>
      <c r="I274" s="56"/>
      <c r="J274" s="13" t="str">
        <f t="shared" si="84"/>
        <v/>
      </c>
      <c r="K274" s="56"/>
      <c r="S274" s="13" t="str">
        <f t="shared" si="85"/>
        <v/>
      </c>
      <c r="U274" s="13" t="str">
        <f t="shared" si="86"/>
        <v/>
      </c>
      <c r="V274" s="13" t="str">
        <f t="shared" si="81"/>
        <v/>
      </c>
      <c r="W274" s="13" t="str">
        <f t="shared" si="82"/>
        <v/>
      </c>
      <c r="X274" s="13" t="str">
        <f t="shared" si="83"/>
        <v/>
      </c>
      <c r="Y274" s="13" t="str">
        <f t="shared" si="87"/>
        <v/>
      </c>
      <c r="Z274" s="13" t="str">
        <f t="shared" si="88"/>
        <v/>
      </c>
      <c r="AA274" s="13" t="str">
        <f t="shared" si="89"/>
        <v/>
      </c>
      <c r="AC274" s="13" t="str">
        <f t="shared" si="90"/>
        <v/>
      </c>
      <c r="AD274" s="13" t="str">
        <f t="shared" si="91"/>
        <v/>
      </c>
      <c r="AE274" s="13" t="str">
        <f t="shared" si="92"/>
        <v/>
      </c>
      <c r="AF274" s="42" t="str">
        <f t="shared" si="99"/>
        <v/>
      </c>
      <c r="AH274" s="46" t="str">
        <f t="shared" si="93"/>
        <v/>
      </c>
      <c r="AI274" s="53" t="str">
        <f t="shared" si="94"/>
        <v/>
      </c>
      <c r="AJ274" s="49" t="str">
        <f t="shared" si="95"/>
        <v/>
      </c>
      <c r="AK274" s="49" t="str">
        <f t="shared" si="96"/>
        <v/>
      </c>
      <c r="AM274" s="13" t="str">
        <f>IF($AI274="", "", COUNTIF($AI$10:$AI$1210, "&gt;"&amp;$AI274)+1+COUNTIF($AI$10:$AI274, $AI274)-1)</f>
        <v/>
      </c>
      <c r="AO274" s="13" t="str">
        <f t="shared" si="97"/>
        <v/>
      </c>
      <c r="AQ274" s="42" t="str">
        <f t="shared" si="98"/>
        <v/>
      </c>
    </row>
    <row r="275" spans="1:43" x14ac:dyDescent="0.25">
      <c r="A275" s="56"/>
      <c r="B275" s="157"/>
      <c r="C275" s="87"/>
      <c r="D275" s="86"/>
      <c r="E275" s="158"/>
      <c r="F275" s="159"/>
      <c r="G275" s="160"/>
      <c r="H275" s="161"/>
      <c r="I275" s="56"/>
      <c r="J275" s="13" t="str">
        <f t="shared" si="84"/>
        <v/>
      </c>
      <c r="K275" s="56"/>
      <c r="S275" s="13" t="str">
        <f t="shared" si="85"/>
        <v/>
      </c>
      <c r="U275" s="13" t="str">
        <f t="shared" si="86"/>
        <v/>
      </c>
      <c r="V275" s="13" t="str">
        <f t="shared" si="81"/>
        <v/>
      </c>
      <c r="W275" s="13" t="str">
        <f t="shared" si="82"/>
        <v/>
      </c>
      <c r="X275" s="13" t="str">
        <f t="shared" si="83"/>
        <v/>
      </c>
      <c r="Y275" s="13" t="str">
        <f t="shared" si="87"/>
        <v/>
      </c>
      <c r="Z275" s="13" t="str">
        <f t="shared" si="88"/>
        <v/>
      </c>
      <c r="AA275" s="13" t="str">
        <f t="shared" si="89"/>
        <v/>
      </c>
      <c r="AC275" s="13" t="str">
        <f t="shared" si="90"/>
        <v/>
      </c>
      <c r="AD275" s="13" t="str">
        <f t="shared" si="91"/>
        <v/>
      </c>
      <c r="AE275" s="13" t="str">
        <f t="shared" si="92"/>
        <v/>
      </c>
      <c r="AF275" s="42" t="str">
        <f t="shared" si="99"/>
        <v/>
      </c>
      <c r="AH275" s="46" t="str">
        <f t="shared" si="93"/>
        <v/>
      </c>
      <c r="AI275" s="53" t="str">
        <f t="shared" si="94"/>
        <v/>
      </c>
      <c r="AJ275" s="49" t="str">
        <f t="shared" si="95"/>
        <v/>
      </c>
      <c r="AK275" s="49" t="str">
        <f t="shared" si="96"/>
        <v/>
      </c>
      <c r="AM275" s="13" t="str">
        <f>IF($AI275="", "", COUNTIF($AI$10:$AI$1210, "&gt;"&amp;$AI275)+1+COUNTIF($AI$10:$AI275, $AI275)-1)</f>
        <v/>
      </c>
      <c r="AO275" s="13" t="str">
        <f t="shared" si="97"/>
        <v/>
      </c>
      <c r="AQ275" s="42" t="str">
        <f t="shared" si="98"/>
        <v/>
      </c>
    </row>
    <row r="276" spans="1:43" x14ac:dyDescent="0.25">
      <c r="A276" s="56"/>
      <c r="B276" s="157"/>
      <c r="C276" s="87"/>
      <c r="D276" s="86"/>
      <c r="E276" s="158"/>
      <c r="F276" s="159"/>
      <c r="G276" s="160"/>
      <c r="H276" s="161"/>
      <c r="I276" s="56"/>
      <c r="J276" s="13" t="str">
        <f t="shared" si="84"/>
        <v/>
      </c>
      <c r="K276" s="56"/>
      <c r="S276" s="13" t="str">
        <f t="shared" si="85"/>
        <v/>
      </c>
      <c r="U276" s="13" t="str">
        <f t="shared" si="86"/>
        <v/>
      </c>
      <c r="V276" s="13" t="str">
        <f t="shared" si="81"/>
        <v/>
      </c>
      <c r="W276" s="13" t="str">
        <f t="shared" si="82"/>
        <v/>
      </c>
      <c r="X276" s="13" t="str">
        <f t="shared" si="83"/>
        <v/>
      </c>
      <c r="Y276" s="13" t="str">
        <f t="shared" si="87"/>
        <v/>
      </c>
      <c r="Z276" s="13" t="str">
        <f t="shared" si="88"/>
        <v/>
      </c>
      <c r="AA276" s="13" t="str">
        <f t="shared" si="89"/>
        <v/>
      </c>
      <c r="AC276" s="13" t="str">
        <f t="shared" si="90"/>
        <v/>
      </c>
      <c r="AD276" s="13" t="str">
        <f t="shared" si="91"/>
        <v/>
      </c>
      <c r="AE276" s="13" t="str">
        <f t="shared" si="92"/>
        <v/>
      </c>
      <c r="AF276" s="42" t="str">
        <f t="shared" si="99"/>
        <v/>
      </c>
      <c r="AH276" s="46" t="str">
        <f t="shared" si="93"/>
        <v/>
      </c>
      <c r="AI276" s="53" t="str">
        <f t="shared" si="94"/>
        <v/>
      </c>
      <c r="AJ276" s="49" t="str">
        <f t="shared" si="95"/>
        <v/>
      </c>
      <c r="AK276" s="49" t="str">
        <f t="shared" si="96"/>
        <v/>
      </c>
      <c r="AM276" s="13" t="str">
        <f>IF($AI276="", "", COUNTIF($AI$10:$AI$1210, "&gt;"&amp;$AI276)+1+COUNTIF($AI$10:$AI276, $AI276)-1)</f>
        <v/>
      </c>
      <c r="AO276" s="13" t="str">
        <f t="shared" si="97"/>
        <v/>
      </c>
      <c r="AQ276" s="42" t="str">
        <f t="shared" si="98"/>
        <v/>
      </c>
    </row>
    <row r="277" spans="1:43" x14ac:dyDescent="0.25">
      <c r="A277" s="56"/>
      <c r="B277" s="157"/>
      <c r="C277" s="87"/>
      <c r="D277" s="86"/>
      <c r="E277" s="158"/>
      <c r="F277" s="159"/>
      <c r="G277" s="160"/>
      <c r="H277" s="161"/>
      <c r="I277" s="56"/>
      <c r="J277" s="13" t="str">
        <f t="shared" si="84"/>
        <v/>
      </c>
      <c r="K277" s="56"/>
      <c r="S277" s="13" t="str">
        <f t="shared" si="85"/>
        <v/>
      </c>
      <c r="U277" s="13" t="str">
        <f t="shared" si="86"/>
        <v/>
      </c>
      <c r="V277" s="13" t="str">
        <f t="shared" si="81"/>
        <v/>
      </c>
      <c r="W277" s="13" t="str">
        <f t="shared" si="82"/>
        <v/>
      </c>
      <c r="X277" s="13" t="str">
        <f t="shared" si="83"/>
        <v/>
      </c>
      <c r="Y277" s="13" t="str">
        <f t="shared" si="87"/>
        <v/>
      </c>
      <c r="Z277" s="13" t="str">
        <f t="shared" si="88"/>
        <v/>
      </c>
      <c r="AA277" s="13" t="str">
        <f t="shared" si="89"/>
        <v/>
      </c>
      <c r="AC277" s="13" t="str">
        <f t="shared" si="90"/>
        <v/>
      </c>
      <c r="AD277" s="13" t="str">
        <f t="shared" si="91"/>
        <v/>
      </c>
      <c r="AE277" s="13" t="str">
        <f t="shared" si="92"/>
        <v/>
      </c>
      <c r="AF277" s="42" t="str">
        <f t="shared" si="99"/>
        <v/>
      </c>
      <c r="AH277" s="46" t="str">
        <f t="shared" si="93"/>
        <v/>
      </c>
      <c r="AI277" s="53" t="str">
        <f t="shared" si="94"/>
        <v/>
      </c>
      <c r="AJ277" s="49" t="str">
        <f t="shared" si="95"/>
        <v/>
      </c>
      <c r="AK277" s="49" t="str">
        <f t="shared" si="96"/>
        <v/>
      </c>
      <c r="AM277" s="13" t="str">
        <f>IF($AI277="", "", COUNTIF($AI$10:$AI$1210, "&gt;"&amp;$AI277)+1+COUNTIF($AI$10:$AI277, $AI277)-1)</f>
        <v/>
      </c>
      <c r="AO277" s="13" t="str">
        <f t="shared" si="97"/>
        <v/>
      </c>
      <c r="AQ277" s="42" t="str">
        <f t="shared" si="98"/>
        <v/>
      </c>
    </row>
    <row r="278" spans="1:43" x14ac:dyDescent="0.25">
      <c r="A278" s="56"/>
      <c r="B278" s="157"/>
      <c r="C278" s="87"/>
      <c r="D278" s="86"/>
      <c r="E278" s="158"/>
      <c r="F278" s="159"/>
      <c r="G278" s="160"/>
      <c r="H278" s="161"/>
      <c r="I278" s="56"/>
      <c r="J278" s="13" t="str">
        <f t="shared" si="84"/>
        <v/>
      </c>
      <c r="K278" s="56"/>
      <c r="S278" s="13" t="str">
        <f t="shared" si="85"/>
        <v/>
      </c>
      <c r="U278" s="13" t="str">
        <f t="shared" si="86"/>
        <v/>
      </c>
      <c r="V278" s="13" t="str">
        <f t="shared" si="81"/>
        <v/>
      </c>
      <c r="W278" s="13" t="str">
        <f t="shared" si="82"/>
        <v/>
      </c>
      <c r="X278" s="13" t="str">
        <f t="shared" si="83"/>
        <v/>
      </c>
      <c r="Y278" s="13" t="str">
        <f t="shared" si="87"/>
        <v/>
      </c>
      <c r="Z278" s="13" t="str">
        <f t="shared" si="88"/>
        <v/>
      </c>
      <c r="AA278" s="13" t="str">
        <f t="shared" si="89"/>
        <v/>
      </c>
      <c r="AC278" s="13" t="str">
        <f t="shared" si="90"/>
        <v/>
      </c>
      <c r="AD278" s="13" t="str">
        <f t="shared" si="91"/>
        <v/>
      </c>
      <c r="AE278" s="13" t="str">
        <f t="shared" si="92"/>
        <v/>
      </c>
      <c r="AF278" s="42" t="str">
        <f t="shared" si="99"/>
        <v/>
      </c>
      <c r="AH278" s="46" t="str">
        <f t="shared" si="93"/>
        <v/>
      </c>
      <c r="AI278" s="53" t="str">
        <f t="shared" si="94"/>
        <v/>
      </c>
      <c r="AJ278" s="49" t="str">
        <f t="shared" si="95"/>
        <v/>
      </c>
      <c r="AK278" s="49" t="str">
        <f t="shared" si="96"/>
        <v/>
      </c>
      <c r="AM278" s="13" t="str">
        <f>IF($AI278="", "", COUNTIF($AI$10:$AI$1210, "&gt;"&amp;$AI278)+1+COUNTIF($AI$10:$AI278, $AI278)-1)</f>
        <v/>
      </c>
      <c r="AO278" s="13" t="str">
        <f t="shared" si="97"/>
        <v/>
      </c>
      <c r="AQ278" s="42" t="str">
        <f t="shared" si="98"/>
        <v/>
      </c>
    </row>
    <row r="279" spans="1:43" x14ac:dyDescent="0.25">
      <c r="A279" s="56"/>
      <c r="B279" s="157"/>
      <c r="C279" s="87"/>
      <c r="D279" s="86"/>
      <c r="E279" s="158"/>
      <c r="F279" s="159"/>
      <c r="G279" s="160"/>
      <c r="H279" s="161"/>
      <c r="I279" s="56"/>
      <c r="J279" s="13" t="str">
        <f t="shared" si="84"/>
        <v/>
      </c>
      <c r="K279" s="56"/>
      <c r="S279" s="13" t="str">
        <f t="shared" si="85"/>
        <v/>
      </c>
      <c r="U279" s="13" t="str">
        <f t="shared" si="86"/>
        <v/>
      </c>
      <c r="V279" s="13" t="str">
        <f t="shared" si="81"/>
        <v/>
      </c>
      <c r="W279" s="13" t="str">
        <f t="shared" si="82"/>
        <v/>
      </c>
      <c r="X279" s="13" t="str">
        <f t="shared" si="83"/>
        <v/>
      </c>
      <c r="Y279" s="13" t="str">
        <f t="shared" si="87"/>
        <v/>
      </c>
      <c r="Z279" s="13" t="str">
        <f t="shared" si="88"/>
        <v/>
      </c>
      <c r="AA279" s="13" t="str">
        <f t="shared" si="89"/>
        <v/>
      </c>
      <c r="AC279" s="13" t="str">
        <f t="shared" si="90"/>
        <v/>
      </c>
      <c r="AD279" s="13" t="str">
        <f t="shared" si="91"/>
        <v/>
      </c>
      <c r="AE279" s="13" t="str">
        <f t="shared" si="92"/>
        <v/>
      </c>
      <c r="AF279" s="42" t="str">
        <f t="shared" si="99"/>
        <v/>
      </c>
      <c r="AH279" s="46" t="str">
        <f t="shared" si="93"/>
        <v/>
      </c>
      <c r="AI279" s="53" t="str">
        <f t="shared" si="94"/>
        <v/>
      </c>
      <c r="AJ279" s="49" t="str">
        <f t="shared" si="95"/>
        <v/>
      </c>
      <c r="AK279" s="49" t="str">
        <f t="shared" si="96"/>
        <v/>
      </c>
      <c r="AM279" s="13" t="str">
        <f>IF($AI279="", "", COUNTIF($AI$10:$AI$1210, "&gt;"&amp;$AI279)+1+COUNTIF($AI$10:$AI279, $AI279)-1)</f>
        <v/>
      </c>
      <c r="AO279" s="13" t="str">
        <f t="shared" si="97"/>
        <v/>
      </c>
      <c r="AQ279" s="42" t="str">
        <f t="shared" si="98"/>
        <v/>
      </c>
    </row>
    <row r="280" spans="1:43" x14ac:dyDescent="0.25">
      <c r="A280" s="56"/>
      <c r="B280" s="157"/>
      <c r="C280" s="87"/>
      <c r="D280" s="86"/>
      <c r="E280" s="158"/>
      <c r="F280" s="159"/>
      <c r="G280" s="160"/>
      <c r="H280" s="161"/>
      <c r="I280" s="56"/>
      <c r="J280" s="13" t="str">
        <f t="shared" si="84"/>
        <v/>
      </c>
      <c r="K280" s="56"/>
      <c r="S280" s="13" t="str">
        <f t="shared" si="85"/>
        <v/>
      </c>
      <c r="U280" s="13" t="str">
        <f t="shared" si="86"/>
        <v/>
      </c>
      <c r="V280" s="13" t="str">
        <f t="shared" si="81"/>
        <v/>
      </c>
      <c r="W280" s="13" t="str">
        <f t="shared" si="82"/>
        <v/>
      </c>
      <c r="X280" s="13" t="str">
        <f t="shared" si="83"/>
        <v/>
      </c>
      <c r="Y280" s="13" t="str">
        <f t="shared" si="87"/>
        <v/>
      </c>
      <c r="Z280" s="13" t="str">
        <f t="shared" si="88"/>
        <v/>
      </c>
      <c r="AA280" s="13" t="str">
        <f t="shared" si="89"/>
        <v/>
      </c>
      <c r="AC280" s="13" t="str">
        <f t="shared" si="90"/>
        <v/>
      </c>
      <c r="AD280" s="13" t="str">
        <f t="shared" si="91"/>
        <v/>
      </c>
      <c r="AE280" s="13" t="str">
        <f t="shared" si="92"/>
        <v/>
      </c>
      <c r="AF280" s="42" t="str">
        <f t="shared" si="99"/>
        <v/>
      </c>
      <c r="AH280" s="46" t="str">
        <f t="shared" si="93"/>
        <v/>
      </c>
      <c r="AI280" s="53" t="str">
        <f t="shared" si="94"/>
        <v/>
      </c>
      <c r="AJ280" s="49" t="str">
        <f t="shared" si="95"/>
        <v/>
      </c>
      <c r="AK280" s="49" t="str">
        <f t="shared" si="96"/>
        <v/>
      </c>
      <c r="AM280" s="13" t="str">
        <f>IF($AI280="", "", COUNTIF($AI$10:$AI$1210, "&gt;"&amp;$AI280)+1+COUNTIF($AI$10:$AI280, $AI280)-1)</f>
        <v/>
      </c>
      <c r="AO280" s="13" t="str">
        <f t="shared" si="97"/>
        <v/>
      </c>
      <c r="AQ280" s="42" t="str">
        <f t="shared" si="98"/>
        <v/>
      </c>
    </row>
    <row r="281" spans="1:43" x14ac:dyDescent="0.25">
      <c r="A281" s="56"/>
      <c r="B281" s="157"/>
      <c r="C281" s="87"/>
      <c r="D281" s="86"/>
      <c r="E281" s="158"/>
      <c r="F281" s="159"/>
      <c r="G281" s="160"/>
      <c r="H281" s="161"/>
      <c r="I281" s="56"/>
      <c r="J281" s="13" t="str">
        <f t="shared" si="84"/>
        <v/>
      </c>
      <c r="K281" s="56"/>
      <c r="S281" s="13" t="str">
        <f t="shared" si="85"/>
        <v/>
      </c>
      <c r="U281" s="13" t="str">
        <f t="shared" si="86"/>
        <v/>
      </c>
      <c r="V281" s="13" t="str">
        <f t="shared" si="81"/>
        <v/>
      </c>
      <c r="W281" s="13" t="str">
        <f t="shared" si="82"/>
        <v/>
      </c>
      <c r="X281" s="13" t="str">
        <f t="shared" si="83"/>
        <v/>
      </c>
      <c r="Y281" s="13" t="str">
        <f t="shared" si="87"/>
        <v/>
      </c>
      <c r="Z281" s="13" t="str">
        <f t="shared" si="88"/>
        <v/>
      </c>
      <c r="AA281" s="13" t="str">
        <f t="shared" si="89"/>
        <v/>
      </c>
      <c r="AC281" s="13" t="str">
        <f t="shared" si="90"/>
        <v/>
      </c>
      <c r="AD281" s="13" t="str">
        <f t="shared" si="91"/>
        <v/>
      </c>
      <c r="AE281" s="13" t="str">
        <f t="shared" si="92"/>
        <v/>
      </c>
      <c r="AF281" s="42" t="str">
        <f t="shared" si="99"/>
        <v/>
      </c>
      <c r="AH281" s="46" t="str">
        <f t="shared" si="93"/>
        <v/>
      </c>
      <c r="AI281" s="53" t="str">
        <f t="shared" si="94"/>
        <v/>
      </c>
      <c r="AJ281" s="49" t="str">
        <f t="shared" si="95"/>
        <v/>
      </c>
      <c r="AK281" s="49" t="str">
        <f t="shared" si="96"/>
        <v/>
      </c>
      <c r="AM281" s="13" t="str">
        <f>IF($AI281="", "", COUNTIF($AI$10:$AI$1210, "&gt;"&amp;$AI281)+1+COUNTIF($AI$10:$AI281, $AI281)-1)</f>
        <v/>
      </c>
      <c r="AO281" s="13" t="str">
        <f t="shared" si="97"/>
        <v/>
      </c>
      <c r="AQ281" s="42" t="str">
        <f t="shared" si="98"/>
        <v/>
      </c>
    </row>
    <row r="282" spans="1:43" x14ac:dyDescent="0.25">
      <c r="A282" s="56"/>
      <c r="B282" s="157"/>
      <c r="C282" s="87"/>
      <c r="D282" s="86"/>
      <c r="E282" s="158"/>
      <c r="F282" s="159"/>
      <c r="G282" s="160"/>
      <c r="H282" s="161"/>
      <c r="I282" s="56"/>
      <c r="J282" s="13" t="str">
        <f t="shared" si="84"/>
        <v/>
      </c>
      <c r="K282" s="56"/>
      <c r="S282" s="13" t="str">
        <f t="shared" si="85"/>
        <v/>
      </c>
      <c r="U282" s="13" t="str">
        <f t="shared" si="86"/>
        <v/>
      </c>
      <c r="V282" s="13" t="str">
        <f t="shared" si="81"/>
        <v/>
      </c>
      <c r="W282" s="13" t="str">
        <f t="shared" si="82"/>
        <v/>
      </c>
      <c r="X282" s="13" t="str">
        <f t="shared" si="83"/>
        <v/>
      </c>
      <c r="Y282" s="13" t="str">
        <f t="shared" si="87"/>
        <v/>
      </c>
      <c r="Z282" s="13" t="str">
        <f t="shared" si="88"/>
        <v/>
      </c>
      <c r="AA282" s="13" t="str">
        <f t="shared" si="89"/>
        <v/>
      </c>
      <c r="AC282" s="13" t="str">
        <f t="shared" si="90"/>
        <v/>
      </c>
      <c r="AD282" s="13" t="str">
        <f t="shared" si="91"/>
        <v/>
      </c>
      <c r="AE282" s="13" t="str">
        <f t="shared" si="92"/>
        <v/>
      </c>
      <c r="AF282" s="42" t="str">
        <f t="shared" si="99"/>
        <v/>
      </c>
      <c r="AH282" s="46" t="str">
        <f t="shared" si="93"/>
        <v/>
      </c>
      <c r="AI282" s="53" t="str">
        <f t="shared" si="94"/>
        <v/>
      </c>
      <c r="AJ282" s="49" t="str">
        <f t="shared" si="95"/>
        <v/>
      </c>
      <c r="AK282" s="49" t="str">
        <f t="shared" si="96"/>
        <v/>
      </c>
      <c r="AM282" s="13" t="str">
        <f>IF($AI282="", "", COUNTIF($AI$10:$AI$1210, "&gt;"&amp;$AI282)+1+COUNTIF($AI$10:$AI282, $AI282)-1)</f>
        <v/>
      </c>
      <c r="AO282" s="13" t="str">
        <f t="shared" si="97"/>
        <v/>
      </c>
      <c r="AQ282" s="42" t="str">
        <f t="shared" si="98"/>
        <v/>
      </c>
    </row>
    <row r="283" spans="1:43" x14ac:dyDescent="0.25">
      <c r="A283" s="56"/>
      <c r="B283" s="157"/>
      <c r="C283" s="87"/>
      <c r="D283" s="86"/>
      <c r="E283" s="158"/>
      <c r="F283" s="159"/>
      <c r="G283" s="160"/>
      <c r="H283" s="161"/>
      <c r="I283" s="56"/>
      <c r="J283" s="13" t="str">
        <f t="shared" si="84"/>
        <v/>
      </c>
      <c r="K283" s="56"/>
      <c r="S283" s="13" t="str">
        <f t="shared" si="85"/>
        <v/>
      </c>
      <c r="U283" s="13" t="str">
        <f t="shared" si="86"/>
        <v/>
      </c>
      <c r="V283" s="13" t="str">
        <f t="shared" si="81"/>
        <v/>
      </c>
      <c r="W283" s="13" t="str">
        <f t="shared" si="82"/>
        <v/>
      </c>
      <c r="X283" s="13" t="str">
        <f t="shared" si="83"/>
        <v/>
      </c>
      <c r="Y283" s="13" t="str">
        <f t="shared" si="87"/>
        <v/>
      </c>
      <c r="Z283" s="13" t="str">
        <f t="shared" si="88"/>
        <v/>
      </c>
      <c r="AA283" s="13" t="str">
        <f t="shared" si="89"/>
        <v/>
      </c>
      <c r="AC283" s="13" t="str">
        <f t="shared" si="90"/>
        <v/>
      </c>
      <c r="AD283" s="13" t="str">
        <f t="shared" si="91"/>
        <v/>
      </c>
      <c r="AE283" s="13" t="str">
        <f t="shared" si="92"/>
        <v/>
      </c>
      <c r="AF283" s="42" t="str">
        <f t="shared" si="99"/>
        <v/>
      </c>
      <c r="AH283" s="46" t="str">
        <f t="shared" si="93"/>
        <v/>
      </c>
      <c r="AI283" s="53" t="str">
        <f t="shared" si="94"/>
        <v/>
      </c>
      <c r="AJ283" s="49" t="str">
        <f t="shared" si="95"/>
        <v/>
      </c>
      <c r="AK283" s="49" t="str">
        <f t="shared" si="96"/>
        <v/>
      </c>
      <c r="AM283" s="13" t="str">
        <f>IF($AI283="", "", COUNTIF($AI$10:$AI$1210, "&gt;"&amp;$AI283)+1+COUNTIF($AI$10:$AI283, $AI283)-1)</f>
        <v/>
      </c>
      <c r="AO283" s="13" t="str">
        <f t="shared" si="97"/>
        <v/>
      </c>
      <c r="AQ283" s="42" t="str">
        <f t="shared" si="98"/>
        <v/>
      </c>
    </row>
    <row r="284" spans="1:43" x14ac:dyDescent="0.25">
      <c r="A284" s="56"/>
      <c r="B284" s="157"/>
      <c r="C284" s="87"/>
      <c r="D284" s="86"/>
      <c r="E284" s="158"/>
      <c r="F284" s="159"/>
      <c r="G284" s="160"/>
      <c r="H284" s="161"/>
      <c r="I284" s="56"/>
      <c r="J284" s="13" t="str">
        <f t="shared" si="84"/>
        <v/>
      </c>
      <c r="K284" s="56"/>
      <c r="S284" s="13" t="str">
        <f t="shared" si="85"/>
        <v/>
      </c>
      <c r="U284" s="13" t="str">
        <f t="shared" si="86"/>
        <v/>
      </c>
      <c r="V284" s="13" t="str">
        <f t="shared" si="81"/>
        <v/>
      </c>
      <c r="W284" s="13" t="str">
        <f t="shared" si="82"/>
        <v/>
      </c>
      <c r="X284" s="13" t="str">
        <f t="shared" si="83"/>
        <v/>
      </c>
      <c r="Y284" s="13" t="str">
        <f t="shared" si="87"/>
        <v/>
      </c>
      <c r="Z284" s="13" t="str">
        <f t="shared" si="88"/>
        <v/>
      </c>
      <c r="AA284" s="13" t="str">
        <f t="shared" si="89"/>
        <v/>
      </c>
      <c r="AC284" s="13" t="str">
        <f t="shared" si="90"/>
        <v/>
      </c>
      <c r="AD284" s="13" t="str">
        <f t="shared" si="91"/>
        <v/>
      </c>
      <c r="AE284" s="13" t="str">
        <f t="shared" si="92"/>
        <v/>
      </c>
      <c r="AF284" s="42" t="str">
        <f t="shared" si="99"/>
        <v/>
      </c>
      <c r="AH284" s="46" t="str">
        <f t="shared" si="93"/>
        <v/>
      </c>
      <c r="AI284" s="53" t="str">
        <f t="shared" si="94"/>
        <v/>
      </c>
      <c r="AJ284" s="49" t="str">
        <f t="shared" si="95"/>
        <v/>
      </c>
      <c r="AK284" s="49" t="str">
        <f t="shared" si="96"/>
        <v/>
      </c>
      <c r="AM284" s="13" t="str">
        <f>IF($AI284="", "", COUNTIF($AI$10:$AI$1210, "&gt;"&amp;$AI284)+1+COUNTIF($AI$10:$AI284, $AI284)-1)</f>
        <v/>
      </c>
      <c r="AO284" s="13" t="str">
        <f t="shared" si="97"/>
        <v/>
      </c>
      <c r="AQ284" s="42" t="str">
        <f t="shared" si="98"/>
        <v/>
      </c>
    </row>
    <row r="285" spans="1:43" x14ac:dyDescent="0.25">
      <c r="A285" s="56"/>
      <c r="B285" s="157"/>
      <c r="C285" s="87"/>
      <c r="D285" s="86"/>
      <c r="E285" s="158"/>
      <c r="F285" s="159"/>
      <c r="G285" s="160"/>
      <c r="H285" s="161"/>
      <c r="I285" s="56"/>
      <c r="J285" s="13" t="str">
        <f t="shared" si="84"/>
        <v/>
      </c>
      <c r="K285" s="56"/>
      <c r="S285" s="13" t="str">
        <f t="shared" si="85"/>
        <v/>
      </c>
      <c r="U285" s="13" t="str">
        <f t="shared" si="86"/>
        <v/>
      </c>
      <c r="V285" s="13" t="str">
        <f t="shared" si="81"/>
        <v/>
      </c>
      <c r="W285" s="13" t="str">
        <f t="shared" si="82"/>
        <v/>
      </c>
      <c r="X285" s="13" t="str">
        <f t="shared" si="83"/>
        <v/>
      </c>
      <c r="Y285" s="13" t="str">
        <f t="shared" si="87"/>
        <v/>
      </c>
      <c r="Z285" s="13" t="str">
        <f t="shared" si="88"/>
        <v/>
      </c>
      <c r="AA285" s="13" t="str">
        <f t="shared" si="89"/>
        <v/>
      </c>
      <c r="AC285" s="13" t="str">
        <f t="shared" si="90"/>
        <v/>
      </c>
      <c r="AD285" s="13" t="str">
        <f t="shared" si="91"/>
        <v/>
      </c>
      <c r="AE285" s="13" t="str">
        <f t="shared" si="92"/>
        <v/>
      </c>
      <c r="AF285" s="42" t="str">
        <f t="shared" si="99"/>
        <v/>
      </c>
      <c r="AH285" s="46" t="str">
        <f t="shared" si="93"/>
        <v/>
      </c>
      <c r="AI285" s="53" t="str">
        <f t="shared" si="94"/>
        <v/>
      </c>
      <c r="AJ285" s="49" t="str">
        <f t="shared" si="95"/>
        <v/>
      </c>
      <c r="AK285" s="49" t="str">
        <f t="shared" si="96"/>
        <v/>
      </c>
      <c r="AM285" s="13" t="str">
        <f>IF($AI285="", "", COUNTIF($AI$10:$AI$1210, "&gt;"&amp;$AI285)+1+COUNTIF($AI$10:$AI285, $AI285)-1)</f>
        <v/>
      </c>
      <c r="AO285" s="13" t="str">
        <f t="shared" si="97"/>
        <v/>
      </c>
      <c r="AQ285" s="42" t="str">
        <f t="shared" si="98"/>
        <v/>
      </c>
    </row>
    <row r="286" spans="1:43" x14ac:dyDescent="0.25">
      <c r="A286" s="56"/>
      <c r="B286" s="157"/>
      <c r="C286" s="87"/>
      <c r="D286" s="86"/>
      <c r="E286" s="158"/>
      <c r="F286" s="159"/>
      <c r="G286" s="160"/>
      <c r="H286" s="161"/>
      <c r="I286" s="56"/>
      <c r="J286" s="13" t="str">
        <f t="shared" si="84"/>
        <v/>
      </c>
      <c r="K286" s="56"/>
      <c r="S286" s="13" t="str">
        <f t="shared" si="85"/>
        <v/>
      </c>
      <c r="U286" s="13" t="str">
        <f t="shared" si="86"/>
        <v/>
      </c>
      <c r="V286" s="13" t="str">
        <f t="shared" si="81"/>
        <v/>
      </c>
      <c r="W286" s="13" t="str">
        <f t="shared" si="82"/>
        <v/>
      </c>
      <c r="X286" s="13" t="str">
        <f t="shared" si="83"/>
        <v/>
      </c>
      <c r="Y286" s="13" t="str">
        <f t="shared" si="87"/>
        <v/>
      </c>
      <c r="Z286" s="13" t="str">
        <f t="shared" si="88"/>
        <v/>
      </c>
      <c r="AA286" s="13" t="str">
        <f t="shared" si="89"/>
        <v/>
      </c>
      <c r="AC286" s="13" t="str">
        <f t="shared" si="90"/>
        <v/>
      </c>
      <c r="AD286" s="13" t="str">
        <f t="shared" si="91"/>
        <v/>
      </c>
      <c r="AE286" s="13" t="str">
        <f t="shared" si="92"/>
        <v/>
      </c>
      <c r="AF286" s="42" t="str">
        <f t="shared" si="99"/>
        <v/>
      </c>
      <c r="AH286" s="46" t="str">
        <f t="shared" si="93"/>
        <v/>
      </c>
      <c r="AI286" s="53" t="str">
        <f t="shared" si="94"/>
        <v/>
      </c>
      <c r="AJ286" s="49" t="str">
        <f t="shared" si="95"/>
        <v/>
      </c>
      <c r="AK286" s="49" t="str">
        <f t="shared" si="96"/>
        <v/>
      </c>
      <c r="AM286" s="13" t="str">
        <f>IF($AI286="", "", COUNTIF($AI$10:$AI$1210, "&gt;"&amp;$AI286)+1+COUNTIF($AI$10:$AI286, $AI286)-1)</f>
        <v/>
      </c>
      <c r="AO286" s="13" t="str">
        <f t="shared" si="97"/>
        <v/>
      </c>
      <c r="AQ286" s="42" t="str">
        <f t="shared" si="98"/>
        <v/>
      </c>
    </row>
    <row r="287" spans="1:43" x14ac:dyDescent="0.25">
      <c r="A287" s="56"/>
      <c r="B287" s="157"/>
      <c r="C287" s="87"/>
      <c r="D287" s="86"/>
      <c r="E287" s="158"/>
      <c r="F287" s="159"/>
      <c r="G287" s="160"/>
      <c r="H287" s="161"/>
      <c r="I287" s="56"/>
      <c r="J287" s="13" t="str">
        <f t="shared" si="84"/>
        <v/>
      </c>
      <c r="K287" s="56"/>
      <c r="S287" s="13" t="str">
        <f t="shared" si="85"/>
        <v/>
      </c>
      <c r="U287" s="13" t="str">
        <f t="shared" si="86"/>
        <v/>
      </c>
      <c r="V287" s="13" t="str">
        <f t="shared" si="81"/>
        <v/>
      </c>
      <c r="W287" s="13" t="str">
        <f t="shared" si="82"/>
        <v/>
      </c>
      <c r="X287" s="13" t="str">
        <f t="shared" si="83"/>
        <v/>
      </c>
      <c r="Y287" s="13" t="str">
        <f t="shared" si="87"/>
        <v/>
      </c>
      <c r="Z287" s="13" t="str">
        <f t="shared" si="88"/>
        <v/>
      </c>
      <c r="AA287" s="13" t="str">
        <f t="shared" si="89"/>
        <v/>
      </c>
      <c r="AC287" s="13" t="str">
        <f t="shared" si="90"/>
        <v/>
      </c>
      <c r="AD287" s="13" t="str">
        <f t="shared" si="91"/>
        <v/>
      </c>
      <c r="AE287" s="13" t="str">
        <f t="shared" si="92"/>
        <v/>
      </c>
      <c r="AF287" s="42" t="str">
        <f t="shared" si="99"/>
        <v/>
      </c>
      <c r="AH287" s="46" t="str">
        <f t="shared" si="93"/>
        <v/>
      </c>
      <c r="AI287" s="53" t="str">
        <f t="shared" si="94"/>
        <v/>
      </c>
      <c r="AJ287" s="49" t="str">
        <f t="shared" si="95"/>
        <v/>
      </c>
      <c r="AK287" s="49" t="str">
        <f t="shared" si="96"/>
        <v/>
      </c>
      <c r="AM287" s="13" t="str">
        <f>IF($AI287="", "", COUNTIF($AI$10:$AI$1210, "&gt;"&amp;$AI287)+1+COUNTIF($AI$10:$AI287, $AI287)-1)</f>
        <v/>
      </c>
      <c r="AO287" s="13" t="str">
        <f t="shared" si="97"/>
        <v/>
      </c>
      <c r="AQ287" s="42" t="str">
        <f t="shared" si="98"/>
        <v/>
      </c>
    </row>
    <row r="288" spans="1:43" x14ac:dyDescent="0.25">
      <c r="A288" s="56"/>
      <c r="B288" s="157"/>
      <c r="C288" s="87"/>
      <c r="D288" s="86"/>
      <c r="E288" s="158"/>
      <c r="F288" s="159"/>
      <c r="G288" s="160"/>
      <c r="H288" s="161"/>
      <c r="I288" s="56"/>
      <c r="J288" s="13" t="str">
        <f t="shared" si="84"/>
        <v/>
      </c>
      <c r="K288" s="56"/>
      <c r="S288" s="13" t="str">
        <f t="shared" si="85"/>
        <v/>
      </c>
      <c r="U288" s="13" t="str">
        <f t="shared" si="86"/>
        <v/>
      </c>
      <c r="V288" s="13" t="str">
        <f t="shared" si="81"/>
        <v/>
      </c>
      <c r="W288" s="13" t="str">
        <f t="shared" si="82"/>
        <v/>
      </c>
      <c r="X288" s="13" t="str">
        <f t="shared" si="83"/>
        <v/>
      </c>
      <c r="Y288" s="13" t="str">
        <f t="shared" si="87"/>
        <v/>
      </c>
      <c r="Z288" s="13" t="str">
        <f t="shared" si="88"/>
        <v/>
      </c>
      <c r="AA288" s="13" t="str">
        <f t="shared" si="89"/>
        <v/>
      </c>
      <c r="AC288" s="13" t="str">
        <f t="shared" si="90"/>
        <v/>
      </c>
      <c r="AD288" s="13" t="str">
        <f t="shared" si="91"/>
        <v/>
      </c>
      <c r="AE288" s="13" t="str">
        <f t="shared" si="92"/>
        <v/>
      </c>
      <c r="AF288" s="42" t="str">
        <f t="shared" si="99"/>
        <v/>
      </c>
      <c r="AH288" s="46" t="str">
        <f t="shared" si="93"/>
        <v/>
      </c>
      <c r="AI288" s="53" t="str">
        <f t="shared" si="94"/>
        <v/>
      </c>
      <c r="AJ288" s="49" t="str">
        <f t="shared" si="95"/>
        <v/>
      </c>
      <c r="AK288" s="49" t="str">
        <f t="shared" si="96"/>
        <v/>
      </c>
      <c r="AM288" s="13" t="str">
        <f>IF($AI288="", "", COUNTIF($AI$10:$AI$1210, "&gt;"&amp;$AI288)+1+COUNTIF($AI$10:$AI288, $AI288)-1)</f>
        <v/>
      </c>
      <c r="AO288" s="13" t="str">
        <f t="shared" si="97"/>
        <v/>
      </c>
      <c r="AQ288" s="42" t="str">
        <f t="shared" si="98"/>
        <v/>
      </c>
    </row>
    <row r="289" spans="1:43" x14ac:dyDescent="0.25">
      <c r="A289" s="56"/>
      <c r="B289" s="157"/>
      <c r="C289" s="87"/>
      <c r="D289" s="86"/>
      <c r="E289" s="158"/>
      <c r="F289" s="159"/>
      <c r="G289" s="160"/>
      <c r="H289" s="161"/>
      <c r="I289" s="56"/>
      <c r="J289" s="13" t="str">
        <f t="shared" si="84"/>
        <v/>
      </c>
      <c r="K289" s="56"/>
      <c r="S289" s="13" t="str">
        <f t="shared" si="85"/>
        <v/>
      </c>
      <c r="U289" s="13" t="str">
        <f t="shared" si="86"/>
        <v/>
      </c>
      <c r="V289" s="13" t="str">
        <f t="shared" si="81"/>
        <v/>
      </c>
      <c r="W289" s="13" t="str">
        <f t="shared" si="82"/>
        <v/>
      </c>
      <c r="X289" s="13" t="str">
        <f t="shared" si="83"/>
        <v/>
      </c>
      <c r="Y289" s="13" t="str">
        <f t="shared" si="87"/>
        <v/>
      </c>
      <c r="Z289" s="13" t="str">
        <f t="shared" si="88"/>
        <v/>
      </c>
      <c r="AA289" s="13" t="str">
        <f t="shared" si="89"/>
        <v/>
      </c>
      <c r="AC289" s="13" t="str">
        <f t="shared" si="90"/>
        <v/>
      </c>
      <c r="AD289" s="13" t="str">
        <f t="shared" si="91"/>
        <v/>
      </c>
      <c r="AE289" s="13" t="str">
        <f t="shared" si="92"/>
        <v/>
      </c>
      <c r="AF289" s="42" t="str">
        <f t="shared" si="99"/>
        <v/>
      </c>
      <c r="AH289" s="46" t="str">
        <f t="shared" si="93"/>
        <v/>
      </c>
      <c r="AI289" s="53" t="str">
        <f t="shared" si="94"/>
        <v/>
      </c>
      <c r="AJ289" s="49" t="str">
        <f t="shared" si="95"/>
        <v/>
      </c>
      <c r="AK289" s="49" t="str">
        <f t="shared" si="96"/>
        <v/>
      </c>
      <c r="AM289" s="13" t="str">
        <f>IF($AI289="", "", COUNTIF($AI$10:$AI$1210, "&gt;"&amp;$AI289)+1+COUNTIF($AI$10:$AI289, $AI289)-1)</f>
        <v/>
      </c>
      <c r="AO289" s="13" t="str">
        <f t="shared" si="97"/>
        <v/>
      </c>
      <c r="AQ289" s="42" t="str">
        <f t="shared" si="98"/>
        <v/>
      </c>
    </row>
    <row r="290" spans="1:43" x14ac:dyDescent="0.25">
      <c r="A290" s="56"/>
      <c r="B290" s="157"/>
      <c r="C290" s="87"/>
      <c r="D290" s="86"/>
      <c r="E290" s="158"/>
      <c r="F290" s="159"/>
      <c r="G290" s="160"/>
      <c r="H290" s="161"/>
      <c r="I290" s="56"/>
      <c r="J290" s="13" t="str">
        <f t="shared" si="84"/>
        <v/>
      </c>
      <c r="K290" s="56"/>
      <c r="S290" s="13" t="str">
        <f t="shared" si="85"/>
        <v/>
      </c>
      <c r="U290" s="13" t="str">
        <f t="shared" si="86"/>
        <v/>
      </c>
      <c r="V290" s="13" t="str">
        <f t="shared" si="81"/>
        <v/>
      </c>
      <c r="W290" s="13" t="str">
        <f t="shared" si="82"/>
        <v/>
      </c>
      <c r="X290" s="13" t="str">
        <f t="shared" si="83"/>
        <v/>
      </c>
      <c r="Y290" s="13" t="str">
        <f t="shared" si="87"/>
        <v/>
      </c>
      <c r="Z290" s="13" t="str">
        <f t="shared" si="88"/>
        <v/>
      </c>
      <c r="AA290" s="13" t="str">
        <f t="shared" si="89"/>
        <v/>
      </c>
      <c r="AC290" s="13" t="str">
        <f t="shared" si="90"/>
        <v/>
      </c>
      <c r="AD290" s="13" t="str">
        <f t="shared" si="91"/>
        <v/>
      </c>
      <c r="AE290" s="13" t="str">
        <f t="shared" si="92"/>
        <v/>
      </c>
      <c r="AF290" s="42" t="str">
        <f t="shared" si="99"/>
        <v/>
      </c>
      <c r="AH290" s="46" t="str">
        <f t="shared" si="93"/>
        <v/>
      </c>
      <c r="AI290" s="53" t="str">
        <f t="shared" si="94"/>
        <v/>
      </c>
      <c r="AJ290" s="49" t="str">
        <f t="shared" si="95"/>
        <v/>
      </c>
      <c r="AK290" s="49" t="str">
        <f t="shared" si="96"/>
        <v/>
      </c>
      <c r="AM290" s="13" t="str">
        <f>IF($AI290="", "", COUNTIF($AI$10:$AI$1210, "&gt;"&amp;$AI290)+1+COUNTIF($AI$10:$AI290, $AI290)-1)</f>
        <v/>
      </c>
      <c r="AO290" s="13" t="str">
        <f t="shared" si="97"/>
        <v/>
      </c>
      <c r="AQ290" s="42" t="str">
        <f t="shared" si="98"/>
        <v/>
      </c>
    </row>
    <row r="291" spans="1:43" x14ac:dyDescent="0.25">
      <c r="A291" s="56"/>
      <c r="B291" s="157"/>
      <c r="C291" s="87"/>
      <c r="D291" s="86"/>
      <c r="E291" s="158"/>
      <c r="F291" s="159"/>
      <c r="G291" s="160"/>
      <c r="H291" s="161"/>
      <c r="I291" s="56"/>
      <c r="J291" s="13" t="str">
        <f t="shared" si="84"/>
        <v/>
      </c>
      <c r="K291" s="56"/>
      <c r="S291" s="13" t="str">
        <f t="shared" si="85"/>
        <v/>
      </c>
      <c r="U291" s="13" t="str">
        <f t="shared" si="86"/>
        <v/>
      </c>
      <c r="V291" s="13" t="str">
        <f t="shared" si="81"/>
        <v/>
      </c>
      <c r="W291" s="13" t="str">
        <f t="shared" si="82"/>
        <v/>
      </c>
      <c r="X291" s="13" t="str">
        <f t="shared" si="83"/>
        <v/>
      </c>
      <c r="Y291" s="13" t="str">
        <f t="shared" si="87"/>
        <v/>
      </c>
      <c r="Z291" s="13" t="str">
        <f t="shared" si="88"/>
        <v/>
      </c>
      <c r="AA291" s="13" t="str">
        <f t="shared" si="89"/>
        <v/>
      </c>
      <c r="AC291" s="13" t="str">
        <f t="shared" si="90"/>
        <v/>
      </c>
      <c r="AD291" s="13" t="str">
        <f t="shared" si="91"/>
        <v/>
      </c>
      <c r="AE291" s="13" t="str">
        <f t="shared" si="92"/>
        <v/>
      </c>
      <c r="AF291" s="42" t="str">
        <f t="shared" si="99"/>
        <v/>
      </c>
      <c r="AH291" s="46" t="str">
        <f t="shared" si="93"/>
        <v/>
      </c>
      <c r="AI291" s="53" t="str">
        <f t="shared" si="94"/>
        <v/>
      </c>
      <c r="AJ291" s="49" t="str">
        <f t="shared" si="95"/>
        <v/>
      </c>
      <c r="AK291" s="49" t="str">
        <f t="shared" si="96"/>
        <v/>
      </c>
      <c r="AM291" s="13" t="str">
        <f>IF($AI291="", "", COUNTIF($AI$10:$AI$1210, "&gt;"&amp;$AI291)+1+COUNTIF($AI$10:$AI291, $AI291)-1)</f>
        <v/>
      </c>
      <c r="AO291" s="13" t="str">
        <f t="shared" si="97"/>
        <v/>
      </c>
      <c r="AQ291" s="42" t="str">
        <f t="shared" si="98"/>
        <v/>
      </c>
    </row>
    <row r="292" spans="1:43" x14ac:dyDescent="0.25">
      <c r="A292" s="56"/>
      <c r="B292" s="157"/>
      <c r="C292" s="87"/>
      <c r="D292" s="86"/>
      <c r="E292" s="158"/>
      <c r="F292" s="159"/>
      <c r="G292" s="160"/>
      <c r="H292" s="161"/>
      <c r="I292" s="56"/>
      <c r="J292" s="13" t="str">
        <f t="shared" si="84"/>
        <v/>
      </c>
      <c r="K292" s="56"/>
      <c r="S292" s="13" t="str">
        <f t="shared" si="85"/>
        <v/>
      </c>
      <c r="U292" s="13" t="str">
        <f t="shared" si="86"/>
        <v/>
      </c>
      <c r="V292" s="13" t="str">
        <f t="shared" si="81"/>
        <v/>
      </c>
      <c r="W292" s="13" t="str">
        <f t="shared" si="82"/>
        <v/>
      </c>
      <c r="X292" s="13" t="str">
        <f t="shared" si="83"/>
        <v/>
      </c>
      <c r="Y292" s="13" t="str">
        <f t="shared" si="87"/>
        <v/>
      </c>
      <c r="Z292" s="13" t="str">
        <f t="shared" si="88"/>
        <v/>
      </c>
      <c r="AA292" s="13" t="str">
        <f t="shared" si="89"/>
        <v/>
      </c>
      <c r="AC292" s="13" t="str">
        <f t="shared" si="90"/>
        <v/>
      </c>
      <c r="AD292" s="13" t="str">
        <f t="shared" si="91"/>
        <v/>
      </c>
      <c r="AE292" s="13" t="str">
        <f t="shared" si="92"/>
        <v/>
      </c>
      <c r="AF292" s="42" t="str">
        <f t="shared" si="99"/>
        <v/>
      </c>
      <c r="AH292" s="46" t="str">
        <f t="shared" si="93"/>
        <v/>
      </c>
      <c r="AI292" s="53" t="str">
        <f t="shared" si="94"/>
        <v/>
      </c>
      <c r="AJ292" s="49" t="str">
        <f t="shared" si="95"/>
        <v/>
      </c>
      <c r="AK292" s="49" t="str">
        <f t="shared" si="96"/>
        <v/>
      </c>
      <c r="AM292" s="13" t="str">
        <f>IF($AI292="", "", COUNTIF($AI$10:$AI$1210, "&gt;"&amp;$AI292)+1+COUNTIF($AI$10:$AI292, $AI292)-1)</f>
        <v/>
      </c>
      <c r="AO292" s="13" t="str">
        <f t="shared" si="97"/>
        <v/>
      </c>
      <c r="AQ292" s="42" t="str">
        <f t="shared" si="98"/>
        <v/>
      </c>
    </row>
    <row r="293" spans="1:43" x14ac:dyDescent="0.25">
      <c r="A293" s="56"/>
      <c r="B293" s="157"/>
      <c r="C293" s="87"/>
      <c r="D293" s="86"/>
      <c r="E293" s="158"/>
      <c r="F293" s="159"/>
      <c r="G293" s="160"/>
      <c r="H293" s="161"/>
      <c r="I293" s="56"/>
      <c r="J293" s="13" t="str">
        <f t="shared" si="84"/>
        <v/>
      </c>
      <c r="K293" s="56"/>
      <c r="S293" s="13" t="str">
        <f t="shared" si="85"/>
        <v/>
      </c>
      <c r="U293" s="13" t="str">
        <f t="shared" si="86"/>
        <v/>
      </c>
      <c r="V293" s="13" t="str">
        <f t="shared" si="81"/>
        <v/>
      </c>
      <c r="W293" s="13" t="str">
        <f t="shared" si="82"/>
        <v/>
      </c>
      <c r="X293" s="13" t="str">
        <f t="shared" si="83"/>
        <v/>
      </c>
      <c r="Y293" s="13" t="str">
        <f t="shared" si="87"/>
        <v/>
      </c>
      <c r="Z293" s="13" t="str">
        <f t="shared" si="88"/>
        <v/>
      </c>
      <c r="AA293" s="13" t="str">
        <f t="shared" si="89"/>
        <v/>
      </c>
      <c r="AC293" s="13" t="str">
        <f t="shared" si="90"/>
        <v/>
      </c>
      <c r="AD293" s="13" t="str">
        <f t="shared" si="91"/>
        <v/>
      </c>
      <c r="AE293" s="13" t="str">
        <f t="shared" si="92"/>
        <v/>
      </c>
      <c r="AF293" s="42" t="str">
        <f t="shared" si="99"/>
        <v/>
      </c>
      <c r="AH293" s="46" t="str">
        <f t="shared" si="93"/>
        <v/>
      </c>
      <c r="AI293" s="53" t="str">
        <f t="shared" si="94"/>
        <v/>
      </c>
      <c r="AJ293" s="49" t="str">
        <f t="shared" si="95"/>
        <v/>
      </c>
      <c r="AK293" s="49" t="str">
        <f t="shared" si="96"/>
        <v/>
      </c>
      <c r="AM293" s="13" t="str">
        <f>IF($AI293="", "", COUNTIF($AI$10:$AI$1210, "&gt;"&amp;$AI293)+1+COUNTIF($AI$10:$AI293, $AI293)-1)</f>
        <v/>
      </c>
      <c r="AO293" s="13" t="str">
        <f t="shared" si="97"/>
        <v/>
      </c>
      <c r="AQ293" s="42" t="str">
        <f t="shared" si="98"/>
        <v/>
      </c>
    </row>
    <row r="294" spans="1:43" x14ac:dyDescent="0.25">
      <c r="A294" s="56"/>
      <c r="B294" s="157"/>
      <c r="C294" s="87"/>
      <c r="D294" s="86"/>
      <c r="E294" s="158"/>
      <c r="F294" s="159"/>
      <c r="G294" s="160"/>
      <c r="H294" s="161"/>
      <c r="I294" s="56"/>
      <c r="J294" s="13" t="str">
        <f t="shared" si="84"/>
        <v/>
      </c>
      <c r="K294" s="56"/>
      <c r="S294" s="13" t="str">
        <f t="shared" si="85"/>
        <v/>
      </c>
      <c r="U294" s="13" t="str">
        <f t="shared" si="86"/>
        <v/>
      </c>
      <c r="V294" s="13" t="str">
        <f t="shared" si="81"/>
        <v/>
      </c>
      <c r="W294" s="13" t="str">
        <f t="shared" si="82"/>
        <v/>
      </c>
      <c r="X294" s="13" t="str">
        <f t="shared" si="83"/>
        <v/>
      </c>
      <c r="Y294" s="13" t="str">
        <f t="shared" si="87"/>
        <v/>
      </c>
      <c r="Z294" s="13" t="str">
        <f t="shared" si="88"/>
        <v/>
      </c>
      <c r="AA294" s="13" t="str">
        <f t="shared" si="89"/>
        <v/>
      </c>
      <c r="AC294" s="13" t="str">
        <f t="shared" si="90"/>
        <v/>
      </c>
      <c r="AD294" s="13" t="str">
        <f t="shared" si="91"/>
        <v/>
      </c>
      <c r="AE294" s="13" t="str">
        <f t="shared" si="92"/>
        <v/>
      </c>
      <c r="AF294" s="42" t="str">
        <f t="shared" si="99"/>
        <v/>
      </c>
      <c r="AH294" s="46" t="str">
        <f t="shared" si="93"/>
        <v/>
      </c>
      <c r="AI294" s="53" t="str">
        <f t="shared" si="94"/>
        <v/>
      </c>
      <c r="AJ294" s="49" t="str">
        <f t="shared" si="95"/>
        <v/>
      </c>
      <c r="AK294" s="49" t="str">
        <f t="shared" si="96"/>
        <v/>
      </c>
      <c r="AM294" s="13" t="str">
        <f>IF($AI294="", "", COUNTIF($AI$10:$AI$1210, "&gt;"&amp;$AI294)+1+COUNTIF($AI$10:$AI294, $AI294)-1)</f>
        <v/>
      </c>
      <c r="AO294" s="13" t="str">
        <f t="shared" si="97"/>
        <v/>
      </c>
      <c r="AQ294" s="42" t="str">
        <f t="shared" si="98"/>
        <v/>
      </c>
    </row>
    <row r="295" spans="1:43" x14ac:dyDescent="0.25">
      <c r="A295" s="56"/>
      <c r="B295" s="157"/>
      <c r="C295" s="87"/>
      <c r="D295" s="86"/>
      <c r="E295" s="158"/>
      <c r="F295" s="159"/>
      <c r="G295" s="160"/>
      <c r="H295" s="161"/>
      <c r="I295" s="56"/>
      <c r="J295" s="13" t="str">
        <f t="shared" si="84"/>
        <v/>
      </c>
      <c r="K295" s="56"/>
      <c r="S295" s="13" t="str">
        <f t="shared" si="85"/>
        <v/>
      </c>
      <c r="U295" s="13" t="str">
        <f t="shared" si="86"/>
        <v/>
      </c>
      <c r="V295" s="13" t="str">
        <f t="shared" si="81"/>
        <v/>
      </c>
      <c r="W295" s="13" t="str">
        <f t="shared" si="82"/>
        <v/>
      </c>
      <c r="X295" s="13" t="str">
        <f t="shared" si="83"/>
        <v/>
      </c>
      <c r="Y295" s="13" t="str">
        <f t="shared" si="87"/>
        <v/>
      </c>
      <c r="Z295" s="13" t="str">
        <f t="shared" si="88"/>
        <v/>
      </c>
      <c r="AA295" s="13" t="str">
        <f t="shared" si="89"/>
        <v/>
      </c>
      <c r="AC295" s="13" t="str">
        <f t="shared" si="90"/>
        <v/>
      </c>
      <c r="AD295" s="13" t="str">
        <f t="shared" si="91"/>
        <v/>
      </c>
      <c r="AE295" s="13" t="str">
        <f t="shared" si="92"/>
        <v/>
      </c>
      <c r="AF295" s="42" t="str">
        <f t="shared" si="99"/>
        <v/>
      </c>
      <c r="AH295" s="46" t="str">
        <f t="shared" si="93"/>
        <v/>
      </c>
      <c r="AI295" s="53" t="str">
        <f t="shared" si="94"/>
        <v/>
      </c>
      <c r="AJ295" s="49" t="str">
        <f t="shared" si="95"/>
        <v/>
      </c>
      <c r="AK295" s="49" t="str">
        <f t="shared" si="96"/>
        <v/>
      </c>
      <c r="AM295" s="13" t="str">
        <f>IF($AI295="", "", COUNTIF($AI$10:$AI$1210, "&gt;"&amp;$AI295)+1+COUNTIF($AI$10:$AI295, $AI295)-1)</f>
        <v/>
      </c>
      <c r="AO295" s="13" t="str">
        <f t="shared" si="97"/>
        <v/>
      </c>
      <c r="AQ295" s="42" t="str">
        <f t="shared" si="98"/>
        <v/>
      </c>
    </row>
    <row r="296" spans="1:43" x14ac:dyDescent="0.25">
      <c r="A296" s="56"/>
      <c r="B296" s="157"/>
      <c r="C296" s="87"/>
      <c r="D296" s="86"/>
      <c r="E296" s="158"/>
      <c r="F296" s="159"/>
      <c r="G296" s="160"/>
      <c r="H296" s="161"/>
      <c r="I296" s="56"/>
      <c r="J296" s="13" t="str">
        <f t="shared" si="84"/>
        <v/>
      </c>
      <c r="K296" s="56"/>
      <c r="S296" s="13" t="str">
        <f t="shared" si="85"/>
        <v/>
      </c>
      <c r="U296" s="13" t="str">
        <f t="shared" si="86"/>
        <v/>
      </c>
      <c r="V296" s="13" t="str">
        <f t="shared" si="81"/>
        <v/>
      </c>
      <c r="W296" s="13" t="str">
        <f t="shared" si="82"/>
        <v/>
      </c>
      <c r="X296" s="13" t="str">
        <f t="shared" si="83"/>
        <v/>
      </c>
      <c r="Y296" s="13" t="str">
        <f t="shared" si="87"/>
        <v/>
      </c>
      <c r="Z296" s="13" t="str">
        <f t="shared" si="88"/>
        <v/>
      </c>
      <c r="AA296" s="13" t="str">
        <f t="shared" si="89"/>
        <v/>
      </c>
      <c r="AC296" s="13" t="str">
        <f t="shared" si="90"/>
        <v/>
      </c>
      <c r="AD296" s="13" t="str">
        <f t="shared" si="91"/>
        <v/>
      </c>
      <c r="AE296" s="13" t="str">
        <f t="shared" si="92"/>
        <v/>
      </c>
      <c r="AF296" s="42" t="str">
        <f t="shared" si="99"/>
        <v/>
      </c>
      <c r="AH296" s="46" t="str">
        <f t="shared" si="93"/>
        <v/>
      </c>
      <c r="AI296" s="53" t="str">
        <f t="shared" si="94"/>
        <v/>
      </c>
      <c r="AJ296" s="49" t="str">
        <f t="shared" si="95"/>
        <v/>
      </c>
      <c r="AK296" s="49" t="str">
        <f t="shared" si="96"/>
        <v/>
      </c>
      <c r="AM296" s="13" t="str">
        <f>IF($AI296="", "", COUNTIF($AI$10:$AI$1210, "&gt;"&amp;$AI296)+1+COUNTIF($AI$10:$AI296, $AI296)-1)</f>
        <v/>
      </c>
      <c r="AO296" s="13" t="str">
        <f t="shared" si="97"/>
        <v/>
      </c>
      <c r="AQ296" s="42" t="str">
        <f t="shared" si="98"/>
        <v/>
      </c>
    </row>
    <row r="297" spans="1:43" x14ac:dyDescent="0.25">
      <c r="A297" s="56"/>
      <c r="B297" s="157"/>
      <c r="C297" s="87"/>
      <c r="D297" s="86"/>
      <c r="E297" s="158"/>
      <c r="F297" s="159"/>
      <c r="G297" s="160"/>
      <c r="H297" s="161"/>
      <c r="I297" s="56"/>
      <c r="J297" s="13" t="str">
        <f t="shared" si="84"/>
        <v/>
      </c>
      <c r="K297" s="56"/>
      <c r="S297" s="13" t="str">
        <f t="shared" si="85"/>
        <v/>
      </c>
      <c r="U297" s="13" t="str">
        <f t="shared" si="86"/>
        <v/>
      </c>
      <c r="V297" s="13" t="str">
        <f t="shared" si="81"/>
        <v/>
      </c>
      <c r="W297" s="13" t="str">
        <f t="shared" si="82"/>
        <v/>
      </c>
      <c r="X297" s="13" t="str">
        <f t="shared" si="83"/>
        <v/>
      </c>
      <c r="Y297" s="13" t="str">
        <f t="shared" si="87"/>
        <v/>
      </c>
      <c r="Z297" s="13" t="str">
        <f t="shared" si="88"/>
        <v/>
      </c>
      <c r="AA297" s="13" t="str">
        <f t="shared" si="89"/>
        <v/>
      </c>
      <c r="AC297" s="13" t="str">
        <f t="shared" si="90"/>
        <v/>
      </c>
      <c r="AD297" s="13" t="str">
        <f t="shared" si="91"/>
        <v/>
      </c>
      <c r="AE297" s="13" t="str">
        <f t="shared" si="92"/>
        <v/>
      </c>
      <c r="AF297" s="42" t="str">
        <f t="shared" si="99"/>
        <v/>
      </c>
      <c r="AH297" s="46" t="str">
        <f t="shared" si="93"/>
        <v/>
      </c>
      <c r="AI297" s="53" t="str">
        <f t="shared" si="94"/>
        <v/>
      </c>
      <c r="AJ297" s="49" t="str">
        <f t="shared" si="95"/>
        <v/>
      </c>
      <c r="AK297" s="49" t="str">
        <f t="shared" si="96"/>
        <v/>
      </c>
      <c r="AM297" s="13" t="str">
        <f>IF($AI297="", "", COUNTIF($AI$10:$AI$1210, "&gt;"&amp;$AI297)+1+COUNTIF($AI$10:$AI297, $AI297)-1)</f>
        <v/>
      </c>
      <c r="AO297" s="13" t="str">
        <f t="shared" si="97"/>
        <v/>
      </c>
      <c r="AQ297" s="42" t="str">
        <f t="shared" si="98"/>
        <v/>
      </c>
    </row>
    <row r="298" spans="1:43" x14ac:dyDescent="0.25">
      <c r="A298" s="56"/>
      <c r="B298" s="157"/>
      <c r="C298" s="87"/>
      <c r="D298" s="86"/>
      <c r="E298" s="158"/>
      <c r="F298" s="159"/>
      <c r="G298" s="160"/>
      <c r="H298" s="161"/>
      <c r="I298" s="56"/>
      <c r="J298" s="13" t="str">
        <f t="shared" si="84"/>
        <v/>
      </c>
      <c r="K298" s="56"/>
      <c r="S298" s="13" t="str">
        <f t="shared" si="85"/>
        <v/>
      </c>
      <c r="U298" s="13" t="str">
        <f t="shared" si="86"/>
        <v/>
      </c>
      <c r="V298" s="13" t="str">
        <f t="shared" si="81"/>
        <v/>
      </c>
      <c r="W298" s="13" t="str">
        <f t="shared" si="82"/>
        <v/>
      </c>
      <c r="X298" s="13" t="str">
        <f t="shared" si="83"/>
        <v/>
      </c>
      <c r="Y298" s="13" t="str">
        <f t="shared" si="87"/>
        <v/>
      </c>
      <c r="Z298" s="13" t="str">
        <f t="shared" si="88"/>
        <v/>
      </c>
      <c r="AA298" s="13" t="str">
        <f t="shared" si="89"/>
        <v/>
      </c>
      <c r="AC298" s="13" t="str">
        <f t="shared" si="90"/>
        <v/>
      </c>
      <c r="AD298" s="13" t="str">
        <f t="shared" si="91"/>
        <v/>
      </c>
      <c r="AE298" s="13" t="str">
        <f t="shared" si="92"/>
        <v/>
      </c>
      <c r="AF298" s="42" t="str">
        <f t="shared" si="99"/>
        <v/>
      </c>
      <c r="AH298" s="46" t="str">
        <f t="shared" si="93"/>
        <v/>
      </c>
      <c r="AI298" s="53" t="str">
        <f t="shared" si="94"/>
        <v/>
      </c>
      <c r="AJ298" s="49" t="str">
        <f t="shared" si="95"/>
        <v/>
      </c>
      <c r="AK298" s="49" t="str">
        <f t="shared" si="96"/>
        <v/>
      </c>
      <c r="AM298" s="13" t="str">
        <f>IF($AI298="", "", COUNTIF($AI$10:$AI$1210, "&gt;"&amp;$AI298)+1+COUNTIF($AI$10:$AI298, $AI298)-1)</f>
        <v/>
      </c>
      <c r="AO298" s="13" t="str">
        <f t="shared" si="97"/>
        <v/>
      </c>
      <c r="AQ298" s="42" t="str">
        <f t="shared" si="98"/>
        <v/>
      </c>
    </row>
    <row r="299" spans="1:43" x14ac:dyDescent="0.25">
      <c r="A299" s="56"/>
      <c r="B299" s="157"/>
      <c r="C299" s="87"/>
      <c r="D299" s="86"/>
      <c r="E299" s="158"/>
      <c r="F299" s="159"/>
      <c r="G299" s="160"/>
      <c r="H299" s="161"/>
      <c r="I299" s="56"/>
      <c r="J299" s="13" t="str">
        <f t="shared" si="84"/>
        <v/>
      </c>
      <c r="K299" s="56"/>
      <c r="S299" s="13" t="str">
        <f t="shared" si="85"/>
        <v/>
      </c>
      <c r="U299" s="13" t="str">
        <f t="shared" si="86"/>
        <v/>
      </c>
      <c r="V299" s="13" t="str">
        <f t="shared" si="81"/>
        <v/>
      </c>
      <c r="W299" s="13" t="str">
        <f t="shared" si="82"/>
        <v/>
      </c>
      <c r="X299" s="13" t="str">
        <f t="shared" si="83"/>
        <v/>
      </c>
      <c r="Y299" s="13" t="str">
        <f t="shared" si="87"/>
        <v/>
      </c>
      <c r="Z299" s="13" t="str">
        <f t="shared" si="88"/>
        <v/>
      </c>
      <c r="AA299" s="13" t="str">
        <f t="shared" si="89"/>
        <v/>
      </c>
      <c r="AC299" s="13" t="str">
        <f t="shared" si="90"/>
        <v/>
      </c>
      <c r="AD299" s="13" t="str">
        <f t="shared" si="91"/>
        <v/>
      </c>
      <c r="AE299" s="13" t="str">
        <f t="shared" si="92"/>
        <v/>
      </c>
      <c r="AF299" s="42" t="str">
        <f t="shared" si="99"/>
        <v/>
      </c>
      <c r="AH299" s="46" t="str">
        <f t="shared" si="93"/>
        <v/>
      </c>
      <c r="AI299" s="53" t="str">
        <f t="shared" si="94"/>
        <v/>
      </c>
      <c r="AJ299" s="49" t="str">
        <f t="shared" si="95"/>
        <v/>
      </c>
      <c r="AK299" s="49" t="str">
        <f t="shared" si="96"/>
        <v/>
      </c>
      <c r="AM299" s="13" t="str">
        <f>IF($AI299="", "", COUNTIF($AI$10:$AI$1210, "&gt;"&amp;$AI299)+1+COUNTIF($AI$10:$AI299, $AI299)-1)</f>
        <v/>
      </c>
      <c r="AO299" s="13" t="str">
        <f t="shared" si="97"/>
        <v/>
      </c>
      <c r="AQ299" s="42" t="str">
        <f t="shared" si="98"/>
        <v/>
      </c>
    </row>
    <row r="300" spans="1:43" x14ac:dyDescent="0.25">
      <c r="A300" s="56"/>
      <c r="B300" s="157"/>
      <c r="C300" s="87"/>
      <c r="D300" s="86"/>
      <c r="E300" s="158"/>
      <c r="F300" s="159"/>
      <c r="G300" s="160"/>
      <c r="H300" s="161"/>
      <c r="I300" s="56"/>
      <c r="J300" s="13" t="str">
        <f t="shared" si="84"/>
        <v/>
      </c>
      <c r="K300" s="56"/>
      <c r="S300" s="13" t="str">
        <f t="shared" si="85"/>
        <v/>
      </c>
      <c r="U300" s="13" t="str">
        <f t="shared" si="86"/>
        <v/>
      </c>
      <c r="V300" s="13" t="str">
        <f t="shared" si="81"/>
        <v/>
      </c>
      <c r="W300" s="13" t="str">
        <f t="shared" si="82"/>
        <v/>
      </c>
      <c r="X300" s="13" t="str">
        <f t="shared" si="83"/>
        <v/>
      </c>
      <c r="Y300" s="13" t="str">
        <f t="shared" si="87"/>
        <v/>
      </c>
      <c r="Z300" s="13" t="str">
        <f t="shared" si="88"/>
        <v/>
      </c>
      <c r="AA300" s="13" t="str">
        <f t="shared" si="89"/>
        <v/>
      </c>
      <c r="AC300" s="13" t="str">
        <f t="shared" si="90"/>
        <v/>
      </c>
      <c r="AD300" s="13" t="str">
        <f t="shared" si="91"/>
        <v/>
      </c>
      <c r="AE300" s="13" t="str">
        <f t="shared" si="92"/>
        <v/>
      </c>
      <c r="AF300" s="42" t="str">
        <f t="shared" si="99"/>
        <v/>
      </c>
      <c r="AH300" s="46" t="str">
        <f t="shared" si="93"/>
        <v/>
      </c>
      <c r="AI300" s="53" t="str">
        <f t="shared" si="94"/>
        <v/>
      </c>
      <c r="AJ300" s="49" t="str">
        <f t="shared" si="95"/>
        <v/>
      </c>
      <c r="AK300" s="49" t="str">
        <f t="shared" si="96"/>
        <v/>
      </c>
      <c r="AM300" s="13" t="str">
        <f>IF($AI300="", "", COUNTIF($AI$10:$AI$1210, "&gt;"&amp;$AI300)+1+COUNTIF($AI$10:$AI300, $AI300)-1)</f>
        <v/>
      </c>
      <c r="AO300" s="13" t="str">
        <f t="shared" si="97"/>
        <v/>
      </c>
      <c r="AQ300" s="42" t="str">
        <f t="shared" si="98"/>
        <v/>
      </c>
    </row>
    <row r="301" spans="1:43" x14ac:dyDescent="0.25">
      <c r="A301" s="56"/>
      <c r="B301" s="157"/>
      <c r="C301" s="87"/>
      <c r="D301" s="86"/>
      <c r="E301" s="158"/>
      <c r="F301" s="159"/>
      <c r="G301" s="160"/>
      <c r="H301" s="161"/>
      <c r="I301" s="56"/>
      <c r="J301" s="13" t="str">
        <f t="shared" si="84"/>
        <v/>
      </c>
      <c r="K301" s="56"/>
      <c r="S301" s="13" t="str">
        <f t="shared" si="85"/>
        <v/>
      </c>
      <c r="U301" s="13" t="str">
        <f t="shared" si="86"/>
        <v/>
      </c>
      <c r="V301" s="13" t="str">
        <f t="shared" si="81"/>
        <v/>
      </c>
      <c r="W301" s="13" t="str">
        <f t="shared" si="82"/>
        <v/>
      </c>
      <c r="X301" s="13" t="str">
        <f t="shared" si="83"/>
        <v/>
      </c>
      <c r="Y301" s="13" t="str">
        <f t="shared" si="87"/>
        <v/>
      </c>
      <c r="Z301" s="13" t="str">
        <f t="shared" si="88"/>
        <v/>
      </c>
      <c r="AA301" s="13" t="str">
        <f t="shared" si="89"/>
        <v/>
      </c>
      <c r="AC301" s="13" t="str">
        <f t="shared" si="90"/>
        <v/>
      </c>
      <c r="AD301" s="13" t="str">
        <f t="shared" si="91"/>
        <v/>
      </c>
      <c r="AE301" s="13" t="str">
        <f t="shared" si="92"/>
        <v/>
      </c>
      <c r="AF301" s="42" t="str">
        <f t="shared" si="99"/>
        <v/>
      </c>
      <c r="AH301" s="46" t="str">
        <f t="shared" si="93"/>
        <v/>
      </c>
      <c r="AI301" s="53" t="str">
        <f t="shared" si="94"/>
        <v/>
      </c>
      <c r="AJ301" s="49" t="str">
        <f t="shared" si="95"/>
        <v/>
      </c>
      <c r="AK301" s="49" t="str">
        <f t="shared" si="96"/>
        <v/>
      </c>
      <c r="AM301" s="13" t="str">
        <f>IF($AI301="", "", COUNTIF($AI$10:$AI$1210, "&gt;"&amp;$AI301)+1+COUNTIF($AI$10:$AI301, $AI301)-1)</f>
        <v/>
      </c>
      <c r="AO301" s="13" t="str">
        <f t="shared" si="97"/>
        <v/>
      </c>
      <c r="AQ301" s="42" t="str">
        <f t="shared" si="98"/>
        <v/>
      </c>
    </row>
    <row r="302" spans="1:43" x14ac:dyDescent="0.25">
      <c r="A302" s="56"/>
      <c r="B302" s="157"/>
      <c r="C302" s="87"/>
      <c r="D302" s="86"/>
      <c r="E302" s="158"/>
      <c r="F302" s="159"/>
      <c r="G302" s="160"/>
      <c r="H302" s="161"/>
      <c r="I302" s="56"/>
      <c r="J302" s="13" t="str">
        <f t="shared" si="84"/>
        <v/>
      </c>
      <c r="K302" s="56"/>
      <c r="S302" s="13" t="str">
        <f t="shared" si="85"/>
        <v/>
      </c>
      <c r="U302" s="13" t="str">
        <f t="shared" si="86"/>
        <v/>
      </c>
      <c r="V302" s="13" t="str">
        <f t="shared" si="81"/>
        <v/>
      </c>
      <c r="W302" s="13" t="str">
        <f t="shared" si="82"/>
        <v/>
      </c>
      <c r="X302" s="13" t="str">
        <f t="shared" si="83"/>
        <v/>
      </c>
      <c r="Y302" s="13" t="str">
        <f t="shared" si="87"/>
        <v/>
      </c>
      <c r="Z302" s="13" t="str">
        <f t="shared" si="88"/>
        <v/>
      </c>
      <c r="AA302" s="13" t="str">
        <f t="shared" si="89"/>
        <v/>
      </c>
      <c r="AC302" s="13" t="str">
        <f t="shared" si="90"/>
        <v/>
      </c>
      <c r="AD302" s="13" t="str">
        <f t="shared" si="91"/>
        <v/>
      </c>
      <c r="AE302" s="13" t="str">
        <f t="shared" si="92"/>
        <v/>
      </c>
      <c r="AF302" s="42" t="str">
        <f t="shared" si="99"/>
        <v/>
      </c>
      <c r="AH302" s="46" t="str">
        <f t="shared" si="93"/>
        <v/>
      </c>
      <c r="AI302" s="53" t="str">
        <f t="shared" si="94"/>
        <v/>
      </c>
      <c r="AJ302" s="49" t="str">
        <f t="shared" si="95"/>
        <v/>
      </c>
      <c r="AK302" s="49" t="str">
        <f t="shared" si="96"/>
        <v/>
      </c>
      <c r="AM302" s="13" t="str">
        <f>IF($AI302="", "", COUNTIF($AI$10:$AI$1210, "&gt;"&amp;$AI302)+1+COUNTIF($AI$10:$AI302, $AI302)-1)</f>
        <v/>
      </c>
      <c r="AO302" s="13" t="str">
        <f t="shared" si="97"/>
        <v/>
      </c>
      <c r="AQ302" s="42" t="str">
        <f t="shared" si="98"/>
        <v/>
      </c>
    </row>
    <row r="303" spans="1:43" x14ac:dyDescent="0.25">
      <c r="A303" s="56"/>
      <c r="B303" s="157"/>
      <c r="C303" s="87"/>
      <c r="D303" s="86"/>
      <c r="E303" s="158"/>
      <c r="F303" s="159"/>
      <c r="G303" s="160"/>
      <c r="H303" s="161"/>
      <c r="I303" s="56"/>
      <c r="J303" s="13" t="str">
        <f t="shared" si="84"/>
        <v/>
      </c>
      <c r="K303" s="56"/>
      <c r="S303" s="13" t="str">
        <f t="shared" si="85"/>
        <v/>
      </c>
      <c r="U303" s="13" t="str">
        <f t="shared" si="86"/>
        <v/>
      </c>
      <c r="V303" s="13" t="str">
        <f t="shared" si="81"/>
        <v/>
      </c>
      <c r="W303" s="13" t="str">
        <f t="shared" si="82"/>
        <v/>
      </c>
      <c r="X303" s="13" t="str">
        <f t="shared" si="83"/>
        <v/>
      </c>
      <c r="Y303" s="13" t="str">
        <f t="shared" si="87"/>
        <v/>
      </c>
      <c r="Z303" s="13" t="str">
        <f t="shared" si="88"/>
        <v/>
      </c>
      <c r="AA303" s="13" t="str">
        <f t="shared" si="89"/>
        <v/>
      </c>
      <c r="AC303" s="13" t="str">
        <f t="shared" si="90"/>
        <v/>
      </c>
      <c r="AD303" s="13" t="str">
        <f t="shared" si="91"/>
        <v/>
      </c>
      <c r="AE303" s="13" t="str">
        <f t="shared" si="92"/>
        <v/>
      </c>
      <c r="AF303" s="42" t="str">
        <f t="shared" si="99"/>
        <v/>
      </c>
      <c r="AH303" s="46" t="str">
        <f t="shared" si="93"/>
        <v/>
      </c>
      <c r="AI303" s="53" t="str">
        <f t="shared" si="94"/>
        <v/>
      </c>
      <c r="AJ303" s="49" t="str">
        <f t="shared" si="95"/>
        <v/>
      </c>
      <c r="AK303" s="49" t="str">
        <f t="shared" si="96"/>
        <v/>
      </c>
      <c r="AM303" s="13" t="str">
        <f>IF($AI303="", "", COUNTIF($AI$10:$AI$1210, "&gt;"&amp;$AI303)+1+COUNTIF($AI$10:$AI303, $AI303)-1)</f>
        <v/>
      </c>
      <c r="AO303" s="13" t="str">
        <f t="shared" si="97"/>
        <v/>
      </c>
      <c r="AQ303" s="42" t="str">
        <f t="shared" si="98"/>
        <v/>
      </c>
    </row>
    <row r="304" spans="1:43" x14ac:dyDescent="0.25">
      <c r="A304" s="56"/>
      <c r="B304" s="157"/>
      <c r="C304" s="87"/>
      <c r="D304" s="86"/>
      <c r="E304" s="158"/>
      <c r="F304" s="159"/>
      <c r="G304" s="160"/>
      <c r="H304" s="161"/>
      <c r="I304" s="56"/>
      <c r="J304" s="13" t="str">
        <f t="shared" si="84"/>
        <v/>
      </c>
      <c r="K304" s="56"/>
      <c r="S304" s="13" t="str">
        <f t="shared" si="85"/>
        <v/>
      </c>
      <c r="U304" s="13" t="str">
        <f t="shared" si="86"/>
        <v/>
      </c>
      <c r="V304" s="13" t="str">
        <f t="shared" si="81"/>
        <v/>
      </c>
      <c r="W304" s="13" t="str">
        <f t="shared" si="82"/>
        <v/>
      </c>
      <c r="X304" s="13" t="str">
        <f t="shared" si="83"/>
        <v/>
      </c>
      <c r="Y304" s="13" t="str">
        <f t="shared" si="87"/>
        <v/>
      </c>
      <c r="Z304" s="13" t="str">
        <f t="shared" si="88"/>
        <v/>
      </c>
      <c r="AA304" s="13" t="str">
        <f t="shared" si="89"/>
        <v/>
      </c>
      <c r="AC304" s="13" t="str">
        <f t="shared" si="90"/>
        <v/>
      </c>
      <c r="AD304" s="13" t="str">
        <f t="shared" si="91"/>
        <v/>
      </c>
      <c r="AE304" s="13" t="str">
        <f t="shared" si="92"/>
        <v/>
      </c>
      <c r="AF304" s="42" t="str">
        <f t="shared" si="99"/>
        <v/>
      </c>
      <c r="AH304" s="46" t="str">
        <f t="shared" si="93"/>
        <v/>
      </c>
      <c r="AI304" s="53" t="str">
        <f t="shared" si="94"/>
        <v/>
      </c>
      <c r="AJ304" s="49" t="str">
        <f t="shared" si="95"/>
        <v/>
      </c>
      <c r="AK304" s="49" t="str">
        <f t="shared" si="96"/>
        <v/>
      </c>
      <c r="AM304" s="13" t="str">
        <f>IF($AI304="", "", COUNTIF($AI$10:$AI$1210, "&gt;"&amp;$AI304)+1+COUNTIF($AI$10:$AI304, $AI304)-1)</f>
        <v/>
      </c>
      <c r="AO304" s="13" t="str">
        <f t="shared" si="97"/>
        <v/>
      </c>
      <c r="AQ304" s="42" t="str">
        <f t="shared" si="98"/>
        <v/>
      </c>
    </row>
    <row r="305" spans="1:43" x14ac:dyDescent="0.25">
      <c r="A305" s="56"/>
      <c r="B305" s="157"/>
      <c r="C305" s="87"/>
      <c r="D305" s="86"/>
      <c r="E305" s="158"/>
      <c r="F305" s="159"/>
      <c r="G305" s="160"/>
      <c r="H305" s="161"/>
      <c r="I305" s="56"/>
      <c r="J305" s="13" t="str">
        <f t="shared" si="84"/>
        <v/>
      </c>
      <c r="K305" s="56"/>
      <c r="S305" s="13" t="str">
        <f t="shared" si="85"/>
        <v/>
      </c>
      <c r="U305" s="13" t="str">
        <f t="shared" si="86"/>
        <v/>
      </c>
      <c r="V305" s="13" t="str">
        <f t="shared" si="81"/>
        <v/>
      </c>
      <c r="W305" s="13" t="str">
        <f t="shared" si="82"/>
        <v/>
      </c>
      <c r="X305" s="13" t="str">
        <f t="shared" si="83"/>
        <v/>
      </c>
      <c r="Y305" s="13" t="str">
        <f t="shared" si="87"/>
        <v/>
      </c>
      <c r="Z305" s="13" t="str">
        <f t="shared" si="88"/>
        <v/>
      </c>
      <c r="AA305" s="13" t="str">
        <f t="shared" si="89"/>
        <v/>
      </c>
      <c r="AC305" s="13" t="str">
        <f t="shared" si="90"/>
        <v/>
      </c>
      <c r="AD305" s="13" t="str">
        <f t="shared" si="91"/>
        <v/>
      </c>
      <c r="AE305" s="13" t="str">
        <f t="shared" si="92"/>
        <v/>
      </c>
      <c r="AF305" s="42" t="str">
        <f t="shared" si="99"/>
        <v/>
      </c>
      <c r="AH305" s="46" t="str">
        <f t="shared" si="93"/>
        <v/>
      </c>
      <c r="AI305" s="53" t="str">
        <f t="shared" si="94"/>
        <v/>
      </c>
      <c r="AJ305" s="49" t="str">
        <f t="shared" si="95"/>
        <v/>
      </c>
      <c r="AK305" s="49" t="str">
        <f t="shared" si="96"/>
        <v/>
      </c>
      <c r="AM305" s="13" t="str">
        <f>IF($AI305="", "", COUNTIF($AI$10:$AI$1210, "&gt;"&amp;$AI305)+1+COUNTIF($AI$10:$AI305, $AI305)-1)</f>
        <v/>
      </c>
      <c r="AO305" s="13" t="str">
        <f t="shared" si="97"/>
        <v/>
      </c>
      <c r="AQ305" s="42" t="str">
        <f t="shared" si="98"/>
        <v/>
      </c>
    </row>
    <row r="306" spans="1:43" x14ac:dyDescent="0.25">
      <c r="A306" s="56"/>
      <c r="B306" s="157"/>
      <c r="C306" s="87"/>
      <c r="D306" s="86"/>
      <c r="E306" s="158"/>
      <c r="F306" s="159"/>
      <c r="G306" s="160"/>
      <c r="H306" s="161"/>
      <c r="I306" s="56"/>
      <c r="J306" s="13" t="str">
        <f t="shared" si="84"/>
        <v/>
      </c>
      <c r="K306" s="56"/>
      <c r="S306" s="13" t="str">
        <f t="shared" si="85"/>
        <v/>
      </c>
      <c r="U306" s="13" t="str">
        <f t="shared" si="86"/>
        <v/>
      </c>
      <c r="V306" s="13" t="str">
        <f t="shared" si="81"/>
        <v/>
      </c>
      <c r="W306" s="13" t="str">
        <f t="shared" si="82"/>
        <v/>
      </c>
      <c r="X306" s="13" t="str">
        <f t="shared" si="83"/>
        <v/>
      </c>
      <c r="Y306" s="13" t="str">
        <f t="shared" si="87"/>
        <v/>
      </c>
      <c r="Z306" s="13" t="str">
        <f t="shared" si="88"/>
        <v/>
      </c>
      <c r="AA306" s="13" t="str">
        <f t="shared" si="89"/>
        <v/>
      </c>
      <c r="AC306" s="13" t="str">
        <f t="shared" si="90"/>
        <v/>
      </c>
      <c r="AD306" s="13" t="str">
        <f t="shared" si="91"/>
        <v/>
      </c>
      <c r="AE306" s="13" t="str">
        <f t="shared" si="92"/>
        <v/>
      </c>
      <c r="AF306" s="42" t="str">
        <f t="shared" si="99"/>
        <v/>
      </c>
      <c r="AH306" s="46" t="str">
        <f t="shared" si="93"/>
        <v/>
      </c>
      <c r="AI306" s="53" t="str">
        <f t="shared" si="94"/>
        <v/>
      </c>
      <c r="AJ306" s="49" t="str">
        <f t="shared" si="95"/>
        <v/>
      </c>
      <c r="AK306" s="49" t="str">
        <f t="shared" si="96"/>
        <v/>
      </c>
      <c r="AM306" s="13" t="str">
        <f>IF($AI306="", "", COUNTIF($AI$10:$AI$1210, "&gt;"&amp;$AI306)+1+COUNTIF($AI$10:$AI306, $AI306)-1)</f>
        <v/>
      </c>
      <c r="AO306" s="13" t="str">
        <f t="shared" si="97"/>
        <v/>
      </c>
      <c r="AQ306" s="42" t="str">
        <f t="shared" si="98"/>
        <v/>
      </c>
    </row>
    <row r="307" spans="1:43" x14ac:dyDescent="0.25">
      <c r="A307" s="56"/>
      <c r="B307" s="157"/>
      <c r="C307" s="87"/>
      <c r="D307" s="86"/>
      <c r="E307" s="158"/>
      <c r="F307" s="159"/>
      <c r="G307" s="160"/>
      <c r="H307" s="161"/>
      <c r="I307" s="56"/>
      <c r="J307" s="13" t="str">
        <f t="shared" si="84"/>
        <v/>
      </c>
      <c r="K307" s="56"/>
      <c r="S307" s="13" t="str">
        <f t="shared" si="85"/>
        <v/>
      </c>
      <c r="U307" s="13" t="str">
        <f t="shared" si="86"/>
        <v/>
      </c>
      <c r="V307" s="13" t="str">
        <f t="shared" si="81"/>
        <v/>
      </c>
      <c r="W307" s="13" t="str">
        <f t="shared" si="82"/>
        <v/>
      </c>
      <c r="X307" s="13" t="str">
        <f t="shared" si="83"/>
        <v/>
      </c>
      <c r="Y307" s="13" t="str">
        <f t="shared" si="87"/>
        <v/>
      </c>
      <c r="Z307" s="13" t="str">
        <f t="shared" si="88"/>
        <v/>
      </c>
      <c r="AA307" s="13" t="str">
        <f t="shared" si="89"/>
        <v/>
      </c>
      <c r="AC307" s="13" t="str">
        <f t="shared" si="90"/>
        <v/>
      </c>
      <c r="AD307" s="13" t="str">
        <f t="shared" si="91"/>
        <v/>
      </c>
      <c r="AE307" s="13" t="str">
        <f t="shared" si="92"/>
        <v/>
      </c>
      <c r="AF307" s="42" t="str">
        <f t="shared" si="99"/>
        <v/>
      </c>
      <c r="AH307" s="46" t="str">
        <f t="shared" si="93"/>
        <v/>
      </c>
      <c r="AI307" s="53" t="str">
        <f t="shared" si="94"/>
        <v/>
      </c>
      <c r="AJ307" s="49" t="str">
        <f t="shared" si="95"/>
        <v/>
      </c>
      <c r="AK307" s="49" t="str">
        <f t="shared" si="96"/>
        <v/>
      </c>
      <c r="AM307" s="13" t="str">
        <f>IF($AI307="", "", COUNTIF($AI$10:$AI$1210, "&gt;"&amp;$AI307)+1+COUNTIF($AI$10:$AI307, $AI307)-1)</f>
        <v/>
      </c>
      <c r="AO307" s="13" t="str">
        <f t="shared" si="97"/>
        <v/>
      </c>
      <c r="AQ307" s="42" t="str">
        <f t="shared" si="98"/>
        <v/>
      </c>
    </row>
    <row r="308" spans="1:43" x14ac:dyDescent="0.25">
      <c r="A308" s="56"/>
      <c r="B308" s="157"/>
      <c r="C308" s="87"/>
      <c r="D308" s="86"/>
      <c r="E308" s="158"/>
      <c r="F308" s="159"/>
      <c r="G308" s="160"/>
      <c r="H308" s="161"/>
      <c r="I308" s="56"/>
      <c r="J308" s="13" t="str">
        <f t="shared" si="84"/>
        <v/>
      </c>
      <c r="K308" s="56"/>
      <c r="S308" s="13" t="str">
        <f t="shared" si="85"/>
        <v/>
      </c>
      <c r="U308" s="13" t="str">
        <f t="shared" si="86"/>
        <v/>
      </c>
      <c r="V308" s="13" t="str">
        <f t="shared" si="81"/>
        <v/>
      </c>
      <c r="W308" s="13" t="str">
        <f t="shared" si="82"/>
        <v/>
      </c>
      <c r="X308" s="13" t="str">
        <f t="shared" si="83"/>
        <v/>
      </c>
      <c r="Y308" s="13" t="str">
        <f t="shared" si="87"/>
        <v/>
      </c>
      <c r="Z308" s="13" t="str">
        <f t="shared" si="88"/>
        <v/>
      </c>
      <c r="AA308" s="13" t="str">
        <f t="shared" si="89"/>
        <v/>
      </c>
      <c r="AC308" s="13" t="str">
        <f t="shared" si="90"/>
        <v/>
      </c>
      <c r="AD308" s="13" t="str">
        <f t="shared" si="91"/>
        <v/>
      </c>
      <c r="AE308" s="13" t="str">
        <f t="shared" si="92"/>
        <v/>
      </c>
      <c r="AF308" s="42" t="str">
        <f t="shared" si="99"/>
        <v/>
      </c>
      <c r="AH308" s="46" t="str">
        <f t="shared" si="93"/>
        <v/>
      </c>
      <c r="AI308" s="53" t="str">
        <f t="shared" si="94"/>
        <v/>
      </c>
      <c r="AJ308" s="49" t="str">
        <f t="shared" si="95"/>
        <v/>
      </c>
      <c r="AK308" s="49" t="str">
        <f t="shared" si="96"/>
        <v/>
      </c>
      <c r="AM308" s="13" t="str">
        <f>IF($AI308="", "", COUNTIF($AI$10:$AI$1210, "&gt;"&amp;$AI308)+1+COUNTIF($AI$10:$AI308, $AI308)-1)</f>
        <v/>
      </c>
      <c r="AO308" s="13" t="str">
        <f t="shared" si="97"/>
        <v/>
      </c>
      <c r="AQ308" s="42" t="str">
        <f t="shared" si="98"/>
        <v/>
      </c>
    </row>
    <row r="309" spans="1:43" x14ac:dyDescent="0.25">
      <c r="A309" s="56"/>
      <c r="B309" s="157"/>
      <c r="C309" s="87"/>
      <c r="D309" s="86"/>
      <c r="E309" s="158"/>
      <c r="F309" s="159"/>
      <c r="G309" s="160"/>
      <c r="H309" s="161"/>
      <c r="I309" s="56"/>
      <c r="J309" s="13" t="str">
        <f t="shared" si="84"/>
        <v/>
      </c>
      <c r="K309" s="56"/>
      <c r="S309" s="13" t="str">
        <f t="shared" si="85"/>
        <v/>
      </c>
      <c r="U309" s="13" t="str">
        <f t="shared" si="86"/>
        <v/>
      </c>
      <c r="V309" s="13" t="str">
        <f t="shared" si="81"/>
        <v/>
      </c>
      <c r="W309" s="13" t="str">
        <f t="shared" si="82"/>
        <v/>
      </c>
      <c r="X309" s="13" t="str">
        <f t="shared" si="83"/>
        <v/>
      </c>
      <c r="Y309" s="13" t="str">
        <f t="shared" si="87"/>
        <v/>
      </c>
      <c r="Z309" s="13" t="str">
        <f t="shared" si="88"/>
        <v/>
      </c>
      <c r="AA309" s="13" t="str">
        <f t="shared" si="89"/>
        <v/>
      </c>
      <c r="AC309" s="13" t="str">
        <f t="shared" si="90"/>
        <v/>
      </c>
      <c r="AD309" s="13" t="str">
        <f t="shared" si="91"/>
        <v/>
      </c>
      <c r="AE309" s="13" t="str">
        <f t="shared" si="92"/>
        <v/>
      </c>
      <c r="AF309" s="42" t="str">
        <f t="shared" si="99"/>
        <v/>
      </c>
      <c r="AH309" s="46" t="str">
        <f t="shared" si="93"/>
        <v/>
      </c>
      <c r="AI309" s="53" t="str">
        <f t="shared" si="94"/>
        <v/>
      </c>
      <c r="AJ309" s="49" t="str">
        <f t="shared" si="95"/>
        <v/>
      </c>
      <c r="AK309" s="49" t="str">
        <f t="shared" si="96"/>
        <v/>
      </c>
      <c r="AM309" s="13" t="str">
        <f>IF($AI309="", "", COUNTIF($AI$10:$AI$1210, "&gt;"&amp;$AI309)+1+COUNTIF($AI$10:$AI309, $AI309)-1)</f>
        <v/>
      </c>
      <c r="AO309" s="13" t="str">
        <f t="shared" si="97"/>
        <v/>
      </c>
      <c r="AQ309" s="42" t="str">
        <f t="shared" si="98"/>
        <v/>
      </c>
    </row>
    <row r="310" spans="1:43" x14ac:dyDescent="0.25">
      <c r="A310" s="56"/>
      <c r="B310" s="157"/>
      <c r="C310" s="87"/>
      <c r="D310" s="86"/>
      <c r="E310" s="158"/>
      <c r="F310" s="159"/>
      <c r="G310" s="160"/>
      <c r="H310" s="161"/>
      <c r="I310" s="56"/>
      <c r="J310" s="13" t="str">
        <f t="shared" si="84"/>
        <v/>
      </c>
      <c r="K310" s="56"/>
      <c r="S310" s="13" t="str">
        <f t="shared" si="85"/>
        <v/>
      </c>
      <c r="U310" s="13" t="str">
        <f t="shared" si="86"/>
        <v/>
      </c>
      <c r="V310" s="13" t="str">
        <f t="shared" si="81"/>
        <v/>
      </c>
      <c r="W310" s="13" t="str">
        <f t="shared" si="82"/>
        <v/>
      </c>
      <c r="X310" s="13" t="str">
        <f t="shared" si="83"/>
        <v/>
      </c>
      <c r="Y310" s="13" t="str">
        <f t="shared" si="87"/>
        <v/>
      </c>
      <c r="Z310" s="13" t="str">
        <f t="shared" si="88"/>
        <v/>
      </c>
      <c r="AA310" s="13" t="str">
        <f t="shared" si="89"/>
        <v/>
      </c>
      <c r="AC310" s="13" t="str">
        <f t="shared" si="90"/>
        <v/>
      </c>
      <c r="AD310" s="13" t="str">
        <f t="shared" si="91"/>
        <v/>
      </c>
      <c r="AE310" s="13" t="str">
        <f t="shared" si="92"/>
        <v/>
      </c>
      <c r="AF310" s="42" t="str">
        <f t="shared" si="99"/>
        <v/>
      </c>
      <c r="AH310" s="46" t="str">
        <f t="shared" si="93"/>
        <v/>
      </c>
      <c r="AI310" s="53" t="str">
        <f t="shared" si="94"/>
        <v/>
      </c>
      <c r="AJ310" s="49" t="str">
        <f t="shared" si="95"/>
        <v/>
      </c>
      <c r="AK310" s="49" t="str">
        <f t="shared" si="96"/>
        <v/>
      </c>
      <c r="AM310" s="13" t="str">
        <f>IF($AI310="", "", COUNTIF($AI$10:$AI$1210, "&gt;"&amp;$AI310)+1+COUNTIF($AI$10:$AI310, $AI310)-1)</f>
        <v/>
      </c>
      <c r="AO310" s="13" t="str">
        <f t="shared" si="97"/>
        <v/>
      </c>
      <c r="AQ310" s="42" t="str">
        <f t="shared" si="98"/>
        <v/>
      </c>
    </row>
    <row r="311" spans="1:43" x14ac:dyDescent="0.25">
      <c r="A311" s="56"/>
      <c r="B311" s="157"/>
      <c r="C311" s="87"/>
      <c r="D311" s="86"/>
      <c r="E311" s="158"/>
      <c r="F311" s="159"/>
      <c r="G311" s="160"/>
      <c r="H311" s="161"/>
      <c r="I311" s="56"/>
      <c r="J311" s="13" t="str">
        <f t="shared" si="84"/>
        <v/>
      </c>
      <c r="K311" s="56"/>
      <c r="S311" s="13" t="str">
        <f t="shared" si="85"/>
        <v/>
      </c>
      <c r="U311" s="13" t="str">
        <f t="shared" si="86"/>
        <v/>
      </c>
      <c r="V311" s="13" t="str">
        <f t="shared" si="81"/>
        <v/>
      </c>
      <c r="W311" s="13" t="str">
        <f t="shared" si="82"/>
        <v/>
      </c>
      <c r="X311" s="13" t="str">
        <f t="shared" si="83"/>
        <v/>
      </c>
      <c r="Y311" s="13" t="str">
        <f t="shared" si="87"/>
        <v/>
      </c>
      <c r="Z311" s="13" t="str">
        <f t="shared" si="88"/>
        <v/>
      </c>
      <c r="AA311" s="13" t="str">
        <f t="shared" si="89"/>
        <v/>
      </c>
      <c r="AC311" s="13" t="str">
        <f t="shared" si="90"/>
        <v/>
      </c>
      <c r="AD311" s="13" t="str">
        <f t="shared" si="91"/>
        <v/>
      </c>
      <c r="AE311" s="13" t="str">
        <f t="shared" si="92"/>
        <v/>
      </c>
      <c r="AF311" s="42" t="str">
        <f t="shared" si="99"/>
        <v/>
      </c>
      <c r="AH311" s="46" t="str">
        <f t="shared" si="93"/>
        <v/>
      </c>
      <c r="AI311" s="53" t="str">
        <f t="shared" si="94"/>
        <v/>
      </c>
      <c r="AJ311" s="49" t="str">
        <f t="shared" si="95"/>
        <v/>
      </c>
      <c r="AK311" s="49" t="str">
        <f t="shared" si="96"/>
        <v/>
      </c>
      <c r="AM311" s="13" t="str">
        <f>IF($AI311="", "", COUNTIF($AI$10:$AI$1210, "&gt;"&amp;$AI311)+1+COUNTIF($AI$10:$AI311, $AI311)-1)</f>
        <v/>
      </c>
      <c r="AO311" s="13" t="str">
        <f t="shared" si="97"/>
        <v/>
      </c>
      <c r="AQ311" s="42" t="str">
        <f t="shared" si="98"/>
        <v/>
      </c>
    </row>
    <row r="312" spans="1:43" x14ac:dyDescent="0.25">
      <c r="A312" s="56"/>
      <c r="B312" s="157"/>
      <c r="C312" s="87"/>
      <c r="D312" s="86"/>
      <c r="E312" s="158"/>
      <c r="F312" s="159"/>
      <c r="G312" s="160"/>
      <c r="H312" s="161"/>
      <c r="I312" s="56"/>
      <c r="J312" s="13" t="str">
        <f t="shared" si="84"/>
        <v/>
      </c>
      <c r="K312" s="56"/>
      <c r="S312" s="13" t="str">
        <f t="shared" si="85"/>
        <v/>
      </c>
      <c r="U312" s="13" t="str">
        <f t="shared" si="86"/>
        <v/>
      </c>
      <c r="V312" s="13" t="str">
        <f t="shared" si="81"/>
        <v/>
      </c>
      <c r="W312" s="13" t="str">
        <f t="shared" si="82"/>
        <v/>
      </c>
      <c r="X312" s="13" t="str">
        <f t="shared" si="83"/>
        <v/>
      </c>
      <c r="Y312" s="13" t="str">
        <f t="shared" si="87"/>
        <v/>
      </c>
      <c r="Z312" s="13" t="str">
        <f t="shared" si="88"/>
        <v/>
      </c>
      <c r="AA312" s="13" t="str">
        <f t="shared" si="89"/>
        <v/>
      </c>
      <c r="AC312" s="13" t="str">
        <f t="shared" si="90"/>
        <v/>
      </c>
      <c r="AD312" s="13" t="str">
        <f t="shared" si="91"/>
        <v/>
      </c>
      <c r="AE312" s="13" t="str">
        <f t="shared" si="92"/>
        <v/>
      </c>
      <c r="AF312" s="42" t="str">
        <f t="shared" si="99"/>
        <v/>
      </c>
      <c r="AH312" s="46" t="str">
        <f t="shared" si="93"/>
        <v/>
      </c>
      <c r="AI312" s="53" t="str">
        <f t="shared" si="94"/>
        <v/>
      </c>
      <c r="AJ312" s="49" t="str">
        <f t="shared" si="95"/>
        <v/>
      </c>
      <c r="AK312" s="49" t="str">
        <f t="shared" si="96"/>
        <v/>
      </c>
      <c r="AM312" s="13" t="str">
        <f>IF($AI312="", "", COUNTIF($AI$10:$AI$1210, "&gt;"&amp;$AI312)+1+COUNTIF($AI$10:$AI312, $AI312)-1)</f>
        <v/>
      </c>
      <c r="AO312" s="13" t="str">
        <f t="shared" si="97"/>
        <v/>
      </c>
      <c r="AQ312" s="42" t="str">
        <f t="shared" si="98"/>
        <v/>
      </c>
    </row>
    <row r="313" spans="1:43" x14ac:dyDescent="0.25">
      <c r="A313" s="56"/>
      <c r="B313" s="157"/>
      <c r="C313" s="87"/>
      <c r="D313" s="86"/>
      <c r="E313" s="158"/>
      <c r="F313" s="159"/>
      <c r="G313" s="160"/>
      <c r="H313" s="161"/>
      <c r="I313" s="56"/>
      <c r="J313" s="13" t="str">
        <f t="shared" si="84"/>
        <v/>
      </c>
      <c r="K313" s="56"/>
      <c r="S313" s="13" t="str">
        <f t="shared" si="85"/>
        <v/>
      </c>
      <c r="U313" s="13" t="str">
        <f t="shared" si="86"/>
        <v/>
      </c>
      <c r="V313" s="13" t="str">
        <f t="shared" si="81"/>
        <v/>
      </c>
      <c r="W313" s="13" t="str">
        <f t="shared" si="82"/>
        <v/>
      </c>
      <c r="X313" s="13" t="str">
        <f t="shared" si="83"/>
        <v/>
      </c>
      <c r="Y313" s="13" t="str">
        <f t="shared" si="87"/>
        <v/>
      </c>
      <c r="Z313" s="13" t="str">
        <f t="shared" si="88"/>
        <v/>
      </c>
      <c r="AA313" s="13" t="str">
        <f t="shared" si="89"/>
        <v/>
      </c>
      <c r="AC313" s="13" t="str">
        <f t="shared" si="90"/>
        <v/>
      </c>
      <c r="AD313" s="13" t="str">
        <f t="shared" si="91"/>
        <v/>
      </c>
      <c r="AE313" s="13" t="str">
        <f t="shared" si="92"/>
        <v/>
      </c>
      <c r="AF313" s="42" t="str">
        <f t="shared" si="99"/>
        <v/>
      </c>
      <c r="AH313" s="46" t="str">
        <f t="shared" si="93"/>
        <v/>
      </c>
      <c r="AI313" s="53" t="str">
        <f t="shared" si="94"/>
        <v/>
      </c>
      <c r="AJ313" s="49" t="str">
        <f t="shared" si="95"/>
        <v/>
      </c>
      <c r="AK313" s="49" t="str">
        <f t="shared" si="96"/>
        <v/>
      </c>
      <c r="AM313" s="13" t="str">
        <f>IF($AI313="", "", COUNTIF($AI$10:$AI$1210, "&gt;"&amp;$AI313)+1+COUNTIF($AI$10:$AI313, $AI313)-1)</f>
        <v/>
      </c>
      <c r="AO313" s="13" t="str">
        <f t="shared" si="97"/>
        <v/>
      </c>
      <c r="AQ313" s="42" t="str">
        <f t="shared" si="98"/>
        <v/>
      </c>
    </row>
    <row r="314" spans="1:43" x14ac:dyDescent="0.25">
      <c r="A314" s="56"/>
      <c r="B314" s="157"/>
      <c r="C314" s="87"/>
      <c r="D314" s="86"/>
      <c r="E314" s="158"/>
      <c r="F314" s="159"/>
      <c r="G314" s="160"/>
      <c r="H314" s="161"/>
      <c r="I314" s="56"/>
      <c r="J314" s="13" t="str">
        <f t="shared" si="84"/>
        <v/>
      </c>
      <c r="K314" s="56"/>
      <c r="S314" s="13" t="str">
        <f t="shared" si="85"/>
        <v/>
      </c>
      <c r="U314" s="13" t="str">
        <f t="shared" si="86"/>
        <v/>
      </c>
      <c r="V314" s="13" t="str">
        <f t="shared" si="81"/>
        <v/>
      </c>
      <c r="W314" s="13" t="str">
        <f t="shared" si="82"/>
        <v/>
      </c>
      <c r="X314" s="13" t="str">
        <f t="shared" si="83"/>
        <v/>
      </c>
      <c r="Y314" s="13" t="str">
        <f t="shared" si="87"/>
        <v/>
      </c>
      <c r="Z314" s="13" t="str">
        <f t="shared" si="88"/>
        <v/>
      </c>
      <c r="AA314" s="13" t="str">
        <f t="shared" si="89"/>
        <v/>
      </c>
      <c r="AC314" s="13" t="str">
        <f t="shared" si="90"/>
        <v/>
      </c>
      <c r="AD314" s="13" t="str">
        <f t="shared" si="91"/>
        <v/>
      </c>
      <c r="AE314" s="13" t="str">
        <f t="shared" si="92"/>
        <v/>
      </c>
      <c r="AF314" s="42" t="str">
        <f t="shared" si="99"/>
        <v/>
      </c>
      <c r="AH314" s="46" t="str">
        <f t="shared" si="93"/>
        <v/>
      </c>
      <c r="AI314" s="53" t="str">
        <f t="shared" si="94"/>
        <v/>
      </c>
      <c r="AJ314" s="49" t="str">
        <f t="shared" si="95"/>
        <v/>
      </c>
      <c r="AK314" s="49" t="str">
        <f t="shared" si="96"/>
        <v/>
      </c>
      <c r="AM314" s="13" t="str">
        <f>IF($AI314="", "", COUNTIF($AI$10:$AI$1210, "&gt;"&amp;$AI314)+1+COUNTIF($AI$10:$AI314, $AI314)-1)</f>
        <v/>
      </c>
      <c r="AO314" s="13" t="str">
        <f t="shared" si="97"/>
        <v/>
      </c>
      <c r="AQ314" s="42" t="str">
        <f t="shared" si="98"/>
        <v/>
      </c>
    </row>
    <row r="315" spans="1:43" x14ac:dyDescent="0.25">
      <c r="A315" s="56"/>
      <c r="B315" s="157"/>
      <c r="C315" s="87"/>
      <c r="D315" s="86"/>
      <c r="E315" s="158"/>
      <c r="F315" s="159"/>
      <c r="G315" s="160"/>
      <c r="H315" s="161"/>
      <c r="I315" s="56"/>
      <c r="J315" s="13" t="str">
        <f t="shared" si="84"/>
        <v/>
      </c>
      <c r="K315" s="56"/>
      <c r="S315" s="13" t="str">
        <f t="shared" si="85"/>
        <v/>
      </c>
      <c r="U315" s="13" t="str">
        <f t="shared" si="86"/>
        <v/>
      </c>
      <c r="V315" s="13" t="str">
        <f t="shared" si="81"/>
        <v/>
      </c>
      <c r="W315" s="13" t="str">
        <f t="shared" si="82"/>
        <v/>
      </c>
      <c r="X315" s="13" t="str">
        <f t="shared" si="83"/>
        <v/>
      </c>
      <c r="Y315" s="13" t="str">
        <f t="shared" si="87"/>
        <v/>
      </c>
      <c r="Z315" s="13" t="str">
        <f t="shared" si="88"/>
        <v/>
      </c>
      <c r="AA315" s="13" t="str">
        <f t="shared" si="89"/>
        <v/>
      </c>
      <c r="AC315" s="13" t="str">
        <f t="shared" si="90"/>
        <v/>
      </c>
      <c r="AD315" s="13" t="str">
        <f t="shared" si="91"/>
        <v/>
      </c>
      <c r="AE315" s="13" t="str">
        <f t="shared" si="92"/>
        <v/>
      </c>
      <c r="AF315" s="42" t="str">
        <f t="shared" si="99"/>
        <v/>
      </c>
      <c r="AH315" s="46" t="str">
        <f t="shared" si="93"/>
        <v/>
      </c>
      <c r="AI315" s="53" t="str">
        <f t="shared" si="94"/>
        <v/>
      </c>
      <c r="AJ315" s="49" t="str">
        <f t="shared" si="95"/>
        <v/>
      </c>
      <c r="AK315" s="49" t="str">
        <f t="shared" si="96"/>
        <v/>
      </c>
      <c r="AM315" s="13" t="str">
        <f>IF($AI315="", "", COUNTIF($AI$10:$AI$1210, "&gt;"&amp;$AI315)+1+COUNTIF($AI$10:$AI315, $AI315)-1)</f>
        <v/>
      </c>
      <c r="AO315" s="13" t="str">
        <f t="shared" si="97"/>
        <v/>
      </c>
      <c r="AQ315" s="42" t="str">
        <f t="shared" si="98"/>
        <v/>
      </c>
    </row>
    <row r="316" spans="1:43" x14ac:dyDescent="0.25">
      <c r="A316" s="56"/>
      <c r="B316" s="157"/>
      <c r="C316" s="87"/>
      <c r="D316" s="86"/>
      <c r="E316" s="158"/>
      <c r="F316" s="159"/>
      <c r="G316" s="160"/>
      <c r="H316" s="161"/>
      <c r="I316" s="56"/>
      <c r="J316" s="13" t="str">
        <f t="shared" si="84"/>
        <v/>
      </c>
      <c r="K316" s="56"/>
      <c r="S316" s="13" t="str">
        <f t="shared" si="85"/>
        <v/>
      </c>
      <c r="U316" s="13" t="str">
        <f t="shared" si="86"/>
        <v/>
      </c>
      <c r="V316" s="13" t="str">
        <f t="shared" si="81"/>
        <v/>
      </c>
      <c r="W316" s="13" t="str">
        <f t="shared" si="82"/>
        <v/>
      </c>
      <c r="X316" s="13" t="str">
        <f t="shared" si="83"/>
        <v/>
      </c>
      <c r="Y316" s="13" t="str">
        <f t="shared" si="87"/>
        <v/>
      </c>
      <c r="Z316" s="13" t="str">
        <f t="shared" si="88"/>
        <v/>
      </c>
      <c r="AA316" s="13" t="str">
        <f t="shared" si="89"/>
        <v/>
      </c>
      <c r="AC316" s="13" t="str">
        <f t="shared" si="90"/>
        <v/>
      </c>
      <c r="AD316" s="13" t="str">
        <f t="shared" si="91"/>
        <v/>
      </c>
      <c r="AE316" s="13" t="str">
        <f t="shared" si="92"/>
        <v/>
      </c>
      <c r="AF316" s="42" t="str">
        <f t="shared" si="99"/>
        <v/>
      </c>
      <c r="AH316" s="46" t="str">
        <f t="shared" si="93"/>
        <v/>
      </c>
      <c r="AI316" s="53" t="str">
        <f t="shared" si="94"/>
        <v/>
      </c>
      <c r="AJ316" s="49" t="str">
        <f t="shared" si="95"/>
        <v/>
      </c>
      <c r="AK316" s="49" t="str">
        <f t="shared" si="96"/>
        <v/>
      </c>
      <c r="AM316" s="13" t="str">
        <f>IF($AI316="", "", COUNTIF($AI$10:$AI$1210, "&gt;"&amp;$AI316)+1+COUNTIF($AI$10:$AI316, $AI316)-1)</f>
        <v/>
      </c>
      <c r="AO316" s="13" t="str">
        <f t="shared" si="97"/>
        <v/>
      </c>
      <c r="AQ316" s="42" t="str">
        <f t="shared" si="98"/>
        <v/>
      </c>
    </row>
    <row r="317" spans="1:43" x14ac:dyDescent="0.25">
      <c r="A317" s="56"/>
      <c r="B317" s="157"/>
      <c r="C317" s="87"/>
      <c r="D317" s="86"/>
      <c r="E317" s="158"/>
      <c r="F317" s="159"/>
      <c r="G317" s="160"/>
      <c r="H317" s="161"/>
      <c r="I317" s="56"/>
      <c r="J317" s="13" t="str">
        <f t="shared" si="84"/>
        <v/>
      </c>
      <c r="K317" s="56"/>
      <c r="S317" s="13" t="str">
        <f t="shared" si="85"/>
        <v/>
      </c>
      <c r="U317" s="13" t="str">
        <f t="shared" si="86"/>
        <v/>
      </c>
      <c r="V317" s="13" t="str">
        <f t="shared" si="81"/>
        <v/>
      </c>
      <c r="W317" s="13" t="str">
        <f t="shared" si="82"/>
        <v/>
      </c>
      <c r="X317" s="13" t="str">
        <f t="shared" si="83"/>
        <v/>
      </c>
      <c r="Y317" s="13" t="str">
        <f t="shared" si="87"/>
        <v/>
      </c>
      <c r="Z317" s="13" t="str">
        <f t="shared" si="88"/>
        <v/>
      </c>
      <c r="AA317" s="13" t="str">
        <f t="shared" si="89"/>
        <v/>
      </c>
      <c r="AC317" s="13" t="str">
        <f t="shared" si="90"/>
        <v/>
      </c>
      <c r="AD317" s="13" t="str">
        <f t="shared" si="91"/>
        <v/>
      </c>
      <c r="AE317" s="13" t="str">
        <f t="shared" si="92"/>
        <v/>
      </c>
      <c r="AF317" s="42" t="str">
        <f t="shared" si="99"/>
        <v/>
      </c>
      <c r="AH317" s="46" t="str">
        <f t="shared" si="93"/>
        <v/>
      </c>
      <c r="AI317" s="53" t="str">
        <f t="shared" si="94"/>
        <v/>
      </c>
      <c r="AJ317" s="49" t="str">
        <f t="shared" si="95"/>
        <v/>
      </c>
      <c r="AK317" s="49" t="str">
        <f t="shared" si="96"/>
        <v/>
      </c>
      <c r="AM317" s="13" t="str">
        <f>IF($AI317="", "", COUNTIF($AI$10:$AI$1210, "&gt;"&amp;$AI317)+1+COUNTIF($AI$10:$AI317, $AI317)-1)</f>
        <v/>
      </c>
      <c r="AO317" s="13" t="str">
        <f t="shared" si="97"/>
        <v/>
      </c>
      <c r="AQ317" s="42" t="str">
        <f t="shared" si="98"/>
        <v/>
      </c>
    </row>
    <row r="318" spans="1:43" x14ac:dyDescent="0.25">
      <c r="A318" s="56"/>
      <c r="B318" s="157"/>
      <c r="C318" s="87"/>
      <c r="D318" s="86"/>
      <c r="E318" s="158"/>
      <c r="F318" s="159"/>
      <c r="G318" s="160"/>
      <c r="H318" s="161"/>
      <c r="I318" s="56"/>
      <c r="J318" s="13" t="str">
        <f t="shared" si="84"/>
        <v/>
      </c>
      <c r="K318" s="56"/>
      <c r="S318" s="13" t="str">
        <f t="shared" si="85"/>
        <v/>
      </c>
      <c r="U318" s="13" t="str">
        <f t="shared" si="86"/>
        <v/>
      </c>
      <c r="V318" s="13" t="str">
        <f t="shared" si="81"/>
        <v/>
      </c>
      <c r="W318" s="13" t="str">
        <f t="shared" si="82"/>
        <v/>
      </c>
      <c r="X318" s="13" t="str">
        <f t="shared" si="83"/>
        <v/>
      </c>
      <c r="Y318" s="13" t="str">
        <f t="shared" si="87"/>
        <v/>
      </c>
      <c r="Z318" s="13" t="str">
        <f t="shared" si="88"/>
        <v/>
      </c>
      <c r="AA318" s="13" t="str">
        <f t="shared" si="89"/>
        <v/>
      </c>
      <c r="AC318" s="13" t="str">
        <f t="shared" si="90"/>
        <v/>
      </c>
      <c r="AD318" s="13" t="str">
        <f t="shared" si="91"/>
        <v/>
      </c>
      <c r="AE318" s="13" t="str">
        <f t="shared" si="92"/>
        <v/>
      </c>
      <c r="AF318" s="42" t="str">
        <f t="shared" si="99"/>
        <v/>
      </c>
      <c r="AH318" s="46" t="str">
        <f t="shared" si="93"/>
        <v/>
      </c>
      <c r="AI318" s="53" t="str">
        <f t="shared" si="94"/>
        <v/>
      </c>
      <c r="AJ318" s="49" t="str">
        <f t="shared" si="95"/>
        <v/>
      </c>
      <c r="AK318" s="49" t="str">
        <f t="shared" si="96"/>
        <v/>
      </c>
      <c r="AM318" s="13" t="str">
        <f>IF($AI318="", "", COUNTIF($AI$10:$AI$1210, "&gt;"&amp;$AI318)+1+COUNTIF($AI$10:$AI318, $AI318)-1)</f>
        <v/>
      </c>
      <c r="AO318" s="13" t="str">
        <f t="shared" si="97"/>
        <v/>
      </c>
      <c r="AQ318" s="42" t="str">
        <f t="shared" si="98"/>
        <v/>
      </c>
    </row>
    <row r="319" spans="1:43" x14ac:dyDescent="0.25">
      <c r="A319" s="56"/>
      <c r="B319" s="157"/>
      <c r="C319" s="87"/>
      <c r="D319" s="86"/>
      <c r="E319" s="158"/>
      <c r="F319" s="159"/>
      <c r="G319" s="160"/>
      <c r="H319" s="161"/>
      <c r="I319" s="56"/>
      <c r="J319" s="13" t="str">
        <f t="shared" si="84"/>
        <v/>
      </c>
      <c r="K319" s="56"/>
      <c r="S319" s="13" t="str">
        <f t="shared" si="85"/>
        <v/>
      </c>
      <c r="U319" s="13" t="str">
        <f t="shared" si="86"/>
        <v/>
      </c>
      <c r="V319" s="13" t="str">
        <f t="shared" si="81"/>
        <v/>
      </c>
      <c r="W319" s="13" t="str">
        <f t="shared" si="82"/>
        <v/>
      </c>
      <c r="X319" s="13" t="str">
        <f t="shared" si="83"/>
        <v/>
      </c>
      <c r="Y319" s="13" t="str">
        <f t="shared" si="87"/>
        <v/>
      </c>
      <c r="Z319" s="13" t="str">
        <f t="shared" si="88"/>
        <v/>
      </c>
      <c r="AA319" s="13" t="str">
        <f t="shared" si="89"/>
        <v/>
      </c>
      <c r="AC319" s="13" t="str">
        <f t="shared" si="90"/>
        <v/>
      </c>
      <c r="AD319" s="13" t="str">
        <f t="shared" si="91"/>
        <v/>
      </c>
      <c r="AE319" s="13" t="str">
        <f t="shared" si="92"/>
        <v/>
      </c>
      <c r="AF319" s="42" t="str">
        <f t="shared" si="99"/>
        <v/>
      </c>
      <c r="AH319" s="46" t="str">
        <f t="shared" si="93"/>
        <v/>
      </c>
      <c r="AI319" s="53" t="str">
        <f t="shared" si="94"/>
        <v/>
      </c>
      <c r="AJ319" s="49" t="str">
        <f t="shared" si="95"/>
        <v/>
      </c>
      <c r="AK319" s="49" t="str">
        <f t="shared" si="96"/>
        <v/>
      </c>
      <c r="AM319" s="13" t="str">
        <f>IF($AI319="", "", COUNTIF($AI$10:$AI$1210, "&gt;"&amp;$AI319)+1+COUNTIF($AI$10:$AI319, $AI319)-1)</f>
        <v/>
      </c>
      <c r="AO319" s="13" t="str">
        <f t="shared" si="97"/>
        <v/>
      </c>
      <c r="AQ319" s="42" t="str">
        <f t="shared" si="98"/>
        <v/>
      </c>
    </row>
    <row r="320" spans="1:43" x14ac:dyDescent="0.25">
      <c r="A320" s="56"/>
      <c r="B320" s="157"/>
      <c r="C320" s="87"/>
      <c r="D320" s="86"/>
      <c r="E320" s="158"/>
      <c r="F320" s="159"/>
      <c r="G320" s="160"/>
      <c r="H320" s="161"/>
      <c r="I320" s="56"/>
      <c r="J320" s="13" t="str">
        <f t="shared" si="84"/>
        <v/>
      </c>
      <c r="K320" s="56"/>
      <c r="S320" s="13" t="str">
        <f t="shared" si="85"/>
        <v/>
      </c>
      <c r="U320" s="13" t="str">
        <f t="shared" si="86"/>
        <v/>
      </c>
      <c r="V320" s="13" t="str">
        <f t="shared" si="81"/>
        <v/>
      </c>
      <c r="W320" s="13" t="str">
        <f t="shared" si="82"/>
        <v/>
      </c>
      <c r="X320" s="13" t="str">
        <f t="shared" si="83"/>
        <v/>
      </c>
      <c r="Y320" s="13" t="str">
        <f t="shared" si="87"/>
        <v/>
      </c>
      <c r="Z320" s="13" t="str">
        <f t="shared" si="88"/>
        <v/>
      </c>
      <c r="AA320" s="13" t="str">
        <f t="shared" si="89"/>
        <v/>
      </c>
      <c r="AC320" s="13" t="str">
        <f t="shared" si="90"/>
        <v/>
      </c>
      <c r="AD320" s="13" t="str">
        <f t="shared" si="91"/>
        <v/>
      </c>
      <c r="AE320" s="13" t="str">
        <f t="shared" si="92"/>
        <v/>
      </c>
      <c r="AF320" s="42" t="str">
        <f t="shared" si="99"/>
        <v/>
      </c>
      <c r="AH320" s="46" t="str">
        <f t="shared" si="93"/>
        <v/>
      </c>
      <c r="AI320" s="53" t="str">
        <f t="shared" si="94"/>
        <v/>
      </c>
      <c r="AJ320" s="49" t="str">
        <f t="shared" si="95"/>
        <v/>
      </c>
      <c r="AK320" s="49" t="str">
        <f t="shared" si="96"/>
        <v/>
      </c>
      <c r="AM320" s="13" t="str">
        <f>IF($AI320="", "", COUNTIF($AI$10:$AI$1210, "&gt;"&amp;$AI320)+1+COUNTIF($AI$10:$AI320, $AI320)-1)</f>
        <v/>
      </c>
      <c r="AO320" s="13" t="str">
        <f t="shared" si="97"/>
        <v/>
      </c>
      <c r="AQ320" s="42" t="str">
        <f t="shared" si="98"/>
        <v/>
      </c>
    </row>
    <row r="321" spans="1:43" x14ac:dyDescent="0.25">
      <c r="A321" s="56"/>
      <c r="B321" s="157"/>
      <c r="C321" s="87"/>
      <c r="D321" s="86"/>
      <c r="E321" s="158"/>
      <c r="F321" s="159"/>
      <c r="G321" s="160"/>
      <c r="H321" s="161"/>
      <c r="I321" s="56"/>
      <c r="J321" s="13" t="str">
        <f t="shared" si="84"/>
        <v/>
      </c>
      <c r="K321" s="56"/>
      <c r="S321" s="13" t="str">
        <f t="shared" si="85"/>
        <v/>
      </c>
      <c r="U321" s="13" t="str">
        <f t="shared" si="86"/>
        <v/>
      </c>
      <c r="V321" s="13" t="str">
        <f t="shared" si="81"/>
        <v/>
      </c>
      <c r="W321" s="13" t="str">
        <f t="shared" si="82"/>
        <v/>
      </c>
      <c r="X321" s="13" t="str">
        <f t="shared" si="83"/>
        <v/>
      </c>
      <c r="Y321" s="13" t="str">
        <f t="shared" si="87"/>
        <v/>
      </c>
      <c r="Z321" s="13" t="str">
        <f t="shared" si="88"/>
        <v/>
      </c>
      <c r="AA321" s="13" t="str">
        <f t="shared" si="89"/>
        <v/>
      </c>
      <c r="AC321" s="13" t="str">
        <f t="shared" si="90"/>
        <v/>
      </c>
      <c r="AD321" s="13" t="str">
        <f t="shared" si="91"/>
        <v/>
      </c>
      <c r="AE321" s="13" t="str">
        <f t="shared" si="92"/>
        <v/>
      </c>
      <c r="AF321" s="42" t="str">
        <f t="shared" si="99"/>
        <v/>
      </c>
      <c r="AH321" s="46" t="str">
        <f t="shared" si="93"/>
        <v/>
      </c>
      <c r="AI321" s="53" t="str">
        <f t="shared" si="94"/>
        <v/>
      </c>
      <c r="AJ321" s="49" t="str">
        <f t="shared" si="95"/>
        <v/>
      </c>
      <c r="AK321" s="49" t="str">
        <f t="shared" si="96"/>
        <v/>
      </c>
      <c r="AM321" s="13" t="str">
        <f>IF($AI321="", "", COUNTIF($AI$10:$AI$1210, "&gt;"&amp;$AI321)+1+COUNTIF($AI$10:$AI321, $AI321)-1)</f>
        <v/>
      </c>
      <c r="AO321" s="13" t="str">
        <f t="shared" si="97"/>
        <v/>
      </c>
      <c r="AQ321" s="42" t="str">
        <f t="shared" si="98"/>
        <v/>
      </c>
    </row>
    <row r="322" spans="1:43" x14ac:dyDescent="0.25">
      <c r="A322" s="56"/>
      <c r="B322" s="157"/>
      <c r="C322" s="87"/>
      <c r="D322" s="86"/>
      <c r="E322" s="158"/>
      <c r="F322" s="159"/>
      <c r="G322" s="160"/>
      <c r="H322" s="161"/>
      <c r="I322" s="56"/>
      <c r="J322" s="13" t="str">
        <f t="shared" si="84"/>
        <v/>
      </c>
      <c r="K322" s="56"/>
      <c r="S322" s="13" t="str">
        <f t="shared" si="85"/>
        <v/>
      </c>
      <c r="U322" s="13" t="str">
        <f t="shared" si="86"/>
        <v/>
      </c>
      <c r="V322" s="13" t="str">
        <f t="shared" si="81"/>
        <v/>
      </c>
      <c r="W322" s="13" t="str">
        <f t="shared" si="82"/>
        <v/>
      </c>
      <c r="X322" s="13" t="str">
        <f t="shared" si="83"/>
        <v/>
      </c>
      <c r="Y322" s="13" t="str">
        <f t="shared" si="87"/>
        <v/>
      </c>
      <c r="Z322" s="13" t="str">
        <f t="shared" si="88"/>
        <v/>
      </c>
      <c r="AA322" s="13" t="str">
        <f t="shared" si="89"/>
        <v/>
      </c>
      <c r="AC322" s="13" t="str">
        <f t="shared" si="90"/>
        <v/>
      </c>
      <c r="AD322" s="13" t="str">
        <f t="shared" si="91"/>
        <v/>
      </c>
      <c r="AE322" s="13" t="str">
        <f t="shared" si="92"/>
        <v/>
      </c>
      <c r="AF322" s="42" t="str">
        <f t="shared" si="99"/>
        <v/>
      </c>
      <c r="AH322" s="46" t="str">
        <f t="shared" si="93"/>
        <v/>
      </c>
      <c r="AI322" s="53" t="str">
        <f t="shared" si="94"/>
        <v/>
      </c>
      <c r="AJ322" s="49" t="str">
        <f t="shared" si="95"/>
        <v/>
      </c>
      <c r="AK322" s="49" t="str">
        <f t="shared" si="96"/>
        <v/>
      </c>
      <c r="AM322" s="13" t="str">
        <f>IF($AI322="", "", COUNTIF($AI$10:$AI$1210, "&gt;"&amp;$AI322)+1+COUNTIF($AI$10:$AI322, $AI322)-1)</f>
        <v/>
      </c>
      <c r="AO322" s="13" t="str">
        <f t="shared" si="97"/>
        <v/>
      </c>
      <c r="AQ322" s="42" t="str">
        <f t="shared" si="98"/>
        <v/>
      </c>
    </row>
    <row r="323" spans="1:43" x14ac:dyDescent="0.25">
      <c r="A323" s="56"/>
      <c r="B323" s="157"/>
      <c r="C323" s="87"/>
      <c r="D323" s="86"/>
      <c r="E323" s="158"/>
      <c r="F323" s="159"/>
      <c r="G323" s="160"/>
      <c r="H323" s="161"/>
      <c r="I323" s="56"/>
      <c r="J323" s="13" t="str">
        <f t="shared" si="84"/>
        <v/>
      </c>
      <c r="K323" s="56"/>
      <c r="S323" s="13" t="str">
        <f t="shared" si="85"/>
        <v/>
      </c>
      <c r="U323" s="13" t="str">
        <f t="shared" si="86"/>
        <v/>
      </c>
      <c r="V323" s="13" t="str">
        <f t="shared" si="81"/>
        <v/>
      </c>
      <c r="W323" s="13" t="str">
        <f t="shared" si="82"/>
        <v/>
      </c>
      <c r="X323" s="13" t="str">
        <f t="shared" si="83"/>
        <v/>
      </c>
      <c r="Y323" s="13" t="str">
        <f t="shared" si="87"/>
        <v/>
      </c>
      <c r="Z323" s="13" t="str">
        <f t="shared" si="88"/>
        <v/>
      </c>
      <c r="AA323" s="13" t="str">
        <f t="shared" si="89"/>
        <v/>
      </c>
      <c r="AC323" s="13" t="str">
        <f t="shared" si="90"/>
        <v/>
      </c>
      <c r="AD323" s="13" t="str">
        <f t="shared" si="91"/>
        <v/>
      </c>
      <c r="AE323" s="13" t="str">
        <f t="shared" si="92"/>
        <v/>
      </c>
      <c r="AF323" s="42" t="str">
        <f t="shared" si="99"/>
        <v/>
      </c>
      <c r="AH323" s="46" t="str">
        <f t="shared" si="93"/>
        <v/>
      </c>
      <c r="AI323" s="53" t="str">
        <f t="shared" si="94"/>
        <v/>
      </c>
      <c r="AJ323" s="49" t="str">
        <f t="shared" si="95"/>
        <v/>
      </c>
      <c r="AK323" s="49" t="str">
        <f t="shared" si="96"/>
        <v/>
      </c>
      <c r="AM323" s="13" t="str">
        <f>IF($AI323="", "", COUNTIF($AI$10:$AI$1210, "&gt;"&amp;$AI323)+1+COUNTIF($AI$10:$AI323, $AI323)-1)</f>
        <v/>
      </c>
      <c r="AO323" s="13" t="str">
        <f t="shared" si="97"/>
        <v/>
      </c>
      <c r="AQ323" s="42" t="str">
        <f t="shared" si="98"/>
        <v/>
      </c>
    </row>
    <row r="324" spans="1:43" x14ac:dyDescent="0.25">
      <c r="A324" s="56"/>
      <c r="B324" s="157"/>
      <c r="C324" s="87"/>
      <c r="D324" s="86"/>
      <c r="E324" s="158"/>
      <c r="F324" s="159"/>
      <c r="G324" s="160"/>
      <c r="H324" s="161"/>
      <c r="I324" s="56"/>
      <c r="J324" s="13" t="str">
        <f t="shared" si="84"/>
        <v/>
      </c>
      <c r="K324" s="56"/>
      <c r="S324" s="13" t="str">
        <f t="shared" si="85"/>
        <v/>
      </c>
      <c r="U324" s="13" t="str">
        <f t="shared" si="86"/>
        <v/>
      </c>
      <c r="V324" s="13" t="str">
        <f t="shared" si="81"/>
        <v/>
      </c>
      <c r="W324" s="13" t="str">
        <f t="shared" si="82"/>
        <v/>
      </c>
      <c r="X324" s="13" t="str">
        <f t="shared" si="83"/>
        <v/>
      </c>
      <c r="Y324" s="13" t="str">
        <f t="shared" si="87"/>
        <v/>
      </c>
      <c r="Z324" s="13" t="str">
        <f t="shared" si="88"/>
        <v/>
      </c>
      <c r="AA324" s="13" t="str">
        <f t="shared" si="89"/>
        <v/>
      </c>
      <c r="AC324" s="13" t="str">
        <f t="shared" si="90"/>
        <v/>
      </c>
      <c r="AD324" s="13" t="str">
        <f t="shared" si="91"/>
        <v/>
      </c>
      <c r="AE324" s="13" t="str">
        <f t="shared" si="92"/>
        <v/>
      </c>
      <c r="AF324" s="42" t="str">
        <f t="shared" si="99"/>
        <v/>
      </c>
      <c r="AH324" s="46" t="str">
        <f t="shared" si="93"/>
        <v/>
      </c>
      <c r="AI324" s="53" t="str">
        <f t="shared" si="94"/>
        <v/>
      </c>
      <c r="AJ324" s="49" t="str">
        <f t="shared" si="95"/>
        <v/>
      </c>
      <c r="AK324" s="49" t="str">
        <f t="shared" si="96"/>
        <v/>
      </c>
      <c r="AM324" s="13" t="str">
        <f>IF($AI324="", "", COUNTIF($AI$10:$AI$1210, "&gt;"&amp;$AI324)+1+COUNTIF($AI$10:$AI324, $AI324)-1)</f>
        <v/>
      </c>
      <c r="AO324" s="13" t="str">
        <f t="shared" si="97"/>
        <v/>
      </c>
      <c r="AQ324" s="42" t="str">
        <f t="shared" si="98"/>
        <v/>
      </c>
    </row>
    <row r="325" spans="1:43" x14ac:dyDescent="0.25">
      <c r="A325" s="56"/>
      <c r="B325" s="157"/>
      <c r="C325" s="87"/>
      <c r="D325" s="86"/>
      <c r="E325" s="158"/>
      <c r="F325" s="159"/>
      <c r="G325" s="160"/>
      <c r="H325" s="161"/>
      <c r="I325" s="56"/>
      <c r="J325" s="13" t="str">
        <f t="shared" si="84"/>
        <v/>
      </c>
      <c r="K325" s="56"/>
      <c r="S325" s="13" t="str">
        <f t="shared" si="85"/>
        <v/>
      </c>
      <c r="U325" s="13" t="str">
        <f t="shared" si="86"/>
        <v/>
      </c>
      <c r="V325" s="13" t="str">
        <f t="shared" si="81"/>
        <v/>
      </c>
      <c r="W325" s="13" t="str">
        <f t="shared" si="82"/>
        <v/>
      </c>
      <c r="X325" s="13" t="str">
        <f t="shared" si="83"/>
        <v/>
      </c>
      <c r="Y325" s="13" t="str">
        <f t="shared" si="87"/>
        <v/>
      </c>
      <c r="Z325" s="13" t="str">
        <f t="shared" si="88"/>
        <v/>
      </c>
      <c r="AA325" s="13" t="str">
        <f t="shared" si="89"/>
        <v/>
      </c>
      <c r="AC325" s="13" t="str">
        <f t="shared" si="90"/>
        <v/>
      </c>
      <c r="AD325" s="13" t="str">
        <f t="shared" si="91"/>
        <v/>
      </c>
      <c r="AE325" s="13" t="str">
        <f t="shared" si="92"/>
        <v/>
      </c>
      <c r="AF325" s="42" t="str">
        <f t="shared" si="99"/>
        <v/>
      </c>
      <c r="AH325" s="46" t="str">
        <f t="shared" si="93"/>
        <v/>
      </c>
      <c r="AI325" s="53" t="str">
        <f t="shared" si="94"/>
        <v/>
      </c>
      <c r="AJ325" s="49" t="str">
        <f t="shared" si="95"/>
        <v/>
      </c>
      <c r="AK325" s="49" t="str">
        <f t="shared" si="96"/>
        <v/>
      </c>
      <c r="AM325" s="13" t="str">
        <f>IF($AI325="", "", COUNTIF($AI$10:$AI$1210, "&gt;"&amp;$AI325)+1+COUNTIF($AI$10:$AI325, $AI325)-1)</f>
        <v/>
      </c>
      <c r="AO325" s="13" t="str">
        <f t="shared" si="97"/>
        <v/>
      </c>
      <c r="AQ325" s="42" t="str">
        <f t="shared" si="98"/>
        <v/>
      </c>
    </row>
    <row r="326" spans="1:43" x14ac:dyDescent="0.25">
      <c r="A326" s="56"/>
      <c r="B326" s="157"/>
      <c r="C326" s="87"/>
      <c r="D326" s="86"/>
      <c r="E326" s="158"/>
      <c r="F326" s="159"/>
      <c r="G326" s="160"/>
      <c r="H326" s="161"/>
      <c r="I326" s="56"/>
      <c r="J326" s="13" t="str">
        <f t="shared" si="84"/>
        <v/>
      </c>
      <c r="K326" s="56"/>
      <c r="S326" s="13" t="str">
        <f t="shared" si="85"/>
        <v/>
      </c>
      <c r="U326" s="13" t="str">
        <f t="shared" si="86"/>
        <v/>
      </c>
      <c r="V326" s="13" t="str">
        <f t="shared" si="81"/>
        <v/>
      </c>
      <c r="W326" s="13" t="str">
        <f t="shared" si="82"/>
        <v/>
      </c>
      <c r="X326" s="13" t="str">
        <f t="shared" si="83"/>
        <v/>
      </c>
      <c r="Y326" s="13" t="str">
        <f t="shared" si="87"/>
        <v/>
      </c>
      <c r="Z326" s="13" t="str">
        <f t="shared" si="88"/>
        <v/>
      </c>
      <c r="AA326" s="13" t="str">
        <f t="shared" si="89"/>
        <v/>
      </c>
      <c r="AC326" s="13" t="str">
        <f t="shared" si="90"/>
        <v/>
      </c>
      <c r="AD326" s="13" t="str">
        <f t="shared" si="91"/>
        <v/>
      </c>
      <c r="AE326" s="13" t="str">
        <f t="shared" si="92"/>
        <v/>
      </c>
      <c r="AF326" s="42" t="str">
        <f t="shared" si="99"/>
        <v/>
      </c>
      <c r="AH326" s="46" t="str">
        <f t="shared" si="93"/>
        <v/>
      </c>
      <c r="AI326" s="53" t="str">
        <f t="shared" si="94"/>
        <v/>
      </c>
      <c r="AJ326" s="49" t="str">
        <f t="shared" si="95"/>
        <v/>
      </c>
      <c r="AK326" s="49" t="str">
        <f t="shared" si="96"/>
        <v/>
      </c>
      <c r="AM326" s="13" t="str">
        <f>IF($AI326="", "", COUNTIF($AI$10:$AI$1210, "&gt;"&amp;$AI326)+1+COUNTIF($AI$10:$AI326, $AI326)-1)</f>
        <v/>
      </c>
      <c r="AO326" s="13" t="str">
        <f t="shared" si="97"/>
        <v/>
      </c>
      <c r="AQ326" s="42" t="str">
        <f t="shared" si="98"/>
        <v/>
      </c>
    </row>
    <row r="327" spans="1:43" x14ac:dyDescent="0.25">
      <c r="A327" s="56"/>
      <c r="B327" s="157"/>
      <c r="C327" s="87"/>
      <c r="D327" s="86"/>
      <c r="E327" s="158"/>
      <c r="F327" s="159"/>
      <c r="G327" s="160"/>
      <c r="H327" s="161"/>
      <c r="I327" s="56"/>
      <c r="J327" s="13" t="str">
        <f t="shared" si="84"/>
        <v/>
      </c>
      <c r="K327" s="56"/>
      <c r="S327" s="13" t="str">
        <f t="shared" si="85"/>
        <v/>
      </c>
      <c r="U327" s="13" t="str">
        <f t="shared" si="86"/>
        <v/>
      </c>
      <c r="V327" s="13" t="str">
        <f t="shared" si="81"/>
        <v/>
      </c>
      <c r="W327" s="13" t="str">
        <f t="shared" si="82"/>
        <v/>
      </c>
      <c r="X327" s="13" t="str">
        <f t="shared" si="83"/>
        <v/>
      </c>
      <c r="Y327" s="13" t="str">
        <f t="shared" si="87"/>
        <v/>
      </c>
      <c r="Z327" s="13" t="str">
        <f t="shared" si="88"/>
        <v/>
      </c>
      <c r="AA327" s="13" t="str">
        <f t="shared" si="89"/>
        <v/>
      </c>
      <c r="AC327" s="13" t="str">
        <f t="shared" si="90"/>
        <v/>
      </c>
      <c r="AD327" s="13" t="str">
        <f t="shared" si="91"/>
        <v/>
      </c>
      <c r="AE327" s="13" t="str">
        <f t="shared" si="92"/>
        <v/>
      </c>
      <c r="AF327" s="42" t="str">
        <f t="shared" si="99"/>
        <v/>
      </c>
      <c r="AH327" s="46" t="str">
        <f t="shared" si="93"/>
        <v/>
      </c>
      <c r="AI327" s="53" t="str">
        <f t="shared" si="94"/>
        <v/>
      </c>
      <c r="AJ327" s="49" t="str">
        <f t="shared" si="95"/>
        <v/>
      </c>
      <c r="AK327" s="49" t="str">
        <f t="shared" si="96"/>
        <v/>
      </c>
      <c r="AM327" s="13" t="str">
        <f>IF($AI327="", "", COUNTIF($AI$10:$AI$1210, "&gt;"&amp;$AI327)+1+COUNTIF($AI$10:$AI327, $AI327)-1)</f>
        <v/>
      </c>
      <c r="AO327" s="13" t="str">
        <f t="shared" si="97"/>
        <v/>
      </c>
      <c r="AQ327" s="42" t="str">
        <f t="shared" si="98"/>
        <v/>
      </c>
    </row>
    <row r="328" spans="1:43" x14ac:dyDescent="0.25">
      <c r="A328" s="56"/>
      <c r="B328" s="157"/>
      <c r="C328" s="87"/>
      <c r="D328" s="86"/>
      <c r="E328" s="158"/>
      <c r="F328" s="159"/>
      <c r="G328" s="160"/>
      <c r="H328" s="161"/>
      <c r="I328" s="56"/>
      <c r="J328" s="13" t="str">
        <f t="shared" si="84"/>
        <v/>
      </c>
      <c r="K328" s="56"/>
      <c r="S328" s="13" t="str">
        <f t="shared" si="85"/>
        <v/>
      </c>
      <c r="U328" s="13" t="str">
        <f t="shared" si="86"/>
        <v/>
      </c>
      <c r="V328" s="13" t="str">
        <f t="shared" si="81"/>
        <v/>
      </c>
      <c r="W328" s="13" t="str">
        <f t="shared" si="82"/>
        <v/>
      </c>
      <c r="X328" s="13" t="str">
        <f t="shared" si="83"/>
        <v/>
      </c>
      <c r="Y328" s="13" t="str">
        <f t="shared" si="87"/>
        <v/>
      </c>
      <c r="Z328" s="13" t="str">
        <f t="shared" si="88"/>
        <v/>
      </c>
      <c r="AA328" s="13" t="str">
        <f t="shared" si="89"/>
        <v/>
      </c>
      <c r="AC328" s="13" t="str">
        <f t="shared" si="90"/>
        <v/>
      </c>
      <c r="AD328" s="13" t="str">
        <f t="shared" si="91"/>
        <v/>
      </c>
      <c r="AE328" s="13" t="str">
        <f t="shared" si="92"/>
        <v/>
      </c>
      <c r="AF328" s="42" t="str">
        <f t="shared" si="99"/>
        <v/>
      </c>
      <c r="AH328" s="46" t="str">
        <f t="shared" si="93"/>
        <v/>
      </c>
      <c r="AI328" s="53" t="str">
        <f t="shared" si="94"/>
        <v/>
      </c>
      <c r="AJ328" s="49" t="str">
        <f t="shared" si="95"/>
        <v/>
      </c>
      <c r="AK328" s="49" t="str">
        <f t="shared" si="96"/>
        <v/>
      </c>
      <c r="AM328" s="13" t="str">
        <f>IF($AI328="", "", COUNTIF($AI$10:$AI$1210, "&gt;"&amp;$AI328)+1+COUNTIF($AI$10:$AI328, $AI328)-1)</f>
        <v/>
      </c>
      <c r="AO328" s="13" t="str">
        <f t="shared" si="97"/>
        <v/>
      </c>
      <c r="AQ328" s="42" t="str">
        <f t="shared" si="98"/>
        <v/>
      </c>
    </row>
    <row r="329" spans="1:43" x14ac:dyDescent="0.25">
      <c r="A329" s="56"/>
      <c r="B329" s="157"/>
      <c r="C329" s="87"/>
      <c r="D329" s="86"/>
      <c r="E329" s="158"/>
      <c r="F329" s="159"/>
      <c r="G329" s="160"/>
      <c r="H329" s="161"/>
      <c r="I329" s="56"/>
      <c r="J329" s="13" t="str">
        <f t="shared" si="84"/>
        <v/>
      </c>
      <c r="K329" s="56"/>
      <c r="S329" s="13" t="str">
        <f t="shared" si="85"/>
        <v/>
      </c>
      <c r="U329" s="13" t="str">
        <f t="shared" si="86"/>
        <v/>
      </c>
      <c r="V329" s="13" t="str">
        <f t="shared" si="81"/>
        <v/>
      </c>
      <c r="W329" s="13" t="str">
        <f t="shared" si="82"/>
        <v/>
      </c>
      <c r="X329" s="13" t="str">
        <f t="shared" si="83"/>
        <v/>
      </c>
      <c r="Y329" s="13" t="str">
        <f t="shared" si="87"/>
        <v/>
      </c>
      <c r="Z329" s="13" t="str">
        <f t="shared" si="88"/>
        <v/>
      </c>
      <c r="AA329" s="13" t="str">
        <f t="shared" si="89"/>
        <v/>
      </c>
      <c r="AC329" s="13" t="str">
        <f t="shared" si="90"/>
        <v/>
      </c>
      <c r="AD329" s="13" t="str">
        <f t="shared" si="91"/>
        <v/>
      </c>
      <c r="AE329" s="13" t="str">
        <f t="shared" si="92"/>
        <v/>
      </c>
      <c r="AF329" s="42" t="str">
        <f t="shared" si="99"/>
        <v/>
      </c>
      <c r="AH329" s="46" t="str">
        <f t="shared" si="93"/>
        <v/>
      </c>
      <c r="AI329" s="53" t="str">
        <f t="shared" si="94"/>
        <v/>
      </c>
      <c r="AJ329" s="49" t="str">
        <f t="shared" si="95"/>
        <v/>
      </c>
      <c r="AK329" s="49" t="str">
        <f t="shared" si="96"/>
        <v/>
      </c>
      <c r="AM329" s="13" t="str">
        <f>IF($AI329="", "", COUNTIF($AI$10:$AI$1210, "&gt;"&amp;$AI329)+1+COUNTIF($AI$10:$AI329, $AI329)-1)</f>
        <v/>
      </c>
      <c r="AO329" s="13" t="str">
        <f t="shared" si="97"/>
        <v/>
      </c>
      <c r="AQ329" s="42" t="str">
        <f t="shared" si="98"/>
        <v/>
      </c>
    </row>
    <row r="330" spans="1:43" x14ac:dyDescent="0.25">
      <c r="A330" s="56"/>
      <c r="B330" s="157"/>
      <c r="C330" s="87"/>
      <c r="D330" s="86"/>
      <c r="E330" s="158"/>
      <c r="F330" s="159"/>
      <c r="G330" s="160"/>
      <c r="H330" s="161"/>
      <c r="I330" s="56"/>
      <c r="J330" s="13" t="str">
        <f t="shared" si="84"/>
        <v/>
      </c>
      <c r="K330" s="56"/>
      <c r="S330" s="13" t="str">
        <f t="shared" si="85"/>
        <v/>
      </c>
      <c r="U330" s="13" t="str">
        <f t="shared" si="86"/>
        <v/>
      </c>
      <c r="V330" s="13" t="str">
        <f t="shared" ref="V330:V393" si="100">IF($S330="", "", IF(AND(V$5="X", C330=""), $S$6, IF(AND(NOT(C330=""), COUNTIF(O$11:O$18, C330)=0), $S$7, "")))</f>
        <v/>
      </c>
      <c r="W330" s="13" t="str">
        <f t="shared" ref="W330:W393" si="101">IF($S330="", "", IF(AND(W$5="X", D330=""), $S$6, IF(AND(NOT(D330=""), COUNTIF(P$11:P$11, D330)=0), $S$7, "")))</f>
        <v/>
      </c>
      <c r="X330" s="13" t="str">
        <f t="shared" ref="X330:X393" si="102">IF($S330="", "", IF(AND(X$5="X", E330=""), $S$6, IF(AND(NOT(E330=""), COUNTIF(Q$11:Q$11, E330)=0), $S$7, "")))</f>
        <v/>
      </c>
      <c r="Y330" s="13" t="str">
        <f t="shared" si="87"/>
        <v/>
      </c>
      <c r="Z330" s="13" t="str">
        <f t="shared" si="88"/>
        <v/>
      </c>
      <c r="AA330" s="13" t="str">
        <f t="shared" si="89"/>
        <v/>
      </c>
      <c r="AC330" s="13" t="str">
        <f t="shared" si="90"/>
        <v/>
      </c>
      <c r="AD330" s="13" t="str">
        <f t="shared" si="91"/>
        <v/>
      </c>
      <c r="AE330" s="13" t="str">
        <f t="shared" si="92"/>
        <v/>
      </c>
      <c r="AF330" s="42" t="str">
        <f t="shared" si="99"/>
        <v/>
      </c>
      <c r="AH330" s="46" t="str">
        <f t="shared" si="93"/>
        <v/>
      </c>
      <c r="AI330" s="53" t="str">
        <f t="shared" si="94"/>
        <v/>
      </c>
      <c r="AJ330" s="49" t="str">
        <f t="shared" si="95"/>
        <v/>
      </c>
      <c r="AK330" s="49" t="str">
        <f t="shared" si="96"/>
        <v/>
      </c>
      <c r="AM330" s="13" t="str">
        <f>IF($AI330="", "", COUNTIF($AI$10:$AI$1210, "&gt;"&amp;$AI330)+1+COUNTIF($AI$10:$AI330, $AI330)-1)</f>
        <v/>
      </c>
      <c r="AO330" s="13" t="str">
        <f t="shared" si="97"/>
        <v/>
      </c>
      <c r="AQ330" s="42" t="str">
        <f t="shared" si="98"/>
        <v/>
      </c>
    </row>
    <row r="331" spans="1:43" x14ac:dyDescent="0.25">
      <c r="A331" s="56"/>
      <c r="B331" s="157"/>
      <c r="C331" s="87"/>
      <c r="D331" s="86"/>
      <c r="E331" s="158"/>
      <c r="F331" s="159"/>
      <c r="G331" s="160"/>
      <c r="H331" s="161"/>
      <c r="I331" s="56"/>
      <c r="J331" s="13" t="str">
        <f t="shared" ref="J331:J394" si="103">IF($S331="", "", IF($AI331="", $N$3, IF($AI331=$AI$5, $AK$4, IF($AI331&lt;$AI$5, $AK$3, IF($AI331&gt;$AI$5, $AK$2, $N$3)))))</f>
        <v/>
      </c>
      <c r="K331" s="56"/>
      <c r="S331" s="13" t="str">
        <f t="shared" ref="S331:S394" si="104">IF(COUNTIF($B331:$H331, "")=7, "", "X")</f>
        <v/>
      </c>
      <c r="U331" s="13" t="str">
        <f t="shared" ref="U331:U394" si="105">IF($S331="", "", IF(AND(U$5="X", B331=""), $S$6, IFERROR(IF(AND(NOT(B331=""), OR(ISNUMBER(B331)=FALSE, B331&lt;$P$2, B331&gt;$P$3, B331&lt;B330)), $S$7, ""), $S$7)))</f>
        <v/>
      </c>
      <c r="V331" s="13" t="str">
        <f t="shared" si="100"/>
        <v/>
      </c>
      <c r="W331" s="13" t="str">
        <f t="shared" si="101"/>
        <v/>
      </c>
      <c r="X331" s="13" t="str">
        <f t="shared" si="102"/>
        <v/>
      </c>
      <c r="Y331" s="13" t="str">
        <f t="shared" ref="Y331:Y394" si="106">IF($S331="", "", IF(AND(Y$5="X", F331=""), $S$6, IFERROR(IF(AND(NOT(F331=""), OR(ISNUMBER(F331)=FALSE, F331&lt;$Q$2, AND(NOT($Q$3=""), F331&gt;$Q$3), F331&lt;F330)), $S$7, ""), $S$7)))</f>
        <v/>
      </c>
      <c r="Z331" s="13" t="str">
        <f t="shared" ref="Z331:Z394" si="107">IF($S331="", "", IF(AND(Z$5="X", G331=""), $S$6, IF(AND(NOT(G331=""), ISNUMBER(G331)=FALSE), $S$7, "")))</f>
        <v/>
      </c>
      <c r="AA331" s="13" t="str">
        <f t="shared" ref="AA331:AA394" si="108">IF($S331="", "", IF(AND(AA$5="X", H331=""), $S$6, IF(AND(NOT(H331=""), ISNUMBER(H331)=FALSE), $S$7, "")))</f>
        <v/>
      </c>
      <c r="AC331" s="13" t="str">
        <f t="shared" ref="AC331:AC394" si="109">IF(OR(COUNTIF($F331:$H331, "")=3, COUNTIF($Y331:$AA331, "")&lt;3), "", "X")</f>
        <v/>
      </c>
      <c r="AD331" s="13" t="str">
        <f t="shared" ref="AD331:AD394" si="110">IF(AND(AC331="X", AC332=""), "X", "")</f>
        <v/>
      </c>
      <c r="AE331" s="13" t="str">
        <f t="shared" ref="AE331:AE394" si="111">IF($S331="", "", IF(OR($AC331="", $AD331="X", $E331=$Q$11, $E332=$Q$11), "X", ""))</f>
        <v/>
      </c>
      <c r="AF331" s="42" t="str">
        <f t="shared" si="99"/>
        <v/>
      </c>
      <c r="AH331" s="46" t="str">
        <f t="shared" ref="AH331:AH394" si="112">IF(OR($F331="", $F332=""), "", $F332-$F331)</f>
        <v/>
      </c>
      <c r="AI331" s="53" t="str">
        <f t="shared" ref="AI331:AI394" si="113">IF($AE331="X", "", IFERROR(ROUND($AH331/$G332, 1), ""))</f>
        <v/>
      </c>
      <c r="AJ331" s="49" t="str">
        <f t="shared" ref="AJ331:AJ394" si="114">IF($AE331="X", "", IFERROR(ROUND($AK331/$AI331, 2), ""))</f>
        <v/>
      </c>
      <c r="AK331" s="49" t="str">
        <f t="shared" ref="AK331:AK394" si="115">IF(OR($G331="", $H331=""), "", IFERROR(ROUND($H331/$G331, 2), ""))</f>
        <v/>
      </c>
      <c r="AM331" s="13" t="str">
        <f>IF($AI331="", "", COUNTIF($AI$10:$AI$1210, "&gt;"&amp;$AI331)+1+COUNTIF($AI$10:$AI331, $AI331)-1)</f>
        <v/>
      </c>
      <c r="AO331" s="13" t="str">
        <f t="shared" ref="AO331:AO394" si="116">IF($S331="", "", IF($D331="", $AO$6, $AO$7))</f>
        <v/>
      </c>
      <c r="AQ331" s="42" t="str">
        <f t="shared" ref="AQ331:AQ394" si="117">IF(OR($C331="", $AO331=""), "", CONCATENATE($C331, " - ", $AO331))</f>
        <v/>
      </c>
    </row>
    <row r="332" spans="1:43" x14ac:dyDescent="0.25">
      <c r="A332" s="56"/>
      <c r="B332" s="157"/>
      <c r="C332" s="87"/>
      <c r="D332" s="86"/>
      <c r="E332" s="158"/>
      <c r="F332" s="159"/>
      <c r="G332" s="160"/>
      <c r="H332" s="161"/>
      <c r="I332" s="56"/>
      <c r="J332" s="13" t="str">
        <f t="shared" si="103"/>
        <v/>
      </c>
      <c r="K332" s="56"/>
      <c r="S332" s="13" t="str">
        <f t="shared" si="104"/>
        <v/>
      </c>
      <c r="U332" s="13" t="str">
        <f t="shared" si="105"/>
        <v/>
      </c>
      <c r="V332" s="13" t="str">
        <f t="shared" si="100"/>
        <v/>
      </c>
      <c r="W332" s="13" t="str">
        <f t="shared" si="101"/>
        <v/>
      </c>
      <c r="X332" s="13" t="str">
        <f t="shared" si="102"/>
        <v/>
      </c>
      <c r="Y332" s="13" t="str">
        <f t="shared" si="106"/>
        <v/>
      </c>
      <c r="Z332" s="13" t="str">
        <f t="shared" si="107"/>
        <v/>
      </c>
      <c r="AA332" s="13" t="str">
        <f t="shared" si="108"/>
        <v/>
      </c>
      <c r="AC332" s="13" t="str">
        <f t="shared" si="109"/>
        <v/>
      </c>
      <c r="AD332" s="13" t="str">
        <f t="shared" si="110"/>
        <v/>
      </c>
      <c r="AE332" s="13" t="str">
        <f t="shared" si="111"/>
        <v/>
      </c>
      <c r="AF332" s="42" t="str">
        <f t="shared" si="99"/>
        <v/>
      </c>
      <c r="AH332" s="46" t="str">
        <f t="shared" si="112"/>
        <v/>
      </c>
      <c r="AI332" s="53" t="str">
        <f t="shared" si="113"/>
        <v/>
      </c>
      <c r="AJ332" s="49" t="str">
        <f t="shared" si="114"/>
        <v/>
      </c>
      <c r="AK332" s="49" t="str">
        <f t="shared" si="115"/>
        <v/>
      </c>
      <c r="AM332" s="13" t="str">
        <f>IF($AI332="", "", COUNTIF($AI$10:$AI$1210, "&gt;"&amp;$AI332)+1+COUNTIF($AI$10:$AI332, $AI332)-1)</f>
        <v/>
      </c>
      <c r="AO332" s="13" t="str">
        <f t="shared" si="116"/>
        <v/>
      </c>
      <c r="AQ332" s="42" t="str">
        <f t="shared" si="117"/>
        <v/>
      </c>
    </row>
    <row r="333" spans="1:43" x14ac:dyDescent="0.25">
      <c r="A333" s="56"/>
      <c r="B333" s="157"/>
      <c r="C333" s="87"/>
      <c r="D333" s="86"/>
      <c r="E333" s="158"/>
      <c r="F333" s="159"/>
      <c r="G333" s="160"/>
      <c r="H333" s="161"/>
      <c r="I333" s="56"/>
      <c r="J333" s="13" t="str">
        <f t="shared" si="103"/>
        <v/>
      </c>
      <c r="K333" s="56"/>
      <c r="S333" s="13" t="str">
        <f t="shared" si="104"/>
        <v/>
      </c>
      <c r="U333" s="13" t="str">
        <f t="shared" si="105"/>
        <v/>
      </c>
      <c r="V333" s="13" t="str">
        <f t="shared" si="100"/>
        <v/>
      </c>
      <c r="W333" s="13" t="str">
        <f t="shared" si="101"/>
        <v/>
      </c>
      <c r="X333" s="13" t="str">
        <f t="shared" si="102"/>
        <v/>
      </c>
      <c r="Y333" s="13" t="str">
        <f t="shared" si="106"/>
        <v/>
      </c>
      <c r="Z333" s="13" t="str">
        <f t="shared" si="107"/>
        <v/>
      </c>
      <c r="AA333" s="13" t="str">
        <f t="shared" si="108"/>
        <v/>
      </c>
      <c r="AC333" s="13" t="str">
        <f t="shared" si="109"/>
        <v/>
      </c>
      <c r="AD333" s="13" t="str">
        <f t="shared" si="110"/>
        <v/>
      </c>
      <c r="AE333" s="13" t="str">
        <f t="shared" si="111"/>
        <v/>
      </c>
      <c r="AF333" s="42" t="str">
        <f t="shared" si="99"/>
        <v/>
      </c>
      <c r="AH333" s="46" t="str">
        <f t="shared" si="112"/>
        <v/>
      </c>
      <c r="AI333" s="53" t="str">
        <f t="shared" si="113"/>
        <v/>
      </c>
      <c r="AJ333" s="49" t="str">
        <f t="shared" si="114"/>
        <v/>
      </c>
      <c r="AK333" s="49" t="str">
        <f t="shared" si="115"/>
        <v/>
      </c>
      <c r="AM333" s="13" t="str">
        <f>IF($AI333="", "", COUNTIF($AI$10:$AI$1210, "&gt;"&amp;$AI333)+1+COUNTIF($AI$10:$AI333, $AI333)-1)</f>
        <v/>
      </c>
      <c r="AO333" s="13" t="str">
        <f t="shared" si="116"/>
        <v/>
      </c>
      <c r="AQ333" s="42" t="str">
        <f t="shared" si="117"/>
        <v/>
      </c>
    </row>
    <row r="334" spans="1:43" x14ac:dyDescent="0.25">
      <c r="A334" s="56"/>
      <c r="B334" s="157"/>
      <c r="C334" s="87"/>
      <c r="D334" s="86"/>
      <c r="E334" s="158"/>
      <c r="F334" s="159"/>
      <c r="G334" s="160"/>
      <c r="H334" s="161"/>
      <c r="I334" s="56"/>
      <c r="J334" s="13" t="str">
        <f t="shared" si="103"/>
        <v/>
      </c>
      <c r="K334" s="56"/>
      <c r="S334" s="13" t="str">
        <f t="shared" si="104"/>
        <v/>
      </c>
      <c r="U334" s="13" t="str">
        <f t="shared" si="105"/>
        <v/>
      </c>
      <c r="V334" s="13" t="str">
        <f t="shared" si="100"/>
        <v/>
      </c>
      <c r="W334" s="13" t="str">
        <f t="shared" si="101"/>
        <v/>
      </c>
      <c r="X334" s="13" t="str">
        <f t="shared" si="102"/>
        <v/>
      </c>
      <c r="Y334" s="13" t="str">
        <f t="shared" si="106"/>
        <v/>
      </c>
      <c r="Z334" s="13" t="str">
        <f t="shared" si="107"/>
        <v/>
      </c>
      <c r="AA334" s="13" t="str">
        <f t="shared" si="108"/>
        <v/>
      </c>
      <c r="AC334" s="13" t="str">
        <f t="shared" si="109"/>
        <v/>
      </c>
      <c r="AD334" s="13" t="str">
        <f t="shared" si="110"/>
        <v/>
      </c>
      <c r="AE334" s="13" t="str">
        <f t="shared" si="111"/>
        <v/>
      </c>
      <c r="AF334" s="42" t="str">
        <f t="shared" si="99"/>
        <v/>
      </c>
      <c r="AH334" s="46" t="str">
        <f t="shared" si="112"/>
        <v/>
      </c>
      <c r="AI334" s="53" t="str">
        <f t="shared" si="113"/>
        <v/>
      </c>
      <c r="AJ334" s="49" t="str">
        <f t="shared" si="114"/>
        <v/>
      </c>
      <c r="AK334" s="49" t="str">
        <f t="shared" si="115"/>
        <v/>
      </c>
      <c r="AM334" s="13" t="str">
        <f>IF($AI334="", "", COUNTIF($AI$10:$AI$1210, "&gt;"&amp;$AI334)+1+COUNTIF($AI$10:$AI334, $AI334)-1)</f>
        <v/>
      </c>
      <c r="AO334" s="13" t="str">
        <f t="shared" si="116"/>
        <v/>
      </c>
      <c r="AQ334" s="42" t="str">
        <f t="shared" si="117"/>
        <v/>
      </c>
    </row>
    <row r="335" spans="1:43" x14ac:dyDescent="0.25">
      <c r="A335" s="56"/>
      <c r="B335" s="157"/>
      <c r="C335" s="87"/>
      <c r="D335" s="86"/>
      <c r="E335" s="158"/>
      <c r="F335" s="159"/>
      <c r="G335" s="160"/>
      <c r="H335" s="161"/>
      <c r="I335" s="56"/>
      <c r="J335" s="13" t="str">
        <f t="shared" si="103"/>
        <v/>
      </c>
      <c r="K335" s="56"/>
      <c r="S335" s="13" t="str">
        <f t="shared" si="104"/>
        <v/>
      </c>
      <c r="U335" s="13" t="str">
        <f t="shared" si="105"/>
        <v/>
      </c>
      <c r="V335" s="13" t="str">
        <f t="shared" si="100"/>
        <v/>
      </c>
      <c r="W335" s="13" t="str">
        <f t="shared" si="101"/>
        <v/>
      </c>
      <c r="X335" s="13" t="str">
        <f t="shared" si="102"/>
        <v/>
      </c>
      <c r="Y335" s="13" t="str">
        <f t="shared" si="106"/>
        <v/>
      </c>
      <c r="Z335" s="13" t="str">
        <f t="shared" si="107"/>
        <v/>
      </c>
      <c r="AA335" s="13" t="str">
        <f t="shared" si="108"/>
        <v/>
      </c>
      <c r="AC335" s="13" t="str">
        <f t="shared" si="109"/>
        <v/>
      </c>
      <c r="AD335" s="13" t="str">
        <f t="shared" si="110"/>
        <v/>
      </c>
      <c r="AE335" s="13" t="str">
        <f t="shared" si="111"/>
        <v/>
      </c>
      <c r="AF335" s="42" t="str">
        <f t="shared" si="99"/>
        <v/>
      </c>
      <c r="AH335" s="46" t="str">
        <f t="shared" si="112"/>
        <v/>
      </c>
      <c r="AI335" s="53" t="str">
        <f t="shared" si="113"/>
        <v/>
      </c>
      <c r="AJ335" s="49" t="str">
        <f t="shared" si="114"/>
        <v/>
      </c>
      <c r="AK335" s="49" t="str">
        <f t="shared" si="115"/>
        <v/>
      </c>
      <c r="AM335" s="13" t="str">
        <f>IF($AI335="", "", COUNTIF($AI$10:$AI$1210, "&gt;"&amp;$AI335)+1+COUNTIF($AI$10:$AI335, $AI335)-1)</f>
        <v/>
      </c>
      <c r="AO335" s="13" t="str">
        <f t="shared" si="116"/>
        <v/>
      </c>
      <c r="AQ335" s="42" t="str">
        <f t="shared" si="117"/>
        <v/>
      </c>
    </row>
    <row r="336" spans="1:43" x14ac:dyDescent="0.25">
      <c r="A336" s="56"/>
      <c r="B336" s="157"/>
      <c r="C336" s="87"/>
      <c r="D336" s="86"/>
      <c r="E336" s="158"/>
      <c r="F336" s="159"/>
      <c r="G336" s="160"/>
      <c r="H336" s="161"/>
      <c r="I336" s="56"/>
      <c r="J336" s="13" t="str">
        <f t="shared" si="103"/>
        <v/>
      </c>
      <c r="K336" s="56"/>
      <c r="S336" s="13" t="str">
        <f t="shared" si="104"/>
        <v/>
      </c>
      <c r="U336" s="13" t="str">
        <f t="shared" si="105"/>
        <v/>
      </c>
      <c r="V336" s="13" t="str">
        <f t="shared" si="100"/>
        <v/>
      </c>
      <c r="W336" s="13" t="str">
        <f t="shared" si="101"/>
        <v/>
      </c>
      <c r="X336" s="13" t="str">
        <f t="shared" si="102"/>
        <v/>
      </c>
      <c r="Y336" s="13" t="str">
        <f t="shared" si="106"/>
        <v/>
      </c>
      <c r="Z336" s="13" t="str">
        <f t="shared" si="107"/>
        <v/>
      </c>
      <c r="AA336" s="13" t="str">
        <f t="shared" si="108"/>
        <v/>
      </c>
      <c r="AC336" s="13" t="str">
        <f t="shared" si="109"/>
        <v/>
      </c>
      <c r="AD336" s="13" t="str">
        <f t="shared" si="110"/>
        <v/>
      </c>
      <c r="AE336" s="13" t="str">
        <f t="shared" si="111"/>
        <v/>
      </c>
      <c r="AF336" s="42" t="str">
        <f t="shared" ref="AF336:AF399" si="118">IF($AE336="", "", IF($AC336="", $AF$5, IF(AND($AD336="X", $E336=""), $AF$6, $AF$7)))</f>
        <v/>
      </c>
      <c r="AH336" s="46" t="str">
        <f t="shared" si="112"/>
        <v/>
      </c>
      <c r="AI336" s="53" t="str">
        <f t="shared" si="113"/>
        <v/>
      </c>
      <c r="AJ336" s="49" t="str">
        <f t="shared" si="114"/>
        <v/>
      </c>
      <c r="AK336" s="49" t="str">
        <f t="shared" si="115"/>
        <v/>
      </c>
      <c r="AM336" s="13" t="str">
        <f>IF($AI336="", "", COUNTIF($AI$10:$AI$1210, "&gt;"&amp;$AI336)+1+COUNTIF($AI$10:$AI336, $AI336)-1)</f>
        <v/>
      </c>
      <c r="AO336" s="13" t="str">
        <f t="shared" si="116"/>
        <v/>
      </c>
      <c r="AQ336" s="42" t="str">
        <f t="shared" si="117"/>
        <v/>
      </c>
    </row>
    <row r="337" spans="1:43" x14ac:dyDescent="0.25">
      <c r="A337" s="56"/>
      <c r="B337" s="157"/>
      <c r="C337" s="87"/>
      <c r="D337" s="86"/>
      <c r="E337" s="158"/>
      <c r="F337" s="159"/>
      <c r="G337" s="160"/>
      <c r="H337" s="161"/>
      <c r="I337" s="56"/>
      <c r="J337" s="13" t="str">
        <f t="shared" si="103"/>
        <v/>
      </c>
      <c r="K337" s="56"/>
      <c r="S337" s="13" t="str">
        <f t="shared" si="104"/>
        <v/>
      </c>
      <c r="U337" s="13" t="str">
        <f t="shared" si="105"/>
        <v/>
      </c>
      <c r="V337" s="13" t="str">
        <f t="shared" si="100"/>
        <v/>
      </c>
      <c r="W337" s="13" t="str">
        <f t="shared" si="101"/>
        <v/>
      </c>
      <c r="X337" s="13" t="str">
        <f t="shared" si="102"/>
        <v/>
      </c>
      <c r="Y337" s="13" t="str">
        <f t="shared" si="106"/>
        <v/>
      </c>
      <c r="Z337" s="13" t="str">
        <f t="shared" si="107"/>
        <v/>
      </c>
      <c r="AA337" s="13" t="str">
        <f t="shared" si="108"/>
        <v/>
      </c>
      <c r="AC337" s="13" t="str">
        <f t="shared" si="109"/>
        <v/>
      </c>
      <c r="AD337" s="13" t="str">
        <f t="shared" si="110"/>
        <v/>
      </c>
      <c r="AE337" s="13" t="str">
        <f t="shared" si="111"/>
        <v/>
      </c>
      <c r="AF337" s="42" t="str">
        <f t="shared" si="118"/>
        <v/>
      </c>
      <c r="AH337" s="46" t="str">
        <f t="shared" si="112"/>
        <v/>
      </c>
      <c r="AI337" s="53" t="str">
        <f t="shared" si="113"/>
        <v/>
      </c>
      <c r="AJ337" s="49" t="str">
        <f t="shared" si="114"/>
        <v/>
      </c>
      <c r="AK337" s="49" t="str">
        <f t="shared" si="115"/>
        <v/>
      </c>
      <c r="AM337" s="13" t="str">
        <f>IF($AI337="", "", COUNTIF($AI$10:$AI$1210, "&gt;"&amp;$AI337)+1+COUNTIF($AI$10:$AI337, $AI337)-1)</f>
        <v/>
      </c>
      <c r="AO337" s="13" t="str">
        <f t="shared" si="116"/>
        <v/>
      </c>
      <c r="AQ337" s="42" t="str">
        <f t="shared" si="117"/>
        <v/>
      </c>
    </row>
    <row r="338" spans="1:43" x14ac:dyDescent="0.25">
      <c r="A338" s="56"/>
      <c r="B338" s="157"/>
      <c r="C338" s="87"/>
      <c r="D338" s="86"/>
      <c r="E338" s="158"/>
      <c r="F338" s="159"/>
      <c r="G338" s="160"/>
      <c r="H338" s="161"/>
      <c r="I338" s="56"/>
      <c r="J338" s="13" t="str">
        <f t="shared" si="103"/>
        <v/>
      </c>
      <c r="K338" s="56"/>
      <c r="S338" s="13" t="str">
        <f t="shared" si="104"/>
        <v/>
      </c>
      <c r="U338" s="13" t="str">
        <f t="shared" si="105"/>
        <v/>
      </c>
      <c r="V338" s="13" t="str">
        <f t="shared" si="100"/>
        <v/>
      </c>
      <c r="W338" s="13" t="str">
        <f t="shared" si="101"/>
        <v/>
      </c>
      <c r="X338" s="13" t="str">
        <f t="shared" si="102"/>
        <v/>
      </c>
      <c r="Y338" s="13" t="str">
        <f t="shared" si="106"/>
        <v/>
      </c>
      <c r="Z338" s="13" t="str">
        <f t="shared" si="107"/>
        <v/>
      </c>
      <c r="AA338" s="13" t="str">
        <f t="shared" si="108"/>
        <v/>
      </c>
      <c r="AC338" s="13" t="str">
        <f t="shared" si="109"/>
        <v/>
      </c>
      <c r="AD338" s="13" t="str">
        <f t="shared" si="110"/>
        <v/>
      </c>
      <c r="AE338" s="13" t="str">
        <f t="shared" si="111"/>
        <v/>
      </c>
      <c r="AF338" s="42" t="str">
        <f t="shared" si="118"/>
        <v/>
      </c>
      <c r="AH338" s="46" t="str">
        <f t="shared" si="112"/>
        <v/>
      </c>
      <c r="AI338" s="53" t="str">
        <f t="shared" si="113"/>
        <v/>
      </c>
      <c r="AJ338" s="49" t="str">
        <f t="shared" si="114"/>
        <v/>
      </c>
      <c r="AK338" s="49" t="str">
        <f t="shared" si="115"/>
        <v/>
      </c>
      <c r="AM338" s="13" t="str">
        <f>IF($AI338="", "", COUNTIF($AI$10:$AI$1210, "&gt;"&amp;$AI338)+1+COUNTIF($AI$10:$AI338, $AI338)-1)</f>
        <v/>
      </c>
      <c r="AO338" s="13" t="str">
        <f t="shared" si="116"/>
        <v/>
      </c>
      <c r="AQ338" s="42" t="str">
        <f t="shared" si="117"/>
        <v/>
      </c>
    </row>
    <row r="339" spans="1:43" x14ac:dyDescent="0.25">
      <c r="A339" s="56"/>
      <c r="B339" s="157"/>
      <c r="C339" s="87"/>
      <c r="D339" s="86"/>
      <c r="E339" s="158"/>
      <c r="F339" s="159"/>
      <c r="G339" s="160"/>
      <c r="H339" s="161"/>
      <c r="I339" s="56"/>
      <c r="J339" s="13" t="str">
        <f t="shared" si="103"/>
        <v/>
      </c>
      <c r="K339" s="56"/>
      <c r="S339" s="13" t="str">
        <f t="shared" si="104"/>
        <v/>
      </c>
      <c r="U339" s="13" t="str">
        <f t="shared" si="105"/>
        <v/>
      </c>
      <c r="V339" s="13" t="str">
        <f t="shared" si="100"/>
        <v/>
      </c>
      <c r="W339" s="13" t="str">
        <f t="shared" si="101"/>
        <v/>
      </c>
      <c r="X339" s="13" t="str">
        <f t="shared" si="102"/>
        <v/>
      </c>
      <c r="Y339" s="13" t="str">
        <f t="shared" si="106"/>
        <v/>
      </c>
      <c r="Z339" s="13" t="str">
        <f t="shared" si="107"/>
        <v/>
      </c>
      <c r="AA339" s="13" t="str">
        <f t="shared" si="108"/>
        <v/>
      </c>
      <c r="AC339" s="13" t="str">
        <f t="shared" si="109"/>
        <v/>
      </c>
      <c r="AD339" s="13" t="str">
        <f t="shared" si="110"/>
        <v/>
      </c>
      <c r="AE339" s="13" t="str">
        <f t="shared" si="111"/>
        <v/>
      </c>
      <c r="AF339" s="42" t="str">
        <f t="shared" si="118"/>
        <v/>
      </c>
      <c r="AH339" s="46" t="str">
        <f t="shared" si="112"/>
        <v/>
      </c>
      <c r="AI339" s="53" t="str">
        <f t="shared" si="113"/>
        <v/>
      </c>
      <c r="AJ339" s="49" t="str">
        <f t="shared" si="114"/>
        <v/>
      </c>
      <c r="AK339" s="49" t="str">
        <f t="shared" si="115"/>
        <v/>
      </c>
      <c r="AM339" s="13" t="str">
        <f>IF($AI339="", "", COUNTIF($AI$10:$AI$1210, "&gt;"&amp;$AI339)+1+COUNTIF($AI$10:$AI339, $AI339)-1)</f>
        <v/>
      </c>
      <c r="AO339" s="13" t="str">
        <f t="shared" si="116"/>
        <v/>
      </c>
      <c r="AQ339" s="42" t="str">
        <f t="shared" si="117"/>
        <v/>
      </c>
    </row>
    <row r="340" spans="1:43" x14ac:dyDescent="0.25">
      <c r="A340" s="56"/>
      <c r="B340" s="157"/>
      <c r="C340" s="87"/>
      <c r="D340" s="86"/>
      <c r="E340" s="158"/>
      <c r="F340" s="159"/>
      <c r="G340" s="160"/>
      <c r="H340" s="161"/>
      <c r="I340" s="56"/>
      <c r="J340" s="13" t="str">
        <f t="shared" si="103"/>
        <v/>
      </c>
      <c r="K340" s="56"/>
      <c r="S340" s="13" t="str">
        <f t="shared" si="104"/>
        <v/>
      </c>
      <c r="U340" s="13" t="str">
        <f t="shared" si="105"/>
        <v/>
      </c>
      <c r="V340" s="13" t="str">
        <f t="shared" si="100"/>
        <v/>
      </c>
      <c r="W340" s="13" t="str">
        <f t="shared" si="101"/>
        <v/>
      </c>
      <c r="X340" s="13" t="str">
        <f t="shared" si="102"/>
        <v/>
      </c>
      <c r="Y340" s="13" t="str">
        <f t="shared" si="106"/>
        <v/>
      </c>
      <c r="Z340" s="13" t="str">
        <f t="shared" si="107"/>
        <v/>
      </c>
      <c r="AA340" s="13" t="str">
        <f t="shared" si="108"/>
        <v/>
      </c>
      <c r="AC340" s="13" t="str">
        <f t="shared" si="109"/>
        <v/>
      </c>
      <c r="AD340" s="13" t="str">
        <f t="shared" si="110"/>
        <v/>
      </c>
      <c r="AE340" s="13" t="str">
        <f t="shared" si="111"/>
        <v/>
      </c>
      <c r="AF340" s="42" t="str">
        <f t="shared" si="118"/>
        <v/>
      </c>
      <c r="AH340" s="46" t="str">
        <f t="shared" si="112"/>
        <v/>
      </c>
      <c r="AI340" s="53" t="str">
        <f t="shared" si="113"/>
        <v/>
      </c>
      <c r="AJ340" s="49" t="str">
        <f t="shared" si="114"/>
        <v/>
      </c>
      <c r="AK340" s="49" t="str">
        <f t="shared" si="115"/>
        <v/>
      </c>
      <c r="AM340" s="13" t="str">
        <f>IF($AI340="", "", COUNTIF($AI$10:$AI$1210, "&gt;"&amp;$AI340)+1+COUNTIF($AI$10:$AI340, $AI340)-1)</f>
        <v/>
      </c>
      <c r="AO340" s="13" t="str">
        <f t="shared" si="116"/>
        <v/>
      </c>
      <c r="AQ340" s="42" t="str">
        <f t="shared" si="117"/>
        <v/>
      </c>
    </row>
    <row r="341" spans="1:43" x14ac:dyDescent="0.25">
      <c r="A341" s="56"/>
      <c r="B341" s="157"/>
      <c r="C341" s="87"/>
      <c r="D341" s="86"/>
      <c r="E341" s="158"/>
      <c r="F341" s="159"/>
      <c r="G341" s="160"/>
      <c r="H341" s="161"/>
      <c r="I341" s="56"/>
      <c r="J341" s="13" t="str">
        <f t="shared" si="103"/>
        <v/>
      </c>
      <c r="K341" s="56"/>
      <c r="S341" s="13" t="str">
        <f t="shared" si="104"/>
        <v/>
      </c>
      <c r="U341" s="13" t="str">
        <f t="shared" si="105"/>
        <v/>
      </c>
      <c r="V341" s="13" t="str">
        <f t="shared" si="100"/>
        <v/>
      </c>
      <c r="W341" s="13" t="str">
        <f t="shared" si="101"/>
        <v/>
      </c>
      <c r="X341" s="13" t="str">
        <f t="shared" si="102"/>
        <v/>
      </c>
      <c r="Y341" s="13" t="str">
        <f t="shared" si="106"/>
        <v/>
      </c>
      <c r="Z341" s="13" t="str">
        <f t="shared" si="107"/>
        <v/>
      </c>
      <c r="AA341" s="13" t="str">
        <f t="shared" si="108"/>
        <v/>
      </c>
      <c r="AC341" s="13" t="str">
        <f t="shared" si="109"/>
        <v/>
      </c>
      <c r="AD341" s="13" t="str">
        <f t="shared" si="110"/>
        <v/>
      </c>
      <c r="AE341" s="13" t="str">
        <f t="shared" si="111"/>
        <v/>
      </c>
      <c r="AF341" s="42" t="str">
        <f t="shared" si="118"/>
        <v/>
      </c>
      <c r="AH341" s="46" t="str">
        <f t="shared" si="112"/>
        <v/>
      </c>
      <c r="AI341" s="53" t="str">
        <f t="shared" si="113"/>
        <v/>
      </c>
      <c r="AJ341" s="49" t="str">
        <f t="shared" si="114"/>
        <v/>
      </c>
      <c r="AK341" s="49" t="str">
        <f t="shared" si="115"/>
        <v/>
      </c>
      <c r="AM341" s="13" t="str">
        <f>IF($AI341="", "", COUNTIF($AI$10:$AI$1210, "&gt;"&amp;$AI341)+1+COUNTIF($AI$10:$AI341, $AI341)-1)</f>
        <v/>
      </c>
      <c r="AO341" s="13" t="str">
        <f t="shared" si="116"/>
        <v/>
      </c>
      <c r="AQ341" s="42" t="str">
        <f t="shared" si="117"/>
        <v/>
      </c>
    </row>
    <row r="342" spans="1:43" x14ac:dyDescent="0.25">
      <c r="A342" s="56"/>
      <c r="B342" s="157"/>
      <c r="C342" s="87"/>
      <c r="D342" s="86"/>
      <c r="E342" s="158"/>
      <c r="F342" s="159"/>
      <c r="G342" s="160"/>
      <c r="H342" s="161"/>
      <c r="I342" s="56"/>
      <c r="J342" s="13" t="str">
        <f t="shared" si="103"/>
        <v/>
      </c>
      <c r="K342" s="56"/>
      <c r="S342" s="13" t="str">
        <f t="shared" si="104"/>
        <v/>
      </c>
      <c r="U342" s="13" t="str">
        <f t="shared" si="105"/>
        <v/>
      </c>
      <c r="V342" s="13" t="str">
        <f t="shared" si="100"/>
        <v/>
      </c>
      <c r="W342" s="13" t="str">
        <f t="shared" si="101"/>
        <v/>
      </c>
      <c r="X342" s="13" t="str">
        <f t="shared" si="102"/>
        <v/>
      </c>
      <c r="Y342" s="13" t="str">
        <f t="shared" si="106"/>
        <v/>
      </c>
      <c r="Z342" s="13" t="str">
        <f t="shared" si="107"/>
        <v/>
      </c>
      <c r="AA342" s="13" t="str">
        <f t="shared" si="108"/>
        <v/>
      </c>
      <c r="AC342" s="13" t="str">
        <f t="shared" si="109"/>
        <v/>
      </c>
      <c r="AD342" s="13" t="str">
        <f t="shared" si="110"/>
        <v/>
      </c>
      <c r="AE342" s="13" t="str">
        <f t="shared" si="111"/>
        <v/>
      </c>
      <c r="AF342" s="42" t="str">
        <f t="shared" si="118"/>
        <v/>
      </c>
      <c r="AH342" s="46" t="str">
        <f t="shared" si="112"/>
        <v/>
      </c>
      <c r="AI342" s="53" t="str">
        <f t="shared" si="113"/>
        <v/>
      </c>
      <c r="AJ342" s="49" t="str">
        <f t="shared" si="114"/>
        <v/>
      </c>
      <c r="AK342" s="49" t="str">
        <f t="shared" si="115"/>
        <v/>
      </c>
      <c r="AM342" s="13" t="str">
        <f>IF($AI342="", "", COUNTIF($AI$10:$AI$1210, "&gt;"&amp;$AI342)+1+COUNTIF($AI$10:$AI342, $AI342)-1)</f>
        <v/>
      </c>
      <c r="AO342" s="13" t="str">
        <f t="shared" si="116"/>
        <v/>
      </c>
      <c r="AQ342" s="42" t="str">
        <f t="shared" si="117"/>
        <v/>
      </c>
    </row>
    <row r="343" spans="1:43" x14ac:dyDescent="0.25">
      <c r="A343" s="56"/>
      <c r="B343" s="157"/>
      <c r="C343" s="87"/>
      <c r="D343" s="86"/>
      <c r="E343" s="158"/>
      <c r="F343" s="159"/>
      <c r="G343" s="160"/>
      <c r="H343" s="161"/>
      <c r="I343" s="56"/>
      <c r="J343" s="13" t="str">
        <f t="shared" si="103"/>
        <v/>
      </c>
      <c r="K343" s="56"/>
      <c r="S343" s="13" t="str">
        <f t="shared" si="104"/>
        <v/>
      </c>
      <c r="U343" s="13" t="str">
        <f t="shared" si="105"/>
        <v/>
      </c>
      <c r="V343" s="13" t="str">
        <f t="shared" si="100"/>
        <v/>
      </c>
      <c r="W343" s="13" t="str">
        <f t="shared" si="101"/>
        <v/>
      </c>
      <c r="X343" s="13" t="str">
        <f t="shared" si="102"/>
        <v/>
      </c>
      <c r="Y343" s="13" t="str">
        <f t="shared" si="106"/>
        <v/>
      </c>
      <c r="Z343" s="13" t="str">
        <f t="shared" si="107"/>
        <v/>
      </c>
      <c r="AA343" s="13" t="str">
        <f t="shared" si="108"/>
        <v/>
      </c>
      <c r="AC343" s="13" t="str">
        <f t="shared" si="109"/>
        <v/>
      </c>
      <c r="AD343" s="13" t="str">
        <f t="shared" si="110"/>
        <v/>
      </c>
      <c r="AE343" s="13" t="str">
        <f t="shared" si="111"/>
        <v/>
      </c>
      <c r="AF343" s="42" t="str">
        <f t="shared" si="118"/>
        <v/>
      </c>
      <c r="AH343" s="46" t="str">
        <f t="shared" si="112"/>
        <v/>
      </c>
      <c r="AI343" s="53" t="str">
        <f t="shared" si="113"/>
        <v/>
      </c>
      <c r="AJ343" s="49" t="str">
        <f t="shared" si="114"/>
        <v/>
      </c>
      <c r="AK343" s="49" t="str">
        <f t="shared" si="115"/>
        <v/>
      </c>
      <c r="AM343" s="13" t="str">
        <f>IF($AI343="", "", COUNTIF($AI$10:$AI$1210, "&gt;"&amp;$AI343)+1+COUNTIF($AI$10:$AI343, $AI343)-1)</f>
        <v/>
      </c>
      <c r="AO343" s="13" t="str">
        <f t="shared" si="116"/>
        <v/>
      </c>
      <c r="AQ343" s="42" t="str">
        <f t="shared" si="117"/>
        <v/>
      </c>
    </row>
    <row r="344" spans="1:43" x14ac:dyDescent="0.25">
      <c r="A344" s="56"/>
      <c r="B344" s="157"/>
      <c r="C344" s="87"/>
      <c r="D344" s="86"/>
      <c r="E344" s="158"/>
      <c r="F344" s="159"/>
      <c r="G344" s="160"/>
      <c r="H344" s="161"/>
      <c r="I344" s="56"/>
      <c r="J344" s="13" t="str">
        <f t="shared" si="103"/>
        <v/>
      </c>
      <c r="K344" s="56"/>
      <c r="S344" s="13" t="str">
        <f t="shared" si="104"/>
        <v/>
      </c>
      <c r="U344" s="13" t="str">
        <f t="shared" si="105"/>
        <v/>
      </c>
      <c r="V344" s="13" t="str">
        <f t="shared" si="100"/>
        <v/>
      </c>
      <c r="W344" s="13" t="str">
        <f t="shared" si="101"/>
        <v/>
      </c>
      <c r="X344" s="13" t="str">
        <f t="shared" si="102"/>
        <v/>
      </c>
      <c r="Y344" s="13" t="str">
        <f t="shared" si="106"/>
        <v/>
      </c>
      <c r="Z344" s="13" t="str">
        <f t="shared" si="107"/>
        <v/>
      </c>
      <c r="AA344" s="13" t="str">
        <f t="shared" si="108"/>
        <v/>
      </c>
      <c r="AC344" s="13" t="str">
        <f t="shared" si="109"/>
        <v/>
      </c>
      <c r="AD344" s="13" t="str">
        <f t="shared" si="110"/>
        <v/>
      </c>
      <c r="AE344" s="13" t="str">
        <f t="shared" si="111"/>
        <v/>
      </c>
      <c r="AF344" s="42" t="str">
        <f t="shared" si="118"/>
        <v/>
      </c>
      <c r="AH344" s="46" t="str">
        <f t="shared" si="112"/>
        <v/>
      </c>
      <c r="AI344" s="53" t="str">
        <f t="shared" si="113"/>
        <v/>
      </c>
      <c r="AJ344" s="49" t="str">
        <f t="shared" si="114"/>
        <v/>
      </c>
      <c r="AK344" s="49" t="str">
        <f t="shared" si="115"/>
        <v/>
      </c>
      <c r="AM344" s="13" t="str">
        <f>IF($AI344="", "", COUNTIF($AI$10:$AI$1210, "&gt;"&amp;$AI344)+1+COUNTIF($AI$10:$AI344, $AI344)-1)</f>
        <v/>
      </c>
      <c r="AO344" s="13" t="str">
        <f t="shared" si="116"/>
        <v/>
      </c>
      <c r="AQ344" s="42" t="str">
        <f t="shared" si="117"/>
        <v/>
      </c>
    </row>
    <row r="345" spans="1:43" x14ac:dyDescent="0.25">
      <c r="A345" s="56"/>
      <c r="B345" s="157"/>
      <c r="C345" s="87"/>
      <c r="D345" s="86"/>
      <c r="E345" s="158"/>
      <c r="F345" s="159"/>
      <c r="G345" s="160"/>
      <c r="H345" s="161"/>
      <c r="I345" s="56"/>
      <c r="J345" s="13" t="str">
        <f t="shared" si="103"/>
        <v/>
      </c>
      <c r="K345" s="56"/>
      <c r="S345" s="13" t="str">
        <f t="shared" si="104"/>
        <v/>
      </c>
      <c r="U345" s="13" t="str">
        <f t="shared" si="105"/>
        <v/>
      </c>
      <c r="V345" s="13" t="str">
        <f t="shared" si="100"/>
        <v/>
      </c>
      <c r="W345" s="13" t="str">
        <f t="shared" si="101"/>
        <v/>
      </c>
      <c r="X345" s="13" t="str">
        <f t="shared" si="102"/>
        <v/>
      </c>
      <c r="Y345" s="13" t="str">
        <f t="shared" si="106"/>
        <v/>
      </c>
      <c r="Z345" s="13" t="str">
        <f t="shared" si="107"/>
        <v/>
      </c>
      <c r="AA345" s="13" t="str">
        <f t="shared" si="108"/>
        <v/>
      </c>
      <c r="AC345" s="13" t="str">
        <f t="shared" si="109"/>
        <v/>
      </c>
      <c r="AD345" s="13" t="str">
        <f t="shared" si="110"/>
        <v/>
      </c>
      <c r="AE345" s="13" t="str">
        <f t="shared" si="111"/>
        <v/>
      </c>
      <c r="AF345" s="42" t="str">
        <f t="shared" si="118"/>
        <v/>
      </c>
      <c r="AH345" s="46" t="str">
        <f t="shared" si="112"/>
        <v/>
      </c>
      <c r="AI345" s="53" t="str">
        <f t="shared" si="113"/>
        <v/>
      </c>
      <c r="AJ345" s="49" t="str">
        <f t="shared" si="114"/>
        <v/>
      </c>
      <c r="AK345" s="49" t="str">
        <f t="shared" si="115"/>
        <v/>
      </c>
      <c r="AM345" s="13" t="str">
        <f>IF($AI345="", "", COUNTIF($AI$10:$AI$1210, "&gt;"&amp;$AI345)+1+COUNTIF($AI$10:$AI345, $AI345)-1)</f>
        <v/>
      </c>
      <c r="AO345" s="13" t="str">
        <f t="shared" si="116"/>
        <v/>
      </c>
      <c r="AQ345" s="42" t="str">
        <f t="shared" si="117"/>
        <v/>
      </c>
    </row>
    <row r="346" spans="1:43" x14ac:dyDescent="0.25">
      <c r="A346" s="56"/>
      <c r="B346" s="157"/>
      <c r="C346" s="87"/>
      <c r="D346" s="86"/>
      <c r="E346" s="158"/>
      <c r="F346" s="159"/>
      <c r="G346" s="160"/>
      <c r="H346" s="161"/>
      <c r="I346" s="56"/>
      <c r="J346" s="13" t="str">
        <f t="shared" si="103"/>
        <v/>
      </c>
      <c r="K346" s="56"/>
      <c r="S346" s="13" t="str">
        <f t="shared" si="104"/>
        <v/>
      </c>
      <c r="U346" s="13" t="str">
        <f t="shared" si="105"/>
        <v/>
      </c>
      <c r="V346" s="13" t="str">
        <f t="shared" si="100"/>
        <v/>
      </c>
      <c r="W346" s="13" t="str">
        <f t="shared" si="101"/>
        <v/>
      </c>
      <c r="X346" s="13" t="str">
        <f t="shared" si="102"/>
        <v/>
      </c>
      <c r="Y346" s="13" t="str">
        <f t="shared" si="106"/>
        <v/>
      </c>
      <c r="Z346" s="13" t="str">
        <f t="shared" si="107"/>
        <v/>
      </c>
      <c r="AA346" s="13" t="str">
        <f t="shared" si="108"/>
        <v/>
      </c>
      <c r="AC346" s="13" t="str">
        <f t="shared" si="109"/>
        <v/>
      </c>
      <c r="AD346" s="13" t="str">
        <f t="shared" si="110"/>
        <v/>
      </c>
      <c r="AE346" s="13" t="str">
        <f t="shared" si="111"/>
        <v/>
      </c>
      <c r="AF346" s="42" t="str">
        <f t="shared" si="118"/>
        <v/>
      </c>
      <c r="AH346" s="46" t="str">
        <f t="shared" si="112"/>
        <v/>
      </c>
      <c r="AI346" s="53" t="str">
        <f t="shared" si="113"/>
        <v/>
      </c>
      <c r="AJ346" s="49" t="str">
        <f t="shared" si="114"/>
        <v/>
      </c>
      <c r="AK346" s="49" t="str">
        <f t="shared" si="115"/>
        <v/>
      </c>
      <c r="AM346" s="13" t="str">
        <f>IF($AI346="", "", COUNTIF($AI$10:$AI$1210, "&gt;"&amp;$AI346)+1+COUNTIF($AI$10:$AI346, $AI346)-1)</f>
        <v/>
      </c>
      <c r="AO346" s="13" t="str">
        <f t="shared" si="116"/>
        <v/>
      </c>
      <c r="AQ346" s="42" t="str">
        <f t="shared" si="117"/>
        <v/>
      </c>
    </row>
    <row r="347" spans="1:43" x14ac:dyDescent="0.25">
      <c r="A347" s="56"/>
      <c r="B347" s="157"/>
      <c r="C347" s="87"/>
      <c r="D347" s="86"/>
      <c r="E347" s="158"/>
      <c r="F347" s="159"/>
      <c r="G347" s="160"/>
      <c r="H347" s="161"/>
      <c r="I347" s="56"/>
      <c r="J347" s="13" t="str">
        <f t="shared" si="103"/>
        <v/>
      </c>
      <c r="K347" s="56"/>
      <c r="S347" s="13" t="str">
        <f t="shared" si="104"/>
        <v/>
      </c>
      <c r="U347" s="13" t="str">
        <f t="shared" si="105"/>
        <v/>
      </c>
      <c r="V347" s="13" t="str">
        <f t="shared" si="100"/>
        <v/>
      </c>
      <c r="W347" s="13" t="str">
        <f t="shared" si="101"/>
        <v/>
      </c>
      <c r="X347" s="13" t="str">
        <f t="shared" si="102"/>
        <v/>
      </c>
      <c r="Y347" s="13" t="str">
        <f t="shared" si="106"/>
        <v/>
      </c>
      <c r="Z347" s="13" t="str">
        <f t="shared" si="107"/>
        <v/>
      </c>
      <c r="AA347" s="13" t="str">
        <f t="shared" si="108"/>
        <v/>
      </c>
      <c r="AC347" s="13" t="str">
        <f t="shared" si="109"/>
        <v/>
      </c>
      <c r="AD347" s="13" t="str">
        <f t="shared" si="110"/>
        <v/>
      </c>
      <c r="AE347" s="13" t="str">
        <f t="shared" si="111"/>
        <v/>
      </c>
      <c r="AF347" s="42" t="str">
        <f t="shared" si="118"/>
        <v/>
      </c>
      <c r="AH347" s="46" t="str">
        <f t="shared" si="112"/>
        <v/>
      </c>
      <c r="AI347" s="53" t="str">
        <f t="shared" si="113"/>
        <v/>
      </c>
      <c r="AJ347" s="49" t="str">
        <f t="shared" si="114"/>
        <v/>
      </c>
      <c r="AK347" s="49" t="str">
        <f t="shared" si="115"/>
        <v/>
      </c>
      <c r="AM347" s="13" t="str">
        <f>IF($AI347="", "", COUNTIF($AI$10:$AI$1210, "&gt;"&amp;$AI347)+1+COUNTIF($AI$10:$AI347, $AI347)-1)</f>
        <v/>
      </c>
      <c r="AO347" s="13" t="str">
        <f t="shared" si="116"/>
        <v/>
      </c>
      <c r="AQ347" s="42" t="str">
        <f t="shared" si="117"/>
        <v/>
      </c>
    </row>
    <row r="348" spans="1:43" x14ac:dyDescent="0.25">
      <c r="A348" s="56"/>
      <c r="B348" s="157"/>
      <c r="C348" s="87"/>
      <c r="D348" s="86"/>
      <c r="E348" s="158"/>
      <c r="F348" s="159"/>
      <c r="G348" s="160"/>
      <c r="H348" s="161"/>
      <c r="I348" s="56"/>
      <c r="J348" s="13" t="str">
        <f t="shared" si="103"/>
        <v/>
      </c>
      <c r="K348" s="56"/>
      <c r="S348" s="13" t="str">
        <f t="shared" si="104"/>
        <v/>
      </c>
      <c r="U348" s="13" t="str">
        <f t="shared" si="105"/>
        <v/>
      </c>
      <c r="V348" s="13" t="str">
        <f t="shared" si="100"/>
        <v/>
      </c>
      <c r="W348" s="13" t="str">
        <f t="shared" si="101"/>
        <v/>
      </c>
      <c r="X348" s="13" t="str">
        <f t="shared" si="102"/>
        <v/>
      </c>
      <c r="Y348" s="13" t="str">
        <f t="shared" si="106"/>
        <v/>
      </c>
      <c r="Z348" s="13" t="str">
        <f t="shared" si="107"/>
        <v/>
      </c>
      <c r="AA348" s="13" t="str">
        <f t="shared" si="108"/>
        <v/>
      </c>
      <c r="AC348" s="13" t="str">
        <f t="shared" si="109"/>
        <v/>
      </c>
      <c r="AD348" s="13" t="str">
        <f t="shared" si="110"/>
        <v/>
      </c>
      <c r="AE348" s="13" t="str">
        <f t="shared" si="111"/>
        <v/>
      </c>
      <c r="AF348" s="42" t="str">
        <f t="shared" si="118"/>
        <v/>
      </c>
      <c r="AH348" s="46" t="str">
        <f t="shared" si="112"/>
        <v/>
      </c>
      <c r="AI348" s="53" t="str">
        <f t="shared" si="113"/>
        <v/>
      </c>
      <c r="AJ348" s="49" t="str">
        <f t="shared" si="114"/>
        <v/>
      </c>
      <c r="AK348" s="49" t="str">
        <f t="shared" si="115"/>
        <v/>
      </c>
      <c r="AM348" s="13" t="str">
        <f>IF($AI348="", "", COUNTIF($AI$10:$AI$1210, "&gt;"&amp;$AI348)+1+COUNTIF($AI$10:$AI348, $AI348)-1)</f>
        <v/>
      </c>
      <c r="AO348" s="13" t="str">
        <f t="shared" si="116"/>
        <v/>
      </c>
      <c r="AQ348" s="42" t="str">
        <f t="shared" si="117"/>
        <v/>
      </c>
    </row>
    <row r="349" spans="1:43" x14ac:dyDescent="0.25">
      <c r="A349" s="56"/>
      <c r="B349" s="157"/>
      <c r="C349" s="87"/>
      <c r="D349" s="86"/>
      <c r="E349" s="158"/>
      <c r="F349" s="159"/>
      <c r="G349" s="160"/>
      <c r="H349" s="161"/>
      <c r="I349" s="56"/>
      <c r="J349" s="13" t="str">
        <f t="shared" si="103"/>
        <v/>
      </c>
      <c r="K349" s="56"/>
      <c r="S349" s="13" t="str">
        <f t="shared" si="104"/>
        <v/>
      </c>
      <c r="U349" s="13" t="str">
        <f t="shared" si="105"/>
        <v/>
      </c>
      <c r="V349" s="13" t="str">
        <f t="shared" si="100"/>
        <v/>
      </c>
      <c r="W349" s="13" t="str">
        <f t="shared" si="101"/>
        <v/>
      </c>
      <c r="X349" s="13" t="str">
        <f t="shared" si="102"/>
        <v/>
      </c>
      <c r="Y349" s="13" t="str">
        <f t="shared" si="106"/>
        <v/>
      </c>
      <c r="Z349" s="13" t="str">
        <f t="shared" si="107"/>
        <v/>
      </c>
      <c r="AA349" s="13" t="str">
        <f t="shared" si="108"/>
        <v/>
      </c>
      <c r="AC349" s="13" t="str">
        <f t="shared" si="109"/>
        <v/>
      </c>
      <c r="AD349" s="13" t="str">
        <f t="shared" si="110"/>
        <v/>
      </c>
      <c r="AE349" s="13" t="str">
        <f t="shared" si="111"/>
        <v/>
      </c>
      <c r="AF349" s="42" t="str">
        <f t="shared" si="118"/>
        <v/>
      </c>
      <c r="AH349" s="46" t="str">
        <f t="shared" si="112"/>
        <v/>
      </c>
      <c r="AI349" s="53" t="str">
        <f t="shared" si="113"/>
        <v/>
      </c>
      <c r="AJ349" s="49" t="str">
        <f t="shared" si="114"/>
        <v/>
      </c>
      <c r="AK349" s="49" t="str">
        <f t="shared" si="115"/>
        <v/>
      </c>
      <c r="AM349" s="13" t="str">
        <f>IF($AI349="", "", COUNTIF($AI$10:$AI$1210, "&gt;"&amp;$AI349)+1+COUNTIF($AI$10:$AI349, $AI349)-1)</f>
        <v/>
      </c>
      <c r="AO349" s="13" t="str">
        <f t="shared" si="116"/>
        <v/>
      </c>
      <c r="AQ349" s="42" t="str">
        <f t="shared" si="117"/>
        <v/>
      </c>
    </row>
    <row r="350" spans="1:43" x14ac:dyDescent="0.25">
      <c r="A350" s="56"/>
      <c r="B350" s="157"/>
      <c r="C350" s="87"/>
      <c r="D350" s="86"/>
      <c r="E350" s="158"/>
      <c r="F350" s="159"/>
      <c r="G350" s="160"/>
      <c r="H350" s="161"/>
      <c r="I350" s="56"/>
      <c r="J350" s="13" t="str">
        <f t="shared" si="103"/>
        <v/>
      </c>
      <c r="K350" s="56"/>
      <c r="S350" s="13" t="str">
        <f t="shared" si="104"/>
        <v/>
      </c>
      <c r="U350" s="13" t="str">
        <f t="shared" si="105"/>
        <v/>
      </c>
      <c r="V350" s="13" t="str">
        <f t="shared" si="100"/>
        <v/>
      </c>
      <c r="W350" s="13" t="str">
        <f t="shared" si="101"/>
        <v/>
      </c>
      <c r="X350" s="13" t="str">
        <f t="shared" si="102"/>
        <v/>
      </c>
      <c r="Y350" s="13" t="str">
        <f t="shared" si="106"/>
        <v/>
      </c>
      <c r="Z350" s="13" t="str">
        <f t="shared" si="107"/>
        <v/>
      </c>
      <c r="AA350" s="13" t="str">
        <f t="shared" si="108"/>
        <v/>
      </c>
      <c r="AC350" s="13" t="str">
        <f t="shared" si="109"/>
        <v/>
      </c>
      <c r="AD350" s="13" t="str">
        <f t="shared" si="110"/>
        <v/>
      </c>
      <c r="AE350" s="13" t="str">
        <f t="shared" si="111"/>
        <v/>
      </c>
      <c r="AF350" s="42" t="str">
        <f t="shared" si="118"/>
        <v/>
      </c>
      <c r="AH350" s="46" t="str">
        <f t="shared" si="112"/>
        <v/>
      </c>
      <c r="AI350" s="53" t="str">
        <f t="shared" si="113"/>
        <v/>
      </c>
      <c r="AJ350" s="49" t="str">
        <f t="shared" si="114"/>
        <v/>
      </c>
      <c r="AK350" s="49" t="str">
        <f t="shared" si="115"/>
        <v/>
      </c>
      <c r="AM350" s="13" t="str">
        <f>IF($AI350="", "", COUNTIF($AI$10:$AI$1210, "&gt;"&amp;$AI350)+1+COUNTIF($AI$10:$AI350, $AI350)-1)</f>
        <v/>
      </c>
      <c r="AO350" s="13" t="str">
        <f t="shared" si="116"/>
        <v/>
      </c>
      <c r="AQ350" s="42" t="str">
        <f t="shared" si="117"/>
        <v/>
      </c>
    </row>
    <row r="351" spans="1:43" x14ac:dyDescent="0.25">
      <c r="A351" s="56"/>
      <c r="B351" s="157"/>
      <c r="C351" s="87"/>
      <c r="D351" s="86"/>
      <c r="E351" s="158"/>
      <c r="F351" s="159"/>
      <c r="G351" s="160"/>
      <c r="H351" s="161"/>
      <c r="I351" s="56"/>
      <c r="J351" s="13" t="str">
        <f t="shared" si="103"/>
        <v/>
      </c>
      <c r="K351" s="56"/>
      <c r="S351" s="13" t="str">
        <f t="shared" si="104"/>
        <v/>
      </c>
      <c r="U351" s="13" t="str">
        <f t="shared" si="105"/>
        <v/>
      </c>
      <c r="V351" s="13" t="str">
        <f t="shared" si="100"/>
        <v/>
      </c>
      <c r="W351" s="13" t="str">
        <f t="shared" si="101"/>
        <v/>
      </c>
      <c r="X351" s="13" t="str">
        <f t="shared" si="102"/>
        <v/>
      </c>
      <c r="Y351" s="13" t="str">
        <f t="shared" si="106"/>
        <v/>
      </c>
      <c r="Z351" s="13" t="str">
        <f t="shared" si="107"/>
        <v/>
      </c>
      <c r="AA351" s="13" t="str">
        <f t="shared" si="108"/>
        <v/>
      </c>
      <c r="AC351" s="13" t="str">
        <f t="shared" si="109"/>
        <v/>
      </c>
      <c r="AD351" s="13" t="str">
        <f t="shared" si="110"/>
        <v/>
      </c>
      <c r="AE351" s="13" t="str">
        <f t="shared" si="111"/>
        <v/>
      </c>
      <c r="AF351" s="42" t="str">
        <f t="shared" si="118"/>
        <v/>
      </c>
      <c r="AH351" s="46" t="str">
        <f t="shared" si="112"/>
        <v/>
      </c>
      <c r="AI351" s="53" t="str">
        <f t="shared" si="113"/>
        <v/>
      </c>
      <c r="AJ351" s="49" t="str">
        <f t="shared" si="114"/>
        <v/>
      </c>
      <c r="AK351" s="49" t="str">
        <f t="shared" si="115"/>
        <v/>
      </c>
      <c r="AM351" s="13" t="str">
        <f>IF($AI351="", "", COUNTIF($AI$10:$AI$1210, "&gt;"&amp;$AI351)+1+COUNTIF($AI$10:$AI351, $AI351)-1)</f>
        <v/>
      </c>
      <c r="AO351" s="13" t="str">
        <f t="shared" si="116"/>
        <v/>
      </c>
      <c r="AQ351" s="42" t="str">
        <f t="shared" si="117"/>
        <v/>
      </c>
    </row>
    <row r="352" spans="1:43" x14ac:dyDescent="0.25">
      <c r="A352" s="56"/>
      <c r="B352" s="157"/>
      <c r="C352" s="87"/>
      <c r="D352" s="86"/>
      <c r="E352" s="158"/>
      <c r="F352" s="159"/>
      <c r="G352" s="160"/>
      <c r="H352" s="161"/>
      <c r="I352" s="56"/>
      <c r="J352" s="13" t="str">
        <f t="shared" si="103"/>
        <v/>
      </c>
      <c r="K352" s="56"/>
      <c r="S352" s="13" t="str">
        <f t="shared" si="104"/>
        <v/>
      </c>
      <c r="U352" s="13" t="str">
        <f t="shared" si="105"/>
        <v/>
      </c>
      <c r="V352" s="13" t="str">
        <f t="shared" si="100"/>
        <v/>
      </c>
      <c r="W352" s="13" t="str">
        <f t="shared" si="101"/>
        <v/>
      </c>
      <c r="X352" s="13" t="str">
        <f t="shared" si="102"/>
        <v/>
      </c>
      <c r="Y352" s="13" t="str">
        <f t="shared" si="106"/>
        <v/>
      </c>
      <c r="Z352" s="13" t="str">
        <f t="shared" si="107"/>
        <v/>
      </c>
      <c r="AA352" s="13" t="str">
        <f t="shared" si="108"/>
        <v/>
      </c>
      <c r="AC352" s="13" t="str">
        <f t="shared" si="109"/>
        <v/>
      </c>
      <c r="AD352" s="13" t="str">
        <f t="shared" si="110"/>
        <v/>
      </c>
      <c r="AE352" s="13" t="str">
        <f t="shared" si="111"/>
        <v/>
      </c>
      <c r="AF352" s="42" t="str">
        <f t="shared" si="118"/>
        <v/>
      </c>
      <c r="AH352" s="46" t="str">
        <f t="shared" si="112"/>
        <v/>
      </c>
      <c r="AI352" s="53" t="str">
        <f t="shared" si="113"/>
        <v/>
      </c>
      <c r="AJ352" s="49" t="str">
        <f t="shared" si="114"/>
        <v/>
      </c>
      <c r="AK352" s="49" t="str">
        <f t="shared" si="115"/>
        <v/>
      </c>
      <c r="AM352" s="13" t="str">
        <f>IF($AI352="", "", COUNTIF($AI$10:$AI$1210, "&gt;"&amp;$AI352)+1+COUNTIF($AI$10:$AI352, $AI352)-1)</f>
        <v/>
      </c>
      <c r="AO352" s="13" t="str">
        <f t="shared" si="116"/>
        <v/>
      </c>
      <c r="AQ352" s="42" t="str">
        <f t="shared" si="117"/>
        <v/>
      </c>
    </row>
    <row r="353" spans="1:43" x14ac:dyDescent="0.25">
      <c r="A353" s="56"/>
      <c r="B353" s="157"/>
      <c r="C353" s="87"/>
      <c r="D353" s="86"/>
      <c r="E353" s="158"/>
      <c r="F353" s="159"/>
      <c r="G353" s="160"/>
      <c r="H353" s="161"/>
      <c r="I353" s="56"/>
      <c r="J353" s="13" t="str">
        <f t="shared" si="103"/>
        <v/>
      </c>
      <c r="K353" s="56"/>
      <c r="S353" s="13" t="str">
        <f t="shared" si="104"/>
        <v/>
      </c>
      <c r="U353" s="13" t="str">
        <f t="shared" si="105"/>
        <v/>
      </c>
      <c r="V353" s="13" t="str">
        <f t="shared" si="100"/>
        <v/>
      </c>
      <c r="W353" s="13" t="str">
        <f t="shared" si="101"/>
        <v/>
      </c>
      <c r="X353" s="13" t="str">
        <f t="shared" si="102"/>
        <v/>
      </c>
      <c r="Y353" s="13" t="str">
        <f t="shared" si="106"/>
        <v/>
      </c>
      <c r="Z353" s="13" t="str">
        <f t="shared" si="107"/>
        <v/>
      </c>
      <c r="AA353" s="13" t="str">
        <f t="shared" si="108"/>
        <v/>
      </c>
      <c r="AC353" s="13" t="str">
        <f t="shared" si="109"/>
        <v/>
      </c>
      <c r="AD353" s="13" t="str">
        <f t="shared" si="110"/>
        <v/>
      </c>
      <c r="AE353" s="13" t="str">
        <f t="shared" si="111"/>
        <v/>
      </c>
      <c r="AF353" s="42" t="str">
        <f t="shared" si="118"/>
        <v/>
      </c>
      <c r="AH353" s="46" t="str">
        <f t="shared" si="112"/>
        <v/>
      </c>
      <c r="AI353" s="53" t="str">
        <f t="shared" si="113"/>
        <v/>
      </c>
      <c r="AJ353" s="49" t="str">
        <f t="shared" si="114"/>
        <v/>
      </c>
      <c r="AK353" s="49" t="str">
        <f t="shared" si="115"/>
        <v/>
      </c>
      <c r="AM353" s="13" t="str">
        <f>IF($AI353="", "", COUNTIF($AI$10:$AI$1210, "&gt;"&amp;$AI353)+1+COUNTIF($AI$10:$AI353, $AI353)-1)</f>
        <v/>
      </c>
      <c r="AO353" s="13" t="str">
        <f t="shared" si="116"/>
        <v/>
      </c>
      <c r="AQ353" s="42" t="str">
        <f t="shared" si="117"/>
        <v/>
      </c>
    </row>
    <row r="354" spans="1:43" x14ac:dyDescent="0.25">
      <c r="A354" s="56"/>
      <c r="B354" s="157"/>
      <c r="C354" s="87"/>
      <c r="D354" s="86"/>
      <c r="E354" s="158"/>
      <c r="F354" s="159"/>
      <c r="G354" s="160"/>
      <c r="H354" s="161"/>
      <c r="I354" s="56"/>
      <c r="J354" s="13" t="str">
        <f t="shared" si="103"/>
        <v/>
      </c>
      <c r="K354" s="56"/>
      <c r="S354" s="13" t="str">
        <f t="shared" si="104"/>
        <v/>
      </c>
      <c r="U354" s="13" t="str">
        <f t="shared" si="105"/>
        <v/>
      </c>
      <c r="V354" s="13" t="str">
        <f t="shared" si="100"/>
        <v/>
      </c>
      <c r="W354" s="13" t="str">
        <f t="shared" si="101"/>
        <v/>
      </c>
      <c r="X354" s="13" t="str">
        <f t="shared" si="102"/>
        <v/>
      </c>
      <c r="Y354" s="13" t="str">
        <f t="shared" si="106"/>
        <v/>
      </c>
      <c r="Z354" s="13" t="str">
        <f t="shared" si="107"/>
        <v/>
      </c>
      <c r="AA354" s="13" t="str">
        <f t="shared" si="108"/>
        <v/>
      </c>
      <c r="AC354" s="13" t="str">
        <f t="shared" si="109"/>
        <v/>
      </c>
      <c r="AD354" s="13" t="str">
        <f t="shared" si="110"/>
        <v/>
      </c>
      <c r="AE354" s="13" t="str">
        <f t="shared" si="111"/>
        <v/>
      </c>
      <c r="AF354" s="42" t="str">
        <f t="shared" si="118"/>
        <v/>
      </c>
      <c r="AH354" s="46" t="str">
        <f t="shared" si="112"/>
        <v/>
      </c>
      <c r="AI354" s="53" t="str">
        <f t="shared" si="113"/>
        <v/>
      </c>
      <c r="AJ354" s="49" t="str">
        <f t="shared" si="114"/>
        <v/>
      </c>
      <c r="AK354" s="49" t="str">
        <f t="shared" si="115"/>
        <v/>
      </c>
      <c r="AM354" s="13" t="str">
        <f>IF($AI354="", "", COUNTIF($AI$10:$AI$1210, "&gt;"&amp;$AI354)+1+COUNTIF($AI$10:$AI354, $AI354)-1)</f>
        <v/>
      </c>
      <c r="AO354" s="13" t="str">
        <f t="shared" si="116"/>
        <v/>
      </c>
      <c r="AQ354" s="42" t="str">
        <f t="shared" si="117"/>
        <v/>
      </c>
    </row>
    <row r="355" spans="1:43" x14ac:dyDescent="0.25">
      <c r="A355" s="56"/>
      <c r="B355" s="157"/>
      <c r="C355" s="87"/>
      <c r="D355" s="86"/>
      <c r="E355" s="158"/>
      <c r="F355" s="159"/>
      <c r="G355" s="160"/>
      <c r="H355" s="161"/>
      <c r="I355" s="56"/>
      <c r="J355" s="13" t="str">
        <f t="shared" si="103"/>
        <v/>
      </c>
      <c r="K355" s="56"/>
      <c r="S355" s="13" t="str">
        <f t="shared" si="104"/>
        <v/>
      </c>
      <c r="U355" s="13" t="str">
        <f t="shared" si="105"/>
        <v/>
      </c>
      <c r="V355" s="13" t="str">
        <f t="shared" si="100"/>
        <v/>
      </c>
      <c r="W355" s="13" t="str">
        <f t="shared" si="101"/>
        <v/>
      </c>
      <c r="X355" s="13" t="str">
        <f t="shared" si="102"/>
        <v/>
      </c>
      <c r="Y355" s="13" t="str">
        <f t="shared" si="106"/>
        <v/>
      </c>
      <c r="Z355" s="13" t="str">
        <f t="shared" si="107"/>
        <v/>
      </c>
      <c r="AA355" s="13" t="str">
        <f t="shared" si="108"/>
        <v/>
      </c>
      <c r="AC355" s="13" t="str">
        <f t="shared" si="109"/>
        <v/>
      </c>
      <c r="AD355" s="13" t="str">
        <f t="shared" si="110"/>
        <v/>
      </c>
      <c r="AE355" s="13" t="str">
        <f t="shared" si="111"/>
        <v/>
      </c>
      <c r="AF355" s="42" t="str">
        <f t="shared" si="118"/>
        <v/>
      </c>
      <c r="AH355" s="46" t="str">
        <f t="shared" si="112"/>
        <v/>
      </c>
      <c r="AI355" s="53" t="str">
        <f t="shared" si="113"/>
        <v/>
      </c>
      <c r="AJ355" s="49" t="str">
        <f t="shared" si="114"/>
        <v/>
      </c>
      <c r="AK355" s="49" t="str">
        <f t="shared" si="115"/>
        <v/>
      </c>
      <c r="AM355" s="13" t="str">
        <f>IF($AI355="", "", COUNTIF($AI$10:$AI$1210, "&gt;"&amp;$AI355)+1+COUNTIF($AI$10:$AI355, $AI355)-1)</f>
        <v/>
      </c>
      <c r="AO355" s="13" t="str">
        <f t="shared" si="116"/>
        <v/>
      </c>
      <c r="AQ355" s="42" t="str">
        <f t="shared" si="117"/>
        <v/>
      </c>
    </row>
    <row r="356" spans="1:43" x14ac:dyDescent="0.25">
      <c r="A356" s="56"/>
      <c r="B356" s="157"/>
      <c r="C356" s="87"/>
      <c r="D356" s="86"/>
      <c r="E356" s="158"/>
      <c r="F356" s="159"/>
      <c r="G356" s="160"/>
      <c r="H356" s="161"/>
      <c r="I356" s="56"/>
      <c r="J356" s="13" t="str">
        <f t="shared" si="103"/>
        <v/>
      </c>
      <c r="K356" s="56"/>
      <c r="S356" s="13" t="str">
        <f t="shared" si="104"/>
        <v/>
      </c>
      <c r="U356" s="13" t="str">
        <f t="shared" si="105"/>
        <v/>
      </c>
      <c r="V356" s="13" t="str">
        <f t="shared" si="100"/>
        <v/>
      </c>
      <c r="W356" s="13" t="str">
        <f t="shared" si="101"/>
        <v/>
      </c>
      <c r="X356" s="13" t="str">
        <f t="shared" si="102"/>
        <v/>
      </c>
      <c r="Y356" s="13" t="str">
        <f t="shared" si="106"/>
        <v/>
      </c>
      <c r="Z356" s="13" t="str">
        <f t="shared" si="107"/>
        <v/>
      </c>
      <c r="AA356" s="13" t="str">
        <f t="shared" si="108"/>
        <v/>
      </c>
      <c r="AC356" s="13" t="str">
        <f t="shared" si="109"/>
        <v/>
      </c>
      <c r="AD356" s="13" t="str">
        <f t="shared" si="110"/>
        <v/>
      </c>
      <c r="AE356" s="13" t="str">
        <f t="shared" si="111"/>
        <v/>
      </c>
      <c r="AF356" s="42" t="str">
        <f t="shared" si="118"/>
        <v/>
      </c>
      <c r="AH356" s="46" t="str">
        <f t="shared" si="112"/>
        <v/>
      </c>
      <c r="AI356" s="53" t="str">
        <f t="shared" si="113"/>
        <v/>
      </c>
      <c r="AJ356" s="49" t="str">
        <f t="shared" si="114"/>
        <v/>
      </c>
      <c r="AK356" s="49" t="str">
        <f t="shared" si="115"/>
        <v/>
      </c>
      <c r="AM356" s="13" t="str">
        <f>IF($AI356="", "", COUNTIF($AI$10:$AI$1210, "&gt;"&amp;$AI356)+1+COUNTIF($AI$10:$AI356, $AI356)-1)</f>
        <v/>
      </c>
      <c r="AO356" s="13" t="str">
        <f t="shared" si="116"/>
        <v/>
      </c>
      <c r="AQ356" s="42" t="str">
        <f t="shared" si="117"/>
        <v/>
      </c>
    </row>
    <row r="357" spans="1:43" x14ac:dyDescent="0.25">
      <c r="A357" s="56"/>
      <c r="B357" s="157"/>
      <c r="C357" s="87"/>
      <c r="D357" s="86"/>
      <c r="E357" s="158"/>
      <c r="F357" s="159"/>
      <c r="G357" s="160"/>
      <c r="H357" s="161"/>
      <c r="I357" s="56"/>
      <c r="J357" s="13" t="str">
        <f t="shared" si="103"/>
        <v/>
      </c>
      <c r="K357" s="56"/>
      <c r="S357" s="13" t="str">
        <f t="shared" si="104"/>
        <v/>
      </c>
      <c r="U357" s="13" t="str">
        <f t="shared" si="105"/>
        <v/>
      </c>
      <c r="V357" s="13" t="str">
        <f t="shared" si="100"/>
        <v/>
      </c>
      <c r="W357" s="13" t="str">
        <f t="shared" si="101"/>
        <v/>
      </c>
      <c r="X357" s="13" t="str">
        <f t="shared" si="102"/>
        <v/>
      </c>
      <c r="Y357" s="13" t="str">
        <f t="shared" si="106"/>
        <v/>
      </c>
      <c r="Z357" s="13" t="str">
        <f t="shared" si="107"/>
        <v/>
      </c>
      <c r="AA357" s="13" t="str">
        <f t="shared" si="108"/>
        <v/>
      </c>
      <c r="AC357" s="13" t="str">
        <f t="shared" si="109"/>
        <v/>
      </c>
      <c r="AD357" s="13" t="str">
        <f t="shared" si="110"/>
        <v/>
      </c>
      <c r="AE357" s="13" t="str">
        <f t="shared" si="111"/>
        <v/>
      </c>
      <c r="AF357" s="42" t="str">
        <f t="shared" si="118"/>
        <v/>
      </c>
      <c r="AH357" s="46" t="str">
        <f t="shared" si="112"/>
        <v/>
      </c>
      <c r="AI357" s="53" t="str">
        <f t="shared" si="113"/>
        <v/>
      </c>
      <c r="AJ357" s="49" t="str">
        <f t="shared" si="114"/>
        <v/>
      </c>
      <c r="AK357" s="49" t="str">
        <f t="shared" si="115"/>
        <v/>
      </c>
      <c r="AM357" s="13" t="str">
        <f>IF($AI357="", "", COUNTIF($AI$10:$AI$1210, "&gt;"&amp;$AI357)+1+COUNTIF($AI$10:$AI357, $AI357)-1)</f>
        <v/>
      </c>
      <c r="AO357" s="13" t="str">
        <f t="shared" si="116"/>
        <v/>
      </c>
      <c r="AQ357" s="42" t="str">
        <f t="shared" si="117"/>
        <v/>
      </c>
    </row>
    <row r="358" spans="1:43" x14ac:dyDescent="0.25">
      <c r="A358" s="56"/>
      <c r="B358" s="157"/>
      <c r="C358" s="87"/>
      <c r="D358" s="86"/>
      <c r="E358" s="158"/>
      <c r="F358" s="159"/>
      <c r="G358" s="160"/>
      <c r="H358" s="161"/>
      <c r="I358" s="56"/>
      <c r="J358" s="13" t="str">
        <f t="shared" si="103"/>
        <v/>
      </c>
      <c r="K358" s="56"/>
      <c r="S358" s="13" t="str">
        <f t="shared" si="104"/>
        <v/>
      </c>
      <c r="U358" s="13" t="str">
        <f t="shared" si="105"/>
        <v/>
      </c>
      <c r="V358" s="13" t="str">
        <f t="shared" si="100"/>
        <v/>
      </c>
      <c r="W358" s="13" t="str">
        <f t="shared" si="101"/>
        <v/>
      </c>
      <c r="X358" s="13" t="str">
        <f t="shared" si="102"/>
        <v/>
      </c>
      <c r="Y358" s="13" t="str">
        <f t="shared" si="106"/>
        <v/>
      </c>
      <c r="Z358" s="13" t="str">
        <f t="shared" si="107"/>
        <v/>
      </c>
      <c r="AA358" s="13" t="str">
        <f t="shared" si="108"/>
        <v/>
      </c>
      <c r="AC358" s="13" t="str">
        <f t="shared" si="109"/>
        <v/>
      </c>
      <c r="AD358" s="13" t="str">
        <f t="shared" si="110"/>
        <v/>
      </c>
      <c r="AE358" s="13" t="str">
        <f t="shared" si="111"/>
        <v/>
      </c>
      <c r="AF358" s="42" t="str">
        <f t="shared" si="118"/>
        <v/>
      </c>
      <c r="AH358" s="46" t="str">
        <f t="shared" si="112"/>
        <v/>
      </c>
      <c r="AI358" s="53" t="str">
        <f t="shared" si="113"/>
        <v/>
      </c>
      <c r="AJ358" s="49" t="str">
        <f t="shared" si="114"/>
        <v/>
      </c>
      <c r="AK358" s="49" t="str">
        <f t="shared" si="115"/>
        <v/>
      </c>
      <c r="AM358" s="13" t="str">
        <f>IF($AI358="", "", COUNTIF($AI$10:$AI$1210, "&gt;"&amp;$AI358)+1+COUNTIF($AI$10:$AI358, $AI358)-1)</f>
        <v/>
      </c>
      <c r="AO358" s="13" t="str">
        <f t="shared" si="116"/>
        <v/>
      </c>
      <c r="AQ358" s="42" t="str">
        <f t="shared" si="117"/>
        <v/>
      </c>
    </row>
    <row r="359" spans="1:43" x14ac:dyDescent="0.25">
      <c r="A359" s="56"/>
      <c r="B359" s="157"/>
      <c r="C359" s="87"/>
      <c r="D359" s="86"/>
      <c r="E359" s="158"/>
      <c r="F359" s="159"/>
      <c r="G359" s="160"/>
      <c r="H359" s="161"/>
      <c r="I359" s="56"/>
      <c r="J359" s="13" t="str">
        <f t="shared" si="103"/>
        <v/>
      </c>
      <c r="K359" s="56"/>
      <c r="S359" s="13" t="str">
        <f t="shared" si="104"/>
        <v/>
      </c>
      <c r="U359" s="13" t="str">
        <f t="shared" si="105"/>
        <v/>
      </c>
      <c r="V359" s="13" t="str">
        <f t="shared" si="100"/>
        <v/>
      </c>
      <c r="W359" s="13" t="str">
        <f t="shared" si="101"/>
        <v/>
      </c>
      <c r="X359" s="13" t="str">
        <f t="shared" si="102"/>
        <v/>
      </c>
      <c r="Y359" s="13" t="str">
        <f t="shared" si="106"/>
        <v/>
      </c>
      <c r="Z359" s="13" t="str">
        <f t="shared" si="107"/>
        <v/>
      </c>
      <c r="AA359" s="13" t="str">
        <f t="shared" si="108"/>
        <v/>
      </c>
      <c r="AC359" s="13" t="str">
        <f t="shared" si="109"/>
        <v/>
      </c>
      <c r="AD359" s="13" t="str">
        <f t="shared" si="110"/>
        <v/>
      </c>
      <c r="AE359" s="13" t="str">
        <f t="shared" si="111"/>
        <v/>
      </c>
      <c r="AF359" s="42" t="str">
        <f t="shared" si="118"/>
        <v/>
      </c>
      <c r="AH359" s="46" t="str">
        <f t="shared" si="112"/>
        <v/>
      </c>
      <c r="AI359" s="53" t="str">
        <f t="shared" si="113"/>
        <v/>
      </c>
      <c r="AJ359" s="49" t="str">
        <f t="shared" si="114"/>
        <v/>
      </c>
      <c r="AK359" s="49" t="str">
        <f t="shared" si="115"/>
        <v/>
      </c>
      <c r="AM359" s="13" t="str">
        <f>IF($AI359="", "", COUNTIF($AI$10:$AI$1210, "&gt;"&amp;$AI359)+1+COUNTIF($AI$10:$AI359, $AI359)-1)</f>
        <v/>
      </c>
      <c r="AO359" s="13" t="str">
        <f t="shared" si="116"/>
        <v/>
      </c>
      <c r="AQ359" s="42" t="str">
        <f t="shared" si="117"/>
        <v/>
      </c>
    </row>
    <row r="360" spans="1:43" x14ac:dyDescent="0.25">
      <c r="A360" s="56"/>
      <c r="B360" s="157"/>
      <c r="C360" s="87"/>
      <c r="D360" s="86"/>
      <c r="E360" s="158"/>
      <c r="F360" s="159"/>
      <c r="G360" s="160"/>
      <c r="H360" s="161"/>
      <c r="I360" s="56"/>
      <c r="J360" s="13" t="str">
        <f t="shared" si="103"/>
        <v/>
      </c>
      <c r="K360" s="56"/>
      <c r="S360" s="13" t="str">
        <f t="shared" si="104"/>
        <v/>
      </c>
      <c r="U360" s="13" t="str">
        <f t="shared" si="105"/>
        <v/>
      </c>
      <c r="V360" s="13" t="str">
        <f t="shared" si="100"/>
        <v/>
      </c>
      <c r="W360" s="13" t="str">
        <f t="shared" si="101"/>
        <v/>
      </c>
      <c r="X360" s="13" t="str">
        <f t="shared" si="102"/>
        <v/>
      </c>
      <c r="Y360" s="13" t="str">
        <f t="shared" si="106"/>
        <v/>
      </c>
      <c r="Z360" s="13" t="str">
        <f t="shared" si="107"/>
        <v/>
      </c>
      <c r="AA360" s="13" t="str">
        <f t="shared" si="108"/>
        <v/>
      </c>
      <c r="AC360" s="13" t="str">
        <f t="shared" si="109"/>
        <v/>
      </c>
      <c r="AD360" s="13" t="str">
        <f t="shared" si="110"/>
        <v/>
      </c>
      <c r="AE360" s="13" t="str">
        <f t="shared" si="111"/>
        <v/>
      </c>
      <c r="AF360" s="42" t="str">
        <f t="shared" si="118"/>
        <v/>
      </c>
      <c r="AH360" s="46" t="str">
        <f t="shared" si="112"/>
        <v/>
      </c>
      <c r="AI360" s="53" t="str">
        <f t="shared" si="113"/>
        <v/>
      </c>
      <c r="AJ360" s="49" t="str">
        <f t="shared" si="114"/>
        <v/>
      </c>
      <c r="AK360" s="49" t="str">
        <f t="shared" si="115"/>
        <v/>
      </c>
      <c r="AM360" s="13" t="str">
        <f>IF($AI360="", "", COUNTIF($AI$10:$AI$1210, "&gt;"&amp;$AI360)+1+COUNTIF($AI$10:$AI360, $AI360)-1)</f>
        <v/>
      </c>
      <c r="AO360" s="13" t="str">
        <f t="shared" si="116"/>
        <v/>
      </c>
      <c r="AQ360" s="42" t="str">
        <f t="shared" si="117"/>
        <v/>
      </c>
    </row>
    <row r="361" spans="1:43" x14ac:dyDescent="0.25">
      <c r="A361" s="56"/>
      <c r="B361" s="157"/>
      <c r="C361" s="87"/>
      <c r="D361" s="86"/>
      <c r="E361" s="158"/>
      <c r="F361" s="159"/>
      <c r="G361" s="160"/>
      <c r="H361" s="161"/>
      <c r="I361" s="56"/>
      <c r="J361" s="13" t="str">
        <f t="shared" si="103"/>
        <v/>
      </c>
      <c r="K361" s="56"/>
      <c r="S361" s="13" t="str">
        <f t="shared" si="104"/>
        <v/>
      </c>
      <c r="U361" s="13" t="str">
        <f t="shared" si="105"/>
        <v/>
      </c>
      <c r="V361" s="13" t="str">
        <f t="shared" si="100"/>
        <v/>
      </c>
      <c r="W361" s="13" t="str">
        <f t="shared" si="101"/>
        <v/>
      </c>
      <c r="X361" s="13" t="str">
        <f t="shared" si="102"/>
        <v/>
      </c>
      <c r="Y361" s="13" t="str">
        <f t="shared" si="106"/>
        <v/>
      </c>
      <c r="Z361" s="13" t="str">
        <f t="shared" si="107"/>
        <v/>
      </c>
      <c r="AA361" s="13" t="str">
        <f t="shared" si="108"/>
        <v/>
      </c>
      <c r="AC361" s="13" t="str">
        <f t="shared" si="109"/>
        <v/>
      </c>
      <c r="AD361" s="13" t="str">
        <f t="shared" si="110"/>
        <v/>
      </c>
      <c r="AE361" s="13" t="str">
        <f t="shared" si="111"/>
        <v/>
      </c>
      <c r="AF361" s="42" t="str">
        <f t="shared" si="118"/>
        <v/>
      </c>
      <c r="AH361" s="46" t="str">
        <f t="shared" si="112"/>
        <v/>
      </c>
      <c r="AI361" s="53" t="str">
        <f t="shared" si="113"/>
        <v/>
      </c>
      <c r="AJ361" s="49" t="str">
        <f t="shared" si="114"/>
        <v/>
      </c>
      <c r="AK361" s="49" t="str">
        <f t="shared" si="115"/>
        <v/>
      </c>
      <c r="AM361" s="13" t="str">
        <f>IF($AI361="", "", COUNTIF($AI$10:$AI$1210, "&gt;"&amp;$AI361)+1+COUNTIF($AI$10:$AI361, $AI361)-1)</f>
        <v/>
      </c>
      <c r="AO361" s="13" t="str">
        <f t="shared" si="116"/>
        <v/>
      </c>
      <c r="AQ361" s="42" t="str">
        <f t="shared" si="117"/>
        <v/>
      </c>
    </row>
    <row r="362" spans="1:43" x14ac:dyDescent="0.25">
      <c r="A362" s="56"/>
      <c r="B362" s="157"/>
      <c r="C362" s="87"/>
      <c r="D362" s="86"/>
      <c r="E362" s="158"/>
      <c r="F362" s="159"/>
      <c r="G362" s="160"/>
      <c r="H362" s="161"/>
      <c r="I362" s="56"/>
      <c r="J362" s="13" t="str">
        <f t="shared" si="103"/>
        <v/>
      </c>
      <c r="K362" s="56"/>
      <c r="S362" s="13" t="str">
        <f t="shared" si="104"/>
        <v/>
      </c>
      <c r="U362" s="13" t="str">
        <f t="shared" si="105"/>
        <v/>
      </c>
      <c r="V362" s="13" t="str">
        <f t="shared" si="100"/>
        <v/>
      </c>
      <c r="W362" s="13" t="str">
        <f t="shared" si="101"/>
        <v/>
      </c>
      <c r="X362" s="13" t="str">
        <f t="shared" si="102"/>
        <v/>
      </c>
      <c r="Y362" s="13" t="str">
        <f t="shared" si="106"/>
        <v/>
      </c>
      <c r="Z362" s="13" t="str">
        <f t="shared" si="107"/>
        <v/>
      </c>
      <c r="AA362" s="13" t="str">
        <f t="shared" si="108"/>
        <v/>
      </c>
      <c r="AC362" s="13" t="str">
        <f t="shared" si="109"/>
        <v/>
      </c>
      <c r="AD362" s="13" t="str">
        <f t="shared" si="110"/>
        <v/>
      </c>
      <c r="AE362" s="13" t="str">
        <f t="shared" si="111"/>
        <v/>
      </c>
      <c r="AF362" s="42" t="str">
        <f t="shared" si="118"/>
        <v/>
      </c>
      <c r="AH362" s="46" t="str">
        <f t="shared" si="112"/>
        <v/>
      </c>
      <c r="AI362" s="53" t="str">
        <f t="shared" si="113"/>
        <v/>
      </c>
      <c r="AJ362" s="49" t="str">
        <f t="shared" si="114"/>
        <v/>
      </c>
      <c r="AK362" s="49" t="str">
        <f t="shared" si="115"/>
        <v/>
      </c>
      <c r="AM362" s="13" t="str">
        <f>IF($AI362="", "", COUNTIF($AI$10:$AI$1210, "&gt;"&amp;$AI362)+1+COUNTIF($AI$10:$AI362, $AI362)-1)</f>
        <v/>
      </c>
      <c r="AO362" s="13" t="str">
        <f t="shared" si="116"/>
        <v/>
      </c>
      <c r="AQ362" s="42" t="str">
        <f t="shared" si="117"/>
        <v/>
      </c>
    </row>
    <row r="363" spans="1:43" x14ac:dyDescent="0.25">
      <c r="A363" s="56"/>
      <c r="B363" s="157"/>
      <c r="C363" s="87"/>
      <c r="D363" s="86"/>
      <c r="E363" s="158"/>
      <c r="F363" s="159"/>
      <c r="G363" s="160"/>
      <c r="H363" s="161"/>
      <c r="I363" s="56"/>
      <c r="J363" s="13" t="str">
        <f t="shared" si="103"/>
        <v/>
      </c>
      <c r="K363" s="56"/>
      <c r="S363" s="13" t="str">
        <f t="shared" si="104"/>
        <v/>
      </c>
      <c r="U363" s="13" t="str">
        <f t="shared" si="105"/>
        <v/>
      </c>
      <c r="V363" s="13" t="str">
        <f t="shared" si="100"/>
        <v/>
      </c>
      <c r="W363" s="13" t="str">
        <f t="shared" si="101"/>
        <v/>
      </c>
      <c r="X363" s="13" t="str">
        <f t="shared" si="102"/>
        <v/>
      </c>
      <c r="Y363" s="13" t="str">
        <f t="shared" si="106"/>
        <v/>
      </c>
      <c r="Z363" s="13" t="str">
        <f t="shared" si="107"/>
        <v/>
      </c>
      <c r="AA363" s="13" t="str">
        <f t="shared" si="108"/>
        <v/>
      </c>
      <c r="AC363" s="13" t="str">
        <f t="shared" si="109"/>
        <v/>
      </c>
      <c r="AD363" s="13" t="str">
        <f t="shared" si="110"/>
        <v/>
      </c>
      <c r="AE363" s="13" t="str">
        <f t="shared" si="111"/>
        <v/>
      </c>
      <c r="AF363" s="42" t="str">
        <f t="shared" si="118"/>
        <v/>
      </c>
      <c r="AH363" s="46" t="str">
        <f t="shared" si="112"/>
        <v/>
      </c>
      <c r="AI363" s="53" t="str">
        <f t="shared" si="113"/>
        <v/>
      </c>
      <c r="AJ363" s="49" t="str">
        <f t="shared" si="114"/>
        <v/>
      </c>
      <c r="AK363" s="49" t="str">
        <f t="shared" si="115"/>
        <v/>
      </c>
      <c r="AM363" s="13" t="str">
        <f>IF($AI363="", "", COUNTIF($AI$10:$AI$1210, "&gt;"&amp;$AI363)+1+COUNTIF($AI$10:$AI363, $AI363)-1)</f>
        <v/>
      </c>
      <c r="AO363" s="13" t="str">
        <f t="shared" si="116"/>
        <v/>
      </c>
      <c r="AQ363" s="42" t="str">
        <f t="shared" si="117"/>
        <v/>
      </c>
    </row>
    <row r="364" spans="1:43" x14ac:dyDescent="0.25">
      <c r="A364" s="56"/>
      <c r="B364" s="157"/>
      <c r="C364" s="87"/>
      <c r="D364" s="86"/>
      <c r="E364" s="158"/>
      <c r="F364" s="159"/>
      <c r="G364" s="160"/>
      <c r="H364" s="161"/>
      <c r="I364" s="56"/>
      <c r="J364" s="13" t="str">
        <f t="shared" si="103"/>
        <v/>
      </c>
      <c r="K364" s="56"/>
      <c r="S364" s="13" t="str">
        <f t="shared" si="104"/>
        <v/>
      </c>
      <c r="U364" s="13" t="str">
        <f t="shared" si="105"/>
        <v/>
      </c>
      <c r="V364" s="13" t="str">
        <f t="shared" si="100"/>
        <v/>
      </c>
      <c r="W364" s="13" t="str">
        <f t="shared" si="101"/>
        <v/>
      </c>
      <c r="X364" s="13" t="str">
        <f t="shared" si="102"/>
        <v/>
      </c>
      <c r="Y364" s="13" t="str">
        <f t="shared" si="106"/>
        <v/>
      </c>
      <c r="Z364" s="13" t="str">
        <f t="shared" si="107"/>
        <v/>
      </c>
      <c r="AA364" s="13" t="str">
        <f t="shared" si="108"/>
        <v/>
      </c>
      <c r="AC364" s="13" t="str">
        <f t="shared" si="109"/>
        <v/>
      </c>
      <c r="AD364" s="13" t="str">
        <f t="shared" si="110"/>
        <v/>
      </c>
      <c r="AE364" s="13" t="str">
        <f t="shared" si="111"/>
        <v/>
      </c>
      <c r="AF364" s="42" t="str">
        <f t="shared" si="118"/>
        <v/>
      </c>
      <c r="AH364" s="46" t="str">
        <f t="shared" si="112"/>
        <v/>
      </c>
      <c r="AI364" s="53" t="str">
        <f t="shared" si="113"/>
        <v/>
      </c>
      <c r="AJ364" s="49" t="str">
        <f t="shared" si="114"/>
        <v/>
      </c>
      <c r="AK364" s="49" t="str">
        <f t="shared" si="115"/>
        <v/>
      </c>
      <c r="AM364" s="13" t="str">
        <f>IF($AI364="", "", COUNTIF($AI$10:$AI$1210, "&gt;"&amp;$AI364)+1+COUNTIF($AI$10:$AI364, $AI364)-1)</f>
        <v/>
      </c>
      <c r="AO364" s="13" t="str">
        <f t="shared" si="116"/>
        <v/>
      </c>
      <c r="AQ364" s="42" t="str">
        <f t="shared" si="117"/>
        <v/>
      </c>
    </row>
    <row r="365" spans="1:43" x14ac:dyDescent="0.25">
      <c r="A365" s="56"/>
      <c r="B365" s="157"/>
      <c r="C365" s="87"/>
      <c r="D365" s="86"/>
      <c r="E365" s="158"/>
      <c r="F365" s="159"/>
      <c r="G365" s="160"/>
      <c r="H365" s="161"/>
      <c r="I365" s="56"/>
      <c r="J365" s="13" t="str">
        <f t="shared" si="103"/>
        <v/>
      </c>
      <c r="K365" s="56"/>
      <c r="S365" s="13" t="str">
        <f t="shared" si="104"/>
        <v/>
      </c>
      <c r="U365" s="13" t="str">
        <f t="shared" si="105"/>
        <v/>
      </c>
      <c r="V365" s="13" t="str">
        <f t="shared" si="100"/>
        <v/>
      </c>
      <c r="W365" s="13" t="str">
        <f t="shared" si="101"/>
        <v/>
      </c>
      <c r="X365" s="13" t="str">
        <f t="shared" si="102"/>
        <v/>
      </c>
      <c r="Y365" s="13" t="str">
        <f t="shared" si="106"/>
        <v/>
      </c>
      <c r="Z365" s="13" t="str">
        <f t="shared" si="107"/>
        <v/>
      </c>
      <c r="AA365" s="13" t="str">
        <f t="shared" si="108"/>
        <v/>
      </c>
      <c r="AC365" s="13" t="str">
        <f t="shared" si="109"/>
        <v/>
      </c>
      <c r="AD365" s="13" t="str">
        <f t="shared" si="110"/>
        <v/>
      </c>
      <c r="AE365" s="13" t="str">
        <f t="shared" si="111"/>
        <v/>
      </c>
      <c r="AF365" s="42" t="str">
        <f t="shared" si="118"/>
        <v/>
      </c>
      <c r="AH365" s="46" t="str">
        <f t="shared" si="112"/>
        <v/>
      </c>
      <c r="AI365" s="53" t="str">
        <f t="shared" si="113"/>
        <v/>
      </c>
      <c r="AJ365" s="49" t="str">
        <f t="shared" si="114"/>
        <v/>
      </c>
      <c r="AK365" s="49" t="str">
        <f t="shared" si="115"/>
        <v/>
      </c>
      <c r="AM365" s="13" t="str">
        <f>IF($AI365="", "", COUNTIF($AI$10:$AI$1210, "&gt;"&amp;$AI365)+1+COUNTIF($AI$10:$AI365, $AI365)-1)</f>
        <v/>
      </c>
      <c r="AO365" s="13" t="str">
        <f t="shared" si="116"/>
        <v/>
      </c>
      <c r="AQ365" s="42" t="str">
        <f t="shared" si="117"/>
        <v/>
      </c>
    </row>
    <row r="366" spans="1:43" x14ac:dyDescent="0.25">
      <c r="A366" s="56"/>
      <c r="B366" s="157"/>
      <c r="C366" s="87"/>
      <c r="D366" s="86"/>
      <c r="E366" s="158"/>
      <c r="F366" s="159"/>
      <c r="G366" s="160"/>
      <c r="H366" s="161"/>
      <c r="I366" s="56"/>
      <c r="J366" s="13" t="str">
        <f t="shared" si="103"/>
        <v/>
      </c>
      <c r="K366" s="56"/>
      <c r="S366" s="13" t="str">
        <f t="shared" si="104"/>
        <v/>
      </c>
      <c r="U366" s="13" t="str">
        <f t="shared" si="105"/>
        <v/>
      </c>
      <c r="V366" s="13" t="str">
        <f t="shared" si="100"/>
        <v/>
      </c>
      <c r="W366" s="13" t="str">
        <f t="shared" si="101"/>
        <v/>
      </c>
      <c r="X366" s="13" t="str">
        <f t="shared" si="102"/>
        <v/>
      </c>
      <c r="Y366" s="13" t="str">
        <f t="shared" si="106"/>
        <v/>
      </c>
      <c r="Z366" s="13" t="str">
        <f t="shared" si="107"/>
        <v/>
      </c>
      <c r="AA366" s="13" t="str">
        <f t="shared" si="108"/>
        <v/>
      </c>
      <c r="AC366" s="13" t="str">
        <f t="shared" si="109"/>
        <v/>
      </c>
      <c r="AD366" s="13" t="str">
        <f t="shared" si="110"/>
        <v/>
      </c>
      <c r="AE366" s="13" t="str">
        <f t="shared" si="111"/>
        <v/>
      </c>
      <c r="AF366" s="42" t="str">
        <f t="shared" si="118"/>
        <v/>
      </c>
      <c r="AH366" s="46" t="str">
        <f t="shared" si="112"/>
        <v/>
      </c>
      <c r="AI366" s="53" t="str">
        <f t="shared" si="113"/>
        <v/>
      </c>
      <c r="AJ366" s="49" t="str">
        <f t="shared" si="114"/>
        <v/>
      </c>
      <c r="AK366" s="49" t="str">
        <f t="shared" si="115"/>
        <v/>
      </c>
      <c r="AM366" s="13" t="str">
        <f>IF($AI366="", "", COUNTIF($AI$10:$AI$1210, "&gt;"&amp;$AI366)+1+COUNTIF($AI$10:$AI366, $AI366)-1)</f>
        <v/>
      </c>
      <c r="AO366" s="13" t="str">
        <f t="shared" si="116"/>
        <v/>
      </c>
      <c r="AQ366" s="42" t="str">
        <f t="shared" si="117"/>
        <v/>
      </c>
    </row>
    <row r="367" spans="1:43" x14ac:dyDescent="0.25">
      <c r="A367" s="56"/>
      <c r="B367" s="157"/>
      <c r="C367" s="87"/>
      <c r="D367" s="86"/>
      <c r="E367" s="158"/>
      <c r="F367" s="159"/>
      <c r="G367" s="160"/>
      <c r="H367" s="161"/>
      <c r="I367" s="56"/>
      <c r="J367" s="13" t="str">
        <f t="shared" si="103"/>
        <v/>
      </c>
      <c r="K367" s="56"/>
      <c r="S367" s="13" t="str">
        <f t="shared" si="104"/>
        <v/>
      </c>
      <c r="U367" s="13" t="str">
        <f t="shared" si="105"/>
        <v/>
      </c>
      <c r="V367" s="13" t="str">
        <f t="shared" si="100"/>
        <v/>
      </c>
      <c r="W367" s="13" t="str">
        <f t="shared" si="101"/>
        <v/>
      </c>
      <c r="X367" s="13" t="str">
        <f t="shared" si="102"/>
        <v/>
      </c>
      <c r="Y367" s="13" t="str">
        <f t="shared" si="106"/>
        <v/>
      </c>
      <c r="Z367" s="13" t="str">
        <f t="shared" si="107"/>
        <v/>
      </c>
      <c r="AA367" s="13" t="str">
        <f t="shared" si="108"/>
        <v/>
      </c>
      <c r="AC367" s="13" t="str">
        <f t="shared" si="109"/>
        <v/>
      </c>
      <c r="AD367" s="13" t="str">
        <f t="shared" si="110"/>
        <v/>
      </c>
      <c r="AE367" s="13" t="str">
        <f t="shared" si="111"/>
        <v/>
      </c>
      <c r="AF367" s="42" t="str">
        <f t="shared" si="118"/>
        <v/>
      </c>
      <c r="AH367" s="46" t="str">
        <f t="shared" si="112"/>
        <v/>
      </c>
      <c r="AI367" s="53" t="str">
        <f t="shared" si="113"/>
        <v/>
      </c>
      <c r="AJ367" s="49" t="str">
        <f t="shared" si="114"/>
        <v/>
      </c>
      <c r="AK367" s="49" t="str">
        <f t="shared" si="115"/>
        <v/>
      </c>
      <c r="AM367" s="13" t="str">
        <f>IF($AI367="", "", COUNTIF($AI$10:$AI$1210, "&gt;"&amp;$AI367)+1+COUNTIF($AI$10:$AI367, $AI367)-1)</f>
        <v/>
      </c>
      <c r="AO367" s="13" t="str">
        <f t="shared" si="116"/>
        <v/>
      </c>
      <c r="AQ367" s="42" t="str">
        <f t="shared" si="117"/>
        <v/>
      </c>
    </row>
    <row r="368" spans="1:43" x14ac:dyDescent="0.25">
      <c r="A368" s="56"/>
      <c r="B368" s="157"/>
      <c r="C368" s="87"/>
      <c r="D368" s="86"/>
      <c r="E368" s="158"/>
      <c r="F368" s="159"/>
      <c r="G368" s="160"/>
      <c r="H368" s="161"/>
      <c r="I368" s="56"/>
      <c r="J368" s="13" t="str">
        <f t="shared" si="103"/>
        <v/>
      </c>
      <c r="K368" s="56"/>
      <c r="S368" s="13" t="str">
        <f t="shared" si="104"/>
        <v/>
      </c>
      <c r="U368" s="13" t="str">
        <f t="shared" si="105"/>
        <v/>
      </c>
      <c r="V368" s="13" t="str">
        <f t="shared" si="100"/>
        <v/>
      </c>
      <c r="W368" s="13" t="str">
        <f t="shared" si="101"/>
        <v/>
      </c>
      <c r="X368" s="13" t="str">
        <f t="shared" si="102"/>
        <v/>
      </c>
      <c r="Y368" s="13" t="str">
        <f t="shared" si="106"/>
        <v/>
      </c>
      <c r="Z368" s="13" t="str">
        <f t="shared" si="107"/>
        <v/>
      </c>
      <c r="AA368" s="13" t="str">
        <f t="shared" si="108"/>
        <v/>
      </c>
      <c r="AC368" s="13" t="str">
        <f t="shared" si="109"/>
        <v/>
      </c>
      <c r="AD368" s="13" t="str">
        <f t="shared" si="110"/>
        <v/>
      </c>
      <c r="AE368" s="13" t="str">
        <f t="shared" si="111"/>
        <v/>
      </c>
      <c r="AF368" s="42" t="str">
        <f t="shared" si="118"/>
        <v/>
      </c>
      <c r="AH368" s="46" t="str">
        <f t="shared" si="112"/>
        <v/>
      </c>
      <c r="AI368" s="53" t="str">
        <f t="shared" si="113"/>
        <v/>
      </c>
      <c r="AJ368" s="49" t="str">
        <f t="shared" si="114"/>
        <v/>
      </c>
      <c r="AK368" s="49" t="str">
        <f t="shared" si="115"/>
        <v/>
      </c>
      <c r="AM368" s="13" t="str">
        <f>IF($AI368="", "", COUNTIF($AI$10:$AI$1210, "&gt;"&amp;$AI368)+1+COUNTIF($AI$10:$AI368, $AI368)-1)</f>
        <v/>
      </c>
      <c r="AO368" s="13" t="str">
        <f t="shared" si="116"/>
        <v/>
      </c>
      <c r="AQ368" s="42" t="str">
        <f t="shared" si="117"/>
        <v/>
      </c>
    </row>
    <row r="369" spans="1:43" x14ac:dyDescent="0.25">
      <c r="A369" s="56"/>
      <c r="B369" s="157"/>
      <c r="C369" s="87"/>
      <c r="D369" s="86"/>
      <c r="E369" s="158"/>
      <c r="F369" s="159"/>
      <c r="G369" s="160"/>
      <c r="H369" s="161"/>
      <c r="I369" s="56"/>
      <c r="J369" s="13" t="str">
        <f t="shared" si="103"/>
        <v/>
      </c>
      <c r="K369" s="56"/>
      <c r="S369" s="13" t="str">
        <f t="shared" si="104"/>
        <v/>
      </c>
      <c r="U369" s="13" t="str">
        <f t="shared" si="105"/>
        <v/>
      </c>
      <c r="V369" s="13" t="str">
        <f t="shared" si="100"/>
        <v/>
      </c>
      <c r="W369" s="13" t="str">
        <f t="shared" si="101"/>
        <v/>
      </c>
      <c r="X369" s="13" t="str">
        <f t="shared" si="102"/>
        <v/>
      </c>
      <c r="Y369" s="13" t="str">
        <f t="shared" si="106"/>
        <v/>
      </c>
      <c r="Z369" s="13" t="str">
        <f t="shared" si="107"/>
        <v/>
      </c>
      <c r="AA369" s="13" t="str">
        <f t="shared" si="108"/>
        <v/>
      </c>
      <c r="AC369" s="13" t="str">
        <f t="shared" si="109"/>
        <v/>
      </c>
      <c r="AD369" s="13" t="str">
        <f t="shared" si="110"/>
        <v/>
      </c>
      <c r="AE369" s="13" t="str">
        <f t="shared" si="111"/>
        <v/>
      </c>
      <c r="AF369" s="42" t="str">
        <f t="shared" si="118"/>
        <v/>
      </c>
      <c r="AH369" s="46" t="str">
        <f t="shared" si="112"/>
        <v/>
      </c>
      <c r="AI369" s="53" t="str">
        <f t="shared" si="113"/>
        <v/>
      </c>
      <c r="AJ369" s="49" t="str">
        <f t="shared" si="114"/>
        <v/>
      </c>
      <c r="AK369" s="49" t="str">
        <f t="shared" si="115"/>
        <v/>
      </c>
      <c r="AM369" s="13" t="str">
        <f>IF($AI369="", "", COUNTIF($AI$10:$AI$1210, "&gt;"&amp;$AI369)+1+COUNTIF($AI$10:$AI369, $AI369)-1)</f>
        <v/>
      </c>
      <c r="AO369" s="13" t="str">
        <f t="shared" si="116"/>
        <v/>
      </c>
      <c r="AQ369" s="42" t="str">
        <f t="shared" si="117"/>
        <v/>
      </c>
    </row>
    <row r="370" spans="1:43" x14ac:dyDescent="0.25">
      <c r="A370" s="56"/>
      <c r="B370" s="157"/>
      <c r="C370" s="87"/>
      <c r="D370" s="86"/>
      <c r="E370" s="158"/>
      <c r="F370" s="159"/>
      <c r="G370" s="160"/>
      <c r="H370" s="161"/>
      <c r="I370" s="56"/>
      <c r="J370" s="13" t="str">
        <f t="shared" si="103"/>
        <v/>
      </c>
      <c r="K370" s="56"/>
      <c r="S370" s="13" t="str">
        <f t="shared" si="104"/>
        <v/>
      </c>
      <c r="U370" s="13" t="str">
        <f t="shared" si="105"/>
        <v/>
      </c>
      <c r="V370" s="13" t="str">
        <f t="shared" si="100"/>
        <v/>
      </c>
      <c r="W370" s="13" t="str">
        <f t="shared" si="101"/>
        <v/>
      </c>
      <c r="X370" s="13" t="str">
        <f t="shared" si="102"/>
        <v/>
      </c>
      <c r="Y370" s="13" t="str">
        <f t="shared" si="106"/>
        <v/>
      </c>
      <c r="Z370" s="13" t="str">
        <f t="shared" si="107"/>
        <v/>
      </c>
      <c r="AA370" s="13" t="str">
        <f t="shared" si="108"/>
        <v/>
      </c>
      <c r="AC370" s="13" t="str">
        <f t="shared" si="109"/>
        <v/>
      </c>
      <c r="AD370" s="13" t="str">
        <f t="shared" si="110"/>
        <v/>
      </c>
      <c r="AE370" s="13" t="str">
        <f t="shared" si="111"/>
        <v/>
      </c>
      <c r="AF370" s="42" t="str">
        <f t="shared" si="118"/>
        <v/>
      </c>
      <c r="AH370" s="46" t="str">
        <f t="shared" si="112"/>
        <v/>
      </c>
      <c r="AI370" s="53" t="str">
        <f t="shared" si="113"/>
        <v/>
      </c>
      <c r="AJ370" s="49" t="str">
        <f t="shared" si="114"/>
        <v/>
      </c>
      <c r="AK370" s="49" t="str">
        <f t="shared" si="115"/>
        <v/>
      </c>
      <c r="AM370" s="13" t="str">
        <f>IF($AI370="", "", COUNTIF($AI$10:$AI$1210, "&gt;"&amp;$AI370)+1+COUNTIF($AI$10:$AI370, $AI370)-1)</f>
        <v/>
      </c>
      <c r="AO370" s="13" t="str">
        <f t="shared" si="116"/>
        <v/>
      </c>
      <c r="AQ370" s="42" t="str">
        <f t="shared" si="117"/>
        <v/>
      </c>
    </row>
    <row r="371" spans="1:43" x14ac:dyDescent="0.25">
      <c r="A371" s="56"/>
      <c r="B371" s="157"/>
      <c r="C371" s="87"/>
      <c r="D371" s="86"/>
      <c r="E371" s="158"/>
      <c r="F371" s="159"/>
      <c r="G371" s="160"/>
      <c r="H371" s="161"/>
      <c r="I371" s="56"/>
      <c r="J371" s="13" t="str">
        <f t="shared" si="103"/>
        <v/>
      </c>
      <c r="K371" s="56"/>
      <c r="S371" s="13" t="str">
        <f t="shared" si="104"/>
        <v/>
      </c>
      <c r="U371" s="13" t="str">
        <f t="shared" si="105"/>
        <v/>
      </c>
      <c r="V371" s="13" t="str">
        <f t="shared" si="100"/>
        <v/>
      </c>
      <c r="W371" s="13" t="str">
        <f t="shared" si="101"/>
        <v/>
      </c>
      <c r="X371" s="13" t="str">
        <f t="shared" si="102"/>
        <v/>
      </c>
      <c r="Y371" s="13" t="str">
        <f t="shared" si="106"/>
        <v/>
      </c>
      <c r="Z371" s="13" t="str">
        <f t="shared" si="107"/>
        <v/>
      </c>
      <c r="AA371" s="13" t="str">
        <f t="shared" si="108"/>
        <v/>
      </c>
      <c r="AC371" s="13" t="str">
        <f t="shared" si="109"/>
        <v/>
      </c>
      <c r="AD371" s="13" t="str">
        <f t="shared" si="110"/>
        <v/>
      </c>
      <c r="AE371" s="13" t="str">
        <f t="shared" si="111"/>
        <v/>
      </c>
      <c r="AF371" s="42" t="str">
        <f t="shared" si="118"/>
        <v/>
      </c>
      <c r="AH371" s="46" t="str">
        <f t="shared" si="112"/>
        <v/>
      </c>
      <c r="AI371" s="53" t="str">
        <f t="shared" si="113"/>
        <v/>
      </c>
      <c r="AJ371" s="49" t="str">
        <f t="shared" si="114"/>
        <v/>
      </c>
      <c r="AK371" s="49" t="str">
        <f t="shared" si="115"/>
        <v/>
      </c>
      <c r="AM371" s="13" t="str">
        <f>IF($AI371="", "", COUNTIF($AI$10:$AI$1210, "&gt;"&amp;$AI371)+1+COUNTIF($AI$10:$AI371, $AI371)-1)</f>
        <v/>
      </c>
      <c r="AO371" s="13" t="str">
        <f t="shared" si="116"/>
        <v/>
      </c>
      <c r="AQ371" s="42" t="str">
        <f t="shared" si="117"/>
        <v/>
      </c>
    </row>
    <row r="372" spans="1:43" x14ac:dyDescent="0.25">
      <c r="A372" s="56"/>
      <c r="B372" s="157"/>
      <c r="C372" s="87"/>
      <c r="D372" s="86"/>
      <c r="E372" s="158"/>
      <c r="F372" s="159"/>
      <c r="G372" s="160"/>
      <c r="H372" s="161"/>
      <c r="I372" s="56"/>
      <c r="J372" s="13" t="str">
        <f t="shared" si="103"/>
        <v/>
      </c>
      <c r="K372" s="56"/>
      <c r="S372" s="13" t="str">
        <f t="shared" si="104"/>
        <v/>
      </c>
      <c r="U372" s="13" t="str">
        <f t="shared" si="105"/>
        <v/>
      </c>
      <c r="V372" s="13" t="str">
        <f t="shared" si="100"/>
        <v/>
      </c>
      <c r="W372" s="13" t="str">
        <f t="shared" si="101"/>
        <v/>
      </c>
      <c r="X372" s="13" t="str">
        <f t="shared" si="102"/>
        <v/>
      </c>
      <c r="Y372" s="13" t="str">
        <f t="shared" si="106"/>
        <v/>
      </c>
      <c r="Z372" s="13" t="str">
        <f t="shared" si="107"/>
        <v/>
      </c>
      <c r="AA372" s="13" t="str">
        <f t="shared" si="108"/>
        <v/>
      </c>
      <c r="AC372" s="13" t="str">
        <f t="shared" si="109"/>
        <v/>
      </c>
      <c r="AD372" s="13" t="str">
        <f t="shared" si="110"/>
        <v/>
      </c>
      <c r="AE372" s="13" t="str">
        <f t="shared" si="111"/>
        <v/>
      </c>
      <c r="AF372" s="42" t="str">
        <f t="shared" si="118"/>
        <v/>
      </c>
      <c r="AH372" s="46" t="str">
        <f t="shared" si="112"/>
        <v/>
      </c>
      <c r="AI372" s="53" t="str">
        <f t="shared" si="113"/>
        <v/>
      </c>
      <c r="AJ372" s="49" t="str">
        <f t="shared" si="114"/>
        <v/>
      </c>
      <c r="AK372" s="49" t="str">
        <f t="shared" si="115"/>
        <v/>
      </c>
      <c r="AM372" s="13" t="str">
        <f>IF($AI372="", "", COUNTIF($AI$10:$AI$1210, "&gt;"&amp;$AI372)+1+COUNTIF($AI$10:$AI372, $AI372)-1)</f>
        <v/>
      </c>
      <c r="AO372" s="13" t="str">
        <f t="shared" si="116"/>
        <v/>
      </c>
      <c r="AQ372" s="42" t="str">
        <f t="shared" si="117"/>
        <v/>
      </c>
    </row>
    <row r="373" spans="1:43" x14ac:dyDescent="0.25">
      <c r="A373" s="56"/>
      <c r="B373" s="157"/>
      <c r="C373" s="87"/>
      <c r="D373" s="86"/>
      <c r="E373" s="158"/>
      <c r="F373" s="159"/>
      <c r="G373" s="160"/>
      <c r="H373" s="161"/>
      <c r="I373" s="56"/>
      <c r="J373" s="13" t="str">
        <f t="shared" si="103"/>
        <v/>
      </c>
      <c r="K373" s="56"/>
      <c r="S373" s="13" t="str">
        <f t="shared" si="104"/>
        <v/>
      </c>
      <c r="U373" s="13" t="str">
        <f t="shared" si="105"/>
        <v/>
      </c>
      <c r="V373" s="13" t="str">
        <f t="shared" si="100"/>
        <v/>
      </c>
      <c r="W373" s="13" t="str">
        <f t="shared" si="101"/>
        <v/>
      </c>
      <c r="X373" s="13" t="str">
        <f t="shared" si="102"/>
        <v/>
      </c>
      <c r="Y373" s="13" t="str">
        <f t="shared" si="106"/>
        <v/>
      </c>
      <c r="Z373" s="13" t="str">
        <f t="shared" si="107"/>
        <v/>
      </c>
      <c r="AA373" s="13" t="str">
        <f t="shared" si="108"/>
        <v/>
      </c>
      <c r="AC373" s="13" t="str">
        <f t="shared" si="109"/>
        <v/>
      </c>
      <c r="AD373" s="13" t="str">
        <f t="shared" si="110"/>
        <v/>
      </c>
      <c r="AE373" s="13" t="str">
        <f t="shared" si="111"/>
        <v/>
      </c>
      <c r="AF373" s="42" t="str">
        <f t="shared" si="118"/>
        <v/>
      </c>
      <c r="AH373" s="46" t="str">
        <f t="shared" si="112"/>
        <v/>
      </c>
      <c r="AI373" s="53" t="str">
        <f t="shared" si="113"/>
        <v/>
      </c>
      <c r="AJ373" s="49" t="str">
        <f t="shared" si="114"/>
        <v/>
      </c>
      <c r="AK373" s="49" t="str">
        <f t="shared" si="115"/>
        <v/>
      </c>
      <c r="AM373" s="13" t="str">
        <f>IF($AI373="", "", COUNTIF($AI$10:$AI$1210, "&gt;"&amp;$AI373)+1+COUNTIF($AI$10:$AI373, $AI373)-1)</f>
        <v/>
      </c>
      <c r="AO373" s="13" t="str">
        <f t="shared" si="116"/>
        <v/>
      </c>
      <c r="AQ373" s="42" t="str">
        <f t="shared" si="117"/>
        <v/>
      </c>
    </row>
    <row r="374" spans="1:43" x14ac:dyDescent="0.25">
      <c r="A374" s="56"/>
      <c r="B374" s="157"/>
      <c r="C374" s="87"/>
      <c r="D374" s="86"/>
      <c r="E374" s="158"/>
      <c r="F374" s="159"/>
      <c r="G374" s="160"/>
      <c r="H374" s="161"/>
      <c r="I374" s="56"/>
      <c r="J374" s="13" t="str">
        <f t="shared" si="103"/>
        <v/>
      </c>
      <c r="K374" s="56"/>
      <c r="S374" s="13" t="str">
        <f t="shared" si="104"/>
        <v/>
      </c>
      <c r="U374" s="13" t="str">
        <f t="shared" si="105"/>
        <v/>
      </c>
      <c r="V374" s="13" t="str">
        <f t="shared" si="100"/>
        <v/>
      </c>
      <c r="W374" s="13" t="str">
        <f t="shared" si="101"/>
        <v/>
      </c>
      <c r="X374" s="13" t="str">
        <f t="shared" si="102"/>
        <v/>
      </c>
      <c r="Y374" s="13" t="str">
        <f t="shared" si="106"/>
        <v/>
      </c>
      <c r="Z374" s="13" t="str">
        <f t="shared" si="107"/>
        <v/>
      </c>
      <c r="AA374" s="13" t="str">
        <f t="shared" si="108"/>
        <v/>
      </c>
      <c r="AC374" s="13" t="str">
        <f t="shared" si="109"/>
        <v/>
      </c>
      <c r="AD374" s="13" t="str">
        <f t="shared" si="110"/>
        <v/>
      </c>
      <c r="AE374" s="13" t="str">
        <f t="shared" si="111"/>
        <v/>
      </c>
      <c r="AF374" s="42" t="str">
        <f t="shared" si="118"/>
        <v/>
      </c>
      <c r="AH374" s="46" t="str">
        <f t="shared" si="112"/>
        <v/>
      </c>
      <c r="AI374" s="53" t="str">
        <f t="shared" si="113"/>
        <v/>
      </c>
      <c r="AJ374" s="49" t="str">
        <f t="shared" si="114"/>
        <v/>
      </c>
      <c r="AK374" s="49" t="str">
        <f t="shared" si="115"/>
        <v/>
      </c>
      <c r="AM374" s="13" t="str">
        <f>IF($AI374="", "", COUNTIF($AI$10:$AI$1210, "&gt;"&amp;$AI374)+1+COUNTIF($AI$10:$AI374, $AI374)-1)</f>
        <v/>
      </c>
      <c r="AO374" s="13" t="str">
        <f t="shared" si="116"/>
        <v/>
      </c>
      <c r="AQ374" s="42" t="str">
        <f t="shared" si="117"/>
        <v/>
      </c>
    </row>
    <row r="375" spans="1:43" x14ac:dyDescent="0.25">
      <c r="A375" s="56"/>
      <c r="B375" s="157"/>
      <c r="C375" s="87"/>
      <c r="D375" s="86"/>
      <c r="E375" s="158"/>
      <c r="F375" s="159"/>
      <c r="G375" s="160"/>
      <c r="H375" s="161"/>
      <c r="I375" s="56"/>
      <c r="J375" s="13" t="str">
        <f t="shared" si="103"/>
        <v/>
      </c>
      <c r="K375" s="56"/>
      <c r="S375" s="13" t="str">
        <f t="shared" si="104"/>
        <v/>
      </c>
      <c r="U375" s="13" t="str">
        <f t="shared" si="105"/>
        <v/>
      </c>
      <c r="V375" s="13" t="str">
        <f t="shared" si="100"/>
        <v/>
      </c>
      <c r="W375" s="13" t="str">
        <f t="shared" si="101"/>
        <v/>
      </c>
      <c r="X375" s="13" t="str">
        <f t="shared" si="102"/>
        <v/>
      </c>
      <c r="Y375" s="13" t="str">
        <f t="shared" si="106"/>
        <v/>
      </c>
      <c r="Z375" s="13" t="str">
        <f t="shared" si="107"/>
        <v/>
      </c>
      <c r="AA375" s="13" t="str">
        <f t="shared" si="108"/>
        <v/>
      </c>
      <c r="AC375" s="13" t="str">
        <f t="shared" si="109"/>
        <v/>
      </c>
      <c r="AD375" s="13" t="str">
        <f t="shared" si="110"/>
        <v/>
      </c>
      <c r="AE375" s="13" t="str">
        <f t="shared" si="111"/>
        <v/>
      </c>
      <c r="AF375" s="42" t="str">
        <f t="shared" si="118"/>
        <v/>
      </c>
      <c r="AH375" s="46" t="str">
        <f t="shared" si="112"/>
        <v/>
      </c>
      <c r="AI375" s="53" t="str">
        <f t="shared" si="113"/>
        <v/>
      </c>
      <c r="AJ375" s="49" t="str">
        <f t="shared" si="114"/>
        <v/>
      </c>
      <c r="AK375" s="49" t="str">
        <f t="shared" si="115"/>
        <v/>
      </c>
      <c r="AM375" s="13" t="str">
        <f>IF($AI375="", "", COUNTIF($AI$10:$AI$1210, "&gt;"&amp;$AI375)+1+COUNTIF($AI$10:$AI375, $AI375)-1)</f>
        <v/>
      </c>
      <c r="AO375" s="13" t="str">
        <f t="shared" si="116"/>
        <v/>
      </c>
      <c r="AQ375" s="42" t="str">
        <f t="shared" si="117"/>
        <v/>
      </c>
    </row>
    <row r="376" spans="1:43" x14ac:dyDescent="0.25">
      <c r="A376" s="56"/>
      <c r="B376" s="157"/>
      <c r="C376" s="87"/>
      <c r="D376" s="86"/>
      <c r="E376" s="158"/>
      <c r="F376" s="159"/>
      <c r="G376" s="160"/>
      <c r="H376" s="161"/>
      <c r="I376" s="56"/>
      <c r="J376" s="13" t="str">
        <f t="shared" si="103"/>
        <v/>
      </c>
      <c r="K376" s="56"/>
      <c r="S376" s="13" t="str">
        <f t="shared" si="104"/>
        <v/>
      </c>
      <c r="U376" s="13" t="str">
        <f t="shared" si="105"/>
        <v/>
      </c>
      <c r="V376" s="13" t="str">
        <f t="shared" si="100"/>
        <v/>
      </c>
      <c r="W376" s="13" t="str">
        <f t="shared" si="101"/>
        <v/>
      </c>
      <c r="X376" s="13" t="str">
        <f t="shared" si="102"/>
        <v/>
      </c>
      <c r="Y376" s="13" t="str">
        <f t="shared" si="106"/>
        <v/>
      </c>
      <c r="Z376" s="13" t="str">
        <f t="shared" si="107"/>
        <v/>
      </c>
      <c r="AA376" s="13" t="str">
        <f t="shared" si="108"/>
        <v/>
      </c>
      <c r="AC376" s="13" t="str">
        <f t="shared" si="109"/>
        <v/>
      </c>
      <c r="AD376" s="13" t="str">
        <f t="shared" si="110"/>
        <v/>
      </c>
      <c r="AE376" s="13" t="str">
        <f t="shared" si="111"/>
        <v/>
      </c>
      <c r="AF376" s="42" t="str">
        <f t="shared" si="118"/>
        <v/>
      </c>
      <c r="AH376" s="46" t="str">
        <f t="shared" si="112"/>
        <v/>
      </c>
      <c r="AI376" s="53" t="str">
        <f t="shared" si="113"/>
        <v/>
      </c>
      <c r="AJ376" s="49" t="str">
        <f t="shared" si="114"/>
        <v/>
      </c>
      <c r="AK376" s="49" t="str">
        <f t="shared" si="115"/>
        <v/>
      </c>
      <c r="AM376" s="13" t="str">
        <f>IF($AI376="", "", COUNTIF($AI$10:$AI$1210, "&gt;"&amp;$AI376)+1+COUNTIF($AI$10:$AI376, $AI376)-1)</f>
        <v/>
      </c>
      <c r="AO376" s="13" t="str">
        <f t="shared" si="116"/>
        <v/>
      </c>
      <c r="AQ376" s="42" t="str">
        <f t="shared" si="117"/>
        <v/>
      </c>
    </row>
    <row r="377" spans="1:43" x14ac:dyDescent="0.25">
      <c r="A377" s="56"/>
      <c r="B377" s="157"/>
      <c r="C377" s="87"/>
      <c r="D377" s="86"/>
      <c r="E377" s="158"/>
      <c r="F377" s="159"/>
      <c r="G377" s="160"/>
      <c r="H377" s="161"/>
      <c r="I377" s="56"/>
      <c r="J377" s="13" t="str">
        <f t="shared" si="103"/>
        <v/>
      </c>
      <c r="K377" s="56"/>
      <c r="S377" s="13" t="str">
        <f t="shared" si="104"/>
        <v/>
      </c>
      <c r="U377" s="13" t="str">
        <f t="shared" si="105"/>
        <v/>
      </c>
      <c r="V377" s="13" t="str">
        <f t="shared" si="100"/>
        <v/>
      </c>
      <c r="W377" s="13" t="str">
        <f t="shared" si="101"/>
        <v/>
      </c>
      <c r="X377" s="13" t="str">
        <f t="shared" si="102"/>
        <v/>
      </c>
      <c r="Y377" s="13" t="str">
        <f t="shared" si="106"/>
        <v/>
      </c>
      <c r="Z377" s="13" t="str">
        <f t="shared" si="107"/>
        <v/>
      </c>
      <c r="AA377" s="13" t="str">
        <f t="shared" si="108"/>
        <v/>
      </c>
      <c r="AC377" s="13" t="str">
        <f t="shared" si="109"/>
        <v/>
      </c>
      <c r="AD377" s="13" t="str">
        <f t="shared" si="110"/>
        <v/>
      </c>
      <c r="AE377" s="13" t="str">
        <f t="shared" si="111"/>
        <v/>
      </c>
      <c r="AF377" s="42" t="str">
        <f t="shared" si="118"/>
        <v/>
      </c>
      <c r="AH377" s="46" t="str">
        <f t="shared" si="112"/>
        <v/>
      </c>
      <c r="AI377" s="53" t="str">
        <f t="shared" si="113"/>
        <v/>
      </c>
      <c r="AJ377" s="49" t="str">
        <f t="shared" si="114"/>
        <v/>
      </c>
      <c r="AK377" s="49" t="str">
        <f t="shared" si="115"/>
        <v/>
      </c>
      <c r="AM377" s="13" t="str">
        <f>IF($AI377="", "", COUNTIF($AI$10:$AI$1210, "&gt;"&amp;$AI377)+1+COUNTIF($AI$10:$AI377, $AI377)-1)</f>
        <v/>
      </c>
      <c r="AO377" s="13" t="str">
        <f t="shared" si="116"/>
        <v/>
      </c>
      <c r="AQ377" s="42" t="str">
        <f t="shared" si="117"/>
        <v/>
      </c>
    </row>
    <row r="378" spans="1:43" x14ac:dyDescent="0.25">
      <c r="A378" s="56"/>
      <c r="B378" s="157"/>
      <c r="C378" s="87"/>
      <c r="D378" s="86"/>
      <c r="E378" s="158"/>
      <c r="F378" s="159"/>
      <c r="G378" s="160"/>
      <c r="H378" s="161"/>
      <c r="I378" s="56"/>
      <c r="J378" s="13" t="str">
        <f t="shared" si="103"/>
        <v/>
      </c>
      <c r="K378" s="56"/>
      <c r="S378" s="13" t="str">
        <f t="shared" si="104"/>
        <v/>
      </c>
      <c r="U378" s="13" t="str">
        <f t="shared" si="105"/>
        <v/>
      </c>
      <c r="V378" s="13" t="str">
        <f t="shared" si="100"/>
        <v/>
      </c>
      <c r="W378" s="13" t="str">
        <f t="shared" si="101"/>
        <v/>
      </c>
      <c r="X378" s="13" t="str">
        <f t="shared" si="102"/>
        <v/>
      </c>
      <c r="Y378" s="13" t="str">
        <f t="shared" si="106"/>
        <v/>
      </c>
      <c r="Z378" s="13" t="str">
        <f t="shared" si="107"/>
        <v/>
      </c>
      <c r="AA378" s="13" t="str">
        <f t="shared" si="108"/>
        <v/>
      </c>
      <c r="AC378" s="13" t="str">
        <f t="shared" si="109"/>
        <v/>
      </c>
      <c r="AD378" s="13" t="str">
        <f t="shared" si="110"/>
        <v/>
      </c>
      <c r="AE378" s="13" t="str">
        <f t="shared" si="111"/>
        <v/>
      </c>
      <c r="AF378" s="42" t="str">
        <f t="shared" si="118"/>
        <v/>
      </c>
      <c r="AH378" s="46" t="str">
        <f t="shared" si="112"/>
        <v/>
      </c>
      <c r="AI378" s="53" t="str">
        <f t="shared" si="113"/>
        <v/>
      </c>
      <c r="AJ378" s="49" t="str">
        <f t="shared" si="114"/>
        <v/>
      </c>
      <c r="AK378" s="49" t="str">
        <f t="shared" si="115"/>
        <v/>
      </c>
      <c r="AM378" s="13" t="str">
        <f>IF($AI378="", "", COUNTIF($AI$10:$AI$1210, "&gt;"&amp;$AI378)+1+COUNTIF($AI$10:$AI378, $AI378)-1)</f>
        <v/>
      </c>
      <c r="AO378" s="13" t="str">
        <f t="shared" si="116"/>
        <v/>
      </c>
      <c r="AQ378" s="42" t="str">
        <f t="shared" si="117"/>
        <v/>
      </c>
    </row>
    <row r="379" spans="1:43" x14ac:dyDescent="0.25">
      <c r="A379" s="56"/>
      <c r="B379" s="157"/>
      <c r="C379" s="87"/>
      <c r="D379" s="86"/>
      <c r="E379" s="158"/>
      <c r="F379" s="159"/>
      <c r="G379" s="160"/>
      <c r="H379" s="161"/>
      <c r="I379" s="56"/>
      <c r="J379" s="13" t="str">
        <f t="shared" si="103"/>
        <v/>
      </c>
      <c r="K379" s="56"/>
      <c r="S379" s="13" t="str">
        <f t="shared" si="104"/>
        <v/>
      </c>
      <c r="U379" s="13" t="str">
        <f t="shared" si="105"/>
        <v/>
      </c>
      <c r="V379" s="13" t="str">
        <f t="shared" si="100"/>
        <v/>
      </c>
      <c r="W379" s="13" t="str">
        <f t="shared" si="101"/>
        <v/>
      </c>
      <c r="X379" s="13" t="str">
        <f t="shared" si="102"/>
        <v/>
      </c>
      <c r="Y379" s="13" t="str">
        <f t="shared" si="106"/>
        <v/>
      </c>
      <c r="Z379" s="13" t="str">
        <f t="shared" si="107"/>
        <v/>
      </c>
      <c r="AA379" s="13" t="str">
        <f t="shared" si="108"/>
        <v/>
      </c>
      <c r="AC379" s="13" t="str">
        <f t="shared" si="109"/>
        <v/>
      </c>
      <c r="AD379" s="13" t="str">
        <f t="shared" si="110"/>
        <v/>
      </c>
      <c r="AE379" s="13" t="str">
        <f t="shared" si="111"/>
        <v/>
      </c>
      <c r="AF379" s="42" t="str">
        <f t="shared" si="118"/>
        <v/>
      </c>
      <c r="AH379" s="46" t="str">
        <f t="shared" si="112"/>
        <v/>
      </c>
      <c r="AI379" s="53" t="str">
        <f t="shared" si="113"/>
        <v/>
      </c>
      <c r="AJ379" s="49" t="str">
        <f t="shared" si="114"/>
        <v/>
      </c>
      <c r="AK379" s="49" t="str">
        <f t="shared" si="115"/>
        <v/>
      </c>
      <c r="AM379" s="13" t="str">
        <f>IF($AI379="", "", COUNTIF($AI$10:$AI$1210, "&gt;"&amp;$AI379)+1+COUNTIF($AI$10:$AI379, $AI379)-1)</f>
        <v/>
      </c>
      <c r="AO379" s="13" t="str">
        <f t="shared" si="116"/>
        <v/>
      </c>
      <c r="AQ379" s="42" t="str">
        <f t="shared" si="117"/>
        <v/>
      </c>
    </row>
    <row r="380" spans="1:43" x14ac:dyDescent="0.25">
      <c r="A380" s="56"/>
      <c r="B380" s="157"/>
      <c r="C380" s="87"/>
      <c r="D380" s="86"/>
      <c r="E380" s="158"/>
      <c r="F380" s="159"/>
      <c r="G380" s="160"/>
      <c r="H380" s="161"/>
      <c r="I380" s="56"/>
      <c r="J380" s="13" t="str">
        <f t="shared" si="103"/>
        <v/>
      </c>
      <c r="K380" s="56"/>
      <c r="S380" s="13" t="str">
        <f t="shared" si="104"/>
        <v/>
      </c>
      <c r="U380" s="13" t="str">
        <f t="shared" si="105"/>
        <v/>
      </c>
      <c r="V380" s="13" t="str">
        <f t="shared" si="100"/>
        <v/>
      </c>
      <c r="W380" s="13" t="str">
        <f t="shared" si="101"/>
        <v/>
      </c>
      <c r="X380" s="13" t="str">
        <f t="shared" si="102"/>
        <v/>
      </c>
      <c r="Y380" s="13" t="str">
        <f t="shared" si="106"/>
        <v/>
      </c>
      <c r="Z380" s="13" t="str">
        <f t="shared" si="107"/>
        <v/>
      </c>
      <c r="AA380" s="13" t="str">
        <f t="shared" si="108"/>
        <v/>
      </c>
      <c r="AC380" s="13" t="str">
        <f t="shared" si="109"/>
        <v/>
      </c>
      <c r="AD380" s="13" t="str">
        <f t="shared" si="110"/>
        <v/>
      </c>
      <c r="AE380" s="13" t="str">
        <f t="shared" si="111"/>
        <v/>
      </c>
      <c r="AF380" s="42" t="str">
        <f t="shared" si="118"/>
        <v/>
      </c>
      <c r="AH380" s="46" t="str">
        <f t="shared" si="112"/>
        <v/>
      </c>
      <c r="AI380" s="53" t="str">
        <f t="shared" si="113"/>
        <v/>
      </c>
      <c r="AJ380" s="49" t="str">
        <f t="shared" si="114"/>
        <v/>
      </c>
      <c r="AK380" s="49" t="str">
        <f t="shared" si="115"/>
        <v/>
      </c>
      <c r="AM380" s="13" t="str">
        <f>IF($AI380="", "", COUNTIF($AI$10:$AI$1210, "&gt;"&amp;$AI380)+1+COUNTIF($AI$10:$AI380, $AI380)-1)</f>
        <v/>
      </c>
      <c r="AO380" s="13" t="str">
        <f t="shared" si="116"/>
        <v/>
      </c>
      <c r="AQ380" s="42" t="str">
        <f t="shared" si="117"/>
        <v/>
      </c>
    </row>
    <row r="381" spans="1:43" x14ac:dyDescent="0.25">
      <c r="A381" s="56"/>
      <c r="B381" s="157"/>
      <c r="C381" s="87"/>
      <c r="D381" s="86"/>
      <c r="E381" s="158"/>
      <c r="F381" s="159"/>
      <c r="G381" s="160"/>
      <c r="H381" s="161"/>
      <c r="I381" s="56"/>
      <c r="J381" s="13" t="str">
        <f t="shared" si="103"/>
        <v/>
      </c>
      <c r="K381" s="56"/>
      <c r="S381" s="13" t="str">
        <f t="shared" si="104"/>
        <v/>
      </c>
      <c r="U381" s="13" t="str">
        <f t="shared" si="105"/>
        <v/>
      </c>
      <c r="V381" s="13" t="str">
        <f t="shared" si="100"/>
        <v/>
      </c>
      <c r="W381" s="13" t="str">
        <f t="shared" si="101"/>
        <v/>
      </c>
      <c r="X381" s="13" t="str">
        <f t="shared" si="102"/>
        <v/>
      </c>
      <c r="Y381" s="13" t="str">
        <f t="shared" si="106"/>
        <v/>
      </c>
      <c r="Z381" s="13" t="str">
        <f t="shared" si="107"/>
        <v/>
      </c>
      <c r="AA381" s="13" t="str">
        <f t="shared" si="108"/>
        <v/>
      </c>
      <c r="AC381" s="13" t="str">
        <f t="shared" si="109"/>
        <v/>
      </c>
      <c r="AD381" s="13" t="str">
        <f t="shared" si="110"/>
        <v/>
      </c>
      <c r="AE381" s="13" t="str">
        <f t="shared" si="111"/>
        <v/>
      </c>
      <c r="AF381" s="42" t="str">
        <f t="shared" si="118"/>
        <v/>
      </c>
      <c r="AH381" s="46" t="str">
        <f t="shared" si="112"/>
        <v/>
      </c>
      <c r="AI381" s="53" t="str">
        <f t="shared" si="113"/>
        <v/>
      </c>
      <c r="AJ381" s="49" t="str">
        <f t="shared" si="114"/>
        <v/>
      </c>
      <c r="AK381" s="49" t="str">
        <f t="shared" si="115"/>
        <v/>
      </c>
      <c r="AM381" s="13" t="str">
        <f>IF($AI381="", "", COUNTIF($AI$10:$AI$1210, "&gt;"&amp;$AI381)+1+COUNTIF($AI$10:$AI381, $AI381)-1)</f>
        <v/>
      </c>
      <c r="AO381" s="13" t="str">
        <f t="shared" si="116"/>
        <v/>
      </c>
      <c r="AQ381" s="42" t="str">
        <f t="shared" si="117"/>
        <v/>
      </c>
    </row>
    <row r="382" spans="1:43" x14ac:dyDescent="0.25">
      <c r="A382" s="56"/>
      <c r="B382" s="157"/>
      <c r="C382" s="87"/>
      <c r="D382" s="86"/>
      <c r="E382" s="158"/>
      <c r="F382" s="159"/>
      <c r="G382" s="160"/>
      <c r="H382" s="161"/>
      <c r="I382" s="56"/>
      <c r="J382" s="13" t="str">
        <f t="shared" si="103"/>
        <v/>
      </c>
      <c r="K382" s="56"/>
      <c r="S382" s="13" t="str">
        <f t="shared" si="104"/>
        <v/>
      </c>
      <c r="U382" s="13" t="str">
        <f t="shared" si="105"/>
        <v/>
      </c>
      <c r="V382" s="13" t="str">
        <f t="shared" si="100"/>
        <v/>
      </c>
      <c r="W382" s="13" t="str">
        <f t="shared" si="101"/>
        <v/>
      </c>
      <c r="X382" s="13" t="str">
        <f t="shared" si="102"/>
        <v/>
      </c>
      <c r="Y382" s="13" t="str">
        <f t="shared" si="106"/>
        <v/>
      </c>
      <c r="Z382" s="13" t="str">
        <f t="shared" si="107"/>
        <v/>
      </c>
      <c r="AA382" s="13" t="str">
        <f t="shared" si="108"/>
        <v/>
      </c>
      <c r="AC382" s="13" t="str">
        <f t="shared" si="109"/>
        <v/>
      </c>
      <c r="AD382" s="13" t="str">
        <f t="shared" si="110"/>
        <v/>
      </c>
      <c r="AE382" s="13" t="str">
        <f t="shared" si="111"/>
        <v/>
      </c>
      <c r="AF382" s="42" t="str">
        <f t="shared" si="118"/>
        <v/>
      </c>
      <c r="AH382" s="46" t="str">
        <f t="shared" si="112"/>
        <v/>
      </c>
      <c r="AI382" s="53" t="str">
        <f t="shared" si="113"/>
        <v/>
      </c>
      <c r="AJ382" s="49" t="str">
        <f t="shared" si="114"/>
        <v/>
      </c>
      <c r="AK382" s="49" t="str">
        <f t="shared" si="115"/>
        <v/>
      </c>
      <c r="AM382" s="13" t="str">
        <f>IF($AI382="", "", COUNTIF($AI$10:$AI$1210, "&gt;"&amp;$AI382)+1+COUNTIF($AI$10:$AI382, $AI382)-1)</f>
        <v/>
      </c>
      <c r="AO382" s="13" t="str">
        <f t="shared" si="116"/>
        <v/>
      </c>
      <c r="AQ382" s="42" t="str">
        <f t="shared" si="117"/>
        <v/>
      </c>
    </row>
    <row r="383" spans="1:43" x14ac:dyDescent="0.25">
      <c r="A383" s="56"/>
      <c r="B383" s="157"/>
      <c r="C383" s="87"/>
      <c r="D383" s="86"/>
      <c r="E383" s="158"/>
      <c r="F383" s="159"/>
      <c r="G383" s="160"/>
      <c r="H383" s="161"/>
      <c r="I383" s="56"/>
      <c r="J383" s="13" t="str">
        <f t="shared" si="103"/>
        <v/>
      </c>
      <c r="K383" s="56"/>
      <c r="S383" s="13" t="str">
        <f t="shared" si="104"/>
        <v/>
      </c>
      <c r="U383" s="13" t="str">
        <f t="shared" si="105"/>
        <v/>
      </c>
      <c r="V383" s="13" t="str">
        <f t="shared" si="100"/>
        <v/>
      </c>
      <c r="W383" s="13" t="str">
        <f t="shared" si="101"/>
        <v/>
      </c>
      <c r="X383" s="13" t="str">
        <f t="shared" si="102"/>
        <v/>
      </c>
      <c r="Y383" s="13" t="str">
        <f t="shared" si="106"/>
        <v/>
      </c>
      <c r="Z383" s="13" t="str">
        <f t="shared" si="107"/>
        <v/>
      </c>
      <c r="AA383" s="13" t="str">
        <f t="shared" si="108"/>
        <v/>
      </c>
      <c r="AC383" s="13" t="str">
        <f t="shared" si="109"/>
        <v/>
      </c>
      <c r="AD383" s="13" t="str">
        <f t="shared" si="110"/>
        <v/>
      </c>
      <c r="AE383" s="13" t="str">
        <f t="shared" si="111"/>
        <v/>
      </c>
      <c r="AF383" s="42" t="str">
        <f t="shared" si="118"/>
        <v/>
      </c>
      <c r="AH383" s="46" t="str">
        <f t="shared" si="112"/>
        <v/>
      </c>
      <c r="AI383" s="53" t="str">
        <f t="shared" si="113"/>
        <v/>
      </c>
      <c r="AJ383" s="49" t="str">
        <f t="shared" si="114"/>
        <v/>
      </c>
      <c r="AK383" s="49" t="str">
        <f t="shared" si="115"/>
        <v/>
      </c>
      <c r="AM383" s="13" t="str">
        <f>IF($AI383="", "", COUNTIF($AI$10:$AI$1210, "&gt;"&amp;$AI383)+1+COUNTIF($AI$10:$AI383, $AI383)-1)</f>
        <v/>
      </c>
      <c r="AO383" s="13" t="str">
        <f t="shared" si="116"/>
        <v/>
      </c>
      <c r="AQ383" s="42" t="str">
        <f t="shared" si="117"/>
        <v/>
      </c>
    </row>
    <row r="384" spans="1:43" x14ac:dyDescent="0.25">
      <c r="A384" s="56"/>
      <c r="B384" s="157"/>
      <c r="C384" s="87"/>
      <c r="D384" s="86"/>
      <c r="E384" s="158"/>
      <c r="F384" s="159"/>
      <c r="G384" s="160"/>
      <c r="H384" s="161"/>
      <c r="I384" s="56"/>
      <c r="J384" s="13" t="str">
        <f t="shared" si="103"/>
        <v/>
      </c>
      <c r="K384" s="56"/>
      <c r="S384" s="13" t="str">
        <f t="shared" si="104"/>
        <v/>
      </c>
      <c r="U384" s="13" t="str">
        <f t="shared" si="105"/>
        <v/>
      </c>
      <c r="V384" s="13" t="str">
        <f t="shared" si="100"/>
        <v/>
      </c>
      <c r="W384" s="13" t="str">
        <f t="shared" si="101"/>
        <v/>
      </c>
      <c r="X384" s="13" t="str">
        <f t="shared" si="102"/>
        <v/>
      </c>
      <c r="Y384" s="13" t="str">
        <f t="shared" si="106"/>
        <v/>
      </c>
      <c r="Z384" s="13" t="str">
        <f t="shared" si="107"/>
        <v/>
      </c>
      <c r="AA384" s="13" t="str">
        <f t="shared" si="108"/>
        <v/>
      </c>
      <c r="AC384" s="13" t="str">
        <f t="shared" si="109"/>
        <v/>
      </c>
      <c r="AD384" s="13" t="str">
        <f t="shared" si="110"/>
        <v/>
      </c>
      <c r="AE384" s="13" t="str">
        <f t="shared" si="111"/>
        <v/>
      </c>
      <c r="AF384" s="42" t="str">
        <f t="shared" si="118"/>
        <v/>
      </c>
      <c r="AH384" s="46" t="str">
        <f t="shared" si="112"/>
        <v/>
      </c>
      <c r="AI384" s="53" t="str">
        <f t="shared" si="113"/>
        <v/>
      </c>
      <c r="AJ384" s="49" t="str">
        <f t="shared" si="114"/>
        <v/>
      </c>
      <c r="AK384" s="49" t="str">
        <f t="shared" si="115"/>
        <v/>
      </c>
      <c r="AM384" s="13" t="str">
        <f>IF($AI384="", "", COUNTIF($AI$10:$AI$1210, "&gt;"&amp;$AI384)+1+COUNTIF($AI$10:$AI384, $AI384)-1)</f>
        <v/>
      </c>
      <c r="AO384" s="13" t="str">
        <f t="shared" si="116"/>
        <v/>
      </c>
      <c r="AQ384" s="42" t="str">
        <f t="shared" si="117"/>
        <v/>
      </c>
    </row>
    <row r="385" spans="1:43" x14ac:dyDescent="0.25">
      <c r="A385" s="56"/>
      <c r="B385" s="157"/>
      <c r="C385" s="87"/>
      <c r="D385" s="86"/>
      <c r="E385" s="158"/>
      <c r="F385" s="159"/>
      <c r="G385" s="160"/>
      <c r="H385" s="161"/>
      <c r="I385" s="56"/>
      <c r="J385" s="13" t="str">
        <f t="shared" si="103"/>
        <v/>
      </c>
      <c r="K385" s="56"/>
      <c r="S385" s="13" t="str">
        <f t="shared" si="104"/>
        <v/>
      </c>
      <c r="U385" s="13" t="str">
        <f t="shared" si="105"/>
        <v/>
      </c>
      <c r="V385" s="13" t="str">
        <f t="shared" si="100"/>
        <v/>
      </c>
      <c r="W385" s="13" t="str">
        <f t="shared" si="101"/>
        <v/>
      </c>
      <c r="X385" s="13" t="str">
        <f t="shared" si="102"/>
        <v/>
      </c>
      <c r="Y385" s="13" t="str">
        <f t="shared" si="106"/>
        <v/>
      </c>
      <c r="Z385" s="13" t="str">
        <f t="shared" si="107"/>
        <v/>
      </c>
      <c r="AA385" s="13" t="str">
        <f t="shared" si="108"/>
        <v/>
      </c>
      <c r="AC385" s="13" t="str">
        <f t="shared" si="109"/>
        <v/>
      </c>
      <c r="AD385" s="13" t="str">
        <f t="shared" si="110"/>
        <v/>
      </c>
      <c r="AE385" s="13" t="str">
        <f t="shared" si="111"/>
        <v/>
      </c>
      <c r="AF385" s="42" t="str">
        <f t="shared" si="118"/>
        <v/>
      </c>
      <c r="AH385" s="46" t="str">
        <f t="shared" si="112"/>
        <v/>
      </c>
      <c r="AI385" s="53" t="str">
        <f t="shared" si="113"/>
        <v/>
      </c>
      <c r="AJ385" s="49" t="str">
        <f t="shared" si="114"/>
        <v/>
      </c>
      <c r="AK385" s="49" t="str">
        <f t="shared" si="115"/>
        <v/>
      </c>
      <c r="AM385" s="13" t="str">
        <f>IF($AI385="", "", COUNTIF($AI$10:$AI$1210, "&gt;"&amp;$AI385)+1+COUNTIF($AI$10:$AI385, $AI385)-1)</f>
        <v/>
      </c>
      <c r="AO385" s="13" t="str">
        <f t="shared" si="116"/>
        <v/>
      </c>
      <c r="AQ385" s="42" t="str">
        <f t="shared" si="117"/>
        <v/>
      </c>
    </row>
    <row r="386" spans="1:43" x14ac:dyDescent="0.25">
      <c r="A386" s="56"/>
      <c r="B386" s="157"/>
      <c r="C386" s="87"/>
      <c r="D386" s="86"/>
      <c r="E386" s="158"/>
      <c r="F386" s="159"/>
      <c r="G386" s="160"/>
      <c r="H386" s="161"/>
      <c r="I386" s="56"/>
      <c r="J386" s="13" t="str">
        <f t="shared" si="103"/>
        <v/>
      </c>
      <c r="K386" s="56"/>
      <c r="S386" s="13" t="str">
        <f t="shared" si="104"/>
        <v/>
      </c>
      <c r="U386" s="13" t="str">
        <f t="shared" si="105"/>
        <v/>
      </c>
      <c r="V386" s="13" t="str">
        <f t="shared" si="100"/>
        <v/>
      </c>
      <c r="W386" s="13" t="str">
        <f t="shared" si="101"/>
        <v/>
      </c>
      <c r="X386" s="13" t="str">
        <f t="shared" si="102"/>
        <v/>
      </c>
      <c r="Y386" s="13" t="str">
        <f t="shared" si="106"/>
        <v/>
      </c>
      <c r="Z386" s="13" t="str">
        <f t="shared" si="107"/>
        <v/>
      </c>
      <c r="AA386" s="13" t="str">
        <f t="shared" si="108"/>
        <v/>
      </c>
      <c r="AC386" s="13" t="str">
        <f t="shared" si="109"/>
        <v/>
      </c>
      <c r="AD386" s="13" t="str">
        <f t="shared" si="110"/>
        <v/>
      </c>
      <c r="AE386" s="13" t="str">
        <f t="shared" si="111"/>
        <v/>
      </c>
      <c r="AF386" s="42" t="str">
        <f t="shared" si="118"/>
        <v/>
      </c>
      <c r="AH386" s="46" t="str">
        <f t="shared" si="112"/>
        <v/>
      </c>
      <c r="AI386" s="53" t="str">
        <f t="shared" si="113"/>
        <v/>
      </c>
      <c r="AJ386" s="49" t="str">
        <f t="shared" si="114"/>
        <v/>
      </c>
      <c r="AK386" s="49" t="str">
        <f t="shared" si="115"/>
        <v/>
      </c>
      <c r="AM386" s="13" t="str">
        <f>IF($AI386="", "", COUNTIF($AI$10:$AI$1210, "&gt;"&amp;$AI386)+1+COUNTIF($AI$10:$AI386, $AI386)-1)</f>
        <v/>
      </c>
      <c r="AO386" s="13" t="str">
        <f t="shared" si="116"/>
        <v/>
      </c>
      <c r="AQ386" s="42" t="str">
        <f t="shared" si="117"/>
        <v/>
      </c>
    </row>
    <row r="387" spans="1:43" x14ac:dyDescent="0.25">
      <c r="A387" s="56"/>
      <c r="B387" s="157"/>
      <c r="C387" s="87"/>
      <c r="D387" s="86"/>
      <c r="E387" s="158"/>
      <c r="F387" s="159"/>
      <c r="G387" s="160"/>
      <c r="H387" s="161"/>
      <c r="I387" s="56"/>
      <c r="J387" s="13" t="str">
        <f t="shared" si="103"/>
        <v/>
      </c>
      <c r="K387" s="56"/>
      <c r="S387" s="13" t="str">
        <f t="shared" si="104"/>
        <v/>
      </c>
      <c r="U387" s="13" t="str">
        <f t="shared" si="105"/>
        <v/>
      </c>
      <c r="V387" s="13" t="str">
        <f t="shared" si="100"/>
        <v/>
      </c>
      <c r="W387" s="13" t="str">
        <f t="shared" si="101"/>
        <v/>
      </c>
      <c r="X387" s="13" t="str">
        <f t="shared" si="102"/>
        <v/>
      </c>
      <c r="Y387" s="13" t="str">
        <f t="shared" si="106"/>
        <v/>
      </c>
      <c r="Z387" s="13" t="str">
        <f t="shared" si="107"/>
        <v/>
      </c>
      <c r="AA387" s="13" t="str">
        <f t="shared" si="108"/>
        <v/>
      </c>
      <c r="AC387" s="13" t="str">
        <f t="shared" si="109"/>
        <v/>
      </c>
      <c r="AD387" s="13" t="str">
        <f t="shared" si="110"/>
        <v/>
      </c>
      <c r="AE387" s="13" t="str">
        <f t="shared" si="111"/>
        <v/>
      </c>
      <c r="AF387" s="42" t="str">
        <f t="shared" si="118"/>
        <v/>
      </c>
      <c r="AH387" s="46" t="str">
        <f t="shared" si="112"/>
        <v/>
      </c>
      <c r="AI387" s="53" t="str">
        <f t="shared" si="113"/>
        <v/>
      </c>
      <c r="AJ387" s="49" t="str">
        <f t="shared" si="114"/>
        <v/>
      </c>
      <c r="AK387" s="49" t="str">
        <f t="shared" si="115"/>
        <v/>
      </c>
      <c r="AM387" s="13" t="str">
        <f>IF($AI387="", "", COUNTIF($AI$10:$AI$1210, "&gt;"&amp;$AI387)+1+COUNTIF($AI$10:$AI387, $AI387)-1)</f>
        <v/>
      </c>
      <c r="AO387" s="13" t="str">
        <f t="shared" si="116"/>
        <v/>
      </c>
      <c r="AQ387" s="42" t="str">
        <f t="shared" si="117"/>
        <v/>
      </c>
    </row>
    <row r="388" spans="1:43" x14ac:dyDescent="0.25">
      <c r="A388" s="56"/>
      <c r="B388" s="157"/>
      <c r="C388" s="87"/>
      <c r="D388" s="86"/>
      <c r="E388" s="158"/>
      <c r="F388" s="159"/>
      <c r="G388" s="160"/>
      <c r="H388" s="161"/>
      <c r="I388" s="56"/>
      <c r="J388" s="13" t="str">
        <f t="shared" si="103"/>
        <v/>
      </c>
      <c r="K388" s="56"/>
      <c r="S388" s="13" t="str">
        <f t="shared" si="104"/>
        <v/>
      </c>
      <c r="U388" s="13" t="str">
        <f t="shared" si="105"/>
        <v/>
      </c>
      <c r="V388" s="13" t="str">
        <f t="shared" si="100"/>
        <v/>
      </c>
      <c r="W388" s="13" t="str">
        <f t="shared" si="101"/>
        <v/>
      </c>
      <c r="X388" s="13" t="str">
        <f t="shared" si="102"/>
        <v/>
      </c>
      <c r="Y388" s="13" t="str">
        <f t="shared" si="106"/>
        <v/>
      </c>
      <c r="Z388" s="13" t="str">
        <f t="shared" si="107"/>
        <v/>
      </c>
      <c r="AA388" s="13" t="str">
        <f t="shared" si="108"/>
        <v/>
      </c>
      <c r="AC388" s="13" t="str">
        <f t="shared" si="109"/>
        <v/>
      </c>
      <c r="AD388" s="13" t="str">
        <f t="shared" si="110"/>
        <v/>
      </c>
      <c r="AE388" s="13" t="str">
        <f t="shared" si="111"/>
        <v/>
      </c>
      <c r="AF388" s="42" t="str">
        <f t="shared" si="118"/>
        <v/>
      </c>
      <c r="AH388" s="46" t="str">
        <f t="shared" si="112"/>
        <v/>
      </c>
      <c r="AI388" s="53" t="str">
        <f t="shared" si="113"/>
        <v/>
      </c>
      <c r="AJ388" s="49" t="str">
        <f t="shared" si="114"/>
        <v/>
      </c>
      <c r="AK388" s="49" t="str">
        <f t="shared" si="115"/>
        <v/>
      </c>
      <c r="AM388" s="13" t="str">
        <f>IF($AI388="", "", COUNTIF($AI$10:$AI$1210, "&gt;"&amp;$AI388)+1+COUNTIF($AI$10:$AI388, $AI388)-1)</f>
        <v/>
      </c>
      <c r="AO388" s="13" t="str">
        <f t="shared" si="116"/>
        <v/>
      </c>
      <c r="AQ388" s="42" t="str">
        <f t="shared" si="117"/>
        <v/>
      </c>
    </row>
    <row r="389" spans="1:43" x14ac:dyDescent="0.25">
      <c r="A389" s="56"/>
      <c r="B389" s="157"/>
      <c r="C389" s="87"/>
      <c r="D389" s="86"/>
      <c r="E389" s="158"/>
      <c r="F389" s="159"/>
      <c r="G389" s="160"/>
      <c r="H389" s="161"/>
      <c r="I389" s="56"/>
      <c r="J389" s="13" t="str">
        <f t="shared" si="103"/>
        <v/>
      </c>
      <c r="K389" s="56"/>
      <c r="S389" s="13" t="str">
        <f t="shared" si="104"/>
        <v/>
      </c>
      <c r="U389" s="13" t="str">
        <f t="shared" si="105"/>
        <v/>
      </c>
      <c r="V389" s="13" t="str">
        <f t="shared" si="100"/>
        <v/>
      </c>
      <c r="W389" s="13" t="str">
        <f t="shared" si="101"/>
        <v/>
      </c>
      <c r="X389" s="13" t="str">
        <f t="shared" si="102"/>
        <v/>
      </c>
      <c r="Y389" s="13" t="str">
        <f t="shared" si="106"/>
        <v/>
      </c>
      <c r="Z389" s="13" t="str">
        <f t="shared" si="107"/>
        <v/>
      </c>
      <c r="AA389" s="13" t="str">
        <f t="shared" si="108"/>
        <v/>
      </c>
      <c r="AC389" s="13" t="str">
        <f t="shared" si="109"/>
        <v/>
      </c>
      <c r="AD389" s="13" t="str">
        <f t="shared" si="110"/>
        <v/>
      </c>
      <c r="AE389" s="13" t="str">
        <f t="shared" si="111"/>
        <v/>
      </c>
      <c r="AF389" s="42" t="str">
        <f t="shared" si="118"/>
        <v/>
      </c>
      <c r="AH389" s="46" t="str">
        <f t="shared" si="112"/>
        <v/>
      </c>
      <c r="AI389" s="53" t="str">
        <f t="shared" si="113"/>
        <v/>
      </c>
      <c r="AJ389" s="49" t="str">
        <f t="shared" si="114"/>
        <v/>
      </c>
      <c r="AK389" s="49" t="str">
        <f t="shared" si="115"/>
        <v/>
      </c>
      <c r="AM389" s="13" t="str">
        <f>IF($AI389="", "", COUNTIF($AI$10:$AI$1210, "&gt;"&amp;$AI389)+1+COUNTIF($AI$10:$AI389, $AI389)-1)</f>
        <v/>
      </c>
      <c r="AO389" s="13" t="str">
        <f t="shared" si="116"/>
        <v/>
      </c>
      <c r="AQ389" s="42" t="str">
        <f t="shared" si="117"/>
        <v/>
      </c>
    </row>
    <row r="390" spans="1:43" x14ac:dyDescent="0.25">
      <c r="A390" s="56"/>
      <c r="B390" s="157"/>
      <c r="C390" s="87"/>
      <c r="D390" s="86"/>
      <c r="E390" s="158"/>
      <c r="F390" s="159"/>
      <c r="G390" s="160"/>
      <c r="H390" s="161"/>
      <c r="I390" s="56"/>
      <c r="J390" s="13" t="str">
        <f t="shared" si="103"/>
        <v/>
      </c>
      <c r="K390" s="56"/>
      <c r="S390" s="13" t="str">
        <f t="shared" si="104"/>
        <v/>
      </c>
      <c r="U390" s="13" t="str">
        <f t="shared" si="105"/>
        <v/>
      </c>
      <c r="V390" s="13" t="str">
        <f t="shared" si="100"/>
        <v/>
      </c>
      <c r="W390" s="13" t="str">
        <f t="shared" si="101"/>
        <v/>
      </c>
      <c r="X390" s="13" t="str">
        <f t="shared" si="102"/>
        <v/>
      </c>
      <c r="Y390" s="13" t="str">
        <f t="shared" si="106"/>
        <v/>
      </c>
      <c r="Z390" s="13" t="str">
        <f t="shared" si="107"/>
        <v/>
      </c>
      <c r="AA390" s="13" t="str">
        <f t="shared" si="108"/>
        <v/>
      </c>
      <c r="AC390" s="13" t="str">
        <f t="shared" si="109"/>
        <v/>
      </c>
      <c r="AD390" s="13" t="str">
        <f t="shared" si="110"/>
        <v/>
      </c>
      <c r="AE390" s="13" t="str">
        <f t="shared" si="111"/>
        <v/>
      </c>
      <c r="AF390" s="42" t="str">
        <f t="shared" si="118"/>
        <v/>
      </c>
      <c r="AH390" s="46" t="str">
        <f t="shared" si="112"/>
        <v/>
      </c>
      <c r="AI390" s="53" t="str">
        <f t="shared" si="113"/>
        <v/>
      </c>
      <c r="AJ390" s="49" t="str">
        <f t="shared" si="114"/>
        <v/>
      </c>
      <c r="AK390" s="49" t="str">
        <f t="shared" si="115"/>
        <v/>
      </c>
      <c r="AM390" s="13" t="str">
        <f>IF($AI390="", "", COUNTIF($AI$10:$AI$1210, "&gt;"&amp;$AI390)+1+COUNTIF($AI$10:$AI390, $AI390)-1)</f>
        <v/>
      </c>
      <c r="AO390" s="13" t="str">
        <f t="shared" si="116"/>
        <v/>
      </c>
      <c r="AQ390" s="42" t="str">
        <f t="shared" si="117"/>
        <v/>
      </c>
    </row>
    <row r="391" spans="1:43" x14ac:dyDescent="0.25">
      <c r="A391" s="56"/>
      <c r="B391" s="157"/>
      <c r="C391" s="87"/>
      <c r="D391" s="86"/>
      <c r="E391" s="158"/>
      <c r="F391" s="159"/>
      <c r="G391" s="160"/>
      <c r="H391" s="161"/>
      <c r="I391" s="56"/>
      <c r="J391" s="13" t="str">
        <f t="shared" si="103"/>
        <v/>
      </c>
      <c r="K391" s="56"/>
      <c r="S391" s="13" t="str">
        <f t="shared" si="104"/>
        <v/>
      </c>
      <c r="U391" s="13" t="str">
        <f t="shared" si="105"/>
        <v/>
      </c>
      <c r="V391" s="13" t="str">
        <f t="shared" si="100"/>
        <v/>
      </c>
      <c r="W391" s="13" t="str">
        <f t="shared" si="101"/>
        <v/>
      </c>
      <c r="X391" s="13" t="str">
        <f t="shared" si="102"/>
        <v/>
      </c>
      <c r="Y391" s="13" t="str">
        <f t="shared" si="106"/>
        <v/>
      </c>
      <c r="Z391" s="13" t="str">
        <f t="shared" si="107"/>
        <v/>
      </c>
      <c r="AA391" s="13" t="str">
        <f t="shared" si="108"/>
        <v/>
      </c>
      <c r="AC391" s="13" t="str">
        <f t="shared" si="109"/>
        <v/>
      </c>
      <c r="AD391" s="13" t="str">
        <f t="shared" si="110"/>
        <v/>
      </c>
      <c r="AE391" s="13" t="str">
        <f t="shared" si="111"/>
        <v/>
      </c>
      <c r="AF391" s="42" t="str">
        <f t="shared" si="118"/>
        <v/>
      </c>
      <c r="AH391" s="46" t="str">
        <f t="shared" si="112"/>
        <v/>
      </c>
      <c r="AI391" s="53" t="str">
        <f t="shared" si="113"/>
        <v/>
      </c>
      <c r="AJ391" s="49" t="str">
        <f t="shared" si="114"/>
        <v/>
      </c>
      <c r="AK391" s="49" t="str">
        <f t="shared" si="115"/>
        <v/>
      </c>
      <c r="AM391" s="13" t="str">
        <f>IF($AI391="", "", COUNTIF($AI$10:$AI$1210, "&gt;"&amp;$AI391)+1+COUNTIF($AI$10:$AI391, $AI391)-1)</f>
        <v/>
      </c>
      <c r="AO391" s="13" t="str">
        <f t="shared" si="116"/>
        <v/>
      </c>
      <c r="AQ391" s="42" t="str">
        <f t="shared" si="117"/>
        <v/>
      </c>
    </row>
    <row r="392" spans="1:43" x14ac:dyDescent="0.25">
      <c r="A392" s="56"/>
      <c r="B392" s="157"/>
      <c r="C392" s="87"/>
      <c r="D392" s="86"/>
      <c r="E392" s="158"/>
      <c r="F392" s="159"/>
      <c r="G392" s="160"/>
      <c r="H392" s="161"/>
      <c r="I392" s="56"/>
      <c r="J392" s="13" t="str">
        <f t="shared" si="103"/>
        <v/>
      </c>
      <c r="K392" s="56"/>
      <c r="S392" s="13" t="str">
        <f t="shared" si="104"/>
        <v/>
      </c>
      <c r="U392" s="13" t="str">
        <f t="shared" si="105"/>
        <v/>
      </c>
      <c r="V392" s="13" t="str">
        <f t="shared" si="100"/>
        <v/>
      </c>
      <c r="W392" s="13" t="str">
        <f t="shared" si="101"/>
        <v/>
      </c>
      <c r="X392" s="13" t="str">
        <f t="shared" si="102"/>
        <v/>
      </c>
      <c r="Y392" s="13" t="str">
        <f t="shared" si="106"/>
        <v/>
      </c>
      <c r="Z392" s="13" t="str">
        <f t="shared" si="107"/>
        <v/>
      </c>
      <c r="AA392" s="13" t="str">
        <f t="shared" si="108"/>
        <v/>
      </c>
      <c r="AC392" s="13" t="str">
        <f t="shared" si="109"/>
        <v/>
      </c>
      <c r="AD392" s="13" t="str">
        <f t="shared" si="110"/>
        <v/>
      </c>
      <c r="AE392" s="13" t="str">
        <f t="shared" si="111"/>
        <v/>
      </c>
      <c r="AF392" s="42" t="str">
        <f t="shared" si="118"/>
        <v/>
      </c>
      <c r="AH392" s="46" t="str">
        <f t="shared" si="112"/>
        <v/>
      </c>
      <c r="AI392" s="53" t="str">
        <f t="shared" si="113"/>
        <v/>
      </c>
      <c r="AJ392" s="49" t="str">
        <f t="shared" si="114"/>
        <v/>
      </c>
      <c r="AK392" s="49" t="str">
        <f t="shared" si="115"/>
        <v/>
      </c>
      <c r="AM392" s="13" t="str">
        <f>IF($AI392="", "", COUNTIF($AI$10:$AI$1210, "&gt;"&amp;$AI392)+1+COUNTIF($AI$10:$AI392, $AI392)-1)</f>
        <v/>
      </c>
      <c r="AO392" s="13" t="str">
        <f t="shared" si="116"/>
        <v/>
      </c>
      <c r="AQ392" s="42" t="str">
        <f t="shared" si="117"/>
        <v/>
      </c>
    </row>
    <row r="393" spans="1:43" x14ac:dyDescent="0.25">
      <c r="A393" s="56"/>
      <c r="B393" s="157"/>
      <c r="C393" s="87"/>
      <c r="D393" s="86"/>
      <c r="E393" s="158"/>
      <c r="F393" s="159"/>
      <c r="G393" s="160"/>
      <c r="H393" s="161"/>
      <c r="I393" s="56"/>
      <c r="J393" s="13" t="str">
        <f t="shared" si="103"/>
        <v/>
      </c>
      <c r="K393" s="56"/>
      <c r="S393" s="13" t="str">
        <f t="shared" si="104"/>
        <v/>
      </c>
      <c r="U393" s="13" t="str">
        <f t="shared" si="105"/>
        <v/>
      </c>
      <c r="V393" s="13" t="str">
        <f t="shared" si="100"/>
        <v/>
      </c>
      <c r="W393" s="13" t="str">
        <f t="shared" si="101"/>
        <v/>
      </c>
      <c r="X393" s="13" t="str">
        <f t="shared" si="102"/>
        <v/>
      </c>
      <c r="Y393" s="13" t="str">
        <f t="shared" si="106"/>
        <v/>
      </c>
      <c r="Z393" s="13" t="str">
        <f t="shared" si="107"/>
        <v/>
      </c>
      <c r="AA393" s="13" t="str">
        <f t="shared" si="108"/>
        <v/>
      </c>
      <c r="AC393" s="13" t="str">
        <f t="shared" si="109"/>
        <v/>
      </c>
      <c r="AD393" s="13" t="str">
        <f t="shared" si="110"/>
        <v/>
      </c>
      <c r="AE393" s="13" t="str">
        <f t="shared" si="111"/>
        <v/>
      </c>
      <c r="AF393" s="42" t="str">
        <f t="shared" si="118"/>
        <v/>
      </c>
      <c r="AH393" s="46" t="str">
        <f t="shared" si="112"/>
        <v/>
      </c>
      <c r="AI393" s="53" t="str">
        <f t="shared" si="113"/>
        <v/>
      </c>
      <c r="AJ393" s="49" t="str">
        <f t="shared" si="114"/>
        <v/>
      </c>
      <c r="AK393" s="49" t="str">
        <f t="shared" si="115"/>
        <v/>
      </c>
      <c r="AM393" s="13" t="str">
        <f>IF($AI393="", "", COUNTIF($AI$10:$AI$1210, "&gt;"&amp;$AI393)+1+COUNTIF($AI$10:$AI393, $AI393)-1)</f>
        <v/>
      </c>
      <c r="AO393" s="13" t="str">
        <f t="shared" si="116"/>
        <v/>
      </c>
      <c r="AQ393" s="42" t="str">
        <f t="shared" si="117"/>
        <v/>
      </c>
    </row>
    <row r="394" spans="1:43" x14ac:dyDescent="0.25">
      <c r="A394" s="56"/>
      <c r="B394" s="157"/>
      <c r="C394" s="87"/>
      <c r="D394" s="86"/>
      <c r="E394" s="158"/>
      <c r="F394" s="159"/>
      <c r="G394" s="160"/>
      <c r="H394" s="161"/>
      <c r="I394" s="56"/>
      <c r="J394" s="13" t="str">
        <f t="shared" si="103"/>
        <v/>
      </c>
      <c r="K394" s="56"/>
      <c r="S394" s="13" t="str">
        <f t="shared" si="104"/>
        <v/>
      </c>
      <c r="U394" s="13" t="str">
        <f t="shared" si="105"/>
        <v/>
      </c>
      <c r="V394" s="13" t="str">
        <f t="shared" ref="V394:V457" si="119">IF($S394="", "", IF(AND(V$5="X", C394=""), $S$6, IF(AND(NOT(C394=""), COUNTIF(O$11:O$18, C394)=0), $S$7, "")))</f>
        <v/>
      </c>
      <c r="W394" s="13" t="str">
        <f t="shared" ref="W394:W457" si="120">IF($S394="", "", IF(AND(W$5="X", D394=""), $S$6, IF(AND(NOT(D394=""), COUNTIF(P$11:P$11, D394)=0), $S$7, "")))</f>
        <v/>
      </c>
      <c r="X394" s="13" t="str">
        <f t="shared" ref="X394:X457" si="121">IF($S394="", "", IF(AND(X$5="X", E394=""), $S$6, IF(AND(NOT(E394=""), COUNTIF(Q$11:Q$11, E394)=0), $S$7, "")))</f>
        <v/>
      </c>
      <c r="Y394" s="13" t="str">
        <f t="shared" si="106"/>
        <v/>
      </c>
      <c r="Z394" s="13" t="str">
        <f t="shared" si="107"/>
        <v/>
      </c>
      <c r="AA394" s="13" t="str">
        <f t="shared" si="108"/>
        <v/>
      </c>
      <c r="AC394" s="13" t="str">
        <f t="shared" si="109"/>
        <v/>
      </c>
      <c r="AD394" s="13" t="str">
        <f t="shared" si="110"/>
        <v/>
      </c>
      <c r="AE394" s="13" t="str">
        <f t="shared" si="111"/>
        <v/>
      </c>
      <c r="AF394" s="42" t="str">
        <f t="shared" si="118"/>
        <v/>
      </c>
      <c r="AH394" s="46" t="str">
        <f t="shared" si="112"/>
        <v/>
      </c>
      <c r="AI394" s="53" t="str">
        <f t="shared" si="113"/>
        <v/>
      </c>
      <c r="AJ394" s="49" t="str">
        <f t="shared" si="114"/>
        <v/>
      </c>
      <c r="AK394" s="49" t="str">
        <f t="shared" si="115"/>
        <v/>
      </c>
      <c r="AM394" s="13" t="str">
        <f>IF($AI394="", "", COUNTIF($AI$10:$AI$1210, "&gt;"&amp;$AI394)+1+COUNTIF($AI$10:$AI394, $AI394)-1)</f>
        <v/>
      </c>
      <c r="AO394" s="13" t="str">
        <f t="shared" si="116"/>
        <v/>
      </c>
      <c r="AQ394" s="42" t="str">
        <f t="shared" si="117"/>
        <v/>
      </c>
    </row>
    <row r="395" spans="1:43" x14ac:dyDescent="0.25">
      <c r="A395" s="56"/>
      <c r="B395" s="157"/>
      <c r="C395" s="87"/>
      <c r="D395" s="86"/>
      <c r="E395" s="158"/>
      <c r="F395" s="159"/>
      <c r="G395" s="160"/>
      <c r="H395" s="161"/>
      <c r="I395" s="56"/>
      <c r="J395" s="13" t="str">
        <f t="shared" ref="J395:J458" si="122">IF($S395="", "", IF($AI395="", $N$3, IF($AI395=$AI$5, $AK$4, IF($AI395&lt;$AI$5, $AK$3, IF($AI395&gt;$AI$5, $AK$2, $N$3)))))</f>
        <v/>
      </c>
      <c r="K395" s="56"/>
      <c r="S395" s="13" t="str">
        <f t="shared" ref="S395:S458" si="123">IF(COUNTIF($B395:$H395, "")=7, "", "X")</f>
        <v/>
      </c>
      <c r="U395" s="13" t="str">
        <f t="shared" ref="U395:U458" si="124">IF($S395="", "", IF(AND(U$5="X", B395=""), $S$6, IFERROR(IF(AND(NOT(B395=""), OR(ISNUMBER(B395)=FALSE, B395&lt;$P$2, B395&gt;$P$3, B395&lt;B394)), $S$7, ""), $S$7)))</f>
        <v/>
      </c>
      <c r="V395" s="13" t="str">
        <f t="shared" si="119"/>
        <v/>
      </c>
      <c r="W395" s="13" t="str">
        <f t="shared" si="120"/>
        <v/>
      </c>
      <c r="X395" s="13" t="str">
        <f t="shared" si="121"/>
        <v/>
      </c>
      <c r="Y395" s="13" t="str">
        <f t="shared" ref="Y395:Y458" si="125">IF($S395="", "", IF(AND(Y$5="X", F395=""), $S$6, IFERROR(IF(AND(NOT(F395=""), OR(ISNUMBER(F395)=FALSE, F395&lt;$Q$2, AND(NOT($Q$3=""), F395&gt;$Q$3), F395&lt;F394)), $S$7, ""), $S$7)))</f>
        <v/>
      </c>
      <c r="Z395" s="13" t="str">
        <f t="shared" ref="Z395:Z458" si="126">IF($S395="", "", IF(AND(Z$5="X", G395=""), $S$6, IF(AND(NOT(G395=""), ISNUMBER(G395)=FALSE), $S$7, "")))</f>
        <v/>
      </c>
      <c r="AA395" s="13" t="str">
        <f t="shared" ref="AA395:AA458" si="127">IF($S395="", "", IF(AND(AA$5="X", H395=""), $S$6, IF(AND(NOT(H395=""), ISNUMBER(H395)=FALSE), $S$7, "")))</f>
        <v/>
      </c>
      <c r="AC395" s="13" t="str">
        <f t="shared" ref="AC395:AC458" si="128">IF(OR(COUNTIF($F395:$H395, "")=3, COUNTIF($Y395:$AA395, "")&lt;3), "", "X")</f>
        <v/>
      </c>
      <c r="AD395" s="13" t="str">
        <f t="shared" ref="AD395:AD458" si="129">IF(AND(AC395="X", AC396=""), "X", "")</f>
        <v/>
      </c>
      <c r="AE395" s="13" t="str">
        <f t="shared" ref="AE395:AE458" si="130">IF($S395="", "", IF(OR($AC395="", $AD395="X", $E395=$Q$11, $E396=$Q$11), "X", ""))</f>
        <v/>
      </c>
      <c r="AF395" s="42" t="str">
        <f t="shared" si="118"/>
        <v/>
      </c>
      <c r="AH395" s="46" t="str">
        <f t="shared" ref="AH395:AH458" si="131">IF(OR($F395="", $F396=""), "", $F396-$F395)</f>
        <v/>
      </c>
      <c r="AI395" s="53" t="str">
        <f t="shared" ref="AI395:AI458" si="132">IF($AE395="X", "", IFERROR(ROUND($AH395/$G396, 1), ""))</f>
        <v/>
      </c>
      <c r="AJ395" s="49" t="str">
        <f t="shared" ref="AJ395:AJ458" si="133">IF($AE395="X", "", IFERROR(ROUND($AK395/$AI395, 2), ""))</f>
        <v/>
      </c>
      <c r="AK395" s="49" t="str">
        <f t="shared" ref="AK395:AK458" si="134">IF(OR($G395="", $H395=""), "", IFERROR(ROUND($H395/$G395, 2), ""))</f>
        <v/>
      </c>
      <c r="AM395" s="13" t="str">
        <f>IF($AI395="", "", COUNTIF($AI$10:$AI$1210, "&gt;"&amp;$AI395)+1+COUNTIF($AI$10:$AI395, $AI395)-1)</f>
        <v/>
      </c>
      <c r="AO395" s="13" t="str">
        <f t="shared" ref="AO395:AO458" si="135">IF($S395="", "", IF($D395="", $AO$6, $AO$7))</f>
        <v/>
      </c>
      <c r="AQ395" s="42" t="str">
        <f t="shared" ref="AQ395:AQ458" si="136">IF(OR($C395="", $AO395=""), "", CONCATENATE($C395, " - ", $AO395))</f>
        <v/>
      </c>
    </row>
    <row r="396" spans="1:43" x14ac:dyDescent="0.25">
      <c r="A396" s="56"/>
      <c r="B396" s="157"/>
      <c r="C396" s="87"/>
      <c r="D396" s="86"/>
      <c r="E396" s="158"/>
      <c r="F396" s="159"/>
      <c r="G396" s="160"/>
      <c r="H396" s="161"/>
      <c r="I396" s="56"/>
      <c r="J396" s="13" t="str">
        <f t="shared" si="122"/>
        <v/>
      </c>
      <c r="K396" s="56"/>
      <c r="S396" s="13" t="str">
        <f t="shared" si="123"/>
        <v/>
      </c>
      <c r="U396" s="13" t="str">
        <f t="shared" si="124"/>
        <v/>
      </c>
      <c r="V396" s="13" t="str">
        <f t="shared" si="119"/>
        <v/>
      </c>
      <c r="W396" s="13" t="str">
        <f t="shared" si="120"/>
        <v/>
      </c>
      <c r="X396" s="13" t="str">
        <f t="shared" si="121"/>
        <v/>
      </c>
      <c r="Y396" s="13" t="str">
        <f t="shared" si="125"/>
        <v/>
      </c>
      <c r="Z396" s="13" t="str">
        <f t="shared" si="126"/>
        <v/>
      </c>
      <c r="AA396" s="13" t="str">
        <f t="shared" si="127"/>
        <v/>
      </c>
      <c r="AC396" s="13" t="str">
        <f t="shared" si="128"/>
        <v/>
      </c>
      <c r="AD396" s="13" t="str">
        <f t="shared" si="129"/>
        <v/>
      </c>
      <c r="AE396" s="13" t="str">
        <f t="shared" si="130"/>
        <v/>
      </c>
      <c r="AF396" s="42" t="str">
        <f t="shared" si="118"/>
        <v/>
      </c>
      <c r="AH396" s="46" t="str">
        <f t="shared" si="131"/>
        <v/>
      </c>
      <c r="AI396" s="53" t="str">
        <f t="shared" si="132"/>
        <v/>
      </c>
      <c r="AJ396" s="49" t="str">
        <f t="shared" si="133"/>
        <v/>
      </c>
      <c r="AK396" s="49" t="str">
        <f t="shared" si="134"/>
        <v/>
      </c>
      <c r="AM396" s="13" t="str">
        <f>IF($AI396="", "", COUNTIF($AI$10:$AI$1210, "&gt;"&amp;$AI396)+1+COUNTIF($AI$10:$AI396, $AI396)-1)</f>
        <v/>
      </c>
      <c r="AO396" s="13" t="str">
        <f t="shared" si="135"/>
        <v/>
      </c>
      <c r="AQ396" s="42" t="str">
        <f t="shared" si="136"/>
        <v/>
      </c>
    </row>
    <row r="397" spans="1:43" x14ac:dyDescent="0.25">
      <c r="A397" s="56"/>
      <c r="B397" s="157"/>
      <c r="C397" s="87"/>
      <c r="D397" s="86"/>
      <c r="E397" s="158"/>
      <c r="F397" s="159"/>
      <c r="G397" s="160"/>
      <c r="H397" s="161"/>
      <c r="I397" s="56"/>
      <c r="J397" s="13" t="str">
        <f t="shared" si="122"/>
        <v/>
      </c>
      <c r="K397" s="56"/>
      <c r="S397" s="13" t="str">
        <f t="shared" si="123"/>
        <v/>
      </c>
      <c r="U397" s="13" t="str">
        <f t="shared" si="124"/>
        <v/>
      </c>
      <c r="V397" s="13" t="str">
        <f t="shared" si="119"/>
        <v/>
      </c>
      <c r="W397" s="13" t="str">
        <f t="shared" si="120"/>
        <v/>
      </c>
      <c r="X397" s="13" t="str">
        <f t="shared" si="121"/>
        <v/>
      </c>
      <c r="Y397" s="13" t="str">
        <f t="shared" si="125"/>
        <v/>
      </c>
      <c r="Z397" s="13" t="str">
        <f t="shared" si="126"/>
        <v/>
      </c>
      <c r="AA397" s="13" t="str">
        <f t="shared" si="127"/>
        <v/>
      </c>
      <c r="AC397" s="13" t="str">
        <f t="shared" si="128"/>
        <v/>
      </c>
      <c r="AD397" s="13" t="str">
        <f t="shared" si="129"/>
        <v/>
      </c>
      <c r="AE397" s="13" t="str">
        <f t="shared" si="130"/>
        <v/>
      </c>
      <c r="AF397" s="42" t="str">
        <f t="shared" si="118"/>
        <v/>
      </c>
      <c r="AH397" s="46" t="str">
        <f t="shared" si="131"/>
        <v/>
      </c>
      <c r="AI397" s="53" t="str">
        <f t="shared" si="132"/>
        <v/>
      </c>
      <c r="AJ397" s="49" t="str">
        <f t="shared" si="133"/>
        <v/>
      </c>
      <c r="AK397" s="49" t="str">
        <f t="shared" si="134"/>
        <v/>
      </c>
      <c r="AM397" s="13" t="str">
        <f>IF($AI397="", "", COUNTIF($AI$10:$AI$1210, "&gt;"&amp;$AI397)+1+COUNTIF($AI$10:$AI397, $AI397)-1)</f>
        <v/>
      </c>
      <c r="AO397" s="13" t="str">
        <f t="shared" si="135"/>
        <v/>
      </c>
      <c r="AQ397" s="42" t="str">
        <f t="shared" si="136"/>
        <v/>
      </c>
    </row>
    <row r="398" spans="1:43" x14ac:dyDescent="0.25">
      <c r="A398" s="56"/>
      <c r="B398" s="157"/>
      <c r="C398" s="87"/>
      <c r="D398" s="86"/>
      <c r="E398" s="158"/>
      <c r="F398" s="159"/>
      <c r="G398" s="160"/>
      <c r="H398" s="161"/>
      <c r="I398" s="56"/>
      <c r="J398" s="13" t="str">
        <f t="shared" si="122"/>
        <v/>
      </c>
      <c r="K398" s="56"/>
      <c r="S398" s="13" t="str">
        <f t="shared" si="123"/>
        <v/>
      </c>
      <c r="U398" s="13" t="str">
        <f t="shared" si="124"/>
        <v/>
      </c>
      <c r="V398" s="13" t="str">
        <f t="shared" si="119"/>
        <v/>
      </c>
      <c r="W398" s="13" t="str">
        <f t="shared" si="120"/>
        <v/>
      </c>
      <c r="X398" s="13" t="str">
        <f t="shared" si="121"/>
        <v/>
      </c>
      <c r="Y398" s="13" t="str">
        <f t="shared" si="125"/>
        <v/>
      </c>
      <c r="Z398" s="13" t="str">
        <f t="shared" si="126"/>
        <v/>
      </c>
      <c r="AA398" s="13" t="str">
        <f t="shared" si="127"/>
        <v/>
      </c>
      <c r="AC398" s="13" t="str">
        <f t="shared" si="128"/>
        <v/>
      </c>
      <c r="AD398" s="13" t="str">
        <f t="shared" si="129"/>
        <v/>
      </c>
      <c r="AE398" s="13" t="str">
        <f t="shared" si="130"/>
        <v/>
      </c>
      <c r="AF398" s="42" t="str">
        <f t="shared" si="118"/>
        <v/>
      </c>
      <c r="AH398" s="46" t="str">
        <f t="shared" si="131"/>
        <v/>
      </c>
      <c r="AI398" s="53" t="str">
        <f t="shared" si="132"/>
        <v/>
      </c>
      <c r="AJ398" s="49" t="str">
        <f t="shared" si="133"/>
        <v/>
      </c>
      <c r="AK398" s="49" t="str">
        <f t="shared" si="134"/>
        <v/>
      </c>
      <c r="AM398" s="13" t="str">
        <f>IF($AI398="", "", COUNTIF($AI$10:$AI$1210, "&gt;"&amp;$AI398)+1+COUNTIF($AI$10:$AI398, $AI398)-1)</f>
        <v/>
      </c>
      <c r="AO398" s="13" t="str">
        <f t="shared" si="135"/>
        <v/>
      </c>
      <c r="AQ398" s="42" t="str">
        <f t="shared" si="136"/>
        <v/>
      </c>
    </row>
    <row r="399" spans="1:43" x14ac:dyDescent="0.25">
      <c r="A399" s="56"/>
      <c r="B399" s="157"/>
      <c r="C399" s="87"/>
      <c r="D399" s="86"/>
      <c r="E399" s="158"/>
      <c r="F399" s="159"/>
      <c r="G399" s="160"/>
      <c r="H399" s="161"/>
      <c r="I399" s="56"/>
      <c r="J399" s="13" t="str">
        <f t="shared" si="122"/>
        <v/>
      </c>
      <c r="K399" s="56"/>
      <c r="S399" s="13" t="str">
        <f t="shared" si="123"/>
        <v/>
      </c>
      <c r="U399" s="13" t="str">
        <f t="shared" si="124"/>
        <v/>
      </c>
      <c r="V399" s="13" t="str">
        <f t="shared" si="119"/>
        <v/>
      </c>
      <c r="W399" s="13" t="str">
        <f t="shared" si="120"/>
        <v/>
      </c>
      <c r="X399" s="13" t="str">
        <f t="shared" si="121"/>
        <v/>
      </c>
      <c r="Y399" s="13" t="str">
        <f t="shared" si="125"/>
        <v/>
      </c>
      <c r="Z399" s="13" t="str">
        <f t="shared" si="126"/>
        <v/>
      </c>
      <c r="AA399" s="13" t="str">
        <f t="shared" si="127"/>
        <v/>
      </c>
      <c r="AC399" s="13" t="str">
        <f t="shared" si="128"/>
        <v/>
      </c>
      <c r="AD399" s="13" t="str">
        <f t="shared" si="129"/>
        <v/>
      </c>
      <c r="AE399" s="13" t="str">
        <f t="shared" si="130"/>
        <v/>
      </c>
      <c r="AF399" s="42" t="str">
        <f t="shared" si="118"/>
        <v/>
      </c>
      <c r="AH399" s="46" t="str">
        <f t="shared" si="131"/>
        <v/>
      </c>
      <c r="AI399" s="53" t="str">
        <f t="shared" si="132"/>
        <v/>
      </c>
      <c r="AJ399" s="49" t="str">
        <f t="shared" si="133"/>
        <v/>
      </c>
      <c r="AK399" s="49" t="str">
        <f t="shared" si="134"/>
        <v/>
      </c>
      <c r="AM399" s="13" t="str">
        <f>IF($AI399="", "", COUNTIF($AI$10:$AI$1210, "&gt;"&amp;$AI399)+1+COUNTIF($AI$10:$AI399, $AI399)-1)</f>
        <v/>
      </c>
      <c r="AO399" s="13" t="str">
        <f t="shared" si="135"/>
        <v/>
      </c>
      <c r="AQ399" s="42" t="str">
        <f t="shared" si="136"/>
        <v/>
      </c>
    </row>
    <row r="400" spans="1:43" x14ac:dyDescent="0.25">
      <c r="A400" s="56"/>
      <c r="B400" s="157"/>
      <c r="C400" s="87"/>
      <c r="D400" s="86"/>
      <c r="E400" s="158"/>
      <c r="F400" s="159"/>
      <c r="G400" s="160"/>
      <c r="H400" s="161"/>
      <c r="I400" s="56"/>
      <c r="J400" s="13" t="str">
        <f t="shared" si="122"/>
        <v/>
      </c>
      <c r="K400" s="56"/>
      <c r="S400" s="13" t="str">
        <f t="shared" si="123"/>
        <v/>
      </c>
      <c r="U400" s="13" t="str">
        <f t="shared" si="124"/>
        <v/>
      </c>
      <c r="V400" s="13" t="str">
        <f t="shared" si="119"/>
        <v/>
      </c>
      <c r="W400" s="13" t="str">
        <f t="shared" si="120"/>
        <v/>
      </c>
      <c r="X400" s="13" t="str">
        <f t="shared" si="121"/>
        <v/>
      </c>
      <c r="Y400" s="13" t="str">
        <f t="shared" si="125"/>
        <v/>
      </c>
      <c r="Z400" s="13" t="str">
        <f t="shared" si="126"/>
        <v/>
      </c>
      <c r="AA400" s="13" t="str">
        <f t="shared" si="127"/>
        <v/>
      </c>
      <c r="AC400" s="13" t="str">
        <f t="shared" si="128"/>
        <v/>
      </c>
      <c r="AD400" s="13" t="str">
        <f t="shared" si="129"/>
        <v/>
      </c>
      <c r="AE400" s="13" t="str">
        <f t="shared" si="130"/>
        <v/>
      </c>
      <c r="AF400" s="42" t="str">
        <f t="shared" ref="AF400:AF463" si="137">IF($AE400="", "", IF($AC400="", $AF$5, IF(AND($AD400="X", $E400=""), $AF$6, $AF$7)))</f>
        <v/>
      </c>
      <c r="AH400" s="46" t="str">
        <f t="shared" si="131"/>
        <v/>
      </c>
      <c r="AI400" s="53" t="str">
        <f t="shared" si="132"/>
        <v/>
      </c>
      <c r="AJ400" s="49" t="str">
        <f t="shared" si="133"/>
        <v/>
      </c>
      <c r="AK400" s="49" t="str">
        <f t="shared" si="134"/>
        <v/>
      </c>
      <c r="AM400" s="13" t="str">
        <f>IF($AI400="", "", COUNTIF($AI$10:$AI$1210, "&gt;"&amp;$AI400)+1+COUNTIF($AI$10:$AI400, $AI400)-1)</f>
        <v/>
      </c>
      <c r="AO400" s="13" t="str">
        <f t="shared" si="135"/>
        <v/>
      </c>
      <c r="AQ400" s="42" t="str">
        <f t="shared" si="136"/>
        <v/>
      </c>
    </row>
    <row r="401" spans="1:43" x14ac:dyDescent="0.25">
      <c r="A401" s="56"/>
      <c r="B401" s="157"/>
      <c r="C401" s="87"/>
      <c r="D401" s="86"/>
      <c r="E401" s="158"/>
      <c r="F401" s="159"/>
      <c r="G401" s="160"/>
      <c r="H401" s="161"/>
      <c r="I401" s="56"/>
      <c r="J401" s="13" t="str">
        <f t="shared" si="122"/>
        <v/>
      </c>
      <c r="K401" s="56"/>
      <c r="S401" s="13" t="str">
        <f t="shared" si="123"/>
        <v/>
      </c>
      <c r="U401" s="13" t="str">
        <f t="shared" si="124"/>
        <v/>
      </c>
      <c r="V401" s="13" t="str">
        <f t="shared" si="119"/>
        <v/>
      </c>
      <c r="W401" s="13" t="str">
        <f t="shared" si="120"/>
        <v/>
      </c>
      <c r="X401" s="13" t="str">
        <f t="shared" si="121"/>
        <v/>
      </c>
      <c r="Y401" s="13" t="str">
        <f t="shared" si="125"/>
        <v/>
      </c>
      <c r="Z401" s="13" t="str">
        <f t="shared" si="126"/>
        <v/>
      </c>
      <c r="AA401" s="13" t="str">
        <f t="shared" si="127"/>
        <v/>
      </c>
      <c r="AC401" s="13" t="str">
        <f t="shared" si="128"/>
        <v/>
      </c>
      <c r="AD401" s="13" t="str">
        <f t="shared" si="129"/>
        <v/>
      </c>
      <c r="AE401" s="13" t="str">
        <f t="shared" si="130"/>
        <v/>
      </c>
      <c r="AF401" s="42" t="str">
        <f t="shared" si="137"/>
        <v/>
      </c>
      <c r="AH401" s="46" t="str">
        <f t="shared" si="131"/>
        <v/>
      </c>
      <c r="AI401" s="53" t="str">
        <f t="shared" si="132"/>
        <v/>
      </c>
      <c r="AJ401" s="49" t="str">
        <f t="shared" si="133"/>
        <v/>
      </c>
      <c r="AK401" s="49" t="str">
        <f t="shared" si="134"/>
        <v/>
      </c>
      <c r="AM401" s="13" t="str">
        <f>IF($AI401="", "", COUNTIF($AI$10:$AI$1210, "&gt;"&amp;$AI401)+1+COUNTIF($AI$10:$AI401, $AI401)-1)</f>
        <v/>
      </c>
      <c r="AO401" s="13" t="str">
        <f t="shared" si="135"/>
        <v/>
      </c>
      <c r="AQ401" s="42" t="str">
        <f t="shared" si="136"/>
        <v/>
      </c>
    </row>
    <row r="402" spans="1:43" x14ac:dyDescent="0.25">
      <c r="A402" s="56"/>
      <c r="B402" s="157"/>
      <c r="C402" s="87"/>
      <c r="D402" s="86"/>
      <c r="E402" s="158"/>
      <c r="F402" s="159"/>
      <c r="G402" s="160"/>
      <c r="H402" s="161"/>
      <c r="I402" s="56"/>
      <c r="J402" s="13" t="str">
        <f t="shared" si="122"/>
        <v/>
      </c>
      <c r="K402" s="56"/>
      <c r="S402" s="13" t="str">
        <f t="shared" si="123"/>
        <v/>
      </c>
      <c r="U402" s="13" t="str">
        <f t="shared" si="124"/>
        <v/>
      </c>
      <c r="V402" s="13" t="str">
        <f t="shared" si="119"/>
        <v/>
      </c>
      <c r="W402" s="13" t="str">
        <f t="shared" si="120"/>
        <v/>
      </c>
      <c r="X402" s="13" t="str">
        <f t="shared" si="121"/>
        <v/>
      </c>
      <c r="Y402" s="13" t="str">
        <f t="shared" si="125"/>
        <v/>
      </c>
      <c r="Z402" s="13" t="str">
        <f t="shared" si="126"/>
        <v/>
      </c>
      <c r="AA402" s="13" t="str">
        <f t="shared" si="127"/>
        <v/>
      </c>
      <c r="AC402" s="13" t="str">
        <f t="shared" si="128"/>
        <v/>
      </c>
      <c r="AD402" s="13" t="str">
        <f t="shared" si="129"/>
        <v/>
      </c>
      <c r="AE402" s="13" t="str">
        <f t="shared" si="130"/>
        <v/>
      </c>
      <c r="AF402" s="42" t="str">
        <f t="shared" si="137"/>
        <v/>
      </c>
      <c r="AH402" s="46" t="str">
        <f t="shared" si="131"/>
        <v/>
      </c>
      <c r="AI402" s="53" t="str">
        <f t="shared" si="132"/>
        <v/>
      </c>
      <c r="AJ402" s="49" t="str">
        <f t="shared" si="133"/>
        <v/>
      </c>
      <c r="AK402" s="49" t="str">
        <f t="shared" si="134"/>
        <v/>
      </c>
      <c r="AM402" s="13" t="str">
        <f>IF($AI402="", "", COUNTIF($AI$10:$AI$1210, "&gt;"&amp;$AI402)+1+COUNTIF($AI$10:$AI402, $AI402)-1)</f>
        <v/>
      </c>
      <c r="AO402" s="13" t="str">
        <f t="shared" si="135"/>
        <v/>
      </c>
      <c r="AQ402" s="42" t="str">
        <f t="shared" si="136"/>
        <v/>
      </c>
    </row>
    <row r="403" spans="1:43" x14ac:dyDescent="0.25">
      <c r="A403" s="56"/>
      <c r="B403" s="157"/>
      <c r="C403" s="87"/>
      <c r="D403" s="86"/>
      <c r="E403" s="158"/>
      <c r="F403" s="159"/>
      <c r="G403" s="160"/>
      <c r="H403" s="161"/>
      <c r="I403" s="56"/>
      <c r="J403" s="13" t="str">
        <f t="shared" si="122"/>
        <v/>
      </c>
      <c r="K403" s="56"/>
      <c r="S403" s="13" t="str">
        <f t="shared" si="123"/>
        <v/>
      </c>
      <c r="U403" s="13" t="str">
        <f t="shared" si="124"/>
        <v/>
      </c>
      <c r="V403" s="13" t="str">
        <f t="shared" si="119"/>
        <v/>
      </c>
      <c r="W403" s="13" t="str">
        <f t="shared" si="120"/>
        <v/>
      </c>
      <c r="X403" s="13" t="str">
        <f t="shared" si="121"/>
        <v/>
      </c>
      <c r="Y403" s="13" t="str">
        <f t="shared" si="125"/>
        <v/>
      </c>
      <c r="Z403" s="13" t="str">
        <f t="shared" si="126"/>
        <v/>
      </c>
      <c r="AA403" s="13" t="str">
        <f t="shared" si="127"/>
        <v/>
      </c>
      <c r="AC403" s="13" t="str">
        <f t="shared" si="128"/>
        <v/>
      </c>
      <c r="AD403" s="13" t="str">
        <f t="shared" si="129"/>
        <v/>
      </c>
      <c r="AE403" s="13" t="str">
        <f t="shared" si="130"/>
        <v/>
      </c>
      <c r="AF403" s="42" t="str">
        <f t="shared" si="137"/>
        <v/>
      </c>
      <c r="AH403" s="46" t="str">
        <f t="shared" si="131"/>
        <v/>
      </c>
      <c r="AI403" s="53" t="str">
        <f t="shared" si="132"/>
        <v/>
      </c>
      <c r="AJ403" s="49" t="str">
        <f t="shared" si="133"/>
        <v/>
      </c>
      <c r="AK403" s="49" t="str">
        <f t="shared" si="134"/>
        <v/>
      </c>
      <c r="AM403" s="13" t="str">
        <f>IF($AI403="", "", COUNTIF($AI$10:$AI$1210, "&gt;"&amp;$AI403)+1+COUNTIF($AI$10:$AI403, $AI403)-1)</f>
        <v/>
      </c>
      <c r="AO403" s="13" t="str">
        <f t="shared" si="135"/>
        <v/>
      </c>
      <c r="AQ403" s="42" t="str">
        <f t="shared" si="136"/>
        <v/>
      </c>
    </row>
    <row r="404" spans="1:43" x14ac:dyDescent="0.25">
      <c r="A404" s="56"/>
      <c r="B404" s="157"/>
      <c r="C404" s="87"/>
      <c r="D404" s="86"/>
      <c r="E404" s="158"/>
      <c r="F404" s="159"/>
      <c r="G404" s="160"/>
      <c r="H404" s="161"/>
      <c r="I404" s="56"/>
      <c r="J404" s="13" t="str">
        <f t="shared" si="122"/>
        <v/>
      </c>
      <c r="K404" s="56"/>
      <c r="S404" s="13" t="str">
        <f t="shared" si="123"/>
        <v/>
      </c>
      <c r="U404" s="13" t="str">
        <f t="shared" si="124"/>
        <v/>
      </c>
      <c r="V404" s="13" t="str">
        <f t="shared" si="119"/>
        <v/>
      </c>
      <c r="W404" s="13" t="str">
        <f t="shared" si="120"/>
        <v/>
      </c>
      <c r="X404" s="13" t="str">
        <f t="shared" si="121"/>
        <v/>
      </c>
      <c r="Y404" s="13" t="str">
        <f t="shared" si="125"/>
        <v/>
      </c>
      <c r="Z404" s="13" t="str">
        <f t="shared" si="126"/>
        <v/>
      </c>
      <c r="AA404" s="13" t="str">
        <f t="shared" si="127"/>
        <v/>
      </c>
      <c r="AC404" s="13" t="str">
        <f t="shared" si="128"/>
        <v/>
      </c>
      <c r="AD404" s="13" t="str">
        <f t="shared" si="129"/>
        <v/>
      </c>
      <c r="AE404" s="13" t="str">
        <f t="shared" si="130"/>
        <v/>
      </c>
      <c r="AF404" s="42" t="str">
        <f t="shared" si="137"/>
        <v/>
      </c>
      <c r="AH404" s="46" t="str">
        <f t="shared" si="131"/>
        <v/>
      </c>
      <c r="AI404" s="53" t="str">
        <f t="shared" si="132"/>
        <v/>
      </c>
      <c r="AJ404" s="49" t="str">
        <f t="shared" si="133"/>
        <v/>
      </c>
      <c r="AK404" s="49" t="str">
        <f t="shared" si="134"/>
        <v/>
      </c>
      <c r="AM404" s="13" t="str">
        <f>IF($AI404="", "", COUNTIF($AI$10:$AI$1210, "&gt;"&amp;$AI404)+1+COUNTIF($AI$10:$AI404, $AI404)-1)</f>
        <v/>
      </c>
      <c r="AO404" s="13" t="str">
        <f t="shared" si="135"/>
        <v/>
      </c>
      <c r="AQ404" s="42" t="str">
        <f t="shared" si="136"/>
        <v/>
      </c>
    </row>
    <row r="405" spans="1:43" x14ac:dyDescent="0.25">
      <c r="A405" s="56"/>
      <c r="B405" s="157"/>
      <c r="C405" s="87"/>
      <c r="D405" s="86"/>
      <c r="E405" s="158"/>
      <c r="F405" s="159"/>
      <c r="G405" s="160"/>
      <c r="H405" s="161"/>
      <c r="I405" s="56"/>
      <c r="J405" s="13" t="str">
        <f t="shared" si="122"/>
        <v/>
      </c>
      <c r="K405" s="56"/>
      <c r="S405" s="13" t="str">
        <f t="shared" si="123"/>
        <v/>
      </c>
      <c r="U405" s="13" t="str">
        <f t="shared" si="124"/>
        <v/>
      </c>
      <c r="V405" s="13" t="str">
        <f t="shared" si="119"/>
        <v/>
      </c>
      <c r="W405" s="13" t="str">
        <f t="shared" si="120"/>
        <v/>
      </c>
      <c r="X405" s="13" t="str">
        <f t="shared" si="121"/>
        <v/>
      </c>
      <c r="Y405" s="13" t="str">
        <f t="shared" si="125"/>
        <v/>
      </c>
      <c r="Z405" s="13" t="str">
        <f t="shared" si="126"/>
        <v/>
      </c>
      <c r="AA405" s="13" t="str">
        <f t="shared" si="127"/>
        <v/>
      </c>
      <c r="AC405" s="13" t="str">
        <f t="shared" si="128"/>
        <v/>
      </c>
      <c r="AD405" s="13" t="str">
        <f t="shared" si="129"/>
        <v/>
      </c>
      <c r="AE405" s="13" t="str">
        <f t="shared" si="130"/>
        <v/>
      </c>
      <c r="AF405" s="42" t="str">
        <f t="shared" si="137"/>
        <v/>
      </c>
      <c r="AH405" s="46" t="str">
        <f t="shared" si="131"/>
        <v/>
      </c>
      <c r="AI405" s="53" t="str">
        <f t="shared" si="132"/>
        <v/>
      </c>
      <c r="AJ405" s="49" t="str">
        <f t="shared" si="133"/>
        <v/>
      </c>
      <c r="AK405" s="49" t="str">
        <f t="shared" si="134"/>
        <v/>
      </c>
      <c r="AM405" s="13" t="str">
        <f>IF($AI405="", "", COUNTIF($AI$10:$AI$1210, "&gt;"&amp;$AI405)+1+COUNTIF($AI$10:$AI405, $AI405)-1)</f>
        <v/>
      </c>
      <c r="AO405" s="13" t="str">
        <f t="shared" si="135"/>
        <v/>
      </c>
      <c r="AQ405" s="42" t="str">
        <f t="shared" si="136"/>
        <v/>
      </c>
    </row>
    <row r="406" spans="1:43" x14ac:dyDescent="0.25">
      <c r="A406" s="56"/>
      <c r="B406" s="157"/>
      <c r="C406" s="87"/>
      <c r="D406" s="86"/>
      <c r="E406" s="158"/>
      <c r="F406" s="159"/>
      <c r="G406" s="160"/>
      <c r="H406" s="161"/>
      <c r="I406" s="56"/>
      <c r="J406" s="13" t="str">
        <f t="shared" si="122"/>
        <v/>
      </c>
      <c r="K406" s="56"/>
      <c r="S406" s="13" t="str">
        <f t="shared" si="123"/>
        <v/>
      </c>
      <c r="U406" s="13" t="str">
        <f t="shared" si="124"/>
        <v/>
      </c>
      <c r="V406" s="13" t="str">
        <f t="shared" si="119"/>
        <v/>
      </c>
      <c r="W406" s="13" t="str">
        <f t="shared" si="120"/>
        <v/>
      </c>
      <c r="X406" s="13" t="str">
        <f t="shared" si="121"/>
        <v/>
      </c>
      <c r="Y406" s="13" t="str">
        <f t="shared" si="125"/>
        <v/>
      </c>
      <c r="Z406" s="13" t="str">
        <f t="shared" si="126"/>
        <v/>
      </c>
      <c r="AA406" s="13" t="str">
        <f t="shared" si="127"/>
        <v/>
      </c>
      <c r="AC406" s="13" t="str">
        <f t="shared" si="128"/>
        <v/>
      </c>
      <c r="AD406" s="13" t="str">
        <f t="shared" si="129"/>
        <v/>
      </c>
      <c r="AE406" s="13" t="str">
        <f t="shared" si="130"/>
        <v/>
      </c>
      <c r="AF406" s="42" t="str">
        <f t="shared" si="137"/>
        <v/>
      </c>
      <c r="AH406" s="46" t="str">
        <f t="shared" si="131"/>
        <v/>
      </c>
      <c r="AI406" s="53" t="str">
        <f t="shared" si="132"/>
        <v/>
      </c>
      <c r="AJ406" s="49" t="str">
        <f t="shared" si="133"/>
        <v/>
      </c>
      <c r="AK406" s="49" t="str">
        <f t="shared" si="134"/>
        <v/>
      </c>
      <c r="AM406" s="13" t="str">
        <f>IF($AI406="", "", COUNTIF($AI$10:$AI$1210, "&gt;"&amp;$AI406)+1+COUNTIF($AI$10:$AI406, $AI406)-1)</f>
        <v/>
      </c>
      <c r="AO406" s="13" t="str">
        <f t="shared" si="135"/>
        <v/>
      </c>
      <c r="AQ406" s="42" t="str">
        <f t="shared" si="136"/>
        <v/>
      </c>
    </row>
    <row r="407" spans="1:43" x14ac:dyDescent="0.25">
      <c r="A407" s="56"/>
      <c r="B407" s="157"/>
      <c r="C407" s="87"/>
      <c r="D407" s="86"/>
      <c r="E407" s="158"/>
      <c r="F407" s="159"/>
      <c r="G407" s="160"/>
      <c r="H407" s="161"/>
      <c r="I407" s="56"/>
      <c r="J407" s="13" t="str">
        <f t="shared" si="122"/>
        <v/>
      </c>
      <c r="K407" s="56"/>
      <c r="S407" s="13" t="str">
        <f t="shared" si="123"/>
        <v/>
      </c>
      <c r="U407" s="13" t="str">
        <f t="shared" si="124"/>
        <v/>
      </c>
      <c r="V407" s="13" t="str">
        <f t="shared" si="119"/>
        <v/>
      </c>
      <c r="W407" s="13" t="str">
        <f t="shared" si="120"/>
        <v/>
      </c>
      <c r="X407" s="13" t="str">
        <f t="shared" si="121"/>
        <v/>
      </c>
      <c r="Y407" s="13" t="str">
        <f t="shared" si="125"/>
        <v/>
      </c>
      <c r="Z407" s="13" t="str">
        <f t="shared" si="126"/>
        <v/>
      </c>
      <c r="AA407" s="13" t="str">
        <f t="shared" si="127"/>
        <v/>
      </c>
      <c r="AC407" s="13" t="str">
        <f t="shared" si="128"/>
        <v/>
      </c>
      <c r="AD407" s="13" t="str">
        <f t="shared" si="129"/>
        <v/>
      </c>
      <c r="AE407" s="13" t="str">
        <f t="shared" si="130"/>
        <v/>
      </c>
      <c r="AF407" s="42" t="str">
        <f t="shared" si="137"/>
        <v/>
      </c>
      <c r="AH407" s="46" t="str">
        <f t="shared" si="131"/>
        <v/>
      </c>
      <c r="AI407" s="53" t="str">
        <f t="shared" si="132"/>
        <v/>
      </c>
      <c r="AJ407" s="49" t="str">
        <f t="shared" si="133"/>
        <v/>
      </c>
      <c r="AK407" s="49" t="str">
        <f t="shared" si="134"/>
        <v/>
      </c>
      <c r="AM407" s="13" t="str">
        <f>IF($AI407="", "", COUNTIF($AI$10:$AI$1210, "&gt;"&amp;$AI407)+1+COUNTIF($AI$10:$AI407, $AI407)-1)</f>
        <v/>
      </c>
      <c r="AO407" s="13" t="str">
        <f t="shared" si="135"/>
        <v/>
      </c>
      <c r="AQ407" s="42" t="str">
        <f t="shared" si="136"/>
        <v/>
      </c>
    </row>
    <row r="408" spans="1:43" x14ac:dyDescent="0.25">
      <c r="A408" s="56"/>
      <c r="B408" s="157"/>
      <c r="C408" s="87"/>
      <c r="D408" s="86"/>
      <c r="E408" s="158"/>
      <c r="F408" s="159"/>
      <c r="G408" s="160"/>
      <c r="H408" s="161"/>
      <c r="I408" s="56"/>
      <c r="J408" s="13" t="str">
        <f t="shared" si="122"/>
        <v/>
      </c>
      <c r="K408" s="56"/>
      <c r="S408" s="13" t="str">
        <f t="shared" si="123"/>
        <v/>
      </c>
      <c r="U408" s="13" t="str">
        <f t="shared" si="124"/>
        <v/>
      </c>
      <c r="V408" s="13" t="str">
        <f t="shared" si="119"/>
        <v/>
      </c>
      <c r="W408" s="13" t="str">
        <f t="shared" si="120"/>
        <v/>
      </c>
      <c r="X408" s="13" t="str">
        <f t="shared" si="121"/>
        <v/>
      </c>
      <c r="Y408" s="13" t="str">
        <f t="shared" si="125"/>
        <v/>
      </c>
      <c r="Z408" s="13" t="str">
        <f t="shared" si="126"/>
        <v/>
      </c>
      <c r="AA408" s="13" t="str">
        <f t="shared" si="127"/>
        <v/>
      </c>
      <c r="AC408" s="13" t="str">
        <f t="shared" si="128"/>
        <v/>
      </c>
      <c r="AD408" s="13" t="str">
        <f t="shared" si="129"/>
        <v/>
      </c>
      <c r="AE408" s="13" t="str">
        <f t="shared" si="130"/>
        <v/>
      </c>
      <c r="AF408" s="42" t="str">
        <f t="shared" si="137"/>
        <v/>
      </c>
      <c r="AH408" s="46" t="str">
        <f t="shared" si="131"/>
        <v/>
      </c>
      <c r="AI408" s="53" t="str">
        <f t="shared" si="132"/>
        <v/>
      </c>
      <c r="AJ408" s="49" t="str">
        <f t="shared" si="133"/>
        <v/>
      </c>
      <c r="AK408" s="49" t="str">
        <f t="shared" si="134"/>
        <v/>
      </c>
      <c r="AM408" s="13" t="str">
        <f>IF($AI408="", "", COUNTIF($AI$10:$AI$1210, "&gt;"&amp;$AI408)+1+COUNTIF($AI$10:$AI408, $AI408)-1)</f>
        <v/>
      </c>
      <c r="AO408" s="13" t="str">
        <f t="shared" si="135"/>
        <v/>
      </c>
      <c r="AQ408" s="42" t="str">
        <f t="shared" si="136"/>
        <v/>
      </c>
    </row>
    <row r="409" spans="1:43" x14ac:dyDescent="0.25">
      <c r="A409" s="56"/>
      <c r="B409" s="157"/>
      <c r="C409" s="87"/>
      <c r="D409" s="86"/>
      <c r="E409" s="158"/>
      <c r="F409" s="159"/>
      <c r="G409" s="160"/>
      <c r="H409" s="161"/>
      <c r="I409" s="56"/>
      <c r="J409" s="13" t="str">
        <f t="shared" si="122"/>
        <v/>
      </c>
      <c r="K409" s="56"/>
      <c r="S409" s="13" t="str">
        <f t="shared" si="123"/>
        <v/>
      </c>
      <c r="U409" s="13" t="str">
        <f t="shared" si="124"/>
        <v/>
      </c>
      <c r="V409" s="13" t="str">
        <f t="shared" si="119"/>
        <v/>
      </c>
      <c r="W409" s="13" t="str">
        <f t="shared" si="120"/>
        <v/>
      </c>
      <c r="X409" s="13" t="str">
        <f t="shared" si="121"/>
        <v/>
      </c>
      <c r="Y409" s="13" t="str">
        <f t="shared" si="125"/>
        <v/>
      </c>
      <c r="Z409" s="13" t="str">
        <f t="shared" si="126"/>
        <v/>
      </c>
      <c r="AA409" s="13" t="str">
        <f t="shared" si="127"/>
        <v/>
      </c>
      <c r="AC409" s="13" t="str">
        <f t="shared" si="128"/>
        <v/>
      </c>
      <c r="AD409" s="13" t="str">
        <f t="shared" si="129"/>
        <v/>
      </c>
      <c r="AE409" s="13" t="str">
        <f t="shared" si="130"/>
        <v/>
      </c>
      <c r="AF409" s="42" t="str">
        <f t="shared" si="137"/>
        <v/>
      </c>
      <c r="AH409" s="46" t="str">
        <f t="shared" si="131"/>
        <v/>
      </c>
      <c r="AI409" s="53" t="str">
        <f t="shared" si="132"/>
        <v/>
      </c>
      <c r="AJ409" s="49" t="str">
        <f t="shared" si="133"/>
        <v/>
      </c>
      <c r="AK409" s="49" t="str">
        <f t="shared" si="134"/>
        <v/>
      </c>
      <c r="AM409" s="13" t="str">
        <f>IF($AI409="", "", COUNTIF($AI$10:$AI$1210, "&gt;"&amp;$AI409)+1+COUNTIF($AI$10:$AI409, $AI409)-1)</f>
        <v/>
      </c>
      <c r="AO409" s="13" t="str">
        <f t="shared" si="135"/>
        <v/>
      </c>
      <c r="AQ409" s="42" t="str">
        <f t="shared" si="136"/>
        <v/>
      </c>
    </row>
    <row r="410" spans="1:43" x14ac:dyDescent="0.25">
      <c r="A410" s="56"/>
      <c r="B410" s="157"/>
      <c r="C410" s="87"/>
      <c r="D410" s="86"/>
      <c r="E410" s="158"/>
      <c r="F410" s="159"/>
      <c r="G410" s="160"/>
      <c r="H410" s="161"/>
      <c r="I410" s="56"/>
      <c r="J410" s="13" t="str">
        <f t="shared" si="122"/>
        <v/>
      </c>
      <c r="K410" s="56"/>
      <c r="S410" s="13" t="str">
        <f t="shared" si="123"/>
        <v/>
      </c>
      <c r="U410" s="13" t="str">
        <f t="shared" si="124"/>
        <v/>
      </c>
      <c r="V410" s="13" t="str">
        <f t="shared" si="119"/>
        <v/>
      </c>
      <c r="W410" s="13" t="str">
        <f t="shared" si="120"/>
        <v/>
      </c>
      <c r="X410" s="13" t="str">
        <f t="shared" si="121"/>
        <v/>
      </c>
      <c r="Y410" s="13" t="str">
        <f t="shared" si="125"/>
        <v/>
      </c>
      <c r="Z410" s="13" t="str">
        <f t="shared" si="126"/>
        <v/>
      </c>
      <c r="AA410" s="13" t="str">
        <f t="shared" si="127"/>
        <v/>
      </c>
      <c r="AC410" s="13" t="str">
        <f t="shared" si="128"/>
        <v/>
      </c>
      <c r="AD410" s="13" t="str">
        <f t="shared" si="129"/>
        <v/>
      </c>
      <c r="AE410" s="13" t="str">
        <f t="shared" si="130"/>
        <v/>
      </c>
      <c r="AF410" s="42" t="str">
        <f t="shared" si="137"/>
        <v/>
      </c>
      <c r="AH410" s="46" t="str">
        <f t="shared" si="131"/>
        <v/>
      </c>
      <c r="AI410" s="53" t="str">
        <f t="shared" si="132"/>
        <v/>
      </c>
      <c r="AJ410" s="49" t="str">
        <f t="shared" si="133"/>
        <v/>
      </c>
      <c r="AK410" s="49" t="str">
        <f t="shared" si="134"/>
        <v/>
      </c>
      <c r="AM410" s="13" t="str">
        <f>IF($AI410="", "", COUNTIF($AI$10:$AI$1210, "&gt;"&amp;$AI410)+1+COUNTIF($AI$10:$AI410, $AI410)-1)</f>
        <v/>
      </c>
      <c r="AO410" s="13" t="str">
        <f t="shared" si="135"/>
        <v/>
      </c>
      <c r="AQ410" s="42" t="str">
        <f t="shared" si="136"/>
        <v/>
      </c>
    </row>
    <row r="411" spans="1:43" x14ac:dyDescent="0.25">
      <c r="A411" s="56"/>
      <c r="B411" s="157"/>
      <c r="C411" s="87"/>
      <c r="D411" s="86"/>
      <c r="E411" s="158"/>
      <c r="F411" s="159"/>
      <c r="G411" s="160"/>
      <c r="H411" s="161"/>
      <c r="I411" s="56"/>
      <c r="J411" s="13" t="str">
        <f t="shared" si="122"/>
        <v/>
      </c>
      <c r="K411" s="56"/>
      <c r="S411" s="13" t="str">
        <f t="shared" si="123"/>
        <v/>
      </c>
      <c r="U411" s="13" t="str">
        <f t="shared" si="124"/>
        <v/>
      </c>
      <c r="V411" s="13" t="str">
        <f t="shared" si="119"/>
        <v/>
      </c>
      <c r="W411" s="13" t="str">
        <f t="shared" si="120"/>
        <v/>
      </c>
      <c r="X411" s="13" t="str">
        <f t="shared" si="121"/>
        <v/>
      </c>
      <c r="Y411" s="13" t="str">
        <f t="shared" si="125"/>
        <v/>
      </c>
      <c r="Z411" s="13" t="str">
        <f t="shared" si="126"/>
        <v/>
      </c>
      <c r="AA411" s="13" t="str">
        <f t="shared" si="127"/>
        <v/>
      </c>
      <c r="AC411" s="13" t="str">
        <f t="shared" si="128"/>
        <v/>
      </c>
      <c r="AD411" s="13" t="str">
        <f t="shared" si="129"/>
        <v/>
      </c>
      <c r="AE411" s="13" t="str">
        <f t="shared" si="130"/>
        <v/>
      </c>
      <c r="AF411" s="42" t="str">
        <f t="shared" si="137"/>
        <v/>
      </c>
      <c r="AH411" s="46" t="str">
        <f t="shared" si="131"/>
        <v/>
      </c>
      <c r="AI411" s="53" t="str">
        <f t="shared" si="132"/>
        <v/>
      </c>
      <c r="AJ411" s="49" t="str">
        <f t="shared" si="133"/>
        <v/>
      </c>
      <c r="AK411" s="49" t="str">
        <f t="shared" si="134"/>
        <v/>
      </c>
      <c r="AM411" s="13" t="str">
        <f>IF($AI411="", "", COUNTIF($AI$10:$AI$1210, "&gt;"&amp;$AI411)+1+COUNTIF($AI$10:$AI411, $AI411)-1)</f>
        <v/>
      </c>
      <c r="AO411" s="13" t="str">
        <f t="shared" si="135"/>
        <v/>
      </c>
      <c r="AQ411" s="42" t="str">
        <f t="shared" si="136"/>
        <v/>
      </c>
    </row>
    <row r="412" spans="1:43" x14ac:dyDescent="0.25">
      <c r="A412" s="56"/>
      <c r="B412" s="157"/>
      <c r="C412" s="87"/>
      <c r="D412" s="86"/>
      <c r="E412" s="158"/>
      <c r="F412" s="159"/>
      <c r="G412" s="160"/>
      <c r="H412" s="161"/>
      <c r="I412" s="56"/>
      <c r="J412" s="13" t="str">
        <f t="shared" si="122"/>
        <v/>
      </c>
      <c r="K412" s="56"/>
      <c r="S412" s="13" t="str">
        <f t="shared" si="123"/>
        <v/>
      </c>
      <c r="U412" s="13" t="str">
        <f t="shared" si="124"/>
        <v/>
      </c>
      <c r="V412" s="13" t="str">
        <f t="shared" si="119"/>
        <v/>
      </c>
      <c r="W412" s="13" t="str">
        <f t="shared" si="120"/>
        <v/>
      </c>
      <c r="X412" s="13" t="str">
        <f t="shared" si="121"/>
        <v/>
      </c>
      <c r="Y412" s="13" t="str">
        <f t="shared" si="125"/>
        <v/>
      </c>
      <c r="Z412" s="13" t="str">
        <f t="shared" si="126"/>
        <v/>
      </c>
      <c r="AA412" s="13" t="str">
        <f t="shared" si="127"/>
        <v/>
      </c>
      <c r="AC412" s="13" t="str">
        <f t="shared" si="128"/>
        <v/>
      </c>
      <c r="AD412" s="13" t="str">
        <f t="shared" si="129"/>
        <v/>
      </c>
      <c r="AE412" s="13" t="str">
        <f t="shared" si="130"/>
        <v/>
      </c>
      <c r="AF412" s="42" t="str">
        <f t="shared" si="137"/>
        <v/>
      </c>
      <c r="AH412" s="46" t="str">
        <f t="shared" si="131"/>
        <v/>
      </c>
      <c r="AI412" s="53" t="str">
        <f t="shared" si="132"/>
        <v/>
      </c>
      <c r="AJ412" s="49" t="str">
        <f t="shared" si="133"/>
        <v/>
      </c>
      <c r="AK412" s="49" t="str">
        <f t="shared" si="134"/>
        <v/>
      </c>
      <c r="AM412" s="13" t="str">
        <f>IF($AI412="", "", COUNTIF($AI$10:$AI$1210, "&gt;"&amp;$AI412)+1+COUNTIF($AI$10:$AI412, $AI412)-1)</f>
        <v/>
      </c>
      <c r="AO412" s="13" t="str">
        <f t="shared" si="135"/>
        <v/>
      </c>
      <c r="AQ412" s="42" t="str">
        <f t="shared" si="136"/>
        <v/>
      </c>
    </row>
    <row r="413" spans="1:43" x14ac:dyDescent="0.25">
      <c r="A413" s="56"/>
      <c r="B413" s="157"/>
      <c r="C413" s="87"/>
      <c r="D413" s="86"/>
      <c r="E413" s="158"/>
      <c r="F413" s="159"/>
      <c r="G413" s="160"/>
      <c r="H413" s="161"/>
      <c r="I413" s="56"/>
      <c r="J413" s="13" t="str">
        <f t="shared" si="122"/>
        <v/>
      </c>
      <c r="K413" s="56"/>
      <c r="S413" s="13" t="str">
        <f t="shared" si="123"/>
        <v/>
      </c>
      <c r="U413" s="13" t="str">
        <f t="shared" si="124"/>
        <v/>
      </c>
      <c r="V413" s="13" t="str">
        <f t="shared" si="119"/>
        <v/>
      </c>
      <c r="W413" s="13" t="str">
        <f t="shared" si="120"/>
        <v/>
      </c>
      <c r="X413" s="13" t="str">
        <f t="shared" si="121"/>
        <v/>
      </c>
      <c r="Y413" s="13" t="str">
        <f t="shared" si="125"/>
        <v/>
      </c>
      <c r="Z413" s="13" t="str">
        <f t="shared" si="126"/>
        <v/>
      </c>
      <c r="AA413" s="13" t="str">
        <f t="shared" si="127"/>
        <v/>
      </c>
      <c r="AC413" s="13" t="str">
        <f t="shared" si="128"/>
        <v/>
      </c>
      <c r="AD413" s="13" t="str">
        <f t="shared" si="129"/>
        <v/>
      </c>
      <c r="AE413" s="13" t="str">
        <f t="shared" si="130"/>
        <v/>
      </c>
      <c r="AF413" s="42" t="str">
        <f t="shared" si="137"/>
        <v/>
      </c>
      <c r="AH413" s="46" t="str">
        <f t="shared" si="131"/>
        <v/>
      </c>
      <c r="AI413" s="53" t="str">
        <f t="shared" si="132"/>
        <v/>
      </c>
      <c r="AJ413" s="49" t="str">
        <f t="shared" si="133"/>
        <v/>
      </c>
      <c r="AK413" s="49" t="str">
        <f t="shared" si="134"/>
        <v/>
      </c>
      <c r="AM413" s="13" t="str">
        <f>IF($AI413="", "", COUNTIF($AI$10:$AI$1210, "&gt;"&amp;$AI413)+1+COUNTIF($AI$10:$AI413, $AI413)-1)</f>
        <v/>
      </c>
      <c r="AO413" s="13" t="str">
        <f t="shared" si="135"/>
        <v/>
      </c>
      <c r="AQ413" s="42" t="str">
        <f t="shared" si="136"/>
        <v/>
      </c>
    </row>
    <row r="414" spans="1:43" x14ac:dyDescent="0.25">
      <c r="A414" s="56"/>
      <c r="B414" s="157"/>
      <c r="C414" s="87"/>
      <c r="D414" s="86"/>
      <c r="E414" s="158"/>
      <c r="F414" s="159"/>
      <c r="G414" s="160"/>
      <c r="H414" s="161"/>
      <c r="I414" s="56"/>
      <c r="J414" s="13" t="str">
        <f t="shared" si="122"/>
        <v/>
      </c>
      <c r="K414" s="56"/>
      <c r="S414" s="13" t="str">
        <f t="shared" si="123"/>
        <v/>
      </c>
      <c r="U414" s="13" t="str">
        <f t="shared" si="124"/>
        <v/>
      </c>
      <c r="V414" s="13" t="str">
        <f t="shared" si="119"/>
        <v/>
      </c>
      <c r="W414" s="13" t="str">
        <f t="shared" si="120"/>
        <v/>
      </c>
      <c r="X414" s="13" t="str">
        <f t="shared" si="121"/>
        <v/>
      </c>
      <c r="Y414" s="13" t="str">
        <f t="shared" si="125"/>
        <v/>
      </c>
      <c r="Z414" s="13" t="str">
        <f t="shared" si="126"/>
        <v/>
      </c>
      <c r="AA414" s="13" t="str">
        <f t="shared" si="127"/>
        <v/>
      </c>
      <c r="AC414" s="13" t="str">
        <f t="shared" si="128"/>
        <v/>
      </c>
      <c r="AD414" s="13" t="str">
        <f t="shared" si="129"/>
        <v/>
      </c>
      <c r="AE414" s="13" t="str">
        <f t="shared" si="130"/>
        <v/>
      </c>
      <c r="AF414" s="42" t="str">
        <f t="shared" si="137"/>
        <v/>
      </c>
      <c r="AH414" s="46" t="str">
        <f t="shared" si="131"/>
        <v/>
      </c>
      <c r="AI414" s="53" t="str">
        <f t="shared" si="132"/>
        <v/>
      </c>
      <c r="AJ414" s="49" t="str">
        <f t="shared" si="133"/>
        <v/>
      </c>
      <c r="AK414" s="49" t="str">
        <f t="shared" si="134"/>
        <v/>
      </c>
      <c r="AM414" s="13" t="str">
        <f>IF($AI414="", "", COUNTIF($AI$10:$AI$1210, "&gt;"&amp;$AI414)+1+COUNTIF($AI$10:$AI414, $AI414)-1)</f>
        <v/>
      </c>
      <c r="AO414" s="13" t="str">
        <f t="shared" si="135"/>
        <v/>
      </c>
      <c r="AQ414" s="42" t="str">
        <f t="shared" si="136"/>
        <v/>
      </c>
    </row>
    <row r="415" spans="1:43" x14ac:dyDescent="0.25">
      <c r="A415" s="56"/>
      <c r="B415" s="157"/>
      <c r="C415" s="87"/>
      <c r="D415" s="86"/>
      <c r="E415" s="158"/>
      <c r="F415" s="159"/>
      <c r="G415" s="160"/>
      <c r="H415" s="161"/>
      <c r="I415" s="56"/>
      <c r="J415" s="13" t="str">
        <f t="shared" si="122"/>
        <v/>
      </c>
      <c r="K415" s="56"/>
      <c r="S415" s="13" t="str">
        <f t="shared" si="123"/>
        <v/>
      </c>
      <c r="U415" s="13" t="str">
        <f t="shared" si="124"/>
        <v/>
      </c>
      <c r="V415" s="13" t="str">
        <f t="shared" si="119"/>
        <v/>
      </c>
      <c r="W415" s="13" t="str">
        <f t="shared" si="120"/>
        <v/>
      </c>
      <c r="X415" s="13" t="str">
        <f t="shared" si="121"/>
        <v/>
      </c>
      <c r="Y415" s="13" t="str">
        <f t="shared" si="125"/>
        <v/>
      </c>
      <c r="Z415" s="13" t="str">
        <f t="shared" si="126"/>
        <v/>
      </c>
      <c r="AA415" s="13" t="str">
        <f t="shared" si="127"/>
        <v/>
      </c>
      <c r="AC415" s="13" t="str">
        <f t="shared" si="128"/>
        <v/>
      </c>
      <c r="AD415" s="13" t="str">
        <f t="shared" si="129"/>
        <v/>
      </c>
      <c r="AE415" s="13" t="str">
        <f t="shared" si="130"/>
        <v/>
      </c>
      <c r="AF415" s="42" t="str">
        <f t="shared" si="137"/>
        <v/>
      </c>
      <c r="AH415" s="46" t="str">
        <f t="shared" si="131"/>
        <v/>
      </c>
      <c r="AI415" s="53" t="str">
        <f t="shared" si="132"/>
        <v/>
      </c>
      <c r="AJ415" s="49" t="str">
        <f t="shared" si="133"/>
        <v/>
      </c>
      <c r="AK415" s="49" t="str">
        <f t="shared" si="134"/>
        <v/>
      </c>
      <c r="AM415" s="13" t="str">
        <f>IF($AI415="", "", COUNTIF($AI$10:$AI$1210, "&gt;"&amp;$AI415)+1+COUNTIF($AI$10:$AI415, $AI415)-1)</f>
        <v/>
      </c>
      <c r="AO415" s="13" t="str">
        <f t="shared" si="135"/>
        <v/>
      </c>
      <c r="AQ415" s="42" t="str">
        <f t="shared" si="136"/>
        <v/>
      </c>
    </row>
    <row r="416" spans="1:43" x14ac:dyDescent="0.25">
      <c r="A416" s="56"/>
      <c r="B416" s="157"/>
      <c r="C416" s="87"/>
      <c r="D416" s="86"/>
      <c r="E416" s="158"/>
      <c r="F416" s="159"/>
      <c r="G416" s="160"/>
      <c r="H416" s="161"/>
      <c r="I416" s="56"/>
      <c r="J416" s="13" t="str">
        <f t="shared" si="122"/>
        <v/>
      </c>
      <c r="K416" s="56"/>
      <c r="S416" s="13" t="str">
        <f t="shared" si="123"/>
        <v/>
      </c>
      <c r="U416" s="13" t="str">
        <f t="shared" si="124"/>
        <v/>
      </c>
      <c r="V416" s="13" t="str">
        <f t="shared" si="119"/>
        <v/>
      </c>
      <c r="W416" s="13" t="str">
        <f t="shared" si="120"/>
        <v/>
      </c>
      <c r="X416" s="13" t="str">
        <f t="shared" si="121"/>
        <v/>
      </c>
      <c r="Y416" s="13" t="str">
        <f t="shared" si="125"/>
        <v/>
      </c>
      <c r="Z416" s="13" t="str">
        <f t="shared" si="126"/>
        <v/>
      </c>
      <c r="AA416" s="13" t="str">
        <f t="shared" si="127"/>
        <v/>
      </c>
      <c r="AC416" s="13" t="str">
        <f t="shared" si="128"/>
        <v/>
      </c>
      <c r="AD416" s="13" t="str">
        <f t="shared" si="129"/>
        <v/>
      </c>
      <c r="AE416" s="13" t="str">
        <f t="shared" si="130"/>
        <v/>
      </c>
      <c r="AF416" s="42" t="str">
        <f t="shared" si="137"/>
        <v/>
      </c>
      <c r="AH416" s="46" t="str">
        <f t="shared" si="131"/>
        <v/>
      </c>
      <c r="AI416" s="53" t="str">
        <f t="shared" si="132"/>
        <v/>
      </c>
      <c r="AJ416" s="49" t="str">
        <f t="shared" si="133"/>
        <v/>
      </c>
      <c r="AK416" s="49" t="str">
        <f t="shared" si="134"/>
        <v/>
      </c>
      <c r="AM416" s="13" t="str">
        <f>IF($AI416="", "", COUNTIF($AI$10:$AI$1210, "&gt;"&amp;$AI416)+1+COUNTIF($AI$10:$AI416, $AI416)-1)</f>
        <v/>
      </c>
      <c r="AO416" s="13" t="str">
        <f t="shared" si="135"/>
        <v/>
      </c>
      <c r="AQ416" s="42" t="str">
        <f t="shared" si="136"/>
        <v/>
      </c>
    </row>
    <row r="417" spans="1:43" x14ac:dyDescent="0.25">
      <c r="A417" s="56"/>
      <c r="B417" s="157"/>
      <c r="C417" s="87"/>
      <c r="D417" s="86"/>
      <c r="E417" s="158"/>
      <c r="F417" s="159"/>
      <c r="G417" s="160"/>
      <c r="H417" s="161"/>
      <c r="I417" s="56"/>
      <c r="J417" s="13" t="str">
        <f t="shared" si="122"/>
        <v/>
      </c>
      <c r="K417" s="56"/>
      <c r="S417" s="13" t="str">
        <f t="shared" si="123"/>
        <v/>
      </c>
      <c r="U417" s="13" t="str">
        <f t="shared" si="124"/>
        <v/>
      </c>
      <c r="V417" s="13" t="str">
        <f t="shared" si="119"/>
        <v/>
      </c>
      <c r="W417" s="13" t="str">
        <f t="shared" si="120"/>
        <v/>
      </c>
      <c r="X417" s="13" t="str">
        <f t="shared" si="121"/>
        <v/>
      </c>
      <c r="Y417" s="13" t="str">
        <f t="shared" si="125"/>
        <v/>
      </c>
      <c r="Z417" s="13" t="str">
        <f t="shared" si="126"/>
        <v/>
      </c>
      <c r="AA417" s="13" t="str">
        <f t="shared" si="127"/>
        <v/>
      </c>
      <c r="AC417" s="13" t="str">
        <f t="shared" si="128"/>
        <v/>
      </c>
      <c r="AD417" s="13" t="str">
        <f t="shared" si="129"/>
        <v/>
      </c>
      <c r="AE417" s="13" t="str">
        <f t="shared" si="130"/>
        <v/>
      </c>
      <c r="AF417" s="42" t="str">
        <f t="shared" si="137"/>
        <v/>
      </c>
      <c r="AH417" s="46" t="str">
        <f t="shared" si="131"/>
        <v/>
      </c>
      <c r="AI417" s="53" t="str">
        <f t="shared" si="132"/>
        <v/>
      </c>
      <c r="AJ417" s="49" t="str">
        <f t="shared" si="133"/>
        <v/>
      </c>
      <c r="AK417" s="49" t="str">
        <f t="shared" si="134"/>
        <v/>
      </c>
      <c r="AM417" s="13" t="str">
        <f>IF($AI417="", "", COUNTIF($AI$10:$AI$1210, "&gt;"&amp;$AI417)+1+COUNTIF($AI$10:$AI417, $AI417)-1)</f>
        <v/>
      </c>
      <c r="AO417" s="13" t="str">
        <f t="shared" si="135"/>
        <v/>
      </c>
      <c r="AQ417" s="42" t="str">
        <f t="shared" si="136"/>
        <v/>
      </c>
    </row>
    <row r="418" spans="1:43" x14ac:dyDescent="0.25">
      <c r="A418" s="56"/>
      <c r="B418" s="157"/>
      <c r="C418" s="87"/>
      <c r="D418" s="86"/>
      <c r="E418" s="158"/>
      <c r="F418" s="159"/>
      <c r="G418" s="160"/>
      <c r="H418" s="161"/>
      <c r="I418" s="56"/>
      <c r="J418" s="13" t="str">
        <f t="shared" si="122"/>
        <v/>
      </c>
      <c r="K418" s="56"/>
      <c r="S418" s="13" t="str">
        <f t="shared" si="123"/>
        <v/>
      </c>
      <c r="U418" s="13" t="str">
        <f t="shared" si="124"/>
        <v/>
      </c>
      <c r="V418" s="13" t="str">
        <f t="shared" si="119"/>
        <v/>
      </c>
      <c r="W418" s="13" t="str">
        <f t="shared" si="120"/>
        <v/>
      </c>
      <c r="X418" s="13" t="str">
        <f t="shared" si="121"/>
        <v/>
      </c>
      <c r="Y418" s="13" t="str">
        <f t="shared" si="125"/>
        <v/>
      </c>
      <c r="Z418" s="13" t="str">
        <f t="shared" si="126"/>
        <v/>
      </c>
      <c r="AA418" s="13" t="str">
        <f t="shared" si="127"/>
        <v/>
      </c>
      <c r="AC418" s="13" t="str">
        <f t="shared" si="128"/>
        <v/>
      </c>
      <c r="AD418" s="13" t="str">
        <f t="shared" si="129"/>
        <v/>
      </c>
      <c r="AE418" s="13" t="str">
        <f t="shared" si="130"/>
        <v/>
      </c>
      <c r="AF418" s="42" t="str">
        <f t="shared" si="137"/>
        <v/>
      </c>
      <c r="AH418" s="46" t="str">
        <f t="shared" si="131"/>
        <v/>
      </c>
      <c r="AI418" s="53" t="str">
        <f t="shared" si="132"/>
        <v/>
      </c>
      <c r="AJ418" s="49" t="str">
        <f t="shared" si="133"/>
        <v/>
      </c>
      <c r="AK418" s="49" t="str">
        <f t="shared" si="134"/>
        <v/>
      </c>
      <c r="AM418" s="13" t="str">
        <f>IF($AI418="", "", COUNTIF($AI$10:$AI$1210, "&gt;"&amp;$AI418)+1+COUNTIF($AI$10:$AI418, $AI418)-1)</f>
        <v/>
      </c>
      <c r="AO418" s="13" t="str">
        <f t="shared" si="135"/>
        <v/>
      </c>
      <c r="AQ418" s="42" t="str">
        <f t="shared" si="136"/>
        <v/>
      </c>
    </row>
    <row r="419" spans="1:43" x14ac:dyDescent="0.25">
      <c r="A419" s="56"/>
      <c r="B419" s="157"/>
      <c r="C419" s="87"/>
      <c r="D419" s="86"/>
      <c r="E419" s="158"/>
      <c r="F419" s="159"/>
      <c r="G419" s="160"/>
      <c r="H419" s="161"/>
      <c r="I419" s="56"/>
      <c r="J419" s="13" t="str">
        <f t="shared" si="122"/>
        <v/>
      </c>
      <c r="K419" s="56"/>
      <c r="S419" s="13" t="str">
        <f t="shared" si="123"/>
        <v/>
      </c>
      <c r="U419" s="13" t="str">
        <f t="shared" si="124"/>
        <v/>
      </c>
      <c r="V419" s="13" t="str">
        <f t="shared" si="119"/>
        <v/>
      </c>
      <c r="W419" s="13" t="str">
        <f t="shared" si="120"/>
        <v/>
      </c>
      <c r="X419" s="13" t="str">
        <f t="shared" si="121"/>
        <v/>
      </c>
      <c r="Y419" s="13" t="str">
        <f t="shared" si="125"/>
        <v/>
      </c>
      <c r="Z419" s="13" t="str">
        <f t="shared" si="126"/>
        <v/>
      </c>
      <c r="AA419" s="13" t="str">
        <f t="shared" si="127"/>
        <v/>
      </c>
      <c r="AC419" s="13" t="str">
        <f t="shared" si="128"/>
        <v/>
      </c>
      <c r="AD419" s="13" t="str">
        <f t="shared" si="129"/>
        <v/>
      </c>
      <c r="AE419" s="13" t="str">
        <f t="shared" si="130"/>
        <v/>
      </c>
      <c r="AF419" s="42" t="str">
        <f t="shared" si="137"/>
        <v/>
      </c>
      <c r="AH419" s="46" t="str">
        <f t="shared" si="131"/>
        <v/>
      </c>
      <c r="AI419" s="53" t="str">
        <f t="shared" si="132"/>
        <v/>
      </c>
      <c r="AJ419" s="49" t="str">
        <f t="shared" si="133"/>
        <v/>
      </c>
      <c r="AK419" s="49" t="str">
        <f t="shared" si="134"/>
        <v/>
      </c>
      <c r="AM419" s="13" t="str">
        <f>IF($AI419="", "", COUNTIF($AI$10:$AI$1210, "&gt;"&amp;$AI419)+1+COUNTIF($AI$10:$AI419, $AI419)-1)</f>
        <v/>
      </c>
      <c r="AO419" s="13" t="str">
        <f t="shared" si="135"/>
        <v/>
      </c>
      <c r="AQ419" s="42" t="str">
        <f t="shared" si="136"/>
        <v/>
      </c>
    </row>
    <row r="420" spans="1:43" x14ac:dyDescent="0.25">
      <c r="A420" s="56"/>
      <c r="B420" s="157"/>
      <c r="C420" s="87"/>
      <c r="D420" s="86"/>
      <c r="E420" s="158"/>
      <c r="F420" s="159"/>
      <c r="G420" s="160"/>
      <c r="H420" s="161"/>
      <c r="I420" s="56"/>
      <c r="J420" s="13" t="str">
        <f t="shared" si="122"/>
        <v/>
      </c>
      <c r="K420" s="56"/>
      <c r="S420" s="13" t="str">
        <f t="shared" si="123"/>
        <v/>
      </c>
      <c r="U420" s="13" t="str">
        <f t="shared" si="124"/>
        <v/>
      </c>
      <c r="V420" s="13" t="str">
        <f t="shared" si="119"/>
        <v/>
      </c>
      <c r="W420" s="13" t="str">
        <f t="shared" si="120"/>
        <v/>
      </c>
      <c r="X420" s="13" t="str">
        <f t="shared" si="121"/>
        <v/>
      </c>
      <c r="Y420" s="13" t="str">
        <f t="shared" si="125"/>
        <v/>
      </c>
      <c r="Z420" s="13" t="str">
        <f t="shared" si="126"/>
        <v/>
      </c>
      <c r="AA420" s="13" t="str">
        <f t="shared" si="127"/>
        <v/>
      </c>
      <c r="AC420" s="13" t="str">
        <f t="shared" si="128"/>
        <v/>
      </c>
      <c r="AD420" s="13" t="str">
        <f t="shared" si="129"/>
        <v/>
      </c>
      <c r="AE420" s="13" t="str">
        <f t="shared" si="130"/>
        <v/>
      </c>
      <c r="AF420" s="42" t="str">
        <f t="shared" si="137"/>
        <v/>
      </c>
      <c r="AH420" s="46" t="str">
        <f t="shared" si="131"/>
        <v/>
      </c>
      <c r="AI420" s="53" t="str">
        <f t="shared" si="132"/>
        <v/>
      </c>
      <c r="AJ420" s="49" t="str">
        <f t="shared" si="133"/>
        <v/>
      </c>
      <c r="AK420" s="49" t="str">
        <f t="shared" si="134"/>
        <v/>
      </c>
      <c r="AM420" s="13" t="str">
        <f>IF($AI420="", "", COUNTIF($AI$10:$AI$1210, "&gt;"&amp;$AI420)+1+COUNTIF($AI$10:$AI420, $AI420)-1)</f>
        <v/>
      </c>
      <c r="AO420" s="13" t="str">
        <f t="shared" si="135"/>
        <v/>
      </c>
      <c r="AQ420" s="42" t="str">
        <f t="shared" si="136"/>
        <v/>
      </c>
    </row>
    <row r="421" spans="1:43" x14ac:dyDescent="0.25">
      <c r="A421" s="56"/>
      <c r="B421" s="157"/>
      <c r="C421" s="87"/>
      <c r="D421" s="86"/>
      <c r="E421" s="158"/>
      <c r="F421" s="159"/>
      <c r="G421" s="160"/>
      <c r="H421" s="161"/>
      <c r="I421" s="56"/>
      <c r="J421" s="13" t="str">
        <f t="shared" si="122"/>
        <v/>
      </c>
      <c r="K421" s="56"/>
      <c r="S421" s="13" t="str">
        <f t="shared" si="123"/>
        <v/>
      </c>
      <c r="U421" s="13" t="str">
        <f t="shared" si="124"/>
        <v/>
      </c>
      <c r="V421" s="13" t="str">
        <f t="shared" si="119"/>
        <v/>
      </c>
      <c r="W421" s="13" t="str">
        <f t="shared" si="120"/>
        <v/>
      </c>
      <c r="X421" s="13" t="str">
        <f t="shared" si="121"/>
        <v/>
      </c>
      <c r="Y421" s="13" t="str">
        <f t="shared" si="125"/>
        <v/>
      </c>
      <c r="Z421" s="13" t="str">
        <f t="shared" si="126"/>
        <v/>
      </c>
      <c r="AA421" s="13" t="str">
        <f t="shared" si="127"/>
        <v/>
      </c>
      <c r="AC421" s="13" t="str">
        <f t="shared" si="128"/>
        <v/>
      </c>
      <c r="AD421" s="13" t="str">
        <f t="shared" si="129"/>
        <v/>
      </c>
      <c r="AE421" s="13" t="str">
        <f t="shared" si="130"/>
        <v/>
      </c>
      <c r="AF421" s="42" t="str">
        <f t="shared" si="137"/>
        <v/>
      </c>
      <c r="AH421" s="46" t="str">
        <f t="shared" si="131"/>
        <v/>
      </c>
      <c r="AI421" s="53" t="str">
        <f t="shared" si="132"/>
        <v/>
      </c>
      <c r="AJ421" s="49" t="str">
        <f t="shared" si="133"/>
        <v/>
      </c>
      <c r="AK421" s="49" t="str">
        <f t="shared" si="134"/>
        <v/>
      </c>
      <c r="AM421" s="13" t="str">
        <f>IF($AI421="", "", COUNTIF($AI$10:$AI$1210, "&gt;"&amp;$AI421)+1+COUNTIF($AI$10:$AI421, $AI421)-1)</f>
        <v/>
      </c>
      <c r="AO421" s="13" t="str">
        <f t="shared" si="135"/>
        <v/>
      </c>
      <c r="AQ421" s="42" t="str">
        <f t="shared" si="136"/>
        <v/>
      </c>
    </row>
    <row r="422" spans="1:43" x14ac:dyDescent="0.25">
      <c r="A422" s="56"/>
      <c r="B422" s="157"/>
      <c r="C422" s="87"/>
      <c r="D422" s="86"/>
      <c r="E422" s="158"/>
      <c r="F422" s="159"/>
      <c r="G422" s="160"/>
      <c r="H422" s="161"/>
      <c r="I422" s="56"/>
      <c r="J422" s="13" t="str">
        <f t="shared" si="122"/>
        <v/>
      </c>
      <c r="K422" s="56"/>
      <c r="S422" s="13" t="str">
        <f t="shared" si="123"/>
        <v/>
      </c>
      <c r="U422" s="13" t="str">
        <f t="shared" si="124"/>
        <v/>
      </c>
      <c r="V422" s="13" t="str">
        <f t="shared" si="119"/>
        <v/>
      </c>
      <c r="W422" s="13" t="str">
        <f t="shared" si="120"/>
        <v/>
      </c>
      <c r="X422" s="13" t="str">
        <f t="shared" si="121"/>
        <v/>
      </c>
      <c r="Y422" s="13" t="str">
        <f t="shared" si="125"/>
        <v/>
      </c>
      <c r="Z422" s="13" t="str">
        <f t="shared" si="126"/>
        <v/>
      </c>
      <c r="AA422" s="13" t="str">
        <f t="shared" si="127"/>
        <v/>
      </c>
      <c r="AC422" s="13" t="str">
        <f t="shared" si="128"/>
        <v/>
      </c>
      <c r="AD422" s="13" t="str">
        <f t="shared" si="129"/>
        <v/>
      </c>
      <c r="AE422" s="13" t="str">
        <f t="shared" si="130"/>
        <v/>
      </c>
      <c r="AF422" s="42" t="str">
        <f t="shared" si="137"/>
        <v/>
      </c>
      <c r="AH422" s="46" t="str">
        <f t="shared" si="131"/>
        <v/>
      </c>
      <c r="AI422" s="53" t="str">
        <f t="shared" si="132"/>
        <v/>
      </c>
      <c r="AJ422" s="49" t="str">
        <f t="shared" si="133"/>
        <v/>
      </c>
      <c r="AK422" s="49" t="str">
        <f t="shared" si="134"/>
        <v/>
      </c>
      <c r="AM422" s="13" t="str">
        <f>IF($AI422="", "", COUNTIF($AI$10:$AI$1210, "&gt;"&amp;$AI422)+1+COUNTIF($AI$10:$AI422, $AI422)-1)</f>
        <v/>
      </c>
      <c r="AO422" s="13" t="str">
        <f t="shared" si="135"/>
        <v/>
      </c>
      <c r="AQ422" s="42" t="str">
        <f t="shared" si="136"/>
        <v/>
      </c>
    </row>
    <row r="423" spans="1:43" x14ac:dyDescent="0.25">
      <c r="A423" s="56"/>
      <c r="B423" s="157"/>
      <c r="C423" s="87"/>
      <c r="D423" s="86"/>
      <c r="E423" s="158"/>
      <c r="F423" s="159"/>
      <c r="G423" s="160"/>
      <c r="H423" s="161"/>
      <c r="I423" s="56"/>
      <c r="J423" s="13" t="str">
        <f t="shared" si="122"/>
        <v/>
      </c>
      <c r="K423" s="56"/>
      <c r="S423" s="13" t="str">
        <f t="shared" si="123"/>
        <v/>
      </c>
      <c r="U423" s="13" t="str">
        <f t="shared" si="124"/>
        <v/>
      </c>
      <c r="V423" s="13" t="str">
        <f t="shared" si="119"/>
        <v/>
      </c>
      <c r="W423" s="13" t="str">
        <f t="shared" si="120"/>
        <v/>
      </c>
      <c r="X423" s="13" t="str">
        <f t="shared" si="121"/>
        <v/>
      </c>
      <c r="Y423" s="13" t="str">
        <f t="shared" si="125"/>
        <v/>
      </c>
      <c r="Z423" s="13" t="str">
        <f t="shared" si="126"/>
        <v/>
      </c>
      <c r="AA423" s="13" t="str">
        <f t="shared" si="127"/>
        <v/>
      </c>
      <c r="AC423" s="13" t="str">
        <f t="shared" si="128"/>
        <v/>
      </c>
      <c r="AD423" s="13" t="str">
        <f t="shared" si="129"/>
        <v/>
      </c>
      <c r="AE423" s="13" t="str">
        <f t="shared" si="130"/>
        <v/>
      </c>
      <c r="AF423" s="42" t="str">
        <f t="shared" si="137"/>
        <v/>
      </c>
      <c r="AH423" s="46" t="str">
        <f t="shared" si="131"/>
        <v/>
      </c>
      <c r="AI423" s="53" t="str">
        <f t="shared" si="132"/>
        <v/>
      </c>
      <c r="AJ423" s="49" t="str">
        <f t="shared" si="133"/>
        <v/>
      </c>
      <c r="AK423" s="49" t="str">
        <f t="shared" si="134"/>
        <v/>
      </c>
      <c r="AM423" s="13" t="str">
        <f>IF($AI423="", "", COUNTIF($AI$10:$AI$1210, "&gt;"&amp;$AI423)+1+COUNTIF($AI$10:$AI423, $AI423)-1)</f>
        <v/>
      </c>
      <c r="AO423" s="13" t="str">
        <f t="shared" si="135"/>
        <v/>
      </c>
      <c r="AQ423" s="42" t="str">
        <f t="shared" si="136"/>
        <v/>
      </c>
    </row>
    <row r="424" spans="1:43" x14ac:dyDescent="0.25">
      <c r="A424" s="56"/>
      <c r="B424" s="157"/>
      <c r="C424" s="87"/>
      <c r="D424" s="86"/>
      <c r="E424" s="158"/>
      <c r="F424" s="159"/>
      <c r="G424" s="160"/>
      <c r="H424" s="161"/>
      <c r="I424" s="56"/>
      <c r="J424" s="13" t="str">
        <f t="shared" si="122"/>
        <v/>
      </c>
      <c r="K424" s="56"/>
      <c r="S424" s="13" t="str">
        <f t="shared" si="123"/>
        <v/>
      </c>
      <c r="U424" s="13" t="str">
        <f t="shared" si="124"/>
        <v/>
      </c>
      <c r="V424" s="13" t="str">
        <f t="shared" si="119"/>
        <v/>
      </c>
      <c r="W424" s="13" t="str">
        <f t="shared" si="120"/>
        <v/>
      </c>
      <c r="X424" s="13" t="str">
        <f t="shared" si="121"/>
        <v/>
      </c>
      <c r="Y424" s="13" t="str">
        <f t="shared" si="125"/>
        <v/>
      </c>
      <c r="Z424" s="13" t="str">
        <f t="shared" si="126"/>
        <v/>
      </c>
      <c r="AA424" s="13" t="str">
        <f t="shared" si="127"/>
        <v/>
      </c>
      <c r="AC424" s="13" t="str">
        <f t="shared" si="128"/>
        <v/>
      </c>
      <c r="AD424" s="13" t="str">
        <f t="shared" si="129"/>
        <v/>
      </c>
      <c r="AE424" s="13" t="str">
        <f t="shared" si="130"/>
        <v/>
      </c>
      <c r="AF424" s="42" t="str">
        <f t="shared" si="137"/>
        <v/>
      </c>
      <c r="AH424" s="46" t="str">
        <f t="shared" si="131"/>
        <v/>
      </c>
      <c r="AI424" s="53" t="str">
        <f t="shared" si="132"/>
        <v/>
      </c>
      <c r="AJ424" s="49" t="str">
        <f t="shared" si="133"/>
        <v/>
      </c>
      <c r="AK424" s="49" t="str">
        <f t="shared" si="134"/>
        <v/>
      </c>
      <c r="AM424" s="13" t="str">
        <f>IF($AI424="", "", COUNTIF($AI$10:$AI$1210, "&gt;"&amp;$AI424)+1+COUNTIF($AI$10:$AI424, $AI424)-1)</f>
        <v/>
      </c>
      <c r="AO424" s="13" t="str">
        <f t="shared" si="135"/>
        <v/>
      </c>
      <c r="AQ424" s="42" t="str">
        <f t="shared" si="136"/>
        <v/>
      </c>
    </row>
    <row r="425" spans="1:43" x14ac:dyDescent="0.25">
      <c r="A425" s="56"/>
      <c r="B425" s="157"/>
      <c r="C425" s="87"/>
      <c r="D425" s="86"/>
      <c r="E425" s="158"/>
      <c r="F425" s="159"/>
      <c r="G425" s="160"/>
      <c r="H425" s="161"/>
      <c r="I425" s="56"/>
      <c r="J425" s="13" t="str">
        <f t="shared" si="122"/>
        <v/>
      </c>
      <c r="K425" s="56"/>
      <c r="S425" s="13" t="str">
        <f t="shared" si="123"/>
        <v/>
      </c>
      <c r="U425" s="13" t="str">
        <f t="shared" si="124"/>
        <v/>
      </c>
      <c r="V425" s="13" t="str">
        <f t="shared" si="119"/>
        <v/>
      </c>
      <c r="W425" s="13" t="str">
        <f t="shared" si="120"/>
        <v/>
      </c>
      <c r="X425" s="13" t="str">
        <f t="shared" si="121"/>
        <v/>
      </c>
      <c r="Y425" s="13" t="str">
        <f t="shared" si="125"/>
        <v/>
      </c>
      <c r="Z425" s="13" t="str">
        <f t="shared" si="126"/>
        <v/>
      </c>
      <c r="AA425" s="13" t="str">
        <f t="shared" si="127"/>
        <v/>
      </c>
      <c r="AC425" s="13" t="str">
        <f t="shared" si="128"/>
        <v/>
      </c>
      <c r="AD425" s="13" t="str">
        <f t="shared" si="129"/>
        <v/>
      </c>
      <c r="AE425" s="13" t="str">
        <f t="shared" si="130"/>
        <v/>
      </c>
      <c r="AF425" s="42" t="str">
        <f t="shared" si="137"/>
        <v/>
      </c>
      <c r="AH425" s="46" t="str">
        <f t="shared" si="131"/>
        <v/>
      </c>
      <c r="AI425" s="53" t="str">
        <f t="shared" si="132"/>
        <v/>
      </c>
      <c r="AJ425" s="49" t="str">
        <f t="shared" si="133"/>
        <v/>
      </c>
      <c r="AK425" s="49" t="str">
        <f t="shared" si="134"/>
        <v/>
      </c>
      <c r="AM425" s="13" t="str">
        <f>IF($AI425="", "", COUNTIF($AI$10:$AI$1210, "&gt;"&amp;$AI425)+1+COUNTIF($AI$10:$AI425, $AI425)-1)</f>
        <v/>
      </c>
      <c r="AO425" s="13" t="str">
        <f t="shared" si="135"/>
        <v/>
      </c>
      <c r="AQ425" s="42" t="str">
        <f t="shared" si="136"/>
        <v/>
      </c>
    </row>
    <row r="426" spans="1:43" x14ac:dyDescent="0.25">
      <c r="A426" s="56"/>
      <c r="B426" s="157"/>
      <c r="C426" s="87"/>
      <c r="D426" s="86"/>
      <c r="E426" s="158"/>
      <c r="F426" s="159"/>
      <c r="G426" s="160"/>
      <c r="H426" s="161"/>
      <c r="I426" s="56"/>
      <c r="J426" s="13" t="str">
        <f t="shared" si="122"/>
        <v/>
      </c>
      <c r="K426" s="56"/>
      <c r="S426" s="13" t="str">
        <f t="shared" si="123"/>
        <v/>
      </c>
      <c r="U426" s="13" t="str">
        <f t="shared" si="124"/>
        <v/>
      </c>
      <c r="V426" s="13" t="str">
        <f t="shared" si="119"/>
        <v/>
      </c>
      <c r="W426" s="13" t="str">
        <f t="shared" si="120"/>
        <v/>
      </c>
      <c r="X426" s="13" t="str">
        <f t="shared" si="121"/>
        <v/>
      </c>
      <c r="Y426" s="13" t="str">
        <f t="shared" si="125"/>
        <v/>
      </c>
      <c r="Z426" s="13" t="str">
        <f t="shared" si="126"/>
        <v/>
      </c>
      <c r="AA426" s="13" t="str">
        <f t="shared" si="127"/>
        <v/>
      </c>
      <c r="AC426" s="13" t="str">
        <f t="shared" si="128"/>
        <v/>
      </c>
      <c r="AD426" s="13" t="str">
        <f t="shared" si="129"/>
        <v/>
      </c>
      <c r="AE426" s="13" t="str">
        <f t="shared" si="130"/>
        <v/>
      </c>
      <c r="AF426" s="42" t="str">
        <f t="shared" si="137"/>
        <v/>
      </c>
      <c r="AH426" s="46" t="str">
        <f t="shared" si="131"/>
        <v/>
      </c>
      <c r="AI426" s="53" t="str">
        <f t="shared" si="132"/>
        <v/>
      </c>
      <c r="AJ426" s="49" t="str">
        <f t="shared" si="133"/>
        <v/>
      </c>
      <c r="AK426" s="49" t="str">
        <f t="shared" si="134"/>
        <v/>
      </c>
      <c r="AM426" s="13" t="str">
        <f>IF($AI426="", "", COUNTIF($AI$10:$AI$1210, "&gt;"&amp;$AI426)+1+COUNTIF($AI$10:$AI426, $AI426)-1)</f>
        <v/>
      </c>
      <c r="AO426" s="13" t="str">
        <f t="shared" si="135"/>
        <v/>
      </c>
      <c r="AQ426" s="42" t="str">
        <f t="shared" si="136"/>
        <v/>
      </c>
    </row>
    <row r="427" spans="1:43" x14ac:dyDescent="0.25">
      <c r="A427" s="56"/>
      <c r="B427" s="157"/>
      <c r="C427" s="87"/>
      <c r="D427" s="86"/>
      <c r="E427" s="158"/>
      <c r="F427" s="159"/>
      <c r="G427" s="160"/>
      <c r="H427" s="161"/>
      <c r="I427" s="56"/>
      <c r="J427" s="13" t="str">
        <f t="shared" si="122"/>
        <v/>
      </c>
      <c r="K427" s="56"/>
      <c r="S427" s="13" t="str">
        <f t="shared" si="123"/>
        <v/>
      </c>
      <c r="U427" s="13" t="str">
        <f t="shared" si="124"/>
        <v/>
      </c>
      <c r="V427" s="13" t="str">
        <f t="shared" si="119"/>
        <v/>
      </c>
      <c r="W427" s="13" t="str">
        <f t="shared" si="120"/>
        <v/>
      </c>
      <c r="X427" s="13" t="str">
        <f t="shared" si="121"/>
        <v/>
      </c>
      <c r="Y427" s="13" t="str">
        <f t="shared" si="125"/>
        <v/>
      </c>
      <c r="Z427" s="13" t="str">
        <f t="shared" si="126"/>
        <v/>
      </c>
      <c r="AA427" s="13" t="str">
        <f t="shared" si="127"/>
        <v/>
      </c>
      <c r="AC427" s="13" t="str">
        <f t="shared" si="128"/>
        <v/>
      </c>
      <c r="AD427" s="13" t="str">
        <f t="shared" si="129"/>
        <v/>
      </c>
      <c r="AE427" s="13" t="str">
        <f t="shared" si="130"/>
        <v/>
      </c>
      <c r="AF427" s="42" t="str">
        <f t="shared" si="137"/>
        <v/>
      </c>
      <c r="AH427" s="46" t="str">
        <f t="shared" si="131"/>
        <v/>
      </c>
      <c r="AI427" s="53" t="str">
        <f t="shared" si="132"/>
        <v/>
      </c>
      <c r="AJ427" s="49" t="str">
        <f t="shared" si="133"/>
        <v/>
      </c>
      <c r="AK427" s="49" t="str">
        <f t="shared" si="134"/>
        <v/>
      </c>
      <c r="AM427" s="13" t="str">
        <f>IF($AI427="", "", COUNTIF($AI$10:$AI$1210, "&gt;"&amp;$AI427)+1+COUNTIF($AI$10:$AI427, $AI427)-1)</f>
        <v/>
      </c>
      <c r="AO427" s="13" t="str">
        <f t="shared" si="135"/>
        <v/>
      </c>
      <c r="AQ427" s="42" t="str">
        <f t="shared" si="136"/>
        <v/>
      </c>
    </row>
    <row r="428" spans="1:43" x14ac:dyDescent="0.25">
      <c r="A428" s="56"/>
      <c r="B428" s="157"/>
      <c r="C428" s="87"/>
      <c r="D428" s="86"/>
      <c r="E428" s="158"/>
      <c r="F428" s="159"/>
      <c r="G428" s="160"/>
      <c r="H428" s="161"/>
      <c r="I428" s="56"/>
      <c r="J428" s="13" t="str">
        <f t="shared" si="122"/>
        <v/>
      </c>
      <c r="K428" s="56"/>
      <c r="S428" s="13" t="str">
        <f t="shared" si="123"/>
        <v/>
      </c>
      <c r="U428" s="13" t="str">
        <f t="shared" si="124"/>
        <v/>
      </c>
      <c r="V428" s="13" t="str">
        <f t="shared" si="119"/>
        <v/>
      </c>
      <c r="W428" s="13" t="str">
        <f t="shared" si="120"/>
        <v/>
      </c>
      <c r="X428" s="13" t="str">
        <f t="shared" si="121"/>
        <v/>
      </c>
      <c r="Y428" s="13" t="str">
        <f t="shared" si="125"/>
        <v/>
      </c>
      <c r="Z428" s="13" t="str">
        <f t="shared" si="126"/>
        <v/>
      </c>
      <c r="AA428" s="13" t="str">
        <f t="shared" si="127"/>
        <v/>
      </c>
      <c r="AC428" s="13" t="str">
        <f t="shared" si="128"/>
        <v/>
      </c>
      <c r="AD428" s="13" t="str">
        <f t="shared" si="129"/>
        <v/>
      </c>
      <c r="AE428" s="13" t="str">
        <f t="shared" si="130"/>
        <v/>
      </c>
      <c r="AF428" s="42" t="str">
        <f t="shared" si="137"/>
        <v/>
      </c>
      <c r="AH428" s="46" t="str">
        <f t="shared" si="131"/>
        <v/>
      </c>
      <c r="AI428" s="53" t="str">
        <f t="shared" si="132"/>
        <v/>
      </c>
      <c r="AJ428" s="49" t="str">
        <f t="shared" si="133"/>
        <v/>
      </c>
      <c r="AK428" s="49" t="str">
        <f t="shared" si="134"/>
        <v/>
      </c>
      <c r="AM428" s="13" t="str">
        <f>IF($AI428="", "", COUNTIF($AI$10:$AI$1210, "&gt;"&amp;$AI428)+1+COUNTIF($AI$10:$AI428, $AI428)-1)</f>
        <v/>
      </c>
      <c r="AO428" s="13" t="str">
        <f t="shared" si="135"/>
        <v/>
      </c>
      <c r="AQ428" s="42" t="str">
        <f t="shared" si="136"/>
        <v/>
      </c>
    </row>
    <row r="429" spans="1:43" x14ac:dyDescent="0.25">
      <c r="A429" s="56"/>
      <c r="B429" s="157"/>
      <c r="C429" s="87"/>
      <c r="D429" s="86"/>
      <c r="E429" s="158"/>
      <c r="F429" s="159"/>
      <c r="G429" s="160"/>
      <c r="H429" s="161"/>
      <c r="I429" s="56"/>
      <c r="J429" s="13" t="str">
        <f t="shared" si="122"/>
        <v/>
      </c>
      <c r="K429" s="56"/>
      <c r="S429" s="13" t="str">
        <f t="shared" si="123"/>
        <v/>
      </c>
      <c r="U429" s="13" t="str">
        <f t="shared" si="124"/>
        <v/>
      </c>
      <c r="V429" s="13" t="str">
        <f t="shared" si="119"/>
        <v/>
      </c>
      <c r="W429" s="13" t="str">
        <f t="shared" si="120"/>
        <v/>
      </c>
      <c r="X429" s="13" t="str">
        <f t="shared" si="121"/>
        <v/>
      </c>
      <c r="Y429" s="13" t="str">
        <f t="shared" si="125"/>
        <v/>
      </c>
      <c r="Z429" s="13" t="str">
        <f t="shared" si="126"/>
        <v/>
      </c>
      <c r="AA429" s="13" t="str">
        <f t="shared" si="127"/>
        <v/>
      </c>
      <c r="AC429" s="13" t="str">
        <f t="shared" si="128"/>
        <v/>
      </c>
      <c r="AD429" s="13" t="str">
        <f t="shared" si="129"/>
        <v/>
      </c>
      <c r="AE429" s="13" t="str">
        <f t="shared" si="130"/>
        <v/>
      </c>
      <c r="AF429" s="42" t="str">
        <f t="shared" si="137"/>
        <v/>
      </c>
      <c r="AH429" s="46" t="str">
        <f t="shared" si="131"/>
        <v/>
      </c>
      <c r="AI429" s="53" t="str">
        <f t="shared" si="132"/>
        <v/>
      </c>
      <c r="AJ429" s="49" t="str">
        <f t="shared" si="133"/>
        <v/>
      </c>
      <c r="AK429" s="49" t="str">
        <f t="shared" si="134"/>
        <v/>
      </c>
      <c r="AM429" s="13" t="str">
        <f>IF($AI429="", "", COUNTIF($AI$10:$AI$1210, "&gt;"&amp;$AI429)+1+COUNTIF($AI$10:$AI429, $AI429)-1)</f>
        <v/>
      </c>
      <c r="AO429" s="13" t="str">
        <f t="shared" si="135"/>
        <v/>
      </c>
      <c r="AQ429" s="42" t="str">
        <f t="shared" si="136"/>
        <v/>
      </c>
    </row>
    <row r="430" spans="1:43" x14ac:dyDescent="0.25">
      <c r="A430" s="56"/>
      <c r="B430" s="157"/>
      <c r="C430" s="87"/>
      <c r="D430" s="86"/>
      <c r="E430" s="158"/>
      <c r="F430" s="159"/>
      <c r="G430" s="160"/>
      <c r="H430" s="161"/>
      <c r="I430" s="56"/>
      <c r="J430" s="13" t="str">
        <f t="shared" si="122"/>
        <v/>
      </c>
      <c r="K430" s="56"/>
      <c r="S430" s="13" t="str">
        <f t="shared" si="123"/>
        <v/>
      </c>
      <c r="U430" s="13" t="str">
        <f t="shared" si="124"/>
        <v/>
      </c>
      <c r="V430" s="13" t="str">
        <f t="shared" si="119"/>
        <v/>
      </c>
      <c r="W430" s="13" t="str">
        <f t="shared" si="120"/>
        <v/>
      </c>
      <c r="X430" s="13" t="str">
        <f t="shared" si="121"/>
        <v/>
      </c>
      <c r="Y430" s="13" t="str">
        <f t="shared" si="125"/>
        <v/>
      </c>
      <c r="Z430" s="13" t="str">
        <f t="shared" si="126"/>
        <v/>
      </c>
      <c r="AA430" s="13" t="str">
        <f t="shared" si="127"/>
        <v/>
      </c>
      <c r="AC430" s="13" t="str">
        <f t="shared" si="128"/>
        <v/>
      </c>
      <c r="AD430" s="13" t="str">
        <f t="shared" si="129"/>
        <v/>
      </c>
      <c r="AE430" s="13" t="str">
        <f t="shared" si="130"/>
        <v/>
      </c>
      <c r="AF430" s="42" t="str">
        <f t="shared" si="137"/>
        <v/>
      </c>
      <c r="AH430" s="46" t="str">
        <f t="shared" si="131"/>
        <v/>
      </c>
      <c r="AI430" s="53" t="str">
        <f t="shared" si="132"/>
        <v/>
      </c>
      <c r="AJ430" s="49" t="str">
        <f t="shared" si="133"/>
        <v/>
      </c>
      <c r="AK430" s="49" t="str">
        <f t="shared" si="134"/>
        <v/>
      </c>
      <c r="AM430" s="13" t="str">
        <f>IF($AI430="", "", COUNTIF($AI$10:$AI$1210, "&gt;"&amp;$AI430)+1+COUNTIF($AI$10:$AI430, $AI430)-1)</f>
        <v/>
      </c>
      <c r="AO430" s="13" t="str">
        <f t="shared" si="135"/>
        <v/>
      </c>
      <c r="AQ430" s="42" t="str">
        <f t="shared" si="136"/>
        <v/>
      </c>
    </row>
    <row r="431" spans="1:43" x14ac:dyDescent="0.25">
      <c r="A431" s="56"/>
      <c r="B431" s="157"/>
      <c r="C431" s="87"/>
      <c r="D431" s="86"/>
      <c r="E431" s="158"/>
      <c r="F431" s="159"/>
      <c r="G431" s="160"/>
      <c r="H431" s="161"/>
      <c r="I431" s="56"/>
      <c r="J431" s="13" t="str">
        <f t="shared" si="122"/>
        <v/>
      </c>
      <c r="K431" s="56"/>
      <c r="S431" s="13" t="str">
        <f t="shared" si="123"/>
        <v/>
      </c>
      <c r="U431" s="13" t="str">
        <f t="shared" si="124"/>
        <v/>
      </c>
      <c r="V431" s="13" t="str">
        <f t="shared" si="119"/>
        <v/>
      </c>
      <c r="W431" s="13" t="str">
        <f t="shared" si="120"/>
        <v/>
      </c>
      <c r="X431" s="13" t="str">
        <f t="shared" si="121"/>
        <v/>
      </c>
      <c r="Y431" s="13" t="str">
        <f t="shared" si="125"/>
        <v/>
      </c>
      <c r="Z431" s="13" t="str">
        <f t="shared" si="126"/>
        <v/>
      </c>
      <c r="AA431" s="13" t="str">
        <f t="shared" si="127"/>
        <v/>
      </c>
      <c r="AC431" s="13" t="str">
        <f t="shared" si="128"/>
        <v/>
      </c>
      <c r="AD431" s="13" t="str">
        <f t="shared" si="129"/>
        <v/>
      </c>
      <c r="AE431" s="13" t="str">
        <f t="shared" si="130"/>
        <v/>
      </c>
      <c r="AF431" s="42" t="str">
        <f t="shared" si="137"/>
        <v/>
      </c>
      <c r="AH431" s="46" t="str">
        <f t="shared" si="131"/>
        <v/>
      </c>
      <c r="AI431" s="53" t="str">
        <f t="shared" si="132"/>
        <v/>
      </c>
      <c r="AJ431" s="49" t="str">
        <f t="shared" si="133"/>
        <v/>
      </c>
      <c r="AK431" s="49" t="str">
        <f t="shared" si="134"/>
        <v/>
      </c>
      <c r="AM431" s="13" t="str">
        <f>IF($AI431="", "", COUNTIF($AI$10:$AI$1210, "&gt;"&amp;$AI431)+1+COUNTIF($AI$10:$AI431, $AI431)-1)</f>
        <v/>
      </c>
      <c r="AO431" s="13" t="str">
        <f t="shared" si="135"/>
        <v/>
      </c>
      <c r="AQ431" s="42" t="str">
        <f t="shared" si="136"/>
        <v/>
      </c>
    </row>
    <row r="432" spans="1:43" x14ac:dyDescent="0.25">
      <c r="A432" s="56"/>
      <c r="B432" s="157"/>
      <c r="C432" s="87"/>
      <c r="D432" s="86"/>
      <c r="E432" s="158"/>
      <c r="F432" s="159"/>
      <c r="G432" s="160"/>
      <c r="H432" s="161"/>
      <c r="I432" s="56"/>
      <c r="J432" s="13" t="str">
        <f t="shared" si="122"/>
        <v/>
      </c>
      <c r="K432" s="56"/>
      <c r="S432" s="13" t="str">
        <f t="shared" si="123"/>
        <v/>
      </c>
      <c r="U432" s="13" t="str">
        <f t="shared" si="124"/>
        <v/>
      </c>
      <c r="V432" s="13" t="str">
        <f t="shared" si="119"/>
        <v/>
      </c>
      <c r="W432" s="13" t="str">
        <f t="shared" si="120"/>
        <v/>
      </c>
      <c r="X432" s="13" t="str">
        <f t="shared" si="121"/>
        <v/>
      </c>
      <c r="Y432" s="13" t="str">
        <f t="shared" si="125"/>
        <v/>
      </c>
      <c r="Z432" s="13" t="str">
        <f t="shared" si="126"/>
        <v/>
      </c>
      <c r="AA432" s="13" t="str">
        <f t="shared" si="127"/>
        <v/>
      </c>
      <c r="AC432" s="13" t="str">
        <f t="shared" si="128"/>
        <v/>
      </c>
      <c r="AD432" s="13" t="str">
        <f t="shared" si="129"/>
        <v/>
      </c>
      <c r="AE432" s="13" t="str">
        <f t="shared" si="130"/>
        <v/>
      </c>
      <c r="AF432" s="42" t="str">
        <f t="shared" si="137"/>
        <v/>
      </c>
      <c r="AH432" s="46" t="str">
        <f t="shared" si="131"/>
        <v/>
      </c>
      <c r="AI432" s="53" t="str">
        <f t="shared" si="132"/>
        <v/>
      </c>
      <c r="AJ432" s="49" t="str">
        <f t="shared" si="133"/>
        <v/>
      </c>
      <c r="AK432" s="49" t="str">
        <f t="shared" si="134"/>
        <v/>
      </c>
      <c r="AM432" s="13" t="str">
        <f>IF($AI432="", "", COUNTIF($AI$10:$AI$1210, "&gt;"&amp;$AI432)+1+COUNTIF($AI$10:$AI432, $AI432)-1)</f>
        <v/>
      </c>
      <c r="AO432" s="13" t="str">
        <f t="shared" si="135"/>
        <v/>
      </c>
      <c r="AQ432" s="42" t="str">
        <f t="shared" si="136"/>
        <v/>
      </c>
    </row>
    <row r="433" spans="1:43" x14ac:dyDescent="0.25">
      <c r="A433" s="56"/>
      <c r="B433" s="157"/>
      <c r="C433" s="87"/>
      <c r="D433" s="86"/>
      <c r="E433" s="158"/>
      <c r="F433" s="159"/>
      <c r="G433" s="160"/>
      <c r="H433" s="161"/>
      <c r="I433" s="56"/>
      <c r="J433" s="13" t="str">
        <f t="shared" si="122"/>
        <v/>
      </c>
      <c r="K433" s="56"/>
      <c r="S433" s="13" t="str">
        <f t="shared" si="123"/>
        <v/>
      </c>
      <c r="U433" s="13" t="str">
        <f t="shared" si="124"/>
        <v/>
      </c>
      <c r="V433" s="13" t="str">
        <f t="shared" si="119"/>
        <v/>
      </c>
      <c r="W433" s="13" t="str">
        <f t="shared" si="120"/>
        <v/>
      </c>
      <c r="X433" s="13" t="str">
        <f t="shared" si="121"/>
        <v/>
      </c>
      <c r="Y433" s="13" t="str">
        <f t="shared" si="125"/>
        <v/>
      </c>
      <c r="Z433" s="13" t="str">
        <f t="shared" si="126"/>
        <v/>
      </c>
      <c r="AA433" s="13" t="str">
        <f t="shared" si="127"/>
        <v/>
      </c>
      <c r="AC433" s="13" t="str">
        <f t="shared" si="128"/>
        <v/>
      </c>
      <c r="AD433" s="13" t="str">
        <f t="shared" si="129"/>
        <v/>
      </c>
      <c r="AE433" s="13" t="str">
        <f t="shared" si="130"/>
        <v/>
      </c>
      <c r="AF433" s="42" t="str">
        <f t="shared" si="137"/>
        <v/>
      </c>
      <c r="AH433" s="46" t="str">
        <f t="shared" si="131"/>
        <v/>
      </c>
      <c r="AI433" s="53" t="str">
        <f t="shared" si="132"/>
        <v/>
      </c>
      <c r="AJ433" s="49" t="str">
        <f t="shared" si="133"/>
        <v/>
      </c>
      <c r="AK433" s="49" t="str">
        <f t="shared" si="134"/>
        <v/>
      </c>
      <c r="AM433" s="13" t="str">
        <f>IF($AI433="", "", COUNTIF($AI$10:$AI$1210, "&gt;"&amp;$AI433)+1+COUNTIF($AI$10:$AI433, $AI433)-1)</f>
        <v/>
      </c>
      <c r="AO433" s="13" t="str">
        <f t="shared" si="135"/>
        <v/>
      </c>
      <c r="AQ433" s="42" t="str">
        <f t="shared" si="136"/>
        <v/>
      </c>
    </row>
    <row r="434" spans="1:43" x14ac:dyDescent="0.25">
      <c r="A434" s="56"/>
      <c r="B434" s="157"/>
      <c r="C434" s="87"/>
      <c r="D434" s="86"/>
      <c r="E434" s="158"/>
      <c r="F434" s="159"/>
      <c r="G434" s="160"/>
      <c r="H434" s="161"/>
      <c r="I434" s="56"/>
      <c r="J434" s="13" t="str">
        <f t="shared" si="122"/>
        <v/>
      </c>
      <c r="K434" s="56"/>
      <c r="S434" s="13" t="str">
        <f t="shared" si="123"/>
        <v/>
      </c>
      <c r="U434" s="13" t="str">
        <f t="shared" si="124"/>
        <v/>
      </c>
      <c r="V434" s="13" t="str">
        <f t="shared" si="119"/>
        <v/>
      </c>
      <c r="W434" s="13" t="str">
        <f t="shared" si="120"/>
        <v/>
      </c>
      <c r="X434" s="13" t="str">
        <f t="shared" si="121"/>
        <v/>
      </c>
      <c r="Y434" s="13" t="str">
        <f t="shared" si="125"/>
        <v/>
      </c>
      <c r="Z434" s="13" t="str">
        <f t="shared" si="126"/>
        <v/>
      </c>
      <c r="AA434" s="13" t="str">
        <f t="shared" si="127"/>
        <v/>
      </c>
      <c r="AC434" s="13" t="str">
        <f t="shared" si="128"/>
        <v/>
      </c>
      <c r="AD434" s="13" t="str">
        <f t="shared" si="129"/>
        <v/>
      </c>
      <c r="AE434" s="13" t="str">
        <f t="shared" si="130"/>
        <v/>
      </c>
      <c r="AF434" s="42" t="str">
        <f t="shared" si="137"/>
        <v/>
      </c>
      <c r="AH434" s="46" t="str">
        <f t="shared" si="131"/>
        <v/>
      </c>
      <c r="AI434" s="53" t="str">
        <f t="shared" si="132"/>
        <v/>
      </c>
      <c r="AJ434" s="49" t="str">
        <f t="shared" si="133"/>
        <v/>
      </c>
      <c r="AK434" s="49" t="str">
        <f t="shared" si="134"/>
        <v/>
      </c>
      <c r="AM434" s="13" t="str">
        <f>IF($AI434="", "", COUNTIF($AI$10:$AI$1210, "&gt;"&amp;$AI434)+1+COUNTIF($AI$10:$AI434, $AI434)-1)</f>
        <v/>
      </c>
      <c r="AO434" s="13" t="str">
        <f t="shared" si="135"/>
        <v/>
      </c>
      <c r="AQ434" s="42" t="str">
        <f t="shared" si="136"/>
        <v/>
      </c>
    </row>
    <row r="435" spans="1:43" x14ac:dyDescent="0.25">
      <c r="A435" s="56"/>
      <c r="B435" s="157"/>
      <c r="C435" s="87"/>
      <c r="D435" s="86"/>
      <c r="E435" s="158"/>
      <c r="F435" s="159"/>
      <c r="G435" s="160"/>
      <c r="H435" s="161"/>
      <c r="I435" s="56"/>
      <c r="J435" s="13" t="str">
        <f t="shared" si="122"/>
        <v/>
      </c>
      <c r="K435" s="56"/>
      <c r="S435" s="13" t="str">
        <f t="shared" si="123"/>
        <v/>
      </c>
      <c r="U435" s="13" t="str">
        <f t="shared" si="124"/>
        <v/>
      </c>
      <c r="V435" s="13" t="str">
        <f t="shared" si="119"/>
        <v/>
      </c>
      <c r="W435" s="13" t="str">
        <f t="shared" si="120"/>
        <v/>
      </c>
      <c r="X435" s="13" t="str">
        <f t="shared" si="121"/>
        <v/>
      </c>
      <c r="Y435" s="13" t="str">
        <f t="shared" si="125"/>
        <v/>
      </c>
      <c r="Z435" s="13" t="str">
        <f t="shared" si="126"/>
        <v/>
      </c>
      <c r="AA435" s="13" t="str">
        <f t="shared" si="127"/>
        <v/>
      </c>
      <c r="AC435" s="13" t="str">
        <f t="shared" si="128"/>
        <v/>
      </c>
      <c r="AD435" s="13" t="str">
        <f t="shared" si="129"/>
        <v/>
      </c>
      <c r="AE435" s="13" t="str">
        <f t="shared" si="130"/>
        <v/>
      </c>
      <c r="AF435" s="42" t="str">
        <f t="shared" si="137"/>
        <v/>
      </c>
      <c r="AH435" s="46" t="str">
        <f t="shared" si="131"/>
        <v/>
      </c>
      <c r="AI435" s="53" t="str">
        <f t="shared" si="132"/>
        <v/>
      </c>
      <c r="AJ435" s="49" t="str">
        <f t="shared" si="133"/>
        <v/>
      </c>
      <c r="AK435" s="49" t="str">
        <f t="shared" si="134"/>
        <v/>
      </c>
      <c r="AM435" s="13" t="str">
        <f>IF($AI435="", "", COUNTIF($AI$10:$AI$1210, "&gt;"&amp;$AI435)+1+COUNTIF($AI$10:$AI435, $AI435)-1)</f>
        <v/>
      </c>
      <c r="AO435" s="13" t="str">
        <f t="shared" si="135"/>
        <v/>
      </c>
      <c r="AQ435" s="42" t="str">
        <f t="shared" si="136"/>
        <v/>
      </c>
    </row>
    <row r="436" spans="1:43" x14ac:dyDescent="0.25">
      <c r="A436" s="56"/>
      <c r="B436" s="157"/>
      <c r="C436" s="87"/>
      <c r="D436" s="86"/>
      <c r="E436" s="158"/>
      <c r="F436" s="159"/>
      <c r="G436" s="160"/>
      <c r="H436" s="161"/>
      <c r="I436" s="56"/>
      <c r="J436" s="13" t="str">
        <f t="shared" si="122"/>
        <v/>
      </c>
      <c r="K436" s="56"/>
      <c r="S436" s="13" t="str">
        <f t="shared" si="123"/>
        <v/>
      </c>
      <c r="U436" s="13" t="str">
        <f t="shared" si="124"/>
        <v/>
      </c>
      <c r="V436" s="13" t="str">
        <f t="shared" si="119"/>
        <v/>
      </c>
      <c r="W436" s="13" t="str">
        <f t="shared" si="120"/>
        <v/>
      </c>
      <c r="X436" s="13" t="str">
        <f t="shared" si="121"/>
        <v/>
      </c>
      <c r="Y436" s="13" t="str">
        <f t="shared" si="125"/>
        <v/>
      </c>
      <c r="Z436" s="13" t="str">
        <f t="shared" si="126"/>
        <v/>
      </c>
      <c r="AA436" s="13" t="str">
        <f t="shared" si="127"/>
        <v/>
      </c>
      <c r="AC436" s="13" t="str">
        <f t="shared" si="128"/>
        <v/>
      </c>
      <c r="AD436" s="13" t="str">
        <f t="shared" si="129"/>
        <v/>
      </c>
      <c r="AE436" s="13" t="str">
        <f t="shared" si="130"/>
        <v/>
      </c>
      <c r="AF436" s="42" t="str">
        <f t="shared" si="137"/>
        <v/>
      </c>
      <c r="AH436" s="46" t="str">
        <f t="shared" si="131"/>
        <v/>
      </c>
      <c r="AI436" s="53" t="str">
        <f t="shared" si="132"/>
        <v/>
      </c>
      <c r="AJ436" s="49" t="str">
        <f t="shared" si="133"/>
        <v/>
      </c>
      <c r="AK436" s="49" t="str">
        <f t="shared" si="134"/>
        <v/>
      </c>
      <c r="AM436" s="13" t="str">
        <f>IF($AI436="", "", COUNTIF($AI$10:$AI$1210, "&gt;"&amp;$AI436)+1+COUNTIF($AI$10:$AI436, $AI436)-1)</f>
        <v/>
      </c>
      <c r="AO436" s="13" t="str">
        <f t="shared" si="135"/>
        <v/>
      </c>
      <c r="AQ436" s="42" t="str">
        <f t="shared" si="136"/>
        <v/>
      </c>
    </row>
    <row r="437" spans="1:43" x14ac:dyDescent="0.25">
      <c r="A437" s="56"/>
      <c r="B437" s="157"/>
      <c r="C437" s="87"/>
      <c r="D437" s="86"/>
      <c r="E437" s="158"/>
      <c r="F437" s="159"/>
      <c r="G437" s="160"/>
      <c r="H437" s="161"/>
      <c r="I437" s="56"/>
      <c r="J437" s="13" t="str">
        <f t="shared" si="122"/>
        <v/>
      </c>
      <c r="K437" s="56"/>
      <c r="S437" s="13" t="str">
        <f t="shared" si="123"/>
        <v/>
      </c>
      <c r="U437" s="13" t="str">
        <f t="shared" si="124"/>
        <v/>
      </c>
      <c r="V437" s="13" t="str">
        <f t="shared" si="119"/>
        <v/>
      </c>
      <c r="W437" s="13" t="str">
        <f t="shared" si="120"/>
        <v/>
      </c>
      <c r="X437" s="13" t="str">
        <f t="shared" si="121"/>
        <v/>
      </c>
      <c r="Y437" s="13" t="str">
        <f t="shared" si="125"/>
        <v/>
      </c>
      <c r="Z437" s="13" t="str">
        <f t="shared" si="126"/>
        <v/>
      </c>
      <c r="AA437" s="13" t="str">
        <f t="shared" si="127"/>
        <v/>
      </c>
      <c r="AC437" s="13" t="str">
        <f t="shared" si="128"/>
        <v/>
      </c>
      <c r="AD437" s="13" t="str">
        <f t="shared" si="129"/>
        <v/>
      </c>
      <c r="AE437" s="13" t="str">
        <f t="shared" si="130"/>
        <v/>
      </c>
      <c r="AF437" s="42" t="str">
        <f t="shared" si="137"/>
        <v/>
      </c>
      <c r="AH437" s="46" t="str">
        <f t="shared" si="131"/>
        <v/>
      </c>
      <c r="AI437" s="53" t="str">
        <f t="shared" si="132"/>
        <v/>
      </c>
      <c r="AJ437" s="49" t="str">
        <f t="shared" si="133"/>
        <v/>
      </c>
      <c r="AK437" s="49" t="str">
        <f t="shared" si="134"/>
        <v/>
      </c>
      <c r="AM437" s="13" t="str">
        <f>IF($AI437="", "", COUNTIF($AI$10:$AI$1210, "&gt;"&amp;$AI437)+1+COUNTIF($AI$10:$AI437, $AI437)-1)</f>
        <v/>
      </c>
      <c r="AO437" s="13" t="str">
        <f t="shared" si="135"/>
        <v/>
      </c>
      <c r="AQ437" s="42" t="str">
        <f t="shared" si="136"/>
        <v/>
      </c>
    </row>
    <row r="438" spans="1:43" x14ac:dyDescent="0.25">
      <c r="A438" s="56"/>
      <c r="B438" s="157"/>
      <c r="C438" s="87"/>
      <c r="D438" s="86"/>
      <c r="E438" s="158"/>
      <c r="F438" s="159"/>
      <c r="G438" s="160"/>
      <c r="H438" s="161"/>
      <c r="I438" s="56"/>
      <c r="J438" s="13" t="str">
        <f t="shared" si="122"/>
        <v/>
      </c>
      <c r="K438" s="56"/>
      <c r="S438" s="13" t="str">
        <f t="shared" si="123"/>
        <v/>
      </c>
      <c r="U438" s="13" t="str">
        <f t="shared" si="124"/>
        <v/>
      </c>
      <c r="V438" s="13" t="str">
        <f t="shared" si="119"/>
        <v/>
      </c>
      <c r="W438" s="13" t="str">
        <f t="shared" si="120"/>
        <v/>
      </c>
      <c r="X438" s="13" t="str">
        <f t="shared" si="121"/>
        <v/>
      </c>
      <c r="Y438" s="13" t="str">
        <f t="shared" si="125"/>
        <v/>
      </c>
      <c r="Z438" s="13" t="str">
        <f t="shared" si="126"/>
        <v/>
      </c>
      <c r="AA438" s="13" t="str">
        <f t="shared" si="127"/>
        <v/>
      </c>
      <c r="AC438" s="13" t="str">
        <f t="shared" si="128"/>
        <v/>
      </c>
      <c r="AD438" s="13" t="str">
        <f t="shared" si="129"/>
        <v/>
      </c>
      <c r="AE438" s="13" t="str">
        <f t="shared" si="130"/>
        <v/>
      </c>
      <c r="AF438" s="42" t="str">
        <f t="shared" si="137"/>
        <v/>
      </c>
      <c r="AH438" s="46" t="str">
        <f t="shared" si="131"/>
        <v/>
      </c>
      <c r="AI438" s="53" t="str">
        <f t="shared" si="132"/>
        <v/>
      </c>
      <c r="AJ438" s="49" t="str">
        <f t="shared" si="133"/>
        <v/>
      </c>
      <c r="AK438" s="49" t="str">
        <f t="shared" si="134"/>
        <v/>
      </c>
      <c r="AM438" s="13" t="str">
        <f>IF($AI438="", "", COUNTIF($AI$10:$AI$1210, "&gt;"&amp;$AI438)+1+COUNTIF($AI$10:$AI438, $AI438)-1)</f>
        <v/>
      </c>
      <c r="AO438" s="13" t="str">
        <f t="shared" si="135"/>
        <v/>
      </c>
      <c r="AQ438" s="42" t="str">
        <f t="shared" si="136"/>
        <v/>
      </c>
    </row>
    <row r="439" spans="1:43" x14ac:dyDescent="0.25">
      <c r="A439" s="56"/>
      <c r="B439" s="157"/>
      <c r="C439" s="87"/>
      <c r="D439" s="86"/>
      <c r="E439" s="158"/>
      <c r="F439" s="159"/>
      <c r="G439" s="160"/>
      <c r="H439" s="161"/>
      <c r="I439" s="56"/>
      <c r="J439" s="13" t="str">
        <f t="shared" si="122"/>
        <v/>
      </c>
      <c r="K439" s="56"/>
      <c r="S439" s="13" t="str">
        <f t="shared" si="123"/>
        <v/>
      </c>
      <c r="U439" s="13" t="str">
        <f t="shared" si="124"/>
        <v/>
      </c>
      <c r="V439" s="13" t="str">
        <f t="shared" si="119"/>
        <v/>
      </c>
      <c r="W439" s="13" t="str">
        <f t="shared" si="120"/>
        <v/>
      </c>
      <c r="X439" s="13" t="str">
        <f t="shared" si="121"/>
        <v/>
      </c>
      <c r="Y439" s="13" t="str">
        <f t="shared" si="125"/>
        <v/>
      </c>
      <c r="Z439" s="13" t="str">
        <f t="shared" si="126"/>
        <v/>
      </c>
      <c r="AA439" s="13" t="str">
        <f t="shared" si="127"/>
        <v/>
      </c>
      <c r="AC439" s="13" t="str">
        <f t="shared" si="128"/>
        <v/>
      </c>
      <c r="AD439" s="13" t="str">
        <f t="shared" si="129"/>
        <v/>
      </c>
      <c r="AE439" s="13" t="str">
        <f t="shared" si="130"/>
        <v/>
      </c>
      <c r="AF439" s="42" t="str">
        <f t="shared" si="137"/>
        <v/>
      </c>
      <c r="AH439" s="46" t="str">
        <f t="shared" si="131"/>
        <v/>
      </c>
      <c r="AI439" s="53" t="str">
        <f t="shared" si="132"/>
        <v/>
      </c>
      <c r="AJ439" s="49" t="str">
        <f t="shared" si="133"/>
        <v/>
      </c>
      <c r="AK439" s="49" t="str">
        <f t="shared" si="134"/>
        <v/>
      </c>
      <c r="AM439" s="13" t="str">
        <f>IF($AI439="", "", COUNTIF($AI$10:$AI$1210, "&gt;"&amp;$AI439)+1+COUNTIF($AI$10:$AI439, $AI439)-1)</f>
        <v/>
      </c>
      <c r="AO439" s="13" t="str">
        <f t="shared" si="135"/>
        <v/>
      </c>
      <c r="AQ439" s="42" t="str">
        <f t="shared" si="136"/>
        <v/>
      </c>
    </row>
    <row r="440" spans="1:43" x14ac:dyDescent="0.25">
      <c r="A440" s="56"/>
      <c r="B440" s="157"/>
      <c r="C440" s="87"/>
      <c r="D440" s="86"/>
      <c r="E440" s="158"/>
      <c r="F440" s="159"/>
      <c r="G440" s="160"/>
      <c r="H440" s="161"/>
      <c r="I440" s="56"/>
      <c r="J440" s="13" t="str">
        <f t="shared" si="122"/>
        <v/>
      </c>
      <c r="K440" s="56"/>
      <c r="S440" s="13" t="str">
        <f t="shared" si="123"/>
        <v/>
      </c>
      <c r="U440" s="13" t="str">
        <f t="shared" si="124"/>
        <v/>
      </c>
      <c r="V440" s="13" t="str">
        <f t="shared" si="119"/>
        <v/>
      </c>
      <c r="W440" s="13" t="str">
        <f t="shared" si="120"/>
        <v/>
      </c>
      <c r="X440" s="13" t="str">
        <f t="shared" si="121"/>
        <v/>
      </c>
      <c r="Y440" s="13" t="str">
        <f t="shared" si="125"/>
        <v/>
      </c>
      <c r="Z440" s="13" t="str">
        <f t="shared" si="126"/>
        <v/>
      </c>
      <c r="AA440" s="13" t="str">
        <f t="shared" si="127"/>
        <v/>
      </c>
      <c r="AC440" s="13" t="str">
        <f t="shared" si="128"/>
        <v/>
      </c>
      <c r="AD440" s="13" t="str">
        <f t="shared" si="129"/>
        <v/>
      </c>
      <c r="AE440" s="13" t="str">
        <f t="shared" si="130"/>
        <v/>
      </c>
      <c r="AF440" s="42" t="str">
        <f t="shared" si="137"/>
        <v/>
      </c>
      <c r="AH440" s="46" t="str">
        <f t="shared" si="131"/>
        <v/>
      </c>
      <c r="AI440" s="53" t="str">
        <f t="shared" si="132"/>
        <v/>
      </c>
      <c r="AJ440" s="49" t="str">
        <f t="shared" si="133"/>
        <v/>
      </c>
      <c r="AK440" s="49" t="str">
        <f t="shared" si="134"/>
        <v/>
      </c>
      <c r="AM440" s="13" t="str">
        <f>IF($AI440="", "", COUNTIF($AI$10:$AI$1210, "&gt;"&amp;$AI440)+1+COUNTIF($AI$10:$AI440, $AI440)-1)</f>
        <v/>
      </c>
      <c r="AO440" s="13" t="str">
        <f t="shared" si="135"/>
        <v/>
      </c>
      <c r="AQ440" s="42" t="str">
        <f t="shared" si="136"/>
        <v/>
      </c>
    </row>
    <row r="441" spans="1:43" x14ac:dyDescent="0.25">
      <c r="A441" s="56"/>
      <c r="B441" s="157"/>
      <c r="C441" s="87"/>
      <c r="D441" s="86"/>
      <c r="E441" s="158"/>
      <c r="F441" s="159"/>
      <c r="G441" s="160"/>
      <c r="H441" s="161"/>
      <c r="I441" s="56"/>
      <c r="J441" s="13" t="str">
        <f t="shared" si="122"/>
        <v/>
      </c>
      <c r="K441" s="56"/>
      <c r="S441" s="13" t="str">
        <f t="shared" si="123"/>
        <v/>
      </c>
      <c r="U441" s="13" t="str">
        <f t="shared" si="124"/>
        <v/>
      </c>
      <c r="V441" s="13" t="str">
        <f t="shared" si="119"/>
        <v/>
      </c>
      <c r="W441" s="13" t="str">
        <f t="shared" si="120"/>
        <v/>
      </c>
      <c r="X441" s="13" t="str">
        <f t="shared" si="121"/>
        <v/>
      </c>
      <c r="Y441" s="13" t="str">
        <f t="shared" si="125"/>
        <v/>
      </c>
      <c r="Z441" s="13" t="str">
        <f t="shared" si="126"/>
        <v/>
      </c>
      <c r="AA441" s="13" t="str">
        <f t="shared" si="127"/>
        <v/>
      </c>
      <c r="AC441" s="13" t="str">
        <f t="shared" si="128"/>
        <v/>
      </c>
      <c r="AD441" s="13" t="str">
        <f t="shared" si="129"/>
        <v/>
      </c>
      <c r="AE441" s="13" t="str">
        <f t="shared" si="130"/>
        <v/>
      </c>
      <c r="AF441" s="42" t="str">
        <f t="shared" si="137"/>
        <v/>
      </c>
      <c r="AH441" s="46" t="str">
        <f t="shared" si="131"/>
        <v/>
      </c>
      <c r="AI441" s="53" t="str">
        <f t="shared" si="132"/>
        <v/>
      </c>
      <c r="AJ441" s="49" t="str">
        <f t="shared" si="133"/>
        <v/>
      </c>
      <c r="AK441" s="49" t="str">
        <f t="shared" si="134"/>
        <v/>
      </c>
      <c r="AM441" s="13" t="str">
        <f>IF($AI441="", "", COUNTIF($AI$10:$AI$1210, "&gt;"&amp;$AI441)+1+COUNTIF($AI$10:$AI441, $AI441)-1)</f>
        <v/>
      </c>
      <c r="AO441" s="13" t="str">
        <f t="shared" si="135"/>
        <v/>
      </c>
      <c r="AQ441" s="42" t="str">
        <f t="shared" si="136"/>
        <v/>
      </c>
    </row>
    <row r="442" spans="1:43" x14ac:dyDescent="0.25">
      <c r="A442" s="56"/>
      <c r="B442" s="157"/>
      <c r="C442" s="87"/>
      <c r="D442" s="86"/>
      <c r="E442" s="158"/>
      <c r="F442" s="159"/>
      <c r="G442" s="160"/>
      <c r="H442" s="161"/>
      <c r="I442" s="56"/>
      <c r="J442" s="13" t="str">
        <f t="shared" si="122"/>
        <v/>
      </c>
      <c r="K442" s="56"/>
      <c r="S442" s="13" t="str">
        <f t="shared" si="123"/>
        <v/>
      </c>
      <c r="U442" s="13" t="str">
        <f t="shared" si="124"/>
        <v/>
      </c>
      <c r="V442" s="13" t="str">
        <f t="shared" si="119"/>
        <v/>
      </c>
      <c r="W442" s="13" t="str">
        <f t="shared" si="120"/>
        <v/>
      </c>
      <c r="X442" s="13" t="str">
        <f t="shared" si="121"/>
        <v/>
      </c>
      <c r="Y442" s="13" t="str">
        <f t="shared" si="125"/>
        <v/>
      </c>
      <c r="Z442" s="13" t="str">
        <f t="shared" si="126"/>
        <v/>
      </c>
      <c r="AA442" s="13" t="str">
        <f t="shared" si="127"/>
        <v/>
      </c>
      <c r="AC442" s="13" t="str">
        <f t="shared" si="128"/>
        <v/>
      </c>
      <c r="AD442" s="13" t="str">
        <f t="shared" si="129"/>
        <v/>
      </c>
      <c r="AE442" s="13" t="str">
        <f t="shared" si="130"/>
        <v/>
      </c>
      <c r="AF442" s="42" t="str">
        <f t="shared" si="137"/>
        <v/>
      </c>
      <c r="AH442" s="46" t="str">
        <f t="shared" si="131"/>
        <v/>
      </c>
      <c r="AI442" s="53" t="str">
        <f t="shared" si="132"/>
        <v/>
      </c>
      <c r="AJ442" s="49" t="str">
        <f t="shared" si="133"/>
        <v/>
      </c>
      <c r="AK442" s="49" t="str">
        <f t="shared" si="134"/>
        <v/>
      </c>
      <c r="AM442" s="13" t="str">
        <f>IF($AI442="", "", COUNTIF($AI$10:$AI$1210, "&gt;"&amp;$AI442)+1+COUNTIF($AI$10:$AI442, $AI442)-1)</f>
        <v/>
      </c>
      <c r="AO442" s="13" t="str">
        <f t="shared" si="135"/>
        <v/>
      </c>
      <c r="AQ442" s="42" t="str">
        <f t="shared" si="136"/>
        <v/>
      </c>
    </row>
    <row r="443" spans="1:43" x14ac:dyDescent="0.25">
      <c r="A443" s="56"/>
      <c r="B443" s="157"/>
      <c r="C443" s="87"/>
      <c r="D443" s="86"/>
      <c r="E443" s="158"/>
      <c r="F443" s="159"/>
      <c r="G443" s="160"/>
      <c r="H443" s="161"/>
      <c r="I443" s="56"/>
      <c r="J443" s="13" t="str">
        <f t="shared" si="122"/>
        <v/>
      </c>
      <c r="K443" s="56"/>
      <c r="S443" s="13" t="str">
        <f t="shared" si="123"/>
        <v/>
      </c>
      <c r="U443" s="13" t="str">
        <f t="shared" si="124"/>
        <v/>
      </c>
      <c r="V443" s="13" t="str">
        <f t="shared" si="119"/>
        <v/>
      </c>
      <c r="W443" s="13" t="str">
        <f t="shared" si="120"/>
        <v/>
      </c>
      <c r="X443" s="13" t="str">
        <f t="shared" si="121"/>
        <v/>
      </c>
      <c r="Y443" s="13" t="str">
        <f t="shared" si="125"/>
        <v/>
      </c>
      <c r="Z443" s="13" t="str">
        <f t="shared" si="126"/>
        <v/>
      </c>
      <c r="AA443" s="13" t="str">
        <f t="shared" si="127"/>
        <v/>
      </c>
      <c r="AC443" s="13" t="str">
        <f t="shared" si="128"/>
        <v/>
      </c>
      <c r="AD443" s="13" t="str">
        <f t="shared" si="129"/>
        <v/>
      </c>
      <c r="AE443" s="13" t="str">
        <f t="shared" si="130"/>
        <v/>
      </c>
      <c r="AF443" s="42" t="str">
        <f t="shared" si="137"/>
        <v/>
      </c>
      <c r="AH443" s="46" t="str">
        <f t="shared" si="131"/>
        <v/>
      </c>
      <c r="AI443" s="53" t="str">
        <f t="shared" si="132"/>
        <v/>
      </c>
      <c r="AJ443" s="49" t="str">
        <f t="shared" si="133"/>
        <v/>
      </c>
      <c r="AK443" s="49" t="str">
        <f t="shared" si="134"/>
        <v/>
      </c>
      <c r="AM443" s="13" t="str">
        <f>IF($AI443="", "", COUNTIF($AI$10:$AI$1210, "&gt;"&amp;$AI443)+1+COUNTIF($AI$10:$AI443, $AI443)-1)</f>
        <v/>
      </c>
      <c r="AO443" s="13" t="str">
        <f t="shared" si="135"/>
        <v/>
      </c>
      <c r="AQ443" s="42" t="str">
        <f t="shared" si="136"/>
        <v/>
      </c>
    </row>
    <row r="444" spans="1:43" x14ac:dyDescent="0.25">
      <c r="A444" s="56"/>
      <c r="B444" s="157"/>
      <c r="C444" s="87"/>
      <c r="D444" s="86"/>
      <c r="E444" s="158"/>
      <c r="F444" s="159"/>
      <c r="G444" s="160"/>
      <c r="H444" s="161"/>
      <c r="I444" s="56"/>
      <c r="J444" s="13" t="str">
        <f t="shared" si="122"/>
        <v/>
      </c>
      <c r="K444" s="56"/>
      <c r="S444" s="13" t="str">
        <f t="shared" si="123"/>
        <v/>
      </c>
      <c r="U444" s="13" t="str">
        <f t="shared" si="124"/>
        <v/>
      </c>
      <c r="V444" s="13" t="str">
        <f t="shared" si="119"/>
        <v/>
      </c>
      <c r="W444" s="13" t="str">
        <f t="shared" si="120"/>
        <v/>
      </c>
      <c r="X444" s="13" t="str">
        <f t="shared" si="121"/>
        <v/>
      </c>
      <c r="Y444" s="13" t="str">
        <f t="shared" si="125"/>
        <v/>
      </c>
      <c r="Z444" s="13" t="str">
        <f t="shared" si="126"/>
        <v/>
      </c>
      <c r="AA444" s="13" t="str">
        <f t="shared" si="127"/>
        <v/>
      </c>
      <c r="AC444" s="13" t="str">
        <f t="shared" si="128"/>
        <v/>
      </c>
      <c r="AD444" s="13" t="str">
        <f t="shared" si="129"/>
        <v/>
      </c>
      <c r="AE444" s="13" t="str">
        <f t="shared" si="130"/>
        <v/>
      </c>
      <c r="AF444" s="42" t="str">
        <f t="shared" si="137"/>
        <v/>
      </c>
      <c r="AH444" s="46" t="str">
        <f t="shared" si="131"/>
        <v/>
      </c>
      <c r="AI444" s="53" t="str">
        <f t="shared" si="132"/>
        <v/>
      </c>
      <c r="AJ444" s="49" t="str">
        <f t="shared" si="133"/>
        <v/>
      </c>
      <c r="AK444" s="49" t="str">
        <f t="shared" si="134"/>
        <v/>
      </c>
      <c r="AM444" s="13" t="str">
        <f>IF($AI444="", "", COUNTIF($AI$10:$AI$1210, "&gt;"&amp;$AI444)+1+COUNTIF($AI$10:$AI444, $AI444)-1)</f>
        <v/>
      </c>
      <c r="AO444" s="13" t="str">
        <f t="shared" si="135"/>
        <v/>
      </c>
      <c r="AQ444" s="42" t="str">
        <f t="shared" si="136"/>
        <v/>
      </c>
    </row>
    <row r="445" spans="1:43" x14ac:dyDescent="0.25">
      <c r="A445" s="56"/>
      <c r="B445" s="157"/>
      <c r="C445" s="87"/>
      <c r="D445" s="86"/>
      <c r="E445" s="158"/>
      <c r="F445" s="159"/>
      <c r="G445" s="160"/>
      <c r="H445" s="161"/>
      <c r="I445" s="56"/>
      <c r="J445" s="13" t="str">
        <f t="shared" si="122"/>
        <v/>
      </c>
      <c r="K445" s="56"/>
      <c r="S445" s="13" t="str">
        <f t="shared" si="123"/>
        <v/>
      </c>
      <c r="U445" s="13" t="str">
        <f t="shared" si="124"/>
        <v/>
      </c>
      <c r="V445" s="13" t="str">
        <f t="shared" si="119"/>
        <v/>
      </c>
      <c r="W445" s="13" t="str">
        <f t="shared" si="120"/>
        <v/>
      </c>
      <c r="X445" s="13" t="str">
        <f t="shared" si="121"/>
        <v/>
      </c>
      <c r="Y445" s="13" t="str">
        <f t="shared" si="125"/>
        <v/>
      </c>
      <c r="Z445" s="13" t="str">
        <f t="shared" si="126"/>
        <v/>
      </c>
      <c r="AA445" s="13" t="str">
        <f t="shared" si="127"/>
        <v/>
      </c>
      <c r="AC445" s="13" t="str">
        <f t="shared" si="128"/>
        <v/>
      </c>
      <c r="AD445" s="13" t="str">
        <f t="shared" si="129"/>
        <v/>
      </c>
      <c r="AE445" s="13" t="str">
        <f t="shared" si="130"/>
        <v/>
      </c>
      <c r="AF445" s="42" t="str">
        <f t="shared" si="137"/>
        <v/>
      </c>
      <c r="AH445" s="46" t="str">
        <f t="shared" si="131"/>
        <v/>
      </c>
      <c r="AI445" s="53" t="str">
        <f t="shared" si="132"/>
        <v/>
      </c>
      <c r="AJ445" s="49" t="str">
        <f t="shared" si="133"/>
        <v/>
      </c>
      <c r="AK445" s="49" t="str">
        <f t="shared" si="134"/>
        <v/>
      </c>
      <c r="AM445" s="13" t="str">
        <f>IF($AI445="", "", COUNTIF($AI$10:$AI$1210, "&gt;"&amp;$AI445)+1+COUNTIF($AI$10:$AI445, $AI445)-1)</f>
        <v/>
      </c>
      <c r="AO445" s="13" t="str">
        <f t="shared" si="135"/>
        <v/>
      </c>
      <c r="AQ445" s="42" t="str">
        <f t="shared" si="136"/>
        <v/>
      </c>
    </row>
    <row r="446" spans="1:43" x14ac:dyDescent="0.25">
      <c r="A446" s="56"/>
      <c r="B446" s="157"/>
      <c r="C446" s="87"/>
      <c r="D446" s="86"/>
      <c r="E446" s="158"/>
      <c r="F446" s="159"/>
      <c r="G446" s="160"/>
      <c r="H446" s="161"/>
      <c r="I446" s="56"/>
      <c r="J446" s="13" t="str">
        <f t="shared" si="122"/>
        <v/>
      </c>
      <c r="K446" s="56"/>
      <c r="S446" s="13" t="str">
        <f t="shared" si="123"/>
        <v/>
      </c>
      <c r="U446" s="13" t="str">
        <f t="shared" si="124"/>
        <v/>
      </c>
      <c r="V446" s="13" t="str">
        <f t="shared" si="119"/>
        <v/>
      </c>
      <c r="W446" s="13" t="str">
        <f t="shared" si="120"/>
        <v/>
      </c>
      <c r="X446" s="13" t="str">
        <f t="shared" si="121"/>
        <v/>
      </c>
      <c r="Y446" s="13" t="str">
        <f t="shared" si="125"/>
        <v/>
      </c>
      <c r="Z446" s="13" t="str">
        <f t="shared" si="126"/>
        <v/>
      </c>
      <c r="AA446" s="13" t="str">
        <f t="shared" si="127"/>
        <v/>
      </c>
      <c r="AC446" s="13" t="str">
        <f t="shared" si="128"/>
        <v/>
      </c>
      <c r="AD446" s="13" t="str">
        <f t="shared" si="129"/>
        <v/>
      </c>
      <c r="AE446" s="13" t="str">
        <f t="shared" si="130"/>
        <v/>
      </c>
      <c r="AF446" s="42" t="str">
        <f t="shared" si="137"/>
        <v/>
      </c>
      <c r="AH446" s="46" t="str">
        <f t="shared" si="131"/>
        <v/>
      </c>
      <c r="AI446" s="53" t="str">
        <f t="shared" si="132"/>
        <v/>
      </c>
      <c r="AJ446" s="49" t="str">
        <f t="shared" si="133"/>
        <v/>
      </c>
      <c r="AK446" s="49" t="str">
        <f t="shared" si="134"/>
        <v/>
      </c>
      <c r="AM446" s="13" t="str">
        <f>IF($AI446="", "", COUNTIF($AI$10:$AI$1210, "&gt;"&amp;$AI446)+1+COUNTIF($AI$10:$AI446, $AI446)-1)</f>
        <v/>
      </c>
      <c r="AO446" s="13" t="str">
        <f t="shared" si="135"/>
        <v/>
      </c>
      <c r="AQ446" s="42" t="str">
        <f t="shared" si="136"/>
        <v/>
      </c>
    </row>
    <row r="447" spans="1:43" x14ac:dyDescent="0.25">
      <c r="A447" s="56"/>
      <c r="B447" s="157"/>
      <c r="C447" s="87"/>
      <c r="D447" s="86"/>
      <c r="E447" s="158"/>
      <c r="F447" s="159"/>
      <c r="G447" s="160"/>
      <c r="H447" s="161"/>
      <c r="I447" s="56"/>
      <c r="J447" s="13" t="str">
        <f t="shared" si="122"/>
        <v/>
      </c>
      <c r="K447" s="56"/>
      <c r="S447" s="13" t="str">
        <f t="shared" si="123"/>
        <v/>
      </c>
      <c r="U447" s="13" t="str">
        <f t="shared" si="124"/>
        <v/>
      </c>
      <c r="V447" s="13" t="str">
        <f t="shared" si="119"/>
        <v/>
      </c>
      <c r="W447" s="13" t="str">
        <f t="shared" si="120"/>
        <v/>
      </c>
      <c r="X447" s="13" t="str">
        <f t="shared" si="121"/>
        <v/>
      </c>
      <c r="Y447" s="13" t="str">
        <f t="shared" si="125"/>
        <v/>
      </c>
      <c r="Z447" s="13" t="str">
        <f t="shared" si="126"/>
        <v/>
      </c>
      <c r="AA447" s="13" t="str">
        <f t="shared" si="127"/>
        <v/>
      </c>
      <c r="AC447" s="13" t="str">
        <f t="shared" si="128"/>
        <v/>
      </c>
      <c r="AD447" s="13" t="str">
        <f t="shared" si="129"/>
        <v/>
      </c>
      <c r="AE447" s="13" t="str">
        <f t="shared" si="130"/>
        <v/>
      </c>
      <c r="AF447" s="42" t="str">
        <f t="shared" si="137"/>
        <v/>
      </c>
      <c r="AH447" s="46" t="str">
        <f t="shared" si="131"/>
        <v/>
      </c>
      <c r="AI447" s="53" t="str">
        <f t="shared" si="132"/>
        <v/>
      </c>
      <c r="AJ447" s="49" t="str">
        <f t="shared" si="133"/>
        <v/>
      </c>
      <c r="AK447" s="49" t="str">
        <f t="shared" si="134"/>
        <v/>
      </c>
      <c r="AM447" s="13" t="str">
        <f>IF($AI447="", "", COUNTIF($AI$10:$AI$1210, "&gt;"&amp;$AI447)+1+COUNTIF($AI$10:$AI447, $AI447)-1)</f>
        <v/>
      </c>
      <c r="AO447" s="13" t="str">
        <f t="shared" si="135"/>
        <v/>
      </c>
      <c r="AQ447" s="42" t="str">
        <f t="shared" si="136"/>
        <v/>
      </c>
    </row>
    <row r="448" spans="1:43" x14ac:dyDescent="0.25">
      <c r="A448" s="56"/>
      <c r="B448" s="157"/>
      <c r="C448" s="87"/>
      <c r="D448" s="86"/>
      <c r="E448" s="158"/>
      <c r="F448" s="159"/>
      <c r="G448" s="160"/>
      <c r="H448" s="161"/>
      <c r="I448" s="56"/>
      <c r="J448" s="13" t="str">
        <f t="shared" si="122"/>
        <v/>
      </c>
      <c r="K448" s="56"/>
      <c r="S448" s="13" t="str">
        <f t="shared" si="123"/>
        <v/>
      </c>
      <c r="U448" s="13" t="str">
        <f t="shared" si="124"/>
        <v/>
      </c>
      <c r="V448" s="13" t="str">
        <f t="shared" si="119"/>
        <v/>
      </c>
      <c r="W448" s="13" t="str">
        <f t="shared" si="120"/>
        <v/>
      </c>
      <c r="X448" s="13" t="str">
        <f t="shared" si="121"/>
        <v/>
      </c>
      <c r="Y448" s="13" t="str">
        <f t="shared" si="125"/>
        <v/>
      </c>
      <c r="Z448" s="13" t="str">
        <f t="shared" si="126"/>
        <v/>
      </c>
      <c r="AA448" s="13" t="str">
        <f t="shared" si="127"/>
        <v/>
      </c>
      <c r="AC448" s="13" t="str">
        <f t="shared" si="128"/>
        <v/>
      </c>
      <c r="AD448" s="13" t="str">
        <f t="shared" si="129"/>
        <v/>
      </c>
      <c r="AE448" s="13" t="str">
        <f t="shared" si="130"/>
        <v/>
      </c>
      <c r="AF448" s="42" t="str">
        <f t="shared" si="137"/>
        <v/>
      </c>
      <c r="AH448" s="46" t="str">
        <f t="shared" si="131"/>
        <v/>
      </c>
      <c r="AI448" s="53" t="str">
        <f t="shared" si="132"/>
        <v/>
      </c>
      <c r="AJ448" s="49" t="str">
        <f t="shared" si="133"/>
        <v/>
      </c>
      <c r="AK448" s="49" t="str">
        <f t="shared" si="134"/>
        <v/>
      </c>
      <c r="AM448" s="13" t="str">
        <f>IF($AI448="", "", COUNTIF($AI$10:$AI$1210, "&gt;"&amp;$AI448)+1+COUNTIF($AI$10:$AI448, $AI448)-1)</f>
        <v/>
      </c>
      <c r="AO448" s="13" t="str">
        <f t="shared" si="135"/>
        <v/>
      </c>
      <c r="AQ448" s="42" t="str">
        <f t="shared" si="136"/>
        <v/>
      </c>
    </row>
    <row r="449" spans="1:43" x14ac:dyDescent="0.25">
      <c r="A449" s="56"/>
      <c r="B449" s="157"/>
      <c r="C449" s="87"/>
      <c r="D449" s="86"/>
      <c r="E449" s="158"/>
      <c r="F449" s="159"/>
      <c r="G449" s="160"/>
      <c r="H449" s="161"/>
      <c r="I449" s="56"/>
      <c r="J449" s="13" t="str">
        <f t="shared" si="122"/>
        <v/>
      </c>
      <c r="K449" s="56"/>
      <c r="S449" s="13" t="str">
        <f t="shared" si="123"/>
        <v/>
      </c>
      <c r="U449" s="13" t="str">
        <f t="shared" si="124"/>
        <v/>
      </c>
      <c r="V449" s="13" t="str">
        <f t="shared" si="119"/>
        <v/>
      </c>
      <c r="W449" s="13" t="str">
        <f t="shared" si="120"/>
        <v/>
      </c>
      <c r="X449" s="13" t="str">
        <f t="shared" si="121"/>
        <v/>
      </c>
      <c r="Y449" s="13" t="str">
        <f t="shared" si="125"/>
        <v/>
      </c>
      <c r="Z449" s="13" t="str">
        <f t="shared" si="126"/>
        <v/>
      </c>
      <c r="AA449" s="13" t="str">
        <f t="shared" si="127"/>
        <v/>
      </c>
      <c r="AC449" s="13" t="str">
        <f t="shared" si="128"/>
        <v/>
      </c>
      <c r="AD449" s="13" t="str">
        <f t="shared" si="129"/>
        <v/>
      </c>
      <c r="AE449" s="13" t="str">
        <f t="shared" si="130"/>
        <v/>
      </c>
      <c r="AF449" s="42" t="str">
        <f t="shared" si="137"/>
        <v/>
      </c>
      <c r="AH449" s="46" t="str">
        <f t="shared" si="131"/>
        <v/>
      </c>
      <c r="AI449" s="53" t="str">
        <f t="shared" si="132"/>
        <v/>
      </c>
      <c r="AJ449" s="49" t="str">
        <f t="shared" si="133"/>
        <v/>
      </c>
      <c r="AK449" s="49" t="str">
        <f t="shared" si="134"/>
        <v/>
      </c>
      <c r="AM449" s="13" t="str">
        <f>IF($AI449="", "", COUNTIF($AI$10:$AI$1210, "&gt;"&amp;$AI449)+1+COUNTIF($AI$10:$AI449, $AI449)-1)</f>
        <v/>
      </c>
      <c r="AO449" s="13" t="str">
        <f t="shared" si="135"/>
        <v/>
      </c>
      <c r="AQ449" s="42" t="str">
        <f t="shared" si="136"/>
        <v/>
      </c>
    </row>
    <row r="450" spans="1:43" x14ac:dyDescent="0.25">
      <c r="A450" s="56"/>
      <c r="B450" s="157"/>
      <c r="C450" s="87"/>
      <c r="D450" s="86"/>
      <c r="E450" s="158"/>
      <c r="F450" s="159"/>
      <c r="G450" s="160"/>
      <c r="H450" s="161"/>
      <c r="I450" s="56"/>
      <c r="J450" s="13" t="str">
        <f t="shared" si="122"/>
        <v/>
      </c>
      <c r="K450" s="56"/>
      <c r="S450" s="13" t="str">
        <f t="shared" si="123"/>
        <v/>
      </c>
      <c r="U450" s="13" t="str">
        <f t="shared" si="124"/>
        <v/>
      </c>
      <c r="V450" s="13" t="str">
        <f t="shared" si="119"/>
        <v/>
      </c>
      <c r="W450" s="13" t="str">
        <f t="shared" si="120"/>
        <v/>
      </c>
      <c r="X450" s="13" t="str">
        <f t="shared" si="121"/>
        <v/>
      </c>
      <c r="Y450" s="13" t="str">
        <f t="shared" si="125"/>
        <v/>
      </c>
      <c r="Z450" s="13" t="str">
        <f t="shared" si="126"/>
        <v/>
      </c>
      <c r="AA450" s="13" t="str">
        <f t="shared" si="127"/>
        <v/>
      </c>
      <c r="AC450" s="13" t="str">
        <f t="shared" si="128"/>
        <v/>
      </c>
      <c r="AD450" s="13" t="str">
        <f t="shared" si="129"/>
        <v/>
      </c>
      <c r="AE450" s="13" t="str">
        <f t="shared" si="130"/>
        <v/>
      </c>
      <c r="AF450" s="42" t="str">
        <f t="shared" si="137"/>
        <v/>
      </c>
      <c r="AH450" s="46" t="str">
        <f t="shared" si="131"/>
        <v/>
      </c>
      <c r="AI450" s="53" t="str">
        <f t="shared" si="132"/>
        <v/>
      </c>
      <c r="AJ450" s="49" t="str">
        <f t="shared" si="133"/>
        <v/>
      </c>
      <c r="AK450" s="49" t="str">
        <f t="shared" si="134"/>
        <v/>
      </c>
      <c r="AM450" s="13" t="str">
        <f>IF($AI450="", "", COUNTIF($AI$10:$AI$1210, "&gt;"&amp;$AI450)+1+COUNTIF($AI$10:$AI450, $AI450)-1)</f>
        <v/>
      </c>
      <c r="AO450" s="13" t="str">
        <f t="shared" si="135"/>
        <v/>
      </c>
      <c r="AQ450" s="42" t="str">
        <f t="shared" si="136"/>
        <v/>
      </c>
    </row>
    <row r="451" spans="1:43" x14ac:dyDescent="0.25">
      <c r="A451" s="56"/>
      <c r="B451" s="157"/>
      <c r="C451" s="87"/>
      <c r="D451" s="86"/>
      <c r="E451" s="158"/>
      <c r="F451" s="159"/>
      <c r="G451" s="160"/>
      <c r="H451" s="161"/>
      <c r="I451" s="56"/>
      <c r="J451" s="13" t="str">
        <f t="shared" si="122"/>
        <v/>
      </c>
      <c r="K451" s="56"/>
      <c r="S451" s="13" t="str">
        <f t="shared" si="123"/>
        <v/>
      </c>
      <c r="U451" s="13" t="str">
        <f t="shared" si="124"/>
        <v/>
      </c>
      <c r="V451" s="13" t="str">
        <f t="shared" si="119"/>
        <v/>
      </c>
      <c r="W451" s="13" t="str">
        <f t="shared" si="120"/>
        <v/>
      </c>
      <c r="X451" s="13" t="str">
        <f t="shared" si="121"/>
        <v/>
      </c>
      <c r="Y451" s="13" t="str">
        <f t="shared" si="125"/>
        <v/>
      </c>
      <c r="Z451" s="13" t="str">
        <f t="shared" si="126"/>
        <v/>
      </c>
      <c r="AA451" s="13" t="str">
        <f t="shared" si="127"/>
        <v/>
      </c>
      <c r="AC451" s="13" t="str">
        <f t="shared" si="128"/>
        <v/>
      </c>
      <c r="AD451" s="13" t="str">
        <f t="shared" si="129"/>
        <v/>
      </c>
      <c r="AE451" s="13" t="str">
        <f t="shared" si="130"/>
        <v/>
      </c>
      <c r="AF451" s="42" t="str">
        <f t="shared" si="137"/>
        <v/>
      </c>
      <c r="AH451" s="46" t="str">
        <f t="shared" si="131"/>
        <v/>
      </c>
      <c r="AI451" s="53" t="str">
        <f t="shared" si="132"/>
        <v/>
      </c>
      <c r="AJ451" s="49" t="str">
        <f t="shared" si="133"/>
        <v/>
      </c>
      <c r="AK451" s="49" t="str">
        <f t="shared" si="134"/>
        <v/>
      </c>
      <c r="AM451" s="13" t="str">
        <f>IF($AI451="", "", COUNTIF($AI$10:$AI$1210, "&gt;"&amp;$AI451)+1+COUNTIF($AI$10:$AI451, $AI451)-1)</f>
        <v/>
      </c>
      <c r="AO451" s="13" t="str">
        <f t="shared" si="135"/>
        <v/>
      </c>
      <c r="AQ451" s="42" t="str">
        <f t="shared" si="136"/>
        <v/>
      </c>
    </row>
    <row r="452" spans="1:43" x14ac:dyDescent="0.25">
      <c r="A452" s="56"/>
      <c r="B452" s="157"/>
      <c r="C452" s="87"/>
      <c r="D452" s="86"/>
      <c r="E452" s="158"/>
      <c r="F452" s="159"/>
      <c r="G452" s="160"/>
      <c r="H452" s="161"/>
      <c r="I452" s="56"/>
      <c r="J452" s="13" t="str">
        <f t="shared" si="122"/>
        <v/>
      </c>
      <c r="K452" s="56"/>
      <c r="S452" s="13" t="str">
        <f t="shared" si="123"/>
        <v/>
      </c>
      <c r="U452" s="13" t="str">
        <f t="shared" si="124"/>
        <v/>
      </c>
      <c r="V452" s="13" t="str">
        <f t="shared" si="119"/>
        <v/>
      </c>
      <c r="W452" s="13" t="str">
        <f t="shared" si="120"/>
        <v/>
      </c>
      <c r="X452" s="13" t="str">
        <f t="shared" si="121"/>
        <v/>
      </c>
      <c r="Y452" s="13" t="str">
        <f t="shared" si="125"/>
        <v/>
      </c>
      <c r="Z452" s="13" t="str">
        <f t="shared" si="126"/>
        <v/>
      </c>
      <c r="AA452" s="13" t="str">
        <f t="shared" si="127"/>
        <v/>
      </c>
      <c r="AC452" s="13" t="str">
        <f t="shared" si="128"/>
        <v/>
      </c>
      <c r="AD452" s="13" t="str">
        <f t="shared" si="129"/>
        <v/>
      </c>
      <c r="AE452" s="13" t="str">
        <f t="shared" si="130"/>
        <v/>
      </c>
      <c r="AF452" s="42" t="str">
        <f t="shared" si="137"/>
        <v/>
      </c>
      <c r="AH452" s="46" t="str">
        <f t="shared" si="131"/>
        <v/>
      </c>
      <c r="AI452" s="53" t="str">
        <f t="shared" si="132"/>
        <v/>
      </c>
      <c r="AJ452" s="49" t="str">
        <f t="shared" si="133"/>
        <v/>
      </c>
      <c r="AK452" s="49" t="str">
        <f t="shared" si="134"/>
        <v/>
      </c>
      <c r="AM452" s="13" t="str">
        <f>IF($AI452="", "", COUNTIF($AI$10:$AI$1210, "&gt;"&amp;$AI452)+1+COUNTIF($AI$10:$AI452, $AI452)-1)</f>
        <v/>
      </c>
      <c r="AO452" s="13" t="str">
        <f t="shared" si="135"/>
        <v/>
      </c>
      <c r="AQ452" s="42" t="str">
        <f t="shared" si="136"/>
        <v/>
      </c>
    </row>
    <row r="453" spans="1:43" x14ac:dyDescent="0.25">
      <c r="A453" s="56"/>
      <c r="B453" s="157"/>
      <c r="C453" s="87"/>
      <c r="D453" s="86"/>
      <c r="E453" s="158"/>
      <c r="F453" s="159"/>
      <c r="G453" s="160"/>
      <c r="H453" s="161"/>
      <c r="I453" s="56"/>
      <c r="J453" s="13" t="str">
        <f t="shared" si="122"/>
        <v/>
      </c>
      <c r="K453" s="56"/>
      <c r="S453" s="13" t="str">
        <f t="shared" si="123"/>
        <v/>
      </c>
      <c r="U453" s="13" t="str">
        <f t="shared" si="124"/>
        <v/>
      </c>
      <c r="V453" s="13" t="str">
        <f t="shared" si="119"/>
        <v/>
      </c>
      <c r="W453" s="13" t="str">
        <f t="shared" si="120"/>
        <v/>
      </c>
      <c r="X453" s="13" t="str">
        <f t="shared" si="121"/>
        <v/>
      </c>
      <c r="Y453" s="13" t="str">
        <f t="shared" si="125"/>
        <v/>
      </c>
      <c r="Z453" s="13" t="str">
        <f t="shared" si="126"/>
        <v/>
      </c>
      <c r="AA453" s="13" t="str">
        <f t="shared" si="127"/>
        <v/>
      </c>
      <c r="AC453" s="13" t="str">
        <f t="shared" si="128"/>
        <v/>
      </c>
      <c r="AD453" s="13" t="str">
        <f t="shared" si="129"/>
        <v/>
      </c>
      <c r="AE453" s="13" t="str">
        <f t="shared" si="130"/>
        <v/>
      </c>
      <c r="AF453" s="42" t="str">
        <f t="shared" si="137"/>
        <v/>
      </c>
      <c r="AH453" s="46" t="str">
        <f t="shared" si="131"/>
        <v/>
      </c>
      <c r="AI453" s="53" t="str">
        <f t="shared" si="132"/>
        <v/>
      </c>
      <c r="AJ453" s="49" t="str">
        <f t="shared" si="133"/>
        <v/>
      </c>
      <c r="AK453" s="49" t="str">
        <f t="shared" si="134"/>
        <v/>
      </c>
      <c r="AM453" s="13" t="str">
        <f>IF($AI453="", "", COUNTIF($AI$10:$AI$1210, "&gt;"&amp;$AI453)+1+COUNTIF($AI$10:$AI453, $AI453)-1)</f>
        <v/>
      </c>
      <c r="AO453" s="13" t="str">
        <f t="shared" si="135"/>
        <v/>
      </c>
      <c r="AQ453" s="42" t="str">
        <f t="shared" si="136"/>
        <v/>
      </c>
    </row>
    <row r="454" spans="1:43" x14ac:dyDescent="0.25">
      <c r="A454" s="56"/>
      <c r="B454" s="157"/>
      <c r="C454" s="87"/>
      <c r="D454" s="86"/>
      <c r="E454" s="158"/>
      <c r="F454" s="159"/>
      <c r="G454" s="160"/>
      <c r="H454" s="161"/>
      <c r="I454" s="56"/>
      <c r="J454" s="13" t="str">
        <f t="shared" si="122"/>
        <v/>
      </c>
      <c r="K454" s="56"/>
      <c r="S454" s="13" t="str">
        <f t="shared" si="123"/>
        <v/>
      </c>
      <c r="U454" s="13" t="str">
        <f t="shared" si="124"/>
        <v/>
      </c>
      <c r="V454" s="13" t="str">
        <f t="shared" si="119"/>
        <v/>
      </c>
      <c r="W454" s="13" t="str">
        <f t="shared" si="120"/>
        <v/>
      </c>
      <c r="X454" s="13" t="str">
        <f t="shared" si="121"/>
        <v/>
      </c>
      <c r="Y454" s="13" t="str">
        <f t="shared" si="125"/>
        <v/>
      </c>
      <c r="Z454" s="13" t="str">
        <f t="shared" si="126"/>
        <v/>
      </c>
      <c r="AA454" s="13" t="str">
        <f t="shared" si="127"/>
        <v/>
      </c>
      <c r="AC454" s="13" t="str">
        <f t="shared" si="128"/>
        <v/>
      </c>
      <c r="AD454" s="13" t="str">
        <f t="shared" si="129"/>
        <v/>
      </c>
      <c r="AE454" s="13" t="str">
        <f t="shared" si="130"/>
        <v/>
      </c>
      <c r="AF454" s="42" t="str">
        <f t="shared" si="137"/>
        <v/>
      </c>
      <c r="AH454" s="46" t="str">
        <f t="shared" si="131"/>
        <v/>
      </c>
      <c r="AI454" s="53" t="str">
        <f t="shared" si="132"/>
        <v/>
      </c>
      <c r="AJ454" s="49" t="str">
        <f t="shared" si="133"/>
        <v/>
      </c>
      <c r="AK454" s="49" t="str">
        <f t="shared" si="134"/>
        <v/>
      </c>
      <c r="AM454" s="13" t="str">
        <f>IF($AI454="", "", COUNTIF($AI$10:$AI$1210, "&gt;"&amp;$AI454)+1+COUNTIF($AI$10:$AI454, $AI454)-1)</f>
        <v/>
      </c>
      <c r="AO454" s="13" t="str">
        <f t="shared" si="135"/>
        <v/>
      </c>
      <c r="AQ454" s="42" t="str">
        <f t="shared" si="136"/>
        <v/>
      </c>
    </row>
    <row r="455" spans="1:43" x14ac:dyDescent="0.25">
      <c r="A455" s="56"/>
      <c r="B455" s="157"/>
      <c r="C455" s="87"/>
      <c r="D455" s="86"/>
      <c r="E455" s="158"/>
      <c r="F455" s="159"/>
      <c r="G455" s="160"/>
      <c r="H455" s="161"/>
      <c r="I455" s="56"/>
      <c r="J455" s="13" t="str">
        <f t="shared" si="122"/>
        <v/>
      </c>
      <c r="K455" s="56"/>
      <c r="S455" s="13" t="str">
        <f t="shared" si="123"/>
        <v/>
      </c>
      <c r="U455" s="13" t="str">
        <f t="shared" si="124"/>
        <v/>
      </c>
      <c r="V455" s="13" t="str">
        <f t="shared" si="119"/>
        <v/>
      </c>
      <c r="W455" s="13" t="str">
        <f t="shared" si="120"/>
        <v/>
      </c>
      <c r="X455" s="13" t="str">
        <f t="shared" si="121"/>
        <v/>
      </c>
      <c r="Y455" s="13" t="str">
        <f t="shared" si="125"/>
        <v/>
      </c>
      <c r="Z455" s="13" t="str">
        <f t="shared" si="126"/>
        <v/>
      </c>
      <c r="AA455" s="13" t="str">
        <f t="shared" si="127"/>
        <v/>
      </c>
      <c r="AC455" s="13" t="str">
        <f t="shared" si="128"/>
        <v/>
      </c>
      <c r="AD455" s="13" t="str">
        <f t="shared" si="129"/>
        <v/>
      </c>
      <c r="AE455" s="13" t="str">
        <f t="shared" si="130"/>
        <v/>
      </c>
      <c r="AF455" s="42" t="str">
        <f t="shared" si="137"/>
        <v/>
      </c>
      <c r="AH455" s="46" t="str">
        <f t="shared" si="131"/>
        <v/>
      </c>
      <c r="AI455" s="53" t="str">
        <f t="shared" si="132"/>
        <v/>
      </c>
      <c r="AJ455" s="49" t="str">
        <f t="shared" si="133"/>
        <v/>
      </c>
      <c r="AK455" s="49" t="str">
        <f t="shared" si="134"/>
        <v/>
      </c>
      <c r="AM455" s="13" t="str">
        <f>IF($AI455="", "", COUNTIF($AI$10:$AI$1210, "&gt;"&amp;$AI455)+1+COUNTIF($AI$10:$AI455, $AI455)-1)</f>
        <v/>
      </c>
      <c r="AO455" s="13" t="str">
        <f t="shared" si="135"/>
        <v/>
      </c>
      <c r="AQ455" s="42" t="str">
        <f t="shared" si="136"/>
        <v/>
      </c>
    </row>
    <row r="456" spans="1:43" x14ac:dyDescent="0.25">
      <c r="A456" s="56"/>
      <c r="B456" s="157"/>
      <c r="C456" s="87"/>
      <c r="D456" s="86"/>
      <c r="E456" s="158"/>
      <c r="F456" s="159"/>
      <c r="G456" s="160"/>
      <c r="H456" s="161"/>
      <c r="I456" s="56"/>
      <c r="J456" s="13" t="str">
        <f t="shared" si="122"/>
        <v/>
      </c>
      <c r="K456" s="56"/>
      <c r="S456" s="13" t="str">
        <f t="shared" si="123"/>
        <v/>
      </c>
      <c r="U456" s="13" t="str">
        <f t="shared" si="124"/>
        <v/>
      </c>
      <c r="V456" s="13" t="str">
        <f t="shared" si="119"/>
        <v/>
      </c>
      <c r="W456" s="13" t="str">
        <f t="shared" si="120"/>
        <v/>
      </c>
      <c r="X456" s="13" t="str">
        <f t="shared" si="121"/>
        <v/>
      </c>
      <c r="Y456" s="13" t="str">
        <f t="shared" si="125"/>
        <v/>
      </c>
      <c r="Z456" s="13" t="str">
        <f t="shared" si="126"/>
        <v/>
      </c>
      <c r="AA456" s="13" t="str">
        <f t="shared" si="127"/>
        <v/>
      </c>
      <c r="AC456" s="13" t="str">
        <f t="shared" si="128"/>
        <v/>
      </c>
      <c r="AD456" s="13" t="str">
        <f t="shared" si="129"/>
        <v/>
      </c>
      <c r="AE456" s="13" t="str">
        <f t="shared" si="130"/>
        <v/>
      </c>
      <c r="AF456" s="42" t="str">
        <f t="shared" si="137"/>
        <v/>
      </c>
      <c r="AH456" s="46" t="str">
        <f t="shared" si="131"/>
        <v/>
      </c>
      <c r="AI456" s="53" t="str">
        <f t="shared" si="132"/>
        <v/>
      </c>
      <c r="AJ456" s="49" t="str">
        <f t="shared" si="133"/>
        <v/>
      </c>
      <c r="AK456" s="49" t="str">
        <f t="shared" si="134"/>
        <v/>
      </c>
      <c r="AM456" s="13" t="str">
        <f>IF($AI456="", "", COUNTIF($AI$10:$AI$1210, "&gt;"&amp;$AI456)+1+COUNTIF($AI$10:$AI456, $AI456)-1)</f>
        <v/>
      </c>
      <c r="AO456" s="13" t="str">
        <f t="shared" si="135"/>
        <v/>
      </c>
      <c r="AQ456" s="42" t="str">
        <f t="shared" si="136"/>
        <v/>
      </c>
    </row>
    <row r="457" spans="1:43" x14ac:dyDescent="0.25">
      <c r="A457" s="56"/>
      <c r="B457" s="157"/>
      <c r="C457" s="87"/>
      <c r="D457" s="86"/>
      <c r="E457" s="158"/>
      <c r="F457" s="159"/>
      <c r="G457" s="160"/>
      <c r="H457" s="161"/>
      <c r="I457" s="56"/>
      <c r="J457" s="13" t="str">
        <f t="shared" si="122"/>
        <v/>
      </c>
      <c r="K457" s="56"/>
      <c r="S457" s="13" t="str">
        <f t="shared" si="123"/>
        <v/>
      </c>
      <c r="U457" s="13" t="str">
        <f t="shared" si="124"/>
        <v/>
      </c>
      <c r="V457" s="13" t="str">
        <f t="shared" si="119"/>
        <v/>
      </c>
      <c r="W457" s="13" t="str">
        <f t="shared" si="120"/>
        <v/>
      </c>
      <c r="X457" s="13" t="str">
        <f t="shared" si="121"/>
        <v/>
      </c>
      <c r="Y457" s="13" t="str">
        <f t="shared" si="125"/>
        <v/>
      </c>
      <c r="Z457" s="13" t="str">
        <f t="shared" si="126"/>
        <v/>
      </c>
      <c r="AA457" s="13" t="str">
        <f t="shared" si="127"/>
        <v/>
      </c>
      <c r="AC457" s="13" t="str">
        <f t="shared" si="128"/>
        <v/>
      </c>
      <c r="AD457" s="13" t="str">
        <f t="shared" si="129"/>
        <v/>
      </c>
      <c r="AE457" s="13" t="str">
        <f t="shared" si="130"/>
        <v/>
      </c>
      <c r="AF457" s="42" t="str">
        <f t="shared" si="137"/>
        <v/>
      </c>
      <c r="AH457" s="46" t="str">
        <f t="shared" si="131"/>
        <v/>
      </c>
      <c r="AI457" s="53" t="str">
        <f t="shared" si="132"/>
        <v/>
      </c>
      <c r="AJ457" s="49" t="str">
        <f t="shared" si="133"/>
        <v/>
      </c>
      <c r="AK457" s="49" t="str">
        <f t="shared" si="134"/>
        <v/>
      </c>
      <c r="AM457" s="13" t="str">
        <f>IF($AI457="", "", COUNTIF($AI$10:$AI$1210, "&gt;"&amp;$AI457)+1+COUNTIF($AI$10:$AI457, $AI457)-1)</f>
        <v/>
      </c>
      <c r="AO457" s="13" t="str">
        <f t="shared" si="135"/>
        <v/>
      </c>
      <c r="AQ457" s="42" t="str">
        <f t="shared" si="136"/>
        <v/>
      </c>
    </row>
    <row r="458" spans="1:43" x14ac:dyDescent="0.25">
      <c r="A458" s="56"/>
      <c r="B458" s="157"/>
      <c r="C458" s="87"/>
      <c r="D458" s="86"/>
      <c r="E458" s="158"/>
      <c r="F458" s="159"/>
      <c r="G458" s="160"/>
      <c r="H458" s="161"/>
      <c r="I458" s="56"/>
      <c r="J458" s="13" t="str">
        <f t="shared" si="122"/>
        <v/>
      </c>
      <c r="K458" s="56"/>
      <c r="S458" s="13" t="str">
        <f t="shared" si="123"/>
        <v/>
      </c>
      <c r="U458" s="13" t="str">
        <f t="shared" si="124"/>
        <v/>
      </c>
      <c r="V458" s="13" t="str">
        <f t="shared" ref="V458:V521" si="138">IF($S458="", "", IF(AND(V$5="X", C458=""), $S$6, IF(AND(NOT(C458=""), COUNTIF(O$11:O$18, C458)=0), $S$7, "")))</f>
        <v/>
      </c>
      <c r="W458" s="13" t="str">
        <f t="shared" ref="W458:W521" si="139">IF($S458="", "", IF(AND(W$5="X", D458=""), $S$6, IF(AND(NOT(D458=""), COUNTIF(P$11:P$11, D458)=0), $S$7, "")))</f>
        <v/>
      </c>
      <c r="X458" s="13" t="str">
        <f t="shared" ref="X458:X521" si="140">IF($S458="", "", IF(AND(X$5="X", E458=""), $S$6, IF(AND(NOT(E458=""), COUNTIF(Q$11:Q$11, E458)=0), $S$7, "")))</f>
        <v/>
      </c>
      <c r="Y458" s="13" t="str">
        <f t="shared" si="125"/>
        <v/>
      </c>
      <c r="Z458" s="13" t="str">
        <f t="shared" si="126"/>
        <v/>
      </c>
      <c r="AA458" s="13" t="str">
        <f t="shared" si="127"/>
        <v/>
      </c>
      <c r="AC458" s="13" t="str">
        <f t="shared" si="128"/>
        <v/>
      </c>
      <c r="AD458" s="13" t="str">
        <f t="shared" si="129"/>
        <v/>
      </c>
      <c r="AE458" s="13" t="str">
        <f t="shared" si="130"/>
        <v/>
      </c>
      <c r="AF458" s="42" t="str">
        <f t="shared" si="137"/>
        <v/>
      </c>
      <c r="AH458" s="46" t="str">
        <f t="shared" si="131"/>
        <v/>
      </c>
      <c r="AI458" s="53" t="str">
        <f t="shared" si="132"/>
        <v/>
      </c>
      <c r="AJ458" s="49" t="str">
        <f t="shared" si="133"/>
        <v/>
      </c>
      <c r="AK458" s="49" t="str">
        <f t="shared" si="134"/>
        <v/>
      </c>
      <c r="AM458" s="13" t="str">
        <f>IF($AI458="", "", COUNTIF($AI$10:$AI$1210, "&gt;"&amp;$AI458)+1+COUNTIF($AI$10:$AI458, $AI458)-1)</f>
        <v/>
      </c>
      <c r="AO458" s="13" t="str">
        <f t="shared" si="135"/>
        <v/>
      </c>
      <c r="AQ458" s="42" t="str">
        <f t="shared" si="136"/>
        <v/>
      </c>
    </row>
    <row r="459" spans="1:43" x14ac:dyDescent="0.25">
      <c r="A459" s="56"/>
      <c r="B459" s="157"/>
      <c r="C459" s="87"/>
      <c r="D459" s="86"/>
      <c r="E459" s="158"/>
      <c r="F459" s="159"/>
      <c r="G459" s="160"/>
      <c r="H459" s="161"/>
      <c r="I459" s="56"/>
      <c r="J459" s="13" t="str">
        <f t="shared" ref="J459:J522" si="141">IF($S459="", "", IF($AI459="", $N$3, IF($AI459=$AI$5, $AK$4, IF($AI459&lt;$AI$5, $AK$3, IF($AI459&gt;$AI$5, $AK$2, $N$3)))))</f>
        <v/>
      </c>
      <c r="K459" s="56"/>
      <c r="S459" s="13" t="str">
        <f t="shared" ref="S459:S522" si="142">IF(COUNTIF($B459:$H459, "")=7, "", "X")</f>
        <v/>
      </c>
      <c r="U459" s="13" t="str">
        <f t="shared" ref="U459:U522" si="143">IF($S459="", "", IF(AND(U$5="X", B459=""), $S$6, IFERROR(IF(AND(NOT(B459=""), OR(ISNUMBER(B459)=FALSE, B459&lt;$P$2, B459&gt;$P$3, B459&lt;B458)), $S$7, ""), $S$7)))</f>
        <v/>
      </c>
      <c r="V459" s="13" t="str">
        <f t="shared" si="138"/>
        <v/>
      </c>
      <c r="W459" s="13" t="str">
        <f t="shared" si="139"/>
        <v/>
      </c>
      <c r="X459" s="13" t="str">
        <f t="shared" si="140"/>
        <v/>
      </c>
      <c r="Y459" s="13" t="str">
        <f t="shared" ref="Y459:Y522" si="144">IF($S459="", "", IF(AND(Y$5="X", F459=""), $S$6, IFERROR(IF(AND(NOT(F459=""), OR(ISNUMBER(F459)=FALSE, F459&lt;$Q$2, AND(NOT($Q$3=""), F459&gt;$Q$3), F459&lt;F458)), $S$7, ""), $S$7)))</f>
        <v/>
      </c>
      <c r="Z459" s="13" t="str">
        <f t="shared" ref="Z459:Z522" si="145">IF($S459="", "", IF(AND(Z$5="X", G459=""), $S$6, IF(AND(NOT(G459=""), ISNUMBER(G459)=FALSE), $S$7, "")))</f>
        <v/>
      </c>
      <c r="AA459" s="13" t="str">
        <f t="shared" ref="AA459:AA522" si="146">IF($S459="", "", IF(AND(AA$5="X", H459=""), $S$6, IF(AND(NOT(H459=""), ISNUMBER(H459)=FALSE), $S$7, "")))</f>
        <v/>
      </c>
      <c r="AC459" s="13" t="str">
        <f t="shared" ref="AC459:AC522" si="147">IF(OR(COUNTIF($F459:$H459, "")=3, COUNTIF($Y459:$AA459, "")&lt;3), "", "X")</f>
        <v/>
      </c>
      <c r="AD459" s="13" t="str">
        <f t="shared" ref="AD459:AD522" si="148">IF(AND(AC459="X", AC460=""), "X", "")</f>
        <v/>
      </c>
      <c r="AE459" s="13" t="str">
        <f t="shared" ref="AE459:AE522" si="149">IF($S459="", "", IF(OR($AC459="", $AD459="X", $E459=$Q$11, $E460=$Q$11), "X", ""))</f>
        <v/>
      </c>
      <c r="AF459" s="42" t="str">
        <f t="shared" si="137"/>
        <v/>
      </c>
      <c r="AH459" s="46" t="str">
        <f t="shared" ref="AH459:AH522" si="150">IF(OR($F459="", $F460=""), "", $F460-$F459)</f>
        <v/>
      </c>
      <c r="AI459" s="53" t="str">
        <f t="shared" ref="AI459:AI522" si="151">IF($AE459="X", "", IFERROR(ROUND($AH459/$G460, 1), ""))</f>
        <v/>
      </c>
      <c r="AJ459" s="49" t="str">
        <f t="shared" ref="AJ459:AJ522" si="152">IF($AE459="X", "", IFERROR(ROUND($AK459/$AI459, 2), ""))</f>
        <v/>
      </c>
      <c r="AK459" s="49" t="str">
        <f t="shared" ref="AK459:AK522" si="153">IF(OR($G459="", $H459=""), "", IFERROR(ROUND($H459/$G459, 2), ""))</f>
        <v/>
      </c>
      <c r="AM459" s="13" t="str">
        <f>IF($AI459="", "", COUNTIF($AI$10:$AI$1210, "&gt;"&amp;$AI459)+1+COUNTIF($AI$10:$AI459, $AI459)-1)</f>
        <v/>
      </c>
      <c r="AO459" s="13" t="str">
        <f t="shared" ref="AO459:AO522" si="154">IF($S459="", "", IF($D459="", $AO$6, $AO$7))</f>
        <v/>
      </c>
      <c r="AQ459" s="42" t="str">
        <f t="shared" ref="AQ459:AQ522" si="155">IF(OR($C459="", $AO459=""), "", CONCATENATE($C459, " - ", $AO459))</f>
        <v/>
      </c>
    </row>
    <row r="460" spans="1:43" x14ac:dyDescent="0.25">
      <c r="A460" s="56"/>
      <c r="B460" s="157"/>
      <c r="C460" s="87"/>
      <c r="D460" s="86"/>
      <c r="E460" s="158"/>
      <c r="F460" s="159"/>
      <c r="G460" s="160"/>
      <c r="H460" s="161"/>
      <c r="I460" s="56"/>
      <c r="J460" s="13" t="str">
        <f t="shared" si="141"/>
        <v/>
      </c>
      <c r="K460" s="56"/>
      <c r="S460" s="13" t="str">
        <f t="shared" si="142"/>
        <v/>
      </c>
      <c r="U460" s="13" t="str">
        <f t="shared" si="143"/>
        <v/>
      </c>
      <c r="V460" s="13" t="str">
        <f t="shared" si="138"/>
        <v/>
      </c>
      <c r="W460" s="13" t="str">
        <f t="shared" si="139"/>
        <v/>
      </c>
      <c r="X460" s="13" t="str">
        <f t="shared" si="140"/>
        <v/>
      </c>
      <c r="Y460" s="13" t="str">
        <f t="shared" si="144"/>
        <v/>
      </c>
      <c r="Z460" s="13" t="str">
        <f t="shared" si="145"/>
        <v/>
      </c>
      <c r="AA460" s="13" t="str">
        <f t="shared" si="146"/>
        <v/>
      </c>
      <c r="AC460" s="13" t="str">
        <f t="shared" si="147"/>
        <v/>
      </c>
      <c r="AD460" s="13" t="str">
        <f t="shared" si="148"/>
        <v/>
      </c>
      <c r="AE460" s="13" t="str">
        <f t="shared" si="149"/>
        <v/>
      </c>
      <c r="AF460" s="42" t="str">
        <f t="shared" si="137"/>
        <v/>
      </c>
      <c r="AH460" s="46" t="str">
        <f t="shared" si="150"/>
        <v/>
      </c>
      <c r="AI460" s="53" t="str">
        <f t="shared" si="151"/>
        <v/>
      </c>
      <c r="AJ460" s="49" t="str">
        <f t="shared" si="152"/>
        <v/>
      </c>
      <c r="AK460" s="49" t="str">
        <f t="shared" si="153"/>
        <v/>
      </c>
      <c r="AM460" s="13" t="str">
        <f>IF($AI460="", "", COUNTIF($AI$10:$AI$1210, "&gt;"&amp;$AI460)+1+COUNTIF($AI$10:$AI460, $AI460)-1)</f>
        <v/>
      </c>
      <c r="AO460" s="13" t="str">
        <f t="shared" si="154"/>
        <v/>
      </c>
      <c r="AQ460" s="42" t="str">
        <f t="shared" si="155"/>
        <v/>
      </c>
    </row>
    <row r="461" spans="1:43" x14ac:dyDescent="0.25">
      <c r="A461" s="56"/>
      <c r="B461" s="157"/>
      <c r="C461" s="87"/>
      <c r="D461" s="86"/>
      <c r="E461" s="158"/>
      <c r="F461" s="159"/>
      <c r="G461" s="160"/>
      <c r="H461" s="161"/>
      <c r="I461" s="56"/>
      <c r="J461" s="13" t="str">
        <f t="shared" si="141"/>
        <v/>
      </c>
      <c r="K461" s="56"/>
      <c r="S461" s="13" t="str">
        <f t="shared" si="142"/>
        <v/>
      </c>
      <c r="U461" s="13" t="str">
        <f t="shared" si="143"/>
        <v/>
      </c>
      <c r="V461" s="13" t="str">
        <f t="shared" si="138"/>
        <v/>
      </c>
      <c r="W461" s="13" t="str">
        <f t="shared" si="139"/>
        <v/>
      </c>
      <c r="X461" s="13" t="str">
        <f t="shared" si="140"/>
        <v/>
      </c>
      <c r="Y461" s="13" t="str">
        <f t="shared" si="144"/>
        <v/>
      </c>
      <c r="Z461" s="13" t="str">
        <f t="shared" si="145"/>
        <v/>
      </c>
      <c r="AA461" s="13" t="str">
        <f t="shared" si="146"/>
        <v/>
      </c>
      <c r="AC461" s="13" t="str">
        <f t="shared" si="147"/>
        <v/>
      </c>
      <c r="AD461" s="13" t="str">
        <f t="shared" si="148"/>
        <v/>
      </c>
      <c r="AE461" s="13" t="str">
        <f t="shared" si="149"/>
        <v/>
      </c>
      <c r="AF461" s="42" t="str">
        <f t="shared" si="137"/>
        <v/>
      </c>
      <c r="AH461" s="46" t="str">
        <f t="shared" si="150"/>
        <v/>
      </c>
      <c r="AI461" s="53" t="str">
        <f t="shared" si="151"/>
        <v/>
      </c>
      <c r="AJ461" s="49" t="str">
        <f t="shared" si="152"/>
        <v/>
      </c>
      <c r="AK461" s="49" t="str">
        <f t="shared" si="153"/>
        <v/>
      </c>
      <c r="AM461" s="13" t="str">
        <f>IF($AI461="", "", COUNTIF($AI$10:$AI$1210, "&gt;"&amp;$AI461)+1+COUNTIF($AI$10:$AI461, $AI461)-1)</f>
        <v/>
      </c>
      <c r="AO461" s="13" t="str">
        <f t="shared" si="154"/>
        <v/>
      </c>
      <c r="AQ461" s="42" t="str">
        <f t="shared" si="155"/>
        <v/>
      </c>
    </row>
    <row r="462" spans="1:43" x14ac:dyDescent="0.25">
      <c r="A462" s="56"/>
      <c r="B462" s="157"/>
      <c r="C462" s="87"/>
      <c r="D462" s="86"/>
      <c r="E462" s="158"/>
      <c r="F462" s="159"/>
      <c r="G462" s="160"/>
      <c r="H462" s="161"/>
      <c r="I462" s="56"/>
      <c r="J462" s="13" t="str">
        <f t="shared" si="141"/>
        <v/>
      </c>
      <c r="K462" s="56"/>
      <c r="S462" s="13" t="str">
        <f t="shared" si="142"/>
        <v/>
      </c>
      <c r="U462" s="13" t="str">
        <f t="shared" si="143"/>
        <v/>
      </c>
      <c r="V462" s="13" t="str">
        <f t="shared" si="138"/>
        <v/>
      </c>
      <c r="W462" s="13" t="str">
        <f t="shared" si="139"/>
        <v/>
      </c>
      <c r="X462" s="13" t="str">
        <f t="shared" si="140"/>
        <v/>
      </c>
      <c r="Y462" s="13" t="str">
        <f t="shared" si="144"/>
        <v/>
      </c>
      <c r="Z462" s="13" t="str">
        <f t="shared" si="145"/>
        <v/>
      </c>
      <c r="AA462" s="13" t="str">
        <f t="shared" si="146"/>
        <v/>
      </c>
      <c r="AC462" s="13" t="str">
        <f t="shared" si="147"/>
        <v/>
      </c>
      <c r="AD462" s="13" t="str">
        <f t="shared" si="148"/>
        <v/>
      </c>
      <c r="AE462" s="13" t="str">
        <f t="shared" si="149"/>
        <v/>
      </c>
      <c r="AF462" s="42" t="str">
        <f t="shared" si="137"/>
        <v/>
      </c>
      <c r="AH462" s="46" t="str">
        <f t="shared" si="150"/>
        <v/>
      </c>
      <c r="AI462" s="53" t="str">
        <f t="shared" si="151"/>
        <v/>
      </c>
      <c r="AJ462" s="49" t="str">
        <f t="shared" si="152"/>
        <v/>
      </c>
      <c r="AK462" s="49" t="str">
        <f t="shared" si="153"/>
        <v/>
      </c>
      <c r="AM462" s="13" t="str">
        <f>IF($AI462="", "", COUNTIF($AI$10:$AI$1210, "&gt;"&amp;$AI462)+1+COUNTIF($AI$10:$AI462, $AI462)-1)</f>
        <v/>
      </c>
      <c r="AO462" s="13" t="str">
        <f t="shared" si="154"/>
        <v/>
      </c>
      <c r="AQ462" s="42" t="str">
        <f t="shared" si="155"/>
        <v/>
      </c>
    </row>
    <row r="463" spans="1:43" x14ac:dyDescent="0.25">
      <c r="A463" s="56"/>
      <c r="B463" s="157"/>
      <c r="C463" s="87"/>
      <c r="D463" s="86"/>
      <c r="E463" s="158"/>
      <c r="F463" s="159"/>
      <c r="G463" s="160"/>
      <c r="H463" s="161"/>
      <c r="I463" s="56"/>
      <c r="J463" s="13" t="str">
        <f t="shared" si="141"/>
        <v/>
      </c>
      <c r="K463" s="56"/>
      <c r="S463" s="13" t="str">
        <f t="shared" si="142"/>
        <v/>
      </c>
      <c r="U463" s="13" t="str">
        <f t="shared" si="143"/>
        <v/>
      </c>
      <c r="V463" s="13" t="str">
        <f t="shared" si="138"/>
        <v/>
      </c>
      <c r="W463" s="13" t="str">
        <f t="shared" si="139"/>
        <v/>
      </c>
      <c r="X463" s="13" t="str">
        <f t="shared" si="140"/>
        <v/>
      </c>
      <c r="Y463" s="13" t="str">
        <f t="shared" si="144"/>
        <v/>
      </c>
      <c r="Z463" s="13" t="str">
        <f t="shared" si="145"/>
        <v/>
      </c>
      <c r="AA463" s="13" t="str">
        <f t="shared" si="146"/>
        <v/>
      </c>
      <c r="AC463" s="13" t="str">
        <f t="shared" si="147"/>
        <v/>
      </c>
      <c r="AD463" s="13" t="str">
        <f t="shared" si="148"/>
        <v/>
      </c>
      <c r="AE463" s="13" t="str">
        <f t="shared" si="149"/>
        <v/>
      </c>
      <c r="AF463" s="42" t="str">
        <f t="shared" si="137"/>
        <v/>
      </c>
      <c r="AH463" s="46" t="str">
        <f t="shared" si="150"/>
        <v/>
      </c>
      <c r="AI463" s="53" t="str">
        <f t="shared" si="151"/>
        <v/>
      </c>
      <c r="AJ463" s="49" t="str">
        <f t="shared" si="152"/>
        <v/>
      </c>
      <c r="AK463" s="49" t="str">
        <f t="shared" si="153"/>
        <v/>
      </c>
      <c r="AM463" s="13" t="str">
        <f>IF($AI463="", "", COUNTIF($AI$10:$AI$1210, "&gt;"&amp;$AI463)+1+COUNTIF($AI$10:$AI463, $AI463)-1)</f>
        <v/>
      </c>
      <c r="AO463" s="13" t="str">
        <f t="shared" si="154"/>
        <v/>
      </c>
      <c r="AQ463" s="42" t="str">
        <f t="shared" si="155"/>
        <v/>
      </c>
    </row>
    <row r="464" spans="1:43" x14ac:dyDescent="0.25">
      <c r="A464" s="56"/>
      <c r="B464" s="157"/>
      <c r="C464" s="87"/>
      <c r="D464" s="86"/>
      <c r="E464" s="158"/>
      <c r="F464" s="159"/>
      <c r="G464" s="160"/>
      <c r="H464" s="161"/>
      <c r="I464" s="56"/>
      <c r="J464" s="13" t="str">
        <f t="shared" si="141"/>
        <v/>
      </c>
      <c r="K464" s="56"/>
      <c r="S464" s="13" t="str">
        <f t="shared" si="142"/>
        <v/>
      </c>
      <c r="U464" s="13" t="str">
        <f t="shared" si="143"/>
        <v/>
      </c>
      <c r="V464" s="13" t="str">
        <f t="shared" si="138"/>
        <v/>
      </c>
      <c r="W464" s="13" t="str">
        <f t="shared" si="139"/>
        <v/>
      </c>
      <c r="X464" s="13" t="str">
        <f t="shared" si="140"/>
        <v/>
      </c>
      <c r="Y464" s="13" t="str">
        <f t="shared" si="144"/>
        <v/>
      </c>
      <c r="Z464" s="13" t="str">
        <f t="shared" si="145"/>
        <v/>
      </c>
      <c r="AA464" s="13" t="str">
        <f t="shared" si="146"/>
        <v/>
      </c>
      <c r="AC464" s="13" t="str">
        <f t="shared" si="147"/>
        <v/>
      </c>
      <c r="AD464" s="13" t="str">
        <f t="shared" si="148"/>
        <v/>
      </c>
      <c r="AE464" s="13" t="str">
        <f t="shared" si="149"/>
        <v/>
      </c>
      <c r="AF464" s="42" t="str">
        <f t="shared" ref="AF464:AF527" si="156">IF($AE464="", "", IF($AC464="", $AF$5, IF(AND($AD464="X", $E464=""), $AF$6, $AF$7)))</f>
        <v/>
      </c>
      <c r="AH464" s="46" t="str">
        <f t="shared" si="150"/>
        <v/>
      </c>
      <c r="AI464" s="53" t="str">
        <f t="shared" si="151"/>
        <v/>
      </c>
      <c r="AJ464" s="49" t="str">
        <f t="shared" si="152"/>
        <v/>
      </c>
      <c r="AK464" s="49" t="str">
        <f t="shared" si="153"/>
        <v/>
      </c>
      <c r="AM464" s="13" t="str">
        <f>IF($AI464="", "", COUNTIF($AI$10:$AI$1210, "&gt;"&amp;$AI464)+1+COUNTIF($AI$10:$AI464, $AI464)-1)</f>
        <v/>
      </c>
      <c r="AO464" s="13" t="str">
        <f t="shared" si="154"/>
        <v/>
      </c>
      <c r="AQ464" s="42" t="str">
        <f t="shared" si="155"/>
        <v/>
      </c>
    </row>
    <row r="465" spans="1:43" x14ac:dyDescent="0.25">
      <c r="A465" s="56"/>
      <c r="B465" s="157"/>
      <c r="C465" s="87"/>
      <c r="D465" s="86"/>
      <c r="E465" s="158"/>
      <c r="F465" s="159"/>
      <c r="G465" s="160"/>
      <c r="H465" s="161"/>
      <c r="I465" s="56"/>
      <c r="J465" s="13" t="str">
        <f t="shared" si="141"/>
        <v/>
      </c>
      <c r="K465" s="56"/>
      <c r="S465" s="13" t="str">
        <f t="shared" si="142"/>
        <v/>
      </c>
      <c r="U465" s="13" t="str">
        <f t="shared" si="143"/>
        <v/>
      </c>
      <c r="V465" s="13" t="str">
        <f t="shared" si="138"/>
        <v/>
      </c>
      <c r="W465" s="13" t="str">
        <f t="shared" si="139"/>
        <v/>
      </c>
      <c r="X465" s="13" t="str">
        <f t="shared" si="140"/>
        <v/>
      </c>
      <c r="Y465" s="13" t="str">
        <f t="shared" si="144"/>
        <v/>
      </c>
      <c r="Z465" s="13" t="str">
        <f t="shared" si="145"/>
        <v/>
      </c>
      <c r="AA465" s="13" t="str">
        <f t="shared" si="146"/>
        <v/>
      </c>
      <c r="AC465" s="13" t="str">
        <f t="shared" si="147"/>
        <v/>
      </c>
      <c r="AD465" s="13" t="str">
        <f t="shared" si="148"/>
        <v/>
      </c>
      <c r="AE465" s="13" t="str">
        <f t="shared" si="149"/>
        <v/>
      </c>
      <c r="AF465" s="42" t="str">
        <f t="shared" si="156"/>
        <v/>
      </c>
      <c r="AH465" s="46" t="str">
        <f t="shared" si="150"/>
        <v/>
      </c>
      <c r="AI465" s="53" t="str">
        <f t="shared" si="151"/>
        <v/>
      </c>
      <c r="AJ465" s="49" t="str">
        <f t="shared" si="152"/>
        <v/>
      </c>
      <c r="AK465" s="49" t="str">
        <f t="shared" si="153"/>
        <v/>
      </c>
      <c r="AM465" s="13" t="str">
        <f>IF($AI465="", "", COUNTIF($AI$10:$AI$1210, "&gt;"&amp;$AI465)+1+COUNTIF($AI$10:$AI465, $AI465)-1)</f>
        <v/>
      </c>
      <c r="AO465" s="13" t="str">
        <f t="shared" si="154"/>
        <v/>
      </c>
      <c r="AQ465" s="42" t="str">
        <f t="shared" si="155"/>
        <v/>
      </c>
    </row>
    <row r="466" spans="1:43" x14ac:dyDescent="0.25">
      <c r="A466" s="56"/>
      <c r="B466" s="157"/>
      <c r="C466" s="87"/>
      <c r="D466" s="86"/>
      <c r="E466" s="158"/>
      <c r="F466" s="159"/>
      <c r="G466" s="160"/>
      <c r="H466" s="161"/>
      <c r="I466" s="56"/>
      <c r="J466" s="13" t="str">
        <f t="shared" si="141"/>
        <v/>
      </c>
      <c r="K466" s="56"/>
      <c r="S466" s="13" t="str">
        <f t="shared" si="142"/>
        <v/>
      </c>
      <c r="U466" s="13" t="str">
        <f t="shared" si="143"/>
        <v/>
      </c>
      <c r="V466" s="13" t="str">
        <f t="shared" si="138"/>
        <v/>
      </c>
      <c r="W466" s="13" t="str">
        <f t="shared" si="139"/>
        <v/>
      </c>
      <c r="X466" s="13" t="str">
        <f t="shared" si="140"/>
        <v/>
      </c>
      <c r="Y466" s="13" t="str">
        <f t="shared" si="144"/>
        <v/>
      </c>
      <c r="Z466" s="13" t="str">
        <f t="shared" si="145"/>
        <v/>
      </c>
      <c r="AA466" s="13" t="str">
        <f t="shared" si="146"/>
        <v/>
      </c>
      <c r="AC466" s="13" t="str">
        <f t="shared" si="147"/>
        <v/>
      </c>
      <c r="AD466" s="13" t="str">
        <f t="shared" si="148"/>
        <v/>
      </c>
      <c r="AE466" s="13" t="str">
        <f t="shared" si="149"/>
        <v/>
      </c>
      <c r="AF466" s="42" t="str">
        <f t="shared" si="156"/>
        <v/>
      </c>
      <c r="AH466" s="46" t="str">
        <f t="shared" si="150"/>
        <v/>
      </c>
      <c r="AI466" s="53" t="str">
        <f t="shared" si="151"/>
        <v/>
      </c>
      <c r="AJ466" s="49" t="str">
        <f t="shared" si="152"/>
        <v/>
      </c>
      <c r="AK466" s="49" t="str">
        <f t="shared" si="153"/>
        <v/>
      </c>
      <c r="AM466" s="13" t="str">
        <f>IF($AI466="", "", COUNTIF($AI$10:$AI$1210, "&gt;"&amp;$AI466)+1+COUNTIF($AI$10:$AI466, $AI466)-1)</f>
        <v/>
      </c>
      <c r="AO466" s="13" t="str">
        <f t="shared" si="154"/>
        <v/>
      </c>
      <c r="AQ466" s="42" t="str">
        <f t="shared" si="155"/>
        <v/>
      </c>
    </row>
    <row r="467" spans="1:43" x14ac:dyDescent="0.25">
      <c r="A467" s="56"/>
      <c r="B467" s="157"/>
      <c r="C467" s="87"/>
      <c r="D467" s="86"/>
      <c r="E467" s="158"/>
      <c r="F467" s="159"/>
      <c r="G467" s="160"/>
      <c r="H467" s="161"/>
      <c r="I467" s="56"/>
      <c r="J467" s="13" t="str">
        <f t="shared" si="141"/>
        <v/>
      </c>
      <c r="K467" s="56"/>
      <c r="S467" s="13" t="str">
        <f t="shared" si="142"/>
        <v/>
      </c>
      <c r="U467" s="13" t="str">
        <f t="shared" si="143"/>
        <v/>
      </c>
      <c r="V467" s="13" t="str">
        <f t="shared" si="138"/>
        <v/>
      </c>
      <c r="W467" s="13" t="str">
        <f t="shared" si="139"/>
        <v/>
      </c>
      <c r="X467" s="13" t="str">
        <f t="shared" si="140"/>
        <v/>
      </c>
      <c r="Y467" s="13" t="str">
        <f t="shared" si="144"/>
        <v/>
      </c>
      <c r="Z467" s="13" t="str">
        <f t="shared" si="145"/>
        <v/>
      </c>
      <c r="AA467" s="13" t="str">
        <f t="shared" si="146"/>
        <v/>
      </c>
      <c r="AC467" s="13" t="str">
        <f t="shared" si="147"/>
        <v/>
      </c>
      <c r="AD467" s="13" t="str">
        <f t="shared" si="148"/>
        <v/>
      </c>
      <c r="AE467" s="13" t="str">
        <f t="shared" si="149"/>
        <v/>
      </c>
      <c r="AF467" s="42" t="str">
        <f t="shared" si="156"/>
        <v/>
      </c>
      <c r="AH467" s="46" t="str">
        <f t="shared" si="150"/>
        <v/>
      </c>
      <c r="AI467" s="53" t="str">
        <f t="shared" si="151"/>
        <v/>
      </c>
      <c r="AJ467" s="49" t="str">
        <f t="shared" si="152"/>
        <v/>
      </c>
      <c r="AK467" s="49" t="str">
        <f t="shared" si="153"/>
        <v/>
      </c>
      <c r="AM467" s="13" t="str">
        <f>IF($AI467="", "", COUNTIF($AI$10:$AI$1210, "&gt;"&amp;$AI467)+1+COUNTIF($AI$10:$AI467, $AI467)-1)</f>
        <v/>
      </c>
      <c r="AO467" s="13" t="str">
        <f t="shared" si="154"/>
        <v/>
      </c>
      <c r="AQ467" s="42" t="str">
        <f t="shared" si="155"/>
        <v/>
      </c>
    </row>
    <row r="468" spans="1:43" x14ac:dyDescent="0.25">
      <c r="A468" s="56"/>
      <c r="B468" s="157"/>
      <c r="C468" s="87"/>
      <c r="D468" s="86"/>
      <c r="E468" s="158"/>
      <c r="F468" s="159"/>
      <c r="G468" s="160"/>
      <c r="H468" s="161"/>
      <c r="I468" s="56"/>
      <c r="J468" s="13" t="str">
        <f t="shared" si="141"/>
        <v/>
      </c>
      <c r="K468" s="56"/>
      <c r="S468" s="13" t="str">
        <f t="shared" si="142"/>
        <v/>
      </c>
      <c r="U468" s="13" t="str">
        <f t="shared" si="143"/>
        <v/>
      </c>
      <c r="V468" s="13" t="str">
        <f t="shared" si="138"/>
        <v/>
      </c>
      <c r="W468" s="13" t="str">
        <f t="shared" si="139"/>
        <v/>
      </c>
      <c r="X468" s="13" t="str">
        <f t="shared" si="140"/>
        <v/>
      </c>
      <c r="Y468" s="13" t="str">
        <f t="shared" si="144"/>
        <v/>
      </c>
      <c r="Z468" s="13" t="str">
        <f t="shared" si="145"/>
        <v/>
      </c>
      <c r="AA468" s="13" t="str">
        <f t="shared" si="146"/>
        <v/>
      </c>
      <c r="AC468" s="13" t="str">
        <f t="shared" si="147"/>
        <v/>
      </c>
      <c r="AD468" s="13" t="str">
        <f t="shared" si="148"/>
        <v/>
      </c>
      <c r="AE468" s="13" t="str">
        <f t="shared" si="149"/>
        <v/>
      </c>
      <c r="AF468" s="42" t="str">
        <f t="shared" si="156"/>
        <v/>
      </c>
      <c r="AH468" s="46" t="str">
        <f t="shared" si="150"/>
        <v/>
      </c>
      <c r="AI468" s="53" t="str">
        <f t="shared" si="151"/>
        <v/>
      </c>
      <c r="AJ468" s="49" t="str">
        <f t="shared" si="152"/>
        <v/>
      </c>
      <c r="AK468" s="49" t="str">
        <f t="shared" si="153"/>
        <v/>
      </c>
      <c r="AM468" s="13" t="str">
        <f>IF($AI468="", "", COUNTIF($AI$10:$AI$1210, "&gt;"&amp;$AI468)+1+COUNTIF($AI$10:$AI468, $AI468)-1)</f>
        <v/>
      </c>
      <c r="AO468" s="13" t="str">
        <f t="shared" si="154"/>
        <v/>
      </c>
      <c r="AQ468" s="42" t="str">
        <f t="shared" si="155"/>
        <v/>
      </c>
    </row>
    <row r="469" spans="1:43" x14ac:dyDescent="0.25">
      <c r="A469" s="56"/>
      <c r="B469" s="157"/>
      <c r="C469" s="87"/>
      <c r="D469" s="86"/>
      <c r="E469" s="158"/>
      <c r="F469" s="159"/>
      <c r="G469" s="160"/>
      <c r="H469" s="161"/>
      <c r="I469" s="56"/>
      <c r="J469" s="13" t="str">
        <f t="shared" si="141"/>
        <v/>
      </c>
      <c r="K469" s="56"/>
      <c r="S469" s="13" t="str">
        <f t="shared" si="142"/>
        <v/>
      </c>
      <c r="U469" s="13" t="str">
        <f t="shared" si="143"/>
        <v/>
      </c>
      <c r="V469" s="13" t="str">
        <f t="shared" si="138"/>
        <v/>
      </c>
      <c r="W469" s="13" t="str">
        <f t="shared" si="139"/>
        <v/>
      </c>
      <c r="X469" s="13" t="str">
        <f t="shared" si="140"/>
        <v/>
      </c>
      <c r="Y469" s="13" t="str">
        <f t="shared" si="144"/>
        <v/>
      </c>
      <c r="Z469" s="13" t="str">
        <f t="shared" si="145"/>
        <v/>
      </c>
      <c r="AA469" s="13" t="str">
        <f t="shared" si="146"/>
        <v/>
      </c>
      <c r="AC469" s="13" t="str">
        <f t="shared" si="147"/>
        <v/>
      </c>
      <c r="AD469" s="13" t="str">
        <f t="shared" si="148"/>
        <v/>
      </c>
      <c r="AE469" s="13" t="str">
        <f t="shared" si="149"/>
        <v/>
      </c>
      <c r="AF469" s="42" t="str">
        <f t="shared" si="156"/>
        <v/>
      </c>
      <c r="AH469" s="46" t="str">
        <f t="shared" si="150"/>
        <v/>
      </c>
      <c r="AI469" s="53" t="str">
        <f t="shared" si="151"/>
        <v/>
      </c>
      <c r="AJ469" s="49" t="str">
        <f t="shared" si="152"/>
        <v/>
      </c>
      <c r="AK469" s="49" t="str">
        <f t="shared" si="153"/>
        <v/>
      </c>
      <c r="AM469" s="13" t="str">
        <f>IF($AI469="", "", COUNTIF($AI$10:$AI$1210, "&gt;"&amp;$AI469)+1+COUNTIF($AI$10:$AI469, $AI469)-1)</f>
        <v/>
      </c>
      <c r="AO469" s="13" t="str">
        <f t="shared" si="154"/>
        <v/>
      </c>
      <c r="AQ469" s="42" t="str">
        <f t="shared" si="155"/>
        <v/>
      </c>
    </row>
    <row r="470" spans="1:43" x14ac:dyDescent="0.25">
      <c r="A470" s="56"/>
      <c r="B470" s="157"/>
      <c r="C470" s="87"/>
      <c r="D470" s="86"/>
      <c r="E470" s="158"/>
      <c r="F470" s="159"/>
      <c r="G470" s="160"/>
      <c r="H470" s="161"/>
      <c r="I470" s="56"/>
      <c r="J470" s="13" t="str">
        <f t="shared" si="141"/>
        <v/>
      </c>
      <c r="K470" s="56"/>
      <c r="S470" s="13" t="str">
        <f t="shared" si="142"/>
        <v/>
      </c>
      <c r="U470" s="13" t="str">
        <f t="shared" si="143"/>
        <v/>
      </c>
      <c r="V470" s="13" t="str">
        <f t="shared" si="138"/>
        <v/>
      </c>
      <c r="W470" s="13" t="str">
        <f t="shared" si="139"/>
        <v/>
      </c>
      <c r="X470" s="13" t="str">
        <f t="shared" si="140"/>
        <v/>
      </c>
      <c r="Y470" s="13" t="str">
        <f t="shared" si="144"/>
        <v/>
      </c>
      <c r="Z470" s="13" t="str">
        <f t="shared" si="145"/>
        <v/>
      </c>
      <c r="AA470" s="13" t="str">
        <f t="shared" si="146"/>
        <v/>
      </c>
      <c r="AC470" s="13" t="str">
        <f t="shared" si="147"/>
        <v/>
      </c>
      <c r="AD470" s="13" t="str">
        <f t="shared" si="148"/>
        <v/>
      </c>
      <c r="AE470" s="13" t="str">
        <f t="shared" si="149"/>
        <v/>
      </c>
      <c r="AF470" s="42" t="str">
        <f t="shared" si="156"/>
        <v/>
      </c>
      <c r="AH470" s="46" t="str">
        <f t="shared" si="150"/>
        <v/>
      </c>
      <c r="AI470" s="53" t="str">
        <f t="shared" si="151"/>
        <v/>
      </c>
      <c r="AJ470" s="49" t="str">
        <f t="shared" si="152"/>
        <v/>
      </c>
      <c r="AK470" s="49" t="str">
        <f t="shared" si="153"/>
        <v/>
      </c>
      <c r="AM470" s="13" t="str">
        <f>IF($AI470="", "", COUNTIF($AI$10:$AI$1210, "&gt;"&amp;$AI470)+1+COUNTIF($AI$10:$AI470, $AI470)-1)</f>
        <v/>
      </c>
      <c r="AO470" s="13" t="str">
        <f t="shared" si="154"/>
        <v/>
      </c>
      <c r="AQ470" s="42" t="str">
        <f t="shared" si="155"/>
        <v/>
      </c>
    </row>
    <row r="471" spans="1:43" x14ac:dyDescent="0.25">
      <c r="A471" s="56"/>
      <c r="B471" s="157"/>
      <c r="C471" s="87"/>
      <c r="D471" s="86"/>
      <c r="E471" s="158"/>
      <c r="F471" s="159"/>
      <c r="G471" s="160"/>
      <c r="H471" s="161"/>
      <c r="I471" s="56"/>
      <c r="J471" s="13" t="str">
        <f t="shared" si="141"/>
        <v/>
      </c>
      <c r="K471" s="56"/>
      <c r="S471" s="13" t="str">
        <f t="shared" si="142"/>
        <v/>
      </c>
      <c r="U471" s="13" t="str">
        <f t="shared" si="143"/>
        <v/>
      </c>
      <c r="V471" s="13" t="str">
        <f t="shared" si="138"/>
        <v/>
      </c>
      <c r="W471" s="13" t="str">
        <f t="shared" si="139"/>
        <v/>
      </c>
      <c r="X471" s="13" t="str">
        <f t="shared" si="140"/>
        <v/>
      </c>
      <c r="Y471" s="13" t="str">
        <f t="shared" si="144"/>
        <v/>
      </c>
      <c r="Z471" s="13" t="str">
        <f t="shared" si="145"/>
        <v/>
      </c>
      <c r="AA471" s="13" t="str">
        <f t="shared" si="146"/>
        <v/>
      </c>
      <c r="AC471" s="13" t="str">
        <f t="shared" si="147"/>
        <v/>
      </c>
      <c r="AD471" s="13" t="str">
        <f t="shared" si="148"/>
        <v/>
      </c>
      <c r="AE471" s="13" t="str">
        <f t="shared" si="149"/>
        <v/>
      </c>
      <c r="AF471" s="42" t="str">
        <f t="shared" si="156"/>
        <v/>
      </c>
      <c r="AH471" s="46" t="str">
        <f t="shared" si="150"/>
        <v/>
      </c>
      <c r="AI471" s="53" t="str">
        <f t="shared" si="151"/>
        <v/>
      </c>
      <c r="AJ471" s="49" t="str">
        <f t="shared" si="152"/>
        <v/>
      </c>
      <c r="AK471" s="49" t="str">
        <f t="shared" si="153"/>
        <v/>
      </c>
      <c r="AM471" s="13" t="str">
        <f>IF($AI471="", "", COUNTIF($AI$10:$AI$1210, "&gt;"&amp;$AI471)+1+COUNTIF($AI$10:$AI471, $AI471)-1)</f>
        <v/>
      </c>
      <c r="AO471" s="13" t="str">
        <f t="shared" si="154"/>
        <v/>
      </c>
      <c r="AQ471" s="42" t="str">
        <f t="shared" si="155"/>
        <v/>
      </c>
    </row>
    <row r="472" spans="1:43" x14ac:dyDescent="0.25">
      <c r="A472" s="56"/>
      <c r="B472" s="157"/>
      <c r="C472" s="87"/>
      <c r="D472" s="86"/>
      <c r="E472" s="158"/>
      <c r="F472" s="159"/>
      <c r="G472" s="160"/>
      <c r="H472" s="161"/>
      <c r="I472" s="56"/>
      <c r="J472" s="13" t="str">
        <f t="shared" si="141"/>
        <v/>
      </c>
      <c r="K472" s="56"/>
      <c r="S472" s="13" t="str">
        <f t="shared" si="142"/>
        <v/>
      </c>
      <c r="U472" s="13" t="str">
        <f t="shared" si="143"/>
        <v/>
      </c>
      <c r="V472" s="13" t="str">
        <f t="shared" si="138"/>
        <v/>
      </c>
      <c r="W472" s="13" t="str">
        <f t="shared" si="139"/>
        <v/>
      </c>
      <c r="X472" s="13" t="str">
        <f t="shared" si="140"/>
        <v/>
      </c>
      <c r="Y472" s="13" t="str">
        <f t="shared" si="144"/>
        <v/>
      </c>
      <c r="Z472" s="13" t="str">
        <f t="shared" si="145"/>
        <v/>
      </c>
      <c r="AA472" s="13" t="str">
        <f t="shared" si="146"/>
        <v/>
      </c>
      <c r="AC472" s="13" t="str">
        <f t="shared" si="147"/>
        <v/>
      </c>
      <c r="AD472" s="13" t="str">
        <f t="shared" si="148"/>
        <v/>
      </c>
      <c r="AE472" s="13" t="str">
        <f t="shared" si="149"/>
        <v/>
      </c>
      <c r="AF472" s="42" t="str">
        <f t="shared" si="156"/>
        <v/>
      </c>
      <c r="AH472" s="46" t="str">
        <f t="shared" si="150"/>
        <v/>
      </c>
      <c r="AI472" s="53" t="str">
        <f t="shared" si="151"/>
        <v/>
      </c>
      <c r="AJ472" s="49" t="str">
        <f t="shared" si="152"/>
        <v/>
      </c>
      <c r="AK472" s="49" t="str">
        <f t="shared" si="153"/>
        <v/>
      </c>
      <c r="AM472" s="13" t="str">
        <f>IF($AI472="", "", COUNTIF($AI$10:$AI$1210, "&gt;"&amp;$AI472)+1+COUNTIF($AI$10:$AI472, $AI472)-1)</f>
        <v/>
      </c>
      <c r="AO472" s="13" t="str">
        <f t="shared" si="154"/>
        <v/>
      </c>
      <c r="AQ472" s="42" t="str">
        <f t="shared" si="155"/>
        <v/>
      </c>
    </row>
    <row r="473" spans="1:43" x14ac:dyDescent="0.25">
      <c r="A473" s="56"/>
      <c r="B473" s="157"/>
      <c r="C473" s="87"/>
      <c r="D473" s="86"/>
      <c r="E473" s="158"/>
      <c r="F473" s="159"/>
      <c r="G473" s="160"/>
      <c r="H473" s="161"/>
      <c r="I473" s="56"/>
      <c r="J473" s="13" t="str">
        <f t="shared" si="141"/>
        <v/>
      </c>
      <c r="K473" s="56"/>
      <c r="S473" s="13" t="str">
        <f t="shared" si="142"/>
        <v/>
      </c>
      <c r="U473" s="13" t="str">
        <f t="shared" si="143"/>
        <v/>
      </c>
      <c r="V473" s="13" t="str">
        <f t="shared" si="138"/>
        <v/>
      </c>
      <c r="W473" s="13" t="str">
        <f t="shared" si="139"/>
        <v/>
      </c>
      <c r="X473" s="13" t="str">
        <f t="shared" si="140"/>
        <v/>
      </c>
      <c r="Y473" s="13" t="str">
        <f t="shared" si="144"/>
        <v/>
      </c>
      <c r="Z473" s="13" t="str">
        <f t="shared" si="145"/>
        <v/>
      </c>
      <c r="AA473" s="13" t="str">
        <f t="shared" si="146"/>
        <v/>
      </c>
      <c r="AC473" s="13" t="str">
        <f t="shared" si="147"/>
        <v/>
      </c>
      <c r="AD473" s="13" t="str">
        <f t="shared" si="148"/>
        <v/>
      </c>
      <c r="AE473" s="13" t="str">
        <f t="shared" si="149"/>
        <v/>
      </c>
      <c r="AF473" s="42" t="str">
        <f t="shared" si="156"/>
        <v/>
      </c>
      <c r="AH473" s="46" t="str">
        <f t="shared" si="150"/>
        <v/>
      </c>
      <c r="AI473" s="53" t="str">
        <f t="shared" si="151"/>
        <v/>
      </c>
      <c r="AJ473" s="49" t="str">
        <f t="shared" si="152"/>
        <v/>
      </c>
      <c r="AK473" s="49" t="str">
        <f t="shared" si="153"/>
        <v/>
      </c>
      <c r="AM473" s="13" t="str">
        <f>IF($AI473="", "", COUNTIF($AI$10:$AI$1210, "&gt;"&amp;$AI473)+1+COUNTIF($AI$10:$AI473, $AI473)-1)</f>
        <v/>
      </c>
      <c r="AO473" s="13" t="str">
        <f t="shared" si="154"/>
        <v/>
      </c>
      <c r="AQ473" s="42" t="str">
        <f t="shared" si="155"/>
        <v/>
      </c>
    </row>
    <row r="474" spans="1:43" x14ac:dyDescent="0.25">
      <c r="A474" s="56"/>
      <c r="B474" s="157"/>
      <c r="C474" s="87"/>
      <c r="D474" s="86"/>
      <c r="E474" s="158"/>
      <c r="F474" s="159"/>
      <c r="G474" s="160"/>
      <c r="H474" s="161"/>
      <c r="I474" s="56"/>
      <c r="J474" s="13" t="str">
        <f t="shared" si="141"/>
        <v/>
      </c>
      <c r="K474" s="56"/>
      <c r="S474" s="13" t="str">
        <f t="shared" si="142"/>
        <v/>
      </c>
      <c r="U474" s="13" t="str">
        <f t="shared" si="143"/>
        <v/>
      </c>
      <c r="V474" s="13" t="str">
        <f t="shared" si="138"/>
        <v/>
      </c>
      <c r="W474" s="13" t="str">
        <f t="shared" si="139"/>
        <v/>
      </c>
      <c r="X474" s="13" t="str">
        <f t="shared" si="140"/>
        <v/>
      </c>
      <c r="Y474" s="13" t="str">
        <f t="shared" si="144"/>
        <v/>
      </c>
      <c r="Z474" s="13" t="str">
        <f t="shared" si="145"/>
        <v/>
      </c>
      <c r="AA474" s="13" t="str">
        <f t="shared" si="146"/>
        <v/>
      </c>
      <c r="AC474" s="13" t="str">
        <f t="shared" si="147"/>
        <v/>
      </c>
      <c r="AD474" s="13" t="str">
        <f t="shared" si="148"/>
        <v/>
      </c>
      <c r="AE474" s="13" t="str">
        <f t="shared" si="149"/>
        <v/>
      </c>
      <c r="AF474" s="42" t="str">
        <f t="shared" si="156"/>
        <v/>
      </c>
      <c r="AH474" s="46" t="str">
        <f t="shared" si="150"/>
        <v/>
      </c>
      <c r="AI474" s="53" t="str">
        <f t="shared" si="151"/>
        <v/>
      </c>
      <c r="AJ474" s="49" t="str">
        <f t="shared" si="152"/>
        <v/>
      </c>
      <c r="AK474" s="49" t="str">
        <f t="shared" si="153"/>
        <v/>
      </c>
      <c r="AM474" s="13" t="str">
        <f>IF($AI474="", "", COUNTIF($AI$10:$AI$1210, "&gt;"&amp;$AI474)+1+COUNTIF($AI$10:$AI474, $AI474)-1)</f>
        <v/>
      </c>
      <c r="AO474" s="13" t="str">
        <f t="shared" si="154"/>
        <v/>
      </c>
      <c r="AQ474" s="42" t="str">
        <f t="shared" si="155"/>
        <v/>
      </c>
    </row>
    <row r="475" spans="1:43" x14ac:dyDescent="0.25">
      <c r="A475" s="56"/>
      <c r="B475" s="157"/>
      <c r="C475" s="87"/>
      <c r="D475" s="86"/>
      <c r="E475" s="158"/>
      <c r="F475" s="159"/>
      <c r="G475" s="160"/>
      <c r="H475" s="161"/>
      <c r="I475" s="56"/>
      <c r="J475" s="13" t="str">
        <f t="shared" si="141"/>
        <v/>
      </c>
      <c r="K475" s="56"/>
      <c r="S475" s="13" t="str">
        <f t="shared" si="142"/>
        <v/>
      </c>
      <c r="U475" s="13" t="str">
        <f t="shared" si="143"/>
        <v/>
      </c>
      <c r="V475" s="13" t="str">
        <f t="shared" si="138"/>
        <v/>
      </c>
      <c r="W475" s="13" t="str">
        <f t="shared" si="139"/>
        <v/>
      </c>
      <c r="X475" s="13" t="str">
        <f t="shared" si="140"/>
        <v/>
      </c>
      <c r="Y475" s="13" t="str">
        <f t="shared" si="144"/>
        <v/>
      </c>
      <c r="Z475" s="13" t="str">
        <f t="shared" si="145"/>
        <v/>
      </c>
      <c r="AA475" s="13" t="str">
        <f t="shared" si="146"/>
        <v/>
      </c>
      <c r="AC475" s="13" t="str">
        <f t="shared" si="147"/>
        <v/>
      </c>
      <c r="AD475" s="13" t="str">
        <f t="shared" si="148"/>
        <v/>
      </c>
      <c r="AE475" s="13" t="str">
        <f t="shared" si="149"/>
        <v/>
      </c>
      <c r="AF475" s="42" t="str">
        <f t="shared" si="156"/>
        <v/>
      </c>
      <c r="AH475" s="46" t="str">
        <f t="shared" si="150"/>
        <v/>
      </c>
      <c r="AI475" s="53" t="str">
        <f t="shared" si="151"/>
        <v/>
      </c>
      <c r="AJ475" s="49" t="str">
        <f t="shared" si="152"/>
        <v/>
      </c>
      <c r="AK475" s="49" t="str">
        <f t="shared" si="153"/>
        <v/>
      </c>
      <c r="AM475" s="13" t="str">
        <f>IF($AI475="", "", COUNTIF($AI$10:$AI$1210, "&gt;"&amp;$AI475)+1+COUNTIF($AI$10:$AI475, $AI475)-1)</f>
        <v/>
      </c>
      <c r="AO475" s="13" t="str">
        <f t="shared" si="154"/>
        <v/>
      </c>
      <c r="AQ475" s="42" t="str">
        <f t="shared" si="155"/>
        <v/>
      </c>
    </row>
    <row r="476" spans="1:43" x14ac:dyDescent="0.25">
      <c r="A476" s="56"/>
      <c r="B476" s="157"/>
      <c r="C476" s="87"/>
      <c r="D476" s="86"/>
      <c r="E476" s="158"/>
      <c r="F476" s="159"/>
      <c r="G476" s="160"/>
      <c r="H476" s="161"/>
      <c r="I476" s="56"/>
      <c r="J476" s="13" t="str">
        <f t="shared" si="141"/>
        <v/>
      </c>
      <c r="K476" s="56"/>
      <c r="S476" s="13" t="str">
        <f t="shared" si="142"/>
        <v/>
      </c>
      <c r="U476" s="13" t="str">
        <f t="shared" si="143"/>
        <v/>
      </c>
      <c r="V476" s="13" t="str">
        <f t="shared" si="138"/>
        <v/>
      </c>
      <c r="W476" s="13" t="str">
        <f t="shared" si="139"/>
        <v/>
      </c>
      <c r="X476" s="13" t="str">
        <f t="shared" si="140"/>
        <v/>
      </c>
      <c r="Y476" s="13" t="str">
        <f t="shared" si="144"/>
        <v/>
      </c>
      <c r="Z476" s="13" t="str">
        <f t="shared" si="145"/>
        <v/>
      </c>
      <c r="AA476" s="13" t="str">
        <f t="shared" si="146"/>
        <v/>
      </c>
      <c r="AC476" s="13" t="str">
        <f t="shared" si="147"/>
        <v/>
      </c>
      <c r="AD476" s="13" t="str">
        <f t="shared" si="148"/>
        <v/>
      </c>
      <c r="AE476" s="13" t="str">
        <f t="shared" si="149"/>
        <v/>
      </c>
      <c r="AF476" s="42" t="str">
        <f t="shared" si="156"/>
        <v/>
      </c>
      <c r="AH476" s="46" t="str">
        <f t="shared" si="150"/>
        <v/>
      </c>
      <c r="AI476" s="53" t="str">
        <f t="shared" si="151"/>
        <v/>
      </c>
      <c r="AJ476" s="49" t="str">
        <f t="shared" si="152"/>
        <v/>
      </c>
      <c r="AK476" s="49" t="str">
        <f t="shared" si="153"/>
        <v/>
      </c>
      <c r="AM476" s="13" t="str">
        <f>IF($AI476="", "", COUNTIF($AI$10:$AI$1210, "&gt;"&amp;$AI476)+1+COUNTIF($AI$10:$AI476, $AI476)-1)</f>
        <v/>
      </c>
      <c r="AO476" s="13" t="str">
        <f t="shared" si="154"/>
        <v/>
      </c>
      <c r="AQ476" s="42" t="str">
        <f t="shared" si="155"/>
        <v/>
      </c>
    </row>
    <row r="477" spans="1:43" x14ac:dyDescent="0.25">
      <c r="A477" s="56"/>
      <c r="B477" s="157"/>
      <c r="C477" s="87"/>
      <c r="D477" s="86"/>
      <c r="E477" s="158"/>
      <c r="F477" s="159"/>
      <c r="G477" s="160"/>
      <c r="H477" s="161"/>
      <c r="I477" s="56"/>
      <c r="J477" s="13" t="str">
        <f t="shared" si="141"/>
        <v/>
      </c>
      <c r="K477" s="56"/>
      <c r="S477" s="13" t="str">
        <f t="shared" si="142"/>
        <v/>
      </c>
      <c r="U477" s="13" t="str">
        <f t="shared" si="143"/>
        <v/>
      </c>
      <c r="V477" s="13" t="str">
        <f t="shared" si="138"/>
        <v/>
      </c>
      <c r="W477" s="13" t="str">
        <f t="shared" si="139"/>
        <v/>
      </c>
      <c r="X477" s="13" t="str">
        <f t="shared" si="140"/>
        <v/>
      </c>
      <c r="Y477" s="13" t="str">
        <f t="shared" si="144"/>
        <v/>
      </c>
      <c r="Z477" s="13" t="str">
        <f t="shared" si="145"/>
        <v/>
      </c>
      <c r="AA477" s="13" t="str">
        <f t="shared" si="146"/>
        <v/>
      </c>
      <c r="AC477" s="13" t="str">
        <f t="shared" si="147"/>
        <v/>
      </c>
      <c r="AD477" s="13" t="str">
        <f t="shared" si="148"/>
        <v/>
      </c>
      <c r="AE477" s="13" t="str">
        <f t="shared" si="149"/>
        <v/>
      </c>
      <c r="AF477" s="42" t="str">
        <f t="shared" si="156"/>
        <v/>
      </c>
      <c r="AH477" s="46" t="str">
        <f t="shared" si="150"/>
        <v/>
      </c>
      <c r="AI477" s="53" t="str">
        <f t="shared" si="151"/>
        <v/>
      </c>
      <c r="AJ477" s="49" t="str">
        <f t="shared" si="152"/>
        <v/>
      </c>
      <c r="AK477" s="49" t="str">
        <f t="shared" si="153"/>
        <v/>
      </c>
      <c r="AM477" s="13" t="str">
        <f>IF($AI477="", "", COUNTIF($AI$10:$AI$1210, "&gt;"&amp;$AI477)+1+COUNTIF($AI$10:$AI477, $AI477)-1)</f>
        <v/>
      </c>
      <c r="AO477" s="13" t="str">
        <f t="shared" si="154"/>
        <v/>
      </c>
      <c r="AQ477" s="42" t="str">
        <f t="shared" si="155"/>
        <v/>
      </c>
    </row>
    <row r="478" spans="1:43" x14ac:dyDescent="0.25">
      <c r="A478" s="56"/>
      <c r="B478" s="157"/>
      <c r="C478" s="87"/>
      <c r="D478" s="86"/>
      <c r="E478" s="158"/>
      <c r="F478" s="159"/>
      <c r="G478" s="160"/>
      <c r="H478" s="161"/>
      <c r="I478" s="56"/>
      <c r="J478" s="13" t="str">
        <f t="shared" si="141"/>
        <v/>
      </c>
      <c r="K478" s="56"/>
      <c r="S478" s="13" t="str">
        <f t="shared" si="142"/>
        <v/>
      </c>
      <c r="U478" s="13" t="str">
        <f t="shared" si="143"/>
        <v/>
      </c>
      <c r="V478" s="13" t="str">
        <f t="shared" si="138"/>
        <v/>
      </c>
      <c r="W478" s="13" t="str">
        <f t="shared" si="139"/>
        <v/>
      </c>
      <c r="X478" s="13" t="str">
        <f t="shared" si="140"/>
        <v/>
      </c>
      <c r="Y478" s="13" t="str">
        <f t="shared" si="144"/>
        <v/>
      </c>
      <c r="Z478" s="13" t="str">
        <f t="shared" si="145"/>
        <v/>
      </c>
      <c r="AA478" s="13" t="str">
        <f t="shared" si="146"/>
        <v/>
      </c>
      <c r="AC478" s="13" t="str">
        <f t="shared" si="147"/>
        <v/>
      </c>
      <c r="AD478" s="13" t="str">
        <f t="shared" si="148"/>
        <v/>
      </c>
      <c r="AE478" s="13" t="str">
        <f t="shared" si="149"/>
        <v/>
      </c>
      <c r="AF478" s="42" t="str">
        <f t="shared" si="156"/>
        <v/>
      </c>
      <c r="AH478" s="46" t="str">
        <f t="shared" si="150"/>
        <v/>
      </c>
      <c r="AI478" s="53" t="str">
        <f t="shared" si="151"/>
        <v/>
      </c>
      <c r="AJ478" s="49" t="str">
        <f t="shared" si="152"/>
        <v/>
      </c>
      <c r="AK478" s="49" t="str">
        <f t="shared" si="153"/>
        <v/>
      </c>
      <c r="AM478" s="13" t="str">
        <f>IF($AI478="", "", COUNTIF($AI$10:$AI$1210, "&gt;"&amp;$AI478)+1+COUNTIF($AI$10:$AI478, $AI478)-1)</f>
        <v/>
      </c>
      <c r="AO478" s="13" t="str">
        <f t="shared" si="154"/>
        <v/>
      </c>
      <c r="AQ478" s="42" t="str">
        <f t="shared" si="155"/>
        <v/>
      </c>
    </row>
    <row r="479" spans="1:43" x14ac:dyDescent="0.25">
      <c r="A479" s="56"/>
      <c r="B479" s="157"/>
      <c r="C479" s="87"/>
      <c r="D479" s="86"/>
      <c r="E479" s="158"/>
      <c r="F479" s="159"/>
      <c r="G479" s="160"/>
      <c r="H479" s="161"/>
      <c r="I479" s="56"/>
      <c r="J479" s="13" t="str">
        <f t="shared" si="141"/>
        <v/>
      </c>
      <c r="K479" s="56"/>
      <c r="S479" s="13" t="str">
        <f t="shared" si="142"/>
        <v/>
      </c>
      <c r="U479" s="13" t="str">
        <f t="shared" si="143"/>
        <v/>
      </c>
      <c r="V479" s="13" t="str">
        <f t="shared" si="138"/>
        <v/>
      </c>
      <c r="W479" s="13" t="str">
        <f t="shared" si="139"/>
        <v/>
      </c>
      <c r="X479" s="13" t="str">
        <f t="shared" si="140"/>
        <v/>
      </c>
      <c r="Y479" s="13" t="str">
        <f t="shared" si="144"/>
        <v/>
      </c>
      <c r="Z479" s="13" t="str">
        <f t="shared" si="145"/>
        <v/>
      </c>
      <c r="AA479" s="13" t="str">
        <f t="shared" si="146"/>
        <v/>
      </c>
      <c r="AC479" s="13" t="str">
        <f t="shared" si="147"/>
        <v/>
      </c>
      <c r="AD479" s="13" t="str">
        <f t="shared" si="148"/>
        <v/>
      </c>
      <c r="AE479" s="13" t="str">
        <f t="shared" si="149"/>
        <v/>
      </c>
      <c r="AF479" s="42" t="str">
        <f t="shared" si="156"/>
        <v/>
      </c>
      <c r="AH479" s="46" t="str">
        <f t="shared" si="150"/>
        <v/>
      </c>
      <c r="AI479" s="53" t="str">
        <f t="shared" si="151"/>
        <v/>
      </c>
      <c r="AJ479" s="49" t="str">
        <f t="shared" si="152"/>
        <v/>
      </c>
      <c r="AK479" s="49" t="str">
        <f t="shared" si="153"/>
        <v/>
      </c>
      <c r="AM479" s="13" t="str">
        <f>IF($AI479="", "", COUNTIF($AI$10:$AI$1210, "&gt;"&amp;$AI479)+1+COUNTIF($AI$10:$AI479, $AI479)-1)</f>
        <v/>
      </c>
      <c r="AO479" s="13" t="str">
        <f t="shared" si="154"/>
        <v/>
      </c>
      <c r="AQ479" s="42" t="str">
        <f t="shared" si="155"/>
        <v/>
      </c>
    </row>
    <row r="480" spans="1:43" x14ac:dyDescent="0.25">
      <c r="A480" s="56"/>
      <c r="B480" s="157"/>
      <c r="C480" s="87"/>
      <c r="D480" s="86"/>
      <c r="E480" s="158"/>
      <c r="F480" s="159"/>
      <c r="G480" s="160"/>
      <c r="H480" s="161"/>
      <c r="I480" s="56"/>
      <c r="J480" s="13" t="str">
        <f t="shared" si="141"/>
        <v/>
      </c>
      <c r="K480" s="56"/>
      <c r="S480" s="13" t="str">
        <f t="shared" si="142"/>
        <v/>
      </c>
      <c r="U480" s="13" t="str">
        <f t="shared" si="143"/>
        <v/>
      </c>
      <c r="V480" s="13" t="str">
        <f t="shared" si="138"/>
        <v/>
      </c>
      <c r="W480" s="13" t="str">
        <f t="shared" si="139"/>
        <v/>
      </c>
      <c r="X480" s="13" t="str">
        <f t="shared" si="140"/>
        <v/>
      </c>
      <c r="Y480" s="13" t="str">
        <f t="shared" si="144"/>
        <v/>
      </c>
      <c r="Z480" s="13" t="str">
        <f t="shared" si="145"/>
        <v/>
      </c>
      <c r="AA480" s="13" t="str">
        <f t="shared" si="146"/>
        <v/>
      </c>
      <c r="AC480" s="13" t="str">
        <f t="shared" si="147"/>
        <v/>
      </c>
      <c r="AD480" s="13" t="str">
        <f t="shared" si="148"/>
        <v/>
      </c>
      <c r="AE480" s="13" t="str">
        <f t="shared" si="149"/>
        <v/>
      </c>
      <c r="AF480" s="42" t="str">
        <f t="shared" si="156"/>
        <v/>
      </c>
      <c r="AH480" s="46" t="str">
        <f t="shared" si="150"/>
        <v/>
      </c>
      <c r="AI480" s="53" t="str">
        <f t="shared" si="151"/>
        <v/>
      </c>
      <c r="AJ480" s="49" t="str">
        <f t="shared" si="152"/>
        <v/>
      </c>
      <c r="AK480" s="49" t="str">
        <f t="shared" si="153"/>
        <v/>
      </c>
      <c r="AM480" s="13" t="str">
        <f>IF($AI480="", "", COUNTIF($AI$10:$AI$1210, "&gt;"&amp;$AI480)+1+COUNTIF($AI$10:$AI480, $AI480)-1)</f>
        <v/>
      </c>
      <c r="AO480" s="13" t="str">
        <f t="shared" si="154"/>
        <v/>
      </c>
      <c r="AQ480" s="42" t="str">
        <f t="shared" si="155"/>
        <v/>
      </c>
    </row>
    <row r="481" spans="1:43" x14ac:dyDescent="0.25">
      <c r="A481" s="56"/>
      <c r="B481" s="157"/>
      <c r="C481" s="87"/>
      <c r="D481" s="86"/>
      <c r="E481" s="158"/>
      <c r="F481" s="159"/>
      <c r="G481" s="160"/>
      <c r="H481" s="161"/>
      <c r="I481" s="56"/>
      <c r="J481" s="13" t="str">
        <f t="shared" si="141"/>
        <v/>
      </c>
      <c r="K481" s="56"/>
      <c r="S481" s="13" t="str">
        <f t="shared" si="142"/>
        <v/>
      </c>
      <c r="U481" s="13" t="str">
        <f t="shared" si="143"/>
        <v/>
      </c>
      <c r="V481" s="13" t="str">
        <f t="shared" si="138"/>
        <v/>
      </c>
      <c r="W481" s="13" t="str">
        <f t="shared" si="139"/>
        <v/>
      </c>
      <c r="X481" s="13" t="str">
        <f t="shared" si="140"/>
        <v/>
      </c>
      <c r="Y481" s="13" t="str">
        <f t="shared" si="144"/>
        <v/>
      </c>
      <c r="Z481" s="13" t="str">
        <f t="shared" si="145"/>
        <v/>
      </c>
      <c r="AA481" s="13" t="str">
        <f t="shared" si="146"/>
        <v/>
      </c>
      <c r="AC481" s="13" t="str">
        <f t="shared" si="147"/>
        <v/>
      </c>
      <c r="AD481" s="13" t="str">
        <f t="shared" si="148"/>
        <v/>
      </c>
      <c r="AE481" s="13" t="str">
        <f t="shared" si="149"/>
        <v/>
      </c>
      <c r="AF481" s="42" t="str">
        <f t="shared" si="156"/>
        <v/>
      </c>
      <c r="AH481" s="46" t="str">
        <f t="shared" si="150"/>
        <v/>
      </c>
      <c r="AI481" s="53" t="str">
        <f t="shared" si="151"/>
        <v/>
      </c>
      <c r="AJ481" s="49" t="str">
        <f t="shared" si="152"/>
        <v/>
      </c>
      <c r="AK481" s="49" t="str">
        <f t="shared" si="153"/>
        <v/>
      </c>
      <c r="AM481" s="13" t="str">
        <f>IF($AI481="", "", COUNTIF($AI$10:$AI$1210, "&gt;"&amp;$AI481)+1+COUNTIF($AI$10:$AI481, $AI481)-1)</f>
        <v/>
      </c>
      <c r="AO481" s="13" t="str">
        <f t="shared" si="154"/>
        <v/>
      </c>
      <c r="AQ481" s="42" t="str">
        <f t="shared" si="155"/>
        <v/>
      </c>
    </row>
    <row r="482" spans="1:43" x14ac:dyDescent="0.25">
      <c r="A482" s="56"/>
      <c r="B482" s="157"/>
      <c r="C482" s="87"/>
      <c r="D482" s="86"/>
      <c r="E482" s="158"/>
      <c r="F482" s="159"/>
      <c r="G482" s="160"/>
      <c r="H482" s="161"/>
      <c r="I482" s="56"/>
      <c r="J482" s="13" t="str">
        <f t="shared" si="141"/>
        <v/>
      </c>
      <c r="K482" s="56"/>
      <c r="S482" s="13" t="str">
        <f t="shared" si="142"/>
        <v/>
      </c>
      <c r="U482" s="13" t="str">
        <f t="shared" si="143"/>
        <v/>
      </c>
      <c r="V482" s="13" t="str">
        <f t="shared" si="138"/>
        <v/>
      </c>
      <c r="W482" s="13" t="str">
        <f t="shared" si="139"/>
        <v/>
      </c>
      <c r="X482" s="13" t="str">
        <f t="shared" si="140"/>
        <v/>
      </c>
      <c r="Y482" s="13" t="str">
        <f t="shared" si="144"/>
        <v/>
      </c>
      <c r="Z482" s="13" t="str">
        <f t="shared" si="145"/>
        <v/>
      </c>
      <c r="AA482" s="13" t="str">
        <f t="shared" si="146"/>
        <v/>
      </c>
      <c r="AC482" s="13" t="str">
        <f t="shared" si="147"/>
        <v/>
      </c>
      <c r="AD482" s="13" t="str">
        <f t="shared" si="148"/>
        <v/>
      </c>
      <c r="AE482" s="13" t="str">
        <f t="shared" si="149"/>
        <v/>
      </c>
      <c r="AF482" s="42" t="str">
        <f t="shared" si="156"/>
        <v/>
      </c>
      <c r="AH482" s="46" t="str">
        <f t="shared" si="150"/>
        <v/>
      </c>
      <c r="AI482" s="53" t="str">
        <f t="shared" si="151"/>
        <v/>
      </c>
      <c r="AJ482" s="49" t="str">
        <f t="shared" si="152"/>
        <v/>
      </c>
      <c r="AK482" s="49" t="str">
        <f t="shared" si="153"/>
        <v/>
      </c>
      <c r="AM482" s="13" t="str">
        <f>IF($AI482="", "", COUNTIF($AI$10:$AI$1210, "&gt;"&amp;$AI482)+1+COUNTIF($AI$10:$AI482, $AI482)-1)</f>
        <v/>
      </c>
      <c r="AO482" s="13" t="str">
        <f t="shared" si="154"/>
        <v/>
      </c>
      <c r="AQ482" s="42" t="str">
        <f t="shared" si="155"/>
        <v/>
      </c>
    </row>
    <row r="483" spans="1:43" x14ac:dyDescent="0.25">
      <c r="A483" s="56"/>
      <c r="B483" s="157"/>
      <c r="C483" s="87"/>
      <c r="D483" s="86"/>
      <c r="E483" s="158"/>
      <c r="F483" s="159"/>
      <c r="G483" s="160"/>
      <c r="H483" s="161"/>
      <c r="I483" s="56"/>
      <c r="J483" s="13" t="str">
        <f t="shared" si="141"/>
        <v/>
      </c>
      <c r="K483" s="56"/>
      <c r="S483" s="13" t="str">
        <f t="shared" si="142"/>
        <v/>
      </c>
      <c r="U483" s="13" t="str">
        <f t="shared" si="143"/>
        <v/>
      </c>
      <c r="V483" s="13" t="str">
        <f t="shared" si="138"/>
        <v/>
      </c>
      <c r="W483" s="13" t="str">
        <f t="shared" si="139"/>
        <v/>
      </c>
      <c r="X483" s="13" t="str">
        <f t="shared" si="140"/>
        <v/>
      </c>
      <c r="Y483" s="13" t="str">
        <f t="shared" si="144"/>
        <v/>
      </c>
      <c r="Z483" s="13" t="str">
        <f t="shared" si="145"/>
        <v/>
      </c>
      <c r="AA483" s="13" t="str">
        <f t="shared" si="146"/>
        <v/>
      </c>
      <c r="AC483" s="13" t="str">
        <f t="shared" si="147"/>
        <v/>
      </c>
      <c r="AD483" s="13" t="str">
        <f t="shared" si="148"/>
        <v/>
      </c>
      <c r="AE483" s="13" t="str">
        <f t="shared" si="149"/>
        <v/>
      </c>
      <c r="AF483" s="42" t="str">
        <f t="shared" si="156"/>
        <v/>
      </c>
      <c r="AH483" s="46" t="str">
        <f t="shared" si="150"/>
        <v/>
      </c>
      <c r="AI483" s="53" t="str">
        <f t="shared" si="151"/>
        <v/>
      </c>
      <c r="AJ483" s="49" t="str">
        <f t="shared" si="152"/>
        <v/>
      </c>
      <c r="AK483" s="49" t="str">
        <f t="shared" si="153"/>
        <v/>
      </c>
      <c r="AM483" s="13" t="str">
        <f>IF($AI483="", "", COUNTIF($AI$10:$AI$1210, "&gt;"&amp;$AI483)+1+COUNTIF($AI$10:$AI483, $AI483)-1)</f>
        <v/>
      </c>
      <c r="AO483" s="13" t="str">
        <f t="shared" si="154"/>
        <v/>
      </c>
      <c r="AQ483" s="42" t="str">
        <f t="shared" si="155"/>
        <v/>
      </c>
    </row>
    <row r="484" spans="1:43" x14ac:dyDescent="0.25">
      <c r="A484" s="56"/>
      <c r="B484" s="157"/>
      <c r="C484" s="87"/>
      <c r="D484" s="86"/>
      <c r="E484" s="158"/>
      <c r="F484" s="159"/>
      <c r="G484" s="160"/>
      <c r="H484" s="161"/>
      <c r="I484" s="56"/>
      <c r="J484" s="13" t="str">
        <f t="shared" si="141"/>
        <v/>
      </c>
      <c r="K484" s="56"/>
      <c r="S484" s="13" t="str">
        <f t="shared" si="142"/>
        <v/>
      </c>
      <c r="U484" s="13" t="str">
        <f t="shared" si="143"/>
        <v/>
      </c>
      <c r="V484" s="13" t="str">
        <f t="shared" si="138"/>
        <v/>
      </c>
      <c r="W484" s="13" t="str">
        <f t="shared" si="139"/>
        <v/>
      </c>
      <c r="X484" s="13" t="str">
        <f t="shared" si="140"/>
        <v/>
      </c>
      <c r="Y484" s="13" t="str">
        <f t="shared" si="144"/>
        <v/>
      </c>
      <c r="Z484" s="13" t="str">
        <f t="shared" si="145"/>
        <v/>
      </c>
      <c r="AA484" s="13" t="str">
        <f t="shared" si="146"/>
        <v/>
      </c>
      <c r="AC484" s="13" t="str">
        <f t="shared" si="147"/>
        <v/>
      </c>
      <c r="AD484" s="13" t="str">
        <f t="shared" si="148"/>
        <v/>
      </c>
      <c r="AE484" s="13" t="str">
        <f t="shared" si="149"/>
        <v/>
      </c>
      <c r="AF484" s="42" t="str">
        <f t="shared" si="156"/>
        <v/>
      </c>
      <c r="AH484" s="46" t="str">
        <f t="shared" si="150"/>
        <v/>
      </c>
      <c r="AI484" s="53" t="str">
        <f t="shared" si="151"/>
        <v/>
      </c>
      <c r="AJ484" s="49" t="str">
        <f t="shared" si="152"/>
        <v/>
      </c>
      <c r="AK484" s="49" t="str">
        <f t="shared" si="153"/>
        <v/>
      </c>
      <c r="AM484" s="13" t="str">
        <f>IF($AI484="", "", COUNTIF($AI$10:$AI$1210, "&gt;"&amp;$AI484)+1+COUNTIF($AI$10:$AI484, $AI484)-1)</f>
        <v/>
      </c>
      <c r="AO484" s="13" t="str">
        <f t="shared" si="154"/>
        <v/>
      </c>
      <c r="AQ484" s="42" t="str">
        <f t="shared" si="155"/>
        <v/>
      </c>
    </row>
    <row r="485" spans="1:43" x14ac:dyDescent="0.25">
      <c r="A485" s="56"/>
      <c r="B485" s="157"/>
      <c r="C485" s="87"/>
      <c r="D485" s="86"/>
      <c r="E485" s="158"/>
      <c r="F485" s="159"/>
      <c r="G485" s="160"/>
      <c r="H485" s="161"/>
      <c r="I485" s="56"/>
      <c r="J485" s="13" t="str">
        <f t="shared" si="141"/>
        <v/>
      </c>
      <c r="K485" s="56"/>
      <c r="S485" s="13" t="str">
        <f t="shared" si="142"/>
        <v/>
      </c>
      <c r="U485" s="13" t="str">
        <f t="shared" si="143"/>
        <v/>
      </c>
      <c r="V485" s="13" t="str">
        <f t="shared" si="138"/>
        <v/>
      </c>
      <c r="W485" s="13" t="str">
        <f t="shared" si="139"/>
        <v/>
      </c>
      <c r="X485" s="13" t="str">
        <f t="shared" si="140"/>
        <v/>
      </c>
      <c r="Y485" s="13" t="str">
        <f t="shared" si="144"/>
        <v/>
      </c>
      <c r="Z485" s="13" t="str">
        <f t="shared" si="145"/>
        <v/>
      </c>
      <c r="AA485" s="13" t="str">
        <f t="shared" si="146"/>
        <v/>
      </c>
      <c r="AC485" s="13" t="str">
        <f t="shared" si="147"/>
        <v/>
      </c>
      <c r="AD485" s="13" t="str">
        <f t="shared" si="148"/>
        <v/>
      </c>
      <c r="AE485" s="13" t="str">
        <f t="shared" si="149"/>
        <v/>
      </c>
      <c r="AF485" s="42" t="str">
        <f t="shared" si="156"/>
        <v/>
      </c>
      <c r="AH485" s="46" t="str">
        <f t="shared" si="150"/>
        <v/>
      </c>
      <c r="AI485" s="53" t="str">
        <f t="shared" si="151"/>
        <v/>
      </c>
      <c r="AJ485" s="49" t="str">
        <f t="shared" si="152"/>
        <v/>
      </c>
      <c r="AK485" s="49" t="str">
        <f t="shared" si="153"/>
        <v/>
      </c>
      <c r="AM485" s="13" t="str">
        <f>IF($AI485="", "", COUNTIF($AI$10:$AI$1210, "&gt;"&amp;$AI485)+1+COUNTIF($AI$10:$AI485, $AI485)-1)</f>
        <v/>
      </c>
      <c r="AO485" s="13" t="str">
        <f t="shared" si="154"/>
        <v/>
      </c>
      <c r="AQ485" s="42" t="str">
        <f t="shared" si="155"/>
        <v/>
      </c>
    </row>
    <row r="486" spans="1:43" x14ac:dyDescent="0.25">
      <c r="A486" s="56"/>
      <c r="B486" s="157"/>
      <c r="C486" s="87"/>
      <c r="D486" s="86"/>
      <c r="E486" s="158"/>
      <c r="F486" s="159"/>
      <c r="G486" s="160"/>
      <c r="H486" s="161"/>
      <c r="I486" s="56"/>
      <c r="J486" s="13" t="str">
        <f t="shared" si="141"/>
        <v/>
      </c>
      <c r="K486" s="56"/>
      <c r="S486" s="13" t="str">
        <f t="shared" si="142"/>
        <v/>
      </c>
      <c r="U486" s="13" t="str">
        <f t="shared" si="143"/>
        <v/>
      </c>
      <c r="V486" s="13" t="str">
        <f t="shared" si="138"/>
        <v/>
      </c>
      <c r="W486" s="13" t="str">
        <f t="shared" si="139"/>
        <v/>
      </c>
      <c r="X486" s="13" t="str">
        <f t="shared" si="140"/>
        <v/>
      </c>
      <c r="Y486" s="13" t="str">
        <f t="shared" si="144"/>
        <v/>
      </c>
      <c r="Z486" s="13" t="str">
        <f t="shared" si="145"/>
        <v/>
      </c>
      <c r="AA486" s="13" t="str">
        <f t="shared" si="146"/>
        <v/>
      </c>
      <c r="AC486" s="13" t="str">
        <f t="shared" si="147"/>
        <v/>
      </c>
      <c r="AD486" s="13" t="str">
        <f t="shared" si="148"/>
        <v/>
      </c>
      <c r="AE486" s="13" t="str">
        <f t="shared" si="149"/>
        <v/>
      </c>
      <c r="AF486" s="42" t="str">
        <f t="shared" si="156"/>
        <v/>
      </c>
      <c r="AH486" s="46" t="str">
        <f t="shared" si="150"/>
        <v/>
      </c>
      <c r="AI486" s="53" t="str">
        <f t="shared" si="151"/>
        <v/>
      </c>
      <c r="AJ486" s="49" t="str">
        <f t="shared" si="152"/>
        <v/>
      </c>
      <c r="AK486" s="49" t="str">
        <f t="shared" si="153"/>
        <v/>
      </c>
      <c r="AM486" s="13" t="str">
        <f>IF($AI486="", "", COUNTIF($AI$10:$AI$1210, "&gt;"&amp;$AI486)+1+COUNTIF($AI$10:$AI486, $AI486)-1)</f>
        <v/>
      </c>
      <c r="AO486" s="13" t="str">
        <f t="shared" si="154"/>
        <v/>
      </c>
      <c r="AQ486" s="42" t="str">
        <f t="shared" si="155"/>
        <v/>
      </c>
    </row>
    <row r="487" spans="1:43" x14ac:dyDescent="0.25">
      <c r="A487" s="56"/>
      <c r="B487" s="157"/>
      <c r="C487" s="87"/>
      <c r="D487" s="86"/>
      <c r="E487" s="158"/>
      <c r="F487" s="159"/>
      <c r="G487" s="160"/>
      <c r="H487" s="161"/>
      <c r="I487" s="56"/>
      <c r="J487" s="13" t="str">
        <f t="shared" si="141"/>
        <v/>
      </c>
      <c r="K487" s="56"/>
      <c r="S487" s="13" t="str">
        <f t="shared" si="142"/>
        <v/>
      </c>
      <c r="U487" s="13" t="str">
        <f t="shared" si="143"/>
        <v/>
      </c>
      <c r="V487" s="13" t="str">
        <f t="shared" si="138"/>
        <v/>
      </c>
      <c r="W487" s="13" t="str">
        <f t="shared" si="139"/>
        <v/>
      </c>
      <c r="X487" s="13" t="str">
        <f t="shared" si="140"/>
        <v/>
      </c>
      <c r="Y487" s="13" t="str">
        <f t="shared" si="144"/>
        <v/>
      </c>
      <c r="Z487" s="13" t="str">
        <f t="shared" si="145"/>
        <v/>
      </c>
      <c r="AA487" s="13" t="str">
        <f t="shared" si="146"/>
        <v/>
      </c>
      <c r="AC487" s="13" t="str">
        <f t="shared" si="147"/>
        <v/>
      </c>
      <c r="AD487" s="13" t="str">
        <f t="shared" si="148"/>
        <v/>
      </c>
      <c r="AE487" s="13" t="str">
        <f t="shared" si="149"/>
        <v/>
      </c>
      <c r="AF487" s="42" t="str">
        <f t="shared" si="156"/>
        <v/>
      </c>
      <c r="AH487" s="46" t="str">
        <f t="shared" si="150"/>
        <v/>
      </c>
      <c r="AI487" s="53" t="str">
        <f t="shared" si="151"/>
        <v/>
      </c>
      <c r="AJ487" s="49" t="str">
        <f t="shared" si="152"/>
        <v/>
      </c>
      <c r="AK487" s="49" t="str">
        <f t="shared" si="153"/>
        <v/>
      </c>
      <c r="AM487" s="13" t="str">
        <f>IF($AI487="", "", COUNTIF($AI$10:$AI$1210, "&gt;"&amp;$AI487)+1+COUNTIF($AI$10:$AI487, $AI487)-1)</f>
        <v/>
      </c>
      <c r="AO487" s="13" t="str">
        <f t="shared" si="154"/>
        <v/>
      </c>
      <c r="AQ487" s="42" t="str">
        <f t="shared" si="155"/>
        <v/>
      </c>
    </row>
    <row r="488" spans="1:43" x14ac:dyDescent="0.25">
      <c r="A488" s="56"/>
      <c r="B488" s="157"/>
      <c r="C488" s="87"/>
      <c r="D488" s="86"/>
      <c r="E488" s="158"/>
      <c r="F488" s="159"/>
      <c r="G488" s="160"/>
      <c r="H488" s="161"/>
      <c r="I488" s="56"/>
      <c r="J488" s="13" t="str">
        <f t="shared" si="141"/>
        <v/>
      </c>
      <c r="K488" s="56"/>
      <c r="S488" s="13" t="str">
        <f t="shared" si="142"/>
        <v/>
      </c>
      <c r="U488" s="13" t="str">
        <f t="shared" si="143"/>
        <v/>
      </c>
      <c r="V488" s="13" t="str">
        <f t="shared" si="138"/>
        <v/>
      </c>
      <c r="W488" s="13" t="str">
        <f t="shared" si="139"/>
        <v/>
      </c>
      <c r="X488" s="13" t="str">
        <f t="shared" si="140"/>
        <v/>
      </c>
      <c r="Y488" s="13" t="str">
        <f t="shared" si="144"/>
        <v/>
      </c>
      <c r="Z488" s="13" t="str">
        <f t="shared" si="145"/>
        <v/>
      </c>
      <c r="AA488" s="13" t="str">
        <f t="shared" si="146"/>
        <v/>
      </c>
      <c r="AC488" s="13" t="str">
        <f t="shared" si="147"/>
        <v/>
      </c>
      <c r="AD488" s="13" t="str">
        <f t="shared" si="148"/>
        <v/>
      </c>
      <c r="AE488" s="13" t="str">
        <f t="shared" si="149"/>
        <v/>
      </c>
      <c r="AF488" s="42" t="str">
        <f t="shared" si="156"/>
        <v/>
      </c>
      <c r="AH488" s="46" t="str">
        <f t="shared" si="150"/>
        <v/>
      </c>
      <c r="AI488" s="53" t="str">
        <f t="shared" si="151"/>
        <v/>
      </c>
      <c r="AJ488" s="49" t="str">
        <f t="shared" si="152"/>
        <v/>
      </c>
      <c r="AK488" s="49" t="str">
        <f t="shared" si="153"/>
        <v/>
      </c>
      <c r="AM488" s="13" t="str">
        <f>IF($AI488="", "", COUNTIF($AI$10:$AI$1210, "&gt;"&amp;$AI488)+1+COUNTIF($AI$10:$AI488, $AI488)-1)</f>
        <v/>
      </c>
      <c r="AO488" s="13" t="str">
        <f t="shared" si="154"/>
        <v/>
      </c>
      <c r="AQ488" s="42" t="str">
        <f t="shared" si="155"/>
        <v/>
      </c>
    </row>
    <row r="489" spans="1:43" x14ac:dyDescent="0.25">
      <c r="A489" s="56"/>
      <c r="B489" s="157"/>
      <c r="C489" s="87"/>
      <c r="D489" s="86"/>
      <c r="E489" s="158"/>
      <c r="F489" s="159"/>
      <c r="G489" s="160"/>
      <c r="H489" s="161"/>
      <c r="I489" s="56"/>
      <c r="J489" s="13" t="str">
        <f t="shared" si="141"/>
        <v/>
      </c>
      <c r="K489" s="56"/>
      <c r="S489" s="13" t="str">
        <f t="shared" si="142"/>
        <v/>
      </c>
      <c r="U489" s="13" t="str">
        <f t="shared" si="143"/>
        <v/>
      </c>
      <c r="V489" s="13" t="str">
        <f t="shared" si="138"/>
        <v/>
      </c>
      <c r="W489" s="13" t="str">
        <f t="shared" si="139"/>
        <v/>
      </c>
      <c r="X489" s="13" t="str">
        <f t="shared" si="140"/>
        <v/>
      </c>
      <c r="Y489" s="13" t="str">
        <f t="shared" si="144"/>
        <v/>
      </c>
      <c r="Z489" s="13" t="str">
        <f t="shared" si="145"/>
        <v/>
      </c>
      <c r="AA489" s="13" t="str">
        <f t="shared" si="146"/>
        <v/>
      </c>
      <c r="AC489" s="13" t="str">
        <f t="shared" si="147"/>
        <v/>
      </c>
      <c r="AD489" s="13" t="str">
        <f t="shared" si="148"/>
        <v/>
      </c>
      <c r="AE489" s="13" t="str">
        <f t="shared" si="149"/>
        <v/>
      </c>
      <c r="AF489" s="42" t="str">
        <f t="shared" si="156"/>
        <v/>
      </c>
      <c r="AH489" s="46" t="str">
        <f t="shared" si="150"/>
        <v/>
      </c>
      <c r="AI489" s="53" t="str">
        <f t="shared" si="151"/>
        <v/>
      </c>
      <c r="AJ489" s="49" t="str">
        <f t="shared" si="152"/>
        <v/>
      </c>
      <c r="AK489" s="49" t="str">
        <f t="shared" si="153"/>
        <v/>
      </c>
      <c r="AM489" s="13" t="str">
        <f>IF($AI489="", "", COUNTIF($AI$10:$AI$1210, "&gt;"&amp;$AI489)+1+COUNTIF($AI$10:$AI489, $AI489)-1)</f>
        <v/>
      </c>
      <c r="AO489" s="13" t="str">
        <f t="shared" si="154"/>
        <v/>
      </c>
      <c r="AQ489" s="42" t="str">
        <f t="shared" si="155"/>
        <v/>
      </c>
    </row>
    <row r="490" spans="1:43" x14ac:dyDescent="0.25">
      <c r="A490" s="56"/>
      <c r="B490" s="157"/>
      <c r="C490" s="87"/>
      <c r="D490" s="86"/>
      <c r="E490" s="158"/>
      <c r="F490" s="159"/>
      <c r="G490" s="160"/>
      <c r="H490" s="161"/>
      <c r="I490" s="56"/>
      <c r="J490" s="13" t="str">
        <f t="shared" si="141"/>
        <v/>
      </c>
      <c r="K490" s="56"/>
      <c r="S490" s="13" t="str">
        <f t="shared" si="142"/>
        <v/>
      </c>
      <c r="U490" s="13" t="str">
        <f t="shared" si="143"/>
        <v/>
      </c>
      <c r="V490" s="13" t="str">
        <f t="shared" si="138"/>
        <v/>
      </c>
      <c r="W490" s="13" t="str">
        <f t="shared" si="139"/>
        <v/>
      </c>
      <c r="X490" s="13" t="str">
        <f t="shared" si="140"/>
        <v/>
      </c>
      <c r="Y490" s="13" t="str">
        <f t="shared" si="144"/>
        <v/>
      </c>
      <c r="Z490" s="13" t="str">
        <f t="shared" si="145"/>
        <v/>
      </c>
      <c r="AA490" s="13" t="str">
        <f t="shared" si="146"/>
        <v/>
      </c>
      <c r="AC490" s="13" t="str">
        <f t="shared" si="147"/>
        <v/>
      </c>
      <c r="AD490" s="13" t="str">
        <f t="shared" si="148"/>
        <v/>
      </c>
      <c r="AE490" s="13" t="str">
        <f t="shared" si="149"/>
        <v/>
      </c>
      <c r="AF490" s="42" t="str">
        <f t="shared" si="156"/>
        <v/>
      </c>
      <c r="AH490" s="46" t="str">
        <f t="shared" si="150"/>
        <v/>
      </c>
      <c r="AI490" s="53" t="str">
        <f t="shared" si="151"/>
        <v/>
      </c>
      <c r="AJ490" s="49" t="str">
        <f t="shared" si="152"/>
        <v/>
      </c>
      <c r="AK490" s="49" t="str">
        <f t="shared" si="153"/>
        <v/>
      </c>
      <c r="AM490" s="13" t="str">
        <f>IF($AI490="", "", COUNTIF($AI$10:$AI$1210, "&gt;"&amp;$AI490)+1+COUNTIF($AI$10:$AI490, $AI490)-1)</f>
        <v/>
      </c>
      <c r="AO490" s="13" t="str">
        <f t="shared" si="154"/>
        <v/>
      </c>
      <c r="AQ490" s="42" t="str">
        <f t="shared" si="155"/>
        <v/>
      </c>
    </row>
    <row r="491" spans="1:43" x14ac:dyDescent="0.25">
      <c r="A491" s="56"/>
      <c r="B491" s="157"/>
      <c r="C491" s="87"/>
      <c r="D491" s="86"/>
      <c r="E491" s="158"/>
      <c r="F491" s="159"/>
      <c r="G491" s="160"/>
      <c r="H491" s="161"/>
      <c r="I491" s="56"/>
      <c r="J491" s="13" t="str">
        <f t="shared" si="141"/>
        <v/>
      </c>
      <c r="K491" s="56"/>
      <c r="S491" s="13" t="str">
        <f t="shared" si="142"/>
        <v/>
      </c>
      <c r="U491" s="13" t="str">
        <f t="shared" si="143"/>
        <v/>
      </c>
      <c r="V491" s="13" t="str">
        <f t="shared" si="138"/>
        <v/>
      </c>
      <c r="W491" s="13" t="str">
        <f t="shared" si="139"/>
        <v/>
      </c>
      <c r="X491" s="13" t="str">
        <f t="shared" si="140"/>
        <v/>
      </c>
      <c r="Y491" s="13" t="str">
        <f t="shared" si="144"/>
        <v/>
      </c>
      <c r="Z491" s="13" t="str">
        <f t="shared" si="145"/>
        <v/>
      </c>
      <c r="AA491" s="13" t="str">
        <f t="shared" si="146"/>
        <v/>
      </c>
      <c r="AC491" s="13" t="str">
        <f t="shared" si="147"/>
        <v/>
      </c>
      <c r="AD491" s="13" t="str">
        <f t="shared" si="148"/>
        <v/>
      </c>
      <c r="AE491" s="13" t="str">
        <f t="shared" si="149"/>
        <v/>
      </c>
      <c r="AF491" s="42" t="str">
        <f t="shared" si="156"/>
        <v/>
      </c>
      <c r="AH491" s="46" t="str">
        <f t="shared" si="150"/>
        <v/>
      </c>
      <c r="AI491" s="53" t="str">
        <f t="shared" si="151"/>
        <v/>
      </c>
      <c r="AJ491" s="49" t="str">
        <f t="shared" si="152"/>
        <v/>
      </c>
      <c r="AK491" s="49" t="str">
        <f t="shared" si="153"/>
        <v/>
      </c>
      <c r="AM491" s="13" t="str">
        <f>IF($AI491="", "", COUNTIF($AI$10:$AI$1210, "&gt;"&amp;$AI491)+1+COUNTIF($AI$10:$AI491, $AI491)-1)</f>
        <v/>
      </c>
      <c r="AO491" s="13" t="str">
        <f t="shared" si="154"/>
        <v/>
      </c>
      <c r="AQ491" s="42" t="str">
        <f t="shared" si="155"/>
        <v/>
      </c>
    </row>
    <row r="492" spans="1:43" x14ac:dyDescent="0.25">
      <c r="A492" s="56"/>
      <c r="B492" s="157"/>
      <c r="C492" s="87"/>
      <c r="D492" s="86"/>
      <c r="E492" s="158"/>
      <c r="F492" s="159"/>
      <c r="G492" s="160"/>
      <c r="H492" s="161"/>
      <c r="I492" s="56"/>
      <c r="J492" s="13" t="str">
        <f t="shared" si="141"/>
        <v/>
      </c>
      <c r="K492" s="56"/>
      <c r="S492" s="13" t="str">
        <f t="shared" si="142"/>
        <v/>
      </c>
      <c r="U492" s="13" t="str">
        <f t="shared" si="143"/>
        <v/>
      </c>
      <c r="V492" s="13" t="str">
        <f t="shared" si="138"/>
        <v/>
      </c>
      <c r="W492" s="13" t="str">
        <f t="shared" si="139"/>
        <v/>
      </c>
      <c r="X492" s="13" t="str">
        <f t="shared" si="140"/>
        <v/>
      </c>
      <c r="Y492" s="13" t="str">
        <f t="shared" si="144"/>
        <v/>
      </c>
      <c r="Z492" s="13" t="str">
        <f t="shared" si="145"/>
        <v/>
      </c>
      <c r="AA492" s="13" t="str">
        <f t="shared" si="146"/>
        <v/>
      </c>
      <c r="AC492" s="13" t="str">
        <f t="shared" si="147"/>
        <v/>
      </c>
      <c r="AD492" s="13" t="str">
        <f t="shared" si="148"/>
        <v/>
      </c>
      <c r="AE492" s="13" t="str">
        <f t="shared" si="149"/>
        <v/>
      </c>
      <c r="AF492" s="42" t="str">
        <f t="shared" si="156"/>
        <v/>
      </c>
      <c r="AH492" s="46" t="str">
        <f t="shared" si="150"/>
        <v/>
      </c>
      <c r="AI492" s="53" t="str">
        <f t="shared" si="151"/>
        <v/>
      </c>
      <c r="AJ492" s="49" t="str">
        <f t="shared" si="152"/>
        <v/>
      </c>
      <c r="AK492" s="49" t="str">
        <f t="shared" si="153"/>
        <v/>
      </c>
      <c r="AM492" s="13" t="str">
        <f>IF($AI492="", "", COUNTIF($AI$10:$AI$1210, "&gt;"&amp;$AI492)+1+COUNTIF($AI$10:$AI492, $AI492)-1)</f>
        <v/>
      </c>
      <c r="AO492" s="13" t="str">
        <f t="shared" si="154"/>
        <v/>
      </c>
      <c r="AQ492" s="42" t="str">
        <f t="shared" si="155"/>
        <v/>
      </c>
    </row>
    <row r="493" spans="1:43" x14ac:dyDescent="0.25">
      <c r="A493" s="56"/>
      <c r="B493" s="157"/>
      <c r="C493" s="87"/>
      <c r="D493" s="86"/>
      <c r="E493" s="158"/>
      <c r="F493" s="159"/>
      <c r="G493" s="160"/>
      <c r="H493" s="161"/>
      <c r="I493" s="56"/>
      <c r="J493" s="13" t="str">
        <f t="shared" si="141"/>
        <v/>
      </c>
      <c r="K493" s="56"/>
      <c r="S493" s="13" t="str">
        <f t="shared" si="142"/>
        <v/>
      </c>
      <c r="U493" s="13" t="str">
        <f t="shared" si="143"/>
        <v/>
      </c>
      <c r="V493" s="13" t="str">
        <f t="shared" si="138"/>
        <v/>
      </c>
      <c r="W493" s="13" t="str">
        <f t="shared" si="139"/>
        <v/>
      </c>
      <c r="X493" s="13" t="str">
        <f t="shared" si="140"/>
        <v/>
      </c>
      <c r="Y493" s="13" t="str">
        <f t="shared" si="144"/>
        <v/>
      </c>
      <c r="Z493" s="13" t="str">
        <f t="shared" si="145"/>
        <v/>
      </c>
      <c r="AA493" s="13" t="str">
        <f t="shared" si="146"/>
        <v/>
      </c>
      <c r="AC493" s="13" t="str">
        <f t="shared" si="147"/>
        <v/>
      </c>
      <c r="AD493" s="13" t="str">
        <f t="shared" si="148"/>
        <v/>
      </c>
      <c r="AE493" s="13" t="str">
        <f t="shared" si="149"/>
        <v/>
      </c>
      <c r="AF493" s="42" t="str">
        <f t="shared" si="156"/>
        <v/>
      </c>
      <c r="AH493" s="46" t="str">
        <f t="shared" si="150"/>
        <v/>
      </c>
      <c r="AI493" s="53" t="str">
        <f t="shared" si="151"/>
        <v/>
      </c>
      <c r="AJ493" s="49" t="str">
        <f t="shared" si="152"/>
        <v/>
      </c>
      <c r="AK493" s="49" t="str">
        <f t="shared" si="153"/>
        <v/>
      </c>
      <c r="AM493" s="13" t="str">
        <f>IF($AI493="", "", COUNTIF($AI$10:$AI$1210, "&gt;"&amp;$AI493)+1+COUNTIF($AI$10:$AI493, $AI493)-1)</f>
        <v/>
      </c>
      <c r="AO493" s="13" t="str">
        <f t="shared" si="154"/>
        <v/>
      </c>
      <c r="AQ493" s="42" t="str">
        <f t="shared" si="155"/>
        <v/>
      </c>
    </row>
    <row r="494" spans="1:43" x14ac:dyDescent="0.25">
      <c r="A494" s="56"/>
      <c r="B494" s="157"/>
      <c r="C494" s="87"/>
      <c r="D494" s="86"/>
      <c r="E494" s="158"/>
      <c r="F494" s="159"/>
      <c r="G494" s="160"/>
      <c r="H494" s="161"/>
      <c r="I494" s="56"/>
      <c r="J494" s="13" t="str">
        <f t="shared" si="141"/>
        <v/>
      </c>
      <c r="K494" s="56"/>
      <c r="S494" s="13" t="str">
        <f t="shared" si="142"/>
        <v/>
      </c>
      <c r="U494" s="13" t="str">
        <f t="shared" si="143"/>
        <v/>
      </c>
      <c r="V494" s="13" t="str">
        <f t="shared" si="138"/>
        <v/>
      </c>
      <c r="W494" s="13" t="str">
        <f t="shared" si="139"/>
        <v/>
      </c>
      <c r="X494" s="13" t="str">
        <f t="shared" si="140"/>
        <v/>
      </c>
      <c r="Y494" s="13" t="str">
        <f t="shared" si="144"/>
        <v/>
      </c>
      <c r="Z494" s="13" t="str">
        <f t="shared" si="145"/>
        <v/>
      </c>
      <c r="AA494" s="13" t="str">
        <f t="shared" si="146"/>
        <v/>
      </c>
      <c r="AC494" s="13" t="str">
        <f t="shared" si="147"/>
        <v/>
      </c>
      <c r="AD494" s="13" t="str">
        <f t="shared" si="148"/>
        <v/>
      </c>
      <c r="AE494" s="13" t="str">
        <f t="shared" si="149"/>
        <v/>
      </c>
      <c r="AF494" s="42" t="str">
        <f t="shared" si="156"/>
        <v/>
      </c>
      <c r="AH494" s="46" t="str">
        <f t="shared" si="150"/>
        <v/>
      </c>
      <c r="AI494" s="53" t="str">
        <f t="shared" si="151"/>
        <v/>
      </c>
      <c r="AJ494" s="49" t="str">
        <f t="shared" si="152"/>
        <v/>
      </c>
      <c r="AK494" s="49" t="str">
        <f t="shared" si="153"/>
        <v/>
      </c>
      <c r="AM494" s="13" t="str">
        <f>IF($AI494="", "", COUNTIF($AI$10:$AI$1210, "&gt;"&amp;$AI494)+1+COUNTIF($AI$10:$AI494, $AI494)-1)</f>
        <v/>
      </c>
      <c r="AO494" s="13" t="str">
        <f t="shared" si="154"/>
        <v/>
      </c>
      <c r="AQ494" s="42" t="str">
        <f t="shared" si="155"/>
        <v/>
      </c>
    </row>
    <row r="495" spans="1:43" x14ac:dyDescent="0.25">
      <c r="A495" s="56"/>
      <c r="B495" s="157"/>
      <c r="C495" s="87"/>
      <c r="D495" s="86"/>
      <c r="E495" s="158"/>
      <c r="F495" s="159"/>
      <c r="G495" s="160"/>
      <c r="H495" s="161"/>
      <c r="I495" s="56"/>
      <c r="J495" s="13" t="str">
        <f t="shared" si="141"/>
        <v/>
      </c>
      <c r="K495" s="56"/>
      <c r="S495" s="13" t="str">
        <f t="shared" si="142"/>
        <v/>
      </c>
      <c r="U495" s="13" t="str">
        <f t="shared" si="143"/>
        <v/>
      </c>
      <c r="V495" s="13" t="str">
        <f t="shared" si="138"/>
        <v/>
      </c>
      <c r="W495" s="13" t="str">
        <f t="shared" si="139"/>
        <v/>
      </c>
      <c r="X495" s="13" t="str">
        <f t="shared" si="140"/>
        <v/>
      </c>
      <c r="Y495" s="13" t="str">
        <f t="shared" si="144"/>
        <v/>
      </c>
      <c r="Z495" s="13" t="str">
        <f t="shared" si="145"/>
        <v/>
      </c>
      <c r="AA495" s="13" t="str">
        <f t="shared" si="146"/>
        <v/>
      </c>
      <c r="AC495" s="13" t="str">
        <f t="shared" si="147"/>
        <v/>
      </c>
      <c r="AD495" s="13" t="str">
        <f t="shared" si="148"/>
        <v/>
      </c>
      <c r="AE495" s="13" t="str">
        <f t="shared" si="149"/>
        <v/>
      </c>
      <c r="AF495" s="42" t="str">
        <f t="shared" si="156"/>
        <v/>
      </c>
      <c r="AH495" s="46" t="str">
        <f t="shared" si="150"/>
        <v/>
      </c>
      <c r="AI495" s="53" t="str">
        <f t="shared" si="151"/>
        <v/>
      </c>
      <c r="AJ495" s="49" t="str">
        <f t="shared" si="152"/>
        <v/>
      </c>
      <c r="AK495" s="49" t="str">
        <f t="shared" si="153"/>
        <v/>
      </c>
      <c r="AM495" s="13" t="str">
        <f>IF($AI495="", "", COUNTIF($AI$10:$AI$1210, "&gt;"&amp;$AI495)+1+COUNTIF($AI$10:$AI495, $AI495)-1)</f>
        <v/>
      </c>
      <c r="AO495" s="13" t="str">
        <f t="shared" si="154"/>
        <v/>
      </c>
      <c r="AQ495" s="42" t="str">
        <f t="shared" si="155"/>
        <v/>
      </c>
    </row>
    <row r="496" spans="1:43" x14ac:dyDescent="0.25">
      <c r="A496" s="56"/>
      <c r="B496" s="157"/>
      <c r="C496" s="87"/>
      <c r="D496" s="86"/>
      <c r="E496" s="158"/>
      <c r="F496" s="159"/>
      <c r="G496" s="160"/>
      <c r="H496" s="161"/>
      <c r="I496" s="56"/>
      <c r="J496" s="13" t="str">
        <f t="shared" si="141"/>
        <v/>
      </c>
      <c r="K496" s="56"/>
      <c r="S496" s="13" t="str">
        <f t="shared" si="142"/>
        <v/>
      </c>
      <c r="U496" s="13" t="str">
        <f t="shared" si="143"/>
        <v/>
      </c>
      <c r="V496" s="13" t="str">
        <f t="shared" si="138"/>
        <v/>
      </c>
      <c r="W496" s="13" t="str">
        <f t="shared" si="139"/>
        <v/>
      </c>
      <c r="X496" s="13" t="str">
        <f t="shared" si="140"/>
        <v/>
      </c>
      <c r="Y496" s="13" t="str">
        <f t="shared" si="144"/>
        <v/>
      </c>
      <c r="Z496" s="13" t="str">
        <f t="shared" si="145"/>
        <v/>
      </c>
      <c r="AA496" s="13" t="str">
        <f t="shared" si="146"/>
        <v/>
      </c>
      <c r="AC496" s="13" t="str">
        <f t="shared" si="147"/>
        <v/>
      </c>
      <c r="AD496" s="13" t="str">
        <f t="shared" si="148"/>
        <v/>
      </c>
      <c r="AE496" s="13" t="str">
        <f t="shared" si="149"/>
        <v/>
      </c>
      <c r="AF496" s="42" t="str">
        <f t="shared" si="156"/>
        <v/>
      </c>
      <c r="AH496" s="46" t="str">
        <f t="shared" si="150"/>
        <v/>
      </c>
      <c r="AI496" s="53" t="str">
        <f t="shared" si="151"/>
        <v/>
      </c>
      <c r="AJ496" s="49" t="str">
        <f t="shared" si="152"/>
        <v/>
      </c>
      <c r="AK496" s="49" t="str">
        <f t="shared" si="153"/>
        <v/>
      </c>
      <c r="AM496" s="13" t="str">
        <f>IF($AI496="", "", COUNTIF($AI$10:$AI$1210, "&gt;"&amp;$AI496)+1+COUNTIF($AI$10:$AI496, $AI496)-1)</f>
        <v/>
      </c>
      <c r="AO496" s="13" t="str">
        <f t="shared" si="154"/>
        <v/>
      </c>
      <c r="AQ496" s="42" t="str">
        <f t="shared" si="155"/>
        <v/>
      </c>
    </row>
    <row r="497" spans="1:43" x14ac:dyDescent="0.25">
      <c r="A497" s="56"/>
      <c r="B497" s="157"/>
      <c r="C497" s="87"/>
      <c r="D497" s="86"/>
      <c r="E497" s="158"/>
      <c r="F497" s="159"/>
      <c r="G497" s="160"/>
      <c r="H497" s="161"/>
      <c r="I497" s="56"/>
      <c r="J497" s="13" t="str">
        <f t="shared" si="141"/>
        <v/>
      </c>
      <c r="K497" s="56"/>
      <c r="S497" s="13" t="str">
        <f t="shared" si="142"/>
        <v/>
      </c>
      <c r="U497" s="13" t="str">
        <f t="shared" si="143"/>
        <v/>
      </c>
      <c r="V497" s="13" t="str">
        <f t="shared" si="138"/>
        <v/>
      </c>
      <c r="W497" s="13" t="str">
        <f t="shared" si="139"/>
        <v/>
      </c>
      <c r="X497" s="13" t="str">
        <f t="shared" si="140"/>
        <v/>
      </c>
      <c r="Y497" s="13" t="str">
        <f t="shared" si="144"/>
        <v/>
      </c>
      <c r="Z497" s="13" t="str">
        <f t="shared" si="145"/>
        <v/>
      </c>
      <c r="AA497" s="13" t="str">
        <f t="shared" si="146"/>
        <v/>
      </c>
      <c r="AC497" s="13" t="str">
        <f t="shared" si="147"/>
        <v/>
      </c>
      <c r="AD497" s="13" t="str">
        <f t="shared" si="148"/>
        <v/>
      </c>
      <c r="AE497" s="13" t="str">
        <f t="shared" si="149"/>
        <v/>
      </c>
      <c r="AF497" s="42" t="str">
        <f t="shared" si="156"/>
        <v/>
      </c>
      <c r="AH497" s="46" t="str">
        <f t="shared" si="150"/>
        <v/>
      </c>
      <c r="AI497" s="53" t="str">
        <f t="shared" si="151"/>
        <v/>
      </c>
      <c r="AJ497" s="49" t="str">
        <f t="shared" si="152"/>
        <v/>
      </c>
      <c r="AK497" s="49" t="str">
        <f t="shared" si="153"/>
        <v/>
      </c>
      <c r="AM497" s="13" t="str">
        <f>IF($AI497="", "", COUNTIF($AI$10:$AI$1210, "&gt;"&amp;$AI497)+1+COUNTIF($AI$10:$AI497, $AI497)-1)</f>
        <v/>
      </c>
      <c r="AO497" s="13" t="str">
        <f t="shared" si="154"/>
        <v/>
      </c>
      <c r="AQ497" s="42" t="str">
        <f t="shared" si="155"/>
        <v/>
      </c>
    </row>
    <row r="498" spans="1:43" x14ac:dyDescent="0.25">
      <c r="A498" s="56"/>
      <c r="B498" s="157"/>
      <c r="C498" s="87"/>
      <c r="D498" s="86"/>
      <c r="E498" s="158"/>
      <c r="F498" s="159"/>
      <c r="G498" s="160"/>
      <c r="H498" s="161"/>
      <c r="I498" s="56"/>
      <c r="J498" s="13" t="str">
        <f t="shared" si="141"/>
        <v/>
      </c>
      <c r="K498" s="56"/>
      <c r="S498" s="13" t="str">
        <f t="shared" si="142"/>
        <v/>
      </c>
      <c r="U498" s="13" t="str">
        <f t="shared" si="143"/>
        <v/>
      </c>
      <c r="V498" s="13" t="str">
        <f t="shared" si="138"/>
        <v/>
      </c>
      <c r="W498" s="13" t="str">
        <f t="shared" si="139"/>
        <v/>
      </c>
      <c r="X498" s="13" t="str">
        <f t="shared" si="140"/>
        <v/>
      </c>
      <c r="Y498" s="13" t="str">
        <f t="shared" si="144"/>
        <v/>
      </c>
      <c r="Z498" s="13" t="str">
        <f t="shared" si="145"/>
        <v/>
      </c>
      <c r="AA498" s="13" t="str">
        <f t="shared" si="146"/>
        <v/>
      </c>
      <c r="AC498" s="13" t="str">
        <f t="shared" si="147"/>
        <v/>
      </c>
      <c r="AD498" s="13" t="str">
        <f t="shared" si="148"/>
        <v/>
      </c>
      <c r="AE498" s="13" t="str">
        <f t="shared" si="149"/>
        <v/>
      </c>
      <c r="AF498" s="42" t="str">
        <f t="shared" si="156"/>
        <v/>
      </c>
      <c r="AH498" s="46" t="str">
        <f t="shared" si="150"/>
        <v/>
      </c>
      <c r="AI498" s="53" t="str">
        <f t="shared" si="151"/>
        <v/>
      </c>
      <c r="AJ498" s="49" t="str">
        <f t="shared" si="152"/>
        <v/>
      </c>
      <c r="AK498" s="49" t="str">
        <f t="shared" si="153"/>
        <v/>
      </c>
      <c r="AM498" s="13" t="str">
        <f>IF($AI498="", "", COUNTIF($AI$10:$AI$1210, "&gt;"&amp;$AI498)+1+COUNTIF($AI$10:$AI498, $AI498)-1)</f>
        <v/>
      </c>
      <c r="AO498" s="13" t="str">
        <f t="shared" si="154"/>
        <v/>
      </c>
      <c r="AQ498" s="42" t="str">
        <f t="shared" si="155"/>
        <v/>
      </c>
    </row>
    <row r="499" spans="1:43" x14ac:dyDescent="0.25">
      <c r="A499" s="56"/>
      <c r="B499" s="157"/>
      <c r="C499" s="87"/>
      <c r="D499" s="86"/>
      <c r="E499" s="158"/>
      <c r="F499" s="159"/>
      <c r="G499" s="160"/>
      <c r="H499" s="161"/>
      <c r="I499" s="56"/>
      <c r="J499" s="13" t="str">
        <f t="shared" si="141"/>
        <v/>
      </c>
      <c r="K499" s="56"/>
      <c r="S499" s="13" t="str">
        <f t="shared" si="142"/>
        <v/>
      </c>
      <c r="U499" s="13" t="str">
        <f t="shared" si="143"/>
        <v/>
      </c>
      <c r="V499" s="13" t="str">
        <f t="shared" si="138"/>
        <v/>
      </c>
      <c r="W499" s="13" t="str">
        <f t="shared" si="139"/>
        <v/>
      </c>
      <c r="X499" s="13" t="str">
        <f t="shared" si="140"/>
        <v/>
      </c>
      <c r="Y499" s="13" t="str">
        <f t="shared" si="144"/>
        <v/>
      </c>
      <c r="Z499" s="13" t="str">
        <f t="shared" si="145"/>
        <v/>
      </c>
      <c r="AA499" s="13" t="str">
        <f t="shared" si="146"/>
        <v/>
      </c>
      <c r="AC499" s="13" t="str">
        <f t="shared" si="147"/>
        <v/>
      </c>
      <c r="AD499" s="13" t="str">
        <f t="shared" si="148"/>
        <v/>
      </c>
      <c r="AE499" s="13" t="str">
        <f t="shared" si="149"/>
        <v/>
      </c>
      <c r="AF499" s="42" t="str">
        <f t="shared" si="156"/>
        <v/>
      </c>
      <c r="AH499" s="46" t="str">
        <f t="shared" si="150"/>
        <v/>
      </c>
      <c r="AI499" s="53" t="str">
        <f t="shared" si="151"/>
        <v/>
      </c>
      <c r="AJ499" s="49" t="str">
        <f t="shared" si="152"/>
        <v/>
      </c>
      <c r="AK499" s="49" t="str">
        <f t="shared" si="153"/>
        <v/>
      </c>
      <c r="AM499" s="13" t="str">
        <f>IF($AI499="", "", COUNTIF($AI$10:$AI$1210, "&gt;"&amp;$AI499)+1+COUNTIF($AI$10:$AI499, $AI499)-1)</f>
        <v/>
      </c>
      <c r="AO499" s="13" t="str">
        <f t="shared" si="154"/>
        <v/>
      </c>
      <c r="AQ499" s="42" t="str">
        <f t="shared" si="155"/>
        <v/>
      </c>
    </row>
    <row r="500" spans="1:43" x14ac:dyDescent="0.25">
      <c r="A500" s="56"/>
      <c r="B500" s="157"/>
      <c r="C500" s="87"/>
      <c r="D500" s="86"/>
      <c r="E500" s="158"/>
      <c r="F500" s="159"/>
      <c r="G500" s="160"/>
      <c r="H500" s="161"/>
      <c r="I500" s="56"/>
      <c r="J500" s="13" t="str">
        <f t="shared" si="141"/>
        <v/>
      </c>
      <c r="K500" s="56"/>
      <c r="S500" s="13" t="str">
        <f t="shared" si="142"/>
        <v/>
      </c>
      <c r="U500" s="13" t="str">
        <f t="shared" si="143"/>
        <v/>
      </c>
      <c r="V500" s="13" t="str">
        <f t="shared" si="138"/>
        <v/>
      </c>
      <c r="W500" s="13" t="str">
        <f t="shared" si="139"/>
        <v/>
      </c>
      <c r="X500" s="13" t="str">
        <f t="shared" si="140"/>
        <v/>
      </c>
      <c r="Y500" s="13" t="str">
        <f t="shared" si="144"/>
        <v/>
      </c>
      <c r="Z500" s="13" t="str">
        <f t="shared" si="145"/>
        <v/>
      </c>
      <c r="AA500" s="13" t="str">
        <f t="shared" si="146"/>
        <v/>
      </c>
      <c r="AC500" s="13" t="str">
        <f t="shared" si="147"/>
        <v/>
      </c>
      <c r="AD500" s="13" t="str">
        <f t="shared" si="148"/>
        <v/>
      </c>
      <c r="AE500" s="13" t="str">
        <f t="shared" si="149"/>
        <v/>
      </c>
      <c r="AF500" s="42" t="str">
        <f t="shared" si="156"/>
        <v/>
      </c>
      <c r="AH500" s="46" t="str">
        <f t="shared" si="150"/>
        <v/>
      </c>
      <c r="AI500" s="53" t="str">
        <f t="shared" si="151"/>
        <v/>
      </c>
      <c r="AJ500" s="49" t="str">
        <f t="shared" si="152"/>
        <v/>
      </c>
      <c r="AK500" s="49" t="str">
        <f t="shared" si="153"/>
        <v/>
      </c>
      <c r="AM500" s="13" t="str">
        <f>IF($AI500="", "", COUNTIF($AI$10:$AI$1210, "&gt;"&amp;$AI500)+1+COUNTIF($AI$10:$AI500, $AI500)-1)</f>
        <v/>
      </c>
      <c r="AO500" s="13" t="str">
        <f t="shared" si="154"/>
        <v/>
      </c>
      <c r="AQ500" s="42" t="str">
        <f t="shared" si="155"/>
        <v/>
      </c>
    </row>
    <row r="501" spans="1:43" x14ac:dyDescent="0.25">
      <c r="A501" s="56"/>
      <c r="B501" s="157"/>
      <c r="C501" s="87"/>
      <c r="D501" s="86"/>
      <c r="E501" s="158"/>
      <c r="F501" s="159"/>
      <c r="G501" s="160"/>
      <c r="H501" s="161"/>
      <c r="I501" s="56"/>
      <c r="J501" s="13" t="str">
        <f t="shared" si="141"/>
        <v/>
      </c>
      <c r="K501" s="56"/>
      <c r="S501" s="13" t="str">
        <f t="shared" si="142"/>
        <v/>
      </c>
      <c r="U501" s="13" t="str">
        <f t="shared" si="143"/>
        <v/>
      </c>
      <c r="V501" s="13" t="str">
        <f t="shared" si="138"/>
        <v/>
      </c>
      <c r="W501" s="13" t="str">
        <f t="shared" si="139"/>
        <v/>
      </c>
      <c r="X501" s="13" t="str">
        <f t="shared" si="140"/>
        <v/>
      </c>
      <c r="Y501" s="13" t="str">
        <f t="shared" si="144"/>
        <v/>
      </c>
      <c r="Z501" s="13" t="str">
        <f t="shared" si="145"/>
        <v/>
      </c>
      <c r="AA501" s="13" t="str">
        <f t="shared" si="146"/>
        <v/>
      </c>
      <c r="AC501" s="13" t="str">
        <f t="shared" si="147"/>
        <v/>
      </c>
      <c r="AD501" s="13" t="str">
        <f t="shared" si="148"/>
        <v/>
      </c>
      <c r="AE501" s="13" t="str">
        <f t="shared" si="149"/>
        <v/>
      </c>
      <c r="AF501" s="42" t="str">
        <f t="shared" si="156"/>
        <v/>
      </c>
      <c r="AH501" s="46" t="str">
        <f t="shared" si="150"/>
        <v/>
      </c>
      <c r="AI501" s="53" t="str">
        <f t="shared" si="151"/>
        <v/>
      </c>
      <c r="AJ501" s="49" t="str">
        <f t="shared" si="152"/>
        <v/>
      </c>
      <c r="AK501" s="49" t="str">
        <f t="shared" si="153"/>
        <v/>
      </c>
      <c r="AM501" s="13" t="str">
        <f>IF($AI501="", "", COUNTIF($AI$10:$AI$1210, "&gt;"&amp;$AI501)+1+COUNTIF($AI$10:$AI501, $AI501)-1)</f>
        <v/>
      </c>
      <c r="AO501" s="13" t="str">
        <f t="shared" si="154"/>
        <v/>
      </c>
      <c r="AQ501" s="42" t="str">
        <f t="shared" si="155"/>
        <v/>
      </c>
    </row>
    <row r="502" spans="1:43" x14ac:dyDescent="0.25">
      <c r="A502" s="56"/>
      <c r="B502" s="157"/>
      <c r="C502" s="87"/>
      <c r="D502" s="86"/>
      <c r="E502" s="158"/>
      <c r="F502" s="159"/>
      <c r="G502" s="160"/>
      <c r="H502" s="161"/>
      <c r="I502" s="56"/>
      <c r="J502" s="13" t="str">
        <f t="shared" si="141"/>
        <v/>
      </c>
      <c r="K502" s="56"/>
      <c r="S502" s="13" t="str">
        <f t="shared" si="142"/>
        <v/>
      </c>
      <c r="U502" s="13" t="str">
        <f t="shared" si="143"/>
        <v/>
      </c>
      <c r="V502" s="13" t="str">
        <f t="shared" si="138"/>
        <v/>
      </c>
      <c r="W502" s="13" t="str">
        <f t="shared" si="139"/>
        <v/>
      </c>
      <c r="X502" s="13" t="str">
        <f t="shared" si="140"/>
        <v/>
      </c>
      <c r="Y502" s="13" t="str">
        <f t="shared" si="144"/>
        <v/>
      </c>
      <c r="Z502" s="13" t="str">
        <f t="shared" si="145"/>
        <v/>
      </c>
      <c r="AA502" s="13" t="str">
        <f t="shared" si="146"/>
        <v/>
      </c>
      <c r="AC502" s="13" t="str">
        <f t="shared" si="147"/>
        <v/>
      </c>
      <c r="AD502" s="13" t="str">
        <f t="shared" si="148"/>
        <v/>
      </c>
      <c r="AE502" s="13" t="str">
        <f t="shared" si="149"/>
        <v/>
      </c>
      <c r="AF502" s="42" t="str">
        <f t="shared" si="156"/>
        <v/>
      </c>
      <c r="AH502" s="46" t="str">
        <f t="shared" si="150"/>
        <v/>
      </c>
      <c r="AI502" s="53" t="str">
        <f t="shared" si="151"/>
        <v/>
      </c>
      <c r="AJ502" s="49" t="str">
        <f t="shared" si="152"/>
        <v/>
      </c>
      <c r="AK502" s="49" t="str">
        <f t="shared" si="153"/>
        <v/>
      </c>
      <c r="AM502" s="13" t="str">
        <f>IF($AI502="", "", COUNTIF($AI$10:$AI$1210, "&gt;"&amp;$AI502)+1+COUNTIF($AI$10:$AI502, $AI502)-1)</f>
        <v/>
      </c>
      <c r="AO502" s="13" t="str">
        <f t="shared" si="154"/>
        <v/>
      </c>
      <c r="AQ502" s="42" t="str">
        <f t="shared" si="155"/>
        <v/>
      </c>
    </row>
    <row r="503" spans="1:43" x14ac:dyDescent="0.25">
      <c r="A503" s="56"/>
      <c r="B503" s="157"/>
      <c r="C503" s="87"/>
      <c r="D503" s="86"/>
      <c r="E503" s="158"/>
      <c r="F503" s="159"/>
      <c r="G503" s="160"/>
      <c r="H503" s="161"/>
      <c r="I503" s="56"/>
      <c r="J503" s="13" t="str">
        <f t="shared" si="141"/>
        <v/>
      </c>
      <c r="K503" s="56"/>
      <c r="S503" s="13" t="str">
        <f t="shared" si="142"/>
        <v/>
      </c>
      <c r="U503" s="13" t="str">
        <f t="shared" si="143"/>
        <v/>
      </c>
      <c r="V503" s="13" t="str">
        <f t="shared" si="138"/>
        <v/>
      </c>
      <c r="W503" s="13" t="str">
        <f t="shared" si="139"/>
        <v/>
      </c>
      <c r="X503" s="13" t="str">
        <f t="shared" si="140"/>
        <v/>
      </c>
      <c r="Y503" s="13" t="str">
        <f t="shared" si="144"/>
        <v/>
      </c>
      <c r="Z503" s="13" t="str">
        <f t="shared" si="145"/>
        <v/>
      </c>
      <c r="AA503" s="13" t="str">
        <f t="shared" si="146"/>
        <v/>
      </c>
      <c r="AC503" s="13" t="str">
        <f t="shared" si="147"/>
        <v/>
      </c>
      <c r="AD503" s="13" t="str">
        <f t="shared" si="148"/>
        <v/>
      </c>
      <c r="AE503" s="13" t="str">
        <f t="shared" si="149"/>
        <v/>
      </c>
      <c r="AF503" s="42" t="str">
        <f t="shared" si="156"/>
        <v/>
      </c>
      <c r="AH503" s="46" t="str">
        <f t="shared" si="150"/>
        <v/>
      </c>
      <c r="AI503" s="53" t="str">
        <f t="shared" si="151"/>
        <v/>
      </c>
      <c r="AJ503" s="49" t="str">
        <f t="shared" si="152"/>
        <v/>
      </c>
      <c r="AK503" s="49" t="str">
        <f t="shared" si="153"/>
        <v/>
      </c>
      <c r="AM503" s="13" t="str">
        <f>IF($AI503="", "", COUNTIF($AI$10:$AI$1210, "&gt;"&amp;$AI503)+1+COUNTIF($AI$10:$AI503, $AI503)-1)</f>
        <v/>
      </c>
      <c r="AO503" s="13" t="str">
        <f t="shared" si="154"/>
        <v/>
      </c>
      <c r="AQ503" s="42" t="str">
        <f t="shared" si="155"/>
        <v/>
      </c>
    </row>
    <row r="504" spans="1:43" x14ac:dyDescent="0.25">
      <c r="A504" s="56"/>
      <c r="B504" s="157"/>
      <c r="C504" s="87"/>
      <c r="D504" s="86"/>
      <c r="E504" s="158"/>
      <c r="F504" s="159"/>
      <c r="G504" s="160"/>
      <c r="H504" s="161"/>
      <c r="I504" s="56"/>
      <c r="J504" s="13" t="str">
        <f t="shared" si="141"/>
        <v/>
      </c>
      <c r="K504" s="56"/>
      <c r="S504" s="13" t="str">
        <f t="shared" si="142"/>
        <v/>
      </c>
      <c r="U504" s="13" t="str">
        <f t="shared" si="143"/>
        <v/>
      </c>
      <c r="V504" s="13" t="str">
        <f t="shared" si="138"/>
        <v/>
      </c>
      <c r="W504" s="13" t="str">
        <f t="shared" si="139"/>
        <v/>
      </c>
      <c r="X504" s="13" t="str">
        <f t="shared" si="140"/>
        <v/>
      </c>
      <c r="Y504" s="13" t="str">
        <f t="shared" si="144"/>
        <v/>
      </c>
      <c r="Z504" s="13" t="str">
        <f t="shared" si="145"/>
        <v/>
      </c>
      <c r="AA504" s="13" t="str">
        <f t="shared" si="146"/>
        <v/>
      </c>
      <c r="AC504" s="13" t="str">
        <f t="shared" si="147"/>
        <v/>
      </c>
      <c r="AD504" s="13" t="str">
        <f t="shared" si="148"/>
        <v/>
      </c>
      <c r="AE504" s="13" t="str">
        <f t="shared" si="149"/>
        <v/>
      </c>
      <c r="AF504" s="42" t="str">
        <f t="shared" si="156"/>
        <v/>
      </c>
      <c r="AH504" s="46" t="str">
        <f t="shared" si="150"/>
        <v/>
      </c>
      <c r="AI504" s="53" t="str">
        <f t="shared" si="151"/>
        <v/>
      </c>
      <c r="AJ504" s="49" t="str">
        <f t="shared" si="152"/>
        <v/>
      </c>
      <c r="AK504" s="49" t="str">
        <f t="shared" si="153"/>
        <v/>
      </c>
      <c r="AM504" s="13" t="str">
        <f>IF($AI504="", "", COUNTIF($AI$10:$AI$1210, "&gt;"&amp;$AI504)+1+COUNTIF($AI$10:$AI504, $AI504)-1)</f>
        <v/>
      </c>
      <c r="AO504" s="13" t="str">
        <f t="shared" si="154"/>
        <v/>
      </c>
      <c r="AQ504" s="42" t="str">
        <f t="shared" si="155"/>
        <v/>
      </c>
    </row>
    <row r="505" spans="1:43" x14ac:dyDescent="0.25">
      <c r="A505" s="56"/>
      <c r="B505" s="157"/>
      <c r="C505" s="87"/>
      <c r="D505" s="86"/>
      <c r="E505" s="158"/>
      <c r="F505" s="159"/>
      <c r="G505" s="160"/>
      <c r="H505" s="161"/>
      <c r="I505" s="56"/>
      <c r="J505" s="13" t="str">
        <f t="shared" si="141"/>
        <v/>
      </c>
      <c r="K505" s="56"/>
      <c r="S505" s="13" t="str">
        <f t="shared" si="142"/>
        <v/>
      </c>
      <c r="U505" s="13" t="str">
        <f t="shared" si="143"/>
        <v/>
      </c>
      <c r="V505" s="13" t="str">
        <f t="shared" si="138"/>
        <v/>
      </c>
      <c r="W505" s="13" t="str">
        <f t="shared" si="139"/>
        <v/>
      </c>
      <c r="X505" s="13" t="str">
        <f t="shared" si="140"/>
        <v/>
      </c>
      <c r="Y505" s="13" t="str">
        <f t="shared" si="144"/>
        <v/>
      </c>
      <c r="Z505" s="13" t="str">
        <f t="shared" si="145"/>
        <v/>
      </c>
      <c r="AA505" s="13" t="str">
        <f t="shared" si="146"/>
        <v/>
      </c>
      <c r="AC505" s="13" t="str">
        <f t="shared" si="147"/>
        <v/>
      </c>
      <c r="AD505" s="13" t="str">
        <f t="shared" si="148"/>
        <v/>
      </c>
      <c r="AE505" s="13" t="str">
        <f t="shared" si="149"/>
        <v/>
      </c>
      <c r="AF505" s="42" t="str">
        <f t="shared" si="156"/>
        <v/>
      </c>
      <c r="AH505" s="46" t="str">
        <f t="shared" si="150"/>
        <v/>
      </c>
      <c r="AI505" s="53" t="str">
        <f t="shared" si="151"/>
        <v/>
      </c>
      <c r="AJ505" s="49" t="str">
        <f t="shared" si="152"/>
        <v/>
      </c>
      <c r="AK505" s="49" t="str">
        <f t="shared" si="153"/>
        <v/>
      </c>
      <c r="AM505" s="13" t="str">
        <f>IF($AI505="", "", COUNTIF($AI$10:$AI$1210, "&gt;"&amp;$AI505)+1+COUNTIF($AI$10:$AI505, $AI505)-1)</f>
        <v/>
      </c>
      <c r="AO505" s="13" t="str">
        <f t="shared" si="154"/>
        <v/>
      </c>
      <c r="AQ505" s="42" t="str">
        <f t="shared" si="155"/>
        <v/>
      </c>
    </row>
    <row r="506" spans="1:43" x14ac:dyDescent="0.25">
      <c r="A506" s="56"/>
      <c r="B506" s="157"/>
      <c r="C506" s="87"/>
      <c r="D506" s="86"/>
      <c r="E506" s="158"/>
      <c r="F506" s="159"/>
      <c r="G506" s="160"/>
      <c r="H506" s="161"/>
      <c r="I506" s="56"/>
      <c r="J506" s="13" t="str">
        <f t="shared" si="141"/>
        <v/>
      </c>
      <c r="K506" s="56"/>
      <c r="S506" s="13" t="str">
        <f t="shared" si="142"/>
        <v/>
      </c>
      <c r="U506" s="13" t="str">
        <f t="shared" si="143"/>
        <v/>
      </c>
      <c r="V506" s="13" t="str">
        <f t="shared" si="138"/>
        <v/>
      </c>
      <c r="W506" s="13" t="str">
        <f t="shared" si="139"/>
        <v/>
      </c>
      <c r="X506" s="13" t="str">
        <f t="shared" si="140"/>
        <v/>
      </c>
      <c r="Y506" s="13" t="str">
        <f t="shared" si="144"/>
        <v/>
      </c>
      <c r="Z506" s="13" t="str">
        <f t="shared" si="145"/>
        <v/>
      </c>
      <c r="AA506" s="13" t="str">
        <f t="shared" si="146"/>
        <v/>
      </c>
      <c r="AC506" s="13" t="str">
        <f t="shared" si="147"/>
        <v/>
      </c>
      <c r="AD506" s="13" t="str">
        <f t="shared" si="148"/>
        <v/>
      </c>
      <c r="AE506" s="13" t="str">
        <f t="shared" si="149"/>
        <v/>
      </c>
      <c r="AF506" s="42" t="str">
        <f t="shared" si="156"/>
        <v/>
      </c>
      <c r="AH506" s="46" t="str">
        <f t="shared" si="150"/>
        <v/>
      </c>
      <c r="AI506" s="53" t="str">
        <f t="shared" si="151"/>
        <v/>
      </c>
      <c r="AJ506" s="49" t="str">
        <f t="shared" si="152"/>
        <v/>
      </c>
      <c r="AK506" s="49" t="str">
        <f t="shared" si="153"/>
        <v/>
      </c>
      <c r="AM506" s="13" t="str">
        <f>IF($AI506="", "", COUNTIF($AI$10:$AI$1210, "&gt;"&amp;$AI506)+1+COUNTIF($AI$10:$AI506, $AI506)-1)</f>
        <v/>
      </c>
      <c r="AO506" s="13" t="str">
        <f t="shared" si="154"/>
        <v/>
      </c>
      <c r="AQ506" s="42" t="str">
        <f t="shared" si="155"/>
        <v/>
      </c>
    </row>
    <row r="507" spans="1:43" x14ac:dyDescent="0.25">
      <c r="A507" s="56"/>
      <c r="B507" s="157"/>
      <c r="C507" s="87"/>
      <c r="D507" s="86"/>
      <c r="E507" s="158"/>
      <c r="F507" s="159"/>
      <c r="G507" s="160"/>
      <c r="H507" s="161"/>
      <c r="I507" s="56"/>
      <c r="J507" s="13" t="str">
        <f t="shared" si="141"/>
        <v/>
      </c>
      <c r="K507" s="56"/>
      <c r="S507" s="13" t="str">
        <f t="shared" si="142"/>
        <v/>
      </c>
      <c r="U507" s="13" t="str">
        <f t="shared" si="143"/>
        <v/>
      </c>
      <c r="V507" s="13" t="str">
        <f t="shared" si="138"/>
        <v/>
      </c>
      <c r="W507" s="13" t="str">
        <f t="shared" si="139"/>
        <v/>
      </c>
      <c r="X507" s="13" t="str">
        <f t="shared" si="140"/>
        <v/>
      </c>
      <c r="Y507" s="13" t="str">
        <f t="shared" si="144"/>
        <v/>
      </c>
      <c r="Z507" s="13" t="str">
        <f t="shared" si="145"/>
        <v/>
      </c>
      <c r="AA507" s="13" t="str">
        <f t="shared" si="146"/>
        <v/>
      </c>
      <c r="AC507" s="13" t="str">
        <f t="shared" si="147"/>
        <v/>
      </c>
      <c r="AD507" s="13" t="str">
        <f t="shared" si="148"/>
        <v/>
      </c>
      <c r="AE507" s="13" t="str">
        <f t="shared" si="149"/>
        <v/>
      </c>
      <c r="AF507" s="42" t="str">
        <f t="shared" si="156"/>
        <v/>
      </c>
      <c r="AH507" s="46" t="str">
        <f t="shared" si="150"/>
        <v/>
      </c>
      <c r="AI507" s="53" t="str">
        <f t="shared" si="151"/>
        <v/>
      </c>
      <c r="AJ507" s="49" t="str">
        <f t="shared" si="152"/>
        <v/>
      </c>
      <c r="AK507" s="49" t="str">
        <f t="shared" si="153"/>
        <v/>
      </c>
      <c r="AM507" s="13" t="str">
        <f>IF($AI507="", "", COUNTIF($AI$10:$AI$1210, "&gt;"&amp;$AI507)+1+COUNTIF($AI$10:$AI507, $AI507)-1)</f>
        <v/>
      </c>
      <c r="AO507" s="13" t="str">
        <f t="shared" si="154"/>
        <v/>
      </c>
      <c r="AQ507" s="42" t="str">
        <f t="shared" si="155"/>
        <v/>
      </c>
    </row>
    <row r="508" spans="1:43" x14ac:dyDescent="0.25">
      <c r="A508" s="56"/>
      <c r="B508" s="157"/>
      <c r="C508" s="87"/>
      <c r="D508" s="86"/>
      <c r="E508" s="158"/>
      <c r="F508" s="159"/>
      <c r="G508" s="160"/>
      <c r="H508" s="161"/>
      <c r="I508" s="56"/>
      <c r="J508" s="13" t="str">
        <f t="shared" si="141"/>
        <v/>
      </c>
      <c r="K508" s="56"/>
      <c r="S508" s="13" t="str">
        <f t="shared" si="142"/>
        <v/>
      </c>
      <c r="U508" s="13" t="str">
        <f t="shared" si="143"/>
        <v/>
      </c>
      <c r="V508" s="13" t="str">
        <f t="shared" si="138"/>
        <v/>
      </c>
      <c r="W508" s="13" t="str">
        <f t="shared" si="139"/>
        <v/>
      </c>
      <c r="X508" s="13" t="str">
        <f t="shared" si="140"/>
        <v/>
      </c>
      <c r="Y508" s="13" t="str">
        <f t="shared" si="144"/>
        <v/>
      </c>
      <c r="Z508" s="13" t="str">
        <f t="shared" si="145"/>
        <v/>
      </c>
      <c r="AA508" s="13" t="str">
        <f t="shared" si="146"/>
        <v/>
      </c>
      <c r="AC508" s="13" t="str">
        <f t="shared" si="147"/>
        <v/>
      </c>
      <c r="AD508" s="13" t="str">
        <f t="shared" si="148"/>
        <v/>
      </c>
      <c r="AE508" s="13" t="str">
        <f t="shared" si="149"/>
        <v/>
      </c>
      <c r="AF508" s="42" t="str">
        <f t="shared" si="156"/>
        <v/>
      </c>
      <c r="AH508" s="46" t="str">
        <f t="shared" si="150"/>
        <v/>
      </c>
      <c r="AI508" s="53" t="str">
        <f t="shared" si="151"/>
        <v/>
      </c>
      <c r="AJ508" s="49" t="str">
        <f t="shared" si="152"/>
        <v/>
      </c>
      <c r="AK508" s="49" t="str">
        <f t="shared" si="153"/>
        <v/>
      </c>
      <c r="AM508" s="13" t="str">
        <f>IF($AI508="", "", COUNTIF($AI$10:$AI$1210, "&gt;"&amp;$AI508)+1+COUNTIF($AI$10:$AI508, $AI508)-1)</f>
        <v/>
      </c>
      <c r="AO508" s="13" t="str">
        <f t="shared" si="154"/>
        <v/>
      </c>
      <c r="AQ508" s="42" t="str">
        <f t="shared" si="155"/>
        <v/>
      </c>
    </row>
    <row r="509" spans="1:43" x14ac:dyDescent="0.25">
      <c r="A509" s="56"/>
      <c r="B509" s="157"/>
      <c r="C509" s="87"/>
      <c r="D509" s="86"/>
      <c r="E509" s="158"/>
      <c r="F509" s="159"/>
      <c r="G509" s="160"/>
      <c r="H509" s="161"/>
      <c r="I509" s="56"/>
      <c r="J509" s="13" t="str">
        <f t="shared" si="141"/>
        <v/>
      </c>
      <c r="K509" s="56"/>
      <c r="S509" s="13" t="str">
        <f t="shared" si="142"/>
        <v/>
      </c>
      <c r="U509" s="13" t="str">
        <f t="shared" si="143"/>
        <v/>
      </c>
      <c r="V509" s="13" t="str">
        <f t="shared" si="138"/>
        <v/>
      </c>
      <c r="W509" s="13" t="str">
        <f t="shared" si="139"/>
        <v/>
      </c>
      <c r="X509" s="13" t="str">
        <f t="shared" si="140"/>
        <v/>
      </c>
      <c r="Y509" s="13" t="str">
        <f t="shared" si="144"/>
        <v/>
      </c>
      <c r="Z509" s="13" t="str">
        <f t="shared" si="145"/>
        <v/>
      </c>
      <c r="AA509" s="13" t="str">
        <f t="shared" si="146"/>
        <v/>
      </c>
      <c r="AC509" s="13" t="str">
        <f t="shared" si="147"/>
        <v/>
      </c>
      <c r="AD509" s="13" t="str">
        <f t="shared" si="148"/>
        <v/>
      </c>
      <c r="AE509" s="13" t="str">
        <f t="shared" si="149"/>
        <v/>
      </c>
      <c r="AF509" s="42" t="str">
        <f t="shared" si="156"/>
        <v/>
      </c>
      <c r="AH509" s="46" t="str">
        <f t="shared" si="150"/>
        <v/>
      </c>
      <c r="AI509" s="53" t="str">
        <f t="shared" si="151"/>
        <v/>
      </c>
      <c r="AJ509" s="49" t="str">
        <f t="shared" si="152"/>
        <v/>
      </c>
      <c r="AK509" s="49" t="str">
        <f t="shared" si="153"/>
        <v/>
      </c>
      <c r="AM509" s="13" t="str">
        <f>IF($AI509="", "", COUNTIF($AI$10:$AI$1210, "&gt;"&amp;$AI509)+1+COUNTIF($AI$10:$AI509, $AI509)-1)</f>
        <v/>
      </c>
      <c r="AO509" s="13" t="str">
        <f t="shared" si="154"/>
        <v/>
      </c>
      <c r="AQ509" s="42" t="str">
        <f t="shared" si="155"/>
        <v/>
      </c>
    </row>
    <row r="510" spans="1:43" x14ac:dyDescent="0.25">
      <c r="A510" s="56"/>
      <c r="B510" s="157"/>
      <c r="C510" s="87"/>
      <c r="D510" s="86"/>
      <c r="E510" s="158"/>
      <c r="F510" s="159"/>
      <c r="G510" s="160"/>
      <c r="H510" s="161"/>
      <c r="I510" s="56"/>
      <c r="J510" s="13" t="str">
        <f t="shared" si="141"/>
        <v/>
      </c>
      <c r="K510" s="56"/>
      <c r="S510" s="13" t="str">
        <f t="shared" si="142"/>
        <v/>
      </c>
      <c r="U510" s="13" t="str">
        <f t="shared" si="143"/>
        <v/>
      </c>
      <c r="V510" s="13" t="str">
        <f t="shared" si="138"/>
        <v/>
      </c>
      <c r="W510" s="13" t="str">
        <f t="shared" si="139"/>
        <v/>
      </c>
      <c r="X510" s="13" t="str">
        <f t="shared" si="140"/>
        <v/>
      </c>
      <c r="Y510" s="13" t="str">
        <f t="shared" si="144"/>
        <v/>
      </c>
      <c r="Z510" s="13" t="str">
        <f t="shared" si="145"/>
        <v/>
      </c>
      <c r="AA510" s="13" t="str">
        <f t="shared" si="146"/>
        <v/>
      </c>
      <c r="AC510" s="13" t="str">
        <f t="shared" si="147"/>
        <v/>
      </c>
      <c r="AD510" s="13" t="str">
        <f t="shared" si="148"/>
        <v/>
      </c>
      <c r="AE510" s="13" t="str">
        <f t="shared" si="149"/>
        <v/>
      </c>
      <c r="AF510" s="42" t="str">
        <f t="shared" si="156"/>
        <v/>
      </c>
      <c r="AH510" s="46" t="str">
        <f t="shared" si="150"/>
        <v/>
      </c>
      <c r="AI510" s="53" t="str">
        <f t="shared" si="151"/>
        <v/>
      </c>
      <c r="AJ510" s="49" t="str">
        <f t="shared" si="152"/>
        <v/>
      </c>
      <c r="AK510" s="49" t="str">
        <f t="shared" si="153"/>
        <v/>
      </c>
      <c r="AM510" s="13" t="str">
        <f>IF($AI510="", "", COUNTIF($AI$10:$AI$1210, "&gt;"&amp;$AI510)+1+COUNTIF($AI$10:$AI510, $AI510)-1)</f>
        <v/>
      </c>
      <c r="AO510" s="13" t="str">
        <f t="shared" si="154"/>
        <v/>
      </c>
      <c r="AQ510" s="42" t="str">
        <f t="shared" si="155"/>
        <v/>
      </c>
    </row>
    <row r="511" spans="1:43" x14ac:dyDescent="0.25">
      <c r="A511" s="56"/>
      <c r="B511" s="157"/>
      <c r="C511" s="87"/>
      <c r="D511" s="86"/>
      <c r="E511" s="158"/>
      <c r="F511" s="159"/>
      <c r="G511" s="160"/>
      <c r="H511" s="161"/>
      <c r="I511" s="56"/>
      <c r="J511" s="13" t="str">
        <f t="shared" si="141"/>
        <v/>
      </c>
      <c r="K511" s="56"/>
      <c r="S511" s="13" t="str">
        <f t="shared" si="142"/>
        <v/>
      </c>
      <c r="U511" s="13" t="str">
        <f t="shared" si="143"/>
        <v/>
      </c>
      <c r="V511" s="13" t="str">
        <f t="shared" si="138"/>
        <v/>
      </c>
      <c r="W511" s="13" t="str">
        <f t="shared" si="139"/>
        <v/>
      </c>
      <c r="X511" s="13" t="str">
        <f t="shared" si="140"/>
        <v/>
      </c>
      <c r="Y511" s="13" t="str">
        <f t="shared" si="144"/>
        <v/>
      </c>
      <c r="Z511" s="13" t="str">
        <f t="shared" si="145"/>
        <v/>
      </c>
      <c r="AA511" s="13" t="str">
        <f t="shared" si="146"/>
        <v/>
      </c>
      <c r="AC511" s="13" t="str">
        <f t="shared" si="147"/>
        <v/>
      </c>
      <c r="AD511" s="13" t="str">
        <f t="shared" si="148"/>
        <v/>
      </c>
      <c r="AE511" s="13" t="str">
        <f t="shared" si="149"/>
        <v/>
      </c>
      <c r="AF511" s="42" t="str">
        <f t="shared" si="156"/>
        <v/>
      </c>
      <c r="AH511" s="46" t="str">
        <f t="shared" si="150"/>
        <v/>
      </c>
      <c r="AI511" s="53" t="str">
        <f t="shared" si="151"/>
        <v/>
      </c>
      <c r="AJ511" s="49" t="str">
        <f t="shared" si="152"/>
        <v/>
      </c>
      <c r="AK511" s="49" t="str">
        <f t="shared" si="153"/>
        <v/>
      </c>
      <c r="AM511" s="13" t="str">
        <f>IF($AI511="", "", COUNTIF($AI$10:$AI$1210, "&gt;"&amp;$AI511)+1+COUNTIF($AI$10:$AI511, $AI511)-1)</f>
        <v/>
      </c>
      <c r="AO511" s="13" t="str">
        <f t="shared" si="154"/>
        <v/>
      </c>
      <c r="AQ511" s="42" t="str">
        <f t="shared" si="155"/>
        <v/>
      </c>
    </row>
    <row r="512" spans="1:43" x14ac:dyDescent="0.25">
      <c r="A512" s="56"/>
      <c r="B512" s="157"/>
      <c r="C512" s="87"/>
      <c r="D512" s="86"/>
      <c r="E512" s="158"/>
      <c r="F512" s="159"/>
      <c r="G512" s="160"/>
      <c r="H512" s="161"/>
      <c r="I512" s="56"/>
      <c r="J512" s="13" t="str">
        <f t="shared" si="141"/>
        <v/>
      </c>
      <c r="K512" s="56"/>
      <c r="S512" s="13" t="str">
        <f t="shared" si="142"/>
        <v/>
      </c>
      <c r="U512" s="13" t="str">
        <f t="shared" si="143"/>
        <v/>
      </c>
      <c r="V512" s="13" t="str">
        <f t="shared" si="138"/>
        <v/>
      </c>
      <c r="W512" s="13" t="str">
        <f t="shared" si="139"/>
        <v/>
      </c>
      <c r="X512" s="13" t="str">
        <f t="shared" si="140"/>
        <v/>
      </c>
      <c r="Y512" s="13" t="str">
        <f t="shared" si="144"/>
        <v/>
      </c>
      <c r="Z512" s="13" t="str">
        <f t="shared" si="145"/>
        <v/>
      </c>
      <c r="AA512" s="13" t="str">
        <f t="shared" si="146"/>
        <v/>
      </c>
      <c r="AC512" s="13" t="str">
        <f t="shared" si="147"/>
        <v/>
      </c>
      <c r="AD512" s="13" t="str">
        <f t="shared" si="148"/>
        <v/>
      </c>
      <c r="AE512" s="13" t="str">
        <f t="shared" si="149"/>
        <v/>
      </c>
      <c r="AF512" s="42" t="str">
        <f t="shared" si="156"/>
        <v/>
      </c>
      <c r="AH512" s="46" t="str">
        <f t="shared" si="150"/>
        <v/>
      </c>
      <c r="AI512" s="53" t="str">
        <f t="shared" si="151"/>
        <v/>
      </c>
      <c r="AJ512" s="49" t="str">
        <f t="shared" si="152"/>
        <v/>
      </c>
      <c r="AK512" s="49" t="str">
        <f t="shared" si="153"/>
        <v/>
      </c>
      <c r="AM512" s="13" t="str">
        <f>IF($AI512="", "", COUNTIF($AI$10:$AI$1210, "&gt;"&amp;$AI512)+1+COUNTIF($AI$10:$AI512, $AI512)-1)</f>
        <v/>
      </c>
      <c r="AO512" s="13" t="str">
        <f t="shared" si="154"/>
        <v/>
      </c>
      <c r="AQ512" s="42" t="str">
        <f t="shared" si="155"/>
        <v/>
      </c>
    </row>
    <row r="513" spans="1:43" x14ac:dyDescent="0.25">
      <c r="A513" s="56"/>
      <c r="B513" s="157"/>
      <c r="C513" s="87"/>
      <c r="D513" s="86"/>
      <c r="E513" s="158"/>
      <c r="F513" s="159"/>
      <c r="G513" s="160"/>
      <c r="H513" s="161"/>
      <c r="I513" s="56"/>
      <c r="J513" s="13" t="str">
        <f t="shared" si="141"/>
        <v/>
      </c>
      <c r="K513" s="56"/>
      <c r="S513" s="13" t="str">
        <f t="shared" si="142"/>
        <v/>
      </c>
      <c r="U513" s="13" t="str">
        <f t="shared" si="143"/>
        <v/>
      </c>
      <c r="V513" s="13" t="str">
        <f t="shared" si="138"/>
        <v/>
      </c>
      <c r="W513" s="13" t="str">
        <f t="shared" si="139"/>
        <v/>
      </c>
      <c r="X513" s="13" t="str">
        <f t="shared" si="140"/>
        <v/>
      </c>
      <c r="Y513" s="13" t="str">
        <f t="shared" si="144"/>
        <v/>
      </c>
      <c r="Z513" s="13" t="str">
        <f t="shared" si="145"/>
        <v/>
      </c>
      <c r="AA513" s="13" t="str">
        <f t="shared" si="146"/>
        <v/>
      </c>
      <c r="AC513" s="13" t="str">
        <f t="shared" si="147"/>
        <v/>
      </c>
      <c r="AD513" s="13" t="str">
        <f t="shared" si="148"/>
        <v/>
      </c>
      <c r="AE513" s="13" t="str">
        <f t="shared" si="149"/>
        <v/>
      </c>
      <c r="AF513" s="42" t="str">
        <f t="shared" si="156"/>
        <v/>
      </c>
      <c r="AH513" s="46" t="str">
        <f t="shared" si="150"/>
        <v/>
      </c>
      <c r="AI513" s="53" t="str">
        <f t="shared" si="151"/>
        <v/>
      </c>
      <c r="AJ513" s="49" t="str">
        <f t="shared" si="152"/>
        <v/>
      </c>
      <c r="AK513" s="49" t="str">
        <f t="shared" si="153"/>
        <v/>
      </c>
      <c r="AM513" s="13" t="str">
        <f>IF($AI513="", "", COUNTIF($AI$10:$AI$1210, "&gt;"&amp;$AI513)+1+COUNTIF($AI$10:$AI513, $AI513)-1)</f>
        <v/>
      </c>
      <c r="AO513" s="13" t="str">
        <f t="shared" si="154"/>
        <v/>
      </c>
      <c r="AQ513" s="42" t="str">
        <f t="shared" si="155"/>
        <v/>
      </c>
    </row>
    <row r="514" spans="1:43" x14ac:dyDescent="0.25">
      <c r="A514" s="56"/>
      <c r="B514" s="157"/>
      <c r="C514" s="87"/>
      <c r="D514" s="86"/>
      <c r="E514" s="158"/>
      <c r="F514" s="159"/>
      <c r="G514" s="160"/>
      <c r="H514" s="161"/>
      <c r="I514" s="56"/>
      <c r="J514" s="13" t="str">
        <f t="shared" si="141"/>
        <v/>
      </c>
      <c r="K514" s="56"/>
      <c r="S514" s="13" t="str">
        <f t="shared" si="142"/>
        <v/>
      </c>
      <c r="U514" s="13" t="str">
        <f t="shared" si="143"/>
        <v/>
      </c>
      <c r="V514" s="13" t="str">
        <f t="shared" si="138"/>
        <v/>
      </c>
      <c r="W514" s="13" t="str">
        <f t="shared" si="139"/>
        <v/>
      </c>
      <c r="X514" s="13" t="str">
        <f t="shared" si="140"/>
        <v/>
      </c>
      <c r="Y514" s="13" t="str">
        <f t="shared" si="144"/>
        <v/>
      </c>
      <c r="Z514" s="13" t="str">
        <f t="shared" si="145"/>
        <v/>
      </c>
      <c r="AA514" s="13" t="str">
        <f t="shared" si="146"/>
        <v/>
      </c>
      <c r="AC514" s="13" t="str">
        <f t="shared" si="147"/>
        <v/>
      </c>
      <c r="AD514" s="13" t="str">
        <f t="shared" si="148"/>
        <v/>
      </c>
      <c r="AE514" s="13" t="str">
        <f t="shared" si="149"/>
        <v/>
      </c>
      <c r="AF514" s="42" t="str">
        <f t="shared" si="156"/>
        <v/>
      </c>
      <c r="AH514" s="46" t="str">
        <f t="shared" si="150"/>
        <v/>
      </c>
      <c r="AI514" s="53" t="str">
        <f t="shared" si="151"/>
        <v/>
      </c>
      <c r="AJ514" s="49" t="str">
        <f t="shared" si="152"/>
        <v/>
      </c>
      <c r="AK514" s="49" t="str">
        <f t="shared" si="153"/>
        <v/>
      </c>
      <c r="AM514" s="13" t="str">
        <f>IF($AI514="", "", COUNTIF($AI$10:$AI$1210, "&gt;"&amp;$AI514)+1+COUNTIF($AI$10:$AI514, $AI514)-1)</f>
        <v/>
      </c>
      <c r="AO514" s="13" t="str">
        <f t="shared" si="154"/>
        <v/>
      </c>
      <c r="AQ514" s="42" t="str">
        <f t="shared" si="155"/>
        <v/>
      </c>
    </row>
    <row r="515" spans="1:43" x14ac:dyDescent="0.25">
      <c r="A515" s="56"/>
      <c r="B515" s="157"/>
      <c r="C515" s="87"/>
      <c r="D515" s="86"/>
      <c r="E515" s="158"/>
      <c r="F515" s="159"/>
      <c r="G515" s="160"/>
      <c r="H515" s="161"/>
      <c r="I515" s="56"/>
      <c r="J515" s="13" t="str">
        <f t="shared" si="141"/>
        <v/>
      </c>
      <c r="K515" s="56"/>
      <c r="S515" s="13" t="str">
        <f t="shared" si="142"/>
        <v/>
      </c>
      <c r="U515" s="13" t="str">
        <f t="shared" si="143"/>
        <v/>
      </c>
      <c r="V515" s="13" t="str">
        <f t="shared" si="138"/>
        <v/>
      </c>
      <c r="W515" s="13" t="str">
        <f t="shared" si="139"/>
        <v/>
      </c>
      <c r="X515" s="13" t="str">
        <f t="shared" si="140"/>
        <v/>
      </c>
      <c r="Y515" s="13" t="str">
        <f t="shared" si="144"/>
        <v/>
      </c>
      <c r="Z515" s="13" t="str">
        <f t="shared" si="145"/>
        <v/>
      </c>
      <c r="AA515" s="13" t="str">
        <f t="shared" si="146"/>
        <v/>
      </c>
      <c r="AC515" s="13" t="str">
        <f t="shared" si="147"/>
        <v/>
      </c>
      <c r="AD515" s="13" t="str">
        <f t="shared" si="148"/>
        <v/>
      </c>
      <c r="AE515" s="13" t="str">
        <f t="shared" si="149"/>
        <v/>
      </c>
      <c r="AF515" s="42" t="str">
        <f t="shared" si="156"/>
        <v/>
      </c>
      <c r="AH515" s="46" t="str">
        <f t="shared" si="150"/>
        <v/>
      </c>
      <c r="AI515" s="53" t="str">
        <f t="shared" si="151"/>
        <v/>
      </c>
      <c r="AJ515" s="49" t="str">
        <f t="shared" si="152"/>
        <v/>
      </c>
      <c r="AK515" s="49" t="str">
        <f t="shared" si="153"/>
        <v/>
      </c>
      <c r="AM515" s="13" t="str">
        <f>IF($AI515="", "", COUNTIF($AI$10:$AI$1210, "&gt;"&amp;$AI515)+1+COUNTIF($AI$10:$AI515, $AI515)-1)</f>
        <v/>
      </c>
      <c r="AO515" s="13" t="str">
        <f t="shared" si="154"/>
        <v/>
      </c>
      <c r="AQ515" s="42" t="str">
        <f t="shared" si="155"/>
        <v/>
      </c>
    </row>
    <row r="516" spans="1:43" x14ac:dyDescent="0.25">
      <c r="A516" s="56"/>
      <c r="B516" s="157"/>
      <c r="C516" s="87"/>
      <c r="D516" s="86"/>
      <c r="E516" s="158"/>
      <c r="F516" s="159"/>
      <c r="G516" s="160"/>
      <c r="H516" s="161"/>
      <c r="I516" s="56"/>
      <c r="J516" s="13" t="str">
        <f t="shared" si="141"/>
        <v/>
      </c>
      <c r="K516" s="56"/>
      <c r="S516" s="13" t="str">
        <f t="shared" si="142"/>
        <v/>
      </c>
      <c r="U516" s="13" t="str">
        <f t="shared" si="143"/>
        <v/>
      </c>
      <c r="V516" s="13" t="str">
        <f t="shared" si="138"/>
        <v/>
      </c>
      <c r="W516" s="13" t="str">
        <f t="shared" si="139"/>
        <v/>
      </c>
      <c r="X516" s="13" t="str">
        <f t="shared" si="140"/>
        <v/>
      </c>
      <c r="Y516" s="13" t="str">
        <f t="shared" si="144"/>
        <v/>
      </c>
      <c r="Z516" s="13" t="str">
        <f t="shared" si="145"/>
        <v/>
      </c>
      <c r="AA516" s="13" t="str">
        <f t="shared" si="146"/>
        <v/>
      </c>
      <c r="AC516" s="13" t="str">
        <f t="shared" si="147"/>
        <v/>
      </c>
      <c r="AD516" s="13" t="str">
        <f t="shared" si="148"/>
        <v/>
      </c>
      <c r="AE516" s="13" t="str">
        <f t="shared" si="149"/>
        <v/>
      </c>
      <c r="AF516" s="42" t="str">
        <f t="shared" si="156"/>
        <v/>
      </c>
      <c r="AH516" s="46" t="str">
        <f t="shared" si="150"/>
        <v/>
      </c>
      <c r="AI516" s="53" t="str">
        <f t="shared" si="151"/>
        <v/>
      </c>
      <c r="AJ516" s="49" t="str">
        <f t="shared" si="152"/>
        <v/>
      </c>
      <c r="AK516" s="49" t="str">
        <f t="shared" si="153"/>
        <v/>
      </c>
      <c r="AM516" s="13" t="str">
        <f>IF($AI516="", "", COUNTIF($AI$10:$AI$1210, "&gt;"&amp;$AI516)+1+COUNTIF($AI$10:$AI516, $AI516)-1)</f>
        <v/>
      </c>
      <c r="AO516" s="13" t="str">
        <f t="shared" si="154"/>
        <v/>
      </c>
      <c r="AQ516" s="42" t="str">
        <f t="shared" si="155"/>
        <v/>
      </c>
    </row>
    <row r="517" spans="1:43" x14ac:dyDescent="0.25">
      <c r="A517" s="56"/>
      <c r="B517" s="157"/>
      <c r="C517" s="87"/>
      <c r="D517" s="86"/>
      <c r="E517" s="158"/>
      <c r="F517" s="159"/>
      <c r="G517" s="160"/>
      <c r="H517" s="161"/>
      <c r="I517" s="56"/>
      <c r="J517" s="13" t="str">
        <f t="shared" si="141"/>
        <v/>
      </c>
      <c r="K517" s="56"/>
      <c r="S517" s="13" t="str">
        <f t="shared" si="142"/>
        <v/>
      </c>
      <c r="U517" s="13" t="str">
        <f t="shared" si="143"/>
        <v/>
      </c>
      <c r="V517" s="13" t="str">
        <f t="shared" si="138"/>
        <v/>
      </c>
      <c r="W517" s="13" t="str">
        <f t="shared" si="139"/>
        <v/>
      </c>
      <c r="X517" s="13" t="str">
        <f t="shared" si="140"/>
        <v/>
      </c>
      <c r="Y517" s="13" t="str">
        <f t="shared" si="144"/>
        <v/>
      </c>
      <c r="Z517" s="13" t="str">
        <f t="shared" si="145"/>
        <v/>
      </c>
      <c r="AA517" s="13" t="str">
        <f t="shared" si="146"/>
        <v/>
      </c>
      <c r="AC517" s="13" t="str">
        <f t="shared" si="147"/>
        <v/>
      </c>
      <c r="AD517" s="13" t="str">
        <f t="shared" si="148"/>
        <v/>
      </c>
      <c r="AE517" s="13" t="str">
        <f t="shared" si="149"/>
        <v/>
      </c>
      <c r="AF517" s="42" t="str">
        <f t="shared" si="156"/>
        <v/>
      </c>
      <c r="AH517" s="46" t="str">
        <f t="shared" si="150"/>
        <v/>
      </c>
      <c r="AI517" s="53" t="str">
        <f t="shared" si="151"/>
        <v/>
      </c>
      <c r="AJ517" s="49" t="str">
        <f t="shared" si="152"/>
        <v/>
      </c>
      <c r="AK517" s="49" t="str">
        <f t="shared" si="153"/>
        <v/>
      </c>
      <c r="AM517" s="13" t="str">
        <f>IF($AI517="", "", COUNTIF($AI$10:$AI$1210, "&gt;"&amp;$AI517)+1+COUNTIF($AI$10:$AI517, $AI517)-1)</f>
        <v/>
      </c>
      <c r="AO517" s="13" t="str">
        <f t="shared" si="154"/>
        <v/>
      </c>
      <c r="AQ517" s="42" t="str">
        <f t="shared" si="155"/>
        <v/>
      </c>
    </row>
    <row r="518" spans="1:43" x14ac:dyDescent="0.25">
      <c r="A518" s="56"/>
      <c r="B518" s="157"/>
      <c r="C518" s="87"/>
      <c r="D518" s="86"/>
      <c r="E518" s="158"/>
      <c r="F518" s="159"/>
      <c r="G518" s="160"/>
      <c r="H518" s="161"/>
      <c r="I518" s="56"/>
      <c r="J518" s="13" t="str">
        <f t="shared" si="141"/>
        <v/>
      </c>
      <c r="K518" s="56"/>
      <c r="S518" s="13" t="str">
        <f t="shared" si="142"/>
        <v/>
      </c>
      <c r="U518" s="13" t="str">
        <f t="shared" si="143"/>
        <v/>
      </c>
      <c r="V518" s="13" t="str">
        <f t="shared" si="138"/>
        <v/>
      </c>
      <c r="W518" s="13" t="str">
        <f t="shared" si="139"/>
        <v/>
      </c>
      <c r="X518" s="13" t="str">
        <f t="shared" si="140"/>
        <v/>
      </c>
      <c r="Y518" s="13" t="str">
        <f t="shared" si="144"/>
        <v/>
      </c>
      <c r="Z518" s="13" t="str">
        <f t="shared" si="145"/>
        <v/>
      </c>
      <c r="AA518" s="13" t="str">
        <f t="shared" si="146"/>
        <v/>
      </c>
      <c r="AC518" s="13" t="str">
        <f t="shared" si="147"/>
        <v/>
      </c>
      <c r="AD518" s="13" t="str">
        <f t="shared" si="148"/>
        <v/>
      </c>
      <c r="AE518" s="13" t="str">
        <f t="shared" si="149"/>
        <v/>
      </c>
      <c r="AF518" s="42" t="str">
        <f t="shared" si="156"/>
        <v/>
      </c>
      <c r="AH518" s="46" t="str">
        <f t="shared" si="150"/>
        <v/>
      </c>
      <c r="AI518" s="53" t="str">
        <f t="shared" si="151"/>
        <v/>
      </c>
      <c r="AJ518" s="49" t="str">
        <f t="shared" si="152"/>
        <v/>
      </c>
      <c r="AK518" s="49" t="str">
        <f t="shared" si="153"/>
        <v/>
      </c>
      <c r="AM518" s="13" t="str">
        <f>IF($AI518="", "", COUNTIF($AI$10:$AI$1210, "&gt;"&amp;$AI518)+1+COUNTIF($AI$10:$AI518, $AI518)-1)</f>
        <v/>
      </c>
      <c r="AO518" s="13" t="str">
        <f t="shared" si="154"/>
        <v/>
      </c>
      <c r="AQ518" s="42" t="str">
        <f t="shared" si="155"/>
        <v/>
      </c>
    </row>
    <row r="519" spans="1:43" x14ac:dyDescent="0.25">
      <c r="A519" s="56"/>
      <c r="B519" s="157"/>
      <c r="C519" s="87"/>
      <c r="D519" s="86"/>
      <c r="E519" s="158"/>
      <c r="F519" s="159"/>
      <c r="G519" s="160"/>
      <c r="H519" s="161"/>
      <c r="I519" s="56"/>
      <c r="J519" s="13" t="str">
        <f t="shared" si="141"/>
        <v/>
      </c>
      <c r="K519" s="56"/>
      <c r="S519" s="13" t="str">
        <f t="shared" si="142"/>
        <v/>
      </c>
      <c r="U519" s="13" t="str">
        <f t="shared" si="143"/>
        <v/>
      </c>
      <c r="V519" s="13" t="str">
        <f t="shared" si="138"/>
        <v/>
      </c>
      <c r="W519" s="13" t="str">
        <f t="shared" si="139"/>
        <v/>
      </c>
      <c r="X519" s="13" t="str">
        <f t="shared" si="140"/>
        <v/>
      </c>
      <c r="Y519" s="13" t="str">
        <f t="shared" si="144"/>
        <v/>
      </c>
      <c r="Z519" s="13" t="str">
        <f t="shared" si="145"/>
        <v/>
      </c>
      <c r="AA519" s="13" t="str">
        <f t="shared" si="146"/>
        <v/>
      </c>
      <c r="AC519" s="13" t="str">
        <f t="shared" si="147"/>
        <v/>
      </c>
      <c r="AD519" s="13" t="str">
        <f t="shared" si="148"/>
        <v/>
      </c>
      <c r="AE519" s="13" t="str">
        <f t="shared" si="149"/>
        <v/>
      </c>
      <c r="AF519" s="42" t="str">
        <f t="shared" si="156"/>
        <v/>
      </c>
      <c r="AH519" s="46" t="str">
        <f t="shared" si="150"/>
        <v/>
      </c>
      <c r="AI519" s="53" t="str">
        <f t="shared" si="151"/>
        <v/>
      </c>
      <c r="AJ519" s="49" t="str">
        <f t="shared" si="152"/>
        <v/>
      </c>
      <c r="AK519" s="49" t="str">
        <f t="shared" si="153"/>
        <v/>
      </c>
      <c r="AM519" s="13" t="str">
        <f>IF($AI519="", "", COUNTIF($AI$10:$AI$1210, "&gt;"&amp;$AI519)+1+COUNTIF($AI$10:$AI519, $AI519)-1)</f>
        <v/>
      </c>
      <c r="AO519" s="13" t="str">
        <f t="shared" si="154"/>
        <v/>
      </c>
      <c r="AQ519" s="42" t="str">
        <f t="shared" si="155"/>
        <v/>
      </c>
    </row>
    <row r="520" spans="1:43" x14ac:dyDescent="0.25">
      <c r="A520" s="56"/>
      <c r="B520" s="157"/>
      <c r="C520" s="87"/>
      <c r="D520" s="86"/>
      <c r="E520" s="158"/>
      <c r="F520" s="159"/>
      <c r="G520" s="160"/>
      <c r="H520" s="161"/>
      <c r="I520" s="56"/>
      <c r="J520" s="13" t="str">
        <f t="shared" si="141"/>
        <v/>
      </c>
      <c r="K520" s="56"/>
      <c r="S520" s="13" t="str">
        <f t="shared" si="142"/>
        <v/>
      </c>
      <c r="U520" s="13" t="str">
        <f t="shared" si="143"/>
        <v/>
      </c>
      <c r="V520" s="13" t="str">
        <f t="shared" si="138"/>
        <v/>
      </c>
      <c r="W520" s="13" t="str">
        <f t="shared" si="139"/>
        <v/>
      </c>
      <c r="X520" s="13" t="str">
        <f t="shared" si="140"/>
        <v/>
      </c>
      <c r="Y520" s="13" t="str">
        <f t="shared" si="144"/>
        <v/>
      </c>
      <c r="Z520" s="13" t="str">
        <f t="shared" si="145"/>
        <v/>
      </c>
      <c r="AA520" s="13" t="str">
        <f t="shared" si="146"/>
        <v/>
      </c>
      <c r="AC520" s="13" t="str">
        <f t="shared" si="147"/>
        <v/>
      </c>
      <c r="AD520" s="13" t="str">
        <f t="shared" si="148"/>
        <v/>
      </c>
      <c r="AE520" s="13" t="str">
        <f t="shared" si="149"/>
        <v/>
      </c>
      <c r="AF520" s="42" t="str">
        <f t="shared" si="156"/>
        <v/>
      </c>
      <c r="AH520" s="46" t="str">
        <f t="shared" si="150"/>
        <v/>
      </c>
      <c r="AI520" s="53" t="str">
        <f t="shared" si="151"/>
        <v/>
      </c>
      <c r="AJ520" s="49" t="str">
        <f t="shared" si="152"/>
        <v/>
      </c>
      <c r="AK520" s="49" t="str">
        <f t="shared" si="153"/>
        <v/>
      </c>
      <c r="AM520" s="13" t="str">
        <f>IF($AI520="", "", COUNTIF($AI$10:$AI$1210, "&gt;"&amp;$AI520)+1+COUNTIF($AI$10:$AI520, $AI520)-1)</f>
        <v/>
      </c>
      <c r="AO520" s="13" t="str">
        <f t="shared" si="154"/>
        <v/>
      </c>
      <c r="AQ520" s="42" t="str">
        <f t="shared" si="155"/>
        <v/>
      </c>
    </row>
    <row r="521" spans="1:43" x14ac:dyDescent="0.25">
      <c r="A521" s="56"/>
      <c r="B521" s="157"/>
      <c r="C521" s="87"/>
      <c r="D521" s="86"/>
      <c r="E521" s="158"/>
      <c r="F521" s="159"/>
      <c r="G521" s="160"/>
      <c r="H521" s="161"/>
      <c r="I521" s="56"/>
      <c r="J521" s="13" t="str">
        <f t="shared" si="141"/>
        <v/>
      </c>
      <c r="K521" s="56"/>
      <c r="S521" s="13" t="str">
        <f t="shared" si="142"/>
        <v/>
      </c>
      <c r="U521" s="13" t="str">
        <f t="shared" si="143"/>
        <v/>
      </c>
      <c r="V521" s="13" t="str">
        <f t="shared" si="138"/>
        <v/>
      </c>
      <c r="W521" s="13" t="str">
        <f t="shared" si="139"/>
        <v/>
      </c>
      <c r="X521" s="13" t="str">
        <f t="shared" si="140"/>
        <v/>
      </c>
      <c r="Y521" s="13" t="str">
        <f t="shared" si="144"/>
        <v/>
      </c>
      <c r="Z521" s="13" t="str">
        <f t="shared" si="145"/>
        <v/>
      </c>
      <c r="AA521" s="13" t="str">
        <f t="shared" si="146"/>
        <v/>
      </c>
      <c r="AC521" s="13" t="str">
        <f t="shared" si="147"/>
        <v/>
      </c>
      <c r="AD521" s="13" t="str">
        <f t="shared" si="148"/>
        <v/>
      </c>
      <c r="AE521" s="13" t="str">
        <f t="shared" si="149"/>
        <v/>
      </c>
      <c r="AF521" s="42" t="str">
        <f t="shared" si="156"/>
        <v/>
      </c>
      <c r="AH521" s="46" t="str">
        <f t="shared" si="150"/>
        <v/>
      </c>
      <c r="AI521" s="53" t="str">
        <f t="shared" si="151"/>
        <v/>
      </c>
      <c r="AJ521" s="49" t="str">
        <f t="shared" si="152"/>
        <v/>
      </c>
      <c r="AK521" s="49" t="str">
        <f t="shared" si="153"/>
        <v/>
      </c>
      <c r="AM521" s="13" t="str">
        <f>IF($AI521="", "", COUNTIF($AI$10:$AI$1210, "&gt;"&amp;$AI521)+1+COUNTIF($AI$10:$AI521, $AI521)-1)</f>
        <v/>
      </c>
      <c r="AO521" s="13" t="str">
        <f t="shared" si="154"/>
        <v/>
      </c>
      <c r="AQ521" s="42" t="str">
        <f t="shared" si="155"/>
        <v/>
      </c>
    </row>
    <row r="522" spans="1:43" x14ac:dyDescent="0.25">
      <c r="A522" s="56"/>
      <c r="B522" s="157"/>
      <c r="C522" s="87"/>
      <c r="D522" s="86"/>
      <c r="E522" s="158"/>
      <c r="F522" s="159"/>
      <c r="G522" s="160"/>
      <c r="H522" s="161"/>
      <c r="I522" s="56"/>
      <c r="J522" s="13" t="str">
        <f t="shared" si="141"/>
        <v/>
      </c>
      <c r="K522" s="56"/>
      <c r="S522" s="13" t="str">
        <f t="shared" si="142"/>
        <v/>
      </c>
      <c r="U522" s="13" t="str">
        <f t="shared" si="143"/>
        <v/>
      </c>
      <c r="V522" s="13" t="str">
        <f t="shared" ref="V522:V585" si="157">IF($S522="", "", IF(AND(V$5="X", C522=""), $S$6, IF(AND(NOT(C522=""), COUNTIF(O$11:O$18, C522)=0), $S$7, "")))</f>
        <v/>
      </c>
      <c r="W522" s="13" t="str">
        <f t="shared" ref="W522:W585" si="158">IF($S522="", "", IF(AND(W$5="X", D522=""), $S$6, IF(AND(NOT(D522=""), COUNTIF(P$11:P$11, D522)=0), $S$7, "")))</f>
        <v/>
      </c>
      <c r="X522" s="13" t="str">
        <f t="shared" ref="X522:X585" si="159">IF($S522="", "", IF(AND(X$5="X", E522=""), $S$6, IF(AND(NOT(E522=""), COUNTIF(Q$11:Q$11, E522)=0), $S$7, "")))</f>
        <v/>
      </c>
      <c r="Y522" s="13" t="str">
        <f t="shared" si="144"/>
        <v/>
      </c>
      <c r="Z522" s="13" t="str">
        <f t="shared" si="145"/>
        <v/>
      </c>
      <c r="AA522" s="13" t="str">
        <f t="shared" si="146"/>
        <v/>
      </c>
      <c r="AC522" s="13" t="str">
        <f t="shared" si="147"/>
        <v/>
      </c>
      <c r="AD522" s="13" t="str">
        <f t="shared" si="148"/>
        <v/>
      </c>
      <c r="AE522" s="13" t="str">
        <f t="shared" si="149"/>
        <v/>
      </c>
      <c r="AF522" s="42" t="str">
        <f t="shared" si="156"/>
        <v/>
      </c>
      <c r="AH522" s="46" t="str">
        <f t="shared" si="150"/>
        <v/>
      </c>
      <c r="AI522" s="53" t="str">
        <f t="shared" si="151"/>
        <v/>
      </c>
      <c r="AJ522" s="49" t="str">
        <f t="shared" si="152"/>
        <v/>
      </c>
      <c r="AK522" s="49" t="str">
        <f t="shared" si="153"/>
        <v/>
      </c>
      <c r="AM522" s="13" t="str">
        <f>IF($AI522="", "", COUNTIF($AI$10:$AI$1210, "&gt;"&amp;$AI522)+1+COUNTIF($AI$10:$AI522, $AI522)-1)</f>
        <v/>
      </c>
      <c r="AO522" s="13" t="str">
        <f t="shared" si="154"/>
        <v/>
      </c>
      <c r="AQ522" s="42" t="str">
        <f t="shared" si="155"/>
        <v/>
      </c>
    </row>
    <row r="523" spans="1:43" x14ac:dyDescent="0.25">
      <c r="A523" s="56"/>
      <c r="B523" s="157"/>
      <c r="C523" s="87"/>
      <c r="D523" s="86"/>
      <c r="E523" s="158"/>
      <c r="F523" s="159"/>
      <c r="G523" s="160"/>
      <c r="H523" s="161"/>
      <c r="I523" s="56"/>
      <c r="J523" s="13" t="str">
        <f t="shared" ref="J523:J586" si="160">IF($S523="", "", IF($AI523="", $N$3, IF($AI523=$AI$5, $AK$4, IF($AI523&lt;$AI$5, $AK$3, IF($AI523&gt;$AI$5, $AK$2, $N$3)))))</f>
        <v/>
      </c>
      <c r="K523" s="56"/>
      <c r="S523" s="13" t="str">
        <f t="shared" ref="S523:S586" si="161">IF(COUNTIF($B523:$H523, "")=7, "", "X")</f>
        <v/>
      </c>
      <c r="U523" s="13" t="str">
        <f t="shared" ref="U523:U586" si="162">IF($S523="", "", IF(AND(U$5="X", B523=""), $S$6, IFERROR(IF(AND(NOT(B523=""), OR(ISNUMBER(B523)=FALSE, B523&lt;$P$2, B523&gt;$P$3, B523&lt;B522)), $S$7, ""), $S$7)))</f>
        <v/>
      </c>
      <c r="V523" s="13" t="str">
        <f t="shared" si="157"/>
        <v/>
      </c>
      <c r="W523" s="13" t="str">
        <f t="shared" si="158"/>
        <v/>
      </c>
      <c r="X523" s="13" t="str">
        <f t="shared" si="159"/>
        <v/>
      </c>
      <c r="Y523" s="13" t="str">
        <f t="shared" ref="Y523:Y586" si="163">IF($S523="", "", IF(AND(Y$5="X", F523=""), $S$6, IFERROR(IF(AND(NOT(F523=""), OR(ISNUMBER(F523)=FALSE, F523&lt;$Q$2, AND(NOT($Q$3=""), F523&gt;$Q$3), F523&lt;F522)), $S$7, ""), $S$7)))</f>
        <v/>
      </c>
      <c r="Z523" s="13" t="str">
        <f t="shared" ref="Z523:Z586" si="164">IF($S523="", "", IF(AND(Z$5="X", G523=""), $S$6, IF(AND(NOT(G523=""), ISNUMBER(G523)=FALSE), $S$7, "")))</f>
        <v/>
      </c>
      <c r="AA523" s="13" t="str">
        <f t="shared" ref="AA523:AA586" si="165">IF($S523="", "", IF(AND(AA$5="X", H523=""), $S$6, IF(AND(NOT(H523=""), ISNUMBER(H523)=FALSE), $S$7, "")))</f>
        <v/>
      </c>
      <c r="AC523" s="13" t="str">
        <f t="shared" ref="AC523:AC586" si="166">IF(OR(COUNTIF($F523:$H523, "")=3, COUNTIF($Y523:$AA523, "")&lt;3), "", "X")</f>
        <v/>
      </c>
      <c r="AD523" s="13" t="str">
        <f t="shared" ref="AD523:AD586" si="167">IF(AND(AC523="X", AC524=""), "X", "")</f>
        <v/>
      </c>
      <c r="AE523" s="13" t="str">
        <f t="shared" ref="AE523:AE586" si="168">IF($S523="", "", IF(OR($AC523="", $AD523="X", $E523=$Q$11, $E524=$Q$11), "X", ""))</f>
        <v/>
      </c>
      <c r="AF523" s="42" t="str">
        <f t="shared" si="156"/>
        <v/>
      </c>
      <c r="AH523" s="46" t="str">
        <f t="shared" ref="AH523:AH586" si="169">IF(OR($F523="", $F524=""), "", $F524-$F523)</f>
        <v/>
      </c>
      <c r="AI523" s="53" t="str">
        <f t="shared" ref="AI523:AI586" si="170">IF($AE523="X", "", IFERROR(ROUND($AH523/$G524, 1), ""))</f>
        <v/>
      </c>
      <c r="AJ523" s="49" t="str">
        <f t="shared" ref="AJ523:AJ586" si="171">IF($AE523="X", "", IFERROR(ROUND($AK523/$AI523, 2), ""))</f>
        <v/>
      </c>
      <c r="AK523" s="49" t="str">
        <f t="shared" ref="AK523:AK586" si="172">IF(OR($G523="", $H523=""), "", IFERROR(ROUND($H523/$G523, 2), ""))</f>
        <v/>
      </c>
      <c r="AM523" s="13" t="str">
        <f>IF($AI523="", "", COUNTIF($AI$10:$AI$1210, "&gt;"&amp;$AI523)+1+COUNTIF($AI$10:$AI523, $AI523)-1)</f>
        <v/>
      </c>
      <c r="AO523" s="13" t="str">
        <f t="shared" ref="AO523:AO586" si="173">IF($S523="", "", IF($D523="", $AO$6, $AO$7))</f>
        <v/>
      </c>
      <c r="AQ523" s="42" t="str">
        <f t="shared" ref="AQ523:AQ586" si="174">IF(OR($C523="", $AO523=""), "", CONCATENATE($C523, " - ", $AO523))</f>
        <v/>
      </c>
    </row>
    <row r="524" spans="1:43" x14ac:dyDescent="0.25">
      <c r="A524" s="56"/>
      <c r="B524" s="157"/>
      <c r="C524" s="87"/>
      <c r="D524" s="86"/>
      <c r="E524" s="158"/>
      <c r="F524" s="159"/>
      <c r="G524" s="160"/>
      <c r="H524" s="161"/>
      <c r="I524" s="56"/>
      <c r="J524" s="13" t="str">
        <f t="shared" si="160"/>
        <v/>
      </c>
      <c r="K524" s="56"/>
      <c r="S524" s="13" t="str">
        <f t="shared" si="161"/>
        <v/>
      </c>
      <c r="U524" s="13" t="str">
        <f t="shared" si="162"/>
        <v/>
      </c>
      <c r="V524" s="13" t="str">
        <f t="shared" si="157"/>
        <v/>
      </c>
      <c r="W524" s="13" t="str">
        <f t="shared" si="158"/>
        <v/>
      </c>
      <c r="X524" s="13" t="str">
        <f t="shared" si="159"/>
        <v/>
      </c>
      <c r="Y524" s="13" t="str">
        <f t="shared" si="163"/>
        <v/>
      </c>
      <c r="Z524" s="13" t="str">
        <f t="shared" si="164"/>
        <v/>
      </c>
      <c r="AA524" s="13" t="str">
        <f t="shared" si="165"/>
        <v/>
      </c>
      <c r="AC524" s="13" t="str">
        <f t="shared" si="166"/>
        <v/>
      </c>
      <c r="AD524" s="13" t="str">
        <f t="shared" si="167"/>
        <v/>
      </c>
      <c r="AE524" s="13" t="str">
        <f t="shared" si="168"/>
        <v/>
      </c>
      <c r="AF524" s="42" t="str">
        <f t="shared" si="156"/>
        <v/>
      </c>
      <c r="AH524" s="46" t="str">
        <f t="shared" si="169"/>
        <v/>
      </c>
      <c r="AI524" s="53" t="str">
        <f t="shared" si="170"/>
        <v/>
      </c>
      <c r="AJ524" s="49" t="str">
        <f t="shared" si="171"/>
        <v/>
      </c>
      <c r="AK524" s="49" t="str">
        <f t="shared" si="172"/>
        <v/>
      </c>
      <c r="AM524" s="13" t="str">
        <f>IF($AI524="", "", COUNTIF($AI$10:$AI$1210, "&gt;"&amp;$AI524)+1+COUNTIF($AI$10:$AI524, $AI524)-1)</f>
        <v/>
      </c>
      <c r="AO524" s="13" t="str">
        <f t="shared" si="173"/>
        <v/>
      </c>
      <c r="AQ524" s="42" t="str">
        <f t="shared" si="174"/>
        <v/>
      </c>
    </row>
    <row r="525" spans="1:43" x14ac:dyDescent="0.25">
      <c r="A525" s="56"/>
      <c r="B525" s="157"/>
      <c r="C525" s="87"/>
      <c r="D525" s="86"/>
      <c r="E525" s="158"/>
      <c r="F525" s="159"/>
      <c r="G525" s="160"/>
      <c r="H525" s="161"/>
      <c r="I525" s="56"/>
      <c r="J525" s="13" t="str">
        <f t="shared" si="160"/>
        <v/>
      </c>
      <c r="K525" s="56"/>
      <c r="S525" s="13" t="str">
        <f t="shared" si="161"/>
        <v/>
      </c>
      <c r="U525" s="13" t="str">
        <f t="shared" si="162"/>
        <v/>
      </c>
      <c r="V525" s="13" t="str">
        <f t="shared" si="157"/>
        <v/>
      </c>
      <c r="W525" s="13" t="str">
        <f t="shared" si="158"/>
        <v/>
      </c>
      <c r="X525" s="13" t="str">
        <f t="shared" si="159"/>
        <v/>
      </c>
      <c r="Y525" s="13" t="str">
        <f t="shared" si="163"/>
        <v/>
      </c>
      <c r="Z525" s="13" t="str">
        <f t="shared" si="164"/>
        <v/>
      </c>
      <c r="AA525" s="13" t="str">
        <f t="shared" si="165"/>
        <v/>
      </c>
      <c r="AC525" s="13" t="str">
        <f t="shared" si="166"/>
        <v/>
      </c>
      <c r="AD525" s="13" t="str">
        <f t="shared" si="167"/>
        <v/>
      </c>
      <c r="AE525" s="13" t="str">
        <f t="shared" si="168"/>
        <v/>
      </c>
      <c r="AF525" s="42" t="str">
        <f t="shared" si="156"/>
        <v/>
      </c>
      <c r="AH525" s="46" t="str">
        <f t="shared" si="169"/>
        <v/>
      </c>
      <c r="AI525" s="53" t="str">
        <f t="shared" si="170"/>
        <v/>
      </c>
      <c r="AJ525" s="49" t="str">
        <f t="shared" si="171"/>
        <v/>
      </c>
      <c r="AK525" s="49" t="str">
        <f t="shared" si="172"/>
        <v/>
      </c>
      <c r="AM525" s="13" t="str">
        <f>IF($AI525="", "", COUNTIF($AI$10:$AI$1210, "&gt;"&amp;$AI525)+1+COUNTIF($AI$10:$AI525, $AI525)-1)</f>
        <v/>
      </c>
      <c r="AO525" s="13" t="str">
        <f t="shared" si="173"/>
        <v/>
      </c>
      <c r="AQ525" s="42" t="str">
        <f t="shared" si="174"/>
        <v/>
      </c>
    </row>
    <row r="526" spans="1:43" x14ac:dyDescent="0.25">
      <c r="A526" s="56"/>
      <c r="B526" s="157"/>
      <c r="C526" s="87"/>
      <c r="D526" s="86"/>
      <c r="E526" s="158"/>
      <c r="F526" s="159"/>
      <c r="G526" s="160"/>
      <c r="H526" s="161"/>
      <c r="I526" s="56"/>
      <c r="J526" s="13" t="str">
        <f t="shared" si="160"/>
        <v/>
      </c>
      <c r="K526" s="56"/>
      <c r="S526" s="13" t="str">
        <f t="shared" si="161"/>
        <v/>
      </c>
      <c r="U526" s="13" t="str">
        <f t="shared" si="162"/>
        <v/>
      </c>
      <c r="V526" s="13" t="str">
        <f t="shared" si="157"/>
        <v/>
      </c>
      <c r="W526" s="13" t="str">
        <f t="shared" si="158"/>
        <v/>
      </c>
      <c r="X526" s="13" t="str">
        <f t="shared" si="159"/>
        <v/>
      </c>
      <c r="Y526" s="13" t="str">
        <f t="shared" si="163"/>
        <v/>
      </c>
      <c r="Z526" s="13" t="str">
        <f t="shared" si="164"/>
        <v/>
      </c>
      <c r="AA526" s="13" t="str">
        <f t="shared" si="165"/>
        <v/>
      </c>
      <c r="AC526" s="13" t="str">
        <f t="shared" si="166"/>
        <v/>
      </c>
      <c r="AD526" s="13" t="str">
        <f t="shared" si="167"/>
        <v/>
      </c>
      <c r="AE526" s="13" t="str">
        <f t="shared" si="168"/>
        <v/>
      </c>
      <c r="AF526" s="42" t="str">
        <f t="shared" si="156"/>
        <v/>
      </c>
      <c r="AH526" s="46" t="str">
        <f t="shared" si="169"/>
        <v/>
      </c>
      <c r="AI526" s="53" t="str">
        <f t="shared" si="170"/>
        <v/>
      </c>
      <c r="AJ526" s="49" t="str">
        <f t="shared" si="171"/>
        <v/>
      </c>
      <c r="AK526" s="49" t="str">
        <f t="shared" si="172"/>
        <v/>
      </c>
      <c r="AM526" s="13" t="str">
        <f>IF($AI526="", "", COUNTIF($AI$10:$AI$1210, "&gt;"&amp;$AI526)+1+COUNTIF($AI$10:$AI526, $AI526)-1)</f>
        <v/>
      </c>
      <c r="AO526" s="13" t="str">
        <f t="shared" si="173"/>
        <v/>
      </c>
      <c r="AQ526" s="42" t="str">
        <f t="shared" si="174"/>
        <v/>
      </c>
    </row>
    <row r="527" spans="1:43" x14ac:dyDescent="0.25">
      <c r="A527" s="56"/>
      <c r="B527" s="157"/>
      <c r="C527" s="87"/>
      <c r="D527" s="86"/>
      <c r="E527" s="158"/>
      <c r="F527" s="159"/>
      <c r="G527" s="160"/>
      <c r="H527" s="161"/>
      <c r="I527" s="56"/>
      <c r="J527" s="13" t="str">
        <f t="shared" si="160"/>
        <v/>
      </c>
      <c r="K527" s="56"/>
      <c r="S527" s="13" t="str">
        <f t="shared" si="161"/>
        <v/>
      </c>
      <c r="U527" s="13" t="str">
        <f t="shared" si="162"/>
        <v/>
      </c>
      <c r="V527" s="13" t="str">
        <f t="shared" si="157"/>
        <v/>
      </c>
      <c r="W527" s="13" t="str">
        <f t="shared" si="158"/>
        <v/>
      </c>
      <c r="X527" s="13" t="str">
        <f t="shared" si="159"/>
        <v/>
      </c>
      <c r="Y527" s="13" t="str">
        <f t="shared" si="163"/>
        <v/>
      </c>
      <c r="Z527" s="13" t="str">
        <f t="shared" si="164"/>
        <v/>
      </c>
      <c r="AA527" s="13" t="str">
        <f t="shared" si="165"/>
        <v/>
      </c>
      <c r="AC527" s="13" t="str">
        <f t="shared" si="166"/>
        <v/>
      </c>
      <c r="AD527" s="13" t="str">
        <f t="shared" si="167"/>
        <v/>
      </c>
      <c r="AE527" s="13" t="str">
        <f t="shared" si="168"/>
        <v/>
      </c>
      <c r="AF527" s="42" t="str">
        <f t="shared" si="156"/>
        <v/>
      </c>
      <c r="AH527" s="46" t="str">
        <f t="shared" si="169"/>
        <v/>
      </c>
      <c r="AI527" s="53" t="str">
        <f t="shared" si="170"/>
        <v/>
      </c>
      <c r="AJ527" s="49" t="str">
        <f t="shared" si="171"/>
        <v/>
      </c>
      <c r="AK527" s="49" t="str">
        <f t="shared" si="172"/>
        <v/>
      </c>
      <c r="AM527" s="13" t="str">
        <f>IF($AI527="", "", COUNTIF($AI$10:$AI$1210, "&gt;"&amp;$AI527)+1+COUNTIF($AI$10:$AI527, $AI527)-1)</f>
        <v/>
      </c>
      <c r="AO527" s="13" t="str">
        <f t="shared" si="173"/>
        <v/>
      </c>
      <c r="AQ527" s="42" t="str">
        <f t="shared" si="174"/>
        <v/>
      </c>
    </row>
    <row r="528" spans="1:43" x14ac:dyDescent="0.25">
      <c r="A528" s="56"/>
      <c r="B528" s="157"/>
      <c r="C528" s="87"/>
      <c r="D528" s="86"/>
      <c r="E528" s="158"/>
      <c r="F528" s="159"/>
      <c r="G528" s="160"/>
      <c r="H528" s="161"/>
      <c r="I528" s="56"/>
      <c r="J528" s="13" t="str">
        <f t="shared" si="160"/>
        <v/>
      </c>
      <c r="K528" s="56"/>
      <c r="S528" s="13" t="str">
        <f t="shared" si="161"/>
        <v/>
      </c>
      <c r="U528" s="13" t="str">
        <f t="shared" si="162"/>
        <v/>
      </c>
      <c r="V528" s="13" t="str">
        <f t="shared" si="157"/>
        <v/>
      </c>
      <c r="W528" s="13" t="str">
        <f t="shared" si="158"/>
        <v/>
      </c>
      <c r="X528" s="13" t="str">
        <f t="shared" si="159"/>
        <v/>
      </c>
      <c r="Y528" s="13" t="str">
        <f t="shared" si="163"/>
        <v/>
      </c>
      <c r="Z528" s="13" t="str">
        <f t="shared" si="164"/>
        <v/>
      </c>
      <c r="AA528" s="13" t="str">
        <f t="shared" si="165"/>
        <v/>
      </c>
      <c r="AC528" s="13" t="str">
        <f t="shared" si="166"/>
        <v/>
      </c>
      <c r="AD528" s="13" t="str">
        <f t="shared" si="167"/>
        <v/>
      </c>
      <c r="AE528" s="13" t="str">
        <f t="shared" si="168"/>
        <v/>
      </c>
      <c r="AF528" s="42" t="str">
        <f t="shared" ref="AF528:AF591" si="175">IF($AE528="", "", IF($AC528="", $AF$5, IF(AND($AD528="X", $E528=""), $AF$6, $AF$7)))</f>
        <v/>
      </c>
      <c r="AH528" s="46" t="str">
        <f t="shared" si="169"/>
        <v/>
      </c>
      <c r="AI528" s="53" t="str">
        <f t="shared" si="170"/>
        <v/>
      </c>
      <c r="AJ528" s="49" t="str">
        <f t="shared" si="171"/>
        <v/>
      </c>
      <c r="AK528" s="49" t="str">
        <f t="shared" si="172"/>
        <v/>
      </c>
      <c r="AM528" s="13" t="str">
        <f>IF($AI528="", "", COUNTIF($AI$10:$AI$1210, "&gt;"&amp;$AI528)+1+COUNTIF($AI$10:$AI528, $AI528)-1)</f>
        <v/>
      </c>
      <c r="AO528" s="13" t="str">
        <f t="shared" si="173"/>
        <v/>
      </c>
      <c r="AQ528" s="42" t="str">
        <f t="shared" si="174"/>
        <v/>
      </c>
    </row>
    <row r="529" spans="1:43" x14ac:dyDescent="0.25">
      <c r="A529" s="56"/>
      <c r="B529" s="157"/>
      <c r="C529" s="87"/>
      <c r="D529" s="86"/>
      <c r="E529" s="158"/>
      <c r="F529" s="159"/>
      <c r="G529" s="160"/>
      <c r="H529" s="161"/>
      <c r="I529" s="56"/>
      <c r="J529" s="13" t="str">
        <f t="shared" si="160"/>
        <v/>
      </c>
      <c r="K529" s="56"/>
      <c r="S529" s="13" t="str">
        <f t="shared" si="161"/>
        <v/>
      </c>
      <c r="U529" s="13" t="str">
        <f t="shared" si="162"/>
        <v/>
      </c>
      <c r="V529" s="13" t="str">
        <f t="shared" si="157"/>
        <v/>
      </c>
      <c r="W529" s="13" t="str">
        <f t="shared" si="158"/>
        <v/>
      </c>
      <c r="X529" s="13" t="str">
        <f t="shared" si="159"/>
        <v/>
      </c>
      <c r="Y529" s="13" t="str">
        <f t="shared" si="163"/>
        <v/>
      </c>
      <c r="Z529" s="13" t="str">
        <f t="shared" si="164"/>
        <v/>
      </c>
      <c r="AA529" s="13" t="str">
        <f t="shared" si="165"/>
        <v/>
      </c>
      <c r="AC529" s="13" t="str">
        <f t="shared" si="166"/>
        <v/>
      </c>
      <c r="AD529" s="13" t="str">
        <f t="shared" si="167"/>
        <v/>
      </c>
      <c r="AE529" s="13" t="str">
        <f t="shared" si="168"/>
        <v/>
      </c>
      <c r="AF529" s="42" t="str">
        <f t="shared" si="175"/>
        <v/>
      </c>
      <c r="AH529" s="46" t="str">
        <f t="shared" si="169"/>
        <v/>
      </c>
      <c r="AI529" s="53" t="str">
        <f t="shared" si="170"/>
        <v/>
      </c>
      <c r="AJ529" s="49" t="str">
        <f t="shared" si="171"/>
        <v/>
      </c>
      <c r="AK529" s="49" t="str">
        <f t="shared" si="172"/>
        <v/>
      </c>
      <c r="AM529" s="13" t="str">
        <f>IF($AI529="", "", COUNTIF($AI$10:$AI$1210, "&gt;"&amp;$AI529)+1+COUNTIF($AI$10:$AI529, $AI529)-1)</f>
        <v/>
      </c>
      <c r="AO529" s="13" t="str">
        <f t="shared" si="173"/>
        <v/>
      </c>
      <c r="AQ529" s="42" t="str">
        <f t="shared" si="174"/>
        <v/>
      </c>
    </row>
    <row r="530" spans="1:43" x14ac:dyDescent="0.25">
      <c r="A530" s="56"/>
      <c r="B530" s="157"/>
      <c r="C530" s="87"/>
      <c r="D530" s="86"/>
      <c r="E530" s="158"/>
      <c r="F530" s="159"/>
      <c r="G530" s="160"/>
      <c r="H530" s="161"/>
      <c r="I530" s="56"/>
      <c r="J530" s="13" t="str">
        <f t="shared" si="160"/>
        <v/>
      </c>
      <c r="K530" s="56"/>
      <c r="S530" s="13" t="str">
        <f t="shared" si="161"/>
        <v/>
      </c>
      <c r="U530" s="13" t="str">
        <f t="shared" si="162"/>
        <v/>
      </c>
      <c r="V530" s="13" t="str">
        <f t="shared" si="157"/>
        <v/>
      </c>
      <c r="W530" s="13" t="str">
        <f t="shared" si="158"/>
        <v/>
      </c>
      <c r="X530" s="13" t="str">
        <f t="shared" si="159"/>
        <v/>
      </c>
      <c r="Y530" s="13" t="str">
        <f t="shared" si="163"/>
        <v/>
      </c>
      <c r="Z530" s="13" t="str">
        <f t="shared" si="164"/>
        <v/>
      </c>
      <c r="AA530" s="13" t="str">
        <f t="shared" si="165"/>
        <v/>
      </c>
      <c r="AC530" s="13" t="str">
        <f t="shared" si="166"/>
        <v/>
      </c>
      <c r="AD530" s="13" t="str">
        <f t="shared" si="167"/>
        <v/>
      </c>
      <c r="AE530" s="13" t="str">
        <f t="shared" si="168"/>
        <v/>
      </c>
      <c r="AF530" s="42" t="str">
        <f t="shared" si="175"/>
        <v/>
      </c>
      <c r="AH530" s="46" t="str">
        <f t="shared" si="169"/>
        <v/>
      </c>
      <c r="AI530" s="53" t="str">
        <f t="shared" si="170"/>
        <v/>
      </c>
      <c r="AJ530" s="49" t="str">
        <f t="shared" si="171"/>
        <v/>
      </c>
      <c r="AK530" s="49" t="str">
        <f t="shared" si="172"/>
        <v/>
      </c>
      <c r="AM530" s="13" t="str">
        <f>IF($AI530="", "", COUNTIF($AI$10:$AI$1210, "&gt;"&amp;$AI530)+1+COUNTIF($AI$10:$AI530, $AI530)-1)</f>
        <v/>
      </c>
      <c r="AO530" s="13" t="str">
        <f t="shared" si="173"/>
        <v/>
      </c>
      <c r="AQ530" s="42" t="str">
        <f t="shared" si="174"/>
        <v/>
      </c>
    </row>
    <row r="531" spans="1:43" x14ac:dyDescent="0.25">
      <c r="A531" s="56"/>
      <c r="B531" s="157"/>
      <c r="C531" s="87"/>
      <c r="D531" s="86"/>
      <c r="E531" s="158"/>
      <c r="F531" s="159"/>
      <c r="G531" s="160"/>
      <c r="H531" s="161"/>
      <c r="I531" s="56"/>
      <c r="J531" s="13" t="str">
        <f t="shared" si="160"/>
        <v/>
      </c>
      <c r="K531" s="56"/>
      <c r="S531" s="13" t="str">
        <f t="shared" si="161"/>
        <v/>
      </c>
      <c r="U531" s="13" t="str">
        <f t="shared" si="162"/>
        <v/>
      </c>
      <c r="V531" s="13" t="str">
        <f t="shared" si="157"/>
        <v/>
      </c>
      <c r="W531" s="13" t="str">
        <f t="shared" si="158"/>
        <v/>
      </c>
      <c r="X531" s="13" t="str">
        <f t="shared" si="159"/>
        <v/>
      </c>
      <c r="Y531" s="13" t="str">
        <f t="shared" si="163"/>
        <v/>
      </c>
      <c r="Z531" s="13" t="str">
        <f t="shared" si="164"/>
        <v/>
      </c>
      <c r="AA531" s="13" t="str">
        <f t="shared" si="165"/>
        <v/>
      </c>
      <c r="AC531" s="13" t="str">
        <f t="shared" si="166"/>
        <v/>
      </c>
      <c r="AD531" s="13" t="str">
        <f t="shared" si="167"/>
        <v/>
      </c>
      <c r="AE531" s="13" t="str">
        <f t="shared" si="168"/>
        <v/>
      </c>
      <c r="AF531" s="42" t="str">
        <f t="shared" si="175"/>
        <v/>
      </c>
      <c r="AH531" s="46" t="str">
        <f t="shared" si="169"/>
        <v/>
      </c>
      <c r="AI531" s="53" t="str">
        <f t="shared" si="170"/>
        <v/>
      </c>
      <c r="AJ531" s="49" t="str">
        <f t="shared" si="171"/>
        <v/>
      </c>
      <c r="AK531" s="49" t="str">
        <f t="shared" si="172"/>
        <v/>
      </c>
      <c r="AM531" s="13" t="str">
        <f>IF($AI531="", "", COUNTIF($AI$10:$AI$1210, "&gt;"&amp;$AI531)+1+COUNTIF($AI$10:$AI531, $AI531)-1)</f>
        <v/>
      </c>
      <c r="AO531" s="13" t="str">
        <f t="shared" si="173"/>
        <v/>
      </c>
      <c r="AQ531" s="42" t="str">
        <f t="shared" si="174"/>
        <v/>
      </c>
    </row>
    <row r="532" spans="1:43" x14ac:dyDescent="0.25">
      <c r="A532" s="56"/>
      <c r="B532" s="157"/>
      <c r="C532" s="87"/>
      <c r="D532" s="86"/>
      <c r="E532" s="158"/>
      <c r="F532" s="159"/>
      <c r="G532" s="160"/>
      <c r="H532" s="161"/>
      <c r="I532" s="56"/>
      <c r="J532" s="13" t="str">
        <f t="shared" si="160"/>
        <v/>
      </c>
      <c r="K532" s="56"/>
      <c r="S532" s="13" t="str">
        <f t="shared" si="161"/>
        <v/>
      </c>
      <c r="U532" s="13" t="str">
        <f t="shared" si="162"/>
        <v/>
      </c>
      <c r="V532" s="13" t="str">
        <f t="shared" si="157"/>
        <v/>
      </c>
      <c r="W532" s="13" t="str">
        <f t="shared" si="158"/>
        <v/>
      </c>
      <c r="X532" s="13" t="str">
        <f t="shared" si="159"/>
        <v/>
      </c>
      <c r="Y532" s="13" t="str">
        <f t="shared" si="163"/>
        <v/>
      </c>
      <c r="Z532" s="13" t="str">
        <f t="shared" si="164"/>
        <v/>
      </c>
      <c r="AA532" s="13" t="str">
        <f t="shared" si="165"/>
        <v/>
      </c>
      <c r="AC532" s="13" t="str">
        <f t="shared" si="166"/>
        <v/>
      </c>
      <c r="AD532" s="13" t="str">
        <f t="shared" si="167"/>
        <v/>
      </c>
      <c r="AE532" s="13" t="str">
        <f t="shared" si="168"/>
        <v/>
      </c>
      <c r="AF532" s="42" t="str">
        <f t="shared" si="175"/>
        <v/>
      </c>
      <c r="AH532" s="46" t="str">
        <f t="shared" si="169"/>
        <v/>
      </c>
      <c r="AI532" s="53" t="str">
        <f t="shared" si="170"/>
        <v/>
      </c>
      <c r="AJ532" s="49" t="str">
        <f t="shared" si="171"/>
        <v/>
      </c>
      <c r="AK532" s="49" t="str">
        <f t="shared" si="172"/>
        <v/>
      </c>
      <c r="AM532" s="13" t="str">
        <f>IF($AI532="", "", COUNTIF($AI$10:$AI$1210, "&gt;"&amp;$AI532)+1+COUNTIF($AI$10:$AI532, $AI532)-1)</f>
        <v/>
      </c>
      <c r="AO532" s="13" t="str">
        <f t="shared" si="173"/>
        <v/>
      </c>
      <c r="AQ532" s="42" t="str">
        <f t="shared" si="174"/>
        <v/>
      </c>
    </row>
    <row r="533" spans="1:43" x14ac:dyDescent="0.25">
      <c r="A533" s="56"/>
      <c r="B533" s="157"/>
      <c r="C533" s="87"/>
      <c r="D533" s="86"/>
      <c r="E533" s="158"/>
      <c r="F533" s="159"/>
      <c r="G533" s="160"/>
      <c r="H533" s="161"/>
      <c r="I533" s="56"/>
      <c r="J533" s="13" t="str">
        <f t="shared" si="160"/>
        <v/>
      </c>
      <c r="K533" s="56"/>
      <c r="S533" s="13" t="str">
        <f t="shared" si="161"/>
        <v/>
      </c>
      <c r="U533" s="13" t="str">
        <f t="shared" si="162"/>
        <v/>
      </c>
      <c r="V533" s="13" t="str">
        <f t="shared" si="157"/>
        <v/>
      </c>
      <c r="W533" s="13" t="str">
        <f t="shared" si="158"/>
        <v/>
      </c>
      <c r="X533" s="13" t="str">
        <f t="shared" si="159"/>
        <v/>
      </c>
      <c r="Y533" s="13" t="str">
        <f t="shared" si="163"/>
        <v/>
      </c>
      <c r="Z533" s="13" t="str">
        <f t="shared" si="164"/>
        <v/>
      </c>
      <c r="AA533" s="13" t="str">
        <f t="shared" si="165"/>
        <v/>
      </c>
      <c r="AC533" s="13" t="str">
        <f t="shared" si="166"/>
        <v/>
      </c>
      <c r="AD533" s="13" t="str">
        <f t="shared" si="167"/>
        <v/>
      </c>
      <c r="AE533" s="13" t="str">
        <f t="shared" si="168"/>
        <v/>
      </c>
      <c r="AF533" s="42" t="str">
        <f t="shared" si="175"/>
        <v/>
      </c>
      <c r="AH533" s="46" t="str">
        <f t="shared" si="169"/>
        <v/>
      </c>
      <c r="AI533" s="53" t="str">
        <f t="shared" si="170"/>
        <v/>
      </c>
      <c r="AJ533" s="49" t="str">
        <f t="shared" si="171"/>
        <v/>
      </c>
      <c r="AK533" s="49" t="str">
        <f t="shared" si="172"/>
        <v/>
      </c>
      <c r="AM533" s="13" t="str">
        <f>IF($AI533="", "", COUNTIF($AI$10:$AI$1210, "&gt;"&amp;$AI533)+1+COUNTIF($AI$10:$AI533, $AI533)-1)</f>
        <v/>
      </c>
      <c r="AO533" s="13" t="str">
        <f t="shared" si="173"/>
        <v/>
      </c>
      <c r="AQ533" s="42" t="str">
        <f t="shared" si="174"/>
        <v/>
      </c>
    </row>
    <row r="534" spans="1:43" x14ac:dyDescent="0.25">
      <c r="A534" s="56"/>
      <c r="B534" s="157"/>
      <c r="C534" s="87"/>
      <c r="D534" s="86"/>
      <c r="E534" s="158"/>
      <c r="F534" s="159"/>
      <c r="G534" s="160"/>
      <c r="H534" s="161"/>
      <c r="I534" s="56"/>
      <c r="J534" s="13" t="str">
        <f t="shared" si="160"/>
        <v/>
      </c>
      <c r="K534" s="56"/>
      <c r="S534" s="13" t="str">
        <f t="shared" si="161"/>
        <v/>
      </c>
      <c r="U534" s="13" t="str">
        <f t="shared" si="162"/>
        <v/>
      </c>
      <c r="V534" s="13" t="str">
        <f t="shared" si="157"/>
        <v/>
      </c>
      <c r="W534" s="13" t="str">
        <f t="shared" si="158"/>
        <v/>
      </c>
      <c r="X534" s="13" t="str">
        <f t="shared" si="159"/>
        <v/>
      </c>
      <c r="Y534" s="13" t="str">
        <f t="shared" si="163"/>
        <v/>
      </c>
      <c r="Z534" s="13" t="str">
        <f t="shared" si="164"/>
        <v/>
      </c>
      <c r="AA534" s="13" t="str">
        <f t="shared" si="165"/>
        <v/>
      </c>
      <c r="AC534" s="13" t="str">
        <f t="shared" si="166"/>
        <v/>
      </c>
      <c r="AD534" s="13" t="str">
        <f t="shared" si="167"/>
        <v/>
      </c>
      <c r="AE534" s="13" t="str">
        <f t="shared" si="168"/>
        <v/>
      </c>
      <c r="AF534" s="42" t="str">
        <f t="shared" si="175"/>
        <v/>
      </c>
      <c r="AH534" s="46" t="str">
        <f t="shared" si="169"/>
        <v/>
      </c>
      <c r="AI534" s="53" t="str">
        <f t="shared" si="170"/>
        <v/>
      </c>
      <c r="AJ534" s="49" t="str">
        <f t="shared" si="171"/>
        <v/>
      </c>
      <c r="AK534" s="49" t="str">
        <f t="shared" si="172"/>
        <v/>
      </c>
      <c r="AM534" s="13" t="str">
        <f>IF($AI534="", "", COUNTIF($AI$10:$AI$1210, "&gt;"&amp;$AI534)+1+COUNTIF($AI$10:$AI534, $AI534)-1)</f>
        <v/>
      </c>
      <c r="AO534" s="13" t="str">
        <f t="shared" si="173"/>
        <v/>
      </c>
      <c r="AQ534" s="42" t="str">
        <f t="shared" si="174"/>
        <v/>
      </c>
    </row>
    <row r="535" spans="1:43" x14ac:dyDescent="0.25">
      <c r="A535" s="56"/>
      <c r="B535" s="157"/>
      <c r="C535" s="87"/>
      <c r="D535" s="86"/>
      <c r="E535" s="158"/>
      <c r="F535" s="159"/>
      <c r="G535" s="160"/>
      <c r="H535" s="161"/>
      <c r="I535" s="56"/>
      <c r="J535" s="13" t="str">
        <f t="shared" si="160"/>
        <v/>
      </c>
      <c r="K535" s="56"/>
      <c r="S535" s="13" t="str">
        <f t="shared" si="161"/>
        <v/>
      </c>
      <c r="U535" s="13" t="str">
        <f t="shared" si="162"/>
        <v/>
      </c>
      <c r="V535" s="13" t="str">
        <f t="shared" si="157"/>
        <v/>
      </c>
      <c r="W535" s="13" t="str">
        <f t="shared" si="158"/>
        <v/>
      </c>
      <c r="X535" s="13" t="str">
        <f t="shared" si="159"/>
        <v/>
      </c>
      <c r="Y535" s="13" t="str">
        <f t="shared" si="163"/>
        <v/>
      </c>
      <c r="Z535" s="13" t="str">
        <f t="shared" si="164"/>
        <v/>
      </c>
      <c r="AA535" s="13" t="str">
        <f t="shared" si="165"/>
        <v/>
      </c>
      <c r="AC535" s="13" t="str">
        <f t="shared" si="166"/>
        <v/>
      </c>
      <c r="AD535" s="13" t="str">
        <f t="shared" si="167"/>
        <v/>
      </c>
      <c r="AE535" s="13" t="str">
        <f t="shared" si="168"/>
        <v/>
      </c>
      <c r="AF535" s="42" t="str">
        <f t="shared" si="175"/>
        <v/>
      </c>
      <c r="AH535" s="46" t="str">
        <f t="shared" si="169"/>
        <v/>
      </c>
      <c r="AI535" s="53" t="str">
        <f t="shared" si="170"/>
        <v/>
      </c>
      <c r="AJ535" s="49" t="str">
        <f t="shared" si="171"/>
        <v/>
      </c>
      <c r="AK535" s="49" t="str">
        <f t="shared" si="172"/>
        <v/>
      </c>
      <c r="AM535" s="13" t="str">
        <f>IF($AI535="", "", COUNTIF($AI$10:$AI$1210, "&gt;"&amp;$AI535)+1+COUNTIF($AI$10:$AI535, $AI535)-1)</f>
        <v/>
      </c>
      <c r="AO535" s="13" t="str">
        <f t="shared" si="173"/>
        <v/>
      </c>
      <c r="AQ535" s="42" t="str">
        <f t="shared" si="174"/>
        <v/>
      </c>
    </row>
    <row r="536" spans="1:43" x14ac:dyDescent="0.25">
      <c r="A536" s="56"/>
      <c r="B536" s="157"/>
      <c r="C536" s="87"/>
      <c r="D536" s="86"/>
      <c r="E536" s="158"/>
      <c r="F536" s="159"/>
      <c r="G536" s="160"/>
      <c r="H536" s="161"/>
      <c r="I536" s="56"/>
      <c r="J536" s="13" t="str">
        <f t="shared" si="160"/>
        <v/>
      </c>
      <c r="K536" s="56"/>
      <c r="S536" s="13" t="str">
        <f t="shared" si="161"/>
        <v/>
      </c>
      <c r="U536" s="13" t="str">
        <f t="shared" si="162"/>
        <v/>
      </c>
      <c r="V536" s="13" t="str">
        <f t="shared" si="157"/>
        <v/>
      </c>
      <c r="W536" s="13" t="str">
        <f t="shared" si="158"/>
        <v/>
      </c>
      <c r="X536" s="13" t="str">
        <f t="shared" si="159"/>
        <v/>
      </c>
      <c r="Y536" s="13" t="str">
        <f t="shared" si="163"/>
        <v/>
      </c>
      <c r="Z536" s="13" t="str">
        <f t="shared" si="164"/>
        <v/>
      </c>
      <c r="AA536" s="13" t="str">
        <f t="shared" si="165"/>
        <v/>
      </c>
      <c r="AC536" s="13" t="str">
        <f t="shared" si="166"/>
        <v/>
      </c>
      <c r="AD536" s="13" t="str">
        <f t="shared" si="167"/>
        <v/>
      </c>
      <c r="AE536" s="13" t="str">
        <f t="shared" si="168"/>
        <v/>
      </c>
      <c r="AF536" s="42" t="str">
        <f t="shared" si="175"/>
        <v/>
      </c>
      <c r="AH536" s="46" t="str">
        <f t="shared" si="169"/>
        <v/>
      </c>
      <c r="AI536" s="53" t="str">
        <f t="shared" si="170"/>
        <v/>
      </c>
      <c r="AJ536" s="49" t="str">
        <f t="shared" si="171"/>
        <v/>
      </c>
      <c r="AK536" s="49" t="str">
        <f t="shared" si="172"/>
        <v/>
      </c>
      <c r="AM536" s="13" t="str">
        <f>IF($AI536="", "", COUNTIF($AI$10:$AI$1210, "&gt;"&amp;$AI536)+1+COUNTIF($AI$10:$AI536, $AI536)-1)</f>
        <v/>
      </c>
      <c r="AO536" s="13" t="str">
        <f t="shared" si="173"/>
        <v/>
      </c>
      <c r="AQ536" s="42" t="str">
        <f t="shared" si="174"/>
        <v/>
      </c>
    </row>
    <row r="537" spans="1:43" x14ac:dyDescent="0.25">
      <c r="A537" s="56"/>
      <c r="B537" s="157"/>
      <c r="C537" s="87"/>
      <c r="D537" s="86"/>
      <c r="E537" s="158"/>
      <c r="F537" s="159"/>
      <c r="G537" s="160"/>
      <c r="H537" s="161"/>
      <c r="I537" s="56"/>
      <c r="J537" s="13" t="str">
        <f t="shared" si="160"/>
        <v/>
      </c>
      <c r="K537" s="56"/>
      <c r="S537" s="13" t="str">
        <f t="shared" si="161"/>
        <v/>
      </c>
      <c r="U537" s="13" t="str">
        <f t="shared" si="162"/>
        <v/>
      </c>
      <c r="V537" s="13" t="str">
        <f t="shared" si="157"/>
        <v/>
      </c>
      <c r="W537" s="13" t="str">
        <f t="shared" si="158"/>
        <v/>
      </c>
      <c r="X537" s="13" t="str">
        <f t="shared" si="159"/>
        <v/>
      </c>
      <c r="Y537" s="13" t="str">
        <f t="shared" si="163"/>
        <v/>
      </c>
      <c r="Z537" s="13" t="str">
        <f t="shared" si="164"/>
        <v/>
      </c>
      <c r="AA537" s="13" t="str">
        <f t="shared" si="165"/>
        <v/>
      </c>
      <c r="AC537" s="13" t="str">
        <f t="shared" si="166"/>
        <v/>
      </c>
      <c r="AD537" s="13" t="str">
        <f t="shared" si="167"/>
        <v/>
      </c>
      <c r="AE537" s="13" t="str">
        <f t="shared" si="168"/>
        <v/>
      </c>
      <c r="AF537" s="42" t="str">
        <f t="shared" si="175"/>
        <v/>
      </c>
      <c r="AH537" s="46" t="str">
        <f t="shared" si="169"/>
        <v/>
      </c>
      <c r="AI537" s="53" t="str">
        <f t="shared" si="170"/>
        <v/>
      </c>
      <c r="AJ537" s="49" t="str">
        <f t="shared" si="171"/>
        <v/>
      </c>
      <c r="AK537" s="49" t="str">
        <f t="shared" si="172"/>
        <v/>
      </c>
      <c r="AM537" s="13" t="str">
        <f>IF($AI537="", "", COUNTIF($AI$10:$AI$1210, "&gt;"&amp;$AI537)+1+COUNTIF($AI$10:$AI537, $AI537)-1)</f>
        <v/>
      </c>
      <c r="AO537" s="13" t="str">
        <f t="shared" si="173"/>
        <v/>
      </c>
      <c r="AQ537" s="42" t="str">
        <f t="shared" si="174"/>
        <v/>
      </c>
    </row>
    <row r="538" spans="1:43" x14ac:dyDescent="0.25">
      <c r="A538" s="56"/>
      <c r="B538" s="157"/>
      <c r="C538" s="87"/>
      <c r="D538" s="86"/>
      <c r="E538" s="158"/>
      <c r="F538" s="159"/>
      <c r="G538" s="160"/>
      <c r="H538" s="161"/>
      <c r="I538" s="56"/>
      <c r="J538" s="13" t="str">
        <f t="shared" si="160"/>
        <v/>
      </c>
      <c r="K538" s="56"/>
      <c r="S538" s="13" t="str">
        <f t="shared" si="161"/>
        <v/>
      </c>
      <c r="U538" s="13" t="str">
        <f t="shared" si="162"/>
        <v/>
      </c>
      <c r="V538" s="13" t="str">
        <f t="shared" si="157"/>
        <v/>
      </c>
      <c r="W538" s="13" t="str">
        <f t="shared" si="158"/>
        <v/>
      </c>
      <c r="X538" s="13" t="str">
        <f t="shared" si="159"/>
        <v/>
      </c>
      <c r="Y538" s="13" t="str">
        <f t="shared" si="163"/>
        <v/>
      </c>
      <c r="Z538" s="13" t="str">
        <f t="shared" si="164"/>
        <v/>
      </c>
      <c r="AA538" s="13" t="str">
        <f t="shared" si="165"/>
        <v/>
      </c>
      <c r="AC538" s="13" t="str">
        <f t="shared" si="166"/>
        <v/>
      </c>
      <c r="AD538" s="13" t="str">
        <f t="shared" si="167"/>
        <v/>
      </c>
      <c r="AE538" s="13" t="str">
        <f t="shared" si="168"/>
        <v/>
      </c>
      <c r="AF538" s="42" t="str">
        <f t="shared" si="175"/>
        <v/>
      </c>
      <c r="AH538" s="46" t="str">
        <f t="shared" si="169"/>
        <v/>
      </c>
      <c r="AI538" s="53" t="str">
        <f t="shared" si="170"/>
        <v/>
      </c>
      <c r="AJ538" s="49" t="str">
        <f t="shared" si="171"/>
        <v/>
      </c>
      <c r="AK538" s="49" t="str">
        <f t="shared" si="172"/>
        <v/>
      </c>
      <c r="AM538" s="13" t="str">
        <f>IF($AI538="", "", COUNTIF($AI$10:$AI$1210, "&gt;"&amp;$AI538)+1+COUNTIF($AI$10:$AI538, $AI538)-1)</f>
        <v/>
      </c>
      <c r="AO538" s="13" t="str">
        <f t="shared" si="173"/>
        <v/>
      </c>
      <c r="AQ538" s="42" t="str">
        <f t="shared" si="174"/>
        <v/>
      </c>
    </row>
    <row r="539" spans="1:43" x14ac:dyDescent="0.25">
      <c r="A539" s="56"/>
      <c r="B539" s="157"/>
      <c r="C539" s="87"/>
      <c r="D539" s="86"/>
      <c r="E539" s="158"/>
      <c r="F539" s="159"/>
      <c r="G539" s="160"/>
      <c r="H539" s="161"/>
      <c r="I539" s="56"/>
      <c r="J539" s="13" t="str">
        <f t="shared" si="160"/>
        <v/>
      </c>
      <c r="K539" s="56"/>
      <c r="S539" s="13" t="str">
        <f t="shared" si="161"/>
        <v/>
      </c>
      <c r="U539" s="13" t="str">
        <f t="shared" si="162"/>
        <v/>
      </c>
      <c r="V539" s="13" t="str">
        <f t="shared" si="157"/>
        <v/>
      </c>
      <c r="W539" s="13" t="str">
        <f t="shared" si="158"/>
        <v/>
      </c>
      <c r="X539" s="13" t="str">
        <f t="shared" si="159"/>
        <v/>
      </c>
      <c r="Y539" s="13" t="str">
        <f t="shared" si="163"/>
        <v/>
      </c>
      <c r="Z539" s="13" t="str">
        <f t="shared" si="164"/>
        <v/>
      </c>
      <c r="AA539" s="13" t="str">
        <f t="shared" si="165"/>
        <v/>
      </c>
      <c r="AC539" s="13" t="str">
        <f t="shared" si="166"/>
        <v/>
      </c>
      <c r="AD539" s="13" t="str">
        <f t="shared" si="167"/>
        <v/>
      </c>
      <c r="AE539" s="13" t="str">
        <f t="shared" si="168"/>
        <v/>
      </c>
      <c r="AF539" s="42" t="str">
        <f t="shared" si="175"/>
        <v/>
      </c>
      <c r="AH539" s="46" t="str">
        <f t="shared" si="169"/>
        <v/>
      </c>
      <c r="AI539" s="53" t="str">
        <f t="shared" si="170"/>
        <v/>
      </c>
      <c r="AJ539" s="49" t="str">
        <f t="shared" si="171"/>
        <v/>
      </c>
      <c r="AK539" s="49" t="str">
        <f t="shared" si="172"/>
        <v/>
      </c>
      <c r="AM539" s="13" t="str">
        <f>IF($AI539="", "", COUNTIF($AI$10:$AI$1210, "&gt;"&amp;$AI539)+1+COUNTIF($AI$10:$AI539, $AI539)-1)</f>
        <v/>
      </c>
      <c r="AO539" s="13" t="str">
        <f t="shared" si="173"/>
        <v/>
      </c>
      <c r="AQ539" s="42" t="str">
        <f t="shared" si="174"/>
        <v/>
      </c>
    </row>
    <row r="540" spans="1:43" x14ac:dyDescent="0.25">
      <c r="A540" s="56"/>
      <c r="B540" s="157"/>
      <c r="C540" s="87"/>
      <c r="D540" s="86"/>
      <c r="E540" s="158"/>
      <c r="F540" s="159"/>
      <c r="G540" s="160"/>
      <c r="H540" s="161"/>
      <c r="I540" s="56"/>
      <c r="J540" s="13" t="str">
        <f t="shared" si="160"/>
        <v/>
      </c>
      <c r="K540" s="56"/>
      <c r="S540" s="13" t="str">
        <f t="shared" si="161"/>
        <v/>
      </c>
      <c r="U540" s="13" t="str">
        <f t="shared" si="162"/>
        <v/>
      </c>
      <c r="V540" s="13" t="str">
        <f t="shared" si="157"/>
        <v/>
      </c>
      <c r="W540" s="13" t="str">
        <f t="shared" si="158"/>
        <v/>
      </c>
      <c r="X540" s="13" t="str">
        <f t="shared" si="159"/>
        <v/>
      </c>
      <c r="Y540" s="13" t="str">
        <f t="shared" si="163"/>
        <v/>
      </c>
      <c r="Z540" s="13" t="str">
        <f t="shared" si="164"/>
        <v/>
      </c>
      <c r="AA540" s="13" t="str">
        <f t="shared" si="165"/>
        <v/>
      </c>
      <c r="AC540" s="13" t="str">
        <f t="shared" si="166"/>
        <v/>
      </c>
      <c r="AD540" s="13" t="str">
        <f t="shared" si="167"/>
        <v/>
      </c>
      <c r="AE540" s="13" t="str">
        <f t="shared" si="168"/>
        <v/>
      </c>
      <c r="AF540" s="42" t="str">
        <f t="shared" si="175"/>
        <v/>
      </c>
      <c r="AH540" s="46" t="str">
        <f t="shared" si="169"/>
        <v/>
      </c>
      <c r="AI540" s="53" t="str">
        <f t="shared" si="170"/>
        <v/>
      </c>
      <c r="AJ540" s="49" t="str">
        <f t="shared" si="171"/>
        <v/>
      </c>
      <c r="AK540" s="49" t="str">
        <f t="shared" si="172"/>
        <v/>
      </c>
      <c r="AM540" s="13" t="str">
        <f>IF($AI540="", "", COUNTIF($AI$10:$AI$1210, "&gt;"&amp;$AI540)+1+COUNTIF($AI$10:$AI540, $AI540)-1)</f>
        <v/>
      </c>
      <c r="AO540" s="13" t="str">
        <f t="shared" si="173"/>
        <v/>
      </c>
      <c r="AQ540" s="42" t="str">
        <f t="shared" si="174"/>
        <v/>
      </c>
    </row>
    <row r="541" spans="1:43" x14ac:dyDescent="0.25">
      <c r="A541" s="56"/>
      <c r="B541" s="157"/>
      <c r="C541" s="87"/>
      <c r="D541" s="86"/>
      <c r="E541" s="158"/>
      <c r="F541" s="159"/>
      <c r="G541" s="160"/>
      <c r="H541" s="161"/>
      <c r="I541" s="56"/>
      <c r="J541" s="13" t="str">
        <f t="shared" si="160"/>
        <v/>
      </c>
      <c r="K541" s="56"/>
      <c r="S541" s="13" t="str">
        <f t="shared" si="161"/>
        <v/>
      </c>
      <c r="U541" s="13" t="str">
        <f t="shared" si="162"/>
        <v/>
      </c>
      <c r="V541" s="13" t="str">
        <f t="shared" si="157"/>
        <v/>
      </c>
      <c r="W541" s="13" t="str">
        <f t="shared" si="158"/>
        <v/>
      </c>
      <c r="X541" s="13" t="str">
        <f t="shared" si="159"/>
        <v/>
      </c>
      <c r="Y541" s="13" t="str">
        <f t="shared" si="163"/>
        <v/>
      </c>
      <c r="Z541" s="13" t="str">
        <f t="shared" si="164"/>
        <v/>
      </c>
      <c r="AA541" s="13" t="str">
        <f t="shared" si="165"/>
        <v/>
      </c>
      <c r="AC541" s="13" t="str">
        <f t="shared" si="166"/>
        <v/>
      </c>
      <c r="AD541" s="13" t="str">
        <f t="shared" si="167"/>
        <v/>
      </c>
      <c r="AE541" s="13" t="str">
        <f t="shared" si="168"/>
        <v/>
      </c>
      <c r="AF541" s="42" t="str">
        <f t="shared" si="175"/>
        <v/>
      </c>
      <c r="AH541" s="46" t="str">
        <f t="shared" si="169"/>
        <v/>
      </c>
      <c r="AI541" s="53" t="str">
        <f t="shared" si="170"/>
        <v/>
      </c>
      <c r="AJ541" s="49" t="str">
        <f t="shared" si="171"/>
        <v/>
      </c>
      <c r="AK541" s="49" t="str">
        <f t="shared" si="172"/>
        <v/>
      </c>
      <c r="AM541" s="13" t="str">
        <f>IF($AI541="", "", COUNTIF($AI$10:$AI$1210, "&gt;"&amp;$AI541)+1+COUNTIF($AI$10:$AI541, $AI541)-1)</f>
        <v/>
      </c>
      <c r="AO541" s="13" t="str">
        <f t="shared" si="173"/>
        <v/>
      </c>
      <c r="AQ541" s="42" t="str">
        <f t="shared" si="174"/>
        <v/>
      </c>
    </row>
    <row r="542" spans="1:43" x14ac:dyDescent="0.25">
      <c r="A542" s="56"/>
      <c r="B542" s="157"/>
      <c r="C542" s="87"/>
      <c r="D542" s="86"/>
      <c r="E542" s="158"/>
      <c r="F542" s="159"/>
      <c r="G542" s="160"/>
      <c r="H542" s="161"/>
      <c r="I542" s="56"/>
      <c r="J542" s="13" t="str">
        <f t="shared" si="160"/>
        <v/>
      </c>
      <c r="K542" s="56"/>
      <c r="S542" s="13" t="str">
        <f t="shared" si="161"/>
        <v/>
      </c>
      <c r="U542" s="13" t="str">
        <f t="shared" si="162"/>
        <v/>
      </c>
      <c r="V542" s="13" t="str">
        <f t="shared" si="157"/>
        <v/>
      </c>
      <c r="W542" s="13" t="str">
        <f t="shared" si="158"/>
        <v/>
      </c>
      <c r="X542" s="13" t="str">
        <f t="shared" si="159"/>
        <v/>
      </c>
      <c r="Y542" s="13" t="str">
        <f t="shared" si="163"/>
        <v/>
      </c>
      <c r="Z542" s="13" t="str">
        <f t="shared" si="164"/>
        <v/>
      </c>
      <c r="AA542" s="13" t="str">
        <f t="shared" si="165"/>
        <v/>
      </c>
      <c r="AC542" s="13" t="str">
        <f t="shared" si="166"/>
        <v/>
      </c>
      <c r="AD542" s="13" t="str">
        <f t="shared" si="167"/>
        <v/>
      </c>
      <c r="AE542" s="13" t="str">
        <f t="shared" si="168"/>
        <v/>
      </c>
      <c r="AF542" s="42" t="str">
        <f t="shared" si="175"/>
        <v/>
      </c>
      <c r="AH542" s="46" t="str">
        <f t="shared" si="169"/>
        <v/>
      </c>
      <c r="AI542" s="53" t="str">
        <f t="shared" si="170"/>
        <v/>
      </c>
      <c r="AJ542" s="49" t="str">
        <f t="shared" si="171"/>
        <v/>
      </c>
      <c r="AK542" s="49" t="str">
        <f t="shared" si="172"/>
        <v/>
      </c>
      <c r="AM542" s="13" t="str">
        <f>IF($AI542="", "", COUNTIF($AI$10:$AI$1210, "&gt;"&amp;$AI542)+1+COUNTIF($AI$10:$AI542, $AI542)-1)</f>
        <v/>
      </c>
      <c r="AO542" s="13" t="str">
        <f t="shared" si="173"/>
        <v/>
      </c>
      <c r="AQ542" s="42" t="str">
        <f t="shared" si="174"/>
        <v/>
      </c>
    </row>
    <row r="543" spans="1:43" x14ac:dyDescent="0.25">
      <c r="A543" s="56"/>
      <c r="B543" s="157"/>
      <c r="C543" s="87"/>
      <c r="D543" s="86"/>
      <c r="E543" s="158"/>
      <c r="F543" s="159"/>
      <c r="G543" s="160"/>
      <c r="H543" s="161"/>
      <c r="I543" s="56"/>
      <c r="J543" s="13" t="str">
        <f t="shared" si="160"/>
        <v/>
      </c>
      <c r="K543" s="56"/>
      <c r="S543" s="13" t="str">
        <f t="shared" si="161"/>
        <v/>
      </c>
      <c r="U543" s="13" t="str">
        <f t="shared" si="162"/>
        <v/>
      </c>
      <c r="V543" s="13" t="str">
        <f t="shared" si="157"/>
        <v/>
      </c>
      <c r="W543" s="13" t="str">
        <f t="shared" si="158"/>
        <v/>
      </c>
      <c r="X543" s="13" t="str">
        <f t="shared" si="159"/>
        <v/>
      </c>
      <c r="Y543" s="13" t="str">
        <f t="shared" si="163"/>
        <v/>
      </c>
      <c r="Z543" s="13" t="str">
        <f t="shared" si="164"/>
        <v/>
      </c>
      <c r="AA543" s="13" t="str">
        <f t="shared" si="165"/>
        <v/>
      </c>
      <c r="AC543" s="13" t="str">
        <f t="shared" si="166"/>
        <v/>
      </c>
      <c r="AD543" s="13" t="str">
        <f t="shared" si="167"/>
        <v/>
      </c>
      <c r="AE543" s="13" t="str">
        <f t="shared" si="168"/>
        <v/>
      </c>
      <c r="AF543" s="42" t="str">
        <f t="shared" si="175"/>
        <v/>
      </c>
      <c r="AH543" s="46" t="str">
        <f t="shared" si="169"/>
        <v/>
      </c>
      <c r="AI543" s="53" t="str">
        <f t="shared" si="170"/>
        <v/>
      </c>
      <c r="AJ543" s="49" t="str">
        <f t="shared" si="171"/>
        <v/>
      </c>
      <c r="AK543" s="49" t="str">
        <f t="shared" si="172"/>
        <v/>
      </c>
      <c r="AM543" s="13" t="str">
        <f>IF($AI543="", "", COUNTIF($AI$10:$AI$1210, "&gt;"&amp;$AI543)+1+COUNTIF($AI$10:$AI543, $AI543)-1)</f>
        <v/>
      </c>
      <c r="AO543" s="13" t="str">
        <f t="shared" si="173"/>
        <v/>
      </c>
      <c r="AQ543" s="42" t="str">
        <f t="shared" si="174"/>
        <v/>
      </c>
    </row>
    <row r="544" spans="1:43" x14ac:dyDescent="0.25">
      <c r="A544" s="56"/>
      <c r="B544" s="157"/>
      <c r="C544" s="87"/>
      <c r="D544" s="86"/>
      <c r="E544" s="158"/>
      <c r="F544" s="159"/>
      <c r="G544" s="160"/>
      <c r="H544" s="161"/>
      <c r="I544" s="56"/>
      <c r="J544" s="13" t="str">
        <f t="shared" si="160"/>
        <v/>
      </c>
      <c r="K544" s="56"/>
      <c r="S544" s="13" t="str">
        <f t="shared" si="161"/>
        <v/>
      </c>
      <c r="U544" s="13" t="str">
        <f t="shared" si="162"/>
        <v/>
      </c>
      <c r="V544" s="13" t="str">
        <f t="shared" si="157"/>
        <v/>
      </c>
      <c r="W544" s="13" t="str">
        <f t="shared" si="158"/>
        <v/>
      </c>
      <c r="X544" s="13" t="str">
        <f t="shared" si="159"/>
        <v/>
      </c>
      <c r="Y544" s="13" t="str">
        <f t="shared" si="163"/>
        <v/>
      </c>
      <c r="Z544" s="13" t="str">
        <f t="shared" si="164"/>
        <v/>
      </c>
      <c r="AA544" s="13" t="str">
        <f t="shared" si="165"/>
        <v/>
      </c>
      <c r="AC544" s="13" t="str">
        <f t="shared" si="166"/>
        <v/>
      </c>
      <c r="AD544" s="13" t="str">
        <f t="shared" si="167"/>
        <v/>
      </c>
      <c r="AE544" s="13" t="str">
        <f t="shared" si="168"/>
        <v/>
      </c>
      <c r="AF544" s="42" t="str">
        <f t="shared" si="175"/>
        <v/>
      </c>
      <c r="AH544" s="46" t="str">
        <f t="shared" si="169"/>
        <v/>
      </c>
      <c r="AI544" s="53" t="str">
        <f t="shared" si="170"/>
        <v/>
      </c>
      <c r="AJ544" s="49" t="str">
        <f t="shared" si="171"/>
        <v/>
      </c>
      <c r="AK544" s="49" t="str">
        <f t="shared" si="172"/>
        <v/>
      </c>
      <c r="AM544" s="13" t="str">
        <f>IF($AI544="", "", COUNTIF($AI$10:$AI$1210, "&gt;"&amp;$AI544)+1+COUNTIF($AI$10:$AI544, $AI544)-1)</f>
        <v/>
      </c>
      <c r="AO544" s="13" t="str">
        <f t="shared" si="173"/>
        <v/>
      </c>
      <c r="AQ544" s="42" t="str">
        <f t="shared" si="174"/>
        <v/>
      </c>
    </row>
    <row r="545" spans="1:43" x14ac:dyDescent="0.25">
      <c r="A545" s="56"/>
      <c r="B545" s="157"/>
      <c r="C545" s="87"/>
      <c r="D545" s="86"/>
      <c r="E545" s="158"/>
      <c r="F545" s="159"/>
      <c r="G545" s="160"/>
      <c r="H545" s="161"/>
      <c r="I545" s="56"/>
      <c r="J545" s="13" t="str">
        <f t="shared" si="160"/>
        <v/>
      </c>
      <c r="K545" s="56"/>
      <c r="S545" s="13" t="str">
        <f t="shared" si="161"/>
        <v/>
      </c>
      <c r="U545" s="13" t="str">
        <f t="shared" si="162"/>
        <v/>
      </c>
      <c r="V545" s="13" t="str">
        <f t="shared" si="157"/>
        <v/>
      </c>
      <c r="W545" s="13" t="str">
        <f t="shared" si="158"/>
        <v/>
      </c>
      <c r="X545" s="13" t="str">
        <f t="shared" si="159"/>
        <v/>
      </c>
      <c r="Y545" s="13" t="str">
        <f t="shared" si="163"/>
        <v/>
      </c>
      <c r="Z545" s="13" t="str">
        <f t="shared" si="164"/>
        <v/>
      </c>
      <c r="AA545" s="13" t="str">
        <f t="shared" si="165"/>
        <v/>
      </c>
      <c r="AC545" s="13" t="str">
        <f t="shared" si="166"/>
        <v/>
      </c>
      <c r="AD545" s="13" t="str">
        <f t="shared" si="167"/>
        <v/>
      </c>
      <c r="AE545" s="13" t="str">
        <f t="shared" si="168"/>
        <v/>
      </c>
      <c r="AF545" s="42" t="str">
        <f t="shared" si="175"/>
        <v/>
      </c>
      <c r="AH545" s="46" t="str">
        <f t="shared" si="169"/>
        <v/>
      </c>
      <c r="AI545" s="53" t="str">
        <f t="shared" si="170"/>
        <v/>
      </c>
      <c r="AJ545" s="49" t="str">
        <f t="shared" si="171"/>
        <v/>
      </c>
      <c r="AK545" s="49" t="str">
        <f t="shared" si="172"/>
        <v/>
      </c>
      <c r="AM545" s="13" t="str">
        <f>IF($AI545="", "", COUNTIF($AI$10:$AI$1210, "&gt;"&amp;$AI545)+1+COUNTIF($AI$10:$AI545, $AI545)-1)</f>
        <v/>
      </c>
      <c r="AO545" s="13" t="str">
        <f t="shared" si="173"/>
        <v/>
      </c>
      <c r="AQ545" s="42" t="str">
        <f t="shared" si="174"/>
        <v/>
      </c>
    </row>
    <row r="546" spans="1:43" x14ac:dyDescent="0.25">
      <c r="A546" s="56"/>
      <c r="B546" s="157"/>
      <c r="C546" s="87"/>
      <c r="D546" s="86"/>
      <c r="E546" s="158"/>
      <c r="F546" s="159"/>
      <c r="G546" s="160"/>
      <c r="H546" s="161"/>
      <c r="I546" s="56"/>
      <c r="J546" s="13" t="str">
        <f t="shared" si="160"/>
        <v/>
      </c>
      <c r="K546" s="56"/>
      <c r="S546" s="13" t="str">
        <f t="shared" si="161"/>
        <v/>
      </c>
      <c r="U546" s="13" t="str">
        <f t="shared" si="162"/>
        <v/>
      </c>
      <c r="V546" s="13" t="str">
        <f t="shared" si="157"/>
        <v/>
      </c>
      <c r="W546" s="13" t="str">
        <f t="shared" si="158"/>
        <v/>
      </c>
      <c r="X546" s="13" t="str">
        <f t="shared" si="159"/>
        <v/>
      </c>
      <c r="Y546" s="13" t="str">
        <f t="shared" si="163"/>
        <v/>
      </c>
      <c r="Z546" s="13" t="str">
        <f t="shared" si="164"/>
        <v/>
      </c>
      <c r="AA546" s="13" t="str">
        <f t="shared" si="165"/>
        <v/>
      </c>
      <c r="AC546" s="13" t="str">
        <f t="shared" si="166"/>
        <v/>
      </c>
      <c r="AD546" s="13" t="str">
        <f t="shared" si="167"/>
        <v/>
      </c>
      <c r="AE546" s="13" t="str">
        <f t="shared" si="168"/>
        <v/>
      </c>
      <c r="AF546" s="42" t="str">
        <f t="shared" si="175"/>
        <v/>
      </c>
      <c r="AH546" s="46" t="str">
        <f t="shared" si="169"/>
        <v/>
      </c>
      <c r="AI546" s="53" t="str">
        <f t="shared" si="170"/>
        <v/>
      </c>
      <c r="AJ546" s="49" t="str">
        <f t="shared" si="171"/>
        <v/>
      </c>
      <c r="AK546" s="49" t="str">
        <f t="shared" si="172"/>
        <v/>
      </c>
      <c r="AM546" s="13" t="str">
        <f>IF($AI546="", "", COUNTIF($AI$10:$AI$1210, "&gt;"&amp;$AI546)+1+COUNTIF($AI$10:$AI546, $AI546)-1)</f>
        <v/>
      </c>
      <c r="AO546" s="13" t="str">
        <f t="shared" si="173"/>
        <v/>
      </c>
      <c r="AQ546" s="42" t="str">
        <f t="shared" si="174"/>
        <v/>
      </c>
    </row>
    <row r="547" spans="1:43" x14ac:dyDescent="0.25">
      <c r="A547" s="56"/>
      <c r="B547" s="157"/>
      <c r="C547" s="87"/>
      <c r="D547" s="86"/>
      <c r="E547" s="158"/>
      <c r="F547" s="159"/>
      <c r="G547" s="160"/>
      <c r="H547" s="161"/>
      <c r="I547" s="56"/>
      <c r="J547" s="13" t="str">
        <f t="shared" si="160"/>
        <v/>
      </c>
      <c r="K547" s="56"/>
      <c r="S547" s="13" t="str">
        <f t="shared" si="161"/>
        <v/>
      </c>
      <c r="U547" s="13" t="str">
        <f t="shared" si="162"/>
        <v/>
      </c>
      <c r="V547" s="13" t="str">
        <f t="shared" si="157"/>
        <v/>
      </c>
      <c r="W547" s="13" t="str">
        <f t="shared" si="158"/>
        <v/>
      </c>
      <c r="X547" s="13" t="str">
        <f t="shared" si="159"/>
        <v/>
      </c>
      <c r="Y547" s="13" t="str">
        <f t="shared" si="163"/>
        <v/>
      </c>
      <c r="Z547" s="13" t="str">
        <f t="shared" si="164"/>
        <v/>
      </c>
      <c r="AA547" s="13" t="str">
        <f t="shared" si="165"/>
        <v/>
      </c>
      <c r="AC547" s="13" t="str">
        <f t="shared" si="166"/>
        <v/>
      </c>
      <c r="AD547" s="13" t="str">
        <f t="shared" si="167"/>
        <v/>
      </c>
      <c r="AE547" s="13" t="str">
        <f t="shared" si="168"/>
        <v/>
      </c>
      <c r="AF547" s="42" t="str">
        <f t="shared" si="175"/>
        <v/>
      </c>
      <c r="AH547" s="46" t="str">
        <f t="shared" si="169"/>
        <v/>
      </c>
      <c r="AI547" s="53" t="str">
        <f t="shared" si="170"/>
        <v/>
      </c>
      <c r="AJ547" s="49" t="str">
        <f t="shared" si="171"/>
        <v/>
      </c>
      <c r="AK547" s="49" t="str">
        <f t="shared" si="172"/>
        <v/>
      </c>
      <c r="AM547" s="13" t="str">
        <f>IF($AI547="", "", COUNTIF($AI$10:$AI$1210, "&gt;"&amp;$AI547)+1+COUNTIF($AI$10:$AI547, $AI547)-1)</f>
        <v/>
      </c>
      <c r="AO547" s="13" t="str">
        <f t="shared" si="173"/>
        <v/>
      </c>
      <c r="AQ547" s="42" t="str">
        <f t="shared" si="174"/>
        <v/>
      </c>
    </row>
    <row r="548" spans="1:43" x14ac:dyDescent="0.25">
      <c r="A548" s="56"/>
      <c r="B548" s="157"/>
      <c r="C548" s="87"/>
      <c r="D548" s="86"/>
      <c r="E548" s="158"/>
      <c r="F548" s="159"/>
      <c r="G548" s="160"/>
      <c r="H548" s="161"/>
      <c r="I548" s="56"/>
      <c r="J548" s="13" t="str">
        <f t="shared" si="160"/>
        <v/>
      </c>
      <c r="K548" s="56"/>
      <c r="S548" s="13" t="str">
        <f t="shared" si="161"/>
        <v/>
      </c>
      <c r="U548" s="13" t="str">
        <f t="shared" si="162"/>
        <v/>
      </c>
      <c r="V548" s="13" t="str">
        <f t="shared" si="157"/>
        <v/>
      </c>
      <c r="W548" s="13" t="str">
        <f t="shared" si="158"/>
        <v/>
      </c>
      <c r="X548" s="13" t="str">
        <f t="shared" si="159"/>
        <v/>
      </c>
      <c r="Y548" s="13" t="str">
        <f t="shared" si="163"/>
        <v/>
      </c>
      <c r="Z548" s="13" t="str">
        <f t="shared" si="164"/>
        <v/>
      </c>
      <c r="AA548" s="13" t="str">
        <f t="shared" si="165"/>
        <v/>
      </c>
      <c r="AC548" s="13" t="str">
        <f t="shared" si="166"/>
        <v/>
      </c>
      <c r="AD548" s="13" t="str">
        <f t="shared" si="167"/>
        <v/>
      </c>
      <c r="AE548" s="13" t="str">
        <f t="shared" si="168"/>
        <v/>
      </c>
      <c r="AF548" s="42" t="str">
        <f t="shared" si="175"/>
        <v/>
      </c>
      <c r="AH548" s="46" t="str">
        <f t="shared" si="169"/>
        <v/>
      </c>
      <c r="AI548" s="53" t="str">
        <f t="shared" si="170"/>
        <v/>
      </c>
      <c r="AJ548" s="49" t="str">
        <f t="shared" si="171"/>
        <v/>
      </c>
      <c r="AK548" s="49" t="str">
        <f t="shared" si="172"/>
        <v/>
      </c>
      <c r="AM548" s="13" t="str">
        <f>IF($AI548="", "", COUNTIF($AI$10:$AI$1210, "&gt;"&amp;$AI548)+1+COUNTIF($AI$10:$AI548, $AI548)-1)</f>
        <v/>
      </c>
      <c r="AO548" s="13" t="str">
        <f t="shared" si="173"/>
        <v/>
      </c>
      <c r="AQ548" s="42" t="str">
        <f t="shared" si="174"/>
        <v/>
      </c>
    </row>
    <row r="549" spans="1:43" x14ac:dyDescent="0.25">
      <c r="A549" s="56"/>
      <c r="B549" s="157"/>
      <c r="C549" s="87"/>
      <c r="D549" s="86"/>
      <c r="E549" s="158"/>
      <c r="F549" s="159"/>
      <c r="G549" s="160"/>
      <c r="H549" s="161"/>
      <c r="I549" s="56"/>
      <c r="J549" s="13" t="str">
        <f t="shared" si="160"/>
        <v/>
      </c>
      <c r="K549" s="56"/>
      <c r="S549" s="13" t="str">
        <f t="shared" si="161"/>
        <v/>
      </c>
      <c r="U549" s="13" t="str">
        <f t="shared" si="162"/>
        <v/>
      </c>
      <c r="V549" s="13" t="str">
        <f t="shared" si="157"/>
        <v/>
      </c>
      <c r="W549" s="13" t="str">
        <f t="shared" si="158"/>
        <v/>
      </c>
      <c r="X549" s="13" t="str">
        <f t="shared" si="159"/>
        <v/>
      </c>
      <c r="Y549" s="13" t="str">
        <f t="shared" si="163"/>
        <v/>
      </c>
      <c r="Z549" s="13" t="str">
        <f t="shared" si="164"/>
        <v/>
      </c>
      <c r="AA549" s="13" t="str">
        <f t="shared" si="165"/>
        <v/>
      </c>
      <c r="AC549" s="13" t="str">
        <f t="shared" si="166"/>
        <v/>
      </c>
      <c r="AD549" s="13" t="str">
        <f t="shared" si="167"/>
        <v/>
      </c>
      <c r="AE549" s="13" t="str">
        <f t="shared" si="168"/>
        <v/>
      </c>
      <c r="AF549" s="42" t="str">
        <f t="shared" si="175"/>
        <v/>
      </c>
      <c r="AH549" s="46" t="str">
        <f t="shared" si="169"/>
        <v/>
      </c>
      <c r="AI549" s="53" t="str">
        <f t="shared" si="170"/>
        <v/>
      </c>
      <c r="AJ549" s="49" t="str">
        <f t="shared" si="171"/>
        <v/>
      </c>
      <c r="AK549" s="49" t="str">
        <f t="shared" si="172"/>
        <v/>
      </c>
      <c r="AM549" s="13" t="str">
        <f>IF($AI549="", "", COUNTIF($AI$10:$AI$1210, "&gt;"&amp;$AI549)+1+COUNTIF($AI$10:$AI549, $AI549)-1)</f>
        <v/>
      </c>
      <c r="AO549" s="13" t="str">
        <f t="shared" si="173"/>
        <v/>
      </c>
      <c r="AQ549" s="42" t="str">
        <f t="shared" si="174"/>
        <v/>
      </c>
    </row>
    <row r="550" spans="1:43" x14ac:dyDescent="0.25">
      <c r="A550" s="56"/>
      <c r="B550" s="157"/>
      <c r="C550" s="87"/>
      <c r="D550" s="86"/>
      <c r="E550" s="158"/>
      <c r="F550" s="159"/>
      <c r="G550" s="160"/>
      <c r="H550" s="161"/>
      <c r="I550" s="56"/>
      <c r="J550" s="13" t="str">
        <f t="shared" si="160"/>
        <v/>
      </c>
      <c r="K550" s="56"/>
      <c r="S550" s="13" t="str">
        <f t="shared" si="161"/>
        <v/>
      </c>
      <c r="U550" s="13" t="str">
        <f t="shared" si="162"/>
        <v/>
      </c>
      <c r="V550" s="13" t="str">
        <f t="shared" si="157"/>
        <v/>
      </c>
      <c r="W550" s="13" t="str">
        <f t="shared" si="158"/>
        <v/>
      </c>
      <c r="X550" s="13" t="str">
        <f t="shared" si="159"/>
        <v/>
      </c>
      <c r="Y550" s="13" t="str">
        <f t="shared" si="163"/>
        <v/>
      </c>
      <c r="Z550" s="13" t="str">
        <f t="shared" si="164"/>
        <v/>
      </c>
      <c r="AA550" s="13" t="str">
        <f t="shared" si="165"/>
        <v/>
      </c>
      <c r="AC550" s="13" t="str">
        <f t="shared" si="166"/>
        <v/>
      </c>
      <c r="AD550" s="13" t="str">
        <f t="shared" si="167"/>
        <v/>
      </c>
      <c r="AE550" s="13" t="str">
        <f t="shared" si="168"/>
        <v/>
      </c>
      <c r="AF550" s="42" t="str">
        <f t="shared" si="175"/>
        <v/>
      </c>
      <c r="AH550" s="46" t="str">
        <f t="shared" si="169"/>
        <v/>
      </c>
      <c r="AI550" s="53" t="str">
        <f t="shared" si="170"/>
        <v/>
      </c>
      <c r="AJ550" s="49" t="str">
        <f t="shared" si="171"/>
        <v/>
      </c>
      <c r="AK550" s="49" t="str">
        <f t="shared" si="172"/>
        <v/>
      </c>
      <c r="AM550" s="13" t="str">
        <f>IF($AI550="", "", COUNTIF($AI$10:$AI$1210, "&gt;"&amp;$AI550)+1+COUNTIF($AI$10:$AI550, $AI550)-1)</f>
        <v/>
      </c>
      <c r="AO550" s="13" t="str">
        <f t="shared" si="173"/>
        <v/>
      </c>
      <c r="AQ550" s="42" t="str">
        <f t="shared" si="174"/>
        <v/>
      </c>
    </row>
    <row r="551" spans="1:43" x14ac:dyDescent="0.25">
      <c r="A551" s="56"/>
      <c r="B551" s="157"/>
      <c r="C551" s="87"/>
      <c r="D551" s="86"/>
      <c r="E551" s="158"/>
      <c r="F551" s="159"/>
      <c r="G551" s="160"/>
      <c r="H551" s="161"/>
      <c r="I551" s="56"/>
      <c r="J551" s="13" t="str">
        <f t="shared" si="160"/>
        <v/>
      </c>
      <c r="K551" s="56"/>
      <c r="S551" s="13" t="str">
        <f t="shared" si="161"/>
        <v/>
      </c>
      <c r="U551" s="13" t="str">
        <f t="shared" si="162"/>
        <v/>
      </c>
      <c r="V551" s="13" t="str">
        <f t="shared" si="157"/>
        <v/>
      </c>
      <c r="W551" s="13" t="str">
        <f t="shared" si="158"/>
        <v/>
      </c>
      <c r="X551" s="13" t="str">
        <f t="shared" si="159"/>
        <v/>
      </c>
      <c r="Y551" s="13" t="str">
        <f t="shared" si="163"/>
        <v/>
      </c>
      <c r="Z551" s="13" t="str">
        <f t="shared" si="164"/>
        <v/>
      </c>
      <c r="AA551" s="13" t="str">
        <f t="shared" si="165"/>
        <v/>
      </c>
      <c r="AC551" s="13" t="str">
        <f t="shared" si="166"/>
        <v/>
      </c>
      <c r="AD551" s="13" t="str">
        <f t="shared" si="167"/>
        <v/>
      </c>
      <c r="AE551" s="13" t="str">
        <f t="shared" si="168"/>
        <v/>
      </c>
      <c r="AF551" s="42" t="str">
        <f t="shared" si="175"/>
        <v/>
      </c>
      <c r="AH551" s="46" t="str">
        <f t="shared" si="169"/>
        <v/>
      </c>
      <c r="AI551" s="53" t="str">
        <f t="shared" si="170"/>
        <v/>
      </c>
      <c r="AJ551" s="49" t="str">
        <f t="shared" si="171"/>
        <v/>
      </c>
      <c r="AK551" s="49" t="str">
        <f t="shared" si="172"/>
        <v/>
      </c>
      <c r="AM551" s="13" t="str">
        <f>IF($AI551="", "", COUNTIF($AI$10:$AI$1210, "&gt;"&amp;$AI551)+1+COUNTIF($AI$10:$AI551, $AI551)-1)</f>
        <v/>
      </c>
      <c r="AO551" s="13" t="str">
        <f t="shared" si="173"/>
        <v/>
      </c>
      <c r="AQ551" s="42" t="str">
        <f t="shared" si="174"/>
        <v/>
      </c>
    </row>
    <row r="552" spans="1:43" x14ac:dyDescent="0.25">
      <c r="A552" s="56"/>
      <c r="B552" s="157"/>
      <c r="C552" s="87"/>
      <c r="D552" s="86"/>
      <c r="E552" s="158"/>
      <c r="F552" s="159"/>
      <c r="G552" s="160"/>
      <c r="H552" s="161"/>
      <c r="I552" s="56"/>
      <c r="J552" s="13" t="str">
        <f t="shared" si="160"/>
        <v/>
      </c>
      <c r="K552" s="56"/>
      <c r="S552" s="13" t="str">
        <f t="shared" si="161"/>
        <v/>
      </c>
      <c r="U552" s="13" t="str">
        <f t="shared" si="162"/>
        <v/>
      </c>
      <c r="V552" s="13" t="str">
        <f t="shared" si="157"/>
        <v/>
      </c>
      <c r="W552" s="13" t="str">
        <f t="shared" si="158"/>
        <v/>
      </c>
      <c r="X552" s="13" t="str">
        <f t="shared" si="159"/>
        <v/>
      </c>
      <c r="Y552" s="13" t="str">
        <f t="shared" si="163"/>
        <v/>
      </c>
      <c r="Z552" s="13" t="str">
        <f t="shared" si="164"/>
        <v/>
      </c>
      <c r="AA552" s="13" t="str">
        <f t="shared" si="165"/>
        <v/>
      </c>
      <c r="AC552" s="13" t="str">
        <f t="shared" si="166"/>
        <v/>
      </c>
      <c r="AD552" s="13" t="str">
        <f t="shared" si="167"/>
        <v/>
      </c>
      <c r="AE552" s="13" t="str">
        <f t="shared" si="168"/>
        <v/>
      </c>
      <c r="AF552" s="42" t="str">
        <f t="shared" si="175"/>
        <v/>
      </c>
      <c r="AH552" s="46" t="str">
        <f t="shared" si="169"/>
        <v/>
      </c>
      <c r="AI552" s="53" t="str">
        <f t="shared" si="170"/>
        <v/>
      </c>
      <c r="AJ552" s="49" t="str">
        <f t="shared" si="171"/>
        <v/>
      </c>
      <c r="AK552" s="49" t="str">
        <f t="shared" si="172"/>
        <v/>
      </c>
      <c r="AM552" s="13" t="str">
        <f>IF($AI552="", "", COUNTIF($AI$10:$AI$1210, "&gt;"&amp;$AI552)+1+COUNTIF($AI$10:$AI552, $AI552)-1)</f>
        <v/>
      </c>
      <c r="AO552" s="13" t="str">
        <f t="shared" si="173"/>
        <v/>
      </c>
      <c r="AQ552" s="42" t="str">
        <f t="shared" si="174"/>
        <v/>
      </c>
    </row>
    <row r="553" spans="1:43" x14ac:dyDescent="0.25">
      <c r="A553" s="56"/>
      <c r="B553" s="157"/>
      <c r="C553" s="87"/>
      <c r="D553" s="86"/>
      <c r="E553" s="158"/>
      <c r="F553" s="159"/>
      <c r="G553" s="160"/>
      <c r="H553" s="161"/>
      <c r="I553" s="56"/>
      <c r="J553" s="13" t="str">
        <f t="shared" si="160"/>
        <v/>
      </c>
      <c r="K553" s="56"/>
      <c r="S553" s="13" t="str">
        <f t="shared" si="161"/>
        <v/>
      </c>
      <c r="U553" s="13" t="str">
        <f t="shared" si="162"/>
        <v/>
      </c>
      <c r="V553" s="13" t="str">
        <f t="shared" si="157"/>
        <v/>
      </c>
      <c r="W553" s="13" t="str">
        <f t="shared" si="158"/>
        <v/>
      </c>
      <c r="X553" s="13" t="str">
        <f t="shared" si="159"/>
        <v/>
      </c>
      <c r="Y553" s="13" t="str">
        <f t="shared" si="163"/>
        <v/>
      </c>
      <c r="Z553" s="13" t="str">
        <f t="shared" si="164"/>
        <v/>
      </c>
      <c r="AA553" s="13" t="str">
        <f t="shared" si="165"/>
        <v/>
      </c>
      <c r="AC553" s="13" t="str">
        <f t="shared" si="166"/>
        <v/>
      </c>
      <c r="AD553" s="13" t="str">
        <f t="shared" si="167"/>
        <v/>
      </c>
      <c r="AE553" s="13" t="str">
        <f t="shared" si="168"/>
        <v/>
      </c>
      <c r="AF553" s="42" t="str">
        <f t="shared" si="175"/>
        <v/>
      </c>
      <c r="AH553" s="46" t="str">
        <f t="shared" si="169"/>
        <v/>
      </c>
      <c r="AI553" s="53" t="str">
        <f t="shared" si="170"/>
        <v/>
      </c>
      <c r="AJ553" s="49" t="str">
        <f t="shared" si="171"/>
        <v/>
      </c>
      <c r="AK553" s="49" t="str">
        <f t="shared" si="172"/>
        <v/>
      </c>
      <c r="AM553" s="13" t="str">
        <f>IF($AI553="", "", COUNTIF($AI$10:$AI$1210, "&gt;"&amp;$AI553)+1+COUNTIF($AI$10:$AI553, $AI553)-1)</f>
        <v/>
      </c>
      <c r="AO553" s="13" t="str">
        <f t="shared" si="173"/>
        <v/>
      </c>
      <c r="AQ553" s="42" t="str">
        <f t="shared" si="174"/>
        <v/>
      </c>
    </row>
    <row r="554" spans="1:43" x14ac:dyDescent="0.25">
      <c r="A554" s="56"/>
      <c r="B554" s="157"/>
      <c r="C554" s="87"/>
      <c r="D554" s="86"/>
      <c r="E554" s="158"/>
      <c r="F554" s="159"/>
      <c r="G554" s="160"/>
      <c r="H554" s="161"/>
      <c r="I554" s="56"/>
      <c r="J554" s="13" t="str">
        <f t="shared" si="160"/>
        <v/>
      </c>
      <c r="K554" s="56"/>
      <c r="S554" s="13" t="str">
        <f t="shared" si="161"/>
        <v/>
      </c>
      <c r="U554" s="13" t="str">
        <f t="shared" si="162"/>
        <v/>
      </c>
      <c r="V554" s="13" t="str">
        <f t="shared" si="157"/>
        <v/>
      </c>
      <c r="W554" s="13" t="str">
        <f t="shared" si="158"/>
        <v/>
      </c>
      <c r="X554" s="13" t="str">
        <f t="shared" si="159"/>
        <v/>
      </c>
      <c r="Y554" s="13" t="str">
        <f t="shared" si="163"/>
        <v/>
      </c>
      <c r="Z554" s="13" t="str">
        <f t="shared" si="164"/>
        <v/>
      </c>
      <c r="AA554" s="13" t="str">
        <f t="shared" si="165"/>
        <v/>
      </c>
      <c r="AC554" s="13" t="str">
        <f t="shared" si="166"/>
        <v/>
      </c>
      <c r="AD554" s="13" t="str">
        <f t="shared" si="167"/>
        <v/>
      </c>
      <c r="AE554" s="13" t="str">
        <f t="shared" si="168"/>
        <v/>
      </c>
      <c r="AF554" s="42" t="str">
        <f t="shared" si="175"/>
        <v/>
      </c>
      <c r="AH554" s="46" t="str">
        <f t="shared" si="169"/>
        <v/>
      </c>
      <c r="AI554" s="53" t="str">
        <f t="shared" si="170"/>
        <v/>
      </c>
      <c r="AJ554" s="49" t="str">
        <f t="shared" si="171"/>
        <v/>
      </c>
      <c r="AK554" s="49" t="str">
        <f t="shared" si="172"/>
        <v/>
      </c>
      <c r="AM554" s="13" t="str">
        <f>IF($AI554="", "", COUNTIF($AI$10:$AI$1210, "&gt;"&amp;$AI554)+1+COUNTIF($AI$10:$AI554, $AI554)-1)</f>
        <v/>
      </c>
      <c r="AO554" s="13" t="str">
        <f t="shared" si="173"/>
        <v/>
      </c>
      <c r="AQ554" s="42" t="str">
        <f t="shared" si="174"/>
        <v/>
      </c>
    </row>
    <row r="555" spans="1:43" x14ac:dyDescent="0.25">
      <c r="A555" s="56"/>
      <c r="B555" s="157"/>
      <c r="C555" s="87"/>
      <c r="D555" s="86"/>
      <c r="E555" s="158"/>
      <c r="F555" s="159"/>
      <c r="G555" s="160"/>
      <c r="H555" s="161"/>
      <c r="I555" s="56"/>
      <c r="J555" s="13" t="str">
        <f t="shared" si="160"/>
        <v/>
      </c>
      <c r="K555" s="56"/>
      <c r="S555" s="13" t="str">
        <f t="shared" si="161"/>
        <v/>
      </c>
      <c r="U555" s="13" t="str">
        <f t="shared" si="162"/>
        <v/>
      </c>
      <c r="V555" s="13" t="str">
        <f t="shared" si="157"/>
        <v/>
      </c>
      <c r="W555" s="13" t="str">
        <f t="shared" si="158"/>
        <v/>
      </c>
      <c r="X555" s="13" t="str">
        <f t="shared" si="159"/>
        <v/>
      </c>
      <c r="Y555" s="13" t="str">
        <f t="shared" si="163"/>
        <v/>
      </c>
      <c r="Z555" s="13" t="str">
        <f t="shared" si="164"/>
        <v/>
      </c>
      <c r="AA555" s="13" t="str">
        <f t="shared" si="165"/>
        <v/>
      </c>
      <c r="AC555" s="13" t="str">
        <f t="shared" si="166"/>
        <v/>
      </c>
      <c r="AD555" s="13" t="str">
        <f t="shared" si="167"/>
        <v/>
      </c>
      <c r="AE555" s="13" t="str">
        <f t="shared" si="168"/>
        <v/>
      </c>
      <c r="AF555" s="42" t="str">
        <f t="shared" si="175"/>
        <v/>
      </c>
      <c r="AH555" s="46" t="str">
        <f t="shared" si="169"/>
        <v/>
      </c>
      <c r="AI555" s="53" t="str">
        <f t="shared" si="170"/>
        <v/>
      </c>
      <c r="AJ555" s="49" t="str">
        <f t="shared" si="171"/>
        <v/>
      </c>
      <c r="AK555" s="49" t="str">
        <f t="shared" si="172"/>
        <v/>
      </c>
      <c r="AM555" s="13" t="str">
        <f>IF($AI555="", "", COUNTIF($AI$10:$AI$1210, "&gt;"&amp;$AI555)+1+COUNTIF($AI$10:$AI555, $AI555)-1)</f>
        <v/>
      </c>
      <c r="AO555" s="13" t="str">
        <f t="shared" si="173"/>
        <v/>
      </c>
      <c r="AQ555" s="42" t="str">
        <f t="shared" si="174"/>
        <v/>
      </c>
    </row>
    <row r="556" spans="1:43" x14ac:dyDescent="0.25">
      <c r="A556" s="56"/>
      <c r="B556" s="157"/>
      <c r="C556" s="87"/>
      <c r="D556" s="86"/>
      <c r="E556" s="158"/>
      <c r="F556" s="159"/>
      <c r="G556" s="160"/>
      <c r="H556" s="161"/>
      <c r="I556" s="56"/>
      <c r="J556" s="13" t="str">
        <f t="shared" si="160"/>
        <v/>
      </c>
      <c r="K556" s="56"/>
      <c r="S556" s="13" t="str">
        <f t="shared" si="161"/>
        <v/>
      </c>
      <c r="U556" s="13" t="str">
        <f t="shared" si="162"/>
        <v/>
      </c>
      <c r="V556" s="13" t="str">
        <f t="shared" si="157"/>
        <v/>
      </c>
      <c r="W556" s="13" t="str">
        <f t="shared" si="158"/>
        <v/>
      </c>
      <c r="X556" s="13" t="str">
        <f t="shared" si="159"/>
        <v/>
      </c>
      <c r="Y556" s="13" t="str">
        <f t="shared" si="163"/>
        <v/>
      </c>
      <c r="Z556" s="13" t="str">
        <f t="shared" si="164"/>
        <v/>
      </c>
      <c r="AA556" s="13" t="str">
        <f t="shared" si="165"/>
        <v/>
      </c>
      <c r="AC556" s="13" t="str">
        <f t="shared" si="166"/>
        <v/>
      </c>
      <c r="AD556" s="13" t="str">
        <f t="shared" si="167"/>
        <v/>
      </c>
      <c r="AE556" s="13" t="str">
        <f t="shared" si="168"/>
        <v/>
      </c>
      <c r="AF556" s="42" t="str">
        <f t="shared" si="175"/>
        <v/>
      </c>
      <c r="AH556" s="46" t="str">
        <f t="shared" si="169"/>
        <v/>
      </c>
      <c r="AI556" s="53" t="str">
        <f t="shared" si="170"/>
        <v/>
      </c>
      <c r="AJ556" s="49" t="str">
        <f t="shared" si="171"/>
        <v/>
      </c>
      <c r="AK556" s="49" t="str">
        <f t="shared" si="172"/>
        <v/>
      </c>
      <c r="AM556" s="13" t="str">
        <f>IF($AI556="", "", COUNTIF($AI$10:$AI$1210, "&gt;"&amp;$AI556)+1+COUNTIF($AI$10:$AI556, $AI556)-1)</f>
        <v/>
      </c>
      <c r="AO556" s="13" t="str">
        <f t="shared" si="173"/>
        <v/>
      </c>
      <c r="AQ556" s="42" t="str">
        <f t="shared" si="174"/>
        <v/>
      </c>
    </row>
    <row r="557" spans="1:43" x14ac:dyDescent="0.25">
      <c r="A557" s="56"/>
      <c r="B557" s="157"/>
      <c r="C557" s="87"/>
      <c r="D557" s="86"/>
      <c r="E557" s="158"/>
      <c r="F557" s="159"/>
      <c r="G557" s="160"/>
      <c r="H557" s="161"/>
      <c r="I557" s="56"/>
      <c r="J557" s="13" t="str">
        <f t="shared" si="160"/>
        <v/>
      </c>
      <c r="K557" s="56"/>
      <c r="S557" s="13" t="str">
        <f t="shared" si="161"/>
        <v/>
      </c>
      <c r="U557" s="13" t="str">
        <f t="shared" si="162"/>
        <v/>
      </c>
      <c r="V557" s="13" t="str">
        <f t="shared" si="157"/>
        <v/>
      </c>
      <c r="W557" s="13" t="str">
        <f t="shared" si="158"/>
        <v/>
      </c>
      <c r="X557" s="13" t="str">
        <f t="shared" si="159"/>
        <v/>
      </c>
      <c r="Y557" s="13" t="str">
        <f t="shared" si="163"/>
        <v/>
      </c>
      <c r="Z557" s="13" t="str">
        <f t="shared" si="164"/>
        <v/>
      </c>
      <c r="AA557" s="13" t="str">
        <f t="shared" si="165"/>
        <v/>
      </c>
      <c r="AC557" s="13" t="str">
        <f t="shared" si="166"/>
        <v/>
      </c>
      <c r="AD557" s="13" t="str">
        <f t="shared" si="167"/>
        <v/>
      </c>
      <c r="AE557" s="13" t="str">
        <f t="shared" si="168"/>
        <v/>
      </c>
      <c r="AF557" s="42" t="str">
        <f t="shared" si="175"/>
        <v/>
      </c>
      <c r="AH557" s="46" t="str">
        <f t="shared" si="169"/>
        <v/>
      </c>
      <c r="AI557" s="53" t="str">
        <f t="shared" si="170"/>
        <v/>
      </c>
      <c r="AJ557" s="49" t="str">
        <f t="shared" si="171"/>
        <v/>
      </c>
      <c r="AK557" s="49" t="str">
        <f t="shared" si="172"/>
        <v/>
      </c>
      <c r="AM557" s="13" t="str">
        <f>IF($AI557="", "", COUNTIF($AI$10:$AI$1210, "&gt;"&amp;$AI557)+1+COUNTIF($AI$10:$AI557, $AI557)-1)</f>
        <v/>
      </c>
      <c r="AO557" s="13" t="str">
        <f t="shared" si="173"/>
        <v/>
      </c>
      <c r="AQ557" s="42" t="str">
        <f t="shared" si="174"/>
        <v/>
      </c>
    </row>
    <row r="558" spans="1:43" x14ac:dyDescent="0.25">
      <c r="A558" s="56"/>
      <c r="B558" s="157"/>
      <c r="C558" s="87"/>
      <c r="D558" s="86"/>
      <c r="E558" s="158"/>
      <c r="F558" s="159"/>
      <c r="G558" s="160"/>
      <c r="H558" s="161"/>
      <c r="I558" s="56"/>
      <c r="J558" s="13" t="str">
        <f t="shared" si="160"/>
        <v/>
      </c>
      <c r="K558" s="56"/>
      <c r="S558" s="13" t="str">
        <f t="shared" si="161"/>
        <v/>
      </c>
      <c r="U558" s="13" t="str">
        <f t="shared" si="162"/>
        <v/>
      </c>
      <c r="V558" s="13" t="str">
        <f t="shared" si="157"/>
        <v/>
      </c>
      <c r="W558" s="13" t="str">
        <f t="shared" si="158"/>
        <v/>
      </c>
      <c r="X558" s="13" t="str">
        <f t="shared" si="159"/>
        <v/>
      </c>
      <c r="Y558" s="13" t="str">
        <f t="shared" si="163"/>
        <v/>
      </c>
      <c r="Z558" s="13" t="str">
        <f t="shared" si="164"/>
        <v/>
      </c>
      <c r="AA558" s="13" t="str">
        <f t="shared" si="165"/>
        <v/>
      </c>
      <c r="AC558" s="13" t="str">
        <f t="shared" si="166"/>
        <v/>
      </c>
      <c r="AD558" s="13" t="str">
        <f t="shared" si="167"/>
        <v/>
      </c>
      <c r="AE558" s="13" t="str">
        <f t="shared" si="168"/>
        <v/>
      </c>
      <c r="AF558" s="42" t="str">
        <f t="shared" si="175"/>
        <v/>
      </c>
      <c r="AH558" s="46" t="str">
        <f t="shared" si="169"/>
        <v/>
      </c>
      <c r="AI558" s="53" t="str">
        <f t="shared" si="170"/>
        <v/>
      </c>
      <c r="AJ558" s="49" t="str">
        <f t="shared" si="171"/>
        <v/>
      </c>
      <c r="AK558" s="49" t="str">
        <f t="shared" si="172"/>
        <v/>
      </c>
      <c r="AM558" s="13" t="str">
        <f>IF($AI558="", "", COUNTIF($AI$10:$AI$1210, "&gt;"&amp;$AI558)+1+COUNTIF($AI$10:$AI558, $AI558)-1)</f>
        <v/>
      </c>
      <c r="AO558" s="13" t="str">
        <f t="shared" si="173"/>
        <v/>
      </c>
      <c r="AQ558" s="42" t="str">
        <f t="shared" si="174"/>
        <v/>
      </c>
    </row>
    <row r="559" spans="1:43" x14ac:dyDescent="0.25">
      <c r="A559" s="56"/>
      <c r="B559" s="157"/>
      <c r="C559" s="87"/>
      <c r="D559" s="86"/>
      <c r="E559" s="158"/>
      <c r="F559" s="159"/>
      <c r="G559" s="160"/>
      <c r="H559" s="161"/>
      <c r="I559" s="56"/>
      <c r="J559" s="13" t="str">
        <f t="shared" si="160"/>
        <v/>
      </c>
      <c r="K559" s="56"/>
      <c r="S559" s="13" t="str">
        <f t="shared" si="161"/>
        <v/>
      </c>
      <c r="U559" s="13" t="str">
        <f t="shared" si="162"/>
        <v/>
      </c>
      <c r="V559" s="13" t="str">
        <f t="shared" si="157"/>
        <v/>
      </c>
      <c r="W559" s="13" t="str">
        <f t="shared" si="158"/>
        <v/>
      </c>
      <c r="X559" s="13" t="str">
        <f t="shared" si="159"/>
        <v/>
      </c>
      <c r="Y559" s="13" t="str">
        <f t="shared" si="163"/>
        <v/>
      </c>
      <c r="Z559" s="13" t="str">
        <f t="shared" si="164"/>
        <v/>
      </c>
      <c r="AA559" s="13" t="str">
        <f t="shared" si="165"/>
        <v/>
      </c>
      <c r="AC559" s="13" t="str">
        <f t="shared" si="166"/>
        <v/>
      </c>
      <c r="AD559" s="13" t="str">
        <f t="shared" si="167"/>
        <v/>
      </c>
      <c r="AE559" s="13" t="str">
        <f t="shared" si="168"/>
        <v/>
      </c>
      <c r="AF559" s="42" t="str">
        <f t="shared" si="175"/>
        <v/>
      </c>
      <c r="AH559" s="46" t="str">
        <f t="shared" si="169"/>
        <v/>
      </c>
      <c r="AI559" s="53" t="str">
        <f t="shared" si="170"/>
        <v/>
      </c>
      <c r="AJ559" s="49" t="str">
        <f t="shared" si="171"/>
        <v/>
      </c>
      <c r="AK559" s="49" t="str">
        <f t="shared" si="172"/>
        <v/>
      </c>
      <c r="AM559" s="13" t="str">
        <f>IF($AI559="", "", COUNTIF($AI$10:$AI$1210, "&gt;"&amp;$AI559)+1+COUNTIF($AI$10:$AI559, $AI559)-1)</f>
        <v/>
      </c>
      <c r="AO559" s="13" t="str">
        <f t="shared" si="173"/>
        <v/>
      </c>
      <c r="AQ559" s="42" t="str">
        <f t="shared" si="174"/>
        <v/>
      </c>
    </row>
    <row r="560" spans="1:43" x14ac:dyDescent="0.25">
      <c r="A560" s="56"/>
      <c r="B560" s="157"/>
      <c r="C560" s="87"/>
      <c r="D560" s="86"/>
      <c r="E560" s="158"/>
      <c r="F560" s="159"/>
      <c r="G560" s="160"/>
      <c r="H560" s="161"/>
      <c r="I560" s="56"/>
      <c r="J560" s="13" t="str">
        <f t="shared" si="160"/>
        <v/>
      </c>
      <c r="K560" s="56"/>
      <c r="S560" s="13" t="str">
        <f t="shared" si="161"/>
        <v/>
      </c>
      <c r="U560" s="13" t="str">
        <f t="shared" si="162"/>
        <v/>
      </c>
      <c r="V560" s="13" t="str">
        <f t="shared" si="157"/>
        <v/>
      </c>
      <c r="W560" s="13" t="str">
        <f t="shared" si="158"/>
        <v/>
      </c>
      <c r="X560" s="13" t="str">
        <f t="shared" si="159"/>
        <v/>
      </c>
      <c r="Y560" s="13" t="str">
        <f t="shared" si="163"/>
        <v/>
      </c>
      <c r="Z560" s="13" t="str">
        <f t="shared" si="164"/>
        <v/>
      </c>
      <c r="AA560" s="13" t="str">
        <f t="shared" si="165"/>
        <v/>
      </c>
      <c r="AC560" s="13" t="str">
        <f t="shared" si="166"/>
        <v/>
      </c>
      <c r="AD560" s="13" t="str">
        <f t="shared" si="167"/>
        <v/>
      </c>
      <c r="AE560" s="13" t="str">
        <f t="shared" si="168"/>
        <v/>
      </c>
      <c r="AF560" s="42" t="str">
        <f t="shared" si="175"/>
        <v/>
      </c>
      <c r="AH560" s="46" t="str">
        <f t="shared" si="169"/>
        <v/>
      </c>
      <c r="AI560" s="53" t="str">
        <f t="shared" si="170"/>
        <v/>
      </c>
      <c r="AJ560" s="49" t="str">
        <f t="shared" si="171"/>
        <v/>
      </c>
      <c r="AK560" s="49" t="str">
        <f t="shared" si="172"/>
        <v/>
      </c>
      <c r="AM560" s="13" t="str">
        <f>IF($AI560="", "", COUNTIF($AI$10:$AI$1210, "&gt;"&amp;$AI560)+1+COUNTIF($AI$10:$AI560, $AI560)-1)</f>
        <v/>
      </c>
      <c r="AO560" s="13" t="str">
        <f t="shared" si="173"/>
        <v/>
      </c>
      <c r="AQ560" s="42" t="str">
        <f t="shared" si="174"/>
        <v/>
      </c>
    </row>
    <row r="561" spans="1:43" x14ac:dyDescent="0.25">
      <c r="A561" s="56"/>
      <c r="B561" s="157"/>
      <c r="C561" s="87"/>
      <c r="D561" s="86"/>
      <c r="E561" s="158"/>
      <c r="F561" s="159"/>
      <c r="G561" s="160"/>
      <c r="H561" s="161"/>
      <c r="I561" s="56"/>
      <c r="J561" s="13" t="str">
        <f t="shared" si="160"/>
        <v/>
      </c>
      <c r="K561" s="56"/>
      <c r="S561" s="13" t="str">
        <f t="shared" si="161"/>
        <v/>
      </c>
      <c r="U561" s="13" t="str">
        <f t="shared" si="162"/>
        <v/>
      </c>
      <c r="V561" s="13" t="str">
        <f t="shared" si="157"/>
        <v/>
      </c>
      <c r="W561" s="13" t="str">
        <f t="shared" si="158"/>
        <v/>
      </c>
      <c r="X561" s="13" t="str">
        <f t="shared" si="159"/>
        <v/>
      </c>
      <c r="Y561" s="13" t="str">
        <f t="shared" si="163"/>
        <v/>
      </c>
      <c r="Z561" s="13" t="str">
        <f t="shared" si="164"/>
        <v/>
      </c>
      <c r="AA561" s="13" t="str">
        <f t="shared" si="165"/>
        <v/>
      </c>
      <c r="AC561" s="13" t="str">
        <f t="shared" si="166"/>
        <v/>
      </c>
      <c r="AD561" s="13" t="str">
        <f t="shared" si="167"/>
        <v/>
      </c>
      <c r="AE561" s="13" t="str">
        <f t="shared" si="168"/>
        <v/>
      </c>
      <c r="AF561" s="42" t="str">
        <f t="shared" si="175"/>
        <v/>
      </c>
      <c r="AH561" s="46" t="str">
        <f t="shared" si="169"/>
        <v/>
      </c>
      <c r="AI561" s="53" t="str">
        <f t="shared" si="170"/>
        <v/>
      </c>
      <c r="AJ561" s="49" t="str">
        <f t="shared" si="171"/>
        <v/>
      </c>
      <c r="AK561" s="49" t="str">
        <f t="shared" si="172"/>
        <v/>
      </c>
      <c r="AM561" s="13" t="str">
        <f>IF($AI561="", "", COUNTIF($AI$10:$AI$1210, "&gt;"&amp;$AI561)+1+COUNTIF($AI$10:$AI561, $AI561)-1)</f>
        <v/>
      </c>
      <c r="AO561" s="13" t="str">
        <f t="shared" si="173"/>
        <v/>
      </c>
      <c r="AQ561" s="42" t="str">
        <f t="shared" si="174"/>
        <v/>
      </c>
    </row>
    <row r="562" spans="1:43" x14ac:dyDescent="0.25">
      <c r="A562" s="56"/>
      <c r="B562" s="157"/>
      <c r="C562" s="87"/>
      <c r="D562" s="86"/>
      <c r="E562" s="158"/>
      <c r="F562" s="159"/>
      <c r="G562" s="160"/>
      <c r="H562" s="161"/>
      <c r="I562" s="56"/>
      <c r="J562" s="13" t="str">
        <f t="shared" si="160"/>
        <v/>
      </c>
      <c r="K562" s="56"/>
      <c r="S562" s="13" t="str">
        <f t="shared" si="161"/>
        <v/>
      </c>
      <c r="U562" s="13" t="str">
        <f t="shared" si="162"/>
        <v/>
      </c>
      <c r="V562" s="13" t="str">
        <f t="shared" si="157"/>
        <v/>
      </c>
      <c r="W562" s="13" t="str">
        <f t="shared" si="158"/>
        <v/>
      </c>
      <c r="X562" s="13" t="str">
        <f t="shared" si="159"/>
        <v/>
      </c>
      <c r="Y562" s="13" t="str">
        <f t="shared" si="163"/>
        <v/>
      </c>
      <c r="Z562" s="13" t="str">
        <f t="shared" si="164"/>
        <v/>
      </c>
      <c r="AA562" s="13" t="str">
        <f t="shared" si="165"/>
        <v/>
      </c>
      <c r="AC562" s="13" t="str">
        <f t="shared" si="166"/>
        <v/>
      </c>
      <c r="AD562" s="13" t="str">
        <f t="shared" si="167"/>
        <v/>
      </c>
      <c r="AE562" s="13" t="str">
        <f t="shared" si="168"/>
        <v/>
      </c>
      <c r="AF562" s="42" t="str">
        <f t="shared" si="175"/>
        <v/>
      </c>
      <c r="AH562" s="46" t="str">
        <f t="shared" si="169"/>
        <v/>
      </c>
      <c r="AI562" s="53" t="str">
        <f t="shared" si="170"/>
        <v/>
      </c>
      <c r="AJ562" s="49" t="str">
        <f t="shared" si="171"/>
        <v/>
      </c>
      <c r="AK562" s="49" t="str">
        <f t="shared" si="172"/>
        <v/>
      </c>
      <c r="AM562" s="13" t="str">
        <f>IF($AI562="", "", COUNTIF($AI$10:$AI$1210, "&gt;"&amp;$AI562)+1+COUNTIF($AI$10:$AI562, $AI562)-1)</f>
        <v/>
      </c>
      <c r="AO562" s="13" t="str">
        <f t="shared" si="173"/>
        <v/>
      </c>
      <c r="AQ562" s="42" t="str">
        <f t="shared" si="174"/>
        <v/>
      </c>
    </row>
    <row r="563" spans="1:43" x14ac:dyDescent="0.25">
      <c r="A563" s="56"/>
      <c r="B563" s="157"/>
      <c r="C563" s="87"/>
      <c r="D563" s="86"/>
      <c r="E563" s="158"/>
      <c r="F563" s="159"/>
      <c r="G563" s="160"/>
      <c r="H563" s="161"/>
      <c r="I563" s="56"/>
      <c r="J563" s="13" t="str">
        <f t="shared" si="160"/>
        <v/>
      </c>
      <c r="K563" s="56"/>
      <c r="S563" s="13" t="str">
        <f t="shared" si="161"/>
        <v/>
      </c>
      <c r="U563" s="13" t="str">
        <f t="shared" si="162"/>
        <v/>
      </c>
      <c r="V563" s="13" t="str">
        <f t="shared" si="157"/>
        <v/>
      </c>
      <c r="W563" s="13" t="str">
        <f t="shared" si="158"/>
        <v/>
      </c>
      <c r="X563" s="13" t="str">
        <f t="shared" si="159"/>
        <v/>
      </c>
      <c r="Y563" s="13" t="str">
        <f t="shared" si="163"/>
        <v/>
      </c>
      <c r="Z563" s="13" t="str">
        <f t="shared" si="164"/>
        <v/>
      </c>
      <c r="AA563" s="13" t="str">
        <f t="shared" si="165"/>
        <v/>
      </c>
      <c r="AC563" s="13" t="str">
        <f t="shared" si="166"/>
        <v/>
      </c>
      <c r="AD563" s="13" t="str">
        <f t="shared" si="167"/>
        <v/>
      </c>
      <c r="AE563" s="13" t="str">
        <f t="shared" si="168"/>
        <v/>
      </c>
      <c r="AF563" s="42" t="str">
        <f t="shared" si="175"/>
        <v/>
      </c>
      <c r="AH563" s="46" t="str">
        <f t="shared" si="169"/>
        <v/>
      </c>
      <c r="AI563" s="53" t="str">
        <f t="shared" si="170"/>
        <v/>
      </c>
      <c r="AJ563" s="49" t="str">
        <f t="shared" si="171"/>
        <v/>
      </c>
      <c r="AK563" s="49" t="str">
        <f t="shared" si="172"/>
        <v/>
      </c>
      <c r="AM563" s="13" t="str">
        <f>IF($AI563="", "", COUNTIF($AI$10:$AI$1210, "&gt;"&amp;$AI563)+1+COUNTIF($AI$10:$AI563, $AI563)-1)</f>
        <v/>
      </c>
      <c r="AO563" s="13" t="str">
        <f t="shared" si="173"/>
        <v/>
      </c>
      <c r="AQ563" s="42" t="str">
        <f t="shared" si="174"/>
        <v/>
      </c>
    </row>
    <row r="564" spans="1:43" x14ac:dyDescent="0.25">
      <c r="A564" s="56"/>
      <c r="B564" s="157"/>
      <c r="C564" s="87"/>
      <c r="D564" s="86"/>
      <c r="E564" s="158"/>
      <c r="F564" s="159"/>
      <c r="G564" s="160"/>
      <c r="H564" s="161"/>
      <c r="I564" s="56"/>
      <c r="J564" s="13" t="str">
        <f t="shared" si="160"/>
        <v/>
      </c>
      <c r="K564" s="56"/>
      <c r="S564" s="13" t="str">
        <f t="shared" si="161"/>
        <v/>
      </c>
      <c r="U564" s="13" t="str">
        <f t="shared" si="162"/>
        <v/>
      </c>
      <c r="V564" s="13" t="str">
        <f t="shared" si="157"/>
        <v/>
      </c>
      <c r="W564" s="13" t="str">
        <f t="shared" si="158"/>
        <v/>
      </c>
      <c r="X564" s="13" t="str">
        <f t="shared" si="159"/>
        <v/>
      </c>
      <c r="Y564" s="13" t="str">
        <f t="shared" si="163"/>
        <v/>
      </c>
      <c r="Z564" s="13" t="str">
        <f t="shared" si="164"/>
        <v/>
      </c>
      <c r="AA564" s="13" t="str">
        <f t="shared" si="165"/>
        <v/>
      </c>
      <c r="AC564" s="13" t="str">
        <f t="shared" si="166"/>
        <v/>
      </c>
      <c r="AD564" s="13" t="str">
        <f t="shared" si="167"/>
        <v/>
      </c>
      <c r="AE564" s="13" t="str">
        <f t="shared" si="168"/>
        <v/>
      </c>
      <c r="AF564" s="42" t="str">
        <f t="shared" si="175"/>
        <v/>
      </c>
      <c r="AH564" s="46" t="str">
        <f t="shared" si="169"/>
        <v/>
      </c>
      <c r="AI564" s="53" t="str">
        <f t="shared" si="170"/>
        <v/>
      </c>
      <c r="AJ564" s="49" t="str">
        <f t="shared" si="171"/>
        <v/>
      </c>
      <c r="AK564" s="49" t="str">
        <f t="shared" si="172"/>
        <v/>
      </c>
      <c r="AM564" s="13" t="str">
        <f>IF($AI564="", "", COUNTIF($AI$10:$AI$1210, "&gt;"&amp;$AI564)+1+COUNTIF($AI$10:$AI564, $AI564)-1)</f>
        <v/>
      </c>
      <c r="AO564" s="13" t="str">
        <f t="shared" si="173"/>
        <v/>
      </c>
      <c r="AQ564" s="42" t="str">
        <f t="shared" si="174"/>
        <v/>
      </c>
    </row>
    <row r="565" spans="1:43" x14ac:dyDescent="0.25">
      <c r="A565" s="56"/>
      <c r="B565" s="157"/>
      <c r="C565" s="87"/>
      <c r="D565" s="86"/>
      <c r="E565" s="158"/>
      <c r="F565" s="159"/>
      <c r="G565" s="160"/>
      <c r="H565" s="161"/>
      <c r="I565" s="56"/>
      <c r="J565" s="13" t="str">
        <f t="shared" si="160"/>
        <v/>
      </c>
      <c r="K565" s="56"/>
      <c r="S565" s="13" t="str">
        <f t="shared" si="161"/>
        <v/>
      </c>
      <c r="U565" s="13" t="str">
        <f t="shared" si="162"/>
        <v/>
      </c>
      <c r="V565" s="13" t="str">
        <f t="shared" si="157"/>
        <v/>
      </c>
      <c r="W565" s="13" t="str">
        <f t="shared" si="158"/>
        <v/>
      </c>
      <c r="X565" s="13" t="str">
        <f t="shared" si="159"/>
        <v/>
      </c>
      <c r="Y565" s="13" t="str">
        <f t="shared" si="163"/>
        <v/>
      </c>
      <c r="Z565" s="13" t="str">
        <f t="shared" si="164"/>
        <v/>
      </c>
      <c r="AA565" s="13" t="str">
        <f t="shared" si="165"/>
        <v/>
      </c>
      <c r="AC565" s="13" t="str">
        <f t="shared" si="166"/>
        <v/>
      </c>
      <c r="AD565" s="13" t="str">
        <f t="shared" si="167"/>
        <v/>
      </c>
      <c r="AE565" s="13" t="str">
        <f t="shared" si="168"/>
        <v/>
      </c>
      <c r="AF565" s="42" t="str">
        <f t="shared" si="175"/>
        <v/>
      </c>
      <c r="AH565" s="46" t="str">
        <f t="shared" si="169"/>
        <v/>
      </c>
      <c r="AI565" s="53" t="str">
        <f t="shared" si="170"/>
        <v/>
      </c>
      <c r="AJ565" s="49" t="str">
        <f t="shared" si="171"/>
        <v/>
      </c>
      <c r="AK565" s="49" t="str">
        <f t="shared" si="172"/>
        <v/>
      </c>
      <c r="AM565" s="13" t="str">
        <f>IF($AI565="", "", COUNTIF($AI$10:$AI$1210, "&gt;"&amp;$AI565)+1+COUNTIF($AI$10:$AI565, $AI565)-1)</f>
        <v/>
      </c>
      <c r="AO565" s="13" t="str">
        <f t="shared" si="173"/>
        <v/>
      </c>
      <c r="AQ565" s="42" t="str">
        <f t="shared" si="174"/>
        <v/>
      </c>
    </row>
    <row r="566" spans="1:43" x14ac:dyDescent="0.25">
      <c r="A566" s="56"/>
      <c r="B566" s="157"/>
      <c r="C566" s="87"/>
      <c r="D566" s="86"/>
      <c r="E566" s="158"/>
      <c r="F566" s="159"/>
      <c r="G566" s="160"/>
      <c r="H566" s="161"/>
      <c r="I566" s="56"/>
      <c r="J566" s="13" t="str">
        <f t="shared" si="160"/>
        <v/>
      </c>
      <c r="K566" s="56"/>
      <c r="S566" s="13" t="str">
        <f t="shared" si="161"/>
        <v/>
      </c>
      <c r="U566" s="13" t="str">
        <f t="shared" si="162"/>
        <v/>
      </c>
      <c r="V566" s="13" t="str">
        <f t="shared" si="157"/>
        <v/>
      </c>
      <c r="W566" s="13" t="str">
        <f t="shared" si="158"/>
        <v/>
      </c>
      <c r="X566" s="13" t="str">
        <f t="shared" si="159"/>
        <v/>
      </c>
      <c r="Y566" s="13" t="str">
        <f t="shared" si="163"/>
        <v/>
      </c>
      <c r="Z566" s="13" t="str">
        <f t="shared" si="164"/>
        <v/>
      </c>
      <c r="AA566" s="13" t="str">
        <f t="shared" si="165"/>
        <v/>
      </c>
      <c r="AC566" s="13" t="str">
        <f t="shared" si="166"/>
        <v/>
      </c>
      <c r="AD566" s="13" t="str">
        <f t="shared" si="167"/>
        <v/>
      </c>
      <c r="AE566" s="13" t="str">
        <f t="shared" si="168"/>
        <v/>
      </c>
      <c r="AF566" s="42" t="str">
        <f t="shared" si="175"/>
        <v/>
      </c>
      <c r="AH566" s="46" t="str">
        <f t="shared" si="169"/>
        <v/>
      </c>
      <c r="AI566" s="53" t="str">
        <f t="shared" si="170"/>
        <v/>
      </c>
      <c r="AJ566" s="49" t="str">
        <f t="shared" si="171"/>
        <v/>
      </c>
      <c r="AK566" s="49" t="str">
        <f t="shared" si="172"/>
        <v/>
      </c>
      <c r="AM566" s="13" t="str">
        <f>IF($AI566="", "", COUNTIF($AI$10:$AI$1210, "&gt;"&amp;$AI566)+1+COUNTIF($AI$10:$AI566, $AI566)-1)</f>
        <v/>
      </c>
      <c r="AO566" s="13" t="str">
        <f t="shared" si="173"/>
        <v/>
      </c>
      <c r="AQ566" s="42" t="str">
        <f t="shared" si="174"/>
        <v/>
      </c>
    </row>
    <row r="567" spans="1:43" x14ac:dyDescent="0.25">
      <c r="A567" s="56"/>
      <c r="B567" s="157"/>
      <c r="C567" s="87"/>
      <c r="D567" s="86"/>
      <c r="E567" s="158"/>
      <c r="F567" s="159"/>
      <c r="G567" s="160"/>
      <c r="H567" s="161"/>
      <c r="I567" s="56"/>
      <c r="J567" s="13" t="str">
        <f t="shared" si="160"/>
        <v/>
      </c>
      <c r="K567" s="56"/>
      <c r="S567" s="13" t="str">
        <f t="shared" si="161"/>
        <v/>
      </c>
      <c r="U567" s="13" t="str">
        <f t="shared" si="162"/>
        <v/>
      </c>
      <c r="V567" s="13" t="str">
        <f t="shared" si="157"/>
        <v/>
      </c>
      <c r="W567" s="13" t="str">
        <f t="shared" si="158"/>
        <v/>
      </c>
      <c r="X567" s="13" t="str">
        <f t="shared" si="159"/>
        <v/>
      </c>
      <c r="Y567" s="13" t="str">
        <f t="shared" si="163"/>
        <v/>
      </c>
      <c r="Z567" s="13" t="str">
        <f t="shared" si="164"/>
        <v/>
      </c>
      <c r="AA567" s="13" t="str">
        <f t="shared" si="165"/>
        <v/>
      </c>
      <c r="AC567" s="13" t="str">
        <f t="shared" si="166"/>
        <v/>
      </c>
      <c r="AD567" s="13" t="str">
        <f t="shared" si="167"/>
        <v/>
      </c>
      <c r="AE567" s="13" t="str">
        <f t="shared" si="168"/>
        <v/>
      </c>
      <c r="AF567" s="42" t="str">
        <f t="shared" si="175"/>
        <v/>
      </c>
      <c r="AH567" s="46" t="str">
        <f t="shared" si="169"/>
        <v/>
      </c>
      <c r="AI567" s="53" t="str">
        <f t="shared" si="170"/>
        <v/>
      </c>
      <c r="AJ567" s="49" t="str">
        <f t="shared" si="171"/>
        <v/>
      </c>
      <c r="AK567" s="49" t="str">
        <f t="shared" si="172"/>
        <v/>
      </c>
      <c r="AM567" s="13" t="str">
        <f>IF($AI567="", "", COUNTIF($AI$10:$AI$1210, "&gt;"&amp;$AI567)+1+COUNTIF($AI$10:$AI567, $AI567)-1)</f>
        <v/>
      </c>
      <c r="AO567" s="13" t="str">
        <f t="shared" si="173"/>
        <v/>
      </c>
      <c r="AQ567" s="42" t="str">
        <f t="shared" si="174"/>
        <v/>
      </c>
    </row>
    <row r="568" spans="1:43" x14ac:dyDescent="0.25">
      <c r="A568" s="56"/>
      <c r="B568" s="157"/>
      <c r="C568" s="87"/>
      <c r="D568" s="86"/>
      <c r="E568" s="158"/>
      <c r="F568" s="159"/>
      <c r="G568" s="160"/>
      <c r="H568" s="161"/>
      <c r="I568" s="56"/>
      <c r="J568" s="13" t="str">
        <f t="shared" si="160"/>
        <v/>
      </c>
      <c r="K568" s="56"/>
      <c r="S568" s="13" t="str">
        <f t="shared" si="161"/>
        <v/>
      </c>
      <c r="U568" s="13" t="str">
        <f t="shared" si="162"/>
        <v/>
      </c>
      <c r="V568" s="13" t="str">
        <f t="shared" si="157"/>
        <v/>
      </c>
      <c r="W568" s="13" t="str">
        <f t="shared" si="158"/>
        <v/>
      </c>
      <c r="X568" s="13" t="str">
        <f t="shared" si="159"/>
        <v/>
      </c>
      <c r="Y568" s="13" t="str">
        <f t="shared" si="163"/>
        <v/>
      </c>
      <c r="Z568" s="13" t="str">
        <f t="shared" si="164"/>
        <v/>
      </c>
      <c r="AA568" s="13" t="str">
        <f t="shared" si="165"/>
        <v/>
      </c>
      <c r="AC568" s="13" t="str">
        <f t="shared" si="166"/>
        <v/>
      </c>
      <c r="AD568" s="13" t="str">
        <f t="shared" si="167"/>
        <v/>
      </c>
      <c r="AE568" s="13" t="str">
        <f t="shared" si="168"/>
        <v/>
      </c>
      <c r="AF568" s="42" t="str">
        <f t="shared" si="175"/>
        <v/>
      </c>
      <c r="AH568" s="46" t="str">
        <f t="shared" si="169"/>
        <v/>
      </c>
      <c r="AI568" s="53" t="str">
        <f t="shared" si="170"/>
        <v/>
      </c>
      <c r="AJ568" s="49" t="str">
        <f t="shared" si="171"/>
        <v/>
      </c>
      <c r="AK568" s="49" t="str">
        <f t="shared" si="172"/>
        <v/>
      </c>
      <c r="AM568" s="13" t="str">
        <f>IF($AI568="", "", COUNTIF($AI$10:$AI$1210, "&gt;"&amp;$AI568)+1+COUNTIF($AI$10:$AI568, $AI568)-1)</f>
        <v/>
      </c>
      <c r="AO568" s="13" t="str">
        <f t="shared" si="173"/>
        <v/>
      </c>
      <c r="AQ568" s="42" t="str">
        <f t="shared" si="174"/>
        <v/>
      </c>
    </row>
    <row r="569" spans="1:43" x14ac:dyDescent="0.25">
      <c r="A569" s="56"/>
      <c r="B569" s="157"/>
      <c r="C569" s="87"/>
      <c r="D569" s="86"/>
      <c r="E569" s="158"/>
      <c r="F569" s="159"/>
      <c r="G569" s="160"/>
      <c r="H569" s="161"/>
      <c r="I569" s="56"/>
      <c r="J569" s="13" t="str">
        <f t="shared" si="160"/>
        <v/>
      </c>
      <c r="K569" s="56"/>
      <c r="S569" s="13" t="str">
        <f t="shared" si="161"/>
        <v/>
      </c>
      <c r="U569" s="13" t="str">
        <f t="shared" si="162"/>
        <v/>
      </c>
      <c r="V569" s="13" t="str">
        <f t="shared" si="157"/>
        <v/>
      </c>
      <c r="W569" s="13" t="str">
        <f t="shared" si="158"/>
        <v/>
      </c>
      <c r="X569" s="13" t="str">
        <f t="shared" si="159"/>
        <v/>
      </c>
      <c r="Y569" s="13" t="str">
        <f t="shared" si="163"/>
        <v/>
      </c>
      <c r="Z569" s="13" t="str">
        <f t="shared" si="164"/>
        <v/>
      </c>
      <c r="AA569" s="13" t="str">
        <f t="shared" si="165"/>
        <v/>
      </c>
      <c r="AC569" s="13" t="str">
        <f t="shared" si="166"/>
        <v/>
      </c>
      <c r="AD569" s="13" t="str">
        <f t="shared" si="167"/>
        <v/>
      </c>
      <c r="AE569" s="13" t="str">
        <f t="shared" si="168"/>
        <v/>
      </c>
      <c r="AF569" s="42" t="str">
        <f t="shared" si="175"/>
        <v/>
      </c>
      <c r="AH569" s="46" t="str">
        <f t="shared" si="169"/>
        <v/>
      </c>
      <c r="AI569" s="53" t="str">
        <f t="shared" si="170"/>
        <v/>
      </c>
      <c r="AJ569" s="49" t="str">
        <f t="shared" si="171"/>
        <v/>
      </c>
      <c r="AK569" s="49" t="str">
        <f t="shared" si="172"/>
        <v/>
      </c>
      <c r="AM569" s="13" t="str">
        <f>IF($AI569="", "", COUNTIF($AI$10:$AI$1210, "&gt;"&amp;$AI569)+1+COUNTIF($AI$10:$AI569, $AI569)-1)</f>
        <v/>
      </c>
      <c r="AO569" s="13" t="str">
        <f t="shared" si="173"/>
        <v/>
      </c>
      <c r="AQ569" s="42" t="str">
        <f t="shared" si="174"/>
        <v/>
      </c>
    </row>
    <row r="570" spans="1:43" x14ac:dyDescent="0.25">
      <c r="A570" s="56"/>
      <c r="B570" s="157"/>
      <c r="C570" s="87"/>
      <c r="D570" s="86"/>
      <c r="E570" s="158"/>
      <c r="F570" s="159"/>
      <c r="G570" s="160"/>
      <c r="H570" s="161"/>
      <c r="I570" s="56"/>
      <c r="J570" s="13" t="str">
        <f t="shared" si="160"/>
        <v/>
      </c>
      <c r="K570" s="56"/>
      <c r="S570" s="13" t="str">
        <f t="shared" si="161"/>
        <v/>
      </c>
      <c r="U570" s="13" t="str">
        <f t="shared" si="162"/>
        <v/>
      </c>
      <c r="V570" s="13" t="str">
        <f t="shared" si="157"/>
        <v/>
      </c>
      <c r="W570" s="13" t="str">
        <f t="shared" si="158"/>
        <v/>
      </c>
      <c r="X570" s="13" t="str">
        <f t="shared" si="159"/>
        <v/>
      </c>
      <c r="Y570" s="13" t="str">
        <f t="shared" si="163"/>
        <v/>
      </c>
      <c r="Z570" s="13" t="str">
        <f t="shared" si="164"/>
        <v/>
      </c>
      <c r="AA570" s="13" t="str">
        <f t="shared" si="165"/>
        <v/>
      </c>
      <c r="AC570" s="13" t="str">
        <f t="shared" si="166"/>
        <v/>
      </c>
      <c r="AD570" s="13" t="str">
        <f t="shared" si="167"/>
        <v/>
      </c>
      <c r="AE570" s="13" t="str">
        <f t="shared" si="168"/>
        <v/>
      </c>
      <c r="AF570" s="42" t="str">
        <f t="shared" si="175"/>
        <v/>
      </c>
      <c r="AH570" s="46" t="str">
        <f t="shared" si="169"/>
        <v/>
      </c>
      <c r="AI570" s="53" t="str">
        <f t="shared" si="170"/>
        <v/>
      </c>
      <c r="AJ570" s="49" t="str">
        <f t="shared" si="171"/>
        <v/>
      </c>
      <c r="AK570" s="49" t="str">
        <f t="shared" si="172"/>
        <v/>
      </c>
      <c r="AM570" s="13" t="str">
        <f>IF($AI570="", "", COUNTIF($AI$10:$AI$1210, "&gt;"&amp;$AI570)+1+COUNTIF($AI$10:$AI570, $AI570)-1)</f>
        <v/>
      </c>
      <c r="AO570" s="13" t="str">
        <f t="shared" si="173"/>
        <v/>
      </c>
      <c r="AQ570" s="42" t="str">
        <f t="shared" si="174"/>
        <v/>
      </c>
    </row>
    <row r="571" spans="1:43" x14ac:dyDescent="0.25">
      <c r="A571" s="56"/>
      <c r="B571" s="157"/>
      <c r="C571" s="87"/>
      <c r="D571" s="86"/>
      <c r="E571" s="158"/>
      <c r="F571" s="159"/>
      <c r="G571" s="160"/>
      <c r="H571" s="161"/>
      <c r="I571" s="56"/>
      <c r="J571" s="13" t="str">
        <f t="shared" si="160"/>
        <v/>
      </c>
      <c r="K571" s="56"/>
      <c r="S571" s="13" t="str">
        <f t="shared" si="161"/>
        <v/>
      </c>
      <c r="U571" s="13" t="str">
        <f t="shared" si="162"/>
        <v/>
      </c>
      <c r="V571" s="13" t="str">
        <f t="shared" si="157"/>
        <v/>
      </c>
      <c r="W571" s="13" t="str">
        <f t="shared" si="158"/>
        <v/>
      </c>
      <c r="X571" s="13" t="str">
        <f t="shared" si="159"/>
        <v/>
      </c>
      <c r="Y571" s="13" t="str">
        <f t="shared" si="163"/>
        <v/>
      </c>
      <c r="Z571" s="13" t="str">
        <f t="shared" si="164"/>
        <v/>
      </c>
      <c r="AA571" s="13" t="str">
        <f t="shared" si="165"/>
        <v/>
      </c>
      <c r="AC571" s="13" t="str">
        <f t="shared" si="166"/>
        <v/>
      </c>
      <c r="AD571" s="13" t="str">
        <f t="shared" si="167"/>
        <v/>
      </c>
      <c r="AE571" s="13" t="str">
        <f t="shared" si="168"/>
        <v/>
      </c>
      <c r="AF571" s="42" t="str">
        <f t="shared" si="175"/>
        <v/>
      </c>
      <c r="AH571" s="46" t="str">
        <f t="shared" si="169"/>
        <v/>
      </c>
      <c r="AI571" s="53" t="str">
        <f t="shared" si="170"/>
        <v/>
      </c>
      <c r="AJ571" s="49" t="str">
        <f t="shared" si="171"/>
        <v/>
      </c>
      <c r="AK571" s="49" t="str">
        <f t="shared" si="172"/>
        <v/>
      </c>
      <c r="AM571" s="13" t="str">
        <f>IF($AI571="", "", COUNTIF($AI$10:$AI$1210, "&gt;"&amp;$AI571)+1+COUNTIF($AI$10:$AI571, $AI571)-1)</f>
        <v/>
      </c>
      <c r="AO571" s="13" t="str">
        <f t="shared" si="173"/>
        <v/>
      </c>
      <c r="AQ571" s="42" t="str">
        <f t="shared" si="174"/>
        <v/>
      </c>
    </row>
    <row r="572" spans="1:43" x14ac:dyDescent="0.25">
      <c r="A572" s="56"/>
      <c r="B572" s="157"/>
      <c r="C572" s="87"/>
      <c r="D572" s="86"/>
      <c r="E572" s="158"/>
      <c r="F572" s="159"/>
      <c r="G572" s="160"/>
      <c r="H572" s="161"/>
      <c r="I572" s="56"/>
      <c r="J572" s="13" t="str">
        <f t="shared" si="160"/>
        <v/>
      </c>
      <c r="K572" s="56"/>
      <c r="S572" s="13" t="str">
        <f t="shared" si="161"/>
        <v/>
      </c>
      <c r="U572" s="13" t="str">
        <f t="shared" si="162"/>
        <v/>
      </c>
      <c r="V572" s="13" t="str">
        <f t="shared" si="157"/>
        <v/>
      </c>
      <c r="W572" s="13" t="str">
        <f t="shared" si="158"/>
        <v/>
      </c>
      <c r="X572" s="13" t="str">
        <f t="shared" si="159"/>
        <v/>
      </c>
      <c r="Y572" s="13" t="str">
        <f t="shared" si="163"/>
        <v/>
      </c>
      <c r="Z572" s="13" t="str">
        <f t="shared" si="164"/>
        <v/>
      </c>
      <c r="AA572" s="13" t="str">
        <f t="shared" si="165"/>
        <v/>
      </c>
      <c r="AC572" s="13" t="str">
        <f t="shared" si="166"/>
        <v/>
      </c>
      <c r="AD572" s="13" t="str">
        <f t="shared" si="167"/>
        <v/>
      </c>
      <c r="AE572" s="13" t="str">
        <f t="shared" si="168"/>
        <v/>
      </c>
      <c r="AF572" s="42" t="str">
        <f t="shared" si="175"/>
        <v/>
      </c>
      <c r="AH572" s="46" t="str">
        <f t="shared" si="169"/>
        <v/>
      </c>
      <c r="AI572" s="53" t="str">
        <f t="shared" si="170"/>
        <v/>
      </c>
      <c r="AJ572" s="49" t="str">
        <f t="shared" si="171"/>
        <v/>
      </c>
      <c r="AK572" s="49" t="str">
        <f t="shared" si="172"/>
        <v/>
      </c>
      <c r="AM572" s="13" t="str">
        <f>IF($AI572="", "", COUNTIF($AI$10:$AI$1210, "&gt;"&amp;$AI572)+1+COUNTIF($AI$10:$AI572, $AI572)-1)</f>
        <v/>
      </c>
      <c r="AO572" s="13" t="str">
        <f t="shared" si="173"/>
        <v/>
      </c>
      <c r="AQ572" s="42" t="str">
        <f t="shared" si="174"/>
        <v/>
      </c>
    </row>
    <row r="573" spans="1:43" x14ac:dyDescent="0.25">
      <c r="A573" s="56"/>
      <c r="B573" s="157"/>
      <c r="C573" s="87"/>
      <c r="D573" s="86"/>
      <c r="E573" s="158"/>
      <c r="F573" s="159"/>
      <c r="G573" s="160"/>
      <c r="H573" s="161"/>
      <c r="I573" s="56"/>
      <c r="J573" s="13" t="str">
        <f t="shared" si="160"/>
        <v/>
      </c>
      <c r="K573" s="56"/>
      <c r="S573" s="13" t="str">
        <f t="shared" si="161"/>
        <v/>
      </c>
      <c r="U573" s="13" t="str">
        <f t="shared" si="162"/>
        <v/>
      </c>
      <c r="V573" s="13" t="str">
        <f t="shared" si="157"/>
        <v/>
      </c>
      <c r="W573" s="13" t="str">
        <f t="shared" si="158"/>
        <v/>
      </c>
      <c r="X573" s="13" t="str">
        <f t="shared" si="159"/>
        <v/>
      </c>
      <c r="Y573" s="13" t="str">
        <f t="shared" si="163"/>
        <v/>
      </c>
      <c r="Z573" s="13" t="str">
        <f t="shared" si="164"/>
        <v/>
      </c>
      <c r="AA573" s="13" t="str">
        <f t="shared" si="165"/>
        <v/>
      </c>
      <c r="AC573" s="13" t="str">
        <f t="shared" si="166"/>
        <v/>
      </c>
      <c r="AD573" s="13" t="str">
        <f t="shared" si="167"/>
        <v/>
      </c>
      <c r="AE573" s="13" t="str">
        <f t="shared" si="168"/>
        <v/>
      </c>
      <c r="AF573" s="42" t="str">
        <f t="shared" si="175"/>
        <v/>
      </c>
      <c r="AH573" s="46" t="str">
        <f t="shared" si="169"/>
        <v/>
      </c>
      <c r="AI573" s="53" t="str">
        <f t="shared" si="170"/>
        <v/>
      </c>
      <c r="AJ573" s="49" t="str">
        <f t="shared" si="171"/>
        <v/>
      </c>
      <c r="AK573" s="49" t="str">
        <f t="shared" si="172"/>
        <v/>
      </c>
      <c r="AM573" s="13" t="str">
        <f>IF($AI573="", "", COUNTIF($AI$10:$AI$1210, "&gt;"&amp;$AI573)+1+COUNTIF($AI$10:$AI573, $AI573)-1)</f>
        <v/>
      </c>
      <c r="AO573" s="13" t="str">
        <f t="shared" si="173"/>
        <v/>
      </c>
      <c r="AQ573" s="42" t="str">
        <f t="shared" si="174"/>
        <v/>
      </c>
    </row>
    <row r="574" spans="1:43" x14ac:dyDescent="0.25">
      <c r="A574" s="56"/>
      <c r="B574" s="157"/>
      <c r="C574" s="87"/>
      <c r="D574" s="86"/>
      <c r="E574" s="158"/>
      <c r="F574" s="159"/>
      <c r="G574" s="160"/>
      <c r="H574" s="161"/>
      <c r="I574" s="56"/>
      <c r="J574" s="13" t="str">
        <f t="shared" si="160"/>
        <v/>
      </c>
      <c r="K574" s="56"/>
      <c r="S574" s="13" t="str">
        <f t="shared" si="161"/>
        <v/>
      </c>
      <c r="U574" s="13" t="str">
        <f t="shared" si="162"/>
        <v/>
      </c>
      <c r="V574" s="13" t="str">
        <f t="shared" si="157"/>
        <v/>
      </c>
      <c r="W574" s="13" t="str">
        <f t="shared" si="158"/>
        <v/>
      </c>
      <c r="X574" s="13" t="str">
        <f t="shared" si="159"/>
        <v/>
      </c>
      <c r="Y574" s="13" t="str">
        <f t="shared" si="163"/>
        <v/>
      </c>
      <c r="Z574" s="13" t="str">
        <f t="shared" si="164"/>
        <v/>
      </c>
      <c r="AA574" s="13" t="str">
        <f t="shared" si="165"/>
        <v/>
      </c>
      <c r="AC574" s="13" t="str">
        <f t="shared" si="166"/>
        <v/>
      </c>
      <c r="AD574" s="13" t="str">
        <f t="shared" si="167"/>
        <v/>
      </c>
      <c r="AE574" s="13" t="str">
        <f t="shared" si="168"/>
        <v/>
      </c>
      <c r="AF574" s="42" t="str">
        <f t="shared" si="175"/>
        <v/>
      </c>
      <c r="AH574" s="46" t="str">
        <f t="shared" si="169"/>
        <v/>
      </c>
      <c r="AI574" s="53" t="str">
        <f t="shared" si="170"/>
        <v/>
      </c>
      <c r="AJ574" s="49" t="str">
        <f t="shared" si="171"/>
        <v/>
      </c>
      <c r="AK574" s="49" t="str">
        <f t="shared" si="172"/>
        <v/>
      </c>
      <c r="AM574" s="13" t="str">
        <f>IF($AI574="", "", COUNTIF($AI$10:$AI$1210, "&gt;"&amp;$AI574)+1+COUNTIF($AI$10:$AI574, $AI574)-1)</f>
        <v/>
      </c>
      <c r="AO574" s="13" t="str">
        <f t="shared" si="173"/>
        <v/>
      </c>
      <c r="AQ574" s="42" t="str">
        <f t="shared" si="174"/>
        <v/>
      </c>
    </row>
    <row r="575" spans="1:43" x14ac:dyDescent="0.25">
      <c r="A575" s="56"/>
      <c r="B575" s="157"/>
      <c r="C575" s="87"/>
      <c r="D575" s="86"/>
      <c r="E575" s="158"/>
      <c r="F575" s="159"/>
      <c r="G575" s="160"/>
      <c r="H575" s="161"/>
      <c r="I575" s="56"/>
      <c r="J575" s="13" t="str">
        <f t="shared" si="160"/>
        <v/>
      </c>
      <c r="K575" s="56"/>
      <c r="S575" s="13" t="str">
        <f t="shared" si="161"/>
        <v/>
      </c>
      <c r="U575" s="13" t="str">
        <f t="shared" si="162"/>
        <v/>
      </c>
      <c r="V575" s="13" t="str">
        <f t="shared" si="157"/>
        <v/>
      </c>
      <c r="W575" s="13" t="str">
        <f t="shared" si="158"/>
        <v/>
      </c>
      <c r="X575" s="13" t="str">
        <f t="shared" si="159"/>
        <v/>
      </c>
      <c r="Y575" s="13" t="str">
        <f t="shared" si="163"/>
        <v/>
      </c>
      <c r="Z575" s="13" t="str">
        <f t="shared" si="164"/>
        <v/>
      </c>
      <c r="AA575" s="13" t="str">
        <f t="shared" si="165"/>
        <v/>
      </c>
      <c r="AC575" s="13" t="str">
        <f t="shared" si="166"/>
        <v/>
      </c>
      <c r="AD575" s="13" t="str">
        <f t="shared" si="167"/>
        <v/>
      </c>
      <c r="AE575" s="13" t="str">
        <f t="shared" si="168"/>
        <v/>
      </c>
      <c r="AF575" s="42" t="str">
        <f t="shared" si="175"/>
        <v/>
      </c>
      <c r="AH575" s="46" t="str">
        <f t="shared" si="169"/>
        <v/>
      </c>
      <c r="AI575" s="53" t="str">
        <f t="shared" si="170"/>
        <v/>
      </c>
      <c r="AJ575" s="49" t="str">
        <f t="shared" si="171"/>
        <v/>
      </c>
      <c r="AK575" s="49" t="str">
        <f t="shared" si="172"/>
        <v/>
      </c>
      <c r="AM575" s="13" t="str">
        <f>IF($AI575="", "", COUNTIF($AI$10:$AI$1210, "&gt;"&amp;$AI575)+1+COUNTIF($AI$10:$AI575, $AI575)-1)</f>
        <v/>
      </c>
      <c r="AO575" s="13" t="str">
        <f t="shared" si="173"/>
        <v/>
      </c>
      <c r="AQ575" s="42" t="str">
        <f t="shared" si="174"/>
        <v/>
      </c>
    </row>
    <row r="576" spans="1:43" x14ac:dyDescent="0.25">
      <c r="A576" s="56"/>
      <c r="B576" s="157"/>
      <c r="C576" s="87"/>
      <c r="D576" s="86"/>
      <c r="E576" s="158"/>
      <c r="F576" s="159"/>
      <c r="G576" s="160"/>
      <c r="H576" s="161"/>
      <c r="I576" s="56"/>
      <c r="J576" s="13" t="str">
        <f t="shared" si="160"/>
        <v/>
      </c>
      <c r="K576" s="56"/>
      <c r="S576" s="13" t="str">
        <f t="shared" si="161"/>
        <v/>
      </c>
      <c r="U576" s="13" t="str">
        <f t="shared" si="162"/>
        <v/>
      </c>
      <c r="V576" s="13" t="str">
        <f t="shared" si="157"/>
        <v/>
      </c>
      <c r="W576" s="13" t="str">
        <f t="shared" si="158"/>
        <v/>
      </c>
      <c r="X576" s="13" t="str">
        <f t="shared" si="159"/>
        <v/>
      </c>
      <c r="Y576" s="13" t="str">
        <f t="shared" si="163"/>
        <v/>
      </c>
      <c r="Z576" s="13" t="str">
        <f t="shared" si="164"/>
        <v/>
      </c>
      <c r="AA576" s="13" t="str">
        <f t="shared" si="165"/>
        <v/>
      </c>
      <c r="AC576" s="13" t="str">
        <f t="shared" si="166"/>
        <v/>
      </c>
      <c r="AD576" s="13" t="str">
        <f t="shared" si="167"/>
        <v/>
      </c>
      <c r="AE576" s="13" t="str">
        <f t="shared" si="168"/>
        <v/>
      </c>
      <c r="AF576" s="42" t="str">
        <f t="shared" si="175"/>
        <v/>
      </c>
      <c r="AH576" s="46" t="str">
        <f t="shared" si="169"/>
        <v/>
      </c>
      <c r="AI576" s="53" t="str">
        <f t="shared" si="170"/>
        <v/>
      </c>
      <c r="AJ576" s="49" t="str">
        <f t="shared" si="171"/>
        <v/>
      </c>
      <c r="AK576" s="49" t="str">
        <f t="shared" si="172"/>
        <v/>
      </c>
      <c r="AM576" s="13" t="str">
        <f>IF($AI576="", "", COUNTIF($AI$10:$AI$1210, "&gt;"&amp;$AI576)+1+COUNTIF($AI$10:$AI576, $AI576)-1)</f>
        <v/>
      </c>
      <c r="AO576" s="13" t="str">
        <f t="shared" si="173"/>
        <v/>
      </c>
      <c r="AQ576" s="42" t="str">
        <f t="shared" si="174"/>
        <v/>
      </c>
    </row>
    <row r="577" spans="1:43" x14ac:dyDescent="0.25">
      <c r="A577" s="56"/>
      <c r="B577" s="157"/>
      <c r="C577" s="87"/>
      <c r="D577" s="86"/>
      <c r="E577" s="158"/>
      <c r="F577" s="159"/>
      <c r="G577" s="160"/>
      <c r="H577" s="161"/>
      <c r="I577" s="56"/>
      <c r="J577" s="13" t="str">
        <f t="shared" si="160"/>
        <v/>
      </c>
      <c r="K577" s="56"/>
      <c r="S577" s="13" t="str">
        <f t="shared" si="161"/>
        <v/>
      </c>
      <c r="U577" s="13" t="str">
        <f t="shared" si="162"/>
        <v/>
      </c>
      <c r="V577" s="13" t="str">
        <f t="shared" si="157"/>
        <v/>
      </c>
      <c r="W577" s="13" t="str">
        <f t="shared" si="158"/>
        <v/>
      </c>
      <c r="X577" s="13" t="str">
        <f t="shared" si="159"/>
        <v/>
      </c>
      <c r="Y577" s="13" t="str">
        <f t="shared" si="163"/>
        <v/>
      </c>
      <c r="Z577" s="13" t="str">
        <f t="shared" si="164"/>
        <v/>
      </c>
      <c r="AA577" s="13" t="str">
        <f t="shared" si="165"/>
        <v/>
      </c>
      <c r="AC577" s="13" t="str">
        <f t="shared" si="166"/>
        <v/>
      </c>
      <c r="AD577" s="13" t="str">
        <f t="shared" si="167"/>
        <v/>
      </c>
      <c r="AE577" s="13" t="str">
        <f t="shared" si="168"/>
        <v/>
      </c>
      <c r="AF577" s="42" t="str">
        <f t="shared" si="175"/>
        <v/>
      </c>
      <c r="AH577" s="46" t="str">
        <f t="shared" si="169"/>
        <v/>
      </c>
      <c r="AI577" s="53" t="str">
        <f t="shared" si="170"/>
        <v/>
      </c>
      <c r="AJ577" s="49" t="str">
        <f t="shared" si="171"/>
        <v/>
      </c>
      <c r="AK577" s="49" t="str">
        <f t="shared" si="172"/>
        <v/>
      </c>
      <c r="AM577" s="13" t="str">
        <f>IF($AI577="", "", COUNTIF($AI$10:$AI$1210, "&gt;"&amp;$AI577)+1+COUNTIF($AI$10:$AI577, $AI577)-1)</f>
        <v/>
      </c>
      <c r="AO577" s="13" t="str">
        <f t="shared" si="173"/>
        <v/>
      </c>
      <c r="AQ577" s="42" t="str">
        <f t="shared" si="174"/>
        <v/>
      </c>
    </row>
    <row r="578" spans="1:43" x14ac:dyDescent="0.25">
      <c r="A578" s="56"/>
      <c r="B578" s="157"/>
      <c r="C578" s="87"/>
      <c r="D578" s="86"/>
      <c r="E578" s="158"/>
      <c r="F578" s="159"/>
      <c r="G578" s="160"/>
      <c r="H578" s="161"/>
      <c r="I578" s="56"/>
      <c r="J578" s="13" t="str">
        <f t="shared" si="160"/>
        <v/>
      </c>
      <c r="K578" s="56"/>
      <c r="S578" s="13" t="str">
        <f t="shared" si="161"/>
        <v/>
      </c>
      <c r="U578" s="13" t="str">
        <f t="shared" si="162"/>
        <v/>
      </c>
      <c r="V578" s="13" t="str">
        <f t="shared" si="157"/>
        <v/>
      </c>
      <c r="W578" s="13" t="str">
        <f t="shared" si="158"/>
        <v/>
      </c>
      <c r="X578" s="13" t="str">
        <f t="shared" si="159"/>
        <v/>
      </c>
      <c r="Y578" s="13" t="str">
        <f t="shared" si="163"/>
        <v/>
      </c>
      <c r="Z578" s="13" t="str">
        <f t="shared" si="164"/>
        <v/>
      </c>
      <c r="AA578" s="13" t="str">
        <f t="shared" si="165"/>
        <v/>
      </c>
      <c r="AC578" s="13" t="str">
        <f t="shared" si="166"/>
        <v/>
      </c>
      <c r="AD578" s="13" t="str">
        <f t="shared" si="167"/>
        <v/>
      </c>
      <c r="AE578" s="13" t="str">
        <f t="shared" si="168"/>
        <v/>
      </c>
      <c r="AF578" s="42" t="str">
        <f t="shared" si="175"/>
        <v/>
      </c>
      <c r="AH578" s="46" t="str">
        <f t="shared" si="169"/>
        <v/>
      </c>
      <c r="AI578" s="53" t="str">
        <f t="shared" si="170"/>
        <v/>
      </c>
      <c r="AJ578" s="49" t="str">
        <f t="shared" si="171"/>
        <v/>
      </c>
      <c r="AK578" s="49" t="str">
        <f t="shared" si="172"/>
        <v/>
      </c>
      <c r="AM578" s="13" t="str">
        <f>IF($AI578="", "", COUNTIF($AI$10:$AI$1210, "&gt;"&amp;$AI578)+1+COUNTIF($AI$10:$AI578, $AI578)-1)</f>
        <v/>
      </c>
      <c r="AO578" s="13" t="str">
        <f t="shared" si="173"/>
        <v/>
      </c>
      <c r="AQ578" s="42" t="str">
        <f t="shared" si="174"/>
        <v/>
      </c>
    </row>
    <row r="579" spans="1:43" x14ac:dyDescent="0.25">
      <c r="A579" s="56"/>
      <c r="B579" s="157"/>
      <c r="C579" s="87"/>
      <c r="D579" s="86"/>
      <c r="E579" s="158"/>
      <c r="F579" s="159"/>
      <c r="G579" s="160"/>
      <c r="H579" s="161"/>
      <c r="I579" s="56"/>
      <c r="J579" s="13" t="str">
        <f t="shared" si="160"/>
        <v/>
      </c>
      <c r="K579" s="56"/>
      <c r="S579" s="13" t="str">
        <f t="shared" si="161"/>
        <v/>
      </c>
      <c r="U579" s="13" t="str">
        <f t="shared" si="162"/>
        <v/>
      </c>
      <c r="V579" s="13" t="str">
        <f t="shared" si="157"/>
        <v/>
      </c>
      <c r="W579" s="13" t="str">
        <f t="shared" si="158"/>
        <v/>
      </c>
      <c r="X579" s="13" t="str">
        <f t="shared" si="159"/>
        <v/>
      </c>
      <c r="Y579" s="13" t="str">
        <f t="shared" si="163"/>
        <v/>
      </c>
      <c r="Z579" s="13" t="str">
        <f t="shared" si="164"/>
        <v/>
      </c>
      <c r="AA579" s="13" t="str">
        <f t="shared" si="165"/>
        <v/>
      </c>
      <c r="AC579" s="13" t="str">
        <f t="shared" si="166"/>
        <v/>
      </c>
      <c r="AD579" s="13" t="str">
        <f t="shared" si="167"/>
        <v/>
      </c>
      <c r="AE579" s="13" t="str">
        <f t="shared" si="168"/>
        <v/>
      </c>
      <c r="AF579" s="42" t="str">
        <f t="shared" si="175"/>
        <v/>
      </c>
      <c r="AH579" s="46" t="str">
        <f t="shared" si="169"/>
        <v/>
      </c>
      <c r="AI579" s="53" t="str">
        <f t="shared" si="170"/>
        <v/>
      </c>
      <c r="AJ579" s="49" t="str">
        <f t="shared" si="171"/>
        <v/>
      </c>
      <c r="AK579" s="49" t="str">
        <f t="shared" si="172"/>
        <v/>
      </c>
      <c r="AM579" s="13" t="str">
        <f>IF($AI579="", "", COUNTIF($AI$10:$AI$1210, "&gt;"&amp;$AI579)+1+COUNTIF($AI$10:$AI579, $AI579)-1)</f>
        <v/>
      </c>
      <c r="AO579" s="13" t="str">
        <f t="shared" si="173"/>
        <v/>
      </c>
      <c r="AQ579" s="42" t="str">
        <f t="shared" si="174"/>
        <v/>
      </c>
    </row>
    <row r="580" spans="1:43" x14ac:dyDescent="0.25">
      <c r="A580" s="56"/>
      <c r="B580" s="157"/>
      <c r="C580" s="87"/>
      <c r="D580" s="86"/>
      <c r="E580" s="158"/>
      <c r="F580" s="159"/>
      <c r="G580" s="160"/>
      <c r="H580" s="161"/>
      <c r="I580" s="56"/>
      <c r="J580" s="13" t="str">
        <f t="shared" si="160"/>
        <v/>
      </c>
      <c r="K580" s="56"/>
      <c r="S580" s="13" t="str">
        <f t="shared" si="161"/>
        <v/>
      </c>
      <c r="U580" s="13" t="str">
        <f t="shared" si="162"/>
        <v/>
      </c>
      <c r="V580" s="13" t="str">
        <f t="shared" si="157"/>
        <v/>
      </c>
      <c r="W580" s="13" t="str">
        <f t="shared" si="158"/>
        <v/>
      </c>
      <c r="X580" s="13" t="str">
        <f t="shared" si="159"/>
        <v/>
      </c>
      <c r="Y580" s="13" t="str">
        <f t="shared" si="163"/>
        <v/>
      </c>
      <c r="Z580" s="13" t="str">
        <f t="shared" si="164"/>
        <v/>
      </c>
      <c r="AA580" s="13" t="str">
        <f t="shared" si="165"/>
        <v/>
      </c>
      <c r="AC580" s="13" t="str">
        <f t="shared" si="166"/>
        <v/>
      </c>
      <c r="AD580" s="13" t="str">
        <f t="shared" si="167"/>
        <v/>
      </c>
      <c r="AE580" s="13" t="str">
        <f t="shared" si="168"/>
        <v/>
      </c>
      <c r="AF580" s="42" t="str">
        <f t="shared" si="175"/>
        <v/>
      </c>
      <c r="AH580" s="46" t="str">
        <f t="shared" si="169"/>
        <v/>
      </c>
      <c r="AI580" s="53" t="str">
        <f t="shared" si="170"/>
        <v/>
      </c>
      <c r="AJ580" s="49" t="str">
        <f t="shared" si="171"/>
        <v/>
      </c>
      <c r="AK580" s="49" t="str">
        <f t="shared" si="172"/>
        <v/>
      </c>
      <c r="AM580" s="13" t="str">
        <f>IF($AI580="", "", COUNTIF($AI$10:$AI$1210, "&gt;"&amp;$AI580)+1+COUNTIF($AI$10:$AI580, $AI580)-1)</f>
        <v/>
      </c>
      <c r="AO580" s="13" t="str">
        <f t="shared" si="173"/>
        <v/>
      </c>
      <c r="AQ580" s="42" t="str">
        <f t="shared" si="174"/>
        <v/>
      </c>
    </row>
    <row r="581" spans="1:43" x14ac:dyDescent="0.25">
      <c r="A581" s="56"/>
      <c r="B581" s="157"/>
      <c r="C581" s="87"/>
      <c r="D581" s="86"/>
      <c r="E581" s="158"/>
      <c r="F581" s="159"/>
      <c r="G581" s="160"/>
      <c r="H581" s="161"/>
      <c r="I581" s="56"/>
      <c r="J581" s="13" t="str">
        <f t="shared" si="160"/>
        <v/>
      </c>
      <c r="K581" s="56"/>
      <c r="S581" s="13" t="str">
        <f t="shared" si="161"/>
        <v/>
      </c>
      <c r="U581" s="13" t="str">
        <f t="shared" si="162"/>
        <v/>
      </c>
      <c r="V581" s="13" t="str">
        <f t="shared" si="157"/>
        <v/>
      </c>
      <c r="W581" s="13" t="str">
        <f t="shared" si="158"/>
        <v/>
      </c>
      <c r="X581" s="13" t="str">
        <f t="shared" si="159"/>
        <v/>
      </c>
      <c r="Y581" s="13" t="str">
        <f t="shared" si="163"/>
        <v/>
      </c>
      <c r="Z581" s="13" t="str">
        <f t="shared" si="164"/>
        <v/>
      </c>
      <c r="AA581" s="13" t="str">
        <f t="shared" si="165"/>
        <v/>
      </c>
      <c r="AC581" s="13" t="str">
        <f t="shared" si="166"/>
        <v/>
      </c>
      <c r="AD581" s="13" t="str">
        <f t="shared" si="167"/>
        <v/>
      </c>
      <c r="AE581" s="13" t="str">
        <f t="shared" si="168"/>
        <v/>
      </c>
      <c r="AF581" s="42" t="str">
        <f t="shared" si="175"/>
        <v/>
      </c>
      <c r="AH581" s="46" t="str">
        <f t="shared" si="169"/>
        <v/>
      </c>
      <c r="AI581" s="53" t="str">
        <f t="shared" si="170"/>
        <v/>
      </c>
      <c r="AJ581" s="49" t="str">
        <f t="shared" si="171"/>
        <v/>
      </c>
      <c r="AK581" s="49" t="str">
        <f t="shared" si="172"/>
        <v/>
      </c>
      <c r="AM581" s="13" t="str">
        <f>IF($AI581="", "", COUNTIF($AI$10:$AI$1210, "&gt;"&amp;$AI581)+1+COUNTIF($AI$10:$AI581, $AI581)-1)</f>
        <v/>
      </c>
      <c r="AO581" s="13" t="str">
        <f t="shared" si="173"/>
        <v/>
      </c>
      <c r="AQ581" s="42" t="str">
        <f t="shared" si="174"/>
        <v/>
      </c>
    </row>
    <row r="582" spans="1:43" x14ac:dyDescent="0.25">
      <c r="A582" s="56"/>
      <c r="B582" s="157"/>
      <c r="C582" s="87"/>
      <c r="D582" s="86"/>
      <c r="E582" s="158"/>
      <c r="F582" s="159"/>
      <c r="G582" s="160"/>
      <c r="H582" s="161"/>
      <c r="I582" s="56"/>
      <c r="J582" s="13" t="str">
        <f t="shared" si="160"/>
        <v/>
      </c>
      <c r="K582" s="56"/>
      <c r="S582" s="13" t="str">
        <f t="shared" si="161"/>
        <v/>
      </c>
      <c r="U582" s="13" t="str">
        <f t="shared" si="162"/>
        <v/>
      </c>
      <c r="V582" s="13" t="str">
        <f t="shared" si="157"/>
        <v/>
      </c>
      <c r="W582" s="13" t="str">
        <f t="shared" si="158"/>
        <v/>
      </c>
      <c r="X582" s="13" t="str">
        <f t="shared" si="159"/>
        <v/>
      </c>
      <c r="Y582" s="13" t="str">
        <f t="shared" si="163"/>
        <v/>
      </c>
      <c r="Z582" s="13" t="str">
        <f t="shared" si="164"/>
        <v/>
      </c>
      <c r="AA582" s="13" t="str">
        <f t="shared" si="165"/>
        <v/>
      </c>
      <c r="AC582" s="13" t="str">
        <f t="shared" si="166"/>
        <v/>
      </c>
      <c r="AD582" s="13" t="str">
        <f t="shared" si="167"/>
        <v/>
      </c>
      <c r="AE582" s="13" t="str">
        <f t="shared" si="168"/>
        <v/>
      </c>
      <c r="AF582" s="42" t="str">
        <f t="shared" si="175"/>
        <v/>
      </c>
      <c r="AH582" s="46" t="str">
        <f t="shared" si="169"/>
        <v/>
      </c>
      <c r="AI582" s="53" t="str">
        <f t="shared" si="170"/>
        <v/>
      </c>
      <c r="AJ582" s="49" t="str">
        <f t="shared" si="171"/>
        <v/>
      </c>
      <c r="AK582" s="49" t="str">
        <f t="shared" si="172"/>
        <v/>
      </c>
      <c r="AM582" s="13" t="str">
        <f>IF($AI582="", "", COUNTIF($AI$10:$AI$1210, "&gt;"&amp;$AI582)+1+COUNTIF($AI$10:$AI582, $AI582)-1)</f>
        <v/>
      </c>
      <c r="AO582" s="13" t="str">
        <f t="shared" si="173"/>
        <v/>
      </c>
      <c r="AQ582" s="42" t="str">
        <f t="shared" si="174"/>
        <v/>
      </c>
    </row>
    <row r="583" spans="1:43" x14ac:dyDescent="0.25">
      <c r="A583" s="56"/>
      <c r="B583" s="157"/>
      <c r="C583" s="87"/>
      <c r="D583" s="86"/>
      <c r="E583" s="158"/>
      <c r="F583" s="159"/>
      <c r="G583" s="160"/>
      <c r="H583" s="161"/>
      <c r="I583" s="56"/>
      <c r="J583" s="13" t="str">
        <f t="shared" si="160"/>
        <v/>
      </c>
      <c r="K583" s="56"/>
      <c r="S583" s="13" t="str">
        <f t="shared" si="161"/>
        <v/>
      </c>
      <c r="U583" s="13" t="str">
        <f t="shared" si="162"/>
        <v/>
      </c>
      <c r="V583" s="13" t="str">
        <f t="shared" si="157"/>
        <v/>
      </c>
      <c r="W583" s="13" t="str">
        <f t="shared" si="158"/>
        <v/>
      </c>
      <c r="X583" s="13" t="str">
        <f t="shared" si="159"/>
        <v/>
      </c>
      <c r="Y583" s="13" t="str">
        <f t="shared" si="163"/>
        <v/>
      </c>
      <c r="Z583" s="13" t="str">
        <f t="shared" si="164"/>
        <v/>
      </c>
      <c r="AA583" s="13" t="str">
        <f t="shared" si="165"/>
        <v/>
      </c>
      <c r="AC583" s="13" t="str">
        <f t="shared" si="166"/>
        <v/>
      </c>
      <c r="AD583" s="13" t="str">
        <f t="shared" si="167"/>
        <v/>
      </c>
      <c r="AE583" s="13" t="str">
        <f t="shared" si="168"/>
        <v/>
      </c>
      <c r="AF583" s="42" t="str">
        <f t="shared" si="175"/>
        <v/>
      </c>
      <c r="AH583" s="46" t="str">
        <f t="shared" si="169"/>
        <v/>
      </c>
      <c r="AI583" s="53" t="str">
        <f t="shared" si="170"/>
        <v/>
      </c>
      <c r="AJ583" s="49" t="str">
        <f t="shared" si="171"/>
        <v/>
      </c>
      <c r="AK583" s="49" t="str">
        <f t="shared" si="172"/>
        <v/>
      </c>
      <c r="AM583" s="13" t="str">
        <f>IF($AI583="", "", COUNTIF($AI$10:$AI$1210, "&gt;"&amp;$AI583)+1+COUNTIF($AI$10:$AI583, $AI583)-1)</f>
        <v/>
      </c>
      <c r="AO583" s="13" t="str">
        <f t="shared" si="173"/>
        <v/>
      </c>
      <c r="AQ583" s="42" t="str">
        <f t="shared" si="174"/>
        <v/>
      </c>
    </row>
    <row r="584" spans="1:43" x14ac:dyDescent="0.25">
      <c r="A584" s="56"/>
      <c r="B584" s="157"/>
      <c r="C584" s="87"/>
      <c r="D584" s="86"/>
      <c r="E584" s="158"/>
      <c r="F584" s="159"/>
      <c r="G584" s="160"/>
      <c r="H584" s="161"/>
      <c r="I584" s="56"/>
      <c r="J584" s="13" t="str">
        <f t="shared" si="160"/>
        <v/>
      </c>
      <c r="K584" s="56"/>
      <c r="S584" s="13" t="str">
        <f t="shared" si="161"/>
        <v/>
      </c>
      <c r="U584" s="13" t="str">
        <f t="shared" si="162"/>
        <v/>
      </c>
      <c r="V584" s="13" t="str">
        <f t="shared" si="157"/>
        <v/>
      </c>
      <c r="W584" s="13" t="str">
        <f t="shared" si="158"/>
        <v/>
      </c>
      <c r="X584" s="13" t="str">
        <f t="shared" si="159"/>
        <v/>
      </c>
      <c r="Y584" s="13" t="str">
        <f t="shared" si="163"/>
        <v/>
      </c>
      <c r="Z584" s="13" t="str">
        <f t="shared" si="164"/>
        <v/>
      </c>
      <c r="AA584" s="13" t="str">
        <f t="shared" si="165"/>
        <v/>
      </c>
      <c r="AC584" s="13" t="str">
        <f t="shared" si="166"/>
        <v/>
      </c>
      <c r="AD584" s="13" t="str">
        <f t="shared" si="167"/>
        <v/>
      </c>
      <c r="AE584" s="13" t="str">
        <f t="shared" si="168"/>
        <v/>
      </c>
      <c r="AF584" s="42" t="str">
        <f t="shared" si="175"/>
        <v/>
      </c>
      <c r="AH584" s="46" t="str">
        <f t="shared" si="169"/>
        <v/>
      </c>
      <c r="AI584" s="53" t="str">
        <f t="shared" si="170"/>
        <v/>
      </c>
      <c r="AJ584" s="49" t="str">
        <f t="shared" si="171"/>
        <v/>
      </c>
      <c r="AK584" s="49" t="str">
        <f t="shared" si="172"/>
        <v/>
      </c>
      <c r="AM584" s="13" t="str">
        <f>IF($AI584="", "", COUNTIF($AI$10:$AI$1210, "&gt;"&amp;$AI584)+1+COUNTIF($AI$10:$AI584, $AI584)-1)</f>
        <v/>
      </c>
      <c r="AO584" s="13" t="str">
        <f t="shared" si="173"/>
        <v/>
      </c>
      <c r="AQ584" s="42" t="str">
        <f t="shared" si="174"/>
        <v/>
      </c>
    </row>
    <row r="585" spans="1:43" x14ac:dyDescent="0.25">
      <c r="A585" s="56"/>
      <c r="B585" s="157"/>
      <c r="C585" s="87"/>
      <c r="D585" s="86"/>
      <c r="E585" s="158"/>
      <c r="F585" s="159"/>
      <c r="G585" s="160"/>
      <c r="H585" s="161"/>
      <c r="I585" s="56"/>
      <c r="J585" s="13" t="str">
        <f t="shared" si="160"/>
        <v/>
      </c>
      <c r="K585" s="56"/>
      <c r="S585" s="13" t="str">
        <f t="shared" si="161"/>
        <v/>
      </c>
      <c r="U585" s="13" t="str">
        <f t="shared" si="162"/>
        <v/>
      </c>
      <c r="V585" s="13" t="str">
        <f t="shared" si="157"/>
        <v/>
      </c>
      <c r="W585" s="13" t="str">
        <f t="shared" si="158"/>
        <v/>
      </c>
      <c r="X585" s="13" t="str">
        <f t="shared" si="159"/>
        <v/>
      </c>
      <c r="Y585" s="13" t="str">
        <f t="shared" si="163"/>
        <v/>
      </c>
      <c r="Z585" s="13" t="str">
        <f t="shared" si="164"/>
        <v/>
      </c>
      <c r="AA585" s="13" t="str">
        <f t="shared" si="165"/>
        <v/>
      </c>
      <c r="AC585" s="13" t="str">
        <f t="shared" si="166"/>
        <v/>
      </c>
      <c r="AD585" s="13" t="str">
        <f t="shared" si="167"/>
        <v/>
      </c>
      <c r="AE585" s="13" t="str">
        <f t="shared" si="168"/>
        <v/>
      </c>
      <c r="AF585" s="42" t="str">
        <f t="shared" si="175"/>
        <v/>
      </c>
      <c r="AH585" s="46" t="str">
        <f t="shared" si="169"/>
        <v/>
      </c>
      <c r="AI585" s="53" t="str">
        <f t="shared" si="170"/>
        <v/>
      </c>
      <c r="AJ585" s="49" t="str">
        <f t="shared" si="171"/>
        <v/>
      </c>
      <c r="AK585" s="49" t="str">
        <f t="shared" si="172"/>
        <v/>
      </c>
      <c r="AM585" s="13" t="str">
        <f>IF($AI585="", "", COUNTIF($AI$10:$AI$1210, "&gt;"&amp;$AI585)+1+COUNTIF($AI$10:$AI585, $AI585)-1)</f>
        <v/>
      </c>
      <c r="AO585" s="13" t="str">
        <f t="shared" si="173"/>
        <v/>
      </c>
      <c r="AQ585" s="42" t="str">
        <f t="shared" si="174"/>
        <v/>
      </c>
    </row>
    <row r="586" spans="1:43" x14ac:dyDescent="0.25">
      <c r="A586" s="56"/>
      <c r="B586" s="157"/>
      <c r="C586" s="87"/>
      <c r="D586" s="86"/>
      <c r="E586" s="158"/>
      <c r="F586" s="159"/>
      <c r="G586" s="160"/>
      <c r="H586" s="161"/>
      <c r="I586" s="56"/>
      <c r="J586" s="13" t="str">
        <f t="shared" si="160"/>
        <v/>
      </c>
      <c r="K586" s="56"/>
      <c r="S586" s="13" t="str">
        <f t="shared" si="161"/>
        <v/>
      </c>
      <c r="U586" s="13" t="str">
        <f t="shared" si="162"/>
        <v/>
      </c>
      <c r="V586" s="13" t="str">
        <f t="shared" ref="V586:V649" si="176">IF($S586="", "", IF(AND(V$5="X", C586=""), $S$6, IF(AND(NOT(C586=""), COUNTIF(O$11:O$18, C586)=0), $S$7, "")))</f>
        <v/>
      </c>
      <c r="W586" s="13" t="str">
        <f t="shared" ref="W586:W649" si="177">IF($S586="", "", IF(AND(W$5="X", D586=""), $S$6, IF(AND(NOT(D586=""), COUNTIF(P$11:P$11, D586)=0), $S$7, "")))</f>
        <v/>
      </c>
      <c r="X586" s="13" t="str">
        <f t="shared" ref="X586:X649" si="178">IF($S586="", "", IF(AND(X$5="X", E586=""), $S$6, IF(AND(NOT(E586=""), COUNTIF(Q$11:Q$11, E586)=0), $S$7, "")))</f>
        <v/>
      </c>
      <c r="Y586" s="13" t="str">
        <f t="shared" si="163"/>
        <v/>
      </c>
      <c r="Z586" s="13" t="str">
        <f t="shared" si="164"/>
        <v/>
      </c>
      <c r="AA586" s="13" t="str">
        <f t="shared" si="165"/>
        <v/>
      </c>
      <c r="AC586" s="13" t="str">
        <f t="shared" si="166"/>
        <v/>
      </c>
      <c r="AD586" s="13" t="str">
        <f t="shared" si="167"/>
        <v/>
      </c>
      <c r="AE586" s="13" t="str">
        <f t="shared" si="168"/>
        <v/>
      </c>
      <c r="AF586" s="42" t="str">
        <f t="shared" si="175"/>
        <v/>
      </c>
      <c r="AH586" s="46" t="str">
        <f t="shared" si="169"/>
        <v/>
      </c>
      <c r="AI586" s="53" t="str">
        <f t="shared" si="170"/>
        <v/>
      </c>
      <c r="AJ586" s="49" t="str">
        <f t="shared" si="171"/>
        <v/>
      </c>
      <c r="AK586" s="49" t="str">
        <f t="shared" si="172"/>
        <v/>
      </c>
      <c r="AM586" s="13" t="str">
        <f>IF($AI586="", "", COUNTIF($AI$10:$AI$1210, "&gt;"&amp;$AI586)+1+COUNTIF($AI$10:$AI586, $AI586)-1)</f>
        <v/>
      </c>
      <c r="AO586" s="13" t="str">
        <f t="shared" si="173"/>
        <v/>
      </c>
      <c r="AQ586" s="42" t="str">
        <f t="shared" si="174"/>
        <v/>
      </c>
    </row>
    <row r="587" spans="1:43" x14ac:dyDescent="0.25">
      <c r="A587" s="56"/>
      <c r="B587" s="157"/>
      <c r="C587" s="87"/>
      <c r="D587" s="86"/>
      <c r="E587" s="158"/>
      <c r="F587" s="159"/>
      <c r="G587" s="160"/>
      <c r="H587" s="161"/>
      <c r="I587" s="56"/>
      <c r="J587" s="13" t="str">
        <f t="shared" ref="J587:J650" si="179">IF($S587="", "", IF($AI587="", $N$3, IF($AI587=$AI$5, $AK$4, IF($AI587&lt;$AI$5, $AK$3, IF($AI587&gt;$AI$5, $AK$2, $N$3)))))</f>
        <v/>
      </c>
      <c r="K587" s="56"/>
      <c r="S587" s="13" t="str">
        <f t="shared" ref="S587:S650" si="180">IF(COUNTIF($B587:$H587, "")=7, "", "X")</f>
        <v/>
      </c>
      <c r="U587" s="13" t="str">
        <f t="shared" ref="U587:U650" si="181">IF($S587="", "", IF(AND(U$5="X", B587=""), $S$6, IFERROR(IF(AND(NOT(B587=""), OR(ISNUMBER(B587)=FALSE, B587&lt;$P$2, B587&gt;$P$3, B587&lt;B586)), $S$7, ""), $S$7)))</f>
        <v/>
      </c>
      <c r="V587" s="13" t="str">
        <f t="shared" si="176"/>
        <v/>
      </c>
      <c r="W587" s="13" t="str">
        <f t="shared" si="177"/>
        <v/>
      </c>
      <c r="X587" s="13" t="str">
        <f t="shared" si="178"/>
        <v/>
      </c>
      <c r="Y587" s="13" t="str">
        <f t="shared" ref="Y587:Y650" si="182">IF($S587="", "", IF(AND(Y$5="X", F587=""), $S$6, IFERROR(IF(AND(NOT(F587=""), OR(ISNUMBER(F587)=FALSE, F587&lt;$Q$2, AND(NOT($Q$3=""), F587&gt;$Q$3), F587&lt;F586)), $S$7, ""), $S$7)))</f>
        <v/>
      </c>
      <c r="Z587" s="13" t="str">
        <f t="shared" ref="Z587:Z650" si="183">IF($S587="", "", IF(AND(Z$5="X", G587=""), $S$6, IF(AND(NOT(G587=""), ISNUMBER(G587)=FALSE), $S$7, "")))</f>
        <v/>
      </c>
      <c r="AA587" s="13" t="str">
        <f t="shared" ref="AA587:AA650" si="184">IF($S587="", "", IF(AND(AA$5="X", H587=""), $S$6, IF(AND(NOT(H587=""), ISNUMBER(H587)=FALSE), $S$7, "")))</f>
        <v/>
      </c>
      <c r="AC587" s="13" t="str">
        <f t="shared" ref="AC587:AC650" si="185">IF(OR(COUNTIF($F587:$H587, "")=3, COUNTIF($Y587:$AA587, "")&lt;3), "", "X")</f>
        <v/>
      </c>
      <c r="AD587" s="13" t="str">
        <f t="shared" ref="AD587:AD650" si="186">IF(AND(AC587="X", AC588=""), "X", "")</f>
        <v/>
      </c>
      <c r="AE587" s="13" t="str">
        <f t="shared" ref="AE587:AE650" si="187">IF($S587="", "", IF(OR($AC587="", $AD587="X", $E587=$Q$11, $E588=$Q$11), "X", ""))</f>
        <v/>
      </c>
      <c r="AF587" s="42" t="str">
        <f t="shared" si="175"/>
        <v/>
      </c>
      <c r="AH587" s="46" t="str">
        <f t="shared" ref="AH587:AH650" si="188">IF(OR($F587="", $F588=""), "", $F588-$F587)</f>
        <v/>
      </c>
      <c r="AI587" s="53" t="str">
        <f t="shared" ref="AI587:AI650" si="189">IF($AE587="X", "", IFERROR(ROUND($AH587/$G588, 1), ""))</f>
        <v/>
      </c>
      <c r="AJ587" s="49" t="str">
        <f t="shared" ref="AJ587:AJ650" si="190">IF($AE587="X", "", IFERROR(ROUND($AK587/$AI587, 2), ""))</f>
        <v/>
      </c>
      <c r="AK587" s="49" t="str">
        <f t="shared" ref="AK587:AK650" si="191">IF(OR($G587="", $H587=""), "", IFERROR(ROUND($H587/$G587, 2), ""))</f>
        <v/>
      </c>
      <c r="AM587" s="13" t="str">
        <f>IF($AI587="", "", COUNTIF($AI$10:$AI$1210, "&gt;"&amp;$AI587)+1+COUNTIF($AI$10:$AI587, $AI587)-1)</f>
        <v/>
      </c>
      <c r="AO587" s="13" t="str">
        <f t="shared" ref="AO587:AO650" si="192">IF($S587="", "", IF($D587="", $AO$6, $AO$7))</f>
        <v/>
      </c>
      <c r="AQ587" s="42" t="str">
        <f t="shared" ref="AQ587:AQ650" si="193">IF(OR($C587="", $AO587=""), "", CONCATENATE($C587, " - ", $AO587))</f>
        <v/>
      </c>
    </row>
    <row r="588" spans="1:43" x14ac:dyDescent="0.25">
      <c r="A588" s="56"/>
      <c r="B588" s="157"/>
      <c r="C588" s="87"/>
      <c r="D588" s="86"/>
      <c r="E588" s="158"/>
      <c r="F588" s="159"/>
      <c r="G588" s="160"/>
      <c r="H588" s="161"/>
      <c r="I588" s="56"/>
      <c r="J588" s="13" t="str">
        <f t="shared" si="179"/>
        <v/>
      </c>
      <c r="K588" s="56"/>
      <c r="S588" s="13" t="str">
        <f t="shared" si="180"/>
        <v/>
      </c>
      <c r="U588" s="13" t="str">
        <f t="shared" si="181"/>
        <v/>
      </c>
      <c r="V588" s="13" t="str">
        <f t="shared" si="176"/>
        <v/>
      </c>
      <c r="W588" s="13" t="str">
        <f t="shared" si="177"/>
        <v/>
      </c>
      <c r="X588" s="13" t="str">
        <f t="shared" si="178"/>
        <v/>
      </c>
      <c r="Y588" s="13" t="str">
        <f t="shared" si="182"/>
        <v/>
      </c>
      <c r="Z588" s="13" t="str">
        <f t="shared" si="183"/>
        <v/>
      </c>
      <c r="AA588" s="13" t="str">
        <f t="shared" si="184"/>
        <v/>
      </c>
      <c r="AC588" s="13" t="str">
        <f t="shared" si="185"/>
        <v/>
      </c>
      <c r="AD588" s="13" t="str">
        <f t="shared" si="186"/>
        <v/>
      </c>
      <c r="AE588" s="13" t="str">
        <f t="shared" si="187"/>
        <v/>
      </c>
      <c r="AF588" s="42" t="str">
        <f t="shared" si="175"/>
        <v/>
      </c>
      <c r="AH588" s="46" t="str">
        <f t="shared" si="188"/>
        <v/>
      </c>
      <c r="AI588" s="53" t="str">
        <f t="shared" si="189"/>
        <v/>
      </c>
      <c r="AJ588" s="49" t="str">
        <f t="shared" si="190"/>
        <v/>
      </c>
      <c r="AK588" s="49" t="str">
        <f t="shared" si="191"/>
        <v/>
      </c>
      <c r="AM588" s="13" t="str">
        <f>IF($AI588="", "", COUNTIF($AI$10:$AI$1210, "&gt;"&amp;$AI588)+1+COUNTIF($AI$10:$AI588, $AI588)-1)</f>
        <v/>
      </c>
      <c r="AO588" s="13" t="str">
        <f t="shared" si="192"/>
        <v/>
      </c>
      <c r="AQ588" s="42" t="str">
        <f t="shared" si="193"/>
        <v/>
      </c>
    </row>
    <row r="589" spans="1:43" x14ac:dyDescent="0.25">
      <c r="A589" s="56"/>
      <c r="B589" s="157"/>
      <c r="C589" s="87"/>
      <c r="D589" s="86"/>
      <c r="E589" s="158"/>
      <c r="F589" s="159"/>
      <c r="G589" s="160"/>
      <c r="H589" s="161"/>
      <c r="I589" s="56"/>
      <c r="J589" s="13" t="str">
        <f t="shared" si="179"/>
        <v/>
      </c>
      <c r="K589" s="56"/>
      <c r="S589" s="13" t="str">
        <f t="shared" si="180"/>
        <v/>
      </c>
      <c r="U589" s="13" t="str">
        <f t="shared" si="181"/>
        <v/>
      </c>
      <c r="V589" s="13" t="str">
        <f t="shared" si="176"/>
        <v/>
      </c>
      <c r="W589" s="13" t="str">
        <f t="shared" si="177"/>
        <v/>
      </c>
      <c r="X589" s="13" t="str">
        <f t="shared" si="178"/>
        <v/>
      </c>
      <c r="Y589" s="13" t="str">
        <f t="shared" si="182"/>
        <v/>
      </c>
      <c r="Z589" s="13" t="str">
        <f t="shared" si="183"/>
        <v/>
      </c>
      <c r="AA589" s="13" t="str">
        <f t="shared" si="184"/>
        <v/>
      </c>
      <c r="AC589" s="13" t="str">
        <f t="shared" si="185"/>
        <v/>
      </c>
      <c r="AD589" s="13" t="str">
        <f t="shared" si="186"/>
        <v/>
      </c>
      <c r="AE589" s="13" t="str">
        <f t="shared" si="187"/>
        <v/>
      </c>
      <c r="AF589" s="42" t="str">
        <f t="shared" si="175"/>
        <v/>
      </c>
      <c r="AH589" s="46" t="str">
        <f t="shared" si="188"/>
        <v/>
      </c>
      <c r="AI589" s="53" t="str">
        <f t="shared" si="189"/>
        <v/>
      </c>
      <c r="AJ589" s="49" t="str">
        <f t="shared" si="190"/>
        <v/>
      </c>
      <c r="AK589" s="49" t="str">
        <f t="shared" si="191"/>
        <v/>
      </c>
      <c r="AM589" s="13" t="str">
        <f>IF($AI589="", "", COUNTIF($AI$10:$AI$1210, "&gt;"&amp;$AI589)+1+COUNTIF($AI$10:$AI589, $AI589)-1)</f>
        <v/>
      </c>
      <c r="AO589" s="13" t="str">
        <f t="shared" si="192"/>
        <v/>
      </c>
      <c r="AQ589" s="42" t="str">
        <f t="shared" si="193"/>
        <v/>
      </c>
    </row>
    <row r="590" spans="1:43" x14ac:dyDescent="0.25">
      <c r="A590" s="56"/>
      <c r="B590" s="157"/>
      <c r="C590" s="87"/>
      <c r="D590" s="86"/>
      <c r="E590" s="158"/>
      <c r="F590" s="159"/>
      <c r="G590" s="160"/>
      <c r="H590" s="161"/>
      <c r="I590" s="56"/>
      <c r="J590" s="13" t="str">
        <f t="shared" si="179"/>
        <v/>
      </c>
      <c r="K590" s="56"/>
      <c r="S590" s="13" t="str">
        <f t="shared" si="180"/>
        <v/>
      </c>
      <c r="U590" s="13" t="str">
        <f t="shared" si="181"/>
        <v/>
      </c>
      <c r="V590" s="13" t="str">
        <f t="shared" si="176"/>
        <v/>
      </c>
      <c r="W590" s="13" t="str">
        <f t="shared" si="177"/>
        <v/>
      </c>
      <c r="X590" s="13" t="str">
        <f t="shared" si="178"/>
        <v/>
      </c>
      <c r="Y590" s="13" t="str">
        <f t="shared" si="182"/>
        <v/>
      </c>
      <c r="Z590" s="13" t="str">
        <f t="shared" si="183"/>
        <v/>
      </c>
      <c r="AA590" s="13" t="str">
        <f t="shared" si="184"/>
        <v/>
      </c>
      <c r="AC590" s="13" t="str">
        <f t="shared" si="185"/>
        <v/>
      </c>
      <c r="AD590" s="13" t="str">
        <f t="shared" si="186"/>
        <v/>
      </c>
      <c r="AE590" s="13" t="str">
        <f t="shared" si="187"/>
        <v/>
      </c>
      <c r="AF590" s="42" t="str">
        <f t="shared" si="175"/>
        <v/>
      </c>
      <c r="AH590" s="46" t="str">
        <f t="shared" si="188"/>
        <v/>
      </c>
      <c r="AI590" s="53" t="str">
        <f t="shared" si="189"/>
        <v/>
      </c>
      <c r="AJ590" s="49" t="str">
        <f t="shared" si="190"/>
        <v/>
      </c>
      <c r="AK590" s="49" t="str">
        <f t="shared" si="191"/>
        <v/>
      </c>
      <c r="AM590" s="13" t="str">
        <f>IF($AI590="", "", COUNTIF($AI$10:$AI$1210, "&gt;"&amp;$AI590)+1+COUNTIF($AI$10:$AI590, $AI590)-1)</f>
        <v/>
      </c>
      <c r="AO590" s="13" t="str">
        <f t="shared" si="192"/>
        <v/>
      </c>
      <c r="AQ590" s="42" t="str">
        <f t="shared" si="193"/>
        <v/>
      </c>
    </row>
    <row r="591" spans="1:43" x14ac:dyDescent="0.25">
      <c r="A591" s="56"/>
      <c r="B591" s="157"/>
      <c r="C591" s="87"/>
      <c r="D591" s="86"/>
      <c r="E591" s="158"/>
      <c r="F591" s="159"/>
      <c r="G591" s="160"/>
      <c r="H591" s="161"/>
      <c r="I591" s="56"/>
      <c r="J591" s="13" t="str">
        <f t="shared" si="179"/>
        <v/>
      </c>
      <c r="K591" s="56"/>
      <c r="S591" s="13" t="str">
        <f t="shared" si="180"/>
        <v/>
      </c>
      <c r="U591" s="13" t="str">
        <f t="shared" si="181"/>
        <v/>
      </c>
      <c r="V591" s="13" t="str">
        <f t="shared" si="176"/>
        <v/>
      </c>
      <c r="W591" s="13" t="str">
        <f t="shared" si="177"/>
        <v/>
      </c>
      <c r="X591" s="13" t="str">
        <f t="shared" si="178"/>
        <v/>
      </c>
      <c r="Y591" s="13" t="str">
        <f t="shared" si="182"/>
        <v/>
      </c>
      <c r="Z591" s="13" t="str">
        <f t="shared" si="183"/>
        <v/>
      </c>
      <c r="AA591" s="13" t="str">
        <f t="shared" si="184"/>
        <v/>
      </c>
      <c r="AC591" s="13" t="str">
        <f t="shared" si="185"/>
        <v/>
      </c>
      <c r="AD591" s="13" t="str">
        <f t="shared" si="186"/>
        <v/>
      </c>
      <c r="AE591" s="13" t="str">
        <f t="shared" si="187"/>
        <v/>
      </c>
      <c r="AF591" s="42" t="str">
        <f t="shared" si="175"/>
        <v/>
      </c>
      <c r="AH591" s="46" t="str">
        <f t="shared" si="188"/>
        <v/>
      </c>
      <c r="AI591" s="53" t="str">
        <f t="shared" si="189"/>
        <v/>
      </c>
      <c r="AJ591" s="49" t="str">
        <f t="shared" si="190"/>
        <v/>
      </c>
      <c r="AK591" s="49" t="str">
        <f t="shared" si="191"/>
        <v/>
      </c>
      <c r="AM591" s="13" t="str">
        <f>IF($AI591="", "", COUNTIF($AI$10:$AI$1210, "&gt;"&amp;$AI591)+1+COUNTIF($AI$10:$AI591, $AI591)-1)</f>
        <v/>
      </c>
      <c r="AO591" s="13" t="str">
        <f t="shared" si="192"/>
        <v/>
      </c>
      <c r="AQ591" s="42" t="str">
        <f t="shared" si="193"/>
        <v/>
      </c>
    </row>
    <row r="592" spans="1:43" x14ac:dyDescent="0.25">
      <c r="A592" s="56"/>
      <c r="B592" s="157"/>
      <c r="C592" s="87"/>
      <c r="D592" s="86"/>
      <c r="E592" s="158"/>
      <c r="F592" s="159"/>
      <c r="G592" s="160"/>
      <c r="H592" s="161"/>
      <c r="I592" s="56"/>
      <c r="J592" s="13" t="str">
        <f t="shared" si="179"/>
        <v/>
      </c>
      <c r="K592" s="56"/>
      <c r="S592" s="13" t="str">
        <f t="shared" si="180"/>
        <v/>
      </c>
      <c r="U592" s="13" t="str">
        <f t="shared" si="181"/>
        <v/>
      </c>
      <c r="V592" s="13" t="str">
        <f t="shared" si="176"/>
        <v/>
      </c>
      <c r="W592" s="13" t="str">
        <f t="shared" si="177"/>
        <v/>
      </c>
      <c r="X592" s="13" t="str">
        <f t="shared" si="178"/>
        <v/>
      </c>
      <c r="Y592" s="13" t="str">
        <f t="shared" si="182"/>
        <v/>
      </c>
      <c r="Z592" s="13" t="str">
        <f t="shared" si="183"/>
        <v/>
      </c>
      <c r="AA592" s="13" t="str">
        <f t="shared" si="184"/>
        <v/>
      </c>
      <c r="AC592" s="13" t="str">
        <f t="shared" si="185"/>
        <v/>
      </c>
      <c r="AD592" s="13" t="str">
        <f t="shared" si="186"/>
        <v/>
      </c>
      <c r="AE592" s="13" t="str">
        <f t="shared" si="187"/>
        <v/>
      </c>
      <c r="AF592" s="42" t="str">
        <f t="shared" ref="AF592:AF655" si="194">IF($AE592="", "", IF($AC592="", $AF$5, IF(AND($AD592="X", $E592=""), $AF$6, $AF$7)))</f>
        <v/>
      </c>
      <c r="AH592" s="46" t="str">
        <f t="shared" si="188"/>
        <v/>
      </c>
      <c r="AI592" s="53" t="str">
        <f t="shared" si="189"/>
        <v/>
      </c>
      <c r="AJ592" s="49" t="str">
        <f t="shared" si="190"/>
        <v/>
      </c>
      <c r="AK592" s="49" t="str">
        <f t="shared" si="191"/>
        <v/>
      </c>
      <c r="AM592" s="13" t="str">
        <f>IF($AI592="", "", COUNTIF($AI$10:$AI$1210, "&gt;"&amp;$AI592)+1+COUNTIF($AI$10:$AI592, $AI592)-1)</f>
        <v/>
      </c>
      <c r="AO592" s="13" t="str">
        <f t="shared" si="192"/>
        <v/>
      </c>
      <c r="AQ592" s="42" t="str">
        <f t="shared" si="193"/>
        <v/>
      </c>
    </row>
    <row r="593" spans="1:43" x14ac:dyDescent="0.25">
      <c r="A593" s="56"/>
      <c r="B593" s="157"/>
      <c r="C593" s="87"/>
      <c r="D593" s="86"/>
      <c r="E593" s="158"/>
      <c r="F593" s="159"/>
      <c r="G593" s="160"/>
      <c r="H593" s="161"/>
      <c r="I593" s="56"/>
      <c r="J593" s="13" t="str">
        <f t="shared" si="179"/>
        <v/>
      </c>
      <c r="K593" s="56"/>
      <c r="S593" s="13" t="str">
        <f t="shared" si="180"/>
        <v/>
      </c>
      <c r="U593" s="13" t="str">
        <f t="shared" si="181"/>
        <v/>
      </c>
      <c r="V593" s="13" t="str">
        <f t="shared" si="176"/>
        <v/>
      </c>
      <c r="W593" s="13" t="str">
        <f t="shared" si="177"/>
        <v/>
      </c>
      <c r="X593" s="13" t="str">
        <f t="shared" si="178"/>
        <v/>
      </c>
      <c r="Y593" s="13" t="str">
        <f t="shared" si="182"/>
        <v/>
      </c>
      <c r="Z593" s="13" t="str">
        <f t="shared" si="183"/>
        <v/>
      </c>
      <c r="AA593" s="13" t="str">
        <f t="shared" si="184"/>
        <v/>
      </c>
      <c r="AC593" s="13" t="str">
        <f t="shared" si="185"/>
        <v/>
      </c>
      <c r="AD593" s="13" t="str">
        <f t="shared" si="186"/>
        <v/>
      </c>
      <c r="AE593" s="13" t="str">
        <f t="shared" si="187"/>
        <v/>
      </c>
      <c r="AF593" s="42" t="str">
        <f t="shared" si="194"/>
        <v/>
      </c>
      <c r="AH593" s="46" t="str">
        <f t="shared" si="188"/>
        <v/>
      </c>
      <c r="AI593" s="53" t="str">
        <f t="shared" si="189"/>
        <v/>
      </c>
      <c r="AJ593" s="49" t="str">
        <f t="shared" si="190"/>
        <v/>
      </c>
      <c r="AK593" s="49" t="str">
        <f t="shared" si="191"/>
        <v/>
      </c>
      <c r="AM593" s="13" t="str">
        <f>IF($AI593="", "", COUNTIF($AI$10:$AI$1210, "&gt;"&amp;$AI593)+1+COUNTIF($AI$10:$AI593, $AI593)-1)</f>
        <v/>
      </c>
      <c r="AO593" s="13" t="str">
        <f t="shared" si="192"/>
        <v/>
      </c>
      <c r="AQ593" s="42" t="str">
        <f t="shared" si="193"/>
        <v/>
      </c>
    </row>
    <row r="594" spans="1:43" x14ac:dyDescent="0.25">
      <c r="A594" s="56"/>
      <c r="B594" s="157"/>
      <c r="C594" s="87"/>
      <c r="D594" s="86"/>
      <c r="E594" s="158"/>
      <c r="F594" s="159"/>
      <c r="G594" s="160"/>
      <c r="H594" s="161"/>
      <c r="I594" s="56"/>
      <c r="J594" s="13" t="str">
        <f t="shared" si="179"/>
        <v/>
      </c>
      <c r="K594" s="56"/>
      <c r="S594" s="13" t="str">
        <f t="shared" si="180"/>
        <v/>
      </c>
      <c r="U594" s="13" t="str">
        <f t="shared" si="181"/>
        <v/>
      </c>
      <c r="V594" s="13" t="str">
        <f t="shared" si="176"/>
        <v/>
      </c>
      <c r="W594" s="13" t="str">
        <f t="shared" si="177"/>
        <v/>
      </c>
      <c r="X594" s="13" t="str">
        <f t="shared" si="178"/>
        <v/>
      </c>
      <c r="Y594" s="13" t="str">
        <f t="shared" si="182"/>
        <v/>
      </c>
      <c r="Z594" s="13" t="str">
        <f t="shared" si="183"/>
        <v/>
      </c>
      <c r="AA594" s="13" t="str">
        <f t="shared" si="184"/>
        <v/>
      </c>
      <c r="AC594" s="13" t="str">
        <f t="shared" si="185"/>
        <v/>
      </c>
      <c r="AD594" s="13" t="str">
        <f t="shared" si="186"/>
        <v/>
      </c>
      <c r="AE594" s="13" t="str">
        <f t="shared" si="187"/>
        <v/>
      </c>
      <c r="AF594" s="42" t="str">
        <f t="shared" si="194"/>
        <v/>
      </c>
      <c r="AH594" s="46" t="str">
        <f t="shared" si="188"/>
        <v/>
      </c>
      <c r="AI594" s="53" t="str">
        <f t="shared" si="189"/>
        <v/>
      </c>
      <c r="AJ594" s="49" t="str">
        <f t="shared" si="190"/>
        <v/>
      </c>
      <c r="AK594" s="49" t="str">
        <f t="shared" si="191"/>
        <v/>
      </c>
      <c r="AM594" s="13" t="str">
        <f>IF($AI594="", "", COUNTIF($AI$10:$AI$1210, "&gt;"&amp;$AI594)+1+COUNTIF($AI$10:$AI594, $AI594)-1)</f>
        <v/>
      </c>
      <c r="AO594" s="13" t="str">
        <f t="shared" si="192"/>
        <v/>
      </c>
      <c r="AQ594" s="42" t="str">
        <f t="shared" si="193"/>
        <v/>
      </c>
    </row>
    <row r="595" spans="1:43" x14ac:dyDescent="0.25">
      <c r="A595" s="56"/>
      <c r="B595" s="157"/>
      <c r="C595" s="87"/>
      <c r="D595" s="86"/>
      <c r="E595" s="158"/>
      <c r="F595" s="159"/>
      <c r="G595" s="160"/>
      <c r="H595" s="161"/>
      <c r="I595" s="56"/>
      <c r="J595" s="13" t="str">
        <f t="shared" si="179"/>
        <v/>
      </c>
      <c r="K595" s="56"/>
      <c r="S595" s="13" t="str">
        <f t="shared" si="180"/>
        <v/>
      </c>
      <c r="U595" s="13" t="str">
        <f t="shared" si="181"/>
        <v/>
      </c>
      <c r="V595" s="13" t="str">
        <f t="shared" si="176"/>
        <v/>
      </c>
      <c r="W595" s="13" t="str">
        <f t="shared" si="177"/>
        <v/>
      </c>
      <c r="X595" s="13" t="str">
        <f t="shared" si="178"/>
        <v/>
      </c>
      <c r="Y595" s="13" t="str">
        <f t="shared" si="182"/>
        <v/>
      </c>
      <c r="Z595" s="13" t="str">
        <f t="shared" si="183"/>
        <v/>
      </c>
      <c r="AA595" s="13" t="str">
        <f t="shared" si="184"/>
        <v/>
      </c>
      <c r="AC595" s="13" t="str">
        <f t="shared" si="185"/>
        <v/>
      </c>
      <c r="AD595" s="13" t="str">
        <f t="shared" si="186"/>
        <v/>
      </c>
      <c r="AE595" s="13" t="str">
        <f t="shared" si="187"/>
        <v/>
      </c>
      <c r="AF595" s="42" t="str">
        <f t="shared" si="194"/>
        <v/>
      </c>
      <c r="AH595" s="46" t="str">
        <f t="shared" si="188"/>
        <v/>
      </c>
      <c r="AI595" s="53" t="str">
        <f t="shared" si="189"/>
        <v/>
      </c>
      <c r="AJ595" s="49" t="str">
        <f t="shared" si="190"/>
        <v/>
      </c>
      <c r="AK595" s="49" t="str">
        <f t="shared" si="191"/>
        <v/>
      </c>
      <c r="AM595" s="13" t="str">
        <f>IF($AI595="", "", COUNTIF($AI$10:$AI$1210, "&gt;"&amp;$AI595)+1+COUNTIF($AI$10:$AI595, $AI595)-1)</f>
        <v/>
      </c>
      <c r="AO595" s="13" t="str">
        <f t="shared" si="192"/>
        <v/>
      </c>
      <c r="AQ595" s="42" t="str">
        <f t="shared" si="193"/>
        <v/>
      </c>
    </row>
    <row r="596" spans="1:43" x14ac:dyDescent="0.25">
      <c r="A596" s="56"/>
      <c r="B596" s="157"/>
      <c r="C596" s="87"/>
      <c r="D596" s="86"/>
      <c r="E596" s="158"/>
      <c r="F596" s="159"/>
      <c r="G596" s="160"/>
      <c r="H596" s="161"/>
      <c r="I596" s="56"/>
      <c r="J596" s="13" t="str">
        <f t="shared" si="179"/>
        <v/>
      </c>
      <c r="K596" s="56"/>
      <c r="S596" s="13" t="str">
        <f t="shared" si="180"/>
        <v/>
      </c>
      <c r="U596" s="13" t="str">
        <f t="shared" si="181"/>
        <v/>
      </c>
      <c r="V596" s="13" t="str">
        <f t="shared" si="176"/>
        <v/>
      </c>
      <c r="W596" s="13" t="str">
        <f t="shared" si="177"/>
        <v/>
      </c>
      <c r="X596" s="13" t="str">
        <f t="shared" si="178"/>
        <v/>
      </c>
      <c r="Y596" s="13" t="str">
        <f t="shared" si="182"/>
        <v/>
      </c>
      <c r="Z596" s="13" t="str">
        <f t="shared" si="183"/>
        <v/>
      </c>
      <c r="AA596" s="13" t="str">
        <f t="shared" si="184"/>
        <v/>
      </c>
      <c r="AC596" s="13" t="str">
        <f t="shared" si="185"/>
        <v/>
      </c>
      <c r="AD596" s="13" t="str">
        <f t="shared" si="186"/>
        <v/>
      </c>
      <c r="AE596" s="13" t="str">
        <f t="shared" si="187"/>
        <v/>
      </c>
      <c r="AF596" s="42" t="str">
        <f t="shared" si="194"/>
        <v/>
      </c>
      <c r="AH596" s="46" t="str">
        <f t="shared" si="188"/>
        <v/>
      </c>
      <c r="AI596" s="53" t="str">
        <f t="shared" si="189"/>
        <v/>
      </c>
      <c r="AJ596" s="49" t="str">
        <f t="shared" si="190"/>
        <v/>
      </c>
      <c r="AK596" s="49" t="str">
        <f t="shared" si="191"/>
        <v/>
      </c>
      <c r="AM596" s="13" t="str">
        <f>IF($AI596="", "", COUNTIF($AI$10:$AI$1210, "&gt;"&amp;$AI596)+1+COUNTIF($AI$10:$AI596, $AI596)-1)</f>
        <v/>
      </c>
      <c r="AO596" s="13" t="str">
        <f t="shared" si="192"/>
        <v/>
      </c>
      <c r="AQ596" s="42" t="str">
        <f t="shared" si="193"/>
        <v/>
      </c>
    </row>
    <row r="597" spans="1:43" x14ac:dyDescent="0.25">
      <c r="A597" s="56"/>
      <c r="B597" s="157"/>
      <c r="C597" s="87"/>
      <c r="D597" s="86"/>
      <c r="E597" s="158"/>
      <c r="F597" s="159"/>
      <c r="G597" s="160"/>
      <c r="H597" s="161"/>
      <c r="I597" s="56"/>
      <c r="J597" s="13" t="str">
        <f t="shared" si="179"/>
        <v/>
      </c>
      <c r="K597" s="56"/>
      <c r="S597" s="13" t="str">
        <f t="shared" si="180"/>
        <v/>
      </c>
      <c r="U597" s="13" t="str">
        <f t="shared" si="181"/>
        <v/>
      </c>
      <c r="V597" s="13" t="str">
        <f t="shared" si="176"/>
        <v/>
      </c>
      <c r="W597" s="13" t="str">
        <f t="shared" si="177"/>
        <v/>
      </c>
      <c r="X597" s="13" t="str">
        <f t="shared" si="178"/>
        <v/>
      </c>
      <c r="Y597" s="13" t="str">
        <f t="shared" si="182"/>
        <v/>
      </c>
      <c r="Z597" s="13" t="str">
        <f t="shared" si="183"/>
        <v/>
      </c>
      <c r="AA597" s="13" t="str">
        <f t="shared" si="184"/>
        <v/>
      </c>
      <c r="AC597" s="13" t="str">
        <f t="shared" si="185"/>
        <v/>
      </c>
      <c r="AD597" s="13" t="str">
        <f t="shared" si="186"/>
        <v/>
      </c>
      <c r="AE597" s="13" t="str">
        <f t="shared" si="187"/>
        <v/>
      </c>
      <c r="AF597" s="42" t="str">
        <f t="shared" si="194"/>
        <v/>
      </c>
      <c r="AH597" s="46" t="str">
        <f t="shared" si="188"/>
        <v/>
      </c>
      <c r="AI597" s="53" t="str">
        <f t="shared" si="189"/>
        <v/>
      </c>
      <c r="AJ597" s="49" t="str">
        <f t="shared" si="190"/>
        <v/>
      </c>
      <c r="AK597" s="49" t="str">
        <f t="shared" si="191"/>
        <v/>
      </c>
      <c r="AM597" s="13" t="str">
        <f>IF($AI597="", "", COUNTIF($AI$10:$AI$1210, "&gt;"&amp;$AI597)+1+COUNTIF($AI$10:$AI597, $AI597)-1)</f>
        <v/>
      </c>
      <c r="AO597" s="13" t="str">
        <f t="shared" si="192"/>
        <v/>
      </c>
      <c r="AQ597" s="42" t="str">
        <f t="shared" si="193"/>
        <v/>
      </c>
    </row>
    <row r="598" spans="1:43" x14ac:dyDescent="0.25">
      <c r="A598" s="56"/>
      <c r="B598" s="157"/>
      <c r="C598" s="87"/>
      <c r="D598" s="86"/>
      <c r="E598" s="158"/>
      <c r="F598" s="159"/>
      <c r="G598" s="160"/>
      <c r="H598" s="161"/>
      <c r="I598" s="56"/>
      <c r="J598" s="13" t="str">
        <f t="shared" si="179"/>
        <v/>
      </c>
      <c r="K598" s="56"/>
      <c r="S598" s="13" t="str">
        <f t="shared" si="180"/>
        <v/>
      </c>
      <c r="U598" s="13" t="str">
        <f t="shared" si="181"/>
        <v/>
      </c>
      <c r="V598" s="13" t="str">
        <f t="shared" si="176"/>
        <v/>
      </c>
      <c r="W598" s="13" t="str">
        <f t="shared" si="177"/>
        <v/>
      </c>
      <c r="X598" s="13" t="str">
        <f t="shared" si="178"/>
        <v/>
      </c>
      <c r="Y598" s="13" t="str">
        <f t="shared" si="182"/>
        <v/>
      </c>
      <c r="Z598" s="13" t="str">
        <f t="shared" si="183"/>
        <v/>
      </c>
      <c r="AA598" s="13" t="str">
        <f t="shared" si="184"/>
        <v/>
      </c>
      <c r="AC598" s="13" t="str">
        <f t="shared" si="185"/>
        <v/>
      </c>
      <c r="AD598" s="13" t="str">
        <f t="shared" si="186"/>
        <v/>
      </c>
      <c r="AE598" s="13" t="str">
        <f t="shared" si="187"/>
        <v/>
      </c>
      <c r="AF598" s="42" t="str">
        <f t="shared" si="194"/>
        <v/>
      </c>
      <c r="AH598" s="46" t="str">
        <f t="shared" si="188"/>
        <v/>
      </c>
      <c r="AI598" s="53" t="str">
        <f t="shared" si="189"/>
        <v/>
      </c>
      <c r="AJ598" s="49" t="str">
        <f t="shared" si="190"/>
        <v/>
      </c>
      <c r="AK598" s="49" t="str">
        <f t="shared" si="191"/>
        <v/>
      </c>
      <c r="AM598" s="13" t="str">
        <f>IF($AI598="", "", COUNTIF($AI$10:$AI$1210, "&gt;"&amp;$AI598)+1+COUNTIF($AI$10:$AI598, $AI598)-1)</f>
        <v/>
      </c>
      <c r="AO598" s="13" t="str">
        <f t="shared" si="192"/>
        <v/>
      </c>
      <c r="AQ598" s="42" t="str">
        <f t="shared" si="193"/>
        <v/>
      </c>
    </row>
    <row r="599" spans="1:43" x14ac:dyDescent="0.25">
      <c r="A599" s="56"/>
      <c r="B599" s="157"/>
      <c r="C599" s="87"/>
      <c r="D599" s="86"/>
      <c r="E599" s="158"/>
      <c r="F599" s="159"/>
      <c r="G599" s="160"/>
      <c r="H599" s="161"/>
      <c r="I599" s="56"/>
      <c r="J599" s="13" t="str">
        <f t="shared" si="179"/>
        <v/>
      </c>
      <c r="K599" s="56"/>
      <c r="S599" s="13" t="str">
        <f t="shared" si="180"/>
        <v/>
      </c>
      <c r="U599" s="13" t="str">
        <f t="shared" si="181"/>
        <v/>
      </c>
      <c r="V599" s="13" t="str">
        <f t="shared" si="176"/>
        <v/>
      </c>
      <c r="W599" s="13" t="str">
        <f t="shared" si="177"/>
        <v/>
      </c>
      <c r="X599" s="13" t="str">
        <f t="shared" si="178"/>
        <v/>
      </c>
      <c r="Y599" s="13" t="str">
        <f t="shared" si="182"/>
        <v/>
      </c>
      <c r="Z599" s="13" t="str">
        <f t="shared" si="183"/>
        <v/>
      </c>
      <c r="AA599" s="13" t="str">
        <f t="shared" si="184"/>
        <v/>
      </c>
      <c r="AC599" s="13" t="str">
        <f t="shared" si="185"/>
        <v/>
      </c>
      <c r="AD599" s="13" t="str">
        <f t="shared" si="186"/>
        <v/>
      </c>
      <c r="AE599" s="13" t="str">
        <f t="shared" si="187"/>
        <v/>
      </c>
      <c r="AF599" s="42" t="str">
        <f t="shared" si="194"/>
        <v/>
      </c>
      <c r="AH599" s="46" t="str">
        <f t="shared" si="188"/>
        <v/>
      </c>
      <c r="AI599" s="53" t="str">
        <f t="shared" si="189"/>
        <v/>
      </c>
      <c r="AJ599" s="49" t="str">
        <f t="shared" si="190"/>
        <v/>
      </c>
      <c r="AK599" s="49" t="str">
        <f t="shared" si="191"/>
        <v/>
      </c>
      <c r="AM599" s="13" t="str">
        <f>IF($AI599="", "", COUNTIF($AI$10:$AI$1210, "&gt;"&amp;$AI599)+1+COUNTIF($AI$10:$AI599, $AI599)-1)</f>
        <v/>
      </c>
      <c r="AO599" s="13" t="str">
        <f t="shared" si="192"/>
        <v/>
      </c>
      <c r="AQ599" s="42" t="str">
        <f t="shared" si="193"/>
        <v/>
      </c>
    </row>
    <row r="600" spans="1:43" x14ac:dyDescent="0.25">
      <c r="A600" s="56"/>
      <c r="B600" s="157"/>
      <c r="C600" s="87"/>
      <c r="D600" s="86"/>
      <c r="E600" s="158"/>
      <c r="F600" s="159"/>
      <c r="G600" s="160"/>
      <c r="H600" s="161"/>
      <c r="I600" s="56"/>
      <c r="J600" s="13" t="str">
        <f t="shared" si="179"/>
        <v/>
      </c>
      <c r="K600" s="56"/>
      <c r="S600" s="13" t="str">
        <f t="shared" si="180"/>
        <v/>
      </c>
      <c r="U600" s="13" t="str">
        <f t="shared" si="181"/>
        <v/>
      </c>
      <c r="V600" s="13" t="str">
        <f t="shared" si="176"/>
        <v/>
      </c>
      <c r="W600" s="13" t="str">
        <f t="shared" si="177"/>
        <v/>
      </c>
      <c r="X600" s="13" t="str">
        <f t="shared" si="178"/>
        <v/>
      </c>
      <c r="Y600" s="13" t="str">
        <f t="shared" si="182"/>
        <v/>
      </c>
      <c r="Z600" s="13" t="str">
        <f t="shared" si="183"/>
        <v/>
      </c>
      <c r="AA600" s="13" t="str">
        <f t="shared" si="184"/>
        <v/>
      </c>
      <c r="AC600" s="13" t="str">
        <f t="shared" si="185"/>
        <v/>
      </c>
      <c r="AD600" s="13" t="str">
        <f t="shared" si="186"/>
        <v/>
      </c>
      <c r="AE600" s="13" t="str">
        <f t="shared" si="187"/>
        <v/>
      </c>
      <c r="AF600" s="42" t="str">
        <f t="shared" si="194"/>
        <v/>
      </c>
      <c r="AH600" s="46" t="str">
        <f t="shared" si="188"/>
        <v/>
      </c>
      <c r="AI600" s="53" t="str">
        <f t="shared" si="189"/>
        <v/>
      </c>
      <c r="AJ600" s="49" t="str">
        <f t="shared" si="190"/>
        <v/>
      </c>
      <c r="AK600" s="49" t="str">
        <f t="shared" si="191"/>
        <v/>
      </c>
      <c r="AM600" s="13" t="str">
        <f>IF($AI600="", "", COUNTIF($AI$10:$AI$1210, "&gt;"&amp;$AI600)+1+COUNTIF($AI$10:$AI600, $AI600)-1)</f>
        <v/>
      </c>
      <c r="AO600" s="13" t="str">
        <f t="shared" si="192"/>
        <v/>
      </c>
      <c r="AQ600" s="42" t="str">
        <f t="shared" si="193"/>
        <v/>
      </c>
    </row>
    <row r="601" spans="1:43" x14ac:dyDescent="0.25">
      <c r="A601" s="56"/>
      <c r="B601" s="157"/>
      <c r="C601" s="87"/>
      <c r="D601" s="86"/>
      <c r="E601" s="158"/>
      <c r="F601" s="159"/>
      <c r="G601" s="160"/>
      <c r="H601" s="161"/>
      <c r="I601" s="56"/>
      <c r="J601" s="13" t="str">
        <f t="shared" si="179"/>
        <v/>
      </c>
      <c r="K601" s="56"/>
      <c r="S601" s="13" t="str">
        <f t="shared" si="180"/>
        <v/>
      </c>
      <c r="U601" s="13" t="str">
        <f t="shared" si="181"/>
        <v/>
      </c>
      <c r="V601" s="13" t="str">
        <f t="shared" si="176"/>
        <v/>
      </c>
      <c r="W601" s="13" t="str">
        <f t="shared" si="177"/>
        <v/>
      </c>
      <c r="X601" s="13" t="str">
        <f t="shared" si="178"/>
        <v/>
      </c>
      <c r="Y601" s="13" t="str">
        <f t="shared" si="182"/>
        <v/>
      </c>
      <c r="Z601" s="13" t="str">
        <f t="shared" si="183"/>
        <v/>
      </c>
      <c r="AA601" s="13" t="str">
        <f t="shared" si="184"/>
        <v/>
      </c>
      <c r="AC601" s="13" t="str">
        <f t="shared" si="185"/>
        <v/>
      </c>
      <c r="AD601" s="13" t="str">
        <f t="shared" si="186"/>
        <v/>
      </c>
      <c r="AE601" s="13" t="str">
        <f t="shared" si="187"/>
        <v/>
      </c>
      <c r="AF601" s="42" t="str">
        <f t="shared" si="194"/>
        <v/>
      </c>
      <c r="AH601" s="46" t="str">
        <f t="shared" si="188"/>
        <v/>
      </c>
      <c r="AI601" s="53" t="str">
        <f t="shared" si="189"/>
        <v/>
      </c>
      <c r="AJ601" s="49" t="str">
        <f t="shared" si="190"/>
        <v/>
      </c>
      <c r="AK601" s="49" t="str">
        <f t="shared" si="191"/>
        <v/>
      </c>
      <c r="AM601" s="13" t="str">
        <f>IF($AI601="", "", COUNTIF($AI$10:$AI$1210, "&gt;"&amp;$AI601)+1+COUNTIF($AI$10:$AI601, $AI601)-1)</f>
        <v/>
      </c>
      <c r="AO601" s="13" t="str">
        <f t="shared" si="192"/>
        <v/>
      </c>
      <c r="AQ601" s="42" t="str">
        <f t="shared" si="193"/>
        <v/>
      </c>
    </row>
    <row r="602" spans="1:43" x14ac:dyDescent="0.25">
      <c r="A602" s="56"/>
      <c r="B602" s="157"/>
      <c r="C602" s="87"/>
      <c r="D602" s="86"/>
      <c r="E602" s="158"/>
      <c r="F602" s="159"/>
      <c r="G602" s="160"/>
      <c r="H602" s="161"/>
      <c r="I602" s="56"/>
      <c r="J602" s="13" t="str">
        <f t="shared" si="179"/>
        <v/>
      </c>
      <c r="K602" s="56"/>
      <c r="S602" s="13" t="str">
        <f t="shared" si="180"/>
        <v/>
      </c>
      <c r="U602" s="13" t="str">
        <f t="shared" si="181"/>
        <v/>
      </c>
      <c r="V602" s="13" t="str">
        <f t="shared" si="176"/>
        <v/>
      </c>
      <c r="W602" s="13" t="str">
        <f t="shared" si="177"/>
        <v/>
      </c>
      <c r="X602" s="13" t="str">
        <f t="shared" si="178"/>
        <v/>
      </c>
      <c r="Y602" s="13" t="str">
        <f t="shared" si="182"/>
        <v/>
      </c>
      <c r="Z602" s="13" t="str">
        <f t="shared" si="183"/>
        <v/>
      </c>
      <c r="AA602" s="13" t="str">
        <f t="shared" si="184"/>
        <v/>
      </c>
      <c r="AC602" s="13" t="str">
        <f t="shared" si="185"/>
        <v/>
      </c>
      <c r="AD602" s="13" t="str">
        <f t="shared" si="186"/>
        <v/>
      </c>
      <c r="AE602" s="13" t="str">
        <f t="shared" si="187"/>
        <v/>
      </c>
      <c r="AF602" s="42" t="str">
        <f t="shared" si="194"/>
        <v/>
      </c>
      <c r="AH602" s="46" t="str">
        <f t="shared" si="188"/>
        <v/>
      </c>
      <c r="AI602" s="53" t="str">
        <f t="shared" si="189"/>
        <v/>
      </c>
      <c r="AJ602" s="49" t="str">
        <f t="shared" si="190"/>
        <v/>
      </c>
      <c r="AK602" s="49" t="str">
        <f t="shared" si="191"/>
        <v/>
      </c>
      <c r="AM602" s="13" t="str">
        <f>IF($AI602="", "", COUNTIF($AI$10:$AI$1210, "&gt;"&amp;$AI602)+1+COUNTIF($AI$10:$AI602, $AI602)-1)</f>
        <v/>
      </c>
      <c r="AO602" s="13" t="str">
        <f t="shared" si="192"/>
        <v/>
      </c>
      <c r="AQ602" s="42" t="str">
        <f t="shared" si="193"/>
        <v/>
      </c>
    </row>
    <row r="603" spans="1:43" x14ac:dyDescent="0.25">
      <c r="A603" s="56"/>
      <c r="B603" s="157"/>
      <c r="C603" s="87"/>
      <c r="D603" s="86"/>
      <c r="E603" s="158"/>
      <c r="F603" s="159"/>
      <c r="G603" s="160"/>
      <c r="H603" s="161"/>
      <c r="I603" s="56"/>
      <c r="J603" s="13" t="str">
        <f t="shared" si="179"/>
        <v/>
      </c>
      <c r="K603" s="56"/>
      <c r="S603" s="13" t="str">
        <f t="shared" si="180"/>
        <v/>
      </c>
      <c r="U603" s="13" t="str">
        <f t="shared" si="181"/>
        <v/>
      </c>
      <c r="V603" s="13" t="str">
        <f t="shared" si="176"/>
        <v/>
      </c>
      <c r="W603" s="13" t="str">
        <f t="shared" si="177"/>
        <v/>
      </c>
      <c r="X603" s="13" t="str">
        <f t="shared" si="178"/>
        <v/>
      </c>
      <c r="Y603" s="13" t="str">
        <f t="shared" si="182"/>
        <v/>
      </c>
      <c r="Z603" s="13" t="str">
        <f t="shared" si="183"/>
        <v/>
      </c>
      <c r="AA603" s="13" t="str">
        <f t="shared" si="184"/>
        <v/>
      </c>
      <c r="AC603" s="13" t="str">
        <f t="shared" si="185"/>
        <v/>
      </c>
      <c r="AD603" s="13" t="str">
        <f t="shared" si="186"/>
        <v/>
      </c>
      <c r="AE603" s="13" t="str">
        <f t="shared" si="187"/>
        <v/>
      </c>
      <c r="AF603" s="42" t="str">
        <f t="shared" si="194"/>
        <v/>
      </c>
      <c r="AH603" s="46" t="str">
        <f t="shared" si="188"/>
        <v/>
      </c>
      <c r="AI603" s="53" t="str">
        <f t="shared" si="189"/>
        <v/>
      </c>
      <c r="AJ603" s="49" t="str">
        <f t="shared" si="190"/>
        <v/>
      </c>
      <c r="AK603" s="49" t="str">
        <f t="shared" si="191"/>
        <v/>
      </c>
      <c r="AM603" s="13" t="str">
        <f>IF($AI603="", "", COUNTIF($AI$10:$AI$1210, "&gt;"&amp;$AI603)+1+COUNTIF($AI$10:$AI603, $AI603)-1)</f>
        <v/>
      </c>
      <c r="AO603" s="13" t="str">
        <f t="shared" si="192"/>
        <v/>
      </c>
      <c r="AQ603" s="42" t="str">
        <f t="shared" si="193"/>
        <v/>
      </c>
    </row>
    <row r="604" spans="1:43" x14ac:dyDescent="0.25">
      <c r="A604" s="56"/>
      <c r="B604" s="157"/>
      <c r="C604" s="87"/>
      <c r="D604" s="86"/>
      <c r="E604" s="158"/>
      <c r="F604" s="159"/>
      <c r="G604" s="160"/>
      <c r="H604" s="161"/>
      <c r="I604" s="56"/>
      <c r="J604" s="13" t="str">
        <f t="shared" si="179"/>
        <v/>
      </c>
      <c r="K604" s="56"/>
      <c r="S604" s="13" t="str">
        <f t="shared" si="180"/>
        <v/>
      </c>
      <c r="U604" s="13" t="str">
        <f t="shared" si="181"/>
        <v/>
      </c>
      <c r="V604" s="13" t="str">
        <f t="shared" si="176"/>
        <v/>
      </c>
      <c r="W604" s="13" t="str">
        <f t="shared" si="177"/>
        <v/>
      </c>
      <c r="X604" s="13" t="str">
        <f t="shared" si="178"/>
        <v/>
      </c>
      <c r="Y604" s="13" t="str">
        <f t="shared" si="182"/>
        <v/>
      </c>
      <c r="Z604" s="13" t="str">
        <f t="shared" si="183"/>
        <v/>
      </c>
      <c r="AA604" s="13" t="str">
        <f t="shared" si="184"/>
        <v/>
      </c>
      <c r="AC604" s="13" t="str">
        <f t="shared" si="185"/>
        <v/>
      </c>
      <c r="AD604" s="13" t="str">
        <f t="shared" si="186"/>
        <v/>
      </c>
      <c r="AE604" s="13" t="str">
        <f t="shared" si="187"/>
        <v/>
      </c>
      <c r="AF604" s="42" t="str">
        <f t="shared" si="194"/>
        <v/>
      </c>
      <c r="AH604" s="46" t="str">
        <f t="shared" si="188"/>
        <v/>
      </c>
      <c r="AI604" s="53" t="str">
        <f t="shared" si="189"/>
        <v/>
      </c>
      <c r="AJ604" s="49" t="str">
        <f t="shared" si="190"/>
        <v/>
      </c>
      <c r="AK604" s="49" t="str">
        <f t="shared" si="191"/>
        <v/>
      </c>
      <c r="AM604" s="13" t="str">
        <f>IF($AI604="", "", COUNTIF($AI$10:$AI$1210, "&gt;"&amp;$AI604)+1+COUNTIF($AI$10:$AI604, $AI604)-1)</f>
        <v/>
      </c>
      <c r="AO604" s="13" t="str">
        <f t="shared" si="192"/>
        <v/>
      </c>
      <c r="AQ604" s="42" t="str">
        <f t="shared" si="193"/>
        <v/>
      </c>
    </row>
    <row r="605" spans="1:43" x14ac:dyDescent="0.25">
      <c r="A605" s="56"/>
      <c r="B605" s="157"/>
      <c r="C605" s="87"/>
      <c r="D605" s="86"/>
      <c r="E605" s="158"/>
      <c r="F605" s="159"/>
      <c r="G605" s="160"/>
      <c r="H605" s="161"/>
      <c r="I605" s="56"/>
      <c r="J605" s="13" t="str">
        <f t="shared" si="179"/>
        <v/>
      </c>
      <c r="K605" s="56"/>
      <c r="S605" s="13" t="str">
        <f t="shared" si="180"/>
        <v/>
      </c>
      <c r="U605" s="13" t="str">
        <f t="shared" si="181"/>
        <v/>
      </c>
      <c r="V605" s="13" t="str">
        <f t="shared" si="176"/>
        <v/>
      </c>
      <c r="W605" s="13" t="str">
        <f t="shared" si="177"/>
        <v/>
      </c>
      <c r="X605" s="13" t="str">
        <f t="shared" si="178"/>
        <v/>
      </c>
      <c r="Y605" s="13" t="str">
        <f t="shared" si="182"/>
        <v/>
      </c>
      <c r="Z605" s="13" t="str">
        <f t="shared" si="183"/>
        <v/>
      </c>
      <c r="AA605" s="13" t="str">
        <f t="shared" si="184"/>
        <v/>
      </c>
      <c r="AC605" s="13" t="str">
        <f t="shared" si="185"/>
        <v/>
      </c>
      <c r="AD605" s="13" t="str">
        <f t="shared" si="186"/>
        <v/>
      </c>
      <c r="AE605" s="13" t="str">
        <f t="shared" si="187"/>
        <v/>
      </c>
      <c r="AF605" s="42" t="str">
        <f t="shared" si="194"/>
        <v/>
      </c>
      <c r="AH605" s="46" t="str">
        <f t="shared" si="188"/>
        <v/>
      </c>
      <c r="AI605" s="53" t="str">
        <f t="shared" si="189"/>
        <v/>
      </c>
      <c r="AJ605" s="49" t="str">
        <f t="shared" si="190"/>
        <v/>
      </c>
      <c r="AK605" s="49" t="str">
        <f t="shared" si="191"/>
        <v/>
      </c>
      <c r="AM605" s="13" t="str">
        <f>IF($AI605="", "", COUNTIF($AI$10:$AI$1210, "&gt;"&amp;$AI605)+1+COUNTIF($AI$10:$AI605, $AI605)-1)</f>
        <v/>
      </c>
      <c r="AO605" s="13" t="str">
        <f t="shared" si="192"/>
        <v/>
      </c>
      <c r="AQ605" s="42" t="str">
        <f t="shared" si="193"/>
        <v/>
      </c>
    </row>
    <row r="606" spans="1:43" x14ac:dyDescent="0.25">
      <c r="A606" s="56"/>
      <c r="B606" s="157"/>
      <c r="C606" s="87"/>
      <c r="D606" s="86"/>
      <c r="E606" s="158"/>
      <c r="F606" s="159"/>
      <c r="G606" s="160"/>
      <c r="H606" s="161"/>
      <c r="I606" s="56"/>
      <c r="J606" s="13" t="str">
        <f t="shared" si="179"/>
        <v/>
      </c>
      <c r="K606" s="56"/>
      <c r="S606" s="13" t="str">
        <f t="shared" si="180"/>
        <v/>
      </c>
      <c r="U606" s="13" t="str">
        <f t="shared" si="181"/>
        <v/>
      </c>
      <c r="V606" s="13" t="str">
        <f t="shared" si="176"/>
        <v/>
      </c>
      <c r="W606" s="13" t="str">
        <f t="shared" si="177"/>
        <v/>
      </c>
      <c r="X606" s="13" t="str">
        <f t="shared" si="178"/>
        <v/>
      </c>
      <c r="Y606" s="13" t="str">
        <f t="shared" si="182"/>
        <v/>
      </c>
      <c r="Z606" s="13" t="str">
        <f t="shared" si="183"/>
        <v/>
      </c>
      <c r="AA606" s="13" t="str">
        <f t="shared" si="184"/>
        <v/>
      </c>
      <c r="AC606" s="13" t="str">
        <f t="shared" si="185"/>
        <v/>
      </c>
      <c r="AD606" s="13" t="str">
        <f t="shared" si="186"/>
        <v/>
      </c>
      <c r="AE606" s="13" t="str">
        <f t="shared" si="187"/>
        <v/>
      </c>
      <c r="AF606" s="42" t="str">
        <f t="shared" si="194"/>
        <v/>
      </c>
      <c r="AH606" s="46" t="str">
        <f t="shared" si="188"/>
        <v/>
      </c>
      <c r="AI606" s="53" t="str">
        <f t="shared" si="189"/>
        <v/>
      </c>
      <c r="AJ606" s="49" t="str">
        <f t="shared" si="190"/>
        <v/>
      </c>
      <c r="AK606" s="49" t="str">
        <f t="shared" si="191"/>
        <v/>
      </c>
      <c r="AM606" s="13" t="str">
        <f>IF($AI606="", "", COUNTIF($AI$10:$AI$1210, "&gt;"&amp;$AI606)+1+COUNTIF($AI$10:$AI606, $AI606)-1)</f>
        <v/>
      </c>
      <c r="AO606" s="13" t="str">
        <f t="shared" si="192"/>
        <v/>
      </c>
      <c r="AQ606" s="42" t="str">
        <f t="shared" si="193"/>
        <v/>
      </c>
    </row>
    <row r="607" spans="1:43" x14ac:dyDescent="0.25">
      <c r="A607" s="56"/>
      <c r="B607" s="157"/>
      <c r="C607" s="87"/>
      <c r="D607" s="86"/>
      <c r="E607" s="158"/>
      <c r="F607" s="159"/>
      <c r="G607" s="160"/>
      <c r="H607" s="161"/>
      <c r="I607" s="56"/>
      <c r="J607" s="13" t="str">
        <f t="shared" si="179"/>
        <v/>
      </c>
      <c r="K607" s="56"/>
      <c r="S607" s="13" t="str">
        <f t="shared" si="180"/>
        <v/>
      </c>
      <c r="U607" s="13" t="str">
        <f t="shared" si="181"/>
        <v/>
      </c>
      <c r="V607" s="13" t="str">
        <f t="shared" si="176"/>
        <v/>
      </c>
      <c r="W607" s="13" t="str">
        <f t="shared" si="177"/>
        <v/>
      </c>
      <c r="X607" s="13" t="str">
        <f t="shared" si="178"/>
        <v/>
      </c>
      <c r="Y607" s="13" t="str">
        <f t="shared" si="182"/>
        <v/>
      </c>
      <c r="Z607" s="13" t="str">
        <f t="shared" si="183"/>
        <v/>
      </c>
      <c r="AA607" s="13" t="str">
        <f t="shared" si="184"/>
        <v/>
      </c>
      <c r="AC607" s="13" t="str">
        <f t="shared" si="185"/>
        <v/>
      </c>
      <c r="AD607" s="13" t="str">
        <f t="shared" si="186"/>
        <v/>
      </c>
      <c r="AE607" s="13" t="str">
        <f t="shared" si="187"/>
        <v/>
      </c>
      <c r="AF607" s="42" t="str">
        <f t="shared" si="194"/>
        <v/>
      </c>
      <c r="AH607" s="46" t="str">
        <f t="shared" si="188"/>
        <v/>
      </c>
      <c r="AI607" s="53" t="str">
        <f t="shared" si="189"/>
        <v/>
      </c>
      <c r="AJ607" s="49" t="str">
        <f t="shared" si="190"/>
        <v/>
      </c>
      <c r="AK607" s="49" t="str">
        <f t="shared" si="191"/>
        <v/>
      </c>
      <c r="AM607" s="13" t="str">
        <f>IF($AI607="", "", COUNTIF($AI$10:$AI$1210, "&gt;"&amp;$AI607)+1+COUNTIF($AI$10:$AI607, $AI607)-1)</f>
        <v/>
      </c>
      <c r="AO607" s="13" t="str">
        <f t="shared" si="192"/>
        <v/>
      </c>
      <c r="AQ607" s="42" t="str">
        <f t="shared" si="193"/>
        <v/>
      </c>
    </row>
    <row r="608" spans="1:43" x14ac:dyDescent="0.25">
      <c r="A608" s="56"/>
      <c r="B608" s="157"/>
      <c r="C608" s="87"/>
      <c r="D608" s="86"/>
      <c r="E608" s="158"/>
      <c r="F608" s="159"/>
      <c r="G608" s="160"/>
      <c r="H608" s="161"/>
      <c r="I608" s="56"/>
      <c r="J608" s="13" t="str">
        <f t="shared" si="179"/>
        <v/>
      </c>
      <c r="K608" s="56"/>
      <c r="S608" s="13" t="str">
        <f t="shared" si="180"/>
        <v/>
      </c>
      <c r="U608" s="13" t="str">
        <f t="shared" si="181"/>
        <v/>
      </c>
      <c r="V608" s="13" t="str">
        <f t="shared" si="176"/>
        <v/>
      </c>
      <c r="W608" s="13" t="str">
        <f t="shared" si="177"/>
        <v/>
      </c>
      <c r="X608" s="13" t="str">
        <f t="shared" si="178"/>
        <v/>
      </c>
      <c r="Y608" s="13" t="str">
        <f t="shared" si="182"/>
        <v/>
      </c>
      <c r="Z608" s="13" t="str">
        <f t="shared" si="183"/>
        <v/>
      </c>
      <c r="AA608" s="13" t="str">
        <f t="shared" si="184"/>
        <v/>
      </c>
      <c r="AC608" s="13" t="str">
        <f t="shared" si="185"/>
        <v/>
      </c>
      <c r="AD608" s="13" t="str">
        <f t="shared" si="186"/>
        <v/>
      </c>
      <c r="AE608" s="13" t="str">
        <f t="shared" si="187"/>
        <v/>
      </c>
      <c r="AF608" s="42" t="str">
        <f t="shared" si="194"/>
        <v/>
      </c>
      <c r="AH608" s="46" t="str">
        <f t="shared" si="188"/>
        <v/>
      </c>
      <c r="AI608" s="53" t="str">
        <f t="shared" si="189"/>
        <v/>
      </c>
      <c r="AJ608" s="49" t="str">
        <f t="shared" si="190"/>
        <v/>
      </c>
      <c r="AK608" s="49" t="str">
        <f t="shared" si="191"/>
        <v/>
      </c>
      <c r="AM608" s="13" t="str">
        <f>IF($AI608="", "", COUNTIF($AI$10:$AI$1210, "&gt;"&amp;$AI608)+1+COUNTIF($AI$10:$AI608, $AI608)-1)</f>
        <v/>
      </c>
      <c r="AO608" s="13" t="str">
        <f t="shared" si="192"/>
        <v/>
      </c>
      <c r="AQ608" s="42" t="str">
        <f t="shared" si="193"/>
        <v/>
      </c>
    </row>
    <row r="609" spans="1:43" x14ac:dyDescent="0.25">
      <c r="A609" s="56"/>
      <c r="B609" s="157"/>
      <c r="C609" s="87"/>
      <c r="D609" s="86"/>
      <c r="E609" s="158"/>
      <c r="F609" s="159"/>
      <c r="G609" s="160"/>
      <c r="H609" s="161"/>
      <c r="I609" s="56"/>
      <c r="J609" s="13" t="str">
        <f t="shared" si="179"/>
        <v/>
      </c>
      <c r="K609" s="56"/>
      <c r="S609" s="13" t="str">
        <f t="shared" si="180"/>
        <v/>
      </c>
      <c r="U609" s="13" t="str">
        <f t="shared" si="181"/>
        <v/>
      </c>
      <c r="V609" s="13" t="str">
        <f t="shared" si="176"/>
        <v/>
      </c>
      <c r="W609" s="13" t="str">
        <f t="shared" si="177"/>
        <v/>
      </c>
      <c r="X609" s="13" t="str">
        <f t="shared" si="178"/>
        <v/>
      </c>
      <c r="Y609" s="13" t="str">
        <f t="shared" si="182"/>
        <v/>
      </c>
      <c r="Z609" s="13" t="str">
        <f t="shared" si="183"/>
        <v/>
      </c>
      <c r="AA609" s="13" t="str">
        <f t="shared" si="184"/>
        <v/>
      </c>
      <c r="AC609" s="13" t="str">
        <f t="shared" si="185"/>
        <v/>
      </c>
      <c r="AD609" s="13" t="str">
        <f t="shared" si="186"/>
        <v/>
      </c>
      <c r="AE609" s="13" t="str">
        <f t="shared" si="187"/>
        <v/>
      </c>
      <c r="AF609" s="42" t="str">
        <f t="shared" si="194"/>
        <v/>
      </c>
      <c r="AH609" s="46" t="str">
        <f t="shared" si="188"/>
        <v/>
      </c>
      <c r="AI609" s="53" t="str">
        <f t="shared" si="189"/>
        <v/>
      </c>
      <c r="AJ609" s="49" t="str">
        <f t="shared" si="190"/>
        <v/>
      </c>
      <c r="AK609" s="49" t="str">
        <f t="shared" si="191"/>
        <v/>
      </c>
      <c r="AM609" s="13" t="str">
        <f>IF($AI609="", "", COUNTIF($AI$10:$AI$1210, "&gt;"&amp;$AI609)+1+COUNTIF($AI$10:$AI609, $AI609)-1)</f>
        <v/>
      </c>
      <c r="AO609" s="13" t="str">
        <f t="shared" si="192"/>
        <v/>
      </c>
      <c r="AQ609" s="42" t="str">
        <f t="shared" si="193"/>
        <v/>
      </c>
    </row>
    <row r="610" spans="1:43" x14ac:dyDescent="0.25">
      <c r="A610" s="56"/>
      <c r="B610" s="157"/>
      <c r="C610" s="87"/>
      <c r="D610" s="86"/>
      <c r="E610" s="158"/>
      <c r="F610" s="159"/>
      <c r="G610" s="160"/>
      <c r="H610" s="161"/>
      <c r="I610" s="56"/>
      <c r="J610" s="13" t="str">
        <f t="shared" si="179"/>
        <v/>
      </c>
      <c r="K610" s="56"/>
      <c r="S610" s="13" t="str">
        <f t="shared" si="180"/>
        <v/>
      </c>
      <c r="U610" s="13" t="str">
        <f t="shared" si="181"/>
        <v/>
      </c>
      <c r="V610" s="13" t="str">
        <f t="shared" si="176"/>
        <v/>
      </c>
      <c r="W610" s="13" t="str">
        <f t="shared" si="177"/>
        <v/>
      </c>
      <c r="X610" s="13" t="str">
        <f t="shared" si="178"/>
        <v/>
      </c>
      <c r="Y610" s="13" t="str">
        <f t="shared" si="182"/>
        <v/>
      </c>
      <c r="Z610" s="13" t="str">
        <f t="shared" si="183"/>
        <v/>
      </c>
      <c r="AA610" s="13" t="str">
        <f t="shared" si="184"/>
        <v/>
      </c>
      <c r="AC610" s="13" t="str">
        <f t="shared" si="185"/>
        <v/>
      </c>
      <c r="AD610" s="13" t="str">
        <f t="shared" si="186"/>
        <v/>
      </c>
      <c r="AE610" s="13" t="str">
        <f t="shared" si="187"/>
        <v/>
      </c>
      <c r="AF610" s="42" t="str">
        <f t="shared" si="194"/>
        <v/>
      </c>
      <c r="AH610" s="46" t="str">
        <f t="shared" si="188"/>
        <v/>
      </c>
      <c r="AI610" s="53" t="str">
        <f t="shared" si="189"/>
        <v/>
      </c>
      <c r="AJ610" s="49" t="str">
        <f t="shared" si="190"/>
        <v/>
      </c>
      <c r="AK610" s="49" t="str">
        <f t="shared" si="191"/>
        <v/>
      </c>
      <c r="AM610" s="13" t="str">
        <f>IF($AI610="", "", COUNTIF($AI$10:$AI$1210, "&gt;"&amp;$AI610)+1+COUNTIF($AI$10:$AI610, $AI610)-1)</f>
        <v/>
      </c>
      <c r="AO610" s="13" t="str">
        <f t="shared" si="192"/>
        <v/>
      </c>
      <c r="AQ610" s="42" t="str">
        <f t="shared" si="193"/>
        <v/>
      </c>
    </row>
    <row r="611" spans="1:43" x14ac:dyDescent="0.25">
      <c r="A611" s="56"/>
      <c r="B611" s="157"/>
      <c r="C611" s="87"/>
      <c r="D611" s="86"/>
      <c r="E611" s="158"/>
      <c r="F611" s="159"/>
      <c r="G611" s="160"/>
      <c r="H611" s="161"/>
      <c r="I611" s="56"/>
      <c r="J611" s="13" t="str">
        <f t="shared" si="179"/>
        <v/>
      </c>
      <c r="K611" s="56"/>
      <c r="S611" s="13" t="str">
        <f t="shared" si="180"/>
        <v/>
      </c>
      <c r="U611" s="13" t="str">
        <f t="shared" si="181"/>
        <v/>
      </c>
      <c r="V611" s="13" t="str">
        <f t="shared" si="176"/>
        <v/>
      </c>
      <c r="W611" s="13" t="str">
        <f t="shared" si="177"/>
        <v/>
      </c>
      <c r="X611" s="13" t="str">
        <f t="shared" si="178"/>
        <v/>
      </c>
      <c r="Y611" s="13" t="str">
        <f t="shared" si="182"/>
        <v/>
      </c>
      <c r="Z611" s="13" t="str">
        <f t="shared" si="183"/>
        <v/>
      </c>
      <c r="AA611" s="13" t="str">
        <f t="shared" si="184"/>
        <v/>
      </c>
      <c r="AC611" s="13" t="str">
        <f t="shared" si="185"/>
        <v/>
      </c>
      <c r="AD611" s="13" t="str">
        <f t="shared" si="186"/>
        <v/>
      </c>
      <c r="AE611" s="13" t="str">
        <f t="shared" si="187"/>
        <v/>
      </c>
      <c r="AF611" s="42" t="str">
        <f t="shared" si="194"/>
        <v/>
      </c>
      <c r="AH611" s="46" t="str">
        <f t="shared" si="188"/>
        <v/>
      </c>
      <c r="AI611" s="53" t="str">
        <f t="shared" si="189"/>
        <v/>
      </c>
      <c r="AJ611" s="49" t="str">
        <f t="shared" si="190"/>
        <v/>
      </c>
      <c r="AK611" s="49" t="str">
        <f t="shared" si="191"/>
        <v/>
      </c>
      <c r="AM611" s="13" t="str">
        <f>IF($AI611="", "", COUNTIF($AI$10:$AI$1210, "&gt;"&amp;$AI611)+1+COUNTIF($AI$10:$AI611, $AI611)-1)</f>
        <v/>
      </c>
      <c r="AO611" s="13" t="str">
        <f t="shared" si="192"/>
        <v/>
      </c>
      <c r="AQ611" s="42" t="str">
        <f t="shared" si="193"/>
        <v/>
      </c>
    </row>
    <row r="612" spans="1:43" x14ac:dyDescent="0.25">
      <c r="A612" s="56"/>
      <c r="B612" s="157"/>
      <c r="C612" s="87"/>
      <c r="D612" s="86"/>
      <c r="E612" s="158"/>
      <c r="F612" s="159"/>
      <c r="G612" s="160"/>
      <c r="H612" s="161"/>
      <c r="I612" s="56"/>
      <c r="J612" s="13" t="str">
        <f t="shared" si="179"/>
        <v/>
      </c>
      <c r="K612" s="56"/>
      <c r="S612" s="13" t="str">
        <f t="shared" si="180"/>
        <v/>
      </c>
      <c r="U612" s="13" t="str">
        <f t="shared" si="181"/>
        <v/>
      </c>
      <c r="V612" s="13" t="str">
        <f t="shared" si="176"/>
        <v/>
      </c>
      <c r="W612" s="13" t="str">
        <f t="shared" si="177"/>
        <v/>
      </c>
      <c r="X612" s="13" t="str">
        <f t="shared" si="178"/>
        <v/>
      </c>
      <c r="Y612" s="13" t="str">
        <f t="shared" si="182"/>
        <v/>
      </c>
      <c r="Z612" s="13" t="str">
        <f t="shared" si="183"/>
        <v/>
      </c>
      <c r="AA612" s="13" t="str">
        <f t="shared" si="184"/>
        <v/>
      </c>
      <c r="AC612" s="13" t="str">
        <f t="shared" si="185"/>
        <v/>
      </c>
      <c r="AD612" s="13" t="str">
        <f t="shared" si="186"/>
        <v/>
      </c>
      <c r="AE612" s="13" t="str">
        <f t="shared" si="187"/>
        <v/>
      </c>
      <c r="AF612" s="42" t="str">
        <f t="shared" si="194"/>
        <v/>
      </c>
      <c r="AH612" s="46" t="str">
        <f t="shared" si="188"/>
        <v/>
      </c>
      <c r="AI612" s="53" t="str">
        <f t="shared" si="189"/>
        <v/>
      </c>
      <c r="AJ612" s="49" t="str">
        <f t="shared" si="190"/>
        <v/>
      </c>
      <c r="AK612" s="49" t="str">
        <f t="shared" si="191"/>
        <v/>
      </c>
      <c r="AM612" s="13" t="str">
        <f>IF($AI612="", "", COUNTIF($AI$10:$AI$1210, "&gt;"&amp;$AI612)+1+COUNTIF($AI$10:$AI612, $AI612)-1)</f>
        <v/>
      </c>
      <c r="AO612" s="13" t="str">
        <f t="shared" si="192"/>
        <v/>
      </c>
      <c r="AQ612" s="42" t="str">
        <f t="shared" si="193"/>
        <v/>
      </c>
    </row>
    <row r="613" spans="1:43" x14ac:dyDescent="0.25">
      <c r="A613" s="56"/>
      <c r="B613" s="157"/>
      <c r="C613" s="87"/>
      <c r="D613" s="86"/>
      <c r="E613" s="158"/>
      <c r="F613" s="159"/>
      <c r="G613" s="160"/>
      <c r="H613" s="161"/>
      <c r="I613" s="56"/>
      <c r="J613" s="13" t="str">
        <f t="shared" si="179"/>
        <v/>
      </c>
      <c r="K613" s="56"/>
      <c r="S613" s="13" t="str">
        <f t="shared" si="180"/>
        <v/>
      </c>
      <c r="U613" s="13" t="str">
        <f t="shared" si="181"/>
        <v/>
      </c>
      <c r="V613" s="13" t="str">
        <f t="shared" si="176"/>
        <v/>
      </c>
      <c r="W613" s="13" t="str">
        <f t="shared" si="177"/>
        <v/>
      </c>
      <c r="X613" s="13" t="str">
        <f t="shared" si="178"/>
        <v/>
      </c>
      <c r="Y613" s="13" t="str">
        <f t="shared" si="182"/>
        <v/>
      </c>
      <c r="Z613" s="13" t="str">
        <f t="shared" si="183"/>
        <v/>
      </c>
      <c r="AA613" s="13" t="str">
        <f t="shared" si="184"/>
        <v/>
      </c>
      <c r="AC613" s="13" t="str">
        <f t="shared" si="185"/>
        <v/>
      </c>
      <c r="AD613" s="13" t="str">
        <f t="shared" si="186"/>
        <v/>
      </c>
      <c r="AE613" s="13" t="str">
        <f t="shared" si="187"/>
        <v/>
      </c>
      <c r="AF613" s="42" t="str">
        <f t="shared" si="194"/>
        <v/>
      </c>
      <c r="AH613" s="46" t="str">
        <f t="shared" si="188"/>
        <v/>
      </c>
      <c r="AI613" s="53" t="str">
        <f t="shared" si="189"/>
        <v/>
      </c>
      <c r="AJ613" s="49" t="str">
        <f t="shared" si="190"/>
        <v/>
      </c>
      <c r="AK613" s="49" t="str">
        <f t="shared" si="191"/>
        <v/>
      </c>
      <c r="AM613" s="13" t="str">
        <f>IF($AI613="", "", COUNTIF($AI$10:$AI$1210, "&gt;"&amp;$AI613)+1+COUNTIF($AI$10:$AI613, $AI613)-1)</f>
        <v/>
      </c>
      <c r="AO613" s="13" t="str">
        <f t="shared" si="192"/>
        <v/>
      </c>
      <c r="AQ613" s="42" t="str">
        <f t="shared" si="193"/>
        <v/>
      </c>
    </row>
    <row r="614" spans="1:43" x14ac:dyDescent="0.25">
      <c r="A614" s="56"/>
      <c r="B614" s="157"/>
      <c r="C614" s="87"/>
      <c r="D614" s="86"/>
      <c r="E614" s="158"/>
      <c r="F614" s="159"/>
      <c r="G614" s="160"/>
      <c r="H614" s="161"/>
      <c r="I614" s="56"/>
      <c r="J614" s="13" t="str">
        <f t="shared" si="179"/>
        <v/>
      </c>
      <c r="K614" s="56"/>
      <c r="S614" s="13" t="str">
        <f t="shared" si="180"/>
        <v/>
      </c>
      <c r="U614" s="13" t="str">
        <f t="shared" si="181"/>
        <v/>
      </c>
      <c r="V614" s="13" t="str">
        <f t="shared" si="176"/>
        <v/>
      </c>
      <c r="W614" s="13" t="str">
        <f t="shared" si="177"/>
        <v/>
      </c>
      <c r="X614" s="13" t="str">
        <f t="shared" si="178"/>
        <v/>
      </c>
      <c r="Y614" s="13" t="str">
        <f t="shared" si="182"/>
        <v/>
      </c>
      <c r="Z614" s="13" t="str">
        <f t="shared" si="183"/>
        <v/>
      </c>
      <c r="AA614" s="13" t="str">
        <f t="shared" si="184"/>
        <v/>
      </c>
      <c r="AC614" s="13" t="str">
        <f t="shared" si="185"/>
        <v/>
      </c>
      <c r="AD614" s="13" t="str">
        <f t="shared" si="186"/>
        <v/>
      </c>
      <c r="AE614" s="13" t="str">
        <f t="shared" si="187"/>
        <v/>
      </c>
      <c r="AF614" s="42" t="str">
        <f t="shared" si="194"/>
        <v/>
      </c>
      <c r="AH614" s="46" t="str">
        <f t="shared" si="188"/>
        <v/>
      </c>
      <c r="AI614" s="53" t="str">
        <f t="shared" si="189"/>
        <v/>
      </c>
      <c r="AJ614" s="49" t="str">
        <f t="shared" si="190"/>
        <v/>
      </c>
      <c r="AK614" s="49" t="str">
        <f t="shared" si="191"/>
        <v/>
      </c>
      <c r="AM614" s="13" t="str">
        <f>IF($AI614="", "", COUNTIF($AI$10:$AI$1210, "&gt;"&amp;$AI614)+1+COUNTIF($AI$10:$AI614, $AI614)-1)</f>
        <v/>
      </c>
      <c r="AO614" s="13" t="str">
        <f t="shared" si="192"/>
        <v/>
      </c>
      <c r="AQ614" s="42" t="str">
        <f t="shared" si="193"/>
        <v/>
      </c>
    </row>
    <row r="615" spans="1:43" x14ac:dyDescent="0.25">
      <c r="A615" s="56"/>
      <c r="B615" s="157"/>
      <c r="C615" s="87"/>
      <c r="D615" s="86"/>
      <c r="E615" s="158"/>
      <c r="F615" s="159"/>
      <c r="G615" s="160"/>
      <c r="H615" s="161"/>
      <c r="I615" s="56"/>
      <c r="J615" s="13" t="str">
        <f t="shared" si="179"/>
        <v/>
      </c>
      <c r="K615" s="56"/>
      <c r="S615" s="13" t="str">
        <f t="shared" si="180"/>
        <v/>
      </c>
      <c r="U615" s="13" t="str">
        <f t="shared" si="181"/>
        <v/>
      </c>
      <c r="V615" s="13" t="str">
        <f t="shared" si="176"/>
        <v/>
      </c>
      <c r="W615" s="13" t="str">
        <f t="shared" si="177"/>
        <v/>
      </c>
      <c r="X615" s="13" t="str">
        <f t="shared" si="178"/>
        <v/>
      </c>
      <c r="Y615" s="13" t="str">
        <f t="shared" si="182"/>
        <v/>
      </c>
      <c r="Z615" s="13" t="str">
        <f t="shared" si="183"/>
        <v/>
      </c>
      <c r="AA615" s="13" t="str">
        <f t="shared" si="184"/>
        <v/>
      </c>
      <c r="AC615" s="13" t="str">
        <f t="shared" si="185"/>
        <v/>
      </c>
      <c r="AD615" s="13" t="str">
        <f t="shared" si="186"/>
        <v/>
      </c>
      <c r="AE615" s="13" t="str">
        <f t="shared" si="187"/>
        <v/>
      </c>
      <c r="AF615" s="42" t="str">
        <f t="shared" si="194"/>
        <v/>
      </c>
      <c r="AH615" s="46" t="str">
        <f t="shared" si="188"/>
        <v/>
      </c>
      <c r="AI615" s="53" t="str">
        <f t="shared" si="189"/>
        <v/>
      </c>
      <c r="AJ615" s="49" t="str">
        <f t="shared" si="190"/>
        <v/>
      </c>
      <c r="AK615" s="49" t="str">
        <f t="shared" si="191"/>
        <v/>
      </c>
      <c r="AM615" s="13" t="str">
        <f>IF($AI615="", "", COUNTIF($AI$10:$AI$1210, "&gt;"&amp;$AI615)+1+COUNTIF($AI$10:$AI615, $AI615)-1)</f>
        <v/>
      </c>
      <c r="AO615" s="13" t="str">
        <f t="shared" si="192"/>
        <v/>
      </c>
      <c r="AQ615" s="42" t="str">
        <f t="shared" si="193"/>
        <v/>
      </c>
    </row>
    <row r="616" spans="1:43" x14ac:dyDescent="0.25">
      <c r="A616" s="56"/>
      <c r="B616" s="157"/>
      <c r="C616" s="87"/>
      <c r="D616" s="86"/>
      <c r="E616" s="158"/>
      <c r="F616" s="159"/>
      <c r="G616" s="160"/>
      <c r="H616" s="161"/>
      <c r="I616" s="56"/>
      <c r="J616" s="13" t="str">
        <f t="shared" si="179"/>
        <v/>
      </c>
      <c r="K616" s="56"/>
      <c r="S616" s="13" t="str">
        <f t="shared" si="180"/>
        <v/>
      </c>
      <c r="U616" s="13" t="str">
        <f t="shared" si="181"/>
        <v/>
      </c>
      <c r="V616" s="13" t="str">
        <f t="shared" si="176"/>
        <v/>
      </c>
      <c r="W616" s="13" t="str">
        <f t="shared" si="177"/>
        <v/>
      </c>
      <c r="X616" s="13" t="str">
        <f t="shared" si="178"/>
        <v/>
      </c>
      <c r="Y616" s="13" t="str">
        <f t="shared" si="182"/>
        <v/>
      </c>
      <c r="Z616" s="13" t="str">
        <f t="shared" si="183"/>
        <v/>
      </c>
      <c r="AA616" s="13" t="str">
        <f t="shared" si="184"/>
        <v/>
      </c>
      <c r="AC616" s="13" t="str">
        <f t="shared" si="185"/>
        <v/>
      </c>
      <c r="AD616" s="13" t="str">
        <f t="shared" si="186"/>
        <v/>
      </c>
      <c r="AE616" s="13" t="str">
        <f t="shared" si="187"/>
        <v/>
      </c>
      <c r="AF616" s="42" t="str">
        <f t="shared" si="194"/>
        <v/>
      </c>
      <c r="AH616" s="46" t="str">
        <f t="shared" si="188"/>
        <v/>
      </c>
      <c r="AI616" s="53" t="str">
        <f t="shared" si="189"/>
        <v/>
      </c>
      <c r="AJ616" s="49" t="str">
        <f t="shared" si="190"/>
        <v/>
      </c>
      <c r="AK616" s="49" t="str">
        <f t="shared" si="191"/>
        <v/>
      </c>
      <c r="AM616" s="13" t="str">
        <f>IF($AI616="", "", COUNTIF($AI$10:$AI$1210, "&gt;"&amp;$AI616)+1+COUNTIF($AI$10:$AI616, $AI616)-1)</f>
        <v/>
      </c>
      <c r="AO616" s="13" t="str">
        <f t="shared" si="192"/>
        <v/>
      </c>
      <c r="AQ616" s="42" t="str">
        <f t="shared" si="193"/>
        <v/>
      </c>
    </row>
    <row r="617" spans="1:43" x14ac:dyDescent="0.25">
      <c r="A617" s="56"/>
      <c r="B617" s="157"/>
      <c r="C617" s="87"/>
      <c r="D617" s="86"/>
      <c r="E617" s="158"/>
      <c r="F617" s="159"/>
      <c r="G617" s="160"/>
      <c r="H617" s="161"/>
      <c r="I617" s="56"/>
      <c r="J617" s="13" t="str">
        <f t="shared" si="179"/>
        <v/>
      </c>
      <c r="K617" s="56"/>
      <c r="S617" s="13" t="str">
        <f t="shared" si="180"/>
        <v/>
      </c>
      <c r="U617" s="13" t="str">
        <f t="shared" si="181"/>
        <v/>
      </c>
      <c r="V617" s="13" t="str">
        <f t="shared" si="176"/>
        <v/>
      </c>
      <c r="W617" s="13" t="str">
        <f t="shared" si="177"/>
        <v/>
      </c>
      <c r="X617" s="13" t="str">
        <f t="shared" si="178"/>
        <v/>
      </c>
      <c r="Y617" s="13" t="str">
        <f t="shared" si="182"/>
        <v/>
      </c>
      <c r="Z617" s="13" t="str">
        <f t="shared" si="183"/>
        <v/>
      </c>
      <c r="AA617" s="13" t="str">
        <f t="shared" si="184"/>
        <v/>
      </c>
      <c r="AC617" s="13" t="str">
        <f t="shared" si="185"/>
        <v/>
      </c>
      <c r="AD617" s="13" t="str">
        <f t="shared" si="186"/>
        <v/>
      </c>
      <c r="AE617" s="13" t="str">
        <f t="shared" si="187"/>
        <v/>
      </c>
      <c r="AF617" s="42" t="str">
        <f t="shared" si="194"/>
        <v/>
      </c>
      <c r="AH617" s="46" t="str">
        <f t="shared" si="188"/>
        <v/>
      </c>
      <c r="AI617" s="53" t="str">
        <f t="shared" si="189"/>
        <v/>
      </c>
      <c r="AJ617" s="49" t="str">
        <f t="shared" si="190"/>
        <v/>
      </c>
      <c r="AK617" s="49" t="str">
        <f t="shared" si="191"/>
        <v/>
      </c>
      <c r="AM617" s="13" t="str">
        <f>IF($AI617="", "", COUNTIF($AI$10:$AI$1210, "&gt;"&amp;$AI617)+1+COUNTIF($AI$10:$AI617, $AI617)-1)</f>
        <v/>
      </c>
      <c r="AO617" s="13" t="str">
        <f t="shared" si="192"/>
        <v/>
      </c>
      <c r="AQ617" s="42" t="str">
        <f t="shared" si="193"/>
        <v/>
      </c>
    </row>
    <row r="618" spans="1:43" x14ac:dyDescent="0.25">
      <c r="A618" s="56"/>
      <c r="B618" s="157"/>
      <c r="C618" s="87"/>
      <c r="D618" s="86"/>
      <c r="E618" s="158"/>
      <c r="F618" s="159"/>
      <c r="G618" s="160"/>
      <c r="H618" s="161"/>
      <c r="I618" s="56"/>
      <c r="J618" s="13" t="str">
        <f t="shared" si="179"/>
        <v/>
      </c>
      <c r="K618" s="56"/>
      <c r="S618" s="13" t="str">
        <f t="shared" si="180"/>
        <v/>
      </c>
      <c r="U618" s="13" t="str">
        <f t="shared" si="181"/>
        <v/>
      </c>
      <c r="V618" s="13" t="str">
        <f t="shared" si="176"/>
        <v/>
      </c>
      <c r="W618" s="13" t="str">
        <f t="shared" si="177"/>
        <v/>
      </c>
      <c r="X618" s="13" t="str">
        <f t="shared" si="178"/>
        <v/>
      </c>
      <c r="Y618" s="13" t="str">
        <f t="shared" si="182"/>
        <v/>
      </c>
      <c r="Z618" s="13" t="str">
        <f t="shared" si="183"/>
        <v/>
      </c>
      <c r="AA618" s="13" t="str">
        <f t="shared" si="184"/>
        <v/>
      </c>
      <c r="AC618" s="13" t="str">
        <f t="shared" si="185"/>
        <v/>
      </c>
      <c r="AD618" s="13" t="str">
        <f t="shared" si="186"/>
        <v/>
      </c>
      <c r="AE618" s="13" t="str">
        <f t="shared" si="187"/>
        <v/>
      </c>
      <c r="AF618" s="42" t="str">
        <f t="shared" si="194"/>
        <v/>
      </c>
      <c r="AH618" s="46" t="str">
        <f t="shared" si="188"/>
        <v/>
      </c>
      <c r="AI618" s="53" t="str">
        <f t="shared" si="189"/>
        <v/>
      </c>
      <c r="AJ618" s="49" t="str">
        <f t="shared" si="190"/>
        <v/>
      </c>
      <c r="AK618" s="49" t="str">
        <f t="shared" si="191"/>
        <v/>
      </c>
      <c r="AM618" s="13" t="str">
        <f>IF($AI618="", "", COUNTIF($AI$10:$AI$1210, "&gt;"&amp;$AI618)+1+COUNTIF($AI$10:$AI618, $AI618)-1)</f>
        <v/>
      </c>
      <c r="AO618" s="13" t="str">
        <f t="shared" si="192"/>
        <v/>
      </c>
      <c r="AQ618" s="42" t="str">
        <f t="shared" si="193"/>
        <v/>
      </c>
    </row>
    <row r="619" spans="1:43" x14ac:dyDescent="0.25">
      <c r="A619" s="56"/>
      <c r="B619" s="157"/>
      <c r="C619" s="87"/>
      <c r="D619" s="86"/>
      <c r="E619" s="158"/>
      <c r="F619" s="159"/>
      <c r="G619" s="160"/>
      <c r="H619" s="161"/>
      <c r="I619" s="56"/>
      <c r="J619" s="13" t="str">
        <f t="shared" si="179"/>
        <v/>
      </c>
      <c r="K619" s="56"/>
      <c r="S619" s="13" t="str">
        <f t="shared" si="180"/>
        <v/>
      </c>
      <c r="U619" s="13" t="str">
        <f t="shared" si="181"/>
        <v/>
      </c>
      <c r="V619" s="13" t="str">
        <f t="shared" si="176"/>
        <v/>
      </c>
      <c r="W619" s="13" t="str">
        <f t="shared" si="177"/>
        <v/>
      </c>
      <c r="X619" s="13" t="str">
        <f t="shared" si="178"/>
        <v/>
      </c>
      <c r="Y619" s="13" t="str">
        <f t="shared" si="182"/>
        <v/>
      </c>
      <c r="Z619" s="13" t="str">
        <f t="shared" si="183"/>
        <v/>
      </c>
      <c r="AA619" s="13" t="str">
        <f t="shared" si="184"/>
        <v/>
      </c>
      <c r="AC619" s="13" t="str">
        <f t="shared" si="185"/>
        <v/>
      </c>
      <c r="AD619" s="13" t="str">
        <f t="shared" si="186"/>
        <v/>
      </c>
      <c r="AE619" s="13" t="str">
        <f t="shared" si="187"/>
        <v/>
      </c>
      <c r="AF619" s="42" t="str">
        <f t="shared" si="194"/>
        <v/>
      </c>
      <c r="AH619" s="46" t="str">
        <f t="shared" si="188"/>
        <v/>
      </c>
      <c r="AI619" s="53" t="str">
        <f t="shared" si="189"/>
        <v/>
      </c>
      <c r="AJ619" s="49" t="str">
        <f t="shared" si="190"/>
        <v/>
      </c>
      <c r="AK619" s="49" t="str">
        <f t="shared" si="191"/>
        <v/>
      </c>
      <c r="AM619" s="13" t="str">
        <f>IF($AI619="", "", COUNTIF($AI$10:$AI$1210, "&gt;"&amp;$AI619)+1+COUNTIF($AI$10:$AI619, $AI619)-1)</f>
        <v/>
      </c>
      <c r="AO619" s="13" t="str">
        <f t="shared" si="192"/>
        <v/>
      </c>
      <c r="AQ619" s="42" t="str">
        <f t="shared" si="193"/>
        <v/>
      </c>
    </row>
    <row r="620" spans="1:43" x14ac:dyDescent="0.25">
      <c r="A620" s="56"/>
      <c r="B620" s="157"/>
      <c r="C620" s="87"/>
      <c r="D620" s="86"/>
      <c r="E620" s="158"/>
      <c r="F620" s="159"/>
      <c r="G620" s="160"/>
      <c r="H620" s="161"/>
      <c r="I620" s="56"/>
      <c r="J620" s="13" t="str">
        <f t="shared" si="179"/>
        <v/>
      </c>
      <c r="K620" s="56"/>
      <c r="S620" s="13" t="str">
        <f t="shared" si="180"/>
        <v/>
      </c>
      <c r="U620" s="13" t="str">
        <f t="shared" si="181"/>
        <v/>
      </c>
      <c r="V620" s="13" t="str">
        <f t="shared" si="176"/>
        <v/>
      </c>
      <c r="W620" s="13" t="str">
        <f t="shared" si="177"/>
        <v/>
      </c>
      <c r="X620" s="13" t="str">
        <f t="shared" si="178"/>
        <v/>
      </c>
      <c r="Y620" s="13" t="str">
        <f t="shared" si="182"/>
        <v/>
      </c>
      <c r="Z620" s="13" t="str">
        <f t="shared" si="183"/>
        <v/>
      </c>
      <c r="AA620" s="13" t="str">
        <f t="shared" si="184"/>
        <v/>
      </c>
      <c r="AC620" s="13" t="str">
        <f t="shared" si="185"/>
        <v/>
      </c>
      <c r="AD620" s="13" t="str">
        <f t="shared" si="186"/>
        <v/>
      </c>
      <c r="AE620" s="13" t="str">
        <f t="shared" si="187"/>
        <v/>
      </c>
      <c r="AF620" s="42" t="str">
        <f t="shared" si="194"/>
        <v/>
      </c>
      <c r="AH620" s="46" t="str">
        <f t="shared" si="188"/>
        <v/>
      </c>
      <c r="AI620" s="53" t="str">
        <f t="shared" si="189"/>
        <v/>
      </c>
      <c r="AJ620" s="49" t="str">
        <f t="shared" si="190"/>
        <v/>
      </c>
      <c r="AK620" s="49" t="str">
        <f t="shared" si="191"/>
        <v/>
      </c>
      <c r="AM620" s="13" t="str">
        <f>IF($AI620="", "", COUNTIF($AI$10:$AI$1210, "&gt;"&amp;$AI620)+1+COUNTIF($AI$10:$AI620, $AI620)-1)</f>
        <v/>
      </c>
      <c r="AO620" s="13" t="str">
        <f t="shared" si="192"/>
        <v/>
      </c>
      <c r="AQ620" s="42" t="str">
        <f t="shared" si="193"/>
        <v/>
      </c>
    </row>
    <row r="621" spans="1:43" x14ac:dyDescent="0.25">
      <c r="A621" s="56"/>
      <c r="B621" s="157"/>
      <c r="C621" s="87"/>
      <c r="D621" s="86"/>
      <c r="E621" s="158"/>
      <c r="F621" s="159"/>
      <c r="G621" s="160"/>
      <c r="H621" s="161"/>
      <c r="I621" s="56"/>
      <c r="J621" s="13" t="str">
        <f t="shared" si="179"/>
        <v/>
      </c>
      <c r="K621" s="56"/>
      <c r="S621" s="13" t="str">
        <f t="shared" si="180"/>
        <v/>
      </c>
      <c r="U621" s="13" t="str">
        <f t="shared" si="181"/>
        <v/>
      </c>
      <c r="V621" s="13" t="str">
        <f t="shared" si="176"/>
        <v/>
      </c>
      <c r="W621" s="13" t="str">
        <f t="shared" si="177"/>
        <v/>
      </c>
      <c r="X621" s="13" t="str">
        <f t="shared" si="178"/>
        <v/>
      </c>
      <c r="Y621" s="13" t="str">
        <f t="shared" si="182"/>
        <v/>
      </c>
      <c r="Z621" s="13" t="str">
        <f t="shared" si="183"/>
        <v/>
      </c>
      <c r="AA621" s="13" t="str">
        <f t="shared" si="184"/>
        <v/>
      </c>
      <c r="AC621" s="13" t="str">
        <f t="shared" si="185"/>
        <v/>
      </c>
      <c r="AD621" s="13" t="str">
        <f t="shared" si="186"/>
        <v/>
      </c>
      <c r="AE621" s="13" t="str">
        <f t="shared" si="187"/>
        <v/>
      </c>
      <c r="AF621" s="42" t="str">
        <f t="shared" si="194"/>
        <v/>
      </c>
      <c r="AH621" s="46" t="str">
        <f t="shared" si="188"/>
        <v/>
      </c>
      <c r="AI621" s="53" t="str">
        <f t="shared" si="189"/>
        <v/>
      </c>
      <c r="AJ621" s="49" t="str">
        <f t="shared" si="190"/>
        <v/>
      </c>
      <c r="AK621" s="49" t="str">
        <f t="shared" si="191"/>
        <v/>
      </c>
      <c r="AM621" s="13" t="str">
        <f>IF($AI621="", "", COUNTIF($AI$10:$AI$1210, "&gt;"&amp;$AI621)+1+COUNTIF($AI$10:$AI621, $AI621)-1)</f>
        <v/>
      </c>
      <c r="AO621" s="13" t="str">
        <f t="shared" si="192"/>
        <v/>
      </c>
      <c r="AQ621" s="42" t="str">
        <f t="shared" si="193"/>
        <v/>
      </c>
    </row>
    <row r="622" spans="1:43" x14ac:dyDescent="0.25">
      <c r="A622" s="56"/>
      <c r="B622" s="157"/>
      <c r="C622" s="87"/>
      <c r="D622" s="86"/>
      <c r="E622" s="158"/>
      <c r="F622" s="159"/>
      <c r="G622" s="160"/>
      <c r="H622" s="161"/>
      <c r="I622" s="56"/>
      <c r="J622" s="13" t="str">
        <f t="shared" si="179"/>
        <v/>
      </c>
      <c r="K622" s="56"/>
      <c r="S622" s="13" t="str">
        <f t="shared" si="180"/>
        <v/>
      </c>
      <c r="U622" s="13" t="str">
        <f t="shared" si="181"/>
        <v/>
      </c>
      <c r="V622" s="13" t="str">
        <f t="shared" si="176"/>
        <v/>
      </c>
      <c r="W622" s="13" t="str">
        <f t="shared" si="177"/>
        <v/>
      </c>
      <c r="X622" s="13" t="str">
        <f t="shared" si="178"/>
        <v/>
      </c>
      <c r="Y622" s="13" t="str">
        <f t="shared" si="182"/>
        <v/>
      </c>
      <c r="Z622" s="13" t="str">
        <f t="shared" si="183"/>
        <v/>
      </c>
      <c r="AA622" s="13" t="str">
        <f t="shared" si="184"/>
        <v/>
      </c>
      <c r="AC622" s="13" t="str">
        <f t="shared" si="185"/>
        <v/>
      </c>
      <c r="AD622" s="13" t="str">
        <f t="shared" si="186"/>
        <v/>
      </c>
      <c r="AE622" s="13" t="str">
        <f t="shared" si="187"/>
        <v/>
      </c>
      <c r="AF622" s="42" t="str">
        <f t="shared" si="194"/>
        <v/>
      </c>
      <c r="AH622" s="46" t="str">
        <f t="shared" si="188"/>
        <v/>
      </c>
      <c r="AI622" s="53" t="str">
        <f t="shared" si="189"/>
        <v/>
      </c>
      <c r="AJ622" s="49" t="str">
        <f t="shared" si="190"/>
        <v/>
      </c>
      <c r="AK622" s="49" t="str">
        <f t="shared" si="191"/>
        <v/>
      </c>
      <c r="AM622" s="13" t="str">
        <f>IF($AI622="", "", COUNTIF($AI$10:$AI$1210, "&gt;"&amp;$AI622)+1+COUNTIF($AI$10:$AI622, $AI622)-1)</f>
        <v/>
      </c>
      <c r="AO622" s="13" t="str">
        <f t="shared" si="192"/>
        <v/>
      </c>
      <c r="AQ622" s="42" t="str">
        <f t="shared" si="193"/>
        <v/>
      </c>
    </row>
    <row r="623" spans="1:43" x14ac:dyDescent="0.25">
      <c r="A623" s="56"/>
      <c r="B623" s="157"/>
      <c r="C623" s="87"/>
      <c r="D623" s="86"/>
      <c r="E623" s="158"/>
      <c r="F623" s="159"/>
      <c r="G623" s="160"/>
      <c r="H623" s="161"/>
      <c r="I623" s="56"/>
      <c r="J623" s="13" t="str">
        <f t="shared" si="179"/>
        <v/>
      </c>
      <c r="K623" s="56"/>
      <c r="S623" s="13" t="str">
        <f t="shared" si="180"/>
        <v/>
      </c>
      <c r="U623" s="13" t="str">
        <f t="shared" si="181"/>
        <v/>
      </c>
      <c r="V623" s="13" t="str">
        <f t="shared" si="176"/>
        <v/>
      </c>
      <c r="W623" s="13" t="str">
        <f t="shared" si="177"/>
        <v/>
      </c>
      <c r="X623" s="13" t="str">
        <f t="shared" si="178"/>
        <v/>
      </c>
      <c r="Y623" s="13" t="str">
        <f t="shared" si="182"/>
        <v/>
      </c>
      <c r="Z623" s="13" t="str">
        <f t="shared" si="183"/>
        <v/>
      </c>
      <c r="AA623" s="13" t="str">
        <f t="shared" si="184"/>
        <v/>
      </c>
      <c r="AC623" s="13" t="str">
        <f t="shared" si="185"/>
        <v/>
      </c>
      <c r="AD623" s="13" t="str">
        <f t="shared" si="186"/>
        <v/>
      </c>
      <c r="AE623" s="13" t="str">
        <f t="shared" si="187"/>
        <v/>
      </c>
      <c r="AF623" s="42" t="str">
        <f t="shared" si="194"/>
        <v/>
      </c>
      <c r="AH623" s="46" t="str">
        <f t="shared" si="188"/>
        <v/>
      </c>
      <c r="AI623" s="53" t="str">
        <f t="shared" si="189"/>
        <v/>
      </c>
      <c r="AJ623" s="49" t="str">
        <f t="shared" si="190"/>
        <v/>
      </c>
      <c r="AK623" s="49" t="str">
        <f t="shared" si="191"/>
        <v/>
      </c>
      <c r="AM623" s="13" t="str">
        <f>IF($AI623="", "", COUNTIF($AI$10:$AI$1210, "&gt;"&amp;$AI623)+1+COUNTIF($AI$10:$AI623, $AI623)-1)</f>
        <v/>
      </c>
      <c r="AO623" s="13" t="str">
        <f t="shared" si="192"/>
        <v/>
      </c>
      <c r="AQ623" s="42" t="str">
        <f t="shared" si="193"/>
        <v/>
      </c>
    </row>
    <row r="624" spans="1:43" x14ac:dyDescent="0.25">
      <c r="A624" s="56"/>
      <c r="B624" s="157"/>
      <c r="C624" s="87"/>
      <c r="D624" s="86"/>
      <c r="E624" s="158"/>
      <c r="F624" s="159"/>
      <c r="G624" s="160"/>
      <c r="H624" s="161"/>
      <c r="I624" s="56"/>
      <c r="J624" s="13" t="str">
        <f t="shared" si="179"/>
        <v/>
      </c>
      <c r="K624" s="56"/>
      <c r="S624" s="13" t="str">
        <f t="shared" si="180"/>
        <v/>
      </c>
      <c r="U624" s="13" t="str">
        <f t="shared" si="181"/>
        <v/>
      </c>
      <c r="V624" s="13" t="str">
        <f t="shared" si="176"/>
        <v/>
      </c>
      <c r="W624" s="13" t="str">
        <f t="shared" si="177"/>
        <v/>
      </c>
      <c r="X624" s="13" t="str">
        <f t="shared" si="178"/>
        <v/>
      </c>
      <c r="Y624" s="13" t="str">
        <f t="shared" si="182"/>
        <v/>
      </c>
      <c r="Z624" s="13" t="str">
        <f t="shared" si="183"/>
        <v/>
      </c>
      <c r="AA624" s="13" t="str">
        <f t="shared" si="184"/>
        <v/>
      </c>
      <c r="AC624" s="13" t="str">
        <f t="shared" si="185"/>
        <v/>
      </c>
      <c r="AD624" s="13" t="str">
        <f t="shared" si="186"/>
        <v/>
      </c>
      <c r="AE624" s="13" t="str">
        <f t="shared" si="187"/>
        <v/>
      </c>
      <c r="AF624" s="42" t="str">
        <f t="shared" si="194"/>
        <v/>
      </c>
      <c r="AH624" s="46" t="str">
        <f t="shared" si="188"/>
        <v/>
      </c>
      <c r="AI624" s="53" t="str">
        <f t="shared" si="189"/>
        <v/>
      </c>
      <c r="AJ624" s="49" t="str">
        <f t="shared" si="190"/>
        <v/>
      </c>
      <c r="AK624" s="49" t="str">
        <f t="shared" si="191"/>
        <v/>
      </c>
      <c r="AM624" s="13" t="str">
        <f>IF($AI624="", "", COUNTIF($AI$10:$AI$1210, "&gt;"&amp;$AI624)+1+COUNTIF($AI$10:$AI624, $AI624)-1)</f>
        <v/>
      </c>
      <c r="AO624" s="13" t="str">
        <f t="shared" si="192"/>
        <v/>
      </c>
      <c r="AQ624" s="42" t="str">
        <f t="shared" si="193"/>
        <v/>
      </c>
    </row>
    <row r="625" spans="1:43" x14ac:dyDescent="0.25">
      <c r="A625" s="56"/>
      <c r="B625" s="157"/>
      <c r="C625" s="87"/>
      <c r="D625" s="86"/>
      <c r="E625" s="158"/>
      <c r="F625" s="159"/>
      <c r="G625" s="160"/>
      <c r="H625" s="161"/>
      <c r="I625" s="56"/>
      <c r="J625" s="13" t="str">
        <f t="shared" si="179"/>
        <v/>
      </c>
      <c r="K625" s="56"/>
      <c r="S625" s="13" t="str">
        <f t="shared" si="180"/>
        <v/>
      </c>
      <c r="U625" s="13" t="str">
        <f t="shared" si="181"/>
        <v/>
      </c>
      <c r="V625" s="13" t="str">
        <f t="shared" si="176"/>
        <v/>
      </c>
      <c r="W625" s="13" t="str">
        <f t="shared" si="177"/>
        <v/>
      </c>
      <c r="X625" s="13" t="str">
        <f t="shared" si="178"/>
        <v/>
      </c>
      <c r="Y625" s="13" t="str">
        <f t="shared" si="182"/>
        <v/>
      </c>
      <c r="Z625" s="13" t="str">
        <f t="shared" si="183"/>
        <v/>
      </c>
      <c r="AA625" s="13" t="str">
        <f t="shared" si="184"/>
        <v/>
      </c>
      <c r="AC625" s="13" t="str">
        <f t="shared" si="185"/>
        <v/>
      </c>
      <c r="AD625" s="13" t="str">
        <f t="shared" si="186"/>
        <v/>
      </c>
      <c r="AE625" s="13" t="str">
        <f t="shared" si="187"/>
        <v/>
      </c>
      <c r="AF625" s="42" t="str">
        <f t="shared" si="194"/>
        <v/>
      </c>
      <c r="AH625" s="46" t="str">
        <f t="shared" si="188"/>
        <v/>
      </c>
      <c r="AI625" s="53" t="str">
        <f t="shared" si="189"/>
        <v/>
      </c>
      <c r="AJ625" s="49" t="str">
        <f t="shared" si="190"/>
        <v/>
      </c>
      <c r="AK625" s="49" t="str">
        <f t="shared" si="191"/>
        <v/>
      </c>
      <c r="AM625" s="13" t="str">
        <f>IF($AI625="", "", COUNTIF($AI$10:$AI$1210, "&gt;"&amp;$AI625)+1+COUNTIF($AI$10:$AI625, $AI625)-1)</f>
        <v/>
      </c>
      <c r="AO625" s="13" t="str">
        <f t="shared" si="192"/>
        <v/>
      </c>
      <c r="AQ625" s="42" t="str">
        <f t="shared" si="193"/>
        <v/>
      </c>
    </row>
    <row r="626" spans="1:43" x14ac:dyDescent="0.25">
      <c r="A626" s="56"/>
      <c r="B626" s="157"/>
      <c r="C626" s="87"/>
      <c r="D626" s="86"/>
      <c r="E626" s="158"/>
      <c r="F626" s="159"/>
      <c r="G626" s="160"/>
      <c r="H626" s="161"/>
      <c r="I626" s="56"/>
      <c r="J626" s="13" t="str">
        <f t="shared" si="179"/>
        <v/>
      </c>
      <c r="K626" s="56"/>
      <c r="S626" s="13" t="str">
        <f t="shared" si="180"/>
        <v/>
      </c>
      <c r="U626" s="13" t="str">
        <f t="shared" si="181"/>
        <v/>
      </c>
      <c r="V626" s="13" t="str">
        <f t="shared" si="176"/>
        <v/>
      </c>
      <c r="W626" s="13" t="str">
        <f t="shared" si="177"/>
        <v/>
      </c>
      <c r="X626" s="13" t="str">
        <f t="shared" si="178"/>
        <v/>
      </c>
      <c r="Y626" s="13" t="str">
        <f t="shared" si="182"/>
        <v/>
      </c>
      <c r="Z626" s="13" t="str">
        <f t="shared" si="183"/>
        <v/>
      </c>
      <c r="AA626" s="13" t="str">
        <f t="shared" si="184"/>
        <v/>
      </c>
      <c r="AC626" s="13" t="str">
        <f t="shared" si="185"/>
        <v/>
      </c>
      <c r="AD626" s="13" t="str">
        <f t="shared" si="186"/>
        <v/>
      </c>
      <c r="AE626" s="13" t="str">
        <f t="shared" si="187"/>
        <v/>
      </c>
      <c r="AF626" s="42" t="str">
        <f t="shared" si="194"/>
        <v/>
      </c>
      <c r="AH626" s="46" t="str">
        <f t="shared" si="188"/>
        <v/>
      </c>
      <c r="AI626" s="53" t="str">
        <f t="shared" si="189"/>
        <v/>
      </c>
      <c r="AJ626" s="49" t="str">
        <f t="shared" si="190"/>
        <v/>
      </c>
      <c r="AK626" s="49" t="str">
        <f t="shared" si="191"/>
        <v/>
      </c>
      <c r="AM626" s="13" t="str">
        <f>IF($AI626="", "", COUNTIF($AI$10:$AI$1210, "&gt;"&amp;$AI626)+1+COUNTIF($AI$10:$AI626, $AI626)-1)</f>
        <v/>
      </c>
      <c r="AO626" s="13" t="str">
        <f t="shared" si="192"/>
        <v/>
      </c>
      <c r="AQ626" s="42" t="str">
        <f t="shared" si="193"/>
        <v/>
      </c>
    </row>
    <row r="627" spans="1:43" x14ac:dyDescent="0.25">
      <c r="A627" s="56"/>
      <c r="B627" s="157"/>
      <c r="C627" s="87"/>
      <c r="D627" s="86"/>
      <c r="E627" s="158"/>
      <c r="F627" s="159"/>
      <c r="G627" s="160"/>
      <c r="H627" s="161"/>
      <c r="I627" s="56"/>
      <c r="J627" s="13" t="str">
        <f t="shared" si="179"/>
        <v/>
      </c>
      <c r="K627" s="56"/>
      <c r="S627" s="13" t="str">
        <f t="shared" si="180"/>
        <v/>
      </c>
      <c r="U627" s="13" t="str">
        <f t="shared" si="181"/>
        <v/>
      </c>
      <c r="V627" s="13" t="str">
        <f t="shared" si="176"/>
        <v/>
      </c>
      <c r="W627" s="13" t="str">
        <f t="shared" si="177"/>
        <v/>
      </c>
      <c r="X627" s="13" t="str">
        <f t="shared" si="178"/>
        <v/>
      </c>
      <c r="Y627" s="13" t="str">
        <f t="shared" si="182"/>
        <v/>
      </c>
      <c r="Z627" s="13" t="str">
        <f t="shared" si="183"/>
        <v/>
      </c>
      <c r="AA627" s="13" t="str">
        <f t="shared" si="184"/>
        <v/>
      </c>
      <c r="AC627" s="13" t="str">
        <f t="shared" si="185"/>
        <v/>
      </c>
      <c r="AD627" s="13" t="str">
        <f t="shared" si="186"/>
        <v/>
      </c>
      <c r="AE627" s="13" t="str">
        <f t="shared" si="187"/>
        <v/>
      </c>
      <c r="AF627" s="42" t="str">
        <f t="shared" si="194"/>
        <v/>
      </c>
      <c r="AH627" s="46" t="str">
        <f t="shared" si="188"/>
        <v/>
      </c>
      <c r="AI627" s="53" t="str">
        <f t="shared" si="189"/>
        <v/>
      </c>
      <c r="AJ627" s="49" t="str">
        <f t="shared" si="190"/>
        <v/>
      </c>
      <c r="AK627" s="49" t="str">
        <f t="shared" si="191"/>
        <v/>
      </c>
      <c r="AM627" s="13" t="str">
        <f>IF($AI627="", "", COUNTIF($AI$10:$AI$1210, "&gt;"&amp;$AI627)+1+COUNTIF($AI$10:$AI627, $AI627)-1)</f>
        <v/>
      </c>
      <c r="AO627" s="13" t="str">
        <f t="shared" si="192"/>
        <v/>
      </c>
      <c r="AQ627" s="42" t="str">
        <f t="shared" si="193"/>
        <v/>
      </c>
    </row>
    <row r="628" spans="1:43" x14ac:dyDescent="0.25">
      <c r="A628" s="56"/>
      <c r="B628" s="157"/>
      <c r="C628" s="87"/>
      <c r="D628" s="86"/>
      <c r="E628" s="158"/>
      <c r="F628" s="159"/>
      <c r="G628" s="160"/>
      <c r="H628" s="161"/>
      <c r="I628" s="56"/>
      <c r="J628" s="13" t="str">
        <f t="shared" si="179"/>
        <v/>
      </c>
      <c r="K628" s="56"/>
      <c r="S628" s="13" t="str">
        <f t="shared" si="180"/>
        <v/>
      </c>
      <c r="U628" s="13" t="str">
        <f t="shared" si="181"/>
        <v/>
      </c>
      <c r="V628" s="13" t="str">
        <f t="shared" si="176"/>
        <v/>
      </c>
      <c r="W628" s="13" t="str">
        <f t="shared" si="177"/>
        <v/>
      </c>
      <c r="X628" s="13" t="str">
        <f t="shared" si="178"/>
        <v/>
      </c>
      <c r="Y628" s="13" t="str">
        <f t="shared" si="182"/>
        <v/>
      </c>
      <c r="Z628" s="13" t="str">
        <f t="shared" si="183"/>
        <v/>
      </c>
      <c r="AA628" s="13" t="str">
        <f t="shared" si="184"/>
        <v/>
      </c>
      <c r="AC628" s="13" t="str">
        <f t="shared" si="185"/>
        <v/>
      </c>
      <c r="AD628" s="13" t="str">
        <f t="shared" si="186"/>
        <v/>
      </c>
      <c r="AE628" s="13" t="str">
        <f t="shared" si="187"/>
        <v/>
      </c>
      <c r="AF628" s="42" t="str">
        <f t="shared" si="194"/>
        <v/>
      </c>
      <c r="AH628" s="46" t="str">
        <f t="shared" si="188"/>
        <v/>
      </c>
      <c r="AI628" s="53" t="str">
        <f t="shared" si="189"/>
        <v/>
      </c>
      <c r="AJ628" s="49" t="str">
        <f t="shared" si="190"/>
        <v/>
      </c>
      <c r="AK628" s="49" t="str">
        <f t="shared" si="191"/>
        <v/>
      </c>
      <c r="AM628" s="13" t="str">
        <f>IF($AI628="", "", COUNTIF($AI$10:$AI$1210, "&gt;"&amp;$AI628)+1+COUNTIF($AI$10:$AI628, $AI628)-1)</f>
        <v/>
      </c>
      <c r="AO628" s="13" t="str">
        <f t="shared" si="192"/>
        <v/>
      </c>
      <c r="AQ628" s="42" t="str">
        <f t="shared" si="193"/>
        <v/>
      </c>
    </row>
    <row r="629" spans="1:43" x14ac:dyDescent="0.25">
      <c r="A629" s="56"/>
      <c r="B629" s="157"/>
      <c r="C629" s="87"/>
      <c r="D629" s="86"/>
      <c r="E629" s="158"/>
      <c r="F629" s="159"/>
      <c r="G629" s="160"/>
      <c r="H629" s="161"/>
      <c r="I629" s="56"/>
      <c r="J629" s="13" t="str">
        <f t="shared" si="179"/>
        <v/>
      </c>
      <c r="K629" s="56"/>
      <c r="S629" s="13" t="str">
        <f t="shared" si="180"/>
        <v/>
      </c>
      <c r="U629" s="13" t="str">
        <f t="shared" si="181"/>
        <v/>
      </c>
      <c r="V629" s="13" t="str">
        <f t="shared" si="176"/>
        <v/>
      </c>
      <c r="W629" s="13" t="str">
        <f t="shared" si="177"/>
        <v/>
      </c>
      <c r="X629" s="13" t="str">
        <f t="shared" si="178"/>
        <v/>
      </c>
      <c r="Y629" s="13" t="str">
        <f t="shared" si="182"/>
        <v/>
      </c>
      <c r="Z629" s="13" t="str">
        <f t="shared" si="183"/>
        <v/>
      </c>
      <c r="AA629" s="13" t="str">
        <f t="shared" si="184"/>
        <v/>
      </c>
      <c r="AC629" s="13" t="str">
        <f t="shared" si="185"/>
        <v/>
      </c>
      <c r="AD629" s="13" t="str">
        <f t="shared" si="186"/>
        <v/>
      </c>
      <c r="AE629" s="13" t="str">
        <f t="shared" si="187"/>
        <v/>
      </c>
      <c r="AF629" s="42" t="str">
        <f t="shared" si="194"/>
        <v/>
      </c>
      <c r="AH629" s="46" t="str">
        <f t="shared" si="188"/>
        <v/>
      </c>
      <c r="AI629" s="53" t="str">
        <f t="shared" si="189"/>
        <v/>
      </c>
      <c r="AJ629" s="49" t="str">
        <f t="shared" si="190"/>
        <v/>
      </c>
      <c r="AK629" s="49" t="str">
        <f t="shared" si="191"/>
        <v/>
      </c>
      <c r="AM629" s="13" t="str">
        <f>IF($AI629="", "", COUNTIF($AI$10:$AI$1210, "&gt;"&amp;$AI629)+1+COUNTIF($AI$10:$AI629, $AI629)-1)</f>
        <v/>
      </c>
      <c r="AO629" s="13" t="str">
        <f t="shared" si="192"/>
        <v/>
      </c>
      <c r="AQ629" s="42" t="str">
        <f t="shared" si="193"/>
        <v/>
      </c>
    </row>
    <row r="630" spans="1:43" x14ac:dyDescent="0.25">
      <c r="A630" s="56"/>
      <c r="B630" s="157"/>
      <c r="C630" s="87"/>
      <c r="D630" s="86"/>
      <c r="E630" s="158"/>
      <c r="F630" s="159"/>
      <c r="G630" s="160"/>
      <c r="H630" s="161"/>
      <c r="I630" s="56"/>
      <c r="J630" s="13" t="str">
        <f t="shared" si="179"/>
        <v/>
      </c>
      <c r="K630" s="56"/>
      <c r="S630" s="13" t="str">
        <f t="shared" si="180"/>
        <v/>
      </c>
      <c r="U630" s="13" t="str">
        <f t="shared" si="181"/>
        <v/>
      </c>
      <c r="V630" s="13" t="str">
        <f t="shared" si="176"/>
        <v/>
      </c>
      <c r="W630" s="13" t="str">
        <f t="shared" si="177"/>
        <v/>
      </c>
      <c r="X630" s="13" t="str">
        <f t="shared" si="178"/>
        <v/>
      </c>
      <c r="Y630" s="13" t="str">
        <f t="shared" si="182"/>
        <v/>
      </c>
      <c r="Z630" s="13" t="str">
        <f t="shared" si="183"/>
        <v/>
      </c>
      <c r="AA630" s="13" t="str">
        <f t="shared" si="184"/>
        <v/>
      </c>
      <c r="AC630" s="13" t="str">
        <f t="shared" si="185"/>
        <v/>
      </c>
      <c r="AD630" s="13" t="str">
        <f t="shared" si="186"/>
        <v/>
      </c>
      <c r="AE630" s="13" t="str">
        <f t="shared" si="187"/>
        <v/>
      </c>
      <c r="AF630" s="42" t="str">
        <f t="shared" si="194"/>
        <v/>
      </c>
      <c r="AH630" s="46" t="str">
        <f t="shared" si="188"/>
        <v/>
      </c>
      <c r="AI630" s="53" t="str">
        <f t="shared" si="189"/>
        <v/>
      </c>
      <c r="AJ630" s="49" t="str">
        <f t="shared" si="190"/>
        <v/>
      </c>
      <c r="AK630" s="49" t="str">
        <f t="shared" si="191"/>
        <v/>
      </c>
      <c r="AM630" s="13" t="str">
        <f>IF($AI630="", "", COUNTIF($AI$10:$AI$1210, "&gt;"&amp;$AI630)+1+COUNTIF($AI$10:$AI630, $AI630)-1)</f>
        <v/>
      </c>
      <c r="AO630" s="13" t="str">
        <f t="shared" si="192"/>
        <v/>
      </c>
      <c r="AQ630" s="42" t="str">
        <f t="shared" si="193"/>
        <v/>
      </c>
    </row>
    <row r="631" spans="1:43" x14ac:dyDescent="0.25">
      <c r="A631" s="56"/>
      <c r="B631" s="157"/>
      <c r="C631" s="87"/>
      <c r="D631" s="86"/>
      <c r="E631" s="158"/>
      <c r="F631" s="159"/>
      <c r="G631" s="160"/>
      <c r="H631" s="161"/>
      <c r="I631" s="56"/>
      <c r="J631" s="13" t="str">
        <f t="shared" si="179"/>
        <v/>
      </c>
      <c r="K631" s="56"/>
      <c r="S631" s="13" t="str">
        <f t="shared" si="180"/>
        <v/>
      </c>
      <c r="U631" s="13" t="str">
        <f t="shared" si="181"/>
        <v/>
      </c>
      <c r="V631" s="13" t="str">
        <f t="shared" si="176"/>
        <v/>
      </c>
      <c r="W631" s="13" t="str">
        <f t="shared" si="177"/>
        <v/>
      </c>
      <c r="X631" s="13" t="str">
        <f t="shared" si="178"/>
        <v/>
      </c>
      <c r="Y631" s="13" t="str">
        <f t="shared" si="182"/>
        <v/>
      </c>
      <c r="Z631" s="13" t="str">
        <f t="shared" si="183"/>
        <v/>
      </c>
      <c r="AA631" s="13" t="str">
        <f t="shared" si="184"/>
        <v/>
      </c>
      <c r="AC631" s="13" t="str">
        <f t="shared" si="185"/>
        <v/>
      </c>
      <c r="AD631" s="13" t="str">
        <f t="shared" si="186"/>
        <v/>
      </c>
      <c r="AE631" s="13" t="str">
        <f t="shared" si="187"/>
        <v/>
      </c>
      <c r="AF631" s="42" t="str">
        <f t="shared" si="194"/>
        <v/>
      </c>
      <c r="AH631" s="46" t="str">
        <f t="shared" si="188"/>
        <v/>
      </c>
      <c r="AI631" s="53" t="str">
        <f t="shared" si="189"/>
        <v/>
      </c>
      <c r="AJ631" s="49" t="str">
        <f t="shared" si="190"/>
        <v/>
      </c>
      <c r="AK631" s="49" t="str">
        <f t="shared" si="191"/>
        <v/>
      </c>
      <c r="AM631" s="13" t="str">
        <f>IF($AI631="", "", COUNTIF($AI$10:$AI$1210, "&gt;"&amp;$AI631)+1+COUNTIF($AI$10:$AI631, $AI631)-1)</f>
        <v/>
      </c>
      <c r="AO631" s="13" t="str">
        <f t="shared" si="192"/>
        <v/>
      </c>
      <c r="AQ631" s="42" t="str">
        <f t="shared" si="193"/>
        <v/>
      </c>
    </row>
    <row r="632" spans="1:43" x14ac:dyDescent="0.25">
      <c r="A632" s="56"/>
      <c r="B632" s="157"/>
      <c r="C632" s="87"/>
      <c r="D632" s="86"/>
      <c r="E632" s="158"/>
      <c r="F632" s="159"/>
      <c r="G632" s="160"/>
      <c r="H632" s="161"/>
      <c r="I632" s="56"/>
      <c r="J632" s="13" t="str">
        <f t="shared" si="179"/>
        <v/>
      </c>
      <c r="K632" s="56"/>
      <c r="S632" s="13" t="str">
        <f t="shared" si="180"/>
        <v/>
      </c>
      <c r="U632" s="13" t="str">
        <f t="shared" si="181"/>
        <v/>
      </c>
      <c r="V632" s="13" t="str">
        <f t="shared" si="176"/>
        <v/>
      </c>
      <c r="W632" s="13" t="str">
        <f t="shared" si="177"/>
        <v/>
      </c>
      <c r="X632" s="13" t="str">
        <f t="shared" si="178"/>
        <v/>
      </c>
      <c r="Y632" s="13" t="str">
        <f t="shared" si="182"/>
        <v/>
      </c>
      <c r="Z632" s="13" t="str">
        <f t="shared" si="183"/>
        <v/>
      </c>
      <c r="AA632" s="13" t="str">
        <f t="shared" si="184"/>
        <v/>
      </c>
      <c r="AC632" s="13" t="str">
        <f t="shared" si="185"/>
        <v/>
      </c>
      <c r="AD632" s="13" t="str">
        <f t="shared" si="186"/>
        <v/>
      </c>
      <c r="AE632" s="13" t="str">
        <f t="shared" si="187"/>
        <v/>
      </c>
      <c r="AF632" s="42" t="str">
        <f t="shared" si="194"/>
        <v/>
      </c>
      <c r="AH632" s="46" t="str">
        <f t="shared" si="188"/>
        <v/>
      </c>
      <c r="AI632" s="53" t="str">
        <f t="shared" si="189"/>
        <v/>
      </c>
      <c r="AJ632" s="49" t="str">
        <f t="shared" si="190"/>
        <v/>
      </c>
      <c r="AK632" s="49" t="str">
        <f t="shared" si="191"/>
        <v/>
      </c>
      <c r="AM632" s="13" t="str">
        <f>IF($AI632="", "", COUNTIF($AI$10:$AI$1210, "&gt;"&amp;$AI632)+1+COUNTIF($AI$10:$AI632, $AI632)-1)</f>
        <v/>
      </c>
      <c r="AO632" s="13" t="str">
        <f t="shared" si="192"/>
        <v/>
      </c>
      <c r="AQ632" s="42" t="str">
        <f t="shared" si="193"/>
        <v/>
      </c>
    </row>
    <row r="633" spans="1:43" x14ac:dyDescent="0.25">
      <c r="A633" s="56"/>
      <c r="B633" s="157"/>
      <c r="C633" s="87"/>
      <c r="D633" s="86"/>
      <c r="E633" s="158"/>
      <c r="F633" s="159"/>
      <c r="G633" s="160"/>
      <c r="H633" s="161"/>
      <c r="I633" s="56"/>
      <c r="J633" s="13" t="str">
        <f t="shared" si="179"/>
        <v/>
      </c>
      <c r="K633" s="56"/>
      <c r="S633" s="13" t="str">
        <f t="shared" si="180"/>
        <v/>
      </c>
      <c r="U633" s="13" t="str">
        <f t="shared" si="181"/>
        <v/>
      </c>
      <c r="V633" s="13" t="str">
        <f t="shared" si="176"/>
        <v/>
      </c>
      <c r="W633" s="13" t="str">
        <f t="shared" si="177"/>
        <v/>
      </c>
      <c r="X633" s="13" t="str">
        <f t="shared" si="178"/>
        <v/>
      </c>
      <c r="Y633" s="13" t="str">
        <f t="shared" si="182"/>
        <v/>
      </c>
      <c r="Z633" s="13" t="str">
        <f t="shared" si="183"/>
        <v/>
      </c>
      <c r="AA633" s="13" t="str">
        <f t="shared" si="184"/>
        <v/>
      </c>
      <c r="AC633" s="13" t="str">
        <f t="shared" si="185"/>
        <v/>
      </c>
      <c r="AD633" s="13" t="str">
        <f t="shared" si="186"/>
        <v/>
      </c>
      <c r="AE633" s="13" t="str">
        <f t="shared" si="187"/>
        <v/>
      </c>
      <c r="AF633" s="42" t="str">
        <f t="shared" si="194"/>
        <v/>
      </c>
      <c r="AH633" s="46" t="str">
        <f t="shared" si="188"/>
        <v/>
      </c>
      <c r="AI633" s="53" t="str">
        <f t="shared" si="189"/>
        <v/>
      </c>
      <c r="AJ633" s="49" t="str">
        <f t="shared" si="190"/>
        <v/>
      </c>
      <c r="AK633" s="49" t="str">
        <f t="shared" si="191"/>
        <v/>
      </c>
      <c r="AM633" s="13" t="str">
        <f>IF($AI633="", "", COUNTIF($AI$10:$AI$1210, "&gt;"&amp;$AI633)+1+COUNTIF($AI$10:$AI633, $AI633)-1)</f>
        <v/>
      </c>
      <c r="AO633" s="13" t="str">
        <f t="shared" si="192"/>
        <v/>
      </c>
      <c r="AQ633" s="42" t="str">
        <f t="shared" si="193"/>
        <v/>
      </c>
    </row>
    <row r="634" spans="1:43" x14ac:dyDescent="0.25">
      <c r="A634" s="56"/>
      <c r="B634" s="157"/>
      <c r="C634" s="87"/>
      <c r="D634" s="86"/>
      <c r="E634" s="158"/>
      <c r="F634" s="159"/>
      <c r="G634" s="160"/>
      <c r="H634" s="161"/>
      <c r="I634" s="56"/>
      <c r="J634" s="13" t="str">
        <f t="shared" si="179"/>
        <v/>
      </c>
      <c r="K634" s="56"/>
      <c r="S634" s="13" t="str">
        <f t="shared" si="180"/>
        <v/>
      </c>
      <c r="U634" s="13" t="str">
        <f t="shared" si="181"/>
        <v/>
      </c>
      <c r="V634" s="13" t="str">
        <f t="shared" si="176"/>
        <v/>
      </c>
      <c r="W634" s="13" t="str">
        <f t="shared" si="177"/>
        <v/>
      </c>
      <c r="X634" s="13" t="str">
        <f t="shared" si="178"/>
        <v/>
      </c>
      <c r="Y634" s="13" t="str">
        <f t="shared" si="182"/>
        <v/>
      </c>
      <c r="Z634" s="13" t="str">
        <f t="shared" si="183"/>
        <v/>
      </c>
      <c r="AA634" s="13" t="str">
        <f t="shared" si="184"/>
        <v/>
      </c>
      <c r="AC634" s="13" t="str">
        <f t="shared" si="185"/>
        <v/>
      </c>
      <c r="AD634" s="13" t="str">
        <f t="shared" si="186"/>
        <v/>
      </c>
      <c r="AE634" s="13" t="str">
        <f t="shared" si="187"/>
        <v/>
      </c>
      <c r="AF634" s="42" t="str">
        <f t="shared" si="194"/>
        <v/>
      </c>
      <c r="AH634" s="46" t="str">
        <f t="shared" si="188"/>
        <v/>
      </c>
      <c r="AI634" s="53" t="str">
        <f t="shared" si="189"/>
        <v/>
      </c>
      <c r="AJ634" s="49" t="str">
        <f t="shared" si="190"/>
        <v/>
      </c>
      <c r="AK634" s="49" t="str">
        <f t="shared" si="191"/>
        <v/>
      </c>
      <c r="AM634" s="13" t="str">
        <f>IF($AI634="", "", COUNTIF($AI$10:$AI$1210, "&gt;"&amp;$AI634)+1+COUNTIF($AI$10:$AI634, $AI634)-1)</f>
        <v/>
      </c>
      <c r="AO634" s="13" t="str">
        <f t="shared" si="192"/>
        <v/>
      </c>
      <c r="AQ634" s="42" t="str">
        <f t="shared" si="193"/>
        <v/>
      </c>
    </row>
    <row r="635" spans="1:43" x14ac:dyDescent="0.25">
      <c r="A635" s="56"/>
      <c r="B635" s="157"/>
      <c r="C635" s="87"/>
      <c r="D635" s="86"/>
      <c r="E635" s="158"/>
      <c r="F635" s="159"/>
      <c r="G635" s="160"/>
      <c r="H635" s="161"/>
      <c r="I635" s="56"/>
      <c r="J635" s="13" t="str">
        <f t="shared" si="179"/>
        <v/>
      </c>
      <c r="K635" s="56"/>
      <c r="S635" s="13" t="str">
        <f t="shared" si="180"/>
        <v/>
      </c>
      <c r="U635" s="13" t="str">
        <f t="shared" si="181"/>
        <v/>
      </c>
      <c r="V635" s="13" t="str">
        <f t="shared" si="176"/>
        <v/>
      </c>
      <c r="W635" s="13" t="str">
        <f t="shared" si="177"/>
        <v/>
      </c>
      <c r="X635" s="13" t="str">
        <f t="shared" si="178"/>
        <v/>
      </c>
      <c r="Y635" s="13" t="str">
        <f t="shared" si="182"/>
        <v/>
      </c>
      <c r="Z635" s="13" t="str">
        <f t="shared" si="183"/>
        <v/>
      </c>
      <c r="AA635" s="13" t="str">
        <f t="shared" si="184"/>
        <v/>
      </c>
      <c r="AC635" s="13" t="str">
        <f t="shared" si="185"/>
        <v/>
      </c>
      <c r="AD635" s="13" t="str">
        <f t="shared" si="186"/>
        <v/>
      </c>
      <c r="AE635" s="13" t="str">
        <f t="shared" si="187"/>
        <v/>
      </c>
      <c r="AF635" s="42" t="str">
        <f t="shared" si="194"/>
        <v/>
      </c>
      <c r="AH635" s="46" t="str">
        <f t="shared" si="188"/>
        <v/>
      </c>
      <c r="AI635" s="53" t="str">
        <f t="shared" si="189"/>
        <v/>
      </c>
      <c r="AJ635" s="49" t="str">
        <f t="shared" si="190"/>
        <v/>
      </c>
      <c r="AK635" s="49" t="str">
        <f t="shared" si="191"/>
        <v/>
      </c>
      <c r="AM635" s="13" t="str">
        <f>IF($AI635="", "", COUNTIF($AI$10:$AI$1210, "&gt;"&amp;$AI635)+1+COUNTIF($AI$10:$AI635, $AI635)-1)</f>
        <v/>
      </c>
      <c r="AO635" s="13" t="str">
        <f t="shared" si="192"/>
        <v/>
      </c>
      <c r="AQ635" s="42" t="str">
        <f t="shared" si="193"/>
        <v/>
      </c>
    </row>
    <row r="636" spans="1:43" x14ac:dyDescent="0.25">
      <c r="A636" s="56"/>
      <c r="B636" s="157"/>
      <c r="C636" s="87"/>
      <c r="D636" s="86"/>
      <c r="E636" s="158"/>
      <c r="F636" s="159"/>
      <c r="G636" s="160"/>
      <c r="H636" s="161"/>
      <c r="I636" s="56"/>
      <c r="J636" s="13" t="str">
        <f t="shared" si="179"/>
        <v/>
      </c>
      <c r="K636" s="56"/>
      <c r="S636" s="13" t="str">
        <f t="shared" si="180"/>
        <v/>
      </c>
      <c r="U636" s="13" t="str">
        <f t="shared" si="181"/>
        <v/>
      </c>
      <c r="V636" s="13" t="str">
        <f t="shared" si="176"/>
        <v/>
      </c>
      <c r="W636" s="13" t="str">
        <f t="shared" si="177"/>
        <v/>
      </c>
      <c r="X636" s="13" t="str">
        <f t="shared" si="178"/>
        <v/>
      </c>
      <c r="Y636" s="13" t="str">
        <f t="shared" si="182"/>
        <v/>
      </c>
      <c r="Z636" s="13" t="str">
        <f t="shared" si="183"/>
        <v/>
      </c>
      <c r="AA636" s="13" t="str">
        <f t="shared" si="184"/>
        <v/>
      </c>
      <c r="AC636" s="13" t="str">
        <f t="shared" si="185"/>
        <v/>
      </c>
      <c r="AD636" s="13" t="str">
        <f t="shared" si="186"/>
        <v/>
      </c>
      <c r="AE636" s="13" t="str">
        <f t="shared" si="187"/>
        <v/>
      </c>
      <c r="AF636" s="42" t="str">
        <f t="shared" si="194"/>
        <v/>
      </c>
      <c r="AH636" s="46" t="str">
        <f t="shared" si="188"/>
        <v/>
      </c>
      <c r="AI636" s="53" t="str">
        <f t="shared" si="189"/>
        <v/>
      </c>
      <c r="AJ636" s="49" t="str">
        <f t="shared" si="190"/>
        <v/>
      </c>
      <c r="AK636" s="49" t="str">
        <f t="shared" si="191"/>
        <v/>
      </c>
      <c r="AM636" s="13" t="str">
        <f>IF($AI636="", "", COUNTIF($AI$10:$AI$1210, "&gt;"&amp;$AI636)+1+COUNTIF($AI$10:$AI636, $AI636)-1)</f>
        <v/>
      </c>
      <c r="AO636" s="13" t="str">
        <f t="shared" si="192"/>
        <v/>
      </c>
      <c r="AQ636" s="42" t="str">
        <f t="shared" si="193"/>
        <v/>
      </c>
    </row>
    <row r="637" spans="1:43" x14ac:dyDescent="0.25">
      <c r="A637" s="56"/>
      <c r="B637" s="157"/>
      <c r="C637" s="87"/>
      <c r="D637" s="86"/>
      <c r="E637" s="158"/>
      <c r="F637" s="159"/>
      <c r="G637" s="160"/>
      <c r="H637" s="161"/>
      <c r="I637" s="56"/>
      <c r="J637" s="13" t="str">
        <f t="shared" si="179"/>
        <v/>
      </c>
      <c r="K637" s="56"/>
      <c r="S637" s="13" t="str">
        <f t="shared" si="180"/>
        <v/>
      </c>
      <c r="U637" s="13" t="str">
        <f t="shared" si="181"/>
        <v/>
      </c>
      <c r="V637" s="13" t="str">
        <f t="shared" si="176"/>
        <v/>
      </c>
      <c r="W637" s="13" t="str">
        <f t="shared" si="177"/>
        <v/>
      </c>
      <c r="X637" s="13" t="str">
        <f t="shared" si="178"/>
        <v/>
      </c>
      <c r="Y637" s="13" t="str">
        <f t="shared" si="182"/>
        <v/>
      </c>
      <c r="Z637" s="13" t="str">
        <f t="shared" si="183"/>
        <v/>
      </c>
      <c r="AA637" s="13" t="str">
        <f t="shared" si="184"/>
        <v/>
      </c>
      <c r="AC637" s="13" t="str">
        <f t="shared" si="185"/>
        <v/>
      </c>
      <c r="AD637" s="13" t="str">
        <f t="shared" si="186"/>
        <v/>
      </c>
      <c r="AE637" s="13" t="str">
        <f t="shared" si="187"/>
        <v/>
      </c>
      <c r="AF637" s="42" t="str">
        <f t="shared" si="194"/>
        <v/>
      </c>
      <c r="AH637" s="46" t="str">
        <f t="shared" si="188"/>
        <v/>
      </c>
      <c r="AI637" s="53" t="str">
        <f t="shared" si="189"/>
        <v/>
      </c>
      <c r="AJ637" s="49" t="str">
        <f t="shared" si="190"/>
        <v/>
      </c>
      <c r="AK637" s="49" t="str">
        <f t="shared" si="191"/>
        <v/>
      </c>
      <c r="AM637" s="13" t="str">
        <f>IF($AI637="", "", COUNTIF($AI$10:$AI$1210, "&gt;"&amp;$AI637)+1+COUNTIF($AI$10:$AI637, $AI637)-1)</f>
        <v/>
      </c>
      <c r="AO637" s="13" t="str">
        <f t="shared" si="192"/>
        <v/>
      </c>
      <c r="AQ637" s="42" t="str">
        <f t="shared" si="193"/>
        <v/>
      </c>
    </row>
    <row r="638" spans="1:43" x14ac:dyDescent="0.25">
      <c r="A638" s="56"/>
      <c r="B638" s="157"/>
      <c r="C638" s="87"/>
      <c r="D638" s="86"/>
      <c r="E638" s="158"/>
      <c r="F638" s="159"/>
      <c r="G638" s="160"/>
      <c r="H638" s="161"/>
      <c r="I638" s="56"/>
      <c r="J638" s="13" t="str">
        <f t="shared" si="179"/>
        <v/>
      </c>
      <c r="K638" s="56"/>
      <c r="S638" s="13" t="str">
        <f t="shared" si="180"/>
        <v/>
      </c>
      <c r="U638" s="13" t="str">
        <f t="shared" si="181"/>
        <v/>
      </c>
      <c r="V638" s="13" t="str">
        <f t="shared" si="176"/>
        <v/>
      </c>
      <c r="W638" s="13" t="str">
        <f t="shared" si="177"/>
        <v/>
      </c>
      <c r="X638" s="13" t="str">
        <f t="shared" si="178"/>
        <v/>
      </c>
      <c r="Y638" s="13" t="str">
        <f t="shared" si="182"/>
        <v/>
      </c>
      <c r="Z638" s="13" t="str">
        <f t="shared" si="183"/>
        <v/>
      </c>
      <c r="AA638" s="13" t="str">
        <f t="shared" si="184"/>
        <v/>
      </c>
      <c r="AC638" s="13" t="str">
        <f t="shared" si="185"/>
        <v/>
      </c>
      <c r="AD638" s="13" t="str">
        <f t="shared" si="186"/>
        <v/>
      </c>
      <c r="AE638" s="13" t="str">
        <f t="shared" si="187"/>
        <v/>
      </c>
      <c r="AF638" s="42" t="str">
        <f t="shared" si="194"/>
        <v/>
      </c>
      <c r="AH638" s="46" t="str">
        <f t="shared" si="188"/>
        <v/>
      </c>
      <c r="AI638" s="53" t="str">
        <f t="shared" si="189"/>
        <v/>
      </c>
      <c r="AJ638" s="49" t="str">
        <f t="shared" si="190"/>
        <v/>
      </c>
      <c r="AK638" s="49" t="str">
        <f t="shared" si="191"/>
        <v/>
      </c>
      <c r="AM638" s="13" t="str">
        <f>IF($AI638="", "", COUNTIF($AI$10:$AI$1210, "&gt;"&amp;$AI638)+1+COUNTIF($AI$10:$AI638, $AI638)-1)</f>
        <v/>
      </c>
      <c r="AO638" s="13" t="str">
        <f t="shared" si="192"/>
        <v/>
      </c>
      <c r="AQ638" s="42" t="str">
        <f t="shared" si="193"/>
        <v/>
      </c>
    </row>
    <row r="639" spans="1:43" x14ac:dyDescent="0.25">
      <c r="A639" s="56"/>
      <c r="B639" s="157"/>
      <c r="C639" s="87"/>
      <c r="D639" s="86"/>
      <c r="E639" s="158"/>
      <c r="F639" s="159"/>
      <c r="G639" s="160"/>
      <c r="H639" s="161"/>
      <c r="I639" s="56"/>
      <c r="J639" s="13" t="str">
        <f t="shared" si="179"/>
        <v/>
      </c>
      <c r="K639" s="56"/>
      <c r="S639" s="13" t="str">
        <f t="shared" si="180"/>
        <v/>
      </c>
      <c r="U639" s="13" t="str">
        <f t="shared" si="181"/>
        <v/>
      </c>
      <c r="V639" s="13" t="str">
        <f t="shared" si="176"/>
        <v/>
      </c>
      <c r="W639" s="13" t="str">
        <f t="shared" si="177"/>
        <v/>
      </c>
      <c r="X639" s="13" t="str">
        <f t="shared" si="178"/>
        <v/>
      </c>
      <c r="Y639" s="13" t="str">
        <f t="shared" si="182"/>
        <v/>
      </c>
      <c r="Z639" s="13" t="str">
        <f t="shared" si="183"/>
        <v/>
      </c>
      <c r="AA639" s="13" t="str">
        <f t="shared" si="184"/>
        <v/>
      </c>
      <c r="AC639" s="13" t="str">
        <f t="shared" si="185"/>
        <v/>
      </c>
      <c r="AD639" s="13" t="str">
        <f t="shared" si="186"/>
        <v/>
      </c>
      <c r="AE639" s="13" t="str">
        <f t="shared" si="187"/>
        <v/>
      </c>
      <c r="AF639" s="42" t="str">
        <f t="shared" si="194"/>
        <v/>
      </c>
      <c r="AH639" s="46" t="str">
        <f t="shared" si="188"/>
        <v/>
      </c>
      <c r="AI639" s="53" t="str">
        <f t="shared" si="189"/>
        <v/>
      </c>
      <c r="AJ639" s="49" t="str">
        <f t="shared" si="190"/>
        <v/>
      </c>
      <c r="AK639" s="49" t="str">
        <f t="shared" si="191"/>
        <v/>
      </c>
      <c r="AM639" s="13" t="str">
        <f>IF($AI639="", "", COUNTIF($AI$10:$AI$1210, "&gt;"&amp;$AI639)+1+COUNTIF($AI$10:$AI639, $AI639)-1)</f>
        <v/>
      </c>
      <c r="AO639" s="13" t="str">
        <f t="shared" si="192"/>
        <v/>
      </c>
      <c r="AQ639" s="42" t="str">
        <f t="shared" si="193"/>
        <v/>
      </c>
    </row>
    <row r="640" spans="1:43" x14ac:dyDescent="0.25">
      <c r="A640" s="56"/>
      <c r="B640" s="157"/>
      <c r="C640" s="87"/>
      <c r="D640" s="86"/>
      <c r="E640" s="158"/>
      <c r="F640" s="159"/>
      <c r="G640" s="160"/>
      <c r="H640" s="161"/>
      <c r="I640" s="56"/>
      <c r="J640" s="13" t="str">
        <f t="shared" si="179"/>
        <v/>
      </c>
      <c r="K640" s="56"/>
      <c r="S640" s="13" t="str">
        <f t="shared" si="180"/>
        <v/>
      </c>
      <c r="U640" s="13" t="str">
        <f t="shared" si="181"/>
        <v/>
      </c>
      <c r="V640" s="13" t="str">
        <f t="shared" si="176"/>
        <v/>
      </c>
      <c r="W640" s="13" t="str">
        <f t="shared" si="177"/>
        <v/>
      </c>
      <c r="X640" s="13" t="str">
        <f t="shared" si="178"/>
        <v/>
      </c>
      <c r="Y640" s="13" t="str">
        <f t="shared" si="182"/>
        <v/>
      </c>
      <c r="Z640" s="13" t="str">
        <f t="shared" si="183"/>
        <v/>
      </c>
      <c r="AA640" s="13" t="str">
        <f t="shared" si="184"/>
        <v/>
      </c>
      <c r="AC640" s="13" t="str">
        <f t="shared" si="185"/>
        <v/>
      </c>
      <c r="AD640" s="13" t="str">
        <f t="shared" si="186"/>
        <v/>
      </c>
      <c r="AE640" s="13" t="str">
        <f t="shared" si="187"/>
        <v/>
      </c>
      <c r="AF640" s="42" t="str">
        <f t="shared" si="194"/>
        <v/>
      </c>
      <c r="AH640" s="46" t="str">
        <f t="shared" si="188"/>
        <v/>
      </c>
      <c r="AI640" s="53" t="str">
        <f t="shared" si="189"/>
        <v/>
      </c>
      <c r="AJ640" s="49" t="str">
        <f t="shared" si="190"/>
        <v/>
      </c>
      <c r="AK640" s="49" t="str">
        <f t="shared" si="191"/>
        <v/>
      </c>
      <c r="AM640" s="13" t="str">
        <f>IF($AI640="", "", COUNTIF($AI$10:$AI$1210, "&gt;"&amp;$AI640)+1+COUNTIF($AI$10:$AI640, $AI640)-1)</f>
        <v/>
      </c>
      <c r="AO640" s="13" t="str">
        <f t="shared" si="192"/>
        <v/>
      </c>
      <c r="AQ640" s="42" t="str">
        <f t="shared" si="193"/>
        <v/>
      </c>
    </row>
    <row r="641" spans="1:43" x14ac:dyDescent="0.25">
      <c r="A641" s="56"/>
      <c r="B641" s="157"/>
      <c r="C641" s="87"/>
      <c r="D641" s="86"/>
      <c r="E641" s="158"/>
      <c r="F641" s="159"/>
      <c r="G641" s="160"/>
      <c r="H641" s="161"/>
      <c r="I641" s="56"/>
      <c r="J641" s="13" t="str">
        <f t="shared" si="179"/>
        <v/>
      </c>
      <c r="K641" s="56"/>
      <c r="S641" s="13" t="str">
        <f t="shared" si="180"/>
        <v/>
      </c>
      <c r="U641" s="13" t="str">
        <f t="shared" si="181"/>
        <v/>
      </c>
      <c r="V641" s="13" t="str">
        <f t="shared" si="176"/>
        <v/>
      </c>
      <c r="W641" s="13" t="str">
        <f t="shared" si="177"/>
        <v/>
      </c>
      <c r="X641" s="13" t="str">
        <f t="shared" si="178"/>
        <v/>
      </c>
      <c r="Y641" s="13" t="str">
        <f t="shared" si="182"/>
        <v/>
      </c>
      <c r="Z641" s="13" t="str">
        <f t="shared" si="183"/>
        <v/>
      </c>
      <c r="AA641" s="13" t="str">
        <f t="shared" si="184"/>
        <v/>
      </c>
      <c r="AC641" s="13" t="str">
        <f t="shared" si="185"/>
        <v/>
      </c>
      <c r="AD641" s="13" t="str">
        <f t="shared" si="186"/>
        <v/>
      </c>
      <c r="AE641" s="13" t="str">
        <f t="shared" si="187"/>
        <v/>
      </c>
      <c r="AF641" s="42" t="str">
        <f t="shared" si="194"/>
        <v/>
      </c>
      <c r="AH641" s="46" t="str">
        <f t="shared" si="188"/>
        <v/>
      </c>
      <c r="AI641" s="53" t="str">
        <f t="shared" si="189"/>
        <v/>
      </c>
      <c r="AJ641" s="49" t="str">
        <f t="shared" si="190"/>
        <v/>
      </c>
      <c r="AK641" s="49" t="str">
        <f t="shared" si="191"/>
        <v/>
      </c>
      <c r="AM641" s="13" t="str">
        <f>IF($AI641="", "", COUNTIF($AI$10:$AI$1210, "&gt;"&amp;$AI641)+1+COUNTIF($AI$10:$AI641, $AI641)-1)</f>
        <v/>
      </c>
      <c r="AO641" s="13" t="str">
        <f t="shared" si="192"/>
        <v/>
      </c>
      <c r="AQ641" s="42" t="str">
        <f t="shared" si="193"/>
        <v/>
      </c>
    </row>
    <row r="642" spans="1:43" x14ac:dyDescent="0.25">
      <c r="A642" s="56"/>
      <c r="B642" s="157"/>
      <c r="C642" s="87"/>
      <c r="D642" s="86"/>
      <c r="E642" s="158"/>
      <c r="F642" s="159"/>
      <c r="G642" s="160"/>
      <c r="H642" s="161"/>
      <c r="I642" s="56"/>
      <c r="J642" s="13" t="str">
        <f t="shared" si="179"/>
        <v/>
      </c>
      <c r="K642" s="56"/>
      <c r="S642" s="13" t="str">
        <f t="shared" si="180"/>
        <v/>
      </c>
      <c r="U642" s="13" t="str">
        <f t="shared" si="181"/>
        <v/>
      </c>
      <c r="V642" s="13" t="str">
        <f t="shared" si="176"/>
        <v/>
      </c>
      <c r="W642" s="13" t="str">
        <f t="shared" si="177"/>
        <v/>
      </c>
      <c r="X642" s="13" t="str">
        <f t="shared" si="178"/>
        <v/>
      </c>
      <c r="Y642" s="13" t="str">
        <f t="shared" si="182"/>
        <v/>
      </c>
      <c r="Z642" s="13" t="str">
        <f t="shared" si="183"/>
        <v/>
      </c>
      <c r="AA642" s="13" t="str">
        <f t="shared" si="184"/>
        <v/>
      </c>
      <c r="AC642" s="13" t="str">
        <f t="shared" si="185"/>
        <v/>
      </c>
      <c r="AD642" s="13" t="str">
        <f t="shared" si="186"/>
        <v/>
      </c>
      <c r="AE642" s="13" t="str">
        <f t="shared" si="187"/>
        <v/>
      </c>
      <c r="AF642" s="42" t="str">
        <f t="shared" si="194"/>
        <v/>
      </c>
      <c r="AH642" s="46" t="str">
        <f t="shared" si="188"/>
        <v/>
      </c>
      <c r="AI642" s="53" t="str">
        <f t="shared" si="189"/>
        <v/>
      </c>
      <c r="AJ642" s="49" t="str">
        <f t="shared" si="190"/>
        <v/>
      </c>
      <c r="AK642" s="49" t="str">
        <f t="shared" si="191"/>
        <v/>
      </c>
      <c r="AM642" s="13" t="str">
        <f>IF($AI642="", "", COUNTIF($AI$10:$AI$1210, "&gt;"&amp;$AI642)+1+COUNTIF($AI$10:$AI642, $AI642)-1)</f>
        <v/>
      </c>
      <c r="AO642" s="13" t="str">
        <f t="shared" si="192"/>
        <v/>
      </c>
      <c r="AQ642" s="42" t="str">
        <f t="shared" si="193"/>
        <v/>
      </c>
    </row>
    <row r="643" spans="1:43" x14ac:dyDescent="0.25">
      <c r="A643" s="56"/>
      <c r="B643" s="157"/>
      <c r="C643" s="87"/>
      <c r="D643" s="86"/>
      <c r="E643" s="158"/>
      <c r="F643" s="159"/>
      <c r="G643" s="160"/>
      <c r="H643" s="161"/>
      <c r="I643" s="56"/>
      <c r="J643" s="13" t="str">
        <f t="shared" si="179"/>
        <v/>
      </c>
      <c r="K643" s="56"/>
      <c r="S643" s="13" t="str">
        <f t="shared" si="180"/>
        <v/>
      </c>
      <c r="U643" s="13" t="str">
        <f t="shared" si="181"/>
        <v/>
      </c>
      <c r="V643" s="13" t="str">
        <f t="shared" si="176"/>
        <v/>
      </c>
      <c r="W643" s="13" t="str">
        <f t="shared" si="177"/>
        <v/>
      </c>
      <c r="X643" s="13" t="str">
        <f t="shared" si="178"/>
        <v/>
      </c>
      <c r="Y643" s="13" t="str">
        <f t="shared" si="182"/>
        <v/>
      </c>
      <c r="Z643" s="13" t="str">
        <f t="shared" si="183"/>
        <v/>
      </c>
      <c r="AA643" s="13" t="str">
        <f t="shared" si="184"/>
        <v/>
      </c>
      <c r="AC643" s="13" t="str">
        <f t="shared" si="185"/>
        <v/>
      </c>
      <c r="AD643" s="13" t="str">
        <f t="shared" si="186"/>
        <v/>
      </c>
      <c r="AE643" s="13" t="str">
        <f t="shared" si="187"/>
        <v/>
      </c>
      <c r="AF643" s="42" t="str">
        <f t="shared" si="194"/>
        <v/>
      </c>
      <c r="AH643" s="46" t="str">
        <f t="shared" si="188"/>
        <v/>
      </c>
      <c r="AI643" s="53" t="str">
        <f t="shared" si="189"/>
        <v/>
      </c>
      <c r="AJ643" s="49" t="str">
        <f t="shared" si="190"/>
        <v/>
      </c>
      <c r="AK643" s="49" t="str">
        <f t="shared" si="191"/>
        <v/>
      </c>
      <c r="AM643" s="13" t="str">
        <f>IF($AI643="", "", COUNTIF($AI$10:$AI$1210, "&gt;"&amp;$AI643)+1+COUNTIF($AI$10:$AI643, $AI643)-1)</f>
        <v/>
      </c>
      <c r="AO643" s="13" t="str">
        <f t="shared" si="192"/>
        <v/>
      </c>
      <c r="AQ643" s="42" t="str">
        <f t="shared" si="193"/>
        <v/>
      </c>
    </row>
    <row r="644" spans="1:43" x14ac:dyDescent="0.25">
      <c r="A644" s="56"/>
      <c r="B644" s="157"/>
      <c r="C644" s="87"/>
      <c r="D644" s="86"/>
      <c r="E644" s="158"/>
      <c r="F644" s="159"/>
      <c r="G644" s="160"/>
      <c r="H644" s="161"/>
      <c r="I644" s="56"/>
      <c r="J644" s="13" t="str">
        <f t="shared" si="179"/>
        <v/>
      </c>
      <c r="K644" s="56"/>
      <c r="S644" s="13" t="str">
        <f t="shared" si="180"/>
        <v/>
      </c>
      <c r="U644" s="13" t="str">
        <f t="shared" si="181"/>
        <v/>
      </c>
      <c r="V644" s="13" t="str">
        <f t="shared" si="176"/>
        <v/>
      </c>
      <c r="W644" s="13" t="str">
        <f t="shared" si="177"/>
        <v/>
      </c>
      <c r="X644" s="13" t="str">
        <f t="shared" si="178"/>
        <v/>
      </c>
      <c r="Y644" s="13" t="str">
        <f t="shared" si="182"/>
        <v/>
      </c>
      <c r="Z644" s="13" t="str">
        <f t="shared" si="183"/>
        <v/>
      </c>
      <c r="AA644" s="13" t="str">
        <f t="shared" si="184"/>
        <v/>
      </c>
      <c r="AC644" s="13" t="str">
        <f t="shared" si="185"/>
        <v/>
      </c>
      <c r="AD644" s="13" t="str">
        <f t="shared" si="186"/>
        <v/>
      </c>
      <c r="AE644" s="13" t="str">
        <f t="shared" si="187"/>
        <v/>
      </c>
      <c r="AF644" s="42" t="str">
        <f t="shared" si="194"/>
        <v/>
      </c>
      <c r="AH644" s="46" t="str">
        <f t="shared" si="188"/>
        <v/>
      </c>
      <c r="AI644" s="53" t="str">
        <f t="shared" si="189"/>
        <v/>
      </c>
      <c r="AJ644" s="49" t="str">
        <f t="shared" si="190"/>
        <v/>
      </c>
      <c r="AK644" s="49" t="str">
        <f t="shared" si="191"/>
        <v/>
      </c>
      <c r="AM644" s="13" t="str">
        <f>IF($AI644="", "", COUNTIF($AI$10:$AI$1210, "&gt;"&amp;$AI644)+1+COUNTIF($AI$10:$AI644, $AI644)-1)</f>
        <v/>
      </c>
      <c r="AO644" s="13" t="str">
        <f t="shared" si="192"/>
        <v/>
      </c>
      <c r="AQ644" s="42" t="str">
        <f t="shared" si="193"/>
        <v/>
      </c>
    </row>
    <row r="645" spans="1:43" x14ac:dyDescent="0.25">
      <c r="A645" s="56"/>
      <c r="B645" s="157"/>
      <c r="C645" s="87"/>
      <c r="D645" s="86"/>
      <c r="E645" s="158"/>
      <c r="F645" s="159"/>
      <c r="G645" s="160"/>
      <c r="H645" s="161"/>
      <c r="I645" s="56"/>
      <c r="J645" s="13" t="str">
        <f t="shared" si="179"/>
        <v/>
      </c>
      <c r="K645" s="56"/>
      <c r="S645" s="13" t="str">
        <f t="shared" si="180"/>
        <v/>
      </c>
      <c r="U645" s="13" t="str">
        <f t="shared" si="181"/>
        <v/>
      </c>
      <c r="V645" s="13" t="str">
        <f t="shared" si="176"/>
        <v/>
      </c>
      <c r="W645" s="13" t="str">
        <f t="shared" si="177"/>
        <v/>
      </c>
      <c r="X645" s="13" t="str">
        <f t="shared" si="178"/>
        <v/>
      </c>
      <c r="Y645" s="13" t="str">
        <f t="shared" si="182"/>
        <v/>
      </c>
      <c r="Z645" s="13" t="str">
        <f t="shared" si="183"/>
        <v/>
      </c>
      <c r="AA645" s="13" t="str">
        <f t="shared" si="184"/>
        <v/>
      </c>
      <c r="AC645" s="13" t="str">
        <f t="shared" si="185"/>
        <v/>
      </c>
      <c r="AD645" s="13" t="str">
        <f t="shared" si="186"/>
        <v/>
      </c>
      <c r="AE645" s="13" t="str">
        <f t="shared" si="187"/>
        <v/>
      </c>
      <c r="AF645" s="42" t="str">
        <f t="shared" si="194"/>
        <v/>
      </c>
      <c r="AH645" s="46" t="str">
        <f t="shared" si="188"/>
        <v/>
      </c>
      <c r="AI645" s="53" t="str">
        <f t="shared" si="189"/>
        <v/>
      </c>
      <c r="AJ645" s="49" t="str">
        <f t="shared" si="190"/>
        <v/>
      </c>
      <c r="AK645" s="49" t="str">
        <f t="shared" si="191"/>
        <v/>
      </c>
      <c r="AM645" s="13" t="str">
        <f>IF($AI645="", "", COUNTIF($AI$10:$AI$1210, "&gt;"&amp;$AI645)+1+COUNTIF($AI$10:$AI645, $AI645)-1)</f>
        <v/>
      </c>
      <c r="AO645" s="13" t="str">
        <f t="shared" si="192"/>
        <v/>
      </c>
      <c r="AQ645" s="42" t="str">
        <f t="shared" si="193"/>
        <v/>
      </c>
    </row>
    <row r="646" spans="1:43" x14ac:dyDescent="0.25">
      <c r="A646" s="56"/>
      <c r="B646" s="157"/>
      <c r="C646" s="87"/>
      <c r="D646" s="86"/>
      <c r="E646" s="158"/>
      <c r="F646" s="159"/>
      <c r="G646" s="160"/>
      <c r="H646" s="161"/>
      <c r="I646" s="56"/>
      <c r="J646" s="13" t="str">
        <f t="shared" si="179"/>
        <v/>
      </c>
      <c r="K646" s="56"/>
      <c r="S646" s="13" t="str">
        <f t="shared" si="180"/>
        <v/>
      </c>
      <c r="U646" s="13" t="str">
        <f t="shared" si="181"/>
        <v/>
      </c>
      <c r="V646" s="13" t="str">
        <f t="shared" si="176"/>
        <v/>
      </c>
      <c r="W646" s="13" t="str">
        <f t="shared" si="177"/>
        <v/>
      </c>
      <c r="X646" s="13" t="str">
        <f t="shared" si="178"/>
        <v/>
      </c>
      <c r="Y646" s="13" t="str">
        <f t="shared" si="182"/>
        <v/>
      </c>
      <c r="Z646" s="13" t="str">
        <f t="shared" si="183"/>
        <v/>
      </c>
      <c r="AA646" s="13" t="str">
        <f t="shared" si="184"/>
        <v/>
      </c>
      <c r="AC646" s="13" t="str">
        <f t="shared" si="185"/>
        <v/>
      </c>
      <c r="AD646" s="13" t="str">
        <f t="shared" si="186"/>
        <v/>
      </c>
      <c r="AE646" s="13" t="str">
        <f t="shared" si="187"/>
        <v/>
      </c>
      <c r="AF646" s="42" t="str">
        <f t="shared" si="194"/>
        <v/>
      </c>
      <c r="AH646" s="46" t="str">
        <f t="shared" si="188"/>
        <v/>
      </c>
      <c r="AI646" s="53" t="str">
        <f t="shared" si="189"/>
        <v/>
      </c>
      <c r="AJ646" s="49" t="str">
        <f t="shared" si="190"/>
        <v/>
      </c>
      <c r="AK646" s="49" t="str">
        <f t="shared" si="191"/>
        <v/>
      </c>
      <c r="AM646" s="13" t="str">
        <f>IF($AI646="", "", COUNTIF($AI$10:$AI$1210, "&gt;"&amp;$AI646)+1+COUNTIF($AI$10:$AI646, $AI646)-1)</f>
        <v/>
      </c>
      <c r="AO646" s="13" t="str">
        <f t="shared" si="192"/>
        <v/>
      </c>
      <c r="AQ646" s="42" t="str">
        <f t="shared" si="193"/>
        <v/>
      </c>
    </row>
    <row r="647" spans="1:43" x14ac:dyDescent="0.25">
      <c r="A647" s="56"/>
      <c r="B647" s="157"/>
      <c r="C647" s="87"/>
      <c r="D647" s="86"/>
      <c r="E647" s="158"/>
      <c r="F647" s="159"/>
      <c r="G647" s="160"/>
      <c r="H647" s="161"/>
      <c r="I647" s="56"/>
      <c r="J647" s="13" t="str">
        <f t="shared" si="179"/>
        <v/>
      </c>
      <c r="K647" s="56"/>
      <c r="S647" s="13" t="str">
        <f t="shared" si="180"/>
        <v/>
      </c>
      <c r="U647" s="13" t="str">
        <f t="shared" si="181"/>
        <v/>
      </c>
      <c r="V647" s="13" t="str">
        <f t="shared" si="176"/>
        <v/>
      </c>
      <c r="W647" s="13" t="str">
        <f t="shared" si="177"/>
        <v/>
      </c>
      <c r="X647" s="13" t="str">
        <f t="shared" si="178"/>
        <v/>
      </c>
      <c r="Y647" s="13" t="str">
        <f t="shared" si="182"/>
        <v/>
      </c>
      <c r="Z647" s="13" t="str">
        <f t="shared" si="183"/>
        <v/>
      </c>
      <c r="AA647" s="13" t="str">
        <f t="shared" si="184"/>
        <v/>
      </c>
      <c r="AC647" s="13" t="str">
        <f t="shared" si="185"/>
        <v/>
      </c>
      <c r="AD647" s="13" t="str">
        <f t="shared" si="186"/>
        <v/>
      </c>
      <c r="AE647" s="13" t="str">
        <f t="shared" si="187"/>
        <v/>
      </c>
      <c r="AF647" s="42" t="str">
        <f t="shared" si="194"/>
        <v/>
      </c>
      <c r="AH647" s="46" t="str">
        <f t="shared" si="188"/>
        <v/>
      </c>
      <c r="AI647" s="53" t="str">
        <f t="shared" si="189"/>
        <v/>
      </c>
      <c r="AJ647" s="49" t="str">
        <f t="shared" si="190"/>
        <v/>
      </c>
      <c r="AK647" s="49" t="str">
        <f t="shared" si="191"/>
        <v/>
      </c>
      <c r="AM647" s="13" t="str">
        <f>IF($AI647="", "", COUNTIF($AI$10:$AI$1210, "&gt;"&amp;$AI647)+1+COUNTIF($AI$10:$AI647, $AI647)-1)</f>
        <v/>
      </c>
      <c r="AO647" s="13" t="str">
        <f t="shared" si="192"/>
        <v/>
      </c>
      <c r="AQ647" s="42" t="str">
        <f t="shared" si="193"/>
        <v/>
      </c>
    </row>
    <row r="648" spans="1:43" x14ac:dyDescent="0.25">
      <c r="A648" s="56"/>
      <c r="B648" s="157"/>
      <c r="C648" s="87"/>
      <c r="D648" s="86"/>
      <c r="E648" s="158"/>
      <c r="F648" s="159"/>
      <c r="G648" s="160"/>
      <c r="H648" s="161"/>
      <c r="I648" s="56"/>
      <c r="J648" s="13" t="str">
        <f t="shared" si="179"/>
        <v/>
      </c>
      <c r="K648" s="56"/>
      <c r="S648" s="13" t="str">
        <f t="shared" si="180"/>
        <v/>
      </c>
      <c r="U648" s="13" t="str">
        <f t="shared" si="181"/>
        <v/>
      </c>
      <c r="V648" s="13" t="str">
        <f t="shared" si="176"/>
        <v/>
      </c>
      <c r="W648" s="13" t="str">
        <f t="shared" si="177"/>
        <v/>
      </c>
      <c r="X648" s="13" t="str">
        <f t="shared" si="178"/>
        <v/>
      </c>
      <c r="Y648" s="13" t="str">
        <f t="shared" si="182"/>
        <v/>
      </c>
      <c r="Z648" s="13" t="str">
        <f t="shared" si="183"/>
        <v/>
      </c>
      <c r="AA648" s="13" t="str">
        <f t="shared" si="184"/>
        <v/>
      </c>
      <c r="AC648" s="13" t="str">
        <f t="shared" si="185"/>
        <v/>
      </c>
      <c r="AD648" s="13" t="str">
        <f t="shared" si="186"/>
        <v/>
      </c>
      <c r="AE648" s="13" t="str">
        <f t="shared" si="187"/>
        <v/>
      </c>
      <c r="AF648" s="42" t="str">
        <f t="shared" si="194"/>
        <v/>
      </c>
      <c r="AH648" s="46" t="str">
        <f t="shared" si="188"/>
        <v/>
      </c>
      <c r="AI648" s="53" t="str">
        <f t="shared" si="189"/>
        <v/>
      </c>
      <c r="AJ648" s="49" t="str">
        <f t="shared" si="190"/>
        <v/>
      </c>
      <c r="AK648" s="49" t="str">
        <f t="shared" si="191"/>
        <v/>
      </c>
      <c r="AM648" s="13" t="str">
        <f>IF($AI648="", "", COUNTIF($AI$10:$AI$1210, "&gt;"&amp;$AI648)+1+COUNTIF($AI$10:$AI648, $AI648)-1)</f>
        <v/>
      </c>
      <c r="AO648" s="13" t="str">
        <f t="shared" si="192"/>
        <v/>
      </c>
      <c r="AQ648" s="42" t="str">
        <f t="shared" si="193"/>
        <v/>
      </c>
    </row>
    <row r="649" spans="1:43" x14ac:dyDescent="0.25">
      <c r="A649" s="56"/>
      <c r="B649" s="157"/>
      <c r="C649" s="87"/>
      <c r="D649" s="86"/>
      <c r="E649" s="158"/>
      <c r="F649" s="159"/>
      <c r="G649" s="160"/>
      <c r="H649" s="161"/>
      <c r="I649" s="56"/>
      <c r="J649" s="13" t="str">
        <f t="shared" si="179"/>
        <v/>
      </c>
      <c r="K649" s="56"/>
      <c r="S649" s="13" t="str">
        <f t="shared" si="180"/>
        <v/>
      </c>
      <c r="U649" s="13" t="str">
        <f t="shared" si="181"/>
        <v/>
      </c>
      <c r="V649" s="13" t="str">
        <f t="shared" si="176"/>
        <v/>
      </c>
      <c r="W649" s="13" t="str">
        <f t="shared" si="177"/>
        <v/>
      </c>
      <c r="X649" s="13" t="str">
        <f t="shared" si="178"/>
        <v/>
      </c>
      <c r="Y649" s="13" t="str">
        <f t="shared" si="182"/>
        <v/>
      </c>
      <c r="Z649" s="13" t="str">
        <f t="shared" si="183"/>
        <v/>
      </c>
      <c r="AA649" s="13" t="str">
        <f t="shared" si="184"/>
        <v/>
      </c>
      <c r="AC649" s="13" t="str">
        <f t="shared" si="185"/>
        <v/>
      </c>
      <c r="AD649" s="13" t="str">
        <f t="shared" si="186"/>
        <v/>
      </c>
      <c r="AE649" s="13" t="str">
        <f t="shared" si="187"/>
        <v/>
      </c>
      <c r="AF649" s="42" t="str">
        <f t="shared" si="194"/>
        <v/>
      </c>
      <c r="AH649" s="46" t="str">
        <f t="shared" si="188"/>
        <v/>
      </c>
      <c r="AI649" s="53" t="str">
        <f t="shared" si="189"/>
        <v/>
      </c>
      <c r="AJ649" s="49" t="str">
        <f t="shared" si="190"/>
        <v/>
      </c>
      <c r="AK649" s="49" t="str">
        <f t="shared" si="191"/>
        <v/>
      </c>
      <c r="AM649" s="13" t="str">
        <f>IF($AI649="", "", COUNTIF($AI$10:$AI$1210, "&gt;"&amp;$AI649)+1+COUNTIF($AI$10:$AI649, $AI649)-1)</f>
        <v/>
      </c>
      <c r="AO649" s="13" t="str">
        <f t="shared" si="192"/>
        <v/>
      </c>
      <c r="AQ649" s="42" t="str">
        <f t="shared" si="193"/>
        <v/>
      </c>
    </row>
    <row r="650" spans="1:43" x14ac:dyDescent="0.25">
      <c r="A650" s="56"/>
      <c r="B650" s="157"/>
      <c r="C650" s="87"/>
      <c r="D650" s="86"/>
      <c r="E650" s="158"/>
      <c r="F650" s="159"/>
      <c r="G650" s="160"/>
      <c r="H650" s="161"/>
      <c r="I650" s="56"/>
      <c r="J650" s="13" t="str">
        <f t="shared" si="179"/>
        <v/>
      </c>
      <c r="K650" s="56"/>
      <c r="S650" s="13" t="str">
        <f t="shared" si="180"/>
        <v/>
      </c>
      <c r="U650" s="13" t="str">
        <f t="shared" si="181"/>
        <v/>
      </c>
      <c r="V650" s="13" t="str">
        <f t="shared" ref="V650:V713" si="195">IF($S650="", "", IF(AND(V$5="X", C650=""), $S$6, IF(AND(NOT(C650=""), COUNTIF(O$11:O$18, C650)=0), $S$7, "")))</f>
        <v/>
      </c>
      <c r="W650" s="13" t="str">
        <f t="shared" ref="W650:W713" si="196">IF($S650="", "", IF(AND(W$5="X", D650=""), $S$6, IF(AND(NOT(D650=""), COUNTIF(P$11:P$11, D650)=0), $S$7, "")))</f>
        <v/>
      </c>
      <c r="X650" s="13" t="str">
        <f t="shared" ref="X650:X713" si="197">IF($S650="", "", IF(AND(X$5="X", E650=""), $S$6, IF(AND(NOT(E650=""), COUNTIF(Q$11:Q$11, E650)=0), $S$7, "")))</f>
        <v/>
      </c>
      <c r="Y650" s="13" t="str">
        <f t="shared" si="182"/>
        <v/>
      </c>
      <c r="Z650" s="13" t="str">
        <f t="shared" si="183"/>
        <v/>
      </c>
      <c r="AA650" s="13" t="str">
        <f t="shared" si="184"/>
        <v/>
      </c>
      <c r="AC650" s="13" t="str">
        <f t="shared" si="185"/>
        <v/>
      </c>
      <c r="AD650" s="13" t="str">
        <f t="shared" si="186"/>
        <v/>
      </c>
      <c r="AE650" s="13" t="str">
        <f t="shared" si="187"/>
        <v/>
      </c>
      <c r="AF650" s="42" t="str">
        <f t="shared" si="194"/>
        <v/>
      </c>
      <c r="AH650" s="46" t="str">
        <f t="shared" si="188"/>
        <v/>
      </c>
      <c r="AI650" s="53" t="str">
        <f t="shared" si="189"/>
        <v/>
      </c>
      <c r="AJ650" s="49" t="str">
        <f t="shared" si="190"/>
        <v/>
      </c>
      <c r="AK650" s="49" t="str">
        <f t="shared" si="191"/>
        <v/>
      </c>
      <c r="AM650" s="13" t="str">
        <f>IF($AI650="", "", COUNTIF($AI$10:$AI$1210, "&gt;"&amp;$AI650)+1+COUNTIF($AI$10:$AI650, $AI650)-1)</f>
        <v/>
      </c>
      <c r="AO650" s="13" t="str">
        <f t="shared" si="192"/>
        <v/>
      </c>
      <c r="AQ650" s="42" t="str">
        <f t="shared" si="193"/>
        <v/>
      </c>
    </row>
    <row r="651" spans="1:43" x14ac:dyDescent="0.25">
      <c r="A651" s="56"/>
      <c r="B651" s="157"/>
      <c r="C651" s="87"/>
      <c r="D651" s="86"/>
      <c r="E651" s="158"/>
      <c r="F651" s="159"/>
      <c r="G651" s="160"/>
      <c r="H651" s="161"/>
      <c r="I651" s="56"/>
      <c r="J651" s="13" t="str">
        <f t="shared" ref="J651:J714" si="198">IF($S651="", "", IF($AI651="", $N$3, IF($AI651=$AI$5, $AK$4, IF($AI651&lt;$AI$5, $AK$3, IF($AI651&gt;$AI$5, $AK$2, $N$3)))))</f>
        <v/>
      </c>
      <c r="K651" s="56"/>
      <c r="S651" s="13" t="str">
        <f t="shared" ref="S651:S714" si="199">IF(COUNTIF($B651:$H651, "")=7, "", "X")</f>
        <v/>
      </c>
      <c r="U651" s="13" t="str">
        <f t="shared" ref="U651:U714" si="200">IF($S651="", "", IF(AND(U$5="X", B651=""), $S$6, IFERROR(IF(AND(NOT(B651=""), OR(ISNUMBER(B651)=FALSE, B651&lt;$P$2, B651&gt;$P$3, B651&lt;B650)), $S$7, ""), $S$7)))</f>
        <v/>
      </c>
      <c r="V651" s="13" t="str">
        <f t="shared" si="195"/>
        <v/>
      </c>
      <c r="W651" s="13" t="str">
        <f t="shared" si="196"/>
        <v/>
      </c>
      <c r="X651" s="13" t="str">
        <f t="shared" si="197"/>
        <v/>
      </c>
      <c r="Y651" s="13" t="str">
        <f t="shared" ref="Y651:Y714" si="201">IF($S651="", "", IF(AND(Y$5="X", F651=""), $S$6, IFERROR(IF(AND(NOT(F651=""), OR(ISNUMBER(F651)=FALSE, F651&lt;$Q$2, AND(NOT($Q$3=""), F651&gt;$Q$3), F651&lt;F650)), $S$7, ""), $S$7)))</f>
        <v/>
      </c>
      <c r="Z651" s="13" t="str">
        <f t="shared" ref="Z651:Z714" si="202">IF($S651="", "", IF(AND(Z$5="X", G651=""), $S$6, IF(AND(NOT(G651=""), ISNUMBER(G651)=FALSE), $S$7, "")))</f>
        <v/>
      </c>
      <c r="AA651" s="13" t="str">
        <f t="shared" ref="AA651:AA714" si="203">IF($S651="", "", IF(AND(AA$5="X", H651=""), $S$6, IF(AND(NOT(H651=""), ISNUMBER(H651)=FALSE), $S$7, "")))</f>
        <v/>
      </c>
      <c r="AC651" s="13" t="str">
        <f t="shared" ref="AC651:AC714" si="204">IF(OR(COUNTIF($F651:$H651, "")=3, COUNTIF($Y651:$AA651, "")&lt;3), "", "X")</f>
        <v/>
      </c>
      <c r="AD651" s="13" t="str">
        <f t="shared" ref="AD651:AD714" si="205">IF(AND(AC651="X", AC652=""), "X", "")</f>
        <v/>
      </c>
      <c r="AE651" s="13" t="str">
        <f t="shared" ref="AE651:AE714" si="206">IF($S651="", "", IF(OR($AC651="", $AD651="X", $E651=$Q$11, $E652=$Q$11), "X", ""))</f>
        <v/>
      </c>
      <c r="AF651" s="42" t="str">
        <f t="shared" si="194"/>
        <v/>
      </c>
      <c r="AH651" s="46" t="str">
        <f t="shared" ref="AH651:AH714" si="207">IF(OR($F651="", $F652=""), "", $F652-$F651)</f>
        <v/>
      </c>
      <c r="AI651" s="53" t="str">
        <f t="shared" ref="AI651:AI714" si="208">IF($AE651="X", "", IFERROR(ROUND($AH651/$G652, 1), ""))</f>
        <v/>
      </c>
      <c r="AJ651" s="49" t="str">
        <f t="shared" ref="AJ651:AJ714" si="209">IF($AE651="X", "", IFERROR(ROUND($AK651/$AI651, 2), ""))</f>
        <v/>
      </c>
      <c r="AK651" s="49" t="str">
        <f t="shared" ref="AK651:AK714" si="210">IF(OR($G651="", $H651=""), "", IFERROR(ROUND($H651/$G651, 2), ""))</f>
        <v/>
      </c>
      <c r="AM651" s="13" t="str">
        <f>IF($AI651="", "", COUNTIF($AI$10:$AI$1210, "&gt;"&amp;$AI651)+1+COUNTIF($AI$10:$AI651, $AI651)-1)</f>
        <v/>
      </c>
      <c r="AO651" s="13" t="str">
        <f t="shared" ref="AO651:AO714" si="211">IF($S651="", "", IF($D651="", $AO$6, $AO$7))</f>
        <v/>
      </c>
      <c r="AQ651" s="42" t="str">
        <f t="shared" ref="AQ651:AQ714" si="212">IF(OR($C651="", $AO651=""), "", CONCATENATE($C651, " - ", $AO651))</f>
        <v/>
      </c>
    </row>
    <row r="652" spans="1:43" x14ac:dyDescent="0.25">
      <c r="A652" s="56"/>
      <c r="B652" s="157"/>
      <c r="C652" s="87"/>
      <c r="D652" s="86"/>
      <c r="E652" s="158"/>
      <c r="F652" s="159"/>
      <c r="G652" s="160"/>
      <c r="H652" s="161"/>
      <c r="I652" s="56"/>
      <c r="J652" s="13" t="str">
        <f t="shared" si="198"/>
        <v/>
      </c>
      <c r="K652" s="56"/>
      <c r="S652" s="13" t="str">
        <f t="shared" si="199"/>
        <v/>
      </c>
      <c r="U652" s="13" t="str">
        <f t="shared" si="200"/>
        <v/>
      </c>
      <c r="V652" s="13" t="str">
        <f t="shared" si="195"/>
        <v/>
      </c>
      <c r="W652" s="13" t="str">
        <f t="shared" si="196"/>
        <v/>
      </c>
      <c r="X652" s="13" t="str">
        <f t="shared" si="197"/>
        <v/>
      </c>
      <c r="Y652" s="13" t="str">
        <f t="shared" si="201"/>
        <v/>
      </c>
      <c r="Z652" s="13" t="str">
        <f t="shared" si="202"/>
        <v/>
      </c>
      <c r="AA652" s="13" t="str">
        <f t="shared" si="203"/>
        <v/>
      </c>
      <c r="AC652" s="13" t="str">
        <f t="shared" si="204"/>
        <v/>
      </c>
      <c r="AD652" s="13" t="str">
        <f t="shared" si="205"/>
        <v/>
      </c>
      <c r="AE652" s="13" t="str">
        <f t="shared" si="206"/>
        <v/>
      </c>
      <c r="AF652" s="42" t="str">
        <f t="shared" si="194"/>
        <v/>
      </c>
      <c r="AH652" s="46" t="str">
        <f t="shared" si="207"/>
        <v/>
      </c>
      <c r="AI652" s="53" t="str">
        <f t="shared" si="208"/>
        <v/>
      </c>
      <c r="AJ652" s="49" t="str">
        <f t="shared" si="209"/>
        <v/>
      </c>
      <c r="AK652" s="49" t="str">
        <f t="shared" si="210"/>
        <v/>
      </c>
      <c r="AM652" s="13" t="str">
        <f>IF($AI652="", "", COUNTIF($AI$10:$AI$1210, "&gt;"&amp;$AI652)+1+COUNTIF($AI$10:$AI652, $AI652)-1)</f>
        <v/>
      </c>
      <c r="AO652" s="13" t="str">
        <f t="shared" si="211"/>
        <v/>
      </c>
      <c r="AQ652" s="42" t="str">
        <f t="shared" si="212"/>
        <v/>
      </c>
    </row>
    <row r="653" spans="1:43" x14ac:dyDescent="0.25">
      <c r="A653" s="56"/>
      <c r="B653" s="157"/>
      <c r="C653" s="87"/>
      <c r="D653" s="86"/>
      <c r="E653" s="158"/>
      <c r="F653" s="159"/>
      <c r="G653" s="160"/>
      <c r="H653" s="161"/>
      <c r="I653" s="56"/>
      <c r="J653" s="13" t="str">
        <f t="shared" si="198"/>
        <v/>
      </c>
      <c r="K653" s="56"/>
      <c r="S653" s="13" t="str">
        <f t="shared" si="199"/>
        <v/>
      </c>
      <c r="U653" s="13" t="str">
        <f t="shared" si="200"/>
        <v/>
      </c>
      <c r="V653" s="13" t="str">
        <f t="shared" si="195"/>
        <v/>
      </c>
      <c r="W653" s="13" t="str">
        <f t="shared" si="196"/>
        <v/>
      </c>
      <c r="X653" s="13" t="str">
        <f t="shared" si="197"/>
        <v/>
      </c>
      <c r="Y653" s="13" t="str">
        <f t="shared" si="201"/>
        <v/>
      </c>
      <c r="Z653" s="13" t="str">
        <f t="shared" si="202"/>
        <v/>
      </c>
      <c r="AA653" s="13" t="str">
        <f t="shared" si="203"/>
        <v/>
      </c>
      <c r="AC653" s="13" t="str">
        <f t="shared" si="204"/>
        <v/>
      </c>
      <c r="AD653" s="13" t="str">
        <f t="shared" si="205"/>
        <v/>
      </c>
      <c r="AE653" s="13" t="str">
        <f t="shared" si="206"/>
        <v/>
      </c>
      <c r="AF653" s="42" t="str">
        <f t="shared" si="194"/>
        <v/>
      </c>
      <c r="AH653" s="46" t="str">
        <f t="shared" si="207"/>
        <v/>
      </c>
      <c r="AI653" s="53" t="str">
        <f t="shared" si="208"/>
        <v/>
      </c>
      <c r="AJ653" s="49" t="str">
        <f t="shared" si="209"/>
        <v/>
      </c>
      <c r="AK653" s="49" t="str">
        <f t="shared" si="210"/>
        <v/>
      </c>
      <c r="AM653" s="13" t="str">
        <f>IF($AI653="", "", COUNTIF($AI$10:$AI$1210, "&gt;"&amp;$AI653)+1+COUNTIF($AI$10:$AI653, $AI653)-1)</f>
        <v/>
      </c>
      <c r="AO653" s="13" t="str">
        <f t="shared" si="211"/>
        <v/>
      </c>
      <c r="AQ653" s="42" t="str">
        <f t="shared" si="212"/>
        <v/>
      </c>
    </row>
    <row r="654" spans="1:43" x14ac:dyDescent="0.25">
      <c r="A654" s="56"/>
      <c r="B654" s="157"/>
      <c r="C654" s="87"/>
      <c r="D654" s="86"/>
      <c r="E654" s="158"/>
      <c r="F654" s="159"/>
      <c r="G654" s="160"/>
      <c r="H654" s="161"/>
      <c r="I654" s="56"/>
      <c r="J654" s="13" t="str">
        <f t="shared" si="198"/>
        <v/>
      </c>
      <c r="K654" s="56"/>
      <c r="S654" s="13" t="str">
        <f t="shared" si="199"/>
        <v/>
      </c>
      <c r="U654" s="13" t="str">
        <f t="shared" si="200"/>
        <v/>
      </c>
      <c r="V654" s="13" t="str">
        <f t="shared" si="195"/>
        <v/>
      </c>
      <c r="W654" s="13" t="str">
        <f t="shared" si="196"/>
        <v/>
      </c>
      <c r="X654" s="13" t="str">
        <f t="shared" si="197"/>
        <v/>
      </c>
      <c r="Y654" s="13" t="str">
        <f t="shared" si="201"/>
        <v/>
      </c>
      <c r="Z654" s="13" t="str">
        <f t="shared" si="202"/>
        <v/>
      </c>
      <c r="AA654" s="13" t="str">
        <f t="shared" si="203"/>
        <v/>
      </c>
      <c r="AC654" s="13" t="str">
        <f t="shared" si="204"/>
        <v/>
      </c>
      <c r="AD654" s="13" t="str">
        <f t="shared" si="205"/>
        <v/>
      </c>
      <c r="AE654" s="13" t="str">
        <f t="shared" si="206"/>
        <v/>
      </c>
      <c r="AF654" s="42" t="str">
        <f t="shared" si="194"/>
        <v/>
      </c>
      <c r="AH654" s="46" t="str">
        <f t="shared" si="207"/>
        <v/>
      </c>
      <c r="AI654" s="53" t="str">
        <f t="shared" si="208"/>
        <v/>
      </c>
      <c r="AJ654" s="49" t="str">
        <f t="shared" si="209"/>
        <v/>
      </c>
      <c r="AK654" s="49" t="str">
        <f t="shared" si="210"/>
        <v/>
      </c>
      <c r="AM654" s="13" t="str">
        <f>IF($AI654="", "", COUNTIF($AI$10:$AI$1210, "&gt;"&amp;$AI654)+1+COUNTIF($AI$10:$AI654, $AI654)-1)</f>
        <v/>
      </c>
      <c r="AO654" s="13" t="str">
        <f t="shared" si="211"/>
        <v/>
      </c>
      <c r="AQ654" s="42" t="str">
        <f t="shared" si="212"/>
        <v/>
      </c>
    </row>
    <row r="655" spans="1:43" x14ac:dyDescent="0.25">
      <c r="A655" s="56"/>
      <c r="B655" s="157"/>
      <c r="C655" s="87"/>
      <c r="D655" s="86"/>
      <c r="E655" s="158"/>
      <c r="F655" s="159"/>
      <c r="G655" s="160"/>
      <c r="H655" s="161"/>
      <c r="I655" s="56"/>
      <c r="J655" s="13" t="str">
        <f t="shared" si="198"/>
        <v/>
      </c>
      <c r="K655" s="56"/>
      <c r="S655" s="13" t="str">
        <f t="shared" si="199"/>
        <v/>
      </c>
      <c r="U655" s="13" t="str">
        <f t="shared" si="200"/>
        <v/>
      </c>
      <c r="V655" s="13" t="str">
        <f t="shared" si="195"/>
        <v/>
      </c>
      <c r="W655" s="13" t="str">
        <f t="shared" si="196"/>
        <v/>
      </c>
      <c r="X655" s="13" t="str">
        <f t="shared" si="197"/>
        <v/>
      </c>
      <c r="Y655" s="13" t="str">
        <f t="shared" si="201"/>
        <v/>
      </c>
      <c r="Z655" s="13" t="str">
        <f t="shared" si="202"/>
        <v/>
      </c>
      <c r="AA655" s="13" t="str">
        <f t="shared" si="203"/>
        <v/>
      </c>
      <c r="AC655" s="13" t="str">
        <f t="shared" si="204"/>
        <v/>
      </c>
      <c r="AD655" s="13" t="str">
        <f t="shared" si="205"/>
        <v/>
      </c>
      <c r="AE655" s="13" t="str">
        <f t="shared" si="206"/>
        <v/>
      </c>
      <c r="AF655" s="42" t="str">
        <f t="shared" si="194"/>
        <v/>
      </c>
      <c r="AH655" s="46" t="str">
        <f t="shared" si="207"/>
        <v/>
      </c>
      <c r="AI655" s="53" t="str">
        <f t="shared" si="208"/>
        <v/>
      </c>
      <c r="AJ655" s="49" t="str">
        <f t="shared" si="209"/>
        <v/>
      </c>
      <c r="AK655" s="49" t="str">
        <f t="shared" si="210"/>
        <v/>
      </c>
      <c r="AM655" s="13" t="str">
        <f>IF($AI655="", "", COUNTIF($AI$10:$AI$1210, "&gt;"&amp;$AI655)+1+COUNTIF($AI$10:$AI655, $AI655)-1)</f>
        <v/>
      </c>
      <c r="AO655" s="13" t="str">
        <f t="shared" si="211"/>
        <v/>
      </c>
      <c r="AQ655" s="42" t="str">
        <f t="shared" si="212"/>
        <v/>
      </c>
    </row>
    <row r="656" spans="1:43" x14ac:dyDescent="0.25">
      <c r="A656" s="56"/>
      <c r="B656" s="157"/>
      <c r="C656" s="87"/>
      <c r="D656" s="86"/>
      <c r="E656" s="158"/>
      <c r="F656" s="159"/>
      <c r="G656" s="160"/>
      <c r="H656" s="161"/>
      <c r="I656" s="56"/>
      <c r="J656" s="13" t="str">
        <f t="shared" si="198"/>
        <v/>
      </c>
      <c r="K656" s="56"/>
      <c r="S656" s="13" t="str">
        <f t="shared" si="199"/>
        <v/>
      </c>
      <c r="U656" s="13" t="str">
        <f t="shared" si="200"/>
        <v/>
      </c>
      <c r="V656" s="13" t="str">
        <f t="shared" si="195"/>
        <v/>
      </c>
      <c r="W656" s="13" t="str">
        <f t="shared" si="196"/>
        <v/>
      </c>
      <c r="X656" s="13" t="str">
        <f t="shared" si="197"/>
        <v/>
      </c>
      <c r="Y656" s="13" t="str">
        <f t="shared" si="201"/>
        <v/>
      </c>
      <c r="Z656" s="13" t="str">
        <f t="shared" si="202"/>
        <v/>
      </c>
      <c r="AA656" s="13" t="str">
        <f t="shared" si="203"/>
        <v/>
      </c>
      <c r="AC656" s="13" t="str">
        <f t="shared" si="204"/>
        <v/>
      </c>
      <c r="AD656" s="13" t="str">
        <f t="shared" si="205"/>
        <v/>
      </c>
      <c r="AE656" s="13" t="str">
        <f t="shared" si="206"/>
        <v/>
      </c>
      <c r="AF656" s="42" t="str">
        <f t="shared" ref="AF656:AF719" si="213">IF($AE656="", "", IF($AC656="", $AF$5, IF(AND($AD656="X", $E656=""), $AF$6, $AF$7)))</f>
        <v/>
      </c>
      <c r="AH656" s="46" t="str">
        <f t="shared" si="207"/>
        <v/>
      </c>
      <c r="AI656" s="53" t="str">
        <f t="shared" si="208"/>
        <v/>
      </c>
      <c r="AJ656" s="49" t="str">
        <f t="shared" si="209"/>
        <v/>
      </c>
      <c r="AK656" s="49" t="str">
        <f t="shared" si="210"/>
        <v/>
      </c>
      <c r="AM656" s="13" t="str">
        <f>IF($AI656="", "", COUNTIF($AI$10:$AI$1210, "&gt;"&amp;$AI656)+1+COUNTIF($AI$10:$AI656, $AI656)-1)</f>
        <v/>
      </c>
      <c r="AO656" s="13" t="str">
        <f t="shared" si="211"/>
        <v/>
      </c>
      <c r="AQ656" s="42" t="str">
        <f t="shared" si="212"/>
        <v/>
      </c>
    </row>
    <row r="657" spans="1:43" x14ac:dyDescent="0.25">
      <c r="A657" s="56"/>
      <c r="B657" s="157"/>
      <c r="C657" s="87"/>
      <c r="D657" s="86"/>
      <c r="E657" s="158"/>
      <c r="F657" s="159"/>
      <c r="G657" s="160"/>
      <c r="H657" s="161"/>
      <c r="I657" s="56"/>
      <c r="J657" s="13" t="str">
        <f t="shared" si="198"/>
        <v/>
      </c>
      <c r="K657" s="56"/>
      <c r="S657" s="13" t="str">
        <f t="shared" si="199"/>
        <v/>
      </c>
      <c r="U657" s="13" t="str">
        <f t="shared" si="200"/>
        <v/>
      </c>
      <c r="V657" s="13" t="str">
        <f t="shared" si="195"/>
        <v/>
      </c>
      <c r="W657" s="13" t="str">
        <f t="shared" si="196"/>
        <v/>
      </c>
      <c r="X657" s="13" t="str">
        <f t="shared" si="197"/>
        <v/>
      </c>
      <c r="Y657" s="13" t="str">
        <f t="shared" si="201"/>
        <v/>
      </c>
      <c r="Z657" s="13" t="str">
        <f t="shared" si="202"/>
        <v/>
      </c>
      <c r="AA657" s="13" t="str">
        <f t="shared" si="203"/>
        <v/>
      </c>
      <c r="AC657" s="13" t="str">
        <f t="shared" si="204"/>
        <v/>
      </c>
      <c r="AD657" s="13" t="str">
        <f t="shared" si="205"/>
        <v/>
      </c>
      <c r="AE657" s="13" t="str">
        <f t="shared" si="206"/>
        <v/>
      </c>
      <c r="AF657" s="42" t="str">
        <f t="shared" si="213"/>
        <v/>
      </c>
      <c r="AH657" s="46" t="str">
        <f t="shared" si="207"/>
        <v/>
      </c>
      <c r="AI657" s="53" t="str">
        <f t="shared" si="208"/>
        <v/>
      </c>
      <c r="AJ657" s="49" t="str">
        <f t="shared" si="209"/>
        <v/>
      </c>
      <c r="AK657" s="49" t="str">
        <f t="shared" si="210"/>
        <v/>
      </c>
      <c r="AM657" s="13" t="str">
        <f>IF($AI657="", "", COUNTIF($AI$10:$AI$1210, "&gt;"&amp;$AI657)+1+COUNTIF($AI$10:$AI657, $AI657)-1)</f>
        <v/>
      </c>
      <c r="AO657" s="13" t="str">
        <f t="shared" si="211"/>
        <v/>
      </c>
      <c r="AQ657" s="42" t="str">
        <f t="shared" si="212"/>
        <v/>
      </c>
    </row>
    <row r="658" spans="1:43" x14ac:dyDescent="0.25">
      <c r="A658" s="56"/>
      <c r="B658" s="157"/>
      <c r="C658" s="87"/>
      <c r="D658" s="86"/>
      <c r="E658" s="158"/>
      <c r="F658" s="159"/>
      <c r="G658" s="160"/>
      <c r="H658" s="161"/>
      <c r="I658" s="56"/>
      <c r="J658" s="13" t="str">
        <f t="shared" si="198"/>
        <v/>
      </c>
      <c r="K658" s="56"/>
      <c r="S658" s="13" t="str">
        <f t="shared" si="199"/>
        <v/>
      </c>
      <c r="U658" s="13" t="str">
        <f t="shared" si="200"/>
        <v/>
      </c>
      <c r="V658" s="13" t="str">
        <f t="shared" si="195"/>
        <v/>
      </c>
      <c r="W658" s="13" t="str">
        <f t="shared" si="196"/>
        <v/>
      </c>
      <c r="X658" s="13" t="str">
        <f t="shared" si="197"/>
        <v/>
      </c>
      <c r="Y658" s="13" t="str">
        <f t="shared" si="201"/>
        <v/>
      </c>
      <c r="Z658" s="13" t="str">
        <f t="shared" si="202"/>
        <v/>
      </c>
      <c r="AA658" s="13" t="str">
        <f t="shared" si="203"/>
        <v/>
      </c>
      <c r="AC658" s="13" t="str">
        <f t="shared" si="204"/>
        <v/>
      </c>
      <c r="AD658" s="13" t="str">
        <f t="shared" si="205"/>
        <v/>
      </c>
      <c r="AE658" s="13" t="str">
        <f t="shared" si="206"/>
        <v/>
      </c>
      <c r="AF658" s="42" t="str">
        <f t="shared" si="213"/>
        <v/>
      </c>
      <c r="AH658" s="46" t="str">
        <f t="shared" si="207"/>
        <v/>
      </c>
      <c r="AI658" s="53" t="str">
        <f t="shared" si="208"/>
        <v/>
      </c>
      <c r="AJ658" s="49" t="str">
        <f t="shared" si="209"/>
        <v/>
      </c>
      <c r="AK658" s="49" t="str">
        <f t="shared" si="210"/>
        <v/>
      </c>
      <c r="AM658" s="13" t="str">
        <f>IF($AI658="", "", COUNTIF($AI$10:$AI$1210, "&gt;"&amp;$AI658)+1+COUNTIF($AI$10:$AI658, $AI658)-1)</f>
        <v/>
      </c>
      <c r="AO658" s="13" t="str">
        <f t="shared" si="211"/>
        <v/>
      </c>
      <c r="AQ658" s="42" t="str">
        <f t="shared" si="212"/>
        <v/>
      </c>
    </row>
    <row r="659" spans="1:43" x14ac:dyDescent="0.25">
      <c r="A659" s="56"/>
      <c r="B659" s="157"/>
      <c r="C659" s="87"/>
      <c r="D659" s="86"/>
      <c r="E659" s="158"/>
      <c r="F659" s="159"/>
      <c r="G659" s="160"/>
      <c r="H659" s="161"/>
      <c r="I659" s="56"/>
      <c r="J659" s="13" t="str">
        <f t="shared" si="198"/>
        <v/>
      </c>
      <c r="K659" s="56"/>
      <c r="S659" s="13" t="str">
        <f t="shared" si="199"/>
        <v/>
      </c>
      <c r="U659" s="13" t="str">
        <f t="shared" si="200"/>
        <v/>
      </c>
      <c r="V659" s="13" t="str">
        <f t="shared" si="195"/>
        <v/>
      </c>
      <c r="W659" s="13" t="str">
        <f t="shared" si="196"/>
        <v/>
      </c>
      <c r="X659" s="13" t="str">
        <f t="shared" si="197"/>
        <v/>
      </c>
      <c r="Y659" s="13" t="str">
        <f t="shared" si="201"/>
        <v/>
      </c>
      <c r="Z659" s="13" t="str">
        <f t="shared" si="202"/>
        <v/>
      </c>
      <c r="AA659" s="13" t="str">
        <f t="shared" si="203"/>
        <v/>
      </c>
      <c r="AC659" s="13" t="str">
        <f t="shared" si="204"/>
        <v/>
      </c>
      <c r="AD659" s="13" t="str">
        <f t="shared" si="205"/>
        <v/>
      </c>
      <c r="AE659" s="13" t="str">
        <f t="shared" si="206"/>
        <v/>
      </c>
      <c r="AF659" s="42" t="str">
        <f t="shared" si="213"/>
        <v/>
      </c>
      <c r="AH659" s="46" t="str">
        <f t="shared" si="207"/>
        <v/>
      </c>
      <c r="AI659" s="53" t="str">
        <f t="shared" si="208"/>
        <v/>
      </c>
      <c r="AJ659" s="49" t="str">
        <f t="shared" si="209"/>
        <v/>
      </c>
      <c r="AK659" s="49" t="str">
        <f t="shared" si="210"/>
        <v/>
      </c>
      <c r="AM659" s="13" t="str">
        <f>IF($AI659="", "", COUNTIF($AI$10:$AI$1210, "&gt;"&amp;$AI659)+1+COUNTIF($AI$10:$AI659, $AI659)-1)</f>
        <v/>
      </c>
      <c r="AO659" s="13" t="str">
        <f t="shared" si="211"/>
        <v/>
      </c>
      <c r="AQ659" s="42" t="str">
        <f t="shared" si="212"/>
        <v/>
      </c>
    </row>
    <row r="660" spans="1:43" x14ac:dyDescent="0.25">
      <c r="A660" s="56"/>
      <c r="B660" s="157"/>
      <c r="C660" s="87"/>
      <c r="D660" s="86"/>
      <c r="E660" s="158"/>
      <c r="F660" s="159"/>
      <c r="G660" s="160"/>
      <c r="H660" s="161"/>
      <c r="I660" s="56"/>
      <c r="J660" s="13" t="str">
        <f t="shared" si="198"/>
        <v/>
      </c>
      <c r="K660" s="56"/>
      <c r="S660" s="13" t="str">
        <f t="shared" si="199"/>
        <v/>
      </c>
      <c r="U660" s="13" t="str">
        <f t="shared" si="200"/>
        <v/>
      </c>
      <c r="V660" s="13" t="str">
        <f t="shared" si="195"/>
        <v/>
      </c>
      <c r="W660" s="13" t="str">
        <f t="shared" si="196"/>
        <v/>
      </c>
      <c r="X660" s="13" t="str">
        <f t="shared" si="197"/>
        <v/>
      </c>
      <c r="Y660" s="13" t="str">
        <f t="shared" si="201"/>
        <v/>
      </c>
      <c r="Z660" s="13" t="str">
        <f t="shared" si="202"/>
        <v/>
      </c>
      <c r="AA660" s="13" t="str">
        <f t="shared" si="203"/>
        <v/>
      </c>
      <c r="AC660" s="13" t="str">
        <f t="shared" si="204"/>
        <v/>
      </c>
      <c r="AD660" s="13" t="str">
        <f t="shared" si="205"/>
        <v/>
      </c>
      <c r="AE660" s="13" t="str">
        <f t="shared" si="206"/>
        <v/>
      </c>
      <c r="AF660" s="42" t="str">
        <f t="shared" si="213"/>
        <v/>
      </c>
      <c r="AH660" s="46" t="str">
        <f t="shared" si="207"/>
        <v/>
      </c>
      <c r="AI660" s="53" t="str">
        <f t="shared" si="208"/>
        <v/>
      </c>
      <c r="AJ660" s="49" t="str">
        <f t="shared" si="209"/>
        <v/>
      </c>
      <c r="AK660" s="49" t="str">
        <f t="shared" si="210"/>
        <v/>
      </c>
      <c r="AM660" s="13" t="str">
        <f>IF($AI660="", "", COUNTIF($AI$10:$AI$1210, "&gt;"&amp;$AI660)+1+COUNTIF($AI$10:$AI660, $AI660)-1)</f>
        <v/>
      </c>
      <c r="AO660" s="13" t="str">
        <f t="shared" si="211"/>
        <v/>
      </c>
      <c r="AQ660" s="42" t="str">
        <f t="shared" si="212"/>
        <v/>
      </c>
    </row>
    <row r="661" spans="1:43" x14ac:dyDescent="0.25">
      <c r="A661" s="56"/>
      <c r="B661" s="157"/>
      <c r="C661" s="87"/>
      <c r="D661" s="86"/>
      <c r="E661" s="158"/>
      <c r="F661" s="159"/>
      <c r="G661" s="160"/>
      <c r="H661" s="161"/>
      <c r="I661" s="56"/>
      <c r="J661" s="13" t="str">
        <f t="shared" si="198"/>
        <v/>
      </c>
      <c r="K661" s="56"/>
      <c r="S661" s="13" t="str">
        <f t="shared" si="199"/>
        <v/>
      </c>
      <c r="U661" s="13" t="str">
        <f t="shared" si="200"/>
        <v/>
      </c>
      <c r="V661" s="13" t="str">
        <f t="shared" si="195"/>
        <v/>
      </c>
      <c r="W661" s="13" t="str">
        <f t="shared" si="196"/>
        <v/>
      </c>
      <c r="X661" s="13" t="str">
        <f t="shared" si="197"/>
        <v/>
      </c>
      <c r="Y661" s="13" t="str">
        <f t="shared" si="201"/>
        <v/>
      </c>
      <c r="Z661" s="13" t="str">
        <f t="shared" si="202"/>
        <v/>
      </c>
      <c r="AA661" s="13" t="str">
        <f t="shared" si="203"/>
        <v/>
      </c>
      <c r="AC661" s="13" t="str">
        <f t="shared" si="204"/>
        <v/>
      </c>
      <c r="AD661" s="13" t="str">
        <f t="shared" si="205"/>
        <v/>
      </c>
      <c r="AE661" s="13" t="str">
        <f t="shared" si="206"/>
        <v/>
      </c>
      <c r="AF661" s="42" t="str">
        <f t="shared" si="213"/>
        <v/>
      </c>
      <c r="AH661" s="46" t="str">
        <f t="shared" si="207"/>
        <v/>
      </c>
      <c r="AI661" s="53" t="str">
        <f t="shared" si="208"/>
        <v/>
      </c>
      <c r="AJ661" s="49" t="str">
        <f t="shared" si="209"/>
        <v/>
      </c>
      <c r="AK661" s="49" t="str">
        <f t="shared" si="210"/>
        <v/>
      </c>
      <c r="AM661" s="13" t="str">
        <f>IF($AI661="", "", COUNTIF($AI$10:$AI$1210, "&gt;"&amp;$AI661)+1+COUNTIF($AI$10:$AI661, $AI661)-1)</f>
        <v/>
      </c>
      <c r="AO661" s="13" t="str">
        <f t="shared" si="211"/>
        <v/>
      </c>
      <c r="AQ661" s="42" t="str">
        <f t="shared" si="212"/>
        <v/>
      </c>
    </row>
    <row r="662" spans="1:43" x14ac:dyDescent="0.25">
      <c r="A662" s="56"/>
      <c r="B662" s="157"/>
      <c r="C662" s="87"/>
      <c r="D662" s="86"/>
      <c r="E662" s="158"/>
      <c r="F662" s="159"/>
      <c r="G662" s="160"/>
      <c r="H662" s="161"/>
      <c r="I662" s="56"/>
      <c r="J662" s="13" t="str">
        <f t="shared" si="198"/>
        <v/>
      </c>
      <c r="K662" s="56"/>
      <c r="S662" s="13" t="str">
        <f t="shared" si="199"/>
        <v/>
      </c>
      <c r="U662" s="13" t="str">
        <f t="shared" si="200"/>
        <v/>
      </c>
      <c r="V662" s="13" t="str">
        <f t="shared" si="195"/>
        <v/>
      </c>
      <c r="W662" s="13" t="str">
        <f t="shared" si="196"/>
        <v/>
      </c>
      <c r="X662" s="13" t="str">
        <f t="shared" si="197"/>
        <v/>
      </c>
      <c r="Y662" s="13" t="str">
        <f t="shared" si="201"/>
        <v/>
      </c>
      <c r="Z662" s="13" t="str">
        <f t="shared" si="202"/>
        <v/>
      </c>
      <c r="AA662" s="13" t="str">
        <f t="shared" si="203"/>
        <v/>
      </c>
      <c r="AC662" s="13" t="str">
        <f t="shared" si="204"/>
        <v/>
      </c>
      <c r="AD662" s="13" t="str">
        <f t="shared" si="205"/>
        <v/>
      </c>
      <c r="AE662" s="13" t="str">
        <f t="shared" si="206"/>
        <v/>
      </c>
      <c r="AF662" s="42" t="str">
        <f t="shared" si="213"/>
        <v/>
      </c>
      <c r="AH662" s="46" t="str">
        <f t="shared" si="207"/>
        <v/>
      </c>
      <c r="AI662" s="53" t="str">
        <f t="shared" si="208"/>
        <v/>
      </c>
      <c r="AJ662" s="49" t="str">
        <f t="shared" si="209"/>
        <v/>
      </c>
      <c r="AK662" s="49" t="str">
        <f t="shared" si="210"/>
        <v/>
      </c>
      <c r="AM662" s="13" t="str">
        <f>IF($AI662="", "", COUNTIF($AI$10:$AI$1210, "&gt;"&amp;$AI662)+1+COUNTIF($AI$10:$AI662, $AI662)-1)</f>
        <v/>
      </c>
      <c r="AO662" s="13" t="str">
        <f t="shared" si="211"/>
        <v/>
      </c>
      <c r="AQ662" s="42" t="str">
        <f t="shared" si="212"/>
        <v/>
      </c>
    </row>
    <row r="663" spans="1:43" x14ac:dyDescent="0.25">
      <c r="A663" s="56"/>
      <c r="B663" s="157"/>
      <c r="C663" s="87"/>
      <c r="D663" s="86"/>
      <c r="E663" s="158"/>
      <c r="F663" s="159"/>
      <c r="G663" s="160"/>
      <c r="H663" s="161"/>
      <c r="I663" s="56"/>
      <c r="J663" s="13" t="str">
        <f t="shared" si="198"/>
        <v/>
      </c>
      <c r="K663" s="56"/>
      <c r="S663" s="13" t="str">
        <f t="shared" si="199"/>
        <v/>
      </c>
      <c r="U663" s="13" t="str">
        <f t="shared" si="200"/>
        <v/>
      </c>
      <c r="V663" s="13" t="str">
        <f t="shared" si="195"/>
        <v/>
      </c>
      <c r="W663" s="13" t="str">
        <f t="shared" si="196"/>
        <v/>
      </c>
      <c r="X663" s="13" t="str">
        <f t="shared" si="197"/>
        <v/>
      </c>
      <c r="Y663" s="13" t="str">
        <f t="shared" si="201"/>
        <v/>
      </c>
      <c r="Z663" s="13" t="str">
        <f t="shared" si="202"/>
        <v/>
      </c>
      <c r="AA663" s="13" t="str">
        <f t="shared" si="203"/>
        <v/>
      </c>
      <c r="AC663" s="13" t="str">
        <f t="shared" si="204"/>
        <v/>
      </c>
      <c r="AD663" s="13" t="str">
        <f t="shared" si="205"/>
        <v/>
      </c>
      <c r="AE663" s="13" t="str">
        <f t="shared" si="206"/>
        <v/>
      </c>
      <c r="AF663" s="42" t="str">
        <f t="shared" si="213"/>
        <v/>
      </c>
      <c r="AH663" s="46" t="str">
        <f t="shared" si="207"/>
        <v/>
      </c>
      <c r="AI663" s="53" t="str">
        <f t="shared" si="208"/>
        <v/>
      </c>
      <c r="AJ663" s="49" t="str">
        <f t="shared" si="209"/>
        <v/>
      </c>
      <c r="AK663" s="49" t="str">
        <f t="shared" si="210"/>
        <v/>
      </c>
      <c r="AM663" s="13" t="str">
        <f>IF($AI663="", "", COUNTIF($AI$10:$AI$1210, "&gt;"&amp;$AI663)+1+COUNTIF($AI$10:$AI663, $AI663)-1)</f>
        <v/>
      </c>
      <c r="AO663" s="13" t="str">
        <f t="shared" si="211"/>
        <v/>
      </c>
      <c r="AQ663" s="42" t="str">
        <f t="shared" si="212"/>
        <v/>
      </c>
    </row>
    <row r="664" spans="1:43" x14ac:dyDescent="0.25">
      <c r="A664" s="56"/>
      <c r="B664" s="157"/>
      <c r="C664" s="87"/>
      <c r="D664" s="86"/>
      <c r="E664" s="158"/>
      <c r="F664" s="159"/>
      <c r="G664" s="160"/>
      <c r="H664" s="161"/>
      <c r="I664" s="56"/>
      <c r="J664" s="13" t="str">
        <f t="shared" si="198"/>
        <v/>
      </c>
      <c r="K664" s="56"/>
      <c r="S664" s="13" t="str">
        <f t="shared" si="199"/>
        <v/>
      </c>
      <c r="U664" s="13" t="str">
        <f t="shared" si="200"/>
        <v/>
      </c>
      <c r="V664" s="13" t="str">
        <f t="shared" si="195"/>
        <v/>
      </c>
      <c r="W664" s="13" t="str">
        <f t="shared" si="196"/>
        <v/>
      </c>
      <c r="X664" s="13" t="str">
        <f t="shared" si="197"/>
        <v/>
      </c>
      <c r="Y664" s="13" t="str">
        <f t="shared" si="201"/>
        <v/>
      </c>
      <c r="Z664" s="13" t="str">
        <f t="shared" si="202"/>
        <v/>
      </c>
      <c r="AA664" s="13" t="str">
        <f t="shared" si="203"/>
        <v/>
      </c>
      <c r="AC664" s="13" t="str">
        <f t="shared" si="204"/>
        <v/>
      </c>
      <c r="AD664" s="13" t="str">
        <f t="shared" si="205"/>
        <v/>
      </c>
      <c r="AE664" s="13" t="str">
        <f t="shared" si="206"/>
        <v/>
      </c>
      <c r="AF664" s="42" t="str">
        <f t="shared" si="213"/>
        <v/>
      </c>
      <c r="AH664" s="46" t="str">
        <f t="shared" si="207"/>
        <v/>
      </c>
      <c r="AI664" s="53" t="str">
        <f t="shared" si="208"/>
        <v/>
      </c>
      <c r="AJ664" s="49" t="str">
        <f t="shared" si="209"/>
        <v/>
      </c>
      <c r="AK664" s="49" t="str">
        <f t="shared" si="210"/>
        <v/>
      </c>
      <c r="AM664" s="13" t="str">
        <f>IF($AI664="", "", COUNTIF($AI$10:$AI$1210, "&gt;"&amp;$AI664)+1+COUNTIF($AI$10:$AI664, $AI664)-1)</f>
        <v/>
      </c>
      <c r="AO664" s="13" t="str">
        <f t="shared" si="211"/>
        <v/>
      </c>
      <c r="AQ664" s="42" t="str">
        <f t="shared" si="212"/>
        <v/>
      </c>
    </row>
    <row r="665" spans="1:43" x14ac:dyDescent="0.25">
      <c r="A665" s="56"/>
      <c r="B665" s="157"/>
      <c r="C665" s="87"/>
      <c r="D665" s="86"/>
      <c r="E665" s="158"/>
      <c r="F665" s="159"/>
      <c r="G665" s="160"/>
      <c r="H665" s="161"/>
      <c r="I665" s="56"/>
      <c r="J665" s="13" t="str">
        <f t="shared" si="198"/>
        <v/>
      </c>
      <c r="K665" s="56"/>
      <c r="S665" s="13" t="str">
        <f t="shared" si="199"/>
        <v/>
      </c>
      <c r="U665" s="13" t="str">
        <f t="shared" si="200"/>
        <v/>
      </c>
      <c r="V665" s="13" t="str">
        <f t="shared" si="195"/>
        <v/>
      </c>
      <c r="W665" s="13" t="str">
        <f t="shared" si="196"/>
        <v/>
      </c>
      <c r="X665" s="13" t="str">
        <f t="shared" si="197"/>
        <v/>
      </c>
      <c r="Y665" s="13" t="str">
        <f t="shared" si="201"/>
        <v/>
      </c>
      <c r="Z665" s="13" t="str">
        <f t="shared" si="202"/>
        <v/>
      </c>
      <c r="AA665" s="13" t="str">
        <f t="shared" si="203"/>
        <v/>
      </c>
      <c r="AC665" s="13" t="str">
        <f t="shared" si="204"/>
        <v/>
      </c>
      <c r="AD665" s="13" t="str">
        <f t="shared" si="205"/>
        <v/>
      </c>
      <c r="AE665" s="13" t="str">
        <f t="shared" si="206"/>
        <v/>
      </c>
      <c r="AF665" s="42" t="str">
        <f t="shared" si="213"/>
        <v/>
      </c>
      <c r="AH665" s="46" t="str">
        <f t="shared" si="207"/>
        <v/>
      </c>
      <c r="AI665" s="53" t="str">
        <f t="shared" si="208"/>
        <v/>
      </c>
      <c r="AJ665" s="49" t="str">
        <f t="shared" si="209"/>
        <v/>
      </c>
      <c r="AK665" s="49" t="str">
        <f t="shared" si="210"/>
        <v/>
      </c>
      <c r="AM665" s="13" t="str">
        <f>IF($AI665="", "", COUNTIF($AI$10:$AI$1210, "&gt;"&amp;$AI665)+1+COUNTIF($AI$10:$AI665, $AI665)-1)</f>
        <v/>
      </c>
      <c r="AO665" s="13" t="str">
        <f t="shared" si="211"/>
        <v/>
      </c>
      <c r="AQ665" s="42" t="str">
        <f t="shared" si="212"/>
        <v/>
      </c>
    </row>
    <row r="666" spans="1:43" x14ac:dyDescent="0.25">
      <c r="A666" s="56"/>
      <c r="B666" s="157"/>
      <c r="C666" s="87"/>
      <c r="D666" s="86"/>
      <c r="E666" s="158"/>
      <c r="F666" s="159"/>
      <c r="G666" s="160"/>
      <c r="H666" s="161"/>
      <c r="I666" s="56"/>
      <c r="J666" s="13" t="str">
        <f t="shared" si="198"/>
        <v/>
      </c>
      <c r="K666" s="56"/>
      <c r="S666" s="13" t="str">
        <f t="shared" si="199"/>
        <v/>
      </c>
      <c r="U666" s="13" t="str">
        <f t="shared" si="200"/>
        <v/>
      </c>
      <c r="V666" s="13" t="str">
        <f t="shared" si="195"/>
        <v/>
      </c>
      <c r="W666" s="13" t="str">
        <f t="shared" si="196"/>
        <v/>
      </c>
      <c r="X666" s="13" t="str">
        <f t="shared" si="197"/>
        <v/>
      </c>
      <c r="Y666" s="13" t="str">
        <f t="shared" si="201"/>
        <v/>
      </c>
      <c r="Z666" s="13" t="str">
        <f t="shared" si="202"/>
        <v/>
      </c>
      <c r="AA666" s="13" t="str">
        <f t="shared" si="203"/>
        <v/>
      </c>
      <c r="AC666" s="13" t="str">
        <f t="shared" si="204"/>
        <v/>
      </c>
      <c r="AD666" s="13" t="str">
        <f t="shared" si="205"/>
        <v/>
      </c>
      <c r="AE666" s="13" t="str">
        <f t="shared" si="206"/>
        <v/>
      </c>
      <c r="AF666" s="42" t="str">
        <f t="shared" si="213"/>
        <v/>
      </c>
      <c r="AH666" s="46" t="str">
        <f t="shared" si="207"/>
        <v/>
      </c>
      <c r="AI666" s="53" t="str">
        <f t="shared" si="208"/>
        <v/>
      </c>
      <c r="AJ666" s="49" t="str">
        <f t="shared" si="209"/>
        <v/>
      </c>
      <c r="AK666" s="49" t="str">
        <f t="shared" si="210"/>
        <v/>
      </c>
      <c r="AM666" s="13" t="str">
        <f>IF($AI666="", "", COUNTIF($AI$10:$AI$1210, "&gt;"&amp;$AI666)+1+COUNTIF($AI$10:$AI666, $AI666)-1)</f>
        <v/>
      </c>
      <c r="AO666" s="13" t="str">
        <f t="shared" si="211"/>
        <v/>
      </c>
      <c r="AQ666" s="42" t="str">
        <f t="shared" si="212"/>
        <v/>
      </c>
    </row>
    <row r="667" spans="1:43" x14ac:dyDescent="0.25">
      <c r="A667" s="56"/>
      <c r="B667" s="157"/>
      <c r="C667" s="87"/>
      <c r="D667" s="86"/>
      <c r="E667" s="158"/>
      <c r="F667" s="159"/>
      <c r="G667" s="160"/>
      <c r="H667" s="161"/>
      <c r="I667" s="56"/>
      <c r="J667" s="13" t="str">
        <f t="shared" si="198"/>
        <v/>
      </c>
      <c r="K667" s="56"/>
      <c r="S667" s="13" t="str">
        <f t="shared" si="199"/>
        <v/>
      </c>
      <c r="U667" s="13" t="str">
        <f t="shared" si="200"/>
        <v/>
      </c>
      <c r="V667" s="13" t="str">
        <f t="shared" si="195"/>
        <v/>
      </c>
      <c r="W667" s="13" t="str">
        <f t="shared" si="196"/>
        <v/>
      </c>
      <c r="X667" s="13" t="str">
        <f t="shared" si="197"/>
        <v/>
      </c>
      <c r="Y667" s="13" t="str">
        <f t="shared" si="201"/>
        <v/>
      </c>
      <c r="Z667" s="13" t="str">
        <f t="shared" si="202"/>
        <v/>
      </c>
      <c r="AA667" s="13" t="str">
        <f t="shared" si="203"/>
        <v/>
      </c>
      <c r="AC667" s="13" t="str">
        <f t="shared" si="204"/>
        <v/>
      </c>
      <c r="AD667" s="13" t="str">
        <f t="shared" si="205"/>
        <v/>
      </c>
      <c r="AE667" s="13" t="str">
        <f t="shared" si="206"/>
        <v/>
      </c>
      <c r="AF667" s="42" t="str">
        <f t="shared" si="213"/>
        <v/>
      </c>
      <c r="AH667" s="46" t="str">
        <f t="shared" si="207"/>
        <v/>
      </c>
      <c r="AI667" s="53" t="str">
        <f t="shared" si="208"/>
        <v/>
      </c>
      <c r="AJ667" s="49" t="str">
        <f t="shared" si="209"/>
        <v/>
      </c>
      <c r="AK667" s="49" t="str">
        <f t="shared" si="210"/>
        <v/>
      </c>
      <c r="AM667" s="13" t="str">
        <f>IF($AI667="", "", COUNTIF($AI$10:$AI$1210, "&gt;"&amp;$AI667)+1+COUNTIF($AI$10:$AI667, $AI667)-1)</f>
        <v/>
      </c>
      <c r="AO667" s="13" t="str">
        <f t="shared" si="211"/>
        <v/>
      </c>
      <c r="AQ667" s="42" t="str">
        <f t="shared" si="212"/>
        <v/>
      </c>
    </row>
    <row r="668" spans="1:43" x14ac:dyDescent="0.25">
      <c r="A668" s="56"/>
      <c r="B668" s="157"/>
      <c r="C668" s="87"/>
      <c r="D668" s="86"/>
      <c r="E668" s="158"/>
      <c r="F668" s="159"/>
      <c r="G668" s="160"/>
      <c r="H668" s="161"/>
      <c r="I668" s="56"/>
      <c r="J668" s="13" t="str">
        <f t="shared" si="198"/>
        <v/>
      </c>
      <c r="K668" s="56"/>
      <c r="S668" s="13" t="str">
        <f t="shared" si="199"/>
        <v/>
      </c>
      <c r="U668" s="13" t="str">
        <f t="shared" si="200"/>
        <v/>
      </c>
      <c r="V668" s="13" t="str">
        <f t="shared" si="195"/>
        <v/>
      </c>
      <c r="W668" s="13" t="str">
        <f t="shared" si="196"/>
        <v/>
      </c>
      <c r="X668" s="13" t="str">
        <f t="shared" si="197"/>
        <v/>
      </c>
      <c r="Y668" s="13" t="str">
        <f t="shared" si="201"/>
        <v/>
      </c>
      <c r="Z668" s="13" t="str">
        <f t="shared" si="202"/>
        <v/>
      </c>
      <c r="AA668" s="13" t="str">
        <f t="shared" si="203"/>
        <v/>
      </c>
      <c r="AC668" s="13" t="str">
        <f t="shared" si="204"/>
        <v/>
      </c>
      <c r="AD668" s="13" t="str">
        <f t="shared" si="205"/>
        <v/>
      </c>
      <c r="AE668" s="13" t="str">
        <f t="shared" si="206"/>
        <v/>
      </c>
      <c r="AF668" s="42" t="str">
        <f t="shared" si="213"/>
        <v/>
      </c>
      <c r="AH668" s="46" t="str">
        <f t="shared" si="207"/>
        <v/>
      </c>
      <c r="AI668" s="53" t="str">
        <f t="shared" si="208"/>
        <v/>
      </c>
      <c r="AJ668" s="49" t="str">
        <f t="shared" si="209"/>
        <v/>
      </c>
      <c r="AK668" s="49" t="str">
        <f t="shared" si="210"/>
        <v/>
      </c>
      <c r="AM668" s="13" t="str">
        <f>IF($AI668="", "", COUNTIF($AI$10:$AI$1210, "&gt;"&amp;$AI668)+1+COUNTIF($AI$10:$AI668, $AI668)-1)</f>
        <v/>
      </c>
      <c r="AO668" s="13" t="str">
        <f t="shared" si="211"/>
        <v/>
      </c>
      <c r="AQ668" s="42" t="str">
        <f t="shared" si="212"/>
        <v/>
      </c>
    </row>
    <row r="669" spans="1:43" x14ac:dyDescent="0.25">
      <c r="A669" s="56"/>
      <c r="B669" s="157"/>
      <c r="C669" s="87"/>
      <c r="D669" s="86"/>
      <c r="E669" s="158"/>
      <c r="F669" s="159"/>
      <c r="G669" s="160"/>
      <c r="H669" s="161"/>
      <c r="I669" s="56"/>
      <c r="J669" s="13" t="str">
        <f t="shared" si="198"/>
        <v/>
      </c>
      <c r="K669" s="56"/>
      <c r="S669" s="13" t="str">
        <f t="shared" si="199"/>
        <v/>
      </c>
      <c r="U669" s="13" t="str">
        <f t="shared" si="200"/>
        <v/>
      </c>
      <c r="V669" s="13" t="str">
        <f t="shared" si="195"/>
        <v/>
      </c>
      <c r="W669" s="13" t="str">
        <f t="shared" si="196"/>
        <v/>
      </c>
      <c r="X669" s="13" t="str">
        <f t="shared" si="197"/>
        <v/>
      </c>
      <c r="Y669" s="13" t="str">
        <f t="shared" si="201"/>
        <v/>
      </c>
      <c r="Z669" s="13" t="str">
        <f t="shared" si="202"/>
        <v/>
      </c>
      <c r="AA669" s="13" t="str">
        <f t="shared" si="203"/>
        <v/>
      </c>
      <c r="AC669" s="13" t="str">
        <f t="shared" si="204"/>
        <v/>
      </c>
      <c r="AD669" s="13" t="str">
        <f t="shared" si="205"/>
        <v/>
      </c>
      <c r="AE669" s="13" t="str">
        <f t="shared" si="206"/>
        <v/>
      </c>
      <c r="AF669" s="42" t="str">
        <f t="shared" si="213"/>
        <v/>
      </c>
      <c r="AH669" s="46" t="str">
        <f t="shared" si="207"/>
        <v/>
      </c>
      <c r="AI669" s="53" t="str">
        <f t="shared" si="208"/>
        <v/>
      </c>
      <c r="AJ669" s="49" t="str">
        <f t="shared" si="209"/>
        <v/>
      </c>
      <c r="AK669" s="49" t="str">
        <f t="shared" si="210"/>
        <v/>
      </c>
      <c r="AM669" s="13" t="str">
        <f>IF($AI669="", "", COUNTIF($AI$10:$AI$1210, "&gt;"&amp;$AI669)+1+COUNTIF($AI$10:$AI669, $AI669)-1)</f>
        <v/>
      </c>
      <c r="AO669" s="13" t="str">
        <f t="shared" si="211"/>
        <v/>
      </c>
      <c r="AQ669" s="42" t="str">
        <f t="shared" si="212"/>
        <v/>
      </c>
    </row>
    <row r="670" spans="1:43" x14ac:dyDescent="0.25">
      <c r="A670" s="56"/>
      <c r="B670" s="157"/>
      <c r="C670" s="87"/>
      <c r="D670" s="86"/>
      <c r="E670" s="158"/>
      <c r="F670" s="159"/>
      <c r="G670" s="160"/>
      <c r="H670" s="161"/>
      <c r="I670" s="56"/>
      <c r="J670" s="13" t="str">
        <f t="shared" si="198"/>
        <v/>
      </c>
      <c r="K670" s="56"/>
      <c r="S670" s="13" t="str">
        <f t="shared" si="199"/>
        <v/>
      </c>
      <c r="U670" s="13" t="str">
        <f t="shared" si="200"/>
        <v/>
      </c>
      <c r="V670" s="13" t="str">
        <f t="shared" si="195"/>
        <v/>
      </c>
      <c r="W670" s="13" t="str">
        <f t="shared" si="196"/>
        <v/>
      </c>
      <c r="X670" s="13" t="str">
        <f t="shared" si="197"/>
        <v/>
      </c>
      <c r="Y670" s="13" t="str">
        <f t="shared" si="201"/>
        <v/>
      </c>
      <c r="Z670" s="13" t="str">
        <f t="shared" si="202"/>
        <v/>
      </c>
      <c r="AA670" s="13" t="str">
        <f t="shared" si="203"/>
        <v/>
      </c>
      <c r="AC670" s="13" t="str">
        <f t="shared" si="204"/>
        <v/>
      </c>
      <c r="AD670" s="13" t="str">
        <f t="shared" si="205"/>
        <v/>
      </c>
      <c r="AE670" s="13" t="str">
        <f t="shared" si="206"/>
        <v/>
      </c>
      <c r="AF670" s="42" t="str">
        <f t="shared" si="213"/>
        <v/>
      </c>
      <c r="AH670" s="46" t="str">
        <f t="shared" si="207"/>
        <v/>
      </c>
      <c r="AI670" s="53" t="str">
        <f t="shared" si="208"/>
        <v/>
      </c>
      <c r="AJ670" s="49" t="str">
        <f t="shared" si="209"/>
        <v/>
      </c>
      <c r="AK670" s="49" t="str">
        <f t="shared" si="210"/>
        <v/>
      </c>
      <c r="AM670" s="13" t="str">
        <f>IF($AI670="", "", COUNTIF($AI$10:$AI$1210, "&gt;"&amp;$AI670)+1+COUNTIF($AI$10:$AI670, $AI670)-1)</f>
        <v/>
      </c>
      <c r="AO670" s="13" t="str">
        <f t="shared" si="211"/>
        <v/>
      </c>
      <c r="AQ670" s="42" t="str">
        <f t="shared" si="212"/>
        <v/>
      </c>
    </row>
    <row r="671" spans="1:43" x14ac:dyDescent="0.25">
      <c r="A671" s="56"/>
      <c r="B671" s="157"/>
      <c r="C671" s="87"/>
      <c r="D671" s="86"/>
      <c r="E671" s="158"/>
      <c r="F671" s="159"/>
      <c r="G671" s="160"/>
      <c r="H671" s="161"/>
      <c r="I671" s="56"/>
      <c r="J671" s="13" t="str">
        <f t="shared" si="198"/>
        <v/>
      </c>
      <c r="K671" s="56"/>
      <c r="S671" s="13" t="str">
        <f t="shared" si="199"/>
        <v/>
      </c>
      <c r="U671" s="13" t="str">
        <f t="shared" si="200"/>
        <v/>
      </c>
      <c r="V671" s="13" t="str">
        <f t="shared" si="195"/>
        <v/>
      </c>
      <c r="W671" s="13" t="str">
        <f t="shared" si="196"/>
        <v/>
      </c>
      <c r="X671" s="13" t="str">
        <f t="shared" si="197"/>
        <v/>
      </c>
      <c r="Y671" s="13" t="str">
        <f t="shared" si="201"/>
        <v/>
      </c>
      <c r="Z671" s="13" t="str">
        <f t="shared" si="202"/>
        <v/>
      </c>
      <c r="AA671" s="13" t="str">
        <f t="shared" si="203"/>
        <v/>
      </c>
      <c r="AC671" s="13" t="str">
        <f t="shared" si="204"/>
        <v/>
      </c>
      <c r="AD671" s="13" t="str">
        <f t="shared" si="205"/>
        <v/>
      </c>
      <c r="AE671" s="13" t="str">
        <f t="shared" si="206"/>
        <v/>
      </c>
      <c r="AF671" s="42" t="str">
        <f t="shared" si="213"/>
        <v/>
      </c>
      <c r="AH671" s="46" t="str">
        <f t="shared" si="207"/>
        <v/>
      </c>
      <c r="AI671" s="53" t="str">
        <f t="shared" si="208"/>
        <v/>
      </c>
      <c r="AJ671" s="49" t="str">
        <f t="shared" si="209"/>
        <v/>
      </c>
      <c r="AK671" s="49" t="str">
        <f t="shared" si="210"/>
        <v/>
      </c>
      <c r="AM671" s="13" t="str">
        <f>IF($AI671="", "", COUNTIF($AI$10:$AI$1210, "&gt;"&amp;$AI671)+1+COUNTIF($AI$10:$AI671, $AI671)-1)</f>
        <v/>
      </c>
      <c r="AO671" s="13" t="str">
        <f t="shared" si="211"/>
        <v/>
      </c>
      <c r="AQ671" s="42" t="str">
        <f t="shared" si="212"/>
        <v/>
      </c>
    </row>
    <row r="672" spans="1:43" x14ac:dyDescent="0.25">
      <c r="A672" s="56"/>
      <c r="B672" s="157"/>
      <c r="C672" s="87"/>
      <c r="D672" s="86"/>
      <c r="E672" s="158"/>
      <c r="F672" s="159"/>
      <c r="G672" s="160"/>
      <c r="H672" s="161"/>
      <c r="I672" s="56"/>
      <c r="J672" s="13" t="str">
        <f t="shared" si="198"/>
        <v/>
      </c>
      <c r="K672" s="56"/>
      <c r="S672" s="13" t="str">
        <f t="shared" si="199"/>
        <v/>
      </c>
      <c r="U672" s="13" t="str">
        <f t="shared" si="200"/>
        <v/>
      </c>
      <c r="V672" s="13" t="str">
        <f t="shared" si="195"/>
        <v/>
      </c>
      <c r="W672" s="13" t="str">
        <f t="shared" si="196"/>
        <v/>
      </c>
      <c r="X672" s="13" t="str">
        <f t="shared" si="197"/>
        <v/>
      </c>
      <c r="Y672" s="13" t="str">
        <f t="shared" si="201"/>
        <v/>
      </c>
      <c r="Z672" s="13" t="str">
        <f t="shared" si="202"/>
        <v/>
      </c>
      <c r="AA672" s="13" t="str">
        <f t="shared" si="203"/>
        <v/>
      </c>
      <c r="AC672" s="13" t="str">
        <f t="shared" si="204"/>
        <v/>
      </c>
      <c r="AD672" s="13" t="str">
        <f t="shared" si="205"/>
        <v/>
      </c>
      <c r="AE672" s="13" t="str">
        <f t="shared" si="206"/>
        <v/>
      </c>
      <c r="AF672" s="42" t="str">
        <f t="shared" si="213"/>
        <v/>
      </c>
      <c r="AH672" s="46" t="str">
        <f t="shared" si="207"/>
        <v/>
      </c>
      <c r="AI672" s="53" t="str">
        <f t="shared" si="208"/>
        <v/>
      </c>
      <c r="AJ672" s="49" t="str">
        <f t="shared" si="209"/>
        <v/>
      </c>
      <c r="AK672" s="49" t="str">
        <f t="shared" si="210"/>
        <v/>
      </c>
      <c r="AM672" s="13" t="str">
        <f>IF($AI672="", "", COUNTIF($AI$10:$AI$1210, "&gt;"&amp;$AI672)+1+COUNTIF($AI$10:$AI672, $AI672)-1)</f>
        <v/>
      </c>
      <c r="AO672" s="13" t="str">
        <f t="shared" si="211"/>
        <v/>
      </c>
      <c r="AQ672" s="42" t="str">
        <f t="shared" si="212"/>
        <v/>
      </c>
    </row>
    <row r="673" spans="1:43" x14ac:dyDescent="0.25">
      <c r="A673" s="56"/>
      <c r="B673" s="157"/>
      <c r="C673" s="87"/>
      <c r="D673" s="86"/>
      <c r="E673" s="158"/>
      <c r="F673" s="159"/>
      <c r="G673" s="160"/>
      <c r="H673" s="161"/>
      <c r="I673" s="56"/>
      <c r="J673" s="13" t="str">
        <f t="shared" si="198"/>
        <v/>
      </c>
      <c r="K673" s="56"/>
      <c r="S673" s="13" t="str">
        <f t="shared" si="199"/>
        <v/>
      </c>
      <c r="U673" s="13" t="str">
        <f t="shared" si="200"/>
        <v/>
      </c>
      <c r="V673" s="13" t="str">
        <f t="shared" si="195"/>
        <v/>
      </c>
      <c r="W673" s="13" t="str">
        <f t="shared" si="196"/>
        <v/>
      </c>
      <c r="X673" s="13" t="str">
        <f t="shared" si="197"/>
        <v/>
      </c>
      <c r="Y673" s="13" t="str">
        <f t="shared" si="201"/>
        <v/>
      </c>
      <c r="Z673" s="13" t="str">
        <f t="shared" si="202"/>
        <v/>
      </c>
      <c r="AA673" s="13" t="str">
        <f t="shared" si="203"/>
        <v/>
      </c>
      <c r="AC673" s="13" t="str">
        <f t="shared" si="204"/>
        <v/>
      </c>
      <c r="AD673" s="13" t="str">
        <f t="shared" si="205"/>
        <v/>
      </c>
      <c r="AE673" s="13" t="str">
        <f t="shared" si="206"/>
        <v/>
      </c>
      <c r="AF673" s="42" t="str">
        <f t="shared" si="213"/>
        <v/>
      </c>
      <c r="AH673" s="46" t="str">
        <f t="shared" si="207"/>
        <v/>
      </c>
      <c r="AI673" s="53" t="str">
        <f t="shared" si="208"/>
        <v/>
      </c>
      <c r="AJ673" s="49" t="str">
        <f t="shared" si="209"/>
        <v/>
      </c>
      <c r="AK673" s="49" t="str">
        <f t="shared" si="210"/>
        <v/>
      </c>
      <c r="AM673" s="13" t="str">
        <f>IF($AI673="", "", COUNTIF($AI$10:$AI$1210, "&gt;"&amp;$AI673)+1+COUNTIF($AI$10:$AI673, $AI673)-1)</f>
        <v/>
      </c>
      <c r="AO673" s="13" t="str">
        <f t="shared" si="211"/>
        <v/>
      </c>
      <c r="AQ673" s="42" t="str">
        <f t="shared" si="212"/>
        <v/>
      </c>
    </row>
    <row r="674" spans="1:43" x14ac:dyDescent="0.25">
      <c r="A674" s="56"/>
      <c r="B674" s="157"/>
      <c r="C674" s="87"/>
      <c r="D674" s="86"/>
      <c r="E674" s="158"/>
      <c r="F674" s="159"/>
      <c r="G674" s="160"/>
      <c r="H674" s="161"/>
      <c r="I674" s="56"/>
      <c r="J674" s="13" t="str">
        <f t="shared" si="198"/>
        <v/>
      </c>
      <c r="K674" s="56"/>
      <c r="S674" s="13" t="str">
        <f t="shared" si="199"/>
        <v/>
      </c>
      <c r="U674" s="13" t="str">
        <f t="shared" si="200"/>
        <v/>
      </c>
      <c r="V674" s="13" t="str">
        <f t="shared" si="195"/>
        <v/>
      </c>
      <c r="W674" s="13" t="str">
        <f t="shared" si="196"/>
        <v/>
      </c>
      <c r="X674" s="13" t="str">
        <f t="shared" si="197"/>
        <v/>
      </c>
      <c r="Y674" s="13" t="str">
        <f t="shared" si="201"/>
        <v/>
      </c>
      <c r="Z674" s="13" t="str">
        <f t="shared" si="202"/>
        <v/>
      </c>
      <c r="AA674" s="13" t="str">
        <f t="shared" si="203"/>
        <v/>
      </c>
      <c r="AC674" s="13" t="str">
        <f t="shared" si="204"/>
        <v/>
      </c>
      <c r="AD674" s="13" t="str">
        <f t="shared" si="205"/>
        <v/>
      </c>
      <c r="AE674" s="13" t="str">
        <f t="shared" si="206"/>
        <v/>
      </c>
      <c r="AF674" s="42" t="str">
        <f t="shared" si="213"/>
        <v/>
      </c>
      <c r="AH674" s="46" t="str">
        <f t="shared" si="207"/>
        <v/>
      </c>
      <c r="AI674" s="53" t="str">
        <f t="shared" si="208"/>
        <v/>
      </c>
      <c r="AJ674" s="49" t="str">
        <f t="shared" si="209"/>
        <v/>
      </c>
      <c r="AK674" s="49" t="str">
        <f t="shared" si="210"/>
        <v/>
      </c>
      <c r="AM674" s="13" t="str">
        <f>IF($AI674="", "", COUNTIF($AI$10:$AI$1210, "&gt;"&amp;$AI674)+1+COUNTIF($AI$10:$AI674, $AI674)-1)</f>
        <v/>
      </c>
      <c r="AO674" s="13" t="str">
        <f t="shared" si="211"/>
        <v/>
      </c>
      <c r="AQ674" s="42" t="str">
        <f t="shared" si="212"/>
        <v/>
      </c>
    </row>
    <row r="675" spans="1:43" x14ac:dyDescent="0.25">
      <c r="A675" s="56"/>
      <c r="B675" s="157"/>
      <c r="C675" s="87"/>
      <c r="D675" s="86"/>
      <c r="E675" s="158"/>
      <c r="F675" s="159"/>
      <c r="G675" s="160"/>
      <c r="H675" s="161"/>
      <c r="I675" s="56"/>
      <c r="J675" s="13" t="str">
        <f t="shared" si="198"/>
        <v/>
      </c>
      <c r="K675" s="56"/>
      <c r="S675" s="13" t="str">
        <f t="shared" si="199"/>
        <v/>
      </c>
      <c r="U675" s="13" t="str">
        <f t="shared" si="200"/>
        <v/>
      </c>
      <c r="V675" s="13" t="str">
        <f t="shared" si="195"/>
        <v/>
      </c>
      <c r="W675" s="13" t="str">
        <f t="shared" si="196"/>
        <v/>
      </c>
      <c r="X675" s="13" t="str">
        <f t="shared" si="197"/>
        <v/>
      </c>
      <c r="Y675" s="13" t="str">
        <f t="shared" si="201"/>
        <v/>
      </c>
      <c r="Z675" s="13" t="str">
        <f t="shared" si="202"/>
        <v/>
      </c>
      <c r="AA675" s="13" t="str">
        <f t="shared" si="203"/>
        <v/>
      </c>
      <c r="AC675" s="13" t="str">
        <f t="shared" si="204"/>
        <v/>
      </c>
      <c r="AD675" s="13" t="str">
        <f t="shared" si="205"/>
        <v/>
      </c>
      <c r="AE675" s="13" t="str">
        <f t="shared" si="206"/>
        <v/>
      </c>
      <c r="AF675" s="42" t="str">
        <f t="shared" si="213"/>
        <v/>
      </c>
      <c r="AH675" s="46" t="str">
        <f t="shared" si="207"/>
        <v/>
      </c>
      <c r="AI675" s="53" t="str">
        <f t="shared" si="208"/>
        <v/>
      </c>
      <c r="AJ675" s="49" t="str">
        <f t="shared" si="209"/>
        <v/>
      </c>
      <c r="AK675" s="49" t="str">
        <f t="shared" si="210"/>
        <v/>
      </c>
      <c r="AM675" s="13" t="str">
        <f>IF($AI675="", "", COUNTIF($AI$10:$AI$1210, "&gt;"&amp;$AI675)+1+COUNTIF($AI$10:$AI675, $AI675)-1)</f>
        <v/>
      </c>
      <c r="AO675" s="13" t="str">
        <f t="shared" si="211"/>
        <v/>
      </c>
      <c r="AQ675" s="42" t="str">
        <f t="shared" si="212"/>
        <v/>
      </c>
    </row>
    <row r="676" spans="1:43" x14ac:dyDescent="0.25">
      <c r="A676" s="56"/>
      <c r="B676" s="157"/>
      <c r="C676" s="87"/>
      <c r="D676" s="86"/>
      <c r="E676" s="158"/>
      <c r="F676" s="159"/>
      <c r="G676" s="160"/>
      <c r="H676" s="161"/>
      <c r="I676" s="56"/>
      <c r="J676" s="13" t="str">
        <f t="shared" si="198"/>
        <v/>
      </c>
      <c r="K676" s="56"/>
      <c r="S676" s="13" t="str">
        <f t="shared" si="199"/>
        <v/>
      </c>
      <c r="U676" s="13" t="str">
        <f t="shared" si="200"/>
        <v/>
      </c>
      <c r="V676" s="13" t="str">
        <f t="shared" si="195"/>
        <v/>
      </c>
      <c r="W676" s="13" t="str">
        <f t="shared" si="196"/>
        <v/>
      </c>
      <c r="X676" s="13" t="str">
        <f t="shared" si="197"/>
        <v/>
      </c>
      <c r="Y676" s="13" t="str">
        <f t="shared" si="201"/>
        <v/>
      </c>
      <c r="Z676" s="13" t="str">
        <f t="shared" si="202"/>
        <v/>
      </c>
      <c r="AA676" s="13" t="str">
        <f t="shared" si="203"/>
        <v/>
      </c>
      <c r="AC676" s="13" t="str">
        <f t="shared" si="204"/>
        <v/>
      </c>
      <c r="AD676" s="13" t="str">
        <f t="shared" si="205"/>
        <v/>
      </c>
      <c r="AE676" s="13" t="str">
        <f t="shared" si="206"/>
        <v/>
      </c>
      <c r="AF676" s="42" t="str">
        <f t="shared" si="213"/>
        <v/>
      </c>
      <c r="AH676" s="46" t="str">
        <f t="shared" si="207"/>
        <v/>
      </c>
      <c r="AI676" s="53" t="str">
        <f t="shared" si="208"/>
        <v/>
      </c>
      <c r="AJ676" s="49" t="str">
        <f t="shared" si="209"/>
        <v/>
      </c>
      <c r="AK676" s="49" t="str">
        <f t="shared" si="210"/>
        <v/>
      </c>
      <c r="AM676" s="13" t="str">
        <f>IF($AI676="", "", COUNTIF($AI$10:$AI$1210, "&gt;"&amp;$AI676)+1+COUNTIF($AI$10:$AI676, $AI676)-1)</f>
        <v/>
      </c>
      <c r="AO676" s="13" t="str">
        <f t="shared" si="211"/>
        <v/>
      </c>
      <c r="AQ676" s="42" t="str">
        <f t="shared" si="212"/>
        <v/>
      </c>
    </row>
    <row r="677" spans="1:43" x14ac:dyDescent="0.25">
      <c r="A677" s="56"/>
      <c r="B677" s="157"/>
      <c r="C677" s="87"/>
      <c r="D677" s="86"/>
      <c r="E677" s="158"/>
      <c r="F677" s="159"/>
      <c r="G677" s="160"/>
      <c r="H677" s="161"/>
      <c r="I677" s="56"/>
      <c r="J677" s="13" t="str">
        <f t="shared" si="198"/>
        <v/>
      </c>
      <c r="K677" s="56"/>
      <c r="S677" s="13" t="str">
        <f t="shared" si="199"/>
        <v/>
      </c>
      <c r="U677" s="13" t="str">
        <f t="shared" si="200"/>
        <v/>
      </c>
      <c r="V677" s="13" t="str">
        <f t="shared" si="195"/>
        <v/>
      </c>
      <c r="W677" s="13" t="str">
        <f t="shared" si="196"/>
        <v/>
      </c>
      <c r="X677" s="13" t="str">
        <f t="shared" si="197"/>
        <v/>
      </c>
      <c r="Y677" s="13" t="str">
        <f t="shared" si="201"/>
        <v/>
      </c>
      <c r="Z677" s="13" t="str">
        <f t="shared" si="202"/>
        <v/>
      </c>
      <c r="AA677" s="13" t="str">
        <f t="shared" si="203"/>
        <v/>
      </c>
      <c r="AC677" s="13" t="str">
        <f t="shared" si="204"/>
        <v/>
      </c>
      <c r="AD677" s="13" t="str">
        <f t="shared" si="205"/>
        <v/>
      </c>
      <c r="AE677" s="13" t="str">
        <f t="shared" si="206"/>
        <v/>
      </c>
      <c r="AF677" s="42" t="str">
        <f t="shared" si="213"/>
        <v/>
      </c>
      <c r="AH677" s="46" t="str">
        <f t="shared" si="207"/>
        <v/>
      </c>
      <c r="AI677" s="53" t="str">
        <f t="shared" si="208"/>
        <v/>
      </c>
      <c r="AJ677" s="49" t="str">
        <f t="shared" si="209"/>
        <v/>
      </c>
      <c r="AK677" s="49" t="str">
        <f t="shared" si="210"/>
        <v/>
      </c>
      <c r="AM677" s="13" t="str">
        <f>IF($AI677="", "", COUNTIF($AI$10:$AI$1210, "&gt;"&amp;$AI677)+1+COUNTIF($AI$10:$AI677, $AI677)-1)</f>
        <v/>
      </c>
      <c r="AO677" s="13" t="str">
        <f t="shared" si="211"/>
        <v/>
      </c>
      <c r="AQ677" s="42" t="str">
        <f t="shared" si="212"/>
        <v/>
      </c>
    </row>
    <row r="678" spans="1:43" x14ac:dyDescent="0.25">
      <c r="A678" s="56"/>
      <c r="B678" s="157"/>
      <c r="C678" s="87"/>
      <c r="D678" s="86"/>
      <c r="E678" s="158"/>
      <c r="F678" s="159"/>
      <c r="G678" s="160"/>
      <c r="H678" s="161"/>
      <c r="I678" s="56"/>
      <c r="J678" s="13" t="str">
        <f t="shared" si="198"/>
        <v/>
      </c>
      <c r="K678" s="56"/>
      <c r="S678" s="13" t="str">
        <f t="shared" si="199"/>
        <v/>
      </c>
      <c r="U678" s="13" t="str">
        <f t="shared" si="200"/>
        <v/>
      </c>
      <c r="V678" s="13" t="str">
        <f t="shared" si="195"/>
        <v/>
      </c>
      <c r="W678" s="13" t="str">
        <f t="shared" si="196"/>
        <v/>
      </c>
      <c r="X678" s="13" t="str">
        <f t="shared" si="197"/>
        <v/>
      </c>
      <c r="Y678" s="13" t="str">
        <f t="shared" si="201"/>
        <v/>
      </c>
      <c r="Z678" s="13" t="str">
        <f t="shared" si="202"/>
        <v/>
      </c>
      <c r="AA678" s="13" t="str">
        <f t="shared" si="203"/>
        <v/>
      </c>
      <c r="AC678" s="13" t="str">
        <f t="shared" si="204"/>
        <v/>
      </c>
      <c r="AD678" s="13" t="str">
        <f t="shared" si="205"/>
        <v/>
      </c>
      <c r="AE678" s="13" t="str">
        <f t="shared" si="206"/>
        <v/>
      </c>
      <c r="AF678" s="42" t="str">
        <f t="shared" si="213"/>
        <v/>
      </c>
      <c r="AH678" s="46" t="str">
        <f t="shared" si="207"/>
        <v/>
      </c>
      <c r="AI678" s="53" t="str">
        <f t="shared" si="208"/>
        <v/>
      </c>
      <c r="AJ678" s="49" t="str">
        <f t="shared" si="209"/>
        <v/>
      </c>
      <c r="AK678" s="49" t="str">
        <f t="shared" si="210"/>
        <v/>
      </c>
      <c r="AM678" s="13" t="str">
        <f>IF($AI678="", "", COUNTIF($AI$10:$AI$1210, "&gt;"&amp;$AI678)+1+COUNTIF($AI$10:$AI678, $AI678)-1)</f>
        <v/>
      </c>
      <c r="AO678" s="13" t="str">
        <f t="shared" si="211"/>
        <v/>
      </c>
      <c r="AQ678" s="42" t="str">
        <f t="shared" si="212"/>
        <v/>
      </c>
    </row>
    <row r="679" spans="1:43" x14ac:dyDescent="0.25">
      <c r="A679" s="56"/>
      <c r="B679" s="157"/>
      <c r="C679" s="87"/>
      <c r="D679" s="86"/>
      <c r="E679" s="158"/>
      <c r="F679" s="159"/>
      <c r="G679" s="160"/>
      <c r="H679" s="161"/>
      <c r="I679" s="56"/>
      <c r="J679" s="13" t="str">
        <f t="shared" si="198"/>
        <v/>
      </c>
      <c r="K679" s="56"/>
      <c r="S679" s="13" t="str">
        <f t="shared" si="199"/>
        <v/>
      </c>
      <c r="U679" s="13" t="str">
        <f t="shared" si="200"/>
        <v/>
      </c>
      <c r="V679" s="13" t="str">
        <f t="shared" si="195"/>
        <v/>
      </c>
      <c r="W679" s="13" t="str">
        <f t="shared" si="196"/>
        <v/>
      </c>
      <c r="X679" s="13" t="str">
        <f t="shared" si="197"/>
        <v/>
      </c>
      <c r="Y679" s="13" t="str">
        <f t="shared" si="201"/>
        <v/>
      </c>
      <c r="Z679" s="13" t="str">
        <f t="shared" si="202"/>
        <v/>
      </c>
      <c r="AA679" s="13" t="str">
        <f t="shared" si="203"/>
        <v/>
      </c>
      <c r="AC679" s="13" t="str">
        <f t="shared" si="204"/>
        <v/>
      </c>
      <c r="AD679" s="13" t="str">
        <f t="shared" si="205"/>
        <v/>
      </c>
      <c r="AE679" s="13" t="str">
        <f t="shared" si="206"/>
        <v/>
      </c>
      <c r="AF679" s="42" t="str">
        <f t="shared" si="213"/>
        <v/>
      </c>
      <c r="AH679" s="46" t="str">
        <f t="shared" si="207"/>
        <v/>
      </c>
      <c r="AI679" s="53" t="str">
        <f t="shared" si="208"/>
        <v/>
      </c>
      <c r="AJ679" s="49" t="str">
        <f t="shared" si="209"/>
        <v/>
      </c>
      <c r="AK679" s="49" t="str">
        <f t="shared" si="210"/>
        <v/>
      </c>
      <c r="AM679" s="13" t="str">
        <f>IF($AI679="", "", COUNTIF($AI$10:$AI$1210, "&gt;"&amp;$AI679)+1+COUNTIF($AI$10:$AI679, $AI679)-1)</f>
        <v/>
      </c>
      <c r="AO679" s="13" t="str">
        <f t="shared" si="211"/>
        <v/>
      </c>
      <c r="AQ679" s="42" t="str">
        <f t="shared" si="212"/>
        <v/>
      </c>
    </row>
    <row r="680" spans="1:43" x14ac:dyDescent="0.25">
      <c r="A680" s="56"/>
      <c r="B680" s="157"/>
      <c r="C680" s="87"/>
      <c r="D680" s="86"/>
      <c r="E680" s="158"/>
      <c r="F680" s="159"/>
      <c r="G680" s="160"/>
      <c r="H680" s="161"/>
      <c r="I680" s="56"/>
      <c r="J680" s="13" t="str">
        <f t="shared" si="198"/>
        <v/>
      </c>
      <c r="K680" s="56"/>
      <c r="S680" s="13" t="str">
        <f t="shared" si="199"/>
        <v/>
      </c>
      <c r="U680" s="13" t="str">
        <f t="shared" si="200"/>
        <v/>
      </c>
      <c r="V680" s="13" t="str">
        <f t="shared" si="195"/>
        <v/>
      </c>
      <c r="W680" s="13" t="str">
        <f t="shared" si="196"/>
        <v/>
      </c>
      <c r="X680" s="13" t="str">
        <f t="shared" si="197"/>
        <v/>
      </c>
      <c r="Y680" s="13" t="str">
        <f t="shared" si="201"/>
        <v/>
      </c>
      <c r="Z680" s="13" t="str">
        <f t="shared" si="202"/>
        <v/>
      </c>
      <c r="AA680" s="13" t="str">
        <f t="shared" si="203"/>
        <v/>
      </c>
      <c r="AC680" s="13" t="str">
        <f t="shared" si="204"/>
        <v/>
      </c>
      <c r="AD680" s="13" t="str">
        <f t="shared" si="205"/>
        <v/>
      </c>
      <c r="AE680" s="13" t="str">
        <f t="shared" si="206"/>
        <v/>
      </c>
      <c r="AF680" s="42" t="str">
        <f t="shared" si="213"/>
        <v/>
      </c>
      <c r="AH680" s="46" t="str">
        <f t="shared" si="207"/>
        <v/>
      </c>
      <c r="AI680" s="53" t="str">
        <f t="shared" si="208"/>
        <v/>
      </c>
      <c r="AJ680" s="49" t="str">
        <f t="shared" si="209"/>
        <v/>
      </c>
      <c r="AK680" s="49" t="str">
        <f t="shared" si="210"/>
        <v/>
      </c>
      <c r="AM680" s="13" t="str">
        <f>IF($AI680="", "", COUNTIF($AI$10:$AI$1210, "&gt;"&amp;$AI680)+1+COUNTIF($AI$10:$AI680, $AI680)-1)</f>
        <v/>
      </c>
      <c r="AO680" s="13" t="str">
        <f t="shared" si="211"/>
        <v/>
      </c>
      <c r="AQ680" s="42" t="str">
        <f t="shared" si="212"/>
        <v/>
      </c>
    </row>
    <row r="681" spans="1:43" x14ac:dyDescent="0.25">
      <c r="A681" s="56"/>
      <c r="B681" s="157"/>
      <c r="C681" s="87"/>
      <c r="D681" s="86"/>
      <c r="E681" s="158"/>
      <c r="F681" s="159"/>
      <c r="G681" s="160"/>
      <c r="H681" s="161"/>
      <c r="I681" s="56"/>
      <c r="J681" s="13" t="str">
        <f t="shared" si="198"/>
        <v/>
      </c>
      <c r="K681" s="56"/>
      <c r="S681" s="13" t="str">
        <f t="shared" si="199"/>
        <v/>
      </c>
      <c r="U681" s="13" t="str">
        <f t="shared" si="200"/>
        <v/>
      </c>
      <c r="V681" s="13" t="str">
        <f t="shared" si="195"/>
        <v/>
      </c>
      <c r="W681" s="13" t="str">
        <f t="shared" si="196"/>
        <v/>
      </c>
      <c r="X681" s="13" t="str">
        <f t="shared" si="197"/>
        <v/>
      </c>
      <c r="Y681" s="13" t="str">
        <f t="shared" si="201"/>
        <v/>
      </c>
      <c r="Z681" s="13" t="str">
        <f t="shared" si="202"/>
        <v/>
      </c>
      <c r="AA681" s="13" t="str">
        <f t="shared" si="203"/>
        <v/>
      </c>
      <c r="AC681" s="13" t="str">
        <f t="shared" si="204"/>
        <v/>
      </c>
      <c r="AD681" s="13" t="str">
        <f t="shared" si="205"/>
        <v/>
      </c>
      <c r="AE681" s="13" t="str">
        <f t="shared" si="206"/>
        <v/>
      </c>
      <c r="AF681" s="42" t="str">
        <f t="shared" si="213"/>
        <v/>
      </c>
      <c r="AH681" s="46" t="str">
        <f t="shared" si="207"/>
        <v/>
      </c>
      <c r="AI681" s="53" t="str">
        <f t="shared" si="208"/>
        <v/>
      </c>
      <c r="AJ681" s="49" t="str">
        <f t="shared" si="209"/>
        <v/>
      </c>
      <c r="AK681" s="49" t="str">
        <f t="shared" si="210"/>
        <v/>
      </c>
      <c r="AM681" s="13" t="str">
        <f>IF($AI681="", "", COUNTIF($AI$10:$AI$1210, "&gt;"&amp;$AI681)+1+COUNTIF($AI$10:$AI681, $AI681)-1)</f>
        <v/>
      </c>
      <c r="AO681" s="13" t="str">
        <f t="shared" si="211"/>
        <v/>
      </c>
      <c r="AQ681" s="42" t="str">
        <f t="shared" si="212"/>
        <v/>
      </c>
    </row>
    <row r="682" spans="1:43" x14ac:dyDescent="0.25">
      <c r="A682" s="56"/>
      <c r="B682" s="157"/>
      <c r="C682" s="87"/>
      <c r="D682" s="86"/>
      <c r="E682" s="158"/>
      <c r="F682" s="159"/>
      <c r="G682" s="160"/>
      <c r="H682" s="161"/>
      <c r="I682" s="56"/>
      <c r="J682" s="13" t="str">
        <f t="shared" si="198"/>
        <v/>
      </c>
      <c r="K682" s="56"/>
      <c r="S682" s="13" t="str">
        <f t="shared" si="199"/>
        <v/>
      </c>
      <c r="U682" s="13" t="str">
        <f t="shared" si="200"/>
        <v/>
      </c>
      <c r="V682" s="13" t="str">
        <f t="shared" si="195"/>
        <v/>
      </c>
      <c r="W682" s="13" t="str">
        <f t="shared" si="196"/>
        <v/>
      </c>
      <c r="X682" s="13" t="str">
        <f t="shared" si="197"/>
        <v/>
      </c>
      <c r="Y682" s="13" t="str">
        <f t="shared" si="201"/>
        <v/>
      </c>
      <c r="Z682" s="13" t="str">
        <f t="shared" si="202"/>
        <v/>
      </c>
      <c r="AA682" s="13" t="str">
        <f t="shared" si="203"/>
        <v/>
      </c>
      <c r="AC682" s="13" t="str">
        <f t="shared" si="204"/>
        <v/>
      </c>
      <c r="AD682" s="13" t="str">
        <f t="shared" si="205"/>
        <v/>
      </c>
      <c r="AE682" s="13" t="str">
        <f t="shared" si="206"/>
        <v/>
      </c>
      <c r="AF682" s="42" t="str">
        <f t="shared" si="213"/>
        <v/>
      </c>
      <c r="AH682" s="46" t="str">
        <f t="shared" si="207"/>
        <v/>
      </c>
      <c r="AI682" s="53" t="str">
        <f t="shared" si="208"/>
        <v/>
      </c>
      <c r="AJ682" s="49" t="str">
        <f t="shared" si="209"/>
        <v/>
      </c>
      <c r="AK682" s="49" t="str">
        <f t="shared" si="210"/>
        <v/>
      </c>
      <c r="AM682" s="13" t="str">
        <f>IF($AI682="", "", COUNTIF($AI$10:$AI$1210, "&gt;"&amp;$AI682)+1+COUNTIF($AI$10:$AI682, $AI682)-1)</f>
        <v/>
      </c>
      <c r="AO682" s="13" t="str">
        <f t="shared" si="211"/>
        <v/>
      </c>
      <c r="AQ682" s="42" t="str">
        <f t="shared" si="212"/>
        <v/>
      </c>
    </row>
    <row r="683" spans="1:43" x14ac:dyDescent="0.25">
      <c r="A683" s="56"/>
      <c r="B683" s="157"/>
      <c r="C683" s="87"/>
      <c r="D683" s="86"/>
      <c r="E683" s="158"/>
      <c r="F683" s="159"/>
      <c r="G683" s="160"/>
      <c r="H683" s="161"/>
      <c r="I683" s="56"/>
      <c r="J683" s="13" t="str">
        <f t="shared" si="198"/>
        <v/>
      </c>
      <c r="K683" s="56"/>
      <c r="S683" s="13" t="str">
        <f t="shared" si="199"/>
        <v/>
      </c>
      <c r="U683" s="13" t="str">
        <f t="shared" si="200"/>
        <v/>
      </c>
      <c r="V683" s="13" t="str">
        <f t="shared" si="195"/>
        <v/>
      </c>
      <c r="W683" s="13" t="str">
        <f t="shared" si="196"/>
        <v/>
      </c>
      <c r="X683" s="13" t="str">
        <f t="shared" si="197"/>
        <v/>
      </c>
      <c r="Y683" s="13" t="str">
        <f t="shared" si="201"/>
        <v/>
      </c>
      <c r="Z683" s="13" t="str">
        <f t="shared" si="202"/>
        <v/>
      </c>
      <c r="AA683" s="13" t="str">
        <f t="shared" si="203"/>
        <v/>
      </c>
      <c r="AC683" s="13" t="str">
        <f t="shared" si="204"/>
        <v/>
      </c>
      <c r="AD683" s="13" t="str">
        <f t="shared" si="205"/>
        <v/>
      </c>
      <c r="AE683" s="13" t="str">
        <f t="shared" si="206"/>
        <v/>
      </c>
      <c r="AF683" s="42" t="str">
        <f t="shared" si="213"/>
        <v/>
      </c>
      <c r="AH683" s="46" t="str">
        <f t="shared" si="207"/>
        <v/>
      </c>
      <c r="AI683" s="53" t="str">
        <f t="shared" si="208"/>
        <v/>
      </c>
      <c r="AJ683" s="49" t="str">
        <f t="shared" si="209"/>
        <v/>
      </c>
      <c r="AK683" s="49" t="str">
        <f t="shared" si="210"/>
        <v/>
      </c>
      <c r="AM683" s="13" t="str">
        <f>IF($AI683="", "", COUNTIF($AI$10:$AI$1210, "&gt;"&amp;$AI683)+1+COUNTIF($AI$10:$AI683, $AI683)-1)</f>
        <v/>
      </c>
      <c r="AO683" s="13" t="str">
        <f t="shared" si="211"/>
        <v/>
      </c>
      <c r="AQ683" s="42" t="str">
        <f t="shared" si="212"/>
        <v/>
      </c>
    </row>
    <row r="684" spans="1:43" x14ac:dyDescent="0.25">
      <c r="A684" s="56"/>
      <c r="B684" s="157"/>
      <c r="C684" s="87"/>
      <c r="D684" s="86"/>
      <c r="E684" s="158"/>
      <c r="F684" s="159"/>
      <c r="G684" s="160"/>
      <c r="H684" s="161"/>
      <c r="I684" s="56"/>
      <c r="J684" s="13" t="str">
        <f t="shared" si="198"/>
        <v/>
      </c>
      <c r="K684" s="56"/>
      <c r="S684" s="13" t="str">
        <f t="shared" si="199"/>
        <v/>
      </c>
      <c r="U684" s="13" t="str">
        <f t="shared" si="200"/>
        <v/>
      </c>
      <c r="V684" s="13" t="str">
        <f t="shared" si="195"/>
        <v/>
      </c>
      <c r="W684" s="13" t="str">
        <f t="shared" si="196"/>
        <v/>
      </c>
      <c r="X684" s="13" t="str">
        <f t="shared" si="197"/>
        <v/>
      </c>
      <c r="Y684" s="13" t="str">
        <f t="shared" si="201"/>
        <v/>
      </c>
      <c r="Z684" s="13" t="str">
        <f t="shared" si="202"/>
        <v/>
      </c>
      <c r="AA684" s="13" t="str">
        <f t="shared" si="203"/>
        <v/>
      </c>
      <c r="AC684" s="13" t="str">
        <f t="shared" si="204"/>
        <v/>
      </c>
      <c r="AD684" s="13" t="str">
        <f t="shared" si="205"/>
        <v/>
      </c>
      <c r="AE684" s="13" t="str">
        <f t="shared" si="206"/>
        <v/>
      </c>
      <c r="AF684" s="42" t="str">
        <f t="shared" si="213"/>
        <v/>
      </c>
      <c r="AH684" s="46" t="str">
        <f t="shared" si="207"/>
        <v/>
      </c>
      <c r="AI684" s="53" t="str">
        <f t="shared" si="208"/>
        <v/>
      </c>
      <c r="AJ684" s="49" t="str">
        <f t="shared" si="209"/>
        <v/>
      </c>
      <c r="AK684" s="49" t="str">
        <f t="shared" si="210"/>
        <v/>
      </c>
      <c r="AM684" s="13" t="str">
        <f>IF($AI684="", "", COUNTIF($AI$10:$AI$1210, "&gt;"&amp;$AI684)+1+COUNTIF($AI$10:$AI684, $AI684)-1)</f>
        <v/>
      </c>
      <c r="AO684" s="13" t="str">
        <f t="shared" si="211"/>
        <v/>
      </c>
      <c r="AQ684" s="42" t="str">
        <f t="shared" si="212"/>
        <v/>
      </c>
    </row>
    <row r="685" spans="1:43" x14ac:dyDescent="0.25">
      <c r="A685" s="56"/>
      <c r="B685" s="157"/>
      <c r="C685" s="87"/>
      <c r="D685" s="86"/>
      <c r="E685" s="158"/>
      <c r="F685" s="159"/>
      <c r="G685" s="160"/>
      <c r="H685" s="161"/>
      <c r="I685" s="56"/>
      <c r="J685" s="13" t="str">
        <f t="shared" si="198"/>
        <v/>
      </c>
      <c r="K685" s="56"/>
      <c r="S685" s="13" t="str">
        <f t="shared" si="199"/>
        <v/>
      </c>
      <c r="U685" s="13" t="str">
        <f t="shared" si="200"/>
        <v/>
      </c>
      <c r="V685" s="13" t="str">
        <f t="shared" si="195"/>
        <v/>
      </c>
      <c r="W685" s="13" t="str">
        <f t="shared" si="196"/>
        <v/>
      </c>
      <c r="X685" s="13" t="str">
        <f t="shared" si="197"/>
        <v/>
      </c>
      <c r="Y685" s="13" t="str">
        <f t="shared" si="201"/>
        <v/>
      </c>
      <c r="Z685" s="13" t="str">
        <f t="shared" si="202"/>
        <v/>
      </c>
      <c r="AA685" s="13" t="str">
        <f t="shared" si="203"/>
        <v/>
      </c>
      <c r="AC685" s="13" t="str">
        <f t="shared" si="204"/>
        <v/>
      </c>
      <c r="AD685" s="13" t="str">
        <f t="shared" si="205"/>
        <v/>
      </c>
      <c r="AE685" s="13" t="str">
        <f t="shared" si="206"/>
        <v/>
      </c>
      <c r="AF685" s="42" t="str">
        <f t="shared" si="213"/>
        <v/>
      </c>
      <c r="AH685" s="46" t="str">
        <f t="shared" si="207"/>
        <v/>
      </c>
      <c r="AI685" s="53" t="str">
        <f t="shared" si="208"/>
        <v/>
      </c>
      <c r="AJ685" s="49" t="str">
        <f t="shared" si="209"/>
        <v/>
      </c>
      <c r="AK685" s="49" t="str">
        <f t="shared" si="210"/>
        <v/>
      </c>
      <c r="AM685" s="13" t="str">
        <f>IF($AI685="", "", COUNTIF($AI$10:$AI$1210, "&gt;"&amp;$AI685)+1+COUNTIF($AI$10:$AI685, $AI685)-1)</f>
        <v/>
      </c>
      <c r="AO685" s="13" t="str">
        <f t="shared" si="211"/>
        <v/>
      </c>
      <c r="AQ685" s="42" t="str">
        <f t="shared" si="212"/>
        <v/>
      </c>
    </row>
    <row r="686" spans="1:43" x14ac:dyDescent="0.25">
      <c r="A686" s="56"/>
      <c r="B686" s="157"/>
      <c r="C686" s="87"/>
      <c r="D686" s="86"/>
      <c r="E686" s="158"/>
      <c r="F686" s="159"/>
      <c r="G686" s="160"/>
      <c r="H686" s="161"/>
      <c r="I686" s="56"/>
      <c r="J686" s="13" t="str">
        <f t="shared" si="198"/>
        <v/>
      </c>
      <c r="K686" s="56"/>
      <c r="S686" s="13" t="str">
        <f t="shared" si="199"/>
        <v/>
      </c>
      <c r="U686" s="13" t="str">
        <f t="shared" si="200"/>
        <v/>
      </c>
      <c r="V686" s="13" t="str">
        <f t="shared" si="195"/>
        <v/>
      </c>
      <c r="W686" s="13" t="str">
        <f t="shared" si="196"/>
        <v/>
      </c>
      <c r="X686" s="13" t="str">
        <f t="shared" si="197"/>
        <v/>
      </c>
      <c r="Y686" s="13" t="str">
        <f t="shared" si="201"/>
        <v/>
      </c>
      <c r="Z686" s="13" t="str">
        <f t="shared" si="202"/>
        <v/>
      </c>
      <c r="AA686" s="13" t="str">
        <f t="shared" si="203"/>
        <v/>
      </c>
      <c r="AC686" s="13" t="str">
        <f t="shared" si="204"/>
        <v/>
      </c>
      <c r="AD686" s="13" t="str">
        <f t="shared" si="205"/>
        <v/>
      </c>
      <c r="AE686" s="13" t="str">
        <f t="shared" si="206"/>
        <v/>
      </c>
      <c r="AF686" s="42" t="str">
        <f t="shared" si="213"/>
        <v/>
      </c>
      <c r="AH686" s="46" t="str">
        <f t="shared" si="207"/>
        <v/>
      </c>
      <c r="AI686" s="53" t="str">
        <f t="shared" si="208"/>
        <v/>
      </c>
      <c r="AJ686" s="49" t="str">
        <f t="shared" si="209"/>
        <v/>
      </c>
      <c r="AK686" s="49" t="str">
        <f t="shared" si="210"/>
        <v/>
      </c>
      <c r="AM686" s="13" t="str">
        <f>IF($AI686="", "", COUNTIF($AI$10:$AI$1210, "&gt;"&amp;$AI686)+1+COUNTIF($AI$10:$AI686, $AI686)-1)</f>
        <v/>
      </c>
      <c r="AO686" s="13" t="str">
        <f t="shared" si="211"/>
        <v/>
      </c>
      <c r="AQ686" s="42" t="str">
        <f t="shared" si="212"/>
        <v/>
      </c>
    </row>
    <row r="687" spans="1:43" x14ac:dyDescent="0.25">
      <c r="A687" s="56"/>
      <c r="B687" s="157"/>
      <c r="C687" s="87"/>
      <c r="D687" s="86"/>
      <c r="E687" s="158"/>
      <c r="F687" s="159"/>
      <c r="G687" s="160"/>
      <c r="H687" s="161"/>
      <c r="I687" s="56"/>
      <c r="J687" s="13" t="str">
        <f t="shared" si="198"/>
        <v/>
      </c>
      <c r="K687" s="56"/>
      <c r="S687" s="13" t="str">
        <f t="shared" si="199"/>
        <v/>
      </c>
      <c r="U687" s="13" t="str">
        <f t="shared" si="200"/>
        <v/>
      </c>
      <c r="V687" s="13" t="str">
        <f t="shared" si="195"/>
        <v/>
      </c>
      <c r="W687" s="13" t="str">
        <f t="shared" si="196"/>
        <v/>
      </c>
      <c r="X687" s="13" t="str">
        <f t="shared" si="197"/>
        <v/>
      </c>
      <c r="Y687" s="13" t="str">
        <f t="shared" si="201"/>
        <v/>
      </c>
      <c r="Z687" s="13" t="str">
        <f t="shared" si="202"/>
        <v/>
      </c>
      <c r="AA687" s="13" t="str">
        <f t="shared" si="203"/>
        <v/>
      </c>
      <c r="AC687" s="13" t="str">
        <f t="shared" si="204"/>
        <v/>
      </c>
      <c r="AD687" s="13" t="str">
        <f t="shared" si="205"/>
        <v/>
      </c>
      <c r="AE687" s="13" t="str">
        <f t="shared" si="206"/>
        <v/>
      </c>
      <c r="AF687" s="42" t="str">
        <f t="shared" si="213"/>
        <v/>
      </c>
      <c r="AH687" s="46" t="str">
        <f t="shared" si="207"/>
        <v/>
      </c>
      <c r="AI687" s="53" t="str">
        <f t="shared" si="208"/>
        <v/>
      </c>
      <c r="AJ687" s="49" t="str">
        <f t="shared" si="209"/>
        <v/>
      </c>
      <c r="AK687" s="49" t="str">
        <f t="shared" si="210"/>
        <v/>
      </c>
      <c r="AM687" s="13" t="str">
        <f>IF($AI687="", "", COUNTIF($AI$10:$AI$1210, "&gt;"&amp;$AI687)+1+COUNTIF($AI$10:$AI687, $AI687)-1)</f>
        <v/>
      </c>
      <c r="AO687" s="13" t="str">
        <f t="shared" si="211"/>
        <v/>
      </c>
      <c r="AQ687" s="42" t="str">
        <f t="shared" si="212"/>
        <v/>
      </c>
    </row>
    <row r="688" spans="1:43" x14ac:dyDescent="0.25">
      <c r="A688" s="56"/>
      <c r="B688" s="157"/>
      <c r="C688" s="87"/>
      <c r="D688" s="86"/>
      <c r="E688" s="158"/>
      <c r="F688" s="159"/>
      <c r="G688" s="160"/>
      <c r="H688" s="161"/>
      <c r="I688" s="56"/>
      <c r="J688" s="13" t="str">
        <f t="shared" si="198"/>
        <v/>
      </c>
      <c r="K688" s="56"/>
      <c r="S688" s="13" t="str">
        <f t="shared" si="199"/>
        <v/>
      </c>
      <c r="U688" s="13" t="str">
        <f t="shared" si="200"/>
        <v/>
      </c>
      <c r="V688" s="13" t="str">
        <f t="shared" si="195"/>
        <v/>
      </c>
      <c r="W688" s="13" t="str">
        <f t="shared" si="196"/>
        <v/>
      </c>
      <c r="X688" s="13" t="str">
        <f t="shared" si="197"/>
        <v/>
      </c>
      <c r="Y688" s="13" t="str">
        <f t="shared" si="201"/>
        <v/>
      </c>
      <c r="Z688" s="13" t="str">
        <f t="shared" si="202"/>
        <v/>
      </c>
      <c r="AA688" s="13" t="str">
        <f t="shared" si="203"/>
        <v/>
      </c>
      <c r="AC688" s="13" t="str">
        <f t="shared" si="204"/>
        <v/>
      </c>
      <c r="AD688" s="13" t="str">
        <f t="shared" si="205"/>
        <v/>
      </c>
      <c r="AE688" s="13" t="str">
        <f t="shared" si="206"/>
        <v/>
      </c>
      <c r="AF688" s="42" t="str">
        <f t="shared" si="213"/>
        <v/>
      </c>
      <c r="AH688" s="46" t="str">
        <f t="shared" si="207"/>
        <v/>
      </c>
      <c r="AI688" s="53" t="str">
        <f t="shared" si="208"/>
        <v/>
      </c>
      <c r="AJ688" s="49" t="str">
        <f t="shared" si="209"/>
        <v/>
      </c>
      <c r="AK688" s="49" t="str">
        <f t="shared" si="210"/>
        <v/>
      </c>
      <c r="AM688" s="13" t="str">
        <f>IF($AI688="", "", COUNTIF($AI$10:$AI$1210, "&gt;"&amp;$AI688)+1+COUNTIF($AI$10:$AI688, $AI688)-1)</f>
        <v/>
      </c>
      <c r="AO688" s="13" t="str">
        <f t="shared" si="211"/>
        <v/>
      </c>
      <c r="AQ688" s="42" t="str">
        <f t="shared" si="212"/>
        <v/>
      </c>
    </row>
    <row r="689" spans="1:43" x14ac:dyDescent="0.25">
      <c r="A689" s="56"/>
      <c r="B689" s="157"/>
      <c r="C689" s="87"/>
      <c r="D689" s="86"/>
      <c r="E689" s="158"/>
      <c r="F689" s="159"/>
      <c r="G689" s="160"/>
      <c r="H689" s="161"/>
      <c r="I689" s="56"/>
      <c r="J689" s="13" t="str">
        <f t="shared" si="198"/>
        <v/>
      </c>
      <c r="K689" s="56"/>
      <c r="S689" s="13" t="str">
        <f t="shared" si="199"/>
        <v/>
      </c>
      <c r="U689" s="13" t="str">
        <f t="shared" si="200"/>
        <v/>
      </c>
      <c r="V689" s="13" t="str">
        <f t="shared" si="195"/>
        <v/>
      </c>
      <c r="W689" s="13" t="str">
        <f t="shared" si="196"/>
        <v/>
      </c>
      <c r="X689" s="13" t="str">
        <f t="shared" si="197"/>
        <v/>
      </c>
      <c r="Y689" s="13" t="str">
        <f t="shared" si="201"/>
        <v/>
      </c>
      <c r="Z689" s="13" t="str">
        <f t="shared" si="202"/>
        <v/>
      </c>
      <c r="AA689" s="13" t="str">
        <f t="shared" si="203"/>
        <v/>
      </c>
      <c r="AC689" s="13" t="str">
        <f t="shared" si="204"/>
        <v/>
      </c>
      <c r="AD689" s="13" t="str">
        <f t="shared" si="205"/>
        <v/>
      </c>
      <c r="AE689" s="13" t="str">
        <f t="shared" si="206"/>
        <v/>
      </c>
      <c r="AF689" s="42" t="str">
        <f t="shared" si="213"/>
        <v/>
      </c>
      <c r="AH689" s="46" t="str">
        <f t="shared" si="207"/>
        <v/>
      </c>
      <c r="AI689" s="53" t="str">
        <f t="shared" si="208"/>
        <v/>
      </c>
      <c r="AJ689" s="49" t="str">
        <f t="shared" si="209"/>
        <v/>
      </c>
      <c r="AK689" s="49" t="str">
        <f t="shared" si="210"/>
        <v/>
      </c>
      <c r="AM689" s="13" t="str">
        <f>IF($AI689="", "", COUNTIF($AI$10:$AI$1210, "&gt;"&amp;$AI689)+1+COUNTIF($AI$10:$AI689, $AI689)-1)</f>
        <v/>
      </c>
      <c r="AO689" s="13" t="str">
        <f t="shared" si="211"/>
        <v/>
      </c>
      <c r="AQ689" s="42" t="str">
        <f t="shared" si="212"/>
        <v/>
      </c>
    </row>
    <row r="690" spans="1:43" x14ac:dyDescent="0.25">
      <c r="A690" s="56"/>
      <c r="B690" s="157"/>
      <c r="C690" s="87"/>
      <c r="D690" s="86"/>
      <c r="E690" s="158"/>
      <c r="F690" s="159"/>
      <c r="G690" s="160"/>
      <c r="H690" s="161"/>
      <c r="I690" s="56"/>
      <c r="J690" s="13" t="str">
        <f t="shared" si="198"/>
        <v/>
      </c>
      <c r="K690" s="56"/>
      <c r="S690" s="13" t="str">
        <f t="shared" si="199"/>
        <v/>
      </c>
      <c r="U690" s="13" t="str">
        <f t="shared" si="200"/>
        <v/>
      </c>
      <c r="V690" s="13" t="str">
        <f t="shared" si="195"/>
        <v/>
      </c>
      <c r="W690" s="13" t="str">
        <f t="shared" si="196"/>
        <v/>
      </c>
      <c r="X690" s="13" t="str">
        <f t="shared" si="197"/>
        <v/>
      </c>
      <c r="Y690" s="13" t="str">
        <f t="shared" si="201"/>
        <v/>
      </c>
      <c r="Z690" s="13" t="str">
        <f t="shared" si="202"/>
        <v/>
      </c>
      <c r="AA690" s="13" t="str">
        <f t="shared" si="203"/>
        <v/>
      </c>
      <c r="AC690" s="13" t="str">
        <f t="shared" si="204"/>
        <v/>
      </c>
      <c r="AD690" s="13" t="str">
        <f t="shared" si="205"/>
        <v/>
      </c>
      <c r="AE690" s="13" t="str">
        <f t="shared" si="206"/>
        <v/>
      </c>
      <c r="AF690" s="42" t="str">
        <f t="shared" si="213"/>
        <v/>
      </c>
      <c r="AH690" s="46" t="str">
        <f t="shared" si="207"/>
        <v/>
      </c>
      <c r="AI690" s="53" t="str">
        <f t="shared" si="208"/>
        <v/>
      </c>
      <c r="AJ690" s="49" t="str">
        <f t="shared" si="209"/>
        <v/>
      </c>
      <c r="AK690" s="49" t="str">
        <f t="shared" si="210"/>
        <v/>
      </c>
      <c r="AM690" s="13" t="str">
        <f>IF($AI690="", "", COUNTIF($AI$10:$AI$1210, "&gt;"&amp;$AI690)+1+COUNTIF($AI$10:$AI690, $AI690)-1)</f>
        <v/>
      </c>
      <c r="AO690" s="13" t="str">
        <f t="shared" si="211"/>
        <v/>
      </c>
      <c r="AQ690" s="42" t="str">
        <f t="shared" si="212"/>
        <v/>
      </c>
    </row>
    <row r="691" spans="1:43" x14ac:dyDescent="0.25">
      <c r="A691" s="56"/>
      <c r="B691" s="157"/>
      <c r="C691" s="87"/>
      <c r="D691" s="86"/>
      <c r="E691" s="158"/>
      <c r="F691" s="159"/>
      <c r="G691" s="160"/>
      <c r="H691" s="161"/>
      <c r="I691" s="56"/>
      <c r="J691" s="13" t="str">
        <f t="shared" si="198"/>
        <v/>
      </c>
      <c r="K691" s="56"/>
      <c r="S691" s="13" t="str">
        <f t="shared" si="199"/>
        <v/>
      </c>
      <c r="U691" s="13" t="str">
        <f t="shared" si="200"/>
        <v/>
      </c>
      <c r="V691" s="13" t="str">
        <f t="shared" si="195"/>
        <v/>
      </c>
      <c r="W691" s="13" t="str">
        <f t="shared" si="196"/>
        <v/>
      </c>
      <c r="X691" s="13" t="str">
        <f t="shared" si="197"/>
        <v/>
      </c>
      <c r="Y691" s="13" t="str">
        <f t="shared" si="201"/>
        <v/>
      </c>
      <c r="Z691" s="13" t="str">
        <f t="shared" si="202"/>
        <v/>
      </c>
      <c r="AA691" s="13" t="str">
        <f t="shared" si="203"/>
        <v/>
      </c>
      <c r="AC691" s="13" t="str">
        <f t="shared" si="204"/>
        <v/>
      </c>
      <c r="AD691" s="13" t="str">
        <f t="shared" si="205"/>
        <v/>
      </c>
      <c r="AE691" s="13" t="str">
        <f t="shared" si="206"/>
        <v/>
      </c>
      <c r="AF691" s="42" t="str">
        <f t="shared" si="213"/>
        <v/>
      </c>
      <c r="AH691" s="46" t="str">
        <f t="shared" si="207"/>
        <v/>
      </c>
      <c r="AI691" s="53" t="str">
        <f t="shared" si="208"/>
        <v/>
      </c>
      <c r="AJ691" s="49" t="str">
        <f t="shared" si="209"/>
        <v/>
      </c>
      <c r="AK691" s="49" t="str">
        <f t="shared" si="210"/>
        <v/>
      </c>
      <c r="AM691" s="13" t="str">
        <f>IF($AI691="", "", COUNTIF($AI$10:$AI$1210, "&gt;"&amp;$AI691)+1+COUNTIF($AI$10:$AI691, $AI691)-1)</f>
        <v/>
      </c>
      <c r="AO691" s="13" t="str">
        <f t="shared" si="211"/>
        <v/>
      </c>
      <c r="AQ691" s="42" t="str">
        <f t="shared" si="212"/>
        <v/>
      </c>
    </row>
    <row r="692" spans="1:43" x14ac:dyDescent="0.25">
      <c r="A692" s="56"/>
      <c r="B692" s="157"/>
      <c r="C692" s="87"/>
      <c r="D692" s="86"/>
      <c r="E692" s="158"/>
      <c r="F692" s="159"/>
      <c r="G692" s="160"/>
      <c r="H692" s="161"/>
      <c r="I692" s="56"/>
      <c r="J692" s="13" t="str">
        <f t="shared" si="198"/>
        <v/>
      </c>
      <c r="K692" s="56"/>
      <c r="S692" s="13" t="str">
        <f t="shared" si="199"/>
        <v/>
      </c>
      <c r="U692" s="13" t="str">
        <f t="shared" si="200"/>
        <v/>
      </c>
      <c r="V692" s="13" t="str">
        <f t="shared" si="195"/>
        <v/>
      </c>
      <c r="W692" s="13" t="str">
        <f t="shared" si="196"/>
        <v/>
      </c>
      <c r="X692" s="13" t="str">
        <f t="shared" si="197"/>
        <v/>
      </c>
      <c r="Y692" s="13" t="str">
        <f t="shared" si="201"/>
        <v/>
      </c>
      <c r="Z692" s="13" t="str">
        <f t="shared" si="202"/>
        <v/>
      </c>
      <c r="AA692" s="13" t="str">
        <f t="shared" si="203"/>
        <v/>
      </c>
      <c r="AC692" s="13" t="str">
        <f t="shared" si="204"/>
        <v/>
      </c>
      <c r="AD692" s="13" t="str">
        <f t="shared" si="205"/>
        <v/>
      </c>
      <c r="AE692" s="13" t="str">
        <f t="shared" si="206"/>
        <v/>
      </c>
      <c r="AF692" s="42" t="str">
        <f t="shared" si="213"/>
        <v/>
      </c>
      <c r="AH692" s="46" t="str">
        <f t="shared" si="207"/>
        <v/>
      </c>
      <c r="AI692" s="53" t="str">
        <f t="shared" si="208"/>
        <v/>
      </c>
      <c r="AJ692" s="49" t="str">
        <f t="shared" si="209"/>
        <v/>
      </c>
      <c r="AK692" s="49" t="str">
        <f t="shared" si="210"/>
        <v/>
      </c>
      <c r="AM692" s="13" t="str">
        <f>IF($AI692="", "", COUNTIF($AI$10:$AI$1210, "&gt;"&amp;$AI692)+1+COUNTIF($AI$10:$AI692, $AI692)-1)</f>
        <v/>
      </c>
      <c r="AO692" s="13" t="str">
        <f t="shared" si="211"/>
        <v/>
      </c>
      <c r="AQ692" s="42" t="str">
        <f t="shared" si="212"/>
        <v/>
      </c>
    </row>
    <row r="693" spans="1:43" x14ac:dyDescent="0.25">
      <c r="A693" s="56"/>
      <c r="B693" s="157"/>
      <c r="C693" s="87"/>
      <c r="D693" s="86"/>
      <c r="E693" s="158"/>
      <c r="F693" s="159"/>
      <c r="G693" s="160"/>
      <c r="H693" s="161"/>
      <c r="I693" s="56"/>
      <c r="J693" s="13" t="str">
        <f t="shared" si="198"/>
        <v/>
      </c>
      <c r="K693" s="56"/>
      <c r="S693" s="13" t="str">
        <f t="shared" si="199"/>
        <v/>
      </c>
      <c r="U693" s="13" t="str">
        <f t="shared" si="200"/>
        <v/>
      </c>
      <c r="V693" s="13" t="str">
        <f t="shared" si="195"/>
        <v/>
      </c>
      <c r="W693" s="13" t="str">
        <f t="shared" si="196"/>
        <v/>
      </c>
      <c r="X693" s="13" t="str">
        <f t="shared" si="197"/>
        <v/>
      </c>
      <c r="Y693" s="13" t="str">
        <f t="shared" si="201"/>
        <v/>
      </c>
      <c r="Z693" s="13" t="str">
        <f t="shared" si="202"/>
        <v/>
      </c>
      <c r="AA693" s="13" t="str">
        <f t="shared" si="203"/>
        <v/>
      </c>
      <c r="AC693" s="13" t="str">
        <f t="shared" si="204"/>
        <v/>
      </c>
      <c r="AD693" s="13" t="str">
        <f t="shared" si="205"/>
        <v/>
      </c>
      <c r="AE693" s="13" t="str">
        <f t="shared" si="206"/>
        <v/>
      </c>
      <c r="AF693" s="42" t="str">
        <f t="shared" si="213"/>
        <v/>
      </c>
      <c r="AH693" s="46" t="str">
        <f t="shared" si="207"/>
        <v/>
      </c>
      <c r="AI693" s="53" t="str">
        <f t="shared" si="208"/>
        <v/>
      </c>
      <c r="AJ693" s="49" t="str">
        <f t="shared" si="209"/>
        <v/>
      </c>
      <c r="AK693" s="49" t="str">
        <f t="shared" si="210"/>
        <v/>
      </c>
      <c r="AM693" s="13" t="str">
        <f>IF($AI693="", "", COUNTIF($AI$10:$AI$1210, "&gt;"&amp;$AI693)+1+COUNTIF($AI$10:$AI693, $AI693)-1)</f>
        <v/>
      </c>
      <c r="AO693" s="13" t="str">
        <f t="shared" si="211"/>
        <v/>
      </c>
      <c r="AQ693" s="42" t="str">
        <f t="shared" si="212"/>
        <v/>
      </c>
    </row>
    <row r="694" spans="1:43" x14ac:dyDescent="0.25">
      <c r="A694" s="56"/>
      <c r="B694" s="157"/>
      <c r="C694" s="87"/>
      <c r="D694" s="86"/>
      <c r="E694" s="158"/>
      <c r="F694" s="159"/>
      <c r="G694" s="160"/>
      <c r="H694" s="161"/>
      <c r="I694" s="56"/>
      <c r="J694" s="13" t="str">
        <f t="shared" si="198"/>
        <v/>
      </c>
      <c r="K694" s="56"/>
      <c r="S694" s="13" t="str">
        <f t="shared" si="199"/>
        <v/>
      </c>
      <c r="U694" s="13" t="str">
        <f t="shared" si="200"/>
        <v/>
      </c>
      <c r="V694" s="13" t="str">
        <f t="shared" si="195"/>
        <v/>
      </c>
      <c r="W694" s="13" t="str">
        <f t="shared" si="196"/>
        <v/>
      </c>
      <c r="X694" s="13" t="str">
        <f t="shared" si="197"/>
        <v/>
      </c>
      <c r="Y694" s="13" t="str">
        <f t="shared" si="201"/>
        <v/>
      </c>
      <c r="Z694" s="13" t="str">
        <f t="shared" si="202"/>
        <v/>
      </c>
      <c r="AA694" s="13" t="str">
        <f t="shared" si="203"/>
        <v/>
      </c>
      <c r="AC694" s="13" t="str">
        <f t="shared" si="204"/>
        <v/>
      </c>
      <c r="AD694" s="13" t="str">
        <f t="shared" si="205"/>
        <v/>
      </c>
      <c r="AE694" s="13" t="str">
        <f t="shared" si="206"/>
        <v/>
      </c>
      <c r="AF694" s="42" t="str">
        <f t="shared" si="213"/>
        <v/>
      </c>
      <c r="AH694" s="46" t="str">
        <f t="shared" si="207"/>
        <v/>
      </c>
      <c r="AI694" s="53" t="str">
        <f t="shared" si="208"/>
        <v/>
      </c>
      <c r="AJ694" s="49" t="str">
        <f t="shared" si="209"/>
        <v/>
      </c>
      <c r="AK694" s="49" t="str">
        <f t="shared" si="210"/>
        <v/>
      </c>
      <c r="AM694" s="13" t="str">
        <f>IF($AI694="", "", COUNTIF($AI$10:$AI$1210, "&gt;"&amp;$AI694)+1+COUNTIF($AI$10:$AI694, $AI694)-1)</f>
        <v/>
      </c>
      <c r="AO694" s="13" t="str">
        <f t="shared" si="211"/>
        <v/>
      </c>
      <c r="AQ694" s="42" t="str">
        <f t="shared" si="212"/>
        <v/>
      </c>
    </row>
    <row r="695" spans="1:43" x14ac:dyDescent="0.25">
      <c r="A695" s="56"/>
      <c r="B695" s="157"/>
      <c r="C695" s="87"/>
      <c r="D695" s="86"/>
      <c r="E695" s="158"/>
      <c r="F695" s="159"/>
      <c r="G695" s="160"/>
      <c r="H695" s="161"/>
      <c r="I695" s="56"/>
      <c r="J695" s="13" t="str">
        <f t="shared" si="198"/>
        <v/>
      </c>
      <c r="K695" s="56"/>
      <c r="S695" s="13" t="str">
        <f t="shared" si="199"/>
        <v/>
      </c>
      <c r="U695" s="13" t="str">
        <f t="shared" si="200"/>
        <v/>
      </c>
      <c r="V695" s="13" t="str">
        <f t="shared" si="195"/>
        <v/>
      </c>
      <c r="W695" s="13" t="str">
        <f t="shared" si="196"/>
        <v/>
      </c>
      <c r="X695" s="13" t="str">
        <f t="shared" si="197"/>
        <v/>
      </c>
      <c r="Y695" s="13" t="str">
        <f t="shared" si="201"/>
        <v/>
      </c>
      <c r="Z695" s="13" t="str">
        <f t="shared" si="202"/>
        <v/>
      </c>
      <c r="AA695" s="13" t="str">
        <f t="shared" si="203"/>
        <v/>
      </c>
      <c r="AC695" s="13" t="str">
        <f t="shared" si="204"/>
        <v/>
      </c>
      <c r="AD695" s="13" t="str">
        <f t="shared" si="205"/>
        <v/>
      </c>
      <c r="AE695" s="13" t="str">
        <f t="shared" si="206"/>
        <v/>
      </c>
      <c r="AF695" s="42" t="str">
        <f t="shared" si="213"/>
        <v/>
      </c>
      <c r="AH695" s="46" t="str">
        <f t="shared" si="207"/>
        <v/>
      </c>
      <c r="AI695" s="53" t="str">
        <f t="shared" si="208"/>
        <v/>
      </c>
      <c r="AJ695" s="49" t="str">
        <f t="shared" si="209"/>
        <v/>
      </c>
      <c r="AK695" s="49" t="str">
        <f t="shared" si="210"/>
        <v/>
      </c>
      <c r="AM695" s="13" t="str">
        <f>IF($AI695="", "", COUNTIF($AI$10:$AI$1210, "&gt;"&amp;$AI695)+1+COUNTIF($AI$10:$AI695, $AI695)-1)</f>
        <v/>
      </c>
      <c r="AO695" s="13" t="str">
        <f t="shared" si="211"/>
        <v/>
      </c>
      <c r="AQ695" s="42" t="str">
        <f t="shared" si="212"/>
        <v/>
      </c>
    </row>
    <row r="696" spans="1:43" x14ac:dyDescent="0.25">
      <c r="A696" s="56"/>
      <c r="B696" s="157"/>
      <c r="C696" s="87"/>
      <c r="D696" s="86"/>
      <c r="E696" s="158"/>
      <c r="F696" s="159"/>
      <c r="G696" s="160"/>
      <c r="H696" s="161"/>
      <c r="I696" s="56"/>
      <c r="J696" s="13" t="str">
        <f t="shared" si="198"/>
        <v/>
      </c>
      <c r="K696" s="56"/>
      <c r="S696" s="13" t="str">
        <f t="shared" si="199"/>
        <v/>
      </c>
      <c r="U696" s="13" t="str">
        <f t="shared" si="200"/>
        <v/>
      </c>
      <c r="V696" s="13" t="str">
        <f t="shared" si="195"/>
        <v/>
      </c>
      <c r="W696" s="13" t="str">
        <f t="shared" si="196"/>
        <v/>
      </c>
      <c r="X696" s="13" t="str">
        <f t="shared" si="197"/>
        <v/>
      </c>
      <c r="Y696" s="13" t="str">
        <f t="shared" si="201"/>
        <v/>
      </c>
      <c r="Z696" s="13" t="str">
        <f t="shared" si="202"/>
        <v/>
      </c>
      <c r="AA696" s="13" t="str">
        <f t="shared" si="203"/>
        <v/>
      </c>
      <c r="AC696" s="13" t="str">
        <f t="shared" si="204"/>
        <v/>
      </c>
      <c r="AD696" s="13" t="str">
        <f t="shared" si="205"/>
        <v/>
      </c>
      <c r="AE696" s="13" t="str">
        <f t="shared" si="206"/>
        <v/>
      </c>
      <c r="AF696" s="42" t="str">
        <f t="shared" si="213"/>
        <v/>
      </c>
      <c r="AH696" s="46" t="str">
        <f t="shared" si="207"/>
        <v/>
      </c>
      <c r="AI696" s="53" t="str">
        <f t="shared" si="208"/>
        <v/>
      </c>
      <c r="AJ696" s="49" t="str">
        <f t="shared" si="209"/>
        <v/>
      </c>
      <c r="AK696" s="49" t="str">
        <f t="shared" si="210"/>
        <v/>
      </c>
      <c r="AM696" s="13" t="str">
        <f>IF($AI696="", "", COUNTIF($AI$10:$AI$1210, "&gt;"&amp;$AI696)+1+COUNTIF($AI$10:$AI696, $AI696)-1)</f>
        <v/>
      </c>
      <c r="AO696" s="13" t="str">
        <f t="shared" si="211"/>
        <v/>
      </c>
      <c r="AQ696" s="42" t="str">
        <f t="shared" si="212"/>
        <v/>
      </c>
    </row>
    <row r="697" spans="1:43" x14ac:dyDescent="0.25">
      <c r="A697" s="56"/>
      <c r="B697" s="157"/>
      <c r="C697" s="87"/>
      <c r="D697" s="86"/>
      <c r="E697" s="158"/>
      <c r="F697" s="159"/>
      <c r="G697" s="160"/>
      <c r="H697" s="161"/>
      <c r="I697" s="56"/>
      <c r="J697" s="13" t="str">
        <f t="shared" si="198"/>
        <v/>
      </c>
      <c r="K697" s="56"/>
      <c r="S697" s="13" t="str">
        <f t="shared" si="199"/>
        <v/>
      </c>
      <c r="U697" s="13" t="str">
        <f t="shared" si="200"/>
        <v/>
      </c>
      <c r="V697" s="13" t="str">
        <f t="shared" si="195"/>
        <v/>
      </c>
      <c r="W697" s="13" t="str">
        <f t="shared" si="196"/>
        <v/>
      </c>
      <c r="X697" s="13" t="str">
        <f t="shared" si="197"/>
        <v/>
      </c>
      <c r="Y697" s="13" t="str">
        <f t="shared" si="201"/>
        <v/>
      </c>
      <c r="Z697" s="13" t="str">
        <f t="shared" si="202"/>
        <v/>
      </c>
      <c r="AA697" s="13" t="str">
        <f t="shared" si="203"/>
        <v/>
      </c>
      <c r="AC697" s="13" t="str">
        <f t="shared" si="204"/>
        <v/>
      </c>
      <c r="AD697" s="13" t="str">
        <f t="shared" si="205"/>
        <v/>
      </c>
      <c r="AE697" s="13" t="str">
        <f t="shared" si="206"/>
        <v/>
      </c>
      <c r="AF697" s="42" t="str">
        <f t="shared" si="213"/>
        <v/>
      </c>
      <c r="AH697" s="46" t="str">
        <f t="shared" si="207"/>
        <v/>
      </c>
      <c r="AI697" s="53" t="str">
        <f t="shared" si="208"/>
        <v/>
      </c>
      <c r="AJ697" s="49" t="str">
        <f t="shared" si="209"/>
        <v/>
      </c>
      <c r="AK697" s="49" t="str">
        <f t="shared" si="210"/>
        <v/>
      </c>
      <c r="AM697" s="13" t="str">
        <f>IF($AI697="", "", COUNTIF($AI$10:$AI$1210, "&gt;"&amp;$AI697)+1+COUNTIF($AI$10:$AI697, $AI697)-1)</f>
        <v/>
      </c>
      <c r="AO697" s="13" t="str">
        <f t="shared" si="211"/>
        <v/>
      </c>
      <c r="AQ697" s="42" t="str">
        <f t="shared" si="212"/>
        <v/>
      </c>
    </row>
    <row r="698" spans="1:43" x14ac:dyDescent="0.25">
      <c r="A698" s="56"/>
      <c r="B698" s="157"/>
      <c r="C698" s="87"/>
      <c r="D698" s="86"/>
      <c r="E698" s="158"/>
      <c r="F698" s="159"/>
      <c r="G698" s="160"/>
      <c r="H698" s="161"/>
      <c r="I698" s="56"/>
      <c r="J698" s="13" t="str">
        <f t="shared" si="198"/>
        <v/>
      </c>
      <c r="K698" s="56"/>
      <c r="S698" s="13" t="str">
        <f t="shared" si="199"/>
        <v/>
      </c>
      <c r="U698" s="13" t="str">
        <f t="shared" si="200"/>
        <v/>
      </c>
      <c r="V698" s="13" t="str">
        <f t="shared" si="195"/>
        <v/>
      </c>
      <c r="W698" s="13" t="str">
        <f t="shared" si="196"/>
        <v/>
      </c>
      <c r="X698" s="13" t="str">
        <f t="shared" si="197"/>
        <v/>
      </c>
      <c r="Y698" s="13" t="str">
        <f t="shared" si="201"/>
        <v/>
      </c>
      <c r="Z698" s="13" t="str">
        <f t="shared" si="202"/>
        <v/>
      </c>
      <c r="AA698" s="13" t="str">
        <f t="shared" si="203"/>
        <v/>
      </c>
      <c r="AC698" s="13" t="str">
        <f t="shared" si="204"/>
        <v/>
      </c>
      <c r="AD698" s="13" t="str">
        <f t="shared" si="205"/>
        <v/>
      </c>
      <c r="AE698" s="13" t="str">
        <f t="shared" si="206"/>
        <v/>
      </c>
      <c r="AF698" s="42" t="str">
        <f t="shared" si="213"/>
        <v/>
      </c>
      <c r="AH698" s="46" t="str">
        <f t="shared" si="207"/>
        <v/>
      </c>
      <c r="AI698" s="53" t="str">
        <f t="shared" si="208"/>
        <v/>
      </c>
      <c r="AJ698" s="49" t="str">
        <f t="shared" si="209"/>
        <v/>
      </c>
      <c r="AK698" s="49" t="str">
        <f t="shared" si="210"/>
        <v/>
      </c>
      <c r="AM698" s="13" t="str">
        <f>IF($AI698="", "", COUNTIF($AI$10:$AI$1210, "&gt;"&amp;$AI698)+1+COUNTIF($AI$10:$AI698, $AI698)-1)</f>
        <v/>
      </c>
      <c r="AO698" s="13" t="str">
        <f t="shared" si="211"/>
        <v/>
      </c>
      <c r="AQ698" s="42" t="str">
        <f t="shared" si="212"/>
        <v/>
      </c>
    </row>
    <row r="699" spans="1:43" x14ac:dyDescent="0.25">
      <c r="A699" s="56"/>
      <c r="B699" s="157"/>
      <c r="C699" s="87"/>
      <c r="D699" s="86"/>
      <c r="E699" s="158"/>
      <c r="F699" s="159"/>
      <c r="G699" s="160"/>
      <c r="H699" s="161"/>
      <c r="I699" s="56"/>
      <c r="J699" s="13" t="str">
        <f t="shared" si="198"/>
        <v/>
      </c>
      <c r="K699" s="56"/>
      <c r="S699" s="13" t="str">
        <f t="shared" si="199"/>
        <v/>
      </c>
      <c r="U699" s="13" t="str">
        <f t="shared" si="200"/>
        <v/>
      </c>
      <c r="V699" s="13" t="str">
        <f t="shared" si="195"/>
        <v/>
      </c>
      <c r="W699" s="13" t="str">
        <f t="shared" si="196"/>
        <v/>
      </c>
      <c r="X699" s="13" t="str">
        <f t="shared" si="197"/>
        <v/>
      </c>
      <c r="Y699" s="13" t="str">
        <f t="shared" si="201"/>
        <v/>
      </c>
      <c r="Z699" s="13" t="str">
        <f t="shared" si="202"/>
        <v/>
      </c>
      <c r="AA699" s="13" t="str">
        <f t="shared" si="203"/>
        <v/>
      </c>
      <c r="AC699" s="13" t="str">
        <f t="shared" si="204"/>
        <v/>
      </c>
      <c r="AD699" s="13" t="str">
        <f t="shared" si="205"/>
        <v/>
      </c>
      <c r="AE699" s="13" t="str">
        <f t="shared" si="206"/>
        <v/>
      </c>
      <c r="AF699" s="42" t="str">
        <f t="shared" si="213"/>
        <v/>
      </c>
      <c r="AH699" s="46" t="str">
        <f t="shared" si="207"/>
        <v/>
      </c>
      <c r="AI699" s="53" t="str">
        <f t="shared" si="208"/>
        <v/>
      </c>
      <c r="AJ699" s="49" t="str">
        <f t="shared" si="209"/>
        <v/>
      </c>
      <c r="AK699" s="49" t="str">
        <f t="shared" si="210"/>
        <v/>
      </c>
      <c r="AM699" s="13" t="str">
        <f>IF($AI699="", "", COUNTIF($AI$10:$AI$1210, "&gt;"&amp;$AI699)+1+COUNTIF($AI$10:$AI699, $AI699)-1)</f>
        <v/>
      </c>
      <c r="AO699" s="13" t="str">
        <f t="shared" si="211"/>
        <v/>
      </c>
      <c r="AQ699" s="42" t="str">
        <f t="shared" si="212"/>
        <v/>
      </c>
    </row>
    <row r="700" spans="1:43" x14ac:dyDescent="0.25">
      <c r="A700" s="56"/>
      <c r="B700" s="157"/>
      <c r="C700" s="87"/>
      <c r="D700" s="86"/>
      <c r="E700" s="158"/>
      <c r="F700" s="159"/>
      <c r="G700" s="160"/>
      <c r="H700" s="161"/>
      <c r="I700" s="56"/>
      <c r="J700" s="13" t="str">
        <f t="shared" si="198"/>
        <v/>
      </c>
      <c r="K700" s="56"/>
      <c r="S700" s="13" t="str">
        <f t="shared" si="199"/>
        <v/>
      </c>
      <c r="U700" s="13" t="str">
        <f t="shared" si="200"/>
        <v/>
      </c>
      <c r="V700" s="13" t="str">
        <f t="shared" si="195"/>
        <v/>
      </c>
      <c r="W700" s="13" t="str">
        <f t="shared" si="196"/>
        <v/>
      </c>
      <c r="X700" s="13" t="str">
        <f t="shared" si="197"/>
        <v/>
      </c>
      <c r="Y700" s="13" t="str">
        <f t="shared" si="201"/>
        <v/>
      </c>
      <c r="Z700" s="13" t="str">
        <f t="shared" si="202"/>
        <v/>
      </c>
      <c r="AA700" s="13" t="str">
        <f t="shared" si="203"/>
        <v/>
      </c>
      <c r="AC700" s="13" t="str">
        <f t="shared" si="204"/>
        <v/>
      </c>
      <c r="AD700" s="13" t="str">
        <f t="shared" si="205"/>
        <v/>
      </c>
      <c r="AE700" s="13" t="str">
        <f t="shared" si="206"/>
        <v/>
      </c>
      <c r="AF700" s="42" t="str">
        <f t="shared" si="213"/>
        <v/>
      </c>
      <c r="AH700" s="46" t="str">
        <f t="shared" si="207"/>
        <v/>
      </c>
      <c r="AI700" s="53" t="str">
        <f t="shared" si="208"/>
        <v/>
      </c>
      <c r="AJ700" s="49" t="str">
        <f t="shared" si="209"/>
        <v/>
      </c>
      <c r="AK700" s="49" t="str">
        <f t="shared" si="210"/>
        <v/>
      </c>
      <c r="AM700" s="13" t="str">
        <f>IF($AI700="", "", COUNTIF($AI$10:$AI$1210, "&gt;"&amp;$AI700)+1+COUNTIF($AI$10:$AI700, $AI700)-1)</f>
        <v/>
      </c>
      <c r="AO700" s="13" t="str">
        <f t="shared" si="211"/>
        <v/>
      </c>
      <c r="AQ700" s="42" t="str">
        <f t="shared" si="212"/>
        <v/>
      </c>
    </row>
    <row r="701" spans="1:43" x14ac:dyDescent="0.25">
      <c r="A701" s="56"/>
      <c r="B701" s="157"/>
      <c r="C701" s="87"/>
      <c r="D701" s="86"/>
      <c r="E701" s="158"/>
      <c r="F701" s="159"/>
      <c r="G701" s="160"/>
      <c r="H701" s="161"/>
      <c r="I701" s="56"/>
      <c r="J701" s="13" t="str">
        <f t="shared" si="198"/>
        <v/>
      </c>
      <c r="K701" s="56"/>
      <c r="S701" s="13" t="str">
        <f t="shared" si="199"/>
        <v/>
      </c>
      <c r="U701" s="13" t="str">
        <f t="shared" si="200"/>
        <v/>
      </c>
      <c r="V701" s="13" t="str">
        <f t="shared" si="195"/>
        <v/>
      </c>
      <c r="W701" s="13" t="str">
        <f t="shared" si="196"/>
        <v/>
      </c>
      <c r="X701" s="13" t="str">
        <f t="shared" si="197"/>
        <v/>
      </c>
      <c r="Y701" s="13" t="str">
        <f t="shared" si="201"/>
        <v/>
      </c>
      <c r="Z701" s="13" t="str">
        <f t="shared" si="202"/>
        <v/>
      </c>
      <c r="AA701" s="13" t="str">
        <f t="shared" si="203"/>
        <v/>
      </c>
      <c r="AC701" s="13" t="str">
        <f t="shared" si="204"/>
        <v/>
      </c>
      <c r="AD701" s="13" t="str">
        <f t="shared" si="205"/>
        <v/>
      </c>
      <c r="AE701" s="13" t="str">
        <f t="shared" si="206"/>
        <v/>
      </c>
      <c r="AF701" s="42" t="str">
        <f t="shared" si="213"/>
        <v/>
      </c>
      <c r="AH701" s="46" t="str">
        <f t="shared" si="207"/>
        <v/>
      </c>
      <c r="AI701" s="53" t="str">
        <f t="shared" si="208"/>
        <v/>
      </c>
      <c r="AJ701" s="49" t="str">
        <f t="shared" si="209"/>
        <v/>
      </c>
      <c r="AK701" s="49" t="str">
        <f t="shared" si="210"/>
        <v/>
      </c>
      <c r="AM701" s="13" t="str">
        <f>IF($AI701="", "", COUNTIF($AI$10:$AI$1210, "&gt;"&amp;$AI701)+1+COUNTIF($AI$10:$AI701, $AI701)-1)</f>
        <v/>
      </c>
      <c r="AO701" s="13" t="str">
        <f t="shared" si="211"/>
        <v/>
      </c>
      <c r="AQ701" s="42" t="str">
        <f t="shared" si="212"/>
        <v/>
      </c>
    </row>
    <row r="702" spans="1:43" x14ac:dyDescent="0.25">
      <c r="A702" s="56"/>
      <c r="B702" s="157"/>
      <c r="C702" s="87"/>
      <c r="D702" s="86"/>
      <c r="E702" s="158"/>
      <c r="F702" s="159"/>
      <c r="G702" s="160"/>
      <c r="H702" s="161"/>
      <c r="I702" s="56"/>
      <c r="J702" s="13" t="str">
        <f t="shared" si="198"/>
        <v/>
      </c>
      <c r="K702" s="56"/>
      <c r="S702" s="13" t="str">
        <f t="shared" si="199"/>
        <v/>
      </c>
      <c r="U702" s="13" t="str">
        <f t="shared" si="200"/>
        <v/>
      </c>
      <c r="V702" s="13" t="str">
        <f t="shared" si="195"/>
        <v/>
      </c>
      <c r="W702" s="13" t="str">
        <f t="shared" si="196"/>
        <v/>
      </c>
      <c r="X702" s="13" t="str">
        <f t="shared" si="197"/>
        <v/>
      </c>
      <c r="Y702" s="13" t="str">
        <f t="shared" si="201"/>
        <v/>
      </c>
      <c r="Z702" s="13" t="str">
        <f t="shared" si="202"/>
        <v/>
      </c>
      <c r="AA702" s="13" t="str">
        <f t="shared" si="203"/>
        <v/>
      </c>
      <c r="AC702" s="13" t="str">
        <f t="shared" si="204"/>
        <v/>
      </c>
      <c r="AD702" s="13" t="str">
        <f t="shared" si="205"/>
        <v/>
      </c>
      <c r="AE702" s="13" t="str">
        <f t="shared" si="206"/>
        <v/>
      </c>
      <c r="AF702" s="42" t="str">
        <f t="shared" si="213"/>
        <v/>
      </c>
      <c r="AH702" s="46" t="str">
        <f t="shared" si="207"/>
        <v/>
      </c>
      <c r="AI702" s="53" t="str">
        <f t="shared" si="208"/>
        <v/>
      </c>
      <c r="AJ702" s="49" t="str">
        <f t="shared" si="209"/>
        <v/>
      </c>
      <c r="AK702" s="49" t="str">
        <f t="shared" si="210"/>
        <v/>
      </c>
      <c r="AM702" s="13" t="str">
        <f>IF($AI702="", "", COUNTIF($AI$10:$AI$1210, "&gt;"&amp;$AI702)+1+COUNTIF($AI$10:$AI702, $AI702)-1)</f>
        <v/>
      </c>
      <c r="AO702" s="13" t="str">
        <f t="shared" si="211"/>
        <v/>
      </c>
      <c r="AQ702" s="42" t="str">
        <f t="shared" si="212"/>
        <v/>
      </c>
    </row>
    <row r="703" spans="1:43" x14ac:dyDescent="0.25">
      <c r="A703" s="56"/>
      <c r="B703" s="157"/>
      <c r="C703" s="87"/>
      <c r="D703" s="86"/>
      <c r="E703" s="158"/>
      <c r="F703" s="159"/>
      <c r="G703" s="160"/>
      <c r="H703" s="161"/>
      <c r="I703" s="56"/>
      <c r="J703" s="13" t="str">
        <f t="shared" si="198"/>
        <v/>
      </c>
      <c r="K703" s="56"/>
      <c r="S703" s="13" t="str">
        <f t="shared" si="199"/>
        <v/>
      </c>
      <c r="U703" s="13" t="str">
        <f t="shared" si="200"/>
        <v/>
      </c>
      <c r="V703" s="13" t="str">
        <f t="shared" si="195"/>
        <v/>
      </c>
      <c r="W703" s="13" t="str">
        <f t="shared" si="196"/>
        <v/>
      </c>
      <c r="X703" s="13" t="str">
        <f t="shared" si="197"/>
        <v/>
      </c>
      <c r="Y703" s="13" t="str">
        <f t="shared" si="201"/>
        <v/>
      </c>
      <c r="Z703" s="13" t="str">
        <f t="shared" si="202"/>
        <v/>
      </c>
      <c r="AA703" s="13" t="str">
        <f t="shared" si="203"/>
        <v/>
      </c>
      <c r="AC703" s="13" t="str">
        <f t="shared" si="204"/>
        <v/>
      </c>
      <c r="AD703" s="13" t="str">
        <f t="shared" si="205"/>
        <v/>
      </c>
      <c r="AE703" s="13" t="str">
        <f t="shared" si="206"/>
        <v/>
      </c>
      <c r="AF703" s="42" t="str">
        <f t="shared" si="213"/>
        <v/>
      </c>
      <c r="AH703" s="46" t="str">
        <f t="shared" si="207"/>
        <v/>
      </c>
      <c r="AI703" s="53" t="str">
        <f t="shared" si="208"/>
        <v/>
      </c>
      <c r="AJ703" s="49" t="str">
        <f t="shared" si="209"/>
        <v/>
      </c>
      <c r="AK703" s="49" t="str">
        <f t="shared" si="210"/>
        <v/>
      </c>
      <c r="AM703" s="13" t="str">
        <f>IF($AI703="", "", COUNTIF($AI$10:$AI$1210, "&gt;"&amp;$AI703)+1+COUNTIF($AI$10:$AI703, $AI703)-1)</f>
        <v/>
      </c>
      <c r="AO703" s="13" t="str">
        <f t="shared" si="211"/>
        <v/>
      </c>
      <c r="AQ703" s="42" t="str">
        <f t="shared" si="212"/>
        <v/>
      </c>
    </row>
    <row r="704" spans="1:43" x14ac:dyDescent="0.25">
      <c r="A704" s="56"/>
      <c r="B704" s="157"/>
      <c r="C704" s="87"/>
      <c r="D704" s="86"/>
      <c r="E704" s="158"/>
      <c r="F704" s="159"/>
      <c r="G704" s="160"/>
      <c r="H704" s="161"/>
      <c r="I704" s="56"/>
      <c r="J704" s="13" t="str">
        <f t="shared" si="198"/>
        <v/>
      </c>
      <c r="K704" s="56"/>
      <c r="S704" s="13" t="str">
        <f t="shared" si="199"/>
        <v/>
      </c>
      <c r="U704" s="13" t="str">
        <f t="shared" si="200"/>
        <v/>
      </c>
      <c r="V704" s="13" t="str">
        <f t="shared" si="195"/>
        <v/>
      </c>
      <c r="W704" s="13" t="str">
        <f t="shared" si="196"/>
        <v/>
      </c>
      <c r="X704" s="13" t="str">
        <f t="shared" si="197"/>
        <v/>
      </c>
      <c r="Y704" s="13" t="str">
        <f t="shared" si="201"/>
        <v/>
      </c>
      <c r="Z704" s="13" t="str">
        <f t="shared" si="202"/>
        <v/>
      </c>
      <c r="AA704" s="13" t="str">
        <f t="shared" si="203"/>
        <v/>
      </c>
      <c r="AC704" s="13" t="str">
        <f t="shared" si="204"/>
        <v/>
      </c>
      <c r="AD704" s="13" t="str">
        <f t="shared" si="205"/>
        <v/>
      </c>
      <c r="AE704" s="13" t="str">
        <f t="shared" si="206"/>
        <v/>
      </c>
      <c r="AF704" s="42" t="str">
        <f t="shared" si="213"/>
        <v/>
      </c>
      <c r="AH704" s="46" t="str">
        <f t="shared" si="207"/>
        <v/>
      </c>
      <c r="AI704" s="53" t="str">
        <f t="shared" si="208"/>
        <v/>
      </c>
      <c r="AJ704" s="49" t="str">
        <f t="shared" si="209"/>
        <v/>
      </c>
      <c r="AK704" s="49" t="str">
        <f t="shared" si="210"/>
        <v/>
      </c>
      <c r="AM704" s="13" t="str">
        <f>IF($AI704="", "", COUNTIF($AI$10:$AI$1210, "&gt;"&amp;$AI704)+1+COUNTIF($AI$10:$AI704, $AI704)-1)</f>
        <v/>
      </c>
      <c r="AO704" s="13" t="str">
        <f t="shared" si="211"/>
        <v/>
      </c>
      <c r="AQ704" s="42" t="str">
        <f t="shared" si="212"/>
        <v/>
      </c>
    </row>
    <row r="705" spans="1:43" x14ac:dyDescent="0.25">
      <c r="A705" s="56"/>
      <c r="B705" s="157"/>
      <c r="C705" s="87"/>
      <c r="D705" s="86"/>
      <c r="E705" s="158"/>
      <c r="F705" s="159"/>
      <c r="G705" s="160"/>
      <c r="H705" s="161"/>
      <c r="I705" s="56"/>
      <c r="J705" s="13" t="str">
        <f t="shared" si="198"/>
        <v/>
      </c>
      <c r="K705" s="56"/>
      <c r="S705" s="13" t="str">
        <f t="shared" si="199"/>
        <v/>
      </c>
      <c r="U705" s="13" t="str">
        <f t="shared" si="200"/>
        <v/>
      </c>
      <c r="V705" s="13" t="str">
        <f t="shared" si="195"/>
        <v/>
      </c>
      <c r="W705" s="13" t="str">
        <f t="shared" si="196"/>
        <v/>
      </c>
      <c r="X705" s="13" t="str">
        <f t="shared" si="197"/>
        <v/>
      </c>
      <c r="Y705" s="13" t="str">
        <f t="shared" si="201"/>
        <v/>
      </c>
      <c r="Z705" s="13" t="str">
        <f t="shared" si="202"/>
        <v/>
      </c>
      <c r="AA705" s="13" t="str">
        <f t="shared" si="203"/>
        <v/>
      </c>
      <c r="AC705" s="13" t="str">
        <f t="shared" si="204"/>
        <v/>
      </c>
      <c r="AD705" s="13" t="str">
        <f t="shared" si="205"/>
        <v/>
      </c>
      <c r="AE705" s="13" t="str">
        <f t="shared" si="206"/>
        <v/>
      </c>
      <c r="AF705" s="42" t="str">
        <f t="shared" si="213"/>
        <v/>
      </c>
      <c r="AH705" s="46" t="str">
        <f t="shared" si="207"/>
        <v/>
      </c>
      <c r="AI705" s="53" t="str">
        <f t="shared" si="208"/>
        <v/>
      </c>
      <c r="AJ705" s="49" t="str">
        <f t="shared" si="209"/>
        <v/>
      </c>
      <c r="AK705" s="49" t="str">
        <f t="shared" si="210"/>
        <v/>
      </c>
      <c r="AM705" s="13" t="str">
        <f>IF($AI705="", "", COUNTIF($AI$10:$AI$1210, "&gt;"&amp;$AI705)+1+COUNTIF($AI$10:$AI705, $AI705)-1)</f>
        <v/>
      </c>
      <c r="AO705" s="13" t="str">
        <f t="shared" si="211"/>
        <v/>
      </c>
      <c r="AQ705" s="42" t="str">
        <f t="shared" si="212"/>
        <v/>
      </c>
    </row>
    <row r="706" spans="1:43" x14ac:dyDescent="0.25">
      <c r="A706" s="56"/>
      <c r="B706" s="157"/>
      <c r="C706" s="87"/>
      <c r="D706" s="86"/>
      <c r="E706" s="158"/>
      <c r="F706" s="159"/>
      <c r="G706" s="160"/>
      <c r="H706" s="161"/>
      <c r="I706" s="56"/>
      <c r="J706" s="13" t="str">
        <f t="shared" si="198"/>
        <v/>
      </c>
      <c r="K706" s="56"/>
      <c r="S706" s="13" t="str">
        <f t="shared" si="199"/>
        <v/>
      </c>
      <c r="U706" s="13" t="str">
        <f t="shared" si="200"/>
        <v/>
      </c>
      <c r="V706" s="13" t="str">
        <f t="shared" si="195"/>
        <v/>
      </c>
      <c r="W706" s="13" t="str">
        <f t="shared" si="196"/>
        <v/>
      </c>
      <c r="X706" s="13" t="str">
        <f t="shared" si="197"/>
        <v/>
      </c>
      <c r="Y706" s="13" t="str">
        <f t="shared" si="201"/>
        <v/>
      </c>
      <c r="Z706" s="13" t="str">
        <f t="shared" si="202"/>
        <v/>
      </c>
      <c r="AA706" s="13" t="str">
        <f t="shared" si="203"/>
        <v/>
      </c>
      <c r="AC706" s="13" t="str">
        <f t="shared" si="204"/>
        <v/>
      </c>
      <c r="AD706" s="13" t="str">
        <f t="shared" si="205"/>
        <v/>
      </c>
      <c r="AE706" s="13" t="str">
        <f t="shared" si="206"/>
        <v/>
      </c>
      <c r="AF706" s="42" t="str">
        <f t="shared" si="213"/>
        <v/>
      </c>
      <c r="AH706" s="46" t="str">
        <f t="shared" si="207"/>
        <v/>
      </c>
      <c r="AI706" s="53" t="str">
        <f t="shared" si="208"/>
        <v/>
      </c>
      <c r="AJ706" s="49" t="str">
        <f t="shared" si="209"/>
        <v/>
      </c>
      <c r="AK706" s="49" t="str">
        <f t="shared" si="210"/>
        <v/>
      </c>
      <c r="AM706" s="13" t="str">
        <f>IF($AI706="", "", COUNTIF($AI$10:$AI$1210, "&gt;"&amp;$AI706)+1+COUNTIF($AI$10:$AI706, $AI706)-1)</f>
        <v/>
      </c>
      <c r="AO706" s="13" t="str">
        <f t="shared" si="211"/>
        <v/>
      </c>
      <c r="AQ706" s="42" t="str">
        <f t="shared" si="212"/>
        <v/>
      </c>
    </row>
    <row r="707" spans="1:43" x14ac:dyDescent="0.25">
      <c r="A707" s="56"/>
      <c r="B707" s="157"/>
      <c r="C707" s="87"/>
      <c r="D707" s="86"/>
      <c r="E707" s="158"/>
      <c r="F707" s="159"/>
      <c r="G707" s="160"/>
      <c r="H707" s="161"/>
      <c r="I707" s="56"/>
      <c r="J707" s="13" t="str">
        <f t="shared" si="198"/>
        <v/>
      </c>
      <c r="K707" s="56"/>
      <c r="S707" s="13" t="str">
        <f t="shared" si="199"/>
        <v/>
      </c>
      <c r="U707" s="13" t="str">
        <f t="shared" si="200"/>
        <v/>
      </c>
      <c r="V707" s="13" t="str">
        <f t="shared" si="195"/>
        <v/>
      </c>
      <c r="W707" s="13" t="str">
        <f t="shared" si="196"/>
        <v/>
      </c>
      <c r="X707" s="13" t="str">
        <f t="shared" si="197"/>
        <v/>
      </c>
      <c r="Y707" s="13" t="str">
        <f t="shared" si="201"/>
        <v/>
      </c>
      <c r="Z707" s="13" t="str">
        <f t="shared" si="202"/>
        <v/>
      </c>
      <c r="AA707" s="13" t="str">
        <f t="shared" si="203"/>
        <v/>
      </c>
      <c r="AC707" s="13" t="str">
        <f t="shared" si="204"/>
        <v/>
      </c>
      <c r="AD707" s="13" t="str">
        <f t="shared" si="205"/>
        <v/>
      </c>
      <c r="AE707" s="13" t="str">
        <f t="shared" si="206"/>
        <v/>
      </c>
      <c r="AF707" s="42" t="str">
        <f t="shared" si="213"/>
        <v/>
      </c>
      <c r="AH707" s="46" t="str">
        <f t="shared" si="207"/>
        <v/>
      </c>
      <c r="AI707" s="53" t="str">
        <f t="shared" si="208"/>
        <v/>
      </c>
      <c r="AJ707" s="49" t="str">
        <f t="shared" si="209"/>
        <v/>
      </c>
      <c r="AK707" s="49" t="str">
        <f t="shared" si="210"/>
        <v/>
      </c>
      <c r="AM707" s="13" t="str">
        <f>IF($AI707="", "", COUNTIF($AI$10:$AI$1210, "&gt;"&amp;$AI707)+1+COUNTIF($AI$10:$AI707, $AI707)-1)</f>
        <v/>
      </c>
      <c r="AO707" s="13" t="str">
        <f t="shared" si="211"/>
        <v/>
      </c>
      <c r="AQ707" s="42" t="str">
        <f t="shared" si="212"/>
        <v/>
      </c>
    </row>
    <row r="708" spans="1:43" x14ac:dyDescent="0.25">
      <c r="A708" s="56"/>
      <c r="B708" s="157"/>
      <c r="C708" s="87"/>
      <c r="D708" s="86"/>
      <c r="E708" s="158"/>
      <c r="F708" s="159"/>
      <c r="G708" s="160"/>
      <c r="H708" s="161"/>
      <c r="I708" s="56"/>
      <c r="J708" s="13" t="str">
        <f t="shared" si="198"/>
        <v/>
      </c>
      <c r="K708" s="56"/>
      <c r="S708" s="13" t="str">
        <f t="shared" si="199"/>
        <v/>
      </c>
      <c r="U708" s="13" t="str">
        <f t="shared" si="200"/>
        <v/>
      </c>
      <c r="V708" s="13" t="str">
        <f t="shared" si="195"/>
        <v/>
      </c>
      <c r="W708" s="13" t="str">
        <f t="shared" si="196"/>
        <v/>
      </c>
      <c r="X708" s="13" t="str">
        <f t="shared" si="197"/>
        <v/>
      </c>
      <c r="Y708" s="13" t="str">
        <f t="shared" si="201"/>
        <v/>
      </c>
      <c r="Z708" s="13" t="str">
        <f t="shared" si="202"/>
        <v/>
      </c>
      <c r="AA708" s="13" t="str">
        <f t="shared" si="203"/>
        <v/>
      </c>
      <c r="AC708" s="13" t="str">
        <f t="shared" si="204"/>
        <v/>
      </c>
      <c r="AD708" s="13" t="str">
        <f t="shared" si="205"/>
        <v/>
      </c>
      <c r="AE708" s="13" t="str">
        <f t="shared" si="206"/>
        <v/>
      </c>
      <c r="AF708" s="42" t="str">
        <f t="shared" si="213"/>
        <v/>
      </c>
      <c r="AH708" s="46" t="str">
        <f t="shared" si="207"/>
        <v/>
      </c>
      <c r="AI708" s="53" t="str">
        <f t="shared" si="208"/>
        <v/>
      </c>
      <c r="AJ708" s="49" t="str">
        <f t="shared" si="209"/>
        <v/>
      </c>
      <c r="AK708" s="49" t="str">
        <f t="shared" si="210"/>
        <v/>
      </c>
      <c r="AM708" s="13" t="str">
        <f>IF($AI708="", "", COUNTIF($AI$10:$AI$1210, "&gt;"&amp;$AI708)+1+COUNTIF($AI$10:$AI708, $AI708)-1)</f>
        <v/>
      </c>
      <c r="AO708" s="13" t="str">
        <f t="shared" si="211"/>
        <v/>
      </c>
      <c r="AQ708" s="42" t="str">
        <f t="shared" si="212"/>
        <v/>
      </c>
    </row>
    <row r="709" spans="1:43" x14ac:dyDescent="0.25">
      <c r="A709" s="56"/>
      <c r="B709" s="157"/>
      <c r="C709" s="87"/>
      <c r="D709" s="86"/>
      <c r="E709" s="158"/>
      <c r="F709" s="159"/>
      <c r="G709" s="160"/>
      <c r="H709" s="161"/>
      <c r="I709" s="56"/>
      <c r="J709" s="13" t="str">
        <f t="shared" si="198"/>
        <v/>
      </c>
      <c r="K709" s="56"/>
      <c r="S709" s="13" t="str">
        <f t="shared" si="199"/>
        <v/>
      </c>
      <c r="U709" s="13" t="str">
        <f t="shared" si="200"/>
        <v/>
      </c>
      <c r="V709" s="13" t="str">
        <f t="shared" si="195"/>
        <v/>
      </c>
      <c r="W709" s="13" t="str">
        <f t="shared" si="196"/>
        <v/>
      </c>
      <c r="X709" s="13" t="str">
        <f t="shared" si="197"/>
        <v/>
      </c>
      <c r="Y709" s="13" t="str">
        <f t="shared" si="201"/>
        <v/>
      </c>
      <c r="Z709" s="13" t="str">
        <f t="shared" si="202"/>
        <v/>
      </c>
      <c r="AA709" s="13" t="str">
        <f t="shared" si="203"/>
        <v/>
      </c>
      <c r="AC709" s="13" t="str">
        <f t="shared" si="204"/>
        <v/>
      </c>
      <c r="AD709" s="13" t="str">
        <f t="shared" si="205"/>
        <v/>
      </c>
      <c r="AE709" s="13" t="str">
        <f t="shared" si="206"/>
        <v/>
      </c>
      <c r="AF709" s="42" t="str">
        <f t="shared" si="213"/>
        <v/>
      </c>
      <c r="AH709" s="46" t="str">
        <f t="shared" si="207"/>
        <v/>
      </c>
      <c r="AI709" s="53" t="str">
        <f t="shared" si="208"/>
        <v/>
      </c>
      <c r="AJ709" s="49" t="str">
        <f t="shared" si="209"/>
        <v/>
      </c>
      <c r="AK709" s="49" t="str">
        <f t="shared" si="210"/>
        <v/>
      </c>
      <c r="AM709" s="13" t="str">
        <f>IF($AI709="", "", COUNTIF($AI$10:$AI$1210, "&gt;"&amp;$AI709)+1+COUNTIF($AI$10:$AI709, $AI709)-1)</f>
        <v/>
      </c>
      <c r="AO709" s="13" t="str">
        <f t="shared" si="211"/>
        <v/>
      </c>
      <c r="AQ709" s="42" t="str">
        <f t="shared" si="212"/>
        <v/>
      </c>
    </row>
    <row r="710" spans="1:43" x14ac:dyDescent="0.25">
      <c r="A710" s="56"/>
      <c r="B710" s="157"/>
      <c r="C710" s="87"/>
      <c r="D710" s="86"/>
      <c r="E710" s="158"/>
      <c r="F710" s="159"/>
      <c r="G710" s="160"/>
      <c r="H710" s="161"/>
      <c r="I710" s="56"/>
      <c r="J710" s="13" t="str">
        <f t="shared" si="198"/>
        <v/>
      </c>
      <c r="K710" s="56"/>
      <c r="S710" s="13" t="str">
        <f t="shared" si="199"/>
        <v/>
      </c>
      <c r="U710" s="13" t="str">
        <f t="shared" si="200"/>
        <v/>
      </c>
      <c r="V710" s="13" t="str">
        <f t="shared" si="195"/>
        <v/>
      </c>
      <c r="W710" s="13" t="str">
        <f t="shared" si="196"/>
        <v/>
      </c>
      <c r="X710" s="13" t="str">
        <f t="shared" si="197"/>
        <v/>
      </c>
      <c r="Y710" s="13" t="str">
        <f t="shared" si="201"/>
        <v/>
      </c>
      <c r="Z710" s="13" t="str">
        <f t="shared" si="202"/>
        <v/>
      </c>
      <c r="AA710" s="13" t="str">
        <f t="shared" si="203"/>
        <v/>
      </c>
      <c r="AC710" s="13" t="str">
        <f t="shared" si="204"/>
        <v/>
      </c>
      <c r="AD710" s="13" t="str">
        <f t="shared" si="205"/>
        <v/>
      </c>
      <c r="AE710" s="13" t="str">
        <f t="shared" si="206"/>
        <v/>
      </c>
      <c r="AF710" s="42" t="str">
        <f t="shared" si="213"/>
        <v/>
      </c>
      <c r="AH710" s="46" t="str">
        <f t="shared" si="207"/>
        <v/>
      </c>
      <c r="AI710" s="53" t="str">
        <f t="shared" si="208"/>
        <v/>
      </c>
      <c r="AJ710" s="49" t="str">
        <f t="shared" si="209"/>
        <v/>
      </c>
      <c r="AK710" s="49" t="str">
        <f t="shared" si="210"/>
        <v/>
      </c>
      <c r="AM710" s="13" t="str">
        <f>IF($AI710="", "", COUNTIF($AI$10:$AI$1210, "&gt;"&amp;$AI710)+1+COUNTIF($AI$10:$AI710, $AI710)-1)</f>
        <v/>
      </c>
      <c r="AO710" s="13" t="str">
        <f t="shared" si="211"/>
        <v/>
      </c>
      <c r="AQ710" s="42" t="str">
        <f t="shared" si="212"/>
        <v/>
      </c>
    </row>
    <row r="711" spans="1:43" x14ac:dyDescent="0.25">
      <c r="A711" s="56"/>
      <c r="B711" s="157"/>
      <c r="C711" s="87"/>
      <c r="D711" s="86"/>
      <c r="E711" s="158"/>
      <c r="F711" s="159"/>
      <c r="G711" s="160"/>
      <c r="H711" s="161"/>
      <c r="I711" s="56"/>
      <c r="J711" s="13" t="str">
        <f t="shared" si="198"/>
        <v/>
      </c>
      <c r="K711" s="56"/>
      <c r="S711" s="13" t="str">
        <f t="shared" si="199"/>
        <v/>
      </c>
      <c r="U711" s="13" t="str">
        <f t="shared" si="200"/>
        <v/>
      </c>
      <c r="V711" s="13" t="str">
        <f t="shared" si="195"/>
        <v/>
      </c>
      <c r="W711" s="13" t="str">
        <f t="shared" si="196"/>
        <v/>
      </c>
      <c r="X711" s="13" t="str">
        <f t="shared" si="197"/>
        <v/>
      </c>
      <c r="Y711" s="13" t="str">
        <f t="shared" si="201"/>
        <v/>
      </c>
      <c r="Z711" s="13" t="str">
        <f t="shared" si="202"/>
        <v/>
      </c>
      <c r="AA711" s="13" t="str">
        <f t="shared" si="203"/>
        <v/>
      </c>
      <c r="AC711" s="13" t="str">
        <f t="shared" si="204"/>
        <v/>
      </c>
      <c r="AD711" s="13" t="str">
        <f t="shared" si="205"/>
        <v/>
      </c>
      <c r="AE711" s="13" t="str">
        <f t="shared" si="206"/>
        <v/>
      </c>
      <c r="AF711" s="42" t="str">
        <f t="shared" si="213"/>
        <v/>
      </c>
      <c r="AH711" s="46" t="str">
        <f t="shared" si="207"/>
        <v/>
      </c>
      <c r="AI711" s="53" t="str">
        <f t="shared" si="208"/>
        <v/>
      </c>
      <c r="AJ711" s="49" t="str">
        <f t="shared" si="209"/>
        <v/>
      </c>
      <c r="AK711" s="49" t="str">
        <f t="shared" si="210"/>
        <v/>
      </c>
      <c r="AM711" s="13" t="str">
        <f>IF($AI711="", "", COUNTIF($AI$10:$AI$1210, "&gt;"&amp;$AI711)+1+COUNTIF($AI$10:$AI711, $AI711)-1)</f>
        <v/>
      </c>
      <c r="AO711" s="13" t="str">
        <f t="shared" si="211"/>
        <v/>
      </c>
      <c r="AQ711" s="42" t="str">
        <f t="shared" si="212"/>
        <v/>
      </c>
    </row>
    <row r="712" spans="1:43" x14ac:dyDescent="0.25">
      <c r="A712" s="56"/>
      <c r="B712" s="157"/>
      <c r="C712" s="87"/>
      <c r="D712" s="86"/>
      <c r="E712" s="158"/>
      <c r="F712" s="159"/>
      <c r="G712" s="160"/>
      <c r="H712" s="161"/>
      <c r="I712" s="56"/>
      <c r="J712" s="13" t="str">
        <f t="shared" si="198"/>
        <v/>
      </c>
      <c r="K712" s="56"/>
      <c r="S712" s="13" t="str">
        <f t="shared" si="199"/>
        <v/>
      </c>
      <c r="U712" s="13" t="str">
        <f t="shared" si="200"/>
        <v/>
      </c>
      <c r="V712" s="13" t="str">
        <f t="shared" si="195"/>
        <v/>
      </c>
      <c r="W712" s="13" t="str">
        <f t="shared" si="196"/>
        <v/>
      </c>
      <c r="X712" s="13" t="str">
        <f t="shared" si="197"/>
        <v/>
      </c>
      <c r="Y712" s="13" t="str">
        <f t="shared" si="201"/>
        <v/>
      </c>
      <c r="Z712" s="13" t="str">
        <f t="shared" si="202"/>
        <v/>
      </c>
      <c r="AA712" s="13" t="str">
        <f t="shared" si="203"/>
        <v/>
      </c>
      <c r="AC712" s="13" t="str">
        <f t="shared" si="204"/>
        <v/>
      </c>
      <c r="AD712" s="13" t="str">
        <f t="shared" si="205"/>
        <v/>
      </c>
      <c r="AE712" s="13" t="str">
        <f t="shared" si="206"/>
        <v/>
      </c>
      <c r="AF712" s="42" t="str">
        <f t="shared" si="213"/>
        <v/>
      </c>
      <c r="AH712" s="46" t="str">
        <f t="shared" si="207"/>
        <v/>
      </c>
      <c r="AI712" s="53" t="str">
        <f t="shared" si="208"/>
        <v/>
      </c>
      <c r="AJ712" s="49" t="str">
        <f t="shared" si="209"/>
        <v/>
      </c>
      <c r="AK712" s="49" t="str">
        <f t="shared" si="210"/>
        <v/>
      </c>
      <c r="AM712" s="13" t="str">
        <f>IF($AI712="", "", COUNTIF($AI$10:$AI$1210, "&gt;"&amp;$AI712)+1+COUNTIF($AI$10:$AI712, $AI712)-1)</f>
        <v/>
      </c>
      <c r="AO712" s="13" t="str">
        <f t="shared" si="211"/>
        <v/>
      </c>
      <c r="AQ712" s="42" t="str">
        <f t="shared" si="212"/>
        <v/>
      </c>
    </row>
    <row r="713" spans="1:43" x14ac:dyDescent="0.25">
      <c r="A713" s="56"/>
      <c r="B713" s="157"/>
      <c r="C713" s="87"/>
      <c r="D713" s="86"/>
      <c r="E713" s="158"/>
      <c r="F713" s="159"/>
      <c r="G713" s="160"/>
      <c r="H713" s="161"/>
      <c r="I713" s="56"/>
      <c r="J713" s="13" t="str">
        <f t="shared" si="198"/>
        <v/>
      </c>
      <c r="K713" s="56"/>
      <c r="S713" s="13" t="str">
        <f t="shared" si="199"/>
        <v/>
      </c>
      <c r="U713" s="13" t="str">
        <f t="shared" si="200"/>
        <v/>
      </c>
      <c r="V713" s="13" t="str">
        <f t="shared" si="195"/>
        <v/>
      </c>
      <c r="W713" s="13" t="str">
        <f t="shared" si="196"/>
        <v/>
      </c>
      <c r="X713" s="13" t="str">
        <f t="shared" si="197"/>
        <v/>
      </c>
      <c r="Y713" s="13" t="str">
        <f t="shared" si="201"/>
        <v/>
      </c>
      <c r="Z713" s="13" t="str">
        <f t="shared" si="202"/>
        <v/>
      </c>
      <c r="AA713" s="13" t="str">
        <f t="shared" si="203"/>
        <v/>
      </c>
      <c r="AC713" s="13" t="str">
        <f t="shared" si="204"/>
        <v/>
      </c>
      <c r="AD713" s="13" t="str">
        <f t="shared" si="205"/>
        <v/>
      </c>
      <c r="AE713" s="13" t="str">
        <f t="shared" si="206"/>
        <v/>
      </c>
      <c r="AF713" s="42" t="str">
        <f t="shared" si="213"/>
        <v/>
      </c>
      <c r="AH713" s="46" t="str">
        <f t="shared" si="207"/>
        <v/>
      </c>
      <c r="AI713" s="53" t="str">
        <f t="shared" si="208"/>
        <v/>
      </c>
      <c r="AJ713" s="49" t="str">
        <f t="shared" si="209"/>
        <v/>
      </c>
      <c r="AK713" s="49" t="str">
        <f t="shared" si="210"/>
        <v/>
      </c>
      <c r="AM713" s="13" t="str">
        <f>IF($AI713="", "", COUNTIF($AI$10:$AI$1210, "&gt;"&amp;$AI713)+1+COUNTIF($AI$10:$AI713, $AI713)-1)</f>
        <v/>
      </c>
      <c r="AO713" s="13" t="str">
        <f t="shared" si="211"/>
        <v/>
      </c>
      <c r="AQ713" s="42" t="str">
        <f t="shared" si="212"/>
        <v/>
      </c>
    </row>
    <row r="714" spans="1:43" x14ac:dyDescent="0.25">
      <c r="A714" s="56"/>
      <c r="B714" s="157"/>
      <c r="C714" s="87"/>
      <c r="D714" s="86"/>
      <c r="E714" s="158"/>
      <c r="F714" s="159"/>
      <c r="G714" s="160"/>
      <c r="H714" s="161"/>
      <c r="I714" s="56"/>
      <c r="J714" s="13" t="str">
        <f t="shared" si="198"/>
        <v/>
      </c>
      <c r="K714" s="56"/>
      <c r="S714" s="13" t="str">
        <f t="shared" si="199"/>
        <v/>
      </c>
      <c r="U714" s="13" t="str">
        <f t="shared" si="200"/>
        <v/>
      </c>
      <c r="V714" s="13" t="str">
        <f t="shared" ref="V714:V777" si="214">IF($S714="", "", IF(AND(V$5="X", C714=""), $S$6, IF(AND(NOT(C714=""), COUNTIF(O$11:O$18, C714)=0), $S$7, "")))</f>
        <v/>
      </c>
      <c r="W714" s="13" t="str">
        <f t="shared" ref="W714:W777" si="215">IF($S714="", "", IF(AND(W$5="X", D714=""), $S$6, IF(AND(NOT(D714=""), COUNTIF(P$11:P$11, D714)=0), $S$7, "")))</f>
        <v/>
      </c>
      <c r="X714" s="13" t="str">
        <f t="shared" ref="X714:X777" si="216">IF($S714="", "", IF(AND(X$5="X", E714=""), $S$6, IF(AND(NOT(E714=""), COUNTIF(Q$11:Q$11, E714)=0), $S$7, "")))</f>
        <v/>
      </c>
      <c r="Y714" s="13" t="str">
        <f t="shared" si="201"/>
        <v/>
      </c>
      <c r="Z714" s="13" t="str">
        <f t="shared" si="202"/>
        <v/>
      </c>
      <c r="AA714" s="13" t="str">
        <f t="shared" si="203"/>
        <v/>
      </c>
      <c r="AC714" s="13" t="str">
        <f t="shared" si="204"/>
        <v/>
      </c>
      <c r="AD714" s="13" t="str">
        <f t="shared" si="205"/>
        <v/>
      </c>
      <c r="AE714" s="13" t="str">
        <f t="shared" si="206"/>
        <v/>
      </c>
      <c r="AF714" s="42" t="str">
        <f t="shared" si="213"/>
        <v/>
      </c>
      <c r="AH714" s="46" t="str">
        <f t="shared" si="207"/>
        <v/>
      </c>
      <c r="AI714" s="53" t="str">
        <f t="shared" si="208"/>
        <v/>
      </c>
      <c r="AJ714" s="49" t="str">
        <f t="shared" si="209"/>
        <v/>
      </c>
      <c r="AK714" s="49" t="str">
        <f t="shared" si="210"/>
        <v/>
      </c>
      <c r="AM714" s="13" t="str">
        <f>IF($AI714="", "", COUNTIF($AI$10:$AI$1210, "&gt;"&amp;$AI714)+1+COUNTIF($AI$10:$AI714, $AI714)-1)</f>
        <v/>
      </c>
      <c r="AO714" s="13" t="str">
        <f t="shared" si="211"/>
        <v/>
      </c>
      <c r="AQ714" s="42" t="str">
        <f t="shared" si="212"/>
        <v/>
      </c>
    </row>
    <row r="715" spans="1:43" x14ac:dyDescent="0.25">
      <c r="A715" s="56"/>
      <c r="B715" s="157"/>
      <c r="C715" s="87"/>
      <c r="D715" s="86"/>
      <c r="E715" s="158"/>
      <c r="F715" s="159"/>
      <c r="G715" s="160"/>
      <c r="H715" s="161"/>
      <c r="I715" s="56"/>
      <c r="J715" s="13" t="str">
        <f t="shared" ref="J715:J778" si="217">IF($S715="", "", IF($AI715="", $N$3, IF($AI715=$AI$5, $AK$4, IF($AI715&lt;$AI$5, $AK$3, IF($AI715&gt;$AI$5, $AK$2, $N$3)))))</f>
        <v/>
      </c>
      <c r="K715" s="56"/>
      <c r="S715" s="13" t="str">
        <f t="shared" ref="S715:S778" si="218">IF(COUNTIF($B715:$H715, "")=7, "", "X")</f>
        <v/>
      </c>
      <c r="U715" s="13" t="str">
        <f t="shared" ref="U715:U778" si="219">IF($S715="", "", IF(AND(U$5="X", B715=""), $S$6, IFERROR(IF(AND(NOT(B715=""), OR(ISNUMBER(B715)=FALSE, B715&lt;$P$2, B715&gt;$P$3, B715&lt;B714)), $S$7, ""), $S$7)))</f>
        <v/>
      </c>
      <c r="V715" s="13" t="str">
        <f t="shared" si="214"/>
        <v/>
      </c>
      <c r="W715" s="13" t="str">
        <f t="shared" si="215"/>
        <v/>
      </c>
      <c r="X715" s="13" t="str">
        <f t="shared" si="216"/>
        <v/>
      </c>
      <c r="Y715" s="13" t="str">
        <f t="shared" ref="Y715:Y778" si="220">IF($S715="", "", IF(AND(Y$5="X", F715=""), $S$6, IFERROR(IF(AND(NOT(F715=""), OR(ISNUMBER(F715)=FALSE, F715&lt;$Q$2, AND(NOT($Q$3=""), F715&gt;$Q$3), F715&lt;F714)), $S$7, ""), $S$7)))</f>
        <v/>
      </c>
      <c r="Z715" s="13" t="str">
        <f t="shared" ref="Z715:Z778" si="221">IF($S715="", "", IF(AND(Z$5="X", G715=""), $S$6, IF(AND(NOT(G715=""), ISNUMBER(G715)=FALSE), $S$7, "")))</f>
        <v/>
      </c>
      <c r="AA715" s="13" t="str">
        <f t="shared" ref="AA715:AA778" si="222">IF($S715="", "", IF(AND(AA$5="X", H715=""), $S$6, IF(AND(NOT(H715=""), ISNUMBER(H715)=FALSE), $S$7, "")))</f>
        <v/>
      </c>
      <c r="AC715" s="13" t="str">
        <f t="shared" ref="AC715:AC778" si="223">IF(OR(COUNTIF($F715:$H715, "")=3, COUNTIF($Y715:$AA715, "")&lt;3), "", "X")</f>
        <v/>
      </c>
      <c r="AD715" s="13" t="str">
        <f t="shared" ref="AD715:AD778" si="224">IF(AND(AC715="X", AC716=""), "X", "")</f>
        <v/>
      </c>
      <c r="AE715" s="13" t="str">
        <f t="shared" ref="AE715:AE778" si="225">IF($S715="", "", IF(OR($AC715="", $AD715="X", $E715=$Q$11, $E716=$Q$11), "X", ""))</f>
        <v/>
      </c>
      <c r="AF715" s="42" t="str">
        <f t="shared" si="213"/>
        <v/>
      </c>
      <c r="AH715" s="46" t="str">
        <f t="shared" ref="AH715:AH778" si="226">IF(OR($F715="", $F716=""), "", $F716-$F715)</f>
        <v/>
      </c>
      <c r="AI715" s="53" t="str">
        <f t="shared" ref="AI715:AI778" si="227">IF($AE715="X", "", IFERROR(ROUND($AH715/$G716, 1), ""))</f>
        <v/>
      </c>
      <c r="AJ715" s="49" t="str">
        <f t="shared" ref="AJ715:AJ778" si="228">IF($AE715="X", "", IFERROR(ROUND($AK715/$AI715, 2), ""))</f>
        <v/>
      </c>
      <c r="AK715" s="49" t="str">
        <f t="shared" ref="AK715:AK778" si="229">IF(OR($G715="", $H715=""), "", IFERROR(ROUND($H715/$G715, 2), ""))</f>
        <v/>
      </c>
      <c r="AM715" s="13" t="str">
        <f>IF($AI715="", "", COUNTIF($AI$10:$AI$1210, "&gt;"&amp;$AI715)+1+COUNTIF($AI$10:$AI715, $AI715)-1)</f>
        <v/>
      </c>
      <c r="AO715" s="13" t="str">
        <f t="shared" ref="AO715:AO778" si="230">IF($S715="", "", IF($D715="", $AO$6, $AO$7))</f>
        <v/>
      </c>
      <c r="AQ715" s="42" t="str">
        <f t="shared" ref="AQ715:AQ778" si="231">IF(OR($C715="", $AO715=""), "", CONCATENATE($C715, " - ", $AO715))</f>
        <v/>
      </c>
    </row>
    <row r="716" spans="1:43" x14ac:dyDescent="0.25">
      <c r="A716" s="56"/>
      <c r="B716" s="157"/>
      <c r="C716" s="87"/>
      <c r="D716" s="86"/>
      <c r="E716" s="158"/>
      <c r="F716" s="159"/>
      <c r="G716" s="160"/>
      <c r="H716" s="161"/>
      <c r="I716" s="56"/>
      <c r="J716" s="13" t="str">
        <f t="shared" si="217"/>
        <v/>
      </c>
      <c r="K716" s="56"/>
      <c r="S716" s="13" t="str">
        <f t="shared" si="218"/>
        <v/>
      </c>
      <c r="U716" s="13" t="str">
        <f t="shared" si="219"/>
        <v/>
      </c>
      <c r="V716" s="13" t="str">
        <f t="shared" si="214"/>
        <v/>
      </c>
      <c r="W716" s="13" t="str">
        <f t="shared" si="215"/>
        <v/>
      </c>
      <c r="X716" s="13" t="str">
        <f t="shared" si="216"/>
        <v/>
      </c>
      <c r="Y716" s="13" t="str">
        <f t="shared" si="220"/>
        <v/>
      </c>
      <c r="Z716" s="13" t="str">
        <f t="shared" si="221"/>
        <v/>
      </c>
      <c r="AA716" s="13" t="str">
        <f t="shared" si="222"/>
        <v/>
      </c>
      <c r="AC716" s="13" t="str">
        <f t="shared" si="223"/>
        <v/>
      </c>
      <c r="AD716" s="13" t="str">
        <f t="shared" si="224"/>
        <v/>
      </c>
      <c r="AE716" s="13" t="str">
        <f t="shared" si="225"/>
        <v/>
      </c>
      <c r="AF716" s="42" t="str">
        <f t="shared" si="213"/>
        <v/>
      </c>
      <c r="AH716" s="46" t="str">
        <f t="shared" si="226"/>
        <v/>
      </c>
      <c r="AI716" s="53" t="str">
        <f t="shared" si="227"/>
        <v/>
      </c>
      <c r="AJ716" s="49" t="str">
        <f t="shared" si="228"/>
        <v/>
      </c>
      <c r="AK716" s="49" t="str">
        <f t="shared" si="229"/>
        <v/>
      </c>
      <c r="AM716" s="13" t="str">
        <f>IF($AI716="", "", COUNTIF($AI$10:$AI$1210, "&gt;"&amp;$AI716)+1+COUNTIF($AI$10:$AI716, $AI716)-1)</f>
        <v/>
      </c>
      <c r="AO716" s="13" t="str">
        <f t="shared" si="230"/>
        <v/>
      </c>
      <c r="AQ716" s="42" t="str">
        <f t="shared" si="231"/>
        <v/>
      </c>
    </row>
    <row r="717" spans="1:43" x14ac:dyDescent="0.25">
      <c r="A717" s="56"/>
      <c r="B717" s="157"/>
      <c r="C717" s="87"/>
      <c r="D717" s="86"/>
      <c r="E717" s="158"/>
      <c r="F717" s="159"/>
      <c r="G717" s="160"/>
      <c r="H717" s="161"/>
      <c r="I717" s="56"/>
      <c r="J717" s="13" t="str">
        <f t="shared" si="217"/>
        <v/>
      </c>
      <c r="K717" s="56"/>
      <c r="S717" s="13" t="str">
        <f t="shared" si="218"/>
        <v/>
      </c>
      <c r="U717" s="13" t="str">
        <f t="shared" si="219"/>
        <v/>
      </c>
      <c r="V717" s="13" t="str">
        <f t="shared" si="214"/>
        <v/>
      </c>
      <c r="W717" s="13" t="str">
        <f t="shared" si="215"/>
        <v/>
      </c>
      <c r="X717" s="13" t="str">
        <f t="shared" si="216"/>
        <v/>
      </c>
      <c r="Y717" s="13" t="str">
        <f t="shared" si="220"/>
        <v/>
      </c>
      <c r="Z717" s="13" t="str">
        <f t="shared" si="221"/>
        <v/>
      </c>
      <c r="AA717" s="13" t="str">
        <f t="shared" si="222"/>
        <v/>
      </c>
      <c r="AC717" s="13" t="str">
        <f t="shared" si="223"/>
        <v/>
      </c>
      <c r="AD717" s="13" t="str">
        <f t="shared" si="224"/>
        <v/>
      </c>
      <c r="AE717" s="13" t="str">
        <f t="shared" si="225"/>
        <v/>
      </c>
      <c r="AF717" s="42" t="str">
        <f t="shared" si="213"/>
        <v/>
      </c>
      <c r="AH717" s="46" t="str">
        <f t="shared" si="226"/>
        <v/>
      </c>
      <c r="AI717" s="53" t="str">
        <f t="shared" si="227"/>
        <v/>
      </c>
      <c r="AJ717" s="49" t="str">
        <f t="shared" si="228"/>
        <v/>
      </c>
      <c r="AK717" s="49" t="str">
        <f t="shared" si="229"/>
        <v/>
      </c>
      <c r="AM717" s="13" t="str">
        <f>IF($AI717="", "", COUNTIF($AI$10:$AI$1210, "&gt;"&amp;$AI717)+1+COUNTIF($AI$10:$AI717, $AI717)-1)</f>
        <v/>
      </c>
      <c r="AO717" s="13" t="str">
        <f t="shared" si="230"/>
        <v/>
      </c>
      <c r="AQ717" s="42" t="str">
        <f t="shared" si="231"/>
        <v/>
      </c>
    </row>
    <row r="718" spans="1:43" x14ac:dyDescent="0.25">
      <c r="A718" s="56"/>
      <c r="B718" s="157"/>
      <c r="C718" s="87"/>
      <c r="D718" s="86"/>
      <c r="E718" s="158"/>
      <c r="F718" s="159"/>
      <c r="G718" s="160"/>
      <c r="H718" s="161"/>
      <c r="I718" s="56"/>
      <c r="J718" s="13" t="str">
        <f t="shared" si="217"/>
        <v/>
      </c>
      <c r="K718" s="56"/>
      <c r="S718" s="13" t="str">
        <f t="shared" si="218"/>
        <v/>
      </c>
      <c r="U718" s="13" t="str">
        <f t="shared" si="219"/>
        <v/>
      </c>
      <c r="V718" s="13" t="str">
        <f t="shared" si="214"/>
        <v/>
      </c>
      <c r="W718" s="13" t="str">
        <f t="shared" si="215"/>
        <v/>
      </c>
      <c r="X718" s="13" t="str">
        <f t="shared" si="216"/>
        <v/>
      </c>
      <c r="Y718" s="13" t="str">
        <f t="shared" si="220"/>
        <v/>
      </c>
      <c r="Z718" s="13" t="str">
        <f t="shared" si="221"/>
        <v/>
      </c>
      <c r="AA718" s="13" t="str">
        <f t="shared" si="222"/>
        <v/>
      </c>
      <c r="AC718" s="13" t="str">
        <f t="shared" si="223"/>
        <v/>
      </c>
      <c r="AD718" s="13" t="str">
        <f t="shared" si="224"/>
        <v/>
      </c>
      <c r="AE718" s="13" t="str">
        <f t="shared" si="225"/>
        <v/>
      </c>
      <c r="AF718" s="42" t="str">
        <f t="shared" si="213"/>
        <v/>
      </c>
      <c r="AH718" s="46" t="str">
        <f t="shared" si="226"/>
        <v/>
      </c>
      <c r="AI718" s="53" t="str">
        <f t="shared" si="227"/>
        <v/>
      </c>
      <c r="AJ718" s="49" t="str">
        <f t="shared" si="228"/>
        <v/>
      </c>
      <c r="AK718" s="49" t="str">
        <f t="shared" si="229"/>
        <v/>
      </c>
      <c r="AM718" s="13" t="str">
        <f>IF($AI718="", "", COUNTIF($AI$10:$AI$1210, "&gt;"&amp;$AI718)+1+COUNTIF($AI$10:$AI718, $AI718)-1)</f>
        <v/>
      </c>
      <c r="AO718" s="13" t="str">
        <f t="shared" si="230"/>
        <v/>
      </c>
      <c r="AQ718" s="42" t="str">
        <f t="shared" si="231"/>
        <v/>
      </c>
    </row>
    <row r="719" spans="1:43" x14ac:dyDescent="0.25">
      <c r="A719" s="56"/>
      <c r="B719" s="157"/>
      <c r="C719" s="87"/>
      <c r="D719" s="86"/>
      <c r="E719" s="158"/>
      <c r="F719" s="159"/>
      <c r="G719" s="160"/>
      <c r="H719" s="161"/>
      <c r="I719" s="56"/>
      <c r="J719" s="13" t="str">
        <f t="shared" si="217"/>
        <v/>
      </c>
      <c r="K719" s="56"/>
      <c r="S719" s="13" t="str">
        <f t="shared" si="218"/>
        <v/>
      </c>
      <c r="U719" s="13" t="str">
        <f t="shared" si="219"/>
        <v/>
      </c>
      <c r="V719" s="13" t="str">
        <f t="shared" si="214"/>
        <v/>
      </c>
      <c r="W719" s="13" t="str">
        <f t="shared" si="215"/>
        <v/>
      </c>
      <c r="X719" s="13" t="str">
        <f t="shared" si="216"/>
        <v/>
      </c>
      <c r="Y719" s="13" t="str">
        <f t="shared" si="220"/>
        <v/>
      </c>
      <c r="Z719" s="13" t="str">
        <f t="shared" si="221"/>
        <v/>
      </c>
      <c r="AA719" s="13" t="str">
        <f t="shared" si="222"/>
        <v/>
      </c>
      <c r="AC719" s="13" t="str">
        <f t="shared" si="223"/>
        <v/>
      </c>
      <c r="AD719" s="13" t="str">
        <f t="shared" si="224"/>
        <v/>
      </c>
      <c r="AE719" s="13" t="str">
        <f t="shared" si="225"/>
        <v/>
      </c>
      <c r="AF719" s="42" t="str">
        <f t="shared" si="213"/>
        <v/>
      </c>
      <c r="AH719" s="46" t="str">
        <f t="shared" si="226"/>
        <v/>
      </c>
      <c r="AI719" s="53" t="str">
        <f t="shared" si="227"/>
        <v/>
      </c>
      <c r="AJ719" s="49" t="str">
        <f t="shared" si="228"/>
        <v/>
      </c>
      <c r="AK719" s="49" t="str">
        <f t="shared" si="229"/>
        <v/>
      </c>
      <c r="AM719" s="13" t="str">
        <f>IF($AI719="", "", COUNTIF($AI$10:$AI$1210, "&gt;"&amp;$AI719)+1+COUNTIF($AI$10:$AI719, $AI719)-1)</f>
        <v/>
      </c>
      <c r="AO719" s="13" t="str">
        <f t="shared" si="230"/>
        <v/>
      </c>
      <c r="AQ719" s="42" t="str">
        <f t="shared" si="231"/>
        <v/>
      </c>
    </row>
    <row r="720" spans="1:43" x14ac:dyDescent="0.25">
      <c r="A720" s="56"/>
      <c r="B720" s="157"/>
      <c r="C720" s="87"/>
      <c r="D720" s="86"/>
      <c r="E720" s="158"/>
      <c r="F720" s="159"/>
      <c r="G720" s="160"/>
      <c r="H720" s="161"/>
      <c r="I720" s="56"/>
      <c r="J720" s="13" t="str">
        <f t="shared" si="217"/>
        <v/>
      </c>
      <c r="K720" s="56"/>
      <c r="S720" s="13" t="str">
        <f t="shared" si="218"/>
        <v/>
      </c>
      <c r="U720" s="13" t="str">
        <f t="shared" si="219"/>
        <v/>
      </c>
      <c r="V720" s="13" t="str">
        <f t="shared" si="214"/>
        <v/>
      </c>
      <c r="W720" s="13" t="str">
        <f t="shared" si="215"/>
        <v/>
      </c>
      <c r="X720" s="13" t="str">
        <f t="shared" si="216"/>
        <v/>
      </c>
      <c r="Y720" s="13" t="str">
        <f t="shared" si="220"/>
        <v/>
      </c>
      <c r="Z720" s="13" t="str">
        <f t="shared" si="221"/>
        <v/>
      </c>
      <c r="AA720" s="13" t="str">
        <f t="shared" si="222"/>
        <v/>
      </c>
      <c r="AC720" s="13" t="str">
        <f t="shared" si="223"/>
        <v/>
      </c>
      <c r="AD720" s="13" t="str">
        <f t="shared" si="224"/>
        <v/>
      </c>
      <c r="AE720" s="13" t="str">
        <f t="shared" si="225"/>
        <v/>
      </c>
      <c r="AF720" s="42" t="str">
        <f t="shared" ref="AF720:AF783" si="232">IF($AE720="", "", IF($AC720="", $AF$5, IF(AND($AD720="X", $E720=""), $AF$6, $AF$7)))</f>
        <v/>
      </c>
      <c r="AH720" s="46" t="str">
        <f t="shared" si="226"/>
        <v/>
      </c>
      <c r="AI720" s="53" t="str">
        <f t="shared" si="227"/>
        <v/>
      </c>
      <c r="AJ720" s="49" t="str">
        <f t="shared" si="228"/>
        <v/>
      </c>
      <c r="AK720" s="49" t="str">
        <f t="shared" si="229"/>
        <v/>
      </c>
      <c r="AM720" s="13" t="str">
        <f>IF($AI720="", "", COUNTIF($AI$10:$AI$1210, "&gt;"&amp;$AI720)+1+COUNTIF($AI$10:$AI720, $AI720)-1)</f>
        <v/>
      </c>
      <c r="AO720" s="13" t="str">
        <f t="shared" si="230"/>
        <v/>
      </c>
      <c r="AQ720" s="42" t="str">
        <f t="shared" si="231"/>
        <v/>
      </c>
    </row>
    <row r="721" spans="1:43" x14ac:dyDescent="0.25">
      <c r="A721" s="56"/>
      <c r="B721" s="157"/>
      <c r="C721" s="87"/>
      <c r="D721" s="86"/>
      <c r="E721" s="158"/>
      <c r="F721" s="159"/>
      <c r="G721" s="160"/>
      <c r="H721" s="161"/>
      <c r="I721" s="56"/>
      <c r="J721" s="13" t="str">
        <f t="shared" si="217"/>
        <v/>
      </c>
      <c r="K721" s="56"/>
      <c r="S721" s="13" t="str">
        <f t="shared" si="218"/>
        <v/>
      </c>
      <c r="U721" s="13" t="str">
        <f t="shared" si="219"/>
        <v/>
      </c>
      <c r="V721" s="13" t="str">
        <f t="shared" si="214"/>
        <v/>
      </c>
      <c r="W721" s="13" t="str">
        <f t="shared" si="215"/>
        <v/>
      </c>
      <c r="X721" s="13" t="str">
        <f t="shared" si="216"/>
        <v/>
      </c>
      <c r="Y721" s="13" t="str">
        <f t="shared" si="220"/>
        <v/>
      </c>
      <c r="Z721" s="13" t="str">
        <f t="shared" si="221"/>
        <v/>
      </c>
      <c r="AA721" s="13" t="str">
        <f t="shared" si="222"/>
        <v/>
      </c>
      <c r="AC721" s="13" t="str">
        <f t="shared" si="223"/>
        <v/>
      </c>
      <c r="AD721" s="13" t="str">
        <f t="shared" si="224"/>
        <v/>
      </c>
      <c r="AE721" s="13" t="str">
        <f t="shared" si="225"/>
        <v/>
      </c>
      <c r="AF721" s="42" t="str">
        <f t="shared" si="232"/>
        <v/>
      </c>
      <c r="AH721" s="46" t="str">
        <f t="shared" si="226"/>
        <v/>
      </c>
      <c r="AI721" s="53" t="str">
        <f t="shared" si="227"/>
        <v/>
      </c>
      <c r="AJ721" s="49" t="str">
        <f t="shared" si="228"/>
        <v/>
      </c>
      <c r="AK721" s="49" t="str">
        <f t="shared" si="229"/>
        <v/>
      </c>
      <c r="AM721" s="13" t="str">
        <f>IF($AI721="", "", COUNTIF($AI$10:$AI$1210, "&gt;"&amp;$AI721)+1+COUNTIF($AI$10:$AI721, $AI721)-1)</f>
        <v/>
      </c>
      <c r="AO721" s="13" t="str">
        <f t="shared" si="230"/>
        <v/>
      </c>
      <c r="AQ721" s="42" t="str">
        <f t="shared" si="231"/>
        <v/>
      </c>
    </row>
    <row r="722" spans="1:43" x14ac:dyDescent="0.25">
      <c r="A722" s="56"/>
      <c r="B722" s="157"/>
      <c r="C722" s="87"/>
      <c r="D722" s="86"/>
      <c r="E722" s="158"/>
      <c r="F722" s="159"/>
      <c r="G722" s="160"/>
      <c r="H722" s="161"/>
      <c r="I722" s="56"/>
      <c r="J722" s="13" t="str">
        <f t="shared" si="217"/>
        <v/>
      </c>
      <c r="K722" s="56"/>
      <c r="S722" s="13" t="str">
        <f t="shared" si="218"/>
        <v/>
      </c>
      <c r="U722" s="13" t="str">
        <f t="shared" si="219"/>
        <v/>
      </c>
      <c r="V722" s="13" t="str">
        <f t="shared" si="214"/>
        <v/>
      </c>
      <c r="W722" s="13" t="str">
        <f t="shared" si="215"/>
        <v/>
      </c>
      <c r="X722" s="13" t="str">
        <f t="shared" si="216"/>
        <v/>
      </c>
      <c r="Y722" s="13" t="str">
        <f t="shared" si="220"/>
        <v/>
      </c>
      <c r="Z722" s="13" t="str">
        <f t="shared" si="221"/>
        <v/>
      </c>
      <c r="AA722" s="13" t="str">
        <f t="shared" si="222"/>
        <v/>
      </c>
      <c r="AC722" s="13" t="str">
        <f t="shared" si="223"/>
        <v/>
      </c>
      <c r="AD722" s="13" t="str">
        <f t="shared" si="224"/>
        <v/>
      </c>
      <c r="AE722" s="13" t="str">
        <f t="shared" si="225"/>
        <v/>
      </c>
      <c r="AF722" s="42" t="str">
        <f t="shared" si="232"/>
        <v/>
      </c>
      <c r="AH722" s="46" t="str">
        <f t="shared" si="226"/>
        <v/>
      </c>
      <c r="AI722" s="53" t="str">
        <f t="shared" si="227"/>
        <v/>
      </c>
      <c r="AJ722" s="49" t="str">
        <f t="shared" si="228"/>
        <v/>
      </c>
      <c r="AK722" s="49" t="str">
        <f t="shared" si="229"/>
        <v/>
      </c>
      <c r="AM722" s="13" t="str">
        <f>IF($AI722="", "", COUNTIF($AI$10:$AI$1210, "&gt;"&amp;$AI722)+1+COUNTIF($AI$10:$AI722, $AI722)-1)</f>
        <v/>
      </c>
      <c r="AO722" s="13" t="str">
        <f t="shared" si="230"/>
        <v/>
      </c>
      <c r="AQ722" s="42" t="str">
        <f t="shared" si="231"/>
        <v/>
      </c>
    </row>
    <row r="723" spans="1:43" x14ac:dyDescent="0.25">
      <c r="A723" s="56"/>
      <c r="B723" s="157"/>
      <c r="C723" s="87"/>
      <c r="D723" s="86"/>
      <c r="E723" s="158"/>
      <c r="F723" s="159"/>
      <c r="G723" s="160"/>
      <c r="H723" s="161"/>
      <c r="I723" s="56"/>
      <c r="J723" s="13" t="str">
        <f t="shared" si="217"/>
        <v/>
      </c>
      <c r="K723" s="56"/>
      <c r="S723" s="13" t="str">
        <f t="shared" si="218"/>
        <v/>
      </c>
      <c r="U723" s="13" t="str">
        <f t="shared" si="219"/>
        <v/>
      </c>
      <c r="V723" s="13" t="str">
        <f t="shared" si="214"/>
        <v/>
      </c>
      <c r="W723" s="13" t="str">
        <f t="shared" si="215"/>
        <v/>
      </c>
      <c r="X723" s="13" t="str">
        <f t="shared" si="216"/>
        <v/>
      </c>
      <c r="Y723" s="13" t="str">
        <f t="shared" si="220"/>
        <v/>
      </c>
      <c r="Z723" s="13" t="str">
        <f t="shared" si="221"/>
        <v/>
      </c>
      <c r="AA723" s="13" t="str">
        <f t="shared" si="222"/>
        <v/>
      </c>
      <c r="AC723" s="13" t="str">
        <f t="shared" si="223"/>
        <v/>
      </c>
      <c r="AD723" s="13" t="str">
        <f t="shared" si="224"/>
        <v/>
      </c>
      <c r="AE723" s="13" t="str">
        <f t="shared" si="225"/>
        <v/>
      </c>
      <c r="AF723" s="42" t="str">
        <f t="shared" si="232"/>
        <v/>
      </c>
      <c r="AH723" s="46" t="str">
        <f t="shared" si="226"/>
        <v/>
      </c>
      <c r="AI723" s="53" t="str">
        <f t="shared" si="227"/>
        <v/>
      </c>
      <c r="AJ723" s="49" t="str">
        <f t="shared" si="228"/>
        <v/>
      </c>
      <c r="AK723" s="49" t="str">
        <f t="shared" si="229"/>
        <v/>
      </c>
      <c r="AM723" s="13" t="str">
        <f>IF($AI723="", "", COUNTIF($AI$10:$AI$1210, "&gt;"&amp;$AI723)+1+COUNTIF($AI$10:$AI723, $AI723)-1)</f>
        <v/>
      </c>
      <c r="AO723" s="13" t="str">
        <f t="shared" si="230"/>
        <v/>
      </c>
      <c r="AQ723" s="42" t="str">
        <f t="shared" si="231"/>
        <v/>
      </c>
    </row>
    <row r="724" spans="1:43" x14ac:dyDescent="0.25">
      <c r="A724" s="56"/>
      <c r="B724" s="157"/>
      <c r="C724" s="87"/>
      <c r="D724" s="86"/>
      <c r="E724" s="158"/>
      <c r="F724" s="159"/>
      <c r="G724" s="160"/>
      <c r="H724" s="161"/>
      <c r="I724" s="56"/>
      <c r="J724" s="13" t="str">
        <f t="shared" si="217"/>
        <v/>
      </c>
      <c r="K724" s="56"/>
      <c r="S724" s="13" t="str">
        <f t="shared" si="218"/>
        <v/>
      </c>
      <c r="U724" s="13" t="str">
        <f t="shared" si="219"/>
        <v/>
      </c>
      <c r="V724" s="13" t="str">
        <f t="shared" si="214"/>
        <v/>
      </c>
      <c r="W724" s="13" t="str">
        <f t="shared" si="215"/>
        <v/>
      </c>
      <c r="X724" s="13" t="str">
        <f t="shared" si="216"/>
        <v/>
      </c>
      <c r="Y724" s="13" t="str">
        <f t="shared" si="220"/>
        <v/>
      </c>
      <c r="Z724" s="13" t="str">
        <f t="shared" si="221"/>
        <v/>
      </c>
      <c r="AA724" s="13" t="str">
        <f t="shared" si="222"/>
        <v/>
      </c>
      <c r="AC724" s="13" t="str">
        <f t="shared" si="223"/>
        <v/>
      </c>
      <c r="AD724" s="13" t="str">
        <f t="shared" si="224"/>
        <v/>
      </c>
      <c r="AE724" s="13" t="str">
        <f t="shared" si="225"/>
        <v/>
      </c>
      <c r="AF724" s="42" t="str">
        <f t="shared" si="232"/>
        <v/>
      </c>
      <c r="AH724" s="46" t="str">
        <f t="shared" si="226"/>
        <v/>
      </c>
      <c r="AI724" s="53" t="str">
        <f t="shared" si="227"/>
        <v/>
      </c>
      <c r="AJ724" s="49" t="str">
        <f t="shared" si="228"/>
        <v/>
      </c>
      <c r="AK724" s="49" t="str">
        <f t="shared" si="229"/>
        <v/>
      </c>
      <c r="AM724" s="13" t="str">
        <f>IF($AI724="", "", COUNTIF($AI$10:$AI$1210, "&gt;"&amp;$AI724)+1+COUNTIF($AI$10:$AI724, $AI724)-1)</f>
        <v/>
      </c>
      <c r="AO724" s="13" t="str">
        <f t="shared" si="230"/>
        <v/>
      </c>
      <c r="AQ724" s="42" t="str">
        <f t="shared" si="231"/>
        <v/>
      </c>
    </row>
    <row r="725" spans="1:43" x14ac:dyDescent="0.25">
      <c r="A725" s="56"/>
      <c r="B725" s="157"/>
      <c r="C725" s="87"/>
      <c r="D725" s="86"/>
      <c r="E725" s="158"/>
      <c r="F725" s="159"/>
      <c r="G725" s="160"/>
      <c r="H725" s="161"/>
      <c r="I725" s="56"/>
      <c r="J725" s="13" t="str">
        <f t="shared" si="217"/>
        <v/>
      </c>
      <c r="K725" s="56"/>
      <c r="S725" s="13" t="str">
        <f t="shared" si="218"/>
        <v/>
      </c>
      <c r="U725" s="13" t="str">
        <f t="shared" si="219"/>
        <v/>
      </c>
      <c r="V725" s="13" t="str">
        <f t="shared" si="214"/>
        <v/>
      </c>
      <c r="W725" s="13" t="str">
        <f t="shared" si="215"/>
        <v/>
      </c>
      <c r="X725" s="13" t="str">
        <f t="shared" si="216"/>
        <v/>
      </c>
      <c r="Y725" s="13" t="str">
        <f t="shared" si="220"/>
        <v/>
      </c>
      <c r="Z725" s="13" t="str">
        <f t="shared" si="221"/>
        <v/>
      </c>
      <c r="AA725" s="13" t="str">
        <f t="shared" si="222"/>
        <v/>
      </c>
      <c r="AC725" s="13" t="str">
        <f t="shared" si="223"/>
        <v/>
      </c>
      <c r="AD725" s="13" t="str">
        <f t="shared" si="224"/>
        <v/>
      </c>
      <c r="AE725" s="13" t="str">
        <f t="shared" si="225"/>
        <v/>
      </c>
      <c r="AF725" s="42" t="str">
        <f t="shared" si="232"/>
        <v/>
      </c>
      <c r="AH725" s="46" t="str">
        <f t="shared" si="226"/>
        <v/>
      </c>
      <c r="AI725" s="53" t="str">
        <f t="shared" si="227"/>
        <v/>
      </c>
      <c r="AJ725" s="49" t="str">
        <f t="shared" si="228"/>
        <v/>
      </c>
      <c r="AK725" s="49" t="str">
        <f t="shared" si="229"/>
        <v/>
      </c>
      <c r="AM725" s="13" t="str">
        <f>IF($AI725="", "", COUNTIF($AI$10:$AI$1210, "&gt;"&amp;$AI725)+1+COUNTIF($AI$10:$AI725, $AI725)-1)</f>
        <v/>
      </c>
      <c r="AO725" s="13" t="str">
        <f t="shared" si="230"/>
        <v/>
      </c>
      <c r="AQ725" s="42" t="str">
        <f t="shared" si="231"/>
        <v/>
      </c>
    </row>
    <row r="726" spans="1:43" x14ac:dyDescent="0.25">
      <c r="A726" s="56"/>
      <c r="B726" s="157"/>
      <c r="C726" s="87"/>
      <c r="D726" s="86"/>
      <c r="E726" s="158"/>
      <c r="F726" s="159"/>
      <c r="G726" s="160"/>
      <c r="H726" s="161"/>
      <c r="I726" s="56"/>
      <c r="J726" s="13" t="str">
        <f t="shared" si="217"/>
        <v/>
      </c>
      <c r="K726" s="56"/>
      <c r="S726" s="13" t="str">
        <f t="shared" si="218"/>
        <v/>
      </c>
      <c r="U726" s="13" t="str">
        <f t="shared" si="219"/>
        <v/>
      </c>
      <c r="V726" s="13" t="str">
        <f t="shared" si="214"/>
        <v/>
      </c>
      <c r="W726" s="13" t="str">
        <f t="shared" si="215"/>
        <v/>
      </c>
      <c r="X726" s="13" t="str">
        <f t="shared" si="216"/>
        <v/>
      </c>
      <c r="Y726" s="13" t="str">
        <f t="shared" si="220"/>
        <v/>
      </c>
      <c r="Z726" s="13" t="str">
        <f t="shared" si="221"/>
        <v/>
      </c>
      <c r="AA726" s="13" t="str">
        <f t="shared" si="222"/>
        <v/>
      </c>
      <c r="AC726" s="13" t="str">
        <f t="shared" si="223"/>
        <v/>
      </c>
      <c r="AD726" s="13" t="str">
        <f t="shared" si="224"/>
        <v/>
      </c>
      <c r="AE726" s="13" t="str">
        <f t="shared" si="225"/>
        <v/>
      </c>
      <c r="AF726" s="42" t="str">
        <f t="shared" si="232"/>
        <v/>
      </c>
      <c r="AH726" s="46" t="str">
        <f t="shared" si="226"/>
        <v/>
      </c>
      <c r="AI726" s="53" t="str">
        <f t="shared" si="227"/>
        <v/>
      </c>
      <c r="AJ726" s="49" t="str">
        <f t="shared" si="228"/>
        <v/>
      </c>
      <c r="AK726" s="49" t="str">
        <f t="shared" si="229"/>
        <v/>
      </c>
      <c r="AM726" s="13" t="str">
        <f>IF($AI726="", "", COUNTIF($AI$10:$AI$1210, "&gt;"&amp;$AI726)+1+COUNTIF($AI$10:$AI726, $AI726)-1)</f>
        <v/>
      </c>
      <c r="AO726" s="13" t="str">
        <f t="shared" si="230"/>
        <v/>
      </c>
      <c r="AQ726" s="42" t="str">
        <f t="shared" si="231"/>
        <v/>
      </c>
    </row>
    <row r="727" spans="1:43" x14ac:dyDescent="0.25">
      <c r="A727" s="56"/>
      <c r="B727" s="157"/>
      <c r="C727" s="87"/>
      <c r="D727" s="86"/>
      <c r="E727" s="158"/>
      <c r="F727" s="159"/>
      <c r="G727" s="160"/>
      <c r="H727" s="161"/>
      <c r="I727" s="56"/>
      <c r="J727" s="13" t="str">
        <f t="shared" si="217"/>
        <v/>
      </c>
      <c r="K727" s="56"/>
      <c r="S727" s="13" t="str">
        <f t="shared" si="218"/>
        <v/>
      </c>
      <c r="U727" s="13" t="str">
        <f t="shared" si="219"/>
        <v/>
      </c>
      <c r="V727" s="13" t="str">
        <f t="shared" si="214"/>
        <v/>
      </c>
      <c r="W727" s="13" t="str">
        <f t="shared" si="215"/>
        <v/>
      </c>
      <c r="X727" s="13" t="str">
        <f t="shared" si="216"/>
        <v/>
      </c>
      <c r="Y727" s="13" t="str">
        <f t="shared" si="220"/>
        <v/>
      </c>
      <c r="Z727" s="13" t="str">
        <f t="shared" si="221"/>
        <v/>
      </c>
      <c r="AA727" s="13" t="str">
        <f t="shared" si="222"/>
        <v/>
      </c>
      <c r="AC727" s="13" t="str">
        <f t="shared" si="223"/>
        <v/>
      </c>
      <c r="AD727" s="13" t="str">
        <f t="shared" si="224"/>
        <v/>
      </c>
      <c r="AE727" s="13" t="str">
        <f t="shared" si="225"/>
        <v/>
      </c>
      <c r="AF727" s="42" t="str">
        <f t="shared" si="232"/>
        <v/>
      </c>
      <c r="AH727" s="46" t="str">
        <f t="shared" si="226"/>
        <v/>
      </c>
      <c r="AI727" s="53" t="str">
        <f t="shared" si="227"/>
        <v/>
      </c>
      <c r="AJ727" s="49" t="str">
        <f t="shared" si="228"/>
        <v/>
      </c>
      <c r="AK727" s="49" t="str">
        <f t="shared" si="229"/>
        <v/>
      </c>
      <c r="AM727" s="13" t="str">
        <f>IF($AI727="", "", COUNTIF($AI$10:$AI$1210, "&gt;"&amp;$AI727)+1+COUNTIF($AI$10:$AI727, $AI727)-1)</f>
        <v/>
      </c>
      <c r="AO727" s="13" t="str">
        <f t="shared" si="230"/>
        <v/>
      </c>
      <c r="AQ727" s="42" t="str">
        <f t="shared" si="231"/>
        <v/>
      </c>
    </row>
    <row r="728" spans="1:43" x14ac:dyDescent="0.25">
      <c r="A728" s="56"/>
      <c r="B728" s="157"/>
      <c r="C728" s="87"/>
      <c r="D728" s="86"/>
      <c r="E728" s="158"/>
      <c r="F728" s="159"/>
      <c r="G728" s="160"/>
      <c r="H728" s="161"/>
      <c r="I728" s="56"/>
      <c r="J728" s="13" t="str">
        <f t="shared" si="217"/>
        <v/>
      </c>
      <c r="K728" s="56"/>
      <c r="S728" s="13" t="str">
        <f t="shared" si="218"/>
        <v/>
      </c>
      <c r="U728" s="13" t="str">
        <f t="shared" si="219"/>
        <v/>
      </c>
      <c r="V728" s="13" t="str">
        <f t="shared" si="214"/>
        <v/>
      </c>
      <c r="W728" s="13" t="str">
        <f t="shared" si="215"/>
        <v/>
      </c>
      <c r="X728" s="13" t="str">
        <f t="shared" si="216"/>
        <v/>
      </c>
      <c r="Y728" s="13" t="str">
        <f t="shared" si="220"/>
        <v/>
      </c>
      <c r="Z728" s="13" t="str">
        <f t="shared" si="221"/>
        <v/>
      </c>
      <c r="AA728" s="13" t="str">
        <f t="shared" si="222"/>
        <v/>
      </c>
      <c r="AC728" s="13" t="str">
        <f t="shared" si="223"/>
        <v/>
      </c>
      <c r="AD728" s="13" t="str">
        <f t="shared" si="224"/>
        <v/>
      </c>
      <c r="AE728" s="13" t="str">
        <f t="shared" si="225"/>
        <v/>
      </c>
      <c r="AF728" s="42" t="str">
        <f t="shared" si="232"/>
        <v/>
      </c>
      <c r="AH728" s="46" t="str">
        <f t="shared" si="226"/>
        <v/>
      </c>
      <c r="AI728" s="53" t="str">
        <f t="shared" si="227"/>
        <v/>
      </c>
      <c r="AJ728" s="49" t="str">
        <f t="shared" si="228"/>
        <v/>
      </c>
      <c r="AK728" s="49" t="str">
        <f t="shared" si="229"/>
        <v/>
      </c>
      <c r="AM728" s="13" t="str">
        <f>IF($AI728="", "", COUNTIF($AI$10:$AI$1210, "&gt;"&amp;$AI728)+1+COUNTIF($AI$10:$AI728, $AI728)-1)</f>
        <v/>
      </c>
      <c r="AO728" s="13" t="str">
        <f t="shared" si="230"/>
        <v/>
      </c>
      <c r="AQ728" s="42" t="str">
        <f t="shared" si="231"/>
        <v/>
      </c>
    </row>
    <row r="729" spans="1:43" x14ac:dyDescent="0.25">
      <c r="A729" s="56"/>
      <c r="B729" s="157"/>
      <c r="C729" s="87"/>
      <c r="D729" s="86"/>
      <c r="E729" s="158"/>
      <c r="F729" s="159"/>
      <c r="G729" s="160"/>
      <c r="H729" s="161"/>
      <c r="I729" s="56"/>
      <c r="J729" s="13" t="str">
        <f t="shared" si="217"/>
        <v/>
      </c>
      <c r="K729" s="56"/>
      <c r="S729" s="13" t="str">
        <f t="shared" si="218"/>
        <v/>
      </c>
      <c r="U729" s="13" t="str">
        <f t="shared" si="219"/>
        <v/>
      </c>
      <c r="V729" s="13" t="str">
        <f t="shared" si="214"/>
        <v/>
      </c>
      <c r="W729" s="13" t="str">
        <f t="shared" si="215"/>
        <v/>
      </c>
      <c r="X729" s="13" t="str">
        <f t="shared" si="216"/>
        <v/>
      </c>
      <c r="Y729" s="13" t="str">
        <f t="shared" si="220"/>
        <v/>
      </c>
      <c r="Z729" s="13" t="str">
        <f t="shared" si="221"/>
        <v/>
      </c>
      <c r="AA729" s="13" t="str">
        <f t="shared" si="222"/>
        <v/>
      </c>
      <c r="AC729" s="13" t="str">
        <f t="shared" si="223"/>
        <v/>
      </c>
      <c r="AD729" s="13" t="str">
        <f t="shared" si="224"/>
        <v/>
      </c>
      <c r="AE729" s="13" t="str">
        <f t="shared" si="225"/>
        <v/>
      </c>
      <c r="AF729" s="42" t="str">
        <f t="shared" si="232"/>
        <v/>
      </c>
      <c r="AH729" s="46" t="str">
        <f t="shared" si="226"/>
        <v/>
      </c>
      <c r="AI729" s="53" t="str">
        <f t="shared" si="227"/>
        <v/>
      </c>
      <c r="AJ729" s="49" t="str">
        <f t="shared" si="228"/>
        <v/>
      </c>
      <c r="AK729" s="49" t="str">
        <f t="shared" si="229"/>
        <v/>
      </c>
      <c r="AM729" s="13" t="str">
        <f>IF($AI729="", "", COUNTIF($AI$10:$AI$1210, "&gt;"&amp;$AI729)+1+COUNTIF($AI$10:$AI729, $AI729)-1)</f>
        <v/>
      </c>
      <c r="AO729" s="13" t="str">
        <f t="shared" si="230"/>
        <v/>
      </c>
      <c r="AQ729" s="42" t="str">
        <f t="shared" si="231"/>
        <v/>
      </c>
    </row>
    <row r="730" spans="1:43" x14ac:dyDescent="0.25">
      <c r="A730" s="56"/>
      <c r="B730" s="157"/>
      <c r="C730" s="87"/>
      <c r="D730" s="86"/>
      <c r="E730" s="158"/>
      <c r="F730" s="159"/>
      <c r="G730" s="160"/>
      <c r="H730" s="161"/>
      <c r="I730" s="56"/>
      <c r="J730" s="13" t="str">
        <f t="shared" si="217"/>
        <v/>
      </c>
      <c r="K730" s="56"/>
      <c r="S730" s="13" t="str">
        <f t="shared" si="218"/>
        <v/>
      </c>
      <c r="U730" s="13" t="str">
        <f t="shared" si="219"/>
        <v/>
      </c>
      <c r="V730" s="13" t="str">
        <f t="shared" si="214"/>
        <v/>
      </c>
      <c r="W730" s="13" t="str">
        <f t="shared" si="215"/>
        <v/>
      </c>
      <c r="X730" s="13" t="str">
        <f t="shared" si="216"/>
        <v/>
      </c>
      <c r="Y730" s="13" t="str">
        <f t="shared" si="220"/>
        <v/>
      </c>
      <c r="Z730" s="13" t="str">
        <f t="shared" si="221"/>
        <v/>
      </c>
      <c r="AA730" s="13" t="str">
        <f t="shared" si="222"/>
        <v/>
      </c>
      <c r="AC730" s="13" t="str">
        <f t="shared" si="223"/>
        <v/>
      </c>
      <c r="AD730" s="13" t="str">
        <f t="shared" si="224"/>
        <v/>
      </c>
      <c r="AE730" s="13" t="str">
        <f t="shared" si="225"/>
        <v/>
      </c>
      <c r="AF730" s="42" t="str">
        <f t="shared" si="232"/>
        <v/>
      </c>
      <c r="AH730" s="46" t="str">
        <f t="shared" si="226"/>
        <v/>
      </c>
      <c r="AI730" s="53" t="str">
        <f t="shared" si="227"/>
        <v/>
      </c>
      <c r="AJ730" s="49" t="str">
        <f t="shared" si="228"/>
        <v/>
      </c>
      <c r="AK730" s="49" t="str">
        <f t="shared" si="229"/>
        <v/>
      </c>
      <c r="AM730" s="13" t="str">
        <f>IF($AI730="", "", COUNTIF($AI$10:$AI$1210, "&gt;"&amp;$AI730)+1+COUNTIF($AI$10:$AI730, $AI730)-1)</f>
        <v/>
      </c>
      <c r="AO730" s="13" t="str">
        <f t="shared" si="230"/>
        <v/>
      </c>
      <c r="AQ730" s="42" t="str">
        <f t="shared" si="231"/>
        <v/>
      </c>
    </row>
    <row r="731" spans="1:43" x14ac:dyDescent="0.25">
      <c r="A731" s="56"/>
      <c r="B731" s="157"/>
      <c r="C731" s="87"/>
      <c r="D731" s="86"/>
      <c r="E731" s="158"/>
      <c r="F731" s="159"/>
      <c r="G731" s="160"/>
      <c r="H731" s="161"/>
      <c r="I731" s="56"/>
      <c r="J731" s="13" t="str">
        <f t="shared" si="217"/>
        <v/>
      </c>
      <c r="K731" s="56"/>
      <c r="S731" s="13" t="str">
        <f t="shared" si="218"/>
        <v/>
      </c>
      <c r="U731" s="13" t="str">
        <f t="shared" si="219"/>
        <v/>
      </c>
      <c r="V731" s="13" t="str">
        <f t="shared" si="214"/>
        <v/>
      </c>
      <c r="W731" s="13" t="str">
        <f t="shared" si="215"/>
        <v/>
      </c>
      <c r="X731" s="13" t="str">
        <f t="shared" si="216"/>
        <v/>
      </c>
      <c r="Y731" s="13" t="str">
        <f t="shared" si="220"/>
        <v/>
      </c>
      <c r="Z731" s="13" t="str">
        <f t="shared" si="221"/>
        <v/>
      </c>
      <c r="AA731" s="13" t="str">
        <f t="shared" si="222"/>
        <v/>
      </c>
      <c r="AC731" s="13" t="str">
        <f t="shared" si="223"/>
        <v/>
      </c>
      <c r="AD731" s="13" t="str">
        <f t="shared" si="224"/>
        <v/>
      </c>
      <c r="AE731" s="13" t="str">
        <f t="shared" si="225"/>
        <v/>
      </c>
      <c r="AF731" s="42" t="str">
        <f t="shared" si="232"/>
        <v/>
      </c>
      <c r="AH731" s="46" t="str">
        <f t="shared" si="226"/>
        <v/>
      </c>
      <c r="AI731" s="53" t="str">
        <f t="shared" si="227"/>
        <v/>
      </c>
      <c r="AJ731" s="49" t="str">
        <f t="shared" si="228"/>
        <v/>
      </c>
      <c r="AK731" s="49" t="str">
        <f t="shared" si="229"/>
        <v/>
      </c>
      <c r="AM731" s="13" t="str">
        <f>IF($AI731="", "", COUNTIF($AI$10:$AI$1210, "&gt;"&amp;$AI731)+1+COUNTIF($AI$10:$AI731, $AI731)-1)</f>
        <v/>
      </c>
      <c r="AO731" s="13" t="str">
        <f t="shared" si="230"/>
        <v/>
      </c>
      <c r="AQ731" s="42" t="str">
        <f t="shared" si="231"/>
        <v/>
      </c>
    </row>
    <row r="732" spans="1:43" x14ac:dyDescent="0.25">
      <c r="A732" s="56"/>
      <c r="B732" s="157"/>
      <c r="C732" s="87"/>
      <c r="D732" s="86"/>
      <c r="E732" s="158"/>
      <c r="F732" s="159"/>
      <c r="G732" s="160"/>
      <c r="H732" s="161"/>
      <c r="I732" s="56"/>
      <c r="J732" s="13" t="str">
        <f t="shared" si="217"/>
        <v/>
      </c>
      <c r="K732" s="56"/>
      <c r="S732" s="13" t="str">
        <f t="shared" si="218"/>
        <v/>
      </c>
      <c r="U732" s="13" t="str">
        <f t="shared" si="219"/>
        <v/>
      </c>
      <c r="V732" s="13" t="str">
        <f t="shared" si="214"/>
        <v/>
      </c>
      <c r="W732" s="13" t="str">
        <f t="shared" si="215"/>
        <v/>
      </c>
      <c r="X732" s="13" t="str">
        <f t="shared" si="216"/>
        <v/>
      </c>
      <c r="Y732" s="13" t="str">
        <f t="shared" si="220"/>
        <v/>
      </c>
      <c r="Z732" s="13" t="str">
        <f t="shared" si="221"/>
        <v/>
      </c>
      <c r="AA732" s="13" t="str">
        <f t="shared" si="222"/>
        <v/>
      </c>
      <c r="AC732" s="13" t="str">
        <f t="shared" si="223"/>
        <v/>
      </c>
      <c r="AD732" s="13" t="str">
        <f t="shared" si="224"/>
        <v/>
      </c>
      <c r="AE732" s="13" t="str">
        <f t="shared" si="225"/>
        <v/>
      </c>
      <c r="AF732" s="42" t="str">
        <f t="shared" si="232"/>
        <v/>
      </c>
      <c r="AH732" s="46" t="str">
        <f t="shared" si="226"/>
        <v/>
      </c>
      <c r="AI732" s="53" t="str">
        <f t="shared" si="227"/>
        <v/>
      </c>
      <c r="AJ732" s="49" t="str">
        <f t="shared" si="228"/>
        <v/>
      </c>
      <c r="AK732" s="49" t="str">
        <f t="shared" si="229"/>
        <v/>
      </c>
      <c r="AM732" s="13" t="str">
        <f>IF($AI732="", "", COUNTIF($AI$10:$AI$1210, "&gt;"&amp;$AI732)+1+COUNTIF($AI$10:$AI732, $AI732)-1)</f>
        <v/>
      </c>
      <c r="AO732" s="13" t="str">
        <f t="shared" si="230"/>
        <v/>
      </c>
      <c r="AQ732" s="42" t="str">
        <f t="shared" si="231"/>
        <v/>
      </c>
    </row>
    <row r="733" spans="1:43" x14ac:dyDescent="0.25">
      <c r="A733" s="56"/>
      <c r="B733" s="157"/>
      <c r="C733" s="87"/>
      <c r="D733" s="86"/>
      <c r="E733" s="158"/>
      <c r="F733" s="159"/>
      <c r="G733" s="160"/>
      <c r="H733" s="161"/>
      <c r="I733" s="56"/>
      <c r="J733" s="13" t="str">
        <f t="shared" si="217"/>
        <v/>
      </c>
      <c r="K733" s="56"/>
      <c r="S733" s="13" t="str">
        <f t="shared" si="218"/>
        <v/>
      </c>
      <c r="U733" s="13" t="str">
        <f t="shared" si="219"/>
        <v/>
      </c>
      <c r="V733" s="13" t="str">
        <f t="shared" si="214"/>
        <v/>
      </c>
      <c r="W733" s="13" t="str">
        <f t="shared" si="215"/>
        <v/>
      </c>
      <c r="X733" s="13" t="str">
        <f t="shared" si="216"/>
        <v/>
      </c>
      <c r="Y733" s="13" t="str">
        <f t="shared" si="220"/>
        <v/>
      </c>
      <c r="Z733" s="13" t="str">
        <f t="shared" si="221"/>
        <v/>
      </c>
      <c r="AA733" s="13" t="str">
        <f t="shared" si="222"/>
        <v/>
      </c>
      <c r="AC733" s="13" t="str">
        <f t="shared" si="223"/>
        <v/>
      </c>
      <c r="AD733" s="13" t="str">
        <f t="shared" si="224"/>
        <v/>
      </c>
      <c r="AE733" s="13" t="str">
        <f t="shared" si="225"/>
        <v/>
      </c>
      <c r="AF733" s="42" t="str">
        <f t="shared" si="232"/>
        <v/>
      </c>
      <c r="AH733" s="46" t="str">
        <f t="shared" si="226"/>
        <v/>
      </c>
      <c r="AI733" s="53" t="str">
        <f t="shared" si="227"/>
        <v/>
      </c>
      <c r="AJ733" s="49" t="str">
        <f t="shared" si="228"/>
        <v/>
      </c>
      <c r="AK733" s="49" t="str">
        <f t="shared" si="229"/>
        <v/>
      </c>
      <c r="AM733" s="13" t="str">
        <f>IF($AI733="", "", COUNTIF($AI$10:$AI$1210, "&gt;"&amp;$AI733)+1+COUNTIF($AI$10:$AI733, $AI733)-1)</f>
        <v/>
      </c>
      <c r="AO733" s="13" t="str">
        <f t="shared" si="230"/>
        <v/>
      </c>
      <c r="AQ733" s="42" t="str">
        <f t="shared" si="231"/>
        <v/>
      </c>
    </row>
    <row r="734" spans="1:43" x14ac:dyDescent="0.25">
      <c r="A734" s="56"/>
      <c r="B734" s="157"/>
      <c r="C734" s="87"/>
      <c r="D734" s="86"/>
      <c r="E734" s="158"/>
      <c r="F734" s="159"/>
      <c r="G734" s="160"/>
      <c r="H734" s="161"/>
      <c r="I734" s="56"/>
      <c r="J734" s="13" t="str">
        <f t="shared" si="217"/>
        <v/>
      </c>
      <c r="K734" s="56"/>
      <c r="S734" s="13" t="str">
        <f t="shared" si="218"/>
        <v/>
      </c>
      <c r="U734" s="13" t="str">
        <f t="shared" si="219"/>
        <v/>
      </c>
      <c r="V734" s="13" t="str">
        <f t="shared" si="214"/>
        <v/>
      </c>
      <c r="W734" s="13" t="str">
        <f t="shared" si="215"/>
        <v/>
      </c>
      <c r="X734" s="13" t="str">
        <f t="shared" si="216"/>
        <v/>
      </c>
      <c r="Y734" s="13" t="str">
        <f t="shared" si="220"/>
        <v/>
      </c>
      <c r="Z734" s="13" t="str">
        <f t="shared" si="221"/>
        <v/>
      </c>
      <c r="AA734" s="13" t="str">
        <f t="shared" si="222"/>
        <v/>
      </c>
      <c r="AC734" s="13" t="str">
        <f t="shared" si="223"/>
        <v/>
      </c>
      <c r="AD734" s="13" t="str">
        <f t="shared" si="224"/>
        <v/>
      </c>
      <c r="AE734" s="13" t="str">
        <f t="shared" si="225"/>
        <v/>
      </c>
      <c r="AF734" s="42" t="str">
        <f t="shared" si="232"/>
        <v/>
      </c>
      <c r="AH734" s="46" t="str">
        <f t="shared" si="226"/>
        <v/>
      </c>
      <c r="AI734" s="53" t="str">
        <f t="shared" si="227"/>
        <v/>
      </c>
      <c r="AJ734" s="49" t="str">
        <f t="shared" si="228"/>
        <v/>
      </c>
      <c r="AK734" s="49" t="str">
        <f t="shared" si="229"/>
        <v/>
      </c>
      <c r="AM734" s="13" t="str">
        <f>IF($AI734="", "", COUNTIF($AI$10:$AI$1210, "&gt;"&amp;$AI734)+1+COUNTIF($AI$10:$AI734, $AI734)-1)</f>
        <v/>
      </c>
      <c r="AO734" s="13" t="str">
        <f t="shared" si="230"/>
        <v/>
      </c>
      <c r="AQ734" s="42" t="str">
        <f t="shared" si="231"/>
        <v/>
      </c>
    </row>
    <row r="735" spans="1:43" x14ac:dyDescent="0.25">
      <c r="A735" s="56"/>
      <c r="B735" s="157"/>
      <c r="C735" s="87"/>
      <c r="D735" s="86"/>
      <c r="E735" s="158"/>
      <c r="F735" s="159"/>
      <c r="G735" s="160"/>
      <c r="H735" s="161"/>
      <c r="I735" s="56"/>
      <c r="J735" s="13" t="str">
        <f t="shared" si="217"/>
        <v/>
      </c>
      <c r="K735" s="56"/>
      <c r="S735" s="13" t="str">
        <f t="shared" si="218"/>
        <v/>
      </c>
      <c r="U735" s="13" t="str">
        <f t="shared" si="219"/>
        <v/>
      </c>
      <c r="V735" s="13" t="str">
        <f t="shared" si="214"/>
        <v/>
      </c>
      <c r="W735" s="13" t="str">
        <f t="shared" si="215"/>
        <v/>
      </c>
      <c r="X735" s="13" t="str">
        <f t="shared" si="216"/>
        <v/>
      </c>
      <c r="Y735" s="13" t="str">
        <f t="shared" si="220"/>
        <v/>
      </c>
      <c r="Z735" s="13" t="str">
        <f t="shared" si="221"/>
        <v/>
      </c>
      <c r="AA735" s="13" t="str">
        <f t="shared" si="222"/>
        <v/>
      </c>
      <c r="AC735" s="13" t="str">
        <f t="shared" si="223"/>
        <v/>
      </c>
      <c r="AD735" s="13" t="str">
        <f t="shared" si="224"/>
        <v/>
      </c>
      <c r="AE735" s="13" t="str">
        <f t="shared" si="225"/>
        <v/>
      </c>
      <c r="AF735" s="42" t="str">
        <f t="shared" si="232"/>
        <v/>
      </c>
      <c r="AH735" s="46" t="str">
        <f t="shared" si="226"/>
        <v/>
      </c>
      <c r="AI735" s="53" t="str">
        <f t="shared" si="227"/>
        <v/>
      </c>
      <c r="AJ735" s="49" t="str">
        <f t="shared" si="228"/>
        <v/>
      </c>
      <c r="AK735" s="49" t="str">
        <f t="shared" si="229"/>
        <v/>
      </c>
      <c r="AM735" s="13" t="str">
        <f>IF($AI735="", "", COUNTIF($AI$10:$AI$1210, "&gt;"&amp;$AI735)+1+COUNTIF($AI$10:$AI735, $AI735)-1)</f>
        <v/>
      </c>
      <c r="AO735" s="13" t="str">
        <f t="shared" si="230"/>
        <v/>
      </c>
      <c r="AQ735" s="42" t="str">
        <f t="shared" si="231"/>
        <v/>
      </c>
    </row>
    <row r="736" spans="1:43" x14ac:dyDescent="0.25">
      <c r="A736" s="56"/>
      <c r="B736" s="157"/>
      <c r="C736" s="87"/>
      <c r="D736" s="86"/>
      <c r="E736" s="158"/>
      <c r="F736" s="159"/>
      <c r="G736" s="160"/>
      <c r="H736" s="161"/>
      <c r="I736" s="56"/>
      <c r="J736" s="13" t="str">
        <f t="shared" si="217"/>
        <v/>
      </c>
      <c r="K736" s="56"/>
      <c r="S736" s="13" t="str">
        <f t="shared" si="218"/>
        <v/>
      </c>
      <c r="U736" s="13" t="str">
        <f t="shared" si="219"/>
        <v/>
      </c>
      <c r="V736" s="13" t="str">
        <f t="shared" si="214"/>
        <v/>
      </c>
      <c r="W736" s="13" t="str">
        <f t="shared" si="215"/>
        <v/>
      </c>
      <c r="X736" s="13" t="str">
        <f t="shared" si="216"/>
        <v/>
      </c>
      <c r="Y736" s="13" t="str">
        <f t="shared" si="220"/>
        <v/>
      </c>
      <c r="Z736" s="13" t="str">
        <f t="shared" si="221"/>
        <v/>
      </c>
      <c r="AA736" s="13" t="str">
        <f t="shared" si="222"/>
        <v/>
      </c>
      <c r="AC736" s="13" t="str">
        <f t="shared" si="223"/>
        <v/>
      </c>
      <c r="AD736" s="13" t="str">
        <f t="shared" si="224"/>
        <v/>
      </c>
      <c r="AE736" s="13" t="str">
        <f t="shared" si="225"/>
        <v/>
      </c>
      <c r="AF736" s="42" t="str">
        <f t="shared" si="232"/>
        <v/>
      </c>
      <c r="AH736" s="46" t="str">
        <f t="shared" si="226"/>
        <v/>
      </c>
      <c r="AI736" s="53" t="str">
        <f t="shared" si="227"/>
        <v/>
      </c>
      <c r="AJ736" s="49" t="str">
        <f t="shared" si="228"/>
        <v/>
      </c>
      <c r="AK736" s="49" t="str">
        <f t="shared" si="229"/>
        <v/>
      </c>
      <c r="AM736" s="13" t="str">
        <f>IF($AI736="", "", COUNTIF($AI$10:$AI$1210, "&gt;"&amp;$AI736)+1+COUNTIF($AI$10:$AI736, $AI736)-1)</f>
        <v/>
      </c>
      <c r="AO736" s="13" t="str">
        <f t="shared" si="230"/>
        <v/>
      </c>
      <c r="AQ736" s="42" t="str">
        <f t="shared" si="231"/>
        <v/>
      </c>
    </row>
    <row r="737" spans="1:43" x14ac:dyDescent="0.25">
      <c r="A737" s="56"/>
      <c r="B737" s="157"/>
      <c r="C737" s="87"/>
      <c r="D737" s="86"/>
      <c r="E737" s="158"/>
      <c r="F737" s="159"/>
      <c r="G737" s="160"/>
      <c r="H737" s="161"/>
      <c r="I737" s="56"/>
      <c r="J737" s="13" t="str">
        <f t="shared" si="217"/>
        <v/>
      </c>
      <c r="K737" s="56"/>
      <c r="S737" s="13" t="str">
        <f t="shared" si="218"/>
        <v/>
      </c>
      <c r="U737" s="13" t="str">
        <f t="shared" si="219"/>
        <v/>
      </c>
      <c r="V737" s="13" t="str">
        <f t="shared" si="214"/>
        <v/>
      </c>
      <c r="W737" s="13" t="str">
        <f t="shared" si="215"/>
        <v/>
      </c>
      <c r="X737" s="13" t="str">
        <f t="shared" si="216"/>
        <v/>
      </c>
      <c r="Y737" s="13" t="str">
        <f t="shared" si="220"/>
        <v/>
      </c>
      <c r="Z737" s="13" t="str">
        <f t="shared" si="221"/>
        <v/>
      </c>
      <c r="AA737" s="13" t="str">
        <f t="shared" si="222"/>
        <v/>
      </c>
      <c r="AC737" s="13" t="str">
        <f t="shared" si="223"/>
        <v/>
      </c>
      <c r="AD737" s="13" t="str">
        <f t="shared" si="224"/>
        <v/>
      </c>
      <c r="AE737" s="13" t="str">
        <f t="shared" si="225"/>
        <v/>
      </c>
      <c r="AF737" s="42" t="str">
        <f t="shared" si="232"/>
        <v/>
      </c>
      <c r="AH737" s="46" t="str">
        <f t="shared" si="226"/>
        <v/>
      </c>
      <c r="AI737" s="53" t="str">
        <f t="shared" si="227"/>
        <v/>
      </c>
      <c r="AJ737" s="49" t="str">
        <f t="shared" si="228"/>
        <v/>
      </c>
      <c r="AK737" s="49" t="str">
        <f t="shared" si="229"/>
        <v/>
      </c>
      <c r="AM737" s="13" t="str">
        <f>IF($AI737="", "", COUNTIF($AI$10:$AI$1210, "&gt;"&amp;$AI737)+1+COUNTIF($AI$10:$AI737, $AI737)-1)</f>
        <v/>
      </c>
      <c r="AO737" s="13" t="str">
        <f t="shared" si="230"/>
        <v/>
      </c>
      <c r="AQ737" s="42" t="str">
        <f t="shared" si="231"/>
        <v/>
      </c>
    </row>
    <row r="738" spans="1:43" x14ac:dyDescent="0.25">
      <c r="A738" s="56"/>
      <c r="B738" s="157"/>
      <c r="C738" s="87"/>
      <c r="D738" s="86"/>
      <c r="E738" s="158"/>
      <c r="F738" s="159"/>
      <c r="G738" s="160"/>
      <c r="H738" s="161"/>
      <c r="I738" s="56"/>
      <c r="J738" s="13" t="str">
        <f t="shared" si="217"/>
        <v/>
      </c>
      <c r="K738" s="56"/>
      <c r="S738" s="13" t="str">
        <f t="shared" si="218"/>
        <v/>
      </c>
      <c r="U738" s="13" t="str">
        <f t="shared" si="219"/>
        <v/>
      </c>
      <c r="V738" s="13" t="str">
        <f t="shared" si="214"/>
        <v/>
      </c>
      <c r="W738" s="13" t="str">
        <f t="shared" si="215"/>
        <v/>
      </c>
      <c r="X738" s="13" t="str">
        <f t="shared" si="216"/>
        <v/>
      </c>
      <c r="Y738" s="13" t="str">
        <f t="shared" si="220"/>
        <v/>
      </c>
      <c r="Z738" s="13" t="str">
        <f t="shared" si="221"/>
        <v/>
      </c>
      <c r="AA738" s="13" t="str">
        <f t="shared" si="222"/>
        <v/>
      </c>
      <c r="AC738" s="13" t="str">
        <f t="shared" si="223"/>
        <v/>
      </c>
      <c r="AD738" s="13" t="str">
        <f t="shared" si="224"/>
        <v/>
      </c>
      <c r="AE738" s="13" t="str">
        <f t="shared" si="225"/>
        <v/>
      </c>
      <c r="AF738" s="42" t="str">
        <f t="shared" si="232"/>
        <v/>
      </c>
      <c r="AH738" s="46" t="str">
        <f t="shared" si="226"/>
        <v/>
      </c>
      <c r="AI738" s="53" t="str">
        <f t="shared" si="227"/>
        <v/>
      </c>
      <c r="AJ738" s="49" t="str">
        <f t="shared" si="228"/>
        <v/>
      </c>
      <c r="AK738" s="49" t="str">
        <f t="shared" si="229"/>
        <v/>
      </c>
      <c r="AM738" s="13" t="str">
        <f>IF($AI738="", "", COUNTIF($AI$10:$AI$1210, "&gt;"&amp;$AI738)+1+COUNTIF($AI$10:$AI738, $AI738)-1)</f>
        <v/>
      </c>
      <c r="AO738" s="13" t="str">
        <f t="shared" si="230"/>
        <v/>
      </c>
      <c r="AQ738" s="42" t="str">
        <f t="shared" si="231"/>
        <v/>
      </c>
    </row>
    <row r="739" spans="1:43" x14ac:dyDescent="0.25">
      <c r="A739" s="56"/>
      <c r="B739" s="157"/>
      <c r="C739" s="87"/>
      <c r="D739" s="86"/>
      <c r="E739" s="158"/>
      <c r="F739" s="159"/>
      <c r="G739" s="160"/>
      <c r="H739" s="161"/>
      <c r="I739" s="56"/>
      <c r="J739" s="13" t="str">
        <f t="shared" si="217"/>
        <v/>
      </c>
      <c r="K739" s="56"/>
      <c r="S739" s="13" t="str">
        <f t="shared" si="218"/>
        <v/>
      </c>
      <c r="U739" s="13" t="str">
        <f t="shared" si="219"/>
        <v/>
      </c>
      <c r="V739" s="13" t="str">
        <f t="shared" si="214"/>
        <v/>
      </c>
      <c r="W739" s="13" t="str">
        <f t="shared" si="215"/>
        <v/>
      </c>
      <c r="X739" s="13" t="str">
        <f t="shared" si="216"/>
        <v/>
      </c>
      <c r="Y739" s="13" t="str">
        <f t="shared" si="220"/>
        <v/>
      </c>
      <c r="Z739" s="13" t="str">
        <f t="shared" si="221"/>
        <v/>
      </c>
      <c r="AA739" s="13" t="str">
        <f t="shared" si="222"/>
        <v/>
      </c>
      <c r="AC739" s="13" t="str">
        <f t="shared" si="223"/>
        <v/>
      </c>
      <c r="AD739" s="13" t="str">
        <f t="shared" si="224"/>
        <v/>
      </c>
      <c r="AE739" s="13" t="str">
        <f t="shared" si="225"/>
        <v/>
      </c>
      <c r="AF739" s="42" t="str">
        <f t="shared" si="232"/>
        <v/>
      </c>
      <c r="AH739" s="46" t="str">
        <f t="shared" si="226"/>
        <v/>
      </c>
      <c r="AI739" s="53" t="str">
        <f t="shared" si="227"/>
        <v/>
      </c>
      <c r="AJ739" s="49" t="str">
        <f t="shared" si="228"/>
        <v/>
      </c>
      <c r="AK739" s="49" t="str">
        <f t="shared" si="229"/>
        <v/>
      </c>
      <c r="AM739" s="13" t="str">
        <f>IF($AI739="", "", COUNTIF($AI$10:$AI$1210, "&gt;"&amp;$AI739)+1+COUNTIF($AI$10:$AI739, $AI739)-1)</f>
        <v/>
      </c>
      <c r="AO739" s="13" t="str">
        <f t="shared" si="230"/>
        <v/>
      </c>
      <c r="AQ739" s="42" t="str">
        <f t="shared" si="231"/>
        <v/>
      </c>
    </row>
    <row r="740" spans="1:43" x14ac:dyDescent="0.25">
      <c r="A740" s="56"/>
      <c r="B740" s="157"/>
      <c r="C740" s="87"/>
      <c r="D740" s="86"/>
      <c r="E740" s="158"/>
      <c r="F740" s="159"/>
      <c r="G740" s="160"/>
      <c r="H740" s="161"/>
      <c r="I740" s="56"/>
      <c r="J740" s="13" t="str">
        <f t="shared" si="217"/>
        <v/>
      </c>
      <c r="K740" s="56"/>
      <c r="S740" s="13" t="str">
        <f t="shared" si="218"/>
        <v/>
      </c>
      <c r="U740" s="13" t="str">
        <f t="shared" si="219"/>
        <v/>
      </c>
      <c r="V740" s="13" t="str">
        <f t="shared" si="214"/>
        <v/>
      </c>
      <c r="W740" s="13" t="str">
        <f t="shared" si="215"/>
        <v/>
      </c>
      <c r="X740" s="13" t="str">
        <f t="shared" si="216"/>
        <v/>
      </c>
      <c r="Y740" s="13" t="str">
        <f t="shared" si="220"/>
        <v/>
      </c>
      <c r="Z740" s="13" t="str">
        <f t="shared" si="221"/>
        <v/>
      </c>
      <c r="AA740" s="13" t="str">
        <f t="shared" si="222"/>
        <v/>
      </c>
      <c r="AC740" s="13" t="str">
        <f t="shared" si="223"/>
        <v/>
      </c>
      <c r="AD740" s="13" t="str">
        <f t="shared" si="224"/>
        <v/>
      </c>
      <c r="AE740" s="13" t="str">
        <f t="shared" si="225"/>
        <v/>
      </c>
      <c r="AF740" s="42" t="str">
        <f t="shared" si="232"/>
        <v/>
      </c>
      <c r="AH740" s="46" t="str">
        <f t="shared" si="226"/>
        <v/>
      </c>
      <c r="AI740" s="53" t="str">
        <f t="shared" si="227"/>
        <v/>
      </c>
      <c r="AJ740" s="49" t="str">
        <f t="shared" si="228"/>
        <v/>
      </c>
      <c r="AK740" s="49" t="str">
        <f t="shared" si="229"/>
        <v/>
      </c>
      <c r="AM740" s="13" t="str">
        <f>IF($AI740="", "", COUNTIF($AI$10:$AI$1210, "&gt;"&amp;$AI740)+1+COUNTIF($AI$10:$AI740, $AI740)-1)</f>
        <v/>
      </c>
      <c r="AO740" s="13" t="str">
        <f t="shared" si="230"/>
        <v/>
      </c>
      <c r="AQ740" s="42" t="str">
        <f t="shared" si="231"/>
        <v/>
      </c>
    </row>
    <row r="741" spans="1:43" x14ac:dyDescent="0.25">
      <c r="A741" s="56"/>
      <c r="B741" s="157"/>
      <c r="C741" s="87"/>
      <c r="D741" s="86"/>
      <c r="E741" s="158"/>
      <c r="F741" s="159"/>
      <c r="G741" s="160"/>
      <c r="H741" s="161"/>
      <c r="I741" s="56"/>
      <c r="J741" s="13" t="str">
        <f t="shared" si="217"/>
        <v/>
      </c>
      <c r="K741" s="56"/>
      <c r="S741" s="13" t="str">
        <f t="shared" si="218"/>
        <v/>
      </c>
      <c r="U741" s="13" t="str">
        <f t="shared" si="219"/>
        <v/>
      </c>
      <c r="V741" s="13" t="str">
        <f t="shared" si="214"/>
        <v/>
      </c>
      <c r="W741" s="13" t="str">
        <f t="shared" si="215"/>
        <v/>
      </c>
      <c r="X741" s="13" t="str">
        <f t="shared" si="216"/>
        <v/>
      </c>
      <c r="Y741" s="13" t="str">
        <f t="shared" si="220"/>
        <v/>
      </c>
      <c r="Z741" s="13" t="str">
        <f t="shared" si="221"/>
        <v/>
      </c>
      <c r="AA741" s="13" t="str">
        <f t="shared" si="222"/>
        <v/>
      </c>
      <c r="AC741" s="13" t="str">
        <f t="shared" si="223"/>
        <v/>
      </c>
      <c r="AD741" s="13" t="str">
        <f t="shared" si="224"/>
        <v/>
      </c>
      <c r="AE741" s="13" t="str">
        <f t="shared" si="225"/>
        <v/>
      </c>
      <c r="AF741" s="42" t="str">
        <f t="shared" si="232"/>
        <v/>
      </c>
      <c r="AH741" s="46" t="str">
        <f t="shared" si="226"/>
        <v/>
      </c>
      <c r="AI741" s="53" t="str">
        <f t="shared" si="227"/>
        <v/>
      </c>
      <c r="AJ741" s="49" t="str">
        <f t="shared" si="228"/>
        <v/>
      </c>
      <c r="AK741" s="49" t="str">
        <f t="shared" si="229"/>
        <v/>
      </c>
      <c r="AM741" s="13" t="str">
        <f>IF($AI741="", "", COUNTIF($AI$10:$AI$1210, "&gt;"&amp;$AI741)+1+COUNTIF($AI$10:$AI741, $AI741)-1)</f>
        <v/>
      </c>
      <c r="AO741" s="13" t="str">
        <f t="shared" si="230"/>
        <v/>
      </c>
      <c r="AQ741" s="42" t="str">
        <f t="shared" si="231"/>
        <v/>
      </c>
    </row>
    <row r="742" spans="1:43" x14ac:dyDescent="0.25">
      <c r="A742" s="56"/>
      <c r="B742" s="157"/>
      <c r="C742" s="87"/>
      <c r="D742" s="86"/>
      <c r="E742" s="158"/>
      <c r="F742" s="159"/>
      <c r="G742" s="160"/>
      <c r="H742" s="161"/>
      <c r="I742" s="56"/>
      <c r="J742" s="13" t="str">
        <f t="shared" si="217"/>
        <v/>
      </c>
      <c r="K742" s="56"/>
      <c r="S742" s="13" t="str">
        <f t="shared" si="218"/>
        <v/>
      </c>
      <c r="U742" s="13" t="str">
        <f t="shared" si="219"/>
        <v/>
      </c>
      <c r="V742" s="13" t="str">
        <f t="shared" si="214"/>
        <v/>
      </c>
      <c r="W742" s="13" t="str">
        <f t="shared" si="215"/>
        <v/>
      </c>
      <c r="X742" s="13" t="str">
        <f t="shared" si="216"/>
        <v/>
      </c>
      <c r="Y742" s="13" t="str">
        <f t="shared" si="220"/>
        <v/>
      </c>
      <c r="Z742" s="13" t="str">
        <f t="shared" si="221"/>
        <v/>
      </c>
      <c r="AA742" s="13" t="str">
        <f t="shared" si="222"/>
        <v/>
      </c>
      <c r="AC742" s="13" t="str">
        <f t="shared" si="223"/>
        <v/>
      </c>
      <c r="AD742" s="13" t="str">
        <f t="shared" si="224"/>
        <v/>
      </c>
      <c r="AE742" s="13" t="str">
        <f t="shared" si="225"/>
        <v/>
      </c>
      <c r="AF742" s="42" t="str">
        <f t="shared" si="232"/>
        <v/>
      </c>
      <c r="AH742" s="46" t="str">
        <f t="shared" si="226"/>
        <v/>
      </c>
      <c r="AI742" s="53" t="str">
        <f t="shared" si="227"/>
        <v/>
      </c>
      <c r="AJ742" s="49" t="str">
        <f t="shared" si="228"/>
        <v/>
      </c>
      <c r="AK742" s="49" t="str">
        <f t="shared" si="229"/>
        <v/>
      </c>
      <c r="AM742" s="13" t="str">
        <f>IF($AI742="", "", COUNTIF($AI$10:$AI$1210, "&gt;"&amp;$AI742)+1+COUNTIF($AI$10:$AI742, $AI742)-1)</f>
        <v/>
      </c>
      <c r="AO742" s="13" t="str">
        <f t="shared" si="230"/>
        <v/>
      </c>
      <c r="AQ742" s="42" t="str">
        <f t="shared" si="231"/>
        <v/>
      </c>
    </row>
    <row r="743" spans="1:43" x14ac:dyDescent="0.25">
      <c r="A743" s="56"/>
      <c r="B743" s="157"/>
      <c r="C743" s="87"/>
      <c r="D743" s="86"/>
      <c r="E743" s="158"/>
      <c r="F743" s="159"/>
      <c r="G743" s="160"/>
      <c r="H743" s="161"/>
      <c r="I743" s="56"/>
      <c r="J743" s="13" t="str">
        <f t="shared" si="217"/>
        <v/>
      </c>
      <c r="K743" s="56"/>
      <c r="S743" s="13" t="str">
        <f t="shared" si="218"/>
        <v/>
      </c>
      <c r="U743" s="13" t="str">
        <f t="shared" si="219"/>
        <v/>
      </c>
      <c r="V743" s="13" t="str">
        <f t="shared" si="214"/>
        <v/>
      </c>
      <c r="W743" s="13" t="str">
        <f t="shared" si="215"/>
        <v/>
      </c>
      <c r="X743" s="13" t="str">
        <f t="shared" si="216"/>
        <v/>
      </c>
      <c r="Y743" s="13" t="str">
        <f t="shared" si="220"/>
        <v/>
      </c>
      <c r="Z743" s="13" t="str">
        <f t="shared" si="221"/>
        <v/>
      </c>
      <c r="AA743" s="13" t="str">
        <f t="shared" si="222"/>
        <v/>
      </c>
      <c r="AC743" s="13" t="str">
        <f t="shared" si="223"/>
        <v/>
      </c>
      <c r="AD743" s="13" t="str">
        <f t="shared" si="224"/>
        <v/>
      </c>
      <c r="AE743" s="13" t="str">
        <f t="shared" si="225"/>
        <v/>
      </c>
      <c r="AF743" s="42" t="str">
        <f t="shared" si="232"/>
        <v/>
      </c>
      <c r="AH743" s="46" t="str">
        <f t="shared" si="226"/>
        <v/>
      </c>
      <c r="AI743" s="53" t="str">
        <f t="shared" si="227"/>
        <v/>
      </c>
      <c r="AJ743" s="49" t="str">
        <f t="shared" si="228"/>
        <v/>
      </c>
      <c r="AK743" s="49" t="str">
        <f t="shared" si="229"/>
        <v/>
      </c>
      <c r="AM743" s="13" t="str">
        <f>IF($AI743="", "", COUNTIF($AI$10:$AI$1210, "&gt;"&amp;$AI743)+1+COUNTIF($AI$10:$AI743, $AI743)-1)</f>
        <v/>
      </c>
      <c r="AO743" s="13" t="str">
        <f t="shared" si="230"/>
        <v/>
      </c>
      <c r="AQ743" s="42" t="str">
        <f t="shared" si="231"/>
        <v/>
      </c>
    </row>
    <row r="744" spans="1:43" x14ac:dyDescent="0.25">
      <c r="A744" s="56"/>
      <c r="B744" s="157"/>
      <c r="C744" s="87"/>
      <c r="D744" s="86"/>
      <c r="E744" s="158"/>
      <c r="F744" s="159"/>
      <c r="G744" s="160"/>
      <c r="H744" s="161"/>
      <c r="I744" s="56"/>
      <c r="J744" s="13" t="str">
        <f t="shared" si="217"/>
        <v/>
      </c>
      <c r="K744" s="56"/>
      <c r="S744" s="13" t="str">
        <f t="shared" si="218"/>
        <v/>
      </c>
      <c r="U744" s="13" t="str">
        <f t="shared" si="219"/>
        <v/>
      </c>
      <c r="V744" s="13" t="str">
        <f t="shared" si="214"/>
        <v/>
      </c>
      <c r="W744" s="13" t="str">
        <f t="shared" si="215"/>
        <v/>
      </c>
      <c r="X744" s="13" t="str">
        <f t="shared" si="216"/>
        <v/>
      </c>
      <c r="Y744" s="13" t="str">
        <f t="shared" si="220"/>
        <v/>
      </c>
      <c r="Z744" s="13" t="str">
        <f t="shared" si="221"/>
        <v/>
      </c>
      <c r="AA744" s="13" t="str">
        <f t="shared" si="222"/>
        <v/>
      </c>
      <c r="AC744" s="13" t="str">
        <f t="shared" si="223"/>
        <v/>
      </c>
      <c r="AD744" s="13" t="str">
        <f t="shared" si="224"/>
        <v/>
      </c>
      <c r="AE744" s="13" t="str">
        <f t="shared" si="225"/>
        <v/>
      </c>
      <c r="AF744" s="42" t="str">
        <f t="shared" si="232"/>
        <v/>
      </c>
      <c r="AH744" s="46" t="str">
        <f t="shared" si="226"/>
        <v/>
      </c>
      <c r="AI744" s="53" t="str">
        <f t="shared" si="227"/>
        <v/>
      </c>
      <c r="AJ744" s="49" t="str">
        <f t="shared" si="228"/>
        <v/>
      </c>
      <c r="AK744" s="49" t="str">
        <f t="shared" si="229"/>
        <v/>
      </c>
      <c r="AM744" s="13" t="str">
        <f>IF($AI744="", "", COUNTIF($AI$10:$AI$1210, "&gt;"&amp;$AI744)+1+COUNTIF($AI$10:$AI744, $AI744)-1)</f>
        <v/>
      </c>
      <c r="AO744" s="13" t="str">
        <f t="shared" si="230"/>
        <v/>
      </c>
      <c r="AQ744" s="42" t="str">
        <f t="shared" si="231"/>
        <v/>
      </c>
    </row>
    <row r="745" spans="1:43" x14ac:dyDescent="0.25">
      <c r="A745" s="56"/>
      <c r="B745" s="157"/>
      <c r="C745" s="87"/>
      <c r="D745" s="86"/>
      <c r="E745" s="158"/>
      <c r="F745" s="159"/>
      <c r="G745" s="160"/>
      <c r="H745" s="161"/>
      <c r="I745" s="56"/>
      <c r="J745" s="13" t="str">
        <f t="shared" si="217"/>
        <v/>
      </c>
      <c r="K745" s="56"/>
      <c r="S745" s="13" t="str">
        <f t="shared" si="218"/>
        <v/>
      </c>
      <c r="U745" s="13" t="str">
        <f t="shared" si="219"/>
        <v/>
      </c>
      <c r="V745" s="13" t="str">
        <f t="shared" si="214"/>
        <v/>
      </c>
      <c r="W745" s="13" t="str">
        <f t="shared" si="215"/>
        <v/>
      </c>
      <c r="X745" s="13" t="str">
        <f t="shared" si="216"/>
        <v/>
      </c>
      <c r="Y745" s="13" t="str">
        <f t="shared" si="220"/>
        <v/>
      </c>
      <c r="Z745" s="13" t="str">
        <f t="shared" si="221"/>
        <v/>
      </c>
      <c r="AA745" s="13" t="str">
        <f t="shared" si="222"/>
        <v/>
      </c>
      <c r="AC745" s="13" t="str">
        <f t="shared" si="223"/>
        <v/>
      </c>
      <c r="AD745" s="13" t="str">
        <f t="shared" si="224"/>
        <v/>
      </c>
      <c r="AE745" s="13" t="str">
        <f t="shared" si="225"/>
        <v/>
      </c>
      <c r="AF745" s="42" t="str">
        <f t="shared" si="232"/>
        <v/>
      </c>
      <c r="AH745" s="46" t="str">
        <f t="shared" si="226"/>
        <v/>
      </c>
      <c r="AI745" s="53" t="str">
        <f t="shared" si="227"/>
        <v/>
      </c>
      <c r="AJ745" s="49" t="str">
        <f t="shared" si="228"/>
        <v/>
      </c>
      <c r="AK745" s="49" t="str">
        <f t="shared" si="229"/>
        <v/>
      </c>
      <c r="AM745" s="13" t="str">
        <f>IF($AI745="", "", COUNTIF($AI$10:$AI$1210, "&gt;"&amp;$AI745)+1+COUNTIF($AI$10:$AI745, $AI745)-1)</f>
        <v/>
      </c>
      <c r="AO745" s="13" t="str">
        <f t="shared" si="230"/>
        <v/>
      </c>
      <c r="AQ745" s="42" t="str">
        <f t="shared" si="231"/>
        <v/>
      </c>
    </row>
    <row r="746" spans="1:43" x14ac:dyDescent="0.25">
      <c r="A746" s="56"/>
      <c r="B746" s="157"/>
      <c r="C746" s="87"/>
      <c r="D746" s="86"/>
      <c r="E746" s="158"/>
      <c r="F746" s="159"/>
      <c r="G746" s="160"/>
      <c r="H746" s="161"/>
      <c r="I746" s="56"/>
      <c r="J746" s="13" t="str">
        <f t="shared" si="217"/>
        <v/>
      </c>
      <c r="K746" s="56"/>
      <c r="S746" s="13" t="str">
        <f t="shared" si="218"/>
        <v/>
      </c>
      <c r="U746" s="13" t="str">
        <f t="shared" si="219"/>
        <v/>
      </c>
      <c r="V746" s="13" t="str">
        <f t="shared" si="214"/>
        <v/>
      </c>
      <c r="W746" s="13" t="str">
        <f t="shared" si="215"/>
        <v/>
      </c>
      <c r="X746" s="13" t="str">
        <f t="shared" si="216"/>
        <v/>
      </c>
      <c r="Y746" s="13" t="str">
        <f t="shared" si="220"/>
        <v/>
      </c>
      <c r="Z746" s="13" t="str">
        <f t="shared" si="221"/>
        <v/>
      </c>
      <c r="AA746" s="13" t="str">
        <f t="shared" si="222"/>
        <v/>
      </c>
      <c r="AC746" s="13" t="str">
        <f t="shared" si="223"/>
        <v/>
      </c>
      <c r="AD746" s="13" t="str">
        <f t="shared" si="224"/>
        <v/>
      </c>
      <c r="AE746" s="13" t="str">
        <f t="shared" si="225"/>
        <v/>
      </c>
      <c r="AF746" s="42" t="str">
        <f t="shared" si="232"/>
        <v/>
      </c>
      <c r="AH746" s="46" t="str">
        <f t="shared" si="226"/>
        <v/>
      </c>
      <c r="AI746" s="53" t="str">
        <f t="shared" si="227"/>
        <v/>
      </c>
      <c r="AJ746" s="49" t="str">
        <f t="shared" si="228"/>
        <v/>
      </c>
      <c r="AK746" s="49" t="str">
        <f t="shared" si="229"/>
        <v/>
      </c>
      <c r="AM746" s="13" t="str">
        <f>IF($AI746="", "", COUNTIF($AI$10:$AI$1210, "&gt;"&amp;$AI746)+1+COUNTIF($AI$10:$AI746, $AI746)-1)</f>
        <v/>
      </c>
      <c r="AO746" s="13" t="str">
        <f t="shared" si="230"/>
        <v/>
      </c>
      <c r="AQ746" s="42" t="str">
        <f t="shared" si="231"/>
        <v/>
      </c>
    </row>
    <row r="747" spans="1:43" x14ac:dyDescent="0.25">
      <c r="A747" s="56"/>
      <c r="B747" s="157"/>
      <c r="C747" s="87"/>
      <c r="D747" s="86"/>
      <c r="E747" s="158"/>
      <c r="F747" s="159"/>
      <c r="G747" s="160"/>
      <c r="H747" s="161"/>
      <c r="I747" s="56"/>
      <c r="J747" s="13" t="str">
        <f t="shared" si="217"/>
        <v/>
      </c>
      <c r="K747" s="56"/>
      <c r="S747" s="13" t="str">
        <f t="shared" si="218"/>
        <v/>
      </c>
      <c r="U747" s="13" t="str">
        <f t="shared" si="219"/>
        <v/>
      </c>
      <c r="V747" s="13" t="str">
        <f t="shared" si="214"/>
        <v/>
      </c>
      <c r="W747" s="13" t="str">
        <f t="shared" si="215"/>
        <v/>
      </c>
      <c r="X747" s="13" t="str">
        <f t="shared" si="216"/>
        <v/>
      </c>
      <c r="Y747" s="13" t="str">
        <f t="shared" si="220"/>
        <v/>
      </c>
      <c r="Z747" s="13" t="str">
        <f t="shared" si="221"/>
        <v/>
      </c>
      <c r="AA747" s="13" t="str">
        <f t="shared" si="222"/>
        <v/>
      </c>
      <c r="AC747" s="13" t="str">
        <f t="shared" si="223"/>
        <v/>
      </c>
      <c r="AD747" s="13" t="str">
        <f t="shared" si="224"/>
        <v/>
      </c>
      <c r="AE747" s="13" t="str">
        <f t="shared" si="225"/>
        <v/>
      </c>
      <c r="AF747" s="42" t="str">
        <f t="shared" si="232"/>
        <v/>
      </c>
      <c r="AH747" s="46" t="str">
        <f t="shared" si="226"/>
        <v/>
      </c>
      <c r="AI747" s="53" t="str">
        <f t="shared" si="227"/>
        <v/>
      </c>
      <c r="AJ747" s="49" t="str">
        <f t="shared" si="228"/>
        <v/>
      </c>
      <c r="AK747" s="49" t="str">
        <f t="shared" si="229"/>
        <v/>
      </c>
      <c r="AM747" s="13" t="str">
        <f>IF($AI747="", "", COUNTIF($AI$10:$AI$1210, "&gt;"&amp;$AI747)+1+COUNTIF($AI$10:$AI747, $AI747)-1)</f>
        <v/>
      </c>
      <c r="AO747" s="13" t="str">
        <f t="shared" si="230"/>
        <v/>
      </c>
      <c r="AQ747" s="42" t="str">
        <f t="shared" si="231"/>
        <v/>
      </c>
    </row>
    <row r="748" spans="1:43" x14ac:dyDescent="0.25">
      <c r="A748" s="56"/>
      <c r="B748" s="157"/>
      <c r="C748" s="87"/>
      <c r="D748" s="86"/>
      <c r="E748" s="158"/>
      <c r="F748" s="159"/>
      <c r="G748" s="160"/>
      <c r="H748" s="161"/>
      <c r="I748" s="56"/>
      <c r="J748" s="13" t="str">
        <f t="shared" si="217"/>
        <v/>
      </c>
      <c r="K748" s="56"/>
      <c r="S748" s="13" t="str">
        <f t="shared" si="218"/>
        <v/>
      </c>
      <c r="U748" s="13" t="str">
        <f t="shared" si="219"/>
        <v/>
      </c>
      <c r="V748" s="13" t="str">
        <f t="shared" si="214"/>
        <v/>
      </c>
      <c r="W748" s="13" t="str">
        <f t="shared" si="215"/>
        <v/>
      </c>
      <c r="X748" s="13" t="str">
        <f t="shared" si="216"/>
        <v/>
      </c>
      <c r="Y748" s="13" t="str">
        <f t="shared" si="220"/>
        <v/>
      </c>
      <c r="Z748" s="13" t="str">
        <f t="shared" si="221"/>
        <v/>
      </c>
      <c r="AA748" s="13" t="str">
        <f t="shared" si="222"/>
        <v/>
      </c>
      <c r="AC748" s="13" t="str">
        <f t="shared" si="223"/>
        <v/>
      </c>
      <c r="AD748" s="13" t="str">
        <f t="shared" si="224"/>
        <v/>
      </c>
      <c r="AE748" s="13" t="str">
        <f t="shared" si="225"/>
        <v/>
      </c>
      <c r="AF748" s="42" t="str">
        <f t="shared" si="232"/>
        <v/>
      </c>
      <c r="AH748" s="46" t="str">
        <f t="shared" si="226"/>
        <v/>
      </c>
      <c r="AI748" s="53" t="str">
        <f t="shared" si="227"/>
        <v/>
      </c>
      <c r="AJ748" s="49" t="str">
        <f t="shared" si="228"/>
        <v/>
      </c>
      <c r="AK748" s="49" t="str">
        <f t="shared" si="229"/>
        <v/>
      </c>
      <c r="AM748" s="13" t="str">
        <f>IF($AI748="", "", COUNTIF($AI$10:$AI$1210, "&gt;"&amp;$AI748)+1+COUNTIF($AI$10:$AI748, $AI748)-1)</f>
        <v/>
      </c>
      <c r="AO748" s="13" t="str">
        <f t="shared" si="230"/>
        <v/>
      </c>
      <c r="AQ748" s="42" t="str">
        <f t="shared" si="231"/>
        <v/>
      </c>
    </row>
    <row r="749" spans="1:43" x14ac:dyDescent="0.25">
      <c r="A749" s="56"/>
      <c r="B749" s="157"/>
      <c r="C749" s="87"/>
      <c r="D749" s="86"/>
      <c r="E749" s="158"/>
      <c r="F749" s="159"/>
      <c r="G749" s="160"/>
      <c r="H749" s="161"/>
      <c r="I749" s="56"/>
      <c r="J749" s="13" t="str">
        <f t="shared" si="217"/>
        <v/>
      </c>
      <c r="K749" s="56"/>
      <c r="S749" s="13" t="str">
        <f t="shared" si="218"/>
        <v/>
      </c>
      <c r="U749" s="13" t="str">
        <f t="shared" si="219"/>
        <v/>
      </c>
      <c r="V749" s="13" t="str">
        <f t="shared" si="214"/>
        <v/>
      </c>
      <c r="W749" s="13" t="str">
        <f t="shared" si="215"/>
        <v/>
      </c>
      <c r="X749" s="13" t="str">
        <f t="shared" si="216"/>
        <v/>
      </c>
      <c r="Y749" s="13" t="str">
        <f t="shared" si="220"/>
        <v/>
      </c>
      <c r="Z749" s="13" t="str">
        <f t="shared" si="221"/>
        <v/>
      </c>
      <c r="AA749" s="13" t="str">
        <f t="shared" si="222"/>
        <v/>
      </c>
      <c r="AC749" s="13" t="str">
        <f t="shared" si="223"/>
        <v/>
      </c>
      <c r="AD749" s="13" t="str">
        <f t="shared" si="224"/>
        <v/>
      </c>
      <c r="AE749" s="13" t="str">
        <f t="shared" si="225"/>
        <v/>
      </c>
      <c r="AF749" s="42" t="str">
        <f t="shared" si="232"/>
        <v/>
      </c>
      <c r="AH749" s="46" t="str">
        <f t="shared" si="226"/>
        <v/>
      </c>
      <c r="AI749" s="53" t="str">
        <f t="shared" si="227"/>
        <v/>
      </c>
      <c r="AJ749" s="49" t="str">
        <f t="shared" si="228"/>
        <v/>
      </c>
      <c r="AK749" s="49" t="str">
        <f t="shared" si="229"/>
        <v/>
      </c>
      <c r="AM749" s="13" t="str">
        <f>IF($AI749="", "", COUNTIF($AI$10:$AI$1210, "&gt;"&amp;$AI749)+1+COUNTIF($AI$10:$AI749, $AI749)-1)</f>
        <v/>
      </c>
      <c r="AO749" s="13" t="str">
        <f t="shared" si="230"/>
        <v/>
      </c>
      <c r="AQ749" s="42" t="str">
        <f t="shared" si="231"/>
        <v/>
      </c>
    </row>
    <row r="750" spans="1:43" x14ac:dyDescent="0.25">
      <c r="A750" s="56"/>
      <c r="B750" s="157"/>
      <c r="C750" s="87"/>
      <c r="D750" s="86"/>
      <c r="E750" s="158"/>
      <c r="F750" s="159"/>
      <c r="G750" s="160"/>
      <c r="H750" s="161"/>
      <c r="I750" s="56"/>
      <c r="J750" s="13" t="str">
        <f t="shared" si="217"/>
        <v/>
      </c>
      <c r="K750" s="56"/>
      <c r="S750" s="13" t="str">
        <f t="shared" si="218"/>
        <v/>
      </c>
      <c r="U750" s="13" t="str">
        <f t="shared" si="219"/>
        <v/>
      </c>
      <c r="V750" s="13" t="str">
        <f t="shared" si="214"/>
        <v/>
      </c>
      <c r="W750" s="13" t="str">
        <f t="shared" si="215"/>
        <v/>
      </c>
      <c r="X750" s="13" t="str">
        <f t="shared" si="216"/>
        <v/>
      </c>
      <c r="Y750" s="13" t="str">
        <f t="shared" si="220"/>
        <v/>
      </c>
      <c r="Z750" s="13" t="str">
        <f t="shared" si="221"/>
        <v/>
      </c>
      <c r="AA750" s="13" t="str">
        <f t="shared" si="222"/>
        <v/>
      </c>
      <c r="AC750" s="13" t="str">
        <f t="shared" si="223"/>
        <v/>
      </c>
      <c r="AD750" s="13" t="str">
        <f t="shared" si="224"/>
        <v/>
      </c>
      <c r="AE750" s="13" t="str">
        <f t="shared" si="225"/>
        <v/>
      </c>
      <c r="AF750" s="42" t="str">
        <f t="shared" si="232"/>
        <v/>
      </c>
      <c r="AH750" s="46" t="str">
        <f t="shared" si="226"/>
        <v/>
      </c>
      <c r="AI750" s="53" t="str">
        <f t="shared" si="227"/>
        <v/>
      </c>
      <c r="AJ750" s="49" t="str">
        <f t="shared" si="228"/>
        <v/>
      </c>
      <c r="AK750" s="49" t="str">
        <f t="shared" si="229"/>
        <v/>
      </c>
      <c r="AM750" s="13" t="str">
        <f>IF($AI750="", "", COUNTIF($AI$10:$AI$1210, "&gt;"&amp;$AI750)+1+COUNTIF($AI$10:$AI750, $AI750)-1)</f>
        <v/>
      </c>
      <c r="AO750" s="13" t="str">
        <f t="shared" si="230"/>
        <v/>
      </c>
      <c r="AQ750" s="42" t="str">
        <f t="shared" si="231"/>
        <v/>
      </c>
    </row>
    <row r="751" spans="1:43" x14ac:dyDescent="0.25">
      <c r="A751" s="56"/>
      <c r="B751" s="157"/>
      <c r="C751" s="87"/>
      <c r="D751" s="86"/>
      <c r="E751" s="158"/>
      <c r="F751" s="159"/>
      <c r="G751" s="160"/>
      <c r="H751" s="161"/>
      <c r="I751" s="56"/>
      <c r="J751" s="13" t="str">
        <f t="shared" si="217"/>
        <v/>
      </c>
      <c r="K751" s="56"/>
      <c r="S751" s="13" t="str">
        <f t="shared" si="218"/>
        <v/>
      </c>
      <c r="U751" s="13" t="str">
        <f t="shared" si="219"/>
        <v/>
      </c>
      <c r="V751" s="13" t="str">
        <f t="shared" si="214"/>
        <v/>
      </c>
      <c r="W751" s="13" t="str">
        <f t="shared" si="215"/>
        <v/>
      </c>
      <c r="X751" s="13" t="str">
        <f t="shared" si="216"/>
        <v/>
      </c>
      <c r="Y751" s="13" t="str">
        <f t="shared" si="220"/>
        <v/>
      </c>
      <c r="Z751" s="13" t="str">
        <f t="shared" si="221"/>
        <v/>
      </c>
      <c r="AA751" s="13" t="str">
        <f t="shared" si="222"/>
        <v/>
      </c>
      <c r="AC751" s="13" t="str">
        <f t="shared" si="223"/>
        <v/>
      </c>
      <c r="AD751" s="13" t="str">
        <f t="shared" si="224"/>
        <v/>
      </c>
      <c r="AE751" s="13" t="str">
        <f t="shared" si="225"/>
        <v/>
      </c>
      <c r="AF751" s="42" t="str">
        <f t="shared" si="232"/>
        <v/>
      </c>
      <c r="AH751" s="46" t="str">
        <f t="shared" si="226"/>
        <v/>
      </c>
      <c r="AI751" s="53" t="str">
        <f t="shared" si="227"/>
        <v/>
      </c>
      <c r="AJ751" s="49" t="str">
        <f t="shared" si="228"/>
        <v/>
      </c>
      <c r="AK751" s="49" t="str">
        <f t="shared" si="229"/>
        <v/>
      </c>
      <c r="AM751" s="13" t="str">
        <f>IF($AI751="", "", COUNTIF($AI$10:$AI$1210, "&gt;"&amp;$AI751)+1+COUNTIF($AI$10:$AI751, $AI751)-1)</f>
        <v/>
      </c>
      <c r="AO751" s="13" t="str">
        <f t="shared" si="230"/>
        <v/>
      </c>
      <c r="AQ751" s="42" t="str">
        <f t="shared" si="231"/>
        <v/>
      </c>
    </row>
    <row r="752" spans="1:43" x14ac:dyDescent="0.25">
      <c r="A752" s="56"/>
      <c r="B752" s="157"/>
      <c r="C752" s="87"/>
      <c r="D752" s="86"/>
      <c r="E752" s="158"/>
      <c r="F752" s="159"/>
      <c r="G752" s="160"/>
      <c r="H752" s="161"/>
      <c r="I752" s="56"/>
      <c r="J752" s="13" t="str">
        <f t="shared" si="217"/>
        <v/>
      </c>
      <c r="K752" s="56"/>
      <c r="S752" s="13" t="str">
        <f t="shared" si="218"/>
        <v/>
      </c>
      <c r="U752" s="13" t="str">
        <f t="shared" si="219"/>
        <v/>
      </c>
      <c r="V752" s="13" t="str">
        <f t="shared" si="214"/>
        <v/>
      </c>
      <c r="W752" s="13" t="str">
        <f t="shared" si="215"/>
        <v/>
      </c>
      <c r="X752" s="13" t="str">
        <f t="shared" si="216"/>
        <v/>
      </c>
      <c r="Y752" s="13" t="str">
        <f t="shared" si="220"/>
        <v/>
      </c>
      <c r="Z752" s="13" t="str">
        <f t="shared" si="221"/>
        <v/>
      </c>
      <c r="AA752" s="13" t="str">
        <f t="shared" si="222"/>
        <v/>
      </c>
      <c r="AC752" s="13" t="str">
        <f t="shared" si="223"/>
        <v/>
      </c>
      <c r="AD752" s="13" t="str">
        <f t="shared" si="224"/>
        <v/>
      </c>
      <c r="AE752" s="13" t="str">
        <f t="shared" si="225"/>
        <v/>
      </c>
      <c r="AF752" s="42" t="str">
        <f t="shared" si="232"/>
        <v/>
      </c>
      <c r="AH752" s="46" t="str">
        <f t="shared" si="226"/>
        <v/>
      </c>
      <c r="AI752" s="53" t="str">
        <f t="shared" si="227"/>
        <v/>
      </c>
      <c r="AJ752" s="49" t="str">
        <f t="shared" si="228"/>
        <v/>
      </c>
      <c r="AK752" s="49" t="str">
        <f t="shared" si="229"/>
        <v/>
      </c>
      <c r="AM752" s="13" t="str">
        <f>IF($AI752="", "", COUNTIF($AI$10:$AI$1210, "&gt;"&amp;$AI752)+1+COUNTIF($AI$10:$AI752, $AI752)-1)</f>
        <v/>
      </c>
      <c r="AO752" s="13" t="str">
        <f t="shared" si="230"/>
        <v/>
      </c>
      <c r="AQ752" s="42" t="str">
        <f t="shared" si="231"/>
        <v/>
      </c>
    </row>
    <row r="753" spans="1:43" x14ac:dyDescent="0.25">
      <c r="A753" s="56"/>
      <c r="B753" s="157"/>
      <c r="C753" s="87"/>
      <c r="D753" s="86"/>
      <c r="E753" s="158"/>
      <c r="F753" s="159"/>
      <c r="G753" s="160"/>
      <c r="H753" s="161"/>
      <c r="I753" s="56"/>
      <c r="J753" s="13" t="str">
        <f t="shared" si="217"/>
        <v/>
      </c>
      <c r="K753" s="56"/>
      <c r="S753" s="13" t="str">
        <f t="shared" si="218"/>
        <v/>
      </c>
      <c r="U753" s="13" t="str">
        <f t="shared" si="219"/>
        <v/>
      </c>
      <c r="V753" s="13" t="str">
        <f t="shared" si="214"/>
        <v/>
      </c>
      <c r="W753" s="13" t="str">
        <f t="shared" si="215"/>
        <v/>
      </c>
      <c r="X753" s="13" t="str">
        <f t="shared" si="216"/>
        <v/>
      </c>
      <c r="Y753" s="13" t="str">
        <f t="shared" si="220"/>
        <v/>
      </c>
      <c r="Z753" s="13" t="str">
        <f t="shared" si="221"/>
        <v/>
      </c>
      <c r="AA753" s="13" t="str">
        <f t="shared" si="222"/>
        <v/>
      </c>
      <c r="AC753" s="13" t="str">
        <f t="shared" si="223"/>
        <v/>
      </c>
      <c r="AD753" s="13" t="str">
        <f t="shared" si="224"/>
        <v/>
      </c>
      <c r="AE753" s="13" t="str">
        <f t="shared" si="225"/>
        <v/>
      </c>
      <c r="AF753" s="42" t="str">
        <f t="shared" si="232"/>
        <v/>
      </c>
      <c r="AH753" s="46" t="str">
        <f t="shared" si="226"/>
        <v/>
      </c>
      <c r="AI753" s="53" t="str">
        <f t="shared" si="227"/>
        <v/>
      </c>
      <c r="AJ753" s="49" t="str">
        <f t="shared" si="228"/>
        <v/>
      </c>
      <c r="AK753" s="49" t="str">
        <f t="shared" si="229"/>
        <v/>
      </c>
      <c r="AM753" s="13" t="str">
        <f>IF($AI753="", "", COUNTIF($AI$10:$AI$1210, "&gt;"&amp;$AI753)+1+COUNTIF($AI$10:$AI753, $AI753)-1)</f>
        <v/>
      </c>
      <c r="AO753" s="13" t="str">
        <f t="shared" si="230"/>
        <v/>
      </c>
      <c r="AQ753" s="42" t="str">
        <f t="shared" si="231"/>
        <v/>
      </c>
    </row>
    <row r="754" spans="1:43" x14ac:dyDescent="0.25">
      <c r="A754" s="56"/>
      <c r="B754" s="157"/>
      <c r="C754" s="87"/>
      <c r="D754" s="86"/>
      <c r="E754" s="158"/>
      <c r="F754" s="159"/>
      <c r="G754" s="160"/>
      <c r="H754" s="161"/>
      <c r="I754" s="56"/>
      <c r="J754" s="13" t="str">
        <f t="shared" si="217"/>
        <v/>
      </c>
      <c r="K754" s="56"/>
      <c r="S754" s="13" t="str">
        <f t="shared" si="218"/>
        <v/>
      </c>
      <c r="U754" s="13" t="str">
        <f t="shared" si="219"/>
        <v/>
      </c>
      <c r="V754" s="13" t="str">
        <f t="shared" si="214"/>
        <v/>
      </c>
      <c r="W754" s="13" t="str">
        <f t="shared" si="215"/>
        <v/>
      </c>
      <c r="X754" s="13" t="str">
        <f t="shared" si="216"/>
        <v/>
      </c>
      <c r="Y754" s="13" t="str">
        <f t="shared" si="220"/>
        <v/>
      </c>
      <c r="Z754" s="13" t="str">
        <f t="shared" si="221"/>
        <v/>
      </c>
      <c r="AA754" s="13" t="str">
        <f t="shared" si="222"/>
        <v/>
      </c>
      <c r="AC754" s="13" t="str">
        <f t="shared" si="223"/>
        <v/>
      </c>
      <c r="AD754" s="13" t="str">
        <f t="shared" si="224"/>
        <v/>
      </c>
      <c r="AE754" s="13" t="str">
        <f t="shared" si="225"/>
        <v/>
      </c>
      <c r="AF754" s="42" t="str">
        <f t="shared" si="232"/>
        <v/>
      </c>
      <c r="AH754" s="46" t="str">
        <f t="shared" si="226"/>
        <v/>
      </c>
      <c r="AI754" s="53" t="str">
        <f t="shared" si="227"/>
        <v/>
      </c>
      <c r="AJ754" s="49" t="str">
        <f t="shared" si="228"/>
        <v/>
      </c>
      <c r="AK754" s="49" t="str">
        <f t="shared" si="229"/>
        <v/>
      </c>
      <c r="AM754" s="13" t="str">
        <f>IF($AI754="", "", COUNTIF($AI$10:$AI$1210, "&gt;"&amp;$AI754)+1+COUNTIF($AI$10:$AI754, $AI754)-1)</f>
        <v/>
      </c>
      <c r="AO754" s="13" t="str">
        <f t="shared" si="230"/>
        <v/>
      </c>
      <c r="AQ754" s="42" t="str">
        <f t="shared" si="231"/>
        <v/>
      </c>
    </row>
    <row r="755" spans="1:43" x14ac:dyDescent="0.25">
      <c r="A755" s="56"/>
      <c r="B755" s="157"/>
      <c r="C755" s="87"/>
      <c r="D755" s="86"/>
      <c r="E755" s="158"/>
      <c r="F755" s="159"/>
      <c r="G755" s="160"/>
      <c r="H755" s="161"/>
      <c r="I755" s="56"/>
      <c r="J755" s="13" t="str">
        <f t="shared" si="217"/>
        <v/>
      </c>
      <c r="K755" s="56"/>
      <c r="S755" s="13" t="str">
        <f t="shared" si="218"/>
        <v/>
      </c>
      <c r="U755" s="13" t="str">
        <f t="shared" si="219"/>
        <v/>
      </c>
      <c r="V755" s="13" t="str">
        <f t="shared" si="214"/>
        <v/>
      </c>
      <c r="W755" s="13" t="str">
        <f t="shared" si="215"/>
        <v/>
      </c>
      <c r="X755" s="13" t="str">
        <f t="shared" si="216"/>
        <v/>
      </c>
      <c r="Y755" s="13" t="str">
        <f t="shared" si="220"/>
        <v/>
      </c>
      <c r="Z755" s="13" t="str">
        <f t="shared" si="221"/>
        <v/>
      </c>
      <c r="AA755" s="13" t="str">
        <f t="shared" si="222"/>
        <v/>
      </c>
      <c r="AC755" s="13" t="str">
        <f t="shared" si="223"/>
        <v/>
      </c>
      <c r="AD755" s="13" t="str">
        <f t="shared" si="224"/>
        <v/>
      </c>
      <c r="AE755" s="13" t="str">
        <f t="shared" si="225"/>
        <v/>
      </c>
      <c r="AF755" s="42" t="str">
        <f t="shared" si="232"/>
        <v/>
      </c>
      <c r="AH755" s="46" t="str">
        <f t="shared" si="226"/>
        <v/>
      </c>
      <c r="AI755" s="53" t="str">
        <f t="shared" si="227"/>
        <v/>
      </c>
      <c r="AJ755" s="49" t="str">
        <f t="shared" si="228"/>
        <v/>
      </c>
      <c r="AK755" s="49" t="str">
        <f t="shared" si="229"/>
        <v/>
      </c>
      <c r="AM755" s="13" t="str">
        <f>IF($AI755="", "", COUNTIF($AI$10:$AI$1210, "&gt;"&amp;$AI755)+1+COUNTIF($AI$10:$AI755, $AI755)-1)</f>
        <v/>
      </c>
      <c r="AO755" s="13" t="str">
        <f t="shared" si="230"/>
        <v/>
      </c>
      <c r="AQ755" s="42" t="str">
        <f t="shared" si="231"/>
        <v/>
      </c>
    </row>
    <row r="756" spans="1:43" x14ac:dyDescent="0.25">
      <c r="A756" s="56"/>
      <c r="B756" s="157"/>
      <c r="C756" s="87"/>
      <c r="D756" s="86"/>
      <c r="E756" s="158"/>
      <c r="F756" s="159"/>
      <c r="G756" s="160"/>
      <c r="H756" s="161"/>
      <c r="I756" s="56"/>
      <c r="J756" s="13" t="str">
        <f t="shared" si="217"/>
        <v/>
      </c>
      <c r="K756" s="56"/>
      <c r="S756" s="13" t="str">
        <f t="shared" si="218"/>
        <v/>
      </c>
      <c r="U756" s="13" t="str">
        <f t="shared" si="219"/>
        <v/>
      </c>
      <c r="V756" s="13" t="str">
        <f t="shared" si="214"/>
        <v/>
      </c>
      <c r="W756" s="13" t="str">
        <f t="shared" si="215"/>
        <v/>
      </c>
      <c r="X756" s="13" t="str">
        <f t="shared" si="216"/>
        <v/>
      </c>
      <c r="Y756" s="13" t="str">
        <f t="shared" si="220"/>
        <v/>
      </c>
      <c r="Z756" s="13" t="str">
        <f t="shared" si="221"/>
        <v/>
      </c>
      <c r="AA756" s="13" t="str">
        <f t="shared" si="222"/>
        <v/>
      </c>
      <c r="AC756" s="13" t="str">
        <f t="shared" si="223"/>
        <v/>
      </c>
      <c r="AD756" s="13" t="str">
        <f t="shared" si="224"/>
        <v/>
      </c>
      <c r="AE756" s="13" t="str">
        <f t="shared" si="225"/>
        <v/>
      </c>
      <c r="AF756" s="42" t="str">
        <f t="shared" si="232"/>
        <v/>
      </c>
      <c r="AH756" s="46" t="str">
        <f t="shared" si="226"/>
        <v/>
      </c>
      <c r="AI756" s="53" t="str">
        <f t="shared" si="227"/>
        <v/>
      </c>
      <c r="AJ756" s="49" t="str">
        <f t="shared" si="228"/>
        <v/>
      </c>
      <c r="AK756" s="49" t="str">
        <f t="shared" si="229"/>
        <v/>
      </c>
      <c r="AM756" s="13" t="str">
        <f>IF($AI756="", "", COUNTIF($AI$10:$AI$1210, "&gt;"&amp;$AI756)+1+COUNTIF($AI$10:$AI756, $AI756)-1)</f>
        <v/>
      </c>
      <c r="AO756" s="13" t="str">
        <f t="shared" si="230"/>
        <v/>
      </c>
      <c r="AQ756" s="42" t="str">
        <f t="shared" si="231"/>
        <v/>
      </c>
    </row>
    <row r="757" spans="1:43" x14ac:dyDescent="0.25">
      <c r="A757" s="56"/>
      <c r="B757" s="157"/>
      <c r="C757" s="87"/>
      <c r="D757" s="86"/>
      <c r="E757" s="158"/>
      <c r="F757" s="159"/>
      <c r="G757" s="160"/>
      <c r="H757" s="161"/>
      <c r="I757" s="56"/>
      <c r="J757" s="13" t="str">
        <f t="shared" si="217"/>
        <v/>
      </c>
      <c r="K757" s="56"/>
      <c r="S757" s="13" t="str">
        <f t="shared" si="218"/>
        <v/>
      </c>
      <c r="U757" s="13" t="str">
        <f t="shared" si="219"/>
        <v/>
      </c>
      <c r="V757" s="13" t="str">
        <f t="shared" si="214"/>
        <v/>
      </c>
      <c r="W757" s="13" t="str">
        <f t="shared" si="215"/>
        <v/>
      </c>
      <c r="X757" s="13" t="str">
        <f t="shared" si="216"/>
        <v/>
      </c>
      <c r="Y757" s="13" t="str">
        <f t="shared" si="220"/>
        <v/>
      </c>
      <c r="Z757" s="13" t="str">
        <f t="shared" si="221"/>
        <v/>
      </c>
      <c r="AA757" s="13" t="str">
        <f t="shared" si="222"/>
        <v/>
      </c>
      <c r="AC757" s="13" t="str">
        <f t="shared" si="223"/>
        <v/>
      </c>
      <c r="AD757" s="13" t="str">
        <f t="shared" si="224"/>
        <v/>
      </c>
      <c r="AE757" s="13" t="str">
        <f t="shared" si="225"/>
        <v/>
      </c>
      <c r="AF757" s="42" t="str">
        <f t="shared" si="232"/>
        <v/>
      </c>
      <c r="AH757" s="46" t="str">
        <f t="shared" si="226"/>
        <v/>
      </c>
      <c r="AI757" s="53" t="str">
        <f t="shared" si="227"/>
        <v/>
      </c>
      <c r="AJ757" s="49" t="str">
        <f t="shared" si="228"/>
        <v/>
      </c>
      <c r="AK757" s="49" t="str">
        <f t="shared" si="229"/>
        <v/>
      </c>
      <c r="AM757" s="13" t="str">
        <f>IF($AI757="", "", COUNTIF($AI$10:$AI$1210, "&gt;"&amp;$AI757)+1+COUNTIF($AI$10:$AI757, $AI757)-1)</f>
        <v/>
      </c>
      <c r="AO757" s="13" t="str">
        <f t="shared" si="230"/>
        <v/>
      </c>
      <c r="AQ757" s="42" t="str">
        <f t="shared" si="231"/>
        <v/>
      </c>
    </row>
    <row r="758" spans="1:43" x14ac:dyDescent="0.25">
      <c r="A758" s="56"/>
      <c r="B758" s="157"/>
      <c r="C758" s="87"/>
      <c r="D758" s="86"/>
      <c r="E758" s="158"/>
      <c r="F758" s="159"/>
      <c r="G758" s="160"/>
      <c r="H758" s="161"/>
      <c r="I758" s="56"/>
      <c r="J758" s="13" t="str">
        <f t="shared" si="217"/>
        <v/>
      </c>
      <c r="K758" s="56"/>
      <c r="S758" s="13" t="str">
        <f t="shared" si="218"/>
        <v/>
      </c>
      <c r="U758" s="13" t="str">
        <f t="shared" si="219"/>
        <v/>
      </c>
      <c r="V758" s="13" t="str">
        <f t="shared" si="214"/>
        <v/>
      </c>
      <c r="W758" s="13" t="str">
        <f t="shared" si="215"/>
        <v/>
      </c>
      <c r="X758" s="13" t="str">
        <f t="shared" si="216"/>
        <v/>
      </c>
      <c r="Y758" s="13" t="str">
        <f t="shared" si="220"/>
        <v/>
      </c>
      <c r="Z758" s="13" t="str">
        <f t="shared" si="221"/>
        <v/>
      </c>
      <c r="AA758" s="13" t="str">
        <f t="shared" si="222"/>
        <v/>
      </c>
      <c r="AC758" s="13" t="str">
        <f t="shared" si="223"/>
        <v/>
      </c>
      <c r="AD758" s="13" t="str">
        <f t="shared" si="224"/>
        <v/>
      </c>
      <c r="AE758" s="13" t="str">
        <f t="shared" si="225"/>
        <v/>
      </c>
      <c r="AF758" s="42" t="str">
        <f t="shared" si="232"/>
        <v/>
      </c>
      <c r="AH758" s="46" t="str">
        <f t="shared" si="226"/>
        <v/>
      </c>
      <c r="AI758" s="53" t="str">
        <f t="shared" si="227"/>
        <v/>
      </c>
      <c r="AJ758" s="49" t="str">
        <f t="shared" si="228"/>
        <v/>
      </c>
      <c r="AK758" s="49" t="str">
        <f t="shared" si="229"/>
        <v/>
      </c>
      <c r="AM758" s="13" t="str">
        <f>IF($AI758="", "", COUNTIF($AI$10:$AI$1210, "&gt;"&amp;$AI758)+1+COUNTIF($AI$10:$AI758, $AI758)-1)</f>
        <v/>
      </c>
      <c r="AO758" s="13" t="str">
        <f t="shared" si="230"/>
        <v/>
      </c>
      <c r="AQ758" s="42" t="str">
        <f t="shared" si="231"/>
        <v/>
      </c>
    </row>
    <row r="759" spans="1:43" x14ac:dyDescent="0.25">
      <c r="A759" s="56"/>
      <c r="B759" s="157"/>
      <c r="C759" s="87"/>
      <c r="D759" s="86"/>
      <c r="E759" s="158"/>
      <c r="F759" s="159"/>
      <c r="G759" s="160"/>
      <c r="H759" s="161"/>
      <c r="I759" s="56"/>
      <c r="J759" s="13" t="str">
        <f t="shared" si="217"/>
        <v/>
      </c>
      <c r="K759" s="56"/>
      <c r="S759" s="13" t="str">
        <f t="shared" si="218"/>
        <v/>
      </c>
      <c r="U759" s="13" t="str">
        <f t="shared" si="219"/>
        <v/>
      </c>
      <c r="V759" s="13" t="str">
        <f t="shared" si="214"/>
        <v/>
      </c>
      <c r="W759" s="13" t="str">
        <f t="shared" si="215"/>
        <v/>
      </c>
      <c r="X759" s="13" t="str">
        <f t="shared" si="216"/>
        <v/>
      </c>
      <c r="Y759" s="13" t="str">
        <f t="shared" si="220"/>
        <v/>
      </c>
      <c r="Z759" s="13" t="str">
        <f t="shared" si="221"/>
        <v/>
      </c>
      <c r="AA759" s="13" t="str">
        <f t="shared" si="222"/>
        <v/>
      </c>
      <c r="AC759" s="13" t="str">
        <f t="shared" si="223"/>
        <v/>
      </c>
      <c r="AD759" s="13" t="str">
        <f t="shared" si="224"/>
        <v/>
      </c>
      <c r="AE759" s="13" t="str">
        <f t="shared" si="225"/>
        <v/>
      </c>
      <c r="AF759" s="42" t="str">
        <f t="shared" si="232"/>
        <v/>
      </c>
      <c r="AH759" s="46" t="str">
        <f t="shared" si="226"/>
        <v/>
      </c>
      <c r="AI759" s="53" t="str">
        <f t="shared" si="227"/>
        <v/>
      </c>
      <c r="AJ759" s="49" t="str">
        <f t="shared" si="228"/>
        <v/>
      </c>
      <c r="AK759" s="49" t="str">
        <f t="shared" si="229"/>
        <v/>
      </c>
      <c r="AM759" s="13" t="str">
        <f>IF($AI759="", "", COUNTIF($AI$10:$AI$1210, "&gt;"&amp;$AI759)+1+COUNTIF($AI$10:$AI759, $AI759)-1)</f>
        <v/>
      </c>
      <c r="AO759" s="13" t="str">
        <f t="shared" si="230"/>
        <v/>
      </c>
      <c r="AQ759" s="42" t="str">
        <f t="shared" si="231"/>
        <v/>
      </c>
    </row>
    <row r="760" spans="1:43" x14ac:dyDescent="0.25">
      <c r="A760" s="56"/>
      <c r="B760" s="157"/>
      <c r="C760" s="87"/>
      <c r="D760" s="86"/>
      <c r="E760" s="158"/>
      <c r="F760" s="159"/>
      <c r="G760" s="160"/>
      <c r="H760" s="161"/>
      <c r="I760" s="56"/>
      <c r="J760" s="13" t="str">
        <f t="shared" si="217"/>
        <v/>
      </c>
      <c r="K760" s="56"/>
      <c r="S760" s="13" t="str">
        <f t="shared" si="218"/>
        <v/>
      </c>
      <c r="U760" s="13" t="str">
        <f t="shared" si="219"/>
        <v/>
      </c>
      <c r="V760" s="13" t="str">
        <f t="shared" si="214"/>
        <v/>
      </c>
      <c r="W760" s="13" t="str">
        <f t="shared" si="215"/>
        <v/>
      </c>
      <c r="X760" s="13" t="str">
        <f t="shared" si="216"/>
        <v/>
      </c>
      <c r="Y760" s="13" t="str">
        <f t="shared" si="220"/>
        <v/>
      </c>
      <c r="Z760" s="13" t="str">
        <f t="shared" si="221"/>
        <v/>
      </c>
      <c r="AA760" s="13" t="str">
        <f t="shared" si="222"/>
        <v/>
      </c>
      <c r="AC760" s="13" t="str">
        <f t="shared" si="223"/>
        <v/>
      </c>
      <c r="AD760" s="13" t="str">
        <f t="shared" si="224"/>
        <v/>
      </c>
      <c r="AE760" s="13" t="str">
        <f t="shared" si="225"/>
        <v/>
      </c>
      <c r="AF760" s="42" t="str">
        <f t="shared" si="232"/>
        <v/>
      </c>
      <c r="AH760" s="46" t="str">
        <f t="shared" si="226"/>
        <v/>
      </c>
      <c r="AI760" s="53" t="str">
        <f t="shared" si="227"/>
        <v/>
      </c>
      <c r="AJ760" s="49" t="str">
        <f t="shared" si="228"/>
        <v/>
      </c>
      <c r="AK760" s="49" t="str">
        <f t="shared" si="229"/>
        <v/>
      </c>
      <c r="AM760" s="13" t="str">
        <f>IF($AI760="", "", COUNTIF($AI$10:$AI$1210, "&gt;"&amp;$AI760)+1+COUNTIF($AI$10:$AI760, $AI760)-1)</f>
        <v/>
      </c>
      <c r="AO760" s="13" t="str">
        <f t="shared" si="230"/>
        <v/>
      </c>
      <c r="AQ760" s="42" t="str">
        <f t="shared" si="231"/>
        <v/>
      </c>
    </row>
    <row r="761" spans="1:43" x14ac:dyDescent="0.25">
      <c r="A761" s="56"/>
      <c r="B761" s="157"/>
      <c r="C761" s="87"/>
      <c r="D761" s="86"/>
      <c r="E761" s="158"/>
      <c r="F761" s="159"/>
      <c r="G761" s="160"/>
      <c r="H761" s="161"/>
      <c r="I761" s="56"/>
      <c r="J761" s="13" t="str">
        <f t="shared" si="217"/>
        <v/>
      </c>
      <c r="K761" s="56"/>
      <c r="S761" s="13" t="str">
        <f t="shared" si="218"/>
        <v/>
      </c>
      <c r="U761" s="13" t="str">
        <f t="shared" si="219"/>
        <v/>
      </c>
      <c r="V761" s="13" t="str">
        <f t="shared" si="214"/>
        <v/>
      </c>
      <c r="W761" s="13" t="str">
        <f t="shared" si="215"/>
        <v/>
      </c>
      <c r="X761" s="13" t="str">
        <f t="shared" si="216"/>
        <v/>
      </c>
      <c r="Y761" s="13" t="str">
        <f t="shared" si="220"/>
        <v/>
      </c>
      <c r="Z761" s="13" t="str">
        <f t="shared" si="221"/>
        <v/>
      </c>
      <c r="AA761" s="13" t="str">
        <f t="shared" si="222"/>
        <v/>
      </c>
      <c r="AC761" s="13" t="str">
        <f t="shared" si="223"/>
        <v/>
      </c>
      <c r="AD761" s="13" t="str">
        <f t="shared" si="224"/>
        <v/>
      </c>
      <c r="AE761" s="13" t="str">
        <f t="shared" si="225"/>
        <v/>
      </c>
      <c r="AF761" s="42" t="str">
        <f t="shared" si="232"/>
        <v/>
      </c>
      <c r="AH761" s="46" t="str">
        <f t="shared" si="226"/>
        <v/>
      </c>
      <c r="AI761" s="53" t="str">
        <f t="shared" si="227"/>
        <v/>
      </c>
      <c r="AJ761" s="49" t="str">
        <f t="shared" si="228"/>
        <v/>
      </c>
      <c r="AK761" s="49" t="str">
        <f t="shared" si="229"/>
        <v/>
      </c>
      <c r="AM761" s="13" t="str">
        <f>IF($AI761="", "", COUNTIF($AI$10:$AI$1210, "&gt;"&amp;$AI761)+1+COUNTIF($AI$10:$AI761, $AI761)-1)</f>
        <v/>
      </c>
      <c r="AO761" s="13" t="str">
        <f t="shared" si="230"/>
        <v/>
      </c>
      <c r="AQ761" s="42" t="str">
        <f t="shared" si="231"/>
        <v/>
      </c>
    </row>
    <row r="762" spans="1:43" x14ac:dyDescent="0.25">
      <c r="A762" s="56"/>
      <c r="B762" s="157"/>
      <c r="C762" s="87"/>
      <c r="D762" s="86"/>
      <c r="E762" s="158"/>
      <c r="F762" s="159"/>
      <c r="G762" s="160"/>
      <c r="H762" s="161"/>
      <c r="I762" s="56"/>
      <c r="J762" s="13" t="str">
        <f t="shared" si="217"/>
        <v/>
      </c>
      <c r="K762" s="56"/>
      <c r="S762" s="13" t="str">
        <f t="shared" si="218"/>
        <v/>
      </c>
      <c r="U762" s="13" t="str">
        <f t="shared" si="219"/>
        <v/>
      </c>
      <c r="V762" s="13" t="str">
        <f t="shared" si="214"/>
        <v/>
      </c>
      <c r="W762" s="13" t="str">
        <f t="shared" si="215"/>
        <v/>
      </c>
      <c r="X762" s="13" t="str">
        <f t="shared" si="216"/>
        <v/>
      </c>
      <c r="Y762" s="13" t="str">
        <f t="shared" si="220"/>
        <v/>
      </c>
      <c r="Z762" s="13" t="str">
        <f t="shared" si="221"/>
        <v/>
      </c>
      <c r="AA762" s="13" t="str">
        <f t="shared" si="222"/>
        <v/>
      </c>
      <c r="AC762" s="13" t="str">
        <f t="shared" si="223"/>
        <v/>
      </c>
      <c r="AD762" s="13" t="str">
        <f t="shared" si="224"/>
        <v/>
      </c>
      <c r="AE762" s="13" t="str">
        <f t="shared" si="225"/>
        <v/>
      </c>
      <c r="AF762" s="42" t="str">
        <f t="shared" si="232"/>
        <v/>
      </c>
      <c r="AH762" s="46" t="str">
        <f t="shared" si="226"/>
        <v/>
      </c>
      <c r="AI762" s="53" t="str">
        <f t="shared" si="227"/>
        <v/>
      </c>
      <c r="AJ762" s="49" t="str">
        <f t="shared" si="228"/>
        <v/>
      </c>
      <c r="AK762" s="49" t="str">
        <f t="shared" si="229"/>
        <v/>
      </c>
      <c r="AM762" s="13" t="str">
        <f>IF($AI762="", "", COUNTIF($AI$10:$AI$1210, "&gt;"&amp;$AI762)+1+COUNTIF($AI$10:$AI762, $AI762)-1)</f>
        <v/>
      </c>
      <c r="AO762" s="13" t="str">
        <f t="shared" si="230"/>
        <v/>
      </c>
      <c r="AQ762" s="42" t="str">
        <f t="shared" si="231"/>
        <v/>
      </c>
    </row>
    <row r="763" spans="1:43" x14ac:dyDescent="0.25">
      <c r="A763" s="56"/>
      <c r="B763" s="157"/>
      <c r="C763" s="87"/>
      <c r="D763" s="86"/>
      <c r="E763" s="158"/>
      <c r="F763" s="159"/>
      <c r="G763" s="160"/>
      <c r="H763" s="161"/>
      <c r="I763" s="56"/>
      <c r="J763" s="13" t="str">
        <f t="shared" si="217"/>
        <v/>
      </c>
      <c r="K763" s="56"/>
      <c r="S763" s="13" t="str">
        <f t="shared" si="218"/>
        <v/>
      </c>
      <c r="U763" s="13" t="str">
        <f t="shared" si="219"/>
        <v/>
      </c>
      <c r="V763" s="13" t="str">
        <f t="shared" si="214"/>
        <v/>
      </c>
      <c r="W763" s="13" t="str">
        <f t="shared" si="215"/>
        <v/>
      </c>
      <c r="X763" s="13" t="str">
        <f t="shared" si="216"/>
        <v/>
      </c>
      <c r="Y763" s="13" t="str">
        <f t="shared" si="220"/>
        <v/>
      </c>
      <c r="Z763" s="13" t="str">
        <f t="shared" si="221"/>
        <v/>
      </c>
      <c r="AA763" s="13" t="str">
        <f t="shared" si="222"/>
        <v/>
      </c>
      <c r="AC763" s="13" t="str">
        <f t="shared" si="223"/>
        <v/>
      </c>
      <c r="AD763" s="13" t="str">
        <f t="shared" si="224"/>
        <v/>
      </c>
      <c r="AE763" s="13" t="str">
        <f t="shared" si="225"/>
        <v/>
      </c>
      <c r="AF763" s="42" t="str">
        <f t="shared" si="232"/>
        <v/>
      </c>
      <c r="AH763" s="46" t="str">
        <f t="shared" si="226"/>
        <v/>
      </c>
      <c r="AI763" s="53" t="str">
        <f t="shared" si="227"/>
        <v/>
      </c>
      <c r="AJ763" s="49" t="str">
        <f t="shared" si="228"/>
        <v/>
      </c>
      <c r="AK763" s="49" t="str">
        <f t="shared" si="229"/>
        <v/>
      </c>
      <c r="AM763" s="13" t="str">
        <f>IF($AI763="", "", COUNTIF($AI$10:$AI$1210, "&gt;"&amp;$AI763)+1+COUNTIF($AI$10:$AI763, $AI763)-1)</f>
        <v/>
      </c>
      <c r="AO763" s="13" t="str">
        <f t="shared" si="230"/>
        <v/>
      </c>
      <c r="AQ763" s="42" t="str">
        <f t="shared" si="231"/>
        <v/>
      </c>
    </row>
    <row r="764" spans="1:43" x14ac:dyDescent="0.25">
      <c r="A764" s="56"/>
      <c r="B764" s="157"/>
      <c r="C764" s="87"/>
      <c r="D764" s="86"/>
      <c r="E764" s="158"/>
      <c r="F764" s="159"/>
      <c r="G764" s="160"/>
      <c r="H764" s="161"/>
      <c r="I764" s="56"/>
      <c r="J764" s="13" t="str">
        <f t="shared" si="217"/>
        <v/>
      </c>
      <c r="K764" s="56"/>
      <c r="S764" s="13" t="str">
        <f t="shared" si="218"/>
        <v/>
      </c>
      <c r="U764" s="13" t="str">
        <f t="shared" si="219"/>
        <v/>
      </c>
      <c r="V764" s="13" t="str">
        <f t="shared" si="214"/>
        <v/>
      </c>
      <c r="W764" s="13" t="str">
        <f t="shared" si="215"/>
        <v/>
      </c>
      <c r="X764" s="13" t="str">
        <f t="shared" si="216"/>
        <v/>
      </c>
      <c r="Y764" s="13" t="str">
        <f t="shared" si="220"/>
        <v/>
      </c>
      <c r="Z764" s="13" t="str">
        <f t="shared" si="221"/>
        <v/>
      </c>
      <c r="AA764" s="13" t="str">
        <f t="shared" si="222"/>
        <v/>
      </c>
      <c r="AC764" s="13" t="str">
        <f t="shared" si="223"/>
        <v/>
      </c>
      <c r="AD764" s="13" t="str">
        <f t="shared" si="224"/>
        <v/>
      </c>
      <c r="AE764" s="13" t="str">
        <f t="shared" si="225"/>
        <v/>
      </c>
      <c r="AF764" s="42" t="str">
        <f t="shared" si="232"/>
        <v/>
      </c>
      <c r="AH764" s="46" t="str">
        <f t="shared" si="226"/>
        <v/>
      </c>
      <c r="AI764" s="53" t="str">
        <f t="shared" si="227"/>
        <v/>
      </c>
      <c r="AJ764" s="49" t="str">
        <f t="shared" si="228"/>
        <v/>
      </c>
      <c r="AK764" s="49" t="str">
        <f t="shared" si="229"/>
        <v/>
      </c>
      <c r="AM764" s="13" t="str">
        <f>IF($AI764="", "", COUNTIF($AI$10:$AI$1210, "&gt;"&amp;$AI764)+1+COUNTIF($AI$10:$AI764, $AI764)-1)</f>
        <v/>
      </c>
      <c r="AO764" s="13" t="str">
        <f t="shared" si="230"/>
        <v/>
      </c>
      <c r="AQ764" s="42" t="str">
        <f t="shared" si="231"/>
        <v/>
      </c>
    </row>
    <row r="765" spans="1:43" x14ac:dyDescent="0.25">
      <c r="A765" s="56"/>
      <c r="B765" s="157"/>
      <c r="C765" s="87"/>
      <c r="D765" s="86"/>
      <c r="E765" s="158"/>
      <c r="F765" s="159"/>
      <c r="G765" s="160"/>
      <c r="H765" s="161"/>
      <c r="I765" s="56"/>
      <c r="J765" s="13" t="str">
        <f t="shared" si="217"/>
        <v/>
      </c>
      <c r="K765" s="56"/>
      <c r="S765" s="13" t="str">
        <f t="shared" si="218"/>
        <v/>
      </c>
      <c r="U765" s="13" t="str">
        <f t="shared" si="219"/>
        <v/>
      </c>
      <c r="V765" s="13" t="str">
        <f t="shared" si="214"/>
        <v/>
      </c>
      <c r="W765" s="13" t="str">
        <f t="shared" si="215"/>
        <v/>
      </c>
      <c r="X765" s="13" t="str">
        <f t="shared" si="216"/>
        <v/>
      </c>
      <c r="Y765" s="13" t="str">
        <f t="shared" si="220"/>
        <v/>
      </c>
      <c r="Z765" s="13" t="str">
        <f t="shared" si="221"/>
        <v/>
      </c>
      <c r="AA765" s="13" t="str">
        <f t="shared" si="222"/>
        <v/>
      </c>
      <c r="AC765" s="13" t="str">
        <f t="shared" si="223"/>
        <v/>
      </c>
      <c r="AD765" s="13" t="str">
        <f t="shared" si="224"/>
        <v/>
      </c>
      <c r="AE765" s="13" t="str">
        <f t="shared" si="225"/>
        <v/>
      </c>
      <c r="AF765" s="42" t="str">
        <f t="shared" si="232"/>
        <v/>
      </c>
      <c r="AH765" s="46" t="str">
        <f t="shared" si="226"/>
        <v/>
      </c>
      <c r="AI765" s="53" t="str">
        <f t="shared" si="227"/>
        <v/>
      </c>
      <c r="AJ765" s="49" t="str">
        <f t="shared" si="228"/>
        <v/>
      </c>
      <c r="AK765" s="49" t="str">
        <f t="shared" si="229"/>
        <v/>
      </c>
      <c r="AM765" s="13" t="str">
        <f>IF($AI765="", "", COUNTIF($AI$10:$AI$1210, "&gt;"&amp;$AI765)+1+COUNTIF($AI$10:$AI765, $AI765)-1)</f>
        <v/>
      </c>
      <c r="AO765" s="13" t="str">
        <f t="shared" si="230"/>
        <v/>
      </c>
      <c r="AQ765" s="42" t="str">
        <f t="shared" si="231"/>
        <v/>
      </c>
    </row>
    <row r="766" spans="1:43" x14ac:dyDescent="0.25">
      <c r="A766" s="56"/>
      <c r="B766" s="157"/>
      <c r="C766" s="87"/>
      <c r="D766" s="86"/>
      <c r="E766" s="158"/>
      <c r="F766" s="159"/>
      <c r="G766" s="160"/>
      <c r="H766" s="161"/>
      <c r="I766" s="56"/>
      <c r="J766" s="13" t="str">
        <f t="shared" si="217"/>
        <v/>
      </c>
      <c r="K766" s="56"/>
      <c r="S766" s="13" t="str">
        <f t="shared" si="218"/>
        <v/>
      </c>
      <c r="U766" s="13" t="str">
        <f t="shared" si="219"/>
        <v/>
      </c>
      <c r="V766" s="13" t="str">
        <f t="shared" si="214"/>
        <v/>
      </c>
      <c r="W766" s="13" t="str">
        <f t="shared" si="215"/>
        <v/>
      </c>
      <c r="X766" s="13" t="str">
        <f t="shared" si="216"/>
        <v/>
      </c>
      <c r="Y766" s="13" t="str">
        <f t="shared" si="220"/>
        <v/>
      </c>
      <c r="Z766" s="13" t="str">
        <f t="shared" si="221"/>
        <v/>
      </c>
      <c r="AA766" s="13" t="str">
        <f t="shared" si="222"/>
        <v/>
      </c>
      <c r="AC766" s="13" t="str">
        <f t="shared" si="223"/>
        <v/>
      </c>
      <c r="AD766" s="13" t="str">
        <f t="shared" si="224"/>
        <v/>
      </c>
      <c r="AE766" s="13" t="str">
        <f t="shared" si="225"/>
        <v/>
      </c>
      <c r="AF766" s="42" t="str">
        <f t="shared" si="232"/>
        <v/>
      </c>
      <c r="AH766" s="46" t="str">
        <f t="shared" si="226"/>
        <v/>
      </c>
      <c r="AI766" s="53" t="str">
        <f t="shared" si="227"/>
        <v/>
      </c>
      <c r="AJ766" s="49" t="str">
        <f t="shared" si="228"/>
        <v/>
      </c>
      <c r="AK766" s="49" t="str">
        <f t="shared" si="229"/>
        <v/>
      </c>
      <c r="AM766" s="13" t="str">
        <f>IF($AI766="", "", COUNTIF($AI$10:$AI$1210, "&gt;"&amp;$AI766)+1+COUNTIF($AI$10:$AI766, $AI766)-1)</f>
        <v/>
      </c>
      <c r="AO766" s="13" t="str">
        <f t="shared" si="230"/>
        <v/>
      </c>
      <c r="AQ766" s="42" t="str">
        <f t="shared" si="231"/>
        <v/>
      </c>
    </row>
    <row r="767" spans="1:43" x14ac:dyDescent="0.25">
      <c r="A767" s="56"/>
      <c r="B767" s="157"/>
      <c r="C767" s="87"/>
      <c r="D767" s="86"/>
      <c r="E767" s="158"/>
      <c r="F767" s="159"/>
      <c r="G767" s="160"/>
      <c r="H767" s="161"/>
      <c r="I767" s="56"/>
      <c r="J767" s="13" t="str">
        <f t="shared" si="217"/>
        <v/>
      </c>
      <c r="K767" s="56"/>
      <c r="S767" s="13" t="str">
        <f t="shared" si="218"/>
        <v/>
      </c>
      <c r="U767" s="13" t="str">
        <f t="shared" si="219"/>
        <v/>
      </c>
      <c r="V767" s="13" t="str">
        <f t="shared" si="214"/>
        <v/>
      </c>
      <c r="W767" s="13" t="str">
        <f t="shared" si="215"/>
        <v/>
      </c>
      <c r="X767" s="13" t="str">
        <f t="shared" si="216"/>
        <v/>
      </c>
      <c r="Y767" s="13" t="str">
        <f t="shared" si="220"/>
        <v/>
      </c>
      <c r="Z767" s="13" t="str">
        <f t="shared" si="221"/>
        <v/>
      </c>
      <c r="AA767" s="13" t="str">
        <f t="shared" si="222"/>
        <v/>
      </c>
      <c r="AC767" s="13" t="str">
        <f t="shared" si="223"/>
        <v/>
      </c>
      <c r="AD767" s="13" t="str">
        <f t="shared" si="224"/>
        <v/>
      </c>
      <c r="AE767" s="13" t="str">
        <f t="shared" si="225"/>
        <v/>
      </c>
      <c r="AF767" s="42" t="str">
        <f t="shared" si="232"/>
        <v/>
      </c>
      <c r="AH767" s="46" t="str">
        <f t="shared" si="226"/>
        <v/>
      </c>
      <c r="AI767" s="53" t="str">
        <f t="shared" si="227"/>
        <v/>
      </c>
      <c r="AJ767" s="49" t="str">
        <f t="shared" si="228"/>
        <v/>
      </c>
      <c r="AK767" s="49" t="str">
        <f t="shared" si="229"/>
        <v/>
      </c>
      <c r="AM767" s="13" t="str">
        <f>IF($AI767="", "", COUNTIF($AI$10:$AI$1210, "&gt;"&amp;$AI767)+1+COUNTIF($AI$10:$AI767, $AI767)-1)</f>
        <v/>
      </c>
      <c r="AO767" s="13" t="str">
        <f t="shared" si="230"/>
        <v/>
      </c>
      <c r="AQ767" s="42" t="str">
        <f t="shared" si="231"/>
        <v/>
      </c>
    </row>
    <row r="768" spans="1:43" x14ac:dyDescent="0.25">
      <c r="A768" s="56"/>
      <c r="B768" s="157"/>
      <c r="C768" s="87"/>
      <c r="D768" s="86"/>
      <c r="E768" s="158"/>
      <c r="F768" s="159"/>
      <c r="G768" s="160"/>
      <c r="H768" s="161"/>
      <c r="I768" s="56"/>
      <c r="J768" s="13" t="str">
        <f t="shared" si="217"/>
        <v/>
      </c>
      <c r="K768" s="56"/>
      <c r="S768" s="13" t="str">
        <f t="shared" si="218"/>
        <v/>
      </c>
      <c r="U768" s="13" t="str">
        <f t="shared" si="219"/>
        <v/>
      </c>
      <c r="V768" s="13" t="str">
        <f t="shared" si="214"/>
        <v/>
      </c>
      <c r="W768" s="13" t="str">
        <f t="shared" si="215"/>
        <v/>
      </c>
      <c r="X768" s="13" t="str">
        <f t="shared" si="216"/>
        <v/>
      </c>
      <c r="Y768" s="13" t="str">
        <f t="shared" si="220"/>
        <v/>
      </c>
      <c r="Z768" s="13" t="str">
        <f t="shared" si="221"/>
        <v/>
      </c>
      <c r="AA768" s="13" t="str">
        <f t="shared" si="222"/>
        <v/>
      </c>
      <c r="AC768" s="13" t="str">
        <f t="shared" si="223"/>
        <v/>
      </c>
      <c r="AD768" s="13" t="str">
        <f t="shared" si="224"/>
        <v/>
      </c>
      <c r="AE768" s="13" t="str">
        <f t="shared" si="225"/>
        <v/>
      </c>
      <c r="AF768" s="42" t="str">
        <f t="shared" si="232"/>
        <v/>
      </c>
      <c r="AH768" s="46" t="str">
        <f t="shared" si="226"/>
        <v/>
      </c>
      <c r="AI768" s="53" t="str">
        <f t="shared" si="227"/>
        <v/>
      </c>
      <c r="AJ768" s="49" t="str">
        <f t="shared" si="228"/>
        <v/>
      </c>
      <c r="AK768" s="49" t="str">
        <f t="shared" si="229"/>
        <v/>
      </c>
      <c r="AM768" s="13" t="str">
        <f>IF($AI768="", "", COUNTIF($AI$10:$AI$1210, "&gt;"&amp;$AI768)+1+COUNTIF($AI$10:$AI768, $AI768)-1)</f>
        <v/>
      </c>
      <c r="AO768" s="13" t="str">
        <f t="shared" si="230"/>
        <v/>
      </c>
      <c r="AQ768" s="42" t="str">
        <f t="shared" si="231"/>
        <v/>
      </c>
    </row>
    <row r="769" spans="1:43" x14ac:dyDescent="0.25">
      <c r="A769" s="56"/>
      <c r="B769" s="157"/>
      <c r="C769" s="87"/>
      <c r="D769" s="86"/>
      <c r="E769" s="158"/>
      <c r="F769" s="159"/>
      <c r="G769" s="160"/>
      <c r="H769" s="161"/>
      <c r="I769" s="56"/>
      <c r="J769" s="13" t="str">
        <f t="shared" si="217"/>
        <v/>
      </c>
      <c r="K769" s="56"/>
      <c r="S769" s="13" t="str">
        <f t="shared" si="218"/>
        <v/>
      </c>
      <c r="U769" s="13" t="str">
        <f t="shared" si="219"/>
        <v/>
      </c>
      <c r="V769" s="13" t="str">
        <f t="shared" si="214"/>
        <v/>
      </c>
      <c r="W769" s="13" t="str">
        <f t="shared" si="215"/>
        <v/>
      </c>
      <c r="X769" s="13" t="str">
        <f t="shared" si="216"/>
        <v/>
      </c>
      <c r="Y769" s="13" t="str">
        <f t="shared" si="220"/>
        <v/>
      </c>
      <c r="Z769" s="13" t="str">
        <f t="shared" si="221"/>
        <v/>
      </c>
      <c r="AA769" s="13" t="str">
        <f t="shared" si="222"/>
        <v/>
      </c>
      <c r="AC769" s="13" t="str">
        <f t="shared" si="223"/>
        <v/>
      </c>
      <c r="AD769" s="13" t="str">
        <f t="shared" si="224"/>
        <v/>
      </c>
      <c r="AE769" s="13" t="str">
        <f t="shared" si="225"/>
        <v/>
      </c>
      <c r="AF769" s="42" t="str">
        <f t="shared" si="232"/>
        <v/>
      </c>
      <c r="AH769" s="46" t="str">
        <f t="shared" si="226"/>
        <v/>
      </c>
      <c r="AI769" s="53" t="str">
        <f t="shared" si="227"/>
        <v/>
      </c>
      <c r="AJ769" s="49" t="str">
        <f t="shared" si="228"/>
        <v/>
      </c>
      <c r="AK769" s="49" t="str">
        <f t="shared" si="229"/>
        <v/>
      </c>
      <c r="AM769" s="13" t="str">
        <f>IF($AI769="", "", COUNTIF($AI$10:$AI$1210, "&gt;"&amp;$AI769)+1+COUNTIF($AI$10:$AI769, $AI769)-1)</f>
        <v/>
      </c>
      <c r="AO769" s="13" t="str">
        <f t="shared" si="230"/>
        <v/>
      </c>
      <c r="AQ769" s="42" t="str">
        <f t="shared" si="231"/>
        <v/>
      </c>
    </row>
    <row r="770" spans="1:43" x14ac:dyDescent="0.25">
      <c r="A770" s="56"/>
      <c r="B770" s="157"/>
      <c r="C770" s="87"/>
      <c r="D770" s="86"/>
      <c r="E770" s="158"/>
      <c r="F770" s="159"/>
      <c r="G770" s="160"/>
      <c r="H770" s="161"/>
      <c r="I770" s="56"/>
      <c r="J770" s="13" t="str">
        <f t="shared" si="217"/>
        <v/>
      </c>
      <c r="K770" s="56"/>
      <c r="S770" s="13" t="str">
        <f t="shared" si="218"/>
        <v/>
      </c>
      <c r="U770" s="13" t="str">
        <f t="shared" si="219"/>
        <v/>
      </c>
      <c r="V770" s="13" t="str">
        <f t="shared" si="214"/>
        <v/>
      </c>
      <c r="W770" s="13" t="str">
        <f t="shared" si="215"/>
        <v/>
      </c>
      <c r="X770" s="13" t="str">
        <f t="shared" si="216"/>
        <v/>
      </c>
      <c r="Y770" s="13" t="str">
        <f t="shared" si="220"/>
        <v/>
      </c>
      <c r="Z770" s="13" t="str">
        <f t="shared" si="221"/>
        <v/>
      </c>
      <c r="AA770" s="13" t="str">
        <f t="shared" si="222"/>
        <v/>
      </c>
      <c r="AC770" s="13" t="str">
        <f t="shared" si="223"/>
        <v/>
      </c>
      <c r="AD770" s="13" t="str">
        <f t="shared" si="224"/>
        <v/>
      </c>
      <c r="AE770" s="13" t="str">
        <f t="shared" si="225"/>
        <v/>
      </c>
      <c r="AF770" s="42" t="str">
        <f t="shared" si="232"/>
        <v/>
      </c>
      <c r="AH770" s="46" t="str">
        <f t="shared" si="226"/>
        <v/>
      </c>
      <c r="AI770" s="53" t="str">
        <f t="shared" si="227"/>
        <v/>
      </c>
      <c r="AJ770" s="49" t="str">
        <f t="shared" si="228"/>
        <v/>
      </c>
      <c r="AK770" s="49" t="str">
        <f t="shared" si="229"/>
        <v/>
      </c>
      <c r="AM770" s="13" t="str">
        <f>IF($AI770="", "", COUNTIF($AI$10:$AI$1210, "&gt;"&amp;$AI770)+1+COUNTIF($AI$10:$AI770, $AI770)-1)</f>
        <v/>
      </c>
      <c r="AO770" s="13" t="str">
        <f t="shared" si="230"/>
        <v/>
      </c>
      <c r="AQ770" s="42" t="str">
        <f t="shared" si="231"/>
        <v/>
      </c>
    </row>
    <row r="771" spans="1:43" x14ac:dyDescent="0.25">
      <c r="A771" s="56"/>
      <c r="B771" s="157"/>
      <c r="C771" s="87"/>
      <c r="D771" s="86"/>
      <c r="E771" s="158"/>
      <c r="F771" s="159"/>
      <c r="G771" s="160"/>
      <c r="H771" s="161"/>
      <c r="I771" s="56"/>
      <c r="J771" s="13" t="str">
        <f t="shared" si="217"/>
        <v/>
      </c>
      <c r="K771" s="56"/>
      <c r="S771" s="13" t="str">
        <f t="shared" si="218"/>
        <v/>
      </c>
      <c r="U771" s="13" t="str">
        <f t="shared" si="219"/>
        <v/>
      </c>
      <c r="V771" s="13" t="str">
        <f t="shared" si="214"/>
        <v/>
      </c>
      <c r="W771" s="13" t="str">
        <f t="shared" si="215"/>
        <v/>
      </c>
      <c r="X771" s="13" t="str">
        <f t="shared" si="216"/>
        <v/>
      </c>
      <c r="Y771" s="13" t="str">
        <f t="shared" si="220"/>
        <v/>
      </c>
      <c r="Z771" s="13" t="str">
        <f t="shared" si="221"/>
        <v/>
      </c>
      <c r="AA771" s="13" t="str">
        <f t="shared" si="222"/>
        <v/>
      </c>
      <c r="AC771" s="13" t="str">
        <f t="shared" si="223"/>
        <v/>
      </c>
      <c r="AD771" s="13" t="str">
        <f t="shared" si="224"/>
        <v/>
      </c>
      <c r="AE771" s="13" t="str">
        <f t="shared" si="225"/>
        <v/>
      </c>
      <c r="AF771" s="42" t="str">
        <f t="shared" si="232"/>
        <v/>
      </c>
      <c r="AH771" s="46" t="str">
        <f t="shared" si="226"/>
        <v/>
      </c>
      <c r="AI771" s="53" t="str">
        <f t="shared" si="227"/>
        <v/>
      </c>
      <c r="AJ771" s="49" t="str">
        <f t="shared" si="228"/>
        <v/>
      </c>
      <c r="AK771" s="49" t="str">
        <f t="shared" si="229"/>
        <v/>
      </c>
      <c r="AM771" s="13" t="str">
        <f>IF($AI771="", "", COUNTIF($AI$10:$AI$1210, "&gt;"&amp;$AI771)+1+COUNTIF($AI$10:$AI771, $AI771)-1)</f>
        <v/>
      </c>
      <c r="AO771" s="13" t="str">
        <f t="shared" si="230"/>
        <v/>
      </c>
      <c r="AQ771" s="42" t="str">
        <f t="shared" si="231"/>
        <v/>
      </c>
    </row>
    <row r="772" spans="1:43" x14ac:dyDescent="0.25">
      <c r="A772" s="56"/>
      <c r="B772" s="157"/>
      <c r="C772" s="87"/>
      <c r="D772" s="86"/>
      <c r="E772" s="158"/>
      <c r="F772" s="159"/>
      <c r="G772" s="160"/>
      <c r="H772" s="161"/>
      <c r="I772" s="56"/>
      <c r="J772" s="13" t="str">
        <f t="shared" si="217"/>
        <v/>
      </c>
      <c r="K772" s="56"/>
      <c r="S772" s="13" t="str">
        <f t="shared" si="218"/>
        <v/>
      </c>
      <c r="U772" s="13" t="str">
        <f t="shared" si="219"/>
        <v/>
      </c>
      <c r="V772" s="13" t="str">
        <f t="shared" si="214"/>
        <v/>
      </c>
      <c r="W772" s="13" t="str">
        <f t="shared" si="215"/>
        <v/>
      </c>
      <c r="X772" s="13" t="str">
        <f t="shared" si="216"/>
        <v/>
      </c>
      <c r="Y772" s="13" t="str">
        <f t="shared" si="220"/>
        <v/>
      </c>
      <c r="Z772" s="13" t="str">
        <f t="shared" si="221"/>
        <v/>
      </c>
      <c r="AA772" s="13" t="str">
        <f t="shared" si="222"/>
        <v/>
      </c>
      <c r="AC772" s="13" t="str">
        <f t="shared" si="223"/>
        <v/>
      </c>
      <c r="AD772" s="13" t="str">
        <f t="shared" si="224"/>
        <v/>
      </c>
      <c r="AE772" s="13" t="str">
        <f t="shared" si="225"/>
        <v/>
      </c>
      <c r="AF772" s="42" t="str">
        <f t="shared" si="232"/>
        <v/>
      </c>
      <c r="AH772" s="46" t="str">
        <f t="shared" si="226"/>
        <v/>
      </c>
      <c r="AI772" s="53" t="str">
        <f t="shared" si="227"/>
        <v/>
      </c>
      <c r="AJ772" s="49" t="str">
        <f t="shared" si="228"/>
        <v/>
      </c>
      <c r="AK772" s="49" t="str">
        <f t="shared" si="229"/>
        <v/>
      </c>
      <c r="AM772" s="13" t="str">
        <f>IF($AI772="", "", COUNTIF($AI$10:$AI$1210, "&gt;"&amp;$AI772)+1+COUNTIF($AI$10:$AI772, $AI772)-1)</f>
        <v/>
      </c>
      <c r="AO772" s="13" t="str">
        <f t="shared" si="230"/>
        <v/>
      </c>
      <c r="AQ772" s="42" t="str">
        <f t="shared" si="231"/>
        <v/>
      </c>
    </row>
    <row r="773" spans="1:43" x14ac:dyDescent="0.25">
      <c r="A773" s="56"/>
      <c r="B773" s="157"/>
      <c r="C773" s="87"/>
      <c r="D773" s="86"/>
      <c r="E773" s="158"/>
      <c r="F773" s="159"/>
      <c r="G773" s="160"/>
      <c r="H773" s="161"/>
      <c r="I773" s="56"/>
      <c r="J773" s="13" t="str">
        <f t="shared" si="217"/>
        <v/>
      </c>
      <c r="K773" s="56"/>
      <c r="S773" s="13" t="str">
        <f t="shared" si="218"/>
        <v/>
      </c>
      <c r="U773" s="13" t="str">
        <f t="shared" si="219"/>
        <v/>
      </c>
      <c r="V773" s="13" t="str">
        <f t="shared" si="214"/>
        <v/>
      </c>
      <c r="W773" s="13" t="str">
        <f t="shared" si="215"/>
        <v/>
      </c>
      <c r="X773" s="13" t="str">
        <f t="shared" si="216"/>
        <v/>
      </c>
      <c r="Y773" s="13" t="str">
        <f t="shared" si="220"/>
        <v/>
      </c>
      <c r="Z773" s="13" t="str">
        <f t="shared" si="221"/>
        <v/>
      </c>
      <c r="AA773" s="13" t="str">
        <f t="shared" si="222"/>
        <v/>
      </c>
      <c r="AC773" s="13" t="str">
        <f t="shared" si="223"/>
        <v/>
      </c>
      <c r="AD773" s="13" t="str">
        <f t="shared" si="224"/>
        <v/>
      </c>
      <c r="AE773" s="13" t="str">
        <f t="shared" si="225"/>
        <v/>
      </c>
      <c r="AF773" s="42" t="str">
        <f t="shared" si="232"/>
        <v/>
      </c>
      <c r="AH773" s="46" t="str">
        <f t="shared" si="226"/>
        <v/>
      </c>
      <c r="AI773" s="53" t="str">
        <f t="shared" si="227"/>
        <v/>
      </c>
      <c r="AJ773" s="49" t="str">
        <f t="shared" si="228"/>
        <v/>
      </c>
      <c r="AK773" s="49" t="str">
        <f t="shared" si="229"/>
        <v/>
      </c>
      <c r="AM773" s="13" t="str">
        <f>IF($AI773="", "", COUNTIF($AI$10:$AI$1210, "&gt;"&amp;$AI773)+1+COUNTIF($AI$10:$AI773, $AI773)-1)</f>
        <v/>
      </c>
      <c r="AO773" s="13" t="str">
        <f t="shared" si="230"/>
        <v/>
      </c>
      <c r="AQ773" s="42" t="str">
        <f t="shared" si="231"/>
        <v/>
      </c>
    </row>
    <row r="774" spans="1:43" x14ac:dyDescent="0.25">
      <c r="A774" s="56"/>
      <c r="B774" s="157"/>
      <c r="C774" s="87"/>
      <c r="D774" s="86"/>
      <c r="E774" s="158"/>
      <c r="F774" s="159"/>
      <c r="G774" s="160"/>
      <c r="H774" s="161"/>
      <c r="I774" s="56"/>
      <c r="J774" s="13" t="str">
        <f t="shared" si="217"/>
        <v/>
      </c>
      <c r="K774" s="56"/>
      <c r="S774" s="13" t="str">
        <f t="shared" si="218"/>
        <v/>
      </c>
      <c r="U774" s="13" t="str">
        <f t="shared" si="219"/>
        <v/>
      </c>
      <c r="V774" s="13" t="str">
        <f t="shared" si="214"/>
        <v/>
      </c>
      <c r="W774" s="13" t="str">
        <f t="shared" si="215"/>
        <v/>
      </c>
      <c r="X774" s="13" t="str">
        <f t="shared" si="216"/>
        <v/>
      </c>
      <c r="Y774" s="13" t="str">
        <f t="shared" si="220"/>
        <v/>
      </c>
      <c r="Z774" s="13" t="str">
        <f t="shared" si="221"/>
        <v/>
      </c>
      <c r="AA774" s="13" t="str">
        <f t="shared" si="222"/>
        <v/>
      </c>
      <c r="AC774" s="13" t="str">
        <f t="shared" si="223"/>
        <v/>
      </c>
      <c r="AD774" s="13" t="str">
        <f t="shared" si="224"/>
        <v/>
      </c>
      <c r="AE774" s="13" t="str">
        <f t="shared" si="225"/>
        <v/>
      </c>
      <c r="AF774" s="42" t="str">
        <f t="shared" si="232"/>
        <v/>
      </c>
      <c r="AH774" s="46" t="str">
        <f t="shared" si="226"/>
        <v/>
      </c>
      <c r="AI774" s="53" t="str">
        <f t="shared" si="227"/>
        <v/>
      </c>
      <c r="AJ774" s="49" t="str">
        <f t="shared" si="228"/>
        <v/>
      </c>
      <c r="AK774" s="49" t="str">
        <f t="shared" si="229"/>
        <v/>
      </c>
      <c r="AM774" s="13" t="str">
        <f>IF($AI774="", "", COUNTIF($AI$10:$AI$1210, "&gt;"&amp;$AI774)+1+COUNTIF($AI$10:$AI774, $AI774)-1)</f>
        <v/>
      </c>
      <c r="AO774" s="13" t="str">
        <f t="shared" si="230"/>
        <v/>
      </c>
      <c r="AQ774" s="42" t="str">
        <f t="shared" si="231"/>
        <v/>
      </c>
    </row>
    <row r="775" spans="1:43" x14ac:dyDescent="0.25">
      <c r="A775" s="56"/>
      <c r="B775" s="157"/>
      <c r="C775" s="87"/>
      <c r="D775" s="86"/>
      <c r="E775" s="158"/>
      <c r="F775" s="159"/>
      <c r="G775" s="160"/>
      <c r="H775" s="161"/>
      <c r="I775" s="56"/>
      <c r="J775" s="13" t="str">
        <f t="shared" si="217"/>
        <v/>
      </c>
      <c r="K775" s="56"/>
      <c r="S775" s="13" t="str">
        <f t="shared" si="218"/>
        <v/>
      </c>
      <c r="U775" s="13" t="str">
        <f t="shared" si="219"/>
        <v/>
      </c>
      <c r="V775" s="13" t="str">
        <f t="shared" si="214"/>
        <v/>
      </c>
      <c r="W775" s="13" t="str">
        <f t="shared" si="215"/>
        <v/>
      </c>
      <c r="X775" s="13" t="str">
        <f t="shared" si="216"/>
        <v/>
      </c>
      <c r="Y775" s="13" t="str">
        <f t="shared" si="220"/>
        <v/>
      </c>
      <c r="Z775" s="13" t="str">
        <f t="shared" si="221"/>
        <v/>
      </c>
      <c r="AA775" s="13" t="str">
        <f t="shared" si="222"/>
        <v/>
      </c>
      <c r="AC775" s="13" t="str">
        <f t="shared" si="223"/>
        <v/>
      </c>
      <c r="AD775" s="13" t="str">
        <f t="shared" si="224"/>
        <v/>
      </c>
      <c r="AE775" s="13" t="str">
        <f t="shared" si="225"/>
        <v/>
      </c>
      <c r="AF775" s="42" t="str">
        <f t="shared" si="232"/>
        <v/>
      </c>
      <c r="AH775" s="46" t="str">
        <f t="shared" si="226"/>
        <v/>
      </c>
      <c r="AI775" s="53" t="str">
        <f t="shared" si="227"/>
        <v/>
      </c>
      <c r="AJ775" s="49" t="str">
        <f t="shared" si="228"/>
        <v/>
      </c>
      <c r="AK775" s="49" t="str">
        <f t="shared" si="229"/>
        <v/>
      </c>
      <c r="AM775" s="13" t="str">
        <f>IF($AI775="", "", COUNTIF($AI$10:$AI$1210, "&gt;"&amp;$AI775)+1+COUNTIF($AI$10:$AI775, $AI775)-1)</f>
        <v/>
      </c>
      <c r="AO775" s="13" t="str">
        <f t="shared" si="230"/>
        <v/>
      </c>
      <c r="AQ775" s="42" t="str">
        <f t="shared" si="231"/>
        <v/>
      </c>
    </row>
    <row r="776" spans="1:43" x14ac:dyDescent="0.25">
      <c r="A776" s="56"/>
      <c r="B776" s="157"/>
      <c r="C776" s="87"/>
      <c r="D776" s="86"/>
      <c r="E776" s="158"/>
      <c r="F776" s="159"/>
      <c r="G776" s="160"/>
      <c r="H776" s="161"/>
      <c r="I776" s="56"/>
      <c r="J776" s="13" t="str">
        <f t="shared" si="217"/>
        <v/>
      </c>
      <c r="K776" s="56"/>
      <c r="S776" s="13" t="str">
        <f t="shared" si="218"/>
        <v/>
      </c>
      <c r="U776" s="13" t="str">
        <f t="shared" si="219"/>
        <v/>
      </c>
      <c r="V776" s="13" t="str">
        <f t="shared" si="214"/>
        <v/>
      </c>
      <c r="W776" s="13" t="str">
        <f t="shared" si="215"/>
        <v/>
      </c>
      <c r="X776" s="13" t="str">
        <f t="shared" si="216"/>
        <v/>
      </c>
      <c r="Y776" s="13" t="str">
        <f t="shared" si="220"/>
        <v/>
      </c>
      <c r="Z776" s="13" t="str">
        <f t="shared" si="221"/>
        <v/>
      </c>
      <c r="AA776" s="13" t="str">
        <f t="shared" si="222"/>
        <v/>
      </c>
      <c r="AC776" s="13" t="str">
        <f t="shared" si="223"/>
        <v/>
      </c>
      <c r="AD776" s="13" t="str">
        <f t="shared" si="224"/>
        <v/>
      </c>
      <c r="AE776" s="13" t="str">
        <f t="shared" si="225"/>
        <v/>
      </c>
      <c r="AF776" s="42" t="str">
        <f t="shared" si="232"/>
        <v/>
      </c>
      <c r="AH776" s="46" t="str">
        <f t="shared" si="226"/>
        <v/>
      </c>
      <c r="AI776" s="53" t="str">
        <f t="shared" si="227"/>
        <v/>
      </c>
      <c r="AJ776" s="49" t="str">
        <f t="shared" si="228"/>
        <v/>
      </c>
      <c r="AK776" s="49" t="str">
        <f t="shared" si="229"/>
        <v/>
      </c>
      <c r="AM776" s="13" t="str">
        <f>IF($AI776="", "", COUNTIF($AI$10:$AI$1210, "&gt;"&amp;$AI776)+1+COUNTIF($AI$10:$AI776, $AI776)-1)</f>
        <v/>
      </c>
      <c r="AO776" s="13" t="str">
        <f t="shared" si="230"/>
        <v/>
      </c>
      <c r="AQ776" s="42" t="str">
        <f t="shared" si="231"/>
        <v/>
      </c>
    </row>
    <row r="777" spans="1:43" x14ac:dyDescent="0.25">
      <c r="A777" s="56"/>
      <c r="B777" s="157"/>
      <c r="C777" s="87"/>
      <c r="D777" s="86"/>
      <c r="E777" s="158"/>
      <c r="F777" s="159"/>
      <c r="G777" s="160"/>
      <c r="H777" s="161"/>
      <c r="I777" s="56"/>
      <c r="J777" s="13" t="str">
        <f t="shared" si="217"/>
        <v/>
      </c>
      <c r="K777" s="56"/>
      <c r="S777" s="13" t="str">
        <f t="shared" si="218"/>
        <v/>
      </c>
      <c r="U777" s="13" t="str">
        <f t="shared" si="219"/>
        <v/>
      </c>
      <c r="V777" s="13" t="str">
        <f t="shared" si="214"/>
        <v/>
      </c>
      <c r="W777" s="13" t="str">
        <f t="shared" si="215"/>
        <v/>
      </c>
      <c r="X777" s="13" t="str">
        <f t="shared" si="216"/>
        <v/>
      </c>
      <c r="Y777" s="13" t="str">
        <f t="shared" si="220"/>
        <v/>
      </c>
      <c r="Z777" s="13" t="str">
        <f t="shared" si="221"/>
        <v/>
      </c>
      <c r="AA777" s="13" t="str">
        <f t="shared" si="222"/>
        <v/>
      </c>
      <c r="AC777" s="13" t="str">
        <f t="shared" si="223"/>
        <v/>
      </c>
      <c r="AD777" s="13" t="str">
        <f t="shared" si="224"/>
        <v/>
      </c>
      <c r="AE777" s="13" t="str">
        <f t="shared" si="225"/>
        <v/>
      </c>
      <c r="AF777" s="42" t="str">
        <f t="shared" si="232"/>
        <v/>
      </c>
      <c r="AH777" s="46" t="str">
        <f t="shared" si="226"/>
        <v/>
      </c>
      <c r="AI777" s="53" t="str">
        <f t="shared" si="227"/>
        <v/>
      </c>
      <c r="AJ777" s="49" t="str">
        <f t="shared" si="228"/>
        <v/>
      </c>
      <c r="AK777" s="49" t="str">
        <f t="shared" si="229"/>
        <v/>
      </c>
      <c r="AM777" s="13" t="str">
        <f>IF($AI777="", "", COUNTIF($AI$10:$AI$1210, "&gt;"&amp;$AI777)+1+COUNTIF($AI$10:$AI777, $AI777)-1)</f>
        <v/>
      </c>
      <c r="AO777" s="13" t="str">
        <f t="shared" si="230"/>
        <v/>
      </c>
      <c r="AQ777" s="42" t="str">
        <f t="shared" si="231"/>
        <v/>
      </c>
    </row>
    <row r="778" spans="1:43" x14ac:dyDescent="0.25">
      <c r="A778" s="56"/>
      <c r="B778" s="157"/>
      <c r="C778" s="87"/>
      <c r="D778" s="86"/>
      <c r="E778" s="158"/>
      <c r="F778" s="159"/>
      <c r="G778" s="160"/>
      <c r="H778" s="161"/>
      <c r="I778" s="56"/>
      <c r="J778" s="13" t="str">
        <f t="shared" si="217"/>
        <v/>
      </c>
      <c r="K778" s="56"/>
      <c r="S778" s="13" t="str">
        <f t="shared" si="218"/>
        <v/>
      </c>
      <c r="U778" s="13" t="str">
        <f t="shared" si="219"/>
        <v/>
      </c>
      <c r="V778" s="13" t="str">
        <f t="shared" ref="V778:V841" si="233">IF($S778="", "", IF(AND(V$5="X", C778=""), $S$6, IF(AND(NOT(C778=""), COUNTIF(O$11:O$18, C778)=0), $S$7, "")))</f>
        <v/>
      </c>
      <c r="W778" s="13" t="str">
        <f t="shared" ref="W778:W841" si="234">IF($S778="", "", IF(AND(W$5="X", D778=""), $S$6, IF(AND(NOT(D778=""), COUNTIF(P$11:P$11, D778)=0), $S$7, "")))</f>
        <v/>
      </c>
      <c r="X778" s="13" t="str">
        <f t="shared" ref="X778:X841" si="235">IF($S778="", "", IF(AND(X$5="X", E778=""), $S$6, IF(AND(NOT(E778=""), COUNTIF(Q$11:Q$11, E778)=0), $S$7, "")))</f>
        <v/>
      </c>
      <c r="Y778" s="13" t="str">
        <f t="shared" si="220"/>
        <v/>
      </c>
      <c r="Z778" s="13" t="str">
        <f t="shared" si="221"/>
        <v/>
      </c>
      <c r="AA778" s="13" t="str">
        <f t="shared" si="222"/>
        <v/>
      </c>
      <c r="AC778" s="13" t="str">
        <f t="shared" si="223"/>
        <v/>
      </c>
      <c r="AD778" s="13" t="str">
        <f t="shared" si="224"/>
        <v/>
      </c>
      <c r="AE778" s="13" t="str">
        <f t="shared" si="225"/>
        <v/>
      </c>
      <c r="AF778" s="42" t="str">
        <f t="shared" si="232"/>
        <v/>
      </c>
      <c r="AH778" s="46" t="str">
        <f t="shared" si="226"/>
        <v/>
      </c>
      <c r="AI778" s="53" t="str">
        <f t="shared" si="227"/>
        <v/>
      </c>
      <c r="AJ778" s="49" t="str">
        <f t="shared" si="228"/>
        <v/>
      </c>
      <c r="AK778" s="49" t="str">
        <f t="shared" si="229"/>
        <v/>
      </c>
      <c r="AM778" s="13" t="str">
        <f>IF($AI778="", "", COUNTIF($AI$10:$AI$1210, "&gt;"&amp;$AI778)+1+COUNTIF($AI$10:$AI778, $AI778)-1)</f>
        <v/>
      </c>
      <c r="AO778" s="13" t="str">
        <f t="shared" si="230"/>
        <v/>
      </c>
      <c r="AQ778" s="42" t="str">
        <f t="shared" si="231"/>
        <v/>
      </c>
    </row>
    <row r="779" spans="1:43" x14ac:dyDescent="0.25">
      <c r="A779" s="56"/>
      <c r="B779" s="157"/>
      <c r="C779" s="87"/>
      <c r="D779" s="86"/>
      <c r="E779" s="158"/>
      <c r="F779" s="159"/>
      <c r="G779" s="160"/>
      <c r="H779" s="161"/>
      <c r="I779" s="56"/>
      <c r="J779" s="13" t="str">
        <f t="shared" ref="J779:J842" si="236">IF($S779="", "", IF($AI779="", $N$3, IF($AI779=$AI$5, $AK$4, IF($AI779&lt;$AI$5, $AK$3, IF($AI779&gt;$AI$5, $AK$2, $N$3)))))</f>
        <v/>
      </c>
      <c r="K779" s="56"/>
      <c r="S779" s="13" t="str">
        <f t="shared" ref="S779:S842" si="237">IF(COUNTIF($B779:$H779, "")=7, "", "X")</f>
        <v/>
      </c>
      <c r="U779" s="13" t="str">
        <f t="shared" ref="U779:U842" si="238">IF($S779="", "", IF(AND(U$5="X", B779=""), $S$6, IFERROR(IF(AND(NOT(B779=""), OR(ISNUMBER(B779)=FALSE, B779&lt;$P$2, B779&gt;$P$3, B779&lt;B778)), $S$7, ""), $S$7)))</f>
        <v/>
      </c>
      <c r="V779" s="13" t="str">
        <f t="shared" si="233"/>
        <v/>
      </c>
      <c r="W779" s="13" t="str">
        <f t="shared" si="234"/>
        <v/>
      </c>
      <c r="X779" s="13" t="str">
        <f t="shared" si="235"/>
        <v/>
      </c>
      <c r="Y779" s="13" t="str">
        <f t="shared" ref="Y779:Y842" si="239">IF($S779="", "", IF(AND(Y$5="X", F779=""), $S$6, IFERROR(IF(AND(NOT(F779=""), OR(ISNUMBER(F779)=FALSE, F779&lt;$Q$2, AND(NOT($Q$3=""), F779&gt;$Q$3), F779&lt;F778)), $S$7, ""), $S$7)))</f>
        <v/>
      </c>
      <c r="Z779" s="13" t="str">
        <f t="shared" ref="Z779:Z842" si="240">IF($S779="", "", IF(AND(Z$5="X", G779=""), $S$6, IF(AND(NOT(G779=""), ISNUMBER(G779)=FALSE), $S$7, "")))</f>
        <v/>
      </c>
      <c r="AA779" s="13" t="str">
        <f t="shared" ref="AA779:AA842" si="241">IF($S779="", "", IF(AND(AA$5="X", H779=""), $S$6, IF(AND(NOT(H779=""), ISNUMBER(H779)=FALSE), $S$7, "")))</f>
        <v/>
      </c>
      <c r="AC779" s="13" t="str">
        <f t="shared" ref="AC779:AC842" si="242">IF(OR(COUNTIF($F779:$H779, "")=3, COUNTIF($Y779:$AA779, "")&lt;3), "", "X")</f>
        <v/>
      </c>
      <c r="AD779" s="13" t="str">
        <f t="shared" ref="AD779:AD842" si="243">IF(AND(AC779="X", AC780=""), "X", "")</f>
        <v/>
      </c>
      <c r="AE779" s="13" t="str">
        <f t="shared" ref="AE779:AE842" si="244">IF($S779="", "", IF(OR($AC779="", $AD779="X", $E779=$Q$11, $E780=$Q$11), "X", ""))</f>
        <v/>
      </c>
      <c r="AF779" s="42" t="str">
        <f t="shared" si="232"/>
        <v/>
      </c>
      <c r="AH779" s="46" t="str">
        <f t="shared" ref="AH779:AH842" si="245">IF(OR($F779="", $F780=""), "", $F780-$F779)</f>
        <v/>
      </c>
      <c r="AI779" s="53" t="str">
        <f t="shared" ref="AI779:AI842" si="246">IF($AE779="X", "", IFERROR(ROUND($AH779/$G780, 1), ""))</f>
        <v/>
      </c>
      <c r="AJ779" s="49" t="str">
        <f t="shared" ref="AJ779:AJ842" si="247">IF($AE779="X", "", IFERROR(ROUND($AK779/$AI779, 2), ""))</f>
        <v/>
      </c>
      <c r="AK779" s="49" t="str">
        <f t="shared" ref="AK779:AK842" si="248">IF(OR($G779="", $H779=""), "", IFERROR(ROUND($H779/$G779, 2), ""))</f>
        <v/>
      </c>
      <c r="AM779" s="13" t="str">
        <f>IF($AI779="", "", COUNTIF($AI$10:$AI$1210, "&gt;"&amp;$AI779)+1+COUNTIF($AI$10:$AI779, $AI779)-1)</f>
        <v/>
      </c>
      <c r="AO779" s="13" t="str">
        <f t="shared" ref="AO779:AO842" si="249">IF($S779="", "", IF($D779="", $AO$6, $AO$7))</f>
        <v/>
      </c>
      <c r="AQ779" s="42" t="str">
        <f t="shared" ref="AQ779:AQ842" si="250">IF(OR($C779="", $AO779=""), "", CONCATENATE($C779, " - ", $AO779))</f>
        <v/>
      </c>
    </row>
    <row r="780" spans="1:43" x14ac:dyDescent="0.25">
      <c r="A780" s="56"/>
      <c r="B780" s="157"/>
      <c r="C780" s="87"/>
      <c r="D780" s="86"/>
      <c r="E780" s="158"/>
      <c r="F780" s="159"/>
      <c r="G780" s="160"/>
      <c r="H780" s="161"/>
      <c r="I780" s="56"/>
      <c r="J780" s="13" t="str">
        <f t="shared" si="236"/>
        <v/>
      </c>
      <c r="K780" s="56"/>
      <c r="S780" s="13" t="str">
        <f t="shared" si="237"/>
        <v/>
      </c>
      <c r="U780" s="13" t="str">
        <f t="shared" si="238"/>
        <v/>
      </c>
      <c r="V780" s="13" t="str">
        <f t="shared" si="233"/>
        <v/>
      </c>
      <c r="W780" s="13" t="str">
        <f t="shared" si="234"/>
        <v/>
      </c>
      <c r="X780" s="13" t="str">
        <f t="shared" si="235"/>
        <v/>
      </c>
      <c r="Y780" s="13" t="str">
        <f t="shared" si="239"/>
        <v/>
      </c>
      <c r="Z780" s="13" t="str">
        <f t="shared" si="240"/>
        <v/>
      </c>
      <c r="AA780" s="13" t="str">
        <f t="shared" si="241"/>
        <v/>
      </c>
      <c r="AC780" s="13" t="str">
        <f t="shared" si="242"/>
        <v/>
      </c>
      <c r="AD780" s="13" t="str">
        <f t="shared" si="243"/>
        <v/>
      </c>
      <c r="AE780" s="13" t="str">
        <f t="shared" si="244"/>
        <v/>
      </c>
      <c r="AF780" s="42" t="str">
        <f t="shared" si="232"/>
        <v/>
      </c>
      <c r="AH780" s="46" t="str">
        <f t="shared" si="245"/>
        <v/>
      </c>
      <c r="AI780" s="53" t="str">
        <f t="shared" si="246"/>
        <v/>
      </c>
      <c r="AJ780" s="49" t="str">
        <f t="shared" si="247"/>
        <v/>
      </c>
      <c r="AK780" s="49" t="str">
        <f t="shared" si="248"/>
        <v/>
      </c>
      <c r="AM780" s="13" t="str">
        <f>IF($AI780="", "", COUNTIF($AI$10:$AI$1210, "&gt;"&amp;$AI780)+1+COUNTIF($AI$10:$AI780, $AI780)-1)</f>
        <v/>
      </c>
      <c r="AO780" s="13" t="str">
        <f t="shared" si="249"/>
        <v/>
      </c>
      <c r="AQ780" s="42" t="str">
        <f t="shared" si="250"/>
        <v/>
      </c>
    </row>
    <row r="781" spans="1:43" x14ac:dyDescent="0.25">
      <c r="A781" s="56"/>
      <c r="B781" s="157"/>
      <c r="C781" s="87"/>
      <c r="D781" s="86"/>
      <c r="E781" s="158"/>
      <c r="F781" s="159"/>
      <c r="G781" s="160"/>
      <c r="H781" s="161"/>
      <c r="I781" s="56"/>
      <c r="J781" s="13" t="str">
        <f t="shared" si="236"/>
        <v/>
      </c>
      <c r="K781" s="56"/>
      <c r="S781" s="13" t="str">
        <f t="shared" si="237"/>
        <v/>
      </c>
      <c r="U781" s="13" t="str">
        <f t="shared" si="238"/>
        <v/>
      </c>
      <c r="V781" s="13" t="str">
        <f t="shared" si="233"/>
        <v/>
      </c>
      <c r="W781" s="13" t="str">
        <f t="shared" si="234"/>
        <v/>
      </c>
      <c r="X781" s="13" t="str">
        <f t="shared" si="235"/>
        <v/>
      </c>
      <c r="Y781" s="13" t="str">
        <f t="shared" si="239"/>
        <v/>
      </c>
      <c r="Z781" s="13" t="str">
        <f t="shared" si="240"/>
        <v/>
      </c>
      <c r="AA781" s="13" t="str">
        <f t="shared" si="241"/>
        <v/>
      </c>
      <c r="AC781" s="13" t="str">
        <f t="shared" si="242"/>
        <v/>
      </c>
      <c r="AD781" s="13" t="str">
        <f t="shared" si="243"/>
        <v/>
      </c>
      <c r="AE781" s="13" t="str">
        <f t="shared" si="244"/>
        <v/>
      </c>
      <c r="AF781" s="42" t="str">
        <f t="shared" si="232"/>
        <v/>
      </c>
      <c r="AH781" s="46" t="str">
        <f t="shared" si="245"/>
        <v/>
      </c>
      <c r="AI781" s="53" t="str">
        <f t="shared" si="246"/>
        <v/>
      </c>
      <c r="AJ781" s="49" t="str">
        <f t="shared" si="247"/>
        <v/>
      </c>
      <c r="AK781" s="49" t="str">
        <f t="shared" si="248"/>
        <v/>
      </c>
      <c r="AM781" s="13" t="str">
        <f>IF($AI781="", "", COUNTIF($AI$10:$AI$1210, "&gt;"&amp;$AI781)+1+COUNTIF($AI$10:$AI781, $AI781)-1)</f>
        <v/>
      </c>
      <c r="AO781" s="13" t="str">
        <f t="shared" si="249"/>
        <v/>
      </c>
      <c r="AQ781" s="42" t="str">
        <f t="shared" si="250"/>
        <v/>
      </c>
    </row>
    <row r="782" spans="1:43" x14ac:dyDescent="0.25">
      <c r="A782" s="56"/>
      <c r="B782" s="157"/>
      <c r="C782" s="87"/>
      <c r="D782" s="86"/>
      <c r="E782" s="158"/>
      <c r="F782" s="159"/>
      <c r="G782" s="160"/>
      <c r="H782" s="161"/>
      <c r="I782" s="56"/>
      <c r="J782" s="13" t="str">
        <f t="shared" si="236"/>
        <v/>
      </c>
      <c r="K782" s="56"/>
      <c r="S782" s="13" t="str">
        <f t="shared" si="237"/>
        <v/>
      </c>
      <c r="U782" s="13" t="str">
        <f t="shared" si="238"/>
        <v/>
      </c>
      <c r="V782" s="13" t="str">
        <f t="shared" si="233"/>
        <v/>
      </c>
      <c r="W782" s="13" t="str">
        <f t="shared" si="234"/>
        <v/>
      </c>
      <c r="X782" s="13" t="str">
        <f t="shared" si="235"/>
        <v/>
      </c>
      <c r="Y782" s="13" t="str">
        <f t="shared" si="239"/>
        <v/>
      </c>
      <c r="Z782" s="13" t="str">
        <f t="shared" si="240"/>
        <v/>
      </c>
      <c r="AA782" s="13" t="str">
        <f t="shared" si="241"/>
        <v/>
      </c>
      <c r="AC782" s="13" t="str">
        <f t="shared" si="242"/>
        <v/>
      </c>
      <c r="AD782" s="13" t="str">
        <f t="shared" si="243"/>
        <v/>
      </c>
      <c r="AE782" s="13" t="str">
        <f t="shared" si="244"/>
        <v/>
      </c>
      <c r="AF782" s="42" t="str">
        <f t="shared" si="232"/>
        <v/>
      </c>
      <c r="AH782" s="46" t="str">
        <f t="shared" si="245"/>
        <v/>
      </c>
      <c r="AI782" s="53" t="str">
        <f t="shared" si="246"/>
        <v/>
      </c>
      <c r="AJ782" s="49" t="str">
        <f t="shared" si="247"/>
        <v/>
      </c>
      <c r="AK782" s="49" t="str">
        <f t="shared" si="248"/>
        <v/>
      </c>
      <c r="AM782" s="13" t="str">
        <f>IF($AI782="", "", COUNTIF($AI$10:$AI$1210, "&gt;"&amp;$AI782)+1+COUNTIF($AI$10:$AI782, $AI782)-1)</f>
        <v/>
      </c>
      <c r="AO782" s="13" t="str">
        <f t="shared" si="249"/>
        <v/>
      </c>
      <c r="AQ782" s="42" t="str">
        <f t="shared" si="250"/>
        <v/>
      </c>
    </row>
    <row r="783" spans="1:43" x14ac:dyDescent="0.25">
      <c r="A783" s="56"/>
      <c r="B783" s="157"/>
      <c r="C783" s="87"/>
      <c r="D783" s="86"/>
      <c r="E783" s="158"/>
      <c r="F783" s="159"/>
      <c r="G783" s="160"/>
      <c r="H783" s="161"/>
      <c r="I783" s="56"/>
      <c r="J783" s="13" t="str">
        <f t="shared" si="236"/>
        <v/>
      </c>
      <c r="K783" s="56"/>
      <c r="S783" s="13" t="str">
        <f t="shared" si="237"/>
        <v/>
      </c>
      <c r="U783" s="13" t="str">
        <f t="shared" si="238"/>
        <v/>
      </c>
      <c r="V783" s="13" t="str">
        <f t="shared" si="233"/>
        <v/>
      </c>
      <c r="W783" s="13" t="str">
        <f t="shared" si="234"/>
        <v/>
      </c>
      <c r="X783" s="13" t="str">
        <f t="shared" si="235"/>
        <v/>
      </c>
      <c r="Y783" s="13" t="str">
        <f t="shared" si="239"/>
        <v/>
      </c>
      <c r="Z783" s="13" t="str">
        <f t="shared" si="240"/>
        <v/>
      </c>
      <c r="AA783" s="13" t="str">
        <f t="shared" si="241"/>
        <v/>
      </c>
      <c r="AC783" s="13" t="str">
        <f t="shared" si="242"/>
        <v/>
      </c>
      <c r="AD783" s="13" t="str">
        <f t="shared" si="243"/>
        <v/>
      </c>
      <c r="AE783" s="13" t="str">
        <f t="shared" si="244"/>
        <v/>
      </c>
      <c r="AF783" s="42" t="str">
        <f t="shared" si="232"/>
        <v/>
      </c>
      <c r="AH783" s="46" t="str">
        <f t="shared" si="245"/>
        <v/>
      </c>
      <c r="AI783" s="53" t="str">
        <f t="shared" si="246"/>
        <v/>
      </c>
      <c r="AJ783" s="49" t="str">
        <f t="shared" si="247"/>
        <v/>
      </c>
      <c r="AK783" s="49" t="str">
        <f t="shared" si="248"/>
        <v/>
      </c>
      <c r="AM783" s="13" t="str">
        <f>IF($AI783="", "", COUNTIF($AI$10:$AI$1210, "&gt;"&amp;$AI783)+1+COUNTIF($AI$10:$AI783, $AI783)-1)</f>
        <v/>
      </c>
      <c r="AO783" s="13" t="str">
        <f t="shared" si="249"/>
        <v/>
      </c>
      <c r="AQ783" s="42" t="str">
        <f t="shared" si="250"/>
        <v/>
      </c>
    </row>
    <row r="784" spans="1:43" x14ac:dyDescent="0.25">
      <c r="A784" s="56"/>
      <c r="B784" s="157"/>
      <c r="C784" s="87"/>
      <c r="D784" s="86"/>
      <c r="E784" s="158"/>
      <c r="F784" s="159"/>
      <c r="G784" s="160"/>
      <c r="H784" s="161"/>
      <c r="I784" s="56"/>
      <c r="J784" s="13" t="str">
        <f t="shared" si="236"/>
        <v/>
      </c>
      <c r="K784" s="56"/>
      <c r="S784" s="13" t="str">
        <f t="shared" si="237"/>
        <v/>
      </c>
      <c r="U784" s="13" t="str">
        <f t="shared" si="238"/>
        <v/>
      </c>
      <c r="V784" s="13" t="str">
        <f t="shared" si="233"/>
        <v/>
      </c>
      <c r="W784" s="13" t="str">
        <f t="shared" si="234"/>
        <v/>
      </c>
      <c r="X784" s="13" t="str">
        <f t="shared" si="235"/>
        <v/>
      </c>
      <c r="Y784" s="13" t="str">
        <f t="shared" si="239"/>
        <v/>
      </c>
      <c r="Z784" s="13" t="str">
        <f t="shared" si="240"/>
        <v/>
      </c>
      <c r="AA784" s="13" t="str">
        <f t="shared" si="241"/>
        <v/>
      </c>
      <c r="AC784" s="13" t="str">
        <f t="shared" si="242"/>
        <v/>
      </c>
      <c r="AD784" s="13" t="str">
        <f t="shared" si="243"/>
        <v/>
      </c>
      <c r="AE784" s="13" t="str">
        <f t="shared" si="244"/>
        <v/>
      </c>
      <c r="AF784" s="42" t="str">
        <f t="shared" ref="AF784:AF847" si="251">IF($AE784="", "", IF($AC784="", $AF$5, IF(AND($AD784="X", $E784=""), $AF$6, $AF$7)))</f>
        <v/>
      </c>
      <c r="AH784" s="46" t="str">
        <f t="shared" si="245"/>
        <v/>
      </c>
      <c r="AI784" s="53" t="str">
        <f t="shared" si="246"/>
        <v/>
      </c>
      <c r="AJ784" s="49" t="str">
        <f t="shared" si="247"/>
        <v/>
      </c>
      <c r="AK784" s="49" t="str">
        <f t="shared" si="248"/>
        <v/>
      </c>
      <c r="AM784" s="13" t="str">
        <f>IF($AI784="", "", COUNTIF($AI$10:$AI$1210, "&gt;"&amp;$AI784)+1+COUNTIF($AI$10:$AI784, $AI784)-1)</f>
        <v/>
      </c>
      <c r="AO784" s="13" t="str">
        <f t="shared" si="249"/>
        <v/>
      </c>
      <c r="AQ784" s="42" t="str">
        <f t="shared" si="250"/>
        <v/>
      </c>
    </row>
    <row r="785" spans="1:43" x14ac:dyDescent="0.25">
      <c r="A785" s="56"/>
      <c r="B785" s="157"/>
      <c r="C785" s="87"/>
      <c r="D785" s="86"/>
      <c r="E785" s="158"/>
      <c r="F785" s="159"/>
      <c r="G785" s="160"/>
      <c r="H785" s="161"/>
      <c r="I785" s="56"/>
      <c r="J785" s="13" t="str">
        <f t="shared" si="236"/>
        <v/>
      </c>
      <c r="K785" s="56"/>
      <c r="S785" s="13" t="str">
        <f t="shared" si="237"/>
        <v/>
      </c>
      <c r="U785" s="13" t="str">
        <f t="shared" si="238"/>
        <v/>
      </c>
      <c r="V785" s="13" t="str">
        <f t="shared" si="233"/>
        <v/>
      </c>
      <c r="W785" s="13" t="str">
        <f t="shared" si="234"/>
        <v/>
      </c>
      <c r="X785" s="13" t="str">
        <f t="shared" si="235"/>
        <v/>
      </c>
      <c r="Y785" s="13" t="str">
        <f t="shared" si="239"/>
        <v/>
      </c>
      <c r="Z785" s="13" t="str">
        <f t="shared" si="240"/>
        <v/>
      </c>
      <c r="AA785" s="13" t="str">
        <f t="shared" si="241"/>
        <v/>
      </c>
      <c r="AC785" s="13" t="str">
        <f t="shared" si="242"/>
        <v/>
      </c>
      <c r="AD785" s="13" t="str">
        <f t="shared" si="243"/>
        <v/>
      </c>
      <c r="AE785" s="13" t="str">
        <f t="shared" si="244"/>
        <v/>
      </c>
      <c r="AF785" s="42" t="str">
        <f t="shared" si="251"/>
        <v/>
      </c>
      <c r="AH785" s="46" t="str">
        <f t="shared" si="245"/>
        <v/>
      </c>
      <c r="AI785" s="53" t="str">
        <f t="shared" si="246"/>
        <v/>
      </c>
      <c r="AJ785" s="49" t="str">
        <f t="shared" si="247"/>
        <v/>
      </c>
      <c r="AK785" s="49" t="str">
        <f t="shared" si="248"/>
        <v/>
      </c>
      <c r="AM785" s="13" t="str">
        <f>IF($AI785="", "", COUNTIF($AI$10:$AI$1210, "&gt;"&amp;$AI785)+1+COUNTIF($AI$10:$AI785, $AI785)-1)</f>
        <v/>
      </c>
      <c r="AO785" s="13" t="str">
        <f t="shared" si="249"/>
        <v/>
      </c>
      <c r="AQ785" s="42" t="str">
        <f t="shared" si="250"/>
        <v/>
      </c>
    </row>
    <row r="786" spans="1:43" x14ac:dyDescent="0.25">
      <c r="A786" s="56"/>
      <c r="B786" s="157"/>
      <c r="C786" s="87"/>
      <c r="D786" s="86"/>
      <c r="E786" s="158"/>
      <c r="F786" s="159"/>
      <c r="G786" s="160"/>
      <c r="H786" s="161"/>
      <c r="I786" s="56"/>
      <c r="J786" s="13" t="str">
        <f t="shared" si="236"/>
        <v/>
      </c>
      <c r="K786" s="56"/>
      <c r="S786" s="13" t="str">
        <f t="shared" si="237"/>
        <v/>
      </c>
      <c r="U786" s="13" t="str">
        <f t="shared" si="238"/>
        <v/>
      </c>
      <c r="V786" s="13" t="str">
        <f t="shared" si="233"/>
        <v/>
      </c>
      <c r="W786" s="13" t="str">
        <f t="shared" si="234"/>
        <v/>
      </c>
      <c r="X786" s="13" t="str">
        <f t="shared" si="235"/>
        <v/>
      </c>
      <c r="Y786" s="13" t="str">
        <f t="shared" si="239"/>
        <v/>
      </c>
      <c r="Z786" s="13" t="str">
        <f t="shared" si="240"/>
        <v/>
      </c>
      <c r="AA786" s="13" t="str">
        <f t="shared" si="241"/>
        <v/>
      </c>
      <c r="AC786" s="13" t="str">
        <f t="shared" si="242"/>
        <v/>
      </c>
      <c r="AD786" s="13" t="str">
        <f t="shared" si="243"/>
        <v/>
      </c>
      <c r="AE786" s="13" t="str">
        <f t="shared" si="244"/>
        <v/>
      </c>
      <c r="AF786" s="42" t="str">
        <f t="shared" si="251"/>
        <v/>
      </c>
      <c r="AH786" s="46" t="str">
        <f t="shared" si="245"/>
        <v/>
      </c>
      <c r="AI786" s="53" t="str">
        <f t="shared" si="246"/>
        <v/>
      </c>
      <c r="AJ786" s="49" t="str">
        <f t="shared" si="247"/>
        <v/>
      </c>
      <c r="AK786" s="49" t="str">
        <f t="shared" si="248"/>
        <v/>
      </c>
      <c r="AM786" s="13" t="str">
        <f>IF($AI786="", "", COUNTIF($AI$10:$AI$1210, "&gt;"&amp;$AI786)+1+COUNTIF($AI$10:$AI786, $AI786)-1)</f>
        <v/>
      </c>
      <c r="AO786" s="13" t="str">
        <f t="shared" si="249"/>
        <v/>
      </c>
      <c r="AQ786" s="42" t="str">
        <f t="shared" si="250"/>
        <v/>
      </c>
    </row>
    <row r="787" spans="1:43" x14ac:dyDescent="0.25">
      <c r="A787" s="56"/>
      <c r="B787" s="157"/>
      <c r="C787" s="87"/>
      <c r="D787" s="86"/>
      <c r="E787" s="158"/>
      <c r="F787" s="159"/>
      <c r="G787" s="160"/>
      <c r="H787" s="161"/>
      <c r="I787" s="56"/>
      <c r="J787" s="13" t="str">
        <f t="shared" si="236"/>
        <v/>
      </c>
      <c r="K787" s="56"/>
      <c r="S787" s="13" t="str">
        <f t="shared" si="237"/>
        <v/>
      </c>
      <c r="U787" s="13" t="str">
        <f t="shared" si="238"/>
        <v/>
      </c>
      <c r="V787" s="13" t="str">
        <f t="shared" si="233"/>
        <v/>
      </c>
      <c r="W787" s="13" t="str">
        <f t="shared" si="234"/>
        <v/>
      </c>
      <c r="X787" s="13" t="str">
        <f t="shared" si="235"/>
        <v/>
      </c>
      <c r="Y787" s="13" t="str">
        <f t="shared" si="239"/>
        <v/>
      </c>
      <c r="Z787" s="13" t="str">
        <f t="shared" si="240"/>
        <v/>
      </c>
      <c r="AA787" s="13" t="str">
        <f t="shared" si="241"/>
        <v/>
      </c>
      <c r="AC787" s="13" t="str">
        <f t="shared" si="242"/>
        <v/>
      </c>
      <c r="AD787" s="13" t="str">
        <f t="shared" si="243"/>
        <v/>
      </c>
      <c r="AE787" s="13" t="str">
        <f t="shared" si="244"/>
        <v/>
      </c>
      <c r="AF787" s="42" t="str">
        <f t="shared" si="251"/>
        <v/>
      </c>
      <c r="AH787" s="46" t="str">
        <f t="shared" si="245"/>
        <v/>
      </c>
      <c r="AI787" s="53" t="str">
        <f t="shared" si="246"/>
        <v/>
      </c>
      <c r="AJ787" s="49" t="str">
        <f t="shared" si="247"/>
        <v/>
      </c>
      <c r="AK787" s="49" t="str">
        <f t="shared" si="248"/>
        <v/>
      </c>
      <c r="AM787" s="13" t="str">
        <f>IF($AI787="", "", COUNTIF($AI$10:$AI$1210, "&gt;"&amp;$AI787)+1+COUNTIF($AI$10:$AI787, $AI787)-1)</f>
        <v/>
      </c>
      <c r="AO787" s="13" t="str">
        <f t="shared" si="249"/>
        <v/>
      </c>
      <c r="AQ787" s="42" t="str">
        <f t="shared" si="250"/>
        <v/>
      </c>
    </row>
    <row r="788" spans="1:43" x14ac:dyDescent="0.25">
      <c r="A788" s="56"/>
      <c r="B788" s="157"/>
      <c r="C788" s="87"/>
      <c r="D788" s="86"/>
      <c r="E788" s="158"/>
      <c r="F788" s="159"/>
      <c r="G788" s="160"/>
      <c r="H788" s="161"/>
      <c r="I788" s="56"/>
      <c r="J788" s="13" t="str">
        <f t="shared" si="236"/>
        <v/>
      </c>
      <c r="K788" s="56"/>
      <c r="S788" s="13" t="str">
        <f t="shared" si="237"/>
        <v/>
      </c>
      <c r="U788" s="13" t="str">
        <f t="shared" si="238"/>
        <v/>
      </c>
      <c r="V788" s="13" t="str">
        <f t="shared" si="233"/>
        <v/>
      </c>
      <c r="W788" s="13" t="str">
        <f t="shared" si="234"/>
        <v/>
      </c>
      <c r="X788" s="13" t="str">
        <f t="shared" si="235"/>
        <v/>
      </c>
      <c r="Y788" s="13" t="str">
        <f t="shared" si="239"/>
        <v/>
      </c>
      <c r="Z788" s="13" t="str">
        <f t="shared" si="240"/>
        <v/>
      </c>
      <c r="AA788" s="13" t="str">
        <f t="shared" si="241"/>
        <v/>
      </c>
      <c r="AC788" s="13" t="str">
        <f t="shared" si="242"/>
        <v/>
      </c>
      <c r="AD788" s="13" t="str">
        <f t="shared" si="243"/>
        <v/>
      </c>
      <c r="AE788" s="13" t="str">
        <f t="shared" si="244"/>
        <v/>
      </c>
      <c r="AF788" s="42" t="str">
        <f t="shared" si="251"/>
        <v/>
      </c>
      <c r="AH788" s="46" t="str">
        <f t="shared" si="245"/>
        <v/>
      </c>
      <c r="AI788" s="53" t="str">
        <f t="shared" si="246"/>
        <v/>
      </c>
      <c r="AJ788" s="49" t="str">
        <f t="shared" si="247"/>
        <v/>
      </c>
      <c r="AK788" s="49" t="str">
        <f t="shared" si="248"/>
        <v/>
      </c>
      <c r="AM788" s="13" t="str">
        <f>IF($AI788="", "", COUNTIF($AI$10:$AI$1210, "&gt;"&amp;$AI788)+1+COUNTIF($AI$10:$AI788, $AI788)-1)</f>
        <v/>
      </c>
      <c r="AO788" s="13" t="str">
        <f t="shared" si="249"/>
        <v/>
      </c>
      <c r="AQ788" s="42" t="str">
        <f t="shared" si="250"/>
        <v/>
      </c>
    </row>
    <row r="789" spans="1:43" x14ac:dyDescent="0.25">
      <c r="A789" s="56"/>
      <c r="B789" s="157"/>
      <c r="C789" s="87"/>
      <c r="D789" s="86"/>
      <c r="E789" s="158"/>
      <c r="F789" s="159"/>
      <c r="G789" s="160"/>
      <c r="H789" s="161"/>
      <c r="I789" s="56"/>
      <c r="J789" s="13" t="str">
        <f t="shared" si="236"/>
        <v/>
      </c>
      <c r="K789" s="56"/>
      <c r="S789" s="13" t="str">
        <f t="shared" si="237"/>
        <v/>
      </c>
      <c r="U789" s="13" t="str">
        <f t="shared" si="238"/>
        <v/>
      </c>
      <c r="V789" s="13" t="str">
        <f t="shared" si="233"/>
        <v/>
      </c>
      <c r="W789" s="13" t="str">
        <f t="shared" si="234"/>
        <v/>
      </c>
      <c r="X789" s="13" t="str">
        <f t="shared" si="235"/>
        <v/>
      </c>
      <c r="Y789" s="13" t="str">
        <f t="shared" si="239"/>
        <v/>
      </c>
      <c r="Z789" s="13" t="str">
        <f t="shared" si="240"/>
        <v/>
      </c>
      <c r="AA789" s="13" t="str">
        <f t="shared" si="241"/>
        <v/>
      </c>
      <c r="AC789" s="13" t="str">
        <f t="shared" si="242"/>
        <v/>
      </c>
      <c r="AD789" s="13" t="str">
        <f t="shared" si="243"/>
        <v/>
      </c>
      <c r="AE789" s="13" t="str">
        <f t="shared" si="244"/>
        <v/>
      </c>
      <c r="AF789" s="42" t="str">
        <f t="shared" si="251"/>
        <v/>
      </c>
      <c r="AH789" s="46" t="str">
        <f t="shared" si="245"/>
        <v/>
      </c>
      <c r="AI789" s="53" t="str">
        <f t="shared" si="246"/>
        <v/>
      </c>
      <c r="AJ789" s="49" t="str">
        <f t="shared" si="247"/>
        <v/>
      </c>
      <c r="AK789" s="49" t="str">
        <f t="shared" si="248"/>
        <v/>
      </c>
      <c r="AM789" s="13" t="str">
        <f>IF($AI789="", "", COUNTIF($AI$10:$AI$1210, "&gt;"&amp;$AI789)+1+COUNTIF($AI$10:$AI789, $AI789)-1)</f>
        <v/>
      </c>
      <c r="AO789" s="13" t="str">
        <f t="shared" si="249"/>
        <v/>
      </c>
      <c r="AQ789" s="42" t="str">
        <f t="shared" si="250"/>
        <v/>
      </c>
    </row>
    <row r="790" spans="1:43" x14ac:dyDescent="0.25">
      <c r="A790" s="56"/>
      <c r="B790" s="157"/>
      <c r="C790" s="87"/>
      <c r="D790" s="86"/>
      <c r="E790" s="158"/>
      <c r="F790" s="159"/>
      <c r="G790" s="160"/>
      <c r="H790" s="161"/>
      <c r="I790" s="56"/>
      <c r="J790" s="13" t="str">
        <f t="shared" si="236"/>
        <v/>
      </c>
      <c r="K790" s="56"/>
      <c r="S790" s="13" t="str">
        <f t="shared" si="237"/>
        <v/>
      </c>
      <c r="U790" s="13" t="str">
        <f t="shared" si="238"/>
        <v/>
      </c>
      <c r="V790" s="13" t="str">
        <f t="shared" si="233"/>
        <v/>
      </c>
      <c r="W790" s="13" t="str">
        <f t="shared" si="234"/>
        <v/>
      </c>
      <c r="X790" s="13" t="str">
        <f t="shared" si="235"/>
        <v/>
      </c>
      <c r="Y790" s="13" t="str">
        <f t="shared" si="239"/>
        <v/>
      </c>
      <c r="Z790" s="13" t="str">
        <f t="shared" si="240"/>
        <v/>
      </c>
      <c r="AA790" s="13" t="str">
        <f t="shared" si="241"/>
        <v/>
      </c>
      <c r="AC790" s="13" t="str">
        <f t="shared" si="242"/>
        <v/>
      </c>
      <c r="AD790" s="13" t="str">
        <f t="shared" si="243"/>
        <v/>
      </c>
      <c r="AE790" s="13" t="str">
        <f t="shared" si="244"/>
        <v/>
      </c>
      <c r="AF790" s="42" t="str">
        <f t="shared" si="251"/>
        <v/>
      </c>
      <c r="AH790" s="46" t="str">
        <f t="shared" si="245"/>
        <v/>
      </c>
      <c r="AI790" s="53" t="str">
        <f t="shared" si="246"/>
        <v/>
      </c>
      <c r="AJ790" s="49" t="str">
        <f t="shared" si="247"/>
        <v/>
      </c>
      <c r="AK790" s="49" t="str">
        <f t="shared" si="248"/>
        <v/>
      </c>
      <c r="AM790" s="13" t="str">
        <f>IF($AI790="", "", COUNTIF($AI$10:$AI$1210, "&gt;"&amp;$AI790)+1+COUNTIF($AI$10:$AI790, $AI790)-1)</f>
        <v/>
      </c>
      <c r="AO790" s="13" t="str">
        <f t="shared" si="249"/>
        <v/>
      </c>
      <c r="AQ790" s="42" t="str">
        <f t="shared" si="250"/>
        <v/>
      </c>
    </row>
    <row r="791" spans="1:43" x14ac:dyDescent="0.25">
      <c r="A791" s="56"/>
      <c r="B791" s="157"/>
      <c r="C791" s="87"/>
      <c r="D791" s="86"/>
      <c r="E791" s="158"/>
      <c r="F791" s="159"/>
      <c r="G791" s="160"/>
      <c r="H791" s="161"/>
      <c r="I791" s="56"/>
      <c r="J791" s="13" t="str">
        <f t="shared" si="236"/>
        <v/>
      </c>
      <c r="K791" s="56"/>
      <c r="S791" s="13" t="str">
        <f t="shared" si="237"/>
        <v/>
      </c>
      <c r="U791" s="13" t="str">
        <f t="shared" si="238"/>
        <v/>
      </c>
      <c r="V791" s="13" t="str">
        <f t="shared" si="233"/>
        <v/>
      </c>
      <c r="W791" s="13" t="str">
        <f t="shared" si="234"/>
        <v/>
      </c>
      <c r="X791" s="13" t="str">
        <f t="shared" si="235"/>
        <v/>
      </c>
      <c r="Y791" s="13" t="str">
        <f t="shared" si="239"/>
        <v/>
      </c>
      <c r="Z791" s="13" t="str">
        <f t="shared" si="240"/>
        <v/>
      </c>
      <c r="AA791" s="13" t="str">
        <f t="shared" si="241"/>
        <v/>
      </c>
      <c r="AC791" s="13" t="str">
        <f t="shared" si="242"/>
        <v/>
      </c>
      <c r="AD791" s="13" t="str">
        <f t="shared" si="243"/>
        <v/>
      </c>
      <c r="AE791" s="13" t="str">
        <f t="shared" si="244"/>
        <v/>
      </c>
      <c r="AF791" s="42" t="str">
        <f t="shared" si="251"/>
        <v/>
      </c>
      <c r="AH791" s="46" t="str">
        <f t="shared" si="245"/>
        <v/>
      </c>
      <c r="AI791" s="53" t="str">
        <f t="shared" si="246"/>
        <v/>
      </c>
      <c r="AJ791" s="49" t="str">
        <f t="shared" si="247"/>
        <v/>
      </c>
      <c r="AK791" s="49" t="str">
        <f t="shared" si="248"/>
        <v/>
      </c>
      <c r="AM791" s="13" t="str">
        <f>IF($AI791="", "", COUNTIF($AI$10:$AI$1210, "&gt;"&amp;$AI791)+1+COUNTIF($AI$10:$AI791, $AI791)-1)</f>
        <v/>
      </c>
      <c r="AO791" s="13" t="str">
        <f t="shared" si="249"/>
        <v/>
      </c>
      <c r="AQ791" s="42" t="str">
        <f t="shared" si="250"/>
        <v/>
      </c>
    </row>
    <row r="792" spans="1:43" x14ac:dyDescent="0.25">
      <c r="A792" s="56"/>
      <c r="B792" s="157"/>
      <c r="C792" s="87"/>
      <c r="D792" s="86"/>
      <c r="E792" s="158"/>
      <c r="F792" s="159"/>
      <c r="G792" s="160"/>
      <c r="H792" s="161"/>
      <c r="I792" s="56"/>
      <c r="J792" s="13" t="str">
        <f t="shared" si="236"/>
        <v/>
      </c>
      <c r="K792" s="56"/>
      <c r="S792" s="13" t="str">
        <f t="shared" si="237"/>
        <v/>
      </c>
      <c r="U792" s="13" t="str">
        <f t="shared" si="238"/>
        <v/>
      </c>
      <c r="V792" s="13" t="str">
        <f t="shared" si="233"/>
        <v/>
      </c>
      <c r="W792" s="13" t="str">
        <f t="shared" si="234"/>
        <v/>
      </c>
      <c r="X792" s="13" t="str">
        <f t="shared" si="235"/>
        <v/>
      </c>
      <c r="Y792" s="13" t="str">
        <f t="shared" si="239"/>
        <v/>
      </c>
      <c r="Z792" s="13" t="str">
        <f t="shared" si="240"/>
        <v/>
      </c>
      <c r="AA792" s="13" t="str">
        <f t="shared" si="241"/>
        <v/>
      </c>
      <c r="AC792" s="13" t="str">
        <f t="shared" si="242"/>
        <v/>
      </c>
      <c r="AD792" s="13" t="str">
        <f t="shared" si="243"/>
        <v/>
      </c>
      <c r="AE792" s="13" t="str">
        <f t="shared" si="244"/>
        <v/>
      </c>
      <c r="AF792" s="42" t="str">
        <f t="shared" si="251"/>
        <v/>
      </c>
      <c r="AH792" s="46" t="str">
        <f t="shared" si="245"/>
        <v/>
      </c>
      <c r="AI792" s="53" t="str">
        <f t="shared" si="246"/>
        <v/>
      </c>
      <c r="AJ792" s="49" t="str">
        <f t="shared" si="247"/>
        <v/>
      </c>
      <c r="AK792" s="49" t="str">
        <f t="shared" si="248"/>
        <v/>
      </c>
      <c r="AM792" s="13" t="str">
        <f>IF($AI792="", "", COUNTIF($AI$10:$AI$1210, "&gt;"&amp;$AI792)+1+COUNTIF($AI$10:$AI792, $AI792)-1)</f>
        <v/>
      </c>
      <c r="AO792" s="13" t="str">
        <f t="shared" si="249"/>
        <v/>
      </c>
      <c r="AQ792" s="42" t="str">
        <f t="shared" si="250"/>
        <v/>
      </c>
    </row>
    <row r="793" spans="1:43" x14ac:dyDescent="0.25">
      <c r="A793" s="56"/>
      <c r="B793" s="157"/>
      <c r="C793" s="87"/>
      <c r="D793" s="86"/>
      <c r="E793" s="158"/>
      <c r="F793" s="159"/>
      <c r="G793" s="160"/>
      <c r="H793" s="161"/>
      <c r="I793" s="56"/>
      <c r="J793" s="13" t="str">
        <f t="shared" si="236"/>
        <v/>
      </c>
      <c r="K793" s="56"/>
      <c r="S793" s="13" t="str">
        <f t="shared" si="237"/>
        <v/>
      </c>
      <c r="U793" s="13" t="str">
        <f t="shared" si="238"/>
        <v/>
      </c>
      <c r="V793" s="13" t="str">
        <f t="shared" si="233"/>
        <v/>
      </c>
      <c r="W793" s="13" t="str">
        <f t="shared" si="234"/>
        <v/>
      </c>
      <c r="X793" s="13" t="str">
        <f t="shared" si="235"/>
        <v/>
      </c>
      <c r="Y793" s="13" t="str">
        <f t="shared" si="239"/>
        <v/>
      </c>
      <c r="Z793" s="13" t="str">
        <f t="shared" si="240"/>
        <v/>
      </c>
      <c r="AA793" s="13" t="str">
        <f t="shared" si="241"/>
        <v/>
      </c>
      <c r="AC793" s="13" t="str">
        <f t="shared" si="242"/>
        <v/>
      </c>
      <c r="AD793" s="13" t="str">
        <f t="shared" si="243"/>
        <v/>
      </c>
      <c r="AE793" s="13" t="str">
        <f t="shared" si="244"/>
        <v/>
      </c>
      <c r="AF793" s="42" t="str">
        <f t="shared" si="251"/>
        <v/>
      </c>
      <c r="AH793" s="46" t="str">
        <f t="shared" si="245"/>
        <v/>
      </c>
      <c r="AI793" s="53" t="str">
        <f t="shared" si="246"/>
        <v/>
      </c>
      <c r="AJ793" s="49" t="str">
        <f t="shared" si="247"/>
        <v/>
      </c>
      <c r="AK793" s="49" t="str">
        <f t="shared" si="248"/>
        <v/>
      </c>
      <c r="AM793" s="13" t="str">
        <f>IF($AI793="", "", COUNTIF($AI$10:$AI$1210, "&gt;"&amp;$AI793)+1+COUNTIF($AI$10:$AI793, $AI793)-1)</f>
        <v/>
      </c>
      <c r="AO793" s="13" t="str">
        <f t="shared" si="249"/>
        <v/>
      </c>
      <c r="AQ793" s="42" t="str">
        <f t="shared" si="250"/>
        <v/>
      </c>
    </row>
    <row r="794" spans="1:43" x14ac:dyDescent="0.25">
      <c r="A794" s="56"/>
      <c r="B794" s="157"/>
      <c r="C794" s="87"/>
      <c r="D794" s="86"/>
      <c r="E794" s="158"/>
      <c r="F794" s="159"/>
      <c r="G794" s="160"/>
      <c r="H794" s="161"/>
      <c r="I794" s="56"/>
      <c r="J794" s="13" t="str">
        <f t="shared" si="236"/>
        <v/>
      </c>
      <c r="K794" s="56"/>
      <c r="S794" s="13" t="str">
        <f t="shared" si="237"/>
        <v/>
      </c>
      <c r="U794" s="13" t="str">
        <f t="shared" si="238"/>
        <v/>
      </c>
      <c r="V794" s="13" t="str">
        <f t="shared" si="233"/>
        <v/>
      </c>
      <c r="W794" s="13" t="str">
        <f t="shared" si="234"/>
        <v/>
      </c>
      <c r="X794" s="13" t="str">
        <f t="shared" si="235"/>
        <v/>
      </c>
      <c r="Y794" s="13" t="str">
        <f t="shared" si="239"/>
        <v/>
      </c>
      <c r="Z794" s="13" t="str">
        <f t="shared" si="240"/>
        <v/>
      </c>
      <c r="AA794" s="13" t="str">
        <f t="shared" si="241"/>
        <v/>
      </c>
      <c r="AC794" s="13" t="str">
        <f t="shared" si="242"/>
        <v/>
      </c>
      <c r="AD794" s="13" t="str">
        <f t="shared" si="243"/>
        <v/>
      </c>
      <c r="AE794" s="13" t="str">
        <f t="shared" si="244"/>
        <v/>
      </c>
      <c r="AF794" s="42" t="str">
        <f t="shared" si="251"/>
        <v/>
      </c>
      <c r="AH794" s="46" t="str">
        <f t="shared" si="245"/>
        <v/>
      </c>
      <c r="AI794" s="53" t="str">
        <f t="shared" si="246"/>
        <v/>
      </c>
      <c r="AJ794" s="49" t="str">
        <f t="shared" si="247"/>
        <v/>
      </c>
      <c r="AK794" s="49" t="str">
        <f t="shared" si="248"/>
        <v/>
      </c>
      <c r="AM794" s="13" t="str">
        <f>IF($AI794="", "", COUNTIF($AI$10:$AI$1210, "&gt;"&amp;$AI794)+1+COUNTIF($AI$10:$AI794, $AI794)-1)</f>
        <v/>
      </c>
      <c r="AO794" s="13" t="str">
        <f t="shared" si="249"/>
        <v/>
      </c>
      <c r="AQ794" s="42" t="str">
        <f t="shared" si="250"/>
        <v/>
      </c>
    </row>
    <row r="795" spans="1:43" x14ac:dyDescent="0.25">
      <c r="A795" s="56"/>
      <c r="B795" s="157"/>
      <c r="C795" s="87"/>
      <c r="D795" s="86"/>
      <c r="E795" s="158"/>
      <c r="F795" s="159"/>
      <c r="G795" s="160"/>
      <c r="H795" s="161"/>
      <c r="I795" s="56"/>
      <c r="J795" s="13" t="str">
        <f t="shared" si="236"/>
        <v/>
      </c>
      <c r="K795" s="56"/>
      <c r="S795" s="13" t="str">
        <f t="shared" si="237"/>
        <v/>
      </c>
      <c r="U795" s="13" t="str">
        <f t="shared" si="238"/>
        <v/>
      </c>
      <c r="V795" s="13" t="str">
        <f t="shared" si="233"/>
        <v/>
      </c>
      <c r="W795" s="13" t="str">
        <f t="shared" si="234"/>
        <v/>
      </c>
      <c r="X795" s="13" t="str">
        <f t="shared" si="235"/>
        <v/>
      </c>
      <c r="Y795" s="13" t="str">
        <f t="shared" si="239"/>
        <v/>
      </c>
      <c r="Z795" s="13" t="str">
        <f t="shared" si="240"/>
        <v/>
      </c>
      <c r="AA795" s="13" t="str">
        <f t="shared" si="241"/>
        <v/>
      </c>
      <c r="AC795" s="13" t="str">
        <f t="shared" si="242"/>
        <v/>
      </c>
      <c r="AD795" s="13" t="str">
        <f t="shared" si="243"/>
        <v/>
      </c>
      <c r="AE795" s="13" t="str">
        <f t="shared" si="244"/>
        <v/>
      </c>
      <c r="AF795" s="42" t="str">
        <f t="shared" si="251"/>
        <v/>
      </c>
      <c r="AH795" s="46" t="str">
        <f t="shared" si="245"/>
        <v/>
      </c>
      <c r="AI795" s="53" t="str">
        <f t="shared" si="246"/>
        <v/>
      </c>
      <c r="AJ795" s="49" t="str">
        <f t="shared" si="247"/>
        <v/>
      </c>
      <c r="AK795" s="49" t="str">
        <f t="shared" si="248"/>
        <v/>
      </c>
      <c r="AM795" s="13" t="str">
        <f>IF($AI795="", "", COUNTIF($AI$10:$AI$1210, "&gt;"&amp;$AI795)+1+COUNTIF($AI$10:$AI795, $AI795)-1)</f>
        <v/>
      </c>
      <c r="AO795" s="13" t="str">
        <f t="shared" si="249"/>
        <v/>
      </c>
      <c r="AQ795" s="42" t="str">
        <f t="shared" si="250"/>
        <v/>
      </c>
    </row>
    <row r="796" spans="1:43" x14ac:dyDescent="0.25">
      <c r="A796" s="56"/>
      <c r="B796" s="157"/>
      <c r="C796" s="87"/>
      <c r="D796" s="86"/>
      <c r="E796" s="158"/>
      <c r="F796" s="159"/>
      <c r="G796" s="160"/>
      <c r="H796" s="161"/>
      <c r="I796" s="56"/>
      <c r="J796" s="13" t="str">
        <f t="shared" si="236"/>
        <v/>
      </c>
      <c r="K796" s="56"/>
      <c r="S796" s="13" t="str">
        <f t="shared" si="237"/>
        <v/>
      </c>
      <c r="U796" s="13" t="str">
        <f t="shared" si="238"/>
        <v/>
      </c>
      <c r="V796" s="13" t="str">
        <f t="shared" si="233"/>
        <v/>
      </c>
      <c r="W796" s="13" t="str">
        <f t="shared" si="234"/>
        <v/>
      </c>
      <c r="X796" s="13" t="str">
        <f t="shared" si="235"/>
        <v/>
      </c>
      <c r="Y796" s="13" t="str">
        <f t="shared" si="239"/>
        <v/>
      </c>
      <c r="Z796" s="13" t="str">
        <f t="shared" si="240"/>
        <v/>
      </c>
      <c r="AA796" s="13" t="str">
        <f t="shared" si="241"/>
        <v/>
      </c>
      <c r="AC796" s="13" t="str">
        <f t="shared" si="242"/>
        <v/>
      </c>
      <c r="AD796" s="13" t="str">
        <f t="shared" si="243"/>
        <v/>
      </c>
      <c r="AE796" s="13" t="str">
        <f t="shared" si="244"/>
        <v/>
      </c>
      <c r="AF796" s="42" t="str">
        <f t="shared" si="251"/>
        <v/>
      </c>
      <c r="AH796" s="46" t="str">
        <f t="shared" si="245"/>
        <v/>
      </c>
      <c r="AI796" s="53" t="str">
        <f t="shared" si="246"/>
        <v/>
      </c>
      <c r="AJ796" s="49" t="str">
        <f t="shared" si="247"/>
        <v/>
      </c>
      <c r="AK796" s="49" t="str">
        <f t="shared" si="248"/>
        <v/>
      </c>
      <c r="AM796" s="13" t="str">
        <f>IF($AI796="", "", COUNTIF($AI$10:$AI$1210, "&gt;"&amp;$AI796)+1+COUNTIF($AI$10:$AI796, $AI796)-1)</f>
        <v/>
      </c>
      <c r="AO796" s="13" t="str">
        <f t="shared" si="249"/>
        <v/>
      </c>
      <c r="AQ796" s="42" t="str">
        <f t="shared" si="250"/>
        <v/>
      </c>
    </row>
    <row r="797" spans="1:43" x14ac:dyDescent="0.25">
      <c r="A797" s="56"/>
      <c r="B797" s="157"/>
      <c r="C797" s="87"/>
      <c r="D797" s="86"/>
      <c r="E797" s="158"/>
      <c r="F797" s="159"/>
      <c r="G797" s="160"/>
      <c r="H797" s="161"/>
      <c r="I797" s="56"/>
      <c r="J797" s="13" t="str">
        <f t="shared" si="236"/>
        <v/>
      </c>
      <c r="K797" s="56"/>
      <c r="S797" s="13" t="str">
        <f t="shared" si="237"/>
        <v/>
      </c>
      <c r="U797" s="13" t="str">
        <f t="shared" si="238"/>
        <v/>
      </c>
      <c r="V797" s="13" t="str">
        <f t="shared" si="233"/>
        <v/>
      </c>
      <c r="W797" s="13" t="str">
        <f t="shared" si="234"/>
        <v/>
      </c>
      <c r="X797" s="13" t="str">
        <f t="shared" si="235"/>
        <v/>
      </c>
      <c r="Y797" s="13" t="str">
        <f t="shared" si="239"/>
        <v/>
      </c>
      <c r="Z797" s="13" t="str">
        <f t="shared" si="240"/>
        <v/>
      </c>
      <c r="AA797" s="13" t="str">
        <f t="shared" si="241"/>
        <v/>
      </c>
      <c r="AC797" s="13" t="str">
        <f t="shared" si="242"/>
        <v/>
      </c>
      <c r="AD797" s="13" t="str">
        <f t="shared" si="243"/>
        <v/>
      </c>
      <c r="AE797" s="13" t="str">
        <f t="shared" si="244"/>
        <v/>
      </c>
      <c r="AF797" s="42" t="str">
        <f t="shared" si="251"/>
        <v/>
      </c>
      <c r="AH797" s="46" t="str">
        <f t="shared" si="245"/>
        <v/>
      </c>
      <c r="AI797" s="53" t="str">
        <f t="shared" si="246"/>
        <v/>
      </c>
      <c r="AJ797" s="49" t="str">
        <f t="shared" si="247"/>
        <v/>
      </c>
      <c r="AK797" s="49" t="str">
        <f t="shared" si="248"/>
        <v/>
      </c>
      <c r="AM797" s="13" t="str">
        <f>IF($AI797="", "", COUNTIF($AI$10:$AI$1210, "&gt;"&amp;$AI797)+1+COUNTIF($AI$10:$AI797, $AI797)-1)</f>
        <v/>
      </c>
      <c r="AO797" s="13" t="str">
        <f t="shared" si="249"/>
        <v/>
      </c>
      <c r="AQ797" s="42" t="str">
        <f t="shared" si="250"/>
        <v/>
      </c>
    </row>
    <row r="798" spans="1:43" x14ac:dyDescent="0.25">
      <c r="A798" s="56"/>
      <c r="B798" s="157"/>
      <c r="C798" s="87"/>
      <c r="D798" s="86"/>
      <c r="E798" s="158"/>
      <c r="F798" s="159"/>
      <c r="G798" s="160"/>
      <c r="H798" s="161"/>
      <c r="I798" s="56"/>
      <c r="J798" s="13" t="str">
        <f t="shared" si="236"/>
        <v/>
      </c>
      <c r="K798" s="56"/>
      <c r="S798" s="13" t="str">
        <f t="shared" si="237"/>
        <v/>
      </c>
      <c r="U798" s="13" t="str">
        <f t="shared" si="238"/>
        <v/>
      </c>
      <c r="V798" s="13" t="str">
        <f t="shared" si="233"/>
        <v/>
      </c>
      <c r="W798" s="13" t="str">
        <f t="shared" si="234"/>
        <v/>
      </c>
      <c r="X798" s="13" t="str">
        <f t="shared" si="235"/>
        <v/>
      </c>
      <c r="Y798" s="13" t="str">
        <f t="shared" si="239"/>
        <v/>
      </c>
      <c r="Z798" s="13" t="str">
        <f t="shared" si="240"/>
        <v/>
      </c>
      <c r="AA798" s="13" t="str">
        <f t="shared" si="241"/>
        <v/>
      </c>
      <c r="AC798" s="13" t="str">
        <f t="shared" si="242"/>
        <v/>
      </c>
      <c r="AD798" s="13" t="str">
        <f t="shared" si="243"/>
        <v/>
      </c>
      <c r="AE798" s="13" t="str">
        <f t="shared" si="244"/>
        <v/>
      </c>
      <c r="AF798" s="42" t="str">
        <f t="shared" si="251"/>
        <v/>
      </c>
      <c r="AH798" s="46" t="str">
        <f t="shared" si="245"/>
        <v/>
      </c>
      <c r="AI798" s="53" t="str">
        <f t="shared" si="246"/>
        <v/>
      </c>
      <c r="AJ798" s="49" t="str">
        <f t="shared" si="247"/>
        <v/>
      </c>
      <c r="AK798" s="49" t="str">
        <f t="shared" si="248"/>
        <v/>
      </c>
      <c r="AM798" s="13" t="str">
        <f>IF($AI798="", "", COUNTIF($AI$10:$AI$1210, "&gt;"&amp;$AI798)+1+COUNTIF($AI$10:$AI798, $AI798)-1)</f>
        <v/>
      </c>
      <c r="AO798" s="13" t="str">
        <f t="shared" si="249"/>
        <v/>
      </c>
      <c r="AQ798" s="42" t="str">
        <f t="shared" si="250"/>
        <v/>
      </c>
    </row>
    <row r="799" spans="1:43" x14ac:dyDescent="0.25">
      <c r="A799" s="56"/>
      <c r="B799" s="157"/>
      <c r="C799" s="87"/>
      <c r="D799" s="86"/>
      <c r="E799" s="158"/>
      <c r="F799" s="159"/>
      <c r="G799" s="160"/>
      <c r="H799" s="161"/>
      <c r="I799" s="56"/>
      <c r="J799" s="13" t="str">
        <f t="shared" si="236"/>
        <v/>
      </c>
      <c r="K799" s="56"/>
      <c r="S799" s="13" t="str">
        <f t="shared" si="237"/>
        <v/>
      </c>
      <c r="U799" s="13" t="str">
        <f t="shared" si="238"/>
        <v/>
      </c>
      <c r="V799" s="13" t="str">
        <f t="shared" si="233"/>
        <v/>
      </c>
      <c r="W799" s="13" t="str">
        <f t="shared" si="234"/>
        <v/>
      </c>
      <c r="X799" s="13" t="str">
        <f t="shared" si="235"/>
        <v/>
      </c>
      <c r="Y799" s="13" t="str">
        <f t="shared" si="239"/>
        <v/>
      </c>
      <c r="Z799" s="13" t="str">
        <f t="shared" si="240"/>
        <v/>
      </c>
      <c r="AA799" s="13" t="str">
        <f t="shared" si="241"/>
        <v/>
      </c>
      <c r="AC799" s="13" t="str">
        <f t="shared" si="242"/>
        <v/>
      </c>
      <c r="AD799" s="13" t="str">
        <f t="shared" si="243"/>
        <v/>
      </c>
      <c r="AE799" s="13" t="str">
        <f t="shared" si="244"/>
        <v/>
      </c>
      <c r="AF799" s="42" t="str">
        <f t="shared" si="251"/>
        <v/>
      </c>
      <c r="AH799" s="46" t="str">
        <f t="shared" si="245"/>
        <v/>
      </c>
      <c r="AI799" s="53" t="str">
        <f t="shared" si="246"/>
        <v/>
      </c>
      <c r="AJ799" s="49" t="str">
        <f t="shared" si="247"/>
        <v/>
      </c>
      <c r="AK799" s="49" t="str">
        <f t="shared" si="248"/>
        <v/>
      </c>
      <c r="AM799" s="13" t="str">
        <f>IF($AI799="", "", COUNTIF($AI$10:$AI$1210, "&gt;"&amp;$AI799)+1+COUNTIF($AI$10:$AI799, $AI799)-1)</f>
        <v/>
      </c>
      <c r="AO799" s="13" t="str">
        <f t="shared" si="249"/>
        <v/>
      </c>
      <c r="AQ799" s="42" t="str">
        <f t="shared" si="250"/>
        <v/>
      </c>
    </row>
    <row r="800" spans="1:43" x14ac:dyDescent="0.25">
      <c r="A800" s="56"/>
      <c r="B800" s="157"/>
      <c r="C800" s="87"/>
      <c r="D800" s="86"/>
      <c r="E800" s="158"/>
      <c r="F800" s="159"/>
      <c r="G800" s="160"/>
      <c r="H800" s="161"/>
      <c r="I800" s="56"/>
      <c r="J800" s="13" t="str">
        <f t="shared" si="236"/>
        <v/>
      </c>
      <c r="K800" s="56"/>
      <c r="S800" s="13" t="str">
        <f t="shared" si="237"/>
        <v/>
      </c>
      <c r="U800" s="13" t="str">
        <f t="shared" si="238"/>
        <v/>
      </c>
      <c r="V800" s="13" t="str">
        <f t="shared" si="233"/>
        <v/>
      </c>
      <c r="W800" s="13" t="str">
        <f t="shared" si="234"/>
        <v/>
      </c>
      <c r="X800" s="13" t="str">
        <f t="shared" si="235"/>
        <v/>
      </c>
      <c r="Y800" s="13" t="str">
        <f t="shared" si="239"/>
        <v/>
      </c>
      <c r="Z800" s="13" t="str">
        <f t="shared" si="240"/>
        <v/>
      </c>
      <c r="AA800" s="13" t="str">
        <f t="shared" si="241"/>
        <v/>
      </c>
      <c r="AC800" s="13" t="str">
        <f t="shared" si="242"/>
        <v/>
      </c>
      <c r="AD800" s="13" t="str">
        <f t="shared" si="243"/>
        <v/>
      </c>
      <c r="AE800" s="13" t="str">
        <f t="shared" si="244"/>
        <v/>
      </c>
      <c r="AF800" s="42" t="str">
        <f t="shared" si="251"/>
        <v/>
      </c>
      <c r="AH800" s="46" t="str">
        <f t="shared" si="245"/>
        <v/>
      </c>
      <c r="AI800" s="53" t="str">
        <f t="shared" si="246"/>
        <v/>
      </c>
      <c r="AJ800" s="49" t="str">
        <f t="shared" si="247"/>
        <v/>
      </c>
      <c r="AK800" s="49" t="str">
        <f t="shared" si="248"/>
        <v/>
      </c>
      <c r="AM800" s="13" t="str">
        <f>IF($AI800="", "", COUNTIF($AI$10:$AI$1210, "&gt;"&amp;$AI800)+1+COUNTIF($AI$10:$AI800, $AI800)-1)</f>
        <v/>
      </c>
      <c r="AO800" s="13" t="str">
        <f t="shared" si="249"/>
        <v/>
      </c>
      <c r="AQ800" s="42" t="str">
        <f t="shared" si="250"/>
        <v/>
      </c>
    </row>
    <row r="801" spans="1:43" x14ac:dyDescent="0.25">
      <c r="A801" s="56"/>
      <c r="B801" s="157"/>
      <c r="C801" s="87"/>
      <c r="D801" s="86"/>
      <c r="E801" s="158"/>
      <c r="F801" s="159"/>
      <c r="G801" s="160"/>
      <c r="H801" s="161"/>
      <c r="I801" s="56"/>
      <c r="J801" s="13" t="str">
        <f t="shared" si="236"/>
        <v/>
      </c>
      <c r="K801" s="56"/>
      <c r="S801" s="13" t="str">
        <f t="shared" si="237"/>
        <v/>
      </c>
      <c r="U801" s="13" t="str">
        <f t="shared" si="238"/>
        <v/>
      </c>
      <c r="V801" s="13" t="str">
        <f t="shared" si="233"/>
        <v/>
      </c>
      <c r="W801" s="13" t="str">
        <f t="shared" si="234"/>
        <v/>
      </c>
      <c r="X801" s="13" t="str">
        <f t="shared" si="235"/>
        <v/>
      </c>
      <c r="Y801" s="13" t="str">
        <f t="shared" si="239"/>
        <v/>
      </c>
      <c r="Z801" s="13" t="str">
        <f t="shared" si="240"/>
        <v/>
      </c>
      <c r="AA801" s="13" t="str">
        <f t="shared" si="241"/>
        <v/>
      </c>
      <c r="AC801" s="13" t="str">
        <f t="shared" si="242"/>
        <v/>
      </c>
      <c r="AD801" s="13" t="str">
        <f t="shared" si="243"/>
        <v/>
      </c>
      <c r="AE801" s="13" t="str">
        <f t="shared" si="244"/>
        <v/>
      </c>
      <c r="AF801" s="42" t="str">
        <f t="shared" si="251"/>
        <v/>
      </c>
      <c r="AH801" s="46" t="str">
        <f t="shared" si="245"/>
        <v/>
      </c>
      <c r="AI801" s="53" t="str">
        <f t="shared" si="246"/>
        <v/>
      </c>
      <c r="AJ801" s="49" t="str">
        <f t="shared" si="247"/>
        <v/>
      </c>
      <c r="AK801" s="49" t="str">
        <f t="shared" si="248"/>
        <v/>
      </c>
      <c r="AM801" s="13" t="str">
        <f>IF($AI801="", "", COUNTIF($AI$10:$AI$1210, "&gt;"&amp;$AI801)+1+COUNTIF($AI$10:$AI801, $AI801)-1)</f>
        <v/>
      </c>
      <c r="AO801" s="13" t="str">
        <f t="shared" si="249"/>
        <v/>
      </c>
      <c r="AQ801" s="42" t="str">
        <f t="shared" si="250"/>
        <v/>
      </c>
    </row>
    <row r="802" spans="1:43" x14ac:dyDescent="0.25">
      <c r="A802" s="56"/>
      <c r="B802" s="157"/>
      <c r="C802" s="87"/>
      <c r="D802" s="86"/>
      <c r="E802" s="158"/>
      <c r="F802" s="159"/>
      <c r="G802" s="160"/>
      <c r="H802" s="161"/>
      <c r="I802" s="56"/>
      <c r="J802" s="13" t="str">
        <f t="shared" si="236"/>
        <v/>
      </c>
      <c r="K802" s="56"/>
      <c r="S802" s="13" t="str">
        <f t="shared" si="237"/>
        <v/>
      </c>
      <c r="U802" s="13" t="str">
        <f t="shared" si="238"/>
        <v/>
      </c>
      <c r="V802" s="13" t="str">
        <f t="shared" si="233"/>
        <v/>
      </c>
      <c r="W802" s="13" t="str">
        <f t="shared" si="234"/>
        <v/>
      </c>
      <c r="X802" s="13" t="str">
        <f t="shared" si="235"/>
        <v/>
      </c>
      <c r="Y802" s="13" t="str">
        <f t="shared" si="239"/>
        <v/>
      </c>
      <c r="Z802" s="13" t="str">
        <f t="shared" si="240"/>
        <v/>
      </c>
      <c r="AA802" s="13" t="str">
        <f t="shared" si="241"/>
        <v/>
      </c>
      <c r="AC802" s="13" t="str">
        <f t="shared" si="242"/>
        <v/>
      </c>
      <c r="AD802" s="13" t="str">
        <f t="shared" si="243"/>
        <v/>
      </c>
      <c r="AE802" s="13" t="str">
        <f t="shared" si="244"/>
        <v/>
      </c>
      <c r="AF802" s="42" t="str">
        <f t="shared" si="251"/>
        <v/>
      </c>
      <c r="AH802" s="46" t="str">
        <f t="shared" si="245"/>
        <v/>
      </c>
      <c r="AI802" s="53" t="str">
        <f t="shared" si="246"/>
        <v/>
      </c>
      <c r="AJ802" s="49" t="str">
        <f t="shared" si="247"/>
        <v/>
      </c>
      <c r="AK802" s="49" t="str">
        <f t="shared" si="248"/>
        <v/>
      </c>
      <c r="AM802" s="13" t="str">
        <f>IF($AI802="", "", COUNTIF($AI$10:$AI$1210, "&gt;"&amp;$AI802)+1+COUNTIF($AI$10:$AI802, $AI802)-1)</f>
        <v/>
      </c>
      <c r="AO802" s="13" t="str">
        <f t="shared" si="249"/>
        <v/>
      </c>
      <c r="AQ802" s="42" t="str">
        <f t="shared" si="250"/>
        <v/>
      </c>
    </row>
    <row r="803" spans="1:43" x14ac:dyDescent="0.25">
      <c r="A803" s="56"/>
      <c r="B803" s="157"/>
      <c r="C803" s="87"/>
      <c r="D803" s="86"/>
      <c r="E803" s="158"/>
      <c r="F803" s="159"/>
      <c r="G803" s="160"/>
      <c r="H803" s="161"/>
      <c r="I803" s="56"/>
      <c r="J803" s="13" t="str">
        <f t="shared" si="236"/>
        <v/>
      </c>
      <c r="K803" s="56"/>
      <c r="S803" s="13" t="str">
        <f t="shared" si="237"/>
        <v/>
      </c>
      <c r="U803" s="13" t="str">
        <f t="shared" si="238"/>
        <v/>
      </c>
      <c r="V803" s="13" t="str">
        <f t="shared" si="233"/>
        <v/>
      </c>
      <c r="W803" s="13" t="str">
        <f t="shared" si="234"/>
        <v/>
      </c>
      <c r="X803" s="13" t="str">
        <f t="shared" si="235"/>
        <v/>
      </c>
      <c r="Y803" s="13" t="str">
        <f t="shared" si="239"/>
        <v/>
      </c>
      <c r="Z803" s="13" t="str">
        <f t="shared" si="240"/>
        <v/>
      </c>
      <c r="AA803" s="13" t="str">
        <f t="shared" si="241"/>
        <v/>
      </c>
      <c r="AC803" s="13" t="str">
        <f t="shared" si="242"/>
        <v/>
      </c>
      <c r="AD803" s="13" t="str">
        <f t="shared" si="243"/>
        <v/>
      </c>
      <c r="AE803" s="13" t="str">
        <f t="shared" si="244"/>
        <v/>
      </c>
      <c r="AF803" s="42" t="str">
        <f t="shared" si="251"/>
        <v/>
      </c>
      <c r="AH803" s="46" t="str">
        <f t="shared" si="245"/>
        <v/>
      </c>
      <c r="AI803" s="53" t="str">
        <f t="shared" si="246"/>
        <v/>
      </c>
      <c r="AJ803" s="49" t="str">
        <f t="shared" si="247"/>
        <v/>
      </c>
      <c r="AK803" s="49" t="str">
        <f t="shared" si="248"/>
        <v/>
      </c>
      <c r="AM803" s="13" t="str">
        <f>IF($AI803="", "", COUNTIF($AI$10:$AI$1210, "&gt;"&amp;$AI803)+1+COUNTIF($AI$10:$AI803, $AI803)-1)</f>
        <v/>
      </c>
      <c r="AO803" s="13" t="str">
        <f t="shared" si="249"/>
        <v/>
      </c>
      <c r="AQ803" s="42" t="str">
        <f t="shared" si="250"/>
        <v/>
      </c>
    </row>
    <row r="804" spans="1:43" x14ac:dyDescent="0.25">
      <c r="A804" s="56"/>
      <c r="B804" s="157"/>
      <c r="C804" s="87"/>
      <c r="D804" s="86"/>
      <c r="E804" s="158"/>
      <c r="F804" s="159"/>
      <c r="G804" s="160"/>
      <c r="H804" s="161"/>
      <c r="I804" s="56"/>
      <c r="J804" s="13" t="str">
        <f t="shared" si="236"/>
        <v/>
      </c>
      <c r="K804" s="56"/>
      <c r="S804" s="13" t="str">
        <f t="shared" si="237"/>
        <v/>
      </c>
      <c r="U804" s="13" t="str">
        <f t="shared" si="238"/>
        <v/>
      </c>
      <c r="V804" s="13" t="str">
        <f t="shared" si="233"/>
        <v/>
      </c>
      <c r="W804" s="13" t="str">
        <f t="shared" si="234"/>
        <v/>
      </c>
      <c r="X804" s="13" t="str">
        <f t="shared" si="235"/>
        <v/>
      </c>
      <c r="Y804" s="13" t="str">
        <f t="shared" si="239"/>
        <v/>
      </c>
      <c r="Z804" s="13" t="str">
        <f t="shared" si="240"/>
        <v/>
      </c>
      <c r="AA804" s="13" t="str">
        <f t="shared" si="241"/>
        <v/>
      </c>
      <c r="AC804" s="13" t="str">
        <f t="shared" si="242"/>
        <v/>
      </c>
      <c r="AD804" s="13" t="str">
        <f t="shared" si="243"/>
        <v/>
      </c>
      <c r="AE804" s="13" t="str">
        <f t="shared" si="244"/>
        <v/>
      </c>
      <c r="AF804" s="42" t="str">
        <f t="shared" si="251"/>
        <v/>
      </c>
      <c r="AH804" s="46" t="str">
        <f t="shared" si="245"/>
        <v/>
      </c>
      <c r="AI804" s="53" t="str">
        <f t="shared" si="246"/>
        <v/>
      </c>
      <c r="AJ804" s="49" t="str">
        <f t="shared" si="247"/>
        <v/>
      </c>
      <c r="AK804" s="49" t="str">
        <f t="shared" si="248"/>
        <v/>
      </c>
      <c r="AM804" s="13" t="str">
        <f>IF($AI804="", "", COUNTIF($AI$10:$AI$1210, "&gt;"&amp;$AI804)+1+COUNTIF($AI$10:$AI804, $AI804)-1)</f>
        <v/>
      </c>
      <c r="AO804" s="13" t="str">
        <f t="shared" si="249"/>
        <v/>
      </c>
      <c r="AQ804" s="42" t="str">
        <f t="shared" si="250"/>
        <v/>
      </c>
    </row>
    <row r="805" spans="1:43" x14ac:dyDescent="0.25">
      <c r="A805" s="56"/>
      <c r="B805" s="157"/>
      <c r="C805" s="87"/>
      <c r="D805" s="86"/>
      <c r="E805" s="158"/>
      <c r="F805" s="159"/>
      <c r="G805" s="160"/>
      <c r="H805" s="161"/>
      <c r="I805" s="56"/>
      <c r="J805" s="13" t="str">
        <f t="shared" si="236"/>
        <v/>
      </c>
      <c r="K805" s="56"/>
      <c r="S805" s="13" t="str">
        <f t="shared" si="237"/>
        <v/>
      </c>
      <c r="U805" s="13" t="str">
        <f t="shared" si="238"/>
        <v/>
      </c>
      <c r="V805" s="13" t="str">
        <f t="shared" si="233"/>
        <v/>
      </c>
      <c r="W805" s="13" t="str">
        <f t="shared" si="234"/>
        <v/>
      </c>
      <c r="X805" s="13" t="str">
        <f t="shared" si="235"/>
        <v/>
      </c>
      <c r="Y805" s="13" t="str">
        <f t="shared" si="239"/>
        <v/>
      </c>
      <c r="Z805" s="13" t="str">
        <f t="shared" si="240"/>
        <v/>
      </c>
      <c r="AA805" s="13" t="str">
        <f t="shared" si="241"/>
        <v/>
      </c>
      <c r="AC805" s="13" t="str">
        <f t="shared" si="242"/>
        <v/>
      </c>
      <c r="AD805" s="13" t="str">
        <f t="shared" si="243"/>
        <v/>
      </c>
      <c r="AE805" s="13" t="str">
        <f t="shared" si="244"/>
        <v/>
      </c>
      <c r="AF805" s="42" t="str">
        <f t="shared" si="251"/>
        <v/>
      </c>
      <c r="AH805" s="46" t="str">
        <f t="shared" si="245"/>
        <v/>
      </c>
      <c r="AI805" s="53" t="str">
        <f t="shared" si="246"/>
        <v/>
      </c>
      <c r="AJ805" s="49" t="str">
        <f t="shared" si="247"/>
        <v/>
      </c>
      <c r="AK805" s="49" t="str">
        <f t="shared" si="248"/>
        <v/>
      </c>
      <c r="AM805" s="13" t="str">
        <f>IF($AI805="", "", COUNTIF($AI$10:$AI$1210, "&gt;"&amp;$AI805)+1+COUNTIF($AI$10:$AI805, $AI805)-1)</f>
        <v/>
      </c>
      <c r="AO805" s="13" t="str">
        <f t="shared" si="249"/>
        <v/>
      </c>
      <c r="AQ805" s="42" t="str">
        <f t="shared" si="250"/>
        <v/>
      </c>
    </row>
    <row r="806" spans="1:43" x14ac:dyDescent="0.25">
      <c r="A806" s="56"/>
      <c r="B806" s="157"/>
      <c r="C806" s="87"/>
      <c r="D806" s="86"/>
      <c r="E806" s="158"/>
      <c r="F806" s="159"/>
      <c r="G806" s="160"/>
      <c r="H806" s="161"/>
      <c r="I806" s="56"/>
      <c r="J806" s="13" t="str">
        <f t="shared" si="236"/>
        <v/>
      </c>
      <c r="K806" s="56"/>
      <c r="S806" s="13" t="str">
        <f t="shared" si="237"/>
        <v/>
      </c>
      <c r="U806" s="13" t="str">
        <f t="shared" si="238"/>
        <v/>
      </c>
      <c r="V806" s="13" t="str">
        <f t="shared" si="233"/>
        <v/>
      </c>
      <c r="W806" s="13" t="str">
        <f t="shared" si="234"/>
        <v/>
      </c>
      <c r="X806" s="13" t="str">
        <f t="shared" si="235"/>
        <v/>
      </c>
      <c r="Y806" s="13" t="str">
        <f t="shared" si="239"/>
        <v/>
      </c>
      <c r="Z806" s="13" t="str">
        <f t="shared" si="240"/>
        <v/>
      </c>
      <c r="AA806" s="13" t="str">
        <f t="shared" si="241"/>
        <v/>
      </c>
      <c r="AC806" s="13" t="str">
        <f t="shared" si="242"/>
        <v/>
      </c>
      <c r="AD806" s="13" t="str">
        <f t="shared" si="243"/>
        <v/>
      </c>
      <c r="AE806" s="13" t="str">
        <f t="shared" si="244"/>
        <v/>
      </c>
      <c r="AF806" s="42" t="str">
        <f t="shared" si="251"/>
        <v/>
      </c>
      <c r="AH806" s="46" t="str">
        <f t="shared" si="245"/>
        <v/>
      </c>
      <c r="AI806" s="53" t="str">
        <f t="shared" si="246"/>
        <v/>
      </c>
      <c r="AJ806" s="49" t="str">
        <f t="shared" si="247"/>
        <v/>
      </c>
      <c r="AK806" s="49" t="str">
        <f t="shared" si="248"/>
        <v/>
      </c>
      <c r="AM806" s="13" t="str">
        <f>IF($AI806="", "", COUNTIF($AI$10:$AI$1210, "&gt;"&amp;$AI806)+1+COUNTIF($AI$10:$AI806, $AI806)-1)</f>
        <v/>
      </c>
      <c r="AO806" s="13" t="str">
        <f t="shared" si="249"/>
        <v/>
      </c>
      <c r="AQ806" s="42" t="str">
        <f t="shared" si="250"/>
        <v/>
      </c>
    </row>
    <row r="807" spans="1:43" x14ac:dyDescent="0.25">
      <c r="A807" s="56"/>
      <c r="B807" s="157"/>
      <c r="C807" s="87"/>
      <c r="D807" s="86"/>
      <c r="E807" s="158"/>
      <c r="F807" s="159"/>
      <c r="G807" s="160"/>
      <c r="H807" s="161"/>
      <c r="I807" s="56"/>
      <c r="J807" s="13" t="str">
        <f t="shared" si="236"/>
        <v/>
      </c>
      <c r="K807" s="56"/>
      <c r="S807" s="13" t="str">
        <f t="shared" si="237"/>
        <v/>
      </c>
      <c r="U807" s="13" t="str">
        <f t="shared" si="238"/>
        <v/>
      </c>
      <c r="V807" s="13" t="str">
        <f t="shared" si="233"/>
        <v/>
      </c>
      <c r="W807" s="13" t="str">
        <f t="shared" si="234"/>
        <v/>
      </c>
      <c r="X807" s="13" t="str">
        <f t="shared" si="235"/>
        <v/>
      </c>
      <c r="Y807" s="13" t="str">
        <f t="shared" si="239"/>
        <v/>
      </c>
      <c r="Z807" s="13" t="str">
        <f t="shared" si="240"/>
        <v/>
      </c>
      <c r="AA807" s="13" t="str">
        <f t="shared" si="241"/>
        <v/>
      </c>
      <c r="AC807" s="13" t="str">
        <f t="shared" si="242"/>
        <v/>
      </c>
      <c r="AD807" s="13" t="str">
        <f t="shared" si="243"/>
        <v/>
      </c>
      <c r="AE807" s="13" t="str">
        <f t="shared" si="244"/>
        <v/>
      </c>
      <c r="AF807" s="42" t="str">
        <f t="shared" si="251"/>
        <v/>
      </c>
      <c r="AH807" s="46" t="str">
        <f t="shared" si="245"/>
        <v/>
      </c>
      <c r="AI807" s="53" t="str">
        <f t="shared" si="246"/>
        <v/>
      </c>
      <c r="AJ807" s="49" t="str">
        <f t="shared" si="247"/>
        <v/>
      </c>
      <c r="AK807" s="49" t="str">
        <f t="shared" si="248"/>
        <v/>
      </c>
      <c r="AM807" s="13" t="str">
        <f>IF($AI807="", "", COUNTIF($AI$10:$AI$1210, "&gt;"&amp;$AI807)+1+COUNTIF($AI$10:$AI807, $AI807)-1)</f>
        <v/>
      </c>
      <c r="AO807" s="13" t="str">
        <f t="shared" si="249"/>
        <v/>
      </c>
      <c r="AQ807" s="42" t="str">
        <f t="shared" si="250"/>
        <v/>
      </c>
    </row>
    <row r="808" spans="1:43" x14ac:dyDescent="0.25">
      <c r="A808" s="56"/>
      <c r="B808" s="157"/>
      <c r="C808" s="87"/>
      <c r="D808" s="86"/>
      <c r="E808" s="158"/>
      <c r="F808" s="159"/>
      <c r="G808" s="160"/>
      <c r="H808" s="161"/>
      <c r="I808" s="56"/>
      <c r="J808" s="13" t="str">
        <f t="shared" si="236"/>
        <v/>
      </c>
      <c r="K808" s="56"/>
      <c r="S808" s="13" t="str">
        <f t="shared" si="237"/>
        <v/>
      </c>
      <c r="U808" s="13" t="str">
        <f t="shared" si="238"/>
        <v/>
      </c>
      <c r="V808" s="13" t="str">
        <f t="shared" si="233"/>
        <v/>
      </c>
      <c r="W808" s="13" t="str">
        <f t="shared" si="234"/>
        <v/>
      </c>
      <c r="X808" s="13" t="str">
        <f t="shared" si="235"/>
        <v/>
      </c>
      <c r="Y808" s="13" t="str">
        <f t="shared" si="239"/>
        <v/>
      </c>
      <c r="Z808" s="13" t="str">
        <f t="shared" si="240"/>
        <v/>
      </c>
      <c r="AA808" s="13" t="str">
        <f t="shared" si="241"/>
        <v/>
      </c>
      <c r="AC808" s="13" t="str">
        <f t="shared" si="242"/>
        <v/>
      </c>
      <c r="AD808" s="13" t="str">
        <f t="shared" si="243"/>
        <v/>
      </c>
      <c r="AE808" s="13" t="str">
        <f t="shared" si="244"/>
        <v/>
      </c>
      <c r="AF808" s="42" t="str">
        <f t="shared" si="251"/>
        <v/>
      </c>
      <c r="AH808" s="46" t="str">
        <f t="shared" si="245"/>
        <v/>
      </c>
      <c r="AI808" s="53" t="str">
        <f t="shared" si="246"/>
        <v/>
      </c>
      <c r="AJ808" s="49" t="str">
        <f t="shared" si="247"/>
        <v/>
      </c>
      <c r="AK808" s="49" t="str">
        <f t="shared" si="248"/>
        <v/>
      </c>
      <c r="AM808" s="13" t="str">
        <f>IF($AI808="", "", COUNTIF($AI$10:$AI$1210, "&gt;"&amp;$AI808)+1+COUNTIF($AI$10:$AI808, $AI808)-1)</f>
        <v/>
      </c>
      <c r="AO808" s="13" t="str">
        <f t="shared" si="249"/>
        <v/>
      </c>
      <c r="AQ808" s="42" t="str">
        <f t="shared" si="250"/>
        <v/>
      </c>
    </row>
    <row r="809" spans="1:43" x14ac:dyDescent="0.25">
      <c r="A809" s="56"/>
      <c r="B809" s="157"/>
      <c r="C809" s="87"/>
      <c r="D809" s="86"/>
      <c r="E809" s="158"/>
      <c r="F809" s="159"/>
      <c r="G809" s="160"/>
      <c r="H809" s="161"/>
      <c r="I809" s="56"/>
      <c r="J809" s="13" t="str">
        <f t="shared" si="236"/>
        <v/>
      </c>
      <c r="K809" s="56"/>
      <c r="S809" s="13" t="str">
        <f t="shared" si="237"/>
        <v/>
      </c>
      <c r="U809" s="13" t="str">
        <f t="shared" si="238"/>
        <v/>
      </c>
      <c r="V809" s="13" t="str">
        <f t="shared" si="233"/>
        <v/>
      </c>
      <c r="W809" s="13" t="str">
        <f t="shared" si="234"/>
        <v/>
      </c>
      <c r="X809" s="13" t="str">
        <f t="shared" si="235"/>
        <v/>
      </c>
      <c r="Y809" s="13" t="str">
        <f t="shared" si="239"/>
        <v/>
      </c>
      <c r="Z809" s="13" t="str">
        <f t="shared" si="240"/>
        <v/>
      </c>
      <c r="AA809" s="13" t="str">
        <f t="shared" si="241"/>
        <v/>
      </c>
      <c r="AC809" s="13" t="str">
        <f t="shared" si="242"/>
        <v/>
      </c>
      <c r="AD809" s="13" t="str">
        <f t="shared" si="243"/>
        <v/>
      </c>
      <c r="AE809" s="13" t="str">
        <f t="shared" si="244"/>
        <v/>
      </c>
      <c r="AF809" s="42" t="str">
        <f t="shared" si="251"/>
        <v/>
      </c>
      <c r="AH809" s="46" t="str">
        <f t="shared" si="245"/>
        <v/>
      </c>
      <c r="AI809" s="53" t="str">
        <f t="shared" si="246"/>
        <v/>
      </c>
      <c r="AJ809" s="49" t="str">
        <f t="shared" si="247"/>
        <v/>
      </c>
      <c r="AK809" s="49" t="str">
        <f t="shared" si="248"/>
        <v/>
      </c>
      <c r="AM809" s="13" t="str">
        <f>IF($AI809="", "", COUNTIF($AI$10:$AI$1210, "&gt;"&amp;$AI809)+1+COUNTIF($AI$10:$AI809, $AI809)-1)</f>
        <v/>
      </c>
      <c r="AO809" s="13" t="str">
        <f t="shared" si="249"/>
        <v/>
      </c>
      <c r="AQ809" s="42" t="str">
        <f t="shared" si="250"/>
        <v/>
      </c>
    </row>
    <row r="810" spans="1:43" x14ac:dyDescent="0.25">
      <c r="A810" s="56"/>
      <c r="B810" s="157"/>
      <c r="C810" s="87"/>
      <c r="D810" s="86"/>
      <c r="E810" s="158"/>
      <c r="F810" s="159"/>
      <c r="G810" s="160"/>
      <c r="H810" s="161"/>
      <c r="I810" s="56"/>
      <c r="J810" s="13" t="str">
        <f t="shared" si="236"/>
        <v/>
      </c>
      <c r="K810" s="56"/>
      <c r="S810" s="13" t="str">
        <f t="shared" si="237"/>
        <v/>
      </c>
      <c r="U810" s="13" t="str">
        <f t="shared" si="238"/>
        <v/>
      </c>
      <c r="V810" s="13" t="str">
        <f t="shared" si="233"/>
        <v/>
      </c>
      <c r="W810" s="13" t="str">
        <f t="shared" si="234"/>
        <v/>
      </c>
      <c r="X810" s="13" t="str">
        <f t="shared" si="235"/>
        <v/>
      </c>
      <c r="Y810" s="13" t="str">
        <f t="shared" si="239"/>
        <v/>
      </c>
      <c r="Z810" s="13" t="str">
        <f t="shared" si="240"/>
        <v/>
      </c>
      <c r="AA810" s="13" t="str">
        <f t="shared" si="241"/>
        <v/>
      </c>
      <c r="AC810" s="13" t="str">
        <f t="shared" si="242"/>
        <v/>
      </c>
      <c r="AD810" s="13" t="str">
        <f t="shared" si="243"/>
        <v/>
      </c>
      <c r="AE810" s="13" t="str">
        <f t="shared" si="244"/>
        <v/>
      </c>
      <c r="AF810" s="42" t="str">
        <f t="shared" si="251"/>
        <v/>
      </c>
      <c r="AH810" s="46" t="str">
        <f t="shared" si="245"/>
        <v/>
      </c>
      <c r="AI810" s="53" t="str">
        <f t="shared" si="246"/>
        <v/>
      </c>
      <c r="AJ810" s="49" t="str">
        <f t="shared" si="247"/>
        <v/>
      </c>
      <c r="AK810" s="49" t="str">
        <f t="shared" si="248"/>
        <v/>
      </c>
      <c r="AM810" s="13" t="str">
        <f>IF($AI810="", "", COUNTIF($AI$10:$AI$1210, "&gt;"&amp;$AI810)+1+COUNTIF($AI$10:$AI810, $AI810)-1)</f>
        <v/>
      </c>
      <c r="AO810" s="13" t="str">
        <f t="shared" si="249"/>
        <v/>
      </c>
      <c r="AQ810" s="42" t="str">
        <f t="shared" si="250"/>
        <v/>
      </c>
    </row>
    <row r="811" spans="1:43" x14ac:dyDescent="0.25">
      <c r="A811" s="56"/>
      <c r="B811" s="157"/>
      <c r="C811" s="87"/>
      <c r="D811" s="86"/>
      <c r="E811" s="158"/>
      <c r="F811" s="159"/>
      <c r="G811" s="160"/>
      <c r="H811" s="161"/>
      <c r="I811" s="56"/>
      <c r="J811" s="13" t="str">
        <f t="shared" si="236"/>
        <v/>
      </c>
      <c r="K811" s="56"/>
      <c r="S811" s="13" t="str">
        <f t="shared" si="237"/>
        <v/>
      </c>
      <c r="U811" s="13" t="str">
        <f t="shared" si="238"/>
        <v/>
      </c>
      <c r="V811" s="13" t="str">
        <f t="shared" si="233"/>
        <v/>
      </c>
      <c r="W811" s="13" t="str">
        <f t="shared" si="234"/>
        <v/>
      </c>
      <c r="X811" s="13" t="str">
        <f t="shared" si="235"/>
        <v/>
      </c>
      <c r="Y811" s="13" t="str">
        <f t="shared" si="239"/>
        <v/>
      </c>
      <c r="Z811" s="13" t="str">
        <f t="shared" si="240"/>
        <v/>
      </c>
      <c r="AA811" s="13" t="str">
        <f t="shared" si="241"/>
        <v/>
      </c>
      <c r="AC811" s="13" t="str">
        <f t="shared" si="242"/>
        <v/>
      </c>
      <c r="AD811" s="13" t="str">
        <f t="shared" si="243"/>
        <v/>
      </c>
      <c r="AE811" s="13" t="str">
        <f t="shared" si="244"/>
        <v/>
      </c>
      <c r="AF811" s="42" t="str">
        <f t="shared" si="251"/>
        <v/>
      </c>
      <c r="AH811" s="46" t="str">
        <f t="shared" si="245"/>
        <v/>
      </c>
      <c r="AI811" s="53" t="str">
        <f t="shared" si="246"/>
        <v/>
      </c>
      <c r="AJ811" s="49" t="str">
        <f t="shared" si="247"/>
        <v/>
      </c>
      <c r="AK811" s="49" t="str">
        <f t="shared" si="248"/>
        <v/>
      </c>
      <c r="AM811" s="13" t="str">
        <f>IF($AI811="", "", COUNTIF($AI$10:$AI$1210, "&gt;"&amp;$AI811)+1+COUNTIF($AI$10:$AI811, $AI811)-1)</f>
        <v/>
      </c>
      <c r="AO811" s="13" t="str">
        <f t="shared" si="249"/>
        <v/>
      </c>
      <c r="AQ811" s="42" t="str">
        <f t="shared" si="250"/>
        <v/>
      </c>
    </row>
    <row r="812" spans="1:43" x14ac:dyDescent="0.25">
      <c r="A812" s="56"/>
      <c r="B812" s="157"/>
      <c r="C812" s="87"/>
      <c r="D812" s="86"/>
      <c r="E812" s="158"/>
      <c r="F812" s="159"/>
      <c r="G812" s="160"/>
      <c r="H812" s="161"/>
      <c r="I812" s="56"/>
      <c r="J812" s="13" t="str">
        <f t="shared" si="236"/>
        <v/>
      </c>
      <c r="K812" s="56"/>
      <c r="S812" s="13" t="str">
        <f t="shared" si="237"/>
        <v/>
      </c>
      <c r="U812" s="13" t="str">
        <f t="shared" si="238"/>
        <v/>
      </c>
      <c r="V812" s="13" t="str">
        <f t="shared" si="233"/>
        <v/>
      </c>
      <c r="W812" s="13" t="str">
        <f t="shared" si="234"/>
        <v/>
      </c>
      <c r="X812" s="13" t="str">
        <f t="shared" si="235"/>
        <v/>
      </c>
      <c r="Y812" s="13" t="str">
        <f t="shared" si="239"/>
        <v/>
      </c>
      <c r="Z812" s="13" t="str">
        <f t="shared" si="240"/>
        <v/>
      </c>
      <c r="AA812" s="13" t="str">
        <f t="shared" si="241"/>
        <v/>
      </c>
      <c r="AC812" s="13" t="str">
        <f t="shared" si="242"/>
        <v/>
      </c>
      <c r="AD812" s="13" t="str">
        <f t="shared" si="243"/>
        <v/>
      </c>
      <c r="AE812" s="13" t="str">
        <f t="shared" si="244"/>
        <v/>
      </c>
      <c r="AF812" s="42" t="str">
        <f t="shared" si="251"/>
        <v/>
      </c>
      <c r="AH812" s="46" t="str">
        <f t="shared" si="245"/>
        <v/>
      </c>
      <c r="AI812" s="53" t="str">
        <f t="shared" si="246"/>
        <v/>
      </c>
      <c r="AJ812" s="49" t="str">
        <f t="shared" si="247"/>
        <v/>
      </c>
      <c r="AK812" s="49" t="str">
        <f t="shared" si="248"/>
        <v/>
      </c>
      <c r="AM812" s="13" t="str">
        <f>IF($AI812="", "", COUNTIF($AI$10:$AI$1210, "&gt;"&amp;$AI812)+1+COUNTIF($AI$10:$AI812, $AI812)-1)</f>
        <v/>
      </c>
      <c r="AO812" s="13" t="str">
        <f t="shared" si="249"/>
        <v/>
      </c>
      <c r="AQ812" s="42" t="str">
        <f t="shared" si="250"/>
        <v/>
      </c>
    </row>
    <row r="813" spans="1:43" x14ac:dyDescent="0.25">
      <c r="A813" s="56"/>
      <c r="B813" s="157"/>
      <c r="C813" s="87"/>
      <c r="D813" s="86"/>
      <c r="E813" s="158"/>
      <c r="F813" s="159"/>
      <c r="G813" s="160"/>
      <c r="H813" s="161"/>
      <c r="I813" s="56"/>
      <c r="J813" s="13" t="str">
        <f t="shared" si="236"/>
        <v/>
      </c>
      <c r="K813" s="56"/>
      <c r="S813" s="13" t="str">
        <f t="shared" si="237"/>
        <v/>
      </c>
      <c r="U813" s="13" t="str">
        <f t="shared" si="238"/>
        <v/>
      </c>
      <c r="V813" s="13" t="str">
        <f t="shared" si="233"/>
        <v/>
      </c>
      <c r="W813" s="13" t="str">
        <f t="shared" si="234"/>
        <v/>
      </c>
      <c r="X813" s="13" t="str">
        <f t="shared" si="235"/>
        <v/>
      </c>
      <c r="Y813" s="13" t="str">
        <f t="shared" si="239"/>
        <v/>
      </c>
      <c r="Z813" s="13" t="str">
        <f t="shared" si="240"/>
        <v/>
      </c>
      <c r="AA813" s="13" t="str">
        <f t="shared" si="241"/>
        <v/>
      </c>
      <c r="AC813" s="13" t="str">
        <f t="shared" si="242"/>
        <v/>
      </c>
      <c r="AD813" s="13" t="str">
        <f t="shared" si="243"/>
        <v/>
      </c>
      <c r="AE813" s="13" t="str">
        <f t="shared" si="244"/>
        <v/>
      </c>
      <c r="AF813" s="42" t="str">
        <f t="shared" si="251"/>
        <v/>
      </c>
      <c r="AH813" s="46" t="str">
        <f t="shared" si="245"/>
        <v/>
      </c>
      <c r="AI813" s="53" t="str">
        <f t="shared" si="246"/>
        <v/>
      </c>
      <c r="AJ813" s="49" t="str">
        <f t="shared" si="247"/>
        <v/>
      </c>
      <c r="AK813" s="49" t="str">
        <f t="shared" si="248"/>
        <v/>
      </c>
      <c r="AM813" s="13" t="str">
        <f>IF($AI813="", "", COUNTIF($AI$10:$AI$1210, "&gt;"&amp;$AI813)+1+COUNTIF($AI$10:$AI813, $AI813)-1)</f>
        <v/>
      </c>
      <c r="AO813" s="13" t="str">
        <f t="shared" si="249"/>
        <v/>
      </c>
      <c r="AQ813" s="42" t="str">
        <f t="shared" si="250"/>
        <v/>
      </c>
    </row>
    <row r="814" spans="1:43" x14ac:dyDescent="0.25">
      <c r="A814" s="56"/>
      <c r="B814" s="157"/>
      <c r="C814" s="87"/>
      <c r="D814" s="86"/>
      <c r="E814" s="158"/>
      <c r="F814" s="159"/>
      <c r="G814" s="160"/>
      <c r="H814" s="161"/>
      <c r="I814" s="56"/>
      <c r="J814" s="13" t="str">
        <f t="shared" si="236"/>
        <v/>
      </c>
      <c r="K814" s="56"/>
      <c r="S814" s="13" t="str">
        <f t="shared" si="237"/>
        <v/>
      </c>
      <c r="U814" s="13" t="str">
        <f t="shared" si="238"/>
        <v/>
      </c>
      <c r="V814" s="13" t="str">
        <f t="shared" si="233"/>
        <v/>
      </c>
      <c r="W814" s="13" t="str">
        <f t="shared" si="234"/>
        <v/>
      </c>
      <c r="X814" s="13" t="str">
        <f t="shared" si="235"/>
        <v/>
      </c>
      <c r="Y814" s="13" t="str">
        <f t="shared" si="239"/>
        <v/>
      </c>
      <c r="Z814" s="13" t="str">
        <f t="shared" si="240"/>
        <v/>
      </c>
      <c r="AA814" s="13" t="str">
        <f t="shared" si="241"/>
        <v/>
      </c>
      <c r="AC814" s="13" t="str">
        <f t="shared" si="242"/>
        <v/>
      </c>
      <c r="AD814" s="13" t="str">
        <f t="shared" si="243"/>
        <v/>
      </c>
      <c r="AE814" s="13" t="str">
        <f t="shared" si="244"/>
        <v/>
      </c>
      <c r="AF814" s="42" t="str">
        <f t="shared" si="251"/>
        <v/>
      </c>
      <c r="AH814" s="46" t="str">
        <f t="shared" si="245"/>
        <v/>
      </c>
      <c r="AI814" s="53" t="str">
        <f t="shared" si="246"/>
        <v/>
      </c>
      <c r="AJ814" s="49" t="str">
        <f t="shared" si="247"/>
        <v/>
      </c>
      <c r="AK814" s="49" t="str">
        <f t="shared" si="248"/>
        <v/>
      </c>
      <c r="AM814" s="13" t="str">
        <f>IF($AI814="", "", COUNTIF($AI$10:$AI$1210, "&gt;"&amp;$AI814)+1+COUNTIF($AI$10:$AI814, $AI814)-1)</f>
        <v/>
      </c>
      <c r="AO814" s="13" t="str">
        <f t="shared" si="249"/>
        <v/>
      </c>
      <c r="AQ814" s="42" t="str">
        <f t="shared" si="250"/>
        <v/>
      </c>
    </row>
    <row r="815" spans="1:43" x14ac:dyDescent="0.25">
      <c r="A815" s="56"/>
      <c r="B815" s="157"/>
      <c r="C815" s="87"/>
      <c r="D815" s="86"/>
      <c r="E815" s="158"/>
      <c r="F815" s="159"/>
      <c r="G815" s="160"/>
      <c r="H815" s="161"/>
      <c r="I815" s="56"/>
      <c r="J815" s="13" t="str">
        <f t="shared" si="236"/>
        <v/>
      </c>
      <c r="K815" s="56"/>
      <c r="S815" s="13" t="str">
        <f t="shared" si="237"/>
        <v/>
      </c>
      <c r="U815" s="13" t="str">
        <f t="shared" si="238"/>
        <v/>
      </c>
      <c r="V815" s="13" t="str">
        <f t="shared" si="233"/>
        <v/>
      </c>
      <c r="W815" s="13" t="str">
        <f t="shared" si="234"/>
        <v/>
      </c>
      <c r="X815" s="13" t="str">
        <f t="shared" si="235"/>
        <v/>
      </c>
      <c r="Y815" s="13" t="str">
        <f t="shared" si="239"/>
        <v/>
      </c>
      <c r="Z815" s="13" t="str">
        <f t="shared" si="240"/>
        <v/>
      </c>
      <c r="AA815" s="13" t="str">
        <f t="shared" si="241"/>
        <v/>
      </c>
      <c r="AC815" s="13" t="str">
        <f t="shared" si="242"/>
        <v/>
      </c>
      <c r="AD815" s="13" t="str">
        <f t="shared" si="243"/>
        <v/>
      </c>
      <c r="AE815" s="13" t="str">
        <f t="shared" si="244"/>
        <v/>
      </c>
      <c r="AF815" s="42" t="str">
        <f t="shared" si="251"/>
        <v/>
      </c>
      <c r="AH815" s="46" t="str">
        <f t="shared" si="245"/>
        <v/>
      </c>
      <c r="AI815" s="53" t="str">
        <f t="shared" si="246"/>
        <v/>
      </c>
      <c r="AJ815" s="49" t="str">
        <f t="shared" si="247"/>
        <v/>
      </c>
      <c r="AK815" s="49" t="str">
        <f t="shared" si="248"/>
        <v/>
      </c>
      <c r="AM815" s="13" t="str">
        <f>IF($AI815="", "", COUNTIF($AI$10:$AI$1210, "&gt;"&amp;$AI815)+1+COUNTIF($AI$10:$AI815, $AI815)-1)</f>
        <v/>
      </c>
      <c r="AO815" s="13" t="str">
        <f t="shared" si="249"/>
        <v/>
      </c>
      <c r="AQ815" s="42" t="str">
        <f t="shared" si="250"/>
        <v/>
      </c>
    </row>
    <row r="816" spans="1:43" x14ac:dyDescent="0.25">
      <c r="A816" s="56"/>
      <c r="B816" s="157"/>
      <c r="C816" s="87"/>
      <c r="D816" s="86"/>
      <c r="E816" s="158"/>
      <c r="F816" s="159"/>
      <c r="G816" s="160"/>
      <c r="H816" s="161"/>
      <c r="I816" s="56"/>
      <c r="J816" s="13" t="str">
        <f t="shared" si="236"/>
        <v/>
      </c>
      <c r="K816" s="56"/>
      <c r="S816" s="13" t="str">
        <f t="shared" si="237"/>
        <v/>
      </c>
      <c r="U816" s="13" t="str">
        <f t="shared" si="238"/>
        <v/>
      </c>
      <c r="V816" s="13" t="str">
        <f t="shared" si="233"/>
        <v/>
      </c>
      <c r="W816" s="13" t="str">
        <f t="shared" si="234"/>
        <v/>
      </c>
      <c r="X816" s="13" t="str">
        <f t="shared" si="235"/>
        <v/>
      </c>
      <c r="Y816" s="13" t="str">
        <f t="shared" si="239"/>
        <v/>
      </c>
      <c r="Z816" s="13" t="str">
        <f t="shared" si="240"/>
        <v/>
      </c>
      <c r="AA816" s="13" t="str">
        <f t="shared" si="241"/>
        <v/>
      </c>
      <c r="AC816" s="13" t="str">
        <f t="shared" si="242"/>
        <v/>
      </c>
      <c r="AD816" s="13" t="str">
        <f t="shared" si="243"/>
        <v/>
      </c>
      <c r="AE816" s="13" t="str">
        <f t="shared" si="244"/>
        <v/>
      </c>
      <c r="AF816" s="42" t="str">
        <f t="shared" si="251"/>
        <v/>
      </c>
      <c r="AH816" s="46" t="str">
        <f t="shared" si="245"/>
        <v/>
      </c>
      <c r="AI816" s="53" t="str">
        <f t="shared" si="246"/>
        <v/>
      </c>
      <c r="AJ816" s="49" t="str">
        <f t="shared" si="247"/>
        <v/>
      </c>
      <c r="AK816" s="49" t="str">
        <f t="shared" si="248"/>
        <v/>
      </c>
      <c r="AM816" s="13" t="str">
        <f>IF($AI816="", "", COUNTIF($AI$10:$AI$1210, "&gt;"&amp;$AI816)+1+COUNTIF($AI$10:$AI816, $AI816)-1)</f>
        <v/>
      </c>
      <c r="AO816" s="13" t="str">
        <f t="shared" si="249"/>
        <v/>
      </c>
      <c r="AQ816" s="42" t="str">
        <f t="shared" si="250"/>
        <v/>
      </c>
    </row>
    <row r="817" spans="1:43" x14ac:dyDescent="0.25">
      <c r="A817" s="56"/>
      <c r="B817" s="157"/>
      <c r="C817" s="87"/>
      <c r="D817" s="86"/>
      <c r="E817" s="158"/>
      <c r="F817" s="159"/>
      <c r="G817" s="160"/>
      <c r="H817" s="161"/>
      <c r="I817" s="56"/>
      <c r="J817" s="13" t="str">
        <f t="shared" si="236"/>
        <v/>
      </c>
      <c r="K817" s="56"/>
      <c r="S817" s="13" t="str">
        <f t="shared" si="237"/>
        <v/>
      </c>
      <c r="U817" s="13" t="str">
        <f t="shared" si="238"/>
        <v/>
      </c>
      <c r="V817" s="13" t="str">
        <f t="shared" si="233"/>
        <v/>
      </c>
      <c r="W817" s="13" t="str">
        <f t="shared" si="234"/>
        <v/>
      </c>
      <c r="X817" s="13" t="str">
        <f t="shared" si="235"/>
        <v/>
      </c>
      <c r="Y817" s="13" t="str">
        <f t="shared" si="239"/>
        <v/>
      </c>
      <c r="Z817" s="13" t="str">
        <f t="shared" si="240"/>
        <v/>
      </c>
      <c r="AA817" s="13" t="str">
        <f t="shared" si="241"/>
        <v/>
      </c>
      <c r="AC817" s="13" t="str">
        <f t="shared" si="242"/>
        <v/>
      </c>
      <c r="AD817" s="13" t="str">
        <f t="shared" si="243"/>
        <v/>
      </c>
      <c r="AE817" s="13" t="str">
        <f t="shared" si="244"/>
        <v/>
      </c>
      <c r="AF817" s="42" t="str">
        <f t="shared" si="251"/>
        <v/>
      </c>
      <c r="AH817" s="46" t="str">
        <f t="shared" si="245"/>
        <v/>
      </c>
      <c r="AI817" s="53" t="str">
        <f t="shared" si="246"/>
        <v/>
      </c>
      <c r="AJ817" s="49" t="str">
        <f t="shared" si="247"/>
        <v/>
      </c>
      <c r="AK817" s="49" t="str">
        <f t="shared" si="248"/>
        <v/>
      </c>
      <c r="AM817" s="13" t="str">
        <f>IF($AI817="", "", COUNTIF($AI$10:$AI$1210, "&gt;"&amp;$AI817)+1+COUNTIF($AI$10:$AI817, $AI817)-1)</f>
        <v/>
      </c>
      <c r="AO817" s="13" t="str">
        <f t="shared" si="249"/>
        <v/>
      </c>
      <c r="AQ817" s="42" t="str">
        <f t="shared" si="250"/>
        <v/>
      </c>
    </row>
    <row r="818" spans="1:43" x14ac:dyDescent="0.25">
      <c r="A818" s="56"/>
      <c r="B818" s="157"/>
      <c r="C818" s="87"/>
      <c r="D818" s="86"/>
      <c r="E818" s="158"/>
      <c r="F818" s="159"/>
      <c r="G818" s="160"/>
      <c r="H818" s="161"/>
      <c r="I818" s="56"/>
      <c r="J818" s="13" t="str">
        <f t="shared" si="236"/>
        <v/>
      </c>
      <c r="K818" s="56"/>
      <c r="S818" s="13" t="str">
        <f t="shared" si="237"/>
        <v/>
      </c>
      <c r="U818" s="13" t="str">
        <f t="shared" si="238"/>
        <v/>
      </c>
      <c r="V818" s="13" t="str">
        <f t="shared" si="233"/>
        <v/>
      </c>
      <c r="W818" s="13" t="str">
        <f t="shared" si="234"/>
        <v/>
      </c>
      <c r="X818" s="13" t="str">
        <f t="shared" si="235"/>
        <v/>
      </c>
      <c r="Y818" s="13" t="str">
        <f t="shared" si="239"/>
        <v/>
      </c>
      <c r="Z818" s="13" t="str">
        <f t="shared" si="240"/>
        <v/>
      </c>
      <c r="AA818" s="13" t="str">
        <f t="shared" si="241"/>
        <v/>
      </c>
      <c r="AC818" s="13" t="str">
        <f t="shared" si="242"/>
        <v/>
      </c>
      <c r="AD818" s="13" t="str">
        <f t="shared" si="243"/>
        <v/>
      </c>
      <c r="AE818" s="13" t="str">
        <f t="shared" si="244"/>
        <v/>
      </c>
      <c r="AF818" s="42" t="str">
        <f t="shared" si="251"/>
        <v/>
      </c>
      <c r="AH818" s="46" t="str">
        <f t="shared" si="245"/>
        <v/>
      </c>
      <c r="AI818" s="53" t="str">
        <f t="shared" si="246"/>
        <v/>
      </c>
      <c r="AJ818" s="49" t="str">
        <f t="shared" si="247"/>
        <v/>
      </c>
      <c r="AK818" s="49" t="str">
        <f t="shared" si="248"/>
        <v/>
      </c>
      <c r="AM818" s="13" t="str">
        <f>IF($AI818="", "", COUNTIF($AI$10:$AI$1210, "&gt;"&amp;$AI818)+1+COUNTIF($AI$10:$AI818, $AI818)-1)</f>
        <v/>
      </c>
      <c r="AO818" s="13" t="str">
        <f t="shared" si="249"/>
        <v/>
      </c>
      <c r="AQ818" s="42" t="str">
        <f t="shared" si="250"/>
        <v/>
      </c>
    </row>
    <row r="819" spans="1:43" x14ac:dyDescent="0.25">
      <c r="A819" s="56"/>
      <c r="B819" s="157"/>
      <c r="C819" s="87"/>
      <c r="D819" s="86"/>
      <c r="E819" s="158"/>
      <c r="F819" s="159"/>
      <c r="G819" s="160"/>
      <c r="H819" s="161"/>
      <c r="I819" s="56"/>
      <c r="J819" s="13" t="str">
        <f t="shared" si="236"/>
        <v/>
      </c>
      <c r="K819" s="56"/>
      <c r="S819" s="13" t="str">
        <f t="shared" si="237"/>
        <v/>
      </c>
      <c r="U819" s="13" t="str">
        <f t="shared" si="238"/>
        <v/>
      </c>
      <c r="V819" s="13" t="str">
        <f t="shared" si="233"/>
        <v/>
      </c>
      <c r="W819" s="13" t="str">
        <f t="shared" si="234"/>
        <v/>
      </c>
      <c r="X819" s="13" t="str">
        <f t="shared" si="235"/>
        <v/>
      </c>
      <c r="Y819" s="13" t="str">
        <f t="shared" si="239"/>
        <v/>
      </c>
      <c r="Z819" s="13" t="str">
        <f t="shared" si="240"/>
        <v/>
      </c>
      <c r="AA819" s="13" t="str">
        <f t="shared" si="241"/>
        <v/>
      </c>
      <c r="AC819" s="13" t="str">
        <f t="shared" si="242"/>
        <v/>
      </c>
      <c r="AD819" s="13" t="str">
        <f t="shared" si="243"/>
        <v/>
      </c>
      <c r="AE819" s="13" t="str">
        <f t="shared" si="244"/>
        <v/>
      </c>
      <c r="AF819" s="42" t="str">
        <f t="shared" si="251"/>
        <v/>
      </c>
      <c r="AH819" s="46" t="str">
        <f t="shared" si="245"/>
        <v/>
      </c>
      <c r="AI819" s="53" t="str">
        <f t="shared" si="246"/>
        <v/>
      </c>
      <c r="AJ819" s="49" t="str">
        <f t="shared" si="247"/>
        <v/>
      </c>
      <c r="AK819" s="49" t="str">
        <f t="shared" si="248"/>
        <v/>
      </c>
      <c r="AM819" s="13" t="str">
        <f>IF($AI819="", "", COUNTIF($AI$10:$AI$1210, "&gt;"&amp;$AI819)+1+COUNTIF($AI$10:$AI819, $AI819)-1)</f>
        <v/>
      </c>
      <c r="AO819" s="13" t="str">
        <f t="shared" si="249"/>
        <v/>
      </c>
      <c r="AQ819" s="42" t="str">
        <f t="shared" si="250"/>
        <v/>
      </c>
    </row>
    <row r="820" spans="1:43" x14ac:dyDescent="0.25">
      <c r="A820" s="56"/>
      <c r="B820" s="157"/>
      <c r="C820" s="87"/>
      <c r="D820" s="86"/>
      <c r="E820" s="158"/>
      <c r="F820" s="159"/>
      <c r="G820" s="160"/>
      <c r="H820" s="161"/>
      <c r="I820" s="56"/>
      <c r="J820" s="13" t="str">
        <f t="shared" si="236"/>
        <v/>
      </c>
      <c r="K820" s="56"/>
      <c r="S820" s="13" t="str">
        <f t="shared" si="237"/>
        <v/>
      </c>
      <c r="U820" s="13" t="str">
        <f t="shared" si="238"/>
        <v/>
      </c>
      <c r="V820" s="13" t="str">
        <f t="shared" si="233"/>
        <v/>
      </c>
      <c r="W820" s="13" t="str">
        <f t="shared" si="234"/>
        <v/>
      </c>
      <c r="X820" s="13" t="str">
        <f t="shared" si="235"/>
        <v/>
      </c>
      <c r="Y820" s="13" t="str">
        <f t="shared" si="239"/>
        <v/>
      </c>
      <c r="Z820" s="13" t="str">
        <f t="shared" si="240"/>
        <v/>
      </c>
      <c r="AA820" s="13" t="str">
        <f t="shared" si="241"/>
        <v/>
      </c>
      <c r="AC820" s="13" t="str">
        <f t="shared" si="242"/>
        <v/>
      </c>
      <c r="AD820" s="13" t="str">
        <f t="shared" si="243"/>
        <v/>
      </c>
      <c r="AE820" s="13" t="str">
        <f t="shared" si="244"/>
        <v/>
      </c>
      <c r="AF820" s="42" t="str">
        <f t="shared" si="251"/>
        <v/>
      </c>
      <c r="AH820" s="46" t="str">
        <f t="shared" si="245"/>
        <v/>
      </c>
      <c r="AI820" s="53" t="str">
        <f t="shared" si="246"/>
        <v/>
      </c>
      <c r="AJ820" s="49" t="str">
        <f t="shared" si="247"/>
        <v/>
      </c>
      <c r="AK820" s="49" t="str">
        <f t="shared" si="248"/>
        <v/>
      </c>
      <c r="AM820" s="13" t="str">
        <f>IF($AI820="", "", COUNTIF($AI$10:$AI$1210, "&gt;"&amp;$AI820)+1+COUNTIF($AI$10:$AI820, $AI820)-1)</f>
        <v/>
      </c>
      <c r="AO820" s="13" t="str">
        <f t="shared" si="249"/>
        <v/>
      </c>
      <c r="AQ820" s="42" t="str">
        <f t="shared" si="250"/>
        <v/>
      </c>
    </row>
    <row r="821" spans="1:43" x14ac:dyDescent="0.25">
      <c r="A821" s="56"/>
      <c r="B821" s="157"/>
      <c r="C821" s="87"/>
      <c r="D821" s="86"/>
      <c r="E821" s="158"/>
      <c r="F821" s="159"/>
      <c r="G821" s="160"/>
      <c r="H821" s="161"/>
      <c r="I821" s="56"/>
      <c r="J821" s="13" t="str">
        <f t="shared" si="236"/>
        <v/>
      </c>
      <c r="K821" s="56"/>
      <c r="S821" s="13" t="str">
        <f t="shared" si="237"/>
        <v/>
      </c>
      <c r="U821" s="13" t="str">
        <f t="shared" si="238"/>
        <v/>
      </c>
      <c r="V821" s="13" t="str">
        <f t="shared" si="233"/>
        <v/>
      </c>
      <c r="W821" s="13" t="str">
        <f t="shared" si="234"/>
        <v/>
      </c>
      <c r="X821" s="13" t="str">
        <f t="shared" si="235"/>
        <v/>
      </c>
      <c r="Y821" s="13" t="str">
        <f t="shared" si="239"/>
        <v/>
      </c>
      <c r="Z821" s="13" t="str">
        <f t="shared" si="240"/>
        <v/>
      </c>
      <c r="AA821" s="13" t="str">
        <f t="shared" si="241"/>
        <v/>
      </c>
      <c r="AC821" s="13" t="str">
        <f t="shared" si="242"/>
        <v/>
      </c>
      <c r="AD821" s="13" t="str">
        <f t="shared" si="243"/>
        <v/>
      </c>
      <c r="AE821" s="13" t="str">
        <f t="shared" si="244"/>
        <v/>
      </c>
      <c r="AF821" s="42" t="str">
        <f t="shared" si="251"/>
        <v/>
      </c>
      <c r="AH821" s="46" t="str">
        <f t="shared" si="245"/>
        <v/>
      </c>
      <c r="AI821" s="53" t="str">
        <f t="shared" si="246"/>
        <v/>
      </c>
      <c r="AJ821" s="49" t="str">
        <f t="shared" si="247"/>
        <v/>
      </c>
      <c r="AK821" s="49" t="str">
        <f t="shared" si="248"/>
        <v/>
      </c>
      <c r="AM821" s="13" t="str">
        <f>IF($AI821="", "", COUNTIF($AI$10:$AI$1210, "&gt;"&amp;$AI821)+1+COUNTIF($AI$10:$AI821, $AI821)-1)</f>
        <v/>
      </c>
      <c r="AO821" s="13" t="str">
        <f t="shared" si="249"/>
        <v/>
      </c>
      <c r="AQ821" s="42" t="str">
        <f t="shared" si="250"/>
        <v/>
      </c>
    </row>
    <row r="822" spans="1:43" x14ac:dyDescent="0.25">
      <c r="A822" s="56"/>
      <c r="B822" s="157"/>
      <c r="C822" s="87"/>
      <c r="D822" s="86"/>
      <c r="E822" s="158"/>
      <c r="F822" s="159"/>
      <c r="G822" s="160"/>
      <c r="H822" s="161"/>
      <c r="I822" s="56"/>
      <c r="J822" s="13" t="str">
        <f t="shared" si="236"/>
        <v/>
      </c>
      <c r="K822" s="56"/>
      <c r="S822" s="13" t="str">
        <f t="shared" si="237"/>
        <v/>
      </c>
      <c r="U822" s="13" t="str">
        <f t="shared" si="238"/>
        <v/>
      </c>
      <c r="V822" s="13" t="str">
        <f t="shared" si="233"/>
        <v/>
      </c>
      <c r="W822" s="13" t="str">
        <f t="shared" si="234"/>
        <v/>
      </c>
      <c r="X822" s="13" t="str">
        <f t="shared" si="235"/>
        <v/>
      </c>
      <c r="Y822" s="13" t="str">
        <f t="shared" si="239"/>
        <v/>
      </c>
      <c r="Z822" s="13" t="str">
        <f t="shared" si="240"/>
        <v/>
      </c>
      <c r="AA822" s="13" t="str">
        <f t="shared" si="241"/>
        <v/>
      </c>
      <c r="AC822" s="13" t="str">
        <f t="shared" si="242"/>
        <v/>
      </c>
      <c r="AD822" s="13" t="str">
        <f t="shared" si="243"/>
        <v/>
      </c>
      <c r="AE822" s="13" t="str">
        <f t="shared" si="244"/>
        <v/>
      </c>
      <c r="AF822" s="42" t="str">
        <f t="shared" si="251"/>
        <v/>
      </c>
      <c r="AH822" s="46" t="str">
        <f t="shared" si="245"/>
        <v/>
      </c>
      <c r="AI822" s="53" t="str">
        <f t="shared" si="246"/>
        <v/>
      </c>
      <c r="AJ822" s="49" t="str">
        <f t="shared" si="247"/>
        <v/>
      </c>
      <c r="AK822" s="49" t="str">
        <f t="shared" si="248"/>
        <v/>
      </c>
      <c r="AM822" s="13" t="str">
        <f>IF($AI822="", "", COUNTIF($AI$10:$AI$1210, "&gt;"&amp;$AI822)+1+COUNTIF($AI$10:$AI822, $AI822)-1)</f>
        <v/>
      </c>
      <c r="AO822" s="13" t="str">
        <f t="shared" si="249"/>
        <v/>
      </c>
      <c r="AQ822" s="42" t="str">
        <f t="shared" si="250"/>
        <v/>
      </c>
    </row>
    <row r="823" spans="1:43" x14ac:dyDescent="0.25">
      <c r="A823" s="56"/>
      <c r="B823" s="157"/>
      <c r="C823" s="87"/>
      <c r="D823" s="86"/>
      <c r="E823" s="158"/>
      <c r="F823" s="159"/>
      <c r="G823" s="160"/>
      <c r="H823" s="161"/>
      <c r="I823" s="56"/>
      <c r="J823" s="13" t="str">
        <f t="shared" si="236"/>
        <v/>
      </c>
      <c r="K823" s="56"/>
      <c r="S823" s="13" t="str">
        <f t="shared" si="237"/>
        <v/>
      </c>
      <c r="U823" s="13" t="str">
        <f t="shared" si="238"/>
        <v/>
      </c>
      <c r="V823" s="13" t="str">
        <f t="shared" si="233"/>
        <v/>
      </c>
      <c r="W823" s="13" t="str">
        <f t="shared" si="234"/>
        <v/>
      </c>
      <c r="X823" s="13" t="str">
        <f t="shared" si="235"/>
        <v/>
      </c>
      <c r="Y823" s="13" t="str">
        <f t="shared" si="239"/>
        <v/>
      </c>
      <c r="Z823" s="13" t="str">
        <f t="shared" si="240"/>
        <v/>
      </c>
      <c r="AA823" s="13" t="str">
        <f t="shared" si="241"/>
        <v/>
      </c>
      <c r="AC823" s="13" t="str">
        <f t="shared" si="242"/>
        <v/>
      </c>
      <c r="AD823" s="13" t="str">
        <f t="shared" si="243"/>
        <v/>
      </c>
      <c r="AE823" s="13" t="str">
        <f t="shared" si="244"/>
        <v/>
      </c>
      <c r="AF823" s="42" t="str">
        <f t="shared" si="251"/>
        <v/>
      </c>
      <c r="AH823" s="46" t="str">
        <f t="shared" si="245"/>
        <v/>
      </c>
      <c r="AI823" s="53" t="str">
        <f t="shared" si="246"/>
        <v/>
      </c>
      <c r="AJ823" s="49" t="str">
        <f t="shared" si="247"/>
        <v/>
      </c>
      <c r="AK823" s="49" t="str">
        <f t="shared" si="248"/>
        <v/>
      </c>
      <c r="AM823" s="13" t="str">
        <f>IF($AI823="", "", COUNTIF($AI$10:$AI$1210, "&gt;"&amp;$AI823)+1+COUNTIF($AI$10:$AI823, $AI823)-1)</f>
        <v/>
      </c>
      <c r="AO823" s="13" t="str">
        <f t="shared" si="249"/>
        <v/>
      </c>
      <c r="AQ823" s="42" t="str">
        <f t="shared" si="250"/>
        <v/>
      </c>
    </row>
    <row r="824" spans="1:43" x14ac:dyDescent="0.25">
      <c r="A824" s="56"/>
      <c r="B824" s="157"/>
      <c r="C824" s="87"/>
      <c r="D824" s="86"/>
      <c r="E824" s="158"/>
      <c r="F824" s="159"/>
      <c r="G824" s="160"/>
      <c r="H824" s="161"/>
      <c r="I824" s="56"/>
      <c r="J824" s="13" t="str">
        <f t="shared" si="236"/>
        <v/>
      </c>
      <c r="K824" s="56"/>
      <c r="S824" s="13" t="str">
        <f t="shared" si="237"/>
        <v/>
      </c>
      <c r="U824" s="13" t="str">
        <f t="shared" si="238"/>
        <v/>
      </c>
      <c r="V824" s="13" t="str">
        <f t="shared" si="233"/>
        <v/>
      </c>
      <c r="W824" s="13" t="str">
        <f t="shared" si="234"/>
        <v/>
      </c>
      <c r="X824" s="13" t="str">
        <f t="shared" si="235"/>
        <v/>
      </c>
      <c r="Y824" s="13" t="str">
        <f t="shared" si="239"/>
        <v/>
      </c>
      <c r="Z824" s="13" t="str">
        <f t="shared" si="240"/>
        <v/>
      </c>
      <c r="AA824" s="13" t="str">
        <f t="shared" si="241"/>
        <v/>
      </c>
      <c r="AC824" s="13" t="str">
        <f t="shared" si="242"/>
        <v/>
      </c>
      <c r="AD824" s="13" t="str">
        <f t="shared" si="243"/>
        <v/>
      </c>
      <c r="AE824" s="13" t="str">
        <f t="shared" si="244"/>
        <v/>
      </c>
      <c r="AF824" s="42" t="str">
        <f t="shared" si="251"/>
        <v/>
      </c>
      <c r="AH824" s="46" t="str">
        <f t="shared" si="245"/>
        <v/>
      </c>
      <c r="AI824" s="53" t="str">
        <f t="shared" si="246"/>
        <v/>
      </c>
      <c r="AJ824" s="49" t="str">
        <f t="shared" si="247"/>
        <v/>
      </c>
      <c r="AK824" s="49" t="str">
        <f t="shared" si="248"/>
        <v/>
      </c>
      <c r="AM824" s="13" t="str">
        <f>IF($AI824="", "", COUNTIF($AI$10:$AI$1210, "&gt;"&amp;$AI824)+1+COUNTIF($AI$10:$AI824, $AI824)-1)</f>
        <v/>
      </c>
      <c r="AO824" s="13" t="str">
        <f t="shared" si="249"/>
        <v/>
      </c>
      <c r="AQ824" s="42" t="str">
        <f t="shared" si="250"/>
        <v/>
      </c>
    </row>
    <row r="825" spans="1:43" x14ac:dyDescent="0.25">
      <c r="A825" s="56"/>
      <c r="B825" s="157"/>
      <c r="C825" s="87"/>
      <c r="D825" s="86"/>
      <c r="E825" s="158"/>
      <c r="F825" s="159"/>
      <c r="G825" s="160"/>
      <c r="H825" s="161"/>
      <c r="I825" s="56"/>
      <c r="J825" s="13" t="str">
        <f t="shared" si="236"/>
        <v/>
      </c>
      <c r="K825" s="56"/>
      <c r="S825" s="13" t="str">
        <f t="shared" si="237"/>
        <v/>
      </c>
      <c r="U825" s="13" t="str">
        <f t="shared" si="238"/>
        <v/>
      </c>
      <c r="V825" s="13" t="str">
        <f t="shared" si="233"/>
        <v/>
      </c>
      <c r="W825" s="13" t="str">
        <f t="shared" si="234"/>
        <v/>
      </c>
      <c r="X825" s="13" t="str">
        <f t="shared" si="235"/>
        <v/>
      </c>
      <c r="Y825" s="13" t="str">
        <f t="shared" si="239"/>
        <v/>
      </c>
      <c r="Z825" s="13" t="str">
        <f t="shared" si="240"/>
        <v/>
      </c>
      <c r="AA825" s="13" t="str">
        <f t="shared" si="241"/>
        <v/>
      </c>
      <c r="AC825" s="13" t="str">
        <f t="shared" si="242"/>
        <v/>
      </c>
      <c r="AD825" s="13" t="str">
        <f t="shared" si="243"/>
        <v/>
      </c>
      <c r="AE825" s="13" t="str">
        <f t="shared" si="244"/>
        <v/>
      </c>
      <c r="AF825" s="42" t="str">
        <f t="shared" si="251"/>
        <v/>
      </c>
      <c r="AH825" s="46" t="str">
        <f t="shared" si="245"/>
        <v/>
      </c>
      <c r="AI825" s="53" t="str">
        <f t="shared" si="246"/>
        <v/>
      </c>
      <c r="AJ825" s="49" t="str">
        <f t="shared" si="247"/>
        <v/>
      </c>
      <c r="AK825" s="49" t="str">
        <f t="shared" si="248"/>
        <v/>
      </c>
      <c r="AM825" s="13" t="str">
        <f>IF($AI825="", "", COUNTIF($AI$10:$AI$1210, "&gt;"&amp;$AI825)+1+COUNTIF($AI$10:$AI825, $AI825)-1)</f>
        <v/>
      </c>
      <c r="AO825" s="13" t="str">
        <f t="shared" si="249"/>
        <v/>
      </c>
      <c r="AQ825" s="42" t="str">
        <f t="shared" si="250"/>
        <v/>
      </c>
    </row>
    <row r="826" spans="1:43" x14ac:dyDescent="0.25">
      <c r="A826" s="56"/>
      <c r="B826" s="157"/>
      <c r="C826" s="87"/>
      <c r="D826" s="86"/>
      <c r="E826" s="158"/>
      <c r="F826" s="159"/>
      <c r="G826" s="160"/>
      <c r="H826" s="161"/>
      <c r="I826" s="56"/>
      <c r="J826" s="13" t="str">
        <f t="shared" si="236"/>
        <v/>
      </c>
      <c r="K826" s="56"/>
      <c r="S826" s="13" t="str">
        <f t="shared" si="237"/>
        <v/>
      </c>
      <c r="U826" s="13" t="str">
        <f t="shared" si="238"/>
        <v/>
      </c>
      <c r="V826" s="13" t="str">
        <f t="shared" si="233"/>
        <v/>
      </c>
      <c r="W826" s="13" t="str">
        <f t="shared" si="234"/>
        <v/>
      </c>
      <c r="X826" s="13" t="str">
        <f t="shared" si="235"/>
        <v/>
      </c>
      <c r="Y826" s="13" t="str">
        <f t="shared" si="239"/>
        <v/>
      </c>
      <c r="Z826" s="13" t="str">
        <f t="shared" si="240"/>
        <v/>
      </c>
      <c r="AA826" s="13" t="str">
        <f t="shared" si="241"/>
        <v/>
      </c>
      <c r="AC826" s="13" t="str">
        <f t="shared" si="242"/>
        <v/>
      </c>
      <c r="AD826" s="13" t="str">
        <f t="shared" si="243"/>
        <v/>
      </c>
      <c r="AE826" s="13" t="str">
        <f t="shared" si="244"/>
        <v/>
      </c>
      <c r="AF826" s="42" t="str">
        <f t="shared" si="251"/>
        <v/>
      </c>
      <c r="AH826" s="46" t="str">
        <f t="shared" si="245"/>
        <v/>
      </c>
      <c r="AI826" s="53" t="str">
        <f t="shared" si="246"/>
        <v/>
      </c>
      <c r="AJ826" s="49" t="str">
        <f t="shared" si="247"/>
        <v/>
      </c>
      <c r="AK826" s="49" t="str">
        <f t="shared" si="248"/>
        <v/>
      </c>
      <c r="AM826" s="13" t="str">
        <f>IF($AI826="", "", COUNTIF($AI$10:$AI$1210, "&gt;"&amp;$AI826)+1+COUNTIF($AI$10:$AI826, $AI826)-1)</f>
        <v/>
      </c>
      <c r="AO826" s="13" t="str">
        <f t="shared" si="249"/>
        <v/>
      </c>
      <c r="AQ826" s="42" t="str">
        <f t="shared" si="250"/>
        <v/>
      </c>
    </row>
    <row r="827" spans="1:43" x14ac:dyDescent="0.25">
      <c r="A827" s="56"/>
      <c r="B827" s="157"/>
      <c r="C827" s="87"/>
      <c r="D827" s="86"/>
      <c r="E827" s="158"/>
      <c r="F827" s="159"/>
      <c r="G827" s="160"/>
      <c r="H827" s="161"/>
      <c r="I827" s="56"/>
      <c r="J827" s="13" t="str">
        <f t="shared" si="236"/>
        <v/>
      </c>
      <c r="K827" s="56"/>
      <c r="S827" s="13" t="str">
        <f t="shared" si="237"/>
        <v/>
      </c>
      <c r="U827" s="13" t="str">
        <f t="shared" si="238"/>
        <v/>
      </c>
      <c r="V827" s="13" t="str">
        <f t="shared" si="233"/>
        <v/>
      </c>
      <c r="W827" s="13" t="str">
        <f t="shared" si="234"/>
        <v/>
      </c>
      <c r="X827" s="13" t="str">
        <f t="shared" si="235"/>
        <v/>
      </c>
      <c r="Y827" s="13" t="str">
        <f t="shared" si="239"/>
        <v/>
      </c>
      <c r="Z827" s="13" t="str">
        <f t="shared" si="240"/>
        <v/>
      </c>
      <c r="AA827" s="13" t="str">
        <f t="shared" si="241"/>
        <v/>
      </c>
      <c r="AC827" s="13" t="str">
        <f t="shared" si="242"/>
        <v/>
      </c>
      <c r="AD827" s="13" t="str">
        <f t="shared" si="243"/>
        <v/>
      </c>
      <c r="AE827" s="13" t="str">
        <f t="shared" si="244"/>
        <v/>
      </c>
      <c r="AF827" s="42" t="str">
        <f t="shared" si="251"/>
        <v/>
      </c>
      <c r="AH827" s="46" t="str">
        <f t="shared" si="245"/>
        <v/>
      </c>
      <c r="AI827" s="53" t="str">
        <f t="shared" si="246"/>
        <v/>
      </c>
      <c r="AJ827" s="49" t="str">
        <f t="shared" si="247"/>
        <v/>
      </c>
      <c r="AK827" s="49" t="str">
        <f t="shared" si="248"/>
        <v/>
      </c>
      <c r="AM827" s="13" t="str">
        <f>IF($AI827="", "", COUNTIF($AI$10:$AI$1210, "&gt;"&amp;$AI827)+1+COUNTIF($AI$10:$AI827, $AI827)-1)</f>
        <v/>
      </c>
      <c r="AO827" s="13" t="str">
        <f t="shared" si="249"/>
        <v/>
      </c>
      <c r="AQ827" s="42" t="str">
        <f t="shared" si="250"/>
        <v/>
      </c>
    </row>
    <row r="828" spans="1:43" x14ac:dyDescent="0.25">
      <c r="A828" s="56"/>
      <c r="B828" s="157"/>
      <c r="C828" s="87"/>
      <c r="D828" s="86"/>
      <c r="E828" s="158"/>
      <c r="F828" s="159"/>
      <c r="G828" s="160"/>
      <c r="H828" s="161"/>
      <c r="I828" s="56"/>
      <c r="J828" s="13" t="str">
        <f t="shared" si="236"/>
        <v/>
      </c>
      <c r="K828" s="56"/>
      <c r="S828" s="13" t="str">
        <f t="shared" si="237"/>
        <v/>
      </c>
      <c r="U828" s="13" t="str">
        <f t="shared" si="238"/>
        <v/>
      </c>
      <c r="V828" s="13" t="str">
        <f t="shared" si="233"/>
        <v/>
      </c>
      <c r="W828" s="13" t="str">
        <f t="shared" si="234"/>
        <v/>
      </c>
      <c r="X828" s="13" t="str">
        <f t="shared" si="235"/>
        <v/>
      </c>
      <c r="Y828" s="13" t="str">
        <f t="shared" si="239"/>
        <v/>
      </c>
      <c r="Z828" s="13" t="str">
        <f t="shared" si="240"/>
        <v/>
      </c>
      <c r="AA828" s="13" t="str">
        <f t="shared" si="241"/>
        <v/>
      </c>
      <c r="AC828" s="13" t="str">
        <f t="shared" si="242"/>
        <v/>
      </c>
      <c r="AD828" s="13" t="str">
        <f t="shared" si="243"/>
        <v/>
      </c>
      <c r="AE828" s="13" t="str">
        <f t="shared" si="244"/>
        <v/>
      </c>
      <c r="AF828" s="42" t="str">
        <f t="shared" si="251"/>
        <v/>
      </c>
      <c r="AH828" s="46" t="str">
        <f t="shared" si="245"/>
        <v/>
      </c>
      <c r="AI828" s="53" t="str">
        <f t="shared" si="246"/>
        <v/>
      </c>
      <c r="AJ828" s="49" t="str">
        <f t="shared" si="247"/>
        <v/>
      </c>
      <c r="AK828" s="49" t="str">
        <f t="shared" si="248"/>
        <v/>
      </c>
      <c r="AM828" s="13" t="str">
        <f>IF($AI828="", "", COUNTIF($AI$10:$AI$1210, "&gt;"&amp;$AI828)+1+COUNTIF($AI$10:$AI828, $AI828)-1)</f>
        <v/>
      </c>
      <c r="AO828" s="13" t="str">
        <f t="shared" si="249"/>
        <v/>
      </c>
      <c r="AQ828" s="42" t="str">
        <f t="shared" si="250"/>
        <v/>
      </c>
    </row>
    <row r="829" spans="1:43" x14ac:dyDescent="0.25">
      <c r="A829" s="56"/>
      <c r="B829" s="157"/>
      <c r="C829" s="87"/>
      <c r="D829" s="86"/>
      <c r="E829" s="158"/>
      <c r="F829" s="159"/>
      <c r="G829" s="160"/>
      <c r="H829" s="161"/>
      <c r="I829" s="56"/>
      <c r="J829" s="13" t="str">
        <f t="shared" si="236"/>
        <v/>
      </c>
      <c r="K829" s="56"/>
      <c r="S829" s="13" t="str">
        <f t="shared" si="237"/>
        <v/>
      </c>
      <c r="U829" s="13" t="str">
        <f t="shared" si="238"/>
        <v/>
      </c>
      <c r="V829" s="13" t="str">
        <f t="shared" si="233"/>
        <v/>
      </c>
      <c r="W829" s="13" t="str">
        <f t="shared" si="234"/>
        <v/>
      </c>
      <c r="X829" s="13" t="str">
        <f t="shared" si="235"/>
        <v/>
      </c>
      <c r="Y829" s="13" t="str">
        <f t="shared" si="239"/>
        <v/>
      </c>
      <c r="Z829" s="13" t="str">
        <f t="shared" si="240"/>
        <v/>
      </c>
      <c r="AA829" s="13" t="str">
        <f t="shared" si="241"/>
        <v/>
      </c>
      <c r="AC829" s="13" t="str">
        <f t="shared" si="242"/>
        <v/>
      </c>
      <c r="AD829" s="13" t="str">
        <f t="shared" si="243"/>
        <v/>
      </c>
      <c r="AE829" s="13" t="str">
        <f t="shared" si="244"/>
        <v/>
      </c>
      <c r="AF829" s="42" t="str">
        <f t="shared" si="251"/>
        <v/>
      </c>
      <c r="AH829" s="46" t="str">
        <f t="shared" si="245"/>
        <v/>
      </c>
      <c r="AI829" s="53" t="str">
        <f t="shared" si="246"/>
        <v/>
      </c>
      <c r="AJ829" s="49" t="str">
        <f t="shared" si="247"/>
        <v/>
      </c>
      <c r="AK829" s="49" t="str">
        <f t="shared" si="248"/>
        <v/>
      </c>
      <c r="AM829" s="13" t="str">
        <f>IF($AI829="", "", COUNTIF($AI$10:$AI$1210, "&gt;"&amp;$AI829)+1+COUNTIF($AI$10:$AI829, $AI829)-1)</f>
        <v/>
      </c>
      <c r="AO829" s="13" t="str">
        <f t="shared" si="249"/>
        <v/>
      </c>
      <c r="AQ829" s="42" t="str">
        <f t="shared" si="250"/>
        <v/>
      </c>
    </row>
    <row r="830" spans="1:43" x14ac:dyDescent="0.25">
      <c r="A830" s="56"/>
      <c r="B830" s="157"/>
      <c r="C830" s="87"/>
      <c r="D830" s="86"/>
      <c r="E830" s="158"/>
      <c r="F830" s="159"/>
      <c r="G830" s="160"/>
      <c r="H830" s="161"/>
      <c r="I830" s="56"/>
      <c r="J830" s="13" t="str">
        <f t="shared" si="236"/>
        <v/>
      </c>
      <c r="K830" s="56"/>
      <c r="S830" s="13" t="str">
        <f t="shared" si="237"/>
        <v/>
      </c>
      <c r="U830" s="13" t="str">
        <f t="shared" si="238"/>
        <v/>
      </c>
      <c r="V830" s="13" t="str">
        <f t="shared" si="233"/>
        <v/>
      </c>
      <c r="W830" s="13" t="str">
        <f t="shared" si="234"/>
        <v/>
      </c>
      <c r="X830" s="13" t="str">
        <f t="shared" si="235"/>
        <v/>
      </c>
      <c r="Y830" s="13" t="str">
        <f t="shared" si="239"/>
        <v/>
      </c>
      <c r="Z830" s="13" t="str">
        <f t="shared" si="240"/>
        <v/>
      </c>
      <c r="AA830" s="13" t="str">
        <f t="shared" si="241"/>
        <v/>
      </c>
      <c r="AC830" s="13" t="str">
        <f t="shared" si="242"/>
        <v/>
      </c>
      <c r="AD830" s="13" t="str">
        <f t="shared" si="243"/>
        <v/>
      </c>
      <c r="AE830" s="13" t="str">
        <f t="shared" si="244"/>
        <v/>
      </c>
      <c r="AF830" s="42" t="str">
        <f t="shared" si="251"/>
        <v/>
      </c>
      <c r="AH830" s="46" t="str">
        <f t="shared" si="245"/>
        <v/>
      </c>
      <c r="AI830" s="53" t="str">
        <f t="shared" si="246"/>
        <v/>
      </c>
      <c r="AJ830" s="49" t="str">
        <f t="shared" si="247"/>
        <v/>
      </c>
      <c r="AK830" s="49" t="str">
        <f t="shared" si="248"/>
        <v/>
      </c>
      <c r="AM830" s="13" t="str">
        <f>IF($AI830="", "", COUNTIF($AI$10:$AI$1210, "&gt;"&amp;$AI830)+1+COUNTIF($AI$10:$AI830, $AI830)-1)</f>
        <v/>
      </c>
      <c r="AO830" s="13" t="str">
        <f t="shared" si="249"/>
        <v/>
      </c>
      <c r="AQ830" s="42" t="str">
        <f t="shared" si="250"/>
        <v/>
      </c>
    </row>
    <row r="831" spans="1:43" x14ac:dyDescent="0.25">
      <c r="A831" s="56"/>
      <c r="B831" s="157"/>
      <c r="C831" s="87"/>
      <c r="D831" s="86"/>
      <c r="E831" s="158"/>
      <c r="F831" s="159"/>
      <c r="G831" s="160"/>
      <c r="H831" s="161"/>
      <c r="I831" s="56"/>
      <c r="J831" s="13" t="str">
        <f t="shared" si="236"/>
        <v/>
      </c>
      <c r="K831" s="56"/>
      <c r="S831" s="13" t="str">
        <f t="shared" si="237"/>
        <v/>
      </c>
      <c r="U831" s="13" t="str">
        <f t="shared" si="238"/>
        <v/>
      </c>
      <c r="V831" s="13" t="str">
        <f t="shared" si="233"/>
        <v/>
      </c>
      <c r="W831" s="13" t="str">
        <f t="shared" si="234"/>
        <v/>
      </c>
      <c r="X831" s="13" t="str">
        <f t="shared" si="235"/>
        <v/>
      </c>
      <c r="Y831" s="13" t="str">
        <f t="shared" si="239"/>
        <v/>
      </c>
      <c r="Z831" s="13" t="str">
        <f t="shared" si="240"/>
        <v/>
      </c>
      <c r="AA831" s="13" t="str">
        <f t="shared" si="241"/>
        <v/>
      </c>
      <c r="AC831" s="13" t="str">
        <f t="shared" si="242"/>
        <v/>
      </c>
      <c r="AD831" s="13" t="str">
        <f t="shared" si="243"/>
        <v/>
      </c>
      <c r="AE831" s="13" t="str">
        <f t="shared" si="244"/>
        <v/>
      </c>
      <c r="AF831" s="42" t="str">
        <f t="shared" si="251"/>
        <v/>
      </c>
      <c r="AH831" s="46" t="str">
        <f t="shared" si="245"/>
        <v/>
      </c>
      <c r="AI831" s="53" t="str">
        <f t="shared" si="246"/>
        <v/>
      </c>
      <c r="AJ831" s="49" t="str">
        <f t="shared" si="247"/>
        <v/>
      </c>
      <c r="AK831" s="49" t="str">
        <f t="shared" si="248"/>
        <v/>
      </c>
      <c r="AM831" s="13" t="str">
        <f>IF($AI831="", "", COUNTIF($AI$10:$AI$1210, "&gt;"&amp;$AI831)+1+COUNTIF($AI$10:$AI831, $AI831)-1)</f>
        <v/>
      </c>
      <c r="AO831" s="13" t="str">
        <f t="shared" si="249"/>
        <v/>
      </c>
      <c r="AQ831" s="42" t="str">
        <f t="shared" si="250"/>
        <v/>
      </c>
    </row>
    <row r="832" spans="1:43" x14ac:dyDescent="0.25">
      <c r="A832" s="56"/>
      <c r="B832" s="157"/>
      <c r="C832" s="87"/>
      <c r="D832" s="86"/>
      <c r="E832" s="158"/>
      <c r="F832" s="159"/>
      <c r="G832" s="160"/>
      <c r="H832" s="161"/>
      <c r="I832" s="56"/>
      <c r="J832" s="13" t="str">
        <f t="shared" si="236"/>
        <v/>
      </c>
      <c r="K832" s="56"/>
      <c r="S832" s="13" t="str">
        <f t="shared" si="237"/>
        <v/>
      </c>
      <c r="U832" s="13" t="str">
        <f t="shared" si="238"/>
        <v/>
      </c>
      <c r="V832" s="13" t="str">
        <f t="shared" si="233"/>
        <v/>
      </c>
      <c r="W832" s="13" t="str">
        <f t="shared" si="234"/>
        <v/>
      </c>
      <c r="X832" s="13" t="str">
        <f t="shared" si="235"/>
        <v/>
      </c>
      <c r="Y832" s="13" t="str">
        <f t="shared" si="239"/>
        <v/>
      </c>
      <c r="Z832" s="13" t="str">
        <f t="shared" si="240"/>
        <v/>
      </c>
      <c r="AA832" s="13" t="str">
        <f t="shared" si="241"/>
        <v/>
      </c>
      <c r="AC832" s="13" t="str">
        <f t="shared" si="242"/>
        <v/>
      </c>
      <c r="AD832" s="13" t="str">
        <f t="shared" si="243"/>
        <v/>
      </c>
      <c r="AE832" s="13" t="str">
        <f t="shared" si="244"/>
        <v/>
      </c>
      <c r="AF832" s="42" t="str">
        <f t="shared" si="251"/>
        <v/>
      </c>
      <c r="AH832" s="46" t="str">
        <f t="shared" si="245"/>
        <v/>
      </c>
      <c r="AI832" s="53" t="str">
        <f t="shared" si="246"/>
        <v/>
      </c>
      <c r="AJ832" s="49" t="str">
        <f t="shared" si="247"/>
        <v/>
      </c>
      <c r="AK832" s="49" t="str">
        <f t="shared" si="248"/>
        <v/>
      </c>
      <c r="AM832" s="13" t="str">
        <f>IF($AI832="", "", COUNTIF($AI$10:$AI$1210, "&gt;"&amp;$AI832)+1+COUNTIF($AI$10:$AI832, $AI832)-1)</f>
        <v/>
      </c>
      <c r="AO832" s="13" t="str">
        <f t="shared" si="249"/>
        <v/>
      </c>
      <c r="AQ832" s="42" t="str">
        <f t="shared" si="250"/>
        <v/>
      </c>
    </row>
    <row r="833" spans="1:43" x14ac:dyDescent="0.25">
      <c r="A833" s="56"/>
      <c r="B833" s="157"/>
      <c r="C833" s="87"/>
      <c r="D833" s="86"/>
      <c r="E833" s="158"/>
      <c r="F833" s="159"/>
      <c r="G833" s="160"/>
      <c r="H833" s="161"/>
      <c r="I833" s="56"/>
      <c r="J833" s="13" t="str">
        <f t="shared" si="236"/>
        <v/>
      </c>
      <c r="K833" s="56"/>
      <c r="S833" s="13" t="str">
        <f t="shared" si="237"/>
        <v/>
      </c>
      <c r="U833" s="13" t="str">
        <f t="shared" si="238"/>
        <v/>
      </c>
      <c r="V833" s="13" t="str">
        <f t="shared" si="233"/>
        <v/>
      </c>
      <c r="W833" s="13" t="str">
        <f t="shared" si="234"/>
        <v/>
      </c>
      <c r="X833" s="13" t="str">
        <f t="shared" si="235"/>
        <v/>
      </c>
      <c r="Y833" s="13" t="str">
        <f t="shared" si="239"/>
        <v/>
      </c>
      <c r="Z833" s="13" t="str">
        <f t="shared" si="240"/>
        <v/>
      </c>
      <c r="AA833" s="13" t="str">
        <f t="shared" si="241"/>
        <v/>
      </c>
      <c r="AC833" s="13" t="str">
        <f t="shared" si="242"/>
        <v/>
      </c>
      <c r="AD833" s="13" t="str">
        <f t="shared" si="243"/>
        <v/>
      </c>
      <c r="AE833" s="13" t="str">
        <f t="shared" si="244"/>
        <v/>
      </c>
      <c r="AF833" s="42" t="str">
        <f t="shared" si="251"/>
        <v/>
      </c>
      <c r="AH833" s="46" t="str">
        <f t="shared" si="245"/>
        <v/>
      </c>
      <c r="AI833" s="53" t="str">
        <f t="shared" si="246"/>
        <v/>
      </c>
      <c r="AJ833" s="49" t="str">
        <f t="shared" si="247"/>
        <v/>
      </c>
      <c r="AK833" s="49" t="str">
        <f t="shared" si="248"/>
        <v/>
      </c>
      <c r="AM833" s="13" t="str">
        <f>IF($AI833="", "", COUNTIF($AI$10:$AI$1210, "&gt;"&amp;$AI833)+1+COUNTIF($AI$10:$AI833, $AI833)-1)</f>
        <v/>
      </c>
      <c r="AO833" s="13" t="str">
        <f t="shared" si="249"/>
        <v/>
      </c>
      <c r="AQ833" s="42" t="str">
        <f t="shared" si="250"/>
        <v/>
      </c>
    </row>
    <row r="834" spans="1:43" x14ac:dyDescent="0.25">
      <c r="A834" s="56"/>
      <c r="B834" s="157"/>
      <c r="C834" s="87"/>
      <c r="D834" s="86"/>
      <c r="E834" s="158"/>
      <c r="F834" s="159"/>
      <c r="G834" s="160"/>
      <c r="H834" s="161"/>
      <c r="I834" s="56"/>
      <c r="J834" s="13" t="str">
        <f t="shared" si="236"/>
        <v/>
      </c>
      <c r="K834" s="56"/>
      <c r="S834" s="13" t="str">
        <f t="shared" si="237"/>
        <v/>
      </c>
      <c r="U834" s="13" t="str">
        <f t="shared" si="238"/>
        <v/>
      </c>
      <c r="V834" s="13" t="str">
        <f t="shared" si="233"/>
        <v/>
      </c>
      <c r="W834" s="13" t="str">
        <f t="shared" si="234"/>
        <v/>
      </c>
      <c r="X834" s="13" t="str">
        <f t="shared" si="235"/>
        <v/>
      </c>
      <c r="Y834" s="13" t="str">
        <f t="shared" si="239"/>
        <v/>
      </c>
      <c r="Z834" s="13" t="str">
        <f t="shared" si="240"/>
        <v/>
      </c>
      <c r="AA834" s="13" t="str">
        <f t="shared" si="241"/>
        <v/>
      </c>
      <c r="AC834" s="13" t="str">
        <f t="shared" si="242"/>
        <v/>
      </c>
      <c r="AD834" s="13" t="str">
        <f t="shared" si="243"/>
        <v/>
      </c>
      <c r="AE834" s="13" t="str">
        <f t="shared" si="244"/>
        <v/>
      </c>
      <c r="AF834" s="42" t="str">
        <f t="shared" si="251"/>
        <v/>
      </c>
      <c r="AH834" s="46" t="str">
        <f t="shared" si="245"/>
        <v/>
      </c>
      <c r="AI834" s="53" t="str">
        <f t="shared" si="246"/>
        <v/>
      </c>
      <c r="AJ834" s="49" t="str">
        <f t="shared" si="247"/>
        <v/>
      </c>
      <c r="AK834" s="49" t="str">
        <f t="shared" si="248"/>
        <v/>
      </c>
      <c r="AM834" s="13" t="str">
        <f>IF($AI834="", "", COUNTIF($AI$10:$AI$1210, "&gt;"&amp;$AI834)+1+COUNTIF($AI$10:$AI834, $AI834)-1)</f>
        <v/>
      </c>
      <c r="AO834" s="13" t="str">
        <f t="shared" si="249"/>
        <v/>
      </c>
      <c r="AQ834" s="42" t="str">
        <f t="shared" si="250"/>
        <v/>
      </c>
    </row>
    <row r="835" spans="1:43" x14ac:dyDescent="0.25">
      <c r="A835" s="56"/>
      <c r="B835" s="157"/>
      <c r="C835" s="87"/>
      <c r="D835" s="86"/>
      <c r="E835" s="158"/>
      <c r="F835" s="159"/>
      <c r="G835" s="160"/>
      <c r="H835" s="161"/>
      <c r="I835" s="56"/>
      <c r="J835" s="13" t="str">
        <f t="shared" si="236"/>
        <v/>
      </c>
      <c r="K835" s="56"/>
      <c r="S835" s="13" t="str">
        <f t="shared" si="237"/>
        <v/>
      </c>
      <c r="U835" s="13" t="str">
        <f t="shared" si="238"/>
        <v/>
      </c>
      <c r="V835" s="13" t="str">
        <f t="shared" si="233"/>
        <v/>
      </c>
      <c r="W835" s="13" t="str">
        <f t="shared" si="234"/>
        <v/>
      </c>
      <c r="X835" s="13" t="str">
        <f t="shared" si="235"/>
        <v/>
      </c>
      <c r="Y835" s="13" t="str">
        <f t="shared" si="239"/>
        <v/>
      </c>
      <c r="Z835" s="13" t="str">
        <f t="shared" si="240"/>
        <v/>
      </c>
      <c r="AA835" s="13" t="str">
        <f t="shared" si="241"/>
        <v/>
      </c>
      <c r="AC835" s="13" t="str">
        <f t="shared" si="242"/>
        <v/>
      </c>
      <c r="AD835" s="13" t="str">
        <f t="shared" si="243"/>
        <v/>
      </c>
      <c r="AE835" s="13" t="str">
        <f t="shared" si="244"/>
        <v/>
      </c>
      <c r="AF835" s="42" t="str">
        <f t="shared" si="251"/>
        <v/>
      </c>
      <c r="AH835" s="46" t="str">
        <f t="shared" si="245"/>
        <v/>
      </c>
      <c r="AI835" s="53" t="str">
        <f t="shared" si="246"/>
        <v/>
      </c>
      <c r="AJ835" s="49" t="str">
        <f t="shared" si="247"/>
        <v/>
      </c>
      <c r="AK835" s="49" t="str">
        <f t="shared" si="248"/>
        <v/>
      </c>
      <c r="AM835" s="13" t="str">
        <f>IF($AI835="", "", COUNTIF($AI$10:$AI$1210, "&gt;"&amp;$AI835)+1+COUNTIF($AI$10:$AI835, $AI835)-1)</f>
        <v/>
      </c>
      <c r="AO835" s="13" t="str">
        <f t="shared" si="249"/>
        <v/>
      </c>
      <c r="AQ835" s="42" t="str">
        <f t="shared" si="250"/>
        <v/>
      </c>
    </row>
    <row r="836" spans="1:43" x14ac:dyDescent="0.25">
      <c r="A836" s="56"/>
      <c r="B836" s="157"/>
      <c r="C836" s="87"/>
      <c r="D836" s="86"/>
      <c r="E836" s="158"/>
      <c r="F836" s="159"/>
      <c r="G836" s="160"/>
      <c r="H836" s="161"/>
      <c r="I836" s="56"/>
      <c r="J836" s="13" t="str">
        <f t="shared" si="236"/>
        <v/>
      </c>
      <c r="K836" s="56"/>
      <c r="S836" s="13" t="str">
        <f t="shared" si="237"/>
        <v/>
      </c>
      <c r="U836" s="13" t="str">
        <f t="shared" si="238"/>
        <v/>
      </c>
      <c r="V836" s="13" t="str">
        <f t="shared" si="233"/>
        <v/>
      </c>
      <c r="W836" s="13" t="str">
        <f t="shared" si="234"/>
        <v/>
      </c>
      <c r="X836" s="13" t="str">
        <f t="shared" si="235"/>
        <v/>
      </c>
      <c r="Y836" s="13" t="str">
        <f t="shared" si="239"/>
        <v/>
      </c>
      <c r="Z836" s="13" t="str">
        <f t="shared" si="240"/>
        <v/>
      </c>
      <c r="AA836" s="13" t="str">
        <f t="shared" si="241"/>
        <v/>
      </c>
      <c r="AC836" s="13" t="str">
        <f t="shared" si="242"/>
        <v/>
      </c>
      <c r="AD836" s="13" t="str">
        <f t="shared" si="243"/>
        <v/>
      </c>
      <c r="AE836" s="13" t="str">
        <f t="shared" si="244"/>
        <v/>
      </c>
      <c r="AF836" s="42" t="str">
        <f t="shared" si="251"/>
        <v/>
      </c>
      <c r="AH836" s="46" t="str">
        <f t="shared" si="245"/>
        <v/>
      </c>
      <c r="AI836" s="53" t="str">
        <f t="shared" si="246"/>
        <v/>
      </c>
      <c r="AJ836" s="49" t="str">
        <f t="shared" si="247"/>
        <v/>
      </c>
      <c r="AK836" s="49" t="str">
        <f t="shared" si="248"/>
        <v/>
      </c>
      <c r="AM836" s="13" t="str">
        <f>IF($AI836="", "", COUNTIF($AI$10:$AI$1210, "&gt;"&amp;$AI836)+1+COUNTIF($AI$10:$AI836, $AI836)-1)</f>
        <v/>
      </c>
      <c r="AO836" s="13" t="str">
        <f t="shared" si="249"/>
        <v/>
      </c>
      <c r="AQ836" s="42" t="str">
        <f t="shared" si="250"/>
        <v/>
      </c>
    </row>
    <row r="837" spans="1:43" x14ac:dyDescent="0.25">
      <c r="A837" s="56"/>
      <c r="B837" s="157"/>
      <c r="C837" s="87"/>
      <c r="D837" s="86"/>
      <c r="E837" s="158"/>
      <c r="F837" s="159"/>
      <c r="G837" s="160"/>
      <c r="H837" s="161"/>
      <c r="I837" s="56"/>
      <c r="J837" s="13" t="str">
        <f t="shared" si="236"/>
        <v/>
      </c>
      <c r="K837" s="56"/>
      <c r="S837" s="13" t="str">
        <f t="shared" si="237"/>
        <v/>
      </c>
      <c r="U837" s="13" t="str">
        <f t="shared" si="238"/>
        <v/>
      </c>
      <c r="V837" s="13" t="str">
        <f t="shared" si="233"/>
        <v/>
      </c>
      <c r="W837" s="13" t="str">
        <f t="shared" si="234"/>
        <v/>
      </c>
      <c r="X837" s="13" t="str">
        <f t="shared" si="235"/>
        <v/>
      </c>
      <c r="Y837" s="13" t="str">
        <f t="shared" si="239"/>
        <v/>
      </c>
      <c r="Z837" s="13" t="str">
        <f t="shared" si="240"/>
        <v/>
      </c>
      <c r="AA837" s="13" t="str">
        <f t="shared" si="241"/>
        <v/>
      </c>
      <c r="AC837" s="13" t="str">
        <f t="shared" si="242"/>
        <v/>
      </c>
      <c r="AD837" s="13" t="str">
        <f t="shared" si="243"/>
        <v/>
      </c>
      <c r="AE837" s="13" t="str">
        <f t="shared" si="244"/>
        <v/>
      </c>
      <c r="AF837" s="42" t="str">
        <f t="shared" si="251"/>
        <v/>
      </c>
      <c r="AH837" s="46" t="str">
        <f t="shared" si="245"/>
        <v/>
      </c>
      <c r="AI837" s="53" t="str">
        <f t="shared" si="246"/>
        <v/>
      </c>
      <c r="AJ837" s="49" t="str">
        <f t="shared" si="247"/>
        <v/>
      </c>
      <c r="AK837" s="49" t="str">
        <f t="shared" si="248"/>
        <v/>
      </c>
      <c r="AM837" s="13" t="str">
        <f>IF($AI837="", "", COUNTIF($AI$10:$AI$1210, "&gt;"&amp;$AI837)+1+COUNTIF($AI$10:$AI837, $AI837)-1)</f>
        <v/>
      </c>
      <c r="AO837" s="13" t="str">
        <f t="shared" si="249"/>
        <v/>
      </c>
      <c r="AQ837" s="42" t="str">
        <f t="shared" si="250"/>
        <v/>
      </c>
    </row>
    <row r="838" spans="1:43" x14ac:dyDescent="0.25">
      <c r="A838" s="56"/>
      <c r="B838" s="157"/>
      <c r="C838" s="87"/>
      <c r="D838" s="86"/>
      <c r="E838" s="158"/>
      <c r="F838" s="159"/>
      <c r="G838" s="160"/>
      <c r="H838" s="161"/>
      <c r="I838" s="56"/>
      <c r="J838" s="13" t="str">
        <f t="shared" si="236"/>
        <v/>
      </c>
      <c r="K838" s="56"/>
      <c r="S838" s="13" t="str">
        <f t="shared" si="237"/>
        <v/>
      </c>
      <c r="U838" s="13" t="str">
        <f t="shared" si="238"/>
        <v/>
      </c>
      <c r="V838" s="13" t="str">
        <f t="shared" si="233"/>
        <v/>
      </c>
      <c r="W838" s="13" t="str">
        <f t="shared" si="234"/>
        <v/>
      </c>
      <c r="X838" s="13" t="str">
        <f t="shared" si="235"/>
        <v/>
      </c>
      <c r="Y838" s="13" t="str">
        <f t="shared" si="239"/>
        <v/>
      </c>
      <c r="Z838" s="13" t="str">
        <f t="shared" si="240"/>
        <v/>
      </c>
      <c r="AA838" s="13" t="str">
        <f t="shared" si="241"/>
        <v/>
      </c>
      <c r="AC838" s="13" t="str">
        <f t="shared" si="242"/>
        <v/>
      </c>
      <c r="AD838" s="13" t="str">
        <f t="shared" si="243"/>
        <v/>
      </c>
      <c r="AE838" s="13" t="str">
        <f t="shared" si="244"/>
        <v/>
      </c>
      <c r="AF838" s="42" t="str">
        <f t="shared" si="251"/>
        <v/>
      </c>
      <c r="AH838" s="46" t="str">
        <f t="shared" si="245"/>
        <v/>
      </c>
      <c r="AI838" s="53" t="str">
        <f t="shared" si="246"/>
        <v/>
      </c>
      <c r="AJ838" s="49" t="str">
        <f t="shared" si="247"/>
        <v/>
      </c>
      <c r="AK838" s="49" t="str">
        <f t="shared" si="248"/>
        <v/>
      </c>
      <c r="AM838" s="13" t="str">
        <f>IF($AI838="", "", COUNTIF($AI$10:$AI$1210, "&gt;"&amp;$AI838)+1+COUNTIF($AI$10:$AI838, $AI838)-1)</f>
        <v/>
      </c>
      <c r="AO838" s="13" t="str">
        <f t="shared" si="249"/>
        <v/>
      </c>
      <c r="AQ838" s="42" t="str">
        <f t="shared" si="250"/>
        <v/>
      </c>
    </row>
    <row r="839" spans="1:43" x14ac:dyDescent="0.25">
      <c r="A839" s="56"/>
      <c r="B839" s="157"/>
      <c r="C839" s="87"/>
      <c r="D839" s="86"/>
      <c r="E839" s="158"/>
      <c r="F839" s="159"/>
      <c r="G839" s="160"/>
      <c r="H839" s="161"/>
      <c r="I839" s="56"/>
      <c r="J839" s="13" t="str">
        <f t="shared" si="236"/>
        <v/>
      </c>
      <c r="K839" s="56"/>
      <c r="S839" s="13" t="str">
        <f t="shared" si="237"/>
        <v/>
      </c>
      <c r="U839" s="13" t="str">
        <f t="shared" si="238"/>
        <v/>
      </c>
      <c r="V839" s="13" t="str">
        <f t="shared" si="233"/>
        <v/>
      </c>
      <c r="W839" s="13" t="str">
        <f t="shared" si="234"/>
        <v/>
      </c>
      <c r="X839" s="13" t="str">
        <f t="shared" si="235"/>
        <v/>
      </c>
      <c r="Y839" s="13" t="str">
        <f t="shared" si="239"/>
        <v/>
      </c>
      <c r="Z839" s="13" t="str">
        <f t="shared" si="240"/>
        <v/>
      </c>
      <c r="AA839" s="13" t="str">
        <f t="shared" si="241"/>
        <v/>
      </c>
      <c r="AC839" s="13" t="str">
        <f t="shared" si="242"/>
        <v/>
      </c>
      <c r="AD839" s="13" t="str">
        <f t="shared" si="243"/>
        <v/>
      </c>
      <c r="AE839" s="13" t="str">
        <f t="shared" si="244"/>
        <v/>
      </c>
      <c r="AF839" s="42" t="str">
        <f t="shared" si="251"/>
        <v/>
      </c>
      <c r="AH839" s="46" t="str">
        <f t="shared" si="245"/>
        <v/>
      </c>
      <c r="AI839" s="53" t="str">
        <f t="shared" si="246"/>
        <v/>
      </c>
      <c r="AJ839" s="49" t="str">
        <f t="shared" si="247"/>
        <v/>
      </c>
      <c r="AK839" s="49" t="str">
        <f t="shared" si="248"/>
        <v/>
      </c>
      <c r="AM839" s="13" t="str">
        <f>IF($AI839="", "", COUNTIF($AI$10:$AI$1210, "&gt;"&amp;$AI839)+1+COUNTIF($AI$10:$AI839, $AI839)-1)</f>
        <v/>
      </c>
      <c r="AO839" s="13" t="str">
        <f t="shared" si="249"/>
        <v/>
      </c>
      <c r="AQ839" s="42" t="str">
        <f t="shared" si="250"/>
        <v/>
      </c>
    </row>
    <row r="840" spans="1:43" x14ac:dyDescent="0.25">
      <c r="A840" s="56"/>
      <c r="B840" s="157"/>
      <c r="C840" s="87"/>
      <c r="D840" s="86"/>
      <c r="E840" s="158"/>
      <c r="F840" s="159"/>
      <c r="G840" s="160"/>
      <c r="H840" s="161"/>
      <c r="I840" s="56"/>
      <c r="J840" s="13" t="str">
        <f t="shared" si="236"/>
        <v/>
      </c>
      <c r="K840" s="56"/>
      <c r="S840" s="13" t="str">
        <f t="shared" si="237"/>
        <v/>
      </c>
      <c r="U840" s="13" t="str">
        <f t="shared" si="238"/>
        <v/>
      </c>
      <c r="V840" s="13" t="str">
        <f t="shared" si="233"/>
        <v/>
      </c>
      <c r="W840" s="13" t="str">
        <f t="shared" si="234"/>
        <v/>
      </c>
      <c r="X840" s="13" t="str">
        <f t="shared" si="235"/>
        <v/>
      </c>
      <c r="Y840" s="13" t="str">
        <f t="shared" si="239"/>
        <v/>
      </c>
      <c r="Z840" s="13" t="str">
        <f t="shared" si="240"/>
        <v/>
      </c>
      <c r="AA840" s="13" t="str">
        <f t="shared" si="241"/>
        <v/>
      </c>
      <c r="AC840" s="13" t="str">
        <f t="shared" si="242"/>
        <v/>
      </c>
      <c r="AD840" s="13" t="str">
        <f t="shared" si="243"/>
        <v/>
      </c>
      <c r="AE840" s="13" t="str">
        <f t="shared" si="244"/>
        <v/>
      </c>
      <c r="AF840" s="42" t="str">
        <f t="shared" si="251"/>
        <v/>
      </c>
      <c r="AH840" s="46" t="str">
        <f t="shared" si="245"/>
        <v/>
      </c>
      <c r="AI840" s="53" t="str">
        <f t="shared" si="246"/>
        <v/>
      </c>
      <c r="AJ840" s="49" t="str">
        <f t="shared" si="247"/>
        <v/>
      </c>
      <c r="AK840" s="49" t="str">
        <f t="shared" si="248"/>
        <v/>
      </c>
      <c r="AM840" s="13" t="str">
        <f>IF($AI840="", "", COUNTIF($AI$10:$AI$1210, "&gt;"&amp;$AI840)+1+COUNTIF($AI$10:$AI840, $AI840)-1)</f>
        <v/>
      </c>
      <c r="AO840" s="13" t="str">
        <f t="shared" si="249"/>
        <v/>
      </c>
      <c r="AQ840" s="42" t="str">
        <f t="shared" si="250"/>
        <v/>
      </c>
    </row>
    <row r="841" spans="1:43" x14ac:dyDescent="0.25">
      <c r="A841" s="56"/>
      <c r="B841" s="157"/>
      <c r="C841" s="87"/>
      <c r="D841" s="86"/>
      <c r="E841" s="158"/>
      <c r="F841" s="159"/>
      <c r="G841" s="160"/>
      <c r="H841" s="161"/>
      <c r="I841" s="56"/>
      <c r="J841" s="13" t="str">
        <f t="shared" si="236"/>
        <v/>
      </c>
      <c r="K841" s="56"/>
      <c r="S841" s="13" t="str">
        <f t="shared" si="237"/>
        <v/>
      </c>
      <c r="U841" s="13" t="str">
        <f t="shared" si="238"/>
        <v/>
      </c>
      <c r="V841" s="13" t="str">
        <f t="shared" si="233"/>
        <v/>
      </c>
      <c r="W841" s="13" t="str">
        <f t="shared" si="234"/>
        <v/>
      </c>
      <c r="X841" s="13" t="str">
        <f t="shared" si="235"/>
        <v/>
      </c>
      <c r="Y841" s="13" t="str">
        <f t="shared" si="239"/>
        <v/>
      </c>
      <c r="Z841" s="13" t="str">
        <f t="shared" si="240"/>
        <v/>
      </c>
      <c r="AA841" s="13" t="str">
        <f t="shared" si="241"/>
        <v/>
      </c>
      <c r="AC841" s="13" t="str">
        <f t="shared" si="242"/>
        <v/>
      </c>
      <c r="AD841" s="13" t="str">
        <f t="shared" si="243"/>
        <v/>
      </c>
      <c r="AE841" s="13" t="str">
        <f t="shared" si="244"/>
        <v/>
      </c>
      <c r="AF841" s="42" t="str">
        <f t="shared" si="251"/>
        <v/>
      </c>
      <c r="AH841" s="46" t="str">
        <f t="shared" si="245"/>
        <v/>
      </c>
      <c r="AI841" s="53" t="str">
        <f t="shared" si="246"/>
        <v/>
      </c>
      <c r="AJ841" s="49" t="str">
        <f t="shared" si="247"/>
        <v/>
      </c>
      <c r="AK841" s="49" t="str">
        <f t="shared" si="248"/>
        <v/>
      </c>
      <c r="AM841" s="13" t="str">
        <f>IF($AI841="", "", COUNTIF($AI$10:$AI$1210, "&gt;"&amp;$AI841)+1+COUNTIF($AI$10:$AI841, $AI841)-1)</f>
        <v/>
      </c>
      <c r="AO841" s="13" t="str">
        <f t="shared" si="249"/>
        <v/>
      </c>
      <c r="AQ841" s="42" t="str">
        <f t="shared" si="250"/>
        <v/>
      </c>
    </row>
    <row r="842" spans="1:43" x14ac:dyDescent="0.25">
      <c r="A842" s="56"/>
      <c r="B842" s="157"/>
      <c r="C842" s="87"/>
      <c r="D842" s="86"/>
      <c r="E842" s="158"/>
      <c r="F842" s="159"/>
      <c r="G842" s="160"/>
      <c r="H842" s="161"/>
      <c r="I842" s="56"/>
      <c r="J842" s="13" t="str">
        <f t="shared" si="236"/>
        <v/>
      </c>
      <c r="K842" s="56"/>
      <c r="S842" s="13" t="str">
        <f t="shared" si="237"/>
        <v/>
      </c>
      <c r="U842" s="13" t="str">
        <f t="shared" si="238"/>
        <v/>
      </c>
      <c r="V842" s="13" t="str">
        <f t="shared" ref="V842:V905" si="252">IF($S842="", "", IF(AND(V$5="X", C842=""), $S$6, IF(AND(NOT(C842=""), COUNTIF(O$11:O$18, C842)=0), $S$7, "")))</f>
        <v/>
      </c>
      <c r="W842" s="13" t="str">
        <f t="shared" ref="W842:W905" si="253">IF($S842="", "", IF(AND(W$5="X", D842=""), $S$6, IF(AND(NOT(D842=""), COUNTIF(P$11:P$11, D842)=0), $S$7, "")))</f>
        <v/>
      </c>
      <c r="X842" s="13" t="str">
        <f t="shared" ref="X842:X905" si="254">IF($S842="", "", IF(AND(X$5="X", E842=""), $S$6, IF(AND(NOT(E842=""), COUNTIF(Q$11:Q$11, E842)=0), $S$7, "")))</f>
        <v/>
      </c>
      <c r="Y842" s="13" t="str">
        <f t="shared" si="239"/>
        <v/>
      </c>
      <c r="Z842" s="13" t="str">
        <f t="shared" si="240"/>
        <v/>
      </c>
      <c r="AA842" s="13" t="str">
        <f t="shared" si="241"/>
        <v/>
      </c>
      <c r="AC842" s="13" t="str">
        <f t="shared" si="242"/>
        <v/>
      </c>
      <c r="AD842" s="13" t="str">
        <f t="shared" si="243"/>
        <v/>
      </c>
      <c r="AE842" s="13" t="str">
        <f t="shared" si="244"/>
        <v/>
      </c>
      <c r="AF842" s="42" t="str">
        <f t="shared" si="251"/>
        <v/>
      </c>
      <c r="AH842" s="46" t="str">
        <f t="shared" si="245"/>
        <v/>
      </c>
      <c r="AI842" s="53" t="str">
        <f t="shared" si="246"/>
        <v/>
      </c>
      <c r="AJ842" s="49" t="str">
        <f t="shared" si="247"/>
        <v/>
      </c>
      <c r="AK842" s="49" t="str">
        <f t="shared" si="248"/>
        <v/>
      </c>
      <c r="AM842" s="13" t="str">
        <f>IF($AI842="", "", COUNTIF($AI$10:$AI$1210, "&gt;"&amp;$AI842)+1+COUNTIF($AI$10:$AI842, $AI842)-1)</f>
        <v/>
      </c>
      <c r="AO842" s="13" t="str">
        <f t="shared" si="249"/>
        <v/>
      </c>
      <c r="AQ842" s="42" t="str">
        <f t="shared" si="250"/>
        <v/>
      </c>
    </row>
    <row r="843" spans="1:43" x14ac:dyDescent="0.25">
      <c r="A843" s="56"/>
      <c r="B843" s="157"/>
      <c r="C843" s="87"/>
      <c r="D843" s="86"/>
      <c r="E843" s="158"/>
      <c r="F843" s="159"/>
      <c r="G843" s="160"/>
      <c r="H843" s="161"/>
      <c r="I843" s="56"/>
      <c r="J843" s="13" t="str">
        <f t="shared" ref="J843:J906" si="255">IF($S843="", "", IF($AI843="", $N$3, IF($AI843=$AI$5, $AK$4, IF($AI843&lt;$AI$5, $AK$3, IF($AI843&gt;$AI$5, $AK$2, $N$3)))))</f>
        <v/>
      </c>
      <c r="K843" s="56"/>
      <c r="S843" s="13" t="str">
        <f t="shared" ref="S843:S906" si="256">IF(COUNTIF($B843:$H843, "")=7, "", "X")</f>
        <v/>
      </c>
      <c r="U843" s="13" t="str">
        <f t="shared" ref="U843:U906" si="257">IF($S843="", "", IF(AND(U$5="X", B843=""), $S$6, IFERROR(IF(AND(NOT(B843=""), OR(ISNUMBER(B843)=FALSE, B843&lt;$P$2, B843&gt;$P$3, B843&lt;B842)), $S$7, ""), $S$7)))</f>
        <v/>
      </c>
      <c r="V843" s="13" t="str">
        <f t="shared" si="252"/>
        <v/>
      </c>
      <c r="W843" s="13" t="str">
        <f t="shared" si="253"/>
        <v/>
      </c>
      <c r="X843" s="13" t="str">
        <f t="shared" si="254"/>
        <v/>
      </c>
      <c r="Y843" s="13" t="str">
        <f t="shared" ref="Y843:Y906" si="258">IF($S843="", "", IF(AND(Y$5="X", F843=""), $S$6, IFERROR(IF(AND(NOT(F843=""), OR(ISNUMBER(F843)=FALSE, F843&lt;$Q$2, AND(NOT($Q$3=""), F843&gt;$Q$3), F843&lt;F842)), $S$7, ""), $S$7)))</f>
        <v/>
      </c>
      <c r="Z843" s="13" t="str">
        <f t="shared" ref="Z843:Z906" si="259">IF($S843="", "", IF(AND(Z$5="X", G843=""), $S$6, IF(AND(NOT(G843=""), ISNUMBER(G843)=FALSE), $S$7, "")))</f>
        <v/>
      </c>
      <c r="AA843" s="13" t="str">
        <f t="shared" ref="AA843:AA906" si="260">IF($S843="", "", IF(AND(AA$5="X", H843=""), $S$6, IF(AND(NOT(H843=""), ISNUMBER(H843)=FALSE), $S$7, "")))</f>
        <v/>
      </c>
      <c r="AC843" s="13" t="str">
        <f t="shared" ref="AC843:AC906" si="261">IF(OR(COUNTIF($F843:$H843, "")=3, COUNTIF($Y843:$AA843, "")&lt;3), "", "X")</f>
        <v/>
      </c>
      <c r="AD843" s="13" t="str">
        <f t="shared" ref="AD843:AD906" si="262">IF(AND(AC843="X", AC844=""), "X", "")</f>
        <v/>
      </c>
      <c r="AE843" s="13" t="str">
        <f t="shared" ref="AE843:AE906" si="263">IF($S843="", "", IF(OR($AC843="", $AD843="X", $E843=$Q$11, $E844=$Q$11), "X", ""))</f>
        <v/>
      </c>
      <c r="AF843" s="42" t="str">
        <f t="shared" si="251"/>
        <v/>
      </c>
      <c r="AH843" s="46" t="str">
        <f t="shared" ref="AH843:AH906" si="264">IF(OR($F843="", $F844=""), "", $F844-$F843)</f>
        <v/>
      </c>
      <c r="AI843" s="53" t="str">
        <f t="shared" ref="AI843:AI906" si="265">IF($AE843="X", "", IFERROR(ROUND($AH843/$G844, 1), ""))</f>
        <v/>
      </c>
      <c r="AJ843" s="49" t="str">
        <f t="shared" ref="AJ843:AJ906" si="266">IF($AE843="X", "", IFERROR(ROUND($AK843/$AI843, 2), ""))</f>
        <v/>
      </c>
      <c r="AK843" s="49" t="str">
        <f t="shared" ref="AK843:AK906" si="267">IF(OR($G843="", $H843=""), "", IFERROR(ROUND($H843/$G843, 2), ""))</f>
        <v/>
      </c>
      <c r="AM843" s="13" t="str">
        <f>IF($AI843="", "", COUNTIF($AI$10:$AI$1210, "&gt;"&amp;$AI843)+1+COUNTIF($AI$10:$AI843, $AI843)-1)</f>
        <v/>
      </c>
      <c r="AO843" s="13" t="str">
        <f t="shared" ref="AO843:AO906" si="268">IF($S843="", "", IF($D843="", $AO$6, $AO$7))</f>
        <v/>
      </c>
      <c r="AQ843" s="42" t="str">
        <f t="shared" ref="AQ843:AQ906" si="269">IF(OR($C843="", $AO843=""), "", CONCATENATE($C843, " - ", $AO843))</f>
        <v/>
      </c>
    </row>
    <row r="844" spans="1:43" x14ac:dyDescent="0.25">
      <c r="A844" s="56"/>
      <c r="B844" s="157"/>
      <c r="C844" s="87"/>
      <c r="D844" s="86"/>
      <c r="E844" s="158"/>
      <c r="F844" s="159"/>
      <c r="G844" s="160"/>
      <c r="H844" s="161"/>
      <c r="I844" s="56"/>
      <c r="J844" s="13" t="str">
        <f t="shared" si="255"/>
        <v/>
      </c>
      <c r="K844" s="56"/>
      <c r="S844" s="13" t="str">
        <f t="shared" si="256"/>
        <v/>
      </c>
      <c r="U844" s="13" t="str">
        <f t="shared" si="257"/>
        <v/>
      </c>
      <c r="V844" s="13" t="str">
        <f t="shared" si="252"/>
        <v/>
      </c>
      <c r="W844" s="13" t="str">
        <f t="shared" si="253"/>
        <v/>
      </c>
      <c r="X844" s="13" t="str">
        <f t="shared" si="254"/>
        <v/>
      </c>
      <c r="Y844" s="13" t="str">
        <f t="shared" si="258"/>
        <v/>
      </c>
      <c r="Z844" s="13" t="str">
        <f t="shared" si="259"/>
        <v/>
      </c>
      <c r="AA844" s="13" t="str">
        <f t="shared" si="260"/>
        <v/>
      </c>
      <c r="AC844" s="13" t="str">
        <f t="shared" si="261"/>
        <v/>
      </c>
      <c r="AD844" s="13" t="str">
        <f t="shared" si="262"/>
        <v/>
      </c>
      <c r="AE844" s="13" t="str">
        <f t="shared" si="263"/>
        <v/>
      </c>
      <c r="AF844" s="42" t="str">
        <f t="shared" si="251"/>
        <v/>
      </c>
      <c r="AH844" s="46" t="str">
        <f t="shared" si="264"/>
        <v/>
      </c>
      <c r="AI844" s="53" t="str">
        <f t="shared" si="265"/>
        <v/>
      </c>
      <c r="AJ844" s="49" t="str">
        <f t="shared" si="266"/>
        <v/>
      </c>
      <c r="AK844" s="49" t="str">
        <f t="shared" si="267"/>
        <v/>
      </c>
      <c r="AM844" s="13" t="str">
        <f>IF($AI844="", "", COUNTIF($AI$10:$AI$1210, "&gt;"&amp;$AI844)+1+COUNTIF($AI$10:$AI844, $AI844)-1)</f>
        <v/>
      </c>
      <c r="AO844" s="13" t="str">
        <f t="shared" si="268"/>
        <v/>
      </c>
      <c r="AQ844" s="42" t="str">
        <f t="shared" si="269"/>
        <v/>
      </c>
    </row>
    <row r="845" spans="1:43" x14ac:dyDescent="0.25">
      <c r="A845" s="56"/>
      <c r="B845" s="157"/>
      <c r="C845" s="87"/>
      <c r="D845" s="86"/>
      <c r="E845" s="158"/>
      <c r="F845" s="159"/>
      <c r="G845" s="160"/>
      <c r="H845" s="161"/>
      <c r="I845" s="56"/>
      <c r="J845" s="13" t="str">
        <f t="shared" si="255"/>
        <v/>
      </c>
      <c r="K845" s="56"/>
      <c r="S845" s="13" t="str">
        <f t="shared" si="256"/>
        <v/>
      </c>
      <c r="U845" s="13" t="str">
        <f t="shared" si="257"/>
        <v/>
      </c>
      <c r="V845" s="13" t="str">
        <f t="shared" si="252"/>
        <v/>
      </c>
      <c r="W845" s="13" t="str">
        <f t="shared" si="253"/>
        <v/>
      </c>
      <c r="X845" s="13" t="str">
        <f t="shared" si="254"/>
        <v/>
      </c>
      <c r="Y845" s="13" t="str">
        <f t="shared" si="258"/>
        <v/>
      </c>
      <c r="Z845" s="13" t="str">
        <f t="shared" si="259"/>
        <v/>
      </c>
      <c r="AA845" s="13" t="str">
        <f t="shared" si="260"/>
        <v/>
      </c>
      <c r="AC845" s="13" t="str">
        <f t="shared" si="261"/>
        <v/>
      </c>
      <c r="AD845" s="13" t="str">
        <f t="shared" si="262"/>
        <v/>
      </c>
      <c r="AE845" s="13" t="str">
        <f t="shared" si="263"/>
        <v/>
      </c>
      <c r="AF845" s="42" t="str">
        <f t="shared" si="251"/>
        <v/>
      </c>
      <c r="AH845" s="46" t="str">
        <f t="shared" si="264"/>
        <v/>
      </c>
      <c r="AI845" s="53" t="str">
        <f t="shared" si="265"/>
        <v/>
      </c>
      <c r="AJ845" s="49" t="str">
        <f t="shared" si="266"/>
        <v/>
      </c>
      <c r="AK845" s="49" t="str">
        <f t="shared" si="267"/>
        <v/>
      </c>
      <c r="AM845" s="13" t="str">
        <f>IF($AI845="", "", COUNTIF($AI$10:$AI$1210, "&gt;"&amp;$AI845)+1+COUNTIF($AI$10:$AI845, $AI845)-1)</f>
        <v/>
      </c>
      <c r="AO845" s="13" t="str">
        <f t="shared" si="268"/>
        <v/>
      </c>
      <c r="AQ845" s="42" t="str">
        <f t="shared" si="269"/>
        <v/>
      </c>
    </row>
    <row r="846" spans="1:43" x14ac:dyDescent="0.25">
      <c r="A846" s="56"/>
      <c r="B846" s="157"/>
      <c r="C846" s="87"/>
      <c r="D846" s="86"/>
      <c r="E846" s="158"/>
      <c r="F846" s="159"/>
      <c r="G846" s="160"/>
      <c r="H846" s="161"/>
      <c r="I846" s="56"/>
      <c r="J846" s="13" t="str">
        <f t="shared" si="255"/>
        <v/>
      </c>
      <c r="K846" s="56"/>
      <c r="S846" s="13" t="str">
        <f t="shared" si="256"/>
        <v/>
      </c>
      <c r="U846" s="13" t="str">
        <f t="shared" si="257"/>
        <v/>
      </c>
      <c r="V846" s="13" t="str">
        <f t="shared" si="252"/>
        <v/>
      </c>
      <c r="W846" s="13" t="str">
        <f t="shared" si="253"/>
        <v/>
      </c>
      <c r="X846" s="13" t="str">
        <f t="shared" si="254"/>
        <v/>
      </c>
      <c r="Y846" s="13" t="str">
        <f t="shared" si="258"/>
        <v/>
      </c>
      <c r="Z846" s="13" t="str">
        <f t="shared" si="259"/>
        <v/>
      </c>
      <c r="AA846" s="13" t="str">
        <f t="shared" si="260"/>
        <v/>
      </c>
      <c r="AC846" s="13" t="str">
        <f t="shared" si="261"/>
        <v/>
      </c>
      <c r="AD846" s="13" t="str">
        <f t="shared" si="262"/>
        <v/>
      </c>
      <c r="AE846" s="13" t="str">
        <f t="shared" si="263"/>
        <v/>
      </c>
      <c r="AF846" s="42" t="str">
        <f t="shared" si="251"/>
        <v/>
      </c>
      <c r="AH846" s="46" t="str">
        <f t="shared" si="264"/>
        <v/>
      </c>
      <c r="AI846" s="53" t="str">
        <f t="shared" si="265"/>
        <v/>
      </c>
      <c r="AJ846" s="49" t="str">
        <f t="shared" si="266"/>
        <v/>
      </c>
      <c r="AK846" s="49" t="str">
        <f t="shared" si="267"/>
        <v/>
      </c>
      <c r="AM846" s="13" t="str">
        <f>IF($AI846="", "", COUNTIF($AI$10:$AI$1210, "&gt;"&amp;$AI846)+1+COUNTIF($AI$10:$AI846, $AI846)-1)</f>
        <v/>
      </c>
      <c r="AO846" s="13" t="str">
        <f t="shared" si="268"/>
        <v/>
      </c>
      <c r="AQ846" s="42" t="str">
        <f t="shared" si="269"/>
        <v/>
      </c>
    </row>
    <row r="847" spans="1:43" x14ac:dyDescent="0.25">
      <c r="A847" s="56"/>
      <c r="B847" s="157"/>
      <c r="C847" s="87"/>
      <c r="D847" s="86"/>
      <c r="E847" s="158"/>
      <c r="F847" s="159"/>
      <c r="G847" s="160"/>
      <c r="H847" s="161"/>
      <c r="I847" s="56"/>
      <c r="J847" s="13" t="str">
        <f t="shared" si="255"/>
        <v/>
      </c>
      <c r="K847" s="56"/>
      <c r="S847" s="13" t="str">
        <f t="shared" si="256"/>
        <v/>
      </c>
      <c r="U847" s="13" t="str">
        <f t="shared" si="257"/>
        <v/>
      </c>
      <c r="V847" s="13" t="str">
        <f t="shared" si="252"/>
        <v/>
      </c>
      <c r="W847" s="13" t="str">
        <f t="shared" si="253"/>
        <v/>
      </c>
      <c r="X847" s="13" t="str">
        <f t="shared" si="254"/>
        <v/>
      </c>
      <c r="Y847" s="13" t="str">
        <f t="shared" si="258"/>
        <v/>
      </c>
      <c r="Z847" s="13" t="str">
        <f t="shared" si="259"/>
        <v/>
      </c>
      <c r="AA847" s="13" t="str">
        <f t="shared" si="260"/>
        <v/>
      </c>
      <c r="AC847" s="13" t="str">
        <f t="shared" si="261"/>
        <v/>
      </c>
      <c r="AD847" s="13" t="str">
        <f t="shared" si="262"/>
        <v/>
      </c>
      <c r="AE847" s="13" t="str">
        <f t="shared" si="263"/>
        <v/>
      </c>
      <c r="AF847" s="42" t="str">
        <f t="shared" si="251"/>
        <v/>
      </c>
      <c r="AH847" s="46" t="str">
        <f t="shared" si="264"/>
        <v/>
      </c>
      <c r="AI847" s="53" t="str">
        <f t="shared" si="265"/>
        <v/>
      </c>
      <c r="AJ847" s="49" t="str">
        <f t="shared" si="266"/>
        <v/>
      </c>
      <c r="AK847" s="49" t="str">
        <f t="shared" si="267"/>
        <v/>
      </c>
      <c r="AM847" s="13" t="str">
        <f>IF($AI847="", "", COUNTIF($AI$10:$AI$1210, "&gt;"&amp;$AI847)+1+COUNTIF($AI$10:$AI847, $AI847)-1)</f>
        <v/>
      </c>
      <c r="AO847" s="13" t="str">
        <f t="shared" si="268"/>
        <v/>
      </c>
      <c r="AQ847" s="42" t="str">
        <f t="shared" si="269"/>
        <v/>
      </c>
    </row>
    <row r="848" spans="1:43" x14ac:dyDescent="0.25">
      <c r="A848" s="56"/>
      <c r="B848" s="157"/>
      <c r="C848" s="87"/>
      <c r="D848" s="86"/>
      <c r="E848" s="158"/>
      <c r="F848" s="159"/>
      <c r="G848" s="160"/>
      <c r="H848" s="161"/>
      <c r="I848" s="56"/>
      <c r="J848" s="13" t="str">
        <f t="shared" si="255"/>
        <v/>
      </c>
      <c r="K848" s="56"/>
      <c r="S848" s="13" t="str">
        <f t="shared" si="256"/>
        <v/>
      </c>
      <c r="U848" s="13" t="str">
        <f t="shared" si="257"/>
        <v/>
      </c>
      <c r="V848" s="13" t="str">
        <f t="shared" si="252"/>
        <v/>
      </c>
      <c r="W848" s="13" t="str">
        <f t="shared" si="253"/>
        <v/>
      </c>
      <c r="X848" s="13" t="str">
        <f t="shared" si="254"/>
        <v/>
      </c>
      <c r="Y848" s="13" t="str">
        <f t="shared" si="258"/>
        <v/>
      </c>
      <c r="Z848" s="13" t="str">
        <f t="shared" si="259"/>
        <v/>
      </c>
      <c r="AA848" s="13" t="str">
        <f t="shared" si="260"/>
        <v/>
      </c>
      <c r="AC848" s="13" t="str">
        <f t="shared" si="261"/>
        <v/>
      </c>
      <c r="AD848" s="13" t="str">
        <f t="shared" si="262"/>
        <v/>
      </c>
      <c r="AE848" s="13" t="str">
        <f t="shared" si="263"/>
        <v/>
      </c>
      <c r="AF848" s="42" t="str">
        <f t="shared" ref="AF848:AF911" si="270">IF($AE848="", "", IF($AC848="", $AF$5, IF(AND($AD848="X", $E848=""), $AF$6, $AF$7)))</f>
        <v/>
      </c>
      <c r="AH848" s="46" t="str">
        <f t="shared" si="264"/>
        <v/>
      </c>
      <c r="AI848" s="53" t="str">
        <f t="shared" si="265"/>
        <v/>
      </c>
      <c r="AJ848" s="49" t="str">
        <f t="shared" si="266"/>
        <v/>
      </c>
      <c r="AK848" s="49" t="str">
        <f t="shared" si="267"/>
        <v/>
      </c>
      <c r="AM848" s="13" t="str">
        <f>IF($AI848="", "", COUNTIF($AI$10:$AI$1210, "&gt;"&amp;$AI848)+1+COUNTIF($AI$10:$AI848, $AI848)-1)</f>
        <v/>
      </c>
      <c r="AO848" s="13" t="str">
        <f t="shared" si="268"/>
        <v/>
      </c>
      <c r="AQ848" s="42" t="str">
        <f t="shared" si="269"/>
        <v/>
      </c>
    </row>
    <row r="849" spans="1:43" x14ac:dyDescent="0.25">
      <c r="A849" s="56"/>
      <c r="B849" s="157"/>
      <c r="C849" s="87"/>
      <c r="D849" s="86"/>
      <c r="E849" s="158"/>
      <c r="F849" s="159"/>
      <c r="G849" s="160"/>
      <c r="H849" s="161"/>
      <c r="I849" s="56"/>
      <c r="J849" s="13" t="str">
        <f t="shared" si="255"/>
        <v/>
      </c>
      <c r="K849" s="56"/>
      <c r="S849" s="13" t="str">
        <f t="shared" si="256"/>
        <v/>
      </c>
      <c r="U849" s="13" t="str">
        <f t="shared" si="257"/>
        <v/>
      </c>
      <c r="V849" s="13" t="str">
        <f t="shared" si="252"/>
        <v/>
      </c>
      <c r="W849" s="13" t="str">
        <f t="shared" si="253"/>
        <v/>
      </c>
      <c r="X849" s="13" t="str">
        <f t="shared" si="254"/>
        <v/>
      </c>
      <c r="Y849" s="13" t="str">
        <f t="shared" si="258"/>
        <v/>
      </c>
      <c r="Z849" s="13" t="str">
        <f t="shared" si="259"/>
        <v/>
      </c>
      <c r="AA849" s="13" t="str">
        <f t="shared" si="260"/>
        <v/>
      </c>
      <c r="AC849" s="13" t="str">
        <f t="shared" si="261"/>
        <v/>
      </c>
      <c r="AD849" s="13" t="str">
        <f t="shared" si="262"/>
        <v/>
      </c>
      <c r="AE849" s="13" t="str">
        <f t="shared" si="263"/>
        <v/>
      </c>
      <c r="AF849" s="42" t="str">
        <f t="shared" si="270"/>
        <v/>
      </c>
      <c r="AH849" s="46" t="str">
        <f t="shared" si="264"/>
        <v/>
      </c>
      <c r="AI849" s="53" t="str">
        <f t="shared" si="265"/>
        <v/>
      </c>
      <c r="AJ849" s="49" t="str">
        <f t="shared" si="266"/>
        <v/>
      </c>
      <c r="AK849" s="49" t="str">
        <f t="shared" si="267"/>
        <v/>
      </c>
      <c r="AM849" s="13" t="str">
        <f>IF($AI849="", "", COUNTIF($AI$10:$AI$1210, "&gt;"&amp;$AI849)+1+COUNTIF($AI$10:$AI849, $AI849)-1)</f>
        <v/>
      </c>
      <c r="AO849" s="13" t="str">
        <f t="shared" si="268"/>
        <v/>
      </c>
      <c r="AQ849" s="42" t="str">
        <f t="shared" si="269"/>
        <v/>
      </c>
    </row>
    <row r="850" spans="1:43" x14ac:dyDescent="0.25">
      <c r="A850" s="56"/>
      <c r="B850" s="157"/>
      <c r="C850" s="87"/>
      <c r="D850" s="86"/>
      <c r="E850" s="158"/>
      <c r="F850" s="159"/>
      <c r="G850" s="160"/>
      <c r="H850" s="161"/>
      <c r="I850" s="56"/>
      <c r="J850" s="13" t="str">
        <f t="shared" si="255"/>
        <v/>
      </c>
      <c r="K850" s="56"/>
      <c r="S850" s="13" t="str">
        <f t="shared" si="256"/>
        <v/>
      </c>
      <c r="U850" s="13" t="str">
        <f t="shared" si="257"/>
        <v/>
      </c>
      <c r="V850" s="13" t="str">
        <f t="shared" si="252"/>
        <v/>
      </c>
      <c r="W850" s="13" t="str">
        <f t="shared" si="253"/>
        <v/>
      </c>
      <c r="X850" s="13" t="str">
        <f t="shared" si="254"/>
        <v/>
      </c>
      <c r="Y850" s="13" t="str">
        <f t="shared" si="258"/>
        <v/>
      </c>
      <c r="Z850" s="13" t="str">
        <f t="shared" si="259"/>
        <v/>
      </c>
      <c r="AA850" s="13" t="str">
        <f t="shared" si="260"/>
        <v/>
      </c>
      <c r="AC850" s="13" t="str">
        <f t="shared" si="261"/>
        <v/>
      </c>
      <c r="AD850" s="13" t="str">
        <f t="shared" si="262"/>
        <v/>
      </c>
      <c r="AE850" s="13" t="str">
        <f t="shared" si="263"/>
        <v/>
      </c>
      <c r="AF850" s="42" t="str">
        <f t="shared" si="270"/>
        <v/>
      </c>
      <c r="AH850" s="46" t="str">
        <f t="shared" si="264"/>
        <v/>
      </c>
      <c r="AI850" s="53" t="str">
        <f t="shared" si="265"/>
        <v/>
      </c>
      <c r="AJ850" s="49" t="str">
        <f t="shared" si="266"/>
        <v/>
      </c>
      <c r="AK850" s="49" t="str">
        <f t="shared" si="267"/>
        <v/>
      </c>
      <c r="AM850" s="13" t="str">
        <f>IF($AI850="", "", COUNTIF($AI$10:$AI$1210, "&gt;"&amp;$AI850)+1+COUNTIF($AI$10:$AI850, $AI850)-1)</f>
        <v/>
      </c>
      <c r="AO850" s="13" t="str">
        <f t="shared" si="268"/>
        <v/>
      </c>
      <c r="AQ850" s="42" t="str">
        <f t="shared" si="269"/>
        <v/>
      </c>
    </row>
    <row r="851" spans="1:43" x14ac:dyDescent="0.25">
      <c r="A851" s="56"/>
      <c r="B851" s="157"/>
      <c r="C851" s="87"/>
      <c r="D851" s="86"/>
      <c r="E851" s="158"/>
      <c r="F851" s="159"/>
      <c r="G851" s="160"/>
      <c r="H851" s="161"/>
      <c r="I851" s="56"/>
      <c r="J851" s="13" t="str">
        <f t="shared" si="255"/>
        <v/>
      </c>
      <c r="K851" s="56"/>
      <c r="S851" s="13" t="str">
        <f t="shared" si="256"/>
        <v/>
      </c>
      <c r="U851" s="13" t="str">
        <f t="shared" si="257"/>
        <v/>
      </c>
      <c r="V851" s="13" t="str">
        <f t="shared" si="252"/>
        <v/>
      </c>
      <c r="W851" s="13" t="str">
        <f t="shared" si="253"/>
        <v/>
      </c>
      <c r="X851" s="13" t="str">
        <f t="shared" si="254"/>
        <v/>
      </c>
      <c r="Y851" s="13" t="str">
        <f t="shared" si="258"/>
        <v/>
      </c>
      <c r="Z851" s="13" t="str">
        <f t="shared" si="259"/>
        <v/>
      </c>
      <c r="AA851" s="13" t="str">
        <f t="shared" si="260"/>
        <v/>
      </c>
      <c r="AC851" s="13" t="str">
        <f t="shared" si="261"/>
        <v/>
      </c>
      <c r="AD851" s="13" t="str">
        <f t="shared" si="262"/>
        <v/>
      </c>
      <c r="AE851" s="13" t="str">
        <f t="shared" si="263"/>
        <v/>
      </c>
      <c r="AF851" s="42" t="str">
        <f t="shared" si="270"/>
        <v/>
      </c>
      <c r="AH851" s="46" t="str">
        <f t="shared" si="264"/>
        <v/>
      </c>
      <c r="AI851" s="53" t="str">
        <f t="shared" si="265"/>
        <v/>
      </c>
      <c r="AJ851" s="49" t="str">
        <f t="shared" si="266"/>
        <v/>
      </c>
      <c r="AK851" s="49" t="str">
        <f t="shared" si="267"/>
        <v/>
      </c>
      <c r="AM851" s="13" t="str">
        <f>IF($AI851="", "", COUNTIF($AI$10:$AI$1210, "&gt;"&amp;$AI851)+1+COUNTIF($AI$10:$AI851, $AI851)-1)</f>
        <v/>
      </c>
      <c r="AO851" s="13" t="str">
        <f t="shared" si="268"/>
        <v/>
      </c>
      <c r="AQ851" s="42" t="str">
        <f t="shared" si="269"/>
        <v/>
      </c>
    </row>
    <row r="852" spans="1:43" x14ac:dyDescent="0.25">
      <c r="A852" s="56"/>
      <c r="B852" s="157"/>
      <c r="C852" s="87"/>
      <c r="D852" s="86"/>
      <c r="E852" s="158"/>
      <c r="F852" s="159"/>
      <c r="G852" s="160"/>
      <c r="H852" s="161"/>
      <c r="I852" s="56"/>
      <c r="J852" s="13" t="str">
        <f t="shared" si="255"/>
        <v/>
      </c>
      <c r="K852" s="56"/>
      <c r="S852" s="13" t="str">
        <f t="shared" si="256"/>
        <v/>
      </c>
      <c r="U852" s="13" t="str">
        <f t="shared" si="257"/>
        <v/>
      </c>
      <c r="V852" s="13" t="str">
        <f t="shared" si="252"/>
        <v/>
      </c>
      <c r="W852" s="13" t="str">
        <f t="shared" si="253"/>
        <v/>
      </c>
      <c r="X852" s="13" t="str">
        <f t="shared" si="254"/>
        <v/>
      </c>
      <c r="Y852" s="13" t="str">
        <f t="shared" si="258"/>
        <v/>
      </c>
      <c r="Z852" s="13" t="str">
        <f t="shared" si="259"/>
        <v/>
      </c>
      <c r="AA852" s="13" t="str">
        <f t="shared" si="260"/>
        <v/>
      </c>
      <c r="AC852" s="13" t="str">
        <f t="shared" si="261"/>
        <v/>
      </c>
      <c r="AD852" s="13" t="str">
        <f t="shared" si="262"/>
        <v/>
      </c>
      <c r="AE852" s="13" t="str">
        <f t="shared" si="263"/>
        <v/>
      </c>
      <c r="AF852" s="42" t="str">
        <f t="shared" si="270"/>
        <v/>
      </c>
      <c r="AH852" s="46" t="str">
        <f t="shared" si="264"/>
        <v/>
      </c>
      <c r="AI852" s="53" t="str">
        <f t="shared" si="265"/>
        <v/>
      </c>
      <c r="AJ852" s="49" t="str">
        <f t="shared" si="266"/>
        <v/>
      </c>
      <c r="AK852" s="49" t="str">
        <f t="shared" si="267"/>
        <v/>
      </c>
      <c r="AM852" s="13" t="str">
        <f>IF($AI852="", "", COUNTIF($AI$10:$AI$1210, "&gt;"&amp;$AI852)+1+COUNTIF($AI$10:$AI852, $AI852)-1)</f>
        <v/>
      </c>
      <c r="AO852" s="13" t="str">
        <f t="shared" si="268"/>
        <v/>
      </c>
      <c r="AQ852" s="42" t="str">
        <f t="shared" si="269"/>
        <v/>
      </c>
    </row>
    <row r="853" spans="1:43" x14ac:dyDescent="0.25">
      <c r="A853" s="56"/>
      <c r="B853" s="157"/>
      <c r="C853" s="87"/>
      <c r="D853" s="86"/>
      <c r="E853" s="158"/>
      <c r="F853" s="159"/>
      <c r="G853" s="160"/>
      <c r="H853" s="161"/>
      <c r="I853" s="56"/>
      <c r="J853" s="13" t="str">
        <f t="shared" si="255"/>
        <v/>
      </c>
      <c r="K853" s="56"/>
      <c r="S853" s="13" t="str">
        <f t="shared" si="256"/>
        <v/>
      </c>
      <c r="U853" s="13" t="str">
        <f t="shared" si="257"/>
        <v/>
      </c>
      <c r="V853" s="13" t="str">
        <f t="shared" si="252"/>
        <v/>
      </c>
      <c r="W853" s="13" t="str">
        <f t="shared" si="253"/>
        <v/>
      </c>
      <c r="X853" s="13" t="str">
        <f t="shared" si="254"/>
        <v/>
      </c>
      <c r="Y853" s="13" t="str">
        <f t="shared" si="258"/>
        <v/>
      </c>
      <c r="Z853" s="13" t="str">
        <f t="shared" si="259"/>
        <v/>
      </c>
      <c r="AA853" s="13" t="str">
        <f t="shared" si="260"/>
        <v/>
      </c>
      <c r="AC853" s="13" t="str">
        <f t="shared" si="261"/>
        <v/>
      </c>
      <c r="AD853" s="13" t="str">
        <f t="shared" si="262"/>
        <v/>
      </c>
      <c r="AE853" s="13" t="str">
        <f t="shared" si="263"/>
        <v/>
      </c>
      <c r="AF853" s="42" t="str">
        <f t="shared" si="270"/>
        <v/>
      </c>
      <c r="AH853" s="46" t="str">
        <f t="shared" si="264"/>
        <v/>
      </c>
      <c r="AI853" s="53" t="str">
        <f t="shared" si="265"/>
        <v/>
      </c>
      <c r="AJ853" s="49" t="str">
        <f t="shared" si="266"/>
        <v/>
      </c>
      <c r="AK853" s="49" t="str">
        <f t="shared" si="267"/>
        <v/>
      </c>
      <c r="AM853" s="13" t="str">
        <f>IF($AI853="", "", COUNTIF($AI$10:$AI$1210, "&gt;"&amp;$AI853)+1+COUNTIF($AI$10:$AI853, $AI853)-1)</f>
        <v/>
      </c>
      <c r="AO853" s="13" t="str">
        <f t="shared" si="268"/>
        <v/>
      </c>
      <c r="AQ853" s="42" t="str">
        <f t="shared" si="269"/>
        <v/>
      </c>
    </row>
    <row r="854" spans="1:43" x14ac:dyDescent="0.25">
      <c r="A854" s="56"/>
      <c r="B854" s="157"/>
      <c r="C854" s="87"/>
      <c r="D854" s="86"/>
      <c r="E854" s="158"/>
      <c r="F854" s="159"/>
      <c r="G854" s="160"/>
      <c r="H854" s="161"/>
      <c r="I854" s="56"/>
      <c r="J854" s="13" t="str">
        <f t="shared" si="255"/>
        <v/>
      </c>
      <c r="K854" s="56"/>
      <c r="S854" s="13" t="str">
        <f t="shared" si="256"/>
        <v/>
      </c>
      <c r="U854" s="13" t="str">
        <f t="shared" si="257"/>
        <v/>
      </c>
      <c r="V854" s="13" t="str">
        <f t="shared" si="252"/>
        <v/>
      </c>
      <c r="W854" s="13" t="str">
        <f t="shared" si="253"/>
        <v/>
      </c>
      <c r="X854" s="13" t="str">
        <f t="shared" si="254"/>
        <v/>
      </c>
      <c r="Y854" s="13" t="str">
        <f t="shared" si="258"/>
        <v/>
      </c>
      <c r="Z854" s="13" t="str">
        <f t="shared" si="259"/>
        <v/>
      </c>
      <c r="AA854" s="13" t="str">
        <f t="shared" si="260"/>
        <v/>
      </c>
      <c r="AC854" s="13" t="str">
        <f t="shared" si="261"/>
        <v/>
      </c>
      <c r="AD854" s="13" t="str">
        <f t="shared" si="262"/>
        <v/>
      </c>
      <c r="AE854" s="13" t="str">
        <f t="shared" si="263"/>
        <v/>
      </c>
      <c r="AF854" s="42" t="str">
        <f t="shared" si="270"/>
        <v/>
      </c>
      <c r="AH854" s="46" t="str">
        <f t="shared" si="264"/>
        <v/>
      </c>
      <c r="AI854" s="53" t="str">
        <f t="shared" si="265"/>
        <v/>
      </c>
      <c r="AJ854" s="49" t="str">
        <f t="shared" si="266"/>
        <v/>
      </c>
      <c r="AK854" s="49" t="str">
        <f t="shared" si="267"/>
        <v/>
      </c>
      <c r="AM854" s="13" t="str">
        <f>IF($AI854="", "", COUNTIF($AI$10:$AI$1210, "&gt;"&amp;$AI854)+1+COUNTIF($AI$10:$AI854, $AI854)-1)</f>
        <v/>
      </c>
      <c r="AO854" s="13" t="str">
        <f t="shared" si="268"/>
        <v/>
      </c>
      <c r="AQ854" s="42" t="str">
        <f t="shared" si="269"/>
        <v/>
      </c>
    </row>
    <row r="855" spans="1:43" x14ac:dyDescent="0.25">
      <c r="A855" s="56"/>
      <c r="B855" s="157"/>
      <c r="C855" s="87"/>
      <c r="D855" s="86"/>
      <c r="E855" s="158"/>
      <c r="F855" s="159"/>
      <c r="G855" s="160"/>
      <c r="H855" s="161"/>
      <c r="I855" s="56"/>
      <c r="J855" s="13" t="str">
        <f t="shared" si="255"/>
        <v/>
      </c>
      <c r="K855" s="56"/>
      <c r="S855" s="13" t="str">
        <f t="shared" si="256"/>
        <v/>
      </c>
      <c r="U855" s="13" t="str">
        <f t="shared" si="257"/>
        <v/>
      </c>
      <c r="V855" s="13" t="str">
        <f t="shared" si="252"/>
        <v/>
      </c>
      <c r="W855" s="13" t="str">
        <f t="shared" si="253"/>
        <v/>
      </c>
      <c r="X855" s="13" t="str">
        <f t="shared" si="254"/>
        <v/>
      </c>
      <c r="Y855" s="13" t="str">
        <f t="shared" si="258"/>
        <v/>
      </c>
      <c r="Z855" s="13" t="str">
        <f t="shared" si="259"/>
        <v/>
      </c>
      <c r="AA855" s="13" t="str">
        <f t="shared" si="260"/>
        <v/>
      </c>
      <c r="AC855" s="13" t="str">
        <f t="shared" si="261"/>
        <v/>
      </c>
      <c r="AD855" s="13" t="str">
        <f t="shared" si="262"/>
        <v/>
      </c>
      <c r="AE855" s="13" t="str">
        <f t="shared" si="263"/>
        <v/>
      </c>
      <c r="AF855" s="42" t="str">
        <f t="shared" si="270"/>
        <v/>
      </c>
      <c r="AH855" s="46" t="str">
        <f t="shared" si="264"/>
        <v/>
      </c>
      <c r="AI855" s="53" t="str">
        <f t="shared" si="265"/>
        <v/>
      </c>
      <c r="AJ855" s="49" t="str">
        <f t="shared" si="266"/>
        <v/>
      </c>
      <c r="AK855" s="49" t="str">
        <f t="shared" si="267"/>
        <v/>
      </c>
      <c r="AM855" s="13" t="str">
        <f>IF($AI855="", "", COUNTIF($AI$10:$AI$1210, "&gt;"&amp;$AI855)+1+COUNTIF($AI$10:$AI855, $AI855)-1)</f>
        <v/>
      </c>
      <c r="AO855" s="13" t="str">
        <f t="shared" si="268"/>
        <v/>
      </c>
      <c r="AQ855" s="42" t="str">
        <f t="shared" si="269"/>
        <v/>
      </c>
    </row>
    <row r="856" spans="1:43" x14ac:dyDescent="0.25">
      <c r="A856" s="56"/>
      <c r="B856" s="157"/>
      <c r="C856" s="87"/>
      <c r="D856" s="86"/>
      <c r="E856" s="158"/>
      <c r="F856" s="159"/>
      <c r="G856" s="160"/>
      <c r="H856" s="161"/>
      <c r="I856" s="56"/>
      <c r="J856" s="13" t="str">
        <f t="shared" si="255"/>
        <v/>
      </c>
      <c r="K856" s="56"/>
      <c r="S856" s="13" t="str">
        <f t="shared" si="256"/>
        <v/>
      </c>
      <c r="U856" s="13" t="str">
        <f t="shared" si="257"/>
        <v/>
      </c>
      <c r="V856" s="13" t="str">
        <f t="shared" si="252"/>
        <v/>
      </c>
      <c r="W856" s="13" t="str">
        <f t="shared" si="253"/>
        <v/>
      </c>
      <c r="X856" s="13" t="str">
        <f t="shared" si="254"/>
        <v/>
      </c>
      <c r="Y856" s="13" t="str">
        <f t="shared" si="258"/>
        <v/>
      </c>
      <c r="Z856" s="13" t="str">
        <f t="shared" si="259"/>
        <v/>
      </c>
      <c r="AA856" s="13" t="str">
        <f t="shared" si="260"/>
        <v/>
      </c>
      <c r="AC856" s="13" t="str">
        <f t="shared" si="261"/>
        <v/>
      </c>
      <c r="AD856" s="13" t="str">
        <f t="shared" si="262"/>
        <v/>
      </c>
      <c r="AE856" s="13" t="str">
        <f t="shared" si="263"/>
        <v/>
      </c>
      <c r="AF856" s="42" t="str">
        <f t="shared" si="270"/>
        <v/>
      </c>
      <c r="AH856" s="46" t="str">
        <f t="shared" si="264"/>
        <v/>
      </c>
      <c r="AI856" s="53" t="str">
        <f t="shared" si="265"/>
        <v/>
      </c>
      <c r="AJ856" s="49" t="str">
        <f t="shared" si="266"/>
        <v/>
      </c>
      <c r="AK856" s="49" t="str">
        <f t="shared" si="267"/>
        <v/>
      </c>
      <c r="AM856" s="13" t="str">
        <f>IF($AI856="", "", COUNTIF($AI$10:$AI$1210, "&gt;"&amp;$AI856)+1+COUNTIF($AI$10:$AI856, $AI856)-1)</f>
        <v/>
      </c>
      <c r="AO856" s="13" t="str">
        <f t="shared" si="268"/>
        <v/>
      </c>
      <c r="AQ856" s="42" t="str">
        <f t="shared" si="269"/>
        <v/>
      </c>
    </row>
    <row r="857" spans="1:43" x14ac:dyDescent="0.25">
      <c r="A857" s="56"/>
      <c r="B857" s="157"/>
      <c r="C857" s="87"/>
      <c r="D857" s="86"/>
      <c r="E857" s="158"/>
      <c r="F857" s="159"/>
      <c r="G857" s="160"/>
      <c r="H857" s="161"/>
      <c r="I857" s="56"/>
      <c r="J857" s="13" t="str">
        <f t="shared" si="255"/>
        <v/>
      </c>
      <c r="K857" s="56"/>
      <c r="S857" s="13" t="str">
        <f t="shared" si="256"/>
        <v/>
      </c>
      <c r="U857" s="13" t="str">
        <f t="shared" si="257"/>
        <v/>
      </c>
      <c r="V857" s="13" t="str">
        <f t="shared" si="252"/>
        <v/>
      </c>
      <c r="W857" s="13" t="str">
        <f t="shared" si="253"/>
        <v/>
      </c>
      <c r="X857" s="13" t="str">
        <f t="shared" si="254"/>
        <v/>
      </c>
      <c r="Y857" s="13" t="str">
        <f t="shared" si="258"/>
        <v/>
      </c>
      <c r="Z857" s="13" t="str">
        <f t="shared" si="259"/>
        <v/>
      </c>
      <c r="AA857" s="13" t="str">
        <f t="shared" si="260"/>
        <v/>
      </c>
      <c r="AC857" s="13" t="str">
        <f t="shared" si="261"/>
        <v/>
      </c>
      <c r="AD857" s="13" t="str">
        <f t="shared" si="262"/>
        <v/>
      </c>
      <c r="AE857" s="13" t="str">
        <f t="shared" si="263"/>
        <v/>
      </c>
      <c r="AF857" s="42" t="str">
        <f t="shared" si="270"/>
        <v/>
      </c>
      <c r="AH857" s="46" t="str">
        <f t="shared" si="264"/>
        <v/>
      </c>
      <c r="AI857" s="53" t="str">
        <f t="shared" si="265"/>
        <v/>
      </c>
      <c r="AJ857" s="49" t="str">
        <f t="shared" si="266"/>
        <v/>
      </c>
      <c r="AK857" s="49" t="str">
        <f t="shared" si="267"/>
        <v/>
      </c>
      <c r="AM857" s="13" t="str">
        <f>IF($AI857="", "", COUNTIF($AI$10:$AI$1210, "&gt;"&amp;$AI857)+1+COUNTIF($AI$10:$AI857, $AI857)-1)</f>
        <v/>
      </c>
      <c r="AO857" s="13" t="str">
        <f t="shared" si="268"/>
        <v/>
      </c>
      <c r="AQ857" s="42" t="str">
        <f t="shared" si="269"/>
        <v/>
      </c>
    </row>
    <row r="858" spans="1:43" x14ac:dyDescent="0.25">
      <c r="A858" s="56"/>
      <c r="B858" s="157"/>
      <c r="C858" s="87"/>
      <c r="D858" s="86"/>
      <c r="E858" s="158"/>
      <c r="F858" s="159"/>
      <c r="G858" s="160"/>
      <c r="H858" s="161"/>
      <c r="I858" s="56"/>
      <c r="J858" s="13" t="str">
        <f t="shared" si="255"/>
        <v/>
      </c>
      <c r="K858" s="56"/>
      <c r="S858" s="13" t="str">
        <f t="shared" si="256"/>
        <v/>
      </c>
      <c r="U858" s="13" t="str">
        <f t="shared" si="257"/>
        <v/>
      </c>
      <c r="V858" s="13" t="str">
        <f t="shared" si="252"/>
        <v/>
      </c>
      <c r="W858" s="13" t="str">
        <f t="shared" si="253"/>
        <v/>
      </c>
      <c r="X858" s="13" t="str">
        <f t="shared" si="254"/>
        <v/>
      </c>
      <c r="Y858" s="13" t="str">
        <f t="shared" si="258"/>
        <v/>
      </c>
      <c r="Z858" s="13" t="str">
        <f t="shared" si="259"/>
        <v/>
      </c>
      <c r="AA858" s="13" t="str">
        <f t="shared" si="260"/>
        <v/>
      </c>
      <c r="AC858" s="13" t="str">
        <f t="shared" si="261"/>
        <v/>
      </c>
      <c r="AD858" s="13" t="str">
        <f t="shared" si="262"/>
        <v/>
      </c>
      <c r="AE858" s="13" t="str">
        <f t="shared" si="263"/>
        <v/>
      </c>
      <c r="AF858" s="42" t="str">
        <f t="shared" si="270"/>
        <v/>
      </c>
      <c r="AH858" s="46" t="str">
        <f t="shared" si="264"/>
        <v/>
      </c>
      <c r="AI858" s="53" t="str">
        <f t="shared" si="265"/>
        <v/>
      </c>
      <c r="AJ858" s="49" t="str">
        <f t="shared" si="266"/>
        <v/>
      </c>
      <c r="AK858" s="49" t="str">
        <f t="shared" si="267"/>
        <v/>
      </c>
      <c r="AM858" s="13" t="str">
        <f>IF($AI858="", "", COUNTIF($AI$10:$AI$1210, "&gt;"&amp;$AI858)+1+COUNTIF($AI$10:$AI858, $AI858)-1)</f>
        <v/>
      </c>
      <c r="AO858" s="13" t="str">
        <f t="shared" si="268"/>
        <v/>
      </c>
      <c r="AQ858" s="42" t="str">
        <f t="shared" si="269"/>
        <v/>
      </c>
    </row>
    <row r="859" spans="1:43" x14ac:dyDescent="0.25">
      <c r="A859" s="56"/>
      <c r="B859" s="157"/>
      <c r="C859" s="87"/>
      <c r="D859" s="86"/>
      <c r="E859" s="158"/>
      <c r="F859" s="159"/>
      <c r="G859" s="160"/>
      <c r="H859" s="161"/>
      <c r="I859" s="56"/>
      <c r="J859" s="13" t="str">
        <f t="shared" si="255"/>
        <v/>
      </c>
      <c r="K859" s="56"/>
      <c r="S859" s="13" t="str">
        <f t="shared" si="256"/>
        <v/>
      </c>
      <c r="U859" s="13" t="str">
        <f t="shared" si="257"/>
        <v/>
      </c>
      <c r="V859" s="13" t="str">
        <f t="shared" si="252"/>
        <v/>
      </c>
      <c r="W859" s="13" t="str">
        <f t="shared" si="253"/>
        <v/>
      </c>
      <c r="X859" s="13" t="str">
        <f t="shared" si="254"/>
        <v/>
      </c>
      <c r="Y859" s="13" t="str">
        <f t="shared" si="258"/>
        <v/>
      </c>
      <c r="Z859" s="13" t="str">
        <f t="shared" si="259"/>
        <v/>
      </c>
      <c r="AA859" s="13" t="str">
        <f t="shared" si="260"/>
        <v/>
      </c>
      <c r="AC859" s="13" t="str">
        <f t="shared" si="261"/>
        <v/>
      </c>
      <c r="AD859" s="13" t="str">
        <f t="shared" si="262"/>
        <v/>
      </c>
      <c r="AE859" s="13" t="str">
        <f t="shared" si="263"/>
        <v/>
      </c>
      <c r="AF859" s="42" t="str">
        <f t="shared" si="270"/>
        <v/>
      </c>
      <c r="AH859" s="46" t="str">
        <f t="shared" si="264"/>
        <v/>
      </c>
      <c r="AI859" s="53" t="str">
        <f t="shared" si="265"/>
        <v/>
      </c>
      <c r="AJ859" s="49" t="str">
        <f t="shared" si="266"/>
        <v/>
      </c>
      <c r="AK859" s="49" t="str">
        <f t="shared" si="267"/>
        <v/>
      </c>
      <c r="AM859" s="13" t="str">
        <f>IF($AI859="", "", COUNTIF($AI$10:$AI$1210, "&gt;"&amp;$AI859)+1+COUNTIF($AI$10:$AI859, $AI859)-1)</f>
        <v/>
      </c>
      <c r="AO859" s="13" t="str">
        <f t="shared" si="268"/>
        <v/>
      </c>
      <c r="AQ859" s="42" t="str">
        <f t="shared" si="269"/>
        <v/>
      </c>
    </row>
    <row r="860" spans="1:43" x14ac:dyDescent="0.25">
      <c r="A860" s="56"/>
      <c r="B860" s="157"/>
      <c r="C860" s="87"/>
      <c r="D860" s="86"/>
      <c r="E860" s="158"/>
      <c r="F860" s="159"/>
      <c r="G860" s="160"/>
      <c r="H860" s="161"/>
      <c r="I860" s="56"/>
      <c r="J860" s="13" t="str">
        <f t="shared" si="255"/>
        <v/>
      </c>
      <c r="K860" s="56"/>
      <c r="S860" s="13" t="str">
        <f t="shared" si="256"/>
        <v/>
      </c>
      <c r="U860" s="13" t="str">
        <f t="shared" si="257"/>
        <v/>
      </c>
      <c r="V860" s="13" t="str">
        <f t="shared" si="252"/>
        <v/>
      </c>
      <c r="W860" s="13" t="str">
        <f t="shared" si="253"/>
        <v/>
      </c>
      <c r="X860" s="13" t="str">
        <f t="shared" si="254"/>
        <v/>
      </c>
      <c r="Y860" s="13" t="str">
        <f t="shared" si="258"/>
        <v/>
      </c>
      <c r="Z860" s="13" t="str">
        <f t="shared" si="259"/>
        <v/>
      </c>
      <c r="AA860" s="13" t="str">
        <f t="shared" si="260"/>
        <v/>
      </c>
      <c r="AC860" s="13" t="str">
        <f t="shared" si="261"/>
        <v/>
      </c>
      <c r="AD860" s="13" t="str">
        <f t="shared" si="262"/>
        <v/>
      </c>
      <c r="AE860" s="13" t="str">
        <f t="shared" si="263"/>
        <v/>
      </c>
      <c r="AF860" s="42" t="str">
        <f t="shared" si="270"/>
        <v/>
      </c>
      <c r="AH860" s="46" t="str">
        <f t="shared" si="264"/>
        <v/>
      </c>
      <c r="AI860" s="53" t="str">
        <f t="shared" si="265"/>
        <v/>
      </c>
      <c r="AJ860" s="49" t="str">
        <f t="shared" si="266"/>
        <v/>
      </c>
      <c r="AK860" s="49" t="str">
        <f t="shared" si="267"/>
        <v/>
      </c>
      <c r="AM860" s="13" t="str">
        <f>IF($AI860="", "", COUNTIF($AI$10:$AI$1210, "&gt;"&amp;$AI860)+1+COUNTIF($AI$10:$AI860, $AI860)-1)</f>
        <v/>
      </c>
      <c r="AO860" s="13" t="str">
        <f t="shared" si="268"/>
        <v/>
      </c>
      <c r="AQ860" s="42" t="str">
        <f t="shared" si="269"/>
        <v/>
      </c>
    </row>
    <row r="861" spans="1:43" x14ac:dyDescent="0.25">
      <c r="A861" s="56"/>
      <c r="B861" s="157"/>
      <c r="C861" s="87"/>
      <c r="D861" s="86"/>
      <c r="E861" s="158"/>
      <c r="F861" s="159"/>
      <c r="G861" s="160"/>
      <c r="H861" s="161"/>
      <c r="I861" s="56"/>
      <c r="J861" s="13" t="str">
        <f t="shared" si="255"/>
        <v/>
      </c>
      <c r="K861" s="56"/>
      <c r="S861" s="13" t="str">
        <f t="shared" si="256"/>
        <v/>
      </c>
      <c r="U861" s="13" t="str">
        <f t="shared" si="257"/>
        <v/>
      </c>
      <c r="V861" s="13" t="str">
        <f t="shared" si="252"/>
        <v/>
      </c>
      <c r="W861" s="13" t="str">
        <f t="shared" si="253"/>
        <v/>
      </c>
      <c r="X861" s="13" t="str">
        <f t="shared" si="254"/>
        <v/>
      </c>
      <c r="Y861" s="13" t="str">
        <f t="shared" si="258"/>
        <v/>
      </c>
      <c r="Z861" s="13" t="str">
        <f t="shared" si="259"/>
        <v/>
      </c>
      <c r="AA861" s="13" t="str">
        <f t="shared" si="260"/>
        <v/>
      </c>
      <c r="AC861" s="13" t="str">
        <f t="shared" si="261"/>
        <v/>
      </c>
      <c r="AD861" s="13" t="str">
        <f t="shared" si="262"/>
        <v/>
      </c>
      <c r="AE861" s="13" t="str">
        <f t="shared" si="263"/>
        <v/>
      </c>
      <c r="AF861" s="42" t="str">
        <f t="shared" si="270"/>
        <v/>
      </c>
      <c r="AH861" s="46" t="str">
        <f t="shared" si="264"/>
        <v/>
      </c>
      <c r="AI861" s="53" t="str">
        <f t="shared" si="265"/>
        <v/>
      </c>
      <c r="AJ861" s="49" t="str">
        <f t="shared" si="266"/>
        <v/>
      </c>
      <c r="AK861" s="49" t="str">
        <f t="shared" si="267"/>
        <v/>
      </c>
      <c r="AM861" s="13" t="str">
        <f>IF($AI861="", "", COUNTIF($AI$10:$AI$1210, "&gt;"&amp;$AI861)+1+COUNTIF($AI$10:$AI861, $AI861)-1)</f>
        <v/>
      </c>
      <c r="AO861" s="13" t="str">
        <f t="shared" si="268"/>
        <v/>
      </c>
      <c r="AQ861" s="42" t="str">
        <f t="shared" si="269"/>
        <v/>
      </c>
    </row>
    <row r="862" spans="1:43" x14ac:dyDescent="0.25">
      <c r="A862" s="56"/>
      <c r="B862" s="157"/>
      <c r="C862" s="87"/>
      <c r="D862" s="86"/>
      <c r="E862" s="158"/>
      <c r="F862" s="159"/>
      <c r="G862" s="160"/>
      <c r="H862" s="161"/>
      <c r="I862" s="56"/>
      <c r="J862" s="13" t="str">
        <f t="shared" si="255"/>
        <v/>
      </c>
      <c r="K862" s="56"/>
      <c r="S862" s="13" t="str">
        <f t="shared" si="256"/>
        <v/>
      </c>
      <c r="U862" s="13" t="str">
        <f t="shared" si="257"/>
        <v/>
      </c>
      <c r="V862" s="13" t="str">
        <f t="shared" si="252"/>
        <v/>
      </c>
      <c r="W862" s="13" t="str">
        <f t="shared" si="253"/>
        <v/>
      </c>
      <c r="X862" s="13" t="str">
        <f t="shared" si="254"/>
        <v/>
      </c>
      <c r="Y862" s="13" t="str">
        <f t="shared" si="258"/>
        <v/>
      </c>
      <c r="Z862" s="13" t="str">
        <f t="shared" si="259"/>
        <v/>
      </c>
      <c r="AA862" s="13" t="str">
        <f t="shared" si="260"/>
        <v/>
      </c>
      <c r="AC862" s="13" t="str">
        <f t="shared" si="261"/>
        <v/>
      </c>
      <c r="AD862" s="13" t="str">
        <f t="shared" si="262"/>
        <v/>
      </c>
      <c r="AE862" s="13" t="str">
        <f t="shared" si="263"/>
        <v/>
      </c>
      <c r="AF862" s="42" t="str">
        <f t="shared" si="270"/>
        <v/>
      </c>
      <c r="AH862" s="46" t="str">
        <f t="shared" si="264"/>
        <v/>
      </c>
      <c r="AI862" s="53" t="str">
        <f t="shared" si="265"/>
        <v/>
      </c>
      <c r="AJ862" s="49" t="str">
        <f t="shared" si="266"/>
        <v/>
      </c>
      <c r="AK862" s="49" t="str">
        <f t="shared" si="267"/>
        <v/>
      </c>
      <c r="AM862" s="13" t="str">
        <f>IF($AI862="", "", COUNTIF($AI$10:$AI$1210, "&gt;"&amp;$AI862)+1+COUNTIF($AI$10:$AI862, $AI862)-1)</f>
        <v/>
      </c>
      <c r="AO862" s="13" t="str">
        <f t="shared" si="268"/>
        <v/>
      </c>
      <c r="AQ862" s="42" t="str">
        <f t="shared" si="269"/>
        <v/>
      </c>
    </row>
    <row r="863" spans="1:43" x14ac:dyDescent="0.25">
      <c r="A863" s="56"/>
      <c r="B863" s="157"/>
      <c r="C863" s="87"/>
      <c r="D863" s="86"/>
      <c r="E863" s="158"/>
      <c r="F863" s="159"/>
      <c r="G863" s="160"/>
      <c r="H863" s="161"/>
      <c r="I863" s="56"/>
      <c r="J863" s="13" t="str">
        <f t="shared" si="255"/>
        <v/>
      </c>
      <c r="K863" s="56"/>
      <c r="S863" s="13" t="str">
        <f t="shared" si="256"/>
        <v/>
      </c>
      <c r="U863" s="13" t="str">
        <f t="shared" si="257"/>
        <v/>
      </c>
      <c r="V863" s="13" t="str">
        <f t="shared" si="252"/>
        <v/>
      </c>
      <c r="W863" s="13" t="str">
        <f t="shared" si="253"/>
        <v/>
      </c>
      <c r="X863" s="13" t="str">
        <f t="shared" si="254"/>
        <v/>
      </c>
      <c r="Y863" s="13" t="str">
        <f t="shared" si="258"/>
        <v/>
      </c>
      <c r="Z863" s="13" t="str">
        <f t="shared" si="259"/>
        <v/>
      </c>
      <c r="AA863" s="13" t="str">
        <f t="shared" si="260"/>
        <v/>
      </c>
      <c r="AC863" s="13" t="str">
        <f t="shared" si="261"/>
        <v/>
      </c>
      <c r="AD863" s="13" t="str">
        <f t="shared" si="262"/>
        <v/>
      </c>
      <c r="AE863" s="13" t="str">
        <f t="shared" si="263"/>
        <v/>
      </c>
      <c r="AF863" s="42" t="str">
        <f t="shared" si="270"/>
        <v/>
      </c>
      <c r="AH863" s="46" t="str">
        <f t="shared" si="264"/>
        <v/>
      </c>
      <c r="AI863" s="53" t="str">
        <f t="shared" si="265"/>
        <v/>
      </c>
      <c r="AJ863" s="49" t="str">
        <f t="shared" si="266"/>
        <v/>
      </c>
      <c r="AK863" s="49" t="str">
        <f t="shared" si="267"/>
        <v/>
      </c>
      <c r="AM863" s="13" t="str">
        <f>IF($AI863="", "", COUNTIF($AI$10:$AI$1210, "&gt;"&amp;$AI863)+1+COUNTIF($AI$10:$AI863, $AI863)-1)</f>
        <v/>
      </c>
      <c r="AO863" s="13" t="str">
        <f t="shared" si="268"/>
        <v/>
      </c>
      <c r="AQ863" s="42" t="str">
        <f t="shared" si="269"/>
        <v/>
      </c>
    </row>
    <row r="864" spans="1:43" x14ac:dyDescent="0.25">
      <c r="A864" s="56"/>
      <c r="B864" s="157"/>
      <c r="C864" s="87"/>
      <c r="D864" s="86"/>
      <c r="E864" s="158"/>
      <c r="F864" s="159"/>
      <c r="G864" s="160"/>
      <c r="H864" s="161"/>
      <c r="I864" s="56"/>
      <c r="J864" s="13" t="str">
        <f t="shared" si="255"/>
        <v/>
      </c>
      <c r="K864" s="56"/>
      <c r="S864" s="13" t="str">
        <f t="shared" si="256"/>
        <v/>
      </c>
      <c r="U864" s="13" t="str">
        <f t="shared" si="257"/>
        <v/>
      </c>
      <c r="V864" s="13" t="str">
        <f t="shared" si="252"/>
        <v/>
      </c>
      <c r="W864" s="13" t="str">
        <f t="shared" si="253"/>
        <v/>
      </c>
      <c r="X864" s="13" t="str">
        <f t="shared" si="254"/>
        <v/>
      </c>
      <c r="Y864" s="13" t="str">
        <f t="shared" si="258"/>
        <v/>
      </c>
      <c r="Z864" s="13" t="str">
        <f t="shared" si="259"/>
        <v/>
      </c>
      <c r="AA864" s="13" t="str">
        <f t="shared" si="260"/>
        <v/>
      </c>
      <c r="AC864" s="13" t="str">
        <f t="shared" si="261"/>
        <v/>
      </c>
      <c r="AD864" s="13" t="str">
        <f t="shared" si="262"/>
        <v/>
      </c>
      <c r="AE864" s="13" t="str">
        <f t="shared" si="263"/>
        <v/>
      </c>
      <c r="AF864" s="42" t="str">
        <f t="shared" si="270"/>
        <v/>
      </c>
      <c r="AH864" s="46" t="str">
        <f t="shared" si="264"/>
        <v/>
      </c>
      <c r="AI864" s="53" t="str">
        <f t="shared" si="265"/>
        <v/>
      </c>
      <c r="AJ864" s="49" t="str">
        <f t="shared" si="266"/>
        <v/>
      </c>
      <c r="AK864" s="49" t="str">
        <f t="shared" si="267"/>
        <v/>
      </c>
      <c r="AM864" s="13" t="str">
        <f>IF($AI864="", "", COUNTIF($AI$10:$AI$1210, "&gt;"&amp;$AI864)+1+COUNTIF($AI$10:$AI864, $AI864)-1)</f>
        <v/>
      </c>
      <c r="AO864" s="13" t="str">
        <f t="shared" si="268"/>
        <v/>
      </c>
      <c r="AQ864" s="42" t="str">
        <f t="shared" si="269"/>
        <v/>
      </c>
    </row>
    <row r="865" spans="1:43" x14ac:dyDescent="0.25">
      <c r="A865" s="56"/>
      <c r="B865" s="157"/>
      <c r="C865" s="87"/>
      <c r="D865" s="86"/>
      <c r="E865" s="158"/>
      <c r="F865" s="159"/>
      <c r="G865" s="160"/>
      <c r="H865" s="161"/>
      <c r="I865" s="56"/>
      <c r="J865" s="13" t="str">
        <f t="shared" si="255"/>
        <v/>
      </c>
      <c r="K865" s="56"/>
      <c r="S865" s="13" t="str">
        <f t="shared" si="256"/>
        <v/>
      </c>
      <c r="U865" s="13" t="str">
        <f t="shared" si="257"/>
        <v/>
      </c>
      <c r="V865" s="13" t="str">
        <f t="shared" si="252"/>
        <v/>
      </c>
      <c r="W865" s="13" t="str">
        <f t="shared" si="253"/>
        <v/>
      </c>
      <c r="X865" s="13" t="str">
        <f t="shared" si="254"/>
        <v/>
      </c>
      <c r="Y865" s="13" t="str">
        <f t="shared" si="258"/>
        <v/>
      </c>
      <c r="Z865" s="13" t="str">
        <f t="shared" si="259"/>
        <v/>
      </c>
      <c r="AA865" s="13" t="str">
        <f t="shared" si="260"/>
        <v/>
      </c>
      <c r="AC865" s="13" t="str">
        <f t="shared" si="261"/>
        <v/>
      </c>
      <c r="AD865" s="13" t="str">
        <f t="shared" si="262"/>
        <v/>
      </c>
      <c r="AE865" s="13" t="str">
        <f t="shared" si="263"/>
        <v/>
      </c>
      <c r="AF865" s="42" t="str">
        <f t="shared" si="270"/>
        <v/>
      </c>
      <c r="AH865" s="46" t="str">
        <f t="shared" si="264"/>
        <v/>
      </c>
      <c r="AI865" s="53" t="str">
        <f t="shared" si="265"/>
        <v/>
      </c>
      <c r="AJ865" s="49" t="str">
        <f t="shared" si="266"/>
        <v/>
      </c>
      <c r="AK865" s="49" t="str">
        <f t="shared" si="267"/>
        <v/>
      </c>
      <c r="AM865" s="13" t="str">
        <f>IF($AI865="", "", COUNTIF($AI$10:$AI$1210, "&gt;"&amp;$AI865)+1+COUNTIF($AI$10:$AI865, $AI865)-1)</f>
        <v/>
      </c>
      <c r="AO865" s="13" t="str">
        <f t="shared" si="268"/>
        <v/>
      </c>
      <c r="AQ865" s="42" t="str">
        <f t="shared" si="269"/>
        <v/>
      </c>
    </row>
    <row r="866" spans="1:43" x14ac:dyDescent="0.25">
      <c r="A866" s="56"/>
      <c r="B866" s="157"/>
      <c r="C866" s="87"/>
      <c r="D866" s="86"/>
      <c r="E866" s="158"/>
      <c r="F866" s="159"/>
      <c r="G866" s="160"/>
      <c r="H866" s="161"/>
      <c r="I866" s="56"/>
      <c r="J866" s="13" t="str">
        <f t="shared" si="255"/>
        <v/>
      </c>
      <c r="K866" s="56"/>
      <c r="S866" s="13" t="str">
        <f t="shared" si="256"/>
        <v/>
      </c>
      <c r="U866" s="13" t="str">
        <f t="shared" si="257"/>
        <v/>
      </c>
      <c r="V866" s="13" t="str">
        <f t="shared" si="252"/>
        <v/>
      </c>
      <c r="W866" s="13" t="str">
        <f t="shared" si="253"/>
        <v/>
      </c>
      <c r="X866" s="13" t="str">
        <f t="shared" si="254"/>
        <v/>
      </c>
      <c r="Y866" s="13" t="str">
        <f t="shared" si="258"/>
        <v/>
      </c>
      <c r="Z866" s="13" t="str">
        <f t="shared" si="259"/>
        <v/>
      </c>
      <c r="AA866" s="13" t="str">
        <f t="shared" si="260"/>
        <v/>
      </c>
      <c r="AC866" s="13" t="str">
        <f t="shared" si="261"/>
        <v/>
      </c>
      <c r="AD866" s="13" t="str">
        <f t="shared" si="262"/>
        <v/>
      </c>
      <c r="AE866" s="13" t="str">
        <f t="shared" si="263"/>
        <v/>
      </c>
      <c r="AF866" s="42" t="str">
        <f t="shared" si="270"/>
        <v/>
      </c>
      <c r="AH866" s="46" t="str">
        <f t="shared" si="264"/>
        <v/>
      </c>
      <c r="AI866" s="53" t="str">
        <f t="shared" si="265"/>
        <v/>
      </c>
      <c r="AJ866" s="49" t="str">
        <f t="shared" si="266"/>
        <v/>
      </c>
      <c r="AK866" s="49" t="str">
        <f t="shared" si="267"/>
        <v/>
      </c>
      <c r="AM866" s="13" t="str">
        <f>IF($AI866="", "", COUNTIF($AI$10:$AI$1210, "&gt;"&amp;$AI866)+1+COUNTIF($AI$10:$AI866, $AI866)-1)</f>
        <v/>
      </c>
      <c r="AO866" s="13" t="str">
        <f t="shared" si="268"/>
        <v/>
      </c>
      <c r="AQ866" s="42" t="str">
        <f t="shared" si="269"/>
        <v/>
      </c>
    </row>
    <row r="867" spans="1:43" x14ac:dyDescent="0.25">
      <c r="A867" s="56"/>
      <c r="B867" s="157"/>
      <c r="C867" s="87"/>
      <c r="D867" s="86"/>
      <c r="E867" s="158"/>
      <c r="F867" s="159"/>
      <c r="G867" s="160"/>
      <c r="H867" s="161"/>
      <c r="I867" s="56"/>
      <c r="J867" s="13" t="str">
        <f t="shared" si="255"/>
        <v/>
      </c>
      <c r="K867" s="56"/>
      <c r="S867" s="13" t="str">
        <f t="shared" si="256"/>
        <v/>
      </c>
      <c r="U867" s="13" t="str">
        <f t="shared" si="257"/>
        <v/>
      </c>
      <c r="V867" s="13" t="str">
        <f t="shared" si="252"/>
        <v/>
      </c>
      <c r="W867" s="13" t="str">
        <f t="shared" si="253"/>
        <v/>
      </c>
      <c r="X867" s="13" t="str">
        <f t="shared" si="254"/>
        <v/>
      </c>
      <c r="Y867" s="13" t="str">
        <f t="shared" si="258"/>
        <v/>
      </c>
      <c r="Z867" s="13" t="str">
        <f t="shared" si="259"/>
        <v/>
      </c>
      <c r="AA867" s="13" t="str">
        <f t="shared" si="260"/>
        <v/>
      </c>
      <c r="AC867" s="13" t="str">
        <f t="shared" si="261"/>
        <v/>
      </c>
      <c r="AD867" s="13" t="str">
        <f t="shared" si="262"/>
        <v/>
      </c>
      <c r="AE867" s="13" t="str">
        <f t="shared" si="263"/>
        <v/>
      </c>
      <c r="AF867" s="42" t="str">
        <f t="shared" si="270"/>
        <v/>
      </c>
      <c r="AH867" s="46" t="str">
        <f t="shared" si="264"/>
        <v/>
      </c>
      <c r="AI867" s="53" t="str">
        <f t="shared" si="265"/>
        <v/>
      </c>
      <c r="AJ867" s="49" t="str">
        <f t="shared" si="266"/>
        <v/>
      </c>
      <c r="AK867" s="49" t="str">
        <f t="shared" si="267"/>
        <v/>
      </c>
      <c r="AM867" s="13" t="str">
        <f>IF($AI867="", "", COUNTIF($AI$10:$AI$1210, "&gt;"&amp;$AI867)+1+COUNTIF($AI$10:$AI867, $AI867)-1)</f>
        <v/>
      </c>
      <c r="AO867" s="13" t="str">
        <f t="shared" si="268"/>
        <v/>
      </c>
      <c r="AQ867" s="42" t="str">
        <f t="shared" si="269"/>
        <v/>
      </c>
    </row>
    <row r="868" spans="1:43" x14ac:dyDescent="0.25">
      <c r="A868" s="56"/>
      <c r="B868" s="157"/>
      <c r="C868" s="87"/>
      <c r="D868" s="86"/>
      <c r="E868" s="158"/>
      <c r="F868" s="159"/>
      <c r="G868" s="160"/>
      <c r="H868" s="161"/>
      <c r="I868" s="56"/>
      <c r="J868" s="13" t="str">
        <f t="shared" si="255"/>
        <v/>
      </c>
      <c r="K868" s="56"/>
      <c r="S868" s="13" t="str">
        <f t="shared" si="256"/>
        <v/>
      </c>
      <c r="U868" s="13" t="str">
        <f t="shared" si="257"/>
        <v/>
      </c>
      <c r="V868" s="13" t="str">
        <f t="shared" si="252"/>
        <v/>
      </c>
      <c r="W868" s="13" t="str">
        <f t="shared" si="253"/>
        <v/>
      </c>
      <c r="X868" s="13" t="str">
        <f t="shared" si="254"/>
        <v/>
      </c>
      <c r="Y868" s="13" t="str">
        <f t="shared" si="258"/>
        <v/>
      </c>
      <c r="Z868" s="13" t="str">
        <f t="shared" si="259"/>
        <v/>
      </c>
      <c r="AA868" s="13" t="str">
        <f t="shared" si="260"/>
        <v/>
      </c>
      <c r="AC868" s="13" t="str">
        <f t="shared" si="261"/>
        <v/>
      </c>
      <c r="AD868" s="13" t="str">
        <f t="shared" si="262"/>
        <v/>
      </c>
      <c r="AE868" s="13" t="str">
        <f t="shared" si="263"/>
        <v/>
      </c>
      <c r="AF868" s="42" t="str">
        <f t="shared" si="270"/>
        <v/>
      </c>
      <c r="AH868" s="46" t="str">
        <f t="shared" si="264"/>
        <v/>
      </c>
      <c r="AI868" s="53" t="str">
        <f t="shared" si="265"/>
        <v/>
      </c>
      <c r="AJ868" s="49" t="str">
        <f t="shared" si="266"/>
        <v/>
      </c>
      <c r="AK868" s="49" t="str">
        <f t="shared" si="267"/>
        <v/>
      </c>
      <c r="AM868" s="13" t="str">
        <f>IF($AI868="", "", COUNTIF($AI$10:$AI$1210, "&gt;"&amp;$AI868)+1+COUNTIF($AI$10:$AI868, $AI868)-1)</f>
        <v/>
      </c>
      <c r="AO868" s="13" t="str">
        <f t="shared" si="268"/>
        <v/>
      </c>
      <c r="AQ868" s="42" t="str">
        <f t="shared" si="269"/>
        <v/>
      </c>
    </row>
    <row r="869" spans="1:43" x14ac:dyDescent="0.25">
      <c r="A869" s="56"/>
      <c r="B869" s="157"/>
      <c r="C869" s="87"/>
      <c r="D869" s="86"/>
      <c r="E869" s="158"/>
      <c r="F869" s="159"/>
      <c r="G869" s="160"/>
      <c r="H869" s="161"/>
      <c r="I869" s="56"/>
      <c r="J869" s="13" t="str">
        <f t="shared" si="255"/>
        <v/>
      </c>
      <c r="K869" s="56"/>
      <c r="S869" s="13" t="str">
        <f t="shared" si="256"/>
        <v/>
      </c>
      <c r="U869" s="13" t="str">
        <f t="shared" si="257"/>
        <v/>
      </c>
      <c r="V869" s="13" t="str">
        <f t="shared" si="252"/>
        <v/>
      </c>
      <c r="W869" s="13" t="str">
        <f t="shared" si="253"/>
        <v/>
      </c>
      <c r="X869" s="13" t="str">
        <f t="shared" si="254"/>
        <v/>
      </c>
      <c r="Y869" s="13" t="str">
        <f t="shared" si="258"/>
        <v/>
      </c>
      <c r="Z869" s="13" t="str">
        <f t="shared" si="259"/>
        <v/>
      </c>
      <c r="AA869" s="13" t="str">
        <f t="shared" si="260"/>
        <v/>
      </c>
      <c r="AC869" s="13" t="str">
        <f t="shared" si="261"/>
        <v/>
      </c>
      <c r="AD869" s="13" t="str">
        <f t="shared" si="262"/>
        <v/>
      </c>
      <c r="AE869" s="13" t="str">
        <f t="shared" si="263"/>
        <v/>
      </c>
      <c r="AF869" s="42" t="str">
        <f t="shared" si="270"/>
        <v/>
      </c>
      <c r="AH869" s="46" t="str">
        <f t="shared" si="264"/>
        <v/>
      </c>
      <c r="AI869" s="53" t="str">
        <f t="shared" si="265"/>
        <v/>
      </c>
      <c r="AJ869" s="49" t="str">
        <f t="shared" si="266"/>
        <v/>
      </c>
      <c r="AK869" s="49" t="str">
        <f t="shared" si="267"/>
        <v/>
      </c>
      <c r="AM869" s="13" t="str">
        <f>IF($AI869="", "", COUNTIF($AI$10:$AI$1210, "&gt;"&amp;$AI869)+1+COUNTIF($AI$10:$AI869, $AI869)-1)</f>
        <v/>
      </c>
      <c r="AO869" s="13" t="str">
        <f t="shared" si="268"/>
        <v/>
      </c>
      <c r="AQ869" s="42" t="str">
        <f t="shared" si="269"/>
        <v/>
      </c>
    </row>
    <row r="870" spans="1:43" x14ac:dyDescent="0.25">
      <c r="A870" s="56"/>
      <c r="B870" s="157"/>
      <c r="C870" s="87"/>
      <c r="D870" s="86"/>
      <c r="E870" s="158"/>
      <c r="F870" s="159"/>
      <c r="G870" s="160"/>
      <c r="H870" s="161"/>
      <c r="I870" s="56"/>
      <c r="J870" s="13" t="str">
        <f t="shared" si="255"/>
        <v/>
      </c>
      <c r="K870" s="56"/>
      <c r="S870" s="13" t="str">
        <f t="shared" si="256"/>
        <v/>
      </c>
      <c r="U870" s="13" t="str">
        <f t="shared" si="257"/>
        <v/>
      </c>
      <c r="V870" s="13" t="str">
        <f t="shared" si="252"/>
        <v/>
      </c>
      <c r="W870" s="13" t="str">
        <f t="shared" si="253"/>
        <v/>
      </c>
      <c r="X870" s="13" t="str">
        <f t="shared" si="254"/>
        <v/>
      </c>
      <c r="Y870" s="13" t="str">
        <f t="shared" si="258"/>
        <v/>
      </c>
      <c r="Z870" s="13" t="str">
        <f t="shared" si="259"/>
        <v/>
      </c>
      <c r="AA870" s="13" t="str">
        <f t="shared" si="260"/>
        <v/>
      </c>
      <c r="AC870" s="13" t="str">
        <f t="shared" si="261"/>
        <v/>
      </c>
      <c r="AD870" s="13" t="str">
        <f t="shared" si="262"/>
        <v/>
      </c>
      <c r="AE870" s="13" t="str">
        <f t="shared" si="263"/>
        <v/>
      </c>
      <c r="AF870" s="42" t="str">
        <f t="shared" si="270"/>
        <v/>
      </c>
      <c r="AH870" s="46" t="str">
        <f t="shared" si="264"/>
        <v/>
      </c>
      <c r="AI870" s="53" t="str">
        <f t="shared" si="265"/>
        <v/>
      </c>
      <c r="AJ870" s="49" t="str">
        <f t="shared" si="266"/>
        <v/>
      </c>
      <c r="AK870" s="49" t="str">
        <f t="shared" si="267"/>
        <v/>
      </c>
      <c r="AM870" s="13" t="str">
        <f>IF($AI870="", "", COUNTIF($AI$10:$AI$1210, "&gt;"&amp;$AI870)+1+COUNTIF($AI$10:$AI870, $AI870)-1)</f>
        <v/>
      </c>
      <c r="AO870" s="13" t="str">
        <f t="shared" si="268"/>
        <v/>
      </c>
      <c r="AQ870" s="42" t="str">
        <f t="shared" si="269"/>
        <v/>
      </c>
    </row>
    <row r="871" spans="1:43" x14ac:dyDescent="0.25">
      <c r="A871" s="56"/>
      <c r="B871" s="157"/>
      <c r="C871" s="87"/>
      <c r="D871" s="86"/>
      <c r="E871" s="158"/>
      <c r="F871" s="159"/>
      <c r="G871" s="160"/>
      <c r="H871" s="161"/>
      <c r="I871" s="56"/>
      <c r="J871" s="13" t="str">
        <f t="shared" si="255"/>
        <v/>
      </c>
      <c r="K871" s="56"/>
      <c r="S871" s="13" t="str">
        <f t="shared" si="256"/>
        <v/>
      </c>
      <c r="U871" s="13" t="str">
        <f t="shared" si="257"/>
        <v/>
      </c>
      <c r="V871" s="13" t="str">
        <f t="shared" si="252"/>
        <v/>
      </c>
      <c r="W871" s="13" t="str">
        <f t="shared" si="253"/>
        <v/>
      </c>
      <c r="X871" s="13" t="str">
        <f t="shared" si="254"/>
        <v/>
      </c>
      <c r="Y871" s="13" t="str">
        <f t="shared" si="258"/>
        <v/>
      </c>
      <c r="Z871" s="13" t="str">
        <f t="shared" si="259"/>
        <v/>
      </c>
      <c r="AA871" s="13" t="str">
        <f t="shared" si="260"/>
        <v/>
      </c>
      <c r="AC871" s="13" t="str">
        <f t="shared" si="261"/>
        <v/>
      </c>
      <c r="AD871" s="13" t="str">
        <f t="shared" si="262"/>
        <v/>
      </c>
      <c r="AE871" s="13" t="str">
        <f t="shared" si="263"/>
        <v/>
      </c>
      <c r="AF871" s="42" t="str">
        <f t="shared" si="270"/>
        <v/>
      </c>
      <c r="AH871" s="46" t="str">
        <f t="shared" si="264"/>
        <v/>
      </c>
      <c r="AI871" s="53" t="str">
        <f t="shared" si="265"/>
        <v/>
      </c>
      <c r="AJ871" s="49" t="str">
        <f t="shared" si="266"/>
        <v/>
      </c>
      <c r="AK871" s="49" t="str">
        <f t="shared" si="267"/>
        <v/>
      </c>
      <c r="AM871" s="13" t="str">
        <f>IF($AI871="", "", COUNTIF($AI$10:$AI$1210, "&gt;"&amp;$AI871)+1+COUNTIF($AI$10:$AI871, $AI871)-1)</f>
        <v/>
      </c>
      <c r="AO871" s="13" t="str">
        <f t="shared" si="268"/>
        <v/>
      </c>
      <c r="AQ871" s="42" t="str">
        <f t="shared" si="269"/>
        <v/>
      </c>
    </row>
    <row r="872" spans="1:43" x14ac:dyDescent="0.25">
      <c r="A872" s="56"/>
      <c r="B872" s="157"/>
      <c r="C872" s="87"/>
      <c r="D872" s="86"/>
      <c r="E872" s="158"/>
      <c r="F872" s="159"/>
      <c r="G872" s="160"/>
      <c r="H872" s="161"/>
      <c r="I872" s="56"/>
      <c r="J872" s="13" t="str">
        <f t="shared" si="255"/>
        <v/>
      </c>
      <c r="K872" s="56"/>
      <c r="S872" s="13" t="str">
        <f t="shared" si="256"/>
        <v/>
      </c>
      <c r="U872" s="13" t="str">
        <f t="shared" si="257"/>
        <v/>
      </c>
      <c r="V872" s="13" t="str">
        <f t="shared" si="252"/>
        <v/>
      </c>
      <c r="W872" s="13" t="str">
        <f t="shared" si="253"/>
        <v/>
      </c>
      <c r="X872" s="13" t="str">
        <f t="shared" si="254"/>
        <v/>
      </c>
      <c r="Y872" s="13" t="str">
        <f t="shared" si="258"/>
        <v/>
      </c>
      <c r="Z872" s="13" t="str">
        <f t="shared" si="259"/>
        <v/>
      </c>
      <c r="AA872" s="13" t="str">
        <f t="shared" si="260"/>
        <v/>
      </c>
      <c r="AC872" s="13" t="str">
        <f t="shared" si="261"/>
        <v/>
      </c>
      <c r="AD872" s="13" t="str">
        <f t="shared" si="262"/>
        <v/>
      </c>
      <c r="AE872" s="13" t="str">
        <f t="shared" si="263"/>
        <v/>
      </c>
      <c r="AF872" s="42" t="str">
        <f t="shared" si="270"/>
        <v/>
      </c>
      <c r="AH872" s="46" t="str">
        <f t="shared" si="264"/>
        <v/>
      </c>
      <c r="AI872" s="53" t="str">
        <f t="shared" si="265"/>
        <v/>
      </c>
      <c r="AJ872" s="49" t="str">
        <f t="shared" si="266"/>
        <v/>
      </c>
      <c r="AK872" s="49" t="str">
        <f t="shared" si="267"/>
        <v/>
      </c>
      <c r="AM872" s="13" t="str">
        <f>IF($AI872="", "", COUNTIF($AI$10:$AI$1210, "&gt;"&amp;$AI872)+1+COUNTIF($AI$10:$AI872, $AI872)-1)</f>
        <v/>
      </c>
      <c r="AO872" s="13" t="str">
        <f t="shared" si="268"/>
        <v/>
      </c>
      <c r="AQ872" s="42" t="str">
        <f t="shared" si="269"/>
        <v/>
      </c>
    </row>
    <row r="873" spans="1:43" x14ac:dyDescent="0.25">
      <c r="A873" s="56"/>
      <c r="B873" s="157"/>
      <c r="C873" s="87"/>
      <c r="D873" s="86"/>
      <c r="E873" s="158"/>
      <c r="F873" s="159"/>
      <c r="G873" s="160"/>
      <c r="H873" s="161"/>
      <c r="I873" s="56"/>
      <c r="J873" s="13" t="str">
        <f t="shared" si="255"/>
        <v/>
      </c>
      <c r="K873" s="56"/>
      <c r="S873" s="13" t="str">
        <f t="shared" si="256"/>
        <v/>
      </c>
      <c r="U873" s="13" t="str">
        <f t="shared" si="257"/>
        <v/>
      </c>
      <c r="V873" s="13" t="str">
        <f t="shared" si="252"/>
        <v/>
      </c>
      <c r="W873" s="13" t="str">
        <f t="shared" si="253"/>
        <v/>
      </c>
      <c r="X873" s="13" t="str">
        <f t="shared" si="254"/>
        <v/>
      </c>
      <c r="Y873" s="13" t="str">
        <f t="shared" si="258"/>
        <v/>
      </c>
      <c r="Z873" s="13" t="str">
        <f t="shared" si="259"/>
        <v/>
      </c>
      <c r="AA873" s="13" t="str">
        <f t="shared" si="260"/>
        <v/>
      </c>
      <c r="AC873" s="13" t="str">
        <f t="shared" si="261"/>
        <v/>
      </c>
      <c r="AD873" s="13" t="str">
        <f t="shared" si="262"/>
        <v/>
      </c>
      <c r="AE873" s="13" t="str">
        <f t="shared" si="263"/>
        <v/>
      </c>
      <c r="AF873" s="42" t="str">
        <f t="shared" si="270"/>
        <v/>
      </c>
      <c r="AH873" s="46" t="str">
        <f t="shared" si="264"/>
        <v/>
      </c>
      <c r="AI873" s="53" t="str">
        <f t="shared" si="265"/>
        <v/>
      </c>
      <c r="AJ873" s="49" t="str">
        <f t="shared" si="266"/>
        <v/>
      </c>
      <c r="AK873" s="49" t="str">
        <f t="shared" si="267"/>
        <v/>
      </c>
      <c r="AM873" s="13" t="str">
        <f>IF($AI873="", "", COUNTIF($AI$10:$AI$1210, "&gt;"&amp;$AI873)+1+COUNTIF($AI$10:$AI873, $AI873)-1)</f>
        <v/>
      </c>
      <c r="AO873" s="13" t="str">
        <f t="shared" si="268"/>
        <v/>
      </c>
      <c r="AQ873" s="42" t="str">
        <f t="shared" si="269"/>
        <v/>
      </c>
    </row>
    <row r="874" spans="1:43" x14ac:dyDescent="0.25">
      <c r="A874" s="56"/>
      <c r="B874" s="157"/>
      <c r="C874" s="87"/>
      <c r="D874" s="86"/>
      <c r="E874" s="158"/>
      <c r="F874" s="159"/>
      <c r="G874" s="160"/>
      <c r="H874" s="161"/>
      <c r="I874" s="56"/>
      <c r="J874" s="13" t="str">
        <f t="shared" si="255"/>
        <v/>
      </c>
      <c r="K874" s="56"/>
      <c r="S874" s="13" t="str">
        <f t="shared" si="256"/>
        <v/>
      </c>
      <c r="U874" s="13" t="str">
        <f t="shared" si="257"/>
        <v/>
      </c>
      <c r="V874" s="13" t="str">
        <f t="shared" si="252"/>
        <v/>
      </c>
      <c r="W874" s="13" t="str">
        <f t="shared" si="253"/>
        <v/>
      </c>
      <c r="X874" s="13" t="str">
        <f t="shared" si="254"/>
        <v/>
      </c>
      <c r="Y874" s="13" t="str">
        <f t="shared" si="258"/>
        <v/>
      </c>
      <c r="Z874" s="13" t="str">
        <f t="shared" si="259"/>
        <v/>
      </c>
      <c r="AA874" s="13" t="str">
        <f t="shared" si="260"/>
        <v/>
      </c>
      <c r="AC874" s="13" t="str">
        <f t="shared" si="261"/>
        <v/>
      </c>
      <c r="AD874" s="13" t="str">
        <f t="shared" si="262"/>
        <v/>
      </c>
      <c r="AE874" s="13" t="str">
        <f t="shared" si="263"/>
        <v/>
      </c>
      <c r="AF874" s="42" t="str">
        <f t="shared" si="270"/>
        <v/>
      </c>
      <c r="AH874" s="46" t="str">
        <f t="shared" si="264"/>
        <v/>
      </c>
      <c r="AI874" s="53" t="str">
        <f t="shared" si="265"/>
        <v/>
      </c>
      <c r="AJ874" s="49" t="str">
        <f t="shared" si="266"/>
        <v/>
      </c>
      <c r="AK874" s="49" t="str">
        <f t="shared" si="267"/>
        <v/>
      </c>
      <c r="AM874" s="13" t="str">
        <f>IF($AI874="", "", COUNTIF($AI$10:$AI$1210, "&gt;"&amp;$AI874)+1+COUNTIF($AI$10:$AI874, $AI874)-1)</f>
        <v/>
      </c>
      <c r="AO874" s="13" t="str">
        <f t="shared" si="268"/>
        <v/>
      </c>
      <c r="AQ874" s="42" t="str">
        <f t="shared" si="269"/>
        <v/>
      </c>
    </row>
    <row r="875" spans="1:43" x14ac:dyDescent="0.25">
      <c r="A875" s="56"/>
      <c r="B875" s="157"/>
      <c r="C875" s="87"/>
      <c r="D875" s="86"/>
      <c r="E875" s="158"/>
      <c r="F875" s="159"/>
      <c r="G875" s="160"/>
      <c r="H875" s="161"/>
      <c r="I875" s="56"/>
      <c r="J875" s="13" t="str">
        <f t="shared" si="255"/>
        <v/>
      </c>
      <c r="K875" s="56"/>
      <c r="S875" s="13" t="str">
        <f t="shared" si="256"/>
        <v/>
      </c>
      <c r="U875" s="13" t="str">
        <f t="shared" si="257"/>
        <v/>
      </c>
      <c r="V875" s="13" t="str">
        <f t="shared" si="252"/>
        <v/>
      </c>
      <c r="W875" s="13" t="str">
        <f t="shared" si="253"/>
        <v/>
      </c>
      <c r="X875" s="13" t="str">
        <f t="shared" si="254"/>
        <v/>
      </c>
      <c r="Y875" s="13" t="str">
        <f t="shared" si="258"/>
        <v/>
      </c>
      <c r="Z875" s="13" t="str">
        <f t="shared" si="259"/>
        <v/>
      </c>
      <c r="AA875" s="13" t="str">
        <f t="shared" si="260"/>
        <v/>
      </c>
      <c r="AC875" s="13" t="str">
        <f t="shared" si="261"/>
        <v/>
      </c>
      <c r="AD875" s="13" t="str">
        <f t="shared" si="262"/>
        <v/>
      </c>
      <c r="AE875" s="13" t="str">
        <f t="shared" si="263"/>
        <v/>
      </c>
      <c r="AF875" s="42" t="str">
        <f t="shared" si="270"/>
        <v/>
      </c>
      <c r="AH875" s="46" t="str">
        <f t="shared" si="264"/>
        <v/>
      </c>
      <c r="AI875" s="53" t="str">
        <f t="shared" si="265"/>
        <v/>
      </c>
      <c r="AJ875" s="49" t="str">
        <f t="shared" si="266"/>
        <v/>
      </c>
      <c r="AK875" s="49" t="str">
        <f t="shared" si="267"/>
        <v/>
      </c>
      <c r="AM875" s="13" t="str">
        <f>IF($AI875="", "", COUNTIF($AI$10:$AI$1210, "&gt;"&amp;$AI875)+1+COUNTIF($AI$10:$AI875, $AI875)-1)</f>
        <v/>
      </c>
      <c r="AO875" s="13" t="str">
        <f t="shared" si="268"/>
        <v/>
      </c>
      <c r="AQ875" s="42" t="str">
        <f t="shared" si="269"/>
        <v/>
      </c>
    </row>
    <row r="876" spans="1:43" x14ac:dyDescent="0.25">
      <c r="A876" s="56"/>
      <c r="B876" s="157"/>
      <c r="C876" s="87"/>
      <c r="D876" s="86"/>
      <c r="E876" s="158"/>
      <c r="F876" s="159"/>
      <c r="G876" s="160"/>
      <c r="H876" s="161"/>
      <c r="I876" s="56"/>
      <c r="J876" s="13" t="str">
        <f t="shared" si="255"/>
        <v/>
      </c>
      <c r="K876" s="56"/>
      <c r="S876" s="13" t="str">
        <f t="shared" si="256"/>
        <v/>
      </c>
      <c r="U876" s="13" t="str">
        <f t="shared" si="257"/>
        <v/>
      </c>
      <c r="V876" s="13" t="str">
        <f t="shared" si="252"/>
        <v/>
      </c>
      <c r="W876" s="13" t="str">
        <f t="shared" si="253"/>
        <v/>
      </c>
      <c r="X876" s="13" t="str">
        <f t="shared" si="254"/>
        <v/>
      </c>
      <c r="Y876" s="13" t="str">
        <f t="shared" si="258"/>
        <v/>
      </c>
      <c r="Z876" s="13" t="str">
        <f t="shared" si="259"/>
        <v/>
      </c>
      <c r="AA876" s="13" t="str">
        <f t="shared" si="260"/>
        <v/>
      </c>
      <c r="AC876" s="13" t="str">
        <f t="shared" si="261"/>
        <v/>
      </c>
      <c r="AD876" s="13" t="str">
        <f t="shared" si="262"/>
        <v/>
      </c>
      <c r="AE876" s="13" t="str">
        <f t="shared" si="263"/>
        <v/>
      </c>
      <c r="AF876" s="42" t="str">
        <f t="shared" si="270"/>
        <v/>
      </c>
      <c r="AH876" s="46" t="str">
        <f t="shared" si="264"/>
        <v/>
      </c>
      <c r="AI876" s="53" t="str">
        <f t="shared" si="265"/>
        <v/>
      </c>
      <c r="AJ876" s="49" t="str">
        <f t="shared" si="266"/>
        <v/>
      </c>
      <c r="AK876" s="49" t="str">
        <f t="shared" si="267"/>
        <v/>
      </c>
      <c r="AM876" s="13" t="str">
        <f>IF($AI876="", "", COUNTIF($AI$10:$AI$1210, "&gt;"&amp;$AI876)+1+COUNTIF($AI$10:$AI876, $AI876)-1)</f>
        <v/>
      </c>
      <c r="AO876" s="13" t="str">
        <f t="shared" si="268"/>
        <v/>
      </c>
      <c r="AQ876" s="42" t="str">
        <f t="shared" si="269"/>
        <v/>
      </c>
    </row>
    <row r="877" spans="1:43" x14ac:dyDescent="0.25">
      <c r="A877" s="56"/>
      <c r="B877" s="157"/>
      <c r="C877" s="87"/>
      <c r="D877" s="86"/>
      <c r="E877" s="158"/>
      <c r="F877" s="159"/>
      <c r="G877" s="160"/>
      <c r="H877" s="161"/>
      <c r="I877" s="56"/>
      <c r="J877" s="13" t="str">
        <f t="shared" si="255"/>
        <v/>
      </c>
      <c r="K877" s="56"/>
      <c r="S877" s="13" t="str">
        <f t="shared" si="256"/>
        <v/>
      </c>
      <c r="U877" s="13" t="str">
        <f t="shared" si="257"/>
        <v/>
      </c>
      <c r="V877" s="13" t="str">
        <f t="shared" si="252"/>
        <v/>
      </c>
      <c r="W877" s="13" t="str">
        <f t="shared" si="253"/>
        <v/>
      </c>
      <c r="X877" s="13" t="str">
        <f t="shared" si="254"/>
        <v/>
      </c>
      <c r="Y877" s="13" t="str">
        <f t="shared" si="258"/>
        <v/>
      </c>
      <c r="Z877" s="13" t="str">
        <f t="shared" si="259"/>
        <v/>
      </c>
      <c r="AA877" s="13" t="str">
        <f t="shared" si="260"/>
        <v/>
      </c>
      <c r="AC877" s="13" t="str">
        <f t="shared" si="261"/>
        <v/>
      </c>
      <c r="AD877" s="13" t="str">
        <f t="shared" si="262"/>
        <v/>
      </c>
      <c r="AE877" s="13" t="str">
        <f t="shared" si="263"/>
        <v/>
      </c>
      <c r="AF877" s="42" t="str">
        <f t="shared" si="270"/>
        <v/>
      </c>
      <c r="AH877" s="46" t="str">
        <f t="shared" si="264"/>
        <v/>
      </c>
      <c r="AI877" s="53" t="str">
        <f t="shared" si="265"/>
        <v/>
      </c>
      <c r="AJ877" s="49" t="str">
        <f t="shared" si="266"/>
        <v/>
      </c>
      <c r="AK877" s="49" t="str">
        <f t="shared" si="267"/>
        <v/>
      </c>
      <c r="AM877" s="13" t="str">
        <f>IF($AI877="", "", COUNTIF($AI$10:$AI$1210, "&gt;"&amp;$AI877)+1+COUNTIF($AI$10:$AI877, $AI877)-1)</f>
        <v/>
      </c>
      <c r="AO877" s="13" t="str">
        <f t="shared" si="268"/>
        <v/>
      </c>
      <c r="AQ877" s="42" t="str">
        <f t="shared" si="269"/>
        <v/>
      </c>
    </row>
    <row r="878" spans="1:43" x14ac:dyDescent="0.25">
      <c r="A878" s="56"/>
      <c r="B878" s="157"/>
      <c r="C878" s="87"/>
      <c r="D878" s="86"/>
      <c r="E878" s="158"/>
      <c r="F878" s="159"/>
      <c r="G878" s="160"/>
      <c r="H878" s="161"/>
      <c r="I878" s="56"/>
      <c r="J878" s="13" t="str">
        <f t="shared" si="255"/>
        <v/>
      </c>
      <c r="K878" s="56"/>
      <c r="S878" s="13" t="str">
        <f t="shared" si="256"/>
        <v/>
      </c>
      <c r="U878" s="13" t="str">
        <f t="shared" si="257"/>
        <v/>
      </c>
      <c r="V878" s="13" t="str">
        <f t="shared" si="252"/>
        <v/>
      </c>
      <c r="W878" s="13" t="str">
        <f t="shared" si="253"/>
        <v/>
      </c>
      <c r="X878" s="13" t="str">
        <f t="shared" si="254"/>
        <v/>
      </c>
      <c r="Y878" s="13" t="str">
        <f t="shared" si="258"/>
        <v/>
      </c>
      <c r="Z878" s="13" t="str">
        <f t="shared" si="259"/>
        <v/>
      </c>
      <c r="AA878" s="13" t="str">
        <f t="shared" si="260"/>
        <v/>
      </c>
      <c r="AC878" s="13" t="str">
        <f t="shared" si="261"/>
        <v/>
      </c>
      <c r="AD878" s="13" t="str">
        <f t="shared" si="262"/>
        <v/>
      </c>
      <c r="AE878" s="13" t="str">
        <f t="shared" si="263"/>
        <v/>
      </c>
      <c r="AF878" s="42" t="str">
        <f t="shared" si="270"/>
        <v/>
      </c>
      <c r="AH878" s="46" t="str">
        <f t="shared" si="264"/>
        <v/>
      </c>
      <c r="AI878" s="53" t="str">
        <f t="shared" si="265"/>
        <v/>
      </c>
      <c r="AJ878" s="49" t="str">
        <f t="shared" si="266"/>
        <v/>
      </c>
      <c r="AK878" s="49" t="str">
        <f t="shared" si="267"/>
        <v/>
      </c>
      <c r="AM878" s="13" t="str">
        <f>IF($AI878="", "", COUNTIF($AI$10:$AI$1210, "&gt;"&amp;$AI878)+1+COUNTIF($AI$10:$AI878, $AI878)-1)</f>
        <v/>
      </c>
      <c r="AO878" s="13" t="str">
        <f t="shared" si="268"/>
        <v/>
      </c>
      <c r="AQ878" s="42" t="str">
        <f t="shared" si="269"/>
        <v/>
      </c>
    </row>
    <row r="879" spans="1:43" x14ac:dyDescent="0.25">
      <c r="A879" s="56"/>
      <c r="B879" s="157"/>
      <c r="C879" s="87"/>
      <c r="D879" s="86"/>
      <c r="E879" s="158"/>
      <c r="F879" s="159"/>
      <c r="G879" s="160"/>
      <c r="H879" s="161"/>
      <c r="I879" s="56"/>
      <c r="J879" s="13" t="str">
        <f t="shared" si="255"/>
        <v/>
      </c>
      <c r="K879" s="56"/>
      <c r="S879" s="13" t="str">
        <f t="shared" si="256"/>
        <v/>
      </c>
      <c r="U879" s="13" t="str">
        <f t="shared" si="257"/>
        <v/>
      </c>
      <c r="V879" s="13" t="str">
        <f t="shared" si="252"/>
        <v/>
      </c>
      <c r="W879" s="13" t="str">
        <f t="shared" si="253"/>
        <v/>
      </c>
      <c r="X879" s="13" t="str">
        <f t="shared" si="254"/>
        <v/>
      </c>
      <c r="Y879" s="13" t="str">
        <f t="shared" si="258"/>
        <v/>
      </c>
      <c r="Z879" s="13" t="str">
        <f t="shared" si="259"/>
        <v/>
      </c>
      <c r="AA879" s="13" t="str">
        <f t="shared" si="260"/>
        <v/>
      </c>
      <c r="AC879" s="13" t="str">
        <f t="shared" si="261"/>
        <v/>
      </c>
      <c r="AD879" s="13" t="str">
        <f t="shared" si="262"/>
        <v/>
      </c>
      <c r="AE879" s="13" t="str">
        <f t="shared" si="263"/>
        <v/>
      </c>
      <c r="AF879" s="42" t="str">
        <f t="shared" si="270"/>
        <v/>
      </c>
      <c r="AH879" s="46" t="str">
        <f t="shared" si="264"/>
        <v/>
      </c>
      <c r="AI879" s="53" t="str">
        <f t="shared" si="265"/>
        <v/>
      </c>
      <c r="AJ879" s="49" t="str">
        <f t="shared" si="266"/>
        <v/>
      </c>
      <c r="AK879" s="49" t="str">
        <f t="shared" si="267"/>
        <v/>
      </c>
      <c r="AM879" s="13" t="str">
        <f>IF($AI879="", "", COUNTIF($AI$10:$AI$1210, "&gt;"&amp;$AI879)+1+COUNTIF($AI$10:$AI879, $AI879)-1)</f>
        <v/>
      </c>
      <c r="AO879" s="13" t="str">
        <f t="shared" si="268"/>
        <v/>
      </c>
      <c r="AQ879" s="42" t="str">
        <f t="shared" si="269"/>
        <v/>
      </c>
    </row>
    <row r="880" spans="1:43" x14ac:dyDescent="0.25">
      <c r="A880" s="56"/>
      <c r="B880" s="157"/>
      <c r="C880" s="87"/>
      <c r="D880" s="86"/>
      <c r="E880" s="158"/>
      <c r="F880" s="159"/>
      <c r="G880" s="160"/>
      <c r="H880" s="161"/>
      <c r="I880" s="56"/>
      <c r="J880" s="13" t="str">
        <f t="shared" si="255"/>
        <v/>
      </c>
      <c r="K880" s="56"/>
      <c r="S880" s="13" t="str">
        <f t="shared" si="256"/>
        <v/>
      </c>
      <c r="U880" s="13" t="str">
        <f t="shared" si="257"/>
        <v/>
      </c>
      <c r="V880" s="13" t="str">
        <f t="shared" si="252"/>
        <v/>
      </c>
      <c r="W880" s="13" t="str">
        <f t="shared" si="253"/>
        <v/>
      </c>
      <c r="X880" s="13" t="str">
        <f t="shared" si="254"/>
        <v/>
      </c>
      <c r="Y880" s="13" t="str">
        <f t="shared" si="258"/>
        <v/>
      </c>
      <c r="Z880" s="13" t="str">
        <f t="shared" si="259"/>
        <v/>
      </c>
      <c r="AA880" s="13" t="str">
        <f t="shared" si="260"/>
        <v/>
      </c>
      <c r="AC880" s="13" t="str">
        <f t="shared" si="261"/>
        <v/>
      </c>
      <c r="AD880" s="13" t="str">
        <f t="shared" si="262"/>
        <v/>
      </c>
      <c r="AE880" s="13" t="str">
        <f t="shared" si="263"/>
        <v/>
      </c>
      <c r="AF880" s="42" t="str">
        <f t="shared" si="270"/>
        <v/>
      </c>
      <c r="AH880" s="46" t="str">
        <f t="shared" si="264"/>
        <v/>
      </c>
      <c r="AI880" s="53" t="str">
        <f t="shared" si="265"/>
        <v/>
      </c>
      <c r="AJ880" s="49" t="str">
        <f t="shared" si="266"/>
        <v/>
      </c>
      <c r="AK880" s="49" t="str">
        <f t="shared" si="267"/>
        <v/>
      </c>
      <c r="AM880" s="13" t="str">
        <f>IF($AI880="", "", COUNTIF($AI$10:$AI$1210, "&gt;"&amp;$AI880)+1+COUNTIF($AI$10:$AI880, $AI880)-1)</f>
        <v/>
      </c>
      <c r="AO880" s="13" t="str">
        <f t="shared" si="268"/>
        <v/>
      </c>
      <c r="AQ880" s="42" t="str">
        <f t="shared" si="269"/>
        <v/>
      </c>
    </row>
    <row r="881" spans="1:43" x14ac:dyDescent="0.25">
      <c r="A881" s="56"/>
      <c r="B881" s="157"/>
      <c r="C881" s="87"/>
      <c r="D881" s="86"/>
      <c r="E881" s="158"/>
      <c r="F881" s="159"/>
      <c r="G881" s="160"/>
      <c r="H881" s="161"/>
      <c r="I881" s="56"/>
      <c r="J881" s="13" t="str">
        <f t="shared" si="255"/>
        <v/>
      </c>
      <c r="K881" s="56"/>
      <c r="S881" s="13" t="str">
        <f t="shared" si="256"/>
        <v/>
      </c>
      <c r="U881" s="13" t="str">
        <f t="shared" si="257"/>
        <v/>
      </c>
      <c r="V881" s="13" t="str">
        <f t="shared" si="252"/>
        <v/>
      </c>
      <c r="W881" s="13" t="str">
        <f t="shared" si="253"/>
        <v/>
      </c>
      <c r="X881" s="13" t="str">
        <f t="shared" si="254"/>
        <v/>
      </c>
      <c r="Y881" s="13" t="str">
        <f t="shared" si="258"/>
        <v/>
      </c>
      <c r="Z881" s="13" t="str">
        <f t="shared" si="259"/>
        <v/>
      </c>
      <c r="AA881" s="13" t="str">
        <f t="shared" si="260"/>
        <v/>
      </c>
      <c r="AC881" s="13" t="str">
        <f t="shared" si="261"/>
        <v/>
      </c>
      <c r="AD881" s="13" t="str">
        <f t="shared" si="262"/>
        <v/>
      </c>
      <c r="AE881" s="13" t="str">
        <f t="shared" si="263"/>
        <v/>
      </c>
      <c r="AF881" s="42" t="str">
        <f t="shared" si="270"/>
        <v/>
      </c>
      <c r="AH881" s="46" t="str">
        <f t="shared" si="264"/>
        <v/>
      </c>
      <c r="AI881" s="53" t="str">
        <f t="shared" si="265"/>
        <v/>
      </c>
      <c r="AJ881" s="49" t="str">
        <f t="shared" si="266"/>
        <v/>
      </c>
      <c r="AK881" s="49" t="str">
        <f t="shared" si="267"/>
        <v/>
      </c>
      <c r="AM881" s="13" t="str">
        <f>IF($AI881="", "", COUNTIF($AI$10:$AI$1210, "&gt;"&amp;$AI881)+1+COUNTIF($AI$10:$AI881, $AI881)-1)</f>
        <v/>
      </c>
      <c r="AO881" s="13" t="str">
        <f t="shared" si="268"/>
        <v/>
      </c>
      <c r="AQ881" s="42" t="str">
        <f t="shared" si="269"/>
        <v/>
      </c>
    </row>
    <row r="882" spans="1:43" x14ac:dyDescent="0.25">
      <c r="A882" s="56"/>
      <c r="B882" s="157"/>
      <c r="C882" s="87"/>
      <c r="D882" s="86"/>
      <c r="E882" s="158"/>
      <c r="F882" s="159"/>
      <c r="G882" s="160"/>
      <c r="H882" s="161"/>
      <c r="I882" s="56"/>
      <c r="J882" s="13" t="str">
        <f t="shared" si="255"/>
        <v/>
      </c>
      <c r="K882" s="56"/>
      <c r="S882" s="13" t="str">
        <f t="shared" si="256"/>
        <v/>
      </c>
      <c r="U882" s="13" t="str">
        <f t="shared" si="257"/>
        <v/>
      </c>
      <c r="V882" s="13" t="str">
        <f t="shared" si="252"/>
        <v/>
      </c>
      <c r="W882" s="13" t="str">
        <f t="shared" si="253"/>
        <v/>
      </c>
      <c r="X882" s="13" t="str">
        <f t="shared" si="254"/>
        <v/>
      </c>
      <c r="Y882" s="13" t="str">
        <f t="shared" si="258"/>
        <v/>
      </c>
      <c r="Z882" s="13" t="str">
        <f t="shared" si="259"/>
        <v/>
      </c>
      <c r="AA882" s="13" t="str">
        <f t="shared" si="260"/>
        <v/>
      </c>
      <c r="AC882" s="13" t="str">
        <f t="shared" si="261"/>
        <v/>
      </c>
      <c r="AD882" s="13" t="str">
        <f t="shared" si="262"/>
        <v/>
      </c>
      <c r="AE882" s="13" t="str">
        <f t="shared" si="263"/>
        <v/>
      </c>
      <c r="AF882" s="42" t="str">
        <f t="shared" si="270"/>
        <v/>
      </c>
      <c r="AH882" s="46" t="str">
        <f t="shared" si="264"/>
        <v/>
      </c>
      <c r="AI882" s="53" t="str">
        <f t="shared" si="265"/>
        <v/>
      </c>
      <c r="AJ882" s="49" t="str">
        <f t="shared" si="266"/>
        <v/>
      </c>
      <c r="AK882" s="49" t="str">
        <f t="shared" si="267"/>
        <v/>
      </c>
      <c r="AM882" s="13" t="str">
        <f>IF($AI882="", "", COUNTIF($AI$10:$AI$1210, "&gt;"&amp;$AI882)+1+COUNTIF($AI$10:$AI882, $AI882)-1)</f>
        <v/>
      </c>
      <c r="AO882" s="13" t="str">
        <f t="shared" si="268"/>
        <v/>
      </c>
      <c r="AQ882" s="42" t="str">
        <f t="shared" si="269"/>
        <v/>
      </c>
    </row>
    <row r="883" spans="1:43" x14ac:dyDescent="0.25">
      <c r="A883" s="56"/>
      <c r="B883" s="157"/>
      <c r="C883" s="87"/>
      <c r="D883" s="86"/>
      <c r="E883" s="158"/>
      <c r="F883" s="159"/>
      <c r="G883" s="160"/>
      <c r="H883" s="161"/>
      <c r="I883" s="56"/>
      <c r="J883" s="13" t="str">
        <f t="shared" si="255"/>
        <v/>
      </c>
      <c r="K883" s="56"/>
      <c r="S883" s="13" t="str">
        <f t="shared" si="256"/>
        <v/>
      </c>
      <c r="U883" s="13" t="str">
        <f t="shared" si="257"/>
        <v/>
      </c>
      <c r="V883" s="13" t="str">
        <f t="shared" si="252"/>
        <v/>
      </c>
      <c r="W883" s="13" t="str">
        <f t="shared" si="253"/>
        <v/>
      </c>
      <c r="X883" s="13" t="str">
        <f t="shared" si="254"/>
        <v/>
      </c>
      <c r="Y883" s="13" t="str">
        <f t="shared" si="258"/>
        <v/>
      </c>
      <c r="Z883" s="13" t="str">
        <f t="shared" si="259"/>
        <v/>
      </c>
      <c r="AA883" s="13" t="str">
        <f t="shared" si="260"/>
        <v/>
      </c>
      <c r="AC883" s="13" t="str">
        <f t="shared" si="261"/>
        <v/>
      </c>
      <c r="AD883" s="13" t="str">
        <f t="shared" si="262"/>
        <v/>
      </c>
      <c r="AE883" s="13" t="str">
        <f t="shared" si="263"/>
        <v/>
      </c>
      <c r="AF883" s="42" t="str">
        <f t="shared" si="270"/>
        <v/>
      </c>
      <c r="AH883" s="46" t="str">
        <f t="shared" si="264"/>
        <v/>
      </c>
      <c r="AI883" s="53" t="str">
        <f t="shared" si="265"/>
        <v/>
      </c>
      <c r="AJ883" s="49" t="str">
        <f t="shared" si="266"/>
        <v/>
      </c>
      <c r="AK883" s="49" t="str">
        <f t="shared" si="267"/>
        <v/>
      </c>
      <c r="AM883" s="13" t="str">
        <f>IF($AI883="", "", COUNTIF($AI$10:$AI$1210, "&gt;"&amp;$AI883)+1+COUNTIF($AI$10:$AI883, $AI883)-1)</f>
        <v/>
      </c>
      <c r="AO883" s="13" t="str">
        <f t="shared" si="268"/>
        <v/>
      </c>
      <c r="AQ883" s="42" t="str">
        <f t="shared" si="269"/>
        <v/>
      </c>
    </row>
    <row r="884" spans="1:43" x14ac:dyDescent="0.25">
      <c r="A884" s="56"/>
      <c r="B884" s="157"/>
      <c r="C884" s="87"/>
      <c r="D884" s="86"/>
      <c r="E884" s="158"/>
      <c r="F884" s="159"/>
      <c r="G884" s="160"/>
      <c r="H884" s="161"/>
      <c r="I884" s="56"/>
      <c r="J884" s="13" t="str">
        <f t="shared" si="255"/>
        <v/>
      </c>
      <c r="K884" s="56"/>
      <c r="S884" s="13" t="str">
        <f t="shared" si="256"/>
        <v/>
      </c>
      <c r="U884" s="13" t="str">
        <f t="shared" si="257"/>
        <v/>
      </c>
      <c r="V884" s="13" t="str">
        <f t="shared" si="252"/>
        <v/>
      </c>
      <c r="W884" s="13" t="str">
        <f t="shared" si="253"/>
        <v/>
      </c>
      <c r="X884" s="13" t="str">
        <f t="shared" si="254"/>
        <v/>
      </c>
      <c r="Y884" s="13" t="str">
        <f t="shared" si="258"/>
        <v/>
      </c>
      <c r="Z884" s="13" t="str">
        <f t="shared" si="259"/>
        <v/>
      </c>
      <c r="AA884" s="13" t="str">
        <f t="shared" si="260"/>
        <v/>
      </c>
      <c r="AC884" s="13" t="str">
        <f t="shared" si="261"/>
        <v/>
      </c>
      <c r="AD884" s="13" t="str">
        <f t="shared" si="262"/>
        <v/>
      </c>
      <c r="AE884" s="13" t="str">
        <f t="shared" si="263"/>
        <v/>
      </c>
      <c r="AF884" s="42" t="str">
        <f t="shared" si="270"/>
        <v/>
      </c>
      <c r="AH884" s="46" t="str">
        <f t="shared" si="264"/>
        <v/>
      </c>
      <c r="AI884" s="53" t="str">
        <f t="shared" si="265"/>
        <v/>
      </c>
      <c r="AJ884" s="49" t="str">
        <f t="shared" si="266"/>
        <v/>
      </c>
      <c r="AK884" s="49" t="str">
        <f t="shared" si="267"/>
        <v/>
      </c>
      <c r="AM884" s="13" t="str">
        <f>IF($AI884="", "", COUNTIF($AI$10:$AI$1210, "&gt;"&amp;$AI884)+1+COUNTIF($AI$10:$AI884, $AI884)-1)</f>
        <v/>
      </c>
      <c r="AO884" s="13" t="str">
        <f t="shared" si="268"/>
        <v/>
      </c>
      <c r="AQ884" s="42" t="str">
        <f t="shared" si="269"/>
        <v/>
      </c>
    </row>
    <row r="885" spans="1:43" x14ac:dyDescent="0.25">
      <c r="A885" s="56"/>
      <c r="B885" s="157"/>
      <c r="C885" s="87"/>
      <c r="D885" s="86"/>
      <c r="E885" s="158"/>
      <c r="F885" s="159"/>
      <c r="G885" s="160"/>
      <c r="H885" s="161"/>
      <c r="I885" s="56"/>
      <c r="J885" s="13" t="str">
        <f t="shared" si="255"/>
        <v/>
      </c>
      <c r="K885" s="56"/>
      <c r="S885" s="13" t="str">
        <f t="shared" si="256"/>
        <v/>
      </c>
      <c r="U885" s="13" t="str">
        <f t="shared" si="257"/>
        <v/>
      </c>
      <c r="V885" s="13" t="str">
        <f t="shared" si="252"/>
        <v/>
      </c>
      <c r="W885" s="13" t="str">
        <f t="shared" si="253"/>
        <v/>
      </c>
      <c r="X885" s="13" t="str">
        <f t="shared" si="254"/>
        <v/>
      </c>
      <c r="Y885" s="13" t="str">
        <f t="shared" si="258"/>
        <v/>
      </c>
      <c r="Z885" s="13" t="str">
        <f t="shared" si="259"/>
        <v/>
      </c>
      <c r="AA885" s="13" t="str">
        <f t="shared" si="260"/>
        <v/>
      </c>
      <c r="AC885" s="13" t="str">
        <f t="shared" si="261"/>
        <v/>
      </c>
      <c r="AD885" s="13" t="str">
        <f t="shared" si="262"/>
        <v/>
      </c>
      <c r="AE885" s="13" t="str">
        <f t="shared" si="263"/>
        <v/>
      </c>
      <c r="AF885" s="42" t="str">
        <f t="shared" si="270"/>
        <v/>
      </c>
      <c r="AH885" s="46" t="str">
        <f t="shared" si="264"/>
        <v/>
      </c>
      <c r="AI885" s="53" t="str">
        <f t="shared" si="265"/>
        <v/>
      </c>
      <c r="AJ885" s="49" t="str">
        <f t="shared" si="266"/>
        <v/>
      </c>
      <c r="AK885" s="49" t="str">
        <f t="shared" si="267"/>
        <v/>
      </c>
      <c r="AM885" s="13" t="str">
        <f>IF($AI885="", "", COUNTIF($AI$10:$AI$1210, "&gt;"&amp;$AI885)+1+COUNTIF($AI$10:$AI885, $AI885)-1)</f>
        <v/>
      </c>
      <c r="AO885" s="13" t="str">
        <f t="shared" si="268"/>
        <v/>
      </c>
      <c r="AQ885" s="42" t="str">
        <f t="shared" si="269"/>
        <v/>
      </c>
    </row>
    <row r="886" spans="1:43" x14ac:dyDescent="0.25">
      <c r="A886" s="56"/>
      <c r="B886" s="157"/>
      <c r="C886" s="87"/>
      <c r="D886" s="86"/>
      <c r="E886" s="158"/>
      <c r="F886" s="159"/>
      <c r="G886" s="160"/>
      <c r="H886" s="161"/>
      <c r="I886" s="56"/>
      <c r="J886" s="13" t="str">
        <f t="shared" si="255"/>
        <v/>
      </c>
      <c r="K886" s="56"/>
      <c r="S886" s="13" t="str">
        <f t="shared" si="256"/>
        <v/>
      </c>
      <c r="U886" s="13" t="str">
        <f t="shared" si="257"/>
        <v/>
      </c>
      <c r="V886" s="13" t="str">
        <f t="shared" si="252"/>
        <v/>
      </c>
      <c r="W886" s="13" t="str">
        <f t="shared" si="253"/>
        <v/>
      </c>
      <c r="X886" s="13" t="str">
        <f t="shared" si="254"/>
        <v/>
      </c>
      <c r="Y886" s="13" t="str">
        <f t="shared" si="258"/>
        <v/>
      </c>
      <c r="Z886" s="13" t="str">
        <f t="shared" si="259"/>
        <v/>
      </c>
      <c r="AA886" s="13" t="str">
        <f t="shared" si="260"/>
        <v/>
      </c>
      <c r="AC886" s="13" t="str">
        <f t="shared" si="261"/>
        <v/>
      </c>
      <c r="AD886" s="13" t="str">
        <f t="shared" si="262"/>
        <v/>
      </c>
      <c r="AE886" s="13" t="str">
        <f t="shared" si="263"/>
        <v/>
      </c>
      <c r="AF886" s="42" t="str">
        <f t="shared" si="270"/>
        <v/>
      </c>
      <c r="AH886" s="46" t="str">
        <f t="shared" si="264"/>
        <v/>
      </c>
      <c r="AI886" s="53" t="str">
        <f t="shared" si="265"/>
        <v/>
      </c>
      <c r="AJ886" s="49" t="str">
        <f t="shared" si="266"/>
        <v/>
      </c>
      <c r="AK886" s="49" t="str">
        <f t="shared" si="267"/>
        <v/>
      </c>
      <c r="AM886" s="13" t="str">
        <f>IF($AI886="", "", COUNTIF($AI$10:$AI$1210, "&gt;"&amp;$AI886)+1+COUNTIF($AI$10:$AI886, $AI886)-1)</f>
        <v/>
      </c>
      <c r="AO886" s="13" t="str">
        <f t="shared" si="268"/>
        <v/>
      </c>
      <c r="AQ886" s="42" t="str">
        <f t="shared" si="269"/>
        <v/>
      </c>
    </row>
    <row r="887" spans="1:43" x14ac:dyDescent="0.25">
      <c r="A887" s="56"/>
      <c r="B887" s="157"/>
      <c r="C887" s="87"/>
      <c r="D887" s="86"/>
      <c r="E887" s="158"/>
      <c r="F887" s="159"/>
      <c r="G887" s="160"/>
      <c r="H887" s="161"/>
      <c r="I887" s="56"/>
      <c r="J887" s="13" t="str">
        <f t="shared" si="255"/>
        <v/>
      </c>
      <c r="K887" s="56"/>
      <c r="S887" s="13" t="str">
        <f t="shared" si="256"/>
        <v/>
      </c>
      <c r="U887" s="13" t="str">
        <f t="shared" si="257"/>
        <v/>
      </c>
      <c r="V887" s="13" t="str">
        <f t="shared" si="252"/>
        <v/>
      </c>
      <c r="W887" s="13" t="str">
        <f t="shared" si="253"/>
        <v/>
      </c>
      <c r="X887" s="13" t="str">
        <f t="shared" si="254"/>
        <v/>
      </c>
      <c r="Y887" s="13" t="str">
        <f t="shared" si="258"/>
        <v/>
      </c>
      <c r="Z887" s="13" t="str">
        <f t="shared" si="259"/>
        <v/>
      </c>
      <c r="AA887" s="13" t="str">
        <f t="shared" si="260"/>
        <v/>
      </c>
      <c r="AC887" s="13" t="str">
        <f t="shared" si="261"/>
        <v/>
      </c>
      <c r="AD887" s="13" t="str">
        <f t="shared" si="262"/>
        <v/>
      </c>
      <c r="AE887" s="13" t="str">
        <f t="shared" si="263"/>
        <v/>
      </c>
      <c r="AF887" s="42" t="str">
        <f t="shared" si="270"/>
        <v/>
      </c>
      <c r="AH887" s="46" t="str">
        <f t="shared" si="264"/>
        <v/>
      </c>
      <c r="AI887" s="53" t="str">
        <f t="shared" si="265"/>
        <v/>
      </c>
      <c r="AJ887" s="49" t="str">
        <f t="shared" si="266"/>
        <v/>
      </c>
      <c r="AK887" s="49" t="str">
        <f t="shared" si="267"/>
        <v/>
      </c>
      <c r="AM887" s="13" t="str">
        <f>IF($AI887="", "", COUNTIF($AI$10:$AI$1210, "&gt;"&amp;$AI887)+1+COUNTIF($AI$10:$AI887, $AI887)-1)</f>
        <v/>
      </c>
      <c r="AO887" s="13" t="str">
        <f t="shared" si="268"/>
        <v/>
      </c>
      <c r="AQ887" s="42" t="str">
        <f t="shared" si="269"/>
        <v/>
      </c>
    </row>
    <row r="888" spans="1:43" x14ac:dyDescent="0.25">
      <c r="A888" s="56"/>
      <c r="B888" s="157"/>
      <c r="C888" s="87"/>
      <c r="D888" s="86"/>
      <c r="E888" s="158"/>
      <c r="F888" s="159"/>
      <c r="G888" s="160"/>
      <c r="H888" s="161"/>
      <c r="I888" s="56"/>
      <c r="J888" s="13" t="str">
        <f t="shared" si="255"/>
        <v/>
      </c>
      <c r="K888" s="56"/>
      <c r="S888" s="13" t="str">
        <f t="shared" si="256"/>
        <v/>
      </c>
      <c r="U888" s="13" t="str">
        <f t="shared" si="257"/>
        <v/>
      </c>
      <c r="V888" s="13" t="str">
        <f t="shared" si="252"/>
        <v/>
      </c>
      <c r="W888" s="13" t="str">
        <f t="shared" si="253"/>
        <v/>
      </c>
      <c r="X888" s="13" t="str">
        <f t="shared" si="254"/>
        <v/>
      </c>
      <c r="Y888" s="13" t="str">
        <f t="shared" si="258"/>
        <v/>
      </c>
      <c r="Z888" s="13" t="str">
        <f t="shared" si="259"/>
        <v/>
      </c>
      <c r="AA888" s="13" t="str">
        <f t="shared" si="260"/>
        <v/>
      </c>
      <c r="AC888" s="13" t="str">
        <f t="shared" si="261"/>
        <v/>
      </c>
      <c r="AD888" s="13" t="str">
        <f t="shared" si="262"/>
        <v/>
      </c>
      <c r="AE888" s="13" t="str">
        <f t="shared" si="263"/>
        <v/>
      </c>
      <c r="AF888" s="42" t="str">
        <f t="shared" si="270"/>
        <v/>
      </c>
      <c r="AH888" s="46" t="str">
        <f t="shared" si="264"/>
        <v/>
      </c>
      <c r="AI888" s="53" t="str">
        <f t="shared" si="265"/>
        <v/>
      </c>
      <c r="AJ888" s="49" t="str">
        <f t="shared" si="266"/>
        <v/>
      </c>
      <c r="AK888" s="49" t="str">
        <f t="shared" si="267"/>
        <v/>
      </c>
      <c r="AM888" s="13" t="str">
        <f>IF($AI888="", "", COUNTIF($AI$10:$AI$1210, "&gt;"&amp;$AI888)+1+COUNTIF($AI$10:$AI888, $AI888)-1)</f>
        <v/>
      </c>
      <c r="AO888" s="13" t="str">
        <f t="shared" si="268"/>
        <v/>
      </c>
      <c r="AQ888" s="42" t="str">
        <f t="shared" si="269"/>
        <v/>
      </c>
    </row>
    <row r="889" spans="1:43" x14ac:dyDescent="0.25">
      <c r="A889" s="56"/>
      <c r="B889" s="157"/>
      <c r="C889" s="87"/>
      <c r="D889" s="86"/>
      <c r="E889" s="158"/>
      <c r="F889" s="159"/>
      <c r="G889" s="160"/>
      <c r="H889" s="161"/>
      <c r="I889" s="56"/>
      <c r="J889" s="13" t="str">
        <f t="shared" si="255"/>
        <v/>
      </c>
      <c r="K889" s="56"/>
      <c r="S889" s="13" t="str">
        <f t="shared" si="256"/>
        <v/>
      </c>
      <c r="U889" s="13" t="str">
        <f t="shared" si="257"/>
        <v/>
      </c>
      <c r="V889" s="13" t="str">
        <f t="shared" si="252"/>
        <v/>
      </c>
      <c r="W889" s="13" t="str">
        <f t="shared" si="253"/>
        <v/>
      </c>
      <c r="X889" s="13" t="str">
        <f t="shared" si="254"/>
        <v/>
      </c>
      <c r="Y889" s="13" t="str">
        <f t="shared" si="258"/>
        <v/>
      </c>
      <c r="Z889" s="13" t="str">
        <f t="shared" si="259"/>
        <v/>
      </c>
      <c r="AA889" s="13" t="str">
        <f t="shared" si="260"/>
        <v/>
      </c>
      <c r="AC889" s="13" t="str">
        <f t="shared" si="261"/>
        <v/>
      </c>
      <c r="AD889" s="13" t="str">
        <f t="shared" si="262"/>
        <v/>
      </c>
      <c r="AE889" s="13" t="str">
        <f t="shared" si="263"/>
        <v/>
      </c>
      <c r="AF889" s="42" t="str">
        <f t="shared" si="270"/>
        <v/>
      </c>
      <c r="AH889" s="46" t="str">
        <f t="shared" si="264"/>
        <v/>
      </c>
      <c r="AI889" s="53" t="str">
        <f t="shared" si="265"/>
        <v/>
      </c>
      <c r="AJ889" s="49" t="str">
        <f t="shared" si="266"/>
        <v/>
      </c>
      <c r="AK889" s="49" t="str">
        <f t="shared" si="267"/>
        <v/>
      </c>
      <c r="AM889" s="13" t="str">
        <f>IF($AI889="", "", COUNTIF($AI$10:$AI$1210, "&gt;"&amp;$AI889)+1+COUNTIF($AI$10:$AI889, $AI889)-1)</f>
        <v/>
      </c>
      <c r="AO889" s="13" t="str">
        <f t="shared" si="268"/>
        <v/>
      </c>
      <c r="AQ889" s="42" t="str">
        <f t="shared" si="269"/>
        <v/>
      </c>
    </row>
    <row r="890" spans="1:43" x14ac:dyDescent="0.25">
      <c r="A890" s="56"/>
      <c r="B890" s="157"/>
      <c r="C890" s="87"/>
      <c r="D890" s="86"/>
      <c r="E890" s="158"/>
      <c r="F890" s="159"/>
      <c r="G890" s="160"/>
      <c r="H890" s="161"/>
      <c r="I890" s="56"/>
      <c r="J890" s="13" t="str">
        <f t="shared" si="255"/>
        <v/>
      </c>
      <c r="K890" s="56"/>
      <c r="S890" s="13" t="str">
        <f t="shared" si="256"/>
        <v/>
      </c>
      <c r="U890" s="13" t="str">
        <f t="shared" si="257"/>
        <v/>
      </c>
      <c r="V890" s="13" t="str">
        <f t="shared" si="252"/>
        <v/>
      </c>
      <c r="W890" s="13" t="str">
        <f t="shared" si="253"/>
        <v/>
      </c>
      <c r="X890" s="13" t="str">
        <f t="shared" si="254"/>
        <v/>
      </c>
      <c r="Y890" s="13" t="str">
        <f t="shared" si="258"/>
        <v/>
      </c>
      <c r="Z890" s="13" t="str">
        <f t="shared" si="259"/>
        <v/>
      </c>
      <c r="AA890" s="13" t="str">
        <f t="shared" si="260"/>
        <v/>
      </c>
      <c r="AC890" s="13" t="str">
        <f t="shared" si="261"/>
        <v/>
      </c>
      <c r="AD890" s="13" t="str">
        <f t="shared" si="262"/>
        <v/>
      </c>
      <c r="AE890" s="13" t="str">
        <f t="shared" si="263"/>
        <v/>
      </c>
      <c r="AF890" s="42" t="str">
        <f t="shared" si="270"/>
        <v/>
      </c>
      <c r="AH890" s="46" t="str">
        <f t="shared" si="264"/>
        <v/>
      </c>
      <c r="AI890" s="53" t="str">
        <f t="shared" si="265"/>
        <v/>
      </c>
      <c r="AJ890" s="49" t="str">
        <f t="shared" si="266"/>
        <v/>
      </c>
      <c r="AK890" s="49" t="str">
        <f t="shared" si="267"/>
        <v/>
      </c>
      <c r="AM890" s="13" t="str">
        <f>IF($AI890="", "", COUNTIF($AI$10:$AI$1210, "&gt;"&amp;$AI890)+1+COUNTIF($AI$10:$AI890, $AI890)-1)</f>
        <v/>
      </c>
      <c r="AO890" s="13" t="str">
        <f t="shared" si="268"/>
        <v/>
      </c>
      <c r="AQ890" s="42" t="str">
        <f t="shared" si="269"/>
        <v/>
      </c>
    </row>
    <row r="891" spans="1:43" x14ac:dyDescent="0.25">
      <c r="A891" s="56"/>
      <c r="B891" s="157"/>
      <c r="C891" s="87"/>
      <c r="D891" s="86"/>
      <c r="E891" s="158"/>
      <c r="F891" s="159"/>
      <c r="G891" s="160"/>
      <c r="H891" s="161"/>
      <c r="I891" s="56"/>
      <c r="J891" s="13" t="str">
        <f t="shared" si="255"/>
        <v/>
      </c>
      <c r="K891" s="56"/>
      <c r="S891" s="13" t="str">
        <f t="shared" si="256"/>
        <v/>
      </c>
      <c r="U891" s="13" t="str">
        <f t="shared" si="257"/>
        <v/>
      </c>
      <c r="V891" s="13" t="str">
        <f t="shared" si="252"/>
        <v/>
      </c>
      <c r="W891" s="13" t="str">
        <f t="shared" si="253"/>
        <v/>
      </c>
      <c r="X891" s="13" t="str">
        <f t="shared" si="254"/>
        <v/>
      </c>
      <c r="Y891" s="13" t="str">
        <f t="shared" si="258"/>
        <v/>
      </c>
      <c r="Z891" s="13" t="str">
        <f t="shared" si="259"/>
        <v/>
      </c>
      <c r="AA891" s="13" t="str">
        <f t="shared" si="260"/>
        <v/>
      </c>
      <c r="AC891" s="13" t="str">
        <f t="shared" si="261"/>
        <v/>
      </c>
      <c r="AD891" s="13" t="str">
        <f t="shared" si="262"/>
        <v/>
      </c>
      <c r="AE891" s="13" t="str">
        <f t="shared" si="263"/>
        <v/>
      </c>
      <c r="AF891" s="42" t="str">
        <f t="shared" si="270"/>
        <v/>
      </c>
      <c r="AH891" s="46" t="str">
        <f t="shared" si="264"/>
        <v/>
      </c>
      <c r="AI891" s="53" t="str">
        <f t="shared" si="265"/>
        <v/>
      </c>
      <c r="AJ891" s="49" t="str">
        <f t="shared" si="266"/>
        <v/>
      </c>
      <c r="AK891" s="49" t="str">
        <f t="shared" si="267"/>
        <v/>
      </c>
      <c r="AM891" s="13" t="str">
        <f>IF($AI891="", "", COUNTIF($AI$10:$AI$1210, "&gt;"&amp;$AI891)+1+COUNTIF($AI$10:$AI891, $AI891)-1)</f>
        <v/>
      </c>
      <c r="AO891" s="13" t="str">
        <f t="shared" si="268"/>
        <v/>
      </c>
      <c r="AQ891" s="42" t="str">
        <f t="shared" si="269"/>
        <v/>
      </c>
    </row>
    <row r="892" spans="1:43" x14ac:dyDescent="0.25">
      <c r="A892" s="56"/>
      <c r="B892" s="157"/>
      <c r="C892" s="87"/>
      <c r="D892" s="86"/>
      <c r="E892" s="158"/>
      <c r="F892" s="159"/>
      <c r="G892" s="160"/>
      <c r="H892" s="161"/>
      <c r="I892" s="56"/>
      <c r="J892" s="13" t="str">
        <f t="shared" si="255"/>
        <v/>
      </c>
      <c r="K892" s="56"/>
      <c r="S892" s="13" t="str">
        <f t="shared" si="256"/>
        <v/>
      </c>
      <c r="U892" s="13" t="str">
        <f t="shared" si="257"/>
        <v/>
      </c>
      <c r="V892" s="13" t="str">
        <f t="shared" si="252"/>
        <v/>
      </c>
      <c r="W892" s="13" t="str">
        <f t="shared" si="253"/>
        <v/>
      </c>
      <c r="X892" s="13" t="str">
        <f t="shared" si="254"/>
        <v/>
      </c>
      <c r="Y892" s="13" t="str">
        <f t="shared" si="258"/>
        <v/>
      </c>
      <c r="Z892" s="13" t="str">
        <f t="shared" si="259"/>
        <v/>
      </c>
      <c r="AA892" s="13" t="str">
        <f t="shared" si="260"/>
        <v/>
      </c>
      <c r="AC892" s="13" t="str">
        <f t="shared" si="261"/>
        <v/>
      </c>
      <c r="AD892" s="13" t="str">
        <f t="shared" si="262"/>
        <v/>
      </c>
      <c r="AE892" s="13" t="str">
        <f t="shared" si="263"/>
        <v/>
      </c>
      <c r="AF892" s="42" t="str">
        <f t="shared" si="270"/>
        <v/>
      </c>
      <c r="AH892" s="46" t="str">
        <f t="shared" si="264"/>
        <v/>
      </c>
      <c r="AI892" s="53" t="str">
        <f t="shared" si="265"/>
        <v/>
      </c>
      <c r="AJ892" s="49" t="str">
        <f t="shared" si="266"/>
        <v/>
      </c>
      <c r="AK892" s="49" t="str">
        <f t="shared" si="267"/>
        <v/>
      </c>
      <c r="AM892" s="13" t="str">
        <f>IF($AI892="", "", COUNTIF($AI$10:$AI$1210, "&gt;"&amp;$AI892)+1+COUNTIF($AI$10:$AI892, $AI892)-1)</f>
        <v/>
      </c>
      <c r="AO892" s="13" t="str">
        <f t="shared" si="268"/>
        <v/>
      </c>
      <c r="AQ892" s="42" t="str">
        <f t="shared" si="269"/>
        <v/>
      </c>
    </row>
    <row r="893" spans="1:43" x14ac:dyDescent="0.25">
      <c r="A893" s="56"/>
      <c r="B893" s="157"/>
      <c r="C893" s="87"/>
      <c r="D893" s="86"/>
      <c r="E893" s="158"/>
      <c r="F893" s="159"/>
      <c r="G893" s="160"/>
      <c r="H893" s="161"/>
      <c r="I893" s="56"/>
      <c r="J893" s="13" t="str">
        <f t="shared" si="255"/>
        <v/>
      </c>
      <c r="K893" s="56"/>
      <c r="S893" s="13" t="str">
        <f t="shared" si="256"/>
        <v/>
      </c>
      <c r="U893" s="13" t="str">
        <f t="shared" si="257"/>
        <v/>
      </c>
      <c r="V893" s="13" t="str">
        <f t="shared" si="252"/>
        <v/>
      </c>
      <c r="W893" s="13" t="str">
        <f t="shared" si="253"/>
        <v/>
      </c>
      <c r="X893" s="13" t="str">
        <f t="shared" si="254"/>
        <v/>
      </c>
      <c r="Y893" s="13" t="str">
        <f t="shared" si="258"/>
        <v/>
      </c>
      <c r="Z893" s="13" t="str">
        <f t="shared" si="259"/>
        <v/>
      </c>
      <c r="AA893" s="13" t="str">
        <f t="shared" si="260"/>
        <v/>
      </c>
      <c r="AC893" s="13" t="str">
        <f t="shared" si="261"/>
        <v/>
      </c>
      <c r="AD893" s="13" t="str">
        <f t="shared" si="262"/>
        <v/>
      </c>
      <c r="AE893" s="13" t="str">
        <f t="shared" si="263"/>
        <v/>
      </c>
      <c r="AF893" s="42" t="str">
        <f t="shared" si="270"/>
        <v/>
      </c>
      <c r="AH893" s="46" t="str">
        <f t="shared" si="264"/>
        <v/>
      </c>
      <c r="AI893" s="53" t="str">
        <f t="shared" si="265"/>
        <v/>
      </c>
      <c r="AJ893" s="49" t="str">
        <f t="shared" si="266"/>
        <v/>
      </c>
      <c r="AK893" s="49" t="str">
        <f t="shared" si="267"/>
        <v/>
      </c>
      <c r="AM893" s="13" t="str">
        <f>IF($AI893="", "", COUNTIF($AI$10:$AI$1210, "&gt;"&amp;$AI893)+1+COUNTIF($AI$10:$AI893, $AI893)-1)</f>
        <v/>
      </c>
      <c r="AO893" s="13" t="str">
        <f t="shared" si="268"/>
        <v/>
      </c>
      <c r="AQ893" s="42" t="str">
        <f t="shared" si="269"/>
        <v/>
      </c>
    </row>
    <row r="894" spans="1:43" x14ac:dyDescent="0.25">
      <c r="A894" s="56"/>
      <c r="B894" s="157"/>
      <c r="C894" s="87"/>
      <c r="D894" s="86"/>
      <c r="E894" s="158"/>
      <c r="F894" s="159"/>
      <c r="G894" s="160"/>
      <c r="H894" s="161"/>
      <c r="I894" s="56"/>
      <c r="J894" s="13" t="str">
        <f t="shared" si="255"/>
        <v/>
      </c>
      <c r="K894" s="56"/>
      <c r="S894" s="13" t="str">
        <f t="shared" si="256"/>
        <v/>
      </c>
      <c r="U894" s="13" t="str">
        <f t="shared" si="257"/>
        <v/>
      </c>
      <c r="V894" s="13" t="str">
        <f t="shared" si="252"/>
        <v/>
      </c>
      <c r="W894" s="13" t="str">
        <f t="shared" si="253"/>
        <v/>
      </c>
      <c r="X894" s="13" t="str">
        <f t="shared" si="254"/>
        <v/>
      </c>
      <c r="Y894" s="13" t="str">
        <f t="shared" si="258"/>
        <v/>
      </c>
      <c r="Z894" s="13" t="str">
        <f t="shared" si="259"/>
        <v/>
      </c>
      <c r="AA894" s="13" t="str">
        <f t="shared" si="260"/>
        <v/>
      </c>
      <c r="AC894" s="13" t="str">
        <f t="shared" si="261"/>
        <v/>
      </c>
      <c r="AD894" s="13" t="str">
        <f t="shared" si="262"/>
        <v/>
      </c>
      <c r="AE894" s="13" t="str">
        <f t="shared" si="263"/>
        <v/>
      </c>
      <c r="AF894" s="42" t="str">
        <f t="shared" si="270"/>
        <v/>
      </c>
      <c r="AH894" s="46" t="str">
        <f t="shared" si="264"/>
        <v/>
      </c>
      <c r="AI894" s="53" t="str">
        <f t="shared" si="265"/>
        <v/>
      </c>
      <c r="AJ894" s="49" t="str">
        <f t="shared" si="266"/>
        <v/>
      </c>
      <c r="AK894" s="49" t="str">
        <f t="shared" si="267"/>
        <v/>
      </c>
      <c r="AM894" s="13" t="str">
        <f>IF($AI894="", "", COUNTIF($AI$10:$AI$1210, "&gt;"&amp;$AI894)+1+COUNTIF($AI$10:$AI894, $AI894)-1)</f>
        <v/>
      </c>
      <c r="AO894" s="13" t="str">
        <f t="shared" si="268"/>
        <v/>
      </c>
      <c r="AQ894" s="42" t="str">
        <f t="shared" si="269"/>
        <v/>
      </c>
    </row>
    <row r="895" spans="1:43" x14ac:dyDescent="0.25">
      <c r="A895" s="56"/>
      <c r="B895" s="157"/>
      <c r="C895" s="87"/>
      <c r="D895" s="86"/>
      <c r="E895" s="158"/>
      <c r="F895" s="159"/>
      <c r="G895" s="160"/>
      <c r="H895" s="161"/>
      <c r="I895" s="56"/>
      <c r="J895" s="13" t="str">
        <f t="shared" si="255"/>
        <v/>
      </c>
      <c r="K895" s="56"/>
      <c r="S895" s="13" t="str">
        <f t="shared" si="256"/>
        <v/>
      </c>
      <c r="U895" s="13" t="str">
        <f t="shared" si="257"/>
        <v/>
      </c>
      <c r="V895" s="13" t="str">
        <f t="shared" si="252"/>
        <v/>
      </c>
      <c r="W895" s="13" t="str">
        <f t="shared" si="253"/>
        <v/>
      </c>
      <c r="X895" s="13" t="str">
        <f t="shared" si="254"/>
        <v/>
      </c>
      <c r="Y895" s="13" t="str">
        <f t="shared" si="258"/>
        <v/>
      </c>
      <c r="Z895" s="13" t="str">
        <f t="shared" si="259"/>
        <v/>
      </c>
      <c r="AA895" s="13" t="str">
        <f t="shared" si="260"/>
        <v/>
      </c>
      <c r="AC895" s="13" t="str">
        <f t="shared" si="261"/>
        <v/>
      </c>
      <c r="AD895" s="13" t="str">
        <f t="shared" si="262"/>
        <v/>
      </c>
      <c r="AE895" s="13" t="str">
        <f t="shared" si="263"/>
        <v/>
      </c>
      <c r="AF895" s="42" t="str">
        <f t="shared" si="270"/>
        <v/>
      </c>
      <c r="AH895" s="46" t="str">
        <f t="shared" si="264"/>
        <v/>
      </c>
      <c r="AI895" s="53" t="str">
        <f t="shared" si="265"/>
        <v/>
      </c>
      <c r="AJ895" s="49" t="str">
        <f t="shared" si="266"/>
        <v/>
      </c>
      <c r="AK895" s="49" t="str">
        <f t="shared" si="267"/>
        <v/>
      </c>
      <c r="AM895" s="13" t="str">
        <f>IF($AI895="", "", COUNTIF($AI$10:$AI$1210, "&gt;"&amp;$AI895)+1+COUNTIF($AI$10:$AI895, $AI895)-1)</f>
        <v/>
      </c>
      <c r="AO895" s="13" t="str">
        <f t="shared" si="268"/>
        <v/>
      </c>
      <c r="AQ895" s="42" t="str">
        <f t="shared" si="269"/>
        <v/>
      </c>
    </row>
    <row r="896" spans="1:43" x14ac:dyDescent="0.25">
      <c r="A896" s="56"/>
      <c r="B896" s="157"/>
      <c r="C896" s="87"/>
      <c r="D896" s="86"/>
      <c r="E896" s="158"/>
      <c r="F896" s="159"/>
      <c r="G896" s="160"/>
      <c r="H896" s="161"/>
      <c r="I896" s="56"/>
      <c r="J896" s="13" t="str">
        <f t="shared" si="255"/>
        <v/>
      </c>
      <c r="K896" s="56"/>
      <c r="S896" s="13" t="str">
        <f t="shared" si="256"/>
        <v/>
      </c>
      <c r="U896" s="13" t="str">
        <f t="shared" si="257"/>
        <v/>
      </c>
      <c r="V896" s="13" t="str">
        <f t="shared" si="252"/>
        <v/>
      </c>
      <c r="W896" s="13" t="str">
        <f t="shared" si="253"/>
        <v/>
      </c>
      <c r="X896" s="13" t="str">
        <f t="shared" si="254"/>
        <v/>
      </c>
      <c r="Y896" s="13" t="str">
        <f t="shared" si="258"/>
        <v/>
      </c>
      <c r="Z896" s="13" t="str">
        <f t="shared" si="259"/>
        <v/>
      </c>
      <c r="AA896" s="13" t="str">
        <f t="shared" si="260"/>
        <v/>
      </c>
      <c r="AC896" s="13" t="str">
        <f t="shared" si="261"/>
        <v/>
      </c>
      <c r="AD896" s="13" t="str">
        <f t="shared" si="262"/>
        <v/>
      </c>
      <c r="AE896" s="13" t="str">
        <f t="shared" si="263"/>
        <v/>
      </c>
      <c r="AF896" s="42" t="str">
        <f t="shared" si="270"/>
        <v/>
      </c>
      <c r="AH896" s="46" t="str">
        <f t="shared" si="264"/>
        <v/>
      </c>
      <c r="AI896" s="53" t="str">
        <f t="shared" si="265"/>
        <v/>
      </c>
      <c r="AJ896" s="49" t="str">
        <f t="shared" si="266"/>
        <v/>
      </c>
      <c r="AK896" s="49" t="str">
        <f t="shared" si="267"/>
        <v/>
      </c>
      <c r="AM896" s="13" t="str">
        <f>IF($AI896="", "", COUNTIF($AI$10:$AI$1210, "&gt;"&amp;$AI896)+1+COUNTIF($AI$10:$AI896, $AI896)-1)</f>
        <v/>
      </c>
      <c r="AO896" s="13" t="str">
        <f t="shared" si="268"/>
        <v/>
      </c>
      <c r="AQ896" s="42" t="str">
        <f t="shared" si="269"/>
        <v/>
      </c>
    </row>
    <row r="897" spans="1:43" x14ac:dyDescent="0.25">
      <c r="A897" s="56"/>
      <c r="B897" s="157"/>
      <c r="C897" s="87"/>
      <c r="D897" s="86"/>
      <c r="E897" s="158"/>
      <c r="F897" s="159"/>
      <c r="G897" s="160"/>
      <c r="H897" s="161"/>
      <c r="I897" s="56"/>
      <c r="J897" s="13" t="str">
        <f t="shared" si="255"/>
        <v/>
      </c>
      <c r="K897" s="56"/>
      <c r="S897" s="13" t="str">
        <f t="shared" si="256"/>
        <v/>
      </c>
      <c r="U897" s="13" t="str">
        <f t="shared" si="257"/>
        <v/>
      </c>
      <c r="V897" s="13" t="str">
        <f t="shared" si="252"/>
        <v/>
      </c>
      <c r="W897" s="13" t="str">
        <f t="shared" si="253"/>
        <v/>
      </c>
      <c r="X897" s="13" t="str">
        <f t="shared" si="254"/>
        <v/>
      </c>
      <c r="Y897" s="13" t="str">
        <f t="shared" si="258"/>
        <v/>
      </c>
      <c r="Z897" s="13" t="str">
        <f t="shared" si="259"/>
        <v/>
      </c>
      <c r="AA897" s="13" t="str">
        <f t="shared" si="260"/>
        <v/>
      </c>
      <c r="AC897" s="13" t="str">
        <f t="shared" si="261"/>
        <v/>
      </c>
      <c r="AD897" s="13" t="str">
        <f t="shared" si="262"/>
        <v/>
      </c>
      <c r="AE897" s="13" t="str">
        <f t="shared" si="263"/>
        <v/>
      </c>
      <c r="AF897" s="42" t="str">
        <f t="shared" si="270"/>
        <v/>
      </c>
      <c r="AH897" s="46" t="str">
        <f t="shared" si="264"/>
        <v/>
      </c>
      <c r="AI897" s="53" t="str">
        <f t="shared" si="265"/>
        <v/>
      </c>
      <c r="AJ897" s="49" t="str">
        <f t="shared" si="266"/>
        <v/>
      </c>
      <c r="AK897" s="49" t="str">
        <f t="shared" si="267"/>
        <v/>
      </c>
      <c r="AM897" s="13" t="str">
        <f>IF($AI897="", "", COUNTIF($AI$10:$AI$1210, "&gt;"&amp;$AI897)+1+COUNTIF($AI$10:$AI897, $AI897)-1)</f>
        <v/>
      </c>
      <c r="AO897" s="13" t="str">
        <f t="shared" si="268"/>
        <v/>
      </c>
      <c r="AQ897" s="42" t="str">
        <f t="shared" si="269"/>
        <v/>
      </c>
    </row>
    <row r="898" spans="1:43" x14ac:dyDescent="0.25">
      <c r="A898" s="56"/>
      <c r="B898" s="157"/>
      <c r="C898" s="87"/>
      <c r="D898" s="86"/>
      <c r="E898" s="158"/>
      <c r="F898" s="159"/>
      <c r="G898" s="160"/>
      <c r="H898" s="161"/>
      <c r="I898" s="56"/>
      <c r="J898" s="13" t="str">
        <f t="shared" si="255"/>
        <v/>
      </c>
      <c r="K898" s="56"/>
      <c r="S898" s="13" t="str">
        <f t="shared" si="256"/>
        <v/>
      </c>
      <c r="U898" s="13" t="str">
        <f t="shared" si="257"/>
        <v/>
      </c>
      <c r="V898" s="13" t="str">
        <f t="shared" si="252"/>
        <v/>
      </c>
      <c r="W898" s="13" t="str">
        <f t="shared" si="253"/>
        <v/>
      </c>
      <c r="X898" s="13" t="str">
        <f t="shared" si="254"/>
        <v/>
      </c>
      <c r="Y898" s="13" t="str">
        <f t="shared" si="258"/>
        <v/>
      </c>
      <c r="Z898" s="13" t="str">
        <f t="shared" si="259"/>
        <v/>
      </c>
      <c r="AA898" s="13" t="str">
        <f t="shared" si="260"/>
        <v/>
      </c>
      <c r="AC898" s="13" t="str">
        <f t="shared" si="261"/>
        <v/>
      </c>
      <c r="AD898" s="13" t="str">
        <f t="shared" si="262"/>
        <v/>
      </c>
      <c r="AE898" s="13" t="str">
        <f t="shared" si="263"/>
        <v/>
      </c>
      <c r="AF898" s="42" t="str">
        <f t="shared" si="270"/>
        <v/>
      </c>
      <c r="AH898" s="46" t="str">
        <f t="shared" si="264"/>
        <v/>
      </c>
      <c r="AI898" s="53" t="str">
        <f t="shared" si="265"/>
        <v/>
      </c>
      <c r="AJ898" s="49" t="str">
        <f t="shared" si="266"/>
        <v/>
      </c>
      <c r="AK898" s="49" t="str">
        <f t="shared" si="267"/>
        <v/>
      </c>
      <c r="AM898" s="13" t="str">
        <f>IF($AI898="", "", COUNTIF($AI$10:$AI$1210, "&gt;"&amp;$AI898)+1+COUNTIF($AI$10:$AI898, $AI898)-1)</f>
        <v/>
      </c>
      <c r="AO898" s="13" t="str">
        <f t="shared" si="268"/>
        <v/>
      </c>
      <c r="AQ898" s="42" t="str">
        <f t="shared" si="269"/>
        <v/>
      </c>
    </row>
    <row r="899" spans="1:43" x14ac:dyDescent="0.25">
      <c r="A899" s="56"/>
      <c r="B899" s="157"/>
      <c r="C899" s="87"/>
      <c r="D899" s="86"/>
      <c r="E899" s="158"/>
      <c r="F899" s="159"/>
      <c r="G899" s="160"/>
      <c r="H899" s="161"/>
      <c r="I899" s="56"/>
      <c r="J899" s="13" t="str">
        <f t="shared" si="255"/>
        <v/>
      </c>
      <c r="K899" s="56"/>
      <c r="S899" s="13" t="str">
        <f t="shared" si="256"/>
        <v/>
      </c>
      <c r="U899" s="13" t="str">
        <f t="shared" si="257"/>
        <v/>
      </c>
      <c r="V899" s="13" t="str">
        <f t="shared" si="252"/>
        <v/>
      </c>
      <c r="W899" s="13" t="str">
        <f t="shared" si="253"/>
        <v/>
      </c>
      <c r="X899" s="13" t="str">
        <f t="shared" si="254"/>
        <v/>
      </c>
      <c r="Y899" s="13" t="str">
        <f t="shared" si="258"/>
        <v/>
      </c>
      <c r="Z899" s="13" t="str">
        <f t="shared" si="259"/>
        <v/>
      </c>
      <c r="AA899" s="13" t="str">
        <f t="shared" si="260"/>
        <v/>
      </c>
      <c r="AC899" s="13" t="str">
        <f t="shared" si="261"/>
        <v/>
      </c>
      <c r="AD899" s="13" t="str">
        <f t="shared" si="262"/>
        <v/>
      </c>
      <c r="AE899" s="13" t="str">
        <f t="shared" si="263"/>
        <v/>
      </c>
      <c r="AF899" s="42" t="str">
        <f t="shared" si="270"/>
        <v/>
      </c>
      <c r="AH899" s="46" t="str">
        <f t="shared" si="264"/>
        <v/>
      </c>
      <c r="AI899" s="53" t="str">
        <f t="shared" si="265"/>
        <v/>
      </c>
      <c r="AJ899" s="49" t="str">
        <f t="shared" si="266"/>
        <v/>
      </c>
      <c r="AK899" s="49" t="str">
        <f t="shared" si="267"/>
        <v/>
      </c>
      <c r="AM899" s="13" t="str">
        <f>IF($AI899="", "", COUNTIF($AI$10:$AI$1210, "&gt;"&amp;$AI899)+1+COUNTIF($AI$10:$AI899, $AI899)-1)</f>
        <v/>
      </c>
      <c r="AO899" s="13" t="str">
        <f t="shared" si="268"/>
        <v/>
      </c>
      <c r="AQ899" s="42" t="str">
        <f t="shared" si="269"/>
        <v/>
      </c>
    </row>
    <row r="900" spans="1:43" x14ac:dyDescent="0.25">
      <c r="A900" s="56"/>
      <c r="B900" s="157"/>
      <c r="C900" s="87"/>
      <c r="D900" s="86"/>
      <c r="E900" s="158"/>
      <c r="F900" s="159"/>
      <c r="G900" s="160"/>
      <c r="H900" s="161"/>
      <c r="I900" s="56"/>
      <c r="J900" s="13" t="str">
        <f t="shared" si="255"/>
        <v/>
      </c>
      <c r="K900" s="56"/>
      <c r="S900" s="13" t="str">
        <f t="shared" si="256"/>
        <v/>
      </c>
      <c r="U900" s="13" t="str">
        <f t="shared" si="257"/>
        <v/>
      </c>
      <c r="V900" s="13" t="str">
        <f t="shared" si="252"/>
        <v/>
      </c>
      <c r="W900" s="13" t="str">
        <f t="shared" si="253"/>
        <v/>
      </c>
      <c r="X900" s="13" t="str">
        <f t="shared" si="254"/>
        <v/>
      </c>
      <c r="Y900" s="13" t="str">
        <f t="shared" si="258"/>
        <v/>
      </c>
      <c r="Z900" s="13" t="str">
        <f t="shared" si="259"/>
        <v/>
      </c>
      <c r="AA900" s="13" t="str">
        <f t="shared" si="260"/>
        <v/>
      </c>
      <c r="AC900" s="13" t="str">
        <f t="shared" si="261"/>
        <v/>
      </c>
      <c r="AD900" s="13" t="str">
        <f t="shared" si="262"/>
        <v/>
      </c>
      <c r="AE900" s="13" t="str">
        <f t="shared" si="263"/>
        <v/>
      </c>
      <c r="AF900" s="42" t="str">
        <f t="shared" si="270"/>
        <v/>
      </c>
      <c r="AH900" s="46" t="str">
        <f t="shared" si="264"/>
        <v/>
      </c>
      <c r="AI900" s="53" t="str">
        <f t="shared" si="265"/>
        <v/>
      </c>
      <c r="AJ900" s="49" t="str">
        <f t="shared" si="266"/>
        <v/>
      </c>
      <c r="AK900" s="49" t="str">
        <f t="shared" si="267"/>
        <v/>
      </c>
      <c r="AM900" s="13" t="str">
        <f>IF($AI900="", "", COUNTIF($AI$10:$AI$1210, "&gt;"&amp;$AI900)+1+COUNTIF($AI$10:$AI900, $AI900)-1)</f>
        <v/>
      </c>
      <c r="AO900" s="13" t="str">
        <f t="shared" si="268"/>
        <v/>
      </c>
      <c r="AQ900" s="42" t="str">
        <f t="shared" si="269"/>
        <v/>
      </c>
    </row>
    <row r="901" spans="1:43" x14ac:dyDescent="0.25">
      <c r="A901" s="56"/>
      <c r="B901" s="157"/>
      <c r="C901" s="87"/>
      <c r="D901" s="86"/>
      <c r="E901" s="158"/>
      <c r="F901" s="159"/>
      <c r="G901" s="160"/>
      <c r="H901" s="161"/>
      <c r="I901" s="56"/>
      <c r="J901" s="13" t="str">
        <f t="shared" si="255"/>
        <v/>
      </c>
      <c r="K901" s="56"/>
      <c r="S901" s="13" t="str">
        <f t="shared" si="256"/>
        <v/>
      </c>
      <c r="U901" s="13" t="str">
        <f t="shared" si="257"/>
        <v/>
      </c>
      <c r="V901" s="13" t="str">
        <f t="shared" si="252"/>
        <v/>
      </c>
      <c r="W901" s="13" t="str">
        <f t="shared" si="253"/>
        <v/>
      </c>
      <c r="X901" s="13" t="str">
        <f t="shared" si="254"/>
        <v/>
      </c>
      <c r="Y901" s="13" t="str">
        <f t="shared" si="258"/>
        <v/>
      </c>
      <c r="Z901" s="13" t="str">
        <f t="shared" si="259"/>
        <v/>
      </c>
      <c r="AA901" s="13" t="str">
        <f t="shared" si="260"/>
        <v/>
      </c>
      <c r="AC901" s="13" t="str">
        <f t="shared" si="261"/>
        <v/>
      </c>
      <c r="AD901" s="13" t="str">
        <f t="shared" si="262"/>
        <v/>
      </c>
      <c r="AE901" s="13" t="str">
        <f t="shared" si="263"/>
        <v/>
      </c>
      <c r="AF901" s="42" t="str">
        <f t="shared" si="270"/>
        <v/>
      </c>
      <c r="AH901" s="46" t="str">
        <f t="shared" si="264"/>
        <v/>
      </c>
      <c r="AI901" s="53" t="str">
        <f t="shared" si="265"/>
        <v/>
      </c>
      <c r="AJ901" s="49" t="str">
        <f t="shared" si="266"/>
        <v/>
      </c>
      <c r="AK901" s="49" t="str">
        <f t="shared" si="267"/>
        <v/>
      </c>
      <c r="AM901" s="13" t="str">
        <f>IF($AI901="", "", COUNTIF($AI$10:$AI$1210, "&gt;"&amp;$AI901)+1+COUNTIF($AI$10:$AI901, $AI901)-1)</f>
        <v/>
      </c>
      <c r="AO901" s="13" t="str">
        <f t="shared" si="268"/>
        <v/>
      </c>
      <c r="AQ901" s="42" t="str">
        <f t="shared" si="269"/>
        <v/>
      </c>
    </row>
    <row r="902" spans="1:43" x14ac:dyDescent="0.25">
      <c r="A902" s="56"/>
      <c r="B902" s="157"/>
      <c r="C902" s="87"/>
      <c r="D902" s="86"/>
      <c r="E902" s="158"/>
      <c r="F902" s="159"/>
      <c r="G902" s="160"/>
      <c r="H902" s="161"/>
      <c r="I902" s="56"/>
      <c r="J902" s="13" t="str">
        <f t="shared" si="255"/>
        <v/>
      </c>
      <c r="K902" s="56"/>
      <c r="S902" s="13" t="str">
        <f t="shared" si="256"/>
        <v/>
      </c>
      <c r="U902" s="13" t="str">
        <f t="shared" si="257"/>
        <v/>
      </c>
      <c r="V902" s="13" t="str">
        <f t="shared" si="252"/>
        <v/>
      </c>
      <c r="W902" s="13" t="str">
        <f t="shared" si="253"/>
        <v/>
      </c>
      <c r="X902" s="13" t="str">
        <f t="shared" si="254"/>
        <v/>
      </c>
      <c r="Y902" s="13" t="str">
        <f t="shared" si="258"/>
        <v/>
      </c>
      <c r="Z902" s="13" t="str">
        <f t="shared" si="259"/>
        <v/>
      </c>
      <c r="AA902" s="13" t="str">
        <f t="shared" si="260"/>
        <v/>
      </c>
      <c r="AC902" s="13" t="str">
        <f t="shared" si="261"/>
        <v/>
      </c>
      <c r="AD902" s="13" t="str">
        <f t="shared" si="262"/>
        <v/>
      </c>
      <c r="AE902" s="13" t="str">
        <f t="shared" si="263"/>
        <v/>
      </c>
      <c r="AF902" s="42" t="str">
        <f t="shared" si="270"/>
        <v/>
      </c>
      <c r="AH902" s="46" t="str">
        <f t="shared" si="264"/>
        <v/>
      </c>
      <c r="AI902" s="53" t="str">
        <f t="shared" si="265"/>
        <v/>
      </c>
      <c r="AJ902" s="49" t="str">
        <f t="shared" si="266"/>
        <v/>
      </c>
      <c r="AK902" s="49" t="str">
        <f t="shared" si="267"/>
        <v/>
      </c>
      <c r="AM902" s="13" t="str">
        <f>IF($AI902="", "", COUNTIF($AI$10:$AI$1210, "&gt;"&amp;$AI902)+1+COUNTIF($AI$10:$AI902, $AI902)-1)</f>
        <v/>
      </c>
      <c r="AO902" s="13" t="str">
        <f t="shared" si="268"/>
        <v/>
      </c>
      <c r="AQ902" s="42" t="str">
        <f t="shared" si="269"/>
        <v/>
      </c>
    </row>
    <row r="903" spans="1:43" x14ac:dyDescent="0.25">
      <c r="A903" s="56"/>
      <c r="B903" s="157"/>
      <c r="C903" s="87"/>
      <c r="D903" s="86"/>
      <c r="E903" s="158"/>
      <c r="F903" s="159"/>
      <c r="G903" s="160"/>
      <c r="H903" s="161"/>
      <c r="I903" s="56"/>
      <c r="J903" s="13" t="str">
        <f t="shared" si="255"/>
        <v/>
      </c>
      <c r="K903" s="56"/>
      <c r="S903" s="13" t="str">
        <f t="shared" si="256"/>
        <v/>
      </c>
      <c r="U903" s="13" t="str">
        <f t="shared" si="257"/>
        <v/>
      </c>
      <c r="V903" s="13" t="str">
        <f t="shared" si="252"/>
        <v/>
      </c>
      <c r="W903" s="13" t="str">
        <f t="shared" si="253"/>
        <v/>
      </c>
      <c r="X903" s="13" t="str">
        <f t="shared" si="254"/>
        <v/>
      </c>
      <c r="Y903" s="13" t="str">
        <f t="shared" si="258"/>
        <v/>
      </c>
      <c r="Z903" s="13" t="str">
        <f t="shared" si="259"/>
        <v/>
      </c>
      <c r="AA903" s="13" t="str">
        <f t="shared" si="260"/>
        <v/>
      </c>
      <c r="AC903" s="13" t="str">
        <f t="shared" si="261"/>
        <v/>
      </c>
      <c r="AD903" s="13" t="str">
        <f t="shared" si="262"/>
        <v/>
      </c>
      <c r="AE903" s="13" t="str">
        <f t="shared" si="263"/>
        <v/>
      </c>
      <c r="AF903" s="42" t="str">
        <f t="shared" si="270"/>
        <v/>
      </c>
      <c r="AH903" s="46" t="str">
        <f t="shared" si="264"/>
        <v/>
      </c>
      <c r="AI903" s="53" t="str">
        <f t="shared" si="265"/>
        <v/>
      </c>
      <c r="AJ903" s="49" t="str">
        <f t="shared" si="266"/>
        <v/>
      </c>
      <c r="AK903" s="49" t="str">
        <f t="shared" si="267"/>
        <v/>
      </c>
      <c r="AM903" s="13" t="str">
        <f>IF($AI903="", "", COUNTIF($AI$10:$AI$1210, "&gt;"&amp;$AI903)+1+COUNTIF($AI$10:$AI903, $AI903)-1)</f>
        <v/>
      </c>
      <c r="AO903" s="13" t="str">
        <f t="shared" si="268"/>
        <v/>
      </c>
      <c r="AQ903" s="42" t="str">
        <f t="shared" si="269"/>
        <v/>
      </c>
    </row>
    <row r="904" spans="1:43" x14ac:dyDescent="0.25">
      <c r="A904" s="56"/>
      <c r="B904" s="157"/>
      <c r="C904" s="87"/>
      <c r="D904" s="86"/>
      <c r="E904" s="158"/>
      <c r="F904" s="159"/>
      <c r="G904" s="160"/>
      <c r="H904" s="161"/>
      <c r="I904" s="56"/>
      <c r="J904" s="13" t="str">
        <f t="shared" si="255"/>
        <v/>
      </c>
      <c r="K904" s="56"/>
      <c r="S904" s="13" t="str">
        <f t="shared" si="256"/>
        <v/>
      </c>
      <c r="U904" s="13" t="str">
        <f t="shared" si="257"/>
        <v/>
      </c>
      <c r="V904" s="13" t="str">
        <f t="shared" si="252"/>
        <v/>
      </c>
      <c r="W904" s="13" t="str">
        <f t="shared" si="253"/>
        <v/>
      </c>
      <c r="X904" s="13" t="str">
        <f t="shared" si="254"/>
        <v/>
      </c>
      <c r="Y904" s="13" t="str">
        <f t="shared" si="258"/>
        <v/>
      </c>
      <c r="Z904" s="13" t="str">
        <f t="shared" si="259"/>
        <v/>
      </c>
      <c r="AA904" s="13" t="str">
        <f t="shared" si="260"/>
        <v/>
      </c>
      <c r="AC904" s="13" t="str">
        <f t="shared" si="261"/>
        <v/>
      </c>
      <c r="AD904" s="13" t="str">
        <f t="shared" si="262"/>
        <v/>
      </c>
      <c r="AE904" s="13" t="str">
        <f t="shared" si="263"/>
        <v/>
      </c>
      <c r="AF904" s="42" t="str">
        <f t="shared" si="270"/>
        <v/>
      </c>
      <c r="AH904" s="46" t="str">
        <f t="shared" si="264"/>
        <v/>
      </c>
      <c r="AI904" s="53" t="str">
        <f t="shared" si="265"/>
        <v/>
      </c>
      <c r="AJ904" s="49" t="str">
        <f t="shared" si="266"/>
        <v/>
      </c>
      <c r="AK904" s="49" t="str">
        <f t="shared" si="267"/>
        <v/>
      </c>
      <c r="AM904" s="13" t="str">
        <f>IF($AI904="", "", COUNTIF($AI$10:$AI$1210, "&gt;"&amp;$AI904)+1+COUNTIF($AI$10:$AI904, $AI904)-1)</f>
        <v/>
      </c>
      <c r="AO904" s="13" t="str">
        <f t="shared" si="268"/>
        <v/>
      </c>
      <c r="AQ904" s="42" t="str">
        <f t="shared" si="269"/>
        <v/>
      </c>
    </row>
    <row r="905" spans="1:43" x14ac:dyDescent="0.25">
      <c r="A905" s="56"/>
      <c r="B905" s="157"/>
      <c r="C905" s="87"/>
      <c r="D905" s="86"/>
      <c r="E905" s="158"/>
      <c r="F905" s="159"/>
      <c r="G905" s="160"/>
      <c r="H905" s="161"/>
      <c r="I905" s="56"/>
      <c r="J905" s="13" t="str">
        <f t="shared" si="255"/>
        <v/>
      </c>
      <c r="K905" s="56"/>
      <c r="S905" s="13" t="str">
        <f t="shared" si="256"/>
        <v/>
      </c>
      <c r="U905" s="13" t="str">
        <f t="shared" si="257"/>
        <v/>
      </c>
      <c r="V905" s="13" t="str">
        <f t="shared" si="252"/>
        <v/>
      </c>
      <c r="W905" s="13" t="str">
        <f t="shared" si="253"/>
        <v/>
      </c>
      <c r="X905" s="13" t="str">
        <f t="shared" si="254"/>
        <v/>
      </c>
      <c r="Y905" s="13" t="str">
        <f t="shared" si="258"/>
        <v/>
      </c>
      <c r="Z905" s="13" t="str">
        <f t="shared" si="259"/>
        <v/>
      </c>
      <c r="AA905" s="13" t="str">
        <f t="shared" si="260"/>
        <v/>
      </c>
      <c r="AC905" s="13" t="str">
        <f t="shared" si="261"/>
        <v/>
      </c>
      <c r="AD905" s="13" t="str">
        <f t="shared" si="262"/>
        <v/>
      </c>
      <c r="AE905" s="13" t="str">
        <f t="shared" si="263"/>
        <v/>
      </c>
      <c r="AF905" s="42" t="str">
        <f t="shared" si="270"/>
        <v/>
      </c>
      <c r="AH905" s="46" t="str">
        <f t="shared" si="264"/>
        <v/>
      </c>
      <c r="AI905" s="53" t="str">
        <f t="shared" si="265"/>
        <v/>
      </c>
      <c r="AJ905" s="49" t="str">
        <f t="shared" si="266"/>
        <v/>
      </c>
      <c r="AK905" s="49" t="str">
        <f t="shared" si="267"/>
        <v/>
      </c>
      <c r="AM905" s="13" t="str">
        <f>IF($AI905="", "", COUNTIF($AI$10:$AI$1210, "&gt;"&amp;$AI905)+1+COUNTIF($AI$10:$AI905, $AI905)-1)</f>
        <v/>
      </c>
      <c r="AO905" s="13" t="str">
        <f t="shared" si="268"/>
        <v/>
      </c>
      <c r="AQ905" s="42" t="str">
        <f t="shared" si="269"/>
        <v/>
      </c>
    </row>
    <row r="906" spans="1:43" x14ac:dyDescent="0.25">
      <c r="A906" s="56"/>
      <c r="B906" s="157"/>
      <c r="C906" s="87"/>
      <c r="D906" s="86"/>
      <c r="E906" s="158"/>
      <c r="F906" s="159"/>
      <c r="G906" s="160"/>
      <c r="H906" s="161"/>
      <c r="I906" s="56"/>
      <c r="J906" s="13" t="str">
        <f t="shared" si="255"/>
        <v/>
      </c>
      <c r="K906" s="56"/>
      <c r="S906" s="13" t="str">
        <f t="shared" si="256"/>
        <v/>
      </c>
      <c r="U906" s="13" t="str">
        <f t="shared" si="257"/>
        <v/>
      </c>
      <c r="V906" s="13" t="str">
        <f t="shared" ref="V906:V969" si="271">IF($S906="", "", IF(AND(V$5="X", C906=""), $S$6, IF(AND(NOT(C906=""), COUNTIF(O$11:O$18, C906)=0), $S$7, "")))</f>
        <v/>
      </c>
      <c r="W906" s="13" t="str">
        <f t="shared" ref="W906:W969" si="272">IF($S906="", "", IF(AND(W$5="X", D906=""), $S$6, IF(AND(NOT(D906=""), COUNTIF(P$11:P$11, D906)=0), $S$7, "")))</f>
        <v/>
      </c>
      <c r="X906" s="13" t="str">
        <f t="shared" ref="X906:X969" si="273">IF($S906="", "", IF(AND(X$5="X", E906=""), $S$6, IF(AND(NOT(E906=""), COUNTIF(Q$11:Q$11, E906)=0), $S$7, "")))</f>
        <v/>
      </c>
      <c r="Y906" s="13" t="str">
        <f t="shared" si="258"/>
        <v/>
      </c>
      <c r="Z906" s="13" t="str">
        <f t="shared" si="259"/>
        <v/>
      </c>
      <c r="AA906" s="13" t="str">
        <f t="shared" si="260"/>
        <v/>
      </c>
      <c r="AC906" s="13" t="str">
        <f t="shared" si="261"/>
        <v/>
      </c>
      <c r="AD906" s="13" t="str">
        <f t="shared" si="262"/>
        <v/>
      </c>
      <c r="AE906" s="13" t="str">
        <f t="shared" si="263"/>
        <v/>
      </c>
      <c r="AF906" s="42" t="str">
        <f t="shared" si="270"/>
        <v/>
      </c>
      <c r="AH906" s="46" t="str">
        <f t="shared" si="264"/>
        <v/>
      </c>
      <c r="AI906" s="53" t="str">
        <f t="shared" si="265"/>
        <v/>
      </c>
      <c r="AJ906" s="49" t="str">
        <f t="shared" si="266"/>
        <v/>
      </c>
      <c r="AK906" s="49" t="str">
        <f t="shared" si="267"/>
        <v/>
      </c>
      <c r="AM906" s="13" t="str">
        <f>IF($AI906="", "", COUNTIF($AI$10:$AI$1210, "&gt;"&amp;$AI906)+1+COUNTIF($AI$10:$AI906, $AI906)-1)</f>
        <v/>
      </c>
      <c r="AO906" s="13" t="str">
        <f t="shared" si="268"/>
        <v/>
      </c>
      <c r="AQ906" s="42" t="str">
        <f t="shared" si="269"/>
        <v/>
      </c>
    </row>
    <row r="907" spans="1:43" x14ac:dyDescent="0.25">
      <c r="A907" s="56"/>
      <c r="B907" s="157"/>
      <c r="C907" s="87"/>
      <c r="D907" s="86"/>
      <c r="E907" s="158"/>
      <c r="F907" s="159"/>
      <c r="G907" s="160"/>
      <c r="H907" s="161"/>
      <c r="I907" s="56"/>
      <c r="J907" s="13" t="str">
        <f t="shared" ref="J907:J970" si="274">IF($S907="", "", IF($AI907="", $N$3, IF($AI907=$AI$5, $AK$4, IF($AI907&lt;$AI$5, $AK$3, IF($AI907&gt;$AI$5, $AK$2, $N$3)))))</f>
        <v/>
      </c>
      <c r="K907" s="56"/>
      <c r="S907" s="13" t="str">
        <f t="shared" ref="S907:S970" si="275">IF(COUNTIF($B907:$H907, "")=7, "", "X")</f>
        <v/>
      </c>
      <c r="U907" s="13" t="str">
        <f t="shared" ref="U907:U970" si="276">IF($S907="", "", IF(AND(U$5="X", B907=""), $S$6, IFERROR(IF(AND(NOT(B907=""), OR(ISNUMBER(B907)=FALSE, B907&lt;$P$2, B907&gt;$P$3, B907&lt;B906)), $S$7, ""), $S$7)))</f>
        <v/>
      </c>
      <c r="V907" s="13" t="str">
        <f t="shared" si="271"/>
        <v/>
      </c>
      <c r="W907" s="13" t="str">
        <f t="shared" si="272"/>
        <v/>
      </c>
      <c r="X907" s="13" t="str">
        <f t="shared" si="273"/>
        <v/>
      </c>
      <c r="Y907" s="13" t="str">
        <f t="shared" ref="Y907:Y970" si="277">IF($S907="", "", IF(AND(Y$5="X", F907=""), $S$6, IFERROR(IF(AND(NOT(F907=""), OR(ISNUMBER(F907)=FALSE, F907&lt;$Q$2, AND(NOT($Q$3=""), F907&gt;$Q$3), F907&lt;F906)), $S$7, ""), $S$7)))</f>
        <v/>
      </c>
      <c r="Z907" s="13" t="str">
        <f t="shared" ref="Z907:Z970" si="278">IF($S907="", "", IF(AND(Z$5="X", G907=""), $S$6, IF(AND(NOT(G907=""), ISNUMBER(G907)=FALSE), $S$7, "")))</f>
        <v/>
      </c>
      <c r="AA907" s="13" t="str">
        <f t="shared" ref="AA907:AA970" si="279">IF($S907="", "", IF(AND(AA$5="X", H907=""), $S$6, IF(AND(NOT(H907=""), ISNUMBER(H907)=FALSE), $S$7, "")))</f>
        <v/>
      </c>
      <c r="AC907" s="13" t="str">
        <f t="shared" ref="AC907:AC970" si="280">IF(OR(COUNTIF($F907:$H907, "")=3, COUNTIF($Y907:$AA907, "")&lt;3), "", "X")</f>
        <v/>
      </c>
      <c r="AD907" s="13" t="str">
        <f t="shared" ref="AD907:AD970" si="281">IF(AND(AC907="X", AC908=""), "X", "")</f>
        <v/>
      </c>
      <c r="AE907" s="13" t="str">
        <f t="shared" ref="AE907:AE970" si="282">IF($S907="", "", IF(OR($AC907="", $AD907="X", $E907=$Q$11, $E908=$Q$11), "X", ""))</f>
        <v/>
      </c>
      <c r="AF907" s="42" t="str">
        <f t="shared" si="270"/>
        <v/>
      </c>
      <c r="AH907" s="46" t="str">
        <f t="shared" ref="AH907:AH970" si="283">IF(OR($F907="", $F908=""), "", $F908-$F907)</f>
        <v/>
      </c>
      <c r="AI907" s="53" t="str">
        <f t="shared" ref="AI907:AI970" si="284">IF($AE907="X", "", IFERROR(ROUND($AH907/$G908, 1), ""))</f>
        <v/>
      </c>
      <c r="AJ907" s="49" t="str">
        <f t="shared" ref="AJ907:AJ970" si="285">IF($AE907="X", "", IFERROR(ROUND($AK907/$AI907, 2), ""))</f>
        <v/>
      </c>
      <c r="AK907" s="49" t="str">
        <f t="shared" ref="AK907:AK970" si="286">IF(OR($G907="", $H907=""), "", IFERROR(ROUND($H907/$G907, 2), ""))</f>
        <v/>
      </c>
      <c r="AM907" s="13" t="str">
        <f>IF($AI907="", "", COUNTIF($AI$10:$AI$1210, "&gt;"&amp;$AI907)+1+COUNTIF($AI$10:$AI907, $AI907)-1)</f>
        <v/>
      </c>
      <c r="AO907" s="13" t="str">
        <f t="shared" ref="AO907:AO970" si="287">IF($S907="", "", IF($D907="", $AO$6, $AO$7))</f>
        <v/>
      </c>
      <c r="AQ907" s="42" t="str">
        <f t="shared" ref="AQ907:AQ970" si="288">IF(OR($C907="", $AO907=""), "", CONCATENATE($C907, " - ", $AO907))</f>
        <v/>
      </c>
    </row>
    <row r="908" spans="1:43" x14ac:dyDescent="0.25">
      <c r="A908" s="56"/>
      <c r="B908" s="157"/>
      <c r="C908" s="87"/>
      <c r="D908" s="86"/>
      <c r="E908" s="158"/>
      <c r="F908" s="159"/>
      <c r="G908" s="160"/>
      <c r="H908" s="161"/>
      <c r="I908" s="56"/>
      <c r="J908" s="13" t="str">
        <f t="shared" si="274"/>
        <v/>
      </c>
      <c r="K908" s="56"/>
      <c r="S908" s="13" t="str">
        <f t="shared" si="275"/>
        <v/>
      </c>
      <c r="U908" s="13" t="str">
        <f t="shared" si="276"/>
        <v/>
      </c>
      <c r="V908" s="13" t="str">
        <f t="shared" si="271"/>
        <v/>
      </c>
      <c r="W908" s="13" t="str">
        <f t="shared" si="272"/>
        <v/>
      </c>
      <c r="X908" s="13" t="str">
        <f t="shared" si="273"/>
        <v/>
      </c>
      <c r="Y908" s="13" t="str">
        <f t="shared" si="277"/>
        <v/>
      </c>
      <c r="Z908" s="13" t="str">
        <f t="shared" si="278"/>
        <v/>
      </c>
      <c r="AA908" s="13" t="str">
        <f t="shared" si="279"/>
        <v/>
      </c>
      <c r="AC908" s="13" t="str">
        <f t="shared" si="280"/>
        <v/>
      </c>
      <c r="AD908" s="13" t="str">
        <f t="shared" si="281"/>
        <v/>
      </c>
      <c r="AE908" s="13" t="str">
        <f t="shared" si="282"/>
        <v/>
      </c>
      <c r="AF908" s="42" t="str">
        <f t="shared" si="270"/>
        <v/>
      </c>
      <c r="AH908" s="46" t="str">
        <f t="shared" si="283"/>
        <v/>
      </c>
      <c r="AI908" s="53" t="str">
        <f t="shared" si="284"/>
        <v/>
      </c>
      <c r="AJ908" s="49" t="str">
        <f t="shared" si="285"/>
        <v/>
      </c>
      <c r="AK908" s="49" t="str">
        <f t="shared" si="286"/>
        <v/>
      </c>
      <c r="AM908" s="13" t="str">
        <f>IF($AI908="", "", COUNTIF($AI$10:$AI$1210, "&gt;"&amp;$AI908)+1+COUNTIF($AI$10:$AI908, $AI908)-1)</f>
        <v/>
      </c>
      <c r="AO908" s="13" t="str">
        <f t="shared" si="287"/>
        <v/>
      </c>
      <c r="AQ908" s="42" t="str">
        <f t="shared" si="288"/>
        <v/>
      </c>
    </row>
    <row r="909" spans="1:43" x14ac:dyDescent="0.25">
      <c r="A909" s="56"/>
      <c r="B909" s="157"/>
      <c r="C909" s="87"/>
      <c r="D909" s="86"/>
      <c r="E909" s="158"/>
      <c r="F909" s="159"/>
      <c r="G909" s="160"/>
      <c r="H909" s="161"/>
      <c r="I909" s="56"/>
      <c r="J909" s="13" t="str">
        <f t="shared" si="274"/>
        <v/>
      </c>
      <c r="K909" s="56"/>
      <c r="S909" s="13" t="str">
        <f t="shared" si="275"/>
        <v/>
      </c>
      <c r="U909" s="13" t="str">
        <f t="shared" si="276"/>
        <v/>
      </c>
      <c r="V909" s="13" t="str">
        <f t="shared" si="271"/>
        <v/>
      </c>
      <c r="W909" s="13" t="str">
        <f t="shared" si="272"/>
        <v/>
      </c>
      <c r="X909" s="13" t="str">
        <f t="shared" si="273"/>
        <v/>
      </c>
      <c r="Y909" s="13" t="str">
        <f t="shared" si="277"/>
        <v/>
      </c>
      <c r="Z909" s="13" t="str">
        <f t="shared" si="278"/>
        <v/>
      </c>
      <c r="AA909" s="13" t="str">
        <f t="shared" si="279"/>
        <v/>
      </c>
      <c r="AC909" s="13" t="str">
        <f t="shared" si="280"/>
        <v/>
      </c>
      <c r="AD909" s="13" t="str">
        <f t="shared" si="281"/>
        <v/>
      </c>
      <c r="AE909" s="13" t="str">
        <f t="shared" si="282"/>
        <v/>
      </c>
      <c r="AF909" s="42" t="str">
        <f t="shared" si="270"/>
        <v/>
      </c>
      <c r="AH909" s="46" t="str">
        <f t="shared" si="283"/>
        <v/>
      </c>
      <c r="AI909" s="53" t="str">
        <f t="shared" si="284"/>
        <v/>
      </c>
      <c r="AJ909" s="49" t="str">
        <f t="shared" si="285"/>
        <v/>
      </c>
      <c r="AK909" s="49" t="str">
        <f t="shared" si="286"/>
        <v/>
      </c>
      <c r="AM909" s="13" t="str">
        <f>IF($AI909="", "", COUNTIF($AI$10:$AI$1210, "&gt;"&amp;$AI909)+1+COUNTIF($AI$10:$AI909, $AI909)-1)</f>
        <v/>
      </c>
      <c r="AO909" s="13" t="str">
        <f t="shared" si="287"/>
        <v/>
      </c>
      <c r="AQ909" s="42" t="str">
        <f t="shared" si="288"/>
        <v/>
      </c>
    </row>
    <row r="910" spans="1:43" x14ac:dyDescent="0.25">
      <c r="A910" s="56"/>
      <c r="B910" s="157"/>
      <c r="C910" s="87"/>
      <c r="D910" s="86"/>
      <c r="E910" s="158"/>
      <c r="F910" s="159"/>
      <c r="G910" s="160"/>
      <c r="H910" s="161"/>
      <c r="I910" s="56"/>
      <c r="J910" s="13" t="str">
        <f t="shared" si="274"/>
        <v/>
      </c>
      <c r="K910" s="56"/>
      <c r="S910" s="13" t="str">
        <f t="shared" si="275"/>
        <v/>
      </c>
      <c r="U910" s="13" t="str">
        <f t="shared" si="276"/>
        <v/>
      </c>
      <c r="V910" s="13" t="str">
        <f t="shared" si="271"/>
        <v/>
      </c>
      <c r="W910" s="13" t="str">
        <f t="shared" si="272"/>
        <v/>
      </c>
      <c r="X910" s="13" t="str">
        <f t="shared" si="273"/>
        <v/>
      </c>
      <c r="Y910" s="13" t="str">
        <f t="shared" si="277"/>
        <v/>
      </c>
      <c r="Z910" s="13" t="str">
        <f t="shared" si="278"/>
        <v/>
      </c>
      <c r="AA910" s="13" t="str">
        <f t="shared" si="279"/>
        <v/>
      </c>
      <c r="AC910" s="13" t="str">
        <f t="shared" si="280"/>
        <v/>
      </c>
      <c r="AD910" s="13" t="str">
        <f t="shared" si="281"/>
        <v/>
      </c>
      <c r="AE910" s="13" t="str">
        <f t="shared" si="282"/>
        <v/>
      </c>
      <c r="AF910" s="42" t="str">
        <f t="shared" si="270"/>
        <v/>
      </c>
      <c r="AH910" s="46" t="str">
        <f t="shared" si="283"/>
        <v/>
      </c>
      <c r="AI910" s="53" t="str">
        <f t="shared" si="284"/>
        <v/>
      </c>
      <c r="AJ910" s="49" t="str">
        <f t="shared" si="285"/>
        <v/>
      </c>
      <c r="AK910" s="49" t="str">
        <f t="shared" si="286"/>
        <v/>
      </c>
      <c r="AM910" s="13" t="str">
        <f>IF($AI910="", "", COUNTIF($AI$10:$AI$1210, "&gt;"&amp;$AI910)+1+COUNTIF($AI$10:$AI910, $AI910)-1)</f>
        <v/>
      </c>
      <c r="AO910" s="13" t="str">
        <f t="shared" si="287"/>
        <v/>
      </c>
      <c r="AQ910" s="42" t="str">
        <f t="shared" si="288"/>
        <v/>
      </c>
    </row>
    <row r="911" spans="1:43" x14ac:dyDescent="0.25">
      <c r="A911" s="56"/>
      <c r="B911" s="157"/>
      <c r="C911" s="87"/>
      <c r="D911" s="86"/>
      <c r="E911" s="158"/>
      <c r="F911" s="159"/>
      <c r="G911" s="160"/>
      <c r="H911" s="161"/>
      <c r="I911" s="56"/>
      <c r="J911" s="13" t="str">
        <f t="shared" si="274"/>
        <v/>
      </c>
      <c r="K911" s="56"/>
      <c r="S911" s="13" t="str">
        <f t="shared" si="275"/>
        <v/>
      </c>
      <c r="U911" s="13" t="str">
        <f t="shared" si="276"/>
        <v/>
      </c>
      <c r="V911" s="13" t="str">
        <f t="shared" si="271"/>
        <v/>
      </c>
      <c r="W911" s="13" t="str">
        <f t="shared" si="272"/>
        <v/>
      </c>
      <c r="X911" s="13" t="str">
        <f t="shared" si="273"/>
        <v/>
      </c>
      <c r="Y911" s="13" t="str">
        <f t="shared" si="277"/>
        <v/>
      </c>
      <c r="Z911" s="13" t="str">
        <f t="shared" si="278"/>
        <v/>
      </c>
      <c r="AA911" s="13" t="str">
        <f t="shared" si="279"/>
        <v/>
      </c>
      <c r="AC911" s="13" t="str">
        <f t="shared" si="280"/>
        <v/>
      </c>
      <c r="AD911" s="13" t="str">
        <f t="shared" si="281"/>
        <v/>
      </c>
      <c r="AE911" s="13" t="str">
        <f t="shared" si="282"/>
        <v/>
      </c>
      <c r="AF911" s="42" t="str">
        <f t="shared" si="270"/>
        <v/>
      </c>
      <c r="AH911" s="46" t="str">
        <f t="shared" si="283"/>
        <v/>
      </c>
      <c r="AI911" s="53" t="str">
        <f t="shared" si="284"/>
        <v/>
      </c>
      <c r="AJ911" s="49" t="str">
        <f t="shared" si="285"/>
        <v/>
      </c>
      <c r="AK911" s="49" t="str">
        <f t="shared" si="286"/>
        <v/>
      </c>
      <c r="AM911" s="13" t="str">
        <f>IF($AI911="", "", COUNTIF($AI$10:$AI$1210, "&gt;"&amp;$AI911)+1+COUNTIF($AI$10:$AI911, $AI911)-1)</f>
        <v/>
      </c>
      <c r="AO911" s="13" t="str">
        <f t="shared" si="287"/>
        <v/>
      </c>
      <c r="AQ911" s="42" t="str">
        <f t="shared" si="288"/>
        <v/>
      </c>
    </row>
    <row r="912" spans="1:43" x14ac:dyDescent="0.25">
      <c r="A912" s="56"/>
      <c r="B912" s="157"/>
      <c r="C912" s="87"/>
      <c r="D912" s="86"/>
      <c r="E912" s="158"/>
      <c r="F912" s="159"/>
      <c r="G912" s="160"/>
      <c r="H912" s="161"/>
      <c r="I912" s="56"/>
      <c r="J912" s="13" t="str">
        <f t="shared" si="274"/>
        <v/>
      </c>
      <c r="K912" s="56"/>
      <c r="S912" s="13" t="str">
        <f t="shared" si="275"/>
        <v/>
      </c>
      <c r="U912" s="13" t="str">
        <f t="shared" si="276"/>
        <v/>
      </c>
      <c r="V912" s="13" t="str">
        <f t="shared" si="271"/>
        <v/>
      </c>
      <c r="W912" s="13" t="str">
        <f t="shared" si="272"/>
        <v/>
      </c>
      <c r="X912" s="13" t="str">
        <f t="shared" si="273"/>
        <v/>
      </c>
      <c r="Y912" s="13" t="str">
        <f t="shared" si="277"/>
        <v/>
      </c>
      <c r="Z912" s="13" t="str">
        <f t="shared" si="278"/>
        <v/>
      </c>
      <c r="AA912" s="13" t="str">
        <f t="shared" si="279"/>
        <v/>
      </c>
      <c r="AC912" s="13" t="str">
        <f t="shared" si="280"/>
        <v/>
      </c>
      <c r="AD912" s="13" t="str">
        <f t="shared" si="281"/>
        <v/>
      </c>
      <c r="AE912" s="13" t="str">
        <f t="shared" si="282"/>
        <v/>
      </c>
      <c r="AF912" s="42" t="str">
        <f t="shared" ref="AF912:AF975" si="289">IF($AE912="", "", IF($AC912="", $AF$5, IF(AND($AD912="X", $E912=""), $AF$6, $AF$7)))</f>
        <v/>
      </c>
      <c r="AH912" s="46" t="str">
        <f t="shared" si="283"/>
        <v/>
      </c>
      <c r="AI912" s="53" t="str">
        <f t="shared" si="284"/>
        <v/>
      </c>
      <c r="AJ912" s="49" t="str">
        <f t="shared" si="285"/>
        <v/>
      </c>
      <c r="AK912" s="49" t="str">
        <f t="shared" si="286"/>
        <v/>
      </c>
      <c r="AM912" s="13" t="str">
        <f>IF($AI912="", "", COUNTIF($AI$10:$AI$1210, "&gt;"&amp;$AI912)+1+COUNTIF($AI$10:$AI912, $AI912)-1)</f>
        <v/>
      </c>
      <c r="AO912" s="13" t="str">
        <f t="shared" si="287"/>
        <v/>
      </c>
      <c r="AQ912" s="42" t="str">
        <f t="shared" si="288"/>
        <v/>
      </c>
    </row>
    <row r="913" spans="1:43" x14ac:dyDescent="0.25">
      <c r="A913" s="56"/>
      <c r="B913" s="157"/>
      <c r="C913" s="87"/>
      <c r="D913" s="86"/>
      <c r="E913" s="158"/>
      <c r="F913" s="159"/>
      <c r="G913" s="160"/>
      <c r="H913" s="161"/>
      <c r="I913" s="56"/>
      <c r="J913" s="13" t="str">
        <f t="shared" si="274"/>
        <v/>
      </c>
      <c r="K913" s="56"/>
      <c r="S913" s="13" t="str">
        <f t="shared" si="275"/>
        <v/>
      </c>
      <c r="U913" s="13" t="str">
        <f t="shared" si="276"/>
        <v/>
      </c>
      <c r="V913" s="13" t="str">
        <f t="shared" si="271"/>
        <v/>
      </c>
      <c r="W913" s="13" t="str">
        <f t="shared" si="272"/>
        <v/>
      </c>
      <c r="X913" s="13" t="str">
        <f t="shared" si="273"/>
        <v/>
      </c>
      <c r="Y913" s="13" t="str">
        <f t="shared" si="277"/>
        <v/>
      </c>
      <c r="Z913" s="13" t="str">
        <f t="shared" si="278"/>
        <v/>
      </c>
      <c r="AA913" s="13" t="str">
        <f t="shared" si="279"/>
        <v/>
      </c>
      <c r="AC913" s="13" t="str">
        <f t="shared" si="280"/>
        <v/>
      </c>
      <c r="AD913" s="13" t="str">
        <f t="shared" si="281"/>
        <v/>
      </c>
      <c r="AE913" s="13" t="str">
        <f t="shared" si="282"/>
        <v/>
      </c>
      <c r="AF913" s="42" t="str">
        <f t="shared" si="289"/>
        <v/>
      </c>
      <c r="AH913" s="46" t="str">
        <f t="shared" si="283"/>
        <v/>
      </c>
      <c r="AI913" s="53" t="str">
        <f t="shared" si="284"/>
        <v/>
      </c>
      <c r="AJ913" s="49" t="str">
        <f t="shared" si="285"/>
        <v/>
      </c>
      <c r="AK913" s="49" t="str">
        <f t="shared" si="286"/>
        <v/>
      </c>
      <c r="AM913" s="13" t="str">
        <f>IF($AI913="", "", COUNTIF($AI$10:$AI$1210, "&gt;"&amp;$AI913)+1+COUNTIF($AI$10:$AI913, $AI913)-1)</f>
        <v/>
      </c>
      <c r="AO913" s="13" t="str">
        <f t="shared" si="287"/>
        <v/>
      </c>
      <c r="AQ913" s="42" t="str">
        <f t="shared" si="288"/>
        <v/>
      </c>
    </row>
    <row r="914" spans="1:43" x14ac:dyDescent="0.25">
      <c r="A914" s="56"/>
      <c r="B914" s="157"/>
      <c r="C914" s="87"/>
      <c r="D914" s="86"/>
      <c r="E914" s="158"/>
      <c r="F914" s="159"/>
      <c r="G914" s="160"/>
      <c r="H914" s="161"/>
      <c r="I914" s="56"/>
      <c r="J914" s="13" t="str">
        <f t="shared" si="274"/>
        <v/>
      </c>
      <c r="K914" s="56"/>
      <c r="S914" s="13" t="str">
        <f t="shared" si="275"/>
        <v/>
      </c>
      <c r="U914" s="13" t="str">
        <f t="shared" si="276"/>
        <v/>
      </c>
      <c r="V914" s="13" t="str">
        <f t="shared" si="271"/>
        <v/>
      </c>
      <c r="W914" s="13" t="str">
        <f t="shared" si="272"/>
        <v/>
      </c>
      <c r="X914" s="13" t="str">
        <f t="shared" si="273"/>
        <v/>
      </c>
      <c r="Y914" s="13" t="str">
        <f t="shared" si="277"/>
        <v/>
      </c>
      <c r="Z914" s="13" t="str">
        <f t="shared" si="278"/>
        <v/>
      </c>
      <c r="AA914" s="13" t="str">
        <f t="shared" si="279"/>
        <v/>
      </c>
      <c r="AC914" s="13" t="str">
        <f t="shared" si="280"/>
        <v/>
      </c>
      <c r="AD914" s="13" t="str">
        <f t="shared" si="281"/>
        <v/>
      </c>
      <c r="AE914" s="13" t="str">
        <f t="shared" si="282"/>
        <v/>
      </c>
      <c r="AF914" s="42" t="str">
        <f t="shared" si="289"/>
        <v/>
      </c>
      <c r="AH914" s="46" t="str">
        <f t="shared" si="283"/>
        <v/>
      </c>
      <c r="AI914" s="53" t="str">
        <f t="shared" si="284"/>
        <v/>
      </c>
      <c r="AJ914" s="49" t="str">
        <f t="shared" si="285"/>
        <v/>
      </c>
      <c r="AK914" s="49" t="str">
        <f t="shared" si="286"/>
        <v/>
      </c>
      <c r="AM914" s="13" t="str">
        <f>IF($AI914="", "", COUNTIF($AI$10:$AI$1210, "&gt;"&amp;$AI914)+1+COUNTIF($AI$10:$AI914, $AI914)-1)</f>
        <v/>
      </c>
      <c r="AO914" s="13" t="str">
        <f t="shared" si="287"/>
        <v/>
      </c>
      <c r="AQ914" s="42" t="str">
        <f t="shared" si="288"/>
        <v/>
      </c>
    </row>
    <row r="915" spans="1:43" x14ac:dyDescent="0.25">
      <c r="A915" s="56"/>
      <c r="B915" s="157"/>
      <c r="C915" s="87"/>
      <c r="D915" s="86"/>
      <c r="E915" s="158"/>
      <c r="F915" s="159"/>
      <c r="G915" s="160"/>
      <c r="H915" s="161"/>
      <c r="I915" s="56"/>
      <c r="J915" s="13" t="str">
        <f t="shared" si="274"/>
        <v/>
      </c>
      <c r="K915" s="56"/>
      <c r="S915" s="13" t="str">
        <f t="shared" si="275"/>
        <v/>
      </c>
      <c r="U915" s="13" t="str">
        <f t="shared" si="276"/>
        <v/>
      </c>
      <c r="V915" s="13" t="str">
        <f t="shared" si="271"/>
        <v/>
      </c>
      <c r="W915" s="13" t="str">
        <f t="shared" si="272"/>
        <v/>
      </c>
      <c r="X915" s="13" t="str">
        <f t="shared" si="273"/>
        <v/>
      </c>
      <c r="Y915" s="13" t="str">
        <f t="shared" si="277"/>
        <v/>
      </c>
      <c r="Z915" s="13" t="str">
        <f t="shared" si="278"/>
        <v/>
      </c>
      <c r="AA915" s="13" t="str">
        <f t="shared" si="279"/>
        <v/>
      </c>
      <c r="AC915" s="13" t="str">
        <f t="shared" si="280"/>
        <v/>
      </c>
      <c r="AD915" s="13" t="str">
        <f t="shared" si="281"/>
        <v/>
      </c>
      <c r="AE915" s="13" t="str">
        <f t="shared" si="282"/>
        <v/>
      </c>
      <c r="AF915" s="42" t="str">
        <f t="shared" si="289"/>
        <v/>
      </c>
      <c r="AH915" s="46" t="str">
        <f t="shared" si="283"/>
        <v/>
      </c>
      <c r="AI915" s="53" t="str">
        <f t="shared" si="284"/>
        <v/>
      </c>
      <c r="AJ915" s="49" t="str">
        <f t="shared" si="285"/>
        <v/>
      </c>
      <c r="AK915" s="49" t="str">
        <f t="shared" si="286"/>
        <v/>
      </c>
      <c r="AM915" s="13" t="str">
        <f>IF($AI915="", "", COUNTIF($AI$10:$AI$1210, "&gt;"&amp;$AI915)+1+COUNTIF($AI$10:$AI915, $AI915)-1)</f>
        <v/>
      </c>
      <c r="AO915" s="13" t="str">
        <f t="shared" si="287"/>
        <v/>
      </c>
      <c r="AQ915" s="42" t="str">
        <f t="shared" si="288"/>
        <v/>
      </c>
    </row>
    <row r="916" spans="1:43" x14ac:dyDescent="0.25">
      <c r="A916" s="56"/>
      <c r="B916" s="157"/>
      <c r="C916" s="87"/>
      <c r="D916" s="86"/>
      <c r="E916" s="158"/>
      <c r="F916" s="159"/>
      <c r="G916" s="160"/>
      <c r="H916" s="161"/>
      <c r="I916" s="56"/>
      <c r="J916" s="13" t="str">
        <f t="shared" si="274"/>
        <v/>
      </c>
      <c r="K916" s="56"/>
      <c r="S916" s="13" t="str">
        <f t="shared" si="275"/>
        <v/>
      </c>
      <c r="U916" s="13" t="str">
        <f t="shared" si="276"/>
        <v/>
      </c>
      <c r="V916" s="13" t="str">
        <f t="shared" si="271"/>
        <v/>
      </c>
      <c r="W916" s="13" t="str">
        <f t="shared" si="272"/>
        <v/>
      </c>
      <c r="X916" s="13" t="str">
        <f t="shared" si="273"/>
        <v/>
      </c>
      <c r="Y916" s="13" t="str">
        <f t="shared" si="277"/>
        <v/>
      </c>
      <c r="Z916" s="13" t="str">
        <f t="shared" si="278"/>
        <v/>
      </c>
      <c r="AA916" s="13" t="str">
        <f t="shared" si="279"/>
        <v/>
      </c>
      <c r="AC916" s="13" t="str">
        <f t="shared" si="280"/>
        <v/>
      </c>
      <c r="AD916" s="13" t="str">
        <f t="shared" si="281"/>
        <v/>
      </c>
      <c r="AE916" s="13" t="str">
        <f t="shared" si="282"/>
        <v/>
      </c>
      <c r="AF916" s="42" t="str">
        <f t="shared" si="289"/>
        <v/>
      </c>
      <c r="AH916" s="46" t="str">
        <f t="shared" si="283"/>
        <v/>
      </c>
      <c r="AI916" s="53" t="str">
        <f t="shared" si="284"/>
        <v/>
      </c>
      <c r="AJ916" s="49" t="str">
        <f t="shared" si="285"/>
        <v/>
      </c>
      <c r="AK916" s="49" t="str">
        <f t="shared" si="286"/>
        <v/>
      </c>
      <c r="AM916" s="13" t="str">
        <f>IF($AI916="", "", COUNTIF($AI$10:$AI$1210, "&gt;"&amp;$AI916)+1+COUNTIF($AI$10:$AI916, $AI916)-1)</f>
        <v/>
      </c>
      <c r="AO916" s="13" t="str">
        <f t="shared" si="287"/>
        <v/>
      </c>
      <c r="AQ916" s="42" t="str">
        <f t="shared" si="288"/>
        <v/>
      </c>
    </row>
    <row r="917" spans="1:43" x14ac:dyDescent="0.25">
      <c r="A917" s="56"/>
      <c r="B917" s="157"/>
      <c r="C917" s="87"/>
      <c r="D917" s="86"/>
      <c r="E917" s="158"/>
      <c r="F917" s="159"/>
      <c r="G917" s="160"/>
      <c r="H917" s="161"/>
      <c r="I917" s="56"/>
      <c r="J917" s="13" t="str">
        <f t="shared" si="274"/>
        <v/>
      </c>
      <c r="K917" s="56"/>
      <c r="S917" s="13" t="str">
        <f t="shared" si="275"/>
        <v/>
      </c>
      <c r="U917" s="13" t="str">
        <f t="shared" si="276"/>
        <v/>
      </c>
      <c r="V917" s="13" t="str">
        <f t="shared" si="271"/>
        <v/>
      </c>
      <c r="W917" s="13" t="str">
        <f t="shared" si="272"/>
        <v/>
      </c>
      <c r="X917" s="13" t="str">
        <f t="shared" si="273"/>
        <v/>
      </c>
      <c r="Y917" s="13" t="str">
        <f t="shared" si="277"/>
        <v/>
      </c>
      <c r="Z917" s="13" t="str">
        <f t="shared" si="278"/>
        <v/>
      </c>
      <c r="AA917" s="13" t="str">
        <f t="shared" si="279"/>
        <v/>
      </c>
      <c r="AC917" s="13" t="str">
        <f t="shared" si="280"/>
        <v/>
      </c>
      <c r="AD917" s="13" t="str">
        <f t="shared" si="281"/>
        <v/>
      </c>
      <c r="AE917" s="13" t="str">
        <f t="shared" si="282"/>
        <v/>
      </c>
      <c r="AF917" s="42" t="str">
        <f t="shared" si="289"/>
        <v/>
      </c>
      <c r="AH917" s="46" t="str">
        <f t="shared" si="283"/>
        <v/>
      </c>
      <c r="AI917" s="53" t="str">
        <f t="shared" si="284"/>
        <v/>
      </c>
      <c r="AJ917" s="49" t="str">
        <f t="shared" si="285"/>
        <v/>
      </c>
      <c r="AK917" s="49" t="str">
        <f t="shared" si="286"/>
        <v/>
      </c>
      <c r="AM917" s="13" t="str">
        <f>IF($AI917="", "", COUNTIF($AI$10:$AI$1210, "&gt;"&amp;$AI917)+1+COUNTIF($AI$10:$AI917, $AI917)-1)</f>
        <v/>
      </c>
      <c r="AO917" s="13" t="str">
        <f t="shared" si="287"/>
        <v/>
      </c>
      <c r="AQ917" s="42" t="str">
        <f t="shared" si="288"/>
        <v/>
      </c>
    </row>
    <row r="918" spans="1:43" x14ac:dyDescent="0.25">
      <c r="A918" s="56"/>
      <c r="B918" s="157"/>
      <c r="C918" s="87"/>
      <c r="D918" s="86"/>
      <c r="E918" s="158"/>
      <c r="F918" s="159"/>
      <c r="G918" s="160"/>
      <c r="H918" s="161"/>
      <c r="I918" s="56"/>
      <c r="J918" s="13" t="str">
        <f t="shared" si="274"/>
        <v/>
      </c>
      <c r="K918" s="56"/>
      <c r="S918" s="13" t="str">
        <f t="shared" si="275"/>
        <v/>
      </c>
      <c r="U918" s="13" t="str">
        <f t="shared" si="276"/>
        <v/>
      </c>
      <c r="V918" s="13" t="str">
        <f t="shared" si="271"/>
        <v/>
      </c>
      <c r="W918" s="13" t="str">
        <f t="shared" si="272"/>
        <v/>
      </c>
      <c r="X918" s="13" t="str">
        <f t="shared" si="273"/>
        <v/>
      </c>
      <c r="Y918" s="13" t="str">
        <f t="shared" si="277"/>
        <v/>
      </c>
      <c r="Z918" s="13" t="str">
        <f t="shared" si="278"/>
        <v/>
      </c>
      <c r="AA918" s="13" t="str">
        <f t="shared" si="279"/>
        <v/>
      </c>
      <c r="AC918" s="13" t="str">
        <f t="shared" si="280"/>
        <v/>
      </c>
      <c r="AD918" s="13" t="str">
        <f t="shared" si="281"/>
        <v/>
      </c>
      <c r="AE918" s="13" t="str">
        <f t="shared" si="282"/>
        <v/>
      </c>
      <c r="AF918" s="42" t="str">
        <f t="shared" si="289"/>
        <v/>
      </c>
      <c r="AH918" s="46" t="str">
        <f t="shared" si="283"/>
        <v/>
      </c>
      <c r="AI918" s="53" t="str">
        <f t="shared" si="284"/>
        <v/>
      </c>
      <c r="AJ918" s="49" t="str">
        <f t="shared" si="285"/>
        <v/>
      </c>
      <c r="AK918" s="49" t="str">
        <f t="shared" si="286"/>
        <v/>
      </c>
      <c r="AM918" s="13" t="str">
        <f>IF($AI918="", "", COUNTIF($AI$10:$AI$1210, "&gt;"&amp;$AI918)+1+COUNTIF($AI$10:$AI918, $AI918)-1)</f>
        <v/>
      </c>
      <c r="AO918" s="13" t="str">
        <f t="shared" si="287"/>
        <v/>
      </c>
      <c r="AQ918" s="42" t="str">
        <f t="shared" si="288"/>
        <v/>
      </c>
    </row>
    <row r="919" spans="1:43" x14ac:dyDescent="0.25">
      <c r="A919" s="56"/>
      <c r="B919" s="157"/>
      <c r="C919" s="87"/>
      <c r="D919" s="86"/>
      <c r="E919" s="158"/>
      <c r="F919" s="159"/>
      <c r="G919" s="160"/>
      <c r="H919" s="161"/>
      <c r="I919" s="56"/>
      <c r="J919" s="13" t="str">
        <f t="shared" si="274"/>
        <v/>
      </c>
      <c r="K919" s="56"/>
      <c r="S919" s="13" t="str">
        <f t="shared" si="275"/>
        <v/>
      </c>
      <c r="U919" s="13" t="str">
        <f t="shared" si="276"/>
        <v/>
      </c>
      <c r="V919" s="13" t="str">
        <f t="shared" si="271"/>
        <v/>
      </c>
      <c r="W919" s="13" t="str">
        <f t="shared" si="272"/>
        <v/>
      </c>
      <c r="X919" s="13" t="str">
        <f t="shared" si="273"/>
        <v/>
      </c>
      <c r="Y919" s="13" t="str">
        <f t="shared" si="277"/>
        <v/>
      </c>
      <c r="Z919" s="13" t="str">
        <f t="shared" si="278"/>
        <v/>
      </c>
      <c r="AA919" s="13" t="str">
        <f t="shared" si="279"/>
        <v/>
      </c>
      <c r="AC919" s="13" t="str">
        <f t="shared" si="280"/>
        <v/>
      </c>
      <c r="AD919" s="13" t="str">
        <f t="shared" si="281"/>
        <v/>
      </c>
      <c r="AE919" s="13" t="str">
        <f t="shared" si="282"/>
        <v/>
      </c>
      <c r="AF919" s="42" t="str">
        <f t="shared" si="289"/>
        <v/>
      </c>
      <c r="AH919" s="46" t="str">
        <f t="shared" si="283"/>
        <v/>
      </c>
      <c r="AI919" s="53" t="str">
        <f t="shared" si="284"/>
        <v/>
      </c>
      <c r="AJ919" s="49" t="str">
        <f t="shared" si="285"/>
        <v/>
      </c>
      <c r="AK919" s="49" t="str">
        <f t="shared" si="286"/>
        <v/>
      </c>
      <c r="AM919" s="13" t="str">
        <f>IF($AI919="", "", COUNTIF($AI$10:$AI$1210, "&gt;"&amp;$AI919)+1+COUNTIF($AI$10:$AI919, $AI919)-1)</f>
        <v/>
      </c>
      <c r="AO919" s="13" t="str">
        <f t="shared" si="287"/>
        <v/>
      </c>
      <c r="AQ919" s="42" t="str">
        <f t="shared" si="288"/>
        <v/>
      </c>
    </row>
    <row r="920" spans="1:43" x14ac:dyDescent="0.25">
      <c r="A920" s="56"/>
      <c r="B920" s="157"/>
      <c r="C920" s="87"/>
      <c r="D920" s="86"/>
      <c r="E920" s="158"/>
      <c r="F920" s="159"/>
      <c r="G920" s="160"/>
      <c r="H920" s="161"/>
      <c r="I920" s="56"/>
      <c r="J920" s="13" t="str">
        <f t="shared" si="274"/>
        <v/>
      </c>
      <c r="K920" s="56"/>
      <c r="S920" s="13" t="str">
        <f t="shared" si="275"/>
        <v/>
      </c>
      <c r="U920" s="13" t="str">
        <f t="shared" si="276"/>
        <v/>
      </c>
      <c r="V920" s="13" t="str">
        <f t="shared" si="271"/>
        <v/>
      </c>
      <c r="W920" s="13" t="str">
        <f t="shared" si="272"/>
        <v/>
      </c>
      <c r="X920" s="13" t="str">
        <f t="shared" si="273"/>
        <v/>
      </c>
      <c r="Y920" s="13" t="str">
        <f t="shared" si="277"/>
        <v/>
      </c>
      <c r="Z920" s="13" t="str">
        <f t="shared" si="278"/>
        <v/>
      </c>
      <c r="AA920" s="13" t="str">
        <f t="shared" si="279"/>
        <v/>
      </c>
      <c r="AC920" s="13" t="str">
        <f t="shared" si="280"/>
        <v/>
      </c>
      <c r="AD920" s="13" t="str">
        <f t="shared" si="281"/>
        <v/>
      </c>
      <c r="AE920" s="13" t="str">
        <f t="shared" si="282"/>
        <v/>
      </c>
      <c r="AF920" s="42" t="str">
        <f t="shared" si="289"/>
        <v/>
      </c>
      <c r="AH920" s="46" t="str">
        <f t="shared" si="283"/>
        <v/>
      </c>
      <c r="AI920" s="53" t="str">
        <f t="shared" si="284"/>
        <v/>
      </c>
      <c r="AJ920" s="49" t="str">
        <f t="shared" si="285"/>
        <v/>
      </c>
      <c r="AK920" s="49" t="str">
        <f t="shared" si="286"/>
        <v/>
      </c>
      <c r="AM920" s="13" t="str">
        <f>IF($AI920="", "", COUNTIF($AI$10:$AI$1210, "&gt;"&amp;$AI920)+1+COUNTIF($AI$10:$AI920, $AI920)-1)</f>
        <v/>
      </c>
      <c r="AO920" s="13" t="str">
        <f t="shared" si="287"/>
        <v/>
      </c>
      <c r="AQ920" s="42" t="str">
        <f t="shared" si="288"/>
        <v/>
      </c>
    </row>
    <row r="921" spans="1:43" x14ac:dyDescent="0.25">
      <c r="A921" s="56"/>
      <c r="B921" s="157"/>
      <c r="C921" s="87"/>
      <c r="D921" s="86"/>
      <c r="E921" s="158"/>
      <c r="F921" s="159"/>
      <c r="G921" s="160"/>
      <c r="H921" s="161"/>
      <c r="I921" s="56"/>
      <c r="J921" s="13" t="str">
        <f t="shared" si="274"/>
        <v/>
      </c>
      <c r="K921" s="56"/>
      <c r="S921" s="13" t="str">
        <f t="shared" si="275"/>
        <v/>
      </c>
      <c r="U921" s="13" t="str">
        <f t="shared" si="276"/>
        <v/>
      </c>
      <c r="V921" s="13" t="str">
        <f t="shared" si="271"/>
        <v/>
      </c>
      <c r="W921" s="13" t="str">
        <f t="shared" si="272"/>
        <v/>
      </c>
      <c r="X921" s="13" t="str">
        <f t="shared" si="273"/>
        <v/>
      </c>
      <c r="Y921" s="13" t="str">
        <f t="shared" si="277"/>
        <v/>
      </c>
      <c r="Z921" s="13" t="str">
        <f t="shared" si="278"/>
        <v/>
      </c>
      <c r="AA921" s="13" t="str">
        <f t="shared" si="279"/>
        <v/>
      </c>
      <c r="AC921" s="13" t="str">
        <f t="shared" si="280"/>
        <v/>
      </c>
      <c r="AD921" s="13" t="str">
        <f t="shared" si="281"/>
        <v/>
      </c>
      <c r="AE921" s="13" t="str">
        <f t="shared" si="282"/>
        <v/>
      </c>
      <c r="AF921" s="42" t="str">
        <f t="shared" si="289"/>
        <v/>
      </c>
      <c r="AH921" s="46" t="str">
        <f t="shared" si="283"/>
        <v/>
      </c>
      <c r="AI921" s="53" t="str">
        <f t="shared" si="284"/>
        <v/>
      </c>
      <c r="AJ921" s="49" t="str">
        <f t="shared" si="285"/>
        <v/>
      </c>
      <c r="AK921" s="49" t="str">
        <f t="shared" si="286"/>
        <v/>
      </c>
      <c r="AM921" s="13" t="str">
        <f>IF($AI921="", "", COUNTIF($AI$10:$AI$1210, "&gt;"&amp;$AI921)+1+COUNTIF($AI$10:$AI921, $AI921)-1)</f>
        <v/>
      </c>
      <c r="AO921" s="13" t="str">
        <f t="shared" si="287"/>
        <v/>
      </c>
      <c r="AQ921" s="42" t="str">
        <f t="shared" si="288"/>
        <v/>
      </c>
    </row>
    <row r="922" spans="1:43" x14ac:dyDescent="0.25">
      <c r="A922" s="56"/>
      <c r="B922" s="157"/>
      <c r="C922" s="87"/>
      <c r="D922" s="86"/>
      <c r="E922" s="158"/>
      <c r="F922" s="159"/>
      <c r="G922" s="160"/>
      <c r="H922" s="161"/>
      <c r="I922" s="56"/>
      <c r="J922" s="13" t="str">
        <f t="shared" si="274"/>
        <v/>
      </c>
      <c r="K922" s="56"/>
      <c r="S922" s="13" t="str">
        <f t="shared" si="275"/>
        <v/>
      </c>
      <c r="U922" s="13" t="str">
        <f t="shared" si="276"/>
        <v/>
      </c>
      <c r="V922" s="13" t="str">
        <f t="shared" si="271"/>
        <v/>
      </c>
      <c r="W922" s="13" t="str">
        <f t="shared" si="272"/>
        <v/>
      </c>
      <c r="X922" s="13" t="str">
        <f t="shared" si="273"/>
        <v/>
      </c>
      <c r="Y922" s="13" t="str">
        <f t="shared" si="277"/>
        <v/>
      </c>
      <c r="Z922" s="13" t="str">
        <f t="shared" si="278"/>
        <v/>
      </c>
      <c r="AA922" s="13" t="str">
        <f t="shared" si="279"/>
        <v/>
      </c>
      <c r="AC922" s="13" t="str">
        <f t="shared" si="280"/>
        <v/>
      </c>
      <c r="AD922" s="13" t="str">
        <f t="shared" si="281"/>
        <v/>
      </c>
      <c r="AE922" s="13" t="str">
        <f t="shared" si="282"/>
        <v/>
      </c>
      <c r="AF922" s="42" t="str">
        <f t="shared" si="289"/>
        <v/>
      </c>
      <c r="AH922" s="46" t="str">
        <f t="shared" si="283"/>
        <v/>
      </c>
      <c r="AI922" s="53" t="str">
        <f t="shared" si="284"/>
        <v/>
      </c>
      <c r="AJ922" s="49" t="str">
        <f t="shared" si="285"/>
        <v/>
      </c>
      <c r="AK922" s="49" t="str">
        <f t="shared" si="286"/>
        <v/>
      </c>
      <c r="AM922" s="13" t="str">
        <f>IF($AI922="", "", COUNTIF($AI$10:$AI$1210, "&gt;"&amp;$AI922)+1+COUNTIF($AI$10:$AI922, $AI922)-1)</f>
        <v/>
      </c>
      <c r="AO922" s="13" t="str">
        <f t="shared" si="287"/>
        <v/>
      </c>
      <c r="AQ922" s="42" t="str">
        <f t="shared" si="288"/>
        <v/>
      </c>
    </row>
    <row r="923" spans="1:43" x14ac:dyDescent="0.25">
      <c r="A923" s="56"/>
      <c r="B923" s="157"/>
      <c r="C923" s="87"/>
      <c r="D923" s="86"/>
      <c r="E923" s="158"/>
      <c r="F923" s="159"/>
      <c r="G923" s="160"/>
      <c r="H923" s="161"/>
      <c r="I923" s="56"/>
      <c r="J923" s="13" t="str">
        <f t="shared" si="274"/>
        <v/>
      </c>
      <c r="K923" s="56"/>
      <c r="S923" s="13" t="str">
        <f t="shared" si="275"/>
        <v/>
      </c>
      <c r="U923" s="13" t="str">
        <f t="shared" si="276"/>
        <v/>
      </c>
      <c r="V923" s="13" t="str">
        <f t="shared" si="271"/>
        <v/>
      </c>
      <c r="W923" s="13" t="str">
        <f t="shared" si="272"/>
        <v/>
      </c>
      <c r="X923" s="13" t="str">
        <f t="shared" si="273"/>
        <v/>
      </c>
      <c r="Y923" s="13" t="str">
        <f t="shared" si="277"/>
        <v/>
      </c>
      <c r="Z923" s="13" t="str">
        <f t="shared" si="278"/>
        <v/>
      </c>
      <c r="AA923" s="13" t="str">
        <f t="shared" si="279"/>
        <v/>
      </c>
      <c r="AC923" s="13" t="str">
        <f t="shared" si="280"/>
        <v/>
      </c>
      <c r="AD923" s="13" t="str">
        <f t="shared" si="281"/>
        <v/>
      </c>
      <c r="AE923" s="13" t="str">
        <f t="shared" si="282"/>
        <v/>
      </c>
      <c r="AF923" s="42" t="str">
        <f t="shared" si="289"/>
        <v/>
      </c>
      <c r="AH923" s="46" t="str">
        <f t="shared" si="283"/>
        <v/>
      </c>
      <c r="AI923" s="53" t="str">
        <f t="shared" si="284"/>
        <v/>
      </c>
      <c r="AJ923" s="49" t="str">
        <f t="shared" si="285"/>
        <v/>
      </c>
      <c r="AK923" s="49" t="str">
        <f t="shared" si="286"/>
        <v/>
      </c>
      <c r="AM923" s="13" t="str">
        <f>IF($AI923="", "", COUNTIF($AI$10:$AI$1210, "&gt;"&amp;$AI923)+1+COUNTIF($AI$10:$AI923, $AI923)-1)</f>
        <v/>
      </c>
      <c r="AO923" s="13" t="str">
        <f t="shared" si="287"/>
        <v/>
      </c>
      <c r="AQ923" s="42" t="str">
        <f t="shared" si="288"/>
        <v/>
      </c>
    </row>
    <row r="924" spans="1:43" x14ac:dyDescent="0.25">
      <c r="A924" s="56"/>
      <c r="B924" s="157"/>
      <c r="C924" s="87"/>
      <c r="D924" s="86"/>
      <c r="E924" s="158"/>
      <c r="F924" s="159"/>
      <c r="G924" s="160"/>
      <c r="H924" s="161"/>
      <c r="I924" s="56"/>
      <c r="J924" s="13" t="str">
        <f t="shared" si="274"/>
        <v/>
      </c>
      <c r="K924" s="56"/>
      <c r="S924" s="13" t="str">
        <f t="shared" si="275"/>
        <v/>
      </c>
      <c r="U924" s="13" t="str">
        <f t="shared" si="276"/>
        <v/>
      </c>
      <c r="V924" s="13" t="str">
        <f t="shared" si="271"/>
        <v/>
      </c>
      <c r="W924" s="13" t="str">
        <f t="shared" si="272"/>
        <v/>
      </c>
      <c r="X924" s="13" t="str">
        <f t="shared" si="273"/>
        <v/>
      </c>
      <c r="Y924" s="13" t="str">
        <f t="shared" si="277"/>
        <v/>
      </c>
      <c r="Z924" s="13" t="str">
        <f t="shared" si="278"/>
        <v/>
      </c>
      <c r="AA924" s="13" t="str">
        <f t="shared" si="279"/>
        <v/>
      </c>
      <c r="AC924" s="13" t="str">
        <f t="shared" si="280"/>
        <v/>
      </c>
      <c r="AD924" s="13" t="str">
        <f t="shared" si="281"/>
        <v/>
      </c>
      <c r="AE924" s="13" t="str">
        <f t="shared" si="282"/>
        <v/>
      </c>
      <c r="AF924" s="42" t="str">
        <f t="shared" si="289"/>
        <v/>
      </c>
      <c r="AH924" s="46" t="str">
        <f t="shared" si="283"/>
        <v/>
      </c>
      <c r="AI924" s="53" t="str">
        <f t="shared" si="284"/>
        <v/>
      </c>
      <c r="AJ924" s="49" t="str">
        <f t="shared" si="285"/>
        <v/>
      </c>
      <c r="AK924" s="49" t="str">
        <f t="shared" si="286"/>
        <v/>
      </c>
      <c r="AM924" s="13" t="str">
        <f>IF($AI924="", "", COUNTIF($AI$10:$AI$1210, "&gt;"&amp;$AI924)+1+COUNTIF($AI$10:$AI924, $AI924)-1)</f>
        <v/>
      </c>
      <c r="AO924" s="13" t="str">
        <f t="shared" si="287"/>
        <v/>
      </c>
      <c r="AQ924" s="42" t="str">
        <f t="shared" si="288"/>
        <v/>
      </c>
    </row>
    <row r="925" spans="1:43" x14ac:dyDescent="0.25">
      <c r="A925" s="56"/>
      <c r="B925" s="157"/>
      <c r="C925" s="87"/>
      <c r="D925" s="86"/>
      <c r="E925" s="158"/>
      <c r="F925" s="159"/>
      <c r="G925" s="160"/>
      <c r="H925" s="161"/>
      <c r="I925" s="56"/>
      <c r="J925" s="13" t="str">
        <f t="shared" si="274"/>
        <v/>
      </c>
      <c r="K925" s="56"/>
      <c r="S925" s="13" t="str">
        <f t="shared" si="275"/>
        <v/>
      </c>
      <c r="U925" s="13" t="str">
        <f t="shared" si="276"/>
        <v/>
      </c>
      <c r="V925" s="13" t="str">
        <f t="shared" si="271"/>
        <v/>
      </c>
      <c r="W925" s="13" t="str">
        <f t="shared" si="272"/>
        <v/>
      </c>
      <c r="X925" s="13" t="str">
        <f t="shared" si="273"/>
        <v/>
      </c>
      <c r="Y925" s="13" t="str">
        <f t="shared" si="277"/>
        <v/>
      </c>
      <c r="Z925" s="13" t="str">
        <f t="shared" si="278"/>
        <v/>
      </c>
      <c r="AA925" s="13" t="str">
        <f t="shared" si="279"/>
        <v/>
      </c>
      <c r="AC925" s="13" t="str">
        <f t="shared" si="280"/>
        <v/>
      </c>
      <c r="AD925" s="13" t="str">
        <f t="shared" si="281"/>
        <v/>
      </c>
      <c r="AE925" s="13" t="str">
        <f t="shared" si="282"/>
        <v/>
      </c>
      <c r="AF925" s="42" t="str">
        <f t="shared" si="289"/>
        <v/>
      </c>
      <c r="AH925" s="46" t="str">
        <f t="shared" si="283"/>
        <v/>
      </c>
      <c r="AI925" s="53" t="str">
        <f t="shared" si="284"/>
        <v/>
      </c>
      <c r="AJ925" s="49" t="str">
        <f t="shared" si="285"/>
        <v/>
      </c>
      <c r="AK925" s="49" t="str">
        <f t="shared" si="286"/>
        <v/>
      </c>
      <c r="AM925" s="13" t="str">
        <f>IF($AI925="", "", COUNTIF($AI$10:$AI$1210, "&gt;"&amp;$AI925)+1+COUNTIF($AI$10:$AI925, $AI925)-1)</f>
        <v/>
      </c>
      <c r="AO925" s="13" t="str">
        <f t="shared" si="287"/>
        <v/>
      </c>
      <c r="AQ925" s="42" t="str">
        <f t="shared" si="288"/>
        <v/>
      </c>
    </row>
    <row r="926" spans="1:43" x14ac:dyDescent="0.25">
      <c r="A926" s="56"/>
      <c r="B926" s="157"/>
      <c r="C926" s="87"/>
      <c r="D926" s="86"/>
      <c r="E926" s="158"/>
      <c r="F926" s="159"/>
      <c r="G926" s="160"/>
      <c r="H926" s="161"/>
      <c r="I926" s="56"/>
      <c r="J926" s="13" t="str">
        <f t="shared" si="274"/>
        <v/>
      </c>
      <c r="K926" s="56"/>
      <c r="S926" s="13" t="str">
        <f t="shared" si="275"/>
        <v/>
      </c>
      <c r="U926" s="13" t="str">
        <f t="shared" si="276"/>
        <v/>
      </c>
      <c r="V926" s="13" t="str">
        <f t="shared" si="271"/>
        <v/>
      </c>
      <c r="W926" s="13" t="str">
        <f t="shared" si="272"/>
        <v/>
      </c>
      <c r="X926" s="13" t="str">
        <f t="shared" si="273"/>
        <v/>
      </c>
      <c r="Y926" s="13" t="str">
        <f t="shared" si="277"/>
        <v/>
      </c>
      <c r="Z926" s="13" t="str">
        <f t="shared" si="278"/>
        <v/>
      </c>
      <c r="AA926" s="13" t="str">
        <f t="shared" si="279"/>
        <v/>
      </c>
      <c r="AC926" s="13" t="str">
        <f t="shared" si="280"/>
        <v/>
      </c>
      <c r="AD926" s="13" t="str">
        <f t="shared" si="281"/>
        <v/>
      </c>
      <c r="AE926" s="13" t="str">
        <f t="shared" si="282"/>
        <v/>
      </c>
      <c r="AF926" s="42" t="str">
        <f t="shared" si="289"/>
        <v/>
      </c>
      <c r="AH926" s="46" t="str">
        <f t="shared" si="283"/>
        <v/>
      </c>
      <c r="AI926" s="53" t="str">
        <f t="shared" si="284"/>
        <v/>
      </c>
      <c r="AJ926" s="49" t="str">
        <f t="shared" si="285"/>
        <v/>
      </c>
      <c r="AK926" s="49" t="str">
        <f t="shared" si="286"/>
        <v/>
      </c>
      <c r="AM926" s="13" t="str">
        <f>IF($AI926="", "", COUNTIF($AI$10:$AI$1210, "&gt;"&amp;$AI926)+1+COUNTIF($AI$10:$AI926, $AI926)-1)</f>
        <v/>
      </c>
      <c r="AO926" s="13" t="str">
        <f t="shared" si="287"/>
        <v/>
      </c>
      <c r="AQ926" s="42" t="str">
        <f t="shared" si="288"/>
        <v/>
      </c>
    </row>
    <row r="927" spans="1:43" x14ac:dyDescent="0.25">
      <c r="A927" s="56"/>
      <c r="B927" s="157"/>
      <c r="C927" s="87"/>
      <c r="D927" s="86"/>
      <c r="E927" s="158"/>
      <c r="F927" s="159"/>
      <c r="G927" s="160"/>
      <c r="H927" s="161"/>
      <c r="I927" s="56"/>
      <c r="J927" s="13" t="str">
        <f t="shared" si="274"/>
        <v/>
      </c>
      <c r="K927" s="56"/>
      <c r="S927" s="13" t="str">
        <f t="shared" si="275"/>
        <v/>
      </c>
      <c r="U927" s="13" t="str">
        <f t="shared" si="276"/>
        <v/>
      </c>
      <c r="V927" s="13" t="str">
        <f t="shared" si="271"/>
        <v/>
      </c>
      <c r="W927" s="13" t="str">
        <f t="shared" si="272"/>
        <v/>
      </c>
      <c r="X927" s="13" t="str">
        <f t="shared" si="273"/>
        <v/>
      </c>
      <c r="Y927" s="13" t="str">
        <f t="shared" si="277"/>
        <v/>
      </c>
      <c r="Z927" s="13" t="str">
        <f t="shared" si="278"/>
        <v/>
      </c>
      <c r="AA927" s="13" t="str">
        <f t="shared" si="279"/>
        <v/>
      </c>
      <c r="AC927" s="13" t="str">
        <f t="shared" si="280"/>
        <v/>
      </c>
      <c r="AD927" s="13" t="str">
        <f t="shared" si="281"/>
        <v/>
      </c>
      <c r="AE927" s="13" t="str">
        <f t="shared" si="282"/>
        <v/>
      </c>
      <c r="AF927" s="42" t="str">
        <f t="shared" si="289"/>
        <v/>
      </c>
      <c r="AH927" s="46" t="str">
        <f t="shared" si="283"/>
        <v/>
      </c>
      <c r="AI927" s="53" t="str">
        <f t="shared" si="284"/>
        <v/>
      </c>
      <c r="AJ927" s="49" t="str">
        <f t="shared" si="285"/>
        <v/>
      </c>
      <c r="AK927" s="49" t="str">
        <f t="shared" si="286"/>
        <v/>
      </c>
      <c r="AM927" s="13" t="str">
        <f>IF($AI927="", "", COUNTIF($AI$10:$AI$1210, "&gt;"&amp;$AI927)+1+COUNTIF($AI$10:$AI927, $AI927)-1)</f>
        <v/>
      </c>
      <c r="AO927" s="13" t="str">
        <f t="shared" si="287"/>
        <v/>
      </c>
      <c r="AQ927" s="42" t="str">
        <f t="shared" si="288"/>
        <v/>
      </c>
    </row>
    <row r="928" spans="1:43" x14ac:dyDescent="0.25">
      <c r="A928" s="56"/>
      <c r="B928" s="157"/>
      <c r="C928" s="87"/>
      <c r="D928" s="86"/>
      <c r="E928" s="158"/>
      <c r="F928" s="159"/>
      <c r="G928" s="160"/>
      <c r="H928" s="161"/>
      <c r="I928" s="56"/>
      <c r="J928" s="13" t="str">
        <f t="shared" si="274"/>
        <v/>
      </c>
      <c r="K928" s="56"/>
      <c r="S928" s="13" t="str">
        <f t="shared" si="275"/>
        <v/>
      </c>
      <c r="U928" s="13" t="str">
        <f t="shared" si="276"/>
        <v/>
      </c>
      <c r="V928" s="13" t="str">
        <f t="shared" si="271"/>
        <v/>
      </c>
      <c r="W928" s="13" t="str">
        <f t="shared" si="272"/>
        <v/>
      </c>
      <c r="X928" s="13" t="str">
        <f t="shared" si="273"/>
        <v/>
      </c>
      <c r="Y928" s="13" t="str">
        <f t="shared" si="277"/>
        <v/>
      </c>
      <c r="Z928" s="13" t="str">
        <f t="shared" si="278"/>
        <v/>
      </c>
      <c r="AA928" s="13" t="str">
        <f t="shared" si="279"/>
        <v/>
      </c>
      <c r="AC928" s="13" t="str">
        <f t="shared" si="280"/>
        <v/>
      </c>
      <c r="AD928" s="13" t="str">
        <f t="shared" si="281"/>
        <v/>
      </c>
      <c r="AE928" s="13" t="str">
        <f t="shared" si="282"/>
        <v/>
      </c>
      <c r="AF928" s="42" t="str">
        <f t="shared" si="289"/>
        <v/>
      </c>
      <c r="AH928" s="46" t="str">
        <f t="shared" si="283"/>
        <v/>
      </c>
      <c r="AI928" s="53" t="str">
        <f t="shared" si="284"/>
        <v/>
      </c>
      <c r="AJ928" s="49" t="str">
        <f t="shared" si="285"/>
        <v/>
      </c>
      <c r="AK928" s="49" t="str">
        <f t="shared" si="286"/>
        <v/>
      </c>
      <c r="AM928" s="13" t="str">
        <f>IF($AI928="", "", COUNTIF($AI$10:$AI$1210, "&gt;"&amp;$AI928)+1+COUNTIF($AI$10:$AI928, $AI928)-1)</f>
        <v/>
      </c>
      <c r="AO928" s="13" t="str">
        <f t="shared" si="287"/>
        <v/>
      </c>
      <c r="AQ928" s="42" t="str">
        <f t="shared" si="288"/>
        <v/>
      </c>
    </row>
    <row r="929" spans="1:43" x14ac:dyDescent="0.25">
      <c r="A929" s="56"/>
      <c r="B929" s="157"/>
      <c r="C929" s="87"/>
      <c r="D929" s="86"/>
      <c r="E929" s="158"/>
      <c r="F929" s="159"/>
      <c r="G929" s="160"/>
      <c r="H929" s="161"/>
      <c r="I929" s="56"/>
      <c r="J929" s="13" t="str">
        <f t="shared" si="274"/>
        <v/>
      </c>
      <c r="K929" s="56"/>
      <c r="S929" s="13" t="str">
        <f t="shared" si="275"/>
        <v/>
      </c>
      <c r="U929" s="13" t="str">
        <f t="shared" si="276"/>
        <v/>
      </c>
      <c r="V929" s="13" t="str">
        <f t="shared" si="271"/>
        <v/>
      </c>
      <c r="W929" s="13" t="str">
        <f t="shared" si="272"/>
        <v/>
      </c>
      <c r="X929" s="13" t="str">
        <f t="shared" si="273"/>
        <v/>
      </c>
      <c r="Y929" s="13" t="str">
        <f t="shared" si="277"/>
        <v/>
      </c>
      <c r="Z929" s="13" t="str">
        <f t="shared" si="278"/>
        <v/>
      </c>
      <c r="AA929" s="13" t="str">
        <f t="shared" si="279"/>
        <v/>
      </c>
      <c r="AC929" s="13" t="str">
        <f t="shared" si="280"/>
        <v/>
      </c>
      <c r="AD929" s="13" t="str">
        <f t="shared" si="281"/>
        <v/>
      </c>
      <c r="AE929" s="13" t="str">
        <f t="shared" si="282"/>
        <v/>
      </c>
      <c r="AF929" s="42" t="str">
        <f t="shared" si="289"/>
        <v/>
      </c>
      <c r="AH929" s="46" t="str">
        <f t="shared" si="283"/>
        <v/>
      </c>
      <c r="AI929" s="53" t="str">
        <f t="shared" si="284"/>
        <v/>
      </c>
      <c r="AJ929" s="49" t="str">
        <f t="shared" si="285"/>
        <v/>
      </c>
      <c r="AK929" s="49" t="str">
        <f t="shared" si="286"/>
        <v/>
      </c>
      <c r="AM929" s="13" t="str">
        <f>IF($AI929="", "", COUNTIF($AI$10:$AI$1210, "&gt;"&amp;$AI929)+1+COUNTIF($AI$10:$AI929, $AI929)-1)</f>
        <v/>
      </c>
      <c r="AO929" s="13" t="str">
        <f t="shared" si="287"/>
        <v/>
      </c>
      <c r="AQ929" s="42" t="str">
        <f t="shared" si="288"/>
        <v/>
      </c>
    </row>
    <row r="930" spans="1:43" x14ac:dyDescent="0.25">
      <c r="A930" s="56"/>
      <c r="B930" s="157"/>
      <c r="C930" s="87"/>
      <c r="D930" s="86"/>
      <c r="E930" s="158"/>
      <c r="F930" s="159"/>
      <c r="G930" s="160"/>
      <c r="H930" s="161"/>
      <c r="I930" s="56"/>
      <c r="J930" s="13" t="str">
        <f t="shared" si="274"/>
        <v/>
      </c>
      <c r="K930" s="56"/>
      <c r="S930" s="13" t="str">
        <f t="shared" si="275"/>
        <v/>
      </c>
      <c r="U930" s="13" t="str">
        <f t="shared" si="276"/>
        <v/>
      </c>
      <c r="V930" s="13" t="str">
        <f t="shared" si="271"/>
        <v/>
      </c>
      <c r="W930" s="13" t="str">
        <f t="shared" si="272"/>
        <v/>
      </c>
      <c r="X930" s="13" t="str">
        <f t="shared" si="273"/>
        <v/>
      </c>
      <c r="Y930" s="13" t="str">
        <f t="shared" si="277"/>
        <v/>
      </c>
      <c r="Z930" s="13" t="str">
        <f t="shared" si="278"/>
        <v/>
      </c>
      <c r="AA930" s="13" t="str">
        <f t="shared" si="279"/>
        <v/>
      </c>
      <c r="AC930" s="13" t="str">
        <f t="shared" si="280"/>
        <v/>
      </c>
      <c r="AD930" s="13" t="str">
        <f t="shared" si="281"/>
        <v/>
      </c>
      <c r="AE930" s="13" t="str">
        <f t="shared" si="282"/>
        <v/>
      </c>
      <c r="AF930" s="42" t="str">
        <f t="shared" si="289"/>
        <v/>
      </c>
      <c r="AH930" s="46" t="str">
        <f t="shared" si="283"/>
        <v/>
      </c>
      <c r="AI930" s="53" t="str">
        <f t="shared" si="284"/>
        <v/>
      </c>
      <c r="AJ930" s="49" t="str">
        <f t="shared" si="285"/>
        <v/>
      </c>
      <c r="AK930" s="49" t="str">
        <f t="shared" si="286"/>
        <v/>
      </c>
      <c r="AM930" s="13" t="str">
        <f>IF($AI930="", "", COUNTIF($AI$10:$AI$1210, "&gt;"&amp;$AI930)+1+COUNTIF($AI$10:$AI930, $AI930)-1)</f>
        <v/>
      </c>
      <c r="AO930" s="13" t="str">
        <f t="shared" si="287"/>
        <v/>
      </c>
      <c r="AQ930" s="42" t="str">
        <f t="shared" si="288"/>
        <v/>
      </c>
    </row>
    <row r="931" spans="1:43" x14ac:dyDescent="0.25">
      <c r="A931" s="56"/>
      <c r="B931" s="157"/>
      <c r="C931" s="87"/>
      <c r="D931" s="86"/>
      <c r="E931" s="158"/>
      <c r="F931" s="159"/>
      <c r="G931" s="160"/>
      <c r="H931" s="161"/>
      <c r="I931" s="56"/>
      <c r="J931" s="13" t="str">
        <f t="shared" si="274"/>
        <v/>
      </c>
      <c r="K931" s="56"/>
      <c r="S931" s="13" t="str">
        <f t="shared" si="275"/>
        <v/>
      </c>
      <c r="U931" s="13" t="str">
        <f t="shared" si="276"/>
        <v/>
      </c>
      <c r="V931" s="13" t="str">
        <f t="shared" si="271"/>
        <v/>
      </c>
      <c r="W931" s="13" t="str">
        <f t="shared" si="272"/>
        <v/>
      </c>
      <c r="X931" s="13" t="str">
        <f t="shared" si="273"/>
        <v/>
      </c>
      <c r="Y931" s="13" t="str">
        <f t="shared" si="277"/>
        <v/>
      </c>
      <c r="Z931" s="13" t="str">
        <f t="shared" si="278"/>
        <v/>
      </c>
      <c r="AA931" s="13" t="str">
        <f t="shared" si="279"/>
        <v/>
      </c>
      <c r="AC931" s="13" t="str">
        <f t="shared" si="280"/>
        <v/>
      </c>
      <c r="AD931" s="13" t="str">
        <f t="shared" si="281"/>
        <v/>
      </c>
      <c r="AE931" s="13" t="str">
        <f t="shared" si="282"/>
        <v/>
      </c>
      <c r="AF931" s="42" t="str">
        <f t="shared" si="289"/>
        <v/>
      </c>
      <c r="AH931" s="46" t="str">
        <f t="shared" si="283"/>
        <v/>
      </c>
      <c r="AI931" s="53" t="str">
        <f t="shared" si="284"/>
        <v/>
      </c>
      <c r="AJ931" s="49" t="str">
        <f t="shared" si="285"/>
        <v/>
      </c>
      <c r="AK931" s="49" t="str">
        <f t="shared" si="286"/>
        <v/>
      </c>
      <c r="AM931" s="13" t="str">
        <f>IF($AI931="", "", COUNTIF($AI$10:$AI$1210, "&gt;"&amp;$AI931)+1+COUNTIF($AI$10:$AI931, $AI931)-1)</f>
        <v/>
      </c>
      <c r="AO931" s="13" t="str">
        <f t="shared" si="287"/>
        <v/>
      </c>
      <c r="AQ931" s="42" t="str">
        <f t="shared" si="288"/>
        <v/>
      </c>
    </row>
    <row r="932" spans="1:43" x14ac:dyDescent="0.25">
      <c r="A932" s="56"/>
      <c r="B932" s="157"/>
      <c r="C932" s="87"/>
      <c r="D932" s="86"/>
      <c r="E932" s="158"/>
      <c r="F932" s="159"/>
      <c r="G932" s="160"/>
      <c r="H932" s="161"/>
      <c r="I932" s="56"/>
      <c r="J932" s="13" t="str">
        <f t="shared" si="274"/>
        <v/>
      </c>
      <c r="K932" s="56"/>
      <c r="S932" s="13" t="str">
        <f t="shared" si="275"/>
        <v/>
      </c>
      <c r="U932" s="13" t="str">
        <f t="shared" si="276"/>
        <v/>
      </c>
      <c r="V932" s="13" t="str">
        <f t="shared" si="271"/>
        <v/>
      </c>
      <c r="W932" s="13" t="str">
        <f t="shared" si="272"/>
        <v/>
      </c>
      <c r="X932" s="13" t="str">
        <f t="shared" si="273"/>
        <v/>
      </c>
      <c r="Y932" s="13" t="str">
        <f t="shared" si="277"/>
        <v/>
      </c>
      <c r="Z932" s="13" t="str">
        <f t="shared" si="278"/>
        <v/>
      </c>
      <c r="AA932" s="13" t="str">
        <f t="shared" si="279"/>
        <v/>
      </c>
      <c r="AC932" s="13" t="str">
        <f t="shared" si="280"/>
        <v/>
      </c>
      <c r="AD932" s="13" t="str">
        <f t="shared" si="281"/>
        <v/>
      </c>
      <c r="AE932" s="13" t="str">
        <f t="shared" si="282"/>
        <v/>
      </c>
      <c r="AF932" s="42" t="str">
        <f t="shared" si="289"/>
        <v/>
      </c>
      <c r="AH932" s="46" t="str">
        <f t="shared" si="283"/>
        <v/>
      </c>
      <c r="AI932" s="53" t="str">
        <f t="shared" si="284"/>
        <v/>
      </c>
      <c r="AJ932" s="49" t="str">
        <f t="shared" si="285"/>
        <v/>
      </c>
      <c r="AK932" s="49" t="str">
        <f t="shared" si="286"/>
        <v/>
      </c>
      <c r="AM932" s="13" t="str">
        <f>IF($AI932="", "", COUNTIF($AI$10:$AI$1210, "&gt;"&amp;$AI932)+1+COUNTIF($AI$10:$AI932, $AI932)-1)</f>
        <v/>
      </c>
      <c r="AO932" s="13" t="str">
        <f t="shared" si="287"/>
        <v/>
      </c>
      <c r="AQ932" s="42" t="str">
        <f t="shared" si="288"/>
        <v/>
      </c>
    </row>
    <row r="933" spans="1:43" x14ac:dyDescent="0.25">
      <c r="A933" s="56"/>
      <c r="B933" s="157"/>
      <c r="C933" s="87"/>
      <c r="D933" s="86"/>
      <c r="E933" s="158"/>
      <c r="F933" s="159"/>
      <c r="G933" s="160"/>
      <c r="H933" s="161"/>
      <c r="I933" s="56"/>
      <c r="J933" s="13" t="str">
        <f t="shared" si="274"/>
        <v/>
      </c>
      <c r="K933" s="56"/>
      <c r="S933" s="13" t="str">
        <f t="shared" si="275"/>
        <v/>
      </c>
      <c r="U933" s="13" t="str">
        <f t="shared" si="276"/>
        <v/>
      </c>
      <c r="V933" s="13" t="str">
        <f t="shared" si="271"/>
        <v/>
      </c>
      <c r="W933" s="13" t="str">
        <f t="shared" si="272"/>
        <v/>
      </c>
      <c r="X933" s="13" t="str">
        <f t="shared" si="273"/>
        <v/>
      </c>
      <c r="Y933" s="13" t="str">
        <f t="shared" si="277"/>
        <v/>
      </c>
      <c r="Z933" s="13" t="str">
        <f t="shared" si="278"/>
        <v/>
      </c>
      <c r="AA933" s="13" t="str">
        <f t="shared" si="279"/>
        <v/>
      </c>
      <c r="AC933" s="13" t="str">
        <f t="shared" si="280"/>
        <v/>
      </c>
      <c r="AD933" s="13" t="str">
        <f t="shared" si="281"/>
        <v/>
      </c>
      <c r="AE933" s="13" t="str">
        <f t="shared" si="282"/>
        <v/>
      </c>
      <c r="AF933" s="42" t="str">
        <f t="shared" si="289"/>
        <v/>
      </c>
      <c r="AH933" s="46" t="str">
        <f t="shared" si="283"/>
        <v/>
      </c>
      <c r="AI933" s="53" t="str">
        <f t="shared" si="284"/>
        <v/>
      </c>
      <c r="AJ933" s="49" t="str">
        <f t="shared" si="285"/>
        <v/>
      </c>
      <c r="AK933" s="49" t="str">
        <f t="shared" si="286"/>
        <v/>
      </c>
      <c r="AM933" s="13" t="str">
        <f>IF($AI933="", "", COUNTIF($AI$10:$AI$1210, "&gt;"&amp;$AI933)+1+COUNTIF($AI$10:$AI933, $AI933)-1)</f>
        <v/>
      </c>
      <c r="AO933" s="13" t="str">
        <f t="shared" si="287"/>
        <v/>
      </c>
      <c r="AQ933" s="42" t="str">
        <f t="shared" si="288"/>
        <v/>
      </c>
    </row>
    <row r="934" spans="1:43" x14ac:dyDescent="0.25">
      <c r="A934" s="56"/>
      <c r="B934" s="157"/>
      <c r="C934" s="87"/>
      <c r="D934" s="86"/>
      <c r="E934" s="158"/>
      <c r="F934" s="159"/>
      <c r="G934" s="160"/>
      <c r="H934" s="161"/>
      <c r="I934" s="56"/>
      <c r="J934" s="13" t="str">
        <f t="shared" si="274"/>
        <v/>
      </c>
      <c r="K934" s="56"/>
      <c r="S934" s="13" t="str">
        <f t="shared" si="275"/>
        <v/>
      </c>
      <c r="U934" s="13" t="str">
        <f t="shared" si="276"/>
        <v/>
      </c>
      <c r="V934" s="13" t="str">
        <f t="shared" si="271"/>
        <v/>
      </c>
      <c r="W934" s="13" t="str">
        <f t="shared" si="272"/>
        <v/>
      </c>
      <c r="X934" s="13" t="str">
        <f t="shared" si="273"/>
        <v/>
      </c>
      <c r="Y934" s="13" t="str">
        <f t="shared" si="277"/>
        <v/>
      </c>
      <c r="Z934" s="13" t="str">
        <f t="shared" si="278"/>
        <v/>
      </c>
      <c r="AA934" s="13" t="str">
        <f t="shared" si="279"/>
        <v/>
      </c>
      <c r="AC934" s="13" t="str">
        <f t="shared" si="280"/>
        <v/>
      </c>
      <c r="AD934" s="13" t="str">
        <f t="shared" si="281"/>
        <v/>
      </c>
      <c r="AE934" s="13" t="str">
        <f t="shared" si="282"/>
        <v/>
      </c>
      <c r="AF934" s="42" t="str">
        <f t="shared" si="289"/>
        <v/>
      </c>
      <c r="AH934" s="46" t="str">
        <f t="shared" si="283"/>
        <v/>
      </c>
      <c r="AI934" s="53" t="str">
        <f t="shared" si="284"/>
        <v/>
      </c>
      <c r="AJ934" s="49" t="str">
        <f t="shared" si="285"/>
        <v/>
      </c>
      <c r="AK934" s="49" t="str">
        <f t="shared" si="286"/>
        <v/>
      </c>
      <c r="AM934" s="13" t="str">
        <f>IF($AI934="", "", COUNTIF($AI$10:$AI$1210, "&gt;"&amp;$AI934)+1+COUNTIF($AI$10:$AI934, $AI934)-1)</f>
        <v/>
      </c>
      <c r="AO934" s="13" t="str">
        <f t="shared" si="287"/>
        <v/>
      </c>
      <c r="AQ934" s="42" t="str">
        <f t="shared" si="288"/>
        <v/>
      </c>
    </row>
    <row r="935" spans="1:43" x14ac:dyDescent="0.25">
      <c r="A935" s="56"/>
      <c r="B935" s="157"/>
      <c r="C935" s="87"/>
      <c r="D935" s="86"/>
      <c r="E935" s="158"/>
      <c r="F935" s="159"/>
      <c r="G935" s="160"/>
      <c r="H935" s="161"/>
      <c r="I935" s="56"/>
      <c r="J935" s="13" t="str">
        <f t="shared" si="274"/>
        <v/>
      </c>
      <c r="K935" s="56"/>
      <c r="S935" s="13" t="str">
        <f t="shared" si="275"/>
        <v/>
      </c>
      <c r="U935" s="13" t="str">
        <f t="shared" si="276"/>
        <v/>
      </c>
      <c r="V935" s="13" t="str">
        <f t="shared" si="271"/>
        <v/>
      </c>
      <c r="W935" s="13" t="str">
        <f t="shared" si="272"/>
        <v/>
      </c>
      <c r="X935" s="13" t="str">
        <f t="shared" si="273"/>
        <v/>
      </c>
      <c r="Y935" s="13" t="str">
        <f t="shared" si="277"/>
        <v/>
      </c>
      <c r="Z935" s="13" t="str">
        <f t="shared" si="278"/>
        <v/>
      </c>
      <c r="AA935" s="13" t="str">
        <f t="shared" si="279"/>
        <v/>
      </c>
      <c r="AC935" s="13" t="str">
        <f t="shared" si="280"/>
        <v/>
      </c>
      <c r="AD935" s="13" t="str">
        <f t="shared" si="281"/>
        <v/>
      </c>
      <c r="AE935" s="13" t="str">
        <f t="shared" si="282"/>
        <v/>
      </c>
      <c r="AF935" s="42" t="str">
        <f t="shared" si="289"/>
        <v/>
      </c>
      <c r="AH935" s="46" t="str">
        <f t="shared" si="283"/>
        <v/>
      </c>
      <c r="AI935" s="53" t="str">
        <f t="shared" si="284"/>
        <v/>
      </c>
      <c r="AJ935" s="49" t="str">
        <f t="shared" si="285"/>
        <v/>
      </c>
      <c r="AK935" s="49" t="str">
        <f t="shared" si="286"/>
        <v/>
      </c>
      <c r="AM935" s="13" t="str">
        <f>IF($AI935="", "", COUNTIF($AI$10:$AI$1210, "&gt;"&amp;$AI935)+1+COUNTIF($AI$10:$AI935, $AI935)-1)</f>
        <v/>
      </c>
      <c r="AO935" s="13" t="str">
        <f t="shared" si="287"/>
        <v/>
      </c>
      <c r="AQ935" s="42" t="str">
        <f t="shared" si="288"/>
        <v/>
      </c>
    </row>
    <row r="936" spans="1:43" x14ac:dyDescent="0.25">
      <c r="A936" s="56"/>
      <c r="B936" s="157"/>
      <c r="C936" s="87"/>
      <c r="D936" s="86"/>
      <c r="E936" s="158"/>
      <c r="F936" s="159"/>
      <c r="G936" s="160"/>
      <c r="H936" s="161"/>
      <c r="I936" s="56"/>
      <c r="J936" s="13" t="str">
        <f t="shared" si="274"/>
        <v/>
      </c>
      <c r="K936" s="56"/>
      <c r="S936" s="13" t="str">
        <f t="shared" si="275"/>
        <v/>
      </c>
      <c r="U936" s="13" t="str">
        <f t="shared" si="276"/>
        <v/>
      </c>
      <c r="V936" s="13" t="str">
        <f t="shared" si="271"/>
        <v/>
      </c>
      <c r="W936" s="13" t="str">
        <f t="shared" si="272"/>
        <v/>
      </c>
      <c r="X936" s="13" t="str">
        <f t="shared" si="273"/>
        <v/>
      </c>
      <c r="Y936" s="13" t="str">
        <f t="shared" si="277"/>
        <v/>
      </c>
      <c r="Z936" s="13" t="str">
        <f t="shared" si="278"/>
        <v/>
      </c>
      <c r="AA936" s="13" t="str">
        <f t="shared" si="279"/>
        <v/>
      </c>
      <c r="AC936" s="13" t="str">
        <f t="shared" si="280"/>
        <v/>
      </c>
      <c r="AD936" s="13" t="str">
        <f t="shared" si="281"/>
        <v/>
      </c>
      <c r="AE936" s="13" t="str">
        <f t="shared" si="282"/>
        <v/>
      </c>
      <c r="AF936" s="42" t="str">
        <f t="shared" si="289"/>
        <v/>
      </c>
      <c r="AH936" s="46" t="str">
        <f t="shared" si="283"/>
        <v/>
      </c>
      <c r="AI936" s="53" t="str">
        <f t="shared" si="284"/>
        <v/>
      </c>
      <c r="AJ936" s="49" t="str">
        <f t="shared" si="285"/>
        <v/>
      </c>
      <c r="AK936" s="49" t="str">
        <f t="shared" si="286"/>
        <v/>
      </c>
      <c r="AM936" s="13" t="str">
        <f>IF($AI936="", "", COUNTIF($AI$10:$AI$1210, "&gt;"&amp;$AI936)+1+COUNTIF($AI$10:$AI936, $AI936)-1)</f>
        <v/>
      </c>
      <c r="AO936" s="13" t="str">
        <f t="shared" si="287"/>
        <v/>
      </c>
      <c r="AQ936" s="42" t="str">
        <f t="shared" si="288"/>
        <v/>
      </c>
    </row>
    <row r="937" spans="1:43" x14ac:dyDescent="0.25">
      <c r="A937" s="56"/>
      <c r="B937" s="157"/>
      <c r="C937" s="87"/>
      <c r="D937" s="86"/>
      <c r="E937" s="158"/>
      <c r="F937" s="159"/>
      <c r="G937" s="160"/>
      <c r="H937" s="161"/>
      <c r="I937" s="56"/>
      <c r="J937" s="13" t="str">
        <f t="shared" si="274"/>
        <v/>
      </c>
      <c r="K937" s="56"/>
      <c r="S937" s="13" t="str">
        <f t="shared" si="275"/>
        <v/>
      </c>
      <c r="U937" s="13" t="str">
        <f t="shared" si="276"/>
        <v/>
      </c>
      <c r="V937" s="13" t="str">
        <f t="shared" si="271"/>
        <v/>
      </c>
      <c r="W937" s="13" t="str">
        <f t="shared" si="272"/>
        <v/>
      </c>
      <c r="X937" s="13" t="str">
        <f t="shared" si="273"/>
        <v/>
      </c>
      <c r="Y937" s="13" t="str">
        <f t="shared" si="277"/>
        <v/>
      </c>
      <c r="Z937" s="13" t="str">
        <f t="shared" si="278"/>
        <v/>
      </c>
      <c r="AA937" s="13" t="str">
        <f t="shared" si="279"/>
        <v/>
      </c>
      <c r="AC937" s="13" t="str">
        <f t="shared" si="280"/>
        <v/>
      </c>
      <c r="AD937" s="13" t="str">
        <f t="shared" si="281"/>
        <v/>
      </c>
      <c r="AE937" s="13" t="str">
        <f t="shared" si="282"/>
        <v/>
      </c>
      <c r="AF937" s="42" t="str">
        <f t="shared" si="289"/>
        <v/>
      </c>
      <c r="AH937" s="46" t="str">
        <f t="shared" si="283"/>
        <v/>
      </c>
      <c r="AI937" s="53" t="str">
        <f t="shared" si="284"/>
        <v/>
      </c>
      <c r="AJ937" s="49" t="str">
        <f t="shared" si="285"/>
        <v/>
      </c>
      <c r="AK937" s="49" t="str">
        <f t="shared" si="286"/>
        <v/>
      </c>
      <c r="AM937" s="13" t="str">
        <f>IF($AI937="", "", COUNTIF($AI$10:$AI$1210, "&gt;"&amp;$AI937)+1+COUNTIF($AI$10:$AI937, $AI937)-1)</f>
        <v/>
      </c>
      <c r="AO937" s="13" t="str">
        <f t="shared" si="287"/>
        <v/>
      </c>
      <c r="AQ937" s="42" t="str">
        <f t="shared" si="288"/>
        <v/>
      </c>
    </row>
    <row r="938" spans="1:43" x14ac:dyDescent="0.25">
      <c r="A938" s="56"/>
      <c r="B938" s="157"/>
      <c r="C938" s="87"/>
      <c r="D938" s="86"/>
      <c r="E938" s="158"/>
      <c r="F938" s="159"/>
      <c r="G938" s="160"/>
      <c r="H938" s="161"/>
      <c r="I938" s="56"/>
      <c r="J938" s="13" t="str">
        <f t="shared" si="274"/>
        <v/>
      </c>
      <c r="K938" s="56"/>
      <c r="S938" s="13" t="str">
        <f t="shared" si="275"/>
        <v/>
      </c>
      <c r="U938" s="13" t="str">
        <f t="shared" si="276"/>
        <v/>
      </c>
      <c r="V938" s="13" t="str">
        <f t="shared" si="271"/>
        <v/>
      </c>
      <c r="W938" s="13" t="str">
        <f t="shared" si="272"/>
        <v/>
      </c>
      <c r="X938" s="13" t="str">
        <f t="shared" si="273"/>
        <v/>
      </c>
      <c r="Y938" s="13" t="str">
        <f t="shared" si="277"/>
        <v/>
      </c>
      <c r="Z938" s="13" t="str">
        <f t="shared" si="278"/>
        <v/>
      </c>
      <c r="AA938" s="13" t="str">
        <f t="shared" si="279"/>
        <v/>
      </c>
      <c r="AC938" s="13" t="str">
        <f t="shared" si="280"/>
        <v/>
      </c>
      <c r="AD938" s="13" t="str">
        <f t="shared" si="281"/>
        <v/>
      </c>
      <c r="AE938" s="13" t="str">
        <f t="shared" si="282"/>
        <v/>
      </c>
      <c r="AF938" s="42" t="str">
        <f t="shared" si="289"/>
        <v/>
      </c>
      <c r="AH938" s="46" t="str">
        <f t="shared" si="283"/>
        <v/>
      </c>
      <c r="AI938" s="53" t="str">
        <f t="shared" si="284"/>
        <v/>
      </c>
      <c r="AJ938" s="49" t="str">
        <f t="shared" si="285"/>
        <v/>
      </c>
      <c r="AK938" s="49" t="str">
        <f t="shared" si="286"/>
        <v/>
      </c>
      <c r="AM938" s="13" t="str">
        <f>IF($AI938="", "", COUNTIF($AI$10:$AI$1210, "&gt;"&amp;$AI938)+1+COUNTIF($AI$10:$AI938, $AI938)-1)</f>
        <v/>
      </c>
      <c r="AO938" s="13" t="str">
        <f t="shared" si="287"/>
        <v/>
      </c>
      <c r="AQ938" s="42" t="str">
        <f t="shared" si="288"/>
        <v/>
      </c>
    </row>
    <row r="939" spans="1:43" x14ac:dyDescent="0.25">
      <c r="A939" s="56"/>
      <c r="B939" s="157"/>
      <c r="C939" s="87"/>
      <c r="D939" s="86"/>
      <c r="E939" s="158"/>
      <c r="F939" s="159"/>
      <c r="G939" s="160"/>
      <c r="H939" s="161"/>
      <c r="I939" s="56"/>
      <c r="J939" s="13" t="str">
        <f t="shared" si="274"/>
        <v/>
      </c>
      <c r="K939" s="56"/>
      <c r="S939" s="13" t="str">
        <f t="shared" si="275"/>
        <v/>
      </c>
      <c r="U939" s="13" t="str">
        <f t="shared" si="276"/>
        <v/>
      </c>
      <c r="V939" s="13" t="str">
        <f t="shared" si="271"/>
        <v/>
      </c>
      <c r="W939" s="13" t="str">
        <f t="shared" si="272"/>
        <v/>
      </c>
      <c r="X939" s="13" t="str">
        <f t="shared" si="273"/>
        <v/>
      </c>
      <c r="Y939" s="13" t="str">
        <f t="shared" si="277"/>
        <v/>
      </c>
      <c r="Z939" s="13" t="str">
        <f t="shared" si="278"/>
        <v/>
      </c>
      <c r="AA939" s="13" t="str">
        <f t="shared" si="279"/>
        <v/>
      </c>
      <c r="AC939" s="13" t="str">
        <f t="shared" si="280"/>
        <v/>
      </c>
      <c r="AD939" s="13" t="str">
        <f t="shared" si="281"/>
        <v/>
      </c>
      <c r="AE939" s="13" t="str">
        <f t="shared" si="282"/>
        <v/>
      </c>
      <c r="AF939" s="42" t="str">
        <f t="shared" si="289"/>
        <v/>
      </c>
      <c r="AH939" s="46" t="str">
        <f t="shared" si="283"/>
        <v/>
      </c>
      <c r="AI939" s="53" t="str">
        <f t="shared" si="284"/>
        <v/>
      </c>
      <c r="AJ939" s="49" t="str">
        <f t="shared" si="285"/>
        <v/>
      </c>
      <c r="AK939" s="49" t="str">
        <f t="shared" si="286"/>
        <v/>
      </c>
      <c r="AM939" s="13" t="str">
        <f>IF($AI939="", "", COUNTIF($AI$10:$AI$1210, "&gt;"&amp;$AI939)+1+COUNTIF($AI$10:$AI939, $AI939)-1)</f>
        <v/>
      </c>
      <c r="AO939" s="13" t="str">
        <f t="shared" si="287"/>
        <v/>
      </c>
      <c r="AQ939" s="42" t="str">
        <f t="shared" si="288"/>
        <v/>
      </c>
    </row>
    <row r="940" spans="1:43" x14ac:dyDescent="0.25">
      <c r="A940" s="56"/>
      <c r="B940" s="157"/>
      <c r="C940" s="87"/>
      <c r="D940" s="86"/>
      <c r="E940" s="158"/>
      <c r="F940" s="159"/>
      <c r="G940" s="160"/>
      <c r="H940" s="161"/>
      <c r="I940" s="56"/>
      <c r="J940" s="13" t="str">
        <f t="shared" si="274"/>
        <v/>
      </c>
      <c r="K940" s="56"/>
      <c r="S940" s="13" t="str">
        <f t="shared" si="275"/>
        <v/>
      </c>
      <c r="U940" s="13" t="str">
        <f t="shared" si="276"/>
        <v/>
      </c>
      <c r="V940" s="13" t="str">
        <f t="shared" si="271"/>
        <v/>
      </c>
      <c r="W940" s="13" t="str">
        <f t="shared" si="272"/>
        <v/>
      </c>
      <c r="X940" s="13" t="str">
        <f t="shared" si="273"/>
        <v/>
      </c>
      <c r="Y940" s="13" t="str">
        <f t="shared" si="277"/>
        <v/>
      </c>
      <c r="Z940" s="13" t="str">
        <f t="shared" si="278"/>
        <v/>
      </c>
      <c r="AA940" s="13" t="str">
        <f t="shared" si="279"/>
        <v/>
      </c>
      <c r="AC940" s="13" t="str">
        <f t="shared" si="280"/>
        <v/>
      </c>
      <c r="AD940" s="13" t="str">
        <f t="shared" si="281"/>
        <v/>
      </c>
      <c r="AE940" s="13" t="str">
        <f t="shared" si="282"/>
        <v/>
      </c>
      <c r="AF940" s="42" t="str">
        <f t="shared" si="289"/>
        <v/>
      </c>
      <c r="AH940" s="46" t="str">
        <f t="shared" si="283"/>
        <v/>
      </c>
      <c r="AI940" s="53" t="str">
        <f t="shared" si="284"/>
        <v/>
      </c>
      <c r="AJ940" s="49" t="str">
        <f t="shared" si="285"/>
        <v/>
      </c>
      <c r="AK940" s="49" t="str">
        <f t="shared" si="286"/>
        <v/>
      </c>
      <c r="AM940" s="13" t="str">
        <f>IF($AI940="", "", COUNTIF($AI$10:$AI$1210, "&gt;"&amp;$AI940)+1+COUNTIF($AI$10:$AI940, $AI940)-1)</f>
        <v/>
      </c>
      <c r="AO940" s="13" t="str">
        <f t="shared" si="287"/>
        <v/>
      </c>
      <c r="AQ940" s="42" t="str">
        <f t="shared" si="288"/>
        <v/>
      </c>
    </row>
    <row r="941" spans="1:43" x14ac:dyDescent="0.25">
      <c r="A941" s="56"/>
      <c r="B941" s="157"/>
      <c r="C941" s="87"/>
      <c r="D941" s="86"/>
      <c r="E941" s="158"/>
      <c r="F941" s="159"/>
      <c r="G941" s="160"/>
      <c r="H941" s="161"/>
      <c r="I941" s="56"/>
      <c r="J941" s="13" t="str">
        <f t="shared" si="274"/>
        <v/>
      </c>
      <c r="K941" s="56"/>
      <c r="S941" s="13" t="str">
        <f t="shared" si="275"/>
        <v/>
      </c>
      <c r="U941" s="13" t="str">
        <f t="shared" si="276"/>
        <v/>
      </c>
      <c r="V941" s="13" t="str">
        <f t="shared" si="271"/>
        <v/>
      </c>
      <c r="W941" s="13" t="str">
        <f t="shared" si="272"/>
        <v/>
      </c>
      <c r="X941" s="13" t="str">
        <f t="shared" si="273"/>
        <v/>
      </c>
      <c r="Y941" s="13" t="str">
        <f t="shared" si="277"/>
        <v/>
      </c>
      <c r="Z941" s="13" t="str">
        <f t="shared" si="278"/>
        <v/>
      </c>
      <c r="AA941" s="13" t="str">
        <f t="shared" si="279"/>
        <v/>
      </c>
      <c r="AC941" s="13" t="str">
        <f t="shared" si="280"/>
        <v/>
      </c>
      <c r="AD941" s="13" t="str">
        <f t="shared" si="281"/>
        <v/>
      </c>
      <c r="AE941" s="13" t="str">
        <f t="shared" si="282"/>
        <v/>
      </c>
      <c r="AF941" s="42" t="str">
        <f t="shared" si="289"/>
        <v/>
      </c>
      <c r="AH941" s="46" t="str">
        <f t="shared" si="283"/>
        <v/>
      </c>
      <c r="AI941" s="53" t="str">
        <f t="shared" si="284"/>
        <v/>
      </c>
      <c r="AJ941" s="49" t="str">
        <f t="shared" si="285"/>
        <v/>
      </c>
      <c r="AK941" s="49" t="str">
        <f t="shared" si="286"/>
        <v/>
      </c>
      <c r="AM941" s="13" t="str">
        <f>IF($AI941="", "", COUNTIF($AI$10:$AI$1210, "&gt;"&amp;$AI941)+1+COUNTIF($AI$10:$AI941, $AI941)-1)</f>
        <v/>
      </c>
      <c r="AO941" s="13" t="str">
        <f t="shared" si="287"/>
        <v/>
      </c>
      <c r="AQ941" s="42" t="str">
        <f t="shared" si="288"/>
        <v/>
      </c>
    </row>
    <row r="942" spans="1:43" x14ac:dyDescent="0.25">
      <c r="A942" s="56"/>
      <c r="B942" s="157"/>
      <c r="C942" s="87"/>
      <c r="D942" s="86"/>
      <c r="E942" s="158"/>
      <c r="F942" s="159"/>
      <c r="G942" s="160"/>
      <c r="H942" s="161"/>
      <c r="I942" s="56"/>
      <c r="J942" s="13" t="str">
        <f t="shared" si="274"/>
        <v/>
      </c>
      <c r="K942" s="56"/>
      <c r="S942" s="13" t="str">
        <f t="shared" si="275"/>
        <v/>
      </c>
      <c r="U942" s="13" t="str">
        <f t="shared" si="276"/>
        <v/>
      </c>
      <c r="V942" s="13" t="str">
        <f t="shared" si="271"/>
        <v/>
      </c>
      <c r="W942" s="13" t="str">
        <f t="shared" si="272"/>
        <v/>
      </c>
      <c r="X942" s="13" t="str">
        <f t="shared" si="273"/>
        <v/>
      </c>
      <c r="Y942" s="13" t="str">
        <f t="shared" si="277"/>
        <v/>
      </c>
      <c r="Z942" s="13" t="str">
        <f t="shared" si="278"/>
        <v/>
      </c>
      <c r="AA942" s="13" t="str">
        <f t="shared" si="279"/>
        <v/>
      </c>
      <c r="AC942" s="13" t="str">
        <f t="shared" si="280"/>
        <v/>
      </c>
      <c r="AD942" s="13" t="str">
        <f t="shared" si="281"/>
        <v/>
      </c>
      <c r="AE942" s="13" t="str">
        <f t="shared" si="282"/>
        <v/>
      </c>
      <c r="AF942" s="42" t="str">
        <f t="shared" si="289"/>
        <v/>
      </c>
      <c r="AH942" s="46" t="str">
        <f t="shared" si="283"/>
        <v/>
      </c>
      <c r="AI942" s="53" t="str">
        <f t="shared" si="284"/>
        <v/>
      </c>
      <c r="AJ942" s="49" t="str">
        <f t="shared" si="285"/>
        <v/>
      </c>
      <c r="AK942" s="49" t="str">
        <f t="shared" si="286"/>
        <v/>
      </c>
      <c r="AM942" s="13" t="str">
        <f>IF($AI942="", "", COUNTIF($AI$10:$AI$1210, "&gt;"&amp;$AI942)+1+COUNTIF($AI$10:$AI942, $AI942)-1)</f>
        <v/>
      </c>
      <c r="AO942" s="13" t="str">
        <f t="shared" si="287"/>
        <v/>
      </c>
      <c r="AQ942" s="42" t="str">
        <f t="shared" si="288"/>
        <v/>
      </c>
    </row>
    <row r="943" spans="1:43" x14ac:dyDescent="0.25">
      <c r="A943" s="56"/>
      <c r="B943" s="157"/>
      <c r="C943" s="87"/>
      <c r="D943" s="86"/>
      <c r="E943" s="158"/>
      <c r="F943" s="159"/>
      <c r="G943" s="160"/>
      <c r="H943" s="161"/>
      <c r="I943" s="56"/>
      <c r="J943" s="13" t="str">
        <f t="shared" si="274"/>
        <v/>
      </c>
      <c r="K943" s="56"/>
      <c r="S943" s="13" t="str">
        <f t="shared" si="275"/>
        <v/>
      </c>
      <c r="U943" s="13" t="str">
        <f t="shared" si="276"/>
        <v/>
      </c>
      <c r="V943" s="13" t="str">
        <f t="shared" si="271"/>
        <v/>
      </c>
      <c r="W943" s="13" t="str">
        <f t="shared" si="272"/>
        <v/>
      </c>
      <c r="X943" s="13" t="str">
        <f t="shared" si="273"/>
        <v/>
      </c>
      <c r="Y943" s="13" t="str">
        <f t="shared" si="277"/>
        <v/>
      </c>
      <c r="Z943" s="13" t="str">
        <f t="shared" si="278"/>
        <v/>
      </c>
      <c r="AA943" s="13" t="str">
        <f t="shared" si="279"/>
        <v/>
      </c>
      <c r="AC943" s="13" t="str">
        <f t="shared" si="280"/>
        <v/>
      </c>
      <c r="AD943" s="13" t="str">
        <f t="shared" si="281"/>
        <v/>
      </c>
      <c r="AE943" s="13" t="str">
        <f t="shared" si="282"/>
        <v/>
      </c>
      <c r="AF943" s="42" t="str">
        <f t="shared" si="289"/>
        <v/>
      </c>
      <c r="AH943" s="46" t="str">
        <f t="shared" si="283"/>
        <v/>
      </c>
      <c r="AI943" s="53" t="str">
        <f t="shared" si="284"/>
        <v/>
      </c>
      <c r="AJ943" s="49" t="str">
        <f t="shared" si="285"/>
        <v/>
      </c>
      <c r="AK943" s="49" t="str">
        <f t="shared" si="286"/>
        <v/>
      </c>
      <c r="AM943" s="13" t="str">
        <f>IF($AI943="", "", COUNTIF($AI$10:$AI$1210, "&gt;"&amp;$AI943)+1+COUNTIF($AI$10:$AI943, $AI943)-1)</f>
        <v/>
      </c>
      <c r="AO943" s="13" t="str">
        <f t="shared" si="287"/>
        <v/>
      </c>
      <c r="AQ943" s="42" t="str">
        <f t="shared" si="288"/>
        <v/>
      </c>
    </row>
    <row r="944" spans="1:43" x14ac:dyDescent="0.25">
      <c r="A944" s="56"/>
      <c r="B944" s="157"/>
      <c r="C944" s="87"/>
      <c r="D944" s="86"/>
      <c r="E944" s="158"/>
      <c r="F944" s="159"/>
      <c r="G944" s="160"/>
      <c r="H944" s="161"/>
      <c r="I944" s="56"/>
      <c r="J944" s="13" t="str">
        <f t="shared" si="274"/>
        <v/>
      </c>
      <c r="K944" s="56"/>
      <c r="S944" s="13" t="str">
        <f t="shared" si="275"/>
        <v/>
      </c>
      <c r="U944" s="13" t="str">
        <f t="shared" si="276"/>
        <v/>
      </c>
      <c r="V944" s="13" t="str">
        <f t="shared" si="271"/>
        <v/>
      </c>
      <c r="W944" s="13" t="str">
        <f t="shared" si="272"/>
        <v/>
      </c>
      <c r="X944" s="13" t="str">
        <f t="shared" si="273"/>
        <v/>
      </c>
      <c r="Y944" s="13" t="str">
        <f t="shared" si="277"/>
        <v/>
      </c>
      <c r="Z944" s="13" t="str">
        <f t="shared" si="278"/>
        <v/>
      </c>
      <c r="AA944" s="13" t="str">
        <f t="shared" si="279"/>
        <v/>
      </c>
      <c r="AC944" s="13" t="str">
        <f t="shared" si="280"/>
        <v/>
      </c>
      <c r="AD944" s="13" t="str">
        <f t="shared" si="281"/>
        <v/>
      </c>
      <c r="AE944" s="13" t="str">
        <f t="shared" si="282"/>
        <v/>
      </c>
      <c r="AF944" s="42" t="str">
        <f t="shared" si="289"/>
        <v/>
      </c>
      <c r="AH944" s="46" t="str">
        <f t="shared" si="283"/>
        <v/>
      </c>
      <c r="AI944" s="53" t="str">
        <f t="shared" si="284"/>
        <v/>
      </c>
      <c r="AJ944" s="49" t="str">
        <f t="shared" si="285"/>
        <v/>
      </c>
      <c r="AK944" s="49" t="str">
        <f t="shared" si="286"/>
        <v/>
      </c>
      <c r="AM944" s="13" t="str">
        <f>IF($AI944="", "", COUNTIF($AI$10:$AI$1210, "&gt;"&amp;$AI944)+1+COUNTIF($AI$10:$AI944, $AI944)-1)</f>
        <v/>
      </c>
      <c r="AO944" s="13" t="str">
        <f t="shared" si="287"/>
        <v/>
      </c>
      <c r="AQ944" s="42" t="str">
        <f t="shared" si="288"/>
        <v/>
      </c>
    </row>
    <row r="945" spans="1:43" x14ac:dyDescent="0.25">
      <c r="A945" s="56"/>
      <c r="B945" s="157"/>
      <c r="C945" s="87"/>
      <c r="D945" s="86"/>
      <c r="E945" s="158"/>
      <c r="F945" s="159"/>
      <c r="G945" s="160"/>
      <c r="H945" s="161"/>
      <c r="I945" s="56"/>
      <c r="J945" s="13" t="str">
        <f t="shared" si="274"/>
        <v/>
      </c>
      <c r="K945" s="56"/>
      <c r="S945" s="13" t="str">
        <f t="shared" si="275"/>
        <v/>
      </c>
      <c r="U945" s="13" t="str">
        <f t="shared" si="276"/>
        <v/>
      </c>
      <c r="V945" s="13" t="str">
        <f t="shared" si="271"/>
        <v/>
      </c>
      <c r="W945" s="13" t="str">
        <f t="shared" si="272"/>
        <v/>
      </c>
      <c r="X945" s="13" t="str">
        <f t="shared" si="273"/>
        <v/>
      </c>
      <c r="Y945" s="13" t="str">
        <f t="shared" si="277"/>
        <v/>
      </c>
      <c r="Z945" s="13" t="str">
        <f t="shared" si="278"/>
        <v/>
      </c>
      <c r="AA945" s="13" t="str">
        <f t="shared" si="279"/>
        <v/>
      </c>
      <c r="AC945" s="13" t="str">
        <f t="shared" si="280"/>
        <v/>
      </c>
      <c r="AD945" s="13" t="str">
        <f t="shared" si="281"/>
        <v/>
      </c>
      <c r="AE945" s="13" t="str">
        <f t="shared" si="282"/>
        <v/>
      </c>
      <c r="AF945" s="42" t="str">
        <f t="shared" si="289"/>
        <v/>
      </c>
      <c r="AH945" s="46" t="str">
        <f t="shared" si="283"/>
        <v/>
      </c>
      <c r="AI945" s="53" t="str">
        <f t="shared" si="284"/>
        <v/>
      </c>
      <c r="AJ945" s="49" t="str">
        <f t="shared" si="285"/>
        <v/>
      </c>
      <c r="AK945" s="49" t="str">
        <f t="shared" si="286"/>
        <v/>
      </c>
      <c r="AM945" s="13" t="str">
        <f>IF($AI945="", "", COUNTIF($AI$10:$AI$1210, "&gt;"&amp;$AI945)+1+COUNTIF($AI$10:$AI945, $AI945)-1)</f>
        <v/>
      </c>
      <c r="AO945" s="13" t="str">
        <f t="shared" si="287"/>
        <v/>
      </c>
      <c r="AQ945" s="42" t="str">
        <f t="shared" si="288"/>
        <v/>
      </c>
    </row>
    <row r="946" spans="1:43" x14ac:dyDescent="0.25">
      <c r="A946" s="56"/>
      <c r="B946" s="157"/>
      <c r="C946" s="87"/>
      <c r="D946" s="86"/>
      <c r="E946" s="158"/>
      <c r="F946" s="159"/>
      <c r="G946" s="160"/>
      <c r="H946" s="161"/>
      <c r="I946" s="56"/>
      <c r="J946" s="13" t="str">
        <f t="shared" si="274"/>
        <v/>
      </c>
      <c r="K946" s="56"/>
      <c r="S946" s="13" t="str">
        <f t="shared" si="275"/>
        <v/>
      </c>
      <c r="U946" s="13" t="str">
        <f t="shared" si="276"/>
        <v/>
      </c>
      <c r="V946" s="13" t="str">
        <f t="shared" si="271"/>
        <v/>
      </c>
      <c r="W946" s="13" t="str">
        <f t="shared" si="272"/>
        <v/>
      </c>
      <c r="X946" s="13" t="str">
        <f t="shared" si="273"/>
        <v/>
      </c>
      <c r="Y946" s="13" t="str">
        <f t="shared" si="277"/>
        <v/>
      </c>
      <c r="Z946" s="13" t="str">
        <f t="shared" si="278"/>
        <v/>
      </c>
      <c r="AA946" s="13" t="str">
        <f t="shared" si="279"/>
        <v/>
      </c>
      <c r="AC946" s="13" t="str">
        <f t="shared" si="280"/>
        <v/>
      </c>
      <c r="AD946" s="13" t="str">
        <f t="shared" si="281"/>
        <v/>
      </c>
      <c r="AE946" s="13" t="str">
        <f t="shared" si="282"/>
        <v/>
      </c>
      <c r="AF946" s="42" t="str">
        <f t="shared" si="289"/>
        <v/>
      </c>
      <c r="AH946" s="46" t="str">
        <f t="shared" si="283"/>
        <v/>
      </c>
      <c r="AI946" s="53" t="str">
        <f t="shared" si="284"/>
        <v/>
      </c>
      <c r="AJ946" s="49" t="str">
        <f t="shared" si="285"/>
        <v/>
      </c>
      <c r="AK946" s="49" t="str">
        <f t="shared" si="286"/>
        <v/>
      </c>
      <c r="AM946" s="13" t="str">
        <f>IF($AI946="", "", COUNTIF($AI$10:$AI$1210, "&gt;"&amp;$AI946)+1+COUNTIF($AI$10:$AI946, $AI946)-1)</f>
        <v/>
      </c>
      <c r="AO946" s="13" t="str">
        <f t="shared" si="287"/>
        <v/>
      </c>
      <c r="AQ946" s="42" t="str">
        <f t="shared" si="288"/>
        <v/>
      </c>
    </row>
    <row r="947" spans="1:43" x14ac:dyDescent="0.25">
      <c r="A947" s="56"/>
      <c r="B947" s="157"/>
      <c r="C947" s="87"/>
      <c r="D947" s="86"/>
      <c r="E947" s="158"/>
      <c r="F947" s="159"/>
      <c r="G947" s="160"/>
      <c r="H947" s="161"/>
      <c r="I947" s="56"/>
      <c r="J947" s="13" t="str">
        <f t="shared" si="274"/>
        <v/>
      </c>
      <c r="K947" s="56"/>
      <c r="S947" s="13" t="str">
        <f t="shared" si="275"/>
        <v/>
      </c>
      <c r="U947" s="13" t="str">
        <f t="shared" si="276"/>
        <v/>
      </c>
      <c r="V947" s="13" t="str">
        <f t="shared" si="271"/>
        <v/>
      </c>
      <c r="W947" s="13" t="str">
        <f t="shared" si="272"/>
        <v/>
      </c>
      <c r="X947" s="13" t="str">
        <f t="shared" si="273"/>
        <v/>
      </c>
      <c r="Y947" s="13" t="str">
        <f t="shared" si="277"/>
        <v/>
      </c>
      <c r="Z947" s="13" t="str">
        <f t="shared" si="278"/>
        <v/>
      </c>
      <c r="AA947" s="13" t="str">
        <f t="shared" si="279"/>
        <v/>
      </c>
      <c r="AC947" s="13" t="str">
        <f t="shared" si="280"/>
        <v/>
      </c>
      <c r="AD947" s="13" t="str">
        <f t="shared" si="281"/>
        <v/>
      </c>
      <c r="AE947" s="13" t="str">
        <f t="shared" si="282"/>
        <v/>
      </c>
      <c r="AF947" s="42" t="str">
        <f t="shared" si="289"/>
        <v/>
      </c>
      <c r="AH947" s="46" t="str">
        <f t="shared" si="283"/>
        <v/>
      </c>
      <c r="AI947" s="53" t="str">
        <f t="shared" si="284"/>
        <v/>
      </c>
      <c r="AJ947" s="49" t="str">
        <f t="shared" si="285"/>
        <v/>
      </c>
      <c r="AK947" s="49" t="str">
        <f t="shared" si="286"/>
        <v/>
      </c>
      <c r="AM947" s="13" t="str">
        <f>IF($AI947="", "", COUNTIF($AI$10:$AI$1210, "&gt;"&amp;$AI947)+1+COUNTIF($AI$10:$AI947, $AI947)-1)</f>
        <v/>
      </c>
      <c r="AO947" s="13" t="str">
        <f t="shared" si="287"/>
        <v/>
      </c>
      <c r="AQ947" s="42" t="str">
        <f t="shared" si="288"/>
        <v/>
      </c>
    </row>
    <row r="948" spans="1:43" x14ac:dyDescent="0.25">
      <c r="A948" s="56"/>
      <c r="B948" s="157"/>
      <c r="C948" s="87"/>
      <c r="D948" s="86"/>
      <c r="E948" s="158"/>
      <c r="F948" s="159"/>
      <c r="G948" s="160"/>
      <c r="H948" s="161"/>
      <c r="I948" s="56"/>
      <c r="J948" s="13" t="str">
        <f t="shared" si="274"/>
        <v/>
      </c>
      <c r="K948" s="56"/>
      <c r="S948" s="13" t="str">
        <f t="shared" si="275"/>
        <v/>
      </c>
      <c r="U948" s="13" t="str">
        <f t="shared" si="276"/>
        <v/>
      </c>
      <c r="V948" s="13" t="str">
        <f t="shared" si="271"/>
        <v/>
      </c>
      <c r="W948" s="13" t="str">
        <f t="shared" si="272"/>
        <v/>
      </c>
      <c r="X948" s="13" t="str">
        <f t="shared" si="273"/>
        <v/>
      </c>
      <c r="Y948" s="13" t="str">
        <f t="shared" si="277"/>
        <v/>
      </c>
      <c r="Z948" s="13" t="str">
        <f t="shared" si="278"/>
        <v/>
      </c>
      <c r="AA948" s="13" t="str">
        <f t="shared" si="279"/>
        <v/>
      </c>
      <c r="AC948" s="13" t="str">
        <f t="shared" si="280"/>
        <v/>
      </c>
      <c r="AD948" s="13" t="str">
        <f t="shared" si="281"/>
        <v/>
      </c>
      <c r="AE948" s="13" t="str">
        <f t="shared" si="282"/>
        <v/>
      </c>
      <c r="AF948" s="42" t="str">
        <f t="shared" si="289"/>
        <v/>
      </c>
      <c r="AH948" s="46" t="str">
        <f t="shared" si="283"/>
        <v/>
      </c>
      <c r="AI948" s="53" t="str">
        <f t="shared" si="284"/>
        <v/>
      </c>
      <c r="AJ948" s="49" t="str">
        <f t="shared" si="285"/>
        <v/>
      </c>
      <c r="AK948" s="49" t="str">
        <f t="shared" si="286"/>
        <v/>
      </c>
      <c r="AM948" s="13" t="str">
        <f>IF($AI948="", "", COUNTIF($AI$10:$AI$1210, "&gt;"&amp;$AI948)+1+COUNTIF($AI$10:$AI948, $AI948)-1)</f>
        <v/>
      </c>
      <c r="AO948" s="13" t="str">
        <f t="shared" si="287"/>
        <v/>
      </c>
      <c r="AQ948" s="42" t="str">
        <f t="shared" si="288"/>
        <v/>
      </c>
    </row>
    <row r="949" spans="1:43" x14ac:dyDescent="0.25">
      <c r="A949" s="56"/>
      <c r="B949" s="157"/>
      <c r="C949" s="87"/>
      <c r="D949" s="86"/>
      <c r="E949" s="158"/>
      <c r="F949" s="159"/>
      <c r="G949" s="160"/>
      <c r="H949" s="161"/>
      <c r="I949" s="56"/>
      <c r="J949" s="13" t="str">
        <f t="shared" si="274"/>
        <v/>
      </c>
      <c r="K949" s="56"/>
      <c r="S949" s="13" t="str">
        <f t="shared" si="275"/>
        <v/>
      </c>
      <c r="U949" s="13" t="str">
        <f t="shared" si="276"/>
        <v/>
      </c>
      <c r="V949" s="13" t="str">
        <f t="shared" si="271"/>
        <v/>
      </c>
      <c r="W949" s="13" t="str">
        <f t="shared" si="272"/>
        <v/>
      </c>
      <c r="X949" s="13" t="str">
        <f t="shared" si="273"/>
        <v/>
      </c>
      <c r="Y949" s="13" t="str">
        <f t="shared" si="277"/>
        <v/>
      </c>
      <c r="Z949" s="13" t="str">
        <f t="shared" si="278"/>
        <v/>
      </c>
      <c r="AA949" s="13" t="str">
        <f t="shared" si="279"/>
        <v/>
      </c>
      <c r="AC949" s="13" t="str">
        <f t="shared" si="280"/>
        <v/>
      </c>
      <c r="AD949" s="13" t="str">
        <f t="shared" si="281"/>
        <v/>
      </c>
      <c r="AE949" s="13" t="str">
        <f t="shared" si="282"/>
        <v/>
      </c>
      <c r="AF949" s="42" t="str">
        <f t="shared" si="289"/>
        <v/>
      </c>
      <c r="AH949" s="46" t="str">
        <f t="shared" si="283"/>
        <v/>
      </c>
      <c r="AI949" s="53" t="str">
        <f t="shared" si="284"/>
        <v/>
      </c>
      <c r="AJ949" s="49" t="str">
        <f t="shared" si="285"/>
        <v/>
      </c>
      <c r="AK949" s="49" t="str">
        <f t="shared" si="286"/>
        <v/>
      </c>
      <c r="AM949" s="13" t="str">
        <f>IF($AI949="", "", COUNTIF($AI$10:$AI$1210, "&gt;"&amp;$AI949)+1+COUNTIF($AI$10:$AI949, $AI949)-1)</f>
        <v/>
      </c>
      <c r="AO949" s="13" t="str">
        <f t="shared" si="287"/>
        <v/>
      </c>
      <c r="AQ949" s="42" t="str">
        <f t="shared" si="288"/>
        <v/>
      </c>
    </row>
    <row r="950" spans="1:43" x14ac:dyDescent="0.25">
      <c r="A950" s="56"/>
      <c r="B950" s="157"/>
      <c r="C950" s="87"/>
      <c r="D950" s="86"/>
      <c r="E950" s="158"/>
      <c r="F950" s="159"/>
      <c r="G950" s="160"/>
      <c r="H950" s="161"/>
      <c r="I950" s="56"/>
      <c r="J950" s="13" t="str">
        <f t="shared" si="274"/>
        <v/>
      </c>
      <c r="K950" s="56"/>
      <c r="S950" s="13" t="str">
        <f t="shared" si="275"/>
        <v/>
      </c>
      <c r="U950" s="13" t="str">
        <f t="shared" si="276"/>
        <v/>
      </c>
      <c r="V950" s="13" t="str">
        <f t="shared" si="271"/>
        <v/>
      </c>
      <c r="W950" s="13" t="str">
        <f t="shared" si="272"/>
        <v/>
      </c>
      <c r="X950" s="13" t="str">
        <f t="shared" si="273"/>
        <v/>
      </c>
      <c r="Y950" s="13" t="str">
        <f t="shared" si="277"/>
        <v/>
      </c>
      <c r="Z950" s="13" t="str">
        <f t="shared" si="278"/>
        <v/>
      </c>
      <c r="AA950" s="13" t="str">
        <f t="shared" si="279"/>
        <v/>
      </c>
      <c r="AC950" s="13" t="str">
        <f t="shared" si="280"/>
        <v/>
      </c>
      <c r="AD950" s="13" t="str">
        <f t="shared" si="281"/>
        <v/>
      </c>
      <c r="AE950" s="13" t="str">
        <f t="shared" si="282"/>
        <v/>
      </c>
      <c r="AF950" s="42" t="str">
        <f t="shared" si="289"/>
        <v/>
      </c>
      <c r="AH950" s="46" t="str">
        <f t="shared" si="283"/>
        <v/>
      </c>
      <c r="AI950" s="53" t="str">
        <f t="shared" si="284"/>
        <v/>
      </c>
      <c r="AJ950" s="49" t="str">
        <f t="shared" si="285"/>
        <v/>
      </c>
      <c r="AK950" s="49" t="str">
        <f t="shared" si="286"/>
        <v/>
      </c>
      <c r="AM950" s="13" t="str">
        <f>IF($AI950="", "", COUNTIF($AI$10:$AI$1210, "&gt;"&amp;$AI950)+1+COUNTIF($AI$10:$AI950, $AI950)-1)</f>
        <v/>
      </c>
      <c r="AO950" s="13" t="str">
        <f t="shared" si="287"/>
        <v/>
      </c>
      <c r="AQ950" s="42" t="str">
        <f t="shared" si="288"/>
        <v/>
      </c>
    </row>
    <row r="951" spans="1:43" x14ac:dyDescent="0.25">
      <c r="A951" s="56"/>
      <c r="B951" s="157"/>
      <c r="C951" s="87"/>
      <c r="D951" s="86"/>
      <c r="E951" s="158"/>
      <c r="F951" s="159"/>
      <c r="G951" s="160"/>
      <c r="H951" s="161"/>
      <c r="I951" s="56"/>
      <c r="J951" s="13" t="str">
        <f t="shared" si="274"/>
        <v/>
      </c>
      <c r="K951" s="56"/>
      <c r="S951" s="13" t="str">
        <f t="shared" si="275"/>
        <v/>
      </c>
      <c r="U951" s="13" t="str">
        <f t="shared" si="276"/>
        <v/>
      </c>
      <c r="V951" s="13" t="str">
        <f t="shared" si="271"/>
        <v/>
      </c>
      <c r="W951" s="13" t="str">
        <f t="shared" si="272"/>
        <v/>
      </c>
      <c r="X951" s="13" t="str">
        <f t="shared" si="273"/>
        <v/>
      </c>
      <c r="Y951" s="13" t="str">
        <f t="shared" si="277"/>
        <v/>
      </c>
      <c r="Z951" s="13" t="str">
        <f t="shared" si="278"/>
        <v/>
      </c>
      <c r="AA951" s="13" t="str">
        <f t="shared" si="279"/>
        <v/>
      </c>
      <c r="AC951" s="13" t="str">
        <f t="shared" si="280"/>
        <v/>
      </c>
      <c r="AD951" s="13" t="str">
        <f t="shared" si="281"/>
        <v/>
      </c>
      <c r="AE951" s="13" t="str">
        <f t="shared" si="282"/>
        <v/>
      </c>
      <c r="AF951" s="42" t="str">
        <f t="shared" si="289"/>
        <v/>
      </c>
      <c r="AH951" s="46" t="str">
        <f t="shared" si="283"/>
        <v/>
      </c>
      <c r="AI951" s="53" t="str">
        <f t="shared" si="284"/>
        <v/>
      </c>
      <c r="AJ951" s="49" t="str">
        <f t="shared" si="285"/>
        <v/>
      </c>
      <c r="AK951" s="49" t="str">
        <f t="shared" si="286"/>
        <v/>
      </c>
      <c r="AM951" s="13" t="str">
        <f>IF($AI951="", "", COUNTIF($AI$10:$AI$1210, "&gt;"&amp;$AI951)+1+COUNTIF($AI$10:$AI951, $AI951)-1)</f>
        <v/>
      </c>
      <c r="AO951" s="13" t="str">
        <f t="shared" si="287"/>
        <v/>
      </c>
      <c r="AQ951" s="42" t="str">
        <f t="shared" si="288"/>
        <v/>
      </c>
    </row>
    <row r="952" spans="1:43" x14ac:dyDescent="0.25">
      <c r="A952" s="56"/>
      <c r="B952" s="157"/>
      <c r="C952" s="87"/>
      <c r="D952" s="86"/>
      <c r="E952" s="158"/>
      <c r="F952" s="159"/>
      <c r="G952" s="160"/>
      <c r="H952" s="161"/>
      <c r="I952" s="56"/>
      <c r="J952" s="13" t="str">
        <f t="shared" si="274"/>
        <v/>
      </c>
      <c r="K952" s="56"/>
      <c r="S952" s="13" t="str">
        <f t="shared" si="275"/>
        <v/>
      </c>
      <c r="U952" s="13" t="str">
        <f t="shared" si="276"/>
        <v/>
      </c>
      <c r="V952" s="13" t="str">
        <f t="shared" si="271"/>
        <v/>
      </c>
      <c r="W952" s="13" t="str">
        <f t="shared" si="272"/>
        <v/>
      </c>
      <c r="X952" s="13" t="str">
        <f t="shared" si="273"/>
        <v/>
      </c>
      <c r="Y952" s="13" t="str">
        <f t="shared" si="277"/>
        <v/>
      </c>
      <c r="Z952" s="13" t="str">
        <f t="shared" si="278"/>
        <v/>
      </c>
      <c r="AA952" s="13" t="str">
        <f t="shared" si="279"/>
        <v/>
      </c>
      <c r="AC952" s="13" t="str">
        <f t="shared" si="280"/>
        <v/>
      </c>
      <c r="AD952" s="13" t="str">
        <f t="shared" si="281"/>
        <v/>
      </c>
      <c r="AE952" s="13" t="str">
        <f t="shared" si="282"/>
        <v/>
      </c>
      <c r="AF952" s="42" t="str">
        <f t="shared" si="289"/>
        <v/>
      </c>
      <c r="AH952" s="46" t="str">
        <f t="shared" si="283"/>
        <v/>
      </c>
      <c r="AI952" s="53" t="str">
        <f t="shared" si="284"/>
        <v/>
      </c>
      <c r="AJ952" s="49" t="str">
        <f t="shared" si="285"/>
        <v/>
      </c>
      <c r="AK952" s="49" t="str">
        <f t="shared" si="286"/>
        <v/>
      </c>
      <c r="AM952" s="13" t="str">
        <f>IF($AI952="", "", COUNTIF($AI$10:$AI$1210, "&gt;"&amp;$AI952)+1+COUNTIF($AI$10:$AI952, $AI952)-1)</f>
        <v/>
      </c>
      <c r="AO952" s="13" t="str">
        <f t="shared" si="287"/>
        <v/>
      </c>
      <c r="AQ952" s="42" t="str">
        <f t="shared" si="288"/>
        <v/>
      </c>
    </row>
    <row r="953" spans="1:43" x14ac:dyDescent="0.25">
      <c r="A953" s="56"/>
      <c r="B953" s="157"/>
      <c r="C953" s="87"/>
      <c r="D953" s="86"/>
      <c r="E953" s="158"/>
      <c r="F953" s="159"/>
      <c r="G953" s="160"/>
      <c r="H953" s="161"/>
      <c r="I953" s="56"/>
      <c r="J953" s="13" t="str">
        <f t="shared" si="274"/>
        <v/>
      </c>
      <c r="K953" s="56"/>
      <c r="S953" s="13" t="str">
        <f t="shared" si="275"/>
        <v/>
      </c>
      <c r="U953" s="13" t="str">
        <f t="shared" si="276"/>
        <v/>
      </c>
      <c r="V953" s="13" t="str">
        <f t="shared" si="271"/>
        <v/>
      </c>
      <c r="W953" s="13" t="str">
        <f t="shared" si="272"/>
        <v/>
      </c>
      <c r="X953" s="13" t="str">
        <f t="shared" si="273"/>
        <v/>
      </c>
      <c r="Y953" s="13" t="str">
        <f t="shared" si="277"/>
        <v/>
      </c>
      <c r="Z953" s="13" t="str">
        <f t="shared" si="278"/>
        <v/>
      </c>
      <c r="AA953" s="13" t="str">
        <f t="shared" si="279"/>
        <v/>
      </c>
      <c r="AC953" s="13" t="str">
        <f t="shared" si="280"/>
        <v/>
      </c>
      <c r="AD953" s="13" t="str">
        <f t="shared" si="281"/>
        <v/>
      </c>
      <c r="AE953" s="13" t="str">
        <f t="shared" si="282"/>
        <v/>
      </c>
      <c r="AF953" s="42" t="str">
        <f t="shared" si="289"/>
        <v/>
      </c>
      <c r="AH953" s="46" t="str">
        <f t="shared" si="283"/>
        <v/>
      </c>
      <c r="AI953" s="53" t="str">
        <f t="shared" si="284"/>
        <v/>
      </c>
      <c r="AJ953" s="49" t="str">
        <f t="shared" si="285"/>
        <v/>
      </c>
      <c r="AK953" s="49" t="str">
        <f t="shared" si="286"/>
        <v/>
      </c>
      <c r="AM953" s="13" t="str">
        <f>IF($AI953="", "", COUNTIF($AI$10:$AI$1210, "&gt;"&amp;$AI953)+1+COUNTIF($AI$10:$AI953, $AI953)-1)</f>
        <v/>
      </c>
      <c r="AO953" s="13" t="str">
        <f t="shared" si="287"/>
        <v/>
      </c>
      <c r="AQ953" s="42" t="str">
        <f t="shared" si="288"/>
        <v/>
      </c>
    </row>
    <row r="954" spans="1:43" x14ac:dyDescent="0.25">
      <c r="A954" s="56"/>
      <c r="B954" s="157"/>
      <c r="C954" s="87"/>
      <c r="D954" s="86"/>
      <c r="E954" s="158"/>
      <c r="F954" s="159"/>
      <c r="G954" s="160"/>
      <c r="H954" s="161"/>
      <c r="I954" s="56"/>
      <c r="J954" s="13" t="str">
        <f t="shared" si="274"/>
        <v/>
      </c>
      <c r="K954" s="56"/>
      <c r="S954" s="13" t="str">
        <f t="shared" si="275"/>
        <v/>
      </c>
      <c r="U954" s="13" t="str">
        <f t="shared" si="276"/>
        <v/>
      </c>
      <c r="V954" s="13" t="str">
        <f t="shared" si="271"/>
        <v/>
      </c>
      <c r="W954" s="13" t="str">
        <f t="shared" si="272"/>
        <v/>
      </c>
      <c r="X954" s="13" t="str">
        <f t="shared" si="273"/>
        <v/>
      </c>
      <c r="Y954" s="13" t="str">
        <f t="shared" si="277"/>
        <v/>
      </c>
      <c r="Z954" s="13" t="str">
        <f t="shared" si="278"/>
        <v/>
      </c>
      <c r="AA954" s="13" t="str">
        <f t="shared" si="279"/>
        <v/>
      </c>
      <c r="AC954" s="13" t="str">
        <f t="shared" si="280"/>
        <v/>
      </c>
      <c r="AD954" s="13" t="str">
        <f t="shared" si="281"/>
        <v/>
      </c>
      <c r="AE954" s="13" t="str">
        <f t="shared" si="282"/>
        <v/>
      </c>
      <c r="AF954" s="42" t="str">
        <f t="shared" si="289"/>
        <v/>
      </c>
      <c r="AH954" s="46" t="str">
        <f t="shared" si="283"/>
        <v/>
      </c>
      <c r="AI954" s="53" t="str">
        <f t="shared" si="284"/>
        <v/>
      </c>
      <c r="AJ954" s="49" t="str">
        <f t="shared" si="285"/>
        <v/>
      </c>
      <c r="AK954" s="49" t="str">
        <f t="shared" si="286"/>
        <v/>
      </c>
      <c r="AM954" s="13" t="str">
        <f>IF($AI954="", "", COUNTIF($AI$10:$AI$1210, "&gt;"&amp;$AI954)+1+COUNTIF($AI$10:$AI954, $AI954)-1)</f>
        <v/>
      </c>
      <c r="AO954" s="13" t="str">
        <f t="shared" si="287"/>
        <v/>
      </c>
      <c r="AQ954" s="42" t="str">
        <f t="shared" si="288"/>
        <v/>
      </c>
    </row>
    <row r="955" spans="1:43" x14ac:dyDescent="0.25">
      <c r="A955" s="56"/>
      <c r="B955" s="157"/>
      <c r="C955" s="87"/>
      <c r="D955" s="86"/>
      <c r="E955" s="158"/>
      <c r="F955" s="159"/>
      <c r="G955" s="160"/>
      <c r="H955" s="161"/>
      <c r="I955" s="56"/>
      <c r="J955" s="13" t="str">
        <f t="shared" si="274"/>
        <v/>
      </c>
      <c r="K955" s="56"/>
      <c r="S955" s="13" t="str">
        <f t="shared" si="275"/>
        <v/>
      </c>
      <c r="U955" s="13" t="str">
        <f t="shared" si="276"/>
        <v/>
      </c>
      <c r="V955" s="13" t="str">
        <f t="shared" si="271"/>
        <v/>
      </c>
      <c r="W955" s="13" t="str">
        <f t="shared" si="272"/>
        <v/>
      </c>
      <c r="X955" s="13" t="str">
        <f t="shared" si="273"/>
        <v/>
      </c>
      <c r="Y955" s="13" t="str">
        <f t="shared" si="277"/>
        <v/>
      </c>
      <c r="Z955" s="13" t="str">
        <f t="shared" si="278"/>
        <v/>
      </c>
      <c r="AA955" s="13" t="str">
        <f t="shared" si="279"/>
        <v/>
      </c>
      <c r="AC955" s="13" t="str">
        <f t="shared" si="280"/>
        <v/>
      </c>
      <c r="AD955" s="13" t="str">
        <f t="shared" si="281"/>
        <v/>
      </c>
      <c r="AE955" s="13" t="str">
        <f t="shared" si="282"/>
        <v/>
      </c>
      <c r="AF955" s="42" t="str">
        <f t="shared" si="289"/>
        <v/>
      </c>
      <c r="AH955" s="46" t="str">
        <f t="shared" si="283"/>
        <v/>
      </c>
      <c r="AI955" s="53" t="str">
        <f t="shared" si="284"/>
        <v/>
      </c>
      <c r="AJ955" s="49" t="str">
        <f t="shared" si="285"/>
        <v/>
      </c>
      <c r="AK955" s="49" t="str">
        <f t="shared" si="286"/>
        <v/>
      </c>
      <c r="AM955" s="13" t="str">
        <f>IF($AI955="", "", COUNTIF($AI$10:$AI$1210, "&gt;"&amp;$AI955)+1+COUNTIF($AI$10:$AI955, $AI955)-1)</f>
        <v/>
      </c>
      <c r="AO955" s="13" t="str">
        <f t="shared" si="287"/>
        <v/>
      </c>
      <c r="AQ955" s="42" t="str">
        <f t="shared" si="288"/>
        <v/>
      </c>
    </row>
    <row r="956" spans="1:43" x14ac:dyDescent="0.25">
      <c r="A956" s="56"/>
      <c r="B956" s="157"/>
      <c r="C956" s="87"/>
      <c r="D956" s="86"/>
      <c r="E956" s="158"/>
      <c r="F956" s="159"/>
      <c r="G956" s="160"/>
      <c r="H956" s="161"/>
      <c r="I956" s="56"/>
      <c r="J956" s="13" t="str">
        <f t="shared" si="274"/>
        <v/>
      </c>
      <c r="K956" s="56"/>
      <c r="S956" s="13" t="str">
        <f t="shared" si="275"/>
        <v/>
      </c>
      <c r="U956" s="13" t="str">
        <f t="shared" si="276"/>
        <v/>
      </c>
      <c r="V956" s="13" t="str">
        <f t="shared" si="271"/>
        <v/>
      </c>
      <c r="W956" s="13" t="str">
        <f t="shared" si="272"/>
        <v/>
      </c>
      <c r="X956" s="13" t="str">
        <f t="shared" si="273"/>
        <v/>
      </c>
      <c r="Y956" s="13" t="str">
        <f t="shared" si="277"/>
        <v/>
      </c>
      <c r="Z956" s="13" t="str">
        <f t="shared" si="278"/>
        <v/>
      </c>
      <c r="AA956" s="13" t="str">
        <f t="shared" si="279"/>
        <v/>
      </c>
      <c r="AC956" s="13" t="str">
        <f t="shared" si="280"/>
        <v/>
      </c>
      <c r="AD956" s="13" t="str">
        <f t="shared" si="281"/>
        <v/>
      </c>
      <c r="AE956" s="13" t="str">
        <f t="shared" si="282"/>
        <v/>
      </c>
      <c r="AF956" s="42" t="str">
        <f t="shared" si="289"/>
        <v/>
      </c>
      <c r="AH956" s="46" t="str">
        <f t="shared" si="283"/>
        <v/>
      </c>
      <c r="AI956" s="53" t="str">
        <f t="shared" si="284"/>
        <v/>
      </c>
      <c r="AJ956" s="49" t="str">
        <f t="shared" si="285"/>
        <v/>
      </c>
      <c r="AK956" s="49" t="str">
        <f t="shared" si="286"/>
        <v/>
      </c>
      <c r="AM956" s="13" t="str">
        <f>IF($AI956="", "", COUNTIF($AI$10:$AI$1210, "&gt;"&amp;$AI956)+1+COUNTIF($AI$10:$AI956, $AI956)-1)</f>
        <v/>
      </c>
      <c r="AO956" s="13" t="str">
        <f t="shared" si="287"/>
        <v/>
      </c>
      <c r="AQ956" s="42" t="str">
        <f t="shared" si="288"/>
        <v/>
      </c>
    </row>
    <row r="957" spans="1:43" x14ac:dyDescent="0.25">
      <c r="A957" s="56"/>
      <c r="B957" s="157"/>
      <c r="C957" s="87"/>
      <c r="D957" s="86"/>
      <c r="E957" s="158"/>
      <c r="F957" s="159"/>
      <c r="G957" s="160"/>
      <c r="H957" s="161"/>
      <c r="I957" s="56"/>
      <c r="J957" s="13" t="str">
        <f t="shared" si="274"/>
        <v/>
      </c>
      <c r="K957" s="56"/>
      <c r="S957" s="13" t="str">
        <f t="shared" si="275"/>
        <v/>
      </c>
      <c r="U957" s="13" t="str">
        <f t="shared" si="276"/>
        <v/>
      </c>
      <c r="V957" s="13" t="str">
        <f t="shared" si="271"/>
        <v/>
      </c>
      <c r="W957" s="13" t="str">
        <f t="shared" si="272"/>
        <v/>
      </c>
      <c r="X957" s="13" t="str">
        <f t="shared" si="273"/>
        <v/>
      </c>
      <c r="Y957" s="13" t="str">
        <f t="shared" si="277"/>
        <v/>
      </c>
      <c r="Z957" s="13" t="str">
        <f t="shared" si="278"/>
        <v/>
      </c>
      <c r="AA957" s="13" t="str">
        <f t="shared" si="279"/>
        <v/>
      </c>
      <c r="AC957" s="13" t="str">
        <f t="shared" si="280"/>
        <v/>
      </c>
      <c r="AD957" s="13" t="str">
        <f t="shared" si="281"/>
        <v/>
      </c>
      <c r="AE957" s="13" t="str">
        <f t="shared" si="282"/>
        <v/>
      </c>
      <c r="AF957" s="42" t="str">
        <f t="shared" si="289"/>
        <v/>
      </c>
      <c r="AH957" s="46" t="str">
        <f t="shared" si="283"/>
        <v/>
      </c>
      <c r="AI957" s="53" t="str">
        <f t="shared" si="284"/>
        <v/>
      </c>
      <c r="AJ957" s="49" t="str">
        <f t="shared" si="285"/>
        <v/>
      </c>
      <c r="AK957" s="49" t="str">
        <f t="shared" si="286"/>
        <v/>
      </c>
      <c r="AM957" s="13" t="str">
        <f>IF($AI957="", "", COUNTIF($AI$10:$AI$1210, "&gt;"&amp;$AI957)+1+COUNTIF($AI$10:$AI957, $AI957)-1)</f>
        <v/>
      </c>
      <c r="AO957" s="13" t="str">
        <f t="shared" si="287"/>
        <v/>
      </c>
      <c r="AQ957" s="42" t="str">
        <f t="shared" si="288"/>
        <v/>
      </c>
    </row>
    <row r="958" spans="1:43" x14ac:dyDescent="0.25">
      <c r="A958" s="56"/>
      <c r="B958" s="157"/>
      <c r="C958" s="87"/>
      <c r="D958" s="86"/>
      <c r="E958" s="158"/>
      <c r="F958" s="159"/>
      <c r="G958" s="160"/>
      <c r="H958" s="161"/>
      <c r="I958" s="56"/>
      <c r="J958" s="13" t="str">
        <f t="shared" si="274"/>
        <v/>
      </c>
      <c r="K958" s="56"/>
      <c r="S958" s="13" t="str">
        <f t="shared" si="275"/>
        <v/>
      </c>
      <c r="U958" s="13" t="str">
        <f t="shared" si="276"/>
        <v/>
      </c>
      <c r="V958" s="13" t="str">
        <f t="shared" si="271"/>
        <v/>
      </c>
      <c r="W958" s="13" t="str">
        <f t="shared" si="272"/>
        <v/>
      </c>
      <c r="X958" s="13" t="str">
        <f t="shared" si="273"/>
        <v/>
      </c>
      <c r="Y958" s="13" t="str">
        <f t="shared" si="277"/>
        <v/>
      </c>
      <c r="Z958" s="13" t="str">
        <f t="shared" si="278"/>
        <v/>
      </c>
      <c r="AA958" s="13" t="str">
        <f t="shared" si="279"/>
        <v/>
      </c>
      <c r="AC958" s="13" t="str">
        <f t="shared" si="280"/>
        <v/>
      </c>
      <c r="AD958" s="13" t="str">
        <f t="shared" si="281"/>
        <v/>
      </c>
      <c r="AE958" s="13" t="str">
        <f t="shared" si="282"/>
        <v/>
      </c>
      <c r="AF958" s="42" t="str">
        <f t="shared" si="289"/>
        <v/>
      </c>
      <c r="AH958" s="46" t="str">
        <f t="shared" si="283"/>
        <v/>
      </c>
      <c r="AI958" s="53" t="str">
        <f t="shared" si="284"/>
        <v/>
      </c>
      <c r="AJ958" s="49" t="str">
        <f t="shared" si="285"/>
        <v/>
      </c>
      <c r="AK958" s="49" t="str">
        <f t="shared" si="286"/>
        <v/>
      </c>
      <c r="AM958" s="13" t="str">
        <f>IF($AI958="", "", COUNTIF($AI$10:$AI$1210, "&gt;"&amp;$AI958)+1+COUNTIF($AI$10:$AI958, $AI958)-1)</f>
        <v/>
      </c>
      <c r="AO958" s="13" t="str">
        <f t="shared" si="287"/>
        <v/>
      </c>
      <c r="AQ958" s="42" t="str">
        <f t="shared" si="288"/>
        <v/>
      </c>
    </row>
    <row r="959" spans="1:43" x14ac:dyDescent="0.25">
      <c r="A959" s="56"/>
      <c r="B959" s="157"/>
      <c r="C959" s="87"/>
      <c r="D959" s="86"/>
      <c r="E959" s="158"/>
      <c r="F959" s="159"/>
      <c r="G959" s="160"/>
      <c r="H959" s="161"/>
      <c r="I959" s="56"/>
      <c r="J959" s="13" t="str">
        <f t="shared" si="274"/>
        <v/>
      </c>
      <c r="K959" s="56"/>
      <c r="S959" s="13" t="str">
        <f t="shared" si="275"/>
        <v/>
      </c>
      <c r="U959" s="13" t="str">
        <f t="shared" si="276"/>
        <v/>
      </c>
      <c r="V959" s="13" t="str">
        <f t="shared" si="271"/>
        <v/>
      </c>
      <c r="W959" s="13" t="str">
        <f t="shared" si="272"/>
        <v/>
      </c>
      <c r="X959" s="13" t="str">
        <f t="shared" si="273"/>
        <v/>
      </c>
      <c r="Y959" s="13" t="str">
        <f t="shared" si="277"/>
        <v/>
      </c>
      <c r="Z959" s="13" t="str">
        <f t="shared" si="278"/>
        <v/>
      </c>
      <c r="AA959" s="13" t="str">
        <f t="shared" si="279"/>
        <v/>
      </c>
      <c r="AC959" s="13" t="str">
        <f t="shared" si="280"/>
        <v/>
      </c>
      <c r="AD959" s="13" t="str">
        <f t="shared" si="281"/>
        <v/>
      </c>
      <c r="AE959" s="13" t="str">
        <f t="shared" si="282"/>
        <v/>
      </c>
      <c r="AF959" s="42" t="str">
        <f t="shared" si="289"/>
        <v/>
      </c>
      <c r="AH959" s="46" t="str">
        <f t="shared" si="283"/>
        <v/>
      </c>
      <c r="AI959" s="53" t="str">
        <f t="shared" si="284"/>
        <v/>
      </c>
      <c r="AJ959" s="49" t="str">
        <f t="shared" si="285"/>
        <v/>
      </c>
      <c r="AK959" s="49" t="str">
        <f t="shared" si="286"/>
        <v/>
      </c>
      <c r="AM959" s="13" t="str">
        <f>IF($AI959="", "", COUNTIF($AI$10:$AI$1210, "&gt;"&amp;$AI959)+1+COUNTIF($AI$10:$AI959, $AI959)-1)</f>
        <v/>
      </c>
      <c r="AO959" s="13" t="str">
        <f t="shared" si="287"/>
        <v/>
      </c>
      <c r="AQ959" s="42" t="str">
        <f t="shared" si="288"/>
        <v/>
      </c>
    </row>
    <row r="960" spans="1:43" x14ac:dyDescent="0.25">
      <c r="A960" s="56"/>
      <c r="B960" s="157"/>
      <c r="C960" s="87"/>
      <c r="D960" s="86"/>
      <c r="E960" s="158"/>
      <c r="F960" s="159"/>
      <c r="G960" s="160"/>
      <c r="H960" s="161"/>
      <c r="I960" s="56"/>
      <c r="J960" s="13" t="str">
        <f t="shared" si="274"/>
        <v/>
      </c>
      <c r="K960" s="56"/>
      <c r="S960" s="13" t="str">
        <f t="shared" si="275"/>
        <v/>
      </c>
      <c r="U960" s="13" t="str">
        <f t="shared" si="276"/>
        <v/>
      </c>
      <c r="V960" s="13" t="str">
        <f t="shared" si="271"/>
        <v/>
      </c>
      <c r="W960" s="13" t="str">
        <f t="shared" si="272"/>
        <v/>
      </c>
      <c r="X960" s="13" t="str">
        <f t="shared" si="273"/>
        <v/>
      </c>
      <c r="Y960" s="13" t="str">
        <f t="shared" si="277"/>
        <v/>
      </c>
      <c r="Z960" s="13" t="str">
        <f t="shared" si="278"/>
        <v/>
      </c>
      <c r="AA960" s="13" t="str">
        <f t="shared" si="279"/>
        <v/>
      </c>
      <c r="AC960" s="13" t="str">
        <f t="shared" si="280"/>
        <v/>
      </c>
      <c r="AD960" s="13" t="str">
        <f t="shared" si="281"/>
        <v/>
      </c>
      <c r="AE960" s="13" t="str">
        <f t="shared" si="282"/>
        <v/>
      </c>
      <c r="AF960" s="42" t="str">
        <f t="shared" si="289"/>
        <v/>
      </c>
      <c r="AH960" s="46" t="str">
        <f t="shared" si="283"/>
        <v/>
      </c>
      <c r="AI960" s="53" t="str">
        <f t="shared" si="284"/>
        <v/>
      </c>
      <c r="AJ960" s="49" t="str">
        <f t="shared" si="285"/>
        <v/>
      </c>
      <c r="AK960" s="49" t="str">
        <f t="shared" si="286"/>
        <v/>
      </c>
      <c r="AM960" s="13" t="str">
        <f>IF($AI960="", "", COUNTIF($AI$10:$AI$1210, "&gt;"&amp;$AI960)+1+COUNTIF($AI$10:$AI960, $AI960)-1)</f>
        <v/>
      </c>
      <c r="AO960" s="13" t="str">
        <f t="shared" si="287"/>
        <v/>
      </c>
      <c r="AQ960" s="42" t="str">
        <f t="shared" si="288"/>
        <v/>
      </c>
    </row>
    <row r="961" spans="1:43" x14ac:dyDescent="0.25">
      <c r="A961" s="56"/>
      <c r="B961" s="157"/>
      <c r="C961" s="87"/>
      <c r="D961" s="86"/>
      <c r="E961" s="158"/>
      <c r="F961" s="159"/>
      <c r="G961" s="160"/>
      <c r="H961" s="161"/>
      <c r="I961" s="56"/>
      <c r="J961" s="13" t="str">
        <f t="shared" si="274"/>
        <v/>
      </c>
      <c r="K961" s="56"/>
      <c r="S961" s="13" t="str">
        <f t="shared" si="275"/>
        <v/>
      </c>
      <c r="U961" s="13" t="str">
        <f t="shared" si="276"/>
        <v/>
      </c>
      <c r="V961" s="13" t="str">
        <f t="shared" si="271"/>
        <v/>
      </c>
      <c r="W961" s="13" t="str">
        <f t="shared" si="272"/>
        <v/>
      </c>
      <c r="X961" s="13" t="str">
        <f t="shared" si="273"/>
        <v/>
      </c>
      <c r="Y961" s="13" t="str">
        <f t="shared" si="277"/>
        <v/>
      </c>
      <c r="Z961" s="13" t="str">
        <f t="shared" si="278"/>
        <v/>
      </c>
      <c r="AA961" s="13" t="str">
        <f t="shared" si="279"/>
        <v/>
      </c>
      <c r="AC961" s="13" t="str">
        <f t="shared" si="280"/>
        <v/>
      </c>
      <c r="AD961" s="13" t="str">
        <f t="shared" si="281"/>
        <v/>
      </c>
      <c r="AE961" s="13" t="str">
        <f t="shared" si="282"/>
        <v/>
      </c>
      <c r="AF961" s="42" t="str">
        <f t="shared" si="289"/>
        <v/>
      </c>
      <c r="AH961" s="46" t="str">
        <f t="shared" si="283"/>
        <v/>
      </c>
      <c r="AI961" s="53" t="str">
        <f t="shared" si="284"/>
        <v/>
      </c>
      <c r="AJ961" s="49" t="str">
        <f t="shared" si="285"/>
        <v/>
      </c>
      <c r="AK961" s="49" t="str">
        <f t="shared" si="286"/>
        <v/>
      </c>
      <c r="AM961" s="13" t="str">
        <f>IF($AI961="", "", COUNTIF($AI$10:$AI$1210, "&gt;"&amp;$AI961)+1+COUNTIF($AI$10:$AI961, $AI961)-1)</f>
        <v/>
      </c>
      <c r="AO961" s="13" t="str">
        <f t="shared" si="287"/>
        <v/>
      </c>
      <c r="AQ961" s="42" t="str">
        <f t="shared" si="288"/>
        <v/>
      </c>
    </row>
    <row r="962" spans="1:43" x14ac:dyDescent="0.25">
      <c r="A962" s="56"/>
      <c r="B962" s="157"/>
      <c r="C962" s="87"/>
      <c r="D962" s="86"/>
      <c r="E962" s="158"/>
      <c r="F962" s="159"/>
      <c r="G962" s="160"/>
      <c r="H962" s="161"/>
      <c r="I962" s="56"/>
      <c r="J962" s="13" t="str">
        <f t="shared" si="274"/>
        <v/>
      </c>
      <c r="K962" s="56"/>
      <c r="S962" s="13" t="str">
        <f t="shared" si="275"/>
        <v/>
      </c>
      <c r="U962" s="13" t="str">
        <f t="shared" si="276"/>
        <v/>
      </c>
      <c r="V962" s="13" t="str">
        <f t="shared" si="271"/>
        <v/>
      </c>
      <c r="W962" s="13" t="str">
        <f t="shared" si="272"/>
        <v/>
      </c>
      <c r="X962" s="13" t="str">
        <f t="shared" si="273"/>
        <v/>
      </c>
      <c r="Y962" s="13" t="str">
        <f t="shared" si="277"/>
        <v/>
      </c>
      <c r="Z962" s="13" t="str">
        <f t="shared" si="278"/>
        <v/>
      </c>
      <c r="AA962" s="13" t="str">
        <f t="shared" si="279"/>
        <v/>
      </c>
      <c r="AC962" s="13" t="str">
        <f t="shared" si="280"/>
        <v/>
      </c>
      <c r="AD962" s="13" t="str">
        <f t="shared" si="281"/>
        <v/>
      </c>
      <c r="AE962" s="13" t="str">
        <f t="shared" si="282"/>
        <v/>
      </c>
      <c r="AF962" s="42" t="str">
        <f t="shared" si="289"/>
        <v/>
      </c>
      <c r="AH962" s="46" t="str">
        <f t="shared" si="283"/>
        <v/>
      </c>
      <c r="AI962" s="53" t="str">
        <f t="shared" si="284"/>
        <v/>
      </c>
      <c r="AJ962" s="49" t="str">
        <f t="shared" si="285"/>
        <v/>
      </c>
      <c r="AK962" s="49" t="str">
        <f t="shared" si="286"/>
        <v/>
      </c>
      <c r="AM962" s="13" t="str">
        <f>IF($AI962="", "", COUNTIF($AI$10:$AI$1210, "&gt;"&amp;$AI962)+1+COUNTIF($AI$10:$AI962, $AI962)-1)</f>
        <v/>
      </c>
      <c r="AO962" s="13" t="str">
        <f t="shared" si="287"/>
        <v/>
      </c>
      <c r="AQ962" s="42" t="str">
        <f t="shared" si="288"/>
        <v/>
      </c>
    </row>
    <row r="963" spans="1:43" x14ac:dyDescent="0.25">
      <c r="A963" s="56"/>
      <c r="B963" s="157"/>
      <c r="C963" s="87"/>
      <c r="D963" s="86"/>
      <c r="E963" s="158"/>
      <c r="F963" s="159"/>
      <c r="G963" s="160"/>
      <c r="H963" s="161"/>
      <c r="I963" s="56"/>
      <c r="J963" s="13" t="str">
        <f t="shared" si="274"/>
        <v/>
      </c>
      <c r="K963" s="56"/>
      <c r="S963" s="13" t="str">
        <f t="shared" si="275"/>
        <v/>
      </c>
      <c r="U963" s="13" t="str">
        <f t="shared" si="276"/>
        <v/>
      </c>
      <c r="V963" s="13" t="str">
        <f t="shared" si="271"/>
        <v/>
      </c>
      <c r="W963" s="13" t="str">
        <f t="shared" si="272"/>
        <v/>
      </c>
      <c r="X963" s="13" t="str">
        <f t="shared" si="273"/>
        <v/>
      </c>
      <c r="Y963" s="13" t="str">
        <f t="shared" si="277"/>
        <v/>
      </c>
      <c r="Z963" s="13" t="str">
        <f t="shared" si="278"/>
        <v/>
      </c>
      <c r="AA963" s="13" t="str">
        <f t="shared" si="279"/>
        <v/>
      </c>
      <c r="AC963" s="13" t="str">
        <f t="shared" si="280"/>
        <v/>
      </c>
      <c r="AD963" s="13" t="str">
        <f t="shared" si="281"/>
        <v/>
      </c>
      <c r="AE963" s="13" t="str">
        <f t="shared" si="282"/>
        <v/>
      </c>
      <c r="AF963" s="42" t="str">
        <f t="shared" si="289"/>
        <v/>
      </c>
      <c r="AH963" s="46" t="str">
        <f t="shared" si="283"/>
        <v/>
      </c>
      <c r="AI963" s="53" t="str">
        <f t="shared" si="284"/>
        <v/>
      </c>
      <c r="AJ963" s="49" t="str">
        <f t="shared" si="285"/>
        <v/>
      </c>
      <c r="AK963" s="49" t="str">
        <f t="shared" si="286"/>
        <v/>
      </c>
      <c r="AM963" s="13" t="str">
        <f>IF($AI963="", "", COUNTIF($AI$10:$AI$1210, "&gt;"&amp;$AI963)+1+COUNTIF($AI$10:$AI963, $AI963)-1)</f>
        <v/>
      </c>
      <c r="AO963" s="13" t="str">
        <f t="shared" si="287"/>
        <v/>
      </c>
      <c r="AQ963" s="42" t="str">
        <f t="shared" si="288"/>
        <v/>
      </c>
    </row>
    <row r="964" spans="1:43" x14ac:dyDescent="0.25">
      <c r="A964" s="56"/>
      <c r="B964" s="157"/>
      <c r="C964" s="87"/>
      <c r="D964" s="86"/>
      <c r="E964" s="158"/>
      <c r="F964" s="159"/>
      <c r="G964" s="160"/>
      <c r="H964" s="161"/>
      <c r="I964" s="56"/>
      <c r="J964" s="13" t="str">
        <f t="shared" si="274"/>
        <v/>
      </c>
      <c r="K964" s="56"/>
      <c r="S964" s="13" t="str">
        <f t="shared" si="275"/>
        <v/>
      </c>
      <c r="U964" s="13" t="str">
        <f t="shared" si="276"/>
        <v/>
      </c>
      <c r="V964" s="13" t="str">
        <f t="shared" si="271"/>
        <v/>
      </c>
      <c r="W964" s="13" t="str">
        <f t="shared" si="272"/>
        <v/>
      </c>
      <c r="X964" s="13" t="str">
        <f t="shared" si="273"/>
        <v/>
      </c>
      <c r="Y964" s="13" t="str">
        <f t="shared" si="277"/>
        <v/>
      </c>
      <c r="Z964" s="13" t="str">
        <f t="shared" si="278"/>
        <v/>
      </c>
      <c r="AA964" s="13" t="str">
        <f t="shared" si="279"/>
        <v/>
      </c>
      <c r="AC964" s="13" t="str">
        <f t="shared" si="280"/>
        <v/>
      </c>
      <c r="AD964" s="13" t="str">
        <f t="shared" si="281"/>
        <v/>
      </c>
      <c r="AE964" s="13" t="str">
        <f t="shared" si="282"/>
        <v/>
      </c>
      <c r="AF964" s="42" t="str">
        <f t="shared" si="289"/>
        <v/>
      </c>
      <c r="AH964" s="46" t="str">
        <f t="shared" si="283"/>
        <v/>
      </c>
      <c r="AI964" s="53" t="str">
        <f t="shared" si="284"/>
        <v/>
      </c>
      <c r="AJ964" s="49" t="str">
        <f t="shared" si="285"/>
        <v/>
      </c>
      <c r="AK964" s="49" t="str">
        <f t="shared" si="286"/>
        <v/>
      </c>
      <c r="AM964" s="13" t="str">
        <f>IF($AI964="", "", COUNTIF($AI$10:$AI$1210, "&gt;"&amp;$AI964)+1+COUNTIF($AI$10:$AI964, $AI964)-1)</f>
        <v/>
      </c>
      <c r="AO964" s="13" t="str">
        <f t="shared" si="287"/>
        <v/>
      </c>
      <c r="AQ964" s="42" t="str">
        <f t="shared" si="288"/>
        <v/>
      </c>
    </row>
    <row r="965" spans="1:43" x14ac:dyDescent="0.25">
      <c r="A965" s="56"/>
      <c r="B965" s="157"/>
      <c r="C965" s="87"/>
      <c r="D965" s="86"/>
      <c r="E965" s="158"/>
      <c r="F965" s="159"/>
      <c r="G965" s="160"/>
      <c r="H965" s="161"/>
      <c r="I965" s="56"/>
      <c r="J965" s="13" t="str">
        <f t="shared" si="274"/>
        <v/>
      </c>
      <c r="K965" s="56"/>
      <c r="S965" s="13" t="str">
        <f t="shared" si="275"/>
        <v/>
      </c>
      <c r="U965" s="13" t="str">
        <f t="shared" si="276"/>
        <v/>
      </c>
      <c r="V965" s="13" t="str">
        <f t="shared" si="271"/>
        <v/>
      </c>
      <c r="W965" s="13" t="str">
        <f t="shared" si="272"/>
        <v/>
      </c>
      <c r="X965" s="13" t="str">
        <f t="shared" si="273"/>
        <v/>
      </c>
      <c r="Y965" s="13" t="str">
        <f t="shared" si="277"/>
        <v/>
      </c>
      <c r="Z965" s="13" t="str">
        <f t="shared" si="278"/>
        <v/>
      </c>
      <c r="AA965" s="13" t="str">
        <f t="shared" si="279"/>
        <v/>
      </c>
      <c r="AC965" s="13" t="str">
        <f t="shared" si="280"/>
        <v/>
      </c>
      <c r="AD965" s="13" t="str">
        <f t="shared" si="281"/>
        <v/>
      </c>
      <c r="AE965" s="13" t="str">
        <f t="shared" si="282"/>
        <v/>
      </c>
      <c r="AF965" s="42" t="str">
        <f t="shared" si="289"/>
        <v/>
      </c>
      <c r="AH965" s="46" t="str">
        <f t="shared" si="283"/>
        <v/>
      </c>
      <c r="AI965" s="53" t="str">
        <f t="shared" si="284"/>
        <v/>
      </c>
      <c r="AJ965" s="49" t="str">
        <f t="shared" si="285"/>
        <v/>
      </c>
      <c r="AK965" s="49" t="str">
        <f t="shared" si="286"/>
        <v/>
      </c>
      <c r="AM965" s="13" t="str">
        <f>IF($AI965="", "", COUNTIF($AI$10:$AI$1210, "&gt;"&amp;$AI965)+1+COUNTIF($AI$10:$AI965, $AI965)-1)</f>
        <v/>
      </c>
      <c r="AO965" s="13" t="str">
        <f t="shared" si="287"/>
        <v/>
      </c>
      <c r="AQ965" s="42" t="str">
        <f t="shared" si="288"/>
        <v/>
      </c>
    </row>
    <row r="966" spans="1:43" x14ac:dyDescent="0.25">
      <c r="A966" s="56"/>
      <c r="B966" s="157"/>
      <c r="C966" s="87"/>
      <c r="D966" s="86"/>
      <c r="E966" s="158"/>
      <c r="F966" s="159"/>
      <c r="G966" s="160"/>
      <c r="H966" s="161"/>
      <c r="I966" s="56"/>
      <c r="J966" s="13" t="str">
        <f t="shared" si="274"/>
        <v/>
      </c>
      <c r="K966" s="56"/>
      <c r="S966" s="13" t="str">
        <f t="shared" si="275"/>
        <v/>
      </c>
      <c r="U966" s="13" t="str">
        <f t="shared" si="276"/>
        <v/>
      </c>
      <c r="V966" s="13" t="str">
        <f t="shared" si="271"/>
        <v/>
      </c>
      <c r="W966" s="13" t="str">
        <f t="shared" si="272"/>
        <v/>
      </c>
      <c r="X966" s="13" t="str">
        <f t="shared" si="273"/>
        <v/>
      </c>
      <c r="Y966" s="13" t="str">
        <f t="shared" si="277"/>
        <v/>
      </c>
      <c r="Z966" s="13" t="str">
        <f t="shared" si="278"/>
        <v/>
      </c>
      <c r="AA966" s="13" t="str">
        <f t="shared" si="279"/>
        <v/>
      </c>
      <c r="AC966" s="13" t="str">
        <f t="shared" si="280"/>
        <v/>
      </c>
      <c r="AD966" s="13" t="str">
        <f t="shared" si="281"/>
        <v/>
      </c>
      <c r="AE966" s="13" t="str">
        <f t="shared" si="282"/>
        <v/>
      </c>
      <c r="AF966" s="42" t="str">
        <f t="shared" si="289"/>
        <v/>
      </c>
      <c r="AH966" s="46" t="str">
        <f t="shared" si="283"/>
        <v/>
      </c>
      <c r="AI966" s="53" t="str">
        <f t="shared" si="284"/>
        <v/>
      </c>
      <c r="AJ966" s="49" t="str">
        <f t="shared" si="285"/>
        <v/>
      </c>
      <c r="AK966" s="49" t="str">
        <f t="shared" si="286"/>
        <v/>
      </c>
      <c r="AM966" s="13" t="str">
        <f>IF($AI966="", "", COUNTIF($AI$10:$AI$1210, "&gt;"&amp;$AI966)+1+COUNTIF($AI$10:$AI966, $AI966)-1)</f>
        <v/>
      </c>
      <c r="AO966" s="13" t="str">
        <f t="shared" si="287"/>
        <v/>
      </c>
      <c r="AQ966" s="42" t="str">
        <f t="shared" si="288"/>
        <v/>
      </c>
    </row>
    <row r="967" spans="1:43" x14ac:dyDescent="0.25">
      <c r="A967" s="56"/>
      <c r="B967" s="157"/>
      <c r="C967" s="87"/>
      <c r="D967" s="86"/>
      <c r="E967" s="158"/>
      <c r="F967" s="159"/>
      <c r="G967" s="160"/>
      <c r="H967" s="161"/>
      <c r="I967" s="56"/>
      <c r="J967" s="13" t="str">
        <f t="shared" si="274"/>
        <v/>
      </c>
      <c r="K967" s="56"/>
      <c r="S967" s="13" t="str">
        <f t="shared" si="275"/>
        <v/>
      </c>
      <c r="U967" s="13" t="str">
        <f t="shared" si="276"/>
        <v/>
      </c>
      <c r="V967" s="13" t="str">
        <f t="shared" si="271"/>
        <v/>
      </c>
      <c r="W967" s="13" t="str">
        <f t="shared" si="272"/>
        <v/>
      </c>
      <c r="X967" s="13" t="str">
        <f t="shared" si="273"/>
        <v/>
      </c>
      <c r="Y967" s="13" t="str">
        <f t="shared" si="277"/>
        <v/>
      </c>
      <c r="Z967" s="13" t="str">
        <f t="shared" si="278"/>
        <v/>
      </c>
      <c r="AA967" s="13" t="str">
        <f t="shared" si="279"/>
        <v/>
      </c>
      <c r="AC967" s="13" t="str">
        <f t="shared" si="280"/>
        <v/>
      </c>
      <c r="AD967" s="13" t="str">
        <f t="shared" si="281"/>
        <v/>
      </c>
      <c r="AE967" s="13" t="str">
        <f t="shared" si="282"/>
        <v/>
      </c>
      <c r="AF967" s="42" t="str">
        <f t="shared" si="289"/>
        <v/>
      </c>
      <c r="AH967" s="46" t="str">
        <f t="shared" si="283"/>
        <v/>
      </c>
      <c r="AI967" s="53" t="str">
        <f t="shared" si="284"/>
        <v/>
      </c>
      <c r="AJ967" s="49" t="str">
        <f t="shared" si="285"/>
        <v/>
      </c>
      <c r="AK967" s="49" t="str">
        <f t="shared" si="286"/>
        <v/>
      </c>
      <c r="AM967" s="13" t="str">
        <f>IF($AI967="", "", COUNTIF($AI$10:$AI$1210, "&gt;"&amp;$AI967)+1+COUNTIF($AI$10:$AI967, $AI967)-1)</f>
        <v/>
      </c>
      <c r="AO967" s="13" t="str">
        <f t="shared" si="287"/>
        <v/>
      </c>
      <c r="AQ967" s="42" t="str">
        <f t="shared" si="288"/>
        <v/>
      </c>
    </row>
    <row r="968" spans="1:43" x14ac:dyDescent="0.25">
      <c r="A968" s="56"/>
      <c r="B968" s="157"/>
      <c r="C968" s="87"/>
      <c r="D968" s="86"/>
      <c r="E968" s="158"/>
      <c r="F968" s="159"/>
      <c r="G968" s="160"/>
      <c r="H968" s="161"/>
      <c r="I968" s="56"/>
      <c r="J968" s="13" t="str">
        <f t="shared" si="274"/>
        <v/>
      </c>
      <c r="K968" s="56"/>
      <c r="S968" s="13" t="str">
        <f t="shared" si="275"/>
        <v/>
      </c>
      <c r="U968" s="13" t="str">
        <f t="shared" si="276"/>
        <v/>
      </c>
      <c r="V968" s="13" t="str">
        <f t="shared" si="271"/>
        <v/>
      </c>
      <c r="W968" s="13" t="str">
        <f t="shared" si="272"/>
        <v/>
      </c>
      <c r="X968" s="13" t="str">
        <f t="shared" si="273"/>
        <v/>
      </c>
      <c r="Y968" s="13" t="str">
        <f t="shared" si="277"/>
        <v/>
      </c>
      <c r="Z968" s="13" t="str">
        <f t="shared" si="278"/>
        <v/>
      </c>
      <c r="AA968" s="13" t="str">
        <f t="shared" si="279"/>
        <v/>
      </c>
      <c r="AC968" s="13" t="str">
        <f t="shared" si="280"/>
        <v/>
      </c>
      <c r="AD968" s="13" t="str">
        <f t="shared" si="281"/>
        <v/>
      </c>
      <c r="AE968" s="13" t="str">
        <f t="shared" si="282"/>
        <v/>
      </c>
      <c r="AF968" s="42" t="str">
        <f t="shared" si="289"/>
        <v/>
      </c>
      <c r="AH968" s="46" t="str">
        <f t="shared" si="283"/>
        <v/>
      </c>
      <c r="AI968" s="53" t="str">
        <f t="shared" si="284"/>
        <v/>
      </c>
      <c r="AJ968" s="49" t="str">
        <f t="shared" si="285"/>
        <v/>
      </c>
      <c r="AK968" s="49" t="str">
        <f t="shared" si="286"/>
        <v/>
      </c>
      <c r="AM968" s="13" t="str">
        <f>IF($AI968="", "", COUNTIF($AI$10:$AI$1210, "&gt;"&amp;$AI968)+1+COUNTIF($AI$10:$AI968, $AI968)-1)</f>
        <v/>
      </c>
      <c r="AO968" s="13" t="str">
        <f t="shared" si="287"/>
        <v/>
      </c>
      <c r="AQ968" s="42" t="str">
        <f t="shared" si="288"/>
        <v/>
      </c>
    </row>
    <row r="969" spans="1:43" x14ac:dyDescent="0.25">
      <c r="A969" s="56"/>
      <c r="B969" s="157"/>
      <c r="C969" s="87"/>
      <c r="D969" s="86"/>
      <c r="E969" s="158"/>
      <c r="F969" s="159"/>
      <c r="G969" s="160"/>
      <c r="H969" s="161"/>
      <c r="I969" s="56"/>
      <c r="J969" s="13" t="str">
        <f t="shared" si="274"/>
        <v/>
      </c>
      <c r="K969" s="56"/>
      <c r="S969" s="13" t="str">
        <f t="shared" si="275"/>
        <v/>
      </c>
      <c r="U969" s="13" t="str">
        <f t="shared" si="276"/>
        <v/>
      </c>
      <c r="V969" s="13" t="str">
        <f t="shared" si="271"/>
        <v/>
      </c>
      <c r="W969" s="13" t="str">
        <f t="shared" si="272"/>
        <v/>
      </c>
      <c r="X969" s="13" t="str">
        <f t="shared" si="273"/>
        <v/>
      </c>
      <c r="Y969" s="13" t="str">
        <f t="shared" si="277"/>
        <v/>
      </c>
      <c r="Z969" s="13" t="str">
        <f t="shared" si="278"/>
        <v/>
      </c>
      <c r="AA969" s="13" t="str">
        <f t="shared" si="279"/>
        <v/>
      </c>
      <c r="AC969" s="13" t="str">
        <f t="shared" si="280"/>
        <v/>
      </c>
      <c r="AD969" s="13" t="str">
        <f t="shared" si="281"/>
        <v/>
      </c>
      <c r="AE969" s="13" t="str">
        <f t="shared" si="282"/>
        <v/>
      </c>
      <c r="AF969" s="42" t="str">
        <f t="shared" si="289"/>
        <v/>
      </c>
      <c r="AH969" s="46" t="str">
        <f t="shared" si="283"/>
        <v/>
      </c>
      <c r="AI969" s="53" t="str">
        <f t="shared" si="284"/>
        <v/>
      </c>
      <c r="AJ969" s="49" t="str">
        <f t="shared" si="285"/>
        <v/>
      </c>
      <c r="AK969" s="49" t="str">
        <f t="shared" si="286"/>
        <v/>
      </c>
      <c r="AM969" s="13" t="str">
        <f>IF($AI969="", "", COUNTIF($AI$10:$AI$1210, "&gt;"&amp;$AI969)+1+COUNTIF($AI$10:$AI969, $AI969)-1)</f>
        <v/>
      </c>
      <c r="AO969" s="13" t="str">
        <f t="shared" si="287"/>
        <v/>
      </c>
      <c r="AQ969" s="42" t="str">
        <f t="shared" si="288"/>
        <v/>
      </c>
    </row>
    <row r="970" spans="1:43" x14ac:dyDescent="0.25">
      <c r="A970" s="56"/>
      <c r="B970" s="157"/>
      <c r="C970" s="87"/>
      <c r="D970" s="86"/>
      <c r="E970" s="158"/>
      <c r="F970" s="159"/>
      <c r="G970" s="160"/>
      <c r="H970" s="161"/>
      <c r="I970" s="56"/>
      <c r="J970" s="13" t="str">
        <f t="shared" si="274"/>
        <v/>
      </c>
      <c r="K970" s="56"/>
      <c r="S970" s="13" t="str">
        <f t="shared" si="275"/>
        <v/>
      </c>
      <c r="U970" s="13" t="str">
        <f t="shared" si="276"/>
        <v/>
      </c>
      <c r="V970" s="13" t="str">
        <f t="shared" ref="V970:V1033" si="290">IF($S970="", "", IF(AND(V$5="X", C970=""), $S$6, IF(AND(NOT(C970=""), COUNTIF(O$11:O$18, C970)=0), $S$7, "")))</f>
        <v/>
      </c>
      <c r="W970" s="13" t="str">
        <f t="shared" ref="W970:W1033" si="291">IF($S970="", "", IF(AND(W$5="X", D970=""), $S$6, IF(AND(NOT(D970=""), COUNTIF(P$11:P$11, D970)=0), $S$7, "")))</f>
        <v/>
      </c>
      <c r="X970" s="13" t="str">
        <f t="shared" ref="X970:X1033" si="292">IF($S970="", "", IF(AND(X$5="X", E970=""), $S$6, IF(AND(NOT(E970=""), COUNTIF(Q$11:Q$11, E970)=0), $S$7, "")))</f>
        <v/>
      </c>
      <c r="Y970" s="13" t="str">
        <f t="shared" si="277"/>
        <v/>
      </c>
      <c r="Z970" s="13" t="str">
        <f t="shared" si="278"/>
        <v/>
      </c>
      <c r="AA970" s="13" t="str">
        <f t="shared" si="279"/>
        <v/>
      </c>
      <c r="AC970" s="13" t="str">
        <f t="shared" si="280"/>
        <v/>
      </c>
      <c r="AD970" s="13" t="str">
        <f t="shared" si="281"/>
        <v/>
      </c>
      <c r="AE970" s="13" t="str">
        <f t="shared" si="282"/>
        <v/>
      </c>
      <c r="AF970" s="42" t="str">
        <f t="shared" si="289"/>
        <v/>
      </c>
      <c r="AH970" s="46" t="str">
        <f t="shared" si="283"/>
        <v/>
      </c>
      <c r="AI970" s="53" t="str">
        <f t="shared" si="284"/>
        <v/>
      </c>
      <c r="AJ970" s="49" t="str">
        <f t="shared" si="285"/>
        <v/>
      </c>
      <c r="AK970" s="49" t="str">
        <f t="shared" si="286"/>
        <v/>
      </c>
      <c r="AM970" s="13" t="str">
        <f>IF($AI970="", "", COUNTIF($AI$10:$AI$1210, "&gt;"&amp;$AI970)+1+COUNTIF($AI$10:$AI970, $AI970)-1)</f>
        <v/>
      </c>
      <c r="AO970" s="13" t="str">
        <f t="shared" si="287"/>
        <v/>
      </c>
      <c r="AQ970" s="42" t="str">
        <f t="shared" si="288"/>
        <v/>
      </c>
    </row>
    <row r="971" spans="1:43" x14ac:dyDescent="0.25">
      <c r="A971" s="56"/>
      <c r="B971" s="157"/>
      <c r="C971" s="87"/>
      <c r="D971" s="86"/>
      <c r="E971" s="158"/>
      <c r="F971" s="159"/>
      <c r="G971" s="160"/>
      <c r="H971" s="161"/>
      <c r="I971" s="56"/>
      <c r="J971" s="13" t="str">
        <f t="shared" ref="J971:J1034" si="293">IF($S971="", "", IF($AI971="", $N$3, IF($AI971=$AI$5, $AK$4, IF($AI971&lt;$AI$5, $AK$3, IF($AI971&gt;$AI$5, $AK$2, $N$3)))))</f>
        <v/>
      </c>
      <c r="K971" s="56"/>
      <c r="S971" s="13" t="str">
        <f t="shared" ref="S971:S1034" si="294">IF(COUNTIF($B971:$H971, "")=7, "", "X")</f>
        <v/>
      </c>
      <c r="U971" s="13" t="str">
        <f t="shared" ref="U971:U1034" si="295">IF($S971="", "", IF(AND(U$5="X", B971=""), $S$6, IFERROR(IF(AND(NOT(B971=""), OR(ISNUMBER(B971)=FALSE, B971&lt;$P$2, B971&gt;$P$3, B971&lt;B970)), $S$7, ""), $S$7)))</f>
        <v/>
      </c>
      <c r="V971" s="13" t="str">
        <f t="shared" si="290"/>
        <v/>
      </c>
      <c r="W971" s="13" t="str">
        <f t="shared" si="291"/>
        <v/>
      </c>
      <c r="X971" s="13" t="str">
        <f t="shared" si="292"/>
        <v/>
      </c>
      <c r="Y971" s="13" t="str">
        <f t="shared" ref="Y971:Y1034" si="296">IF($S971="", "", IF(AND(Y$5="X", F971=""), $S$6, IFERROR(IF(AND(NOT(F971=""), OR(ISNUMBER(F971)=FALSE, F971&lt;$Q$2, AND(NOT($Q$3=""), F971&gt;$Q$3), F971&lt;F970)), $S$7, ""), $S$7)))</f>
        <v/>
      </c>
      <c r="Z971" s="13" t="str">
        <f t="shared" ref="Z971:Z1034" si="297">IF($S971="", "", IF(AND(Z$5="X", G971=""), $S$6, IF(AND(NOT(G971=""), ISNUMBER(G971)=FALSE), $S$7, "")))</f>
        <v/>
      </c>
      <c r="AA971" s="13" t="str">
        <f t="shared" ref="AA971:AA1034" si="298">IF($S971="", "", IF(AND(AA$5="X", H971=""), $S$6, IF(AND(NOT(H971=""), ISNUMBER(H971)=FALSE), $S$7, "")))</f>
        <v/>
      </c>
      <c r="AC971" s="13" t="str">
        <f t="shared" ref="AC971:AC1034" si="299">IF(OR(COUNTIF($F971:$H971, "")=3, COUNTIF($Y971:$AA971, "")&lt;3), "", "X")</f>
        <v/>
      </c>
      <c r="AD971" s="13" t="str">
        <f t="shared" ref="AD971:AD1034" si="300">IF(AND(AC971="X", AC972=""), "X", "")</f>
        <v/>
      </c>
      <c r="AE971" s="13" t="str">
        <f t="shared" ref="AE971:AE1034" si="301">IF($S971="", "", IF(OR($AC971="", $AD971="X", $E971=$Q$11, $E972=$Q$11), "X", ""))</f>
        <v/>
      </c>
      <c r="AF971" s="42" t="str">
        <f t="shared" si="289"/>
        <v/>
      </c>
      <c r="AH971" s="46" t="str">
        <f t="shared" ref="AH971:AH1034" si="302">IF(OR($F971="", $F972=""), "", $F972-$F971)</f>
        <v/>
      </c>
      <c r="AI971" s="53" t="str">
        <f t="shared" ref="AI971:AI1034" si="303">IF($AE971="X", "", IFERROR(ROUND($AH971/$G972, 1), ""))</f>
        <v/>
      </c>
      <c r="AJ971" s="49" t="str">
        <f t="shared" ref="AJ971:AJ1034" si="304">IF($AE971="X", "", IFERROR(ROUND($AK971/$AI971, 2), ""))</f>
        <v/>
      </c>
      <c r="AK971" s="49" t="str">
        <f t="shared" ref="AK971:AK1034" si="305">IF(OR($G971="", $H971=""), "", IFERROR(ROUND($H971/$G971, 2), ""))</f>
        <v/>
      </c>
      <c r="AM971" s="13" t="str">
        <f>IF($AI971="", "", COUNTIF($AI$10:$AI$1210, "&gt;"&amp;$AI971)+1+COUNTIF($AI$10:$AI971, $AI971)-1)</f>
        <v/>
      </c>
      <c r="AO971" s="13" t="str">
        <f t="shared" ref="AO971:AO1034" si="306">IF($S971="", "", IF($D971="", $AO$6, $AO$7))</f>
        <v/>
      </c>
      <c r="AQ971" s="42" t="str">
        <f t="shared" ref="AQ971:AQ1034" si="307">IF(OR($C971="", $AO971=""), "", CONCATENATE($C971, " - ", $AO971))</f>
        <v/>
      </c>
    </row>
    <row r="972" spans="1:43" x14ac:dyDescent="0.25">
      <c r="A972" s="56"/>
      <c r="B972" s="157"/>
      <c r="C972" s="87"/>
      <c r="D972" s="86"/>
      <c r="E972" s="158"/>
      <c r="F972" s="159"/>
      <c r="G972" s="160"/>
      <c r="H972" s="161"/>
      <c r="I972" s="56"/>
      <c r="J972" s="13" t="str">
        <f t="shared" si="293"/>
        <v/>
      </c>
      <c r="K972" s="56"/>
      <c r="S972" s="13" t="str">
        <f t="shared" si="294"/>
        <v/>
      </c>
      <c r="U972" s="13" t="str">
        <f t="shared" si="295"/>
        <v/>
      </c>
      <c r="V972" s="13" t="str">
        <f t="shared" si="290"/>
        <v/>
      </c>
      <c r="W972" s="13" t="str">
        <f t="shared" si="291"/>
        <v/>
      </c>
      <c r="X972" s="13" t="str">
        <f t="shared" si="292"/>
        <v/>
      </c>
      <c r="Y972" s="13" t="str">
        <f t="shared" si="296"/>
        <v/>
      </c>
      <c r="Z972" s="13" t="str">
        <f t="shared" si="297"/>
        <v/>
      </c>
      <c r="AA972" s="13" t="str">
        <f t="shared" si="298"/>
        <v/>
      </c>
      <c r="AC972" s="13" t="str">
        <f t="shared" si="299"/>
        <v/>
      </c>
      <c r="AD972" s="13" t="str">
        <f t="shared" si="300"/>
        <v/>
      </c>
      <c r="AE972" s="13" t="str">
        <f t="shared" si="301"/>
        <v/>
      </c>
      <c r="AF972" s="42" t="str">
        <f t="shared" si="289"/>
        <v/>
      </c>
      <c r="AH972" s="46" t="str">
        <f t="shared" si="302"/>
        <v/>
      </c>
      <c r="AI972" s="53" t="str">
        <f t="shared" si="303"/>
        <v/>
      </c>
      <c r="AJ972" s="49" t="str">
        <f t="shared" si="304"/>
        <v/>
      </c>
      <c r="AK972" s="49" t="str">
        <f t="shared" si="305"/>
        <v/>
      </c>
      <c r="AM972" s="13" t="str">
        <f>IF($AI972="", "", COUNTIF($AI$10:$AI$1210, "&gt;"&amp;$AI972)+1+COUNTIF($AI$10:$AI972, $AI972)-1)</f>
        <v/>
      </c>
      <c r="AO972" s="13" t="str">
        <f t="shared" si="306"/>
        <v/>
      </c>
      <c r="AQ972" s="42" t="str">
        <f t="shared" si="307"/>
        <v/>
      </c>
    </row>
    <row r="973" spans="1:43" x14ac:dyDescent="0.25">
      <c r="A973" s="56"/>
      <c r="B973" s="157"/>
      <c r="C973" s="87"/>
      <c r="D973" s="86"/>
      <c r="E973" s="158"/>
      <c r="F973" s="159"/>
      <c r="G973" s="160"/>
      <c r="H973" s="161"/>
      <c r="I973" s="56"/>
      <c r="J973" s="13" t="str">
        <f t="shared" si="293"/>
        <v/>
      </c>
      <c r="K973" s="56"/>
      <c r="S973" s="13" t="str">
        <f t="shared" si="294"/>
        <v/>
      </c>
      <c r="U973" s="13" t="str">
        <f t="shared" si="295"/>
        <v/>
      </c>
      <c r="V973" s="13" t="str">
        <f t="shared" si="290"/>
        <v/>
      </c>
      <c r="W973" s="13" t="str">
        <f t="shared" si="291"/>
        <v/>
      </c>
      <c r="X973" s="13" t="str">
        <f t="shared" si="292"/>
        <v/>
      </c>
      <c r="Y973" s="13" t="str">
        <f t="shared" si="296"/>
        <v/>
      </c>
      <c r="Z973" s="13" t="str">
        <f t="shared" si="297"/>
        <v/>
      </c>
      <c r="AA973" s="13" t="str">
        <f t="shared" si="298"/>
        <v/>
      </c>
      <c r="AC973" s="13" t="str">
        <f t="shared" si="299"/>
        <v/>
      </c>
      <c r="AD973" s="13" t="str">
        <f t="shared" si="300"/>
        <v/>
      </c>
      <c r="AE973" s="13" t="str">
        <f t="shared" si="301"/>
        <v/>
      </c>
      <c r="AF973" s="42" t="str">
        <f t="shared" si="289"/>
        <v/>
      </c>
      <c r="AH973" s="46" t="str">
        <f t="shared" si="302"/>
        <v/>
      </c>
      <c r="AI973" s="53" t="str">
        <f t="shared" si="303"/>
        <v/>
      </c>
      <c r="AJ973" s="49" t="str">
        <f t="shared" si="304"/>
        <v/>
      </c>
      <c r="AK973" s="49" t="str">
        <f t="shared" si="305"/>
        <v/>
      </c>
      <c r="AM973" s="13" t="str">
        <f>IF($AI973="", "", COUNTIF($AI$10:$AI$1210, "&gt;"&amp;$AI973)+1+COUNTIF($AI$10:$AI973, $AI973)-1)</f>
        <v/>
      </c>
      <c r="AO973" s="13" t="str">
        <f t="shared" si="306"/>
        <v/>
      </c>
      <c r="AQ973" s="42" t="str">
        <f t="shared" si="307"/>
        <v/>
      </c>
    </row>
    <row r="974" spans="1:43" x14ac:dyDescent="0.25">
      <c r="A974" s="56"/>
      <c r="B974" s="157"/>
      <c r="C974" s="87"/>
      <c r="D974" s="86"/>
      <c r="E974" s="158"/>
      <c r="F974" s="159"/>
      <c r="G974" s="160"/>
      <c r="H974" s="161"/>
      <c r="I974" s="56"/>
      <c r="J974" s="13" t="str">
        <f t="shared" si="293"/>
        <v/>
      </c>
      <c r="K974" s="56"/>
      <c r="S974" s="13" t="str">
        <f t="shared" si="294"/>
        <v/>
      </c>
      <c r="U974" s="13" t="str">
        <f t="shared" si="295"/>
        <v/>
      </c>
      <c r="V974" s="13" t="str">
        <f t="shared" si="290"/>
        <v/>
      </c>
      <c r="W974" s="13" t="str">
        <f t="shared" si="291"/>
        <v/>
      </c>
      <c r="X974" s="13" t="str">
        <f t="shared" si="292"/>
        <v/>
      </c>
      <c r="Y974" s="13" t="str">
        <f t="shared" si="296"/>
        <v/>
      </c>
      <c r="Z974" s="13" t="str">
        <f t="shared" si="297"/>
        <v/>
      </c>
      <c r="AA974" s="13" t="str">
        <f t="shared" si="298"/>
        <v/>
      </c>
      <c r="AC974" s="13" t="str">
        <f t="shared" si="299"/>
        <v/>
      </c>
      <c r="AD974" s="13" t="str">
        <f t="shared" si="300"/>
        <v/>
      </c>
      <c r="AE974" s="13" t="str">
        <f t="shared" si="301"/>
        <v/>
      </c>
      <c r="AF974" s="42" t="str">
        <f t="shared" si="289"/>
        <v/>
      </c>
      <c r="AH974" s="46" t="str">
        <f t="shared" si="302"/>
        <v/>
      </c>
      <c r="AI974" s="53" t="str">
        <f t="shared" si="303"/>
        <v/>
      </c>
      <c r="AJ974" s="49" t="str">
        <f t="shared" si="304"/>
        <v/>
      </c>
      <c r="AK974" s="49" t="str">
        <f t="shared" si="305"/>
        <v/>
      </c>
      <c r="AM974" s="13" t="str">
        <f>IF($AI974="", "", COUNTIF($AI$10:$AI$1210, "&gt;"&amp;$AI974)+1+COUNTIF($AI$10:$AI974, $AI974)-1)</f>
        <v/>
      </c>
      <c r="AO974" s="13" t="str">
        <f t="shared" si="306"/>
        <v/>
      </c>
      <c r="AQ974" s="42" t="str">
        <f t="shared" si="307"/>
        <v/>
      </c>
    </row>
    <row r="975" spans="1:43" x14ac:dyDescent="0.25">
      <c r="A975" s="56"/>
      <c r="B975" s="157"/>
      <c r="C975" s="87"/>
      <c r="D975" s="86"/>
      <c r="E975" s="158"/>
      <c r="F975" s="159"/>
      <c r="G975" s="160"/>
      <c r="H975" s="161"/>
      <c r="I975" s="56"/>
      <c r="J975" s="13" t="str">
        <f t="shared" si="293"/>
        <v/>
      </c>
      <c r="K975" s="56"/>
      <c r="S975" s="13" t="str">
        <f t="shared" si="294"/>
        <v/>
      </c>
      <c r="U975" s="13" t="str">
        <f t="shared" si="295"/>
        <v/>
      </c>
      <c r="V975" s="13" t="str">
        <f t="shared" si="290"/>
        <v/>
      </c>
      <c r="W975" s="13" t="str">
        <f t="shared" si="291"/>
        <v/>
      </c>
      <c r="X975" s="13" t="str">
        <f t="shared" si="292"/>
        <v/>
      </c>
      <c r="Y975" s="13" t="str">
        <f t="shared" si="296"/>
        <v/>
      </c>
      <c r="Z975" s="13" t="str">
        <f t="shared" si="297"/>
        <v/>
      </c>
      <c r="AA975" s="13" t="str">
        <f t="shared" si="298"/>
        <v/>
      </c>
      <c r="AC975" s="13" t="str">
        <f t="shared" si="299"/>
        <v/>
      </c>
      <c r="AD975" s="13" t="str">
        <f t="shared" si="300"/>
        <v/>
      </c>
      <c r="AE975" s="13" t="str">
        <f t="shared" si="301"/>
        <v/>
      </c>
      <c r="AF975" s="42" t="str">
        <f t="shared" si="289"/>
        <v/>
      </c>
      <c r="AH975" s="46" t="str">
        <f t="shared" si="302"/>
        <v/>
      </c>
      <c r="AI975" s="53" t="str">
        <f t="shared" si="303"/>
        <v/>
      </c>
      <c r="AJ975" s="49" t="str">
        <f t="shared" si="304"/>
        <v/>
      </c>
      <c r="AK975" s="49" t="str">
        <f t="shared" si="305"/>
        <v/>
      </c>
      <c r="AM975" s="13" t="str">
        <f>IF($AI975="", "", COUNTIF($AI$10:$AI$1210, "&gt;"&amp;$AI975)+1+COUNTIF($AI$10:$AI975, $AI975)-1)</f>
        <v/>
      </c>
      <c r="AO975" s="13" t="str">
        <f t="shared" si="306"/>
        <v/>
      </c>
      <c r="AQ975" s="42" t="str">
        <f t="shared" si="307"/>
        <v/>
      </c>
    </row>
    <row r="976" spans="1:43" x14ac:dyDescent="0.25">
      <c r="A976" s="56"/>
      <c r="B976" s="157"/>
      <c r="C976" s="87"/>
      <c r="D976" s="86"/>
      <c r="E976" s="158"/>
      <c r="F976" s="159"/>
      <c r="G976" s="160"/>
      <c r="H976" s="161"/>
      <c r="I976" s="56"/>
      <c r="J976" s="13" t="str">
        <f t="shared" si="293"/>
        <v/>
      </c>
      <c r="K976" s="56"/>
      <c r="S976" s="13" t="str">
        <f t="shared" si="294"/>
        <v/>
      </c>
      <c r="U976" s="13" t="str">
        <f t="shared" si="295"/>
        <v/>
      </c>
      <c r="V976" s="13" t="str">
        <f t="shared" si="290"/>
        <v/>
      </c>
      <c r="W976" s="13" t="str">
        <f t="shared" si="291"/>
        <v/>
      </c>
      <c r="X976" s="13" t="str">
        <f t="shared" si="292"/>
        <v/>
      </c>
      <c r="Y976" s="13" t="str">
        <f t="shared" si="296"/>
        <v/>
      </c>
      <c r="Z976" s="13" t="str">
        <f t="shared" si="297"/>
        <v/>
      </c>
      <c r="AA976" s="13" t="str">
        <f t="shared" si="298"/>
        <v/>
      </c>
      <c r="AC976" s="13" t="str">
        <f t="shared" si="299"/>
        <v/>
      </c>
      <c r="AD976" s="13" t="str">
        <f t="shared" si="300"/>
        <v/>
      </c>
      <c r="AE976" s="13" t="str">
        <f t="shared" si="301"/>
        <v/>
      </c>
      <c r="AF976" s="42" t="str">
        <f t="shared" ref="AF976:AF1039" si="308">IF($AE976="", "", IF($AC976="", $AF$5, IF(AND($AD976="X", $E976=""), $AF$6, $AF$7)))</f>
        <v/>
      </c>
      <c r="AH976" s="46" t="str">
        <f t="shared" si="302"/>
        <v/>
      </c>
      <c r="AI976" s="53" t="str">
        <f t="shared" si="303"/>
        <v/>
      </c>
      <c r="AJ976" s="49" t="str">
        <f t="shared" si="304"/>
        <v/>
      </c>
      <c r="AK976" s="49" t="str">
        <f t="shared" si="305"/>
        <v/>
      </c>
      <c r="AM976" s="13" t="str">
        <f>IF($AI976="", "", COUNTIF($AI$10:$AI$1210, "&gt;"&amp;$AI976)+1+COUNTIF($AI$10:$AI976, $AI976)-1)</f>
        <v/>
      </c>
      <c r="AO976" s="13" t="str">
        <f t="shared" si="306"/>
        <v/>
      </c>
      <c r="AQ976" s="42" t="str">
        <f t="shared" si="307"/>
        <v/>
      </c>
    </row>
    <row r="977" spans="1:43" x14ac:dyDescent="0.25">
      <c r="A977" s="56"/>
      <c r="B977" s="157"/>
      <c r="C977" s="87"/>
      <c r="D977" s="86"/>
      <c r="E977" s="158"/>
      <c r="F977" s="159"/>
      <c r="G977" s="160"/>
      <c r="H977" s="161"/>
      <c r="I977" s="56"/>
      <c r="J977" s="13" t="str">
        <f t="shared" si="293"/>
        <v/>
      </c>
      <c r="K977" s="56"/>
      <c r="S977" s="13" t="str">
        <f t="shared" si="294"/>
        <v/>
      </c>
      <c r="U977" s="13" t="str">
        <f t="shared" si="295"/>
        <v/>
      </c>
      <c r="V977" s="13" t="str">
        <f t="shared" si="290"/>
        <v/>
      </c>
      <c r="W977" s="13" t="str">
        <f t="shared" si="291"/>
        <v/>
      </c>
      <c r="X977" s="13" t="str">
        <f t="shared" si="292"/>
        <v/>
      </c>
      <c r="Y977" s="13" t="str">
        <f t="shared" si="296"/>
        <v/>
      </c>
      <c r="Z977" s="13" t="str">
        <f t="shared" si="297"/>
        <v/>
      </c>
      <c r="AA977" s="13" t="str">
        <f t="shared" si="298"/>
        <v/>
      </c>
      <c r="AC977" s="13" t="str">
        <f t="shared" si="299"/>
        <v/>
      </c>
      <c r="AD977" s="13" t="str">
        <f t="shared" si="300"/>
        <v/>
      </c>
      <c r="AE977" s="13" t="str">
        <f t="shared" si="301"/>
        <v/>
      </c>
      <c r="AF977" s="42" t="str">
        <f t="shared" si="308"/>
        <v/>
      </c>
      <c r="AH977" s="46" t="str">
        <f t="shared" si="302"/>
        <v/>
      </c>
      <c r="AI977" s="53" t="str">
        <f t="shared" si="303"/>
        <v/>
      </c>
      <c r="AJ977" s="49" t="str">
        <f t="shared" si="304"/>
        <v/>
      </c>
      <c r="AK977" s="49" t="str">
        <f t="shared" si="305"/>
        <v/>
      </c>
      <c r="AM977" s="13" t="str">
        <f>IF($AI977="", "", COUNTIF($AI$10:$AI$1210, "&gt;"&amp;$AI977)+1+COUNTIF($AI$10:$AI977, $AI977)-1)</f>
        <v/>
      </c>
      <c r="AO977" s="13" t="str">
        <f t="shared" si="306"/>
        <v/>
      </c>
      <c r="AQ977" s="42" t="str">
        <f t="shared" si="307"/>
        <v/>
      </c>
    </row>
    <row r="978" spans="1:43" x14ac:dyDescent="0.25">
      <c r="A978" s="56"/>
      <c r="B978" s="157"/>
      <c r="C978" s="87"/>
      <c r="D978" s="86"/>
      <c r="E978" s="158"/>
      <c r="F978" s="159"/>
      <c r="G978" s="160"/>
      <c r="H978" s="161"/>
      <c r="I978" s="56"/>
      <c r="J978" s="13" t="str">
        <f t="shared" si="293"/>
        <v/>
      </c>
      <c r="K978" s="56"/>
      <c r="S978" s="13" t="str">
        <f t="shared" si="294"/>
        <v/>
      </c>
      <c r="U978" s="13" t="str">
        <f t="shared" si="295"/>
        <v/>
      </c>
      <c r="V978" s="13" t="str">
        <f t="shared" si="290"/>
        <v/>
      </c>
      <c r="W978" s="13" t="str">
        <f t="shared" si="291"/>
        <v/>
      </c>
      <c r="X978" s="13" t="str">
        <f t="shared" si="292"/>
        <v/>
      </c>
      <c r="Y978" s="13" t="str">
        <f t="shared" si="296"/>
        <v/>
      </c>
      <c r="Z978" s="13" t="str">
        <f t="shared" si="297"/>
        <v/>
      </c>
      <c r="AA978" s="13" t="str">
        <f t="shared" si="298"/>
        <v/>
      </c>
      <c r="AC978" s="13" t="str">
        <f t="shared" si="299"/>
        <v/>
      </c>
      <c r="AD978" s="13" t="str">
        <f t="shared" si="300"/>
        <v/>
      </c>
      <c r="AE978" s="13" t="str">
        <f t="shared" si="301"/>
        <v/>
      </c>
      <c r="AF978" s="42" t="str">
        <f t="shared" si="308"/>
        <v/>
      </c>
      <c r="AH978" s="46" t="str">
        <f t="shared" si="302"/>
        <v/>
      </c>
      <c r="AI978" s="53" t="str">
        <f t="shared" si="303"/>
        <v/>
      </c>
      <c r="AJ978" s="49" t="str">
        <f t="shared" si="304"/>
        <v/>
      </c>
      <c r="AK978" s="49" t="str">
        <f t="shared" si="305"/>
        <v/>
      </c>
      <c r="AM978" s="13" t="str">
        <f>IF($AI978="", "", COUNTIF($AI$10:$AI$1210, "&gt;"&amp;$AI978)+1+COUNTIF($AI$10:$AI978, $AI978)-1)</f>
        <v/>
      </c>
      <c r="AO978" s="13" t="str">
        <f t="shared" si="306"/>
        <v/>
      </c>
      <c r="AQ978" s="42" t="str">
        <f t="shared" si="307"/>
        <v/>
      </c>
    </row>
    <row r="979" spans="1:43" x14ac:dyDescent="0.25">
      <c r="A979" s="56"/>
      <c r="B979" s="157"/>
      <c r="C979" s="87"/>
      <c r="D979" s="86"/>
      <c r="E979" s="158"/>
      <c r="F979" s="159"/>
      <c r="G979" s="160"/>
      <c r="H979" s="161"/>
      <c r="I979" s="56"/>
      <c r="J979" s="13" t="str">
        <f t="shared" si="293"/>
        <v/>
      </c>
      <c r="K979" s="56"/>
      <c r="S979" s="13" t="str">
        <f t="shared" si="294"/>
        <v/>
      </c>
      <c r="U979" s="13" t="str">
        <f t="shared" si="295"/>
        <v/>
      </c>
      <c r="V979" s="13" t="str">
        <f t="shared" si="290"/>
        <v/>
      </c>
      <c r="W979" s="13" t="str">
        <f t="shared" si="291"/>
        <v/>
      </c>
      <c r="X979" s="13" t="str">
        <f t="shared" si="292"/>
        <v/>
      </c>
      <c r="Y979" s="13" t="str">
        <f t="shared" si="296"/>
        <v/>
      </c>
      <c r="Z979" s="13" t="str">
        <f t="shared" si="297"/>
        <v/>
      </c>
      <c r="AA979" s="13" t="str">
        <f t="shared" si="298"/>
        <v/>
      </c>
      <c r="AC979" s="13" t="str">
        <f t="shared" si="299"/>
        <v/>
      </c>
      <c r="AD979" s="13" t="str">
        <f t="shared" si="300"/>
        <v/>
      </c>
      <c r="AE979" s="13" t="str">
        <f t="shared" si="301"/>
        <v/>
      </c>
      <c r="AF979" s="42" t="str">
        <f t="shared" si="308"/>
        <v/>
      </c>
      <c r="AH979" s="46" t="str">
        <f t="shared" si="302"/>
        <v/>
      </c>
      <c r="AI979" s="53" t="str">
        <f t="shared" si="303"/>
        <v/>
      </c>
      <c r="AJ979" s="49" t="str">
        <f t="shared" si="304"/>
        <v/>
      </c>
      <c r="AK979" s="49" t="str">
        <f t="shared" si="305"/>
        <v/>
      </c>
      <c r="AM979" s="13" t="str">
        <f>IF($AI979="", "", COUNTIF($AI$10:$AI$1210, "&gt;"&amp;$AI979)+1+COUNTIF($AI$10:$AI979, $AI979)-1)</f>
        <v/>
      </c>
      <c r="AO979" s="13" t="str">
        <f t="shared" si="306"/>
        <v/>
      </c>
      <c r="AQ979" s="42" t="str">
        <f t="shared" si="307"/>
        <v/>
      </c>
    </row>
    <row r="980" spans="1:43" x14ac:dyDescent="0.25">
      <c r="A980" s="56"/>
      <c r="B980" s="157"/>
      <c r="C980" s="87"/>
      <c r="D980" s="86"/>
      <c r="E980" s="158"/>
      <c r="F980" s="159"/>
      <c r="G980" s="160"/>
      <c r="H980" s="161"/>
      <c r="I980" s="56"/>
      <c r="J980" s="13" t="str">
        <f t="shared" si="293"/>
        <v/>
      </c>
      <c r="K980" s="56"/>
      <c r="S980" s="13" t="str">
        <f t="shared" si="294"/>
        <v/>
      </c>
      <c r="U980" s="13" t="str">
        <f t="shared" si="295"/>
        <v/>
      </c>
      <c r="V980" s="13" t="str">
        <f t="shared" si="290"/>
        <v/>
      </c>
      <c r="W980" s="13" t="str">
        <f t="shared" si="291"/>
        <v/>
      </c>
      <c r="X980" s="13" t="str">
        <f t="shared" si="292"/>
        <v/>
      </c>
      <c r="Y980" s="13" t="str">
        <f t="shared" si="296"/>
        <v/>
      </c>
      <c r="Z980" s="13" t="str">
        <f t="shared" si="297"/>
        <v/>
      </c>
      <c r="AA980" s="13" t="str">
        <f t="shared" si="298"/>
        <v/>
      </c>
      <c r="AC980" s="13" t="str">
        <f t="shared" si="299"/>
        <v/>
      </c>
      <c r="AD980" s="13" t="str">
        <f t="shared" si="300"/>
        <v/>
      </c>
      <c r="AE980" s="13" t="str">
        <f t="shared" si="301"/>
        <v/>
      </c>
      <c r="AF980" s="42" t="str">
        <f t="shared" si="308"/>
        <v/>
      </c>
      <c r="AH980" s="46" t="str">
        <f t="shared" si="302"/>
        <v/>
      </c>
      <c r="AI980" s="53" t="str">
        <f t="shared" si="303"/>
        <v/>
      </c>
      <c r="AJ980" s="49" t="str">
        <f t="shared" si="304"/>
        <v/>
      </c>
      <c r="AK980" s="49" t="str">
        <f t="shared" si="305"/>
        <v/>
      </c>
      <c r="AM980" s="13" t="str">
        <f>IF($AI980="", "", COUNTIF($AI$10:$AI$1210, "&gt;"&amp;$AI980)+1+COUNTIF($AI$10:$AI980, $AI980)-1)</f>
        <v/>
      </c>
      <c r="AO980" s="13" t="str">
        <f t="shared" si="306"/>
        <v/>
      </c>
      <c r="AQ980" s="42" t="str">
        <f t="shared" si="307"/>
        <v/>
      </c>
    </row>
    <row r="981" spans="1:43" x14ac:dyDescent="0.25">
      <c r="A981" s="56"/>
      <c r="B981" s="157"/>
      <c r="C981" s="87"/>
      <c r="D981" s="86"/>
      <c r="E981" s="158"/>
      <c r="F981" s="159"/>
      <c r="G981" s="160"/>
      <c r="H981" s="161"/>
      <c r="I981" s="56"/>
      <c r="J981" s="13" t="str">
        <f t="shared" si="293"/>
        <v/>
      </c>
      <c r="K981" s="56"/>
      <c r="S981" s="13" t="str">
        <f t="shared" si="294"/>
        <v/>
      </c>
      <c r="U981" s="13" t="str">
        <f t="shared" si="295"/>
        <v/>
      </c>
      <c r="V981" s="13" t="str">
        <f t="shared" si="290"/>
        <v/>
      </c>
      <c r="W981" s="13" t="str">
        <f t="shared" si="291"/>
        <v/>
      </c>
      <c r="X981" s="13" t="str">
        <f t="shared" si="292"/>
        <v/>
      </c>
      <c r="Y981" s="13" t="str">
        <f t="shared" si="296"/>
        <v/>
      </c>
      <c r="Z981" s="13" t="str">
        <f t="shared" si="297"/>
        <v/>
      </c>
      <c r="AA981" s="13" t="str">
        <f t="shared" si="298"/>
        <v/>
      </c>
      <c r="AC981" s="13" t="str">
        <f t="shared" si="299"/>
        <v/>
      </c>
      <c r="AD981" s="13" t="str">
        <f t="shared" si="300"/>
        <v/>
      </c>
      <c r="AE981" s="13" t="str">
        <f t="shared" si="301"/>
        <v/>
      </c>
      <c r="AF981" s="42" t="str">
        <f t="shared" si="308"/>
        <v/>
      </c>
      <c r="AH981" s="46" t="str">
        <f t="shared" si="302"/>
        <v/>
      </c>
      <c r="AI981" s="53" t="str">
        <f t="shared" si="303"/>
        <v/>
      </c>
      <c r="AJ981" s="49" t="str">
        <f t="shared" si="304"/>
        <v/>
      </c>
      <c r="AK981" s="49" t="str">
        <f t="shared" si="305"/>
        <v/>
      </c>
      <c r="AM981" s="13" t="str">
        <f>IF($AI981="", "", COUNTIF($AI$10:$AI$1210, "&gt;"&amp;$AI981)+1+COUNTIF($AI$10:$AI981, $AI981)-1)</f>
        <v/>
      </c>
      <c r="AO981" s="13" t="str">
        <f t="shared" si="306"/>
        <v/>
      </c>
      <c r="AQ981" s="42" t="str">
        <f t="shared" si="307"/>
        <v/>
      </c>
    </row>
    <row r="982" spans="1:43" x14ac:dyDescent="0.25">
      <c r="A982" s="56"/>
      <c r="B982" s="157"/>
      <c r="C982" s="87"/>
      <c r="D982" s="86"/>
      <c r="E982" s="158"/>
      <c r="F982" s="159"/>
      <c r="G982" s="160"/>
      <c r="H982" s="161"/>
      <c r="I982" s="56"/>
      <c r="J982" s="13" t="str">
        <f t="shared" si="293"/>
        <v/>
      </c>
      <c r="K982" s="56"/>
      <c r="S982" s="13" t="str">
        <f t="shared" si="294"/>
        <v/>
      </c>
      <c r="U982" s="13" t="str">
        <f t="shared" si="295"/>
        <v/>
      </c>
      <c r="V982" s="13" t="str">
        <f t="shared" si="290"/>
        <v/>
      </c>
      <c r="W982" s="13" t="str">
        <f t="shared" si="291"/>
        <v/>
      </c>
      <c r="X982" s="13" t="str">
        <f t="shared" si="292"/>
        <v/>
      </c>
      <c r="Y982" s="13" t="str">
        <f t="shared" si="296"/>
        <v/>
      </c>
      <c r="Z982" s="13" t="str">
        <f t="shared" si="297"/>
        <v/>
      </c>
      <c r="AA982" s="13" t="str">
        <f t="shared" si="298"/>
        <v/>
      </c>
      <c r="AC982" s="13" t="str">
        <f t="shared" si="299"/>
        <v/>
      </c>
      <c r="AD982" s="13" t="str">
        <f t="shared" si="300"/>
        <v/>
      </c>
      <c r="AE982" s="13" t="str">
        <f t="shared" si="301"/>
        <v/>
      </c>
      <c r="AF982" s="42" t="str">
        <f t="shared" si="308"/>
        <v/>
      </c>
      <c r="AH982" s="46" t="str">
        <f t="shared" si="302"/>
        <v/>
      </c>
      <c r="AI982" s="53" t="str">
        <f t="shared" si="303"/>
        <v/>
      </c>
      <c r="AJ982" s="49" t="str">
        <f t="shared" si="304"/>
        <v/>
      </c>
      <c r="AK982" s="49" t="str">
        <f t="shared" si="305"/>
        <v/>
      </c>
      <c r="AM982" s="13" t="str">
        <f>IF($AI982="", "", COUNTIF($AI$10:$AI$1210, "&gt;"&amp;$AI982)+1+COUNTIF($AI$10:$AI982, $AI982)-1)</f>
        <v/>
      </c>
      <c r="AO982" s="13" t="str">
        <f t="shared" si="306"/>
        <v/>
      </c>
      <c r="AQ982" s="42" t="str">
        <f t="shared" si="307"/>
        <v/>
      </c>
    </row>
    <row r="983" spans="1:43" x14ac:dyDescent="0.25">
      <c r="A983" s="56"/>
      <c r="B983" s="157"/>
      <c r="C983" s="87"/>
      <c r="D983" s="86"/>
      <c r="E983" s="158"/>
      <c r="F983" s="159"/>
      <c r="G983" s="160"/>
      <c r="H983" s="161"/>
      <c r="I983" s="56"/>
      <c r="J983" s="13" t="str">
        <f t="shared" si="293"/>
        <v/>
      </c>
      <c r="K983" s="56"/>
      <c r="S983" s="13" t="str">
        <f t="shared" si="294"/>
        <v/>
      </c>
      <c r="U983" s="13" t="str">
        <f t="shared" si="295"/>
        <v/>
      </c>
      <c r="V983" s="13" t="str">
        <f t="shared" si="290"/>
        <v/>
      </c>
      <c r="W983" s="13" t="str">
        <f t="shared" si="291"/>
        <v/>
      </c>
      <c r="X983" s="13" t="str">
        <f t="shared" si="292"/>
        <v/>
      </c>
      <c r="Y983" s="13" t="str">
        <f t="shared" si="296"/>
        <v/>
      </c>
      <c r="Z983" s="13" t="str">
        <f t="shared" si="297"/>
        <v/>
      </c>
      <c r="AA983" s="13" t="str">
        <f t="shared" si="298"/>
        <v/>
      </c>
      <c r="AC983" s="13" t="str">
        <f t="shared" si="299"/>
        <v/>
      </c>
      <c r="AD983" s="13" t="str">
        <f t="shared" si="300"/>
        <v/>
      </c>
      <c r="AE983" s="13" t="str">
        <f t="shared" si="301"/>
        <v/>
      </c>
      <c r="AF983" s="42" t="str">
        <f t="shared" si="308"/>
        <v/>
      </c>
      <c r="AH983" s="46" t="str">
        <f t="shared" si="302"/>
        <v/>
      </c>
      <c r="AI983" s="53" t="str">
        <f t="shared" si="303"/>
        <v/>
      </c>
      <c r="AJ983" s="49" t="str">
        <f t="shared" si="304"/>
        <v/>
      </c>
      <c r="AK983" s="49" t="str">
        <f t="shared" si="305"/>
        <v/>
      </c>
      <c r="AM983" s="13" t="str">
        <f>IF($AI983="", "", COUNTIF($AI$10:$AI$1210, "&gt;"&amp;$AI983)+1+COUNTIF($AI$10:$AI983, $AI983)-1)</f>
        <v/>
      </c>
      <c r="AO983" s="13" t="str">
        <f t="shared" si="306"/>
        <v/>
      </c>
      <c r="AQ983" s="42" t="str">
        <f t="shared" si="307"/>
        <v/>
      </c>
    </row>
    <row r="984" spans="1:43" x14ac:dyDescent="0.25">
      <c r="A984" s="56"/>
      <c r="B984" s="157"/>
      <c r="C984" s="87"/>
      <c r="D984" s="86"/>
      <c r="E984" s="158"/>
      <c r="F984" s="159"/>
      <c r="G984" s="160"/>
      <c r="H984" s="161"/>
      <c r="I984" s="56"/>
      <c r="J984" s="13" t="str">
        <f t="shared" si="293"/>
        <v/>
      </c>
      <c r="K984" s="56"/>
      <c r="S984" s="13" t="str">
        <f t="shared" si="294"/>
        <v/>
      </c>
      <c r="U984" s="13" t="str">
        <f t="shared" si="295"/>
        <v/>
      </c>
      <c r="V984" s="13" t="str">
        <f t="shared" si="290"/>
        <v/>
      </c>
      <c r="W984" s="13" t="str">
        <f t="shared" si="291"/>
        <v/>
      </c>
      <c r="X984" s="13" t="str">
        <f t="shared" si="292"/>
        <v/>
      </c>
      <c r="Y984" s="13" t="str">
        <f t="shared" si="296"/>
        <v/>
      </c>
      <c r="Z984" s="13" t="str">
        <f t="shared" si="297"/>
        <v/>
      </c>
      <c r="AA984" s="13" t="str">
        <f t="shared" si="298"/>
        <v/>
      </c>
      <c r="AC984" s="13" t="str">
        <f t="shared" si="299"/>
        <v/>
      </c>
      <c r="AD984" s="13" t="str">
        <f t="shared" si="300"/>
        <v/>
      </c>
      <c r="AE984" s="13" t="str">
        <f t="shared" si="301"/>
        <v/>
      </c>
      <c r="AF984" s="42" t="str">
        <f t="shared" si="308"/>
        <v/>
      </c>
      <c r="AH984" s="46" t="str">
        <f t="shared" si="302"/>
        <v/>
      </c>
      <c r="AI984" s="53" t="str">
        <f t="shared" si="303"/>
        <v/>
      </c>
      <c r="AJ984" s="49" t="str">
        <f t="shared" si="304"/>
        <v/>
      </c>
      <c r="AK984" s="49" t="str">
        <f t="shared" si="305"/>
        <v/>
      </c>
      <c r="AM984" s="13" t="str">
        <f>IF($AI984="", "", COUNTIF($AI$10:$AI$1210, "&gt;"&amp;$AI984)+1+COUNTIF($AI$10:$AI984, $AI984)-1)</f>
        <v/>
      </c>
      <c r="AO984" s="13" t="str">
        <f t="shared" si="306"/>
        <v/>
      </c>
      <c r="AQ984" s="42" t="str">
        <f t="shared" si="307"/>
        <v/>
      </c>
    </row>
    <row r="985" spans="1:43" x14ac:dyDescent="0.25">
      <c r="A985" s="56"/>
      <c r="B985" s="157"/>
      <c r="C985" s="87"/>
      <c r="D985" s="86"/>
      <c r="E985" s="158"/>
      <c r="F985" s="159"/>
      <c r="G985" s="160"/>
      <c r="H985" s="161"/>
      <c r="I985" s="56"/>
      <c r="J985" s="13" t="str">
        <f t="shared" si="293"/>
        <v/>
      </c>
      <c r="K985" s="56"/>
      <c r="S985" s="13" t="str">
        <f t="shared" si="294"/>
        <v/>
      </c>
      <c r="U985" s="13" t="str">
        <f t="shared" si="295"/>
        <v/>
      </c>
      <c r="V985" s="13" t="str">
        <f t="shared" si="290"/>
        <v/>
      </c>
      <c r="W985" s="13" t="str">
        <f t="shared" si="291"/>
        <v/>
      </c>
      <c r="X985" s="13" t="str">
        <f t="shared" si="292"/>
        <v/>
      </c>
      <c r="Y985" s="13" t="str">
        <f t="shared" si="296"/>
        <v/>
      </c>
      <c r="Z985" s="13" t="str">
        <f t="shared" si="297"/>
        <v/>
      </c>
      <c r="AA985" s="13" t="str">
        <f t="shared" si="298"/>
        <v/>
      </c>
      <c r="AC985" s="13" t="str">
        <f t="shared" si="299"/>
        <v/>
      </c>
      <c r="AD985" s="13" t="str">
        <f t="shared" si="300"/>
        <v/>
      </c>
      <c r="AE985" s="13" t="str">
        <f t="shared" si="301"/>
        <v/>
      </c>
      <c r="AF985" s="42" t="str">
        <f t="shared" si="308"/>
        <v/>
      </c>
      <c r="AH985" s="46" t="str">
        <f t="shared" si="302"/>
        <v/>
      </c>
      <c r="AI985" s="53" t="str">
        <f t="shared" si="303"/>
        <v/>
      </c>
      <c r="AJ985" s="49" t="str">
        <f t="shared" si="304"/>
        <v/>
      </c>
      <c r="AK985" s="49" t="str">
        <f t="shared" si="305"/>
        <v/>
      </c>
      <c r="AM985" s="13" t="str">
        <f>IF($AI985="", "", COUNTIF($AI$10:$AI$1210, "&gt;"&amp;$AI985)+1+COUNTIF($AI$10:$AI985, $AI985)-1)</f>
        <v/>
      </c>
      <c r="AO985" s="13" t="str">
        <f t="shared" si="306"/>
        <v/>
      </c>
      <c r="AQ985" s="42" t="str">
        <f t="shared" si="307"/>
        <v/>
      </c>
    </row>
    <row r="986" spans="1:43" x14ac:dyDescent="0.25">
      <c r="A986" s="56"/>
      <c r="B986" s="157"/>
      <c r="C986" s="87"/>
      <c r="D986" s="86"/>
      <c r="E986" s="158"/>
      <c r="F986" s="159"/>
      <c r="G986" s="160"/>
      <c r="H986" s="161"/>
      <c r="I986" s="56"/>
      <c r="J986" s="13" t="str">
        <f t="shared" si="293"/>
        <v/>
      </c>
      <c r="K986" s="56"/>
      <c r="S986" s="13" t="str">
        <f t="shared" si="294"/>
        <v/>
      </c>
      <c r="U986" s="13" t="str">
        <f t="shared" si="295"/>
        <v/>
      </c>
      <c r="V986" s="13" t="str">
        <f t="shared" si="290"/>
        <v/>
      </c>
      <c r="W986" s="13" t="str">
        <f t="shared" si="291"/>
        <v/>
      </c>
      <c r="X986" s="13" t="str">
        <f t="shared" si="292"/>
        <v/>
      </c>
      <c r="Y986" s="13" t="str">
        <f t="shared" si="296"/>
        <v/>
      </c>
      <c r="Z986" s="13" t="str">
        <f t="shared" si="297"/>
        <v/>
      </c>
      <c r="AA986" s="13" t="str">
        <f t="shared" si="298"/>
        <v/>
      </c>
      <c r="AC986" s="13" t="str">
        <f t="shared" si="299"/>
        <v/>
      </c>
      <c r="AD986" s="13" t="str">
        <f t="shared" si="300"/>
        <v/>
      </c>
      <c r="AE986" s="13" t="str">
        <f t="shared" si="301"/>
        <v/>
      </c>
      <c r="AF986" s="42" t="str">
        <f t="shared" si="308"/>
        <v/>
      </c>
      <c r="AH986" s="46" t="str">
        <f t="shared" si="302"/>
        <v/>
      </c>
      <c r="AI986" s="53" t="str">
        <f t="shared" si="303"/>
        <v/>
      </c>
      <c r="AJ986" s="49" t="str">
        <f t="shared" si="304"/>
        <v/>
      </c>
      <c r="AK986" s="49" t="str">
        <f t="shared" si="305"/>
        <v/>
      </c>
      <c r="AM986" s="13" t="str">
        <f>IF($AI986="", "", COUNTIF($AI$10:$AI$1210, "&gt;"&amp;$AI986)+1+COUNTIF($AI$10:$AI986, $AI986)-1)</f>
        <v/>
      </c>
      <c r="AO986" s="13" t="str">
        <f t="shared" si="306"/>
        <v/>
      </c>
      <c r="AQ986" s="42" t="str">
        <f t="shared" si="307"/>
        <v/>
      </c>
    </row>
    <row r="987" spans="1:43" x14ac:dyDescent="0.25">
      <c r="A987" s="56"/>
      <c r="B987" s="157"/>
      <c r="C987" s="87"/>
      <c r="D987" s="86"/>
      <c r="E987" s="158"/>
      <c r="F987" s="159"/>
      <c r="G987" s="160"/>
      <c r="H987" s="161"/>
      <c r="I987" s="56"/>
      <c r="J987" s="13" t="str">
        <f t="shared" si="293"/>
        <v/>
      </c>
      <c r="K987" s="56"/>
      <c r="S987" s="13" t="str">
        <f t="shared" si="294"/>
        <v/>
      </c>
      <c r="U987" s="13" t="str">
        <f t="shared" si="295"/>
        <v/>
      </c>
      <c r="V987" s="13" t="str">
        <f t="shared" si="290"/>
        <v/>
      </c>
      <c r="W987" s="13" t="str">
        <f t="shared" si="291"/>
        <v/>
      </c>
      <c r="X987" s="13" t="str">
        <f t="shared" si="292"/>
        <v/>
      </c>
      <c r="Y987" s="13" t="str">
        <f t="shared" si="296"/>
        <v/>
      </c>
      <c r="Z987" s="13" t="str">
        <f t="shared" si="297"/>
        <v/>
      </c>
      <c r="AA987" s="13" t="str">
        <f t="shared" si="298"/>
        <v/>
      </c>
      <c r="AC987" s="13" t="str">
        <f t="shared" si="299"/>
        <v/>
      </c>
      <c r="AD987" s="13" t="str">
        <f t="shared" si="300"/>
        <v/>
      </c>
      <c r="AE987" s="13" t="str">
        <f t="shared" si="301"/>
        <v/>
      </c>
      <c r="AF987" s="42" t="str">
        <f t="shared" si="308"/>
        <v/>
      </c>
      <c r="AH987" s="46" t="str">
        <f t="shared" si="302"/>
        <v/>
      </c>
      <c r="AI987" s="53" t="str">
        <f t="shared" si="303"/>
        <v/>
      </c>
      <c r="AJ987" s="49" t="str">
        <f t="shared" si="304"/>
        <v/>
      </c>
      <c r="AK987" s="49" t="str">
        <f t="shared" si="305"/>
        <v/>
      </c>
      <c r="AM987" s="13" t="str">
        <f>IF($AI987="", "", COUNTIF($AI$10:$AI$1210, "&gt;"&amp;$AI987)+1+COUNTIF($AI$10:$AI987, $AI987)-1)</f>
        <v/>
      </c>
      <c r="AO987" s="13" t="str">
        <f t="shared" si="306"/>
        <v/>
      </c>
      <c r="AQ987" s="42" t="str">
        <f t="shared" si="307"/>
        <v/>
      </c>
    </row>
    <row r="988" spans="1:43" x14ac:dyDescent="0.25">
      <c r="A988" s="56"/>
      <c r="B988" s="157"/>
      <c r="C988" s="87"/>
      <c r="D988" s="86"/>
      <c r="E988" s="158"/>
      <c r="F988" s="159"/>
      <c r="G988" s="160"/>
      <c r="H988" s="161"/>
      <c r="I988" s="56"/>
      <c r="J988" s="13" t="str">
        <f t="shared" si="293"/>
        <v/>
      </c>
      <c r="K988" s="56"/>
      <c r="S988" s="13" t="str">
        <f t="shared" si="294"/>
        <v/>
      </c>
      <c r="U988" s="13" t="str">
        <f t="shared" si="295"/>
        <v/>
      </c>
      <c r="V988" s="13" t="str">
        <f t="shared" si="290"/>
        <v/>
      </c>
      <c r="W988" s="13" t="str">
        <f t="shared" si="291"/>
        <v/>
      </c>
      <c r="X988" s="13" t="str">
        <f t="shared" si="292"/>
        <v/>
      </c>
      <c r="Y988" s="13" t="str">
        <f t="shared" si="296"/>
        <v/>
      </c>
      <c r="Z988" s="13" t="str">
        <f t="shared" si="297"/>
        <v/>
      </c>
      <c r="AA988" s="13" t="str">
        <f t="shared" si="298"/>
        <v/>
      </c>
      <c r="AC988" s="13" t="str">
        <f t="shared" si="299"/>
        <v/>
      </c>
      <c r="AD988" s="13" t="str">
        <f t="shared" si="300"/>
        <v/>
      </c>
      <c r="AE988" s="13" t="str">
        <f t="shared" si="301"/>
        <v/>
      </c>
      <c r="AF988" s="42" t="str">
        <f t="shared" si="308"/>
        <v/>
      </c>
      <c r="AH988" s="46" t="str">
        <f t="shared" si="302"/>
        <v/>
      </c>
      <c r="AI988" s="53" t="str">
        <f t="shared" si="303"/>
        <v/>
      </c>
      <c r="AJ988" s="49" t="str">
        <f t="shared" si="304"/>
        <v/>
      </c>
      <c r="AK988" s="49" t="str">
        <f t="shared" si="305"/>
        <v/>
      </c>
      <c r="AM988" s="13" t="str">
        <f>IF($AI988="", "", COUNTIF($AI$10:$AI$1210, "&gt;"&amp;$AI988)+1+COUNTIF($AI$10:$AI988, $AI988)-1)</f>
        <v/>
      </c>
      <c r="AO988" s="13" t="str">
        <f t="shared" si="306"/>
        <v/>
      </c>
      <c r="AQ988" s="42" t="str">
        <f t="shared" si="307"/>
        <v/>
      </c>
    </row>
    <row r="989" spans="1:43" x14ac:dyDescent="0.25">
      <c r="A989" s="56"/>
      <c r="B989" s="157"/>
      <c r="C989" s="87"/>
      <c r="D989" s="86"/>
      <c r="E989" s="158"/>
      <c r="F989" s="159"/>
      <c r="G989" s="160"/>
      <c r="H989" s="161"/>
      <c r="I989" s="56"/>
      <c r="J989" s="13" t="str">
        <f t="shared" si="293"/>
        <v/>
      </c>
      <c r="K989" s="56"/>
      <c r="S989" s="13" t="str">
        <f t="shared" si="294"/>
        <v/>
      </c>
      <c r="U989" s="13" t="str">
        <f t="shared" si="295"/>
        <v/>
      </c>
      <c r="V989" s="13" t="str">
        <f t="shared" si="290"/>
        <v/>
      </c>
      <c r="W989" s="13" t="str">
        <f t="shared" si="291"/>
        <v/>
      </c>
      <c r="X989" s="13" t="str">
        <f t="shared" si="292"/>
        <v/>
      </c>
      <c r="Y989" s="13" t="str">
        <f t="shared" si="296"/>
        <v/>
      </c>
      <c r="Z989" s="13" t="str">
        <f t="shared" si="297"/>
        <v/>
      </c>
      <c r="AA989" s="13" t="str">
        <f t="shared" si="298"/>
        <v/>
      </c>
      <c r="AC989" s="13" t="str">
        <f t="shared" si="299"/>
        <v/>
      </c>
      <c r="AD989" s="13" t="str">
        <f t="shared" si="300"/>
        <v/>
      </c>
      <c r="AE989" s="13" t="str">
        <f t="shared" si="301"/>
        <v/>
      </c>
      <c r="AF989" s="42" t="str">
        <f t="shared" si="308"/>
        <v/>
      </c>
      <c r="AH989" s="46" t="str">
        <f t="shared" si="302"/>
        <v/>
      </c>
      <c r="AI989" s="53" t="str">
        <f t="shared" si="303"/>
        <v/>
      </c>
      <c r="AJ989" s="49" t="str">
        <f t="shared" si="304"/>
        <v/>
      </c>
      <c r="AK989" s="49" t="str">
        <f t="shared" si="305"/>
        <v/>
      </c>
      <c r="AM989" s="13" t="str">
        <f>IF($AI989="", "", COUNTIF($AI$10:$AI$1210, "&gt;"&amp;$AI989)+1+COUNTIF($AI$10:$AI989, $AI989)-1)</f>
        <v/>
      </c>
      <c r="AO989" s="13" t="str">
        <f t="shared" si="306"/>
        <v/>
      </c>
      <c r="AQ989" s="42" t="str">
        <f t="shared" si="307"/>
        <v/>
      </c>
    </row>
    <row r="990" spans="1:43" x14ac:dyDescent="0.25">
      <c r="A990" s="56"/>
      <c r="B990" s="157"/>
      <c r="C990" s="87"/>
      <c r="D990" s="86"/>
      <c r="E990" s="158"/>
      <c r="F990" s="159"/>
      <c r="G990" s="160"/>
      <c r="H990" s="161"/>
      <c r="I990" s="56"/>
      <c r="J990" s="13" t="str">
        <f t="shared" si="293"/>
        <v/>
      </c>
      <c r="K990" s="56"/>
      <c r="S990" s="13" t="str">
        <f t="shared" si="294"/>
        <v/>
      </c>
      <c r="U990" s="13" t="str">
        <f t="shared" si="295"/>
        <v/>
      </c>
      <c r="V990" s="13" t="str">
        <f t="shared" si="290"/>
        <v/>
      </c>
      <c r="W990" s="13" t="str">
        <f t="shared" si="291"/>
        <v/>
      </c>
      <c r="X990" s="13" t="str">
        <f t="shared" si="292"/>
        <v/>
      </c>
      <c r="Y990" s="13" t="str">
        <f t="shared" si="296"/>
        <v/>
      </c>
      <c r="Z990" s="13" t="str">
        <f t="shared" si="297"/>
        <v/>
      </c>
      <c r="AA990" s="13" t="str">
        <f t="shared" si="298"/>
        <v/>
      </c>
      <c r="AC990" s="13" t="str">
        <f t="shared" si="299"/>
        <v/>
      </c>
      <c r="AD990" s="13" t="str">
        <f t="shared" si="300"/>
        <v/>
      </c>
      <c r="AE990" s="13" t="str">
        <f t="shared" si="301"/>
        <v/>
      </c>
      <c r="AF990" s="42" t="str">
        <f t="shared" si="308"/>
        <v/>
      </c>
      <c r="AH990" s="46" t="str">
        <f t="shared" si="302"/>
        <v/>
      </c>
      <c r="AI990" s="53" t="str">
        <f t="shared" si="303"/>
        <v/>
      </c>
      <c r="AJ990" s="49" t="str">
        <f t="shared" si="304"/>
        <v/>
      </c>
      <c r="AK990" s="49" t="str">
        <f t="shared" si="305"/>
        <v/>
      </c>
      <c r="AM990" s="13" t="str">
        <f>IF($AI990="", "", COUNTIF($AI$10:$AI$1210, "&gt;"&amp;$AI990)+1+COUNTIF($AI$10:$AI990, $AI990)-1)</f>
        <v/>
      </c>
      <c r="AO990" s="13" t="str">
        <f t="shared" si="306"/>
        <v/>
      </c>
      <c r="AQ990" s="42" t="str">
        <f t="shared" si="307"/>
        <v/>
      </c>
    </row>
    <row r="991" spans="1:43" x14ac:dyDescent="0.25">
      <c r="A991" s="56"/>
      <c r="B991" s="157"/>
      <c r="C991" s="87"/>
      <c r="D991" s="86"/>
      <c r="E991" s="158"/>
      <c r="F991" s="159"/>
      <c r="G991" s="160"/>
      <c r="H991" s="161"/>
      <c r="I991" s="56"/>
      <c r="J991" s="13" t="str">
        <f t="shared" si="293"/>
        <v/>
      </c>
      <c r="K991" s="56"/>
      <c r="S991" s="13" t="str">
        <f t="shared" si="294"/>
        <v/>
      </c>
      <c r="U991" s="13" t="str">
        <f t="shared" si="295"/>
        <v/>
      </c>
      <c r="V991" s="13" t="str">
        <f t="shared" si="290"/>
        <v/>
      </c>
      <c r="W991" s="13" t="str">
        <f t="shared" si="291"/>
        <v/>
      </c>
      <c r="X991" s="13" t="str">
        <f t="shared" si="292"/>
        <v/>
      </c>
      <c r="Y991" s="13" t="str">
        <f t="shared" si="296"/>
        <v/>
      </c>
      <c r="Z991" s="13" t="str">
        <f t="shared" si="297"/>
        <v/>
      </c>
      <c r="AA991" s="13" t="str">
        <f t="shared" si="298"/>
        <v/>
      </c>
      <c r="AC991" s="13" t="str">
        <f t="shared" si="299"/>
        <v/>
      </c>
      <c r="AD991" s="13" t="str">
        <f t="shared" si="300"/>
        <v/>
      </c>
      <c r="AE991" s="13" t="str">
        <f t="shared" si="301"/>
        <v/>
      </c>
      <c r="AF991" s="42" t="str">
        <f t="shared" si="308"/>
        <v/>
      </c>
      <c r="AH991" s="46" t="str">
        <f t="shared" si="302"/>
        <v/>
      </c>
      <c r="AI991" s="53" t="str">
        <f t="shared" si="303"/>
        <v/>
      </c>
      <c r="AJ991" s="49" t="str">
        <f t="shared" si="304"/>
        <v/>
      </c>
      <c r="AK991" s="49" t="str">
        <f t="shared" si="305"/>
        <v/>
      </c>
      <c r="AM991" s="13" t="str">
        <f>IF($AI991="", "", COUNTIF($AI$10:$AI$1210, "&gt;"&amp;$AI991)+1+COUNTIF($AI$10:$AI991, $AI991)-1)</f>
        <v/>
      </c>
      <c r="AO991" s="13" t="str">
        <f t="shared" si="306"/>
        <v/>
      </c>
      <c r="AQ991" s="42" t="str">
        <f t="shared" si="307"/>
        <v/>
      </c>
    </row>
    <row r="992" spans="1:43" x14ac:dyDescent="0.25">
      <c r="A992" s="56"/>
      <c r="B992" s="157"/>
      <c r="C992" s="87"/>
      <c r="D992" s="86"/>
      <c r="E992" s="158"/>
      <c r="F992" s="159"/>
      <c r="G992" s="160"/>
      <c r="H992" s="161"/>
      <c r="I992" s="56"/>
      <c r="J992" s="13" t="str">
        <f t="shared" si="293"/>
        <v/>
      </c>
      <c r="K992" s="56"/>
      <c r="S992" s="13" t="str">
        <f t="shared" si="294"/>
        <v/>
      </c>
      <c r="U992" s="13" t="str">
        <f t="shared" si="295"/>
        <v/>
      </c>
      <c r="V992" s="13" t="str">
        <f t="shared" si="290"/>
        <v/>
      </c>
      <c r="W992" s="13" t="str">
        <f t="shared" si="291"/>
        <v/>
      </c>
      <c r="X992" s="13" t="str">
        <f t="shared" si="292"/>
        <v/>
      </c>
      <c r="Y992" s="13" t="str">
        <f t="shared" si="296"/>
        <v/>
      </c>
      <c r="Z992" s="13" t="str">
        <f t="shared" si="297"/>
        <v/>
      </c>
      <c r="AA992" s="13" t="str">
        <f t="shared" si="298"/>
        <v/>
      </c>
      <c r="AC992" s="13" t="str">
        <f t="shared" si="299"/>
        <v/>
      </c>
      <c r="AD992" s="13" t="str">
        <f t="shared" si="300"/>
        <v/>
      </c>
      <c r="AE992" s="13" t="str">
        <f t="shared" si="301"/>
        <v/>
      </c>
      <c r="AF992" s="42" t="str">
        <f t="shared" si="308"/>
        <v/>
      </c>
      <c r="AH992" s="46" t="str">
        <f t="shared" si="302"/>
        <v/>
      </c>
      <c r="AI992" s="53" t="str">
        <f t="shared" si="303"/>
        <v/>
      </c>
      <c r="AJ992" s="49" t="str">
        <f t="shared" si="304"/>
        <v/>
      </c>
      <c r="AK992" s="49" t="str">
        <f t="shared" si="305"/>
        <v/>
      </c>
      <c r="AM992" s="13" t="str">
        <f>IF($AI992="", "", COUNTIF($AI$10:$AI$1210, "&gt;"&amp;$AI992)+1+COUNTIF($AI$10:$AI992, $AI992)-1)</f>
        <v/>
      </c>
      <c r="AO992" s="13" t="str">
        <f t="shared" si="306"/>
        <v/>
      </c>
      <c r="AQ992" s="42" t="str">
        <f t="shared" si="307"/>
        <v/>
      </c>
    </row>
    <row r="993" spans="1:43" x14ac:dyDescent="0.25">
      <c r="A993" s="56"/>
      <c r="B993" s="157"/>
      <c r="C993" s="87"/>
      <c r="D993" s="86"/>
      <c r="E993" s="158"/>
      <c r="F993" s="159"/>
      <c r="G993" s="160"/>
      <c r="H993" s="161"/>
      <c r="I993" s="56"/>
      <c r="J993" s="13" t="str">
        <f t="shared" si="293"/>
        <v/>
      </c>
      <c r="K993" s="56"/>
      <c r="S993" s="13" t="str">
        <f t="shared" si="294"/>
        <v/>
      </c>
      <c r="U993" s="13" t="str">
        <f t="shared" si="295"/>
        <v/>
      </c>
      <c r="V993" s="13" t="str">
        <f t="shared" si="290"/>
        <v/>
      </c>
      <c r="W993" s="13" t="str">
        <f t="shared" si="291"/>
        <v/>
      </c>
      <c r="X993" s="13" t="str">
        <f t="shared" si="292"/>
        <v/>
      </c>
      <c r="Y993" s="13" t="str">
        <f t="shared" si="296"/>
        <v/>
      </c>
      <c r="Z993" s="13" t="str">
        <f t="shared" si="297"/>
        <v/>
      </c>
      <c r="AA993" s="13" t="str">
        <f t="shared" si="298"/>
        <v/>
      </c>
      <c r="AC993" s="13" t="str">
        <f t="shared" si="299"/>
        <v/>
      </c>
      <c r="AD993" s="13" t="str">
        <f t="shared" si="300"/>
        <v/>
      </c>
      <c r="AE993" s="13" t="str">
        <f t="shared" si="301"/>
        <v/>
      </c>
      <c r="AF993" s="42" t="str">
        <f t="shared" si="308"/>
        <v/>
      </c>
      <c r="AH993" s="46" t="str">
        <f t="shared" si="302"/>
        <v/>
      </c>
      <c r="AI993" s="53" t="str">
        <f t="shared" si="303"/>
        <v/>
      </c>
      <c r="AJ993" s="49" t="str">
        <f t="shared" si="304"/>
        <v/>
      </c>
      <c r="AK993" s="49" t="str">
        <f t="shared" si="305"/>
        <v/>
      </c>
      <c r="AM993" s="13" t="str">
        <f>IF($AI993="", "", COUNTIF($AI$10:$AI$1210, "&gt;"&amp;$AI993)+1+COUNTIF($AI$10:$AI993, $AI993)-1)</f>
        <v/>
      </c>
      <c r="AO993" s="13" t="str">
        <f t="shared" si="306"/>
        <v/>
      </c>
      <c r="AQ993" s="42" t="str">
        <f t="shared" si="307"/>
        <v/>
      </c>
    </row>
    <row r="994" spans="1:43" x14ac:dyDescent="0.25">
      <c r="A994" s="56"/>
      <c r="B994" s="157"/>
      <c r="C994" s="87"/>
      <c r="D994" s="86"/>
      <c r="E994" s="158"/>
      <c r="F994" s="159"/>
      <c r="G994" s="160"/>
      <c r="H994" s="161"/>
      <c r="I994" s="56"/>
      <c r="J994" s="13" t="str">
        <f t="shared" si="293"/>
        <v/>
      </c>
      <c r="K994" s="56"/>
      <c r="S994" s="13" t="str">
        <f t="shared" si="294"/>
        <v/>
      </c>
      <c r="U994" s="13" t="str">
        <f t="shared" si="295"/>
        <v/>
      </c>
      <c r="V994" s="13" t="str">
        <f t="shared" si="290"/>
        <v/>
      </c>
      <c r="W994" s="13" t="str">
        <f t="shared" si="291"/>
        <v/>
      </c>
      <c r="X994" s="13" t="str">
        <f t="shared" si="292"/>
        <v/>
      </c>
      <c r="Y994" s="13" t="str">
        <f t="shared" si="296"/>
        <v/>
      </c>
      <c r="Z994" s="13" t="str">
        <f t="shared" si="297"/>
        <v/>
      </c>
      <c r="AA994" s="13" t="str">
        <f t="shared" si="298"/>
        <v/>
      </c>
      <c r="AC994" s="13" t="str">
        <f t="shared" si="299"/>
        <v/>
      </c>
      <c r="AD994" s="13" t="str">
        <f t="shared" si="300"/>
        <v/>
      </c>
      <c r="AE994" s="13" t="str">
        <f t="shared" si="301"/>
        <v/>
      </c>
      <c r="AF994" s="42" t="str">
        <f t="shared" si="308"/>
        <v/>
      </c>
      <c r="AH994" s="46" t="str">
        <f t="shared" si="302"/>
        <v/>
      </c>
      <c r="AI994" s="53" t="str">
        <f t="shared" si="303"/>
        <v/>
      </c>
      <c r="AJ994" s="49" t="str">
        <f t="shared" si="304"/>
        <v/>
      </c>
      <c r="AK994" s="49" t="str">
        <f t="shared" si="305"/>
        <v/>
      </c>
      <c r="AM994" s="13" t="str">
        <f>IF($AI994="", "", COUNTIF($AI$10:$AI$1210, "&gt;"&amp;$AI994)+1+COUNTIF($AI$10:$AI994, $AI994)-1)</f>
        <v/>
      </c>
      <c r="AO994" s="13" t="str">
        <f t="shared" si="306"/>
        <v/>
      </c>
      <c r="AQ994" s="42" t="str">
        <f t="shared" si="307"/>
        <v/>
      </c>
    </row>
    <row r="995" spans="1:43" x14ac:dyDescent="0.25">
      <c r="A995" s="56"/>
      <c r="B995" s="157"/>
      <c r="C995" s="87"/>
      <c r="D995" s="86"/>
      <c r="E995" s="158"/>
      <c r="F995" s="159"/>
      <c r="G995" s="160"/>
      <c r="H995" s="161"/>
      <c r="I995" s="56"/>
      <c r="J995" s="13" t="str">
        <f t="shared" si="293"/>
        <v/>
      </c>
      <c r="K995" s="56"/>
      <c r="S995" s="13" t="str">
        <f t="shared" si="294"/>
        <v/>
      </c>
      <c r="U995" s="13" t="str">
        <f t="shared" si="295"/>
        <v/>
      </c>
      <c r="V995" s="13" t="str">
        <f t="shared" si="290"/>
        <v/>
      </c>
      <c r="W995" s="13" t="str">
        <f t="shared" si="291"/>
        <v/>
      </c>
      <c r="X995" s="13" t="str">
        <f t="shared" si="292"/>
        <v/>
      </c>
      <c r="Y995" s="13" t="str">
        <f t="shared" si="296"/>
        <v/>
      </c>
      <c r="Z995" s="13" t="str">
        <f t="shared" si="297"/>
        <v/>
      </c>
      <c r="AA995" s="13" t="str">
        <f t="shared" si="298"/>
        <v/>
      </c>
      <c r="AC995" s="13" t="str">
        <f t="shared" si="299"/>
        <v/>
      </c>
      <c r="AD995" s="13" t="str">
        <f t="shared" si="300"/>
        <v/>
      </c>
      <c r="AE995" s="13" t="str">
        <f t="shared" si="301"/>
        <v/>
      </c>
      <c r="AF995" s="42" t="str">
        <f t="shared" si="308"/>
        <v/>
      </c>
      <c r="AH995" s="46" t="str">
        <f t="shared" si="302"/>
        <v/>
      </c>
      <c r="AI995" s="53" t="str">
        <f t="shared" si="303"/>
        <v/>
      </c>
      <c r="AJ995" s="49" t="str">
        <f t="shared" si="304"/>
        <v/>
      </c>
      <c r="AK995" s="49" t="str">
        <f t="shared" si="305"/>
        <v/>
      </c>
      <c r="AM995" s="13" t="str">
        <f>IF($AI995="", "", COUNTIF($AI$10:$AI$1210, "&gt;"&amp;$AI995)+1+COUNTIF($AI$10:$AI995, $AI995)-1)</f>
        <v/>
      </c>
      <c r="AO995" s="13" t="str">
        <f t="shared" si="306"/>
        <v/>
      </c>
      <c r="AQ995" s="42" t="str">
        <f t="shared" si="307"/>
        <v/>
      </c>
    </row>
    <row r="996" spans="1:43" x14ac:dyDescent="0.25">
      <c r="A996" s="56"/>
      <c r="B996" s="157"/>
      <c r="C996" s="87"/>
      <c r="D996" s="86"/>
      <c r="E996" s="158"/>
      <c r="F996" s="159"/>
      <c r="G996" s="160"/>
      <c r="H996" s="161"/>
      <c r="I996" s="56"/>
      <c r="J996" s="13" t="str">
        <f t="shared" si="293"/>
        <v/>
      </c>
      <c r="K996" s="56"/>
      <c r="S996" s="13" t="str">
        <f t="shared" si="294"/>
        <v/>
      </c>
      <c r="U996" s="13" t="str">
        <f t="shared" si="295"/>
        <v/>
      </c>
      <c r="V996" s="13" t="str">
        <f t="shared" si="290"/>
        <v/>
      </c>
      <c r="W996" s="13" t="str">
        <f t="shared" si="291"/>
        <v/>
      </c>
      <c r="X996" s="13" t="str">
        <f t="shared" si="292"/>
        <v/>
      </c>
      <c r="Y996" s="13" t="str">
        <f t="shared" si="296"/>
        <v/>
      </c>
      <c r="Z996" s="13" t="str">
        <f t="shared" si="297"/>
        <v/>
      </c>
      <c r="AA996" s="13" t="str">
        <f t="shared" si="298"/>
        <v/>
      </c>
      <c r="AC996" s="13" t="str">
        <f t="shared" si="299"/>
        <v/>
      </c>
      <c r="AD996" s="13" t="str">
        <f t="shared" si="300"/>
        <v/>
      </c>
      <c r="AE996" s="13" t="str">
        <f t="shared" si="301"/>
        <v/>
      </c>
      <c r="AF996" s="42" t="str">
        <f t="shared" si="308"/>
        <v/>
      </c>
      <c r="AH996" s="46" t="str">
        <f t="shared" si="302"/>
        <v/>
      </c>
      <c r="AI996" s="53" t="str">
        <f t="shared" si="303"/>
        <v/>
      </c>
      <c r="AJ996" s="49" t="str">
        <f t="shared" si="304"/>
        <v/>
      </c>
      <c r="AK996" s="49" t="str">
        <f t="shared" si="305"/>
        <v/>
      </c>
      <c r="AM996" s="13" t="str">
        <f>IF($AI996="", "", COUNTIF($AI$10:$AI$1210, "&gt;"&amp;$AI996)+1+COUNTIF($AI$10:$AI996, $AI996)-1)</f>
        <v/>
      </c>
      <c r="AO996" s="13" t="str">
        <f t="shared" si="306"/>
        <v/>
      </c>
      <c r="AQ996" s="42" t="str">
        <f t="shared" si="307"/>
        <v/>
      </c>
    </row>
    <row r="997" spans="1:43" x14ac:dyDescent="0.25">
      <c r="A997" s="56"/>
      <c r="B997" s="157"/>
      <c r="C997" s="87"/>
      <c r="D997" s="86"/>
      <c r="E997" s="158"/>
      <c r="F997" s="159"/>
      <c r="G997" s="160"/>
      <c r="H997" s="161"/>
      <c r="I997" s="56"/>
      <c r="J997" s="13" t="str">
        <f t="shared" si="293"/>
        <v/>
      </c>
      <c r="K997" s="56"/>
      <c r="S997" s="13" t="str">
        <f t="shared" si="294"/>
        <v/>
      </c>
      <c r="U997" s="13" t="str">
        <f t="shared" si="295"/>
        <v/>
      </c>
      <c r="V997" s="13" t="str">
        <f t="shared" si="290"/>
        <v/>
      </c>
      <c r="W997" s="13" t="str">
        <f t="shared" si="291"/>
        <v/>
      </c>
      <c r="X997" s="13" t="str">
        <f t="shared" si="292"/>
        <v/>
      </c>
      <c r="Y997" s="13" t="str">
        <f t="shared" si="296"/>
        <v/>
      </c>
      <c r="Z997" s="13" t="str">
        <f t="shared" si="297"/>
        <v/>
      </c>
      <c r="AA997" s="13" t="str">
        <f t="shared" si="298"/>
        <v/>
      </c>
      <c r="AC997" s="13" t="str">
        <f t="shared" si="299"/>
        <v/>
      </c>
      <c r="AD997" s="13" t="str">
        <f t="shared" si="300"/>
        <v/>
      </c>
      <c r="AE997" s="13" t="str">
        <f t="shared" si="301"/>
        <v/>
      </c>
      <c r="AF997" s="42" t="str">
        <f t="shared" si="308"/>
        <v/>
      </c>
      <c r="AH997" s="46" t="str">
        <f t="shared" si="302"/>
        <v/>
      </c>
      <c r="AI997" s="53" t="str">
        <f t="shared" si="303"/>
        <v/>
      </c>
      <c r="AJ997" s="49" t="str">
        <f t="shared" si="304"/>
        <v/>
      </c>
      <c r="AK997" s="49" t="str">
        <f t="shared" si="305"/>
        <v/>
      </c>
      <c r="AM997" s="13" t="str">
        <f>IF($AI997="", "", COUNTIF($AI$10:$AI$1210, "&gt;"&amp;$AI997)+1+COUNTIF($AI$10:$AI997, $AI997)-1)</f>
        <v/>
      </c>
      <c r="AO997" s="13" t="str">
        <f t="shared" si="306"/>
        <v/>
      </c>
      <c r="AQ997" s="42" t="str">
        <f t="shared" si="307"/>
        <v/>
      </c>
    </row>
    <row r="998" spans="1:43" x14ac:dyDescent="0.25">
      <c r="A998" s="56"/>
      <c r="B998" s="157"/>
      <c r="C998" s="87"/>
      <c r="D998" s="86"/>
      <c r="E998" s="158"/>
      <c r="F998" s="159"/>
      <c r="G998" s="160"/>
      <c r="H998" s="161"/>
      <c r="I998" s="56"/>
      <c r="J998" s="13" t="str">
        <f t="shared" si="293"/>
        <v/>
      </c>
      <c r="K998" s="56"/>
      <c r="S998" s="13" t="str">
        <f t="shared" si="294"/>
        <v/>
      </c>
      <c r="U998" s="13" t="str">
        <f t="shared" si="295"/>
        <v/>
      </c>
      <c r="V998" s="13" t="str">
        <f t="shared" si="290"/>
        <v/>
      </c>
      <c r="W998" s="13" t="str">
        <f t="shared" si="291"/>
        <v/>
      </c>
      <c r="X998" s="13" t="str">
        <f t="shared" si="292"/>
        <v/>
      </c>
      <c r="Y998" s="13" t="str">
        <f t="shared" si="296"/>
        <v/>
      </c>
      <c r="Z998" s="13" t="str">
        <f t="shared" si="297"/>
        <v/>
      </c>
      <c r="AA998" s="13" t="str">
        <f t="shared" si="298"/>
        <v/>
      </c>
      <c r="AC998" s="13" t="str">
        <f t="shared" si="299"/>
        <v/>
      </c>
      <c r="AD998" s="13" t="str">
        <f t="shared" si="300"/>
        <v/>
      </c>
      <c r="AE998" s="13" t="str">
        <f t="shared" si="301"/>
        <v/>
      </c>
      <c r="AF998" s="42" t="str">
        <f t="shared" si="308"/>
        <v/>
      </c>
      <c r="AH998" s="46" t="str">
        <f t="shared" si="302"/>
        <v/>
      </c>
      <c r="AI998" s="53" t="str">
        <f t="shared" si="303"/>
        <v/>
      </c>
      <c r="AJ998" s="49" t="str">
        <f t="shared" si="304"/>
        <v/>
      </c>
      <c r="AK998" s="49" t="str">
        <f t="shared" si="305"/>
        <v/>
      </c>
      <c r="AM998" s="13" t="str">
        <f>IF($AI998="", "", COUNTIF($AI$10:$AI$1210, "&gt;"&amp;$AI998)+1+COUNTIF($AI$10:$AI998, $AI998)-1)</f>
        <v/>
      </c>
      <c r="AO998" s="13" t="str">
        <f t="shared" si="306"/>
        <v/>
      </c>
      <c r="AQ998" s="42" t="str">
        <f t="shared" si="307"/>
        <v/>
      </c>
    </row>
    <row r="999" spans="1:43" x14ac:dyDescent="0.25">
      <c r="A999" s="56"/>
      <c r="B999" s="157"/>
      <c r="C999" s="87"/>
      <c r="D999" s="86"/>
      <c r="E999" s="158"/>
      <c r="F999" s="159"/>
      <c r="G999" s="160"/>
      <c r="H999" s="161"/>
      <c r="I999" s="56"/>
      <c r="J999" s="13" t="str">
        <f t="shared" si="293"/>
        <v/>
      </c>
      <c r="K999" s="56"/>
      <c r="S999" s="13" t="str">
        <f t="shared" si="294"/>
        <v/>
      </c>
      <c r="U999" s="13" t="str">
        <f t="shared" si="295"/>
        <v/>
      </c>
      <c r="V999" s="13" t="str">
        <f t="shared" si="290"/>
        <v/>
      </c>
      <c r="W999" s="13" t="str">
        <f t="shared" si="291"/>
        <v/>
      </c>
      <c r="X999" s="13" t="str">
        <f t="shared" si="292"/>
        <v/>
      </c>
      <c r="Y999" s="13" t="str">
        <f t="shared" si="296"/>
        <v/>
      </c>
      <c r="Z999" s="13" t="str">
        <f t="shared" si="297"/>
        <v/>
      </c>
      <c r="AA999" s="13" t="str">
        <f t="shared" si="298"/>
        <v/>
      </c>
      <c r="AC999" s="13" t="str">
        <f t="shared" si="299"/>
        <v/>
      </c>
      <c r="AD999" s="13" t="str">
        <f t="shared" si="300"/>
        <v/>
      </c>
      <c r="AE999" s="13" t="str">
        <f t="shared" si="301"/>
        <v/>
      </c>
      <c r="AF999" s="42" t="str">
        <f t="shared" si="308"/>
        <v/>
      </c>
      <c r="AH999" s="46" t="str">
        <f t="shared" si="302"/>
        <v/>
      </c>
      <c r="AI999" s="53" t="str">
        <f t="shared" si="303"/>
        <v/>
      </c>
      <c r="AJ999" s="49" t="str">
        <f t="shared" si="304"/>
        <v/>
      </c>
      <c r="AK999" s="49" t="str">
        <f t="shared" si="305"/>
        <v/>
      </c>
      <c r="AM999" s="13" t="str">
        <f>IF($AI999="", "", COUNTIF($AI$10:$AI$1210, "&gt;"&amp;$AI999)+1+COUNTIF($AI$10:$AI999, $AI999)-1)</f>
        <v/>
      </c>
      <c r="AO999" s="13" t="str">
        <f t="shared" si="306"/>
        <v/>
      </c>
      <c r="AQ999" s="42" t="str">
        <f t="shared" si="307"/>
        <v/>
      </c>
    </row>
    <row r="1000" spans="1:43" x14ac:dyDescent="0.25">
      <c r="A1000" s="56"/>
      <c r="B1000" s="157"/>
      <c r="C1000" s="87"/>
      <c r="D1000" s="86"/>
      <c r="E1000" s="158"/>
      <c r="F1000" s="159"/>
      <c r="G1000" s="160"/>
      <c r="H1000" s="161"/>
      <c r="I1000" s="56"/>
      <c r="J1000" s="13" t="str">
        <f t="shared" si="293"/>
        <v/>
      </c>
      <c r="K1000" s="56"/>
      <c r="S1000" s="13" t="str">
        <f t="shared" si="294"/>
        <v/>
      </c>
      <c r="U1000" s="13" t="str">
        <f t="shared" si="295"/>
        <v/>
      </c>
      <c r="V1000" s="13" t="str">
        <f t="shared" si="290"/>
        <v/>
      </c>
      <c r="W1000" s="13" t="str">
        <f t="shared" si="291"/>
        <v/>
      </c>
      <c r="X1000" s="13" t="str">
        <f t="shared" si="292"/>
        <v/>
      </c>
      <c r="Y1000" s="13" t="str">
        <f t="shared" si="296"/>
        <v/>
      </c>
      <c r="Z1000" s="13" t="str">
        <f t="shared" si="297"/>
        <v/>
      </c>
      <c r="AA1000" s="13" t="str">
        <f t="shared" si="298"/>
        <v/>
      </c>
      <c r="AC1000" s="13" t="str">
        <f t="shared" si="299"/>
        <v/>
      </c>
      <c r="AD1000" s="13" t="str">
        <f t="shared" si="300"/>
        <v/>
      </c>
      <c r="AE1000" s="13" t="str">
        <f t="shared" si="301"/>
        <v/>
      </c>
      <c r="AF1000" s="42" t="str">
        <f t="shared" si="308"/>
        <v/>
      </c>
      <c r="AH1000" s="46" t="str">
        <f t="shared" si="302"/>
        <v/>
      </c>
      <c r="AI1000" s="53" t="str">
        <f t="shared" si="303"/>
        <v/>
      </c>
      <c r="AJ1000" s="49" t="str">
        <f t="shared" si="304"/>
        <v/>
      </c>
      <c r="AK1000" s="49" t="str">
        <f t="shared" si="305"/>
        <v/>
      </c>
      <c r="AM1000" s="13" t="str">
        <f>IF($AI1000="", "", COUNTIF($AI$10:$AI$1210, "&gt;"&amp;$AI1000)+1+COUNTIF($AI$10:$AI1000, $AI1000)-1)</f>
        <v/>
      </c>
      <c r="AO1000" s="13" t="str">
        <f t="shared" si="306"/>
        <v/>
      </c>
      <c r="AQ1000" s="42" t="str">
        <f t="shared" si="307"/>
        <v/>
      </c>
    </row>
    <row r="1001" spans="1:43" x14ac:dyDescent="0.25">
      <c r="A1001" s="56"/>
      <c r="B1001" s="157"/>
      <c r="C1001" s="87"/>
      <c r="D1001" s="86"/>
      <c r="E1001" s="158"/>
      <c r="F1001" s="159"/>
      <c r="G1001" s="160"/>
      <c r="H1001" s="161"/>
      <c r="I1001" s="56"/>
      <c r="J1001" s="13" t="str">
        <f t="shared" si="293"/>
        <v/>
      </c>
      <c r="K1001" s="56"/>
      <c r="S1001" s="13" t="str">
        <f t="shared" si="294"/>
        <v/>
      </c>
      <c r="U1001" s="13" t="str">
        <f t="shared" si="295"/>
        <v/>
      </c>
      <c r="V1001" s="13" t="str">
        <f t="shared" si="290"/>
        <v/>
      </c>
      <c r="W1001" s="13" t="str">
        <f t="shared" si="291"/>
        <v/>
      </c>
      <c r="X1001" s="13" t="str">
        <f t="shared" si="292"/>
        <v/>
      </c>
      <c r="Y1001" s="13" t="str">
        <f t="shared" si="296"/>
        <v/>
      </c>
      <c r="Z1001" s="13" t="str">
        <f t="shared" si="297"/>
        <v/>
      </c>
      <c r="AA1001" s="13" t="str">
        <f t="shared" si="298"/>
        <v/>
      </c>
      <c r="AC1001" s="13" t="str">
        <f t="shared" si="299"/>
        <v/>
      </c>
      <c r="AD1001" s="13" t="str">
        <f t="shared" si="300"/>
        <v/>
      </c>
      <c r="AE1001" s="13" t="str">
        <f t="shared" si="301"/>
        <v/>
      </c>
      <c r="AF1001" s="42" t="str">
        <f t="shared" si="308"/>
        <v/>
      </c>
      <c r="AH1001" s="46" t="str">
        <f t="shared" si="302"/>
        <v/>
      </c>
      <c r="AI1001" s="53" t="str">
        <f t="shared" si="303"/>
        <v/>
      </c>
      <c r="AJ1001" s="49" t="str">
        <f t="shared" si="304"/>
        <v/>
      </c>
      <c r="AK1001" s="49" t="str">
        <f t="shared" si="305"/>
        <v/>
      </c>
      <c r="AM1001" s="13" t="str">
        <f>IF($AI1001="", "", COUNTIF($AI$10:$AI$1210, "&gt;"&amp;$AI1001)+1+COUNTIF($AI$10:$AI1001, $AI1001)-1)</f>
        <v/>
      </c>
      <c r="AO1001" s="13" t="str">
        <f t="shared" si="306"/>
        <v/>
      </c>
      <c r="AQ1001" s="42" t="str">
        <f t="shared" si="307"/>
        <v/>
      </c>
    </row>
    <row r="1002" spans="1:43" x14ac:dyDescent="0.25">
      <c r="A1002" s="56"/>
      <c r="B1002" s="157"/>
      <c r="C1002" s="87"/>
      <c r="D1002" s="86"/>
      <c r="E1002" s="158"/>
      <c r="F1002" s="159"/>
      <c r="G1002" s="160"/>
      <c r="H1002" s="161"/>
      <c r="I1002" s="56"/>
      <c r="J1002" s="13" t="str">
        <f t="shared" si="293"/>
        <v/>
      </c>
      <c r="K1002" s="56"/>
      <c r="S1002" s="13" t="str">
        <f t="shared" si="294"/>
        <v/>
      </c>
      <c r="U1002" s="13" t="str">
        <f t="shared" si="295"/>
        <v/>
      </c>
      <c r="V1002" s="13" t="str">
        <f t="shared" si="290"/>
        <v/>
      </c>
      <c r="W1002" s="13" t="str">
        <f t="shared" si="291"/>
        <v/>
      </c>
      <c r="X1002" s="13" t="str">
        <f t="shared" si="292"/>
        <v/>
      </c>
      <c r="Y1002" s="13" t="str">
        <f t="shared" si="296"/>
        <v/>
      </c>
      <c r="Z1002" s="13" t="str">
        <f t="shared" si="297"/>
        <v/>
      </c>
      <c r="AA1002" s="13" t="str">
        <f t="shared" si="298"/>
        <v/>
      </c>
      <c r="AC1002" s="13" t="str">
        <f t="shared" si="299"/>
        <v/>
      </c>
      <c r="AD1002" s="13" t="str">
        <f t="shared" si="300"/>
        <v/>
      </c>
      <c r="AE1002" s="13" t="str">
        <f t="shared" si="301"/>
        <v/>
      </c>
      <c r="AF1002" s="42" t="str">
        <f t="shared" si="308"/>
        <v/>
      </c>
      <c r="AH1002" s="46" t="str">
        <f t="shared" si="302"/>
        <v/>
      </c>
      <c r="AI1002" s="53" t="str">
        <f t="shared" si="303"/>
        <v/>
      </c>
      <c r="AJ1002" s="49" t="str">
        <f t="shared" si="304"/>
        <v/>
      </c>
      <c r="AK1002" s="49" t="str">
        <f t="shared" si="305"/>
        <v/>
      </c>
      <c r="AM1002" s="13" t="str">
        <f>IF($AI1002="", "", COUNTIF($AI$10:$AI$1210, "&gt;"&amp;$AI1002)+1+COUNTIF($AI$10:$AI1002, $AI1002)-1)</f>
        <v/>
      </c>
      <c r="AO1002" s="13" t="str">
        <f t="shared" si="306"/>
        <v/>
      </c>
      <c r="AQ1002" s="42" t="str">
        <f t="shared" si="307"/>
        <v/>
      </c>
    </row>
    <row r="1003" spans="1:43" x14ac:dyDescent="0.25">
      <c r="A1003" s="56"/>
      <c r="B1003" s="157"/>
      <c r="C1003" s="87"/>
      <c r="D1003" s="86"/>
      <c r="E1003" s="158"/>
      <c r="F1003" s="159"/>
      <c r="G1003" s="160"/>
      <c r="H1003" s="161"/>
      <c r="I1003" s="56"/>
      <c r="J1003" s="13" t="str">
        <f t="shared" si="293"/>
        <v/>
      </c>
      <c r="K1003" s="56"/>
      <c r="S1003" s="13" t="str">
        <f t="shared" si="294"/>
        <v/>
      </c>
      <c r="U1003" s="13" t="str">
        <f t="shared" si="295"/>
        <v/>
      </c>
      <c r="V1003" s="13" t="str">
        <f t="shared" si="290"/>
        <v/>
      </c>
      <c r="W1003" s="13" t="str">
        <f t="shared" si="291"/>
        <v/>
      </c>
      <c r="X1003" s="13" t="str">
        <f t="shared" si="292"/>
        <v/>
      </c>
      <c r="Y1003" s="13" t="str">
        <f t="shared" si="296"/>
        <v/>
      </c>
      <c r="Z1003" s="13" t="str">
        <f t="shared" si="297"/>
        <v/>
      </c>
      <c r="AA1003" s="13" t="str">
        <f t="shared" si="298"/>
        <v/>
      </c>
      <c r="AC1003" s="13" t="str">
        <f t="shared" si="299"/>
        <v/>
      </c>
      <c r="AD1003" s="13" t="str">
        <f t="shared" si="300"/>
        <v/>
      </c>
      <c r="AE1003" s="13" t="str">
        <f t="shared" si="301"/>
        <v/>
      </c>
      <c r="AF1003" s="42" t="str">
        <f t="shared" si="308"/>
        <v/>
      </c>
      <c r="AH1003" s="46" t="str">
        <f t="shared" si="302"/>
        <v/>
      </c>
      <c r="AI1003" s="53" t="str">
        <f t="shared" si="303"/>
        <v/>
      </c>
      <c r="AJ1003" s="49" t="str">
        <f t="shared" si="304"/>
        <v/>
      </c>
      <c r="AK1003" s="49" t="str">
        <f t="shared" si="305"/>
        <v/>
      </c>
      <c r="AM1003" s="13" t="str">
        <f>IF($AI1003="", "", COUNTIF($AI$10:$AI$1210, "&gt;"&amp;$AI1003)+1+COUNTIF($AI$10:$AI1003, $AI1003)-1)</f>
        <v/>
      </c>
      <c r="AO1003" s="13" t="str">
        <f t="shared" si="306"/>
        <v/>
      </c>
      <c r="AQ1003" s="42" t="str">
        <f t="shared" si="307"/>
        <v/>
      </c>
    </row>
    <row r="1004" spans="1:43" x14ac:dyDescent="0.25">
      <c r="A1004" s="56"/>
      <c r="B1004" s="157"/>
      <c r="C1004" s="87"/>
      <c r="D1004" s="86"/>
      <c r="E1004" s="158"/>
      <c r="F1004" s="159"/>
      <c r="G1004" s="160"/>
      <c r="H1004" s="161"/>
      <c r="I1004" s="56"/>
      <c r="J1004" s="13" t="str">
        <f t="shared" si="293"/>
        <v/>
      </c>
      <c r="K1004" s="56"/>
      <c r="S1004" s="13" t="str">
        <f t="shared" si="294"/>
        <v/>
      </c>
      <c r="U1004" s="13" t="str">
        <f t="shared" si="295"/>
        <v/>
      </c>
      <c r="V1004" s="13" t="str">
        <f t="shared" si="290"/>
        <v/>
      </c>
      <c r="W1004" s="13" t="str">
        <f t="shared" si="291"/>
        <v/>
      </c>
      <c r="X1004" s="13" t="str">
        <f t="shared" si="292"/>
        <v/>
      </c>
      <c r="Y1004" s="13" t="str">
        <f t="shared" si="296"/>
        <v/>
      </c>
      <c r="Z1004" s="13" t="str">
        <f t="shared" si="297"/>
        <v/>
      </c>
      <c r="AA1004" s="13" t="str">
        <f t="shared" si="298"/>
        <v/>
      </c>
      <c r="AC1004" s="13" t="str">
        <f t="shared" si="299"/>
        <v/>
      </c>
      <c r="AD1004" s="13" t="str">
        <f t="shared" si="300"/>
        <v/>
      </c>
      <c r="AE1004" s="13" t="str">
        <f t="shared" si="301"/>
        <v/>
      </c>
      <c r="AF1004" s="42" t="str">
        <f t="shared" si="308"/>
        <v/>
      </c>
      <c r="AH1004" s="46" t="str">
        <f t="shared" si="302"/>
        <v/>
      </c>
      <c r="AI1004" s="53" t="str">
        <f t="shared" si="303"/>
        <v/>
      </c>
      <c r="AJ1004" s="49" t="str">
        <f t="shared" si="304"/>
        <v/>
      </c>
      <c r="AK1004" s="49" t="str">
        <f t="shared" si="305"/>
        <v/>
      </c>
      <c r="AM1004" s="13" t="str">
        <f>IF($AI1004="", "", COUNTIF($AI$10:$AI$1210, "&gt;"&amp;$AI1004)+1+COUNTIF($AI$10:$AI1004, $AI1004)-1)</f>
        <v/>
      </c>
      <c r="AO1004" s="13" t="str">
        <f t="shared" si="306"/>
        <v/>
      </c>
      <c r="AQ1004" s="42" t="str">
        <f t="shared" si="307"/>
        <v/>
      </c>
    </row>
    <row r="1005" spans="1:43" x14ac:dyDescent="0.25">
      <c r="A1005" s="56"/>
      <c r="B1005" s="157"/>
      <c r="C1005" s="87"/>
      <c r="D1005" s="86"/>
      <c r="E1005" s="158"/>
      <c r="F1005" s="159"/>
      <c r="G1005" s="160"/>
      <c r="H1005" s="161"/>
      <c r="I1005" s="56"/>
      <c r="J1005" s="13" t="str">
        <f t="shared" si="293"/>
        <v/>
      </c>
      <c r="K1005" s="56"/>
      <c r="S1005" s="13" t="str">
        <f t="shared" si="294"/>
        <v/>
      </c>
      <c r="U1005" s="13" t="str">
        <f t="shared" si="295"/>
        <v/>
      </c>
      <c r="V1005" s="13" t="str">
        <f t="shared" si="290"/>
        <v/>
      </c>
      <c r="W1005" s="13" t="str">
        <f t="shared" si="291"/>
        <v/>
      </c>
      <c r="X1005" s="13" t="str">
        <f t="shared" si="292"/>
        <v/>
      </c>
      <c r="Y1005" s="13" t="str">
        <f t="shared" si="296"/>
        <v/>
      </c>
      <c r="Z1005" s="13" t="str">
        <f t="shared" si="297"/>
        <v/>
      </c>
      <c r="AA1005" s="13" t="str">
        <f t="shared" si="298"/>
        <v/>
      </c>
      <c r="AC1005" s="13" t="str">
        <f t="shared" si="299"/>
        <v/>
      </c>
      <c r="AD1005" s="13" t="str">
        <f t="shared" si="300"/>
        <v/>
      </c>
      <c r="AE1005" s="13" t="str">
        <f t="shared" si="301"/>
        <v/>
      </c>
      <c r="AF1005" s="42" t="str">
        <f t="shared" si="308"/>
        <v/>
      </c>
      <c r="AH1005" s="46" t="str">
        <f t="shared" si="302"/>
        <v/>
      </c>
      <c r="AI1005" s="53" t="str">
        <f t="shared" si="303"/>
        <v/>
      </c>
      <c r="AJ1005" s="49" t="str">
        <f t="shared" si="304"/>
        <v/>
      </c>
      <c r="AK1005" s="49" t="str">
        <f t="shared" si="305"/>
        <v/>
      </c>
      <c r="AM1005" s="13" t="str">
        <f>IF($AI1005="", "", COUNTIF($AI$10:$AI$1210, "&gt;"&amp;$AI1005)+1+COUNTIF($AI$10:$AI1005, $AI1005)-1)</f>
        <v/>
      </c>
      <c r="AO1005" s="13" t="str">
        <f t="shared" si="306"/>
        <v/>
      </c>
      <c r="AQ1005" s="42" t="str">
        <f t="shared" si="307"/>
        <v/>
      </c>
    </row>
    <row r="1006" spans="1:43" x14ac:dyDescent="0.25">
      <c r="A1006" s="56"/>
      <c r="B1006" s="157"/>
      <c r="C1006" s="87"/>
      <c r="D1006" s="86"/>
      <c r="E1006" s="158"/>
      <c r="F1006" s="159"/>
      <c r="G1006" s="160"/>
      <c r="H1006" s="161"/>
      <c r="I1006" s="56"/>
      <c r="J1006" s="13" t="str">
        <f t="shared" si="293"/>
        <v/>
      </c>
      <c r="K1006" s="56"/>
      <c r="S1006" s="13" t="str">
        <f t="shared" si="294"/>
        <v/>
      </c>
      <c r="U1006" s="13" t="str">
        <f t="shared" si="295"/>
        <v/>
      </c>
      <c r="V1006" s="13" t="str">
        <f t="shared" si="290"/>
        <v/>
      </c>
      <c r="W1006" s="13" t="str">
        <f t="shared" si="291"/>
        <v/>
      </c>
      <c r="X1006" s="13" t="str">
        <f t="shared" si="292"/>
        <v/>
      </c>
      <c r="Y1006" s="13" t="str">
        <f t="shared" si="296"/>
        <v/>
      </c>
      <c r="Z1006" s="13" t="str">
        <f t="shared" si="297"/>
        <v/>
      </c>
      <c r="AA1006" s="13" t="str">
        <f t="shared" si="298"/>
        <v/>
      </c>
      <c r="AC1006" s="13" t="str">
        <f t="shared" si="299"/>
        <v/>
      </c>
      <c r="AD1006" s="13" t="str">
        <f t="shared" si="300"/>
        <v/>
      </c>
      <c r="AE1006" s="13" t="str">
        <f t="shared" si="301"/>
        <v/>
      </c>
      <c r="AF1006" s="42" t="str">
        <f t="shared" si="308"/>
        <v/>
      </c>
      <c r="AH1006" s="46" t="str">
        <f t="shared" si="302"/>
        <v/>
      </c>
      <c r="AI1006" s="53" t="str">
        <f t="shared" si="303"/>
        <v/>
      </c>
      <c r="AJ1006" s="49" t="str">
        <f t="shared" si="304"/>
        <v/>
      </c>
      <c r="AK1006" s="49" t="str">
        <f t="shared" si="305"/>
        <v/>
      </c>
      <c r="AM1006" s="13" t="str">
        <f>IF($AI1006="", "", COUNTIF($AI$10:$AI$1210, "&gt;"&amp;$AI1006)+1+COUNTIF($AI$10:$AI1006, $AI1006)-1)</f>
        <v/>
      </c>
      <c r="AO1006" s="13" t="str">
        <f t="shared" si="306"/>
        <v/>
      </c>
      <c r="AQ1006" s="42" t="str">
        <f t="shared" si="307"/>
        <v/>
      </c>
    </row>
    <row r="1007" spans="1:43" x14ac:dyDescent="0.25">
      <c r="A1007" s="56"/>
      <c r="B1007" s="157"/>
      <c r="C1007" s="87"/>
      <c r="D1007" s="86"/>
      <c r="E1007" s="158"/>
      <c r="F1007" s="159"/>
      <c r="G1007" s="160"/>
      <c r="H1007" s="161"/>
      <c r="I1007" s="56"/>
      <c r="J1007" s="13" t="str">
        <f t="shared" si="293"/>
        <v/>
      </c>
      <c r="K1007" s="56"/>
      <c r="S1007" s="13" t="str">
        <f t="shared" si="294"/>
        <v/>
      </c>
      <c r="U1007" s="13" t="str">
        <f t="shared" si="295"/>
        <v/>
      </c>
      <c r="V1007" s="13" t="str">
        <f t="shared" si="290"/>
        <v/>
      </c>
      <c r="W1007" s="13" t="str">
        <f t="shared" si="291"/>
        <v/>
      </c>
      <c r="X1007" s="13" t="str">
        <f t="shared" si="292"/>
        <v/>
      </c>
      <c r="Y1007" s="13" t="str">
        <f t="shared" si="296"/>
        <v/>
      </c>
      <c r="Z1007" s="13" t="str">
        <f t="shared" si="297"/>
        <v/>
      </c>
      <c r="AA1007" s="13" t="str">
        <f t="shared" si="298"/>
        <v/>
      </c>
      <c r="AC1007" s="13" t="str">
        <f t="shared" si="299"/>
        <v/>
      </c>
      <c r="AD1007" s="13" t="str">
        <f t="shared" si="300"/>
        <v/>
      </c>
      <c r="AE1007" s="13" t="str">
        <f t="shared" si="301"/>
        <v/>
      </c>
      <c r="AF1007" s="42" t="str">
        <f t="shared" si="308"/>
        <v/>
      </c>
      <c r="AH1007" s="46" t="str">
        <f t="shared" si="302"/>
        <v/>
      </c>
      <c r="AI1007" s="53" t="str">
        <f t="shared" si="303"/>
        <v/>
      </c>
      <c r="AJ1007" s="49" t="str">
        <f t="shared" si="304"/>
        <v/>
      </c>
      <c r="AK1007" s="49" t="str">
        <f t="shared" si="305"/>
        <v/>
      </c>
      <c r="AM1007" s="13" t="str">
        <f>IF($AI1007="", "", COUNTIF($AI$10:$AI$1210, "&gt;"&amp;$AI1007)+1+COUNTIF($AI$10:$AI1007, $AI1007)-1)</f>
        <v/>
      </c>
      <c r="AO1007" s="13" t="str">
        <f t="shared" si="306"/>
        <v/>
      </c>
      <c r="AQ1007" s="42" t="str">
        <f t="shared" si="307"/>
        <v/>
      </c>
    </row>
    <row r="1008" spans="1:43" x14ac:dyDescent="0.25">
      <c r="A1008" s="56"/>
      <c r="B1008" s="157"/>
      <c r="C1008" s="87"/>
      <c r="D1008" s="86"/>
      <c r="E1008" s="158"/>
      <c r="F1008" s="159"/>
      <c r="G1008" s="160"/>
      <c r="H1008" s="161"/>
      <c r="I1008" s="56"/>
      <c r="J1008" s="13" t="str">
        <f t="shared" si="293"/>
        <v/>
      </c>
      <c r="K1008" s="56"/>
      <c r="S1008" s="13" t="str">
        <f t="shared" si="294"/>
        <v/>
      </c>
      <c r="U1008" s="13" t="str">
        <f t="shared" si="295"/>
        <v/>
      </c>
      <c r="V1008" s="13" t="str">
        <f t="shared" si="290"/>
        <v/>
      </c>
      <c r="W1008" s="13" t="str">
        <f t="shared" si="291"/>
        <v/>
      </c>
      <c r="X1008" s="13" t="str">
        <f t="shared" si="292"/>
        <v/>
      </c>
      <c r="Y1008" s="13" t="str">
        <f t="shared" si="296"/>
        <v/>
      </c>
      <c r="Z1008" s="13" t="str">
        <f t="shared" si="297"/>
        <v/>
      </c>
      <c r="AA1008" s="13" t="str">
        <f t="shared" si="298"/>
        <v/>
      </c>
      <c r="AC1008" s="13" t="str">
        <f t="shared" si="299"/>
        <v/>
      </c>
      <c r="AD1008" s="13" t="str">
        <f t="shared" si="300"/>
        <v/>
      </c>
      <c r="AE1008" s="13" t="str">
        <f t="shared" si="301"/>
        <v/>
      </c>
      <c r="AF1008" s="42" t="str">
        <f t="shared" si="308"/>
        <v/>
      </c>
      <c r="AH1008" s="46" t="str">
        <f t="shared" si="302"/>
        <v/>
      </c>
      <c r="AI1008" s="53" t="str">
        <f t="shared" si="303"/>
        <v/>
      </c>
      <c r="AJ1008" s="49" t="str">
        <f t="shared" si="304"/>
        <v/>
      </c>
      <c r="AK1008" s="49" t="str">
        <f t="shared" si="305"/>
        <v/>
      </c>
      <c r="AM1008" s="13" t="str">
        <f>IF($AI1008="", "", COUNTIF($AI$10:$AI$1210, "&gt;"&amp;$AI1008)+1+COUNTIF($AI$10:$AI1008, $AI1008)-1)</f>
        <v/>
      </c>
      <c r="AO1008" s="13" t="str">
        <f t="shared" si="306"/>
        <v/>
      </c>
      <c r="AQ1008" s="42" t="str">
        <f t="shared" si="307"/>
        <v/>
      </c>
    </row>
    <row r="1009" spans="1:43" x14ac:dyDescent="0.25">
      <c r="A1009" s="56"/>
      <c r="B1009" s="157"/>
      <c r="C1009" s="87"/>
      <c r="D1009" s="86"/>
      <c r="E1009" s="158"/>
      <c r="F1009" s="159"/>
      <c r="G1009" s="160"/>
      <c r="H1009" s="161"/>
      <c r="I1009" s="56"/>
      <c r="J1009" s="13" t="str">
        <f t="shared" si="293"/>
        <v/>
      </c>
      <c r="K1009" s="56"/>
      <c r="S1009" s="13" t="str">
        <f t="shared" si="294"/>
        <v/>
      </c>
      <c r="U1009" s="13" t="str">
        <f t="shared" si="295"/>
        <v/>
      </c>
      <c r="V1009" s="13" t="str">
        <f t="shared" si="290"/>
        <v/>
      </c>
      <c r="W1009" s="13" t="str">
        <f t="shared" si="291"/>
        <v/>
      </c>
      <c r="X1009" s="13" t="str">
        <f t="shared" si="292"/>
        <v/>
      </c>
      <c r="Y1009" s="13" t="str">
        <f t="shared" si="296"/>
        <v/>
      </c>
      <c r="Z1009" s="13" t="str">
        <f t="shared" si="297"/>
        <v/>
      </c>
      <c r="AA1009" s="13" t="str">
        <f t="shared" si="298"/>
        <v/>
      </c>
      <c r="AC1009" s="13" t="str">
        <f t="shared" si="299"/>
        <v/>
      </c>
      <c r="AD1009" s="13" t="str">
        <f t="shared" si="300"/>
        <v/>
      </c>
      <c r="AE1009" s="13" t="str">
        <f t="shared" si="301"/>
        <v/>
      </c>
      <c r="AF1009" s="42" t="str">
        <f t="shared" si="308"/>
        <v/>
      </c>
      <c r="AH1009" s="46" t="str">
        <f t="shared" si="302"/>
        <v/>
      </c>
      <c r="AI1009" s="53" t="str">
        <f t="shared" si="303"/>
        <v/>
      </c>
      <c r="AJ1009" s="49" t="str">
        <f t="shared" si="304"/>
        <v/>
      </c>
      <c r="AK1009" s="49" t="str">
        <f t="shared" si="305"/>
        <v/>
      </c>
      <c r="AM1009" s="13" t="str">
        <f>IF($AI1009="", "", COUNTIF($AI$10:$AI$1210, "&gt;"&amp;$AI1009)+1+COUNTIF($AI$10:$AI1009, $AI1009)-1)</f>
        <v/>
      </c>
      <c r="AO1009" s="13" t="str">
        <f t="shared" si="306"/>
        <v/>
      </c>
      <c r="AQ1009" s="42" t="str">
        <f t="shared" si="307"/>
        <v/>
      </c>
    </row>
    <row r="1010" spans="1:43" x14ac:dyDescent="0.25">
      <c r="A1010" s="56"/>
      <c r="B1010" s="157"/>
      <c r="C1010" s="87"/>
      <c r="D1010" s="86"/>
      <c r="E1010" s="158"/>
      <c r="F1010" s="159"/>
      <c r="G1010" s="160"/>
      <c r="H1010" s="161"/>
      <c r="I1010" s="56"/>
      <c r="J1010" s="13" t="str">
        <f t="shared" si="293"/>
        <v/>
      </c>
      <c r="K1010" s="56"/>
      <c r="S1010" s="13" t="str">
        <f t="shared" si="294"/>
        <v/>
      </c>
      <c r="U1010" s="13" t="str">
        <f t="shared" si="295"/>
        <v/>
      </c>
      <c r="V1010" s="13" t="str">
        <f t="shared" si="290"/>
        <v/>
      </c>
      <c r="W1010" s="13" t="str">
        <f t="shared" si="291"/>
        <v/>
      </c>
      <c r="X1010" s="13" t="str">
        <f t="shared" si="292"/>
        <v/>
      </c>
      <c r="Y1010" s="13" t="str">
        <f t="shared" si="296"/>
        <v/>
      </c>
      <c r="Z1010" s="13" t="str">
        <f t="shared" si="297"/>
        <v/>
      </c>
      <c r="AA1010" s="13" t="str">
        <f t="shared" si="298"/>
        <v/>
      </c>
      <c r="AC1010" s="13" t="str">
        <f t="shared" si="299"/>
        <v/>
      </c>
      <c r="AD1010" s="13" t="str">
        <f t="shared" si="300"/>
        <v/>
      </c>
      <c r="AE1010" s="13" t="str">
        <f t="shared" si="301"/>
        <v/>
      </c>
      <c r="AF1010" s="42" t="str">
        <f t="shared" si="308"/>
        <v/>
      </c>
      <c r="AH1010" s="46" t="str">
        <f t="shared" si="302"/>
        <v/>
      </c>
      <c r="AI1010" s="53" t="str">
        <f t="shared" si="303"/>
        <v/>
      </c>
      <c r="AJ1010" s="49" t="str">
        <f t="shared" si="304"/>
        <v/>
      </c>
      <c r="AK1010" s="49" t="str">
        <f t="shared" si="305"/>
        <v/>
      </c>
      <c r="AM1010" s="13" t="str">
        <f>IF($AI1010="", "", COUNTIF($AI$10:$AI$1210, "&gt;"&amp;$AI1010)+1+COUNTIF($AI$10:$AI1010, $AI1010)-1)</f>
        <v/>
      </c>
      <c r="AO1010" s="13" t="str">
        <f t="shared" si="306"/>
        <v/>
      </c>
      <c r="AQ1010" s="42" t="str">
        <f t="shared" si="307"/>
        <v/>
      </c>
    </row>
    <row r="1011" spans="1:43" x14ac:dyDescent="0.25">
      <c r="A1011" s="56"/>
      <c r="B1011" s="157"/>
      <c r="C1011" s="87"/>
      <c r="D1011" s="86"/>
      <c r="E1011" s="158"/>
      <c r="F1011" s="159"/>
      <c r="G1011" s="160"/>
      <c r="H1011" s="161"/>
      <c r="I1011" s="56"/>
      <c r="J1011" s="13" t="str">
        <f t="shared" si="293"/>
        <v/>
      </c>
      <c r="K1011" s="56"/>
      <c r="S1011" s="13" t="str">
        <f t="shared" si="294"/>
        <v/>
      </c>
      <c r="U1011" s="13" t="str">
        <f t="shared" si="295"/>
        <v/>
      </c>
      <c r="V1011" s="13" t="str">
        <f t="shared" si="290"/>
        <v/>
      </c>
      <c r="W1011" s="13" t="str">
        <f t="shared" si="291"/>
        <v/>
      </c>
      <c r="X1011" s="13" t="str">
        <f t="shared" si="292"/>
        <v/>
      </c>
      <c r="Y1011" s="13" t="str">
        <f t="shared" si="296"/>
        <v/>
      </c>
      <c r="Z1011" s="13" t="str">
        <f t="shared" si="297"/>
        <v/>
      </c>
      <c r="AA1011" s="13" t="str">
        <f t="shared" si="298"/>
        <v/>
      </c>
      <c r="AC1011" s="13" t="str">
        <f t="shared" si="299"/>
        <v/>
      </c>
      <c r="AD1011" s="13" t="str">
        <f t="shared" si="300"/>
        <v/>
      </c>
      <c r="AE1011" s="13" t="str">
        <f t="shared" si="301"/>
        <v/>
      </c>
      <c r="AF1011" s="42" t="str">
        <f t="shared" si="308"/>
        <v/>
      </c>
      <c r="AH1011" s="46" t="str">
        <f t="shared" si="302"/>
        <v/>
      </c>
      <c r="AI1011" s="53" t="str">
        <f t="shared" si="303"/>
        <v/>
      </c>
      <c r="AJ1011" s="49" t="str">
        <f t="shared" si="304"/>
        <v/>
      </c>
      <c r="AK1011" s="49" t="str">
        <f t="shared" si="305"/>
        <v/>
      </c>
      <c r="AM1011" s="13" t="str">
        <f>IF($AI1011="", "", COUNTIF($AI$10:$AI$1210, "&gt;"&amp;$AI1011)+1+COUNTIF($AI$10:$AI1011, $AI1011)-1)</f>
        <v/>
      </c>
      <c r="AO1011" s="13" t="str">
        <f t="shared" si="306"/>
        <v/>
      </c>
      <c r="AQ1011" s="42" t="str">
        <f t="shared" si="307"/>
        <v/>
      </c>
    </row>
    <row r="1012" spans="1:43" x14ac:dyDescent="0.25">
      <c r="A1012" s="56"/>
      <c r="B1012" s="157"/>
      <c r="C1012" s="87"/>
      <c r="D1012" s="86"/>
      <c r="E1012" s="158"/>
      <c r="F1012" s="159"/>
      <c r="G1012" s="160"/>
      <c r="H1012" s="161"/>
      <c r="I1012" s="56"/>
      <c r="J1012" s="13" t="str">
        <f t="shared" si="293"/>
        <v/>
      </c>
      <c r="K1012" s="56"/>
      <c r="S1012" s="13" t="str">
        <f t="shared" si="294"/>
        <v/>
      </c>
      <c r="U1012" s="13" t="str">
        <f t="shared" si="295"/>
        <v/>
      </c>
      <c r="V1012" s="13" t="str">
        <f t="shared" si="290"/>
        <v/>
      </c>
      <c r="W1012" s="13" t="str">
        <f t="shared" si="291"/>
        <v/>
      </c>
      <c r="X1012" s="13" t="str">
        <f t="shared" si="292"/>
        <v/>
      </c>
      <c r="Y1012" s="13" t="str">
        <f t="shared" si="296"/>
        <v/>
      </c>
      <c r="Z1012" s="13" t="str">
        <f t="shared" si="297"/>
        <v/>
      </c>
      <c r="AA1012" s="13" t="str">
        <f t="shared" si="298"/>
        <v/>
      </c>
      <c r="AC1012" s="13" t="str">
        <f t="shared" si="299"/>
        <v/>
      </c>
      <c r="AD1012" s="13" t="str">
        <f t="shared" si="300"/>
        <v/>
      </c>
      <c r="AE1012" s="13" t="str">
        <f t="shared" si="301"/>
        <v/>
      </c>
      <c r="AF1012" s="42" t="str">
        <f t="shared" si="308"/>
        <v/>
      </c>
      <c r="AH1012" s="46" t="str">
        <f t="shared" si="302"/>
        <v/>
      </c>
      <c r="AI1012" s="53" t="str">
        <f t="shared" si="303"/>
        <v/>
      </c>
      <c r="AJ1012" s="49" t="str">
        <f t="shared" si="304"/>
        <v/>
      </c>
      <c r="AK1012" s="49" t="str">
        <f t="shared" si="305"/>
        <v/>
      </c>
      <c r="AM1012" s="13" t="str">
        <f>IF($AI1012="", "", COUNTIF($AI$10:$AI$1210, "&gt;"&amp;$AI1012)+1+COUNTIF($AI$10:$AI1012, $AI1012)-1)</f>
        <v/>
      </c>
      <c r="AO1012" s="13" t="str">
        <f t="shared" si="306"/>
        <v/>
      </c>
      <c r="AQ1012" s="42" t="str">
        <f t="shared" si="307"/>
        <v/>
      </c>
    </row>
    <row r="1013" spans="1:43" x14ac:dyDescent="0.25">
      <c r="A1013" s="56"/>
      <c r="B1013" s="157"/>
      <c r="C1013" s="87"/>
      <c r="D1013" s="86"/>
      <c r="E1013" s="158"/>
      <c r="F1013" s="159"/>
      <c r="G1013" s="160"/>
      <c r="H1013" s="161"/>
      <c r="I1013" s="56"/>
      <c r="J1013" s="13" t="str">
        <f t="shared" si="293"/>
        <v/>
      </c>
      <c r="K1013" s="56"/>
      <c r="S1013" s="13" t="str">
        <f t="shared" si="294"/>
        <v/>
      </c>
      <c r="U1013" s="13" t="str">
        <f t="shared" si="295"/>
        <v/>
      </c>
      <c r="V1013" s="13" t="str">
        <f t="shared" si="290"/>
        <v/>
      </c>
      <c r="W1013" s="13" t="str">
        <f t="shared" si="291"/>
        <v/>
      </c>
      <c r="X1013" s="13" t="str">
        <f t="shared" si="292"/>
        <v/>
      </c>
      <c r="Y1013" s="13" t="str">
        <f t="shared" si="296"/>
        <v/>
      </c>
      <c r="Z1013" s="13" t="str">
        <f t="shared" si="297"/>
        <v/>
      </c>
      <c r="AA1013" s="13" t="str">
        <f t="shared" si="298"/>
        <v/>
      </c>
      <c r="AC1013" s="13" t="str">
        <f t="shared" si="299"/>
        <v/>
      </c>
      <c r="AD1013" s="13" t="str">
        <f t="shared" si="300"/>
        <v/>
      </c>
      <c r="AE1013" s="13" t="str">
        <f t="shared" si="301"/>
        <v/>
      </c>
      <c r="AF1013" s="42" t="str">
        <f t="shared" si="308"/>
        <v/>
      </c>
      <c r="AH1013" s="46" t="str">
        <f t="shared" si="302"/>
        <v/>
      </c>
      <c r="AI1013" s="53" t="str">
        <f t="shared" si="303"/>
        <v/>
      </c>
      <c r="AJ1013" s="49" t="str">
        <f t="shared" si="304"/>
        <v/>
      </c>
      <c r="AK1013" s="49" t="str">
        <f t="shared" si="305"/>
        <v/>
      </c>
      <c r="AM1013" s="13" t="str">
        <f>IF($AI1013="", "", COUNTIF($AI$10:$AI$1210, "&gt;"&amp;$AI1013)+1+COUNTIF($AI$10:$AI1013, $AI1013)-1)</f>
        <v/>
      </c>
      <c r="AO1013" s="13" t="str">
        <f t="shared" si="306"/>
        <v/>
      </c>
      <c r="AQ1013" s="42" t="str">
        <f t="shared" si="307"/>
        <v/>
      </c>
    </row>
    <row r="1014" spans="1:43" x14ac:dyDescent="0.25">
      <c r="A1014" s="56"/>
      <c r="B1014" s="157"/>
      <c r="C1014" s="87"/>
      <c r="D1014" s="86"/>
      <c r="E1014" s="158"/>
      <c r="F1014" s="159"/>
      <c r="G1014" s="160"/>
      <c r="H1014" s="161"/>
      <c r="I1014" s="56"/>
      <c r="J1014" s="13" t="str">
        <f t="shared" si="293"/>
        <v/>
      </c>
      <c r="K1014" s="56"/>
      <c r="S1014" s="13" t="str">
        <f t="shared" si="294"/>
        <v/>
      </c>
      <c r="U1014" s="13" t="str">
        <f t="shared" si="295"/>
        <v/>
      </c>
      <c r="V1014" s="13" t="str">
        <f t="shared" si="290"/>
        <v/>
      </c>
      <c r="W1014" s="13" t="str">
        <f t="shared" si="291"/>
        <v/>
      </c>
      <c r="X1014" s="13" t="str">
        <f t="shared" si="292"/>
        <v/>
      </c>
      <c r="Y1014" s="13" t="str">
        <f t="shared" si="296"/>
        <v/>
      </c>
      <c r="Z1014" s="13" t="str">
        <f t="shared" si="297"/>
        <v/>
      </c>
      <c r="AA1014" s="13" t="str">
        <f t="shared" si="298"/>
        <v/>
      </c>
      <c r="AC1014" s="13" t="str">
        <f t="shared" si="299"/>
        <v/>
      </c>
      <c r="AD1014" s="13" t="str">
        <f t="shared" si="300"/>
        <v/>
      </c>
      <c r="AE1014" s="13" t="str">
        <f t="shared" si="301"/>
        <v/>
      </c>
      <c r="AF1014" s="42" t="str">
        <f t="shared" si="308"/>
        <v/>
      </c>
      <c r="AH1014" s="46" t="str">
        <f t="shared" si="302"/>
        <v/>
      </c>
      <c r="AI1014" s="53" t="str">
        <f t="shared" si="303"/>
        <v/>
      </c>
      <c r="AJ1014" s="49" t="str">
        <f t="shared" si="304"/>
        <v/>
      </c>
      <c r="AK1014" s="49" t="str">
        <f t="shared" si="305"/>
        <v/>
      </c>
      <c r="AM1014" s="13" t="str">
        <f>IF($AI1014="", "", COUNTIF($AI$10:$AI$1210, "&gt;"&amp;$AI1014)+1+COUNTIF($AI$10:$AI1014, $AI1014)-1)</f>
        <v/>
      </c>
      <c r="AO1014" s="13" t="str">
        <f t="shared" si="306"/>
        <v/>
      </c>
      <c r="AQ1014" s="42" t="str">
        <f t="shared" si="307"/>
        <v/>
      </c>
    </row>
    <row r="1015" spans="1:43" x14ac:dyDescent="0.25">
      <c r="A1015" s="56"/>
      <c r="B1015" s="157"/>
      <c r="C1015" s="87"/>
      <c r="D1015" s="86"/>
      <c r="E1015" s="158"/>
      <c r="F1015" s="159"/>
      <c r="G1015" s="160"/>
      <c r="H1015" s="161"/>
      <c r="I1015" s="56"/>
      <c r="J1015" s="13" t="str">
        <f t="shared" si="293"/>
        <v/>
      </c>
      <c r="K1015" s="56"/>
      <c r="S1015" s="13" t="str">
        <f t="shared" si="294"/>
        <v/>
      </c>
      <c r="U1015" s="13" t="str">
        <f t="shared" si="295"/>
        <v/>
      </c>
      <c r="V1015" s="13" t="str">
        <f t="shared" si="290"/>
        <v/>
      </c>
      <c r="W1015" s="13" t="str">
        <f t="shared" si="291"/>
        <v/>
      </c>
      <c r="X1015" s="13" t="str">
        <f t="shared" si="292"/>
        <v/>
      </c>
      <c r="Y1015" s="13" t="str">
        <f t="shared" si="296"/>
        <v/>
      </c>
      <c r="Z1015" s="13" t="str">
        <f t="shared" si="297"/>
        <v/>
      </c>
      <c r="AA1015" s="13" t="str">
        <f t="shared" si="298"/>
        <v/>
      </c>
      <c r="AC1015" s="13" t="str">
        <f t="shared" si="299"/>
        <v/>
      </c>
      <c r="AD1015" s="13" t="str">
        <f t="shared" si="300"/>
        <v/>
      </c>
      <c r="AE1015" s="13" t="str">
        <f t="shared" si="301"/>
        <v/>
      </c>
      <c r="AF1015" s="42" t="str">
        <f t="shared" si="308"/>
        <v/>
      </c>
      <c r="AH1015" s="46" t="str">
        <f t="shared" si="302"/>
        <v/>
      </c>
      <c r="AI1015" s="53" t="str">
        <f t="shared" si="303"/>
        <v/>
      </c>
      <c r="AJ1015" s="49" t="str">
        <f t="shared" si="304"/>
        <v/>
      </c>
      <c r="AK1015" s="49" t="str">
        <f t="shared" si="305"/>
        <v/>
      </c>
      <c r="AM1015" s="13" t="str">
        <f>IF($AI1015="", "", COUNTIF($AI$10:$AI$1210, "&gt;"&amp;$AI1015)+1+COUNTIF($AI$10:$AI1015, $AI1015)-1)</f>
        <v/>
      </c>
      <c r="AO1015" s="13" t="str">
        <f t="shared" si="306"/>
        <v/>
      </c>
      <c r="AQ1015" s="42" t="str">
        <f t="shared" si="307"/>
        <v/>
      </c>
    </row>
    <row r="1016" spans="1:43" x14ac:dyDescent="0.25">
      <c r="A1016" s="56"/>
      <c r="B1016" s="157"/>
      <c r="C1016" s="87"/>
      <c r="D1016" s="86"/>
      <c r="E1016" s="158"/>
      <c r="F1016" s="159"/>
      <c r="G1016" s="160"/>
      <c r="H1016" s="161"/>
      <c r="I1016" s="56"/>
      <c r="J1016" s="13" t="str">
        <f t="shared" si="293"/>
        <v/>
      </c>
      <c r="K1016" s="56"/>
      <c r="S1016" s="13" t="str">
        <f t="shared" si="294"/>
        <v/>
      </c>
      <c r="U1016" s="13" t="str">
        <f t="shared" si="295"/>
        <v/>
      </c>
      <c r="V1016" s="13" t="str">
        <f t="shared" si="290"/>
        <v/>
      </c>
      <c r="W1016" s="13" t="str">
        <f t="shared" si="291"/>
        <v/>
      </c>
      <c r="X1016" s="13" t="str">
        <f t="shared" si="292"/>
        <v/>
      </c>
      <c r="Y1016" s="13" t="str">
        <f t="shared" si="296"/>
        <v/>
      </c>
      <c r="Z1016" s="13" t="str">
        <f t="shared" si="297"/>
        <v/>
      </c>
      <c r="AA1016" s="13" t="str">
        <f t="shared" si="298"/>
        <v/>
      </c>
      <c r="AC1016" s="13" t="str">
        <f t="shared" si="299"/>
        <v/>
      </c>
      <c r="AD1016" s="13" t="str">
        <f t="shared" si="300"/>
        <v/>
      </c>
      <c r="AE1016" s="13" t="str">
        <f t="shared" si="301"/>
        <v/>
      </c>
      <c r="AF1016" s="42" t="str">
        <f t="shared" si="308"/>
        <v/>
      </c>
      <c r="AH1016" s="46" t="str">
        <f t="shared" si="302"/>
        <v/>
      </c>
      <c r="AI1016" s="53" t="str">
        <f t="shared" si="303"/>
        <v/>
      </c>
      <c r="AJ1016" s="49" t="str">
        <f t="shared" si="304"/>
        <v/>
      </c>
      <c r="AK1016" s="49" t="str">
        <f t="shared" si="305"/>
        <v/>
      </c>
      <c r="AM1016" s="13" t="str">
        <f>IF($AI1016="", "", COUNTIF($AI$10:$AI$1210, "&gt;"&amp;$AI1016)+1+COUNTIF($AI$10:$AI1016, $AI1016)-1)</f>
        <v/>
      </c>
      <c r="AO1016" s="13" t="str">
        <f t="shared" si="306"/>
        <v/>
      </c>
      <c r="AQ1016" s="42" t="str">
        <f t="shared" si="307"/>
        <v/>
      </c>
    </row>
    <row r="1017" spans="1:43" x14ac:dyDescent="0.25">
      <c r="A1017" s="56"/>
      <c r="B1017" s="157"/>
      <c r="C1017" s="87"/>
      <c r="D1017" s="86"/>
      <c r="E1017" s="158"/>
      <c r="F1017" s="159"/>
      <c r="G1017" s="160"/>
      <c r="H1017" s="161"/>
      <c r="I1017" s="56"/>
      <c r="J1017" s="13" t="str">
        <f t="shared" si="293"/>
        <v/>
      </c>
      <c r="K1017" s="56"/>
      <c r="S1017" s="13" t="str">
        <f t="shared" si="294"/>
        <v/>
      </c>
      <c r="U1017" s="13" t="str">
        <f t="shared" si="295"/>
        <v/>
      </c>
      <c r="V1017" s="13" t="str">
        <f t="shared" si="290"/>
        <v/>
      </c>
      <c r="W1017" s="13" t="str">
        <f t="shared" si="291"/>
        <v/>
      </c>
      <c r="X1017" s="13" t="str">
        <f t="shared" si="292"/>
        <v/>
      </c>
      <c r="Y1017" s="13" t="str">
        <f t="shared" si="296"/>
        <v/>
      </c>
      <c r="Z1017" s="13" t="str">
        <f t="shared" si="297"/>
        <v/>
      </c>
      <c r="AA1017" s="13" t="str">
        <f t="shared" si="298"/>
        <v/>
      </c>
      <c r="AC1017" s="13" t="str">
        <f t="shared" si="299"/>
        <v/>
      </c>
      <c r="AD1017" s="13" t="str">
        <f t="shared" si="300"/>
        <v/>
      </c>
      <c r="AE1017" s="13" t="str">
        <f t="shared" si="301"/>
        <v/>
      </c>
      <c r="AF1017" s="42" t="str">
        <f t="shared" si="308"/>
        <v/>
      </c>
      <c r="AH1017" s="46" t="str">
        <f t="shared" si="302"/>
        <v/>
      </c>
      <c r="AI1017" s="53" t="str">
        <f t="shared" si="303"/>
        <v/>
      </c>
      <c r="AJ1017" s="49" t="str">
        <f t="shared" si="304"/>
        <v/>
      </c>
      <c r="AK1017" s="49" t="str">
        <f t="shared" si="305"/>
        <v/>
      </c>
      <c r="AM1017" s="13" t="str">
        <f>IF($AI1017="", "", COUNTIF($AI$10:$AI$1210, "&gt;"&amp;$AI1017)+1+COUNTIF($AI$10:$AI1017, $AI1017)-1)</f>
        <v/>
      </c>
      <c r="AO1017" s="13" t="str">
        <f t="shared" si="306"/>
        <v/>
      </c>
      <c r="AQ1017" s="42" t="str">
        <f t="shared" si="307"/>
        <v/>
      </c>
    </row>
    <row r="1018" spans="1:43" x14ac:dyDescent="0.25">
      <c r="A1018" s="56"/>
      <c r="B1018" s="157"/>
      <c r="C1018" s="87"/>
      <c r="D1018" s="86"/>
      <c r="E1018" s="158"/>
      <c r="F1018" s="159"/>
      <c r="G1018" s="160"/>
      <c r="H1018" s="161"/>
      <c r="I1018" s="56"/>
      <c r="J1018" s="13" t="str">
        <f t="shared" si="293"/>
        <v/>
      </c>
      <c r="K1018" s="56"/>
      <c r="S1018" s="13" t="str">
        <f t="shared" si="294"/>
        <v/>
      </c>
      <c r="U1018" s="13" t="str">
        <f t="shared" si="295"/>
        <v/>
      </c>
      <c r="V1018" s="13" t="str">
        <f t="shared" si="290"/>
        <v/>
      </c>
      <c r="W1018" s="13" t="str">
        <f t="shared" si="291"/>
        <v/>
      </c>
      <c r="X1018" s="13" t="str">
        <f t="shared" si="292"/>
        <v/>
      </c>
      <c r="Y1018" s="13" t="str">
        <f t="shared" si="296"/>
        <v/>
      </c>
      <c r="Z1018" s="13" t="str">
        <f t="shared" si="297"/>
        <v/>
      </c>
      <c r="AA1018" s="13" t="str">
        <f t="shared" si="298"/>
        <v/>
      </c>
      <c r="AC1018" s="13" t="str">
        <f t="shared" si="299"/>
        <v/>
      </c>
      <c r="AD1018" s="13" t="str">
        <f t="shared" si="300"/>
        <v/>
      </c>
      <c r="AE1018" s="13" t="str">
        <f t="shared" si="301"/>
        <v/>
      </c>
      <c r="AF1018" s="42" t="str">
        <f t="shared" si="308"/>
        <v/>
      </c>
      <c r="AH1018" s="46" t="str">
        <f t="shared" si="302"/>
        <v/>
      </c>
      <c r="AI1018" s="53" t="str">
        <f t="shared" si="303"/>
        <v/>
      </c>
      <c r="AJ1018" s="49" t="str">
        <f t="shared" si="304"/>
        <v/>
      </c>
      <c r="AK1018" s="49" t="str">
        <f t="shared" si="305"/>
        <v/>
      </c>
      <c r="AM1018" s="13" t="str">
        <f>IF($AI1018="", "", COUNTIF($AI$10:$AI$1210, "&gt;"&amp;$AI1018)+1+COUNTIF($AI$10:$AI1018, $AI1018)-1)</f>
        <v/>
      </c>
      <c r="AO1018" s="13" t="str">
        <f t="shared" si="306"/>
        <v/>
      </c>
      <c r="AQ1018" s="42" t="str">
        <f t="shared" si="307"/>
        <v/>
      </c>
    </row>
    <row r="1019" spans="1:43" x14ac:dyDescent="0.25">
      <c r="A1019" s="56"/>
      <c r="B1019" s="157"/>
      <c r="C1019" s="87"/>
      <c r="D1019" s="86"/>
      <c r="E1019" s="158"/>
      <c r="F1019" s="159"/>
      <c r="G1019" s="160"/>
      <c r="H1019" s="161"/>
      <c r="I1019" s="56"/>
      <c r="J1019" s="13" t="str">
        <f t="shared" si="293"/>
        <v/>
      </c>
      <c r="K1019" s="56"/>
      <c r="S1019" s="13" t="str">
        <f t="shared" si="294"/>
        <v/>
      </c>
      <c r="U1019" s="13" t="str">
        <f t="shared" si="295"/>
        <v/>
      </c>
      <c r="V1019" s="13" t="str">
        <f t="shared" si="290"/>
        <v/>
      </c>
      <c r="W1019" s="13" t="str">
        <f t="shared" si="291"/>
        <v/>
      </c>
      <c r="X1019" s="13" t="str">
        <f t="shared" si="292"/>
        <v/>
      </c>
      <c r="Y1019" s="13" t="str">
        <f t="shared" si="296"/>
        <v/>
      </c>
      <c r="Z1019" s="13" t="str">
        <f t="shared" si="297"/>
        <v/>
      </c>
      <c r="AA1019" s="13" t="str">
        <f t="shared" si="298"/>
        <v/>
      </c>
      <c r="AC1019" s="13" t="str">
        <f t="shared" si="299"/>
        <v/>
      </c>
      <c r="AD1019" s="13" t="str">
        <f t="shared" si="300"/>
        <v/>
      </c>
      <c r="AE1019" s="13" t="str">
        <f t="shared" si="301"/>
        <v/>
      </c>
      <c r="AF1019" s="42" t="str">
        <f t="shared" si="308"/>
        <v/>
      </c>
      <c r="AH1019" s="46" t="str">
        <f t="shared" si="302"/>
        <v/>
      </c>
      <c r="AI1019" s="53" t="str">
        <f t="shared" si="303"/>
        <v/>
      </c>
      <c r="AJ1019" s="49" t="str">
        <f t="shared" si="304"/>
        <v/>
      </c>
      <c r="AK1019" s="49" t="str">
        <f t="shared" si="305"/>
        <v/>
      </c>
      <c r="AM1019" s="13" t="str">
        <f>IF($AI1019="", "", COUNTIF($AI$10:$AI$1210, "&gt;"&amp;$AI1019)+1+COUNTIF($AI$10:$AI1019, $AI1019)-1)</f>
        <v/>
      </c>
      <c r="AO1019" s="13" t="str">
        <f t="shared" si="306"/>
        <v/>
      </c>
      <c r="AQ1019" s="42" t="str">
        <f t="shared" si="307"/>
        <v/>
      </c>
    </row>
    <row r="1020" spans="1:43" x14ac:dyDescent="0.25">
      <c r="A1020" s="56"/>
      <c r="B1020" s="157"/>
      <c r="C1020" s="87"/>
      <c r="D1020" s="86"/>
      <c r="E1020" s="158"/>
      <c r="F1020" s="159"/>
      <c r="G1020" s="160"/>
      <c r="H1020" s="161"/>
      <c r="I1020" s="56"/>
      <c r="J1020" s="13" t="str">
        <f t="shared" si="293"/>
        <v/>
      </c>
      <c r="K1020" s="56"/>
      <c r="S1020" s="13" t="str">
        <f t="shared" si="294"/>
        <v/>
      </c>
      <c r="U1020" s="13" t="str">
        <f t="shared" si="295"/>
        <v/>
      </c>
      <c r="V1020" s="13" t="str">
        <f t="shared" si="290"/>
        <v/>
      </c>
      <c r="W1020" s="13" t="str">
        <f t="shared" si="291"/>
        <v/>
      </c>
      <c r="X1020" s="13" t="str">
        <f t="shared" si="292"/>
        <v/>
      </c>
      <c r="Y1020" s="13" t="str">
        <f t="shared" si="296"/>
        <v/>
      </c>
      <c r="Z1020" s="13" t="str">
        <f t="shared" si="297"/>
        <v/>
      </c>
      <c r="AA1020" s="13" t="str">
        <f t="shared" si="298"/>
        <v/>
      </c>
      <c r="AC1020" s="13" t="str">
        <f t="shared" si="299"/>
        <v/>
      </c>
      <c r="AD1020" s="13" t="str">
        <f t="shared" si="300"/>
        <v/>
      </c>
      <c r="AE1020" s="13" t="str">
        <f t="shared" si="301"/>
        <v/>
      </c>
      <c r="AF1020" s="42" t="str">
        <f t="shared" si="308"/>
        <v/>
      </c>
      <c r="AH1020" s="46" t="str">
        <f t="shared" si="302"/>
        <v/>
      </c>
      <c r="AI1020" s="53" t="str">
        <f t="shared" si="303"/>
        <v/>
      </c>
      <c r="AJ1020" s="49" t="str">
        <f t="shared" si="304"/>
        <v/>
      </c>
      <c r="AK1020" s="49" t="str">
        <f t="shared" si="305"/>
        <v/>
      </c>
      <c r="AM1020" s="13" t="str">
        <f>IF($AI1020="", "", COUNTIF($AI$10:$AI$1210, "&gt;"&amp;$AI1020)+1+COUNTIF($AI$10:$AI1020, $AI1020)-1)</f>
        <v/>
      </c>
      <c r="AO1020" s="13" t="str">
        <f t="shared" si="306"/>
        <v/>
      </c>
      <c r="AQ1020" s="42" t="str">
        <f t="shared" si="307"/>
        <v/>
      </c>
    </row>
    <row r="1021" spans="1:43" x14ac:dyDescent="0.25">
      <c r="A1021" s="56"/>
      <c r="B1021" s="157"/>
      <c r="C1021" s="87"/>
      <c r="D1021" s="86"/>
      <c r="E1021" s="158"/>
      <c r="F1021" s="159"/>
      <c r="G1021" s="160"/>
      <c r="H1021" s="161"/>
      <c r="I1021" s="56"/>
      <c r="J1021" s="13" t="str">
        <f t="shared" si="293"/>
        <v/>
      </c>
      <c r="K1021" s="56"/>
      <c r="S1021" s="13" t="str">
        <f t="shared" si="294"/>
        <v/>
      </c>
      <c r="U1021" s="13" t="str">
        <f t="shared" si="295"/>
        <v/>
      </c>
      <c r="V1021" s="13" t="str">
        <f t="shared" si="290"/>
        <v/>
      </c>
      <c r="W1021" s="13" t="str">
        <f t="shared" si="291"/>
        <v/>
      </c>
      <c r="X1021" s="13" t="str">
        <f t="shared" si="292"/>
        <v/>
      </c>
      <c r="Y1021" s="13" t="str">
        <f t="shared" si="296"/>
        <v/>
      </c>
      <c r="Z1021" s="13" t="str">
        <f t="shared" si="297"/>
        <v/>
      </c>
      <c r="AA1021" s="13" t="str">
        <f t="shared" si="298"/>
        <v/>
      </c>
      <c r="AC1021" s="13" t="str">
        <f t="shared" si="299"/>
        <v/>
      </c>
      <c r="AD1021" s="13" t="str">
        <f t="shared" si="300"/>
        <v/>
      </c>
      <c r="AE1021" s="13" t="str">
        <f t="shared" si="301"/>
        <v/>
      </c>
      <c r="AF1021" s="42" t="str">
        <f t="shared" si="308"/>
        <v/>
      </c>
      <c r="AH1021" s="46" t="str">
        <f t="shared" si="302"/>
        <v/>
      </c>
      <c r="AI1021" s="53" t="str">
        <f t="shared" si="303"/>
        <v/>
      </c>
      <c r="AJ1021" s="49" t="str">
        <f t="shared" si="304"/>
        <v/>
      </c>
      <c r="AK1021" s="49" t="str">
        <f t="shared" si="305"/>
        <v/>
      </c>
      <c r="AM1021" s="13" t="str">
        <f>IF($AI1021="", "", COUNTIF($AI$10:$AI$1210, "&gt;"&amp;$AI1021)+1+COUNTIF($AI$10:$AI1021, $AI1021)-1)</f>
        <v/>
      </c>
      <c r="AO1021" s="13" t="str">
        <f t="shared" si="306"/>
        <v/>
      </c>
      <c r="AQ1021" s="42" t="str">
        <f t="shared" si="307"/>
        <v/>
      </c>
    </row>
    <row r="1022" spans="1:43" x14ac:dyDescent="0.25">
      <c r="A1022" s="56"/>
      <c r="B1022" s="157"/>
      <c r="C1022" s="87"/>
      <c r="D1022" s="86"/>
      <c r="E1022" s="158"/>
      <c r="F1022" s="159"/>
      <c r="G1022" s="160"/>
      <c r="H1022" s="161"/>
      <c r="I1022" s="56"/>
      <c r="J1022" s="13" t="str">
        <f t="shared" si="293"/>
        <v/>
      </c>
      <c r="K1022" s="56"/>
      <c r="S1022" s="13" t="str">
        <f t="shared" si="294"/>
        <v/>
      </c>
      <c r="U1022" s="13" t="str">
        <f t="shared" si="295"/>
        <v/>
      </c>
      <c r="V1022" s="13" t="str">
        <f t="shared" si="290"/>
        <v/>
      </c>
      <c r="W1022" s="13" t="str">
        <f t="shared" si="291"/>
        <v/>
      </c>
      <c r="X1022" s="13" t="str">
        <f t="shared" si="292"/>
        <v/>
      </c>
      <c r="Y1022" s="13" t="str">
        <f t="shared" si="296"/>
        <v/>
      </c>
      <c r="Z1022" s="13" t="str">
        <f t="shared" si="297"/>
        <v/>
      </c>
      <c r="AA1022" s="13" t="str">
        <f t="shared" si="298"/>
        <v/>
      </c>
      <c r="AC1022" s="13" t="str">
        <f t="shared" si="299"/>
        <v/>
      </c>
      <c r="AD1022" s="13" t="str">
        <f t="shared" si="300"/>
        <v/>
      </c>
      <c r="AE1022" s="13" t="str">
        <f t="shared" si="301"/>
        <v/>
      </c>
      <c r="AF1022" s="42" t="str">
        <f t="shared" si="308"/>
        <v/>
      </c>
      <c r="AH1022" s="46" t="str">
        <f t="shared" si="302"/>
        <v/>
      </c>
      <c r="AI1022" s="53" t="str">
        <f t="shared" si="303"/>
        <v/>
      </c>
      <c r="AJ1022" s="49" t="str">
        <f t="shared" si="304"/>
        <v/>
      </c>
      <c r="AK1022" s="49" t="str">
        <f t="shared" si="305"/>
        <v/>
      </c>
      <c r="AM1022" s="13" t="str">
        <f>IF($AI1022="", "", COUNTIF($AI$10:$AI$1210, "&gt;"&amp;$AI1022)+1+COUNTIF($AI$10:$AI1022, $AI1022)-1)</f>
        <v/>
      </c>
      <c r="AO1022" s="13" t="str">
        <f t="shared" si="306"/>
        <v/>
      </c>
      <c r="AQ1022" s="42" t="str">
        <f t="shared" si="307"/>
        <v/>
      </c>
    </row>
    <row r="1023" spans="1:43" x14ac:dyDescent="0.25">
      <c r="A1023" s="56"/>
      <c r="B1023" s="157"/>
      <c r="C1023" s="87"/>
      <c r="D1023" s="86"/>
      <c r="E1023" s="158"/>
      <c r="F1023" s="159"/>
      <c r="G1023" s="160"/>
      <c r="H1023" s="161"/>
      <c r="I1023" s="56"/>
      <c r="J1023" s="13" t="str">
        <f t="shared" si="293"/>
        <v/>
      </c>
      <c r="K1023" s="56"/>
      <c r="S1023" s="13" t="str">
        <f t="shared" si="294"/>
        <v/>
      </c>
      <c r="U1023" s="13" t="str">
        <f t="shared" si="295"/>
        <v/>
      </c>
      <c r="V1023" s="13" t="str">
        <f t="shared" si="290"/>
        <v/>
      </c>
      <c r="W1023" s="13" t="str">
        <f t="shared" si="291"/>
        <v/>
      </c>
      <c r="X1023" s="13" t="str">
        <f t="shared" si="292"/>
        <v/>
      </c>
      <c r="Y1023" s="13" t="str">
        <f t="shared" si="296"/>
        <v/>
      </c>
      <c r="Z1023" s="13" t="str">
        <f t="shared" si="297"/>
        <v/>
      </c>
      <c r="AA1023" s="13" t="str">
        <f t="shared" si="298"/>
        <v/>
      </c>
      <c r="AC1023" s="13" t="str">
        <f t="shared" si="299"/>
        <v/>
      </c>
      <c r="AD1023" s="13" t="str">
        <f t="shared" si="300"/>
        <v/>
      </c>
      <c r="AE1023" s="13" t="str">
        <f t="shared" si="301"/>
        <v/>
      </c>
      <c r="AF1023" s="42" t="str">
        <f t="shared" si="308"/>
        <v/>
      </c>
      <c r="AH1023" s="46" t="str">
        <f t="shared" si="302"/>
        <v/>
      </c>
      <c r="AI1023" s="53" t="str">
        <f t="shared" si="303"/>
        <v/>
      </c>
      <c r="AJ1023" s="49" t="str">
        <f t="shared" si="304"/>
        <v/>
      </c>
      <c r="AK1023" s="49" t="str">
        <f t="shared" si="305"/>
        <v/>
      </c>
      <c r="AM1023" s="13" t="str">
        <f>IF($AI1023="", "", COUNTIF($AI$10:$AI$1210, "&gt;"&amp;$AI1023)+1+COUNTIF($AI$10:$AI1023, $AI1023)-1)</f>
        <v/>
      </c>
      <c r="AO1023" s="13" t="str">
        <f t="shared" si="306"/>
        <v/>
      </c>
      <c r="AQ1023" s="42" t="str">
        <f t="shared" si="307"/>
        <v/>
      </c>
    </row>
    <row r="1024" spans="1:43" x14ac:dyDescent="0.25">
      <c r="A1024" s="56"/>
      <c r="B1024" s="157"/>
      <c r="C1024" s="87"/>
      <c r="D1024" s="86"/>
      <c r="E1024" s="158"/>
      <c r="F1024" s="159"/>
      <c r="G1024" s="160"/>
      <c r="H1024" s="161"/>
      <c r="I1024" s="56"/>
      <c r="J1024" s="13" t="str">
        <f t="shared" si="293"/>
        <v/>
      </c>
      <c r="K1024" s="56"/>
      <c r="S1024" s="13" t="str">
        <f t="shared" si="294"/>
        <v/>
      </c>
      <c r="U1024" s="13" t="str">
        <f t="shared" si="295"/>
        <v/>
      </c>
      <c r="V1024" s="13" t="str">
        <f t="shared" si="290"/>
        <v/>
      </c>
      <c r="W1024" s="13" t="str">
        <f t="shared" si="291"/>
        <v/>
      </c>
      <c r="X1024" s="13" t="str">
        <f t="shared" si="292"/>
        <v/>
      </c>
      <c r="Y1024" s="13" t="str">
        <f t="shared" si="296"/>
        <v/>
      </c>
      <c r="Z1024" s="13" t="str">
        <f t="shared" si="297"/>
        <v/>
      </c>
      <c r="AA1024" s="13" t="str">
        <f t="shared" si="298"/>
        <v/>
      </c>
      <c r="AC1024" s="13" t="str">
        <f t="shared" si="299"/>
        <v/>
      </c>
      <c r="AD1024" s="13" t="str">
        <f t="shared" si="300"/>
        <v/>
      </c>
      <c r="AE1024" s="13" t="str">
        <f t="shared" si="301"/>
        <v/>
      </c>
      <c r="AF1024" s="42" t="str">
        <f t="shared" si="308"/>
        <v/>
      </c>
      <c r="AH1024" s="46" t="str">
        <f t="shared" si="302"/>
        <v/>
      </c>
      <c r="AI1024" s="53" t="str">
        <f t="shared" si="303"/>
        <v/>
      </c>
      <c r="AJ1024" s="49" t="str">
        <f t="shared" si="304"/>
        <v/>
      </c>
      <c r="AK1024" s="49" t="str">
        <f t="shared" si="305"/>
        <v/>
      </c>
      <c r="AM1024" s="13" t="str">
        <f>IF($AI1024="", "", COUNTIF($AI$10:$AI$1210, "&gt;"&amp;$AI1024)+1+COUNTIF($AI$10:$AI1024, $AI1024)-1)</f>
        <v/>
      </c>
      <c r="AO1024" s="13" t="str">
        <f t="shared" si="306"/>
        <v/>
      </c>
      <c r="AQ1024" s="42" t="str">
        <f t="shared" si="307"/>
        <v/>
      </c>
    </row>
    <row r="1025" spans="1:43" x14ac:dyDescent="0.25">
      <c r="A1025" s="56"/>
      <c r="B1025" s="157"/>
      <c r="C1025" s="87"/>
      <c r="D1025" s="86"/>
      <c r="E1025" s="158"/>
      <c r="F1025" s="159"/>
      <c r="G1025" s="160"/>
      <c r="H1025" s="161"/>
      <c r="I1025" s="56"/>
      <c r="J1025" s="13" t="str">
        <f t="shared" si="293"/>
        <v/>
      </c>
      <c r="K1025" s="56"/>
      <c r="S1025" s="13" t="str">
        <f t="shared" si="294"/>
        <v/>
      </c>
      <c r="U1025" s="13" t="str">
        <f t="shared" si="295"/>
        <v/>
      </c>
      <c r="V1025" s="13" t="str">
        <f t="shared" si="290"/>
        <v/>
      </c>
      <c r="W1025" s="13" t="str">
        <f t="shared" si="291"/>
        <v/>
      </c>
      <c r="X1025" s="13" t="str">
        <f t="shared" si="292"/>
        <v/>
      </c>
      <c r="Y1025" s="13" t="str">
        <f t="shared" si="296"/>
        <v/>
      </c>
      <c r="Z1025" s="13" t="str">
        <f t="shared" si="297"/>
        <v/>
      </c>
      <c r="AA1025" s="13" t="str">
        <f t="shared" si="298"/>
        <v/>
      </c>
      <c r="AC1025" s="13" t="str">
        <f t="shared" si="299"/>
        <v/>
      </c>
      <c r="AD1025" s="13" t="str">
        <f t="shared" si="300"/>
        <v/>
      </c>
      <c r="AE1025" s="13" t="str">
        <f t="shared" si="301"/>
        <v/>
      </c>
      <c r="AF1025" s="42" t="str">
        <f t="shared" si="308"/>
        <v/>
      </c>
      <c r="AH1025" s="46" t="str">
        <f t="shared" si="302"/>
        <v/>
      </c>
      <c r="AI1025" s="53" t="str">
        <f t="shared" si="303"/>
        <v/>
      </c>
      <c r="AJ1025" s="49" t="str">
        <f t="shared" si="304"/>
        <v/>
      </c>
      <c r="AK1025" s="49" t="str">
        <f t="shared" si="305"/>
        <v/>
      </c>
      <c r="AM1025" s="13" t="str">
        <f>IF($AI1025="", "", COUNTIF($AI$10:$AI$1210, "&gt;"&amp;$AI1025)+1+COUNTIF($AI$10:$AI1025, $AI1025)-1)</f>
        <v/>
      </c>
      <c r="AO1025" s="13" t="str">
        <f t="shared" si="306"/>
        <v/>
      </c>
      <c r="AQ1025" s="42" t="str">
        <f t="shared" si="307"/>
        <v/>
      </c>
    </row>
    <row r="1026" spans="1:43" x14ac:dyDescent="0.25">
      <c r="A1026" s="56"/>
      <c r="B1026" s="157"/>
      <c r="C1026" s="87"/>
      <c r="D1026" s="86"/>
      <c r="E1026" s="158"/>
      <c r="F1026" s="159"/>
      <c r="G1026" s="160"/>
      <c r="H1026" s="161"/>
      <c r="I1026" s="56"/>
      <c r="J1026" s="13" t="str">
        <f t="shared" si="293"/>
        <v/>
      </c>
      <c r="K1026" s="56"/>
      <c r="S1026" s="13" t="str">
        <f t="shared" si="294"/>
        <v/>
      </c>
      <c r="U1026" s="13" t="str">
        <f t="shared" si="295"/>
        <v/>
      </c>
      <c r="V1026" s="13" t="str">
        <f t="shared" si="290"/>
        <v/>
      </c>
      <c r="W1026" s="13" t="str">
        <f t="shared" si="291"/>
        <v/>
      </c>
      <c r="X1026" s="13" t="str">
        <f t="shared" si="292"/>
        <v/>
      </c>
      <c r="Y1026" s="13" t="str">
        <f t="shared" si="296"/>
        <v/>
      </c>
      <c r="Z1026" s="13" t="str">
        <f t="shared" si="297"/>
        <v/>
      </c>
      <c r="AA1026" s="13" t="str">
        <f t="shared" si="298"/>
        <v/>
      </c>
      <c r="AC1026" s="13" t="str">
        <f t="shared" si="299"/>
        <v/>
      </c>
      <c r="AD1026" s="13" t="str">
        <f t="shared" si="300"/>
        <v/>
      </c>
      <c r="AE1026" s="13" t="str">
        <f t="shared" si="301"/>
        <v/>
      </c>
      <c r="AF1026" s="42" t="str">
        <f t="shared" si="308"/>
        <v/>
      </c>
      <c r="AH1026" s="46" t="str">
        <f t="shared" si="302"/>
        <v/>
      </c>
      <c r="AI1026" s="53" t="str">
        <f t="shared" si="303"/>
        <v/>
      </c>
      <c r="AJ1026" s="49" t="str">
        <f t="shared" si="304"/>
        <v/>
      </c>
      <c r="AK1026" s="49" t="str">
        <f t="shared" si="305"/>
        <v/>
      </c>
      <c r="AM1026" s="13" t="str">
        <f>IF($AI1026="", "", COUNTIF($AI$10:$AI$1210, "&gt;"&amp;$AI1026)+1+COUNTIF($AI$10:$AI1026, $AI1026)-1)</f>
        <v/>
      </c>
      <c r="AO1026" s="13" t="str">
        <f t="shared" si="306"/>
        <v/>
      </c>
      <c r="AQ1026" s="42" t="str">
        <f t="shared" si="307"/>
        <v/>
      </c>
    </row>
    <row r="1027" spans="1:43" x14ac:dyDescent="0.25">
      <c r="A1027" s="56"/>
      <c r="B1027" s="157"/>
      <c r="C1027" s="87"/>
      <c r="D1027" s="86"/>
      <c r="E1027" s="158"/>
      <c r="F1027" s="159"/>
      <c r="G1027" s="160"/>
      <c r="H1027" s="161"/>
      <c r="I1027" s="56"/>
      <c r="J1027" s="13" t="str">
        <f t="shared" si="293"/>
        <v/>
      </c>
      <c r="K1027" s="56"/>
      <c r="S1027" s="13" t="str">
        <f t="shared" si="294"/>
        <v/>
      </c>
      <c r="U1027" s="13" t="str">
        <f t="shared" si="295"/>
        <v/>
      </c>
      <c r="V1027" s="13" t="str">
        <f t="shared" si="290"/>
        <v/>
      </c>
      <c r="W1027" s="13" t="str">
        <f t="shared" si="291"/>
        <v/>
      </c>
      <c r="X1027" s="13" t="str">
        <f t="shared" si="292"/>
        <v/>
      </c>
      <c r="Y1027" s="13" t="str">
        <f t="shared" si="296"/>
        <v/>
      </c>
      <c r="Z1027" s="13" t="str">
        <f t="shared" si="297"/>
        <v/>
      </c>
      <c r="AA1027" s="13" t="str">
        <f t="shared" si="298"/>
        <v/>
      </c>
      <c r="AC1027" s="13" t="str">
        <f t="shared" si="299"/>
        <v/>
      </c>
      <c r="AD1027" s="13" t="str">
        <f t="shared" si="300"/>
        <v/>
      </c>
      <c r="AE1027" s="13" t="str">
        <f t="shared" si="301"/>
        <v/>
      </c>
      <c r="AF1027" s="42" t="str">
        <f t="shared" si="308"/>
        <v/>
      </c>
      <c r="AH1027" s="46" t="str">
        <f t="shared" si="302"/>
        <v/>
      </c>
      <c r="AI1027" s="53" t="str">
        <f t="shared" si="303"/>
        <v/>
      </c>
      <c r="AJ1027" s="49" t="str">
        <f t="shared" si="304"/>
        <v/>
      </c>
      <c r="AK1027" s="49" t="str">
        <f t="shared" si="305"/>
        <v/>
      </c>
      <c r="AM1027" s="13" t="str">
        <f>IF($AI1027="", "", COUNTIF($AI$10:$AI$1210, "&gt;"&amp;$AI1027)+1+COUNTIF($AI$10:$AI1027, $AI1027)-1)</f>
        <v/>
      </c>
      <c r="AO1027" s="13" t="str">
        <f t="shared" si="306"/>
        <v/>
      </c>
      <c r="AQ1027" s="42" t="str">
        <f t="shared" si="307"/>
        <v/>
      </c>
    </row>
    <row r="1028" spans="1:43" x14ac:dyDescent="0.25">
      <c r="A1028" s="56"/>
      <c r="B1028" s="157"/>
      <c r="C1028" s="87"/>
      <c r="D1028" s="86"/>
      <c r="E1028" s="158"/>
      <c r="F1028" s="159"/>
      <c r="G1028" s="160"/>
      <c r="H1028" s="161"/>
      <c r="I1028" s="56"/>
      <c r="J1028" s="13" t="str">
        <f t="shared" si="293"/>
        <v/>
      </c>
      <c r="K1028" s="56"/>
      <c r="S1028" s="13" t="str">
        <f t="shared" si="294"/>
        <v/>
      </c>
      <c r="U1028" s="13" t="str">
        <f t="shared" si="295"/>
        <v/>
      </c>
      <c r="V1028" s="13" t="str">
        <f t="shared" si="290"/>
        <v/>
      </c>
      <c r="W1028" s="13" t="str">
        <f t="shared" si="291"/>
        <v/>
      </c>
      <c r="X1028" s="13" t="str">
        <f t="shared" si="292"/>
        <v/>
      </c>
      <c r="Y1028" s="13" t="str">
        <f t="shared" si="296"/>
        <v/>
      </c>
      <c r="Z1028" s="13" t="str">
        <f t="shared" si="297"/>
        <v/>
      </c>
      <c r="AA1028" s="13" t="str">
        <f t="shared" si="298"/>
        <v/>
      </c>
      <c r="AC1028" s="13" t="str">
        <f t="shared" si="299"/>
        <v/>
      </c>
      <c r="AD1028" s="13" t="str">
        <f t="shared" si="300"/>
        <v/>
      </c>
      <c r="AE1028" s="13" t="str">
        <f t="shared" si="301"/>
        <v/>
      </c>
      <c r="AF1028" s="42" t="str">
        <f t="shared" si="308"/>
        <v/>
      </c>
      <c r="AH1028" s="46" t="str">
        <f t="shared" si="302"/>
        <v/>
      </c>
      <c r="AI1028" s="53" t="str">
        <f t="shared" si="303"/>
        <v/>
      </c>
      <c r="AJ1028" s="49" t="str">
        <f t="shared" si="304"/>
        <v/>
      </c>
      <c r="AK1028" s="49" t="str">
        <f t="shared" si="305"/>
        <v/>
      </c>
      <c r="AM1028" s="13" t="str">
        <f>IF($AI1028="", "", COUNTIF($AI$10:$AI$1210, "&gt;"&amp;$AI1028)+1+COUNTIF($AI$10:$AI1028, $AI1028)-1)</f>
        <v/>
      </c>
      <c r="AO1028" s="13" t="str">
        <f t="shared" si="306"/>
        <v/>
      </c>
      <c r="AQ1028" s="42" t="str">
        <f t="shared" si="307"/>
        <v/>
      </c>
    </row>
    <row r="1029" spans="1:43" x14ac:dyDescent="0.25">
      <c r="A1029" s="56"/>
      <c r="B1029" s="157"/>
      <c r="C1029" s="87"/>
      <c r="D1029" s="86"/>
      <c r="E1029" s="158"/>
      <c r="F1029" s="159"/>
      <c r="G1029" s="160"/>
      <c r="H1029" s="161"/>
      <c r="I1029" s="56"/>
      <c r="J1029" s="13" t="str">
        <f t="shared" si="293"/>
        <v/>
      </c>
      <c r="K1029" s="56"/>
      <c r="S1029" s="13" t="str">
        <f t="shared" si="294"/>
        <v/>
      </c>
      <c r="U1029" s="13" t="str">
        <f t="shared" si="295"/>
        <v/>
      </c>
      <c r="V1029" s="13" t="str">
        <f t="shared" si="290"/>
        <v/>
      </c>
      <c r="W1029" s="13" t="str">
        <f t="shared" si="291"/>
        <v/>
      </c>
      <c r="X1029" s="13" t="str">
        <f t="shared" si="292"/>
        <v/>
      </c>
      <c r="Y1029" s="13" t="str">
        <f t="shared" si="296"/>
        <v/>
      </c>
      <c r="Z1029" s="13" t="str">
        <f t="shared" si="297"/>
        <v/>
      </c>
      <c r="AA1029" s="13" t="str">
        <f t="shared" si="298"/>
        <v/>
      </c>
      <c r="AC1029" s="13" t="str">
        <f t="shared" si="299"/>
        <v/>
      </c>
      <c r="AD1029" s="13" t="str">
        <f t="shared" si="300"/>
        <v/>
      </c>
      <c r="AE1029" s="13" t="str">
        <f t="shared" si="301"/>
        <v/>
      </c>
      <c r="AF1029" s="42" t="str">
        <f t="shared" si="308"/>
        <v/>
      </c>
      <c r="AH1029" s="46" t="str">
        <f t="shared" si="302"/>
        <v/>
      </c>
      <c r="AI1029" s="53" t="str">
        <f t="shared" si="303"/>
        <v/>
      </c>
      <c r="AJ1029" s="49" t="str">
        <f t="shared" si="304"/>
        <v/>
      </c>
      <c r="AK1029" s="49" t="str">
        <f t="shared" si="305"/>
        <v/>
      </c>
      <c r="AM1029" s="13" t="str">
        <f>IF($AI1029="", "", COUNTIF($AI$10:$AI$1210, "&gt;"&amp;$AI1029)+1+COUNTIF($AI$10:$AI1029, $AI1029)-1)</f>
        <v/>
      </c>
      <c r="AO1029" s="13" t="str">
        <f t="shared" si="306"/>
        <v/>
      </c>
      <c r="AQ1029" s="42" t="str">
        <f t="shared" si="307"/>
        <v/>
      </c>
    </row>
    <row r="1030" spans="1:43" x14ac:dyDescent="0.25">
      <c r="A1030" s="56"/>
      <c r="B1030" s="157"/>
      <c r="C1030" s="87"/>
      <c r="D1030" s="86"/>
      <c r="E1030" s="158"/>
      <c r="F1030" s="159"/>
      <c r="G1030" s="160"/>
      <c r="H1030" s="161"/>
      <c r="I1030" s="56"/>
      <c r="J1030" s="13" t="str">
        <f t="shared" si="293"/>
        <v/>
      </c>
      <c r="K1030" s="56"/>
      <c r="S1030" s="13" t="str">
        <f t="shared" si="294"/>
        <v/>
      </c>
      <c r="U1030" s="13" t="str">
        <f t="shared" si="295"/>
        <v/>
      </c>
      <c r="V1030" s="13" t="str">
        <f t="shared" si="290"/>
        <v/>
      </c>
      <c r="W1030" s="13" t="str">
        <f t="shared" si="291"/>
        <v/>
      </c>
      <c r="X1030" s="13" t="str">
        <f t="shared" si="292"/>
        <v/>
      </c>
      <c r="Y1030" s="13" t="str">
        <f t="shared" si="296"/>
        <v/>
      </c>
      <c r="Z1030" s="13" t="str">
        <f t="shared" si="297"/>
        <v/>
      </c>
      <c r="AA1030" s="13" t="str">
        <f t="shared" si="298"/>
        <v/>
      </c>
      <c r="AC1030" s="13" t="str">
        <f t="shared" si="299"/>
        <v/>
      </c>
      <c r="AD1030" s="13" t="str">
        <f t="shared" si="300"/>
        <v/>
      </c>
      <c r="AE1030" s="13" t="str">
        <f t="shared" si="301"/>
        <v/>
      </c>
      <c r="AF1030" s="42" t="str">
        <f t="shared" si="308"/>
        <v/>
      </c>
      <c r="AH1030" s="46" t="str">
        <f t="shared" si="302"/>
        <v/>
      </c>
      <c r="AI1030" s="53" t="str">
        <f t="shared" si="303"/>
        <v/>
      </c>
      <c r="AJ1030" s="49" t="str">
        <f t="shared" si="304"/>
        <v/>
      </c>
      <c r="AK1030" s="49" t="str">
        <f t="shared" si="305"/>
        <v/>
      </c>
      <c r="AM1030" s="13" t="str">
        <f>IF($AI1030="", "", COUNTIF($AI$10:$AI$1210, "&gt;"&amp;$AI1030)+1+COUNTIF($AI$10:$AI1030, $AI1030)-1)</f>
        <v/>
      </c>
      <c r="AO1030" s="13" t="str">
        <f t="shared" si="306"/>
        <v/>
      </c>
      <c r="AQ1030" s="42" t="str">
        <f t="shared" si="307"/>
        <v/>
      </c>
    </row>
    <row r="1031" spans="1:43" x14ac:dyDescent="0.25">
      <c r="A1031" s="56"/>
      <c r="B1031" s="157"/>
      <c r="C1031" s="87"/>
      <c r="D1031" s="86"/>
      <c r="E1031" s="158"/>
      <c r="F1031" s="159"/>
      <c r="G1031" s="160"/>
      <c r="H1031" s="161"/>
      <c r="I1031" s="56"/>
      <c r="J1031" s="13" t="str">
        <f t="shared" si="293"/>
        <v/>
      </c>
      <c r="K1031" s="56"/>
      <c r="S1031" s="13" t="str">
        <f t="shared" si="294"/>
        <v/>
      </c>
      <c r="U1031" s="13" t="str">
        <f t="shared" si="295"/>
        <v/>
      </c>
      <c r="V1031" s="13" t="str">
        <f t="shared" si="290"/>
        <v/>
      </c>
      <c r="W1031" s="13" t="str">
        <f t="shared" si="291"/>
        <v/>
      </c>
      <c r="X1031" s="13" t="str">
        <f t="shared" si="292"/>
        <v/>
      </c>
      <c r="Y1031" s="13" t="str">
        <f t="shared" si="296"/>
        <v/>
      </c>
      <c r="Z1031" s="13" t="str">
        <f t="shared" si="297"/>
        <v/>
      </c>
      <c r="AA1031" s="13" t="str">
        <f t="shared" si="298"/>
        <v/>
      </c>
      <c r="AC1031" s="13" t="str">
        <f t="shared" si="299"/>
        <v/>
      </c>
      <c r="AD1031" s="13" t="str">
        <f t="shared" si="300"/>
        <v/>
      </c>
      <c r="AE1031" s="13" t="str">
        <f t="shared" si="301"/>
        <v/>
      </c>
      <c r="AF1031" s="42" t="str">
        <f t="shared" si="308"/>
        <v/>
      </c>
      <c r="AH1031" s="46" t="str">
        <f t="shared" si="302"/>
        <v/>
      </c>
      <c r="AI1031" s="53" t="str">
        <f t="shared" si="303"/>
        <v/>
      </c>
      <c r="AJ1031" s="49" t="str">
        <f t="shared" si="304"/>
        <v/>
      </c>
      <c r="AK1031" s="49" t="str">
        <f t="shared" si="305"/>
        <v/>
      </c>
      <c r="AM1031" s="13" t="str">
        <f>IF($AI1031="", "", COUNTIF($AI$10:$AI$1210, "&gt;"&amp;$AI1031)+1+COUNTIF($AI$10:$AI1031, $AI1031)-1)</f>
        <v/>
      </c>
      <c r="AO1031" s="13" t="str">
        <f t="shared" si="306"/>
        <v/>
      </c>
      <c r="AQ1031" s="42" t="str">
        <f t="shared" si="307"/>
        <v/>
      </c>
    </row>
    <row r="1032" spans="1:43" x14ac:dyDescent="0.25">
      <c r="A1032" s="56"/>
      <c r="B1032" s="157"/>
      <c r="C1032" s="87"/>
      <c r="D1032" s="86"/>
      <c r="E1032" s="158"/>
      <c r="F1032" s="159"/>
      <c r="G1032" s="160"/>
      <c r="H1032" s="161"/>
      <c r="I1032" s="56"/>
      <c r="J1032" s="13" t="str">
        <f t="shared" si="293"/>
        <v/>
      </c>
      <c r="K1032" s="56"/>
      <c r="S1032" s="13" t="str">
        <f t="shared" si="294"/>
        <v/>
      </c>
      <c r="U1032" s="13" t="str">
        <f t="shared" si="295"/>
        <v/>
      </c>
      <c r="V1032" s="13" t="str">
        <f t="shared" si="290"/>
        <v/>
      </c>
      <c r="W1032" s="13" t="str">
        <f t="shared" si="291"/>
        <v/>
      </c>
      <c r="X1032" s="13" t="str">
        <f t="shared" si="292"/>
        <v/>
      </c>
      <c r="Y1032" s="13" t="str">
        <f t="shared" si="296"/>
        <v/>
      </c>
      <c r="Z1032" s="13" t="str">
        <f t="shared" si="297"/>
        <v/>
      </c>
      <c r="AA1032" s="13" t="str">
        <f t="shared" si="298"/>
        <v/>
      </c>
      <c r="AC1032" s="13" t="str">
        <f t="shared" si="299"/>
        <v/>
      </c>
      <c r="AD1032" s="13" t="str">
        <f t="shared" si="300"/>
        <v/>
      </c>
      <c r="AE1032" s="13" t="str">
        <f t="shared" si="301"/>
        <v/>
      </c>
      <c r="AF1032" s="42" t="str">
        <f t="shared" si="308"/>
        <v/>
      </c>
      <c r="AH1032" s="46" t="str">
        <f t="shared" si="302"/>
        <v/>
      </c>
      <c r="AI1032" s="53" t="str">
        <f t="shared" si="303"/>
        <v/>
      </c>
      <c r="AJ1032" s="49" t="str">
        <f t="shared" si="304"/>
        <v/>
      </c>
      <c r="AK1032" s="49" t="str">
        <f t="shared" si="305"/>
        <v/>
      </c>
      <c r="AM1032" s="13" t="str">
        <f>IF($AI1032="", "", COUNTIF($AI$10:$AI$1210, "&gt;"&amp;$AI1032)+1+COUNTIF($AI$10:$AI1032, $AI1032)-1)</f>
        <v/>
      </c>
      <c r="AO1032" s="13" t="str">
        <f t="shared" si="306"/>
        <v/>
      </c>
      <c r="AQ1032" s="42" t="str">
        <f t="shared" si="307"/>
        <v/>
      </c>
    </row>
    <row r="1033" spans="1:43" x14ac:dyDescent="0.25">
      <c r="A1033" s="56"/>
      <c r="B1033" s="157"/>
      <c r="C1033" s="87"/>
      <c r="D1033" s="86"/>
      <c r="E1033" s="158"/>
      <c r="F1033" s="159"/>
      <c r="G1033" s="160"/>
      <c r="H1033" s="161"/>
      <c r="I1033" s="56"/>
      <c r="J1033" s="13" t="str">
        <f t="shared" si="293"/>
        <v/>
      </c>
      <c r="K1033" s="56"/>
      <c r="S1033" s="13" t="str">
        <f t="shared" si="294"/>
        <v/>
      </c>
      <c r="U1033" s="13" t="str">
        <f t="shared" si="295"/>
        <v/>
      </c>
      <c r="V1033" s="13" t="str">
        <f t="shared" si="290"/>
        <v/>
      </c>
      <c r="W1033" s="13" t="str">
        <f t="shared" si="291"/>
        <v/>
      </c>
      <c r="X1033" s="13" t="str">
        <f t="shared" si="292"/>
        <v/>
      </c>
      <c r="Y1033" s="13" t="str">
        <f t="shared" si="296"/>
        <v/>
      </c>
      <c r="Z1033" s="13" t="str">
        <f t="shared" si="297"/>
        <v/>
      </c>
      <c r="AA1033" s="13" t="str">
        <f t="shared" si="298"/>
        <v/>
      </c>
      <c r="AC1033" s="13" t="str">
        <f t="shared" si="299"/>
        <v/>
      </c>
      <c r="AD1033" s="13" t="str">
        <f t="shared" si="300"/>
        <v/>
      </c>
      <c r="AE1033" s="13" t="str">
        <f t="shared" si="301"/>
        <v/>
      </c>
      <c r="AF1033" s="42" t="str">
        <f t="shared" si="308"/>
        <v/>
      </c>
      <c r="AH1033" s="46" t="str">
        <f t="shared" si="302"/>
        <v/>
      </c>
      <c r="AI1033" s="53" t="str">
        <f t="shared" si="303"/>
        <v/>
      </c>
      <c r="AJ1033" s="49" t="str">
        <f t="shared" si="304"/>
        <v/>
      </c>
      <c r="AK1033" s="49" t="str">
        <f t="shared" si="305"/>
        <v/>
      </c>
      <c r="AM1033" s="13" t="str">
        <f>IF($AI1033="", "", COUNTIF($AI$10:$AI$1210, "&gt;"&amp;$AI1033)+1+COUNTIF($AI$10:$AI1033, $AI1033)-1)</f>
        <v/>
      </c>
      <c r="AO1033" s="13" t="str">
        <f t="shared" si="306"/>
        <v/>
      </c>
      <c r="AQ1033" s="42" t="str">
        <f t="shared" si="307"/>
        <v/>
      </c>
    </row>
    <row r="1034" spans="1:43" x14ac:dyDescent="0.25">
      <c r="A1034" s="56"/>
      <c r="B1034" s="157"/>
      <c r="C1034" s="87"/>
      <c r="D1034" s="86"/>
      <c r="E1034" s="158"/>
      <c r="F1034" s="159"/>
      <c r="G1034" s="160"/>
      <c r="H1034" s="161"/>
      <c r="I1034" s="56"/>
      <c r="J1034" s="13" t="str">
        <f t="shared" si="293"/>
        <v/>
      </c>
      <c r="K1034" s="56"/>
      <c r="S1034" s="13" t="str">
        <f t="shared" si="294"/>
        <v/>
      </c>
      <c r="U1034" s="13" t="str">
        <f t="shared" si="295"/>
        <v/>
      </c>
      <c r="V1034" s="13" t="str">
        <f t="shared" ref="V1034:V1097" si="309">IF($S1034="", "", IF(AND(V$5="X", C1034=""), $S$6, IF(AND(NOT(C1034=""), COUNTIF(O$11:O$18, C1034)=0), $S$7, "")))</f>
        <v/>
      </c>
      <c r="W1034" s="13" t="str">
        <f t="shared" ref="W1034:W1097" si="310">IF($S1034="", "", IF(AND(W$5="X", D1034=""), $S$6, IF(AND(NOT(D1034=""), COUNTIF(P$11:P$11, D1034)=0), $S$7, "")))</f>
        <v/>
      </c>
      <c r="X1034" s="13" t="str">
        <f t="shared" ref="X1034:X1097" si="311">IF($S1034="", "", IF(AND(X$5="X", E1034=""), $S$6, IF(AND(NOT(E1034=""), COUNTIF(Q$11:Q$11, E1034)=0), $S$7, "")))</f>
        <v/>
      </c>
      <c r="Y1034" s="13" t="str">
        <f t="shared" si="296"/>
        <v/>
      </c>
      <c r="Z1034" s="13" t="str">
        <f t="shared" si="297"/>
        <v/>
      </c>
      <c r="AA1034" s="13" t="str">
        <f t="shared" si="298"/>
        <v/>
      </c>
      <c r="AC1034" s="13" t="str">
        <f t="shared" si="299"/>
        <v/>
      </c>
      <c r="AD1034" s="13" t="str">
        <f t="shared" si="300"/>
        <v/>
      </c>
      <c r="AE1034" s="13" t="str">
        <f t="shared" si="301"/>
        <v/>
      </c>
      <c r="AF1034" s="42" t="str">
        <f t="shared" si="308"/>
        <v/>
      </c>
      <c r="AH1034" s="46" t="str">
        <f t="shared" si="302"/>
        <v/>
      </c>
      <c r="AI1034" s="53" t="str">
        <f t="shared" si="303"/>
        <v/>
      </c>
      <c r="AJ1034" s="49" t="str">
        <f t="shared" si="304"/>
        <v/>
      </c>
      <c r="AK1034" s="49" t="str">
        <f t="shared" si="305"/>
        <v/>
      </c>
      <c r="AM1034" s="13" t="str">
        <f>IF($AI1034="", "", COUNTIF($AI$10:$AI$1210, "&gt;"&amp;$AI1034)+1+COUNTIF($AI$10:$AI1034, $AI1034)-1)</f>
        <v/>
      </c>
      <c r="AO1034" s="13" t="str">
        <f t="shared" si="306"/>
        <v/>
      </c>
      <c r="AQ1034" s="42" t="str">
        <f t="shared" si="307"/>
        <v/>
      </c>
    </row>
    <row r="1035" spans="1:43" x14ac:dyDescent="0.25">
      <c r="A1035" s="56"/>
      <c r="B1035" s="157"/>
      <c r="C1035" s="87"/>
      <c r="D1035" s="86"/>
      <c r="E1035" s="158"/>
      <c r="F1035" s="159"/>
      <c r="G1035" s="160"/>
      <c r="H1035" s="161"/>
      <c r="I1035" s="56"/>
      <c r="J1035" s="13" t="str">
        <f t="shared" ref="J1035:J1098" si="312">IF($S1035="", "", IF($AI1035="", $N$3, IF($AI1035=$AI$5, $AK$4, IF($AI1035&lt;$AI$5, $AK$3, IF($AI1035&gt;$AI$5, $AK$2, $N$3)))))</f>
        <v/>
      </c>
      <c r="K1035" s="56"/>
      <c r="S1035" s="13" t="str">
        <f t="shared" ref="S1035:S1098" si="313">IF(COUNTIF($B1035:$H1035, "")=7, "", "X")</f>
        <v/>
      </c>
      <c r="U1035" s="13" t="str">
        <f t="shared" ref="U1035:U1098" si="314">IF($S1035="", "", IF(AND(U$5="X", B1035=""), $S$6, IFERROR(IF(AND(NOT(B1035=""), OR(ISNUMBER(B1035)=FALSE, B1035&lt;$P$2, B1035&gt;$P$3, B1035&lt;B1034)), $S$7, ""), $S$7)))</f>
        <v/>
      </c>
      <c r="V1035" s="13" t="str">
        <f t="shared" si="309"/>
        <v/>
      </c>
      <c r="W1035" s="13" t="str">
        <f t="shared" si="310"/>
        <v/>
      </c>
      <c r="X1035" s="13" t="str">
        <f t="shared" si="311"/>
        <v/>
      </c>
      <c r="Y1035" s="13" t="str">
        <f t="shared" ref="Y1035:Y1098" si="315">IF($S1035="", "", IF(AND(Y$5="X", F1035=""), $S$6, IFERROR(IF(AND(NOT(F1035=""), OR(ISNUMBER(F1035)=FALSE, F1035&lt;$Q$2, AND(NOT($Q$3=""), F1035&gt;$Q$3), F1035&lt;F1034)), $S$7, ""), $S$7)))</f>
        <v/>
      </c>
      <c r="Z1035" s="13" t="str">
        <f t="shared" ref="Z1035:Z1098" si="316">IF($S1035="", "", IF(AND(Z$5="X", G1035=""), $S$6, IF(AND(NOT(G1035=""), ISNUMBER(G1035)=FALSE), $S$7, "")))</f>
        <v/>
      </c>
      <c r="AA1035" s="13" t="str">
        <f t="shared" ref="AA1035:AA1098" si="317">IF($S1035="", "", IF(AND(AA$5="X", H1035=""), $S$6, IF(AND(NOT(H1035=""), ISNUMBER(H1035)=FALSE), $S$7, "")))</f>
        <v/>
      </c>
      <c r="AC1035" s="13" t="str">
        <f t="shared" ref="AC1035:AC1098" si="318">IF(OR(COUNTIF($F1035:$H1035, "")=3, COUNTIF($Y1035:$AA1035, "")&lt;3), "", "X")</f>
        <v/>
      </c>
      <c r="AD1035" s="13" t="str">
        <f t="shared" ref="AD1035:AD1098" si="319">IF(AND(AC1035="X", AC1036=""), "X", "")</f>
        <v/>
      </c>
      <c r="AE1035" s="13" t="str">
        <f t="shared" ref="AE1035:AE1098" si="320">IF($S1035="", "", IF(OR($AC1035="", $AD1035="X", $E1035=$Q$11, $E1036=$Q$11), "X", ""))</f>
        <v/>
      </c>
      <c r="AF1035" s="42" t="str">
        <f t="shared" si="308"/>
        <v/>
      </c>
      <c r="AH1035" s="46" t="str">
        <f t="shared" ref="AH1035:AH1098" si="321">IF(OR($F1035="", $F1036=""), "", $F1036-$F1035)</f>
        <v/>
      </c>
      <c r="AI1035" s="53" t="str">
        <f t="shared" ref="AI1035:AI1098" si="322">IF($AE1035="X", "", IFERROR(ROUND($AH1035/$G1036, 1), ""))</f>
        <v/>
      </c>
      <c r="AJ1035" s="49" t="str">
        <f t="shared" ref="AJ1035:AJ1098" si="323">IF($AE1035="X", "", IFERROR(ROUND($AK1035/$AI1035, 2), ""))</f>
        <v/>
      </c>
      <c r="AK1035" s="49" t="str">
        <f t="shared" ref="AK1035:AK1098" si="324">IF(OR($G1035="", $H1035=""), "", IFERROR(ROUND($H1035/$G1035, 2), ""))</f>
        <v/>
      </c>
      <c r="AM1035" s="13" t="str">
        <f>IF($AI1035="", "", COUNTIF($AI$10:$AI$1210, "&gt;"&amp;$AI1035)+1+COUNTIF($AI$10:$AI1035, $AI1035)-1)</f>
        <v/>
      </c>
      <c r="AO1035" s="13" t="str">
        <f t="shared" ref="AO1035:AO1098" si="325">IF($S1035="", "", IF($D1035="", $AO$6, $AO$7))</f>
        <v/>
      </c>
      <c r="AQ1035" s="42" t="str">
        <f t="shared" ref="AQ1035:AQ1098" si="326">IF(OR($C1035="", $AO1035=""), "", CONCATENATE($C1035, " - ", $AO1035))</f>
        <v/>
      </c>
    </row>
    <row r="1036" spans="1:43" x14ac:dyDescent="0.25">
      <c r="A1036" s="56"/>
      <c r="B1036" s="157"/>
      <c r="C1036" s="87"/>
      <c r="D1036" s="86"/>
      <c r="E1036" s="158"/>
      <c r="F1036" s="159"/>
      <c r="G1036" s="160"/>
      <c r="H1036" s="161"/>
      <c r="I1036" s="56"/>
      <c r="J1036" s="13" t="str">
        <f t="shared" si="312"/>
        <v/>
      </c>
      <c r="K1036" s="56"/>
      <c r="S1036" s="13" t="str">
        <f t="shared" si="313"/>
        <v/>
      </c>
      <c r="U1036" s="13" t="str">
        <f t="shared" si="314"/>
        <v/>
      </c>
      <c r="V1036" s="13" t="str">
        <f t="shared" si="309"/>
        <v/>
      </c>
      <c r="W1036" s="13" t="str">
        <f t="shared" si="310"/>
        <v/>
      </c>
      <c r="X1036" s="13" t="str">
        <f t="shared" si="311"/>
        <v/>
      </c>
      <c r="Y1036" s="13" t="str">
        <f t="shared" si="315"/>
        <v/>
      </c>
      <c r="Z1036" s="13" t="str">
        <f t="shared" si="316"/>
        <v/>
      </c>
      <c r="AA1036" s="13" t="str">
        <f t="shared" si="317"/>
        <v/>
      </c>
      <c r="AC1036" s="13" t="str">
        <f t="shared" si="318"/>
        <v/>
      </c>
      <c r="AD1036" s="13" t="str">
        <f t="shared" si="319"/>
        <v/>
      </c>
      <c r="AE1036" s="13" t="str">
        <f t="shared" si="320"/>
        <v/>
      </c>
      <c r="AF1036" s="42" t="str">
        <f t="shared" si="308"/>
        <v/>
      </c>
      <c r="AH1036" s="46" t="str">
        <f t="shared" si="321"/>
        <v/>
      </c>
      <c r="AI1036" s="53" t="str">
        <f t="shared" si="322"/>
        <v/>
      </c>
      <c r="AJ1036" s="49" t="str">
        <f t="shared" si="323"/>
        <v/>
      </c>
      <c r="AK1036" s="49" t="str">
        <f t="shared" si="324"/>
        <v/>
      </c>
      <c r="AM1036" s="13" t="str">
        <f>IF($AI1036="", "", COUNTIF($AI$10:$AI$1210, "&gt;"&amp;$AI1036)+1+COUNTIF($AI$10:$AI1036, $AI1036)-1)</f>
        <v/>
      </c>
      <c r="AO1036" s="13" t="str">
        <f t="shared" si="325"/>
        <v/>
      </c>
      <c r="AQ1036" s="42" t="str">
        <f t="shared" si="326"/>
        <v/>
      </c>
    </row>
    <row r="1037" spans="1:43" x14ac:dyDescent="0.25">
      <c r="A1037" s="56"/>
      <c r="B1037" s="157"/>
      <c r="C1037" s="87"/>
      <c r="D1037" s="86"/>
      <c r="E1037" s="158"/>
      <c r="F1037" s="159"/>
      <c r="G1037" s="160"/>
      <c r="H1037" s="161"/>
      <c r="I1037" s="56"/>
      <c r="J1037" s="13" t="str">
        <f t="shared" si="312"/>
        <v/>
      </c>
      <c r="K1037" s="56"/>
      <c r="S1037" s="13" t="str">
        <f t="shared" si="313"/>
        <v/>
      </c>
      <c r="U1037" s="13" t="str">
        <f t="shared" si="314"/>
        <v/>
      </c>
      <c r="V1037" s="13" t="str">
        <f t="shared" si="309"/>
        <v/>
      </c>
      <c r="W1037" s="13" t="str">
        <f t="shared" si="310"/>
        <v/>
      </c>
      <c r="X1037" s="13" t="str">
        <f t="shared" si="311"/>
        <v/>
      </c>
      <c r="Y1037" s="13" t="str">
        <f t="shared" si="315"/>
        <v/>
      </c>
      <c r="Z1037" s="13" t="str">
        <f t="shared" si="316"/>
        <v/>
      </c>
      <c r="AA1037" s="13" t="str">
        <f t="shared" si="317"/>
        <v/>
      </c>
      <c r="AC1037" s="13" t="str">
        <f t="shared" si="318"/>
        <v/>
      </c>
      <c r="AD1037" s="13" t="str">
        <f t="shared" si="319"/>
        <v/>
      </c>
      <c r="AE1037" s="13" t="str">
        <f t="shared" si="320"/>
        <v/>
      </c>
      <c r="AF1037" s="42" t="str">
        <f t="shared" si="308"/>
        <v/>
      </c>
      <c r="AH1037" s="46" t="str">
        <f t="shared" si="321"/>
        <v/>
      </c>
      <c r="AI1037" s="53" t="str">
        <f t="shared" si="322"/>
        <v/>
      </c>
      <c r="AJ1037" s="49" t="str">
        <f t="shared" si="323"/>
        <v/>
      </c>
      <c r="AK1037" s="49" t="str">
        <f t="shared" si="324"/>
        <v/>
      </c>
      <c r="AM1037" s="13" t="str">
        <f>IF($AI1037="", "", COUNTIF($AI$10:$AI$1210, "&gt;"&amp;$AI1037)+1+COUNTIF($AI$10:$AI1037, $AI1037)-1)</f>
        <v/>
      </c>
      <c r="AO1037" s="13" t="str">
        <f t="shared" si="325"/>
        <v/>
      </c>
      <c r="AQ1037" s="42" t="str">
        <f t="shared" si="326"/>
        <v/>
      </c>
    </row>
    <row r="1038" spans="1:43" x14ac:dyDescent="0.25">
      <c r="A1038" s="56"/>
      <c r="B1038" s="157"/>
      <c r="C1038" s="87"/>
      <c r="D1038" s="86"/>
      <c r="E1038" s="158"/>
      <c r="F1038" s="159"/>
      <c r="G1038" s="160"/>
      <c r="H1038" s="161"/>
      <c r="I1038" s="56"/>
      <c r="J1038" s="13" t="str">
        <f t="shared" si="312"/>
        <v/>
      </c>
      <c r="K1038" s="56"/>
      <c r="S1038" s="13" t="str">
        <f t="shared" si="313"/>
        <v/>
      </c>
      <c r="U1038" s="13" t="str">
        <f t="shared" si="314"/>
        <v/>
      </c>
      <c r="V1038" s="13" t="str">
        <f t="shared" si="309"/>
        <v/>
      </c>
      <c r="W1038" s="13" t="str">
        <f t="shared" si="310"/>
        <v/>
      </c>
      <c r="X1038" s="13" t="str">
        <f t="shared" si="311"/>
        <v/>
      </c>
      <c r="Y1038" s="13" t="str">
        <f t="shared" si="315"/>
        <v/>
      </c>
      <c r="Z1038" s="13" t="str">
        <f t="shared" si="316"/>
        <v/>
      </c>
      <c r="AA1038" s="13" t="str">
        <f t="shared" si="317"/>
        <v/>
      </c>
      <c r="AC1038" s="13" t="str">
        <f t="shared" si="318"/>
        <v/>
      </c>
      <c r="AD1038" s="13" t="str">
        <f t="shared" si="319"/>
        <v/>
      </c>
      <c r="AE1038" s="13" t="str">
        <f t="shared" si="320"/>
        <v/>
      </c>
      <c r="AF1038" s="42" t="str">
        <f t="shared" si="308"/>
        <v/>
      </c>
      <c r="AH1038" s="46" t="str">
        <f t="shared" si="321"/>
        <v/>
      </c>
      <c r="AI1038" s="53" t="str">
        <f t="shared" si="322"/>
        <v/>
      </c>
      <c r="AJ1038" s="49" t="str">
        <f t="shared" si="323"/>
        <v/>
      </c>
      <c r="AK1038" s="49" t="str">
        <f t="shared" si="324"/>
        <v/>
      </c>
      <c r="AM1038" s="13" t="str">
        <f>IF($AI1038="", "", COUNTIF($AI$10:$AI$1210, "&gt;"&amp;$AI1038)+1+COUNTIF($AI$10:$AI1038, $AI1038)-1)</f>
        <v/>
      </c>
      <c r="AO1038" s="13" t="str">
        <f t="shared" si="325"/>
        <v/>
      </c>
      <c r="AQ1038" s="42" t="str">
        <f t="shared" si="326"/>
        <v/>
      </c>
    </row>
    <row r="1039" spans="1:43" x14ac:dyDescent="0.25">
      <c r="A1039" s="56"/>
      <c r="B1039" s="157"/>
      <c r="C1039" s="87"/>
      <c r="D1039" s="86"/>
      <c r="E1039" s="158"/>
      <c r="F1039" s="159"/>
      <c r="G1039" s="160"/>
      <c r="H1039" s="161"/>
      <c r="I1039" s="56"/>
      <c r="J1039" s="13" t="str">
        <f t="shared" si="312"/>
        <v/>
      </c>
      <c r="K1039" s="56"/>
      <c r="S1039" s="13" t="str">
        <f t="shared" si="313"/>
        <v/>
      </c>
      <c r="U1039" s="13" t="str">
        <f t="shared" si="314"/>
        <v/>
      </c>
      <c r="V1039" s="13" t="str">
        <f t="shared" si="309"/>
        <v/>
      </c>
      <c r="W1039" s="13" t="str">
        <f t="shared" si="310"/>
        <v/>
      </c>
      <c r="X1039" s="13" t="str">
        <f t="shared" si="311"/>
        <v/>
      </c>
      <c r="Y1039" s="13" t="str">
        <f t="shared" si="315"/>
        <v/>
      </c>
      <c r="Z1039" s="13" t="str">
        <f t="shared" si="316"/>
        <v/>
      </c>
      <c r="AA1039" s="13" t="str">
        <f t="shared" si="317"/>
        <v/>
      </c>
      <c r="AC1039" s="13" t="str">
        <f t="shared" si="318"/>
        <v/>
      </c>
      <c r="AD1039" s="13" t="str">
        <f t="shared" si="319"/>
        <v/>
      </c>
      <c r="AE1039" s="13" t="str">
        <f t="shared" si="320"/>
        <v/>
      </c>
      <c r="AF1039" s="42" t="str">
        <f t="shared" si="308"/>
        <v/>
      </c>
      <c r="AH1039" s="46" t="str">
        <f t="shared" si="321"/>
        <v/>
      </c>
      <c r="AI1039" s="53" t="str">
        <f t="shared" si="322"/>
        <v/>
      </c>
      <c r="AJ1039" s="49" t="str">
        <f t="shared" si="323"/>
        <v/>
      </c>
      <c r="AK1039" s="49" t="str">
        <f t="shared" si="324"/>
        <v/>
      </c>
      <c r="AM1039" s="13" t="str">
        <f>IF($AI1039="", "", COUNTIF($AI$10:$AI$1210, "&gt;"&amp;$AI1039)+1+COUNTIF($AI$10:$AI1039, $AI1039)-1)</f>
        <v/>
      </c>
      <c r="AO1039" s="13" t="str">
        <f t="shared" si="325"/>
        <v/>
      </c>
      <c r="AQ1039" s="42" t="str">
        <f t="shared" si="326"/>
        <v/>
      </c>
    </row>
    <row r="1040" spans="1:43" x14ac:dyDescent="0.25">
      <c r="A1040" s="56"/>
      <c r="B1040" s="157"/>
      <c r="C1040" s="87"/>
      <c r="D1040" s="86"/>
      <c r="E1040" s="158"/>
      <c r="F1040" s="159"/>
      <c r="G1040" s="160"/>
      <c r="H1040" s="161"/>
      <c r="I1040" s="56"/>
      <c r="J1040" s="13" t="str">
        <f t="shared" si="312"/>
        <v/>
      </c>
      <c r="K1040" s="56"/>
      <c r="S1040" s="13" t="str">
        <f t="shared" si="313"/>
        <v/>
      </c>
      <c r="U1040" s="13" t="str">
        <f t="shared" si="314"/>
        <v/>
      </c>
      <c r="V1040" s="13" t="str">
        <f t="shared" si="309"/>
        <v/>
      </c>
      <c r="W1040" s="13" t="str">
        <f t="shared" si="310"/>
        <v/>
      </c>
      <c r="X1040" s="13" t="str">
        <f t="shared" si="311"/>
        <v/>
      </c>
      <c r="Y1040" s="13" t="str">
        <f t="shared" si="315"/>
        <v/>
      </c>
      <c r="Z1040" s="13" t="str">
        <f t="shared" si="316"/>
        <v/>
      </c>
      <c r="AA1040" s="13" t="str">
        <f t="shared" si="317"/>
        <v/>
      </c>
      <c r="AC1040" s="13" t="str">
        <f t="shared" si="318"/>
        <v/>
      </c>
      <c r="AD1040" s="13" t="str">
        <f t="shared" si="319"/>
        <v/>
      </c>
      <c r="AE1040" s="13" t="str">
        <f t="shared" si="320"/>
        <v/>
      </c>
      <c r="AF1040" s="42" t="str">
        <f t="shared" ref="AF1040:AF1103" si="327">IF($AE1040="", "", IF($AC1040="", $AF$5, IF(AND($AD1040="X", $E1040=""), $AF$6, $AF$7)))</f>
        <v/>
      </c>
      <c r="AH1040" s="46" t="str">
        <f t="shared" si="321"/>
        <v/>
      </c>
      <c r="AI1040" s="53" t="str">
        <f t="shared" si="322"/>
        <v/>
      </c>
      <c r="AJ1040" s="49" t="str">
        <f t="shared" si="323"/>
        <v/>
      </c>
      <c r="AK1040" s="49" t="str">
        <f t="shared" si="324"/>
        <v/>
      </c>
      <c r="AM1040" s="13" t="str">
        <f>IF($AI1040="", "", COUNTIF($AI$10:$AI$1210, "&gt;"&amp;$AI1040)+1+COUNTIF($AI$10:$AI1040, $AI1040)-1)</f>
        <v/>
      </c>
      <c r="AO1040" s="13" t="str">
        <f t="shared" si="325"/>
        <v/>
      </c>
      <c r="AQ1040" s="42" t="str">
        <f t="shared" si="326"/>
        <v/>
      </c>
    </row>
    <row r="1041" spans="1:43" x14ac:dyDescent="0.25">
      <c r="A1041" s="56"/>
      <c r="B1041" s="157"/>
      <c r="C1041" s="87"/>
      <c r="D1041" s="86"/>
      <c r="E1041" s="158"/>
      <c r="F1041" s="159"/>
      <c r="G1041" s="160"/>
      <c r="H1041" s="161"/>
      <c r="I1041" s="56"/>
      <c r="J1041" s="13" t="str">
        <f t="shared" si="312"/>
        <v/>
      </c>
      <c r="K1041" s="56"/>
      <c r="S1041" s="13" t="str">
        <f t="shared" si="313"/>
        <v/>
      </c>
      <c r="U1041" s="13" t="str">
        <f t="shared" si="314"/>
        <v/>
      </c>
      <c r="V1041" s="13" t="str">
        <f t="shared" si="309"/>
        <v/>
      </c>
      <c r="W1041" s="13" t="str">
        <f t="shared" si="310"/>
        <v/>
      </c>
      <c r="X1041" s="13" t="str">
        <f t="shared" si="311"/>
        <v/>
      </c>
      <c r="Y1041" s="13" t="str">
        <f t="shared" si="315"/>
        <v/>
      </c>
      <c r="Z1041" s="13" t="str">
        <f t="shared" si="316"/>
        <v/>
      </c>
      <c r="AA1041" s="13" t="str">
        <f t="shared" si="317"/>
        <v/>
      </c>
      <c r="AC1041" s="13" t="str">
        <f t="shared" si="318"/>
        <v/>
      </c>
      <c r="AD1041" s="13" t="str">
        <f t="shared" si="319"/>
        <v/>
      </c>
      <c r="AE1041" s="13" t="str">
        <f t="shared" si="320"/>
        <v/>
      </c>
      <c r="AF1041" s="42" t="str">
        <f t="shared" si="327"/>
        <v/>
      </c>
      <c r="AH1041" s="46" t="str">
        <f t="shared" si="321"/>
        <v/>
      </c>
      <c r="AI1041" s="53" t="str">
        <f t="shared" si="322"/>
        <v/>
      </c>
      <c r="AJ1041" s="49" t="str">
        <f t="shared" si="323"/>
        <v/>
      </c>
      <c r="AK1041" s="49" t="str">
        <f t="shared" si="324"/>
        <v/>
      </c>
      <c r="AM1041" s="13" t="str">
        <f>IF($AI1041="", "", COUNTIF($AI$10:$AI$1210, "&gt;"&amp;$AI1041)+1+COUNTIF($AI$10:$AI1041, $AI1041)-1)</f>
        <v/>
      </c>
      <c r="AO1041" s="13" t="str">
        <f t="shared" si="325"/>
        <v/>
      </c>
      <c r="AQ1041" s="42" t="str">
        <f t="shared" si="326"/>
        <v/>
      </c>
    </row>
    <row r="1042" spans="1:43" x14ac:dyDescent="0.25">
      <c r="A1042" s="56"/>
      <c r="B1042" s="157"/>
      <c r="C1042" s="87"/>
      <c r="D1042" s="86"/>
      <c r="E1042" s="158"/>
      <c r="F1042" s="159"/>
      <c r="G1042" s="160"/>
      <c r="H1042" s="161"/>
      <c r="I1042" s="56"/>
      <c r="J1042" s="13" t="str">
        <f t="shared" si="312"/>
        <v/>
      </c>
      <c r="K1042" s="56"/>
      <c r="S1042" s="13" t="str">
        <f t="shared" si="313"/>
        <v/>
      </c>
      <c r="U1042" s="13" t="str">
        <f t="shared" si="314"/>
        <v/>
      </c>
      <c r="V1042" s="13" t="str">
        <f t="shared" si="309"/>
        <v/>
      </c>
      <c r="W1042" s="13" t="str">
        <f t="shared" si="310"/>
        <v/>
      </c>
      <c r="X1042" s="13" t="str">
        <f t="shared" si="311"/>
        <v/>
      </c>
      <c r="Y1042" s="13" t="str">
        <f t="shared" si="315"/>
        <v/>
      </c>
      <c r="Z1042" s="13" t="str">
        <f t="shared" si="316"/>
        <v/>
      </c>
      <c r="AA1042" s="13" t="str">
        <f t="shared" si="317"/>
        <v/>
      </c>
      <c r="AC1042" s="13" t="str">
        <f t="shared" si="318"/>
        <v/>
      </c>
      <c r="AD1042" s="13" t="str">
        <f t="shared" si="319"/>
        <v/>
      </c>
      <c r="AE1042" s="13" t="str">
        <f t="shared" si="320"/>
        <v/>
      </c>
      <c r="AF1042" s="42" t="str">
        <f t="shared" si="327"/>
        <v/>
      </c>
      <c r="AH1042" s="46" t="str">
        <f t="shared" si="321"/>
        <v/>
      </c>
      <c r="AI1042" s="53" t="str">
        <f t="shared" si="322"/>
        <v/>
      </c>
      <c r="AJ1042" s="49" t="str">
        <f t="shared" si="323"/>
        <v/>
      </c>
      <c r="AK1042" s="49" t="str">
        <f t="shared" si="324"/>
        <v/>
      </c>
      <c r="AM1042" s="13" t="str">
        <f>IF($AI1042="", "", COUNTIF($AI$10:$AI$1210, "&gt;"&amp;$AI1042)+1+COUNTIF($AI$10:$AI1042, $AI1042)-1)</f>
        <v/>
      </c>
      <c r="AO1042" s="13" t="str">
        <f t="shared" si="325"/>
        <v/>
      </c>
      <c r="AQ1042" s="42" t="str">
        <f t="shared" si="326"/>
        <v/>
      </c>
    </row>
    <row r="1043" spans="1:43" x14ac:dyDescent="0.25">
      <c r="A1043" s="56"/>
      <c r="B1043" s="157"/>
      <c r="C1043" s="87"/>
      <c r="D1043" s="86"/>
      <c r="E1043" s="158"/>
      <c r="F1043" s="159"/>
      <c r="G1043" s="160"/>
      <c r="H1043" s="161"/>
      <c r="I1043" s="56"/>
      <c r="J1043" s="13" t="str">
        <f t="shared" si="312"/>
        <v/>
      </c>
      <c r="K1043" s="56"/>
      <c r="S1043" s="13" t="str">
        <f t="shared" si="313"/>
        <v/>
      </c>
      <c r="U1043" s="13" t="str">
        <f t="shared" si="314"/>
        <v/>
      </c>
      <c r="V1043" s="13" t="str">
        <f t="shared" si="309"/>
        <v/>
      </c>
      <c r="W1043" s="13" t="str">
        <f t="shared" si="310"/>
        <v/>
      </c>
      <c r="X1043" s="13" t="str">
        <f t="shared" si="311"/>
        <v/>
      </c>
      <c r="Y1043" s="13" t="str">
        <f t="shared" si="315"/>
        <v/>
      </c>
      <c r="Z1043" s="13" t="str">
        <f t="shared" si="316"/>
        <v/>
      </c>
      <c r="AA1043" s="13" t="str">
        <f t="shared" si="317"/>
        <v/>
      </c>
      <c r="AC1043" s="13" t="str">
        <f t="shared" si="318"/>
        <v/>
      </c>
      <c r="AD1043" s="13" t="str">
        <f t="shared" si="319"/>
        <v/>
      </c>
      <c r="AE1043" s="13" t="str">
        <f t="shared" si="320"/>
        <v/>
      </c>
      <c r="AF1043" s="42" t="str">
        <f t="shared" si="327"/>
        <v/>
      </c>
      <c r="AH1043" s="46" t="str">
        <f t="shared" si="321"/>
        <v/>
      </c>
      <c r="AI1043" s="53" t="str">
        <f t="shared" si="322"/>
        <v/>
      </c>
      <c r="AJ1043" s="49" t="str">
        <f t="shared" si="323"/>
        <v/>
      </c>
      <c r="AK1043" s="49" t="str">
        <f t="shared" si="324"/>
        <v/>
      </c>
      <c r="AM1043" s="13" t="str">
        <f>IF($AI1043="", "", COUNTIF($AI$10:$AI$1210, "&gt;"&amp;$AI1043)+1+COUNTIF($AI$10:$AI1043, $AI1043)-1)</f>
        <v/>
      </c>
      <c r="AO1043" s="13" t="str">
        <f t="shared" si="325"/>
        <v/>
      </c>
      <c r="AQ1043" s="42" t="str">
        <f t="shared" si="326"/>
        <v/>
      </c>
    </row>
    <row r="1044" spans="1:43" x14ac:dyDescent="0.25">
      <c r="A1044" s="56"/>
      <c r="B1044" s="157"/>
      <c r="C1044" s="87"/>
      <c r="D1044" s="86"/>
      <c r="E1044" s="158"/>
      <c r="F1044" s="159"/>
      <c r="G1044" s="160"/>
      <c r="H1044" s="161"/>
      <c r="I1044" s="56"/>
      <c r="J1044" s="13" t="str">
        <f t="shared" si="312"/>
        <v/>
      </c>
      <c r="K1044" s="56"/>
      <c r="S1044" s="13" t="str">
        <f t="shared" si="313"/>
        <v/>
      </c>
      <c r="U1044" s="13" t="str">
        <f t="shared" si="314"/>
        <v/>
      </c>
      <c r="V1044" s="13" t="str">
        <f t="shared" si="309"/>
        <v/>
      </c>
      <c r="W1044" s="13" t="str">
        <f t="shared" si="310"/>
        <v/>
      </c>
      <c r="X1044" s="13" t="str">
        <f t="shared" si="311"/>
        <v/>
      </c>
      <c r="Y1044" s="13" t="str">
        <f t="shared" si="315"/>
        <v/>
      </c>
      <c r="Z1044" s="13" t="str">
        <f t="shared" si="316"/>
        <v/>
      </c>
      <c r="AA1044" s="13" t="str">
        <f t="shared" si="317"/>
        <v/>
      </c>
      <c r="AC1044" s="13" t="str">
        <f t="shared" si="318"/>
        <v/>
      </c>
      <c r="AD1044" s="13" t="str">
        <f t="shared" si="319"/>
        <v/>
      </c>
      <c r="AE1044" s="13" t="str">
        <f t="shared" si="320"/>
        <v/>
      </c>
      <c r="AF1044" s="42" t="str">
        <f t="shared" si="327"/>
        <v/>
      </c>
      <c r="AH1044" s="46" t="str">
        <f t="shared" si="321"/>
        <v/>
      </c>
      <c r="AI1044" s="53" t="str">
        <f t="shared" si="322"/>
        <v/>
      </c>
      <c r="AJ1044" s="49" t="str">
        <f t="shared" si="323"/>
        <v/>
      </c>
      <c r="AK1044" s="49" t="str">
        <f t="shared" si="324"/>
        <v/>
      </c>
      <c r="AM1044" s="13" t="str">
        <f>IF($AI1044="", "", COUNTIF($AI$10:$AI$1210, "&gt;"&amp;$AI1044)+1+COUNTIF($AI$10:$AI1044, $AI1044)-1)</f>
        <v/>
      </c>
      <c r="AO1044" s="13" t="str">
        <f t="shared" si="325"/>
        <v/>
      </c>
      <c r="AQ1044" s="42" t="str">
        <f t="shared" si="326"/>
        <v/>
      </c>
    </row>
    <row r="1045" spans="1:43" x14ac:dyDescent="0.25">
      <c r="A1045" s="56"/>
      <c r="B1045" s="157"/>
      <c r="C1045" s="87"/>
      <c r="D1045" s="86"/>
      <c r="E1045" s="158"/>
      <c r="F1045" s="159"/>
      <c r="G1045" s="160"/>
      <c r="H1045" s="161"/>
      <c r="I1045" s="56"/>
      <c r="J1045" s="13" t="str">
        <f t="shared" si="312"/>
        <v/>
      </c>
      <c r="K1045" s="56"/>
      <c r="S1045" s="13" t="str">
        <f t="shared" si="313"/>
        <v/>
      </c>
      <c r="U1045" s="13" t="str">
        <f t="shared" si="314"/>
        <v/>
      </c>
      <c r="V1045" s="13" t="str">
        <f t="shared" si="309"/>
        <v/>
      </c>
      <c r="W1045" s="13" t="str">
        <f t="shared" si="310"/>
        <v/>
      </c>
      <c r="X1045" s="13" t="str">
        <f t="shared" si="311"/>
        <v/>
      </c>
      <c r="Y1045" s="13" t="str">
        <f t="shared" si="315"/>
        <v/>
      </c>
      <c r="Z1045" s="13" t="str">
        <f t="shared" si="316"/>
        <v/>
      </c>
      <c r="AA1045" s="13" t="str">
        <f t="shared" si="317"/>
        <v/>
      </c>
      <c r="AC1045" s="13" t="str">
        <f t="shared" si="318"/>
        <v/>
      </c>
      <c r="AD1045" s="13" t="str">
        <f t="shared" si="319"/>
        <v/>
      </c>
      <c r="AE1045" s="13" t="str">
        <f t="shared" si="320"/>
        <v/>
      </c>
      <c r="AF1045" s="42" t="str">
        <f t="shared" si="327"/>
        <v/>
      </c>
      <c r="AH1045" s="46" t="str">
        <f t="shared" si="321"/>
        <v/>
      </c>
      <c r="AI1045" s="53" t="str">
        <f t="shared" si="322"/>
        <v/>
      </c>
      <c r="AJ1045" s="49" t="str">
        <f t="shared" si="323"/>
        <v/>
      </c>
      <c r="AK1045" s="49" t="str">
        <f t="shared" si="324"/>
        <v/>
      </c>
      <c r="AM1045" s="13" t="str">
        <f>IF($AI1045="", "", COUNTIF($AI$10:$AI$1210, "&gt;"&amp;$AI1045)+1+COUNTIF($AI$10:$AI1045, $AI1045)-1)</f>
        <v/>
      </c>
      <c r="AO1045" s="13" t="str">
        <f t="shared" si="325"/>
        <v/>
      </c>
      <c r="AQ1045" s="42" t="str">
        <f t="shared" si="326"/>
        <v/>
      </c>
    </row>
    <row r="1046" spans="1:43" x14ac:dyDescent="0.25">
      <c r="A1046" s="56"/>
      <c r="B1046" s="157"/>
      <c r="C1046" s="87"/>
      <c r="D1046" s="86"/>
      <c r="E1046" s="158"/>
      <c r="F1046" s="159"/>
      <c r="G1046" s="160"/>
      <c r="H1046" s="161"/>
      <c r="I1046" s="56"/>
      <c r="J1046" s="13" t="str">
        <f t="shared" si="312"/>
        <v/>
      </c>
      <c r="K1046" s="56"/>
      <c r="S1046" s="13" t="str">
        <f t="shared" si="313"/>
        <v/>
      </c>
      <c r="U1046" s="13" t="str">
        <f t="shared" si="314"/>
        <v/>
      </c>
      <c r="V1046" s="13" t="str">
        <f t="shared" si="309"/>
        <v/>
      </c>
      <c r="W1046" s="13" t="str">
        <f t="shared" si="310"/>
        <v/>
      </c>
      <c r="X1046" s="13" t="str">
        <f t="shared" si="311"/>
        <v/>
      </c>
      <c r="Y1046" s="13" t="str">
        <f t="shared" si="315"/>
        <v/>
      </c>
      <c r="Z1046" s="13" t="str">
        <f t="shared" si="316"/>
        <v/>
      </c>
      <c r="AA1046" s="13" t="str">
        <f t="shared" si="317"/>
        <v/>
      </c>
      <c r="AC1046" s="13" t="str">
        <f t="shared" si="318"/>
        <v/>
      </c>
      <c r="AD1046" s="13" t="str">
        <f t="shared" si="319"/>
        <v/>
      </c>
      <c r="AE1046" s="13" t="str">
        <f t="shared" si="320"/>
        <v/>
      </c>
      <c r="AF1046" s="42" t="str">
        <f t="shared" si="327"/>
        <v/>
      </c>
      <c r="AH1046" s="46" t="str">
        <f t="shared" si="321"/>
        <v/>
      </c>
      <c r="AI1046" s="53" t="str">
        <f t="shared" si="322"/>
        <v/>
      </c>
      <c r="AJ1046" s="49" t="str">
        <f t="shared" si="323"/>
        <v/>
      </c>
      <c r="AK1046" s="49" t="str">
        <f t="shared" si="324"/>
        <v/>
      </c>
      <c r="AM1046" s="13" t="str">
        <f>IF($AI1046="", "", COUNTIF($AI$10:$AI$1210, "&gt;"&amp;$AI1046)+1+COUNTIF($AI$10:$AI1046, $AI1046)-1)</f>
        <v/>
      </c>
      <c r="AO1046" s="13" t="str">
        <f t="shared" si="325"/>
        <v/>
      </c>
      <c r="AQ1046" s="42" t="str">
        <f t="shared" si="326"/>
        <v/>
      </c>
    </row>
    <row r="1047" spans="1:43" x14ac:dyDescent="0.25">
      <c r="A1047" s="56"/>
      <c r="B1047" s="157"/>
      <c r="C1047" s="87"/>
      <c r="D1047" s="86"/>
      <c r="E1047" s="158"/>
      <c r="F1047" s="159"/>
      <c r="G1047" s="160"/>
      <c r="H1047" s="161"/>
      <c r="I1047" s="56"/>
      <c r="J1047" s="13" t="str">
        <f t="shared" si="312"/>
        <v/>
      </c>
      <c r="K1047" s="56"/>
      <c r="S1047" s="13" t="str">
        <f t="shared" si="313"/>
        <v/>
      </c>
      <c r="U1047" s="13" t="str">
        <f t="shared" si="314"/>
        <v/>
      </c>
      <c r="V1047" s="13" t="str">
        <f t="shared" si="309"/>
        <v/>
      </c>
      <c r="W1047" s="13" t="str">
        <f t="shared" si="310"/>
        <v/>
      </c>
      <c r="X1047" s="13" t="str">
        <f t="shared" si="311"/>
        <v/>
      </c>
      <c r="Y1047" s="13" t="str">
        <f t="shared" si="315"/>
        <v/>
      </c>
      <c r="Z1047" s="13" t="str">
        <f t="shared" si="316"/>
        <v/>
      </c>
      <c r="AA1047" s="13" t="str">
        <f t="shared" si="317"/>
        <v/>
      </c>
      <c r="AC1047" s="13" t="str">
        <f t="shared" si="318"/>
        <v/>
      </c>
      <c r="AD1047" s="13" t="str">
        <f t="shared" si="319"/>
        <v/>
      </c>
      <c r="AE1047" s="13" t="str">
        <f t="shared" si="320"/>
        <v/>
      </c>
      <c r="AF1047" s="42" t="str">
        <f t="shared" si="327"/>
        <v/>
      </c>
      <c r="AH1047" s="46" t="str">
        <f t="shared" si="321"/>
        <v/>
      </c>
      <c r="AI1047" s="53" t="str">
        <f t="shared" si="322"/>
        <v/>
      </c>
      <c r="AJ1047" s="49" t="str">
        <f t="shared" si="323"/>
        <v/>
      </c>
      <c r="AK1047" s="49" t="str">
        <f t="shared" si="324"/>
        <v/>
      </c>
      <c r="AM1047" s="13" t="str">
        <f>IF($AI1047="", "", COUNTIF($AI$10:$AI$1210, "&gt;"&amp;$AI1047)+1+COUNTIF($AI$10:$AI1047, $AI1047)-1)</f>
        <v/>
      </c>
      <c r="AO1047" s="13" t="str">
        <f t="shared" si="325"/>
        <v/>
      </c>
      <c r="AQ1047" s="42" t="str">
        <f t="shared" si="326"/>
        <v/>
      </c>
    </row>
    <row r="1048" spans="1:43" x14ac:dyDescent="0.25">
      <c r="A1048" s="56"/>
      <c r="B1048" s="157"/>
      <c r="C1048" s="87"/>
      <c r="D1048" s="86"/>
      <c r="E1048" s="158"/>
      <c r="F1048" s="159"/>
      <c r="G1048" s="160"/>
      <c r="H1048" s="161"/>
      <c r="I1048" s="56"/>
      <c r="J1048" s="13" t="str">
        <f t="shared" si="312"/>
        <v/>
      </c>
      <c r="K1048" s="56"/>
      <c r="S1048" s="13" t="str">
        <f t="shared" si="313"/>
        <v/>
      </c>
      <c r="U1048" s="13" t="str">
        <f t="shared" si="314"/>
        <v/>
      </c>
      <c r="V1048" s="13" t="str">
        <f t="shared" si="309"/>
        <v/>
      </c>
      <c r="W1048" s="13" t="str">
        <f t="shared" si="310"/>
        <v/>
      </c>
      <c r="X1048" s="13" t="str">
        <f t="shared" si="311"/>
        <v/>
      </c>
      <c r="Y1048" s="13" t="str">
        <f t="shared" si="315"/>
        <v/>
      </c>
      <c r="Z1048" s="13" t="str">
        <f t="shared" si="316"/>
        <v/>
      </c>
      <c r="AA1048" s="13" t="str">
        <f t="shared" si="317"/>
        <v/>
      </c>
      <c r="AC1048" s="13" t="str">
        <f t="shared" si="318"/>
        <v/>
      </c>
      <c r="AD1048" s="13" t="str">
        <f t="shared" si="319"/>
        <v/>
      </c>
      <c r="AE1048" s="13" t="str">
        <f t="shared" si="320"/>
        <v/>
      </c>
      <c r="AF1048" s="42" t="str">
        <f t="shared" si="327"/>
        <v/>
      </c>
      <c r="AH1048" s="46" t="str">
        <f t="shared" si="321"/>
        <v/>
      </c>
      <c r="AI1048" s="53" t="str">
        <f t="shared" si="322"/>
        <v/>
      </c>
      <c r="AJ1048" s="49" t="str">
        <f t="shared" si="323"/>
        <v/>
      </c>
      <c r="AK1048" s="49" t="str">
        <f t="shared" si="324"/>
        <v/>
      </c>
      <c r="AM1048" s="13" t="str">
        <f>IF($AI1048="", "", COUNTIF($AI$10:$AI$1210, "&gt;"&amp;$AI1048)+1+COUNTIF($AI$10:$AI1048, $AI1048)-1)</f>
        <v/>
      </c>
      <c r="AO1048" s="13" t="str">
        <f t="shared" si="325"/>
        <v/>
      </c>
      <c r="AQ1048" s="42" t="str">
        <f t="shared" si="326"/>
        <v/>
      </c>
    </row>
    <row r="1049" spans="1:43" x14ac:dyDescent="0.25">
      <c r="A1049" s="56"/>
      <c r="B1049" s="157"/>
      <c r="C1049" s="87"/>
      <c r="D1049" s="86"/>
      <c r="E1049" s="158"/>
      <c r="F1049" s="159"/>
      <c r="G1049" s="160"/>
      <c r="H1049" s="161"/>
      <c r="I1049" s="56"/>
      <c r="J1049" s="13" t="str">
        <f t="shared" si="312"/>
        <v/>
      </c>
      <c r="K1049" s="56"/>
      <c r="S1049" s="13" t="str">
        <f t="shared" si="313"/>
        <v/>
      </c>
      <c r="U1049" s="13" t="str">
        <f t="shared" si="314"/>
        <v/>
      </c>
      <c r="V1049" s="13" t="str">
        <f t="shared" si="309"/>
        <v/>
      </c>
      <c r="W1049" s="13" t="str">
        <f t="shared" si="310"/>
        <v/>
      </c>
      <c r="X1049" s="13" t="str">
        <f t="shared" si="311"/>
        <v/>
      </c>
      <c r="Y1049" s="13" t="str">
        <f t="shared" si="315"/>
        <v/>
      </c>
      <c r="Z1049" s="13" t="str">
        <f t="shared" si="316"/>
        <v/>
      </c>
      <c r="AA1049" s="13" t="str">
        <f t="shared" si="317"/>
        <v/>
      </c>
      <c r="AC1049" s="13" t="str">
        <f t="shared" si="318"/>
        <v/>
      </c>
      <c r="AD1049" s="13" t="str">
        <f t="shared" si="319"/>
        <v/>
      </c>
      <c r="AE1049" s="13" t="str">
        <f t="shared" si="320"/>
        <v/>
      </c>
      <c r="AF1049" s="42" t="str">
        <f t="shared" si="327"/>
        <v/>
      </c>
      <c r="AH1049" s="46" t="str">
        <f t="shared" si="321"/>
        <v/>
      </c>
      <c r="AI1049" s="53" t="str">
        <f t="shared" si="322"/>
        <v/>
      </c>
      <c r="AJ1049" s="49" t="str">
        <f t="shared" si="323"/>
        <v/>
      </c>
      <c r="AK1049" s="49" t="str">
        <f t="shared" si="324"/>
        <v/>
      </c>
      <c r="AM1049" s="13" t="str">
        <f>IF($AI1049="", "", COUNTIF($AI$10:$AI$1210, "&gt;"&amp;$AI1049)+1+COUNTIF($AI$10:$AI1049, $AI1049)-1)</f>
        <v/>
      </c>
      <c r="AO1049" s="13" t="str">
        <f t="shared" si="325"/>
        <v/>
      </c>
      <c r="AQ1049" s="42" t="str">
        <f t="shared" si="326"/>
        <v/>
      </c>
    </row>
    <row r="1050" spans="1:43" x14ac:dyDescent="0.25">
      <c r="A1050" s="56"/>
      <c r="B1050" s="157"/>
      <c r="C1050" s="87"/>
      <c r="D1050" s="86"/>
      <c r="E1050" s="158"/>
      <c r="F1050" s="159"/>
      <c r="G1050" s="160"/>
      <c r="H1050" s="161"/>
      <c r="I1050" s="56"/>
      <c r="J1050" s="13" t="str">
        <f t="shared" si="312"/>
        <v/>
      </c>
      <c r="K1050" s="56"/>
      <c r="S1050" s="13" t="str">
        <f t="shared" si="313"/>
        <v/>
      </c>
      <c r="U1050" s="13" t="str">
        <f t="shared" si="314"/>
        <v/>
      </c>
      <c r="V1050" s="13" t="str">
        <f t="shared" si="309"/>
        <v/>
      </c>
      <c r="W1050" s="13" t="str">
        <f t="shared" si="310"/>
        <v/>
      </c>
      <c r="X1050" s="13" t="str">
        <f t="shared" si="311"/>
        <v/>
      </c>
      <c r="Y1050" s="13" t="str">
        <f t="shared" si="315"/>
        <v/>
      </c>
      <c r="Z1050" s="13" t="str">
        <f t="shared" si="316"/>
        <v/>
      </c>
      <c r="AA1050" s="13" t="str">
        <f t="shared" si="317"/>
        <v/>
      </c>
      <c r="AC1050" s="13" t="str">
        <f t="shared" si="318"/>
        <v/>
      </c>
      <c r="AD1050" s="13" t="str">
        <f t="shared" si="319"/>
        <v/>
      </c>
      <c r="AE1050" s="13" t="str">
        <f t="shared" si="320"/>
        <v/>
      </c>
      <c r="AF1050" s="42" t="str">
        <f t="shared" si="327"/>
        <v/>
      </c>
      <c r="AH1050" s="46" t="str">
        <f t="shared" si="321"/>
        <v/>
      </c>
      <c r="AI1050" s="53" t="str">
        <f t="shared" si="322"/>
        <v/>
      </c>
      <c r="AJ1050" s="49" t="str">
        <f t="shared" si="323"/>
        <v/>
      </c>
      <c r="AK1050" s="49" t="str">
        <f t="shared" si="324"/>
        <v/>
      </c>
      <c r="AM1050" s="13" t="str">
        <f>IF($AI1050="", "", COUNTIF($AI$10:$AI$1210, "&gt;"&amp;$AI1050)+1+COUNTIF($AI$10:$AI1050, $AI1050)-1)</f>
        <v/>
      </c>
      <c r="AO1050" s="13" t="str">
        <f t="shared" si="325"/>
        <v/>
      </c>
      <c r="AQ1050" s="42" t="str">
        <f t="shared" si="326"/>
        <v/>
      </c>
    </row>
    <row r="1051" spans="1:43" x14ac:dyDescent="0.25">
      <c r="A1051" s="56"/>
      <c r="B1051" s="157"/>
      <c r="C1051" s="87"/>
      <c r="D1051" s="86"/>
      <c r="E1051" s="158"/>
      <c r="F1051" s="159"/>
      <c r="G1051" s="160"/>
      <c r="H1051" s="161"/>
      <c r="I1051" s="56"/>
      <c r="J1051" s="13" t="str">
        <f t="shared" si="312"/>
        <v/>
      </c>
      <c r="K1051" s="56"/>
      <c r="S1051" s="13" t="str">
        <f t="shared" si="313"/>
        <v/>
      </c>
      <c r="U1051" s="13" t="str">
        <f t="shared" si="314"/>
        <v/>
      </c>
      <c r="V1051" s="13" t="str">
        <f t="shared" si="309"/>
        <v/>
      </c>
      <c r="W1051" s="13" t="str">
        <f t="shared" si="310"/>
        <v/>
      </c>
      <c r="X1051" s="13" t="str">
        <f t="shared" si="311"/>
        <v/>
      </c>
      <c r="Y1051" s="13" t="str">
        <f t="shared" si="315"/>
        <v/>
      </c>
      <c r="Z1051" s="13" t="str">
        <f t="shared" si="316"/>
        <v/>
      </c>
      <c r="AA1051" s="13" t="str">
        <f t="shared" si="317"/>
        <v/>
      </c>
      <c r="AC1051" s="13" t="str">
        <f t="shared" si="318"/>
        <v/>
      </c>
      <c r="AD1051" s="13" t="str">
        <f t="shared" si="319"/>
        <v/>
      </c>
      <c r="AE1051" s="13" t="str">
        <f t="shared" si="320"/>
        <v/>
      </c>
      <c r="AF1051" s="42" t="str">
        <f t="shared" si="327"/>
        <v/>
      </c>
      <c r="AH1051" s="46" t="str">
        <f t="shared" si="321"/>
        <v/>
      </c>
      <c r="AI1051" s="53" t="str">
        <f t="shared" si="322"/>
        <v/>
      </c>
      <c r="AJ1051" s="49" t="str">
        <f t="shared" si="323"/>
        <v/>
      </c>
      <c r="AK1051" s="49" t="str">
        <f t="shared" si="324"/>
        <v/>
      </c>
      <c r="AM1051" s="13" t="str">
        <f>IF($AI1051="", "", COUNTIF($AI$10:$AI$1210, "&gt;"&amp;$AI1051)+1+COUNTIF($AI$10:$AI1051, $AI1051)-1)</f>
        <v/>
      </c>
      <c r="AO1051" s="13" t="str">
        <f t="shared" si="325"/>
        <v/>
      </c>
      <c r="AQ1051" s="42" t="str">
        <f t="shared" si="326"/>
        <v/>
      </c>
    </row>
    <row r="1052" spans="1:43" x14ac:dyDescent="0.25">
      <c r="A1052" s="56"/>
      <c r="B1052" s="157"/>
      <c r="C1052" s="87"/>
      <c r="D1052" s="86"/>
      <c r="E1052" s="158"/>
      <c r="F1052" s="159"/>
      <c r="G1052" s="160"/>
      <c r="H1052" s="161"/>
      <c r="I1052" s="56"/>
      <c r="J1052" s="13" t="str">
        <f t="shared" si="312"/>
        <v/>
      </c>
      <c r="K1052" s="56"/>
      <c r="S1052" s="13" t="str">
        <f t="shared" si="313"/>
        <v/>
      </c>
      <c r="U1052" s="13" t="str">
        <f t="shared" si="314"/>
        <v/>
      </c>
      <c r="V1052" s="13" t="str">
        <f t="shared" si="309"/>
        <v/>
      </c>
      <c r="W1052" s="13" t="str">
        <f t="shared" si="310"/>
        <v/>
      </c>
      <c r="X1052" s="13" t="str">
        <f t="shared" si="311"/>
        <v/>
      </c>
      <c r="Y1052" s="13" t="str">
        <f t="shared" si="315"/>
        <v/>
      </c>
      <c r="Z1052" s="13" t="str">
        <f t="shared" si="316"/>
        <v/>
      </c>
      <c r="AA1052" s="13" t="str">
        <f t="shared" si="317"/>
        <v/>
      </c>
      <c r="AC1052" s="13" t="str">
        <f t="shared" si="318"/>
        <v/>
      </c>
      <c r="AD1052" s="13" t="str">
        <f t="shared" si="319"/>
        <v/>
      </c>
      <c r="AE1052" s="13" t="str">
        <f t="shared" si="320"/>
        <v/>
      </c>
      <c r="AF1052" s="42" t="str">
        <f t="shared" si="327"/>
        <v/>
      </c>
      <c r="AH1052" s="46" t="str">
        <f t="shared" si="321"/>
        <v/>
      </c>
      <c r="AI1052" s="53" t="str">
        <f t="shared" si="322"/>
        <v/>
      </c>
      <c r="AJ1052" s="49" t="str">
        <f t="shared" si="323"/>
        <v/>
      </c>
      <c r="AK1052" s="49" t="str">
        <f t="shared" si="324"/>
        <v/>
      </c>
      <c r="AM1052" s="13" t="str">
        <f>IF($AI1052="", "", COUNTIF($AI$10:$AI$1210, "&gt;"&amp;$AI1052)+1+COUNTIF($AI$10:$AI1052, $AI1052)-1)</f>
        <v/>
      </c>
      <c r="AO1052" s="13" t="str">
        <f t="shared" si="325"/>
        <v/>
      </c>
      <c r="AQ1052" s="42" t="str">
        <f t="shared" si="326"/>
        <v/>
      </c>
    </row>
    <row r="1053" spans="1:43" x14ac:dyDescent="0.25">
      <c r="A1053" s="56"/>
      <c r="B1053" s="157"/>
      <c r="C1053" s="87"/>
      <c r="D1053" s="86"/>
      <c r="E1053" s="158"/>
      <c r="F1053" s="159"/>
      <c r="G1053" s="160"/>
      <c r="H1053" s="161"/>
      <c r="I1053" s="56"/>
      <c r="J1053" s="13" t="str">
        <f t="shared" si="312"/>
        <v/>
      </c>
      <c r="K1053" s="56"/>
      <c r="S1053" s="13" t="str">
        <f t="shared" si="313"/>
        <v/>
      </c>
      <c r="U1053" s="13" t="str">
        <f t="shared" si="314"/>
        <v/>
      </c>
      <c r="V1053" s="13" t="str">
        <f t="shared" si="309"/>
        <v/>
      </c>
      <c r="W1053" s="13" t="str">
        <f t="shared" si="310"/>
        <v/>
      </c>
      <c r="X1053" s="13" t="str">
        <f t="shared" si="311"/>
        <v/>
      </c>
      <c r="Y1053" s="13" t="str">
        <f t="shared" si="315"/>
        <v/>
      </c>
      <c r="Z1053" s="13" t="str">
        <f t="shared" si="316"/>
        <v/>
      </c>
      <c r="AA1053" s="13" t="str">
        <f t="shared" si="317"/>
        <v/>
      </c>
      <c r="AC1053" s="13" t="str">
        <f t="shared" si="318"/>
        <v/>
      </c>
      <c r="AD1053" s="13" t="str">
        <f t="shared" si="319"/>
        <v/>
      </c>
      <c r="AE1053" s="13" t="str">
        <f t="shared" si="320"/>
        <v/>
      </c>
      <c r="AF1053" s="42" t="str">
        <f t="shared" si="327"/>
        <v/>
      </c>
      <c r="AH1053" s="46" t="str">
        <f t="shared" si="321"/>
        <v/>
      </c>
      <c r="AI1053" s="53" t="str">
        <f t="shared" si="322"/>
        <v/>
      </c>
      <c r="AJ1053" s="49" t="str">
        <f t="shared" si="323"/>
        <v/>
      </c>
      <c r="AK1053" s="49" t="str">
        <f t="shared" si="324"/>
        <v/>
      </c>
      <c r="AM1053" s="13" t="str">
        <f>IF($AI1053="", "", COUNTIF($AI$10:$AI$1210, "&gt;"&amp;$AI1053)+1+COUNTIF($AI$10:$AI1053, $AI1053)-1)</f>
        <v/>
      </c>
      <c r="AO1053" s="13" t="str">
        <f t="shared" si="325"/>
        <v/>
      </c>
      <c r="AQ1053" s="42" t="str">
        <f t="shared" si="326"/>
        <v/>
      </c>
    </row>
    <row r="1054" spans="1:43" x14ac:dyDescent="0.25">
      <c r="A1054" s="56"/>
      <c r="B1054" s="157"/>
      <c r="C1054" s="87"/>
      <c r="D1054" s="86"/>
      <c r="E1054" s="158"/>
      <c r="F1054" s="159"/>
      <c r="G1054" s="160"/>
      <c r="H1054" s="161"/>
      <c r="I1054" s="56"/>
      <c r="J1054" s="13" t="str">
        <f t="shared" si="312"/>
        <v/>
      </c>
      <c r="K1054" s="56"/>
      <c r="S1054" s="13" t="str">
        <f t="shared" si="313"/>
        <v/>
      </c>
      <c r="U1054" s="13" t="str">
        <f t="shared" si="314"/>
        <v/>
      </c>
      <c r="V1054" s="13" t="str">
        <f t="shared" si="309"/>
        <v/>
      </c>
      <c r="W1054" s="13" t="str">
        <f t="shared" si="310"/>
        <v/>
      </c>
      <c r="X1054" s="13" t="str">
        <f t="shared" si="311"/>
        <v/>
      </c>
      <c r="Y1054" s="13" t="str">
        <f t="shared" si="315"/>
        <v/>
      </c>
      <c r="Z1054" s="13" t="str">
        <f t="shared" si="316"/>
        <v/>
      </c>
      <c r="AA1054" s="13" t="str">
        <f t="shared" si="317"/>
        <v/>
      </c>
      <c r="AC1054" s="13" t="str">
        <f t="shared" si="318"/>
        <v/>
      </c>
      <c r="AD1054" s="13" t="str">
        <f t="shared" si="319"/>
        <v/>
      </c>
      <c r="AE1054" s="13" t="str">
        <f t="shared" si="320"/>
        <v/>
      </c>
      <c r="AF1054" s="42" t="str">
        <f t="shared" si="327"/>
        <v/>
      </c>
      <c r="AH1054" s="46" t="str">
        <f t="shared" si="321"/>
        <v/>
      </c>
      <c r="AI1054" s="53" t="str">
        <f t="shared" si="322"/>
        <v/>
      </c>
      <c r="AJ1054" s="49" t="str">
        <f t="shared" si="323"/>
        <v/>
      </c>
      <c r="AK1054" s="49" t="str">
        <f t="shared" si="324"/>
        <v/>
      </c>
      <c r="AM1054" s="13" t="str">
        <f>IF($AI1054="", "", COUNTIF($AI$10:$AI$1210, "&gt;"&amp;$AI1054)+1+COUNTIF($AI$10:$AI1054, $AI1054)-1)</f>
        <v/>
      </c>
      <c r="AO1054" s="13" t="str">
        <f t="shared" si="325"/>
        <v/>
      </c>
      <c r="AQ1054" s="42" t="str">
        <f t="shared" si="326"/>
        <v/>
      </c>
    </row>
    <row r="1055" spans="1:43" x14ac:dyDescent="0.25">
      <c r="A1055" s="56"/>
      <c r="B1055" s="157"/>
      <c r="C1055" s="87"/>
      <c r="D1055" s="86"/>
      <c r="E1055" s="158"/>
      <c r="F1055" s="159"/>
      <c r="G1055" s="160"/>
      <c r="H1055" s="161"/>
      <c r="I1055" s="56"/>
      <c r="J1055" s="13" t="str">
        <f t="shared" si="312"/>
        <v/>
      </c>
      <c r="K1055" s="56"/>
      <c r="S1055" s="13" t="str">
        <f t="shared" si="313"/>
        <v/>
      </c>
      <c r="U1055" s="13" t="str">
        <f t="shared" si="314"/>
        <v/>
      </c>
      <c r="V1055" s="13" t="str">
        <f t="shared" si="309"/>
        <v/>
      </c>
      <c r="W1055" s="13" t="str">
        <f t="shared" si="310"/>
        <v/>
      </c>
      <c r="X1055" s="13" t="str">
        <f t="shared" si="311"/>
        <v/>
      </c>
      <c r="Y1055" s="13" t="str">
        <f t="shared" si="315"/>
        <v/>
      </c>
      <c r="Z1055" s="13" t="str">
        <f t="shared" si="316"/>
        <v/>
      </c>
      <c r="AA1055" s="13" t="str">
        <f t="shared" si="317"/>
        <v/>
      </c>
      <c r="AC1055" s="13" t="str">
        <f t="shared" si="318"/>
        <v/>
      </c>
      <c r="AD1055" s="13" t="str">
        <f t="shared" si="319"/>
        <v/>
      </c>
      <c r="AE1055" s="13" t="str">
        <f t="shared" si="320"/>
        <v/>
      </c>
      <c r="AF1055" s="42" t="str">
        <f t="shared" si="327"/>
        <v/>
      </c>
      <c r="AH1055" s="46" t="str">
        <f t="shared" si="321"/>
        <v/>
      </c>
      <c r="AI1055" s="53" t="str">
        <f t="shared" si="322"/>
        <v/>
      </c>
      <c r="AJ1055" s="49" t="str">
        <f t="shared" si="323"/>
        <v/>
      </c>
      <c r="AK1055" s="49" t="str">
        <f t="shared" si="324"/>
        <v/>
      </c>
      <c r="AM1055" s="13" t="str">
        <f>IF($AI1055="", "", COUNTIF($AI$10:$AI$1210, "&gt;"&amp;$AI1055)+1+COUNTIF($AI$10:$AI1055, $AI1055)-1)</f>
        <v/>
      </c>
      <c r="AO1055" s="13" t="str">
        <f t="shared" si="325"/>
        <v/>
      </c>
      <c r="AQ1055" s="42" t="str">
        <f t="shared" si="326"/>
        <v/>
      </c>
    </row>
    <row r="1056" spans="1:43" x14ac:dyDescent="0.25">
      <c r="A1056" s="56"/>
      <c r="B1056" s="157"/>
      <c r="C1056" s="87"/>
      <c r="D1056" s="86"/>
      <c r="E1056" s="158"/>
      <c r="F1056" s="159"/>
      <c r="G1056" s="160"/>
      <c r="H1056" s="161"/>
      <c r="I1056" s="56"/>
      <c r="J1056" s="13" t="str">
        <f t="shared" si="312"/>
        <v/>
      </c>
      <c r="K1056" s="56"/>
      <c r="S1056" s="13" t="str">
        <f t="shared" si="313"/>
        <v/>
      </c>
      <c r="U1056" s="13" t="str">
        <f t="shared" si="314"/>
        <v/>
      </c>
      <c r="V1056" s="13" t="str">
        <f t="shared" si="309"/>
        <v/>
      </c>
      <c r="W1056" s="13" t="str">
        <f t="shared" si="310"/>
        <v/>
      </c>
      <c r="X1056" s="13" t="str">
        <f t="shared" si="311"/>
        <v/>
      </c>
      <c r="Y1056" s="13" t="str">
        <f t="shared" si="315"/>
        <v/>
      </c>
      <c r="Z1056" s="13" t="str">
        <f t="shared" si="316"/>
        <v/>
      </c>
      <c r="AA1056" s="13" t="str">
        <f t="shared" si="317"/>
        <v/>
      </c>
      <c r="AC1056" s="13" t="str">
        <f t="shared" si="318"/>
        <v/>
      </c>
      <c r="AD1056" s="13" t="str">
        <f t="shared" si="319"/>
        <v/>
      </c>
      <c r="AE1056" s="13" t="str">
        <f t="shared" si="320"/>
        <v/>
      </c>
      <c r="AF1056" s="42" t="str">
        <f t="shared" si="327"/>
        <v/>
      </c>
      <c r="AH1056" s="46" t="str">
        <f t="shared" si="321"/>
        <v/>
      </c>
      <c r="AI1056" s="53" t="str">
        <f t="shared" si="322"/>
        <v/>
      </c>
      <c r="AJ1056" s="49" t="str">
        <f t="shared" si="323"/>
        <v/>
      </c>
      <c r="AK1056" s="49" t="str">
        <f t="shared" si="324"/>
        <v/>
      </c>
      <c r="AM1056" s="13" t="str">
        <f>IF($AI1056="", "", COUNTIF($AI$10:$AI$1210, "&gt;"&amp;$AI1056)+1+COUNTIF($AI$10:$AI1056, $AI1056)-1)</f>
        <v/>
      </c>
      <c r="AO1056" s="13" t="str">
        <f t="shared" si="325"/>
        <v/>
      </c>
      <c r="AQ1056" s="42" t="str">
        <f t="shared" si="326"/>
        <v/>
      </c>
    </row>
    <row r="1057" spans="1:43" x14ac:dyDescent="0.25">
      <c r="A1057" s="56"/>
      <c r="B1057" s="157"/>
      <c r="C1057" s="87"/>
      <c r="D1057" s="86"/>
      <c r="E1057" s="158"/>
      <c r="F1057" s="159"/>
      <c r="G1057" s="160"/>
      <c r="H1057" s="161"/>
      <c r="I1057" s="56"/>
      <c r="J1057" s="13" t="str">
        <f t="shared" si="312"/>
        <v/>
      </c>
      <c r="K1057" s="56"/>
      <c r="S1057" s="13" t="str">
        <f t="shared" si="313"/>
        <v/>
      </c>
      <c r="U1057" s="13" t="str">
        <f t="shared" si="314"/>
        <v/>
      </c>
      <c r="V1057" s="13" t="str">
        <f t="shared" si="309"/>
        <v/>
      </c>
      <c r="W1057" s="13" t="str">
        <f t="shared" si="310"/>
        <v/>
      </c>
      <c r="X1057" s="13" t="str">
        <f t="shared" si="311"/>
        <v/>
      </c>
      <c r="Y1057" s="13" t="str">
        <f t="shared" si="315"/>
        <v/>
      </c>
      <c r="Z1057" s="13" t="str">
        <f t="shared" si="316"/>
        <v/>
      </c>
      <c r="AA1057" s="13" t="str">
        <f t="shared" si="317"/>
        <v/>
      </c>
      <c r="AC1057" s="13" t="str">
        <f t="shared" si="318"/>
        <v/>
      </c>
      <c r="AD1057" s="13" t="str">
        <f t="shared" si="319"/>
        <v/>
      </c>
      <c r="AE1057" s="13" t="str">
        <f t="shared" si="320"/>
        <v/>
      </c>
      <c r="AF1057" s="42" t="str">
        <f t="shared" si="327"/>
        <v/>
      </c>
      <c r="AH1057" s="46" t="str">
        <f t="shared" si="321"/>
        <v/>
      </c>
      <c r="AI1057" s="53" t="str">
        <f t="shared" si="322"/>
        <v/>
      </c>
      <c r="AJ1057" s="49" t="str">
        <f t="shared" si="323"/>
        <v/>
      </c>
      <c r="AK1057" s="49" t="str">
        <f t="shared" si="324"/>
        <v/>
      </c>
      <c r="AM1057" s="13" t="str">
        <f>IF($AI1057="", "", COUNTIF($AI$10:$AI$1210, "&gt;"&amp;$AI1057)+1+COUNTIF($AI$10:$AI1057, $AI1057)-1)</f>
        <v/>
      </c>
      <c r="AO1057" s="13" t="str">
        <f t="shared" si="325"/>
        <v/>
      </c>
      <c r="AQ1057" s="42" t="str">
        <f t="shared" si="326"/>
        <v/>
      </c>
    </row>
    <row r="1058" spans="1:43" x14ac:dyDescent="0.25">
      <c r="A1058" s="56"/>
      <c r="B1058" s="157"/>
      <c r="C1058" s="87"/>
      <c r="D1058" s="86"/>
      <c r="E1058" s="158"/>
      <c r="F1058" s="159"/>
      <c r="G1058" s="160"/>
      <c r="H1058" s="161"/>
      <c r="I1058" s="56"/>
      <c r="J1058" s="13" t="str">
        <f t="shared" si="312"/>
        <v/>
      </c>
      <c r="K1058" s="56"/>
      <c r="S1058" s="13" t="str">
        <f t="shared" si="313"/>
        <v/>
      </c>
      <c r="U1058" s="13" t="str">
        <f t="shared" si="314"/>
        <v/>
      </c>
      <c r="V1058" s="13" t="str">
        <f t="shared" si="309"/>
        <v/>
      </c>
      <c r="W1058" s="13" t="str">
        <f t="shared" si="310"/>
        <v/>
      </c>
      <c r="X1058" s="13" t="str">
        <f t="shared" si="311"/>
        <v/>
      </c>
      <c r="Y1058" s="13" t="str">
        <f t="shared" si="315"/>
        <v/>
      </c>
      <c r="Z1058" s="13" t="str">
        <f t="shared" si="316"/>
        <v/>
      </c>
      <c r="AA1058" s="13" t="str">
        <f t="shared" si="317"/>
        <v/>
      </c>
      <c r="AC1058" s="13" t="str">
        <f t="shared" si="318"/>
        <v/>
      </c>
      <c r="AD1058" s="13" t="str">
        <f t="shared" si="319"/>
        <v/>
      </c>
      <c r="AE1058" s="13" t="str">
        <f t="shared" si="320"/>
        <v/>
      </c>
      <c r="AF1058" s="42" t="str">
        <f t="shared" si="327"/>
        <v/>
      </c>
      <c r="AH1058" s="46" t="str">
        <f t="shared" si="321"/>
        <v/>
      </c>
      <c r="AI1058" s="53" t="str">
        <f t="shared" si="322"/>
        <v/>
      </c>
      <c r="AJ1058" s="49" t="str">
        <f t="shared" si="323"/>
        <v/>
      </c>
      <c r="AK1058" s="49" t="str">
        <f t="shared" si="324"/>
        <v/>
      </c>
      <c r="AM1058" s="13" t="str">
        <f>IF($AI1058="", "", COUNTIF($AI$10:$AI$1210, "&gt;"&amp;$AI1058)+1+COUNTIF($AI$10:$AI1058, $AI1058)-1)</f>
        <v/>
      </c>
      <c r="AO1058" s="13" t="str">
        <f t="shared" si="325"/>
        <v/>
      </c>
      <c r="AQ1058" s="42" t="str">
        <f t="shared" si="326"/>
        <v/>
      </c>
    </row>
    <row r="1059" spans="1:43" x14ac:dyDescent="0.25">
      <c r="A1059" s="56"/>
      <c r="B1059" s="157"/>
      <c r="C1059" s="87"/>
      <c r="D1059" s="86"/>
      <c r="E1059" s="158"/>
      <c r="F1059" s="159"/>
      <c r="G1059" s="160"/>
      <c r="H1059" s="161"/>
      <c r="I1059" s="56"/>
      <c r="J1059" s="13" t="str">
        <f t="shared" si="312"/>
        <v/>
      </c>
      <c r="K1059" s="56"/>
      <c r="S1059" s="13" t="str">
        <f t="shared" si="313"/>
        <v/>
      </c>
      <c r="U1059" s="13" t="str">
        <f t="shared" si="314"/>
        <v/>
      </c>
      <c r="V1059" s="13" t="str">
        <f t="shared" si="309"/>
        <v/>
      </c>
      <c r="W1059" s="13" t="str">
        <f t="shared" si="310"/>
        <v/>
      </c>
      <c r="X1059" s="13" t="str">
        <f t="shared" si="311"/>
        <v/>
      </c>
      <c r="Y1059" s="13" t="str">
        <f t="shared" si="315"/>
        <v/>
      </c>
      <c r="Z1059" s="13" t="str">
        <f t="shared" si="316"/>
        <v/>
      </c>
      <c r="AA1059" s="13" t="str">
        <f t="shared" si="317"/>
        <v/>
      </c>
      <c r="AC1059" s="13" t="str">
        <f t="shared" si="318"/>
        <v/>
      </c>
      <c r="AD1059" s="13" t="str">
        <f t="shared" si="319"/>
        <v/>
      </c>
      <c r="AE1059" s="13" t="str">
        <f t="shared" si="320"/>
        <v/>
      </c>
      <c r="AF1059" s="42" t="str">
        <f t="shared" si="327"/>
        <v/>
      </c>
      <c r="AH1059" s="46" t="str">
        <f t="shared" si="321"/>
        <v/>
      </c>
      <c r="AI1059" s="53" t="str">
        <f t="shared" si="322"/>
        <v/>
      </c>
      <c r="AJ1059" s="49" t="str">
        <f t="shared" si="323"/>
        <v/>
      </c>
      <c r="AK1059" s="49" t="str">
        <f t="shared" si="324"/>
        <v/>
      </c>
      <c r="AM1059" s="13" t="str">
        <f>IF($AI1059="", "", COUNTIF($AI$10:$AI$1210, "&gt;"&amp;$AI1059)+1+COUNTIF($AI$10:$AI1059, $AI1059)-1)</f>
        <v/>
      </c>
      <c r="AO1059" s="13" t="str">
        <f t="shared" si="325"/>
        <v/>
      </c>
      <c r="AQ1059" s="42" t="str">
        <f t="shared" si="326"/>
        <v/>
      </c>
    </row>
    <row r="1060" spans="1:43" x14ac:dyDescent="0.25">
      <c r="A1060" s="56"/>
      <c r="B1060" s="157"/>
      <c r="C1060" s="87"/>
      <c r="D1060" s="86"/>
      <c r="E1060" s="158"/>
      <c r="F1060" s="159"/>
      <c r="G1060" s="160"/>
      <c r="H1060" s="161"/>
      <c r="I1060" s="56"/>
      <c r="J1060" s="13" t="str">
        <f t="shared" si="312"/>
        <v/>
      </c>
      <c r="K1060" s="56"/>
      <c r="S1060" s="13" t="str">
        <f t="shared" si="313"/>
        <v/>
      </c>
      <c r="U1060" s="13" t="str">
        <f t="shared" si="314"/>
        <v/>
      </c>
      <c r="V1060" s="13" t="str">
        <f t="shared" si="309"/>
        <v/>
      </c>
      <c r="W1060" s="13" t="str">
        <f t="shared" si="310"/>
        <v/>
      </c>
      <c r="X1060" s="13" t="str">
        <f t="shared" si="311"/>
        <v/>
      </c>
      <c r="Y1060" s="13" t="str">
        <f t="shared" si="315"/>
        <v/>
      </c>
      <c r="Z1060" s="13" t="str">
        <f t="shared" si="316"/>
        <v/>
      </c>
      <c r="AA1060" s="13" t="str">
        <f t="shared" si="317"/>
        <v/>
      </c>
      <c r="AC1060" s="13" t="str">
        <f t="shared" si="318"/>
        <v/>
      </c>
      <c r="AD1060" s="13" t="str">
        <f t="shared" si="319"/>
        <v/>
      </c>
      <c r="AE1060" s="13" t="str">
        <f t="shared" si="320"/>
        <v/>
      </c>
      <c r="AF1060" s="42" t="str">
        <f t="shared" si="327"/>
        <v/>
      </c>
      <c r="AH1060" s="46" t="str">
        <f t="shared" si="321"/>
        <v/>
      </c>
      <c r="AI1060" s="53" t="str">
        <f t="shared" si="322"/>
        <v/>
      </c>
      <c r="AJ1060" s="49" t="str">
        <f t="shared" si="323"/>
        <v/>
      </c>
      <c r="AK1060" s="49" t="str">
        <f t="shared" si="324"/>
        <v/>
      </c>
      <c r="AM1060" s="13" t="str">
        <f>IF($AI1060="", "", COUNTIF($AI$10:$AI$1210, "&gt;"&amp;$AI1060)+1+COUNTIF($AI$10:$AI1060, $AI1060)-1)</f>
        <v/>
      </c>
      <c r="AO1060" s="13" t="str">
        <f t="shared" si="325"/>
        <v/>
      </c>
      <c r="AQ1060" s="42" t="str">
        <f t="shared" si="326"/>
        <v/>
      </c>
    </row>
    <row r="1061" spans="1:43" x14ac:dyDescent="0.25">
      <c r="A1061" s="56"/>
      <c r="B1061" s="157"/>
      <c r="C1061" s="87"/>
      <c r="D1061" s="86"/>
      <c r="E1061" s="158"/>
      <c r="F1061" s="159"/>
      <c r="G1061" s="160"/>
      <c r="H1061" s="161"/>
      <c r="I1061" s="56"/>
      <c r="J1061" s="13" t="str">
        <f t="shared" si="312"/>
        <v/>
      </c>
      <c r="K1061" s="56"/>
      <c r="S1061" s="13" t="str">
        <f t="shared" si="313"/>
        <v/>
      </c>
      <c r="U1061" s="13" t="str">
        <f t="shared" si="314"/>
        <v/>
      </c>
      <c r="V1061" s="13" t="str">
        <f t="shared" si="309"/>
        <v/>
      </c>
      <c r="W1061" s="13" t="str">
        <f t="shared" si="310"/>
        <v/>
      </c>
      <c r="X1061" s="13" t="str">
        <f t="shared" si="311"/>
        <v/>
      </c>
      <c r="Y1061" s="13" t="str">
        <f t="shared" si="315"/>
        <v/>
      </c>
      <c r="Z1061" s="13" t="str">
        <f t="shared" si="316"/>
        <v/>
      </c>
      <c r="AA1061" s="13" t="str">
        <f t="shared" si="317"/>
        <v/>
      </c>
      <c r="AC1061" s="13" t="str">
        <f t="shared" si="318"/>
        <v/>
      </c>
      <c r="AD1061" s="13" t="str">
        <f t="shared" si="319"/>
        <v/>
      </c>
      <c r="AE1061" s="13" t="str">
        <f t="shared" si="320"/>
        <v/>
      </c>
      <c r="AF1061" s="42" t="str">
        <f t="shared" si="327"/>
        <v/>
      </c>
      <c r="AH1061" s="46" t="str">
        <f t="shared" si="321"/>
        <v/>
      </c>
      <c r="AI1061" s="53" t="str">
        <f t="shared" si="322"/>
        <v/>
      </c>
      <c r="AJ1061" s="49" t="str">
        <f t="shared" si="323"/>
        <v/>
      </c>
      <c r="AK1061" s="49" t="str">
        <f t="shared" si="324"/>
        <v/>
      </c>
      <c r="AM1061" s="13" t="str">
        <f>IF($AI1061="", "", COUNTIF($AI$10:$AI$1210, "&gt;"&amp;$AI1061)+1+COUNTIF($AI$10:$AI1061, $AI1061)-1)</f>
        <v/>
      </c>
      <c r="AO1061" s="13" t="str">
        <f t="shared" si="325"/>
        <v/>
      </c>
      <c r="AQ1061" s="42" t="str">
        <f t="shared" si="326"/>
        <v/>
      </c>
    </row>
    <row r="1062" spans="1:43" x14ac:dyDescent="0.25">
      <c r="A1062" s="56"/>
      <c r="B1062" s="157"/>
      <c r="C1062" s="87"/>
      <c r="D1062" s="86"/>
      <c r="E1062" s="158"/>
      <c r="F1062" s="159"/>
      <c r="G1062" s="160"/>
      <c r="H1062" s="161"/>
      <c r="I1062" s="56"/>
      <c r="J1062" s="13" t="str">
        <f t="shared" si="312"/>
        <v/>
      </c>
      <c r="K1062" s="56"/>
      <c r="S1062" s="13" t="str">
        <f t="shared" si="313"/>
        <v/>
      </c>
      <c r="U1062" s="13" t="str">
        <f t="shared" si="314"/>
        <v/>
      </c>
      <c r="V1062" s="13" t="str">
        <f t="shared" si="309"/>
        <v/>
      </c>
      <c r="W1062" s="13" t="str">
        <f t="shared" si="310"/>
        <v/>
      </c>
      <c r="X1062" s="13" t="str">
        <f t="shared" si="311"/>
        <v/>
      </c>
      <c r="Y1062" s="13" t="str">
        <f t="shared" si="315"/>
        <v/>
      </c>
      <c r="Z1062" s="13" t="str">
        <f t="shared" si="316"/>
        <v/>
      </c>
      <c r="AA1062" s="13" t="str">
        <f t="shared" si="317"/>
        <v/>
      </c>
      <c r="AC1062" s="13" t="str">
        <f t="shared" si="318"/>
        <v/>
      </c>
      <c r="AD1062" s="13" t="str">
        <f t="shared" si="319"/>
        <v/>
      </c>
      <c r="AE1062" s="13" t="str">
        <f t="shared" si="320"/>
        <v/>
      </c>
      <c r="AF1062" s="42" t="str">
        <f t="shared" si="327"/>
        <v/>
      </c>
      <c r="AH1062" s="46" t="str">
        <f t="shared" si="321"/>
        <v/>
      </c>
      <c r="AI1062" s="53" t="str">
        <f t="shared" si="322"/>
        <v/>
      </c>
      <c r="AJ1062" s="49" t="str">
        <f t="shared" si="323"/>
        <v/>
      </c>
      <c r="AK1062" s="49" t="str">
        <f t="shared" si="324"/>
        <v/>
      </c>
      <c r="AM1062" s="13" t="str">
        <f>IF($AI1062="", "", COUNTIF($AI$10:$AI$1210, "&gt;"&amp;$AI1062)+1+COUNTIF($AI$10:$AI1062, $AI1062)-1)</f>
        <v/>
      </c>
      <c r="AO1062" s="13" t="str">
        <f t="shared" si="325"/>
        <v/>
      </c>
      <c r="AQ1062" s="42" t="str">
        <f t="shared" si="326"/>
        <v/>
      </c>
    </row>
    <row r="1063" spans="1:43" x14ac:dyDescent="0.25">
      <c r="A1063" s="56"/>
      <c r="B1063" s="157"/>
      <c r="C1063" s="87"/>
      <c r="D1063" s="86"/>
      <c r="E1063" s="158"/>
      <c r="F1063" s="159"/>
      <c r="G1063" s="160"/>
      <c r="H1063" s="161"/>
      <c r="I1063" s="56"/>
      <c r="J1063" s="13" t="str">
        <f t="shared" si="312"/>
        <v/>
      </c>
      <c r="K1063" s="56"/>
      <c r="S1063" s="13" t="str">
        <f t="shared" si="313"/>
        <v/>
      </c>
      <c r="U1063" s="13" t="str">
        <f t="shared" si="314"/>
        <v/>
      </c>
      <c r="V1063" s="13" t="str">
        <f t="shared" si="309"/>
        <v/>
      </c>
      <c r="W1063" s="13" t="str">
        <f t="shared" si="310"/>
        <v/>
      </c>
      <c r="X1063" s="13" t="str">
        <f t="shared" si="311"/>
        <v/>
      </c>
      <c r="Y1063" s="13" t="str">
        <f t="shared" si="315"/>
        <v/>
      </c>
      <c r="Z1063" s="13" t="str">
        <f t="shared" si="316"/>
        <v/>
      </c>
      <c r="AA1063" s="13" t="str">
        <f t="shared" si="317"/>
        <v/>
      </c>
      <c r="AC1063" s="13" t="str">
        <f t="shared" si="318"/>
        <v/>
      </c>
      <c r="AD1063" s="13" t="str">
        <f t="shared" si="319"/>
        <v/>
      </c>
      <c r="AE1063" s="13" t="str">
        <f t="shared" si="320"/>
        <v/>
      </c>
      <c r="AF1063" s="42" t="str">
        <f t="shared" si="327"/>
        <v/>
      </c>
      <c r="AH1063" s="46" t="str">
        <f t="shared" si="321"/>
        <v/>
      </c>
      <c r="AI1063" s="53" t="str">
        <f t="shared" si="322"/>
        <v/>
      </c>
      <c r="AJ1063" s="49" t="str">
        <f t="shared" si="323"/>
        <v/>
      </c>
      <c r="AK1063" s="49" t="str">
        <f t="shared" si="324"/>
        <v/>
      </c>
      <c r="AM1063" s="13" t="str">
        <f>IF($AI1063="", "", COUNTIF($AI$10:$AI$1210, "&gt;"&amp;$AI1063)+1+COUNTIF($AI$10:$AI1063, $AI1063)-1)</f>
        <v/>
      </c>
      <c r="AO1063" s="13" t="str">
        <f t="shared" si="325"/>
        <v/>
      </c>
      <c r="AQ1063" s="42" t="str">
        <f t="shared" si="326"/>
        <v/>
      </c>
    </row>
    <row r="1064" spans="1:43" x14ac:dyDescent="0.25">
      <c r="A1064" s="56"/>
      <c r="B1064" s="157"/>
      <c r="C1064" s="87"/>
      <c r="D1064" s="86"/>
      <c r="E1064" s="158"/>
      <c r="F1064" s="159"/>
      <c r="G1064" s="160"/>
      <c r="H1064" s="161"/>
      <c r="I1064" s="56"/>
      <c r="J1064" s="13" t="str">
        <f t="shared" si="312"/>
        <v/>
      </c>
      <c r="K1064" s="56"/>
      <c r="S1064" s="13" t="str">
        <f t="shared" si="313"/>
        <v/>
      </c>
      <c r="U1064" s="13" t="str">
        <f t="shared" si="314"/>
        <v/>
      </c>
      <c r="V1064" s="13" t="str">
        <f t="shared" si="309"/>
        <v/>
      </c>
      <c r="W1064" s="13" t="str">
        <f t="shared" si="310"/>
        <v/>
      </c>
      <c r="X1064" s="13" t="str">
        <f t="shared" si="311"/>
        <v/>
      </c>
      <c r="Y1064" s="13" t="str">
        <f t="shared" si="315"/>
        <v/>
      </c>
      <c r="Z1064" s="13" t="str">
        <f t="shared" si="316"/>
        <v/>
      </c>
      <c r="AA1064" s="13" t="str">
        <f t="shared" si="317"/>
        <v/>
      </c>
      <c r="AC1064" s="13" t="str">
        <f t="shared" si="318"/>
        <v/>
      </c>
      <c r="AD1064" s="13" t="str">
        <f t="shared" si="319"/>
        <v/>
      </c>
      <c r="AE1064" s="13" t="str">
        <f t="shared" si="320"/>
        <v/>
      </c>
      <c r="AF1064" s="42" t="str">
        <f t="shared" si="327"/>
        <v/>
      </c>
      <c r="AH1064" s="46" t="str">
        <f t="shared" si="321"/>
        <v/>
      </c>
      <c r="AI1064" s="53" t="str">
        <f t="shared" si="322"/>
        <v/>
      </c>
      <c r="AJ1064" s="49" t="str">
        <f t="shared" si="323"/>
        <v/>
      </c>
      <c r="AK1064" s="49" t="str">
        <f t="shared" si="324"/>
        <v/>
      </c>
      <c r="AM1064" s="13" t="str">
        <f>IF($AI1064="", "", COUNTIF($AI$10:$AI$1210, "&gt;"&amp;$AI1064)+1+COUNTIF($AI$10:$AI1064, $AI1064)-1)</f>
        <v/>
      </c>
      <c r="AO1064" s="13" t="str">
        <f t="shared" si="325"/>
        <v/>
      </c>
      <c r="AQ1064" s="42" t="str">
        <f t="shared" si="326"/>
        <v/>
      </c>
    </row>
    <row r="1065" spans="1:43" x14ac:dyDescent="0.25">
      <c r="A1065" s="56"/>
      <c r="B1065" s="157"/>
      <c r="C1065" s="87"/>
      <c r="D1065" s="86"/>
      <c r="E1065" s="158"/>
      <c r="F1065" s="159"/>
      <c r="G1065" s="160"/>
      <c r="H1065" s="161"/>
      <c r="I1065" s="56"/>
      <c r="J1065" s="13" t="str">
        <f t="shared" si="312"/>
        <v/>
      </c>
      <c r="K1065" s="56"/>
      <c r="S1065" s="13" t="str">
        <f t="shared" si="313"/>
        <v/>
      </c>
      <c r="U1065" s="13" t="str">
        <f t="shared" si="314"/>
        <v/>
      </c>
      <c r="V1065" s="13" t="str">
        <f t="shared" si="309"/>
        <v/>
      </c>
      <c r="W1065" s="13" t="str">
        <f t="shared" si="310"/>
        <v/>
      </c>
      <c r="X1065" s="13" t="str">
        <f t="shared" si="311"/>
        <v/>
      </c>
      <c r="Y1065" s="13" t="str">
        <f t="shared" si="315"/>
        <v/>
      </c>
      <c r="Z1065" s="13" t="str">
        <f t="shared" si="316"/>
        <v/>
      </c>
      <c r="AA1065" s="13" t="str">
        <f t="shared" si="317"/>
        <v/>
      </c>
      <c r="AC1065" s="13" t="str">
        <f t="shared" si="318"/>
        <v/>
      </c>
      <c r="AD1065" s="13" t="str">
        <f t="shared" si="319"/>
        <v/>
      </c>
      <c r="AE1065" s="13" t="str">
        <f t="shared" si="320"/>
        <v/>
      </c>
      <c r="AF1065" s="42" t="str">
        <f t="shared" si="327"/>
        <v/>
      </c>
      <c r="AH1065" s="46" t="str">
        <f t="shared" si="321"/>
        <v/>
      </c>
      <c r="AI1065" s="53" t="str">
        <f t="shared" si="322"/>
        <v/>
      </c>
      <c r="AJ1065" s="49" t="str">
        <f t="shared" si="323"/>
        <v/>
      </c>
      <c r="AK1065" s="49" t="str">
        <f t="shared" si="324"/>
        <v/>
      </c>
      <c r="AM1065" s="13" t="str">
        <f>IF($AI1065="", "", COUNTIF($AI$10:$AI$1210, "&gt;"&amp;$AI1065)+1+COUNTIF($AI$10:$AI1065, $AI1065)-1)</f>
        <v/>
      </c>
      <c r="AO1065" s="13" t="str">
        <f t="shared" si="325"/>
        <v/>
      </c>
      <c r="AQ1065" s="42" t="str">
        <f t="shared" si="326"/>
        <v/>
      </c>
    </row>
    <row r="1066" spans="1:43" x14ac:dyDescent="0.25">
      <c r="A1066" s="56"/>
      <c r="B1066" s="157"/>
      <c r="C1066" s="87"/>
      <c r="D1066" s="86"/>
      <c r="E1066" s="158"/>
      <c r="F1066" s="159"/>
      <c r="G1066" s="160"/>
      <c r="H1066" s="161"/>
      <c r="I1066" s="56"/>
      <c r="J1066" s="13" t="str">
        <f t="shared" si="312"/>
        <v/>
      </c>
      <c r="K1066" s="56"/>
      <c r="S1066" s="13" t="str">
        <f t="shared" si="313"/>
        <v/>
      </c>
      <c r="U1066" s="13" t="str">
        <f t="shared" si="314"/>
        <v/>
      </c>
      <c r="V1066" s="13" t="str">
        <f t="shared" si="309"/>
        <v/>
      </c>
      <c r="W1066" s="13" t="str">
        <f t="shared" si="310"/>
        <v/>
      </c>
      <c r="X1066" s="13" t="str">
        <f t="shared" si="311"/>
        <v/>
      </c>
      <c r="Y1066" s="13" t="str">
        <f t="shared" si="315"/>
        <v/>
      </c>
      <c r="Z1066" s="13" t="str">
        <f t="shared" si="316"/>
        <v/>
      </c>
      <c r="AA1066" s="13" t="str">
        <f t="shared" si="317"/>
        <v/>
      </c>
      <c r="AC1066" s="13" t="str">
        <f t="shared" si="318"/>
        <v/>
      </c>
      <c r="AD1066" s="13" t="str">
        <f t="shared" si="319"/>
        <v/>
      </c>
      <c r="AE1066" s="13" t="str">
        <f t="shared" si="320"/>
        <v/>
      </c>
      <c r="AF1066" s="42" t="str">
        <f t="shared" si="327"/>
        <v/>
      </c>
      <c r="AH1066" s="46" t="str">
        <f t="shared" si="321"/>
        <v/>
      </c>
      <c r="AI1066" s="53" t="str">
        <f t="shared" si="322"/>
        <v/>
      </c>
      <c r="AJ1066" s="49" t="str">
        <f t="shared" si="323"/>
        <v/>
      </c>
      <c r="AK1066" s="49" t="str">
        <f t="shared" si="324"/>
        <v/>
      </c>
      <c r="AM1066" s="13" t="str">
        <f>IF($AI1066="", "", COUNTIF($AI$10:$AI$1210, "&gt;"&amp;$AI1066)+1+COUNTIF($AI$10:$AI1066, $AI1066)-1)</f>
        <v/>
      </c>
      <c r="AO1066" s="13" t="str">
        <f t="shared" si="325"/>
        <v/>
      </c>
      <c r="AQ1066" s="42" t="str">
        <f t="shared" si="326"/>
        <v/>
      </c>
    </row>
    <row r="1067" spans="1:43" x14ac:dyDescent="0.25">
      <c r="A1067" s="56"/>
      <c r="B1067" s="157"/>
      <c r="C1067" s="87"/>
      <c r="D1067" s="86"/>
      <c r="E1067" s="158"/>
      <c r="F1067" s="159"/>
      <c r="G1067" s="160"/>
      <c r="H1067" s="161"/>
      <c r="I1067" s="56"/>
      <c r="J1067" s="13" t="str">
        <f t="shared" si="312"/>
        <v/>
      </c>
      <c r="K1067" s="56"/>
      <c r="S1067" s="13" t="str">
        <f t="shared" si="313"/>
        <v/>
      </c>
      <c r="U1067" s="13" t="str">
        <f t="shared" si="314"/>
        <v/>
      </c>
      <c r="V1067" s="13" t="str">
        <f t="shared" si="309"/>
        <v/>
      </c>
      <c r="W1067" s="13" t="str">
        <f t="shared" si="310"/>
        <v/>
      </c>
      <c r="X1067" s="13" t="str">
        <f t="shared" si="311"/>
        <v/>
      </c>
      <c r="Y1067" s="13" t="str">
        <f t="shared" si="315"/>
        <v/>
      </c>
      <c r="Z1067" s="13" t="str">
        <f t="shared" si="316"/>
        <v/>
      </c>
      <c r="AA1067" s="13" t="str">
        <f t="shared" si="317"/>
        <v/>
      </c>
      <c r="AC1067" s="13" t="str">
        <f t="shared" si="318"/>
        <v/>
      </c>
      <c r="AD1067" s="13" t="str">
        <f t="shared" si="319"/>
        <v/>
      </c>
      <c r="AE1067" s="13" t="str">
        <f t="shared" si="320"/>
        <v/>
      </c>
      <c r="AF1067" s="42" t="str">
        <f t="shared" si="327"/>
        <v/>
      </c>
      <c r="AH1067" s="46" t="str">
        <f t="shared" si="321"/>
        <v/>
      </c>
      <c r="AI1067" s="53" t="str">
        <f t="shared" si="322"/>
        <v/>
      </c>
      <c r="AJ1067" s="49" t="str">
        <f t="shared" si="323"/>
        <v/>
      </c>
      <c r="AK1067" s="49" t="str">
        <f t="shared" si="324"/>
        <v/>
      </c>
      <c r="AM1067" s="13" t="str">
        <f>IF($AI1067="", "", COUNTIF($AI$10:$AI$1210, "&gt;"&amp;$AI1067)+1+COUNTIF($AI$10:$AI1067, $AI1067)-1)</f>
        <v/>
      </c>
      <c r="AO1067" s="13" t="str">
        <f t="shared" si="325"/>
        <v/>
      </c>
      <c r="AQ1067" s="42" t="str">
        <f t="shared" si="326"/>
        <v/>
      </c>
    </row>
    <row r="1068" spans="1:43" x14ac:dyDescent="0.25">
      <c r="A1068" s="56"/>
      <c r="B1068" s="157"/>
      <c r="C1068" s="87"/>
      <c r="D1068" s="86"/>
      <c r="E1068" s="158"/>
      <c r="F1068" s="159"/>
      <c r="G1068" s="160"/>
      <c r="H1068" s="161"/>
      <c r="I1068" s="56"/>
      <c r="J1068" s="13" t="str">
        <f t="shared" si="312"/>
        <v/>
      </c>
      <c r="K1068" s="56"/>
      <c r="S1068" s="13" t="str">
        <f t="shared" si="313"/>
        <v/>
      </c>
      <c r="U1068" s="13" t="str">
        <f t="shared" si="314"/>
        <v/>
      </c>
      <c r="V1068" s="13" t="str">
        <f t="shared" si="309"/>
        <v/>
      </c>
      <c r="W1068" s="13" t="str">
        <f t="shared" si="310"/>
        <v/>
      </c>
      <c r="X1068" s="13" t="str">
        <f t="shared" si="311"/>
        <v/>
      </c>
      <c r="Y1068" s="13" t="str">
        <f t="shared" si="315"/>
        <v/>
      </c>
      <c r="Z1068" s="13" t="str">
        <f t="shared" si="316"/>
        <v/>
      </c>
      <c r="AA1068" s="13" t="str">
        <f t="shared" si="317"/>
        <v/>
      </c>
      <c r="AC1068" s="13" t="str">
        <f t="shared" si="318"/>
        <v/>
      </c>
      <c r="AD1068" s="13" t="str">
        <f t="shared" si="319"/>
        <v/>
      </c>
      <c r="AE1068" s="13" t="str">
        <f t="shared" si="320"/>
        <v/>
      </c>
      <c r="AF1068" s="42" t="str">
        <f t="shared" si="327"/>
        <v/>
      </c>
      <c r="AH1068" s="46" t="str">
        <f t="shared" si="321"/>
        <v/>
      </c>
      <c r="AI1068" s="53" t="str">
        <f t="shared" si="322"/>
        <v/>
      </c>
      <c r="AJ1068" s="49" t="str">
        <f t="shared" si="323"/>
        <v/>
      </c>
      <c r="AK1068" s="49" t="str">
        <f t="shared" si="324"/>
        <v/>
      </c>
      <c r="AM1068" s="13" t="str">
        <f>IF($AI1068="", "", COUNTIF($AI$10:$AI$1210, "&gt;"&amp;$AI1068)+1+COUNTIF($AI$10:$AI1068, $AI1068)-1)</f>
        <v/>
      </c>
      <c r="AO1068" s="13" t="str">
        <f t="shared" si="325"/>
        <v/>
      </c>
      <c r="AQ1068" s="42" t="str">
        <f t="shared" si="326"/>
        <v/>
      </c>
    </row>
    <row r="1069" spans="1:43" x14ac:dyDescent="0.25">
      <c r="A1069" s="56"/>
      <c r="B1069" s="157"/>
      <c r="C1069" s="87"/>
      <c r="D1069" s="86"/>
      <c r="E1069" s="158"/>
      <c r="F1069" s="159"/>
      <c r="G1069" s="160"/>
      <c r="H1069" s="161"/>
      <c r="I1069" s="56"/>
      <c r="J1069" s="13" t="str">
        <f t="shared" si="312"/>
        <v/>
      </c>
      <c r="K1069" s="56"/>
      <c r="S1069" s="13" t="str">
        <f t="shared" si="313"/>
        <v/>
      </c>
      <c r="U1069" s="13" t="str">
        <f t="shared" si="314"/>
        <v/>
      </c>
      <c r="V1069" s="13" t="str">
        <f t="shared" si="309"/>
        <v/>
      </c>
      <c r="W1069" s="13" t="str">
        <f t="shared" si="310"/>
        <v/>
      </c>
      <c r="X1069" s="13" t="str">
        <f t="shared" si="311"/>
        <v/>
      </c>
      <c r="Y1069" s="13" t="str">
        <f t="shared" si="315"/>
        <v/>
      </c>
      <c r="Z1069" s="13" t="str">
        <f t="shared" si="316"/>
        <v/>
      </c>
      <c r="AA1069" s="13" t="str">
        <f t="shared" si="317"/>
        <v/>
      </c>
      <c r="AC1069" s="13" t="str">
        <f t="shared" si="318"/>
        <v/>
      </c>
      <c r="AD1069" s="13" t="str">
        <f t="shared" si="319"/>
        <v/>
      </c>
      <c r="AE1069" s="13" t="str">
        <f t="shared" si="320"/>
        <v/>
      </c>
      <c r="AF1069" s="42" t="str">
        <f t="shared" si="327"/>
        <v/>
      </c>
      <c r="AH1069" s="46" t="str">
        <f t="shared" si="321"/>
        <v/>
      </c>
      <c r="AI1069" s="53" t="str">
        <f t="shared" si="322"/>
        <v/>
      </c>
      <c r="AJ1069" s="49" t="str">
        <f t="shared" si="323"/>
        <v/>
      </c>
      <c r="AK1069" s="49" t="str">
        <f t="shared" si="324"/>
        <v/>
      </c>
      <c r="AM1069" s="13" t="str">
        <f>IF($AI1069="", "", COUNTIF($AI$10:$AI$1210, "&gt;"&amp;$AI1069)+1+COUNTIF($AI$10:$AI1069, $AI1069)-1)</f>
        <v/>
      </c>
      <c r="AO1069" s="13" t="str">
        <f t="shared" si="325"/>
        <v/>
      </c>
      <c r="AQ1069" s="42" t="str">
        <f t="shared" si="326"/>
        <v/>
      </c>
    </row>
    <row r="1070" spans="1:43" x14ac:dyDescent="0.25">
      <c r="A1070" s="56"/>
      <c r="B1070" s="157"/>
      <c r="C1070" s="87"/>
      <c r="D1070" s="86"/>
      <c r="E1070" s="158"/>
      <c r="F1070" s="159"/>
      <c r="G1070" s="160"/>
      <c r="H1070" s="161"/>
      <c r="I1070" s="56"/>
      <c r="J1070" s="13" t="str">
        <f t="shared" si="312"/>
        <v/>
      </c>
      <c r="K1070" s="56"/>
      <c r="S1070" s="13" t="str">
        <f t="shared" si="313"/>
        <v/>
      </c>
      <c r="U1070" s="13" t="str">
        <f t="shared" si="314"/>
        <v/>
      </c>
      <c r="V1070" s="13" t="str">
        <f t="shared" si="309"/>
        <v/>
      </c>
      <c r="W1070" s="13" t="str">
        <f t="shared" si="310"/>
        <v/>
      </c>
      <c r="X1070" s="13" t="str">
        <f t="shared" si="311"/>
        <v/>
      </c>
      <c r="Y1070" s="13" t="str">
        <f t="shared" si="315"/>
        <v/>
      </c>
      <c r="Z1070" s="13" t="str">
        <f t="shared" si="316"/>
        <v/>
      </c>
      <c r="AA1070" s="13" t="str">
        <f t="shared" si="317"/>
        <v/>
      </c>
      <c r="AC1070" s="13" t="str">
        <f t="shared" si="318"/>
        <v/>
      </c>
      <c r="AD1070" s="13" t="str">
        <f t="shared" si="319"/>
        <v/>
      </c>
      <c r="AE1070" s="13" t="str">
        <f t="shared" si="320"/>
        <v/>
      </c>
      <c r="AF1070" s="42" t="str">
        <f t="shared" si="327"/>
        <v/>
      </c>
      <c r="AH1070" s="46" t="str">
        <f t="shared" si="321"/>
        <v/>
      </c>
      <c r="AI1070" s="53" t="str">
        <f t="shared" si="322"/>
        <v/>
      </c>
      <c r="AJ1070" s="49" t="str">
        <f t="shared" si="323"/>
        <v/>
      </c>
      <c r="AK1070" s="49" t="str">
        <f t="shared" si="324"/>
        <v/>
      </c>
      <c r="AM1070" s="13" t="str">
        <f>IF($AI1070="", "", COUNTIF($AI$10:$AI$1210, "&gt;"&amp;$AI1070)+1+COUNTIF($AI$10:$AI1070, $AI1070)-1)</f>
        <v/>
      </c>
      <c r="AO1070" s="13" t="str">
        <f t="shared" si="325"/>
        <v/>
      </c>
      <c r="AQ1070" s="42" t="str">
        <f t="shared" si="326"/>
        <v/>
      </c>
    </row>
    <row r="1071" spans="1:43" x14ac:dyDescent="0.25">
      <c r="A1071" s="56"/>
      <c r="B1071" s="157"/>
      <c r="C1071" s="87"/>
      <c r="D1071" s="86"/>
      <c r="E1071" s="158"/>
      <c r="F1071" s="159"/>
      <c r="G1071" s="160"/>
      <c r="H1071" s="161"/>
      <c r="I1071" s="56"/>
      <c r="J1071" s="13" t="str">
        <f t="shared" si="312"/>
        <v/>
      </c>
      <c r="K1071" s="56"/>
      <c r="S1071" s="13" t="str">
        <f t="shared" si="313"/>
        <v/>
      </c>
      <c r="U1071" s="13" t="str">
        <f t="shared" si="314"/>
        <v/>
      </c>
      <c r="V1071" s="13" t="str">
        <f t="shared" si="309"/>
        <v/>
      </c>
      <c r="W1071" s="13" t="str">
        <f t="shared" si="310"/>
        <v/>
      </c>
      <c r="X1071" s="13" t="str">
        <f t="shared" si="311"/>
        <v/>
      </c>
      <c r="Y1071" s="13" t="str">
        <f t="shared" si="315"/>
        <v/>
      </c>
      <c r="Z1071" s="13" t="str">
        <f t="shared" si="316"/>
        <v/>
      </c>
      <c r="AA1071" s="13" t="str">
        <f t="shared" si="317"/>
        <v/>
      </c>
      <c r="AC1071" s="13" t="str">
        <f t="shared" si="318"/>
        <v/>
      </c>
      <c r="AD1071" s="13" t="str">
        <f t="shared" si="319"/>
        <v/>
      </c>
      <c r="AE1071" s="13" t="str">
        <f t="shared" si="320"/>
        <v/>
      </c>
      <c r="AF1071" s="42" t="str">
        <f t="shared" si="327"/>
        <v/>
      </c>
      <c r="AH1071" s="46" t="str">
        <f t="shared" si="321"/>
        <v/>
      </c>
      <c r="AI1071" s="53" t="str">
        <f t="shared" si="322"/>
        <v/>
      </c>
      <c r="AJ1071" s="49" t="str">
        <f t="shared" si="323"/>
        <v/>
      </c>
      <c r="AK1071" s="49" t="str">
        <f t="shared" si="324"/>
        <v/>
      </c>
      <c r="AM1071" s="13" t="str">
        <f>IF($AI1071="", "", COUNTIF($AI$10:$AI$1210, "&gt;"&amp;$AI1071)+1+COUNTIF($AI$10:$AI1071, $AI1071)-1)</f>
        <v/>
      </c>
      <c r="AO1071" s="13" t="str">
        <f t="shared" si="325"/>
        <v/>
      </c>
      <c r="AQ1071" s="42" t="str">
        <f t="shared" si="326"/>
        <v/>
      </c>
    </row>
    <row r="1072" spans="1:43" x14ac:dyDescent="0.25">
      <c r="A1072" s="56"/>
      <c r="B1072" s="157"/>
      <c r="C1072" s="87"/>
      <c r="D1072" s="86"/>
      <c r="E1072" s="158"/>
      <c r="F1072" s="159"/>
      <c r="G1072" s="160"/>
      <c r="H1072" s="161"/>
      <c r="I1072" s="56"/>
      <c r="J1072" s="13" t="str">
        <f t="shared" si="312"/>
        <v/>
      </c>
      <c r="K1072" s="56"/>
      <c r="S1072" s="13" t="str">
        <f t="shared" si="313"/>
        <v/>
      </c>
      <c r="U1072" s="13" t="str">
        <f t="shared" si="314"/>
        <v/>
      </c>
      <c r="V1072" s="13" t="str">
        <f t="shared" si="309"/>
        <v/>
      </c>
      <c r="W1072" s="13" t="str">
        <f t="shared" si="310"/>
        <v/>
      </c>
      <c r="X1072" s="13" t="str">
        <f t="shared" si="311"/>
        <v/>
      </c>
      <c r="Y1072" s="13" t="str">
        <f t="shared" si="315"/>
        <v/>
      </c>
      <c r="Z1072" s="13" t="str">
        <f t="shared" si="316"/>
        <v/>
      </c>
      <c r="AA1072" s="13" t="str">
        <f t="shared" si="317"/>
        <v/>
      </c>
      <c r="AC1072" s="13" t="str">
        <f t="shared" si="318"/>
        <v/>
      </c>
      <c r="AD1072" s="13" t="str">
        <f t="shared" si="319"/>
        <v/>
      </c>
      <c r="AE1072" s="13" t="str">
        <f t="shared" si="320"/>
        <v/>
      </c>
      <c r="AF1072" s="42" t="str">
        <f t="shared" si="327"/>
        <v/>
      </c>
      <c r="AH1072" s="46" t="str">
        <f t="shared" si="321"/>
        <v/>
      </c>
      <c r="AI1072" s="53" t="str">
        <f t="shared" si="322"/>
        <v/>
      </c>
      <c r="AJ1072" s="49" t="str">
        <f t="shared" si="323"/>
        <v/>
      </c>
      <c r="AK1072" s="49" t="str">
        <f t="shared" si="324"/>
        <v/>
      </c>
      <c r="AM1072" s="13" t="str">
        <f>IF($AI1072="", "", COUNTIF($AI$10:$AI$1210, "&gt;"&amp;$AI1072)+1+COUNTIF($AI$10:$AI1072, $AI1072)-1)</f>
        <v/>
      </c>
      <c r="AO1072" s="13" t="str">
        <f t="shared" si="325"/>
        <v/>
      </c>
      <c r="AQ1072" s="42" t="str">
        <f t="shared" si="326"/>
        <v/>
      </c>
    </row>
    <row r="1073" spans="1:43" x14ac:dyDescent="0.25">
      <c r="A1073" s="56"/>
      <c r="B1073" s="157"/>
      <c r="C1073" s="87"/>
      <c r="D1073" s="86"/>
      <c r="E1073" s="158"/>
      <c r="F1073" s="159"/>
      <c r="G1073" s="160"/>
      <c r="H1073" s="161"/>
      <c r="I1073" s="56"/>
      <c r="J1073" s="13" t="str">
        <f t="shared" si="312"/>
        <v/>
      </c>
      <c r="K1073" s="56"/>
      <c r="S1073" s="13" t="str">
        <f t="shared" si="313"/>
        <v/>
      </c>
      <c r="U1073" s="13" t="str">
        <f t="shared" si="314"/>
        <v/>
      </c>
      <c r="V1073" s="13" t="str">
        <f t="shared" si="309"/>
        <v/>
      </c>
      <c r="W1073" s="13" t="str">
        <f t="shared" si="310"/>
        <v/>
      </c>
      <c r="X1073" s="13" t="str">
        <f t="shared" si="311"/>
        <v/>
      </c>
      <c r="Y1073" s="13" t="str">
        <f t="shared" si="315"/>
        <v/>
      </c>
      <c r="Z1073" s="13" t="str">
        <f t="shared" si="316"/>
        <v/>
      </c>
      <c r="AA1073" s="13" t="str">
        <f t="shared" si="317"/>
        <v/>
      </c>
      <c r="AC1073" s="13" t="str">
        <f t="shared" si="318"/>
        <v/>
      </c>
      <c r="AD1073" s="13" t="str">
        <f t="shared" si="319"/>
        <v/>
      </c>
      <c r="AE1073" s="13" t="str">
        <f t="shared" si="320"/>
        <v/>
      </c>
      <c r="AF1073" s="42" t="str">
        <f t="shared" si="327"/>
        <v/>
      </c>
      <c r="AH1073" s="46" t="str">
        <f t="shared" si="321"/>
        <v/>
      </c>
      <c r="AI1073" s="53" t="str">
        <f t="shared" si="322"/>
        <v/>
      </c>
      <c r="AJ1073" s="49" t="str">
        <f t="shared" si="323"/>
        <v/>
      </c>
      <c r="AK1073" s="49" t="str">
        <f t="shared" si="324"/>
        <v/>
      </c>
      <c r="AM1073" s="13" t="str">
        <f>IF($AI1073="", "", COUNTIF($AI$10:$AI$1210, "&gt;"&amp;$AI1073)+1+COUNTIF($AI$10:$AI1073, $AI1073)-1)</f>
        <v/>
      </c>
      <c r="AO1073" s="13" t="str">
        <f t="shared" si="325"/>
        <v/>
      </c>
      <c r="AQ1073" s="42" t="str">
        <f t="shared" si="326"/>
        <v/>
      </c>
    </row>
    <row r="1074" spans="1:43" x14ac:dyDescent="0.25">
      <c r="A1074" s="56"/>
      <c r="B1074" s="157"/>
      <c r="C1074" s="87"/>
      <c r="D1074" s="86"/>
      <c r="E1074" s="158"/>
      <c r="F1074" s="159"/>
      <c r="G1074" s="160"/>
      <c r="H1074" s="161"/>
      <c r="I1074" s="56"/>
      <c r="J1074" s="13" t="str">
        <f t="shared" si="312"/>
        <v/>
      </c>
      <c r="K1074" s="56"/>
      <c r="S1074" s="13" t="str">
        <f t="shared" si="313"/>
        <v/>
      </c>
      <c r="U1074" s="13" t="str">
        <f t="shared" si="314"/>
        <v/>
      </c>
      <c r="V1074" s="13" t="str">
        <f t="shared" si="309"/>
        <v/>
      </c>
      <c r="W1074" s="13" t="str">
        <f t="shared" si="310"/>
        <v/>
      </c>
      <c r="X1074" s="13" t="str">
        <f t="shared" si="311"/>
        <v/>
      </c>
      <c r="Y1074" s="13" t="str">
        <f t="shared" si="315"/>
        <v/>
      </c>
      <c r="Z1074" s="13" t="str">
        <f t="shared" si="316"/>
        <v/>
      </c>
      <c r="AA1074" s="13" t="str">
        <f t="shared" si="317"/>
        <v/>
      </c>
      <c r="AC1074" s="13" t="str">
        <f t="shared" si="318"/>
        <v/>
      </c>
      <c r="AD1074" s="13" t="str">
        <f t="shared" si="319"/>
        <v/>
      </c>
      <c r="AE1074" s="13" t="str">
        <f t="shared" si="320"/>
        <v/>
      </c>
      <c r="AF1074" s="42" t="str">
        <f t="shared" si="327"/>
        <v/>
      </c>
      <c r="AH1074" s="46" t="str">
        <f t="shared" si="321"/>
        <v/>
      </c>
      <c r="AI1074" s="53" t="str">
        <f t="shared" si="322"/>
        <v/>
      </c>
      <c r="AJ1074" s="49" t="str">
        <f t="shared" si="323"/>
        <v/>
      </c>
      <c r="AK1074" s="49" t="str">
        <f t="shared" si="324"/>
        <v/>
      </c>
      <c r="AM1074" s="13" t="str">
        <f>IF($AI1074="", "", COUNTIF($AI$10:$AI$1210, "&gt;"&amp;$AI1074)+1+COUNTIF($AI$10:$AI1074, $AI1074)-1)</f>
        <v/>
      </c>
      <c r="AO1074" s="13" t="str">
        <f t="shared" si="325"/>
        <v/>
      </c>
      <c r="AQ1074" s="42" t="str">
        <f t="shared" si="326"/>
        <v/>
      </c>
    </row>
    <row r="1075" spans="1:43" x14ac:dyDescent="0.25">
      <c r="A1075" s="56"/>
      <c r="B1075" s="157"/>
      <c r="C1075" s="87"/>
      <c r="D1075" s="86"/>
      <c r="E1075" s="158"/>
      <c r="F1075" s="159"/>
      <c r="G1075" s="160"/>
      <c r="H1075" s="161"/>
      <c r="I1075" s="56"/>
      <c r="J1075" s="13" t="str">
        <f t="shared" si="312"/>
        <v/>
      </c>
      <c r="K1075" s="56"/>
      <c r="S1075" s="13" t="str">
        <f t="shared" si="313"/>
        <v/>
      </c>
      <c r="U1075" s="13" t="str">
        <f t="shared" si="314"/>
        <v/>
      </c>
      <c r="V1075" s="13" t="str">
        <f t="shared" si="309"/>
        <v/>
      </c>
      <c r="W1075" s="13" t="str">
        <f t="shared" si="310"/>
        <v/>
      </c>
      <c r="X1075" s="13" t="str">
        <f t="shared" si="311"/>
        <v/>
      </c>
      <c r="Y1075" s="13" t="str">
        <f t="shared" si="315"/>
        <v/>
      </c>
      <c r="Z1075" s="13" t="str">
        <f t="shared" si="316"/>
        <v/>
      </c>
      <c r="AA1075" s="13" t="str">
        <f t="shared" si="317"/>
        <v/>
      </c>
      <c r="AC1075" s="13" t="str">
        <f t="shared" si="318"/>
        <v/>
      </c>
      <c r="AD1075" s="13" t="str">
        <f t="shared" si="319"/>
        <v/>
      </c>
      <c r="AE1075" s="13" t="str">
        <f t="shared" si="320"/>
        <v/>
      </c>
      <c r="AF1075" s="42" t="str">
        <f t="shared" si="327"/>
        <v/>
      </c>
      <c r="AH1075" s="46" t="str">
        <f t="shared" si="321"/>
        <v/>
      </c>
      <c r="AI1075" s="53" t="str">
        <f t="shared" si="322"/>
        <v/>
      </c>
      <c r="AJ1075" s="49" t="str">
        <f t="shared" si="323"/>
        <v/>
      </c>
      <c r="AK1075" s="49" t="str">
        <f t="shared" si="324"/>
        <v/>
      </c>
      <c r="AM1075" s="13" t="str">
        <f>IF($AI1075="", "", COUNTIF($AI$10:$AI$1210, "&gt;"&amp;$AI1075)+1+COUNTIF($AI$10:$AI1075, $AI1075)-1)</f>
        <v/>
      </c>
      <c r="AO1075" s="13" t="str">
        <f t="shared" si="325"/>
        <v/>
      </c>
      <c r="AQ1075" s="42" t="str">
        <f t="shared" si="326"/>
        <v/>
      </c>
    </row>
    <row r="1076" spans="1:43" x14ac:dyDescent="0.25">
      <c r="A1076" s="56"/>
      <c r="B1076" s="157"/>
      <c r="C1076" s="87"/>
      <c r="D1076" s="86"/>
      <c r="E1076" s="158"/>
      <c r="F1076" s="159"/>
      <c r="G1076" s="160"/>
      <c r="H1076" s="161"/>
      <c r="I1076" s="56"/>
      <c r="J1076" s="13" t="str">
        <f t="shared" si="312"/>
        <v/>
      </c>
      <c r="K1076" s="56"/>
      <c r="S1076" s="13" t="str">
        <f t="shared" si="313"/>
        <v/>
      </c>
      <c r="U1076" s="13" t="str">
        <f t="shared" si="314"/>
        <v/>
      </c>
      <c r="V1076" s="13" t="str">
        <f t="shared" si="309"/>
        <v/>
      </c>
      <c r="W1076" s="13" t="str">
        <f t="shared" si="310"/>
        <v/>
      </c>
      <c r="X1076" s="13" t="str">
        <f t="shared" si="311"/>
        <v/>
      </c>
      <c r="Y1076" s="13" t="str">
        <f t="shared" si="315"/>
        <v/>
      </c>
      <c r="Z1076" s="13" t="str">
        <f t="shared" si="316"/>
        <v/>
      </c>
      <c r="AA1076" s="13" t="str">
        <f t="shared" si="317"/>
        <v/>
      </c>
      <c r="AC1076" s="13" t="str">
        <f t="shared" si="318"/>
        <v/>
      </c>
      <c r="AD1076" s="13" t="str">
        <f t="shared" si="319"/>
        <v/>
      </c>
      <c r="AE1076" s="13" t="str">
        <f t="shared" si="320"/>
        <v/>
      </c>
      <c r="AF1076" s="42" t="str">
        <f t="shared" si="327"/>
        <v/>
      </c>
      <c r="AH1076" s="46" t="str">
        <f t="shared" si="321"/>
        <v/>
      </c>
      <c r="AI1076" s="53" t="str">
        <f t="shared" si="322"/>
        <v/>
      </c>
      <c r="AJ1076" s="49" t="str">
        <f t="shared" si="323"/>
        <v/>
      </c>
      <c r="AK1076" s="49" t="str">
        <f t="shared" si="324"/>
        <v/>
      </c>
      <c r="AM1076" s="13" t="str">
        <f>IF($AI1076="", "", COUNTIF($AI$10:$AI$1210, "&gt;"&amp;$AI1076)+1+COUNTIF($AI$10:$AI1076, $AI1076)-1)</f>
        <v/>
      </c>
      <c r="AO1076" s="13" t="str">
        <f t="shared" si="325"/>
        <v/>
      </c>
      <c r="AQ1076" s="42" t="str">
        <f t="shared" si="326"/>
        <v/>
      </c>
    </row>
    <row r="1077" spans="1:43" x14ac:dyDescent="0.25">
      <c r="A1077" s="56"/>
      <c r="B1077" s="157"/>
      <c r="C1077" s="87"/>
      <c r="D1077" s="86"/>
      <c r="E1077" s="158"/>
      <c r="F1077" s="159"/>
      <c r="G1077" s="160"/>
      <c r="H1077" s="161"/>
      <c r="I1077" s="56"/>
      <c r="J1077" s="13" t="str">
        <f t="shared" si="312"/>
        <v/>
      </c>
      <c r="K1077" s="56"/>
      <c r="S1077" s="13" t="str">
        <f t="shared" si="313"/>
        <v/>
      </c>
      <c r="U1077" s="13" t="str">
        <f t="shared" si="314"/>
        <v/>
      </c>
      <c r="V1077" s="13" t="str">
        <f t="shared" si="309"/>
        <v/>
      </c>
      <c r="W1077" s="13" t="str">
        <f t="shared" si="310"/>
        <v/>
      </c>
      <c r="X1077" s="13" t="str">
        <f t="shared" si="311"/>
        <v/>
      </c>
      <c r="Y1077" s="13" t="str">
        <f t="shared" si="315"/>
        <v/>
      </c>
      <c r="Z1077" s="13" t="str">
        <f t="shared" si="316"/>
        <v/>
      </c>
      <c r="AA1077" s="13" t="str">
        <f t="shared" si="317"/>
        <v/>
      </c>
      <c r="AC1077" s="13" t="str">
        <f t="shared" si="318"/>
        <v/>
      </c>
      <c r="AD1077" s="13" t="str">
        <f t="shared" si="319"/>
        <v/>
      </c>
      <c r="AE1077" s="13" t="str">
        <f t="shared" si="320"/>
        <v/>
      </c>
      <c r="AF1077" s="42" t="str">
        <f t="shared" si="327"/>
        <v/>
      </c>
      <c r="AH1077" s="46" t="str">
        <f t="shared" si="321"/>
        <v/>
      </c>
      <c r="AI1077" s="53" t="str">
        <f t="shared" si="322"/>
        <v/>
      </c>
      <c r="AJ1077" s="49" t="str">
        <f t="shared" si="323"/>
        <v/>
      </c>
      <c r="AK1077" s="49" t="str">
        <f t="shared" si="324"/>
        <v/>
      </c>
      <c r="AM1077" s="13" t="str">
        <f>IF($AI1077="", "", COUNTIF($AI$10:$AI$1210, "&gt;"&amp;$AI1077)+1+COUNTIF($AI$10:$AI1077, $AI1077)-1)</f>
        <v/>
      </c>
      <c r="AO1077" s="13" t="str">
        <f t="shared" si="325"/>
        <v/>
      </c>
      <c r="AQ1077" s="42" t="str">
        <f t="shared" si="326"/>
        <v/>
      </c>
    </row>
    <row r="1078" spans="1:43" x14ac:dyDescent="0.25">
      <c r="A1078" s="56"/>
      <c r="B1078" s="157"/>
      <c r="C1078" s="87"/>
      <c r="D1078" s="86"/>
      <c r="E1078" s="158"/>
      <c r="F1078" s="159"/>
      <c r="G1078" s="160"/>
      <c r="H1078" s="161"/>
      <c r="I1078" s="56"/>
      <c r="J1078" s="13" t="str">
        <f t="shared" si="312"/>
        <v/>
      </c>
      <c r="K1078" s="56"/>
      <c r="S1078" s="13" t="str">
        <f t="shared" si="313"/>
        <v/>
      </c>
      <c r="U1078" s="13" t="str">
        <f t="shared" si="314"/>
        <v/>
      </c>
      <c r="V1078" s="13" t="str">
        <f t="shared" si="309"/>
        <v/>
      </c>
      <c r="W1078" s="13" t="str">
        <f t="shared" si="310"/>
        <v/>
      </c>
      <c r="X1078" s="13" t="str">
        <f t="shared" si="311"/>
        <v/>
      </c>
      <c r="Y1078" s="13" t="str">
        <f t="shared" si="315"/>
        <v/>
      </c>
      <c r="Z1078" s="13" t="str">
        <f t="shared" si="316"/>
        <v/>
      </c>
      <c r="AA1078" s="13" t="str">
        <f t="shared" si="317"/>
        <v/>
      </c>
      <c r="AC1078" s="13" t="str">
        <f t="shared" si="318"/>
        <v/>
      </c>
      <c r="AD1078" s="13" t="str">
        <f t="shared" si="319"/>
        <v/>
      </c>
      <c r="AE1078" s="13" t="str">
        <f t="shared" si="320"/>
        <v/>
      </c>
      <c r="AF1078" s="42" t="str">
        <f t="shared" si="327"/>
        <v/>
      </c>
      <c r="AH1078" s="46" t="str">
        <f t="shared" si="321"/>
        <v/>
      </c>
      <c r="AI1078" s="53" t="str">
        <f t="shared" si="322"/>
        <v/>
      </c>
      <c r="AJ1078" s="49" t="str">
        <f t="shared" si="323"/>
        <v/>
      </c>
      <c r="AK1078" s="49" t="str">
        <f t="shared" si="324"/>
        <v/>
      </c>
      <c r="AM1078" s="13" t="str">
        <f>IF($AI1078="", "", COUNTIF($AI$10:$AI$1210, "&gt;"&amp;$AI1078)+1+COUNTIF($AI$10:$AI1078, $AI1078)-1)</f>
        <v/>
      </c>
      <c r="AO1078" s="13" t="str">
        <f t="shared" si="325"/>
        <v/>
      </c>
      <c r="AQ1078" s="42" t="str">
        <f t="shared" si="326"/>
        <v/>
      </c>
    </row>
    <row r="1079" spans="1:43" x14ac:dyDescent="0.25">
      <c r="A1079" s="56"/>
      <c r="B1079" s="157"/>
      <c r="C1079" s="87"/>
      <c r="D1079" s="86"/>
      <c r="E1079" s="158"/>
      <c r="F1079" s="159"/>
      <c r="G1079" s="160"/>
      <c r="H1079" s="161"/>
      <c r="I1079" s="56"/>
      <c r="J1079" s="13" t="str">
        <f t="shared" si="312"/>
        <v/>
      </c>
      <c r="K1079" s="56"/>
      <c r="S1079" s="13" t="str">
        <f t="shared" si="313"/>
        <v/>
      </c>
      <c r="U1079" s="13" t="str">
        <f t="shared" si="314"/>
        <v/>
      </c>
      <c r="V1079" s="13" t="str">
        <f t="shared" si="309"/>
        <v/>
      </c>
      <c r="W1079" s="13" t="str">
        <f t="shared" si="310"/>
        <v/>
      </c>
      <c r="X1079" s="13" t="str">
        <f t="shared" si="311"/>
        <v/>
      </c>
      <c r="Y1079" s="13" t="str">
        <f t="shared" si="315"/>
        <v/>
      </c>
      <c r="Z1079" s="13" t="str">
        <f t="shared" si="316"/>
        <v/>
      </c>
      <c r="AA1079" s="13" t="str">
        <f t="shared" si="317"/>
        <v/>
      </c>
      <c r="AC1079" s="13" t="str">
        <f t="shared" si="318"/>
        <v/>
      </c>
      <c r="AD1079" s="13" t="str">
        <f t="shared" si="319"/>
        <v/>
      </c>
      <c r="AE1079" s="13" t="str">
        <f t="shared" si="320"/>
        <v/>
      </c>
      <c r="AF1079" s="42" t="str">
        <f t="shared" si="327"/>
        <v/>
      </c>
      <c r="AH1079" s="46" t="str">
        <f t="shared" si="321"/>
        <v/>
      </c>
      <c r="AI1079" s="53" t="str">
        <f t="shared" si="322"/>
        <v/>
      </c>
      <c r="AJ1079" s="49" t="str">
        <f t="shared" si="323"/>
        <v/>
      </c>
      <c r="AK1079" s="49" t="str">
        <f t="shared" si="324"/>
        <v/>
      </c>
      <c r="AM1079" s="13" t="str">
        <f>IF($AI1079="", "", COUNTIF($AI$10:$AI$1210, "&gt;"&amp;$AI1079)+1+COUNTIF($AI$10:$AI1079, $AI1079)-1)</f>
        <v/>
      </c>
      <c r="AO1079" s="13" t="str">
        <f t="shared" si="325"/>
        <v/>
      </c>
      <c r="AQ1079" s="42" t="str">
        <f t="shared" si="326"/>
        <v/>
      </c>
    </row>
    <row r="1080" spans="1:43" x14ac:dyDescent="0.25">
      <c r="A1080" s="56"/>
      <c r="B1080" s="157"/>
      <c r="C1080" s="87"/>
      <c r="D1080" s="86"/>
      <c r="E1080" s="158"/>
      <c r="F1080" s="159"/>
      <c r="G1080" s="160"/>
      <c r="H1080" s="161"/>
      <c r="I1080" s="56"/>
      <c r="J1080" s="13" t="str">
        <f t="shared" si="312"/>
        <v/>
      </c>
      <c r="K1080" s="56"/>
      <c r="S1080" s="13" t="str">
        <f t="shared" si="313"/>
        <v/>
      </c>
      <c r="U1080" s="13" t="str">
        <f t="shared" si="314"/>
        <v/>
      </c>
      <c r="V1080" s="13" t="str">
        <f t="shared" si="309"/>
        <v/>
      </c>
      <c r="W1080" s="13" t="str">
        <f t="shared" si="310"/>
        <v/>
      </c>
      <c r="X1080" s="13" t="str">
        <f t="shared" si="311"/>
        <v/>
      </c>
      <c r="Y1080" s="13" t="str">
        <f t="shared" si="315"/>
        <v/>
      </c>
      <c r="Z1080" s="13" t="str">
        <f t="shared" si="316"/>
        <v/>
      </c>
      <c r="AA1080" s="13" t="str">
        <f t="shared" si="317"/>
        <v/>
      </c>
      <c r="AC1080" s="13" t="str">
        <f t="shared" si="318"/>
        <v/>
      </c>
      <c r="AD1080" s="13" t="str">
        <f t="shared" si="319"/>
        <v/>
      </c>
      <c r="AE1080" s="13" t="str">
        <f t="shared" si="320"/>
        <v/>
      </c>
      <c r="AF1080" s="42" t="str">
        <f t="shared" si="327"/>
        <v/>
      </c>
      <c r="AH1080" s="46" t="str">
        <f t="shared" si="321"/>
        <v/>
      </c>
      <c r="AI1080" s="53" t="str">
        <f t="shared" si="322"/>
        <v/>
      </c>
      <c r="AJ1080" s="49" t="str">
        <f t="shared" si="323"/>
        <v/>
      </c>
      <c r="AK1080" s="49" t="str">
        <f t="shared" si="324"/>
        <v/>
      </c>
      <c r="AM1080" s="13" t="str">
        <f>IF($AI1080="", "", COUNTIF($AI$10:$AI$1210, "&gt;"&amp;$AI1080)+1+COUNTIF($AI$10:$AI1080, $AI1080)-1)</f>
        <v/>
      </c>
      <c r="AO1080" s="13" t="str">
        <f t="shared" si="325"/>
        <v/>
      </c>
      <c r="AQ1080" s="42" t="str">
        <f t="shared" si="326"/>
        <v/>
      </c>
    </row>
    <row r="1081" spans="1:43" x14ac:dyDescent="0.25">
      <c r="A1081" s="56"/>
      <c r="B1081" s="157"/>
      <c r="C1081" s="87"/>
      <c r="D1081" s="86"/>
      <c r="E1081" s="158"/>
      <c r="F1081" s="159"/>
      <c r="G1081" s="160"/>
      <c r="H1081" s="161"/>
      <c r="I1081" s="56"/>
      <c r="J1081" s="13" t="str">
        <f t="shared" si="312"/>
        <v/>
      </c>
      <c r="K1081" s="56"/>
      <c r="S1081" s="13" t="str">
        <f t="shared" si="313"/>
        <v/>
      </c>
      <c r="U1081" s="13" t="str">
        <f t="shared" si="314"/>
        <v/>
      </c>
      <c r="V1081" s="13" t="str">
        <f t="shared" si="309"/>
        <v/>
      </c>
      <c r="W1081" s="13" t="str">
        <f t="shared" si="310"/>
        <v/>
      </c>
      <c r="X1081" s="13" t="str">
        <f t="shared" si="311"/>
        <v/>
      </c>
      <c r="Y1081" s="13" t="str">
        <f t="shared" si="315"/>
        <v/>
      </c>
      <c r="Z1081" s="13" t="str">
        <f t="shared" si="316"/>
        <v/>
      </c>
      <c r="AA1081" s="13" t="str">
        <f t="shared" si="317"/>
        <v/>
      </c>
      <c r="AC1081" s="13" t="str">
        <f t="shared" si="318"/>
        <v/>
      </c>
      <c r="AD1081" s="13" t="str">
        <f t="shared" si="319"/>
        <v/>
      </c>
      <c r="AE1081" s="13" t="str">
        <f t="shared" si="320"/>
        <v/>
      </c>
      <c r="AF1081" s="42" t="str">
        <f t="shared" si="327"/>
        <v/>
      </c>
      <c r="AH1081" s="46" t="str">
        <f t="shared" si="321"/>
        <v/>
      </c>
      <c r="AI1081" s="53" t="str">
        <f t="shared" si="322"/>
        <v/>
      </c>
      <c r="AJ1081" s="49" t="str">
        <f t="shared" si="323"/>
        <v/>
      </c>
      <c r="AK1081" s="49" t="str">
        <f t="shared" si="324"/>
        <v/>
      </c>
      <c r="AM1081" s="13" t="str">
        <f>IF($AI1081="", "", COUNTIF($AI$10:$AI$1210, "&gt;"&amp;$AI1081)+1+COUNTIF($AI$10:$AI1081, $AI1081)-1)</f>
        <v/>
      </c>
      <c r="AO1081" s="13" t="str">
        <f t="shared" si="325"/>
        <v/>
      </c>
      <c r="AQ1081" s="42" t="str">
        <f t="shared" si="326"/>
        <v/>
      </c>
    </row>
    <row r="1082" spans="1:43" x14ac:dyDescent="0.25">
      <c r="A1082" s="56"/>
      <c r="B1082" s="157"/>
      <c r="C1082" s="87"/>
      <c r="D1082" s="86"/>
      <c r="E1082" s="158"/>
      <c r="F1082" s="159"/>
      <c r="G1082" s="160"/>
      <c r="H1082" s="161"/>
      <c r="I1082" s="56"/>
      <c r="J1082" s="13" t="str">
        <f t="shared" si="312"/>
        <v/>
      </c>
      <c r="K1082" s="56"/>
      <c r="S1082" s="13" t="str">
        <f t="shared" si="313"/>
        <v/>
      </c>
      <c r="U1082" s="13" t="str">
        <f t="shared" si="314"/>
        <v/>
      </c>
      <c r="V1082" s="13" t="str">
        <f t="shared" si="309"/>
        <v/>
      </c>
      <c r="W1082" s="13" t="str">
        <f t="shared" si="310"/>
        <v/>
      </c>
      <c r="X1082" s="13" t="str">
        <f t="shared" si="311"/>
        <v/>
      </c>
      <c r="Y1082" s="13" t="str">
        <f t="shared" si="315"/>
        <v/>
      </c>
      <c r="Z1082" s="13" t="str">
        <f t="shared" si="316"/>
        <v/>
      </c>
      <c r="AA1082" s="13" t="str">
        <f t="shared" si="317"/>
        <v/>
      </c>
      <c r="AC1082" s="13" t="str">
        <f t="shared" si="318"/>
        <v/>
      </c>
      <c r="AD1082" s="13" t="str">
        <f t="shared" si="319"/>
        <v/>
      </c>
      <c r="AE1082" s="13" t="str">
        <f t="shared" si="320"/>
        <v/>
      </c>
      <c r="AF1082" s="42" t="str">
        <f t="shared" si="327"/>
        <v/>
      </c>
      <c r="AH1082" s="46" t="str">
        <f t="shared" si="321"/>
        <v/>
      </c>
      <c r="AI1082" s="53" t="str">
        <f t="shared" si="322"/>
        <v/>
      </c>
      <c r="AJ1082" s="49" t="str">
        <f t="shared" si="323"/>
        <v/>
      </c>
      <c r="AK1082" s="49" t="str">
        <f t="shared" si="324"/>
        <v/>
      </c>
      <c r="AM1082" s="13" t="str">
        <f>IF($AI1082="", "", COUNTIF($AI$10:$AI$1210, "&gt;"&amp;$AI1082)+1+COUNTIF($AI$10:$AI1082, $AI1082)-1)</f>
        <v/>
      </c>
      <c r="AO1082" s="13" t="str">
        <f t="shared" si="325"/>
        <v/>
      </c>
      <c r="AQ1082" s="42" t="str">
        <f t="shared" si="326"/>
        <v/>
      </c>
    </row>
    <row r="1083" spans="1:43" x14ac:dyDescent="0.25">
      <c r="A1083" s="56"/>
      <c r="B1083" s="157"/>
      <c r="C1083" s="87"/>
      <c r="D1083" s="86"/>
      <c r="E1083" s="158"/>
      <c r="F1083" s="159"/>
      <c r="G1083" s="160"/>
      <c r="H1083" s="161"/>
      <c r="I1083" s="56"/>
      <c r="J1083" s="13" t="str">
        <f t="shared" si="312"/>
        <v/>
      </c>
      <c r="K1083" s="56"/>
      <c r="S1083" s="13" t="str">
        <f t="shared" si="313"/>
        <v/>
      </c>
      <c r="U1083" s="13" t="str">
        <f t="shared" si="314"/>
        <v/>
      </c>
      <c r="V1083" s="13" t="str">
        <f t="shared" si="309"/>
        <v/>
      </c>
      <c r="W1083" s="13" t="str">
        <f t="shared" si="310"/>
        <v/>
      </c>
      <c r="X1083" s="13" t="str">
        <f t="shared" si="311"/>
        <v/>
      </c>
      <c r="Y1083" s="13" t="str">
        <f t="shared" si="315"/>
        <v/>
      </c>
      <c r="Z1083" s="13" t="str">
        <f t="shared" si="316"/>
        <v/>
      </c>
      <c r="AA1083" s="13" t="str">
        <f t="shared" si="317"/>
        <v/>
      </c>
      <c r="AC1083" s="13" t="str">
        <f t="shared" si="318"/>
        <v/>
      </c>
      <c r="AD1083" s="13" t="str">
        <f t="shared" si="319"/>
        <v/>
      </c>
      <c r="AE1083" s="13" t="str">
        <f t="shared" si="320"/>
        <v/>
      </c>
      <c r="AF1083" s="42" t="str">
        <f t="shared" si="327"/>
        <v/>
      </c>
      <c r="AH1083" s="46" t="str">
        <f t="shared" si="321"/>
        <v/>
      </c>
      <c r="AI1083" s="53" t="str">
        <f t="shared" si="322"/>
        <v/>
      </c>
      <c r="AJ1083" s="49" t="str">
        <f t="shared" si="323"/>
        <v/>
      </c>
      <c r="AK1083" s="49" t="str">
        <f t="shared" si="324"/>
        <v/>
      </c>
      <c r="AM1083" s="13" t="str">
        <f>IF($AI1083="", "", COUNTIF($AI$10:$AI$1210, "&gt;"&amp;$AI1083)+1+COUNTIF($AI$10:$AI1083, $AI1083)-1)</f>
        <v/>
      </c>
      <c r="AO1083" s="13" t="str">
        <f t="shared" si="325"/>
        <v/>
      </c>
      <c r="AQ1083" s="42" t="str">
        <f t="shared" si="326"/>
        <v/>
      </c>
    </row>
    <row r="1084" spans="1:43" x14ac:dyDescent="0.25">
      <c r="A1084" s="56"/>
      <c r="B1084" s="157"/>
      <c r="C1084" s="87"/>
      <c r="D1084" s="86"/>
      <c r="E1084" s="158"/>
      <c r="F1084" s="159"/>
      <c r="G1084" s="160"/>
      <c r="H1084" s="161"/>
      <c r="I1084" s="56"/>
      <c r="J1084" s="13" t="str">
        <f t="shared" si="312"/>
        <v/>
      </c>
      <c r="K1084" s="56"/>
      <c r="S1084" s="13" t="str">
        <f t="shared" si="313"/>
        <v/>
      </c>
      <c r="U1084" s="13" t="str">
        <f t="shared" si="314"/>
        <v/>
      </c>
      <c r="V1084" s="13" t="str">
        <f t="shared" si="309"/>
        <v/>
      </c>
      <c r="W1084" s="13" t="str">
        <f t="shared" si="310"/>
        <v/>
      </c>
      <c r="X1084" s="13" t="str">
        <f t="shared" si="311"/>
        <v/>
      </c>
      <c r="Y1084" s="13" t="str">
        <f t="shared" si="315"/>
        <v/>
      </c>
      <c r="Z1084" s="13" t="str">
        <f t="shared" si="316"/>
        <v/>
      </c>
      <c r="AA1084" s="13" t="str">
        <f t="shared" si="317"/>
        <v/>
      </c>
      <c r="AC1084" s="13" t="str">
        <f t="shared" si="318"/>
        <v/>
      </c>
      <c r="AD1084" s="13" t="str">
        <f t="shared" si="319"/>
        <v/>
      </c>
      <c r="AE1084" s="13" t="str">
        <f t="shared" si="320"/>
        <v/>
      </c>
      <c r="AF1084" s="42" t="str">
        <f t="shared" si="327"/>
        <v/>
      </c>
      <c r="AH1084" s="46" t="str">
        <f t="shared" si="321"/>
        <v/>
      </c>
      <c r="AI1084" s="53" t="str">
        <f t="shared" si="322"/>
        <v/>
      </c>
      <c r="AJ1084" s="49" t="str">
        <f t="shared" si="323"/>
        <v/>
      </c>
      <c r="AK1084" s="49" t="str">
        <f t="shared" si="324"/>
        <v/>
      </c>
      <c r="AM1084" s="13" t="str">
        <f>IF($AI1084="", "", COUNTIF($AI$10:$AI$1210, "&gt;"&amp;$AI1084)+1+COUNTIF($AI$10:$AI1084, $AI1084)-1)</f>
        <v/>
      </c>
      <c r="AO1084" s="13" t="str">
        <f t="shared" si="325"/>
        <v/>
      </c>
      <c r="AQ1084" s="42" t="str">
        <f t="shared" si="326"/>
        <v/>
      </c>
    </row>
    <row r="1085" spans="1:43" x14ac:dyDescent="0.25">
      <c r="A1085" s="56"/>
      <c r="B1085" s="157"/>
      <c r="C1085" s="87"/>
      <c r="D1085" s="86"/>
      <c r="E1085" s="158"/>
      <c r="F1085" s="159"/>
      <c r="G1085" s="160"/>
      <c r="H1085" s="161"/>
      <c r="I1085" s="56"/>
      <c r="J1085" s="13" t="str">
        <f t="shared" si="312"/>
        <v/>
      </c>
      <c r="K1085" s="56"/>
      <c r="S1085" s="13" t="str">
        <f t="shared" si="313"/>
        <v/>
      </c>
      <c r="U1085" s="13" t="str">
        <f t="shared" si="314"/>
        <v/>
      </c>
      <c r="V1085" s="13" t="str">
        <f t="shared" si="309"/>
        <v/>
      </c>
      <c r="W1085" s="13" t="str">
        <f t="shared" si="310"/>
        <v/>
      </c>
      <c r="X1085" s="13" t="str">
        <f t="shared" si="311"/>
        <v/>
      </c>
      <c r="Y1085" s="13" t="str">
        <f t="shared" si="315"/>
        <v/>
      </c>
      <c r="Z1085" s="13" t="str">
        <f t="shared" si="316"/>
        <v/>
      </c>
      <c r="AA1085" s="13" t="str">
        <f t="shared" si="317"/>
        <v/>
      </c>
      <c r="AC1085" s="13" t="str">
        <f t="shared" si="318"/>
        <v/>
      </c>
      <c r="AD1085" s="13" t="str">
        <f t="shared" si="319"/>
        <v/>
      </c>
      <c r="AE1085" s="13" t="str">
        <f t="shared" si="320"/>
        <v/>
      </c>
      <c r="AF1085" s="42" t="str">
        <f t="shared" si="327"/>
        <v/>
      </c>
      <c r="AH1085" s="46" t="str">
        <f t="shared" si="321"/>
        <v/>
      </c>
      <c r="AI1085" s="53" t="str">
        <f t="shared" si="322"/>
        <v/>
      </c>
      <c r="AJ1085" s="49" t="str">
        <f t="shared" si="323"/>
        <v/>
      </c>
      <c r="AK1085" s="49" t="str">
        <f t="shared" si="324"/>
        <v/>
      </c>
      <c r="AM1085" s="13" t="str">
        <f>IF($AI1085="", "", COUNTIF($AI$10:$AI$1210, "&gt;"&amp;$AI1085)+1+COUNTIF($AI$10:$AI1085, $AI1085)-1)</f>
        <v/>
      </c>
      <c r="AO1085" s="13" t="str">
        <f t="shared" si="325"/>
        <v/>
      </c>
      <c r="AQ1085" s="42" t="str">
        <f t="shared" si="326"/>
        <v/>
      </c>
    </row>
    <row r="1086" spans="1:43" x14ac:dyDescent="0.25">
      <c r="A1086" s="56"/>
      <c r="B1086" s="157"/>
      <c r="C1086" s="87"/>
      <c r="D1086" s="86"/>
      <c r="E1086" s="158"/>
      <c r="F1086" s="159"/>
      <c r="G1086" s="160"/>
      <c r="H1086" s="161"/>
      <c r="I1086" s="56"/>
      <c r="J1086" s="13" t="str">
        <f t="shared" si="312"/>
        <v/>
      </c>
      <c r="K1086" s="56"/>
      <c r="S1086" s="13" t="str">
        <f t="shared" si="313"/>
        <v/>
      </c>
      <c r="U1086" s="13" t="str">
        <f t="shared" si="314"/>
        <v/>
      </c>
      <c r="V1086" s="13" t="str">
        <f t="shared" si="309"/>
        <v/>
      </c>
      <c r="W1086" s="13" t="str">
        <f t="shared" si="310"/>
        <v/>
      </c>
      <c r="X1086" s="13" t="str">
        <f t="shared" si="311"/>
        <v/>
      </c>
      <c r="Y1086" s="13" t="str">
        <f t="shared" si="315"/>
        <v/>
      </c>
      <c r="Z1086" s="13" t="str">
        <f t="shared" si="316"/>
        <v/>
      </c>
      <c r="AA1086" s="13" t="str">
        <f t="shared" si="317"/>
        <v/>
      </c>
      <c r="AC1086" s="13" t="str">
        <f t="shared" si="318"/>
        <v/>
      </c>
      <c r="AD1086" s="13" t="str">
        <f t="shared" si="319"/>
        <v/>
      </c>
      <c r="AE1086" s="13" t="str">
        <f t="shared" si="320"/>
        <v/>
      </c>
      <c r="AF1086" s="42" t="str">
        <f t="shared" si="327"/>
        <v/>
      </c>
      <c r="AH1086" s="46" t="str">
        <f t="shared" si="321"/>
        <v/>
      </c>
      <c r="AI1086" s="53" t="str">
        <f t="shared" si="322"/>
        <v/>
      </c>
      <c r="AJ1086" s="49" t="str">
        <f t="shared" si="323"/>
        <v/>
      </c>
      <c r="AK1086" s="49" t="str">
        <f t="shared" si="324"/>
        <v/>
      </c>
      <c r="AM1086" s="13" t="str">
        <f>IF($AI1086="", "", COUNTIF($AI$10:$AI$1210, "&gt;"&amp;$AI1086)+1+COUNTIF($AI$10:$AI1086, $AI1086)-1)</f>
        <v/>
      </c>
      <c r="AO1086" s="13" t="str">
        <f t="shared" si="325"/>
        <v/>
      </c>
      <c r="AQ1086" s="42" t="str">
        <f t="shared" si="326"/>
        <v/>
      </c>
    </row>
    <row r="1087" spans="1:43" x14ac:dyDescent="0.25">
      <c r="A1087" s="56"/>
      <c r="B1087" s="157"/>
      <c r="C1087" s="87"/>
      <c r="D1087" s="86"/>
      <c r="E1087" s="158"/>
      <c r="F1087" s="159"/>
      <c r="G1087" s="160"/>
      <c r="H1087" s="161"/>
      <c r="I1087" s="56"/>
      <c r="J1087" s="13" t="str">
        <f t="shared" si="312"/>
        <v/>
      </c>
      <c r="K1087" s="56"/>
      <c r="S1087" s="13" t="str">
        <f t="shared" si="313"/>
        <v/>
      </c>
      <c r="U1087" s="13" t="str">
        <f t="shared" si="314"/>
        <v/>
      </c>
      <c r="V1087" s="13" t="str">
        <f t="shared" si="309"/>
        <v/>
      </c>
      <c r="W1087" s="13" t="str">
        <f t="shared" si="310"/>
        <v/>
      </c>
      <c r="X1087" s="13" t="str">
        <f t="shared" si="311"/>
        <v/>
      </c>
      <c r="Y1087" s="13" t="str">
        <f t="shared" si="315"/>
        <v/>
      </c>
      <c r="Z1087" s="13" t="str">
        <f t="shared" si="316"/>
        <v/>
      </c>
      <c r="AA1087" s="13" t="str">
        <f t="shared" si="317"/>
        <v/>
      </c>
      <c r="AC1087" s="13" t="str">
        <f t="shared" si="318"/>
        <v/>
      </c>
      <c r="AD1087" s="13" t="str">
        <f t="shared" si="319"/>
        <v/>
      </c>
      <c r="AE1087" s="13" t="str">
        <f t="shared" si="320"/>
        <v/>
      </c>
      <c r="AF1087" s="42" t="str">
        <f t="shared" si="327"/>
        <v/>
      </c>
      <c r="AH1087" s="46" t="str">
        <f t="shared" si="321"/>
        <v/>
      </c>
      <c r="AI1087" s="53" t="str">
        <f t="shared" si="322"/>
        <v/>
      </c>
      <c r="AJ1087" s="49" t="str">
        <f t="shared" si="323"/>
        <v/>
      </c>
      <c r="AK1087" s="49" t="str">
        <f t="shared" si="324"/>
        <v/>
      </c>
      <c r="AM1087" s="13" t="str">
        <f>IF($AI1087="", "", COUNTIF($AI$10:$AI$1210, "&gt;"&amp;$AI1087)+1+COUNTIF($AI$10:$AI1087, $AI1087)-1)</f>
        <v/>
      </c>
      <c r="AO1087" s="13" t="str">
        <f t="shared" si="325"/>
        <v/>
      </c>
      <c r="AQ1087" s="42" t="str">
        <f t="shared" si="326"/>
        <v/>
      </c>
    </row>
    <row r="1088" spans="1:43" x14ac:dyDescent="0.25">
      <c r="A1088" s="56"/>
      <c r="B1088" s="157"/>
      <c r="C1088" s="87"/>
      <c r="D1088" s="86"/>
      <c r="E1088" s="158"/>
      <c r="F1088" s="159"/>
      <c r="G1088" s="160"/>
      <c r="H1088" s="161"/>
      <c r="I1088" s="56"/>
      <c r="J1088" s="13" t="str">
        <f t="shared" si="312"/>
        <v/>
      </c>
      <c r="K1088" s="56"/>
      <c r="S1088" s="13" t="str">
        <f t="shared" si="313"/>
        <v/>
      </c>
      <c r="U1088" s="13" t="str">
        <f t="shared" si="314"/>
        <v/>
      </c>
      <c r="V1088" s="13" t="str">
        <f t="shared" si="309"/>
        <v/>
      </c>
      <c r="W1088" s="13" t="str">
        <f t="shared" si="310"/>
        <v/>
      </c>
      <c r="X1088" s="13" t="str">
        <f t="shared" si="311"/>
        <v/>
      </c>
      <c r="Y1088" s="13" t="str">
        <f t="shared" si="315"/>
        <v/>
      </c>
      <c r="Z1088" s="13" t="str">
        <f t="shared" si="316"/>
        <v/>
      </c>
      <c r="AA1088" s="13" t="str">
        <f t="shared" si="317"/>
        <v/>
      </c>
      <c r="AC1088" s="13" t="str">
        <f t="shared" si="318"/>
        <v/>
      </c>
      <c r="AD1088" s="13" t="str">
        <f t="shared" si="319"/>
        <v/>
      </c>
      <c r="AE1088" s="13" t="str">
        <f t="shared" si="320"/>
        <v/>
      </c>
      <c r="AF1088" s="42" t="str">
        <f t="shared" si="327"/>
        <v/>
      </c>
      <c r="AH1088" s="46" t="str">
        <f t="shared" si="321"/>
        <v/>
      </c>
      <c r="AI1088" s="53" t="str">
        <f t="shared" si="322"/>
        <v/>
      </c>
      <c r="AJ1088" s="49" t="str">
        <f t="shared" si="323"/>
        <v/>
      </c>
      <c r="AK1088" s="49" t="str">
        <f t="shared" si="324"/>
        <v/>
      </c>
      <c r="AM1088" s="13" t="str">
        <f>IF($AI1088="", "", COUNTIF($AI$10:$AI$1210, "&gt;"&amp;$AI1088)+1+COUNTIF($AI$10:$AI1088, $AI1088)-1)</f>
        <v/>
      </c>
      <c r="AO1088" s="13" t="str">
        <f t="shared" si="325"/>
        <v/>
      </c>
      <c r="AQ1088" s="42" t="str">
        <f t="shared" si="326"/>
        <v/>
      </c>
    </row>
    <row r="1089" spans="1:43" x14ac:dyDescent="0.25">
      <c r="A1089" s="56"/>
      <c r="B1089" s="157"/>
      <c r="C1089" s="87"/>
      <c r="D1089" s="86"/>
      <c r="E1089" s="158"/>
      <c r="F1089" s="159"/>
      <c r="G1089" s="160"/>
      <c r="H1089" s="161"/>
      <c r="I1089" s="56"/>
      <c r="J1089" s="13" t="str">
        <f t="shared" si="312"/>
        <v/>
      </c>
      <c r="K1089" s="56"/>
      <c r="S1089" s="13" t="str">
        <f t="shared" si="313"/>
        <v/>
      </c>
      <c r="U1089" s="13" t="str">
        <f t="shared" si="314"/>
        <v/>
      </c>
      <c r="V1089" s="13" t="str">
        <f t="shared" si="309"/>
        <v/>
      </c>
      <c r="W1089" s="13" t="str">
        <f t="shared" si="310"/>
        <v/>
      </c>
      <c r="X1089" s="13" t="str">
        <f t="shared" si="311"/>
        <v/>
      </c>
      <c r="Y1089" s="13" t="str">
        <f t="shared" si="315"/>
        <v/>
      </c>
      <c r="Z1089" s="13" t="str">
        <f t="shared" si="316"/>
        <v/>
      </c>
      <c r="AA1089" s="13" t="str">
        <f t="shared" si="317"/>
        <v/>
      </c>
      <c r="AC1089" s="13" t="str">
        <f t="shared" si="318"/>
        <v/>
      </c>
      <c r="AD1089" s="13" t="str">
        <f t="shared" si="319"/>
        <v/>
      </c>
      <c r="AE1089" s="13" t="str">
        <f t="shared" si="320"/>
        <v/>
      </c>
      <c r="AF1089" s="42" t="str">
        <f t="shared" si="327"/>
        <v/>
      </c>
      <c r="AH1089" s="46" t="str">
        <f t="shared" si="321"/>
        <v/>
      </c>
      <c r="AI1089" s="53" t="str">
        <f t="shared" si="322"/>
        <v/>
      </c>
      <c r="AJ1089" s="49" t="str">
        <f t="shared" si="323"/>
        <v/>
      </c>
      <c r="AK1089" s="49" t="str">
        <f t="shared" si="324"/>
        <v/>
      </c>
      <c r="AM1089" s="13" t="str">
        <f>IF($AI1089="", "", COUNTIF($AI$10:$AI$1210, "&gt;"&amp;$AI1089)+1+COUNTIF($AI$10:$AI1089, $AI1089)-1)</f>
        <v/>
      </c>
      <c r="AO1089" s="13" t="str">
        <f t="shared" si="325"/>
        <v/>
      </c>
      <c r="AQ1089" s="42" t="str">
        <f t="shared" si="326"/>
        <v/>
      </c>
    </row>
    <row r="1090" spans="1:43" x14ac:dyDescent="0.25">
      <c r="A1090" s="56"/>
      <c r="B1090" s="157"/>
      <c r="C1090" s="87"/>
      <c r="D1090" s="86"/>
      <c r="E1090" s="158"/>
      <c r="F1090" s="159"/>
      <c r="G1090" s="160"/>
      <c r="H1090" s="161"/>
      <c r="I1090" s="56"/>
      <c r="J1090" s="13" t="str">
        <f t="shared" si="312"/>
        <v/>
      </c>
      <c r="K1090" s="56"/>
      <c r="S1090" s="13" t="str">
        <f t="shared" si="313"/>
        <v/>
      </c>
      <c r="U1090" s="13" t="str">
        <f t="shared" si="314"/>
        <v/>
      </c>
      <c r="V1090" s="13" t="str">
        <f t="shared" si="309"/>
        <v/>
      </c>
      <c r="W1090" s="13" t="str">
        <f t="shared" si="310"/>
        <v/>
      </c>
      <c r="X1090" s="13" t="str">
        <f t="shared" si="311"/>
        <v/>
      </c>
      <c r="Y1090" s="13" t="str">
        <f t="shared" si="315"/>
        <v/>
      </c>
      <c r="Z1090" s="13" t="str">
        <f t="shared" si="316"/>
        <v/>
      </c>
      <c r="AA1090" s="13" t="str">
        <f t="shared" si="317"/>
        <v/>
      </c>
      <c r="AC1090" s="13" t="str">
        <f t="shared" si="318"/>
        <v/>
      </c>
      <c r="AD1090" s="13" t="str">
        <f t="shared" si="319"/>
        <v/>
      </c>
      <c r="AE1090" s="13" t="str">
        <f t="shared" si="320"/>
        <v/>
      </c>
      <c r="AF1090" s="42" t="str">
        <f t="shared" si="327"/>
        <v/>
      </c>
      <c r="AH1090" s="46" t="str">
        <f t="shared" si="321"/>
        <v/>
      </c>
      <c r="AI1090" s="53" t="str">
        <f t="shared" si="322"/>
        <v/>
      </c>
      <c r="AJ1090" s="49" t="str">
        <f t="shared" si="323"/>
        <v/>
      </c>
      <c r="AK1090" s="49" t="str">
        <f t="shared" si="324"/>
        <v/>
      </c>
      <c r="AM1090" s="13" t="str">
        <f>IF($AI1090="", "", COUNTIF($AI$10:$AI$1210, "&gt;"&amp;$AI1090)+1+COUNTIF($AI$10:$AI1090, $AI1090)-1)</f>
        <v/>
      </c>
      <c r="AO1090" s="13" t="str">
        <f t="shared" si="325"/>
        <v/>
      </c>
      <c r="AQ1090" s="42" t="str">
        <f t="shared" si="326"/>
        <v/>
      </c>
    </row>
    <row r="1091" spans="1:43" x14ac:dyDescent="0.25">
      <c r="A1091" s="56"/>
      <c r="B1091" s="157"/>
      <c r="C1091" s="87"/>
      <c r="D1091" s="86"/>
      <c r="E1091" s="158"/>
      <c r="F1091" s="159"/>
      <c r="G1091" s="160"/>
      <c r="H1091" s="161"/>
      <c r="I1091" s="56"/>
      <c r="J1091" s="13" t="str">
        <f t="shared" si="312"/>
        <v/>
      </c>
      <c r="K1091" s="56"/>
      <c r="S1091" s="13" t="str">
        <f t="shared" si="313"/>
        <v/>
      </c>
      <c r="U1091" s="13" t="str">
        <f t="shared" si="314"/>
        <v/>
      </c>
      <c r="V1091" s="13" t="str">
        <f t="shared" si="309"/>
        <v/>
      </c>
      <c r="W1091" s="13" t="str">
        <f t="shared" si="310"/>
        <v/>
      </c>
      <c r="X1091" s="13" t="str">
        <f t="shared" si="311"/>
        <v/>
      </c>
      <c r="Y1091" s="13" t="str">
        <f t="shared" si="315"/>
        <v/>
      </c>
      <c r="Z1091" s="13" t="str">
        <f t="shared" si="316"/>
        <v/>
      </c>
      <c r="AA1091" s="13" t="str">
        <f t="shared" si="317"/>
        <v/>
      </c>
      <c r="AC1091" s="13" t="str">
        <f t="shared" si="318"/>
        <v/>
      </c>
      <c r="AD1091" s="13" t="str">
        <f t="shared" si="319"/>
        <v/>
      </c>
      <c r="AE1091" s="13" t="str">
        <f t="shared" si="320"/>
        <v/>
      </c>
      <c r="AF1091" s="42" t="str">
        <f t="shared" si="327"/>
        <v/>
      </c>
      <c r="AH1091" s="46" t="str">
        <f t="shared" si="321"/>
        <v/>
      </c>
      <c r="AI1091" s="53" t="str">
        <f t="shared" si="322"/>
        <v/>
      </c>
      <c r="AJ1091" s="49" t="str">
        <f t="shared" si="323"/>
        <v/>
      </c>
      <c r="AK1091" s="49" t="str">
        <f t="shared" si="324"/>
        <v/>
      </c>
      <c r="AM1091" s="13" t="str">
        <f>IF($AI1091="", "", COUNTIF($AI$10:$AI$1210, "&gt;"&amp;$AI1091)+1+COUNTIF($AI$10:$AI1091, $AI1091)-1)</f>
        <v/>
      </c>
      <c r="AO1091" s="13" t="str">
        <f t="shared" si="325"/>
        <v/>
      </c>
      <c r="AQ1091" s="42" t="str">
        <f t="shared" si="326"/>
        <v/>
      </c>
    </row>
    <row r="1092" spans="1:43" x14ac:dyDescent="0.25">
      <c r="A1092" s="56"/>
      <c r="B1092" s="157"/>
      <c r="C1092" s="87"/>
      <c r="D1092" s="86"/>
      <c r="E1092" s="158"/>
      <c r="F1092" s="159"/>
      <c r="G1092" s="160"/>
      <c r="H1092" s="161"/>
      <c r="I1092" s="56"/>
      <c r="J1092" s="13" t="str">
        <f t="shared" si="312"/>
        <v/>
      </c>
      <c r="K1092" s="56"/>
      <c r="S1092" s="13" t="str">
        <f t="shared" si="313"/>
        <v/>
      </c>
      <c r="U1092" s="13" t="str">
        <f t="shared" si="314"/>
        <v/>
      </c>
      <c r="V1092" s="13" t="str">
        <f t="shared" si="309"/>
        <v/>
      </c>
      <c r="W1092" s="13" t="str">
        <f t="shared" si="310"/>
        <v/>
      </c>
      <c r="X1092" s="13" t="str">
        <f t="shared" si="311"/>
        <v/>
      </c>
      <c r="Y1092" s="13" t="str">
        <f t="shared" si="315"/>
        <v/>
      </c>
      <c r="Z1092" s="13" t="str">
        <f t="shared" si="316"/>
        <v/>
      </c>
      <c r="AA1092" s="13" t="str">
        <f t="shared" si="317"/>
        <v/>
      </c>
      <c r="AC1092" s="13" t="str">
        <f t="shared" si="318"/>
        <v/>
      </c>
      <c r="AD1092" s="13" t="str">
        <f t="shared" si="319"/>
        <v/>
      </c>
      <c r="AE1092" s="13" t="str">
        <f t="shared" si="320"/>
        <v/>
      </c>
      <c r="AF1092" s="42" t="str">
        <f t="shared" si="327"/>
        <v/>
      </c>
      <c r="AH1092" s="46" t="str">
        <f t="shared" si="321"/>
        <v/>
      </c>
      <c r="AI1092" s="53" t="str">
        <f t="shared" si="322"/>
        <v/>
      </c>
      <c r="AJ1092" s="49" t="str">
        <f t="shared" si="323"/>
        <v/>
      </c>
      <c r="AK1092" s="49" t="str">
        <f t="shared" si="324"/>
        <v/>
      </c>
      <c r="AM1092" s="13" t="str">
        <f>IF($AI1092="", "", COUNTIF($AI$10:$AI$1210, "&gt;"&amp;$AI1092)+1+COUNTIF($AI$10:$AI1092, $AI1092)-1)</f>
        <v/>
      </c>
      <c r="AO1092" s="13" t="str">
        <f t="shared" si="325"/>
        <v/>
      </c>
      <c r="AQ1092" s="42" t="str">
        <f t="shared" si="326"/>
        <v/>
      </c>
    </row>
    <row r="1093" spans="1:43" x14ac:dyDescent="0.25">
      <c r="A1093" s="56"/>
      <c r="B1093" s="157"/>
      <c r="C1093" s="87"/>
      <c r="D1093" s="86"/>
      <c r="E1093" s="158"/>
      <c r="F1093" s="159"/>
      <c r="G1093" s="160"/>
      <c r="H1093" s="161"/>
      <c r="I1093" s="56"/>
      <c r="J1093" s="13" t="str">
        <f t="shared" si="312"/>
        <v/>
      </c>
      <c r="K1093" s="56"/>
      <c r="S1093" s="13" t="str">
        <f t="shared" si="313"/>
        <v/>
      </c>
      <c r="U1093" s="13" t="str">
        <f t="shared" si="314"/>
        <v/>
      </c>
      <c r="V1093" s="13" t="str">
        <f t="shared" si="309"/>
        <v/>
      </c>
      <c r="W1093" s="13" t="str">
        <f t="shared" si="310"/>
        <v/>
      </c>
      <c r="X1093" s="13" t="str">
        <f t="shared" si="311"/>
        <v/>
      </c>
      <c r="Y1093" s="13" t="str">
        <f t="shared" si="315"/>
        <v/>
      </c>
      <c r="Z1093" s="13" t="str">
        <f t="shared" si="316"/>
        <v/>
      </c>
      <c r="AA1093" s="13" t="str">
        <f t="shared" si="317"/>
        <v/>
      </c>
      <c r="AC1093" s="13" t="str">
        <f t="shared" si="318"/>
        <v/>
      </c>
      <c r="AD1093" s="13" t="str">
        <f t="shared" si="319"/>
        <v/>
      </c>
      <c r="AE1093" s="13" t="str">
        <f t="shared" si="320"/>
        <v/>
      </c>
      <c r="AF1093" s="42" t="str">
        <f t="shared" si="327"/>
        <v/>
      </c>
      <c r="AH1093" s="46" t="str">
        <f t="shared" si="321"/>
        <v/>
      </c>
      <c r="AI1093" s="53" t="str">
        <f t="shared" si="322"/>
        <v/>
      </c>
      <c r="AJ1093" s="49" t="str">
        <f t="shared" si="323"/>
        <v/>
      </c>
      <c r="AK1093" s="49" t="str">
        <f t="shared" si="324"/>
        <v/>
      </c>
      <c r="AM1093" s="13" t="str">
        <f>IF($AI1093="", "", COUNTIF($AI$10:$AI$1210, "&gt;"&amp;$AI1093)+1+COUNTIF($AI$10:$AI1093, $AI1093)-1)</f>
        <v/>
      </c>
      <c r="AO1093" s="13" t="str">
        <f t="shared" si="325"/>
        <v/>
      </c>
      <c r="AQ1093" s="42" t="str">
        <f t="shared" si="326"/>
        <v/>
      </c>
    </row>
    <row r="1094" spans="1:43" x14ac:dyDescent="0.25">
      <c r="A1094" s="56"/>
      <c r="B1094" s="157"/>
      <c r="C1094" s="87"/>
      <c r="D1094" s="86"/>
      <c r="E1094" s="158"/>
      <c r="F1094" s="159"/>
      <c r="G1094" s="160"/>
      <c r="H1094" s="161"/>
      <c r="I1094" s="56"/>
      <c r="J1094" s="13" t="str">
        <f t="shared" si="312"/>
        <v/>
      </c>
      <c r="K1094" s="56"/>
      <c r="S1094" s="13" t="str">
        <f t="shared" si="313"/>
        <v/>
      </c>
      <c r="U1094" s="13" t="str">
        <f t="shared" si="314"/>
        <v/>
      </c>
      <c r="V1094" s="13" t="str">
        <f t="shared" si="309"/>
        <v/>
      </c>
      <c r="W1094" s="13" t="str">
        <f t="shared" si="310"/>
        <v/>
      </c>
      <c r="X1094" s="13" t="str">
        <f t="shared" si="311"/>
        <v/>
      </c>
      <c r="Y1094" s="13" t="str">
        <f t="shared" si="315"/>
        <v/>
      </c>
      <c r="Z1094" s="13" t="str">
        <f t="shared" si="316"/>
        <v/>
      </c>
      <c r="AA1094" s="13" t="str">
        <f t="shared" si="317"/>
        <v/>
      </c>
      <c r="AC1094" s="13" t="str">
        <f t="shared" si="318"/>
        <v/>
      </c>
      <c r="AD1094" s="13" t="str">
        <f t="shared" si="319"/>
        <v/>
      </c>
      <c r="AE1094" s="13" t="str">
        <f t="shared" si="320"/>
        <v/>
      </c>
      <c r="AF1094" s="42" t="str">
        <f t="shared" si="327"/>
        <v/>
      </c>
      <c r="AH1094" s="46" t="str">
        <f t="shared" si="321"/>
        <v/>
      </c>
      <c r="AI1094" s="53" t="str">
        <f t="shared" si="322"/>
        <v/>
      </c>
      <c r="AJ1094" s="49" t="str">
        <f t="shared" si="323"/>
        <v/>
      </c>
      <c r="AK1094" s="49" t="str">
        <f t="shared" si="324"/>
        <v/>
      </c>
      <c r="AM1094" s="13" t="str">
        <f>IF($AI1094="", "", COUNTIF($AI$10:$AI$1210, "&gt;"&amp;$AI1094)+1+COUNTIF($AI$10:$AI1094, $AI1094)-1)</f>
        <v/>
      </c>
      <c r="AO1094" s="13" t="str">
        <f t="shared" si="325"/>
        <v/>
      </c>
      <c r="AQ1094" s="42" t="str">
        <f t="shared" si="326"/>
        <v/>
      </c>
    </row>
    <row r="1095" spans="1:43" x14ac:dyDescent="0.25">
      <c r="A1095" s="56"/>
      <c r="B1095" s="157"/>
      <c r="C1095" s="87"/>
      <c r="D1095" s="86"/>
      <c r="E1095" s="158"/>
      <c r="F1095" s="159"/>
      <c r="G1095" s="160"/>
      <c r="H1095" s="161"/>
      <c r="I1095" s="56"/>
      <c r="J1095" s="13" t="str">
        <f t="shared" si="312"/>
        <v/>
      </c>
      <c r="K1095" s="56"/>
      <c r="S1095" s="13" t="str">
        <f t="shared" si="313"/>
        <v/>
      </c>
      <c r="U1095" s="13" t="str">
        <f t="shared" si="314"/>
        <v/>
      </c>
      <c r="V1095" s="13" t="str">
        <f t="shared" si="309"/>
        <v/>
      </c>
      <c r="W1095" s="13" t="str">
        <f t="shared" si="310"/>
        <v/>
      </c>
      <c r="X1095" s="13" t="str">
        <f t="shared" si="311"/>
        <v/>
      </c>
      <c r="Y1095" s="13" t="str">
        <f t="shared" si="315"/>
        <v/>
      </c>
      <c r="Z1095" s="13" t="str">
        <f t="shared" si="316"/>
        <v/>
      </c>
      <c r="AA1095" s="13" t="str">
        <f t="shared" si="317"/>
        <v/>
      </c>
      <c r="AC1095" s="13" t="str">
        <f t="shared" si="318"/>
        <v/>
      </c>
      <c r="AD1095" s="13" t="str">
        <f t="shared" si="319"/>
        <v/>
      </c>
      <c r="AE1095" s="13" t="str">
        <f t="shared" si="320"/>
        <v/>
      </c>
      <c r="AF1095" s="42" t="str">
        <f t="shared" si="327"/>
        <v/>
      </c>
      <c r="AH1095" s="46" t="str">
        <f t="shared" si="321"/>
        <v/>
      </c>
      <c r="AI1095" s="53" t="str">
        <f t="shared" si="322"/>
        <v/>
      </c>
      <c r="AJ1095" s="49" t="str">
        <f t="shared" si="323"/>
        <v/>
      </c>
      <c r="AK1095" s="49" t="str">
        <f t="shared" si="324"/>
        <v/>
      </c>
      <c r="AM1095" s="13" t="str">
        <f>IF($AI1095="", "", COUNTIF($AI$10:$AI$1210, "&gt;"&amp;$AI1095)+1+COUNTIF($AI$10:$AI1095, $AI1095)-1)</f>
        <v/>
      </c>
      <c r="AO1095" s="13" t="str">
        <f t="shared" si="325"/>
        <v/>
      </c>
      <c r="AQ1095" s="42" t="str">
        <f t="shared" si="326"/>
        <v/>
      </c>
    </row>
    <row r="1096" spans="1:43" x14ac:dyDescent="0.25">
      <c r="A1096" s="56"/>
      <c r="B1096" s="157"/>
      <c r="C1096" s="87"/>
      <c r="D1096" s="86"/>
      <c r="E1096" s="158"/>
      <c r="F1096" s="159"/>
      <c r="G1096" s="160"/>
      <c r="H1096" s="161"/>
      <c r="I1096" s="56"/>
      <c r="J1096" s="13" t="str">
        <f t="shared" si="312"/>
        <v/>
      </c>
      <c r="K1096" s="56"/>
      <c r="S1096" s="13" t="str">
        <f t="shared" si="313"/>
        <v/>
      </c>
      <c r="U1096" s="13" t="str">
        <f t="shared" si="314"/>
        <v/>
      </c>
      <c r="V1096" s="13" t="str">
        <f t="shared" si="309"/>
        <v/>
      </c>
      <c r="W1096" s="13" t="str">
        <f t="shared" si="310"/>
        <v/>
      </c>
      <c r="X1096" s="13" t="str">
        <f t="shared" si="311"/>
        <v/>
      </c>
      <c r="Y1096" s="13" t="str">
        <f t="shared" si="315"/>
        <v/>
      </c>
      <c r="Z1096" s="13" t="str">
        <f t="shared" si="316"/>
        <v/>
      </c>
      <c r="AA1096" s="13" t="str">
        <f t="shared" si="317"/>
        <v/>
      </c>
      <c r="AC1096" s="13" t="str">
        <f t="shared" si="318"/>
        <v/>
      </c>
      <c r="AD1096" s="13" t="str">
        <f t="shared" si="319"/>
        <v/>
      </c>
      <c r="AE1096" s="13" t="str">
        <f t="shared" si="320"/>
        <v/>
      </c>
      <c r="AF1096" s="42" t="str">
        <f t="shared" si="327"/>
        <v/>
      </c>
      <c r="AH1096" s="46" t="str">
        <f t="shared" si="321"/>
        <v/>
      </c>
      <c r="AI1096" s="53" t="str">
        <f t="shared" si="322"/>
        <v/>
      </c>
      <c r="AJ1096" s="49" t="str">
        <f t="shared" si="323"/>
        <v/>
      </c>
      <c r="AK1096" s="49" t="str">
        <f t="shared" si="324"/>
        <v/>
      </c>
      <c r="AM1096" s="13" t="str">
        <f>IF($AI1096="", "", COUNTIF($AI$10:$AI$1210, "&gt;"&amp;$AI1096)+1+COUNTIF($AI$10:$AI1096, $AI1096)-1)</f>
        <v/>
      </c>
      <c r="AO1096" s="13" t="str">
        <f t="shared" si="325"/>
        <v/>
      </c>
      <c r="AQ1096" s="42" t="str">
        <f t="shared" si="326"/>
        <v/>
      </c>
    </row>
    <row r="1097" spans="1:43" x14ac:dyDescent="0.25">
      <c r="A1097" s="56"/>
      <c r="B1097" s="157"/>
      <c r="C1097" s="87"/>
      <c r="D1097" s="86"/>
      <c r="E1097" s="158"/>
      <c r="F1097" s="159"/>
      <c r="G1097" s="160"/>
      <c r="H1097" s="161"/>
      <c r="I1097" s="56"/>
      <c r="J1097" s="13" t="str">
        <f t="shared" si="312"/>
        <v/>
      </c>
      <c r="K1097" s="56"/>
      <c r="S1097" s="13" t="str">
        <f t="shared" si="313"/>
        <v/>
      </c>
      <c r="U1097" s="13" t="str">
        <f t="shared" si="314"/>
        <v/>
      </c>
      <c r="V1097" s="13" t="str">
        <f t="shared" si="309"/>
        <v/>
      </c>
      <c r="W1097" s="13" t="str">
        <f t="shared" si="310"/>
        <v/>
      </c>
      <c r="X1097" s="13" t="str">
        <f t="shared" si="311"/>
        <v/>
      </c>
      <c r="Y1097" s="13" t="str">
        <f t="shared" si="315"/>
        <v/>
      </c>
      <c r="Z1097" s="13" t="str">
        <f t="shared" si="316"/>
        <v/>
      </c>
      <c r="AA1097" s="13" t="str">
        <f t="shared" si="317"/>
        <v/>
      </c>
      <c r="AC1097" s="13" t="str">
        <f t="shared" si="318"/>
        <v/>
      </c>
      <c r="AD1097" s="13" t="str">
        <f t="shared" si="319"/>
        <v/>
      </c>
      <c r="AE1097" s="13" t="str">
        <f t="shared" si="320"/>
        <v/>
      </c>
      <c r="AF1097" s="42" t="str">
        <f t="shared" si="327"/>
        <v/>
      </c>
      <c r="AH1097" s="46" t="str">
        <f t="shared" si="321"/>
        <v/>
      </c>
      <c r="AI1097" s="53" t="str">
        <f t="shared" si="322"/>
        <v/>
      </c>
      <c r="AJ1097" s="49" t="str">
        <f t="shared" si="323"/>
        <v/>
      </c>
      <c r="AK1097" s="49" t="str">
        <f t="shared" si="324"/>
        <v/>
      </c>
      <c r="AM1097" s="13" t="str">
        <f>IF($AI1097="", "", COUNTIF($AI$10:$AI$1210, "&gt;"&amp;$AI1097)+1+COUNTIF($AI$10:$AI1097, $AI1097)-1)</f>
        <v/>
      </c>
      <c r="AO1097" s="13" t="str">
        <f t="shared" si="325"/>
        <v/>
      </c>
      <c r="AQ1097" s="42" t="str">
        <f t="shared" si="326"/>
        <v/>
      </c>
    </row>
    <row r="1098" spans="1:43" x14ac:dyDescent="0.25">
      <c r="A1098" s="56"/>
      <c r="B1098" s="157"/>
      <c r="C1098" s="87"/>
      <c r="D1098" s="86"/>
      <c r="E1098" s="158"/>
      <c r="F1098" s="159"/>
      <c r="G1098" s="160"/>
      <c r="H1098" s="161"/>
      <c r="I1098" s="56"/>
      <c r="J1098" s="13" t="str">
        <f t="shared" si="312"/>
        <v/>
      </c>
      <c r="K1098" s="56"/>
      <c r="S1098" s="13" t="str">
        <f t="shared" si="313"/>
        <v/>
      </c>
      <c r="U1098" s="13" t="str">
        <f t="shared" si="314"/>
        <v/>
      </c>
      <c r="V1098" s="13" t="str">
        <f t="shared" ref="V1098:V1161" si="328">IF($S1098="", "", IF(AND(V$5="X", C1098=""), $S$6, IF(AND(NOT(C1098=""), COUNTIF(O$11:O$18, C1098)=0), $S$7, "")))</f>
        <v/>
      </c>
      <c r="W1098" s="13" t="str">
        <f t="shared" ref="W1098:W1161" si="329">IF($S1098="", "", IF(AND(W$5="X", D1098=""), $S$6, IF(AND(NOT(D1098=""), COUNTIF(P$11:P$11, D1098)=0), $S$7, "")))</f>
        <v/>
      </c>
      <c r="X1098" s="13" t="str">
        <f t="shared" ref="X1098:X1161" si="330">IF($S1098="", "", IF(AND(X$5="X", E1098=""), $S$6, IF(AND(NOT(E1098=""), COUNTIF(Q$11:Q$11, E1098)=0), $S$7, "")))</f>
        <v/>
      </c>
      <c r="Y1098" s="13" t="str">
        <f t="shared" si="315"/>
        <v/>
      </c>
      <c r="Z1098" s="13" t="str">
        <f t="shared" si="316"/>
        <v/>
      </c>
      <c r="AA1098" s="13" t="str">
        <f t="shared" si="317"/>
        <v/>
      </c>
      <c r="AC1098" s="13" t="str">
        <f t="shared" si="318"/>
        <v/>
      </c>
      <c r="AD1098" s="13" t="str">
        <f t="shared" si="319"/>
        <v/>
      </c>
      <c r="AE1098" s="13" t="str">
        <f t="shared" si="320"/>
        <v/>
      </c>
      <c r="AF1098" s="42" t="str">
        <f t="shared" si="327"/>
        <v/>
      </c>
      <c r="AH1098" s="46" t="str">
        <f t="shared" si="321"/>
        <v/>
      </c>
      <c r="AI1098" s="53" t="str">
        <f t="shared" si="322"/>
        <v/>
      </c>
      <c r="AJ1098" s="49" t="str">
        <f t="shared" si="323"/>
        <v/>
      </c>
      <c r="AK1098" s="49" t="str">
        <f t="shared" si="324"/>
        <v/>
      </c>
      <c r="AM1098" s="13" t="str">
        <f>IF($AI1098="", "", COUNTIF($AI$10:$AI$1210, "&gt;"&amp;$AI1098)+1+COUNTIF($AI$10:$AI1098, $AI1098)-1)</f>
        <v/>
      </c>
      <c r="AO1098" s="13" t="str">
        <f t="shared" si="325"/>
        <v/>
      </c>
      <c r="AQ1098" s="42" t="str">
        <f t="shared" si="326"/>
        <v/>
      </c>
    </row>
    <row r="1099" spans="1:43" x14ac:dyDescent="0.25">
      <c r="A1099" s="56"/>
      <c r="B1099" s="157"/>
      <c r="C1099" s="87"/>
      <c r="D1099" s="86"/>
      <c r="E1099" s="158"/>
      <c r="F1099" s="159"/>
      <c r="G1099" s="160"/>
      <c r="H1099" s="161"/>
      <c r="I1099" s="56"/>
      <c r="J1099" s="13" t="str">
        <f t="shared" ref="J1099:J1162" si="331">IF($S1099="", "", IF($AI1099="", $N$3, IF($AI1099=$AI$5, $AK$4, IF($AI1099&lt;$AI$5, $AK$3, IF($AI1099&gt;$AI$5, $AK$2, $N$3)))))</f>
        <v/>
      </c>
      <c r="K1099" s="56"/>
      <c r="S1099" s="13" t="str">
        <f t="shared" ref="S1099:S1162" si="332">IF(COUNTIF($B1099:$H1099, "")=7, "", "X")</f>
        <v/>
      </c>
      <c r="U1099" s="13" t="str">
        <f t="shared" ref="U1099:U1162" si="333">IF($S1099="", "", IF(AND(U$5="X", B1099=""), $S$6, IFERROR(IF(AND(NOT(B1099=""), OR(ISNUMBER(B1099)=FALSE, B1099&lt;$P$2, B1099&gt;$P$3, B1099&lt;B1098)), $S$7, ""), $S$7)))</f>
        <v/>
      </c>
      <c r="V1099" s="13" t="str">
        <f t="shared" si="328"/>
        <v/>
      </c>
      <c r="W1099" s="13" t="str">
        <f t="shared" si="329"/>
        <v/>
      </c>
      <c r="X1099" s="13" t="str">
        <f t="shared" si="330"/>
        <v/>
      </c>
      <c r="Y1099" s="13" t="str">
        <f t="shared" ref="Y1099:Y1162" si="334">IF($S1099="", "", IF(AND(Y$5="X", F1099=""), $S$6, IFERROR(IF(AND(NOT(F1099=""), OR(ISNUMBER(F1099)=FALSE, F1099&lt;$Q$2, AND(NOT($Q$3=""), F1099&gt;$Q$3), F1099&lt;F1098)), $S$7, ""), $S$7)))</f>
        <v/>
      </c>
      <c r="Z1099" s="13" t="str">
        <f t="shared" ref="Z1099:Z1162" si="335">IF($S1099="", "", IF(AND(Z$5="X", G1099=""), $S$6, IF(AND(NOT(G1099=""), ISNUMBER(G1099)=FALSE), $S$7, "")))</f>
        <v/>
      </c>
      <c r="AA1099" s="13" t="str">
        <f t="shared" ref="AA1099:AA1162" si="336">IF($S1099="", "", IF(AND(AA$5="X", H1099=""), $S$6, IF(AND(NOT(H1099=""), ISNUMBER(H1099)=FALSE), $S$7, "")))</f>
        <v/>
      </c>
      <c r="AC1099" s="13" t="str">
        <f t="shared" ref="AC1099:AC1162" si="337">IF(OR(COUNTIF($F1099:$H1099, "")=3, COUNTIF($Y1099:$AA1099, "")&lt;3), "", "X")</f>
        <v/>
      </c>
      <c r="AD1099" s="13" t="str">
        <f t="shared" ref="AD1099:AD1162" si="338">IF(AND(AC1099="X", AC1100=""), "X", "")</f>
        <v/>
      </c>
      <c r="AE1099" s="13" t="str">
        <f t="shared" ref="AE1099:AE1162" si="339">IF($S1099="", "", IF(OR($AC1099="", $AD1099="X", $E1099=$Q$11, $E1100=$Q$11), "X", ""))</f>
        <v/>
      </c>
      <c r="AF1099" s="42" t="str">
        <f t="shared" si="327"/>
        <v/>
      </c>
      <c r="AH1099" s="46" t="str">
        <f t="shared" ref="AH1099:AH1162" si="340">IF(OR($F1099="", $F1100=""), "", $F1100-$F1099)</f>
        <v/>
      </c>
      <c r="AI1099" s="53" t="str">
        <f t="shared" ref="AI1099:AI1162" si="341">IF($AE1099="X", "", IFERROR(ROUND($AH1099/$G1100, 1), ""))</f>
        <v/>
      </c>
      <c r="AJ1099" s="49" t="str">
        <f t="shared" ref="AJ1099:AJ1162" si="342">IF($AE1099="X", "", IFERROR(ROUND($AK1099/$AI1099, 2), ""))</f>
        <v/>
      </c>
      <c r="AK1099" s="49" t="str">
        <f t="shared" ref="AK1099:AK1162" si="343">IF(OR($G1099="", $H1099=""), "", IFERROR(ROUND($H1099/$G1099, 2), ""))</f>
        <v/>
      </c>
      <c r="AM1099" s="13" t="str">
        <f>IF($AI1099="", "", COUNTIF($AI$10:$AI$1210, "&gt;"&amp;$AI1099)+1+COUNTIF($AI$10:$AI1099, $AI1099)-1)</f>
        <v/>
      </c>
      <c r="AO1099" s="13" t="str">
        <f t="shared" ref="AO1099:AO1162" si="344">IF($S1099="", "", IF($D1099="", $AO$6, $AO$7))</f>
        <v/>
      </c>
      <c r="AQ1099" s="42" t="str">
        <f t="shared" ref="AQ1099:AQ1162" si="345">IF(OR($C1099="", $AO1099=""), "", CONCATENATE($C1099, " - ", $AO1099))</f>
        <v/>
      </c>
    </row>
    <row r="1100" spans="1:43" x14ac:dyDescent="0.25">
      <c r="A1100" s="56"/>
      <c r="B1100" s="157"/>
      <c r="C1100" s="87"/>
      <c r="D1100" s="86"/>
      <c r="E1100" s="158"/>
      <c r="F1100" s="159"/>
      <c r="G1100" s="160"/>
      <c r="H1100" s="161"/>
      <c r="I1100" s="56"/>
      <c r="J1100" s="13" t="str">
        <f t="shared" si="331"/>
        <v/>
      </c>
      <c r="K1100" s="56"/>
      <c r="S1100" s="13" t="str">
        <f t="shared" si="332"/>
        <v/>
      </c>
      <c r="U1100" s="13" t="str">
        <f t="shared" si="333"/>
        <v/>
      </c>
      <c r="V1100" s="13" t="str">
        <f t="shared" si="328"/>
        <v/>
      </c>
      <c r="W1100" s="13" t="str">
        <f t="shared" si="329"/>
        <v/>
      </c>
      <c r="X1100" s="13" t="str">
        <f t="shared" si="330"/>
        <v/>
      </c>
      <c r="Y1100" s="13" t="str">
        <f t="shared" si="334"/>
        <v/>
      </c>
      <c r="Z1100" s="13" t="str">
        <f t="shared" si="335"/>
        <v/>
      </c>
      <c r="AA1100" s="13" t="str">
        <f t="shared" si="336"/>
        <v/>
      </c>
      <c r="AC1100" s="13" t="str">
        <f t="shared" si="337"/>
        <v/>
      </c>
      <c r="AD1100" s="13" t="str">
        <f t="shared" si="338"/>
        <v/>
      </c>
      <c r="AE1100" s="13" t="str">
        <f t="shared" si="339"/>
        <v/>
      </c>
      <c r="AF1100" s="42" t="str">
        <f t="shared" si="327"/>
        <v/>
      </c>
      <c r="AH1100" s="46" t="str">
        <f t="shared" si="340"/>
        <v/>
      </c>
      <c r="AI1100" s="53" t="str">
        <f t="shared" si="341"/>
        <v/>
      </c>
      <c r="AJ1100" s="49" t="str">
        <f t="shared" si="342"/>
        <v/>
      </c>
      <c r="AK1100" s="49" t="str">
        <f t="shared" si="343"/>
        <v/>
      </c>
      <c r="AM1100" s="13" t="str">
        <f>IF($AI1100="", "", COUNTIF($AI$10:$AI$1210, "&gt;"&amp;$AI1100)+1+COUNTIF($AI$10:$AI1100, $AI1100)-1)</f>
        <v/>
      </c>
      <c r="AO1100" s="13" t="str">
        <f t="shared" si="344"/>
        <v/>
      </c>
      <c r="AQ1100" s="42" t="str">
        <f t="shared" si="345"/>
        <v/>
      </c>
    </row>
    <row r="1101" spans="1:43" x14ac:dyDescent="0.25">
      <c r="A1101" s="56"/>
      <c r="B1101" s="157"/>
      <c r="C1101" s="87"/>
      <c r="D1101" s="86"/>
      <c r="E1101" s="158"/>
      <c r="F1101" s="159"/>
      <c r="G1101" s="160"/>
      <c r="H1101" s="161"/>
      <c r="I1101" s="56"/>
      <c r="J1101" s="13" t="str">
        <f t="shared" si="331"/>
        <v/>
      </c>
      <c r="K1101" s="56"/>
      <c r="S1101" s="13" t="str">
        <f t="shared" si="332"/>
        <v/>
      </c>
      <c r="U1101" s="13" t="str">
        <f t="shared" si="333"/>
        <v/>
      </c>
      <c r="V1101" s="13" t="str">
        <f t="shared" si="328"/>
        <v/>
      </c>
      <c r="W1101" s="13" t="str">
        <f t="shared" si="329"/>
        <v/>
      </c>
      <c r="X1101" s="13" t="str">
        <f t="shared" si="330"/>
        <v/>
      </c>
      <c r="Y1101" s="13" t="str">
        <f t="shared" si="334"/>
        <v/>
      </c>
      <c r="Z1101" s="13" t="str">
        <f t="shared" si="335"/>
        <v/>
      </c>
      <c r="AA1101" s="13" t="str">
        <f t="shared" si="336"/>
        <v/>
      </c>
      <c r="AC1101" s="13" t="str">
        <f t="shared" si="337"/>
        <v/>
      </c>
      <c r="AD1101" s="13" t="str">
        <f t="shared" si="338"/>
        <v/>
      </c>
      <c r="AE1101" s="13" t="str">
        <f t="shared" si="339"/>
        <v/>
      </c>
      <c r="AF1101" s="42" t="str">
        <f t="shared" si="327"/>
        <v/>
      </c>
      <c r="AH1101" s="46" t="str">
        <f t="shared" si="340"/>
        <v/>
      </c>
      <c r="AI1101" s="53" t="str">
        <f t="shared" si="341"/>
        <v/>
      </c>
      <c r="AJ1101" s="49" t="str">
        <f t="shared" si="342"/>
        <v/>
      </c>
      <c r="AK1101" s="49" t="str">
        <f t="shared" si="343"/>
        <v/>
      </c>
      <c r="AM1101" s="13" t="str">
        <f>IF($AI1101="", "", COUNTIF($AI$10:$AI$1210, "&gt;"&amp;$AI1101)+1+COUNTIF($AI$10:$AI1101, $AI1101)-1)</f>
        <v/>
      </c>
      <c r="AO1101" s="13" t="str">
        <f t="shared" si="344"/>
        <v/>
      </c>
      <c r="AQ1101" s="42" t="str">
        <f t="shared" si="345"/>
        <v/>
      </c>
    </row>
    <row r="1102" spans="1:43" x14ac:dyDescent="0.25">
      <c r="A1102" s="56"/>
      <c r="B1102" s="157"/>
      <c r="C1102" s="87"/>
      <c r="D1102" s="86"/>
      <c r="E1102" s="158"/>
      <c r="F1102" s="159"/>
      <c r="G1102" s="160"/>
      <c r="H1102" s="161"/>
      <c r="I1102" s="56"/>
      <c r="J1102" s="13" t="str">
        <f t="shared" si="331"/>
        <v/>
      </c>
      <c r="K1102" s="56"/>
      <c r="S1102" s="13" t="str">
        <f t="shared" si="332"/>
        <v/>
      </c>
      <c r="U1102" s="13" t="str">
        <f t="shared" si="333"/>
        <v/>
      </c>
      <c r="V1102" s="13" t="str">
        <f t="shared" si="328"/>
        <v/>
      </c>
      <c r="W1102" s="13" t="str">
        <f t="shared" si="329"/>
        <v/>
      </c>
      <c r="X1102" s="13" t="str">
        <f t="shared" si="330"/>
        <v/>
      </c>
      <c r="Y1102" s="13" t="str">
        <f t="shared" si="334"/>
        <v/>
      </c>
      <c r="Z1102" s="13" t="str">
        <f t="shared" si="335"/>
        <v/>
      </c>
      <c r="AA1102" s="13" t="str">
        <f t="shared" si="336"/>
        <v/>
      </c>
      <c r="AC1102" s="13" t="str">
        <f t="shared" si="337"/>
        <v/>
      </c>
      <c r="AD1102" s="13" t="str">
        <f t="shared" si="338"/>
        <v/>
      </c>
      <c r="AE1102" s="13" t="str">
        <f t="shared" si="339"/>
        <v/>
      </c>
      <c r="AF1102" s="42" t="str">
        <f t="shared" si="327"/>
        <v/>
      </c>
      <c r="AH1102" s="46" t="str">
        <f t="shared" si="340"/>
        <v/>
      </c>
      <c r="AI1102" s="53" t="str">
        <f t="shared" si="341"/>
        <v/>
      </c>
      <c r="AJ1102" s="49" t="str">
        <f t="shared" si="342"/>
        <v/>
      </c>
      <c r="AK1102" s="49" t="str">
        <f t="shared" si="343"/>
        <v/>
      </c>
      <c r="AM1102" s="13" t="str">
        <f>IF($AI1102="", "", COUNTIF($AI$10:$AI$1210, "&gt;"&amp;$AI1102)+1+COUNTIF($AI$10:$AI1102, $AI1102)-1)</f>
        <v/>
      </c>
      <c r="AO1102" s="13" t="str">
        <f t="shared" si="344"/>
        <v/>
      </c>
      <c r="AQ1102" s="42" t="str">
        <f t="shared" si="345"/>
        <v/>
      </c>
    </row>
    <row r="1103" spans="1:43" x14ac:dyDescent="0.25">
      <c r="A1103" s="56"/>
      <c r="B1103" s="157"/>
      <c r="C1103" s="87"/>
      <c r="D1103" s="86"/>
      <c r="E1103" s="158"/>
      <c r="F1103" s="159"/>
      <c r="G1103" s="160"/>
      <c r="H1103" s="161"/>
      <c r="I1103" s="56"/>
      <c r="J1103" s="13" t="str">
        <f t="shared" si="331"/>
        <v/>
      </c>
      <c r="K1103" s="56"/>
      <c r="S1103" s="13" t="str">
        <f t="shared" si="332"/>
        <v/>
      </c>
      <c r="U1103" s="13" t="str">
        <f t="shared" si="333"/>
        <v/>
      </c>
      <c r="V1103" s="13" t="str">
        <f t="shared" si="328"/>
        <v/>
      </c>
      <c r="W1103" s="13" t="str">
        <f t="shared" si="329"/>
        <v/>
      </c>
      <c r="X1103" s="13" t="str">
        <f t="shared" si="330"/>
        <v/>
      </c>
      <c r="Y1103" s="13" t="str">
        <f t="shared" si="334"/>
        <v/>
      </c>
      <c r="Z1103" s="13" t="str">
        <f t="shared" si="335"/>
        <v/>
      </c>
      <c r="AA1103" s="13" t="str">
        <f t="shared" si="336"/>
        <v/>
      </c>
      <c r="AC1103" s="13" t="str">
        <f t="shared" si="337"/>
        <v/>
      </c>
      <c r="AD1103" s="13" t="str">
        <f t="shared" si="338"/>
        <v/>
      </c>
      <c r="AE1103" s="13" t="str">
        <f t="shared" si="339"/>
        <v/>
      </c>
      <c r="AF1103" s="42" t="str">
        <f t="shared" si="327"/>
        <v/>
      </c>
      <c r="AH1103" s="46" t="str">
        <f t="shared" si="340"/>
        <v/>
      </c>
      <c r="AI1103" s="53" t="str">
        <f t="shared" si="341"/>
        <v/>
      </c>
      <c r="AJ1103" s="49" t="str">
        <f t="shared" si="342"/>
        <v/>
      </c>
      <c r="AK1103" s="49" t="str">
        <f t="shared" si="343"/>
        <v/>
      </c>
      <c r="AM1103" s="13" t="str">
        <f>IF($AI1103="", "", COUNTIF($AI$10:$AI$1210, "&gt;"&amp;$AI1103)+1+COUNTIF($AI$10:$AI1103, $AI1103)-1)</f>
        <v/>
      </c>
      <c r="AO1103" s="13" t="str">
        <f t="shared" si="344"/>
        <v/>
      </c>
      <c r="AQ1103" s="42" t="str">
        <f t="shared" si="345"/>
        <v/>
      </c>
    </row>
    <row r="1104" spans="1:43" x14ac:dyDescent="0.25">
      <c r="A1104" s="56"/>
      <c r="B1104" s="157"/>
      <c r="C1104" s="87"/>
      <c r="D1104" s="86"/>
      <c r="E1104" s="158"/>
      <c r="F1104" s="159"/>
      <c r="G1104" s="160"/>
      <c r="H1104" s="161"/>
      <c r="I1104" s="56"/>
      <c r="J1104" s="13" t="str">
        <f t="shared" si="331"/>
        <v/>
      </c>
      <c r="K1104" s="56"/>
      <c r="S1104" s="13" t="str">
        <f t="shared" si="332"/>
        <v/>
      </c>
      <c r="U1104" s="13" t="str">
        <f t="shared" si="333"/>
        <v/>
      </c>
      <c r="V1104" s="13" t="str">
        <f t="shared" si="328"/>
        <v/>
      </c>
      <c r="W1104" s="13" t="str">
        <f t="shared" si="329"/>
        <v/>
      </c>
      <c r="X1104" s="13" t="str">
        <f t="shared" si="330"/>
        <v/>
      </c>
      <c r="Y1104" s="13" t="str">
        <f t="shared" si="334"/>
        <v/>
      </c>
      <c r="Z1104" s="13" t="str">
        <f t="shared" si="335"/>
        <v/>
      </c>
      <c r="AA1104" s="13" t="str">
        <f t="shared" si="336"/>
        <v/>
      </c>
      <c r="AC1104" s="13" t="str">
        <f t="shared" si="337"/>
        <v/>
      </c>
      <c r="AD1104" s="13" t="str">
        <f t="shared" si="338"/>
        <v/>
      </c>
      <c r="AE1104" s="13" t="str">
        <f t="shared" si="339"/>
        <v/>
      </c>
      <c r="AF1104" s="42" t="str">
        <f t="shared" ref="AF1104:AF1167" si="346">IF($AE1104="", "", IF($AC1104="", $AF$5, IF(AND($AD1104="X", $E1104=""), $AF$6, $AF$7)))</f>
        <v/>
      </c>
      <c r="AH1104" s="46" t="str">
        <f t="shared" si="340"/>
        <v/>
      </c>
      <c r="AI1104" s="53" t="str">
        <f t="shared" si="341"/>
        <v/>
      </c>
      <c r="AJ1104" s="49" t="str">
        <f t="shared" si="342"/>
        <v/>
      </c>
      <c r="AK1104" s="49" t="str">
        <f t="shared" si="343"/>
        <v/>
      </c>
      <c r="AM1104" s="13" t="str">
        <f>IF($AI1104="", "", COUNTIF($AI$10:$AI$1210, "&gt;"&amp;$AI1104)+1+COUNTIF($AI$10:$AI1104, $AI1104)-1)</f>
        <v/>
      </c>
      <c r="AO1104" s="13" t="str">
        <f t="shared" si="344"/>
        <v/>
      </c>
      <c r="AQ1104" s="42" t="str">
        <f t="shared" si="345"/>
        <v/>
      </c>
    </row>
    <row r="1105" spans="1:43" x14ac:dyDescent="0.25">
      <c r="A1105" s="56"/>
      <c r="B1105" s="157"/>
      <c r="C1105" s="87"/>
      <c r="D1105" s="86"/>
      <c r="E1105" s="158"/>
      <c r="F1105" s="159"/>
      <c r="G1105" s="160"/>
      <c r="H1105" s="161"/>
      <c r="I1105" s="56"/>
      <c r="J1105" s="13" t="str">
        <f t="shared" si="331"/>
        <v/>
      </c>
      <c r="K1105" s="56"/>
      <c r="S1105" s="13" t="str">
        <f t="shared" si="332"/>
        <v/>
      </c>
      <c r="U1105" s="13" t="str">
        <f t="shared" si="333"/>
        <v/>
      </c>
      <c r="V1105" s="13" t="str">
        <f t="shared" si="328"/>
        <v/>
      </c>
      <c r="W1105" s="13" t="str">
        <f t="shared" si="329"/>
        <v/>
      </c>
      <c r="X1105" s="13" t="str">
        <f t="shared" si="330"/>
        <v/>
      </c>
      <c r="Y1105" s="13" t="str">
        <f t="shared" si="334"/>
        <v/>
      </c>
      <c r="Z1105" s="13" t="str">
        <f t="shared" si="335"/>
        <v/>
      </c>
      <c r="AA1105" s="13" t="str">
        <f t="shared" si="336"/>
        <v/>
      </c>
      <c r="AC1105" s="13" t="str">
        <f t="shared" si="337"/>
        <v/>
      </c>
      <c r="AD1105" s="13" t="str">
        <f t="shared" si="338"/>
        <v/>
      </c>
      <c r="AE1105" s="13" t="str">
        <f t="shared" si="339"/>
        <v/>
      </c>
      <c r="AF1105" s="42" t="str">
        <f t="shared" si="346"/>
        <v/>
      </c>
      <c r="AH1105" s="46" t="str">
        <f t="shared" si="340"/>
        <v/>
      </c>
      <c r="AI1105" s="53" t="str">
        <f t="shared" si="341"/>
        <v/>
      </c>
      <c r="AJ1105" s="49" t="str">
        <f t="shared" si="342"/>
        <v/>
      </c>
      <c r="AK1105" s="49" t="str">
        <f t="shared" si="343"/>
        <v/>
      </c>
      <c r="AM1105" s="13" t="str">
        <f>IF($AI1105="", "", COUNTIF($AI$10:$AI$1210, "&gt;"&amp;$AI1105)+1+COUNTIF($AI$10:$AI1105, $AI1105)-1)</f>
        <v/>
      </c>
      <c r="AO1105" s="13" t="str">
        <f t="shared" si="344"/>
        <v/>
      </c>
      <c r="AQ1105" s="42" t="str">
        <f t="shared" si="345"/>
        <v/>
      </c>
    </row>
    <row r="1106" spans="1:43" x14ac:dyDescent="0.25">
      <c r="A1106" s="56"/>
      <c r="B1106" s="157"/>
      <c r="C1106" s="87"/>
      <c r="D1106" s="86"/>
      <c r="E1106" s="158"/>
      <c r="F1106" s="159"/>
      <c r="G1106" s="160"/>
      <c r="H1106" s="161"/>
      <c r="I1106" s="56"/>
      <c r="J1106" s="13" t="str">
        <f t="shared" si="331"/>
        <v/>
      </c>
      <c r="K1106" s="56"/>
      <c r="S1106" s="13" t="str">
        <f t="shared" si="332"/>
        <v/>
      </c>
      <c r="U1106" s="13" t="str">
        <f t="shared" si="333"/>
        <v/>
      </c>
      <c r="V1106" s="13" t="str">
        <f t="shared" si="328"/>
        <v/>
      </c>
      <c r="W1106" s="13" t="str">
        <f t="shared" si="329"/>
        <v/>
      </c>
      <c r="X1106" s="13" t="str">
        <f t="shared" si="330"/>
        <v/>
      </c>
      <c r="Y1106" s="13" t="str">
        <f t="shared" si="334"/>
        <v/>
      </c>
      <c r="Z1106" s="13" t="str">
        <f t="shared" si="335"/>
        <v/>
      </c>
      <c r="AA1106" s="13" t="str">
        <f t="shared" si="336"/>
        <v/>
      </c>
      <c r="AC1106" s="13" t="str">
        <f t="shared" si="337"/>
        <v/>
      </c>
      <c r="AD1106" s="13" t="str">
        <f t="shared" si="338"/>
        <v/>
      </c>
      <c r="AE1106" s="13" t="str">
        <f t="shared" si="339"/>
        <v/>
      </c>
      <c r="AF1106" s="42" t="str">
        <f t="shared" si="346"/>
        <v/>
      </c>
      <c r="AH1106" s="46" t="str">
        <f t="shared" si="340"/>
        <v/>
      </c>
      <c r="AI1106" s="53" t="str">
        <f t="shared" si="341"/>
        <v/>
      </c>
      <c r="AJ1106" s="49" t="str">
        <f t="shared" si="342"/>
        <v/>
      </c>
      <c r="AK1106" s="49" t="str">
        <f t="shared" si="343"/>
        <v/>
      </c>
      <c r="AM1106" s="13" t="str">
        <f>IF($AI1106="", "", COUNTIF($AI$10:$AI$1210, "&gt;"&amp;$AI1106)+1+COUNTIF($AI$10:$AI1106, $AI1106)-1)</f>
        <v/>
      </c>
      <c r="AO1106" s="13" t="str">
        <f t="shared" si="344"/>
        <v/>
      </c>
      <c r="AQ1106" s="42" t="str">
        <f t="shared" si="345"/>
        <v/>
      </c>
    </row>
    <row r="1107" spans="1:43" x14ac:dyDescent="0.25">
      <c r="A1107" s="56"/>
      <c r="B1107" s="157"/>
      <c r="C1107" s="87"/>
      <c r="D1107" s="86"/>
      <c r="E1107" s="158"/>
      <c r="F1107" s="159"/>
      <c r="G1107" s="160"/>
      <c r="H1107" s="161"/>
      <c r="I1107" s="56"/>
      <c r="J1107" s="13" t="str">
        <f t="shared" si="331"/>
        <v/>
      </c>
      <c r="K1107" s="56"/>
      <c r="S1107" s="13" t="str">
        <f t="shared" si="332"/>
        <v/>
      </c>
      <c r="U1107" s="13" t="str">
        <f t="shared" si="333"/>
        <v/>
      </c>
      <c r="V1107" s="13" t="str">
        <f t="shared" si="328"/>
        <v/>
      </c>
      <c r="W1107" s="13" t="str">
        <f t="shared" si="329"/>
        <v/>
      </c>
      <c r="X1107" s="13" t="str">
        <f t="shared" si="330"/>
        <v/>
      </c>
      <c r="Y1107" s="13" t="str">
        <f t="shared" si="334"/>
        <v/>
      </c>
      <c r="Z1107" s="13" t="str">
        <f t="shared" si="335"/>
        <v/>
      </c>
      <c r="AA1107" s="13" t="str">
        <f t="shared" si="336"/>
        <v/>
      </c>
      <c r="AC1107" s="13" t="str">
        <f t="shared" si="337"/>
        <v/>
      </c>
      <c r="AD1107" s="13" t="str">
        <f t="shared" si="338"/>
        <v/>
      </c>
      <c r="AE1107" s="13" t="str">
        <f t="shared" si="339"/>
        <v/>
      </c>
      <c r="AF1107" s="42" t="str">
        <f t="shared" si="346"/>
        <v/>
      </c>
      <c r="AH1107" s="46" t="str">
        <f t="shared" si="340"/>
        <v/>
      </c>
      <c r="AI1107" s="53" t="str">
        <f t="shared" si="341"/>
        <v/>
      </c>
      <c r="AJ1107" s="49" t="str">
        <f t="shared" si="342"/>
        <v/>
      </c>
      <c r="AK1107" s="49" t="str">
        <f t="shared" si="343"/>
        <v/>
      </c>
      <c r="AM1107" s="13" t="str">
        <f>IF($AI1107="", "", COUNTIF($AI$10:$AI$1210, "&gt;"&amp;$AI1107)+1+COUNTIF($AI$10:$AI1107, $AI1107)-1)</f>
        <v/>
      </c>
      <c r="AO1107" s="13" t="str">
        <f t="shared" si="344"/>
        <v/>
      </c>
      <c r="AQ1107" s="42" t="str">
        <f t="shared" si="345"/>
        <v/>
      </c>
    </row>
    <row r="1108" spans="1:43" x14ac:dyDescent="0.25">
      <c r="A1108" s="56"/>
      <c r="B1108" s="157"/>
      <c r="C1108" s="87"/>
      <c r="D1108" s="86"/>
      <c r="E1108" s="158"/>
      <c r="F1108" s="159"/>
      <c r="G1108" s="160"/>
      <c r="H1108" s="161"/>
      <c r="I1108" s="56"/>
      <c r="J1108" s="13" t="str">
        <f t="shared" si="331"/>
        <v/>
      </c>
      <c r="K1108" s="56"/>
      <c r="S1108" s="13" t="str">
        <f t="shared" si="332"/>
        <v/>
      </c>
      <c r="U1108" s="13" t="str">
        <f t="shared" si="333"/>
        <v/>
      </c>
      <c r="V1108" s="13" t="str">
        <f t="shared" si="328"/>
        <v/>
      </c>
      <c r="W1108" s="13" t="str">
        <f t="shared" si="329"/>
        <v/>
      </c>
      <c r="X1108" s="13" t="str">
        <f t="shared" si="330"/>
        <v/>
      </c>
      <c r="Y1108" s="13" t="str">
        <f t="shared" si="334"/>
        <v/>
      </c>
      <c r="Z1108" s="13" t="str">
        <f t="shared" si="335"/>
        <v/>
      </c>
      <c r="AA1108" s="13" t="str">
        <f t="shared" si="336"/>
        <v/>
      </c>
      <c r="AC1108" s="13" t="str">
        <f t="shared" si="337"/>
        <v/>
      </c>
      <c r="AD1108" s="13" t="str">
        <f t="shared" si="338"/>
        <v/>
      </c>
      <c r="AE1108" s="13" t="str">
        <f t="shared" si="339"/>
        <v/>
      </c>
      <c r="AF1108" s="42" t="str">
        <f t="shared" si="346"/>
        <v/>
      </c>
      <c r="AH1108" s="46" t="str">
        <f t="shared" si="340"/>
        <v/>
      </c>
      <c r="AI1108" s="53" t="str">
        <f t="shared" si="341"/>
        <v/>
      </c>
      <c r="AJ1108" s="49" t="str">
        <f t="shared" si="342"/>
        <v/>
      </c>
      <c r="AK1108" s="49" t="str">
        <f t="shared" si="343"/>
        <v/>
      </c>
      <c r="AM1108" s="13" t="str">
        <f>IF($AI1108="", "", COUNTIF($AI$10:$AI$1210, "&gt;"&amp;$AI1108)+1+COUNTIF($AI$10:$AI1108, $AI1108)-1)</f>
        <v/>
      </c>
      <c r="AO1108" s="13" t="str">
        <f t="shared" si="344"/>
        <v/>
      </c>
      <c r="AQ1108" s="42" t="str">
        <f t="shared" si="345"/>
        <v/>
      </c>
    </row>
    <row r="1109" spans="1:43" x14ac:dyDescent="0.25">
      <c r="A1109" s="56"/>
      <c r="B1109" s="157"/>
      <c r="C1109" s="87"/>
      <c r="D1109" s="86"/>
      <c r="E1109" s="158"/>
      <c r="F1109" s="159"/>
      <c r="G1109" s="160"/>
      <c r="H1109" s="161"/>
      <c r="I1109" s="56"/>
      <c r="J1109" s="13" t="str">
        <f t="shared" si="331"/>
        <v/>
      </c>
      <c r="K1109" s="56"/>
      <c r="S1109" s="13" t="str">
        <f t="shared" si="332"/>
        <v/>
      </c>
      <c r="U1109" s="13" t="str">
        <f t="shared" si="333"/>
        <v/>
      </c>
      <c r="V1109" s="13" t="str">
        <f t="shared" si="328"/>
        <v/>
      </c>
      <c r="W1109" s="13" t="str">
        <f t="shared" si="329"/>
        <v/>
      </c>
      <c r="X1109" s="13" t="str">
        <f t="shared" si="330"/>
        <v/>
      </c>
      <c r="Y1109" s="13" t="str">
        <f t="shared" si="334"/>
        <v/>
      </c>
      <c r="Z1109" s="13" t="str">
        <f t="shared" si="335"/>
        <v/>
      </c>
      <c r="AA1109" s="13" t="str">
        <f t="shared" si="336"/>
        <v/>
      </c>
      <c r="AC1109" s="13" t="str">
        <f t="shared" si="337"/>
        <v/>
      </c>
      <c r="AD1109" s="13" t="str">
        <f t="shared" si="338"/>
        <v/>
      </c>
      <c r="AE1109" s="13" t="str">
        <f t="shared" si="339"/>
        <v/>
      </c>
      <c r="AF1109" s="42" t="str">
        <f t="shared" si="346"/>
        <v/>
      </c>
      <c r="AH1109" s="46" t="str">
        <f t="shared" si="340"/>
        <v/>
      </c>
      <c r="AI1109" s="53" t="str">
        <f t="shared" si="341"/>
        <v/>
      </c>
      <c r="AJ1109" s="49" t="str">
        <f t="shared" si="342"/>
        <v/>
      </c>
      <c r="AK1109" s="49" t="str">
        <f t="shared" si="343"/>
        <v/>
      </c>
      <c r="AM1109" s="13" t="str">
        <f>IF($AI1109="", "", COUNTIF($AI$10:$AI$1210, "&gt;"&amp;$AI1109)+1+COUNTIF($AI$10:$AI1109, $AI1109)-1)</f>
        <v/>
      </c>
      <c r="AO1109" s="13" t="str">
        <f t="shared" si="344"/>
        <v/>
      </c>
      <c r="AQ1109" s="42" t="str">
        <f t="shared" si="345"/>
        <v/>
      </c>
    </row>
    <row r="1110" spans="1:43" x14ac:dyDescent="0.25">
      <c r="A1110" s="56"/>
      <c r="B1110" s="157"/>
      <c r="C1110" s="87"/>
      <c r="D1110" s="86"/>
      <c r="E1110" s="158"/>
      <c r="F1110" s="159"/>
      <c r="G1110" s="160"/>
      <c r="H1110" s="161"/>
      <c r="I1110" s="56"/>
      <c r="J1110" s="13" t="str">
        <f t="shared" si="331"/>
        <v/>
      </c>
      <c r="K1110" s="56"/>
      <c r="S1110" s="13" t="str">
        <f t="shared" si="332"/>
        <v/>
      </c>
      <c r="U1110" s="13" t="str">
        <f t="shared" si="333"/>
        <v/>
      </c>
      <c r="V1110" s="13" t="str">
        <f t="shared" si="328"/>
        <v/>
      </c>
      <c r="W1110" s="13" t="str">
        <f t="shared" si="329"/>
        <v/>
      </c>
      <c r="X1110" s="13" t="str">
        <f t="shared" si="330"/>
        <v/>
      </c>
      <c r="Y1110" s="13" t="str">
        <f t="shared" si="334"/>
        <v/>
      </c>
      <c r="Z1110" s="13" t="str">
        <f t="shared" si="335"/>
        <v/>
      </c>
      <c r="AA1110" s="13" t="str">
        <f t="shared" si="336"/>
        <v/>
      </c>
      <c r="AC1110" s="13" t="str">
        <f t="shared" si="337"/>
        <v/>
      </c>
      <c r="AD1110" s="13" t="str">
        <f t="shared" si="338"/>
        <v/>
      </c>
      <c r="AE1110" s="13" t="str">
        <f t="shared" si="339"/>
        <v/>
      </c>
      <c r="AF1110" s="42" t="str">
        <f t="shared" si="346"/>
        <v/>
      </c>
      <c r="AH1110" s="46" t="str">
        <f t="shared" si="340"/>
        <v/>
      </c>
      <c r="AI1110" s="53" t="str">
        <f t="shared" si="341"/>
        <v/>
      </c>
      <c r="AJ1110" s="49" t="str">
        <f t="shared" si="342"/>
        <v/>
      </c>
      <c r="AK1110" s="49" t="str">
        <f t="shared" si="343"/>
        <v/>
      </c>
      <c r="AM1110" s="13" t="str">
        <f>IF($AI1110="", "", COUNTIF($AI$10:$AI$1210, "&gt;"&amp;$AI1110)+1+COUNTIF($AI$10:$AI1110, $AI1110)-1)</f>
        <v/>
      </c>
      <c r="AO1110" s="13" t="str">
        <f t="shared" si="344"/>
        <v/>
      </c>
      <c r="AQ1110" s="42" t="str">
        <f t="shared" si="345"/>
        <v/>
      </c>
    </row>
    <row r="1111" spans="1:43" x14ac:dyDescent="0.25">
      <c r="A1111" s="56"/>
      <c r="B1111" s="157"/>
      <c r="C1111" s="87"/>
      <c r="D1111" s="86"/>
      <c r="E1111" s="158"/>
      <c r="F1111" s="159"/>
      <c r="G1111" s="160"/>
      <c r="H1111" s="161"/>
      <c r="I1111" s="56"/>
      <c r="J1111" s="13" t="str">
        <f t="shared" si="331"/>
        <v/>
      </c>
      <c r="K1111" s="56"/>
      <c r="S1111" s="13" t="str">
        <f t="shared" si="332"/>
        <v/>
      </c>
      <c r="U1111" s="13" t="str">
        <f t="shared" si="333"/>
        <v/>
      </c>
      <c r="V1111" s="13" t="str">
        <f t="shared" si="328"/>
        <v/>
      </c>
      <c r="W1111" s="13" t="str">
        <f t="shared" si="329"/>
        <v/>
      </c>
      <c r="X1111" s="13" t="str">
        <f t="shared" si="330"/>
        <v/>
      </c>
      <c r="Y1111" s="13" t="str">
        <f t="shared" si="334"/>
        <v/>
      </c>
      <c r="Z1111" s="13" t="str">
        <f t="shared" si="335"/>
        <v/>
      </c>
      <c r="AA1111" s="13" t="str">
        <f t="shared" si="336"/>
        <v/>
      </c>
      <c r="AC1111" s="13" t="str">
        <f t="shared" si="337"/>
        <v/>
      </c>
      <c r="AD1111" s="13" t="str">
        <f t="shared" si="338"/>
        <v/>
      </c>
      <c r="AE1111" s="13" t="str">
        <f t="shared" si="339"/>
        <v/>
      </c>
      <c r="AF1111" s="42" t="str">
        <f t="shared" si="346"/>
        <v/>
      </c>
      <c r="AH1111" s="46" t="str">
        <f t="shared" si="340"/>
        <v/>
      </c>
      <c r="AI1111" s="53" t="str">
        <f t="shared" si="341"/>
        <v/>
      </c>
      <c r="AJ1111" s="49" t="str">
        <f t="shared" si="342"/>
        <v/>
      </c>
      <c r="AK1111" s="49" t="str">
        <f t="shared" si="343"/>
        <v/>
      </c>
      <c r="AM1111" s="13" t="str">
        <f>IF($AI1111="", "", COUNTIF($AI$10:$AI$1210, "&gt;"&amp;$AI1111)+1+COUNTIF($AI$10:$AI1111, $AI1111)-1)</f>
        <v/>
      </c>
      <c r="AO1111" s="13" t="str">
        <f t="shared" si="344"/>
        <v/>
      </c>
      <c r="AQ1111" s="42" t="str">
        <f t="shared" si="345"/>
        <v/>
      </c>
    </row>
    <row r="1112" spans="1:43" x14ac:dyDescent="0.25">
      <c r="A1112" s="56"/>
      <c r="B1112" s="157"/>
      <c r="C1112" s="87"/>
      <c r="D1112" s="86"/>
      <c r="E1112" s="158"/>
      <c r="F1112" s="159"/>
      <c r="G1112" s="160"/>
      <c r="H1112" s="161"/>
      <c r="I1112" s="56"/>
      <c r="J1112" s="13" t="str">
        <f t="shared" si="331"/>
        <v/>
      </c>
      <c r="K1112" s="56"/>
      <c r="S1112" s="13" t="str">
        <f t="shared" si="332"/>
        <v/>
      </c>
      <c r="U1112" s="13" t="str">
        <f t="shared" si="333"/>
        <v/>
      </c>
      <c r="V1112" s="13" t="str">
        <f t="shared" si="328"/>
        <v/>
      </c>
      <c r="W1112" s="13" t="str">
        <f t="shared" si="329"/>
        <v/>
      </c>
      <c r="X1112" s="13" t="str">
        <f t="shared" si="330"/>
        <v/>
      </c>
      <c r="Y1112" s="13" t="str">
        <f t="shared" si="334"/>
        <v/>
      </c>
      <c r="Z1112" s="13" t="str">
        <f t="shared" si="335"/>
        <v/>
      </c>
      <c r="AA1112" s="13" t="str">
        <f t="shared" si="336"/>
        <v/>
      </c>
      <c r="AC1112" s="13" t="str">
        <f t="shared" si="337"/>
        <v/>
      </c>
      <c r="AD1112" s="13" t="str">
        <f t="shared" si="338"/>
        <v/>
      </c>
      <c r="AE1112" s="13" t="str">
        <f t="shared" si="339"/>
        <v/>
      </c>
      <c r="AF1112" s="42" t="str">
        <f t="shared" si="346"/>
        <v/>
      </c>
      <c r="AH1112" s="46" t="str">
        <f t="shared" si="340"/>
        <v/>
      </c>
      <c r="AI1112" s="53" t="str">
        <f t="shared" si="341"/>
        <v/>
      </c>
      <c r="AJ1112" s="49" t="str">
        <f t="shared" si="342"/>
        <v/>
      </c>
      <c r="AK1112" s="49" t="str">
        <f t="shared" si="343"/>
        <v/>
      </c>
      <c r="AM1112" s="13" t="str">
        <f>IF($AI1112="", "", COUNTIF($AI$10:$AI$1210, "&gt;"&amp;$AI1112)+1+COUNTIF($AI$10:$AI1112, $AI1112)-1)</f>
        <v/>
      </c>
      <c r="AO1112" s="13" t="str">
        <f t="shared" si="344"/>
        <v/>
      </c>
      <c r="AQ1112" s="42" t="str">
        <f t="shared" si="345"/>
        <v/>
      </c>
    </row>
    <row r="1113" spans="1:43" x14ac:dyDescent="0.25">
      <c r="A1113" s="56"/>
      <c r="B1113" s="157"/>
      <c r="C1113" s="87"/>
      <c r="D1113" s="86"/>
      <c r="E1113" s="158"/>
      <c r="F1113" s="159"/>
      <c r="G1113" s="160"/>
      <c r="H1113" s="161"/>
      <c r="I1113" s="56"/>
      <c r="J1113" s="13" t="str">
        <f t="shared" si="331"/>
        <v/>
      </c>
      <c r="K1113" s="56"/>
      <c r="S1113" s="13" t="str">
        <f t="shared" si="332"/>
        <v/>
      </c>
      <c r="U1113" s="13" t="str">
        <f t="shared" si="333"/>
        <v/>
      </c>
      <c r="V1113" s="13" t="str">
        <f t="shared" si="328"/>
        <v/>
      </c>
      <c r="W1113" s="13" t="str">
        <f t="shared" si="329"/>
        <v/>
      </c>
      <c r="X1113" s="13" t="str">
        <f t="shared" si="330"/>
        <v/>
      </c>
      <c r="Y1113" s="13" t="str">
        <f t="shared" si="334"/>
        <v/>
      </c>
      <c r="Z1113" s="13" t="str">
        <f t="shared" si="335"/>
        <v/>
      </c>
      <c r="AA1113" s="13" t="str">
        <f t="shared" si="336"/>
        <v/>
      </c>
      <c r="AC1113" s="13" t="str">
        <f t="shared" si="337"/>
        <v/>
      </c>
      <c r="AD1113" s="13" t="str">
        <f t="shared" si="338"/>
        <v/>
      </c>
      <c r="AE1113" s="13" t="str">
        <f t="shared" si="339"/>
        <v/>
      </c>
      <c r="AF1113" s="42" t="str">
        <f t="shared" si="346"/>
        <v/>
      </c>
      <c r="AH1113" s="46" t="str">
        <f t="shared" si="340"/>
        <v/>
      </c>
      <c r="AI1113" s="53" t="str">
        <f t="shared" si="341"/>
        <v/>
      </c>
      <c r="AJ1113" s="49" t="str">
        <f t="shared" si="342"/>
        <v/>
      </c>
      <c r="AK1113" s="49" t="str">
        <f t="shared" si="343"/>
        <v/>
      </c>
      <c r="AM1113" s="13" t="str">
        <f>IF($AI1113="", "", COUNTIF($AI$10:$AI$1210, "&gt;"&amp;$AI1113)+1+COUNTIF($AI$10:$AI1113, $AI1113)-1)</f>
        <v/>
      </c>
      <c r="AO1113" s="13" t="str">
        <f t="shared" si="344"/>
        <v/>
      </c>
      <c r="AQ1113" s="42" t="str">
        <f t="shared" si="345"/>
        <v/>
      </c>
    </row>
    <row r="1114" spans="1:43" x14ac:dyDescent="0.25">
      <c r="A1114" s="56"/>
      <c r="B1114" s="157"/>
      <c r="C1114" s="87"/>
      <c r="D1114" s="86"/>
      <c r="E1114" s="158"/>
      <c r="F1114" s="159"/>
      <c r="G1114" s="160"/>
      <c r="H1114" s="161"/>
      <c r="I1114" s="56"/>
      <c r="J1114" s="13" t="str">
        <f t="shared" si="331"/>
        <v/>
      </c>
      <c r="K1114" s="56"/>
      <c r="S1114" s="13" t="str">
        <f t="shared" si="332"/>
        <v/>
      </c>
      <c r="U1114" s="13" t="str">
        <f t="shared" si="333"/>
        <v/>
      </c>
      <c r="V1114" s="13" t="str">
        <f t="shared" si="328"/>
        <v/>
      </c>
      <c r="W1114" s="13" t="str">
        <f t="shared" si="329"/>
        <v/>
      </c>
      <c r="X1114" s="13" t="str">
        <f t="shared" si="330"/>
        <v/>
      </c>
      <c r="Y1114" s="13" t="str">
        <f t="shared" si="334"/>
        <v/>
      </c>
      <c r="Z1114" s="13" t="str">
        <f t="shared" si="335"/>
        <v/>
      </c>
      <c r="AA1114" s="13" t="str">
        <f t="shared" si="336"/>
        <v/>
      </c>
      <c r="AC1114" s="13" t="str">
        <f t="shared" si="337"/>
        <v/>
      </c>
      <c r="AD1114" s="13" t="str">
        <f t="shared" si="338"/>
        <v/>
      </c>
      <c r="AE1114" s="13" t="str">
        <f t="shared" si="339"/>
        <v/>
      </c>
      <c r="AF1114" s="42" t="str">
        <f t="shared" si="346"/>
        <v/>
      </c>
      <c r="AH1114" s="46" t="str">
        <f t="shared" si="340"/>
        <v/>
      </c>
      <c r="AI1114" s="53" t="str">
        <f t="shared" si="341"/>
        <v/>
      </c>
      <c r="AJ1114" s="49" t="str">
        <f t="shared" si="342"/>
        <v/>
      </c>
      <c r="AK1114" s="49" t="str">
        <f t="shared" si="343"/>
        <v/>
      </c>
      <c r="AM1114" s="13" t="str">
        <f>IF($AI1114="", "", COUNTIF($AI$10:$AI$1210, "&gt;"&amp;$AI1114)+1+COUNTIF($AI$10:$AI1114, $AI1114)-1)</f>
        <v/>
      </c>
      <c r="AO1114" s="13" t="str">
        <f t="shared" si="344"/>
        <v/>
      </c>
      <c r="AQ1114" s="42" t="str">
        <f t="shared" si="345"/>
        <v/>
      </c>
    </row>
    <row r="1115" spans="1:43" x14ac:dyDescent="0.25">
      <c r="A1115" s="56"/>
      <c r="B1115" s="157"/>
      <c r="C1115" s="87"/>
      <c r="D1115" s="86"/>
      <c r="E1115" s="158"/>
      <c r="F1115" s="159"/>
      <c r="G1115" s="160"/>
      <c r="H1115" s="161"/>
      <c r="I1115" s="56"/>
      <c r="J1115" s="13" t="str">
        <f t="shared" si="331"/>
        <v/>
      </c>
      <c r="K1115" s="56"/>
      <c r="S1115" s="13" t="str">
        <f t="shared" si="332"/>
        <v/>
      </c>
      <c r="U1115" s="13" t="str">
        <f t="shared" si="333"/>
        <v/>
      </c>
      <c r="V1115" s="13" t="str">
        <f t="shared" si="328"/>
        <v/>
      </c>
      <c r="W1115" s="13" t="str">
        <f t="shared" si="329"/>
        <v/>
      </c>
      <c r="X1115" s="13" t="str">
        <f t="shared" si="330"/>
        <v/>
      </c>
      <c r="Y1115" s="13" t="str">
        <f t="shared" si="334"/>
        <v/>
      </c>
      <c r="Z1115" s="13" t="str">
        <f t="shared" si="335"/>
        <v/>
      </c>
      <c r="AA1115" s="13" t="str">
        <f t="shared" si="336"/>
        <v/>
      </c>
      <c r="AC1115" s="13" t="str">
        <f t="shared" si="337"/>
        <v/>
      </c>
      <c r="AD1115" s="13" t="str">
        <f t="shared" si="338"/>
        <v/>
      </c>
      <c r="AE1115" s="13" t="str">
        <f t="shared" si="339"/>
        <v/>
      </c>
      <c r="AF1115" s="42" t="str">
        <f t="shared" si="346"/>
        <v/>
      </c>
      <c r="AH1115" s="46" t="str">
        <f t="shared" si="340"/>
        <v/>
      </c>
      <c r="AI1115" s="53" t="str">
        <f t="shared" si="341"/>
        <v/>
      </c>
      <c r="AJ1115" s="49" t="str">
        <f t="shared" si="342"/>
        <v/>
      </c>
      <c r="AK1115" s="49" t="str">
        <f t="shared" si="343"/>
        <v/>
      </c>
      <c r="AM1115" s="13" t="str">
        <f>IF($AI1115="", "", COUNTIF($AI$10:$AI$1210, "&gt;"&amp;$AI1115)+1+COUNTIF($AI$10:$AI1115, $AI1115)-1)</f>
        <v/>
      </c>
      <c r="AO1115" s="13" t="str">
        <f t="shared" si="344"/>
        <v/>
      </c>
      <c r="AQ1115" s="42" t="str">
        <f t="shared" si="345"/>
        <v/>
      </c>
    </row>
    <row r="1116" spans="1:43" x14ac:dyDescent="0.25">
      <c r="A1116" s="56"/>
      <c r="B1116" s="157"/>
      <c r="C1116" s="87"/>
      <c r="D1116" s="86"/>
      <c r="E1116" s="158"/>
      <c r="F1116" s="159"/>
      <c r="G1116" s="160"/>
      <c r="H1116" s="161"/>
      <c r="I1116" s="56"/>
      <c r="J1116" s="13" t="str">
        <f t="shared" si="331"/>
        <v/>
      </c>
      <c r="K1116" s="56"/>
      <c r="S1116" s="13" t="str">
        <f t="shared" si="332"/>
        <v/>
      </c>
      <c r="U1116" s="13" t="str">
        <f t="shared" si="333"/>
        <v/>
      </c>
      <c r="V1116" s="13" t="str">
        <f t="shared" si="328"/>
        <v/>
      </c>
      <c r="W1116" s="13" t="str">
        <f t="shared" si="329"/>
        <v/>
      </c>
      <c r="X1116" s="13" t="str">
        <f t="shared" si="330"/>
        <v/>
      </c>
      <c r="Y1116" s="13" t="str">
        <f t="shared" si="334"/>
        <v/>
      </c>
      <c r="Z1116" s="13" t="str">
        <f t="shared" si="335"/>
        <v/>
      </c>
      <c r="AA1116" s="13" t="str">
        <f t="shared" si="336"/>
        <v/>
      </c>
      <c r="AC1116" s="13" t="str">
        <f t="shared" si="337"/>
        <v/>
      </c>
      <c r="AD1116" s="13" t="str">
        <f t="shared" si="338"/>
        <v/>
      </c>
      <c r="AE1116" s="13" t="str">
        <f t="shared" si="339"/>
        <v/>
      </c>
      <c r="AF1116" s="42" t="str">
        <f t="shared" si="346"/>
        <v/>
      </c>
      <c r="AH1116" s="46" t="str">
        <f t="shared" si="340"/>
        <v/>
      </c>
      <c r="AI1116" s="53" t="str">
        <f t="shared" si="341"/>
        <v/>
      </c>
      <c r="AJ1116" s="49" t="str">
        <f t="shared" si="342"/>
        <v/>
      </c>
      <c r="AK1116" s="49" t="str">
        <f t="shared" si="343"/>
        <v/>
      </c>
      <c r="AM1116" s="13" t="str">
        <f>IF($AI1116="", "", COUNTIF($AI$10:$AI$1210, "&gt;"&amp;$AI1116)+1+COUNTIF($AI$10:$AI1116, $AI1116)-1)</f>
        <v/>
      </c>
      <c r="AO1116" s="13" t="str">
        <f t="shared" si="344"/>
        <v/>
      </c>
      <c r="AQ1116" s="42" t="str">
        <f t="shared" si="345"/>
        <v/>
      </c>
    </row>
    <row r="1117" spans="1:43" x14ac:dyDescent="0.25">
      <c r="A1117" s="56"/>
      <c r="B1117" s="157"/>
      <c r="C1117" s="87"/>
      <c r="D1117" s="86"/>
      <c r="E1117" s="158"/>
      <c r="F1117" s="159"/>
      <c r="G1117" s="160"/>
      <c r="H1117" s="161"/>
      <c r="I1117" s="56"/>
      <c r="J1117" s="13" t="str">
        <f t="shared" si="331"/>
        <v/>
      </c>
      <c r="K1117" s="56"/>
      <c r="S1117" s="13" t="str">
        <f t="shared" si="332"/>
        <v/>
      </c>
      <c r="U1117" s="13" t="str">
        <f t="shared" si="333"/>
        <v/>
      </c>
      <c r="V1117" s="13" t="str">
        <f t="shared" si="328"/>
        <v/>
      </c>
      <c r="W1117" s="13" t="str">
        <f t="shared" si="329"/>
        <v/>
      </c>
      <c r="X1117" s="13" t="str">
        <f t="shared" si="330"/>
        <v/>
      </c>
      <c r="Y1117" s="13" t="str">
        <f t="shared" si="334"/>
        <v/>
      </c>
      <c r="Z1117" s="13" t="str">
        <f t="shared" si="335"/>
        <v/>
      </c>
      <c r="AA1117" s="13" t="str">
        <f t="shared" si="336"/>
        <v/>
      </c>
      <c r="AC1117" s="13" t="str">
        <f t="shared" si="337"/>
        <v/>
      </c>
      <c r="AD1117" s="13" t="str">
        <f t="shared" si="338"/>
        <v/>
      </c>
      <c r="AE1117" s="13" t="str">
        <f t="shared" si="339"/>
        <v/>
      </c>
      <c r="AF1117" s="42" t="str">
        <f t="shared" si="346"/>
        <v/>
      </c>
      <c r="AH1117" s="46" t="str">
        <f t="shared" si="340"/>
        <v/>
      </c>
      <c r="AI1117" s="53" t="str">
        <f t="shared" si="341"/>
        <v/>
      </c>
      <c r="AJ1117" s="49" t="str">
        <f t="shared" si="342"/>
        <v/>
      </c>
      <c r="AK1117" s="49" t="str">
        <f t="shared" si="343"/>
        <v/>
      </c>
      <c r="AM1117" s="13" t="str">
        <f>IF($AI1117="", "", COUNTIF($AI$10:$AI$1210, "&gt;"&amp;$AI1117)+1+COUNTIF($AI$10:$AI1117, $AI1117)-1)</f>
        <v/>
      </c>
      <c r="AO1117" s="13" t="str">
        <f t="shared" si="344"/>
        <v/>
      </c>
      <c r="AQ1117" s="42" t="str">
        <f t="shared" si="345"/>
        <v/>
      </c>
    </row>
    <row r="1118" spans="1:43" x14ac:dyDescent="0.25">
      <c r="A1118" s="56"/>
      <c r="B1118" s="157"/>
      <c r="C1118" s="87"/>
      <c r="D1118" s="86"/>
      <c r="E1118" s="158"/>
      <c r="F1118" s="159"/>
      <c r="G1118" s="160"/>
      <c r="H1118" s="161"/>
      <c r="I1118" s="56"/>
      <c r="J1118" s="13" t="str">
        <f t="shared" si="331"/>
        <v/>
      </c>
      <c r="K1118" s="56"/>
      <c r="S1118" s="13" t="str">
        <f t="shared" si="332"/>
        <v/>
      </c>
      <c r="U1118" s="13" t="str">
        <f t="shared" si="333"/>
        <v/>
      </c>
      <c r="V1118" s="13" t="str">
        <f t="shared" si="328"/>
        <v/>
      </c>
      <c r="W1118" s="13" t="str">
        <f t="shared" si="329"/>
        <v/>
      </c>
      <c r="X1118" s="13" t="str">
        <f t="shared" si="330"/>
        <v/>
      </c>
      <c r="Y1118" s="13" t="str">
        <f t="shared" si="334"/>
        <v/>
      </c>
      <c r="Z1118" s="13" t="str">
        <f t="shared" si="335"/>
        <v/>
      </c>
      <c r="AA1118" s="13" t="str">
        <f t="shared" si="336"/>
        <v/>
      </c>
      <c r="AC1118" s="13" t="str">
        <f t="shared" si="337"/>
        <v/>
      </c>
      <c r="AD1118" s="13" t="str">
        <f t="shared" si="338"/>
        <v/>
      </c>
      <c r="AE1118" s="13" t="str">
        <f t="shared" si="339"/>
        <v/>
      </c>
      <c r="AF1118" s="42" t="str">
        <f t="shared" si="346"/>
        <v/>
      </c>
      <c r="AH1118" s="46" t="str">
        <f t="shared" si="340"/>
        <v/>
      </c>
      <c r="AI1118" s="53" t="str">
        <f t="shared" si="341"/>
        <v/>
      </c>
      <c r="AJ1118" s="49" t="str">
        <f t="shared" si="342"/>
        <v/>
      </c>
      <c r="AK1118" s="49" t="str">
        <f t="shared" si="343"/>
        <v/>
      </c>
      <c r="AM1118" s="13" t="str">
        <f>IF($AI1118="", "", COUNTIF($AI$10:$AI$1210, "&gt;"&amp;$AI1118)+1+COUNTIF($AI$10:$AI1118, $AI1118)-1)</f>
        <v/>
      </c>
      <c r="AO1118" s="13" t="str">
        <f t="shared" si="344"/>
        <v/>
      </c>
      <c r="AQ1118" s="42" t="str">
        <f t="shared" si="345"/>
        <v/>
      </c>
    </row>
    <row r="1119" spans="1:43" x14ac:dyDescent="0.25">
      <c r="A1119" s="56"/>
      <c r="B1119" s="157"/>
      <c r="C1119" s="87"/>
      <c r="D1119" s="86"/>
      <c r="E1119" s="158"/>
      <c r="F1119" s="159"/>
      <c r="G1119" s="160"/>
      <c r="H1119" s="161"/>
      <c r="I1119" s="56"/>
      <c r="J1119" s="13" t="str">
        <f t="shared" si="331"/>
        <v/>
      </c>
      <c r="K1119" s="56"/>
      <c r="S1119" s="13" t="str">
        <f t="shared" si="332"/>
        <v/>
      </c>
      <c r="U1119" s="13" t="str">
        <f t="shared" si="333"/>
        <v/>
      </c>
      <c r="V1119" s="13" t="str">
        <f t="shared" si="328"/>
        <v/>
      </c>
      <c r="W1119" s="13" t="str">
        <f t="shared" si="329"/>
        <v/>
      </c>
      <c r="X1119" s="13" t="str">
        <f t="shared" si="330"/>
        <v/>
      </c>
      <c r="Y1119" s="13" t="str">
        <f t="shared" si="334"/>
        <v/>
      </c>
      <c r="Z1119" s="13" t="str">
        <f t="shared" si="335"/>
        <v/>
      </c>
      <c r="AA1119" s="13" t="str">
        <f t="shared" si="336"/>
        <v/>
      </c>
      <c r="AC1119" s="13" t="str">
        <f t="shared" si="337"/>
        <v/>
      </c>
      <c r="AD1119" s="13" t="str">
        <f t="shared" si="338"/>
        <v/>
      </c>
      <c r="AE1119" s="13" t="str">
        <f t="shared" si="339"/>
        <v/>
      </c>
      <c r="AF1119" s="42" t="str">
        <f t="shared" si="346"/>
        <v/>
      </c>
      <c r="AH1119" s="46" t="str">
        <f t="shared" si="340"/>
        <v/>
      </c>
      <c r="AI1119" s="53" t="str">
        <f t="shared" si="341"/>
        <v/>
      </c>
      <c r="AJ1119" s="49" t="str">
        <f t="shared" si="342"/>
        <v/>
      </c>
      <c r="AK1119" s="49" t="str">
        <f t="shared" si="343"/>
        <v/>
      </c>
      <c r="AM1119" s="13" t="str">
        <f>IF($AI1119="", "", COUNTIF($AI$10:$AI$1210, "&gt;"&amp;$AI1119)+1+COUNTIF($AI$10:$AI1119, $AI1119)-1)</f>
        <v/>
      </c>
      <c r="AO1119" s="13" t="str">
        <f t="shared" si="344"/>
        <v/>
      </c>
      <c r="AQ1119" s="42" t="str">
        <f t="shared" si="345"/>
        <v/>
      </c>
    </row>
    <row r="1120" spans="1:43" x14ac:dyDescent="0.25">
      <c r="A1120" s="56"/>
      <c r="B1120" s="157"/>
      <c r="C1120" s="87"/>
      <c r="D1120" s="86"/>
      <c r="E1120" s="158"/>
      <c r="F1120" s="159"/>
      <c r="G1120" s="160"/>
      <c r="H1120" s="161"/>
      <c r="I1120" s="56"/>
      <c r="J1120" s="13" t="str">
        <f t="shared" si="331"/>
        <v/>
      </c>
      <c r="K1120" s="56"/>
      <c r="S1120" s="13" t="str">
        <f t="shared" si="332"/>
        <v/>
      </c>
      <c r="U1120" s="13" t="str">
        <f t="shared" si="333"/>
        <v/>
      </c>
      <c r="V1120" s="13" t="str">
        <f t="shared" si="328"/>
        <v/>
      </c>
      <c r="W1120" s="13" t="str">
        <f t="shared" si="329"/>
        <v/>
      </c>
      <c r="X1120" s="13" t="str">
        <f t="shared" si="330"/>
        <v/>
      </c>
      <c r="Y1120" s="13" t="str">
        <f t="shared" si="334"/>
        <v/>
      </c>
      <c r="Z1120" s="13" t="str">
        <f t="shared" si="335"/>
        <v/>
      </c>
      <c r="AA1120" s="13" t="str">
        <f t="shared" si="336"/>
        <v/>
      </c>
      <c r="AC1120" s="13" t="str">
        <f t="shared" si="337"/>
        <v/>
      </c>
      <c r="AD1120" s="13" t="str">
        <f t="shared" si="338"/>
        <v/>
      </c>
      <c r="AE1120" s="13" t="str">
        <f t="shared" si="339"/>
        <v/>
      </c>
      <c r="AF1120" s="42" t="str">
        <f t="shared" si="346"/>
        <v/>
      </c>
      <c r="AH1120" s="46" t="str">
        <f t="shared" si="340"/>
        <v/>
      </c>
      <c r="AI1120" s="53" t="str">
        <f t="shared" si="341"/>
        <v/>
      </c>
      <c r="AJ1120" s="49" t="str">
        <f t="shared" si="342"/>
        <v/>
      </c>
      <c r="AK1120" s="49" t="str">
        <f t="shared" si="343"/>
        <v/>
      </c>
      <c r="AM1120" s="13" t="str">
        <f>IF($AI1120="", "", COUNTIF($AI$10:$AI$1210, "&gt;"&amp;$AI1120)+1+COUNTIF($AI$10:$AI1120, $AI1120)-1)</f>
        <v/>
      </c>
      <c r="AO1120" s="13" t="str">
        <f t="shared" si="344"/>
        <v/>
      </c>
      <c r="AQ1120" s="42" t="str">
        <f t="shared" si="345"/>
        <v/>
      </c>
    </row>
    <row r="1121" spans="1:43" x14ac:dyDescent="0.25">
      <c r="A1121" s="56"/>
      <c r="B1121" s="157"/>
      <c r="C1121" s="87"/>
      <c r="D1121" s="86"/>
      <c r="E1121" s="158"/>
      <c r="F1121" s="159"/>
      <c r="G1121" s="160"/>
      <c r="H1121" s="161"/>
      <c r="I1121" s="56"/>
      <c r="J1121" s="13" t="str">
        <f t="shared" si="331"/>
        <v/>
      </c>
      <c r="K1121" s="56"/>
      <c r="S1121" s="13" t="str">
        <f t="shared" si="332"/>
        <v/>
      </c>
      <c r="U1121" s="13" t="str">
        <f t="shared" si="333"/>
        <v/>
      </c>
      <c r="V1121" s="13" t="str">
        <f t="shared" si="328"/>
        <v/>
      </c>
      <c r="W1121" s="13" t="str">
        <f t="shared" si="329"/>
        <v/>
      </c>
      <c r="X1121" s="13" t="str">
        <f t="shared" si="330"/>
        <v/>
      </c>
      <c r="Y1121" s="13" t="str">
        <f t="shared" si="334"/>
        <v/>
      </c>
      <c r="Z1121" s="13" t="str">
        <f t="shared" si="335"/>
        <v/>
      </c>
      <c r="AA1121" s="13" t="str">
        <f t="shared" si="336"/>
        <v/>
      </c>
      <c r="AC1121" s="13" t="str">
        <f t="shared" si="337"/>
        <v/>
      </c>
      <c r="AD1121" s="13" t="str">
        <f t="shared" si="338"/>
        <v/>
      </c>
      <c r="AE1121" s="13" t="str">
        <f t="shared" si="339"/>
        <v/>
      </c>
      <c r="AF1121" s="42" t="str">
        <f t="shared" si="346"/>
        <v/>
      </c>
      <c r="AH1121" s="46" t="str">
        <f t="shared" si="340"/>
        <v/>
      </c>
      <c r="AI1121" s="53" t="str">
        <f t="shared" si="341"/>
        <v/>
      </c>
      <c r="AJ1121" s="49" t="str">
        <f t="shared" si="342"/>
        <v/>
      </c>
      <c r="AK1121" s="49" t="str">
        <f t="shared" si="343"/>
        <v/>
      </c>
      <c r="AM1121" s="13" t="str">
        <f>IF($AI1121="", "", COUNTIF($AI$10:$AI$1210, "&gt;"&amp;$AI1121)+1+COUNTIF($AI$10:$AI1121, $AI1121)-1)</f>
        <v/>
      </c>
      <c r="AO1121" s="13" t="str">
        <f t="shared" si="344"/>
        <v/>
      </c>
      <c r="AQ1121" s="42" t="str">
        <f t="shared" si="345"/>
        <v/>
      </c>
    </row>
    <row r="1122" spans="1:43" x14ac:dyDescent="0.25">
      <c r="A1122" s="56"/>
      <c r="B1122" s="157"/>
      <c r="C1122" s="87"/>
      <c r="D1122" s="86"/>
      <c r="E1122" s="158"/>
      <c r="F1122" s="159"/>
      <c r="G1122" s="160"/>
      <c r="H1122" s="161"/>
      <c r="I1122" s="56"/>
      <c r="J1122" s="13" t="str">
        <f t="shared" si="331"/>
        <v/>
      </c>
      <c r="K1122" s="56"/>
      <c r="S1122" s="13" t="str">
        <f t="shared" si="332"/>
        <v/>
      </c>
      <c r="U1122" s="13" t="str">
        <f t="shared" si="333"/>
        <v/>
      </c>
      <c r="V1122" s="13" t="str">
        <f t="shared" si="328"/>
        <v/>
      </c>
      <c r="W1122" s="13" t="str">
        <f t="shared" si="329"/>
        <v/>
      </c>
      <c r="X1122" s="13" t="str">
        <f t="shared" si="330"/>
        <v/>
      </c>
      <c r="Y1122" s="13" t="str">
        <f t="shared" si="334"/>
        <v/>
      </c>
      <c r="Z1122" s="13" t="str">
        <f t="shared" si="335"/>
        <v/>
      </c>
      <c r="AA1122" s="13" t="str">
        <f t="shared" si="336"/>
        <v/>
      </c>
      <c r="AC1122" s="13" t="str">
        <f t="shared" si="337"/>
        <v/>
      </c>
      <c r="AD1122" s="13" t="str">
        <f t="shared" si="338"/>
        <v/>
      </c>
      <c r="AE1122" s="13" t="str">
        <f t="shared" si="339"/>
        <v/>
      </c>
      <c r="AF1122" s="42" t="str">
        <f t="shared" si="346"/>
        <v/>
      </c>
      <c r="AH1122" s="46" t="str">
        <f t="shared" si="340"/>
        <v/>
      </c>
      <c r="AI1122" s="53" t="str">
        <f t="shared" si="341"/>
        <v/>
      </c>
      <c r="AJ1122" s="49" t="str">
        <f t="shared" si="342"/>
        <v/>
      </c>
      <c r="AK1122" s="49" t="str">
        <f t="shared" si="343"/>
        <v/>
      </c>
      <c r="AM1122" s="13" t="str">
        <f>IF($AI1122="", "", COUNTIF($AI$10:$AI$1210, "&gt;"&amp;$AI1122)+1+COUNTIF($AI$10:$AI1122, $AI1122)-1)</f>
        <v/>
      </c>
      <c r="AO1122" s="13" t="str">
        <f t="shared" si="344"/>
        <v/>
      </c>
      <c r="AQ1122" s="42" t="str">
        <f t="shared" si="345"/>
        <v/>
      </c>
    </row>
    <row r="1123" spans="1:43" x14ac:dyDescent="0.25">
      <c r="A1123" s="56"/>
      <c r="B1123" s="157"/>
      <c r="C1123" s="87"/>
      <c r="D1123" s="86"/>
      <c r="E1123" s="158"/>
      <c r="F1123" s="159"/>
      <c r="G1123" s="160"/>
      <c r="H1123" s="161"/>
      <c r="I1123" s="56"/>
      <c r="J1123" s="13" t="str">
        <f t="shared" si="331"/>
        <v/>
      </c>
      <c r="K1123" s="56"/>
      <c r="S1123" s="13" t="str">
        <f t="shared" si="332"/>
        <v/>
      </c>
      <c r="U1123" s="13" t="str">
        <f t="shared" si="333"/>
        <v/>
      </c>
      <c r="V1123" s="13" t="str">
        <f t="shared" si="328"/>
        <v/>
      </c>
      <c r="W1123" s="13" t="str">
        <f t="shared" si="329"/>
        <v/>
      </c>
      <c r="X1123" s="13" t="str">
        <f t="shared" si="330"/>
        <v/>
      </c>
      <c r="Y1123" s="13" t="str">
        <f t="shared" si="334"/>
        <v/>
      </c>
      <c r="Z1123" s="13" t="str">
        <f t="shared" si="335"/>
        <v/>
      </c>
      <c r="AA1123" s="13" t="str">
        <f t="shared" si="336"/>
        <v/>
      </c>
      <c r="AC1123" s="13" t="str">
        <f t="shared" si="337"/>
        <v/>
      </c>
      <c r="AD1123" s="13" t="str">
        <f t="shared" si="338"/>
        <v/>
      </c>
      <c r="AE1123" s="13" t="str">
        <f t="shared" si="339"/>
        <v/>
      </c>
      <c r="AF1123" s="42" t="str">
        <f t="shared" si="346"/>
        <v/>
      </c>
      <c r="AH1123" s="46" t="str">
        <f t="shared" si="340"/>
        <v/>
      </c>
      <c r="AI1123" s="53" t="str">
        <f t="shared" si="341"/>
        <v/>
      </c>
      <c r="AJ1123" s="49" t="str">
        <f t="shared" si="342"/>
        <v/>
      </c>
      <c r="AK1123" s="49" t="str">
        <f t="shared" si="343"/>
        <v/>
      </c>
      <c r="AM1123" s="13" t="str">
        <f>IF($AI1123="", "", COUNTIF($AI$10:$AI$1210, "&gt;"&amp;$AI1123)+1+COUNTIF($AI$10:$AI1123, $AI1123)-1)</f>
        <v/>
      </c>
      <c r="AO1123" s="13" t="str">
        <f t="shared" si="344"/>
        <v/>
      </c>
      <c r="AQ1123" s="42" t="str">
        <f t="shared" si="345"/>
        <v/>
      </c>
    </row>
    <row r="1124" spans="1:43" x14ac:dyDescent="0.25">
      <c r="A1124" s="56"/>
      <c r="B1124" s="157"/>
      <c r="C1124" s="87"/>
      <c r="D1124" s="86"/>
      <c r="E1124" s="158"/>
      <c r="F1124" s="159"/>
      <c r="G1124" s="160"/>
      <c r="H1124" s="161"/>
      <c r="I1124" s="56"/>
      <c r="J1124" s="13" t="str">
        <f t="shared" si="331"/>
        <v/>
      </c>
      <c r="K1124" s="56"/>
      <c r="S1124" s="13" t="str">
        <f t="shared" si="332"/>
        <v/>
      </c>
      <c r="U1124" s="13" t="str">
        <f t="shared" si="333"/>
        <v/>
      </c>
      <c r="V1124" s="13" t="str">
        <f t="shared" si="328"/>
        <v/>
      </c>
      <c r="W1124" s="13" t="str">
        <f t="shared" si="329"/>
        <v/>
      </c>
      <c r="X1124" s="13" t="str">
        <f t="shared" si="330"/>
        <v/>
      </c>
      <c r="Y1124" s="13" t="str">
        <f t="shared" si="334"/>
        <v/>
      </c>
      <c r="Z1124" s="13" t="str">
        <f t="shared" si="335"/>
        <v/>
      </c>
      <c r="AA1124" s="13" t="str">
        <f t="shared" si="336"/>
        <v/>
      </c>
      <c r="AC1124" s="13" t="str">
        <f t="shared" si="337"/>
        <v/>
      </c>
      <c r="AD1124" s="13" t="str">
        <f t="shared" si="338"/>
        <v/>
      </c>
      <c r="AE1124" s="13" t="str">
        <f t="shared" si="339"/>
        <v/>
      </c>
      <c r="AF1124" s="42" t="str">
        <f t="shared" si="346"/>
        <v/>
      </c>
      <c r="AH1124" s="46" t="str">
        <f t="shared" si="340"/>
        <v/>
      </c>
      <c r="AI1124" s="53" t="str">
        <f t="shared" si="341"/>
        <v/>
      </c>
      <c r="AJ1124" s="49" t="str">
        <f t="shared" si="342"/>
        <v/>
      </c>
      <c r="AK1124" s="49" t="str">
        <f t="shared" si="343"/>
        <v/>
      </c>
      <c r="AM1124" s="13" t="str">
        <f>IF($AI1124="", "", COUNTIF($AI$10:$AI$1210, "&gt;"&amp;$AI1124)+1+COUNTIF($AI$10:$AI1124, $AI1124)-1)</f>
        <v/>
      </c>
      <c r="AO1124" s="13" t="str">
        <f t="shared" si="344"/>
        <v/>
      </c>
      <c r="AQ1124" s="42" t="str">
        <f t="shared" si="345"/>
        <v/>
      </c>
    </row>
    <row r="1125" spans="1:43" x14ac:dyDescent="0.25">
      <c r="A1125" s="56"/>
      <c r="B1125" s="157"/>
      <c r="C1125" s="87"/>
      <c r="D1125" s="86"/>
      <c r="E1125" s="158"/>
      <c r="F1125" s="159"/>
      <c r="G1125" s="160"/>
      <c r="H1125" s="161"/>
      <c r="I1125" s="56"/>
      <c r="J1125" s="13" t="str">
        <f t="shared" si="331"/>
        <v/>
      </c>
      <c r="K1125" s="56"/>
      <c r="S1125" s="13" t="str">
        <f t="shared" si="332"/>
        <v/>
      </c>
      <c r="U1125" s="13" t="str">
        <f t="shared" si="333"/>
        <v/>
      </c>
      <c r="V1125" s="13" t="str">
        <f t="shared" si="328"/>
        <v/>
      </c>
      <c r="W1125" s="13" t="str">
        <f t="shared" si="329"/>
        <v/>
      </c>
      <c r="X1125" s="13" t="str">
        <f t="shared" si="330"/>
        <v/>
      </c>
      <c r="Y1125" s="13" t="str">
        <f t="shared" si="334"/>
        <v/>
      </c>
      <c r="Z1125" s="13" t="str">
        <f t="shared" si="335"/>
        <v/>
      </c>
      <c r="AA1125" s="13" t="str">
        <f t="shared" si="336"/>
        <v/>
      </c>
      <c r="AC1125" s="13" t="str">
        <f t="shared" si="337"/>
        <v/>
      </c>
      <c r="AD1125" s="13" t="str">
        <f t="shared" si="338"/>
        <v/>
      </c>
      <c r="AE1125" s="13" t="str">
        <f t="shared" si="339"/>
        <v/>
      </c>
      <c r="AF1125" s="42" t="str">
        <f t="shared" si="346"/>
        <v/>
      </c>
      <c r="AH1125" s="46" t="str">
        <f t="shared" si="340"/>
        <v/>
      </c>
      <c r="AI1125" s="53" t="str">
        <f t="shared" si="341"/>
        <v/>
      </c>
      <c r="AJ1125" s="49" t="str">
        <f t="shared" si="342"/>
        <v/>
      </c>
      <c r="AK1125" s="49" t="str">
        <f t="shared" si="343"/>
        <v/>
      </c>
      <c r="AM1125" s="13" t="str">
        <f>IF($AI1125="", "", COUNTIF($AI$10:$AI$1210, "&gt;"&amp;$AI1125)+1+COUNTIF($AI$10:$AI1125, $AI1125)-1)</f>
        <v/>
      </c>
      <c r="AO1125" s="13" t="str">
        <f t="shared" si="344"/>
        <v/>
      </c>
      <c r="AQ1125" s="42" t="str">
        <f t="shared" si="345"/>
        <v/>
      </c>
    </row>
    <row r="1126" spans="1:43" x14ac:dyDescent="0.25">
      <c r="A1126" s="56"/>
      <c r="B1126" s="157"/>
      <c r="C1126" s="87"/>
      <c r="D1126" s="86"/>
      <c r="E1126" s="158"/>
      <c r="F1126" s="159"/>
      <c r="G1126" s="160"/>
      <c r="H1126" s="161"/>
      <c r="I1126" s="56"/>
      <c r="J1126" s="13" t="str">
        <f t="shared" si="331"/>
        <v/>
      </c>
      <c r="K1126" s="56"/>
      <c r="S1126" s="13" t="str">
        <f t="shared" si="332"/>
        <v/>
      </c>
      <c r="U1126" s="13" t="str">
        <f t="shared" si="333"/>
        <v/>
      </c>
      <c r="V1126" s="13" t="str">
        <f t="shared" si="328"/>
        <v/>
      </c>
      <c r="W1126" s="13" t="str">
        <f t="shared" si="329"/>
        <v/>
      </c>
      <c r="X1126" s="13" t="str">
        <f t="shared" si="330"/>
        <v/>
      </c>
      <c r="Y1126" s="13" t="str">
        <f t="shared" si="334"/>
        <v/>
      </c>
      <c r="Z1126" s="13" t="str">
        <f t="shared" si="335"/>
        <v/>
      </c>
      <c r="AA1126" s="13" t="str">
        <f t="shared" si="336"/>
        <v/>
      </c>
      <c r="AC1126" s="13" t="str">
        <f t="shared" si="337"/>
        <v/>
      </c>
      <c r="AD1126" s="13" t="str">
        <f t="shared" si="338"/>
        <v/>
      </c>
      <c r="AE1126" s="13" t="str">
        <f t="shared" si="339"/>
        <v/>
      </c>
      <c r="AF1126" s="42" t="str">
        <f t="shared" si="346"/>
        <v/>
      </c>
      <c r="AH1126" s="46" t="str">
        <f t="shared" si="340"/>
        <v/>
      </c>
      <c r="AI1126" s="53" t="str">
        <f t="shared" si="341"/>
        <v/>
      </c>
      <c r="AJ1126" s="49" t="str">
        <f t="shared" si="342"/>
        <v/>
      </c>
      <c r="AK1126" s="49" t="str">
        <f t="shared" si="343"/>
        <v/>
      </c>
      <c r="AM1126" s="13" t="str">
        <f>IF($AI1126="", "", COUNTIF($AI$10:$AI$1210, "&gt;"&amp;$AI1126)+1+COUNTIF($AI$10:$AI1126, $AI1126)-1)</f>
        <v/>
      </c>
      <c r="AO1126" s="13" t="str">
        <f t="shared" si="344"/>
        <v/>
      </c>
      <c r="AQ1126" s="42" t="str">
        <f t="shared" si="345"/>
        <v/>
      </c>
    </row>
    <row r="1127" spans="1:43" x14ac:dyDescent="0.25">
      <c r="A1127" s="56"/>
      <c r="B1127" s="157"/>
      <c r="C1127" s="87"/>
      <c r="D1127" s="86"/>
      <c r="E1127" s="158"/>
      <c r="F1127" s="159"/>
      <c r="G1127" s="160"/>
      <c r="H1127" s="161"/>
      <c r="I1127" s="56"/>
      <c r="J1127" s="13" t="str">
        <f t="shared" si="331"/>
        <v/>
      </c>
      <c r="K1127" s="56"/>
      <c r="S1127" s="13" t="str">
        <f t="shared" si="332"/>
        <v/>
      </c>
      <c r="U1127" s="13" t="str">
        <f t="shared" si="333"/>
        <v/>
      </c>
      <c r="V1127" s="13" t="str">
        <f t="shared" si="328"/>
        <v/>
      </c>
      <c r="W1127" s="13" t="str">
        <f t="shared" si="329"/>
        <v/>
      </c>
      <c r="X1127" s="13" t="str">
        <f t="shared" si="330"/>
        <v/>
      </c>
      <c r="Y1127" s="13" t="str">
        <f t="shared" si="334"/>
        <v/>
      </c>
      <c r="Z1127" s="13" t="str">
        <f t="shared" si="335"/>
        <v/>
      </c>
      <c r="AA1127" s="13" t="str">
        <f t="shared" si="336"/>
        <v/>
      </c>
      <c r="AC1127" s="13" t="str">
        <f t="shared" si="337"/>
        <v/>
      </c>
      <c r="AD1127" s="13" t="str">
        <f t="shared" si="338"/>
        <v/>
      </c>
      <c r="AE1127" s="13" t="str">
        <f t="shared" si="339"/>
        <v/>
      </c>
      <c r="AF1127" s="42" t="str">
        <f t="shared" si="346"/>
        <v/>
      </c>
      <c r="AH1127" s="46" t="str">
        <f t="shared" si="340"/>
        <v/>
      </c>
      <c r="AI1127" s="53" t="str">
        <f t="shared" si="341"/>
        <v/>
      </c>
      <c r="AJ1127" s="49" t="str">
        <f t="shared" si="342"/>
        <v/>
      </c>
      <c r="AK1127" s="49" t="str">
        <f t="shared" si="343"/>
        <v/>
      </c>
      <c r="AM1127" s="13" t="str">
        <f>IF($AI1127="", "", COUNTIF($AI$10:$AI$1210, "&gt;"&amp;$AI1127)+1+COUNTIF($AI$10:$AI1127, $AI1127)-1)</f>
        <v/>
      </c>
      <c r="AO1127" s="13" t="str">
        <f t="shared" si="344"/>
        <v/>
      </c>
      <c r="AQ1127" s="42" t="str">
        <f t="shared" si="345"/>
        <v/>
      </c>
    </row>
    <row r="1128" spans="1:43" x14ac:dyDescent="0.25">
      <c r="A1128" s="56"/>
      <c r="B1128" s="157"/>
      <c r="C1128" s="87"/>
      <c r="D1128" s="86"/>
      <c r="E1128" s="158"/>
      <c r="F1128" s="159"/>
      <c r="G1128" s="160"/>
      <c r="H1128" s="161"/>
      <c r="I1128" s="56"/>
      <c r="J1128" s="13" t="str">
        <f t="shared" si="331"/>
        <v/>
      </c>
      <c r="K1128" s="56"/>
      <c r="S1128" s="13" t="str">
        <f t="shared" si="332"/>
        <v/>
      </c>
      <c r="U1128" s="13" t="str">
        <f t="shared" si="333"/>
        <v/>
      </c>
      <c r="V1128" s="13" t="str">
        <f t="shared" si="328"/>
        <v/>
      </c>
      <c r="W1128" s="13" t="str">
        <f t="shared" si="329"/>
        <v/>
      </c>
      <c r="X1128" s="13" t="str">
        <f t="shared" si="330"/>
        <v/>
      </c>
      <c r="Y1128" s="13" t="str">
        <f t="shared" si="334"/>
        <v/>
      </c>
      <c r="Z1128" s="13" t="str">
        <f t="shared" si="335"/>
        <v/>
      </c>
      <c r="AA1128" s="13" t="str">
        <f t="shared" si="336"/>
        <v/>
      </c>
      <c r="AC1128" s="13" t="str">
        <f t="shared" si="337"/>
        <v/>
      </c>
      <c r="AD1128" s="13" t="str">
        <f t="shared" si="338"/>
        <v/>
      </c>
      <c r="AE1128" s="13" t="str">
        <f t="shared" si="339"/>
        <v/>
      </c>
      <c r="AF1128" s="42" t="str">
        <f t="shared" si="346"/>
        <v/>
      </c>
      <c r="AH1128" s="46" t="str">
        <f t="shared" si="340"/>
        <v/>
      </c>
      <c r="AI1128" s="53" t="str">
        <f t="shared" si="341"/>
        <v/>
      </c>
      <c r="AJ1128" s="49" t="str">
        <f t="shared" si="342"/>
        <v/>
      </c>
      <c r="AK1128" s="49" t="str">
        <f t="shared" si="343"/>
        <v/>
      </c>
      <c r="AM1128" s="13" t="str">
        <f>IF($AI1128="", "", COUNTIF($AI$10:$AI$1210, "&gt;"&amp;$AI1128)+1+COUNTIF($AI$10:$AI1128, $AI1128)-1)</f>
        <v/>
      </c>
      <c r="AO1128" s="13" t="str">
        <f t="shared" si="344"/>
        <v/>
      </c>
      <c r="AQ1128" s="42" t="str">
        <f t="shared" si="345"/>
        <v/>
      </c>
    </row>
    <row r="1129" spans="1:43" x14ac:dyDescent="0.25">
      <c r="A1129" s="56"/>
      <c r="B1129" s="157"/>
      <c r="C1129" s="87"/>
      <c r="D1129" s="86"/>
      <c r="E1129" s="158"/>
      <c r="F1129" s="159"/>
      <c r="G1129" s="160"/>
      <c r="H1129" s="161"/>
      <c r="I1129" s="56"/>
      <c r="J1129" s="13" t="str">
        <f t="shared" si="331"/>
        <v/>
      </c>
      <c r="K1129" s="56"/>
      <c r="S1129" s="13" t="str">
        <f t="shared" si="332"/>
        <v/>
      </c>
      <c r="U1129" s="13" t="str">
        <f t="shared" si="333"/>
        <v/>
      </c>
      <c r="V1129" s="13" t="str">
        <f t="shared" si="328"/>
        <v/>
      </c>
      <c r="W1129" s="13" t="str">
        <f t="shared" si="329"/>
        <v/>
      </c>
      <c r="X1129" s="13" t="str">
        <f t="shared" si="330"/>
        <v/>
      </c>
      <c r="Y1129" s="13" t="str">
        <f t="shared" si="334"/>
        <v/>
      </c>
      <c r="Z1129" s="13" t="str">
        <f t="shared" si="335"/>
        <v/>
      </c>
      <c r="AA1129" s="13" t="str">
        <f t="shared" si="336"/>
        <v/>
      </c>
      <c r="AC1129" s="13" t="str">
        <f t="shared" si="337"/>
        <v/>
      </c>
      <c r="AD1129" s="13" t="str">
        <f t="shared" si="338"/>
        <v/>
      </c>
      <c r="AE1129" s="13" t="str">
        <f t="shared" si="339"/>
        <v/>
      </c>
      <c r="AF1129" s="42" t="str">
        <f t="shared" si="346"/>
        <v/>
      </c>
      <c r="AH1129" s="46" t="str">
        <f t="shared" si="340"/>
        <v/>
      </c>
      <c r="AI1129" s="53" t="str">
        <f t="shared" si="341"/>
        <v/>
      </c>
      <c r="AJ1129" s="49" t="str">
        <f t="shared" si="342"/>
        <v/>
      </c>
      <c r="AK1129" s="49" t="str">
        <f t="shared" si="343"/>
        <v/>
      </c>
      <c r="AM1129" s="13" t="str">
        <f>IF($AI1129="", "", COUNTIF($AI$10:$AI$1210, "&gt;"&amp;$AI1129)+1+COUNTIF($AI$10:$AI1129, $AI1129)-1)</f>
        <v/>
      </c>
      <c r="AO1129" s="13" t="str">
        <f t="shared" si="344"/>
        <v/>
      </c>
      <c r="AQ1129" s="42" t="str">
        <f t="shared" si="345"/>
        <v/>
      </c>
    </row>
    <row r="1130" spans="1:43" x14ac:dyDescent="0.25">
      <c r="A1130" s="56"/>
      <c r="B1130" s="157"/>
      <c r="C1130" s="87"/>
      <c r="D1130" s="86"/>
      <c r="E1130" s="158"/>
      <c r="F1130" s="159"/>
      <c r="G1130" s="160"/>
      <c r="H1130" s="161"/>
      <c r="I1130" s="56"/>
      <c r="J1130" s="13" t="str">
        <f t="shared" si="331"/>
        <v/>
      </c>
      <c r="K1130" s="56"/>
      <c r="S1130" s="13" t="str">
        <f t="shared" si="332"/>
        <v/>
      </c>
      <c r="U1130" s="13" t="str">
        <f t="shared" si="333"/>
        <v/>
      </c>
      <c r="V1130" s="13" t="str">
        <f t="shared" si="328"/>
        <v/>
      </c>
      <c r="W1130" s="13" t="str">
        <f t="shared" si="329"/>
        <v/>
      </c>
      <c r="X1130" s="13" t="str">
        <f t="shared" si="330"/>
        <v/>
      </c>
      <c r="Y1130" s="13" t="str">
        <f t="shared" si="334"/>
        <v/>
      </c>
      <c r="Z1130" s="13" t="str">
        <f t="shared" si="335"/>
        <v/>
      </c>
      <c r="AA1130" s="13" t="str">
        <f t="shared" si="336"/>
        <v/>
      </c>
      <c r="AC1130" s="13" t="str">
        <f t="shared" si="337"/>
        <v/>
      </c>
      <c r="AD1130" s="13" t="str">
        <f t="shared" si="338"/>
        <v/>
      </c>
      <c r="AE1130" s="13" t="str">
        <f t="shared" si="339"/>
        <v/>
      </c>
      <c r="AF1130" s="42" t="str">
        <f t="shared" si="346"/>
        <v/>
      </c>
      <c r="AH1130" s="46" t="str">
        <f t="shared" si="340"/>
        <v/>
      </c>
      <c r="AI1130" s="53" t="str">
        <f t="shared" si="341"/>
        <v/>
      </c>
      <c r="AJ1130" s="49" t="str">
        <f t="shared" si="342"/>
        <v/>
      </c>
      <c r="AK1130" s="49" t="str">
        <f t="shared" si="343"/>
        <v/>
      </c>
      <c r="AM1130" s="13" t="str">
        <f>IF($AI1130="", "", COUNTIF($AI$10:$AI$1210, "&gt;"&amp;$AI1130)+1+COUNTIF($AI$10:$AI1130, $AI1130)-1)</f>
        <v/>
      </c>
      <c r="AO1130" s="13" t="str">
        <f t="shared" si="344"/>
        <v/>
      </c>
      <c r="AQ1130" s="42" t="str">
        <f t="shared" si="345"/>
        <v/>
      </c>
    </row>
    <row r="1131" spans="1:43" x14ac:dyDescent="0.25">
      <c r="A1131" s="56"/>
      <c r="B1131" s="157"/>
      <c r="C1131" s="87"/>
      <c r="D1131" s="86"/>
      <c r="E1131" s="158"/>
      <c r="F1131" s="159"/>
      <c r="G1131" s="160"/>
      <c r="H1131" s="161"/>
      <c r="I1131" s="56"/>
      <c r="J1131" s="13" t="str">
        <f t="shared" si="331"/>
        <v/>
      </c>
      <c r="K1131" s="56"/>
      <c r="S1131" s="13" t="str">
        <f t="shared" si="332"/>
        <v/>
      </c>
      <c r="U1131" s="13" t="str">
        <f t="shared" si="333"/>
        <v/>
      </c>
      <c r="V1131" s="13" t="str">
        <f t="shared" si="328"/>
        <v/>
      </c>
      <c r="W1131" s="13" t="str">
        <f t="shared" si="329"/>
        <v/>
      </c>
      <c r="X1131" s="13" t="str">
        <f t="shared" si="330"/>
        <v/>
      </c>
      <c r="Y1131" s="13" t="str">
        <f t="shared" si="334"/>
        <v/>
      </c>
      <c r="Z1131" s="13" t="str">
        <f t="shared" si="335"/>
        <v/>
      </c>
      <c r="AA1131" s="13" t="str">
        <f t="shared" si="336"/>
        <v/>
      </c>
      <c r="AC1131" s="13" t="str">
        <f t="shared" si="337"/>
        <v/>
      </c>
      <c r="AD1131" s="13" t="str">
        <f t="shared" si="338"/>
        <v/>
      </c>
      <c r="AE1131" s="13" t="str">
        <f t="shared" si="339"/>
        <v/>
      </c>
      <c r="AF1131" s="42" t="str">
        <f t="shared" si="346"/>
        <v/>
      </c>
      <c r="AH1131" s="46" t="str">
        <f t="shared" si="340"/>
        <v/>
      </c>
      <c r="AI1131" s="53" t="str">
        <f t="shared" si="341"/>
        <v/>
      </c>
      <c r="AJ1131" s="49" t="str">
        <f t="shared" si="342"/>
        <v/>
      </c>
      <c r="AK1131" s="49" t="str">
        <f t="shared" si="343"/>
        <v/>
      </c>
      <c r="AM1131" s="13" t="str">
        <f>IF($AI1131="", "", COUNTIF($AI$10:$AI$1210, "&gt;"&amp;$AI1131)+1+COUNTIF($AI$10:$AI1131, $AI1131)-1)</f>
        <v/>
      </c>
      <c r="AO1131" s="13" t="str">
        <f t="shared" si="344"/>
        <v/>
      </c>
      <c r="AQ1131" s="42" t="str">
        <f t="shared" si="345"/>
        <v/>
      </c>
    </row>
    <row r="1132" spans="1:43" x14ac:dyDescent="0.25">
      <c r="A1132" s="56"/>
      <c r="B1132" s="157"/>
      <c r="C1132" s="87"/>
      <c r="D1132" s="86"/>
      <c r="E1132" s="158"/>
      <c r="F1132" s="159"/>
      <c r="G1132" s="160"/>
      <c r="H1132" s="161"/>
      <c r="I1132" s="56"/>
      <c r="J1132" s="13" t="str">
        <f t="shared" si="331"/>
        <v/>
      </c>
      <c r="K1132" s="56"/>
      <c r="S1132" s="13" t="str">
        <f t="shared" si="332"/>
        <v/>
      </c>
      <c r="U1132" s="13" t="str">
        <f t="shared" si="333"/>
        <v/>
      </c>
      <c r="V1132" s="13" t="str">
        <f t="shared" si="328"/>
        <v/>
      </c>
      <c r="W1132" s="13" t="str">
        <f t="shared" si="329"/>
        <v/>
      </c>
      <c r="X1132" s="13" t="str">
        <f t="shared" si="330"/>
        <v/>
      </c>
      <c r="Y1132" s="13" t="str">
        <f t="shared" si="334"/>
        <v/>
      </c>
      <c r="Z1132" s="13" t="str">
        <f t="shared" si="335"/>
        <v/>
      </c>
      <c r="AA1132" s="13" t="str">
        <f t="shared" si="336"/>
        <v/>
      </c>
      <c r="AC1132" s="13" t="str">
        <f t="shared" si="337"/>
        <v/>
      </c>
      <c r="AD1132" s="13" t="str">
        <f t="shared" si="338"/>
        <v/>
      </c>
      <c r="AE1132" s="13" t="str">
        <f t="shared" si="339"/>
        <v/>
      </c>
      <c r="AF1132" s="42" t="str">
        <f t="shared" si="346"/>
        <v/>
      </c>
      <c r="AH1132" s="46" t="str">
        <f t="shared" si="340"/>
        <v/>
      </c>
      <c r="AI1132" s="53" t="str">
        <f t="shared" si="341"/>
        <v/>
      </c>
      <c r="AJ1132" s="49" t="str">
        <f t="shared" si="342"/>
        <v/>
      </c>
      <c r="AK1132" s="49" t="str">
        <f t="shared" si="343"/>
        <v/>
      </c>
      <c r="AM1132" s="13" t="str">
        <f>IF($AI1132="", "", COUNTIF($AI$10:$AI$1210, "&gt;"&amp;$AI1132)+1+COUNTIF($AI$10:$AI1132, $AI1132)-1)</f>
        <v/>
      </c>
      <c r="AO1132" s="13" t="str">
        <f t="shared" si="344"/>
        <v/>
      </c>
      <c r="AQ1132" s="42" t="str">
        <f t="shared" si="345"/>
        <v/>
      </c>
    </row>
    <row r="1133" spans="1:43" x14ac:dyDescent="0.25">
      <c r="A1133" s="56"/>
      <c r="B1133" s="157"/>
      <c r="C1133" s="87"/>
      <c r="D1133" s="86"/>
      <c r="E1133" s="158"/>
      <c r="F1133" s="159"/>
      <c r="G1133" s="160"/>
      <c r="H1133" s="161"/>
      <c r="I1133" s="56"/>
      <c r="J1133" s="13" t="str">
        <f t="shared" si="331"/>
        <v/>
      </c>
      <c r="K1133" s="56"/>
      <c r="S1133" s="13" t="str">
        <f t="shared" si="332"/>
        <v/>
      </c>
      <c r="U1133" s="13" t="str">
        <f t="shared" si="333"/>
        <v/>
      </c>
      <c r="V1133" s="13" t="str">
        <f t="shared" si="328"/>
        <v/>
      </c>
      <c r="W1133" s="13" t="str">
        <f t="shared" si="329"/>
        <v/>
      </c>
      <c r="X1133" s="13" t="str">
        <f t="shared" si="330"/>
        <v/>
      </c>
      <c r="Y1133" s="13" t="str">
        <f t="shared" si="334"/>
        <v/>
      </c>
      <c r="Z1133" s="13" t="str">
        <f t="shared" si="335"/>
        <v/>
      </c>
      <c r="AA1133" s="13" t="str">
        <f t="shared" si="336"/>
        <v/>
      </c>
      <c r="AC1133" s="13" t="str">
        <f t="shared" si="337"/>
        <v/>
      </c>
      <c r="AD1133" s="13" t="str">
        <f t="shared" si="338"/>
        <v/>
      </c>
      <c r="AE1133" s="13" t="str">
        <f t="shared" si="339"/>
        <v/>
      </c>
      <c r="AF1133" s="42" t="str">
        <f t="shared" si="346"/>
        <v/>
      </c>
      <c r="AH1133" s="46" t="str">
        <f t="shared" si="340"/>
        <v/>
      </c>
      <c r="AI1133" s="53" t="str">
        <f t="shared" si="341"/>
        <v/>
      </c>
      <c r="AJ1133" s="49" t="str">
        <f t="shared" si="342"/>
        <v/>
      </c>
      <c r="AK1133" s="49" t="str">
        <f t="shared" si="343"/>
        <v/>
      </c>
      <c r="AM1133" s="13" t="str">
        <f>IF($AI1133="", "", COUNTIF($AI$10:$AI$1210, "&gt;"&amp;$AI1133)+1+COUNTIF($AI$10:$AI1133, $AI1133)-1)</f>
        <v/>
      </c>
      <c r="AO1133" s="13" t="str">
        <f t="shared" si="344"/>
        <v/>
      </c>
      <c r="AQ1133" s="42" t="str">
        <f t="shared" si="345"/>
        <v/>
      </c>
    </row>
    <row r="1134" spans="1:43" x14ac:dyDescent="0.25">
      <c r="A1134" s="56"/>
      <c r="B1134" s="157"/>
      <c r="C1134" s="87"/>
      <c r="D1134" s="86"/>
      <c r="E1134" s="158"/>
      <c r="F1134" s="159"/>
      <c r="G1134" s="160"/>
      <c r="H1134" s="161"/>
      <c r="I1134" s="56"/>
      <c r="J1134" s="13" t="str">
        <f t="shared" si="331"/>
        <v/>
      </c>
      <c r="K1134" s="56"/>
      <c r="S1134" s="13" t="str">
        <f t="shared" si="332"/>
        <v/>
      </c>
      <c r="U1134" s="13" t="str">
        <f t="shared" si="333"/>
        <v/>
      </c>
      <c r="V1134" s="13" t="str">
        <f t="shared" si="328"/>
        <v/>
      </c>
      <c r="W1134" s="13" t="str">
        <f t="shared" si="329"/>
        <v/>
      </c>
      <c r="X1134" s="13" t="str">
        <f t="shared" si="330"/>
        <v/>
      </c>
      <c r="Y1134" s="13" t="str">
        <f t="shared" si="334"/>
        <v/>
      </c>
      <c r="Z1134" s="13" t="str">
        <f t="shared" si="335"/>
        <v/>
      </c>
      <c r="AA1134" s="13" t="str">
        <f t="shared" si="336"/>
        <v/>
      </c>
      <c r="AC1134" s="13" t="str">
        <f t="shared" si="337"/>
        <v/>
      </c>
      <c r="AD1134" s="13" t="str">
        <f t="shared" si="338"/>
        <v/>
      </c>
      <c r="AE1134" s="13" t="str">
        <f t="shared" si="339"/>
        <v/>
      </c>
      <c r="AF1134" s="42" t="str">
        <f t="shared" si="346"/>
        <v/>
      </c>
      <c r="AH1134" s="46" t="str">
        <f t="shared" si="340"/>
        <v/>
      </c>
      <c r="AI1134" s="53" t="str">
        <f t="shared" si="341"/>
        <v/>
      </c>
      <c r="AJ1134" s="49" t="str">
        <f t="shared" si="342"/>
        <v/>
      </c>
      <c r="AK1134" s="49" t="str">
        <f t="shared" si="343"/>
        <v/>
      </c>
      <c r="AM1134" s="13" t="str">
        <f>IF($AI1134="", "", COUNTIF($AI$10:$AI$1210, "&gt;"&amp;$AI1134)+1+COUNTIF($AI$10:$AI1134, $AI1134)-1)</f>
        <v/>
      </c>
      <c r="AO1134" s="13" t="str">
        <f t="shared" si="344"/>
        <v/>
      </c>
      <c r="AQ1134" s="42" t="str">
        <f t="shared" si="345"/>
        <v/>
      </c>
    </row>
    <row r="1135" spans="1:43" x14ac:dyDescent="0.25">
      <c r="A1135" s="56"/>
      <c r="B1135" s="157"/>
      <c r="C1135" s="87"/>
      <c r="D1135" s="86"/>
      <c r="E1135" s="158"/>
      <c r="F1135" s="159"/>
      <c r="G1135" s="160"/>
      <c r="H1135" s="161"/>
      <c r="I1135" s="56"/>
      <c r="J1135" s="13" t="str">
        <f t="shared" si="331"/>
        <v/>
      </c>
      <c r="K1135" s="56"/>
      <c r="S1135" s="13" t="str">
        <f t="shared" si="332"/>
        <v/>
      </c>
      <c r="U1135" s="13" t="str">
        <f t="shared" si="333"/>
        <v/>
      </c>
      <c r="V1135" s="13" t="str">
        <f t="shared" si="328"/>
        <v/>
      </c>
      <c r="W1135" s="13" t="str">
        <f t="shared" si="329"/>
        <v/>
      </c>
      <c r="X1135" s="13" t="str">
        <f t="shared" si="330"/>
        <v/>
      </c>
      <c r="Y1135" s="13" t="str">
        <f t="shared" si="334"/>
        <v/>
      </c>
      <c r="Z1135" s="13" t="str">
        <f t="shared" si="335"/>
        <v/>
      </c>
      <c r="AA1135" s="13" t="str">
        <f t="shared" si="336"/>
        <v/>
      </c>
      <c r="AC1135" s="13" t="str">
        <f t="shared" si="337"/>
        <v/>
      </c>
      <c r="AD1135" s="13" t="str">
        <f t="shared" si="338"/>
        <v/>
      </c>
      <c r="AE1135" s="13" t="str">
        <f t="shared" si="339"/>
        <v/>
      </c>
      <c r="AF1135" s="42" t="str">
        <f t="shared" si="346"/>
        <v/>
      </c>
      <c r="AH1135" s="46" t="str">
        <f t="shared" si="340"/>
        <v/>
      </c>
      <c r="AI1135" s="53" t="str">
        <f t="shared" si="341"/>
        <v/>
      </c>
      <c r="AJ1135" s="49" t="str">
        <f t="shared" si="342"/>
        <v/>
      </c>
      <c r="AK1135" s="49" t="str">
        <f t="shared" si="343"/>
        <v/>
      </c>
      <c r="AM1135" s="13" t="str">
        <f>IF($AI1135="", "", COUNTIF($AI$10:$AI$1210, "&gt;"&amp;$AI1135)+1+COUNTIF($AI$10:$AI1135, $AI1135)-1)</f>
        <v/>
      </c>
      <c r="AO1135" s="13" t="str">
        <f t="shared" si="344"/>
        <v/>
      </c>
      <c r="AQ1135" s="42" t="str">
        <f t="shared" si="345"/>
        <v/>
      </c>
    </row>
    <row r="1136" spans="1:43" x14ac:dyDescent="0.25">
      <c r="A1136" s="56"/>
      <c r="B1136" s="157"/>
      <c r="C1136" s="87"/>
      <c r="D1136" s="86"/>
      <c r="E1136" s="158"/>
      <c r="F1136" s="159"/>
      <c r="G1136" s="160"/>
      <c r="H1136" s="161"/>
      <c r="I1136" s="56"/>
      <c r="J1136" s="13" t="str">
        <f t="shared" si="331"/>
        <v/>
      </c>
      <c r="K1136" s="56"/>
      <c r="S1136" s="13" t="str">
        <f t="shared" si="332"/>
        <v/>
      </c>
      <c r="U1136" s="13" t="str">
        <f t="shared" si="333"/>
        <v/>
      </c>
      <c r="V1136" s="13" t="str">
        <f t="shared" si="328"/>
        <v/>
      </c>
      <c r="W1136" s="13" t="str">
        <f t="shared" si="329"/>
        <v/>
      </c>
      <c r="X1136" s="13" t="str">
        <f t="shared" si="330"/>
        <v/>
      </c>
      <c r="Y1136" s="13" t="str">
        <f t="shared" si="334"/>
        <v/>
      </c>
      <c r="Z1136" s="13" t="str">
        <f t="shared" si="335"/>
        <v/>
      </c>
      <c r="AA1136" s="13" t="str">
        <f t="shared" si="336"/>
        <v/>
      </c>
      <c r="AC1136" s="13" t="str">
        <f t="shared" si="337"/>
        <v/>
      </c>
      <c r="AD1136" s="13" t="str">
        <f t="shared" si="338"/>
        <v/>
      </c>
      <c r="AE1136" s="13" t="str">
        <f t="shared" si="339"/>
        <v/>
      </c>
      <c r="AF1136" s="42" t="str">
        <f t="shared" si="346"/>
        <v/>
      </c>
      <c r="AH1136" s="46" t="str">
        <f t="shared" si="340"/>
        <v/>
      </c>
      <c r="AI1136" s="53" t="str">
        <f t="shared" si="341"/>
        <v/>
      </c>
      <c r="AJ1136" s="49" t="str">
        <f t="shared" si="342"/>
        <v/>
      </c>
      <c r="AK1136" s="49" t="str">
        <f t="shared" si="343"/>
        <v/>
      </c>
      <c r="AM1136" s="13" t="str">
        <f>IF($AI1136="", "", COUNTIF($AI$10:$AI$1210, "&gt;"&amp;$AI1136)+1+COUNTIF($AI$10:$AI1136, $AI1136)-1)</f>
        <v/>
      </c>
      <c r="AO1136" s="13" t="str">
        <f t="shared" si="344"/>
        <v/>
      </c>
      <c r="AQ1136" s="42" t="str">
        <f t="shared" si="345"/>
        <v/>
      </c>
    </row>
    <row r="1137" spans="1:43" x14ac:dyDescent="0.25">
      <c r="A1137" s="56"/>
      <c r="B1137" s="157"/>
      <c r="C1137" s="87"/>
      <c r="D1137" s="86"/>
      <c r="E1137" s="158"/>
      <c r="F1137" s="159"/>
      <c r="G1137" s="160"/>
      <c r="H1137" s="161"/>
      <c r="I1137" s="56"/>
      <c r="J1137" s="13" t="str">
        <f t="shared" si="331"/>
        <v/>
      </c>
      <c r="K1137" s="56"/>
      <c r="S1137" s="13" t="str">
        <f t="shared" si="332"/>
        <v/>
      </c>
      <c r="U1137" s="13" t="str">
        <f t="shared" si="333"/>
        <v/>
      </c>
      <c r="V1137" s="13" t="str">
        <f t="shared" si="328"/>
        <v/>
      </c>
      <c r="W1137" s="13" t="str">
        <f t="shared" si="329"/>
        <v/>
      </c>
      <c r="X1137" s="13" t="str">
        <f t="shared" si="330"/>
        <v/>
      </c>
      <c r="Y1137" s="13" t="str">
        <f t="shared" si="334"/>
        <v/>
      </c>
      <c r="Z1137" s="13" t="str">
        <f t="shared" si="335"/>
        <v/>
      </c>
      <c r="AA1137" s="13" t="str">
        <f t="shared" si="336"/>
        <v/>
      </c>
      <c r="AC1137" s="13" t="str">
        <f t="shared" si="337"/>
        <v/>
      </c>
      <c r="AD1137" s="13" t="str">
        <f t="shared" si="338"/>
        <v/>
      </c>
      <c r="AE1137" s="13" t="str">
        <f t="shared" si="339"/>
        <v/>
      </c>
      <c r="AF1137" s="42" t="str">
        <f t="shared" si="346"/>
        <v/>
      </c>
      <c r="AH1137" s="46" t="str">
        <f t="shared" si="340"/>
        <v/>
      </c>
      <c r="AI1137" s="53" t="str">
        <f t="shared" si="341"/>
        <v/>
      </c>
      <c r="AJ1137" s="49" t="str">
        <f t="shared" si="342"/>
        <v/>
      </c>
      <c r="AK1137" s="49" t="str">
        <f t="shared" si="343"/>
        <v/>
      </c>
      <c r="AM1137" s="13" t="str">
        <f>IF($AI1137="", "", COUNTIF($AI$10:$AI$1210, "&gt;"&amp;$AI1137)+1+COUNTIF($AI$10:$AI1137, $AI1137)-1)</f>
        <v/>
      </c>
      <c r="AO1137" s="13" t="str">
        <f t="shared" si="344"/>
        <v/>
      </c>
      <c r="AQ1137" s="42" t="str">
        <f t="shared" si="345"/>
        <v/>
      </c>
    </row>
    <row r="1138" spans="1:43" x14ac:dyDescent="0.25">
      <c r="A1138" s="56"/>
      <c r="B1138" s="157"/>
      <c r="C1138" s="87"/>
      <c r="D1138" s="86"/>
      <c r="E1138" s="158"/>
      <c r="F1138" s="159"/>
      <c r="G1138" s="160"/>
      <c r="H1138" s="161"/>
      <c r="I1138" s="56"/>
      <c r="J1138" s="13" t="str">
        <f t="shared" si="331"/>
        <v/>
      </c>
      <c r="K1138" s="56"/>
      <c r="S1138" s="13" t="str">
        <f t="shared" si="332"/>
        <v/>
      </c>
      <c r="U1138" s="13" t="str">
        <f t="shared" si="333"/>
        <v/>
      </c>
      <c r="V1138" s="13" t="str">
        <f t="shared" si="328"/>
        <v/>
      </c>
      <c r="W1138" s="13" t="str">
        <f t="shared" si="329"/>
        <v/>
      </c>
      <c r="X1138" s="13" t="str">
        <f t="shared" si="330"/>
        <v/>
      </c>
      <c r="Y1138" s="13" t="str">
        <f t="shared" si="334"/>
        <v/>
      </c>
      <c r="Z1138" s="13" t="str">
        <f t="shared" si="335"/>
        <v/>
      </c>
      <c r="AA1138" s="13" t="str">
        <f t="shared" si="336"/>
        <v/>
      </c>
      <c r="AC1138" s="13" t="str">
        <f t="shared" si="337"/>
        <v/>
      </c>
      <c r="AD1138" s="13" t="str">
        <f t="shared" si="338"/>
        <v/>
      </c>
      <c r="AE1138" s="13" t="str">
        <f t="shared" si="339"/>
        <v/>
      </c>
      <c r="AF1138" s="42" t="str">
        <f t="shared" si="346"/>
        <v/>
      </c>
      <c r="AH1138" s="46" t="str">
        <f t="shared" si="340"/>
        <v/>
      </c>
      <c r="AI1138" s="53" t="str">
        <f t="shared" si="341"/>
        <v/>
      </c>
      <c r="AJ1138" s="49" t="str">
        <f t="shared" si="342"/>
        <v/>
      </c>
      <c r="AK1138" s="49" t="str">
        <f t="shared" si="343"/>
        <v/>
      </c>
      <c r="AM1138" s="13" t="str">
        <f>IF($AI1138="", "", COUNTIF($AI$10:$AI$1210, "&gt;"&amp;$AI1138)+1+COUNTIF($AI$10:$AI1138, $AI1138)-1)</f>
        <v/>
      </c>
      <c r="AO1138" s="13" t="str">
        <f t="shared" si="344"/>
        <v/>
      </c>
      <c r="AQ1138" s="42" t="str">
        <f t="shared" si="345"/>
        <v/>
      </c>
    </row>
    <row r="1139" spans="1:43" x14ac:dyDescent="0.25">
      <c r="A1139" s="56"/>
      <c r="B1139" s="157"/>
      <c r="C1139" s="87"/>
      <c r="D1139" s="86"/>
      <c r="E1139" s="158"/>
      <c r="F1139" s="159"/>
      <c r="G1139" s="160"/>
      <c r="H1139" s="161"/>
      <c r="I1139" s="56"/>
      <c r="J1139" s="13" t="str">
        <f t="shared" si="331"/>
        <v/>
      </c>
      <c r="K1139" s="56"/>
      <c r="S1139" s="13" t="str">
        <f t="shared" si="332"/>
        <v/>
      </c>
      <c r="U1139" s="13" t="str">
        <f t="shared" si="333"/>
        <v/>
      </c>
      <c r="V1139" s="13" t="str">
        <f t="shared" si="328"/>
        <v/>
      </c>
      <c r="W1139" s="13" t="str">
        <f t="shared" si="329"/>
        <v/>
      </c>
      <c r="X1139" s="13" t="str">
        <f t="shared" si="330"/>
        <v/>
      </c>
      <c r="Y1139" s="13" t="str">
        <f t="shared" si="334"/>
        <v/>
      </c>
      <c r="Z1139" s="13" t="str">
        <f t="shared" si="335"/>
        <v/>
      </c>
      <c r="AA1139" s="13" t="str">
        <f t="shared" si="336"/>
        <v/>
      </c>
      <c r="AC1139" s="13" t="str">
        <f t="shared" si="337"/>
        <v/>
      </c>
      <c r="AD1139" s="13" t="str">
        <f t="shared" si="338"/>
        <v/>
      </c>
      <c r="AE1139" s="13" t="str">
        <f t="shared" si="339"/>
        <v/>
      </c>
      <c r="AF1139" s="42" t="str">
        <f t="shared" si="346"/>
        <v/>
      </c>
      <c r="AH1139" s="46" t="str">
        <f t="shared" si="340"/>
        <v/>
      </c>
      <c r="AI1139" s="53" t="str">
        <f t="shared" si="341"/>
        <v/>
      </c>
      <c r="AJ1139" s="49" t="str">
        <f t="shared" si="342"/>
        <v/>
      </c>
      <c r="AK1139" s="49" t="str">
        <f t="shared" si="343"/>
        <v/>
      </c>
      <c r="AM1139" s="13" t="str">
        <f>IF($AI1139="", "", COUNTIF($AI$10:$AI$1210, "&gt;"&amp;$AI1139)+1+COUNTIF($AI$10:$AI1139, $AI1139)-1)</f>
        <v/>
      </c>
      <c r="AO1139" s="13" t="str">
        <f t="shared" si="344"/>
        <v/>
      </c>
      <c r="AQ1139" s="42" t="str">
        <f t="shared" si="345"/>
        <v/>
      </c>
    </row>
    <row r="1140" spans="1:43" x14ac:dyDescent="0.25">
      <c r="A1140" s="56"/>
      <c r="B1140" s="157"/>
      <c r="C1140" s="87"/>
      <c r="D1140" s="86"/>
      <c r="E1140" s="158"/>
      <c r="F1140" s="159"/>
      <c r="G1140" s="160"/>
      <c r="H1140" s="161"/>
      <c r="I1140" s="56"/>
      <c r="J1140" s="13" t="str">
        <f t="shared" si="331"/>
        <v/>
      </c>
      <c r="K1140" s="56"/>
      <c r="S1140" s="13" t="str">
        <f t="shared" si="332"/>
        <v/>
      </c>
      <c r="U1140" s="13" t="str">
        <f t="shared" si="333"/>
        <v/>
      </c>
      <c r="V1140" s="13" t="str">
        <f t="shared" si="328"/>
        <v/>
      </c>
      <c r="W1140" s="13" t="str">
        <f t="shared" si="329"/>
        <v/>
      </c>
      <c r="X1140" s="13" t="str">
        <f t="shared" si="330"/>
        <v/>
      </c>
      <c r="Y1140" s="13" t="str">
        <f t="shared" si="334"/>
        <v/>
      </c>
      <c r="Z1140" s="13" t="str">
        <f t="shared" si="335"/>
        <v/>
      </c>
      <c r="AA1140" s="13" t="str">
        <f t="shared" si="336"/>
        <v/>
      </c>
      <c r="AC1140" s="13" t="str">
        <f t="shared" si="337"/>
        <v/>
      </c>
      <c r="AD1140" s="13" t="str">
        <f t="shared" si="338"/>
        <v/>
      </c>
      <c r="AE1140" s="13" t="str">
        <f t="shared" si="339"/>
        <v/>
      </c>
      <c r="AF1140" s="42" t="str">
        <f t="shared" si="346"/>
        <v/>
      </c>
      <c r="AH1140" s="46" t="str">
        <f t="shared" si="340"/>
        <v/>
      </c>
      <c r="AI1140" s="53" t="str">
        <f t="shared" si="341"/>
        <v/>
      </c>
      <c r="AJ1140" s="49" t="str">
        <f t="shared" si="342"/>
        <v/>
      </c>
      <c r="AK1140" s="49" t="str">
        <f t="shared" si="343"/>
        <v/>
      </c>
      <c r="AM1140" s="13" t="str">
        <f>IF($AI1140="", "", COUNTIF($AI$10:$AI$1210, "&gt;"&amp;$AI1140)+1+COUNTIF($AI$10:$AI1140, $AI1140)-1)</f>
        <v/>
      </c>
      <c r="AO1140" s="13" t="str">
        <f t="shared" si="344"/>
        <v/>
      </c>
      <c r="AQ1140" s="42" t="str">
        <f t="shared" si="345"/>
        <v/>
      </c>
    </row>
    <row r="1141" spans="1:43" x14ac:dyDescent="0.25">
      <c r="A1141" s="56"/>
      <c r="B1141" s="157"/>
      <c r="C1141" s="87"/>
      <c r="D1141" s="86"/>
      <c r="E1141" s="158"/>
      <c r="F1141" s="159"/>
      <c r="G1141" s="160"/>
      <c r="H1141" s="161"/>
      <c r="I1141" s="56"/>
      <c r="J1141" s="13" t="str">
        <f t="shared" si="331"/>
        <v/>
      </c>
      <c r="K1141" s="56"/>
      <c r="S1141" s="13" t="str">
        <f t="shared" si="332"/>
        <v/>
      </c>
      <c r="U1141" s="13" t="str">
        <f t="shared" si="333"/>
        <v/>
      </c>
      <c r="V1141" s="13" t="str">
        <f t="shared" si="328"/>
        <v/>
      </c>
      <c r="W1141" s="13" t="str">
        <f t="shared" si="329"/>
        <v/>
      </c>
      <c r="X1141" s="13" t="str">
        <f t="shared" si="330"/>
        <v/>
      </c>
      <c r="Y1141" s="13" t="str">
        <f t="shared" si="334"/>
        <v/>
      </c>
      <c r="Z1141" s="13" t="str">
        <f t="shared" si="335"/>
        <v/>
      </c>
      <c r="AA1141" s="13" t="str">
        <f t="shared" si="336"/>
        <v/>
      </c>
      <c r="AC1141" s="13" t="str">
        <f t="shared" si="337"/>
        <v/>
      </c>
      <c r="AD1141" s="13" t="str">
        <f t="shared" si="338"/>
        <v/>
      </c>
      <c r="AE1141" s="13" t="str">
        <f t="shared" si="339"/>
        <v/>
      </c>
      <c r="AF1141" s="42" t="str">
        <f t="shared" si="346"/>
        <v/>
      </c>
      <c r="AH1141" s="46" t="str">
        <f t="shared" si="340"/>
        <v/>
      </c>
      <c r="AI1141" s="53" t="str">
        <f t="shared" si="341"/>
        <v/>
      </c>
      <c r="AJ1141" s="49" t="str">
        <f t="shared" si="342"/>
        <v/>
      </c>
      <c r="AK1141" s="49" t="str">
        <f t="shared" si="343"/>
        <v/>
      </c>
      <c r="AM1141" s="13" t="str">
        <f>IF($AI1141="", "", COUNTIF($AI$10:$AI$1210, "&gt;"&amp;$AI1141)+1+COUNTIF($AI$10:$AI1141, $AI1141)-1)</f>
        <v/>
      </c>
      <c r="AO1141" s="13" t="str">
        <f t="shared" si="344"/>
        <v/>
      </c>
      <c r="AQ1141" s="42" t="str">
        <f t="shared" si="345"/>
        <v/>
      </c>
    </row>
    <row r="1142" spans="1:43" x14ac:dyDescent="0.25">
      <c r="A1142" s="56"/>
      <c r="B1142" s="157"/>
      <c r="C1142" s="87"/>
      <c r="D1142" s="86"/>
      <c r="E1142" s="158"/>
      <c r="F1142" s="159"/>
      <c r="G1142" s="160"/>
      <c r="H1142" s="161"/>
      <c r="I1142" s="56"/>
      <c r="J1142" s="13" t="str">
        <f t="shared" si="331"/>
        <v/>
      </c>
      <c r="K1142" s="56"/>
      <c r="S1142" s="13" t="str">
        <f t="shared" si="332"/>
        <v/>
      </c>
      <c r="U1142" s="13" t="str">
        <f t="shared" si="333"/>
        <v/>
      </c>
      <c r="V1142" s="13" t="str">
        <f t="shared" si="328"/>
        <v/>
      </c>
      <c r="W1142" s="13" t="str">
        <f t="shared" si="329"/>
        <v/>
      </c>
      <c r="X1142" s="13" t="str">
        <f t="shared" si="330"/>
        <v/>
      </c>
      <c r="Y1142" s="13" t="str">
        <f t="shared" si="334"/>
        <v/>
      </c>
      <c r="Z1142" s="13" t="str">
        <f t="shared" si="335"/>
        <v/>
      </c>
      <c r="AA1142" s="13" t="str">
        <f t="shared" si="336"/>
        <v/>
      </c>
      <c r="AC1142" s="13" t="str">
        <f t="shared" si="337"/>
        <v/>
      </c>
      <c r="AD1142" s="13" t="str">
        <f t="shared" si="338"/>
        <v/>
      </c>
      <c r="AE1142" s="13" t="str">
        <f t="shared" si="339"/>
        <v/>
      </c>
      <c r="AF1142" s="42" t="str">
        <f t="shared" si="346"/>
        <v/>
      </c>
      <c r="AH1142" s="46" t="str">
        <f t="shared" si="340"/>
        <v/>
      </c>
      <c r="AI1142" s="53" t="str">
        <f t="shared" si="341"/>
        <v/>
      </c>
      <c r="AJ1142" s="49" t="str">
        <f t="shared" si="342"/>
        <v/>
      </c>
      <c r="AK1142" s="49" t="str">
        <f t="shared" si="343"/>
        <v/>
      </c>
      <c r="AM1142" s="13" t="str">
        <f>IF($AI1142="", "", COUNTIF($AI$10:$AI$1210, "&gt;"&amp;$AI1142)+1+COUNTIF($AI$10:$AI1142, $AI1142)-1)</f>
        <v/>
      </c>
      <c r="AO1142" s="13" t="str">
        <f t="shared" si="344"/>
        <v/>
      </c>
      <c r="AQ1142" s="42" t="str">
        <f t="shared" si="345"/>
        <v/>
      </c>
    </row>
    <row r="1143" spans="1:43" x14ac:dyDescent="0.25">
      <c r="A1143" s="56"/>
      <c r="B1143" s="157"/>
      <c r="C1143" s="87"/>
      <c r="D1143" s="86"/>
      <c r="E1143" s="158"/>
      <c r="F1143" s="159"/>
      <c r="G1143" s="160"/>
      <c r="H1143" s="161"/>
      <c r="I1143" s="56"/>
      <c r="J1143" s="13" t="str">
        <f t="shared" si="331"/>
        <v/>
      </c>
      <c r="K1143" s="56"/>
      <c r="S1143" s="13" t="str">
        <f t="shared" si="332"/>
        <v/>
      </c>
      <c r="U1143" s="13" t="str">
        <f t="shared" si="333"/>
        <v/>
      </c>
      <c r="V1143" s="13" t="str">
        <f t="shared" si="328"/>
        <v/>
      </c>
      <c r="W1143" s="13" t="str">
        <f t="shared" si="329"/>
        <v/>
      </c>
      <c r="X1143" s="13" t="str">
        <f t="shared" si="330"/>
        <v/>
      </c>
      <c r="Y1143" s="13" t="str">
        <f t="shared" si="334"/>
        <v/>
      </c>
      <c r="Z1143" s="13" t="str">
        <f t="shared" si="335"/>
        <v/>
      </c>
      <c r="AA1143" s="13" t="str">
        <f t="shared" si="336"/>
        <v/>
      </c>
      <c r="AC1143" s="13" t="str">
        <f t="shared" si="337"/>
        <v/>
      </c>
      <c r="AD1143" s="13" t="str">
        <f t="shared" si="338"/>
        <v/>
      </c>
      <c r="AE1143" s="13" t="str">
        <f t="shared" si="339"/>
        <v/>
      </c>
      <c r="AF1143" s="42" t="str">
        <f t="shared" si="346"/>
        <v/>
      </c>
      <c r="AH1143" s="46" t="str">
        <f t="shared" si="340"/>
        <v/>
      </c>
      <c r="AI1143" s="53" t="str">
        <f t="shared" si="341"/>
        <v/>
      </c>
      <c r="AJ1143" s="49" t="str">
        <f t="shared" si="342"/>
        <v/>
      </c>
      <c r="AK1143" s="49" t="str">
        <f t="shared" si="343"/>
        <v/>
      </c>
      <c r="AM1143" s="13" t="str">
        <f>IF($AI1143="", "", COUNTIF($AI$10:$AI$1210, "&gt;"&amp;$AI1143)+1+COUNTIF($AI$10:$AI1143, $AI1143)-1)</f>
        <v/>
      </c>
      <c r="AO1143" s="13" t="str">
        <f t="shared" si="344"/>
        <v/>
      </c>
      <c r="AQ1143" s="42" t="str">
        <f t="shared" si="345"/>
        <v/>
      </c>
    </row>
    <row r="1144" spans="1:43" x14ac:dyDescent="0.25">
      <c r="A1144" s="56"/>
      <c r="B1144" s="157"/>
      <c r="C1144" s="87"/>
      <c r="D1144" s="86"/>
      <c r="E1144" s="158"/>
      <c r="F1144" s="159"/>
      <c r="G1144" s="160"/>
      <c r="H1144" s="161"/>
      <c r="I1144" s="56"/>
      <c r="J1144" s="13" t="str">
        <f t="shared" si="331"/>
        <v/>
      </c>
      <c r="K1144" s="56"/>
      <c r="S1144" s="13" t="str">
        <f t="shared" si="332"/>
        <v/>
      </c>
      <c r="U1144" s="13" t="str">
        <f t="shared" si="333"/>
        <v/>
      </c>
      <c r="V1144" s="13" t="str">
        <f t="shared" si="328"/>
        <v/>
      </c>
      <c r="W1144" s="13" t="str">
        <f t="shared" si="329"/>
        <v/>
      </c>
      <c r="X1144" s="13" t="str">
        <f t="shared" si="330"/>
        <v/>
      </c>
      <c r="Y1144" s="13" t="str">
        <f t="shared" si="334"/>
        <v/>
      </c>
      <c r="Z1144" s="13" t="str">
        <f t="shared" si="335"/>
        <v/>
      </c>
      <c r="AA1144" s="13" t="str">
        <f t="shared" si="336"/>
        <v/>
      </c>
      <c r="AC1144" s="13" t="str">
        <f t="shared" si="337"/>
        <v/>
      </c>
      <c r="AD1144" s="13" t="str">
        <f t="shared" si="338"/>
        <v/>
      </c>
      <c r="AE1144" s="13" t="str">
        <f t="shared" si="339"/>
        <v/>
      </c>
      <c r="AF1144" s="42" t="str">
        <f t="shared" si="346"/>
        <v/>
      </c>
      <c r="AH1144" s="46" t="str">
        <f t="shared" si="340"/>
        <v/>
      </c>
      <c r="AI1144" s="53" t="str">
        <f t="shared" si="341"/>
        <v/>
      </c>
      <c r="AJ1144" s="49" t="str">
        <f t="shared" si="342"/>
        <v/>
      </c>
      <c r="AK1144" s="49" t="str">
        <f t="shared" si="343"/>
        <v/>
      </c>
      <c r="AM1144" s="13" t="str">
        <f>IF($AI1144="", "", COUNTIF($AI$10:$AI$1210, "&gt;"&amp;$AI1144)+1+COUNTIF($AI$10:$AI1144, $AI1144)-1)</f>
        <v/>
      </c>
      <c r="AO1144" s="13" t="str">
        <f t="shared" si="344"/>
        <v/>
      </c>
      <c r="AQ1144" s="42" t="str">
        <f t="shared" si="345"/>
        <v/>
      </c>
    </row>
    <row r="1145" spans="1:43" x14ac:dyDescent="0.25">
      <c r="A1145" s="56"/>
      <c r="B1145" s="157"/>
      <c r="C1145" s="87"/>
      <c r="D1145" s="86"/>
      <c r="E1145" s="158"/>
      <c r="F1145" s="159"/>
      <c r="G1145" s="160"/>
      <c r="H1145" s="161"/>
      <c r="I1145" s="56"/>
      <c r="J1145" s="13" t="str">
        <f t="shared" si="331"/>
        <v/>
      </c>
      <c r="K1145" s="56"/>
      <c r="S1145" s="13" t="str">
        <f t="shared" si="332"/>
        <v/>
      </c>
      <c r="U1145" s="13" t="str">
        <f t="shared" si="333"/>
        <v/>
      </c>
      <c r="V1145" s="13" t="str">
        <f t="shared" si="328"/>
        <v/>
      </c>
      <c r="W1145" s="13" t="str">
        <f t="shared" si="329"/>
        <v/>
      </c>
      <c r="X1145" s="13" t="str">
        <f t="shared" si="330"/>
        <v/>
      </c>
      <c r="Y1145" s="13" t="str">
        <f t="shared" si="334"/>
        <v/>
      </c>
      <c r="Z1145" s="13" t="str">
        <f t="shared" si="335"/>
        <v/>
      </c>
      <c r="AA1145" s="13" t="str">
        <f t="shared" si="336"/>
        <v/>
      </c>
      <c r="AC1145" s="13" t="str">
        <f t="shared" si="337"/>
        <v/>
      </c>
      <c r="AD1145" s="13" t="str">
        <f t="shared" si="338"/>
        <v/>
      </c>
      <c r="AE1145" s="13" t="str">
        <f t="shared" si="339"/>
        <v/>
      </c>
      <c r="AF1145" s="42" t="str">
        <f t="shared" si="346"/>
        <v/>
      </c>
      <c r="AH1145" s="46" t="str">
        <f t="shared" si="340"/>
        <v/>
      </c>
      <c r="AI1145" s="53" t="str">
        <f t="shared" si="341"/>
        <v/>
      </c>
      <c r="AJ1145" s="49" t="str">
        <f t="shared" si="342"/>
        <v/>
      </c>
      <c r="AK1145" s="49" t="str">
        <f t="shared" si="343"/>
        <v/>
      </c>
      <c r="AM1145" s="13" t="str">
        <f>IF($AI1145="", "", COUNTIF($AI$10:$AI$1210, "&gt;"&amp;$AI1145)+1+COUNTIF($AI$10:$AI1145, $AI1145)-1)</f>
        <v/>
      </c>
      <c r="AO1145" s="13" t="str">
        <f t="shared" si="344"/>
        <v/>
      </c>
      <c r="AQ1145" s="42" t="str">
        <f t="shared" si="345"/>
        <v/>
      </c>
    </row>
    <row r="1146" spans="1:43" x14ac:dyDescent="0.25">
      <c r="A1146" s="56"/>
      <c r="B1146" s="157"/>
      <c r="C1146" s="87"/>
      <c r="D1146" s="86"/>
      <c r="E1146" s="158"/>
      <c r="F1146" s="159"/>
      <c r="G1146" s="160"/>
      <c r="H1146" s="161"/>
      <c r="I1146" s="56"/>
      <c r="J1146" s="13" t="str">
        <f t="shared" si="331"/>
        <v/>
      </c>
      <c r="K1146" s="56"/>
      <c r="S1146" s="13" t="str">
        <f t="shared" si="332"/>
        <v/>
      </c>
      <c r="U1146" s="13" t="str">
        <f t="shared" si="333"/>
        <v/>
      </c>
      <c r="V1146" s="13" t="str">
        <f t="shared" si="328"/>
        <v/>
      </c>
      <c r="W1146" s="13" t="str">
        <f t="shared" si="329"/>
        <v/>
      </c>
      <c r="X1146" s="13" t="str">
        <f t="shared" si="330"/>
        <v/>
      </c>
      <c r="Y1146" s="13" t="str">
        <f t="shared" si="334"/>
        <v/>
      </c>
      <c r="Z1146" s="13" t="str">
        <f t="shared" si="335"/>
        <v/>
      </c>
      <c r="AA1146" s="13" t="str">
        <f t="shared" si="336"/>
        <v/>
      </c>
      <c r="AC1146" s="13" t="str">
        <f t="shared" si="337"/>
        <v/>
      </c>
      <c r="AD1146" s="13" t="str">
        <f t="shared" si="338"/>
        <v/>
      </c>
      <c r="AE1146" s="13" t="str">
        <f t="shared" si="339"/>
        <v/>
      </c>
      <c r="AF1146" s="42" t="str">
        <f t="shared" si="346"/>
        <v/>
      </c>
      <c r="AH1146" s="46" t="str">
        <f t="shared" si="340"/>
        <v/>
      </c>
      <c r="AI1146" s="53" t="str">
        <f t="shared" si="341"/>
        <v/>
      </c>
      <c r="AJ1146" s="49" t="str">
        <f t="shared" si="342"/>
        <v/>
      </c>
      <c r="AK1146" s="49" t="str">
        <f t="shared" si="343"/>
        <v/>
      </c>
      <c r="AM1146" s="13" t="str">
        <f>IF($AI1146="", "", COUNTIF($AI$10:$AI$1210, "&gt;"&amp;$AI1146)+1+COUNTIF($AI$10:$AI1146, $AI1146)-1)</f>
        <v/>
      </c>
      <c r="AO1146" s="13" t="str">
        <f t="shared" si="344"/>
        <v/>
      </c>
      <c r="AQ1146" s="42" t="str">
        <f t="shared" si="345"/>
        <v/>
      </c>
    </row>
    <row r="1147" spans="1:43" x14ac:dyDescent="0.25">
      <c r="A1147" s="56"/>
      <c r="B1147" s="157"/>
      <c r="C1147" s="87"/>
      <c r="D1147" s="86"/>
      <c r="E1147" s="158"/>
      <c r="F1147" s="159"/>
      <c r="G1147" s="160"/>
      <c r="H1147" s="161"/>
      <c r="I1147" s="56"/>
      <c r="J1147" s="13" t="str">
        <f t="shared" si="331"/>
        <v/>
      </c>
      <c r="K1147" s="56"/>
      <c r="S1147" s="13" t="str">
        <f t="shared" si="332"/>
        <v/>
      </c>
      <c r="U1147" s="13" t="str">
        <f t="shared" si="333"/>
        <v/>
      </c>
      <c r="V1147" s="13" t="str">
        <f t="shared" si="328"/>
        <v/>
      </c>
      <c r="W1147" s="13" t="str">
        <f t="shared" si="329"/>
        <v/>
      </c>
      <c r="X1147" s="13" t="str">
        <f t="shared" si="330"/>
        <v/>
      </c>
      <c r="Y1147" s="13" t="str">
        <f t="shared" si="334"/>
        <v/>
      </c>
      <c r="Z1147" s="13" t="str">
        <f t="shared" si="335"/>
        <v/>
      </c>
      <c r="AA1147" s="13" t="str">
        <f t="shared" si="336"/>
        <v/>
      </c>
      <c r="AC1147" s="13" t="str">
        <f t="shared" si="337"/>
        <v/>
      </c>
      <c r="AD1147" s="13" t="str">
        <f t="shared" si="338"/>
        <v/>
      </c>
      <c r="AE1147" s="13" t="str">
        <f t="shared" si="339"/>
        <v/>
      </c>
      <c r="AF1147" s="42" t="str">
        <f t="shared" si="346"/>
        <v/>
      </c>
      <c r="AH1147" s="46" t="str">
        <f t="shared" si="340"/>
        <v/>
      </c>
      <c r="AI1147" s="53" t="str">
        <f t="shared" si="341"/>
        <v/>
      </c>
      <c r="AJ1147" s="49" t="str">
        <f t="shared" si="342"/>
        <v/>
      </c>
      <c r="AK1147" s="49" t="str">
        <f t="shared" si="343"/>
        <v/>
      </c>
      <c r="AM1147" s="13" t="str">
        <f>IF($AI1147="", "", COUNTIF($AI$10:$AI$1210, "&gt;"&amp;$AI1147)+1+COUNTIF($AI$10:$AI1147, $AI1147)-1)</f>
        <v/>
      </c>
      <c r="AO1147" s="13" t="str">
        <f t="shared" si="344"/>
        <v/>
      </c>
      <c r="AQ1147" s="42" t="str">
        <f t="shared" si="345"/>
        <v/>
      </c>
    </row>
    <row r="1148" spans="1:43" x14ac:dyDescent="0.25">
      <c r="A1148" s="56"/>
      <c r="B1148" s="157"/>
      <c r="C1148" s="87"/>
      <c r="D1148" s="86"/>
      <c r="E1148" s="158"/>
      <c r="F1148" s="159"/>
      <c r="G1148" s="160"/>
      <c r="H1148" s="161"/>
      <c r="I1148" s="56"/>
      <c r="J1148" s="13" t="str">
        <f t="shared" si="331"/>
        <v/>
      </c>
      <c r="K1148" s="56"/>
      <c r="S1148" s="13" t="str">
        <f t="shared" si="332"/>
        <v/>
      </c>
      <c r="U1148" s="13" t="str">
        <f t="shared" si="333"/>
        <v/>
      </c>
      <c r="V1148" s="13" t="str">
        <f t="shared" si="328"/>
        <v/>
      </c>
      <c r="W1148" s="13" t="str">
        <f t="shared" si="329"/>
        <v/>
      </c>
      <c r="X1148" s="13" t="str">
        <f t="shared" si="330"/>
        <v/>
      </c>
      <c r="Y1148" s="13" t="str">
        <f t="shared" si="334"/>
        <v/>
      </c>
      <c r="Z1148" s="13" t="str">
        <f t="shared" si="335"/>
        <v/>
      </c>
      <c r="AA1148" s="13" t="str">
        <f t="shared" si="336"/>
        <v/>
      </c>
      <c r="AC1148" s="13" t="str">
        <f t="shared" si="337"/>
        <v/>
      </c>
      <c r="AD1148" s="13" t="str">
        <f t="shared" si="338"/>
        <v/>
      </c>
      <c r="AE1148" s="13" t="str">
        <f t="shared" si="339"/>
        <v/>
      </c>
      <c r="AF1148" s="42" t="str">
        <f t="shared" si="346"/>
        <v/>
      </c>
      <c r="AH1148" s="46" t="str">
        <f t="shared" si="340"/>
        <v/>
      </c>
      <c r="AI1148" s="53" t="str">
        <f t="shared" si="341"/>
        <v/>
      </c>
      <c r="AJ1148" s="49" t="str">
        <f t="shared" si="342"/>
        <v/>
      </c>
      <c r="AK1148" s="49" t="str">
        <f t="shared" si="343"/>
        <v/>
      </c>
      <c r="AM1148" s="13" t="str">
        <f>IF($AI1148="", "", COUNTIF($AI$10:$AI$1210, "&gt;"&amp;$AI1148)+1+COUNTIF($AI$10:$AI1148, $AI1148)-1)</f>
        <v/>
      </c>
      <c r="AO1148" s="13" t="str">
        <f t="shared" si="344"/>
        <v/>
      </c>
      <c r="AQ1148" s="42" t="str">
        <f t="shared" si="345"/>
        <v/>
      </c>
    </row>
    <row r="1149" spans="1:43" x14ac:dyDescent="0.25">
      <c r="A1149" s="56"/>
      <c r="B1149" s="157"/>
      <c r="C1149" s="87"/>
      <c r="D1149" s="86"/>
      <c r="E1149" s="158"/>
      <c r="F1149" s="159"/>
      <c r="G1149" s="160"/>
      <c r="H1149" s="161"/>
      <c r="I1149" s="56"/>
      <c r="J1149" s="13" t="str">
        <f t="shared" si="331"/>
        <v/>
      </c>
      <c r="K1149" s="56"/>
      <c r="S1149" s="13" t="str">
        <f t="shared" si="332"/>
        <v/>
      </c>
      <c r="U1149" s="13" t="str">
        <f t="shared" si="333"/>
        <v/>
      </c>
      <c r="V1149" s="13" t="str">
        <f t="shared" si="328"/>
        <v/>
      </c>
      <c r="W1149" s="13" t="str">
        <f t="shared" si="329"/>
        <v/>
      </c>
      <c r="X1149" s="13" t="str">
        <f t="shared" si="330"/>
        <v/>
      </c>
      <c r="Y1149" s="13" t="str">
        <f t="shared" si="334"/>
        <v/>
      </c>
      <c r="Z1149" s="13" t="str">
        <f t="shared" si="335"/>
        <v/>
      </c>
      <c r="AA1149" s="13" t="str">
        <f t="shared" si="336"/>
        <v/>
      </c>
      <c r="AC1149" s="13" t="str">
        <f t="shared" si="337"/>
        <v/>
      </c>
      <c r="AD1149" s="13" t="str">
        <f t="shared" si="338"/>
        <v/>
      </c>
      <c r="AE1149" s="13" t="str">
        <f t="shared" si="339"/>
        <v/>
      </c>
      <c r="AF1149" s="42" t="str">
        <f t="shared" si="346"/>
        <v/>
      </c>
      <c r="AH1149" s="46" t="str">
        <f t="shared" si="340"/>
        <v/>
      </c>
      <c r="AI1149" s="53" t="str">
        <f t="shared" si="341"/>
        <v/>
      </c>
      <c r="AJ1149" s="49" t="str">
        <f t="shared" si="342"/>
        <v/>
      </c>
      <c r="AK1149" s="49" t="str">
        <f t="shared" si="343"/>
        <v/>
      </c>
      <c r="AM1149" s="13" t="str">
        <f>IF($AI1149="", "", COUNTIF($AI$10:$AI$1210, "&gt;"&amp;$AI1149)+1+COUNTIF($AI$10:$AI1149, $AI1149)-1)</f>
        <v/>
      </c>
      <c r="AO1149" s="13" t="str">
        <f t="shared" si="344"/>
        <v/>
      </c>
      <c r="AQ1149" s="42" t="str">
        <f t="shared" si="345"/>
        <v/>
      </c>
    </row>
    <row r="1150" spans="1:43" x14ac:dyDescent="0.25">
      <c r="A1150" s="56"/>
      <c r="B1150" s="157"/>
      <c r="C1150" s="87"/>
      <c r="D1150" s="86"/>
      <c r="E1150" s="158"/>
      <c r="F1150" s="159"/>
      <c r="G1150" s="160"/>
      <c r="H1150" s="161"/>
      <c r="I1150" s="56"/>
      <c r="J1150" s="13" t="str">
        <f t="shared" si="331"/>
        <v/>
      </c>
      <c r="K1150" s="56"/>
      <c r="S1150" s="13" t="str">
        <f t="shared" si="332"/>
        <v/>
      </c>
      <c r="U1150" s="13" t="str">
        <f t="shared" si="333"/>
        <v/>
      </c>
      <c r="V1150" s="13" t="str">
        <f t="shared" si="328"/>
        <v/>
      </c>
      <c r="W1150" s="13" t="str">
        <f t="shared" si="329"/>
        <v/>
      </c>
      <c r="X1150" s="13" t="str">
        <f t="shared" si="330"/>
        <v/>
      </c>
      <c r="Y1150" s="13" t="str">
        <f t="shared" si="334"/>
        <v/>
      </c>
      <c r="Z1150" s="13" t="str">
        <f t="shared" si="335"/>
        <v/>
      </c>
      <c r="AA1150" s="13" t="str">
        <f t="shared" si="336"/>
        <v/>
      </c>
      <c r="AC1150" s="13" t="str">
        <f t="shared" si="337"/>
        <v/>
      </c>
      <c r="AD1150" s="13" t="str">
        <f t="shared" si="338"/>
        <v/>
      </c>
      <c r="AE1150" s="13" t="str">
        <f t="shared" si="339"/>
        <v/>
      </c>
      <c r="AF1150" s="42" t="str">
        <f t="shared" si="346"/>
        <v/>
      </c>
      <c r="AH1150" s="46" t="str">
        <f t="shared" si="340"/>
        <v/>
      </c>
      <c r="AI1150" s="53" t="str">
        <f t="shared" si="341"/>
        <v/>
      </c>
      <c r="AJ1150" s="49" t="str">
        <f t="shared" si="342"/>
        <v/>
      </c>
      <c r="AK1150" s="49" t="str">
        <f t="shared" si="343"/>
        <v/>
      </c>
      <c r="AM1150" s="13" t="str">
        <f>IF($AI1150="", "", COUNTIF($AI$10:$AI$1210, "&gt;"&amp;$AI1150)+1+COUNTIF($AI$10:$AI1150, $AI1150)-1)</f>
        <v/>
      </c>
      <c r="AO1150" s="13" t="str">
        <f t="shared" si="344"/>
        <v/>
      </c>
      <c r="AQ1150" s="42" t="str">
        <f t="shared" si="345"/>
        <v/>
      </c>
    </row>
    <row r="1151" spans="1:43" x14ac:dyDescent="0.25">
      <c r="A1151" s="56"/>
      <c r="B1151" s="157"/>
      <c r="C1151" s="87"/>
      <c r="D1151" s="86"/>
      <c r="E1151" s="158"/>
      <c r="F1151" s="159"/>
      <c r="G1151" s="160"/>
      <c r="H1151" s="161"/>
      <c r="I1151" s="56"/>
      <c r="J1151" s="13" t="str">
        <f t="shared" si="331"/>
        <v/>
      </c>
      <c r="K1151" s="56"/>
      <c r="S1151" s="13" t="str">
        <f t="shared" si="332"/>
        <v/>
      </c>
      <c r="U1151" s="13" t="str">
        <f t="shared" si="333"/>
        <v/>
      </c>
      <c r="V1151" s="13" t="str">
        <f t="shared" si="328"/>
        <v/>
      </c>
      <c r="W1151" s="13" t="str">
        <f t="shared" si="329"/>
        <v/>
      </c>
      <c r="X1151" s="13" t="str">
        <f t="shared" si="330"/>
        <v/>
      </c>
      <c r="Y1151" s="13" t="str">
        <f t="shared" si="334"/>
        <v/>
      </c>
      <c r="Z1151" s="13" t="str">
        <f t="shared" si="335"/>
        <v/>
      </c>
      <c r="AA1151" s="13" t="str">
        <f t="shared" si="336"/>
        <v/>
      </c>
      <c r="AC1151" s="13" t="str">
        <f t="shared" si="337"/>
        <v/>
      </c>
      <c r="AD1151" s="13" t="str">
        <f t="shared" si="338"/>
        <v/>
      </c>
      <c r="AE1151" s="13" t="str">
        <f t="shared" si="339"/>
        <v/>
      </c>
      <c r="AF1151" s="42" t="str">
        <f t="shared" si="346"/>
        <v/>
      </c>
      <c r="AH1151" s="46" t="str">
        <f t="shared" si="340"/>
        <v/>
      </c>
      <c r="AI1151" s="53" t="str">
        <f t="shared" si="341"/>
        <v/>
      </c>
      <c r="AJ1151" s="49" t="str">
        <f t="shared" si="342"/>
        <v/>
      </c>
      <c r="AK1151" s="49" t="str">
        <f t="shared" si="343"/>
        <v/>
      </c>
      <c r="AM1151" s="13" t="str">
        <f>IF($AI1151="", "", COUNTIF($AI$10:$AI$1210, "&gt;"&amp;$AI1151)+1+COUNTIF($AI$10:$AI1151, $AI1151)-1)</f>
        <v/>
      </c>
      <c r="AO1151" s="13" t="str">
        <f t="shared" si="344"/>
        <v/>
      </c>
      <c r="AQ1151" s="42" t="str">
        <f t="shared" si="345"/>
        <v/>
      </c>
    </row>
    <row r="1152" spans="1:43" x14ac:dyDescent="0.25">
      <c r="A1152" s="56"/>
      <c r="B1152" s="157"/>
      <c r="C1152" s="87"/>
      <c r="D1152" s="86"/>
      <c r="E1152" s="158"/>
      <c r="F1152" s="159"/>
      <c r="G1152" s="160"/>
      <c r="H1152" s="161"/>
      <c r="I1152" s="56"/>
      <c r="J1152" s="13" t="str">
        <f t="shared" si="331"/>
        <v/>
      </c>
      <c r="K1152" s="56"/>
      <c r="S1152" s="13" t="str">
        <f t="shared" si="332"/>
        <v/>
      </c>
      <c r="U1152" s="13" t="str">
        <f t="shared" si="333"/>
        <v/>
      </c>
      <c r="V1152" s="13" t="str">
        <f t="shared" si="328"/>
        <v/>
      </c>
      <c r="W1152" s="13" t="str">
        <f t="shared" si="329"/>
        <v/>
      </c>
      <c r="X1152" s="13" t="str">
        <f t="shared" si="330"/>
        <v/>
      </c>
      <c r="Y1152" s="13" t="str">
        <f t="shared" si="334"/>
        <v/>
      </c>
      <c r="Z1152" s="13" t="str">
        <f t="shared" si="335"/>
        <v/>
      </c>
      <c r="AA1152" s="13" t="str">
        <f t="shared" si="336"/>
        <v/>
      </c>
      <c r="AC1152" s="13" t="str">
        <f t="shared" si="337"/>
        <v/>
      </c>
      <c r="AD1152" s="13" t="str">
        <f t="shared" si="338"/>
        <v/>
      </c>
      <c r="AE1152" s="13" t="str">
        <f t="shared" si="339"/>
        <v/>
      </c>
      <c r="AF1152" s="42" t="str">
        <f t="shared" si="346"/>
        <v/>
      </c>
      <c r="AH1152" s="46" t="str">
        <f t="shared" si="340"/>
        <v/>
      </c>
      <c r="AI1152" s="53" t="str">
        <f t="shared" si="341"/>
        <v/>
      </c>
      <c r="AJ1152" s="49" t="str">
        <f t="shared" si="342"/>
        <v/>
      </c>
      <c r="AK1152" s="49" t="str">
        <f t="shared" si="343"/>
        <v/>
      </c>
      <c r="AM1152" s="13" t="str">
        <f>IF($AI1152="", "", COUNTIF($AI$10:$AI$1210, "&gt;"&amp;$AI1152)+1+COUNTIF($AI$10:$AI1152, $AI1152)-1)</f>
        <v/>
      </c>
      <c r="AO1152" s="13" t="str">
        <f t="shared" si="344"/>
        <v/>
      </c>
      <c r="AQ1152" s="42" t="str">
        <f t="shared" si="345"/>
        <v/>
      </c>
    </row>
    <row r="1153" spans="1:43" x14ac:dyDescent="0.25">
      <c r="A1153" s="56"/>
      <c r="B1153" s="157"/>
      <c r="C1153" s="87"/>
      <c r="D1153" s="86"/>
      <c r="E1153" s="158"/>
      <c r="F1153" s="159"/>
      <c r="G1153" s="160"/>
      <c r="H1153" s="161"/>
      <c r="I1153" s="56"/>
      <c r="J1153" s="13" t="str">
        <f t="shared" si="331"/>
        <v/>
      </c>
      <c r="K1153" s="56"/>
      <c r="S1153" s="13" t="str">
        <f t="shared" si="332"/>
        <v/>
      </c>
      <c r="U1153" s="13" t="str">
        <f t="shared" si="333"/>
        <v/>
      </c>
      <c r="V1153" s="13" t="str">
        <f t="shared" si="328"/>
        <v/>
      </c>
      <c r="W1153" s="13" t="str">
        <f t="shared" si="329"/>
        <v/>
      </c>
      <c r="X1153" s="13" t="str">
        <f t="shared" si="330"/>
        <v/>
      </c>
      <c r="Y1153" s="13" t="str">
        <f t="shared" si="334"/>
        <v/>
      </c>
      <c r="Z1153" s="13" t="str">
        <f t="shared" si="335"/>
        <v/>
      </c>
      <c r="AA1153" s="13" t="str">
        <f t="shared" si="336"/>
        <v/>
      </c>
      <c r="AC1153" s="13" t="str">
        <f t="shared" si="337"/>
        <v/>
      </c>
      <c r="AD1153" s="13" t="str">
        <f t="shared" si="338"/>
        <v/>
      </c>
      <c r="AE1153" s="13" t="str">
        <f t="shared" si="339"/>
        <v/>
      </c>
      <c r="AF1153" s="42" t="str">
        <f t="shared" si="346"/>
        <v/>
      </c>
      <c r="AH1153" s="46" t="str">
        <f t="shared" si="340"/>
        <v/>
      </c>
      <c r="AI1153" s="53" t="str">
        <f t="shared" si="341"/>
        <v/>
      </c>
      <c r="AJ1153" s="49" t="str">
        <f t="shared" si="342"/>
        <v/>
      </c>
      <c r="AK1153" s="49" t="str">
        <f t="shared" si="343"/>
        <v/>
      </c>
      <c r="AM1153" s="13" t="str">
        <f>IF($AI1153="", "", COUNTIF($AI$10:$AI$1210, "&gt;"&amp;$AI1153)+1+COUNTIF($AI$10:$AI1153, $AI1153)-1)</f>
        <v/>
      </c>
      <c r="AO1153" s="13" t="str">
        <f t="shared" si="344"/>
        <v/>
      </c>
      <c r="AQ1153" s="42" t="str">
        <f t="shared" si="345"/>
        <v/>
      </c>
    </row>
    <row r="1154" spans="1:43" x14ac:dyDescent="0.25">
      <c r="A1154" s="56"/>
      <c r="B1154" s="157"/>
      <c r="C1154" s="87"/>
      <c r="D1154" s="86"/>
      <c r="E1154" s="158"/>
      <c r="F1154" s="159"/>
      <c r="G1154" s="160"/>
      <c r="H1154" s="161"/>
      <c r="I1154" s="56"/>
      <c r="J1154" s="13" t="str">
        <f t="shared" si="331"/>
        <v/>
      </c>
      <c r="K1154" s="56"/>
      <c r="S1154" s="13" t="str">
        <f t="shared" si="332"/>
        <v/>
      </c>
      <c r="U1154" s="13" t="str">
        <f t="shared" si="333"/>
        <v/>
      </c>
      <c r="V1154" s="13" t="str">
        <f t="shared" si="328"/>
        <v/>
      </c>
      <c r="W1154" s="13" t="str">
        <f t="shared" si="329"/>
        <v/>
      </c>
      <c r="X1154" s="13" t="str">
        <f t="shared" si="330"/>
        <v/>
      </c>
      <c r="Y1154" s="13" t="str">
        <f t="shared" si="334"/>
        <v/>
      </c>
      <c r="Z1154" s="13" t="str">
        <f t="shared" si="335"/>
        <v/>
      </c>
      <c r="AA1154" s="13" t="str">
        <f t="shared" si="336"/>
        <v/>
      </c>
      <c r="AC1154" s="13" t="str">
        <f t="shared" si="337"/>
        <v/>
      </c>
      <c r="AD1154" s="13" t="str">
        <f t="shared" si="338"/>
        <v/>
      </c>
      <c r="AE1154" s="13" t="str">
        <f t="shared" si="339"/>
        <v/>
      </c>
      <c r="AF1154" s="42" t="str">
        <f t="shared" si="346"/>
        <v/>
      </c>
      <c r="AH1154" s="46" t="str">
        <f t="shared" si="340"/>
        <v/>
      </c>
      <c r="AI1154" s="53" t="str">
        <f t="shared" si="341"/>
        <v/>
      </c>
      <c r="AJ1154" s="49" t="str">
        <f t="shared" si="342"/>
        <v/>
      </c>
      <c r="AK1154" s="49" t="str">
        <f t="shared" si="343"/>
        <v/>
      </c>
      <c r="AM1154" s="13" t="str">
        <f>IF($AI1154="", "", COUNTIF($AI$10:$AI$1210, "&gt;"&amp;$AI1154)+1+COUNTIF($AI$10:$AI1154, $AI1154)-1)</f>
        <v/>
      </c>
      <c r="AO1154" s="13" t="str">
        <f t="shared" si="344"/>
        <v/>
      </c>
      <c r="AQ1154" s="42" t="str">
        <f t="shared" si="345"/>
        <v/>
      </c>
    </row>
    <row r="1155" spans="1:43" x14ac:dyDescent="0.25">
      <c r="A1155" s="56"/>
      <c r="B1155" s="157"/>
      <c r="C1155" s="87"/>
      <c r="D1155" s="86"/>
      <c r="E1155" s="158"/>
      <c r="F1155" s="159"/>
      <c r="G1155" s="160"/>
      <c r="H1155" s="161"/>
      <c r="I1155" s="56"/>
      <c r="J1155" s="13" t="str">
        <f t="shared" si="331"/>
        <v/>
      </c>
      <c r="K1155" s="56"/>
      <c r="S1155" s="13" t="str">
        <f t="shared" si="332"/>
        <v/>
      </c>
      <c r="U1155" s="13" t="str">
        <f t="shared" si="333"/>
        <v/>
      </c>
      <c r="V1155" s="13" t="str">
        <f t="shared" si="328"/>
        <v/>
      </c>
      <c r="W1155" s="13" t="str">
        <f t="shared" si="329"/>
        <v/>
      </c>
      <c r="X1155" s="13" t="str">
        <f t="shared" si="330"/>
        <v/>
      </c>
      <c r="Y1155" s="13" t="str">
        <f t="shared" si="334"/>
        <v/>
      </c>
      <c r="Z1155" s="13" t="str">
        <f t="shared" si="335"/>
        <v/>
      </c>
      <c r="AA1155" s="13" t="str">
        <f t="shared" si="336"/>
        <v/>
      </c>
      <c r="AC1155" s="13" t="str">
        <f t="shared" si="337"/>
        <v/>
      </c>
      <c r="AD1155" s="13" t="str">
        <f t="shared" si="338"/>
        <v/>
      </c>
      <c r="AE1155" s="13" t="str">
        <f t="shared" si="339"/>
        <v/>
      </c>
      <c r="AF1155" s="42" t="str">
        <f t="shared" si="346"/>
        <v/>
      </c>
      <c r="AH1155" s="46" t="str">
        <f t="shared" si="340"/>
        <v/>
      </c>
      <c r="AI1155" s="53" t="str">
        <f t="shared" si="341"/>
        <v/>
      </c>
      <c r="AJ1155" s="49" t="str">
        <f t="shared" si="342"/>
        <v/>
      </c>
      <c r="AK1155" s="49" t="str">
        <f t="shared" si="343"/>
        <v/>
      </c>
      <c r="AM1155" s="13" t="str">
        <f>IF($AI1155="", "", COUNTIF($AI$10:$AI$1210, "&gt;"&amp;$AI1155)+1+COUNTIF($AI$10:$AI1155, $AI1155)-1)</f>
        <v/>
      </c>
      <c r="AO1155" s="13" t="str">
        <f t="shared" si="344"/>
        <v/>
      </c>
      <c r="AQ1155" s="42" t="str">
        <f t="shared" si="345"/>
        <v/>
      </c>
    </row>
    <row r="1156" spans="1:43" x14ac:dyDescent="0.25">
      <c r="A1156" s="56"/>
      <c r="B1156" s="157"/>
      <c r="C1156" s="87"/>
      <c r="D1156" s="86"/>
      <c r="E1156" s="158"/>
      <c r="F1156" s="159"/>
      <c r="G1156" s="160"/>
      <c r="H1156" s="161"/>
      <c r="I1156" s="56"/>
      <c r="J1156" s="13" t="str">
        <f t="shared" si="331"/>
        <v/>
      </c>
      <c r="K1156" s="56"/>
      <c r="S1156" s="13" t="str">
        <f t="shared" si="332"/>
        <v/>
      </c>
      <c r="U1156" s="13" t="str">
        <f t="shared" si="333"/>
        <v/>
      </c>
      <c r="V1156" s="13" t="str">
        <f t="shared" si="328"/>
        <v/>
      </c>
      <c r="W1156" s="13" t="str">
        <f t="shared" si="329"/>
        <v/>
      </c>
      <c r="X1156" s="13" t="str">
        <f t="shared" si="330"/>
        <v/>
      </c>
      <c r="Y1156" s="13" t="str">
        <f t="shared" si="334"/>
        <v/>
      </c>
      <c r="Z1156" s="13" t="str">
        <f t="shared" si="335"/>
        <v/>
      </c>
      <c r="AA1156" s="13" t="str">
        <f t="shared" si="336"/>
        <v/>
      </c>
      <c r="AC1156" s="13" t="str">
        <f t="shared" si="337"/>
        <v/>
      </c>
      <c r="AD1156" s="13" t="str">
        <f t="shared" si="338"/>
        <v/>
      </c>
      <c r="AE1156" s="13" t="str">
        <f t="shared" si="339"/>
        <v/>
      </c>
      <c r="AF1156" s="42" t="str">
        <f t="shared" si="346"/>
        <v/>
      </c>
      <c r="AH1156" s="46" t="str">
        <f t="shared" si="340"/>
        <v/>
      </c>
      <c r="AI1156" s="53" t="str">
        <f t="shared" si="341"/>
        <v/>
      </c>
      <c r="AJ1156" s="49" t="str">
        <f t="shared" si="342"/>
        <v/>
      </c>
      <c r="AK1156" s="49" t="str">
        <f t="shared" si="343"/>
        <v/>
      </c>
      <c r="AM1156" s="13" t="str">
        <f>IF($AI1156="", "", COUNTIF($AI$10:$AI$1210, "&gt;"&amp;$AI1156)+1+COUNTIF($AI$10:$AI1156, $AI1156)-1)</f>
        <v/>
      </c>
      <c r="AO1156" s="13" t="str">
        <f t="shared" si="344"/>
        <v/>
      </c>
      <c r="AQ1156" s="42" t="str">
        <f t="shared" si="345"/>
        <v/>
      </c>
    </row>
    <row r="1157" spans="1:43" x14ac:dyDescent="0.25">
      <c r="A1157" s="56"/>
      <c r="B1157" s="157"/>
      <c r="C1157" s="87"/>
      <c r="D1157" s="86"/>
      <c r="E1157" s="158"/>
      <c r="F1157" s="159"/>
      <c r="G1157" s="160"/>
      <c r="H1157" s="161"/>
      <c r="I1157" s="56"/>
      <c r="J1157" s="13" t="str">
        <f t="shared" si="331"/>
        <v/>
      </c>
      <c r="K1157" s="56"/>
      <c r="S1157" s="13" t="str">
        <f t="shared" si="332"/>
        <v/>
      </c>
      <c r="U1157" s="13" t="str">
        <f t="shared" si="333"/>
        <v/>
      </c>
      <c r="V1157" s="13" t="str">
        <f t="shared" si="328"/>
        <v/>
      </c>
      <c r="W1157" s="13" t="str">
        <f t="shared" si="329"/>
        <v/>
      </c>
      <c r="X1157" s="13" t="str">
        <f t="shared" si="330"/>
        <v/>
      </c>
      <c r="Y1157" s="13" t="str">
        <f t="shared" si="334"/>
        <v/>
      </c>
      <c r="Z1157" s="13" t="str">
        <f t="shared" si="335"/>
        <v/>
      </c>
      <c r="AA1157" s="13" t="str">
        <f t="shared" si="336"/>
        <v/>
      </c>
      <c r="AC1157" s="13" t="str">
        <f t="shared" si="337"/>
        <v/>
      </c>
      <c r="AD1157" s="13" t="str">
        <f t="shared" si="338"/>
        <v/>
      </c>
      <c r="AE1157" s="13" t="str">
        <f t="shared" si="339"/>
        <v/>
      </c>
      <c r="AF1157" s="42" t="str">
        <f t="shared" si="346"/>
        <v/>
      </c>
      <c r="AH1157" s="46" t="str">
        <f t="shared" si="340"/>
        <v/>
      </c>
      <c r="AI1157" s="53" t="str">
        <f t="shared" si="341"/>
        <v/>
      </c>
      <c r="AJ1157" s="49" t="str">
        <f t="shared" si="342"/>
        <v/>
      </c>
      <c r="AK1157" s="49" t="str">
        <f t="shared" si="343"/>
        <v/>
      </c>
      <c r="AM1157" s="13" t="str">
        <f>IF($AI1157="", "", COUNTIF($AI$10:$AI$1210, "&gt;"&amp;$AI1157)+1+COUNTIF($AI$10:$AI1157, $AI1157)-1)</f>
        <v/>
      </c>
      <c r="AO1157" s="13" t="str">
        <f t="shared" si="344"/>
        <v/>
      </c>
      <c r="AQ1157" s="42" t="str">
        <f t="shared" si="345"/>
        <v/>
      </c>
    </row>
    <row r="1158" spans="1:43" x14ac:dyDescent="0.25">
      <c r="A1158" s="56"/>
      <c r="B1158" s="157"/>
      <c r="C1158" s="87"/>
      <c r="D1158" s="86"/>
      <c r="E1158" s="158"/>
      <c r="F1158" s="159"/>
      <c r="G1158" s="160"/>
      <c r="H1158" s="161"/>
      <c r="I1158" s="56"/>
      <c r="J1158" s="13" t="str">
        <f t="shared" si="331"/>
        <v/>
      </c>
      <c r="K1158" s="56"/>
      <c r="S1158" s="13" t="str">
        <f t="shared" si="332"/>
        <v/>
      </c>
      <c r="U1158" s="13" t="str">
        <f t="shared" si="333"/>
        <v/>
      </c>
      <c r="V1158" s="13" t="str">
        <f t="shared" si="328"/>
        <v/>
      </c>
      <c r="W1158" s="13" t="str">
        <f t="shared" si="329"/>
        <v/>
      </c>
      <c r="X1158" s="13" t="str">
        <f t="shared" si="330"/>
        <v/>
      </c>
      <c r="Y1158" s="13" t="str">
        <f t="shared" si="334"/>
        <v/>
      </c>
      <c r="Z1158" s="13" t="str">
        <f t="shared" si="335"/>
        <v/>
      </c>
      <c r="AA1158" s="13" t="str">
        <f t="shared" si="336"/>
        <v/>
      </c>
      <c r="AC1158" s="13" t="str">
        <f t="shared" si="337"/>
        <v/>
      </c>
      <c r="AD1158" s="13" t="str">
        <f t="shared" si="338"/>
        <v/>
      </c>
      <c r="AE1158" s="13" t="str">
        <f t="shared" si="339"/>
        <v/>
      </c>
      <c r="AF1158" s="42" t="str">
        <f t="shared" si="346"/>
        <v/>
      </c>
      <c r="AH1158" s="46" t="str">
        <f t="shared" si="340"/>
        <v/>
      </c>
      <c r="AI1158" s="53" t="str">
        <f t="shared" si="341"/>
        <v/>
      </c>
      <c r="AJ1158" s="49" t="str">
        <f t="shared" si="342"/>
        <v/>
      </c>
      <c r="AK1158" s="49" t="str">
        <f t="shared" si="343"/>
        <v/>
      </c>
      <c r="AM1158" s="13" t="str">
        <f>IF($AI1158="", "", COUNTIF($AI$10:$AI$1210, "&gt;"&amp;$AI1158)+1+COUNTIF($AI$10:$AI1158, $AI1158)-1)</f>
        <v/>
      </c>
      <c r="AO1158" s="13" t="str">
        <f t="shared" si="344"/>
        <v/>
      </c>
      <c r="AQ1158" s="42" t="str">
        <f t="shared" si="345"/>
        <v/>
      </c>
    </row>
    <row r="1159" spans="1:43" x14ac:dyDescent="0.25">
      <c r="A1159" s="56"/>
      <c r="B1159" s="157"/>
      <c r="C1159" s="87"/>
      <c r="D1159" s="86"/>
      <c r="E1159" s="158"/>
      <c r="F1159" s="159"/>
      <c r="G1159" s="160"/>
      <c r="H1159" s="161"/>
      <c r="I1159" s="56"/>
      <c r="J1159" s="13" t="str">
        <f t="shared" si="331"/>
        <v/>
      </c>
      <c r="K1159" s="56"/>
      <c r="S1159" s="13" t="str">
        <f t="shared" si="332"/>
        <v/>
      </c>
      <c r="U1159" s="13" t="str">
        <f t="shared" si="333"/>
        <v/>
      </c>
      <c r="V1159" s="13" t="str">
        <f t="shared" si="328"/>
        <v/>
      </c>
      <c r="W1159" s="13" t="str">
        <f t="shared" si="329"/>
        <v/>
      </c>
      <c r="X1159" s="13" t="str">
        <f t="shared" si="330"/>
        <v/>
      </c>
      <c r="Y1159" s="13" t="str">
        <f t="shared" si="334"/>
        <v/>
      </c>
      <c r="Z1159" s="13" t="str">
        <f t="shared" si="335"/>
        <v/>
      </c>
      <c r="AA1159" s="13" t="str">
        <f t="shared" si="336"/>
        <v/>
      </c>
      <c r="AC1159" s="13" t="str">
        <f t="shared" si="337"/>
        <v/>
      </c>
      <c r="AD1159" s="13" t="str">
        <f t="shared" si="338"/>
        <v/>
      </c>
      <c r="AE1159" s="13" t="str">
        <f t="shared" si="339"/>
        <v/>
      </c>
      <c r="AF1159" s="42" t="str">
        <f t="shared" si="346"/>
        <v/>
      </c>
      <c r="AH1159" s="46" t="str">
        <f t="shared" si="340"/>
        <v/>
      </c>
      <c r="AI1159" s="53" t="str">
        <f t="shared" si="341"/>
        <v/>
      </c>
      <c r="AJ1159" s="49" t="str">
        <f t="shared" si="342"/>
        <v/>
      </c>
      <c r="AK1159" s="49" t="str">
        <f t="shared" si="343"/>
        <v/>
      </c>
      <c r="AM1159" s="13" t="str">
        <f>IF($AI1159="", "", COUNTIF($AI$10:$AI$1210, "&gt;"&amp;$AI1159)+1+COUNTIF($AI$10:$AI1159, $AI1159)-1)</f>
        <v/>
      </c>
      <c r="AO1159" s="13" t="str">
        <f t="shared" si="344"/>
        <v/>
      </c>
      <c r="AQ1159" s="42" t="str">
        <f t="shared" si="345"/>
        <v/>
      </c>
    </row>
    <row r="1160" spans="1:43" x14ac:dyDescent="0.25">
      <c r="A1160" s="56"/>
      <c r="B1160" s="157"/>
      <c r="C1160" s="87"/>
      <c r="D1160" s="86"/>
      <c r="E1160" s="158"/>
      <c r="F1160" s="159"/>
      <c r="G1160" s="160"/>
      <c r="H1160" s="161"/>
      <c r="I1160" s="56"/>
      <c r="J1160" s="13" t="str">
        <f t="shared" si="331"/>
        <v/>
      </c>
      <c r="K1160" s="56"/>
      <c r="S1160" s="13" t="str">
        <f t="shared" si="332"/>
        <v/>
      </c>
      <c r="U1160" s="13" t="str">
        <f t="shared" si="333"/>
        <v/>
      </c>
      <c r="V1160" s="13" t="str">
        <f t="shared" si="328"/>
        <v/>
      </c>
      <c r="W1160" s="13" t="str">
        <f t="shared" si="329"/>
        <v/>
      </c>
      <c r="X1160" s="13" t="str">
        <f t="shared" si="330"/>
        <v/>
      </c>
      <c r="Y1160" s="13" t="str">
        <f t="shared" si="334"/>
        <v/>
      </c>
      <c r="Z1160" s="13" t="str">
        <f t="shared" si="335"/>
        <v/>
      </c>
      <c r="AA1160" s="13" t="str">
        <f t="shared" si="336"/>
        <v/>
      </c>
      <c r="AC1160" s="13" t="str">
        <f t="shared" si="337"/>
        <v/>
      </c>
      <c r="AD1160" s="13" t="str">
        <f t="shared" si="338"/>
        <v/>
      </c>
      <c r="AE1160" s="13" t="str">
        <f t="shared" si="339"/>
        <v/>
      </c>
      <c r="AF1160" s="42" t="str">
        <f t="shared" si="346"/>
        <v/>
      </c>
      <c r="AH1160" s="46" t="str">
        <f t="shared" si="340"/>
        <v/>
      </c>
      <c r="AI1160" s="53" t="str">
        <f t="shared" si="341"/>
        <v/>
      </c>
      <c r="AJ1160" s="49" t="str">
        <f t="shared" si="342"/>
        <v/>
      </c>
      <c r="AK1160" s="49" t="str">
        <f t="shared" si="343"/>
        <v/>
      </c>
      <c r="AM1160" s="13" t="str">
        <f>IF($AI1160="", "", COUNTIF($AI$10:$AI$1210, "&gt;"&amp;$AI1160)+1+COUNTIF($AI$10:$AI1160, $AI1160)-1)</f>
        <v/>
      </c>
      <c r="AO1160" s="13" t="str">
        <f t="shared" si="344"/>
        <v/>
      </c>
      <c r="AQ1160" s="42" t="str">
        <f t="shared" si="345"/>
        <v/>
      </c>
    </row>
    <row r="1161" spans="1:43" x14ac:dyDescent="0.25">
      <c r="A1161" s="56"/>
      <c r="B1161" s="157"/>
      <c r="C1161" s="87"/>
      <c r="D1161" s="86"/>
      <c r="E1161" s="158"/>
      <c r="F1161" s="159"/>
      <c r="G1161" s="160"/>
      <c r="H1161" s="161"/>
      <c r="I1161" s="56"/>
      <c r="J1161" s="13" t="str">
        <f t="shared" si="331"/>
        <v/>
      </c>
      <c r="K1161" s="56"/>
      <c r="S1161" s="13" t="str">
        <f t="shared" si="332"/>
        <v/>
      </c>
      <c r="U1161" s="13" t="str">
        <f t="shared" si="333"/>
        <v/>
      </c>
      <c r="V1161" s="13" t="str">
        <f t="shared" si="328"/>
        <v/>
      </c>
      <c r="W1161" s="13" t="str">
        <f t="shared" si="329"/>
        <v/>
      </c>
      <c r="X1161" s="13" t="str">
        <f t="shared" si="330"/>
        <v/>
      </c>
      <c r="Y1161" s="13" t="str">
        <f t="shared" si="334"/>
        <v/>
      </c>
      <c r="Z1161" s="13" t="str">
        <f t="shared" si="335"/>
        <v/>
      </c>
      <c r="AA1161" s="13" t="str">
        <f t="shared" si="336"/>
        <v/>
      </c>
      <c r="AC1161" s="13" t="str">
        <f t="shared" si="337"/>
        <v/>
      </c>
      <c r="AD1161" s="13" t="str">
        <f t="shared" si="338"/>
        <v/>
      </c>
      <c r="AE1161" s="13" t="str">
        <f t="shared" si="339"/>
        <v/>
      </c>
      <c r="AF1161" s="42" t="str">
        <f t="shared" si="346"/>
        <v/>
      </c>
      <c r="AH1161" s="46" t="str">
        <f t="shared" si="340"/>
        <v/>
      </c>
      <c r="AI1161" s="53" t="str">
        <f t="shared" si="341"/>
        <v/>
      </c>
      <c r="AJ1161" s="49" t="str">
        <f t="shared" si="342"/>
        <v/>
      </c>
      <c r="AK1161" s="49" t="str">
        <f t="shared" si="343"/>
        <v/>
      </c>
      <c r="AM1161" s="13" t="str">
        <f>IF($AI1161="", "", COUNTIF($AI$10:$AI$1210, "&gt;"&amp;$AI1161)+1+COUNTIF($AI$10:$AI1161, $AI1161)-1)</f>
        <v/>
      </c>
      <c r="AO1161" s="13" t="str">
        <f t="shared" si="344"/>
        <v/>
      </c>
      <c r="AQ1161" s="42" t="str">
        <f t="shared" si="345"/>
        <v/>
      </c>
    </row>
    <row r="1162" spans="1:43" x14ac:dyDescent="0.25">
      <c r="A1162" s="56"/>
      <c r="B1162" s="157"/>
      <c r="C1162" s="87"/>
      <c r="D1162" s="86"/>
      <c r="E1162" s="158"/>
      <c r="F1162" s="159"/>
      <c r="G1162" s="160"/>
      <c r="H1162" s="161"/>
      <c r="I1162" s="56"/>
      <c r="J1162" s="13" t="str">
        <f t="shared" si="331"/>
        <v/>
      </c>
      <c r="K1162" s="56"/>
      <c r="S1162" s="13" t="str">
        <f t="shared" si="332"/>
        <v/>
      </c>
      <c r="U1162" s="13" t="str">
        <f t="shared" si="333"/>
        <v/>
      </c>
      <c r="V1162" s="13" t="str">
        <f t="shared" ref="V1162:V1210" si="347">IF($S1162="", "", IF(AND(V$5="X", C1162=""), $S$6, IF(AND(NOT(C1162=""), COUNTIF(O$11:O$18, C1162)=0), $S$7, "")))</f>
        <v/>
      </c>
      <c r="W1162" s="13" t="str">
        <f t="shared" ref="W1162:W1210" si="348">IF($S1162="", "", IF(AND(W$5="X", D1162=""), $S$6, IF(AND(NOT(D1162=""), COUNTIF(P$11:P$11, D1162)=0), $S$7, "")))</f>
        <v/>
      </c>
      <c r="X1162" s="13" t="str">
        <f t="shared" ref="X1162:X1210" si="349">IF($S1162="", "", IF(AND(X$5="X", E1162=""), $S$6, IF(AND(NOT(E1162=""), COUNTIF(Q$11:Q$11, E1162)=0), $S$7, "")))</f>
        <v/>
      </c>
      <c r="Y1162" s="13" t="str">
        <f t="shared" si="334"/>
        <v/>
      </c>
      <c r="Z1162" s="13" t="str">
        <f t="shared" si="335"/>
        <v/>
      </c>
      <c r="AA1162" s="13" t="str">
        <f t="shared" si="336"/>
        <v/>
      </c>
      <c r="AC1162" s="13" t="str">
        <f t="shared" si="337"/>
        <v/>
      </c>
      <c r="AD1162" s="13" t="str">
        <f t="shared" si="338"/>
        <v/>
      </c>
      <c r="AE1162" s="13" t="str">
        <f t="shared" si="339"/>
        <v/>
      </c>
      <c r="AF1162" s="42" t="str">
        <f t="shared" si="346"/>
        <v/>
      </c>
      <c r="AH1162" s="46" t="str">
        <f t="shared" si="340"/>
        <v/>
      </c>
      <c r="AI1162" s="53" t="str">
        <f t="shared" si="341"/>
        <v/>
      </c>
      <c r="AJ1162" s="49" t="str">
        <f t="shared" si="342"/>
        <v/>
      </c>
      <c r="AK1162" s="49" t="str">
        <f t="shared" si="343"/>
        <v/>
      </c>
      <c r="AM1162" s="13" t="str">
        <f>IF($AI1162="", "", COUNTIF($AI$10:$AI$1210, "&gt;"&amp;$AI1162)+1+COUNTIF($AI$10:$AI1162, $AI1162)-1)</f>
        <v/>
      </c>
      <c r="AO1162" s="13" t="str">
        <f t="shared" si="344"/>
        <v/>
      </c>
      <c r="AQ1162" s="42" t="str">
        <f t="shared" si="345"/>
        <v/>
      </c>
    </row>
    <row r="1163" spans="1:43" x14ac:dyDescent="0.25">
      <c r="A1163" s="56"/>
      <c r="B1163" s="157"/>
      <c r="C1163" s="87"/>
      <c r="D1163" s="86"/>
      <c r="E1163" s="158"/>
      <c r="F1163" s="159"/>
      <c r="G1163" s="160"/>
      <c r="H1163" s="161"/>
      <c r="I1163" s="56"/>
      <c r="J1163" s="13" t="str">
        <f t="shared" ref="J1163:J1210" si="350">IF($S1163="", "", IF($AI1163="", $N$3, IF($AI1163=$AI$5, $AK$4, IF($AI1163&lt;$AI$5, $AK$3, IF($AI1163&gt;$AI$5, $AK$2, $N$3)))))</f>
        <v/>
      </c>
      <c r="K1163" s="56"/>
      <c r="S1163" s="13" t="str">
        <f t="shared" ref="S1163:S1209" si="351">IF(COUNTIF($B1163:$H1163, "")=7, "", "X")</f>
        <v/>
      </c>
      <c r="U1163" s="13" t="str">
        <f t="shared" ref="U1163:U1209" si="352">IF($S1163="", "", IF(AND(U$5="X", B1163=""), $S$6, IFERROR(IF(AND(NOT(B1163=""), OR(ISNUMBER(B1163)=FALSE, B1163&lt;$P$2, B1163&gt;$P$3, B1163&lt;B1162)), $S$7, ""), $S$7)))</f>
        <v/>
      </c>
      <c r="V1163" s="13" t="str">
        <f t="shared" si="347"/>
        <v/>
      </c>
      <c r="W1163" s="13" t="str">
        <f t="shared" si="348"/>
        <v/>
      </c>
      <c r="X1163" s="13" t="str">
        <f t="shared" si="349"/>
        <v/>
      </c>
      <c r="Y1163" s="13" t="str">
        <f t="shared" ref="Y1163:Y1209" si="353">IF($S1163="", "", IF(AND(Y$5="X", F1163=""), $S$6, IFERROR(IF(AND(NOT(F1163=""), OR(ISNUMBER(F1163)=FALSE, F1163&lt;$Q$2, AND(NOT($Q$3=""), F1163&gt;$Q$3), F1163&lt;F1162)), $S$7, ""), $S$7)))</f>
        <v/>
      </c>
      <c r="Z1163" s="13" t="str">
        <f t="shared" ref="Z1163:Z1209" si="354">IF($S1163="", "", IF(AND(Z$5="X", G1163=""), $S$6, IF(AND(NOT(G1163=""), ISNUMBER(G1163)=FALSE), $S$7, "")))</f>
        <v/>
      </c>
      <c r="AA1163" s="13" t="str">
        <f t="shared" ref="AA1163:AA1209" si="355">IF($S1163="", "", IF(AND(AA$5="X", H1163=""), $S$6, IF(AND(NOT(H1163=""), ISNUMBER(H1163)=FALSE), $S$7, "")))</f>
        <v/>
      </c>
      <c r="AC1163" s="13" t="str">
        <f t="shared" ref="AC1163:AC1209" si="356">IF(OR(COUNTIF($F1163:$H1163, "")=3, COUNTIF($Y1163:$AA1163, "")&lt;3), "", "X")</f>
        <v/>
      </c>
      <c r="AD1163" s="13" t="str">
        <f t="shared" ref="AD1163:AD1208" si="357">IF(AND(AC1163="X", AC1164=""), "X", "")</f>
        <v/>
      </c>
      <c r="AE1163" s="13" t="str">
        <f t="shared" ref="AE1163:AE1208" si="358">IF($S1163="", "", IF(OR($AC1163="", $AD1163="X", $E1163=$Q$11, $E1164=$Q$11), "X", ""))</f>
        <v/>
      </c>
      <c r="AF1163" s="42" t="str">
        <f t="shared" si="346"/>
        <v/>
      </c>
      <c r="AH1163" s="46" t="str">
        <f t="shared" ref="AH1163:AH1208" si="359">IF(OR($F1163="", $F1164=""), "", $F1164-$F1163)</f>
        <v/>
      </c>
      <c r="AI1163" s="53" t="str">
        <f t="shared" ref="AI1163:AI1210" si="360">IF($AE1163="X", "", IFERROR(ROUND($AH1163/$G1164, 1), ""))</f>
        <v/>
      </c>
      <c r="AJ1163" s="49" t="str">
        <f t="shared" ref="AJ1163:AJ1210" si="361">IF($AE1163="X", "", IFERROR(ROUND($AK1163/$AI1163, 2), ""))</f>
        <v/>
      </c>
      <c r="AK1163" s="49" t="str">
        <f t="shared" ref="AK1163:AK1209" si="362">IF(OR($G1163="", $H1163=""), "", IFERROR(ROUND($H1163/$G1163, 2), ""))</f>
        <v/>
      </c>
      <c r="AM1163" s="13" t="str">
        <f>IF($AI1163="", "", COUNTIF($AI$10:$AI$1210, "&gt;"&amp;$AI1163)+1+COUNTIF($AI$10:$AI1163, $AI1163)-1)</f>
        <v/>
      </c>
      <c r="AO1163" s="13" t="str">
        <f t="shared" ref="AO1163:AO1210" si="363">IF($S1163="", "", IF($D1163="", $AO$6, $AO$7))</f>
        <v/>
      </c>
      <c r="AQ1163" s="42" t="str">
        <f t="shared" ref="AQ1163:AQ1210" si="364">IF(OR($C1163="", $AO1163=""), "", CONCATENATE($C1163, " - ", $AO1163))</f>
        <v/>
      </c>
    </row>
    <row r="1164" spans="1:43" x14ac:dyDescent="0.25">
      <c r="A1164" s="56"/>
      <c r="B1164" s="157"/>
      <c r="C1164" s="87"/>
      <c r="D1164" s="86"/>
      <c r="E1164" s="158"/>
      <c r="F1164" s="159"/>
      <c r="G1164" s="160"/>
      <c r="H1164" s="161"/>
      <c r="I1164" s="56"/>
      <c r="J1164" s="13" t="str">
        <f t="shared" si="350"/>
        <v/>
      </c>
      <c r="K1164" s="56"/>
      <c r="S1164" s="13" t="str">
        <f t="shared" si="351"/>
        <v/>
      </c>
      <c r="U1164" s="13" t="str">
        <f t="shared" si="352"/>
        <v/>
      </c>
      <c r="V1164" s="13" t="str">
        <f t="shared" si="347"/>
        <v/>
      </c>
      <c r="W1164" s="13" t="str">
        <f t="shared" si="348"/>
        <v/>
      </c>
      <c r="X1164" s="13" t="str">
        <f t="shared" si="349"/>
        <v/>
      </c>
      <c r="Y1164" s="13" t="str">
        <f t="shared" si="353"/>
        <v/>
      </c>
      <c r="Z1164" s="13" t="str">
        <f t="shared" si="354"/>
        <v/>
      </c>
      <c r="AA1164" s="13" t="str">
        <f t="shared" si="355"/>
        <v/>
      </c>
      <c r="AC1164" s="13" t="str">
        <f t="shared" si="356"/>
        <v/>
      </c>
      <c r="AD1164" s="13" t="str">
        <f t="shared" si="357"/>
        <v/>
      </c>
      <c r="AE1164" s="13" t="str">
        <f t="shared" si="358"/>
        <v/>
      </c>
      <c r="AF1164" s="42" t="str">
        <f t="shared" si="346"/>
        <v/>
      </c>
      <c r="AH1164" s="46" t="str">
        <f t="shared" si="359"/>
        <v/>
      </c>
      <c r="AI1164" s="53" t="str">
        <f t="shared" si="360"/>
        <v/>
      </c>
      <c r="AJ1164" s="49" t="str">
        <f t="shared" si="361"/>
        <v/>
      </c>
      <c r="AK1164" s="49" t="str">
        <f t="shared" si="362"/>
        <v/>
      </c>
      <c r="AM1164" s="13" t="str">
        <f>IF($AI1164="", "", COUNTIF($AI$10:$AI$1210, "&gt;"&amp;$AI1164)+1+COUNTIF($AI$10:$AI1164, $AI1164)-1)</f>
        <v/>
      </c>
      <c r="AO1164" s="13" t="str">
        <f t="shared" si="363"/>
        <v/>
      </c>
      <c r="AQ1164" s="42" t="str">
        <f t="shared" si="364"/>
        <v/>
      </c>
    </row>
    <row r="1165" spans="1:43" x14ac:dyDescent="0.25">
      <c r="A1165" s="56"/>
      <c r="B1165" s="157"/>
      <c r="C1165" s="87"/>
      <c r="D1165" s="86"/>
      <c r="E1165" s="158"/>
      <c r="F1165" s="159"/>
      <c r="G1165" s="160"/>
      <c r="H1165" s="161"/>
      <c r="I1165" s="56"/>
      <c r="J1165" s="13" t="str">
        <f t="shared" si="350"/>
        <v/>
      </c>
      <c r="K1165" s="56"/>
      <c r="S1165" s="13" t="str">
        <f t="shared" si="351"/>
        <v/>
      </c>
      <c r="U1165" s="13" t="str">
        <f t="shared" si="352"/>
        <v/>
      </c>
      <c r="V1165" s="13" t="str">
        <f t="shared" si="347"/>
        <v/>
      </c>
      <c r="W1165" s="13" t="str">
        <f t="shared" si="348"/>
        <v/>
      </c>
      <c r="X1165" s="13" t="str">
        <f t="shared" si="349"/>
        <v/>
      </c>
      <c r="Y1165" s="13" t="str">
        <f t="shared" si="353"/>
        <v/>
      </c>
      <c r="Z1165" s="13" t="str">
        <f t="shared" si="354"/>
        <v/>
      </c>
      <c r="AA1165" s="13" t="str">
        <f t="shared" si="355"/>
        <v/>
      </c>
      <c r="AC1165" s="13" t="str">
        <f t="shared" si="356"/>
        <v/>
      </c>
      <c r="AD1165" s="13" t="str">
        <f t="shared" si="357"/>
        <v/>
      </c>
      <c r="AE1165" s="13" t="str">
        <f t="shared" si="358"/>
        <v/>
      </c>
      <c r="AF1165" s="42" t="str">
        <f t="shared" si="346"/>
        <v/>
      </c>
      <c r="AH1165" s="46" t="str">
        <f t="shared" si="359"/>
        <v/>
      </c>
      <c r="AI1165" s="53" t="str">
        <f t="shared" si="360"/>
        <v/>
      </c>
      <c r="AJ1165" s="49" t="str">
        <f t="shared" si="361"/>
        <v/>
      </c>
      <c r="AK1165" s="49" t="str">
        <f t="shared" si="362"/>
        <v/>
      </c>
      <c r="AM1165" s="13" t="str">
        <f>IF($AI1165="", "", COUNTIF($AI$10:$AI$1210, "&gt;"&amp;$AI1165)+1+COUNTIF($AI$10:$AI1165, $AI1165)-1)</f>
        <v/>
      </c>
      <c r="AO1165" s="13" t="str">
        <f t="shared" si="363"/>
        <v/>
      </c>
      <c r="AQ1165" s="42" t="str">
        <f t="shared" si="364"/>
        <v/>
      </c>
    </row>
    <row r="1166" spans="1:43" x14ac:dyDescent="0.25">
      <c r="A1166" s="56"/>
      <c r="B1166" s="157"/>
      <c r="C1166" s="87"/>
      <c r="D1166" s="86"/>
      <c r="E1166" s="158"/>
      <c r="F1166" s="159"/>
      <c r="G1166" s="160"/>
      <c r="H1166" s="161"/>
      <c r="I1166" s="56"/>
      <c r="J1166" s="13" t="str">
        <f t="shared" si="350"/>
        <v/>
      </c>
      <c r="K1166" s="56"/>
      <c r="S1166" s="13" t="str">
        <f t="shared" si="351"/>
        <v/>
      </c>
      <c r="U1166" s="13" t="str">
        <f t="shared" si="352"/>
        <v/>
      </c>
      <c r="V1166" s="13" t="str">
        <f t="shared" si="347"/>
        <v/>
      </c>
      <c r="W1166" s="13" t="str">
        <f t="shared" si="348"/>
        <v/>
      </c>
      <c r="X1166" s="13" t="str">
        <f t="shared" si="349"/>
        <v/>
      </c>
      <c r="Y1166" s="13" t="str">
        <f t="shared" si="353"/>
        <v/>
      </c>
      <c r="Z1166" s="13" t="str">
        <f t="shared" si="354"/>
        <v/>
      </c>
      <c r="AA1166" s="13" t="str">
        <f t="shared" si="355"/>
        <v/>
      </c>
      <c r="AC1166" s="13" t="str">
        <f t="shared" si="356"/>
        <v/>
      </c>
      <c r="AD1166" s="13" t="str">
        <f t="shared" si="357"/>
        <v/>
      </c>
      <c r="AE1166" s="13" t="str">
        <f t="shared" si="358"/>
        <v/>
      </c>
      <c r="AF1166" s="42" t="str">
        <f t="shared" si="346"/>
        <v/>
      </c>
      <c r="AH1166" s="46" t="str">
        <f t="shared" si="359"/>
        <v/>
      </c>
      <c r="AI1166" s="53" t="str">
        <f t="shared" si="360"/>
        <v/>
      </c>
      <c r="AJ1166" s="49" t="str">
        <f t="shared" si="361"/>
        <v/>
      </c>
      <c r="AK1166" s="49" t="str">
        <f t="shared" si="362"/>
        <v/>
      </c>
      <c r="AM1166" s="13" t="str">
        <f>IF($AI1166="", "", COUNTIF($AI$10:$AI$1210, "&gt;"&amp;$AI1166)+1+COUNTIF($AI$10:$AI1166, $AI1166)-1)</f>
        <v/>
      </c>
      <c r="AO1166" s="13" t="str">
        <f t="shared" si="363"/>
        <v/>
      </c>
      <c r="AQ1166" s="42" t="str">
        <f t="shared" si="364"/>
        <v/>
      </c>
    </row>
    <row r="1167" spans="1:43" x14ac:dyDescent="0.25">
      <c r="A1167" s="56"/>
      <c r="B1167" s="157"/>
      <c r="C1167" s="87"/>
      <c r="D1167" s="86"/>
      <c r="E1167" s="158"/>
      <c r="F1167" s="159"/>
      <c r="G1167" s="160"/>
      <c r="H1167" s="161"/>
      <c r="I1167" s="56"/>
      <c r="J1167" s="13" t="str">
        <f t="shared" si="350"/>
        <v/>
      </c>
      <c r="K1167" s="56"/>
      <c r="S1167" s="13" t="str">
        <f t="shared" si="351"/>
        <v/>
      </c>
      <c r="U1167" s="13" t="str">
        <f t="shared" si="352"/>
        <v/>
      </c>
      <c r="V1167" s="13" t="str">
        <f t="shared" si="347"/>
        <v/>
      </c>
      <c r="W1167" s="13" t="str">
        <f t="shared" si="348"/>
        <v/>
      </c>
      <c r="X1167" s="13" t="str">
        <f t="shared" si="349"/>
        <v/>
      </c>
      <c r="Y1167" s="13" t="str">
        <f t="shared" si="353"/>
        <v/>
      </c>
      <c r="Z1167" s="13" t="str">
        <f t="shared" si="354"/>
        <v/>
      </c>
      <c r="AA1167" s="13" t="str">
        <f t="shared" si="355"/>
        <v/>
      </c>
      <c r="AC1167" s="13" t="str">
        <f t="shared" si="356"/>
        <v/>
      </c>
      <c r="AD1167" s="13" t="str">
        <f t="shared" si="357"/>
        <v/>
      </c>
      <c r="AE1167" s="13" t="str">
        <f t="shared" si="358"/>
        <v/>
      </c>
      <c r="AF1167" s="42" t="str">
        <f t="shared" si="346"/>
        <v/>
      </c>
      <c r="AH1167" s="46" t="str">
        <f t="shared" si="359"/>
        <v/>
      </c>
      <c r="AI1167" s="53" t="str">
        <f t="shared" si="360"/>
        <v/>
      </c>
      <c r="AJ1167" s="49" t="str">
        <f t="shared" si="361"/>
        <v/>
      </c>
      <c r="AK1167" s="49" t="str">
        <f t="shared" si="362"/>
        <v/>
      </c>
      <c r="AM1167" s="13" t="str">
        <f>IF($AI1167="", "", COUNTIF($AI$10:$AI$1210, "&gt;"&amp;$AI1167)+1+COUNTIF($AI$10:$AI1167, $AI1167)-1)</f>
        <v/>
      </c>
      <c r="AO1167" s="13" t="str">
        <f t="shared" si="363"/>
        <v/>
      </c>
      <c r="AQ1167" s="42" t="str">
        <f t="shared" si="364"/>
        <v/>
      </c>
    </row>
    <row r="1168" spans="1:43" x14ac:dyDescent="0.25">
      <c r="A1168" s="56"/>
      <c r="B1168" s="157"/>
      <c r="C1168" s="87"/>
      <c r="D1168" s="86"/>
      <c r="E1168" s="158"/>
      <c r="F1168" s="159"/>
      <c r="G1168" s="160"/>
      <c r="H1168" s="161"/>
      <c r="I1168" s="56"/>
      <c r="J1168" s="13" t="str">
        <f t="shared" si="350"/>
        <v/>
      </c>
      <c r="K1168" s="56"/>
      <c r="S1168" s="13" t="str">
        <f t="shared" si="351"/>
        <v/>
      </c>
      <c r="U1168" s="13" t="str">
        <f t="shared" si="352"/>
        <v/>
      </c>
      <c r="V1168" s="13" t="str">
        <f t="shared" si="347"/>
        <v/>
      </c>
      <c r="W1168" s="13" t="str">
        <f t="shared" si="348"/>
        <v/>
      </c>
      <c r="X1168" s="13" t="str">
        <f t="shared" si="349"/>
        <v/>
      </c>
      <c r="Y1168" s="13" t="str">
        <f t="shared" si="353"/>
        <v/>
      </c>
      <c r="Z1168" s="13" t="str">
        <f t="shared" si="354"/>
        <v/>
      </c>
      <c r="AA1168" s="13" t="str">
        <f t="shared" si="355"/>
        <v/>
      </c>
      <c r="AC1168" s="13" t="str">
        <f t="shared" si="356"/>
        <v/>
      </c>
      <c r="AD1168" s="13" t="str">
        <f t="shared" si="357"/>
        <v/>
      </c>
      <c r="AE1168" s="13" t="str">
        <f t="shared" si="358"/>
        <v/>
      </c>
      <c r="AF1168" s="42" t="str">
        <f t="shared" ref="AF1168:AF1209" si="365">IF($AE1168="", "", IF($AC1168="", $AF$5, IF(AND($AD1168="X", $E1168=""), $AF$6, $AF$7)))</f>
        <v/>
      </c>
      <c r="AH1168" s="46" t="str">
        <f t="shared" si="359"/>
        <v/>
      </c>
      <c r="AI1168" s="53" t="str">
        <f t="shared" si="360"/>
        <v/>
      </c>
      <c r="AJ1168" s="49" t="str">
        <f t="shared" si="361"/>
        <v/>
      </c>
      <c r="AK1168" s="49" t="str">
        <f t="shared" si="362"/>
        <v/>
      </c>
      <c r="AM1168" s="13" t="str">
        <f>IF($AI1168="", "", COUNTIF($AI$10:$AI$1210, "&gt;"&amp;$AI1168)+1+COUNTIF($AI$10:$AI1168, $AI1168)-1)</f>
        <v/>
      </c>
      <c r="AO1168" s="13" t="str">
        <f t="shared" si="363"/>
        <v/>
      </c>
      <c r="AQ1168" s="42" t="str">
        <f t="shared" si="364"/>
        <v/>
      </c>
    </row>
    <row r="1169" spans="1:43" x14ac:dyDescent="0.25">
      <c r="A1169" s="56"/>
      <c r="B1169" s="157"/>
      <c r="C1169" s="87"/>
      <c r="D1169" s="86"/>
      <c r="E1169" s="158"/>
      <c r="F1169" s="159"/>
      <c r="G1169" s="160"/>
      <c r="H1169" s="161"/>
      <c r="I1169" s="56"/>
      <c r="J1169" s="13" t="str">
        <f t="shared" si="350"/>
        <v/>
      </c>
      <c r="K1169" s="56"/>
      <c r="S1169" s="13" t="str">
        <f t="shared" si="351"/>
        <v/>
      </c>
      <c r="U1169" s="13" t="str">
        <f t="shared" si="352"/>
        <v/>
      </c>
      <c r="V1169" s="13" t="str">
        <f t="shared" si="347"/>
        <v/>
      </c>
      <c r="W1169" s="13" t="str">
        <f t="shared" si="348"/>
        <v/>
      </c>
      <c r="X1169" s="13" t="str">
        <f t="shared" si="349"/>
        <v/>
      </c>
      <c r="Y1169" s="13" t="str">
        <f t="shared" si="353"/>
        <v/>
      </c>
      <c r="Z1169" s="13" t="str">
        <f t="shared" si="354"/>
        <v/>
      </c>
      <c r="AA1169" s="13" t="str">
        <f t="shared" si="355"/>
        <v/>
      </c>
      <c r="AC1169" s="13" t="str">
        <f t="shared" si="356"/>
        <v/>
      </c>
      <c r="AD1169" s="13" t="str">
        <f t="shared" si="357"/>
        <v/>
      </c>
      <c r="AE1169" s="13" t="str">
        <f t="shared" si="358"/>
        <v/>
      </c>
      <c r="AF1169" s="42" t="str">
        <f t="shared" si="365"/>
        <v/>
      </c>
      <c r="AH1169" s="46" t="str">
        <f t="shared" si="359"/>
        <v/>
      </c>
      <c r="AI1169" s="53" t="str">
        <f t="shared" si="360"/>
        <v/>
      </c>
      <c r="AJ1169" s="49" t="str">
        <f t="shared" si="361"/>
        <v/>
      </c>
      <c r="AK1169" s="49" t="str">
        <f t="shared" si="362"/>
        <v/>
      </c>
      <c r="AM1169" s="13" t="str">
        <f>IF($AI1169="", "", COUNTIF($AI$10:$AI$1210, "&gt;"&amp;$AI1169)+1+COUNTIF($AI$10:$AI1169, $AI1169)-1)</f>
        <v/>
      </c>
      <c r="AO1169" s="13" t="str">
        <f t="shared" si="363"/>
        <v/>
      </c>
      <c r="AQ1169" s="42" t="str">
        <f t="shared" si="364"/>
        <v/>
      </c>
    </row>
    <row r="1170" spans="1:43" x14ac:dyDescent="0.25">
      <c r="A1170" s="56"/>
      <c r="B1170" s="157"/>
      <c r="C1170" s="87"/>
      <c r="D1170" s="86"/>
      <c r="E1170" s="158"/>
      <c r="F1170" s="159"/>
      <c r="G1170" s="160"/>
      <c r="H1170" s="161"/>
      <c r="I1170" s="56"/>
      <c r="J1170" s="13" t="str">
        <f t="shared" si="350"/>
        <v/>
      </c>
      <c r="K1170" s="56"/>
      <c r="S1170" s="13" t="str">
        <f t="shared" si="351"/>
        <v/>
      </c>
      <c r="U1170" s="13" t="str">
        <f t="shared" si="352"/>
        <v/>
      </c>
      <c r="V1170" s="13" t="str">
        <f t="shared" si="347"/>
        <v/>
      </c>
      <c r="W1170" s="13" t="str">
        <f t="shared" si="348"/>
        <v/>
      </c>
      <c r="X1170" s="13" t="str">
        <f t="shared" si="349"/>
        <v/>
      </c>
      <c r="Y1170" s="13" t="str">
        <f t="shared" si="353"/>
        <v/>
      </c>
      <c r="Z1170" s="13" t="str">
        <f t="shared" si="354"/>
        <v/>
      </c>
      <c r="AA1170" s="13" t="str">
        <f t="shared" si="355"/>
        <v/>
      </c>
      <c r="AC1170" s="13" t="str">
        <f t="shared" si="356"/>
        <v/>
      </c>
      <c r="AD1170" s="13" t="str">
        <f t="shared" si="357"/>
        <v/>
      </c>
      <c r="AE1170" s="13" t="str">
        <f t="shared" si="358"/>
        <v/>
      </c>
      <c r="AF1170" s="42" t="str">
        <f t="shared" si="365"/>
        <v/>
      </c>
      <c r="AH1170" s="46" t="str">
        <f t="shared" si="359"/>
        <v/>
      </c>
      <c r="AI1170" s="53" t="str">
        <f t="shared" si="360"/>
        <v/>
      </c>
      <c r="AJ1170" s="49" t="str">
        <f t="shared" si="361"/>
        <v/>
      </c>
      <c r="AK1170" s="49" t="str">
        <f t="shared" si="362"/>
        <v/>
      </c>
      <c r="AM1170" s="13" t="str">
        <f>IF($AI1170="", "", COUNTIF($AI$10:$AI$1210, "&gt;"&amp;$AI1170)+1+COUNTIF($AI$10:$AI1170, $AI1170)-1)</f>
        <v/>
      </c>
      <c r="AO1170" s="13" t="str">
        <f t="shared" si="363"/>
        <v/>
      </c>
      <c r="AQ1170" s="42" t="str">
        <f t="shared" si="364"/>
        <v/>
      </c>
    </row>
    <row r="1171" spans="1:43" x14ac:dyDescent="0.25">
      <c r="A1171" s="56"/>
      <c r="B1171" s="157"/>
      <c r="C1171" s="87"/>
      <c r="D1171" s="86"/>
      <c r="E1171" s="158"/>
      <c r="F1171" s="159"/>
      <c r="G1171" s="160"/>
      <c r="H1171" s="161"/>
      <c r="I1171" s="56"/>
      <c r="J1171" s="13" t="str">
        <f t="shared" si="350"/>
        <v/>
      </c>
      <c r="K1171" s="56"/>
      <c r="S1171" s="13" t="str">
        <f t="shared" si="351"/>
        <v/>
      </c>
      <c r="U1171" s="13" t="str">
        <f t="shared" si="352"/>
        <v/>
      </c>
      <c r="V1171" s="13" t="str">
        <f t="shared" si="347"/>
        <v/>
      </c>
      <c r="W1171" s="13" t="str">
        <f t="shared" si="348"/>
        <v/>
      </c>
      <c r="X1171" s="13" t="str">
        <f t="shared" si="349"/>
        <v/>
      </c>
      <c r="Y1171" s="13" t="str">
        <f t="shared" si="353"/>
        <v/>
      </c>
      <c r="Z1171" s="13" t="str">
        <f t="shared" si="354"/>
        <v/>
      </c>
      <c r="AA1171" s="13" t="str">
        <f t="shared" si="355"/>
        <v/>
      </c>
      <c r="AC1171" s="13" t="str">
        <f t="shared" si="356"/>
        <v/>
      </c>
      <c r="AD1171" s="13" t="str">
        <f t="shared" si="357"/>
        <v/>
      </c>
      <c r="AE1171" s="13" t="str">
        <f t="shared" si="358"/>
        <v/>
      </c>
      <c r="AF1171" s="42" t="str">
        <f t="shared" si="365"/>
        <v/>
      </c>
      <c r="AH1171" s="46" t="str">
        <f t="shared" si="359"/>
        <v/>
      </c>
      <c r="AI1171" s="53" t="str">
        <f t="shared" si="360"/>
        <v/>
      </c>
      <c r="AJ1171" s="49" t="str">
        <f t="shared" si="361"/>
        <v/>
      </c>
      <c r="AK1171" s="49" t="str">
        <f t="shared" si="362"/>
        <v/>
      </c>
      <c r="AM1171" s="13" t="str">
        <f>IF($AI1171="", "", COUNTIF($AI$10:$AI$1210, "&gt;"&amp;$AI1171)+1+COUNTIF($AI$10:$AI1171, $AI1171)-1)</f>
        <v/>
      </c>
      <c r="AO1171" s="13" t="str">
        <f t="shared" si="363"/>
        <v/>
      </c>
      <c r="AQ1171" s="42" t="str">
        <f t="shared" si="364"/>
        <v/>
      </c>
    </row>
    <row r="1172" spans="1:43" x14ac:dyDescent="0.25">
      <c r="A1172" s="56"/>
      <c r="B1172" s="157"/>
      <c r="C1172" s="87"/>
      <c r="D1172" s="86"/>
      <c r="E1172" s="158"/>
      <c r="F1172" s="159"/>
      <c r="G1172" s="160"/>
      <c r="H1172" s="161"/>
      <c r="I1172" s="56"/>
      <c r="J1172" s="13" t="str">
        <f t="shared" si="350"/>
        <v/>
      </c>
      <c r="K1172" s="56"/>
      <c r="S1172" s="13" t="str">
        <f t="shared" si="351"/>
        <v/>
      </c>
      <c r="U1172" s="13" t="str">
        <f t="shared" si="352"/>
        <v/>
      </c>
      <c r="V1172" s="13" t="str">
        <f t="shared" si="347"/>
        <v/>
      </c>
      <c r="W1172" s="13" t="str">
        <f t="shared" si="348"/>
        <v/>
      </c>
      <c r="X1172" s="13" t="str">
        <f t="shared" si="349"/>
        <v/>
      </c>
      <c r="Y1172" s="13" t="str">
        <f t="shared" si="353"/>
        <v/>
      </c>
      <c r="Z1172" s="13" t="str">
        <f t="shared" si="354"/>
        <v/>
      </c>
      <c r="AA1172" s="13" t="str">
        <f t="shared" si="355"/>
        <v/>
      </c>
      <c r="AC1172" s="13" t="str">
        <f t="shared" si="356"/>
        <v/>
      </c>
      <c r="AD1172" s="13" t="str">
        <f t="shared" si="357"/>
        <v/>
      </c>
      <c r="AE1172" s="13" t="str">
        <f t="shared" si="358"/>
        <v/>
      </c>
      <c r="AF1172" s="42" t="str">
        <f t="shared" si="365"/>
        <v/>
      </c>
      <c r="AH1172" s="46" t="str">
        <f t="shared" si="359"/>
        <v/>
      </c>
      <c r="AI1172" s="53" t="str">
        <f t="shared" si="360"/>
        <v/>
      </c>
      <c r="AJ1172" s="49" t="str">
        <f t="shared" si="361"/>
        <v/>
      </c>
      <c r="AK1172" s="49" t="str">
        <f t="shared" si="362"/>
        <v/>
      </c>
      <c r="AM1172" s="13" t="str">
        <f>IF($AI1172="", "", COUNTIF($AI$10:$AI$1210, "&gt;"&amp;$AI1172)+1+COUNTIF($AI$10:$AI1172, $AI1172)-1)</f>
        <v/>
      </c>
      <c r="AO1172" s="13" t="str">
        <f t="shared" si="363"/>
        <v/>
      </c>
      <c r="AQ1172" s="42" t="str">
        <f t="shared" si="364"/>
        <v/>
      </c>
    </row>
    <row r="1173" spans="1:43" x14ac:dyDescent="0.25">
      <c r="A1173" s="56"/>
      <c r="B1173" s="157"/>
      <c r="C1173" s="87"/>
      <c r="D1173" s="86"/>
      <c r="E1173" s="158"/>
      <c r="F1173" s="159"/>
      <c r="G1173" s="160"/>
      <c r="H1173" s="161"/>
      <c r="I1173" s="56"/>
      <c r="J1173" s="13" t="str">
        <f t="shared" si="350"/>
        <v/>
      </c>
      <c r="K1173" s="56"/>
      <c r="S1173" s="13" t="str">
        <f t="shared" si="351"/>
        <v/>
      </c>
      <c r="U1173" s="13" t="str">
        <f t="shared" si="352"/>
        <v/>
      </c>
      <c r="V1173" s="13" t="str">
        <f t="shared" si="347"/>
        <v/>
      </c>
      <c r="W1173" s="13" t="str">
        <f t="shared" si="348"/>
        <v/>
      </c>
      <c r="X1173" s="13" t="str">
        <f t="shared" si="349"/>
        <v/>
      </c>
      <c r="Y1173" s="13" t="str">
        <f t="shared" si="353"/>
        <v/>
      </c>
      <c r="Z1173" s="13" t="str">
        <f t="shared" si="354"/>
        <v/>
      </c>
      <c r="AA1173" s="13" t="str">
        <f t="shared" si="355"/>
        <v/>
      </c>
      <c r="AC1173" s="13" t="str">
        <f t="shared" si="356"/>
        <v/>
      </c>
      <c r="AD1173" s="13" t="str">
        <f t="shared" si="357"/>
        <v/>
      </c>
      <c r="AE1173" s="13" t="str">
        <f t="shared" si="358"/>
        <v/>
      </c>
      <c r="AF1173" s="42" t="str">
        <f t="shared" si="365"/>
        <v/>
      </c>
      <c r="AH1173" s="46" t="str">
        <f t="shared" si="359"/>
        <v/>
      </c>
      <c r="AI1173" s="53" t="str">
        <f t="shared" si="360"/>
        <v/>
      </c>
      <c r="AJ1173" s="49" t="str">
        <f t="shared" si="361"/>
        <v/>
      </c>
      <c r="AK1173" s="49" t="str">
        <f t="shared" si="362"/>
        <v/>
      </c>
      <c r="AM1173" s="13" t="str">
        <f>IF($AI1173="", "", COUNTIF($AI$10:$AI$1210, "&gt;"&amp;$AI1173)+1+COUNTIF($AI$10:$AI1173, $AI1173)-1)</f>
        <v/>
      </c>
      <c r="AO1173" s="13" t="str">
        <f t="shared" si="363"/>
        <v/>
      </c>
      <c r="AQ1173" s="42" t="str">
        <f t="shared" si="364"/>
        <v/>
      </c>
    </row>
    <row r="1174" spans="1:43" x14ac:dyDescent="0.25">
      <c r="A1174" s="56"/>
      <c r="B1174" s="157"/>
      <c r="C1174" s="87"/>
      <c r="D1174" s="86"/>
      <c r="E1174" s="158"/>
      <c r="F1174" s="159"/>
      <c r="G1174" s="160"/>
      <c r="H1174" s="161"/>
      <c r="I1174" s="56"/>
      <c r="J1174" s="13" t="str">
        <f t="shared" si="350"/>
        <v/>
      </c>
      <c r="K1174" s="56"/>
      <c r="S1174" s="13" t="str">
        <f t="shared" si="351"/>
        <v/>
      </c>
      <c r="U1174" s="13" t="str">
        <f t="shared" si="352"/>
        <v/>
      </c>
      <c r="V1174" s="13" t="str">
        <f t="shared" si="347"/>
        <v/>
      </c>
      <c r="W1174" s="13" t="str">
        <f t="shared" si="348"/>
        <v/>
      </c>
      <c r="X1174" s="13" t="str">
        <f t="shared" si="349"/>
        <v/>
      </c>
      <c r="Y1174" s="13" t="str">
        <f t="shared" si="353"/>
        <v/>
      </c>
      <c r="Z1174" s="13" t="str">
        <f t="shared" si="354"/>
        <v/>
      </c>
      <c r="AA1174" s="13" t="str">
        <f t="shared" si="355"/>
        <v/>
      </c>
      <c r="AC1174" s="13" t="str">
        <f t="shared" si="356"/>
        <v/>
      </c>
      <c r="AD1174" s="13" t="str">
        <f t="shared" si="357"/>
        <v/>
      </c>
      <c r="AE1174" s="13" t="str">
        <f t="shared" si="358"/>
        <v/>
      </c>
      <c r="AF1174" s="42" t="str">
        <f t="shared" si="365"/>
        <v/>
      </c>
      <c r="AH1174" s="46" t="str">
        <f t="shared" si="359"/>
        <v/>
      </c>
      <c r="AI1174" s="53" t="str">
        <f t="shared" si="360"/>
        <v/>
      </c>
      <c r="AJ1174" s="49" t="str">
        <f t="shared" si="361"/>
        <v/>
      </c>
      <c r="AK1174" s="49" t="str">
        <f t="shared" si="362"/>
        <v/>
      </c>
      <c r="AM1174" s="13" t="str">
        <f>IF($AI1174="", "", COUNTIF($AI$10:$AI$1210, "&gt;"&amp;$AI1174)+1+COUNTIF($AI$10:$AI1174, $AI1174)-1)</f>
        <v/>
      </c>
      <c r="AO1174" s="13" t="str">
        <f t="shared" si="363"/>
        <v/>
      </c>
      <c r="AQ1174" s="42" t="str">
        <f t="shared" si="364"/>
        <v/>
      </c>
    </row>
    <row r="1175" spans="1:43" x14ac:dyDescent="0.25">
      <c r="A1175" s="56"/>
      <c r="B1175" s="157"/>
      <c r="C1175" s="87"/>
      <c r="D1175" s="86"/>
      <c r="E1175" s="158"/>
      <c r="F1175" s="159"/>
      <c r="G1175" s="160"/>
      <c r="H1175" s="161"/>
      <c r="I1175" s="56"/>
      <c r="J1175" s="13" t="str">
        <f t="shared" si="350"/>
        <v/>
      </c>
      <c r="K1175" s="56"/>
      <c r="S1175" s="13" t="str">
        <f t="shared" si="351"/>
        <v/>
      </c>
      <c r="U1175" s="13" t="str">
        <f t="shared" si="352"/>
        <v/>
      </c>
      <c r="V1175" s="13" t="str">
        <f t="shared" si="347"/>
        <v/>
      </c>
      <c r="W1175" s="13" t="str">
        <f t="shared" si="348"/>
        <v/>
      </c>
      <c r="X1175" s="13" t="str">
        <f t="shared" si="349"/>
        <v/>
      </c>
      <c r="Y1175" s="13" t="str">
        <f t="shared" si="353"/>
        <v/>
      </c>
      <c r="Z1175" s="13" t="str">
        <f t="shared" si="354"/>
        <v/>
      </c>
      <c r="AA1175" s="13" t="str">
        <f t="shared" si="355"/>
        <v/>
      </c>
      <c r="AC1175" s="13" t="str">
        <f t="shared" si="356"/>
        <v/>
      </c>
      <c r="AD1175" s="13" t="str">
        <f t="shared" si="357"/>
        <v/>
      </c>
      <c r="AE1175" s="13" t="str">
        <f t="shared" si="358"/>
        <v/>
      </c>
      <c r="AF1175" s="42" t="str">
        <f t="shared" si="365"/>
        <v/>
      </c>
      <c r="AH1175" s="46" t="str">
        <f t="shared" si="359"/>
        <v/>
      </c>
      <c r="AI1175" s="53" t="str">
        <f t="shared" si="360"/>
        <v/>
      </c>
      <c r="AJ1175" s="49" t="str">
        <f t="shared" si="361"/>
        <v/>
      </c>
      <c r="AK1175" s="49" t="str">
        <f t="shared" si="362"/>
        <v/>
      </c>
      <c r="AM1175" s="13" t="str">
        <f>IF($AI1175="", "", COUNTIF($AI$10:$AI$1210, "&gt;"&amp;$AI1175)+1+COUNTIF($AI$10:$AI1175, $AI1175)-1)</f>
        <v/>
      </c>
      <c r="AO1175" s="13" t="str">
        <f t="shared" si="363"/>
        <v/>
      </c>
      <c r="AQ1175" s="42" t="str">
        <f t="shared" si="364"/>
        <v/>
      </c>
    </row>
    <row r="1176" spans="1:43" x14ac:dyDescent="0.25">
      <c r="A1176" s="56"/>
      <c r="B1176" s="157"/>
      <c r="C1176" s="87"/>
      <c r="D1176" s="86"/>
      <c r="E1176" s="158"/>
      <c r="F1176" s="159"/>
      <c r="G1176" s="160"/>
      <c r="H1176" s="161"/>
      <c r="I1176" s="56"/>
      <c r="J1176" s="13" t="str">
        <f t="shared" si="350"/>
        <v/>
      </c>
      <c r="K1176" s="56"/>
      <c r="S1176" s="13" t="str">
        <f t="shared" si="351"/>
        <v/>
      </c>
      <c r="U1176" s="13" t="str">
        <f t="shared" si="352"/>
        <v/>
      </c>
      <c r="V1176" s="13" t="str">
        <f t="shared" si="347"/>
        <v/>
      </c>
      <c r="W1176" s="13" t="str">
        <f t="shared" si="348"/>
        <v/>
      </c>
      <c r="X1176" s="13" t="str">
        <f t="shared" si="349"/>
        <v/>
      </c>
      <c r="Y1176" s="13" t="str">
        <f t="shared" si="353"/>
        <v/>
      </c>
      <c r="Z1176" s="13" t="str">
        <f t="shared" si="354"/>
        <v/>
      </c>
      <c r="AA1176" s="13" t="str">
        <f t="shared" si="355"/>
        <v/>
      </c>
      <c r="AC1176" s="13" t="str">
        <f t="shared" si="356"/>
        <v/>
      </c>
      <c r="AD1176" s="13" t="str">
        <f t="shared" si="357"/>
        <v/>
      </c>
      <c r="AE1176" s="13" t="str">
        <f t="shared" si="358"/>
        <v/>
      </c>
      <c r="AF1176" s="42" t="str">
        <f t="shared" si="365"/>
        <v/>
      </c>
      <c r="AH1176" s="46" t="str">
        <f t="shared" si="359"/>
        <v/>
      </c>
      <c r="AI1176" s="53" t="str">
        <f t="shared" si="360"/>
        <v/>
      </c>
      <c r="AJ1176" s="49" t="str">
        <f t="shared" si="361"/>
        <v/>
      </c>
      <c r="AK1176" s="49" t="str">
        <f t="shared" si="362"/>
        <v/>
      </c>
      <c r="AM1176" s="13" t="str">
        <f>IF($AI1176="", "", COUNTIF($AI$10:$AI$1210, "&gt;"&amp;$AI1176)+1+COUNTIF($AI$10:$AI1176, $AI1176)-1)</f>
        <v/>
      </c>
      <c r="AO1176" s="13" t="str">
        <f t="shared" si="363"/>
        <v/>
      </c>
      <c r="AQ1176" s="42" t="str">
        <f t="shared" si="364"/>
        <v/>
      </c>
    </row>
    <row r="1177" spans="1:43" x14ac:dyDescent="0.25">
      <c r="A1177" s="56"/>
      <c r="B1177" s="157"/>
      <c r="C1177" s="87"/>
      <c r="D1177" s="86"/>
      <c r="E1177" s="158"/>
      <c r="F1177" s="159"/>
      <c r="G1177" s="160"/>
      <c r="H1177" s="161"/>
      <c r="I1177" s="56"/>
      <c r="J1177" s="13" t="str">
        <f t="shared" si="350"/>
        <v/>
      </c>
      <c r="K1177" s="56"/>
      <c r="S1177" s="13" t="str">
        <f t="shared" si="351"/>
        <v/>
      </c>
      <c r="U1177" s="13" t="str">
        <f t="shared" si="352"/>
        <v/>
      </c>
      <c r="V1177" s="13" t="str">
        <f t="shared" si="347"/>
        <v/>
      </c>
      <c r="W1177" s="13" t="str">
        <f t="shared" si="348"/>
        <v/>
      </c>
      <c r="X1177" s="13" t="str">
        <f t="shared" si="349"/>
        <v/>
      </c>
      <c r="Y1177" s="13" t="str">
        <f t="shared" si="353"/>
        <v/>
      </c>
      <c r="Z1177" s="13" t="str">
        <f t="shared" si="354"/>
        <v/>
      </c>
      <c r="AA1177" s="13" t="str">
        <f t="shared" si="355"/>
        <v/>
      </c>
      <c r="AC1177" s="13" t="str">
        <f t="shared" si="356"/>
        <v/>
      </c>
      <c r="AD1177" s="13" t="str">
        <f t="shared" si="357"/>
        <v/>
      </c>
      <c r="AE1177" s="13" t="str">
        <f t="shared" si="358"/>
        <v/>
      </c>
      <c r="AF1177" s="42" t="str">
        <f t="shared" si="365"/>
        <v/>
      </c>
      <c r="AH1177" s="46" t="str">
        <f t="shared" si="359"/>
        <v/>
      </c>
      <c r="AI1177" s="53" t="str">
        <f t="shared" si="360"/>
        <v/>
      </c>
      <c r="AJ1177" s="49" t="str">
        <f t="shared" si="361"/>
        <v/>
      </c>
      <c r="AK1177" s="49" t="str">
        <f t="shared" si="362"/>
        <v/>
      </c>
      <c r="AM1177" s="13" t="str">
        <f>IF($AI1177="", "", COUNTIF($AI$10:$AI$1210, "&gt;"&amp;$AI1177)+1+COUNTIF($AI$10:$AI1177, $AI1177)-1)</f>
        <v/>
      </c>
      <c r="AO1177" s="13" t="str">
        <f t="shared" si="363"/>
        <v/>
      </c>
      <c r="AQ1177" s="42" t="str">
        <f t="shared" si="364"/>
        <v/>
      </c>
    </row>
    <row r="1178" spans="1:43" x14ac:dyDescent="0.25">
      <c r="A1178" s="56"/>
      <c r="B1178" s="157"/>
      <c r="C1178" s="87"/>
      <c r="D1178" s="86"/>
      <c r="E1178" s="158"/>
      <c r="F1178" s="159"/>
      <c r="G1178" s="160"/>
      <c r="H1178" s="161"/>
      <c r="I1178" s="56"/>
      <c r="J1178" s="13" t="str">
        <f t="shared" si="350"/>
        <v/>
      </c>
      <c r="K1178" s="56"/>
      <c r="S1178" s="13" t="str">
        <f t="shared" si="351"/>
        <v/>
      </c>
      <c r="U1178" s="13" t="str">
        <f t="shared" si="352"/>
        <v/>
      </c>
      <c r="V1178" s="13" t="str">
        <f t="shared" si="347"/>
        <v/>
      </c>
      <c r="W1178" s="13" t="str">
        <f t="shared" si="348"/>
        <v/>
      </c>
      <c r="X1178" s="13" t="str">
        <f t="shared" si="349"/>
        <v/>
      </c>
      <c r="Y1178" s="13" t="str">
        <f t="shared" si="353"/>
        <v/>
      </c>
      <c r="Z1178" s="13" t="str">
        <f t="shared" si="354"/>
        <v/>
      </c>
      <c r="AA1178" s="13" t="str">
        <f t="shared" si="355"/>
        <v/>
      </c>
      <c r="AC1178" s="13" t="str">
        <f t="shared" si="356"/>
        <v/>
      </c>
      <c r="AD1178" s="13" t="str">
        <f t="shared" si="357"/>
        <v/>
      </c>
      <c r="AE1178" s="13" t="str">
        <f t="shared" si="358"/>
        <v/>
      </c>
      <c r="AF1178" s="42" t="str">
        <f t="shared" si="365"/>
        <v/>
      </c>
      <c r="AH1178" s="46" t="str">
        <f t="shared" si="359"/>
        <v/>
      </c>
      <c r="AI1178" s="53" t="str">
        <f t="shared" si="360"/>
        <v/>
      </c>
      <c r="AJ1178" s="49" t="str">
        <f t="shared" si="361"/>
        <v/>
      </c>
      <c r="AK1178" s="49" t="str">
        <f t="shared" si="362"/>
        <v/>
      </c>
      <c r="AM1178" s="13" t="str">
        <f>IF($AI1178="", "", COUNTIF($AI$10:$AI$1210, "&gt;"&amp;$AI1178)+1+COUNTIF($AI$10:$AI1178, $AI1178)-1)</f>
        <v/>
      </c>
      <c r="AO1178" s="13" t="str">
        <f t="shared" si="363"/>
        <v/>
      </c>
      <c r="AQ1178" s="42" t="str">
        <f t="shared" si="364"/>
        <v/>
      </c>
    </row>
    <row r="1179" spans="1:43" x14ac:dyDescent="0.25">
      <c r="A1179" s="56"/>
      <c r="B1179" s="157"/>
      <c r="C1179" s="87"/>
      <c r="D1179" s="86"/>
      <c r="E1179" s="158"/>
      <c r="F1179" s="159"/>
      <c r="G1179" s="160"/>
      <c r="H1179" s="161"/>
      <c r="I1179" s="56"/>
      <c r="J1179" s="13" t="str">
        <f t="shared" si="350"/>
        <v/>
      </c>
      <c r="K1179" s="56"/>
      <c r="S1179" s="13" t="str">
        <f t="shared" si="351"/>
        <v/>
      </c>
      <c r="U1179" s="13" t="str">
        <f t="shared" si="352"/>
        <v/>
      </c>
      <c r="V1179" s="13" t="str">
        <f t="shared" si="347"/>
        <v/>
      </c>
      <c r="W1179" s="13" t="str">
        <f t="shared" si="348"/>
        <v/>
      </c>
      <c r="X1179" s="13" t="str">
        <f t="shared" si="349"/>
        <v/>
      </c>
      <c r="Y1179" s="13" t="str">
        <f t="shared" si="353"/>
        <v/>
      </c>
      <c r="Z1179" s="13" t="str">
        <f t="shared" si="354"/>
        <v/>
      </c>
      <c r="AA1179" s="13" t="str">
        <f t="shared" si="355"/>
        <v/>
      </c>
      <c r="AC1179" s="13" t="str">
        <f t="shared" si="356"/>
        <v/>
      </c>
      <c r="AD1179" s="13" t="str">
        <f t="shared" si="357"/>
        <v/>
      </c>
      <c r="AE1179" s="13" t="str">
        <f t="shared" si="358"/>
        <v/>
      </c>
      <c r="AF1179" s="42" t="str">
        <f t="shared" si="365"/>
        <v/>
      </c>
      <c r="AH1179" s="46" t="str">
        <f t="shared" si="359"/>
        <v/>
      </c>
      <c r="AI1179" s="53" t="str">
        <f t="shared" si="360"/>
        <v/>
      </c>
      <c r="AJ1179" s="49" t="str">
        <f t="shared" si="361"/>
        <v/>
      </c>
      <c r="AK1179" s="49" t="str">
        <f t="shared" si="362"/>
        <v/>
      </c>
      <c r="AM1179" s="13" t="str">
        <f>IF($AI1179="", "", COUNTIF($AI$10:$AI$1210, "&gt;"&amp;$AI1179)+1+COUNTIF($AI$10:$AI1179, $AI1179)-1)</f>
        <v/>
      </c>
      <c r="AO1179" s="13" t="str">
        <f t="shared" si="363"/>
        <v/>
      </c>
      <c r="AQ1179" s="42" t="str">
        <f t="shared" si="364"/>
        <v/>
      </c>
    </row>
    <row r="1180" spans="1:43" x14ac:dyDescent="0.25">
      <c r="A1180" s="56"/>
      <c r="B1180" s="157"/>
      <c r="C1180" s="87"/>
      <c r="D1180" s="86"/>
      <c r="E1180" s="158"/>
      <c r="F1180" s="159"/>
      <c r="G1180" s="160"/>
      <c r="H1180" s="161"/>
      <c r="I1180" s="56"/>
      <c r="J1180" s="13" t="str">
        <f t="shared" si="350"/>
        <v/>
      </c>
      <c r="K1180" s="56"/>
      <c r="S1180" s="13" t="str">
        <f t="shared" si="351"/>
        <v/>
      </c>
      <c r="U1180" s="13" t="str">
        <f t="shared" si="352"/>
        <v/>
      </c>
      <c r="V1180" s="13" t="str">
        <f t="shared" si="347"/>
        <v/>
      </c>
      <c r="W1180" s="13" t="str">
        <f t="shared" si="348"/>
        <v/>
      </c>
      <c r="X1180" s="13" t="str">
        <f t="shared" si="349"/>
        <v/>
      </c>
      <c r="Y1180" s="13" t="str">
        <f t="shared" si="353"/>
        <v/>
      </c>
      <c r="Z1180" s="13" t="str">
        <f t="shared" si="354"/>
        <v/>
      </c>
      <c r="AA1180" s="13" t="str">
        <f t="shared" si="355"/>
        <v/>
      </c>
      <c r="AC1180" s="13" t="str">
        <f t="shared" si="356"/>
        <v/>
      </c>
      <c r="AD1180" s="13" t="str">
        <f t="shared" si="357"/>
        <v/>
      </c>
      <c r="AE1180" s="13" t="str">
        <f t="shared" si="358"/>
        <v/>
      </c>
      <c r="AF1180" s="42" t="str">
        <f t="shared" si="365"/>
        <v/>
      </c>
      <c r="AH1180" s="46" t="str">
        <f t="shared" si="359"/>
        <v/>
      </c>
      <c r="AI1180" s="53" t="str">
        <f t="shared" si="360"/>
        <v/>
      </c>
      <c r="AJ1180" s="49" t="str">
        <f t="shared" si="361"/>
        <v/>
      </c>
      <c r="AK1180" s="49" t="str">
        <f t="shared" si="362"/>
        <v/>
      </c>
      <c r="AM1180" s="13" t="str">
        <f>IF($AI1180="", "", COUNTIF($AI$10:$AI$1210, "&gt;"&amp;$AI1180)+1+COUNTIF($AI$10:$AI1180, $AI1180)-1)</f>
        <v/>
      </c>
      <c r="AO1180" s="13" t="str">
        <f t="shared" si="363"/>
        <v/>
      </c>
      <c r="AQ1180" s="42" t="str">
        <f t="shared" si="364"/>
        <v/>
      </c>
    </row>
    <row r="1181" spans="1:43" x14ac:dyDescent="0.25">
      <c r="A1181" s="56"/>
      <c r="B1181" s="157"/>
      <c r="C1181" s="87"/>
      <c r="D1181" s="86"/>
      <c r="E1181" s="158"/>
      <c r="F1181" s="159"/>
      <c r="G1181" s="160"/>
      <c r="H1181" s="161"/>
      <c r="I1181" s="56"/>
      <c r="J1181" s="13" t="str">
        <f t="shared" si="350"/>
        <v/>
      </c>
      <c r="K1181" s="56"/>
      <c r="S1181" s="13" t="str">
        <f t="shared" si="351"/>
        <v/>
      </c>
      <c r="U1181" s="13" t="str">
        <f t="shared" si="352"/>
        <v/>
      </c>
      <c r="V1181" s="13" t="str">
        <f t="shared" si="347"/>
        <v/>
      </c>
      <c r="W1181" s="13" t="str">
        <f t="shared" si="348"/>
        <v/>
      </c>
      <c r="X1181" s="13" t="str">
        <f t="shared" si="349"/>
        <v/>
      </c>
      <c r="Y1181" s="13" t="str">
        <f t="shared" si="353"/>
        <v/>
      </c>
      <c r="Z1181" s="13" t="str">
        <f t="shared" si="354"/>
        <v/>
      </c>
      <c r="AA1181" s="13" t="str">
        <f t="shared" si="355"/>
        <v/>
      </c>
      <c r="AC1181" s="13" t="str">
        <f t="shared" si="356"/>
        <v/>
      </c>
      <c r="AD1181" s="13" t="str">
        <f t="shared" si="357"/>
        <v/>
      </c>
      <c r="AE1181" s="13" t="str">
        <f t="shared" si="358"/>
        <v/>
      </c>
      <c r="AF1181" s="42" t="str">
        <f t="shared" si="365"/>
        <v/>
      </c>
      <c r="AH1181" s="46" t="str">
        <f t="shared" si="359"/>
        <v/>
      </c>
      <c r="AI1181" s="53" t="str">
        <f t="shared" si="360"/>
        <v/>
      </c>
      <c r="AJ1181" s="49" t="str">
        <f t="shared" si="361"/>
        <v/>
      </c>
      <c r="AK1181" s="49" t="str">
        <f t="shared" si="362"/>
        <v/>
      </c>
      <c r="AM1181" s="13" t="str">
        <f>IF($AI1181="", "", COUNTIF($AI$10:$AI$1210, "&gt;"&amp;$AI1181)+1+COUNTIF($AI$10:$AI1181, $AI1181)-1)</f>
        <v/>
      </c>
      <c r="AO1181" s="13" t="str">
        <f t="shared" si="363"/>
        <v/>
      </c>
      <c r="AQ1181" s="42" t="str">
        <f t="shared" si="364"/>
        <v/>
      </c>
    </row>
    <row r="1182" spans="1:43" x14ac:dyDescent="0.25">
      <c r="A1182" s="56"/>
      <c r="B1182" s="157"/>
      <c r="C1182" s="87"/>
      <c r="D1182" s="86"/>
      <c r="E1182" s="158"/>
      <c r="F1182" s="159"/>
      <c r="G1182" s="160"/>
      <c r="H1182" s="161"/>
      <c r="I1182" s="56"/>
      <c r="J1182" s="13" t="str">
        <f t="shared" si="350"/>
        <v/>
      </c>
      <c r="K1182" s="56"/>
      <c r="S1182" s="13" t="str">
        <f t="shared" si="351"/>
        <v/>
      </c>
      <c r="U1182" s="13" t="str">
        <f t="shared" si="352"/>
        <v/>
      </c>
      <c r="V1182" s="13" t="str">
        <f t="shared" si="347"/>
        <v/>
      </c>
      <c r="W1182" s="13" t="str">
        <f t="shared" si="348"/>
        <v/>
      </c>
      <c r="X1182" s="13" t="str">
        <f t="shared" si="349"/>
        <v/>
      </c>
      <c r="Y1182" s="13" t="str">
        <f t="shared" si="353"/>
        <v/>
      </c>
      <c r="Z1182" s="13" t="str">
        <f t="shared" si="354"/>
        <v/>
      </c>
      <c r="AA1182" s="13" t="str">
        <f t="shared" si="355"/>
        <v/>
      </c>
      <c r="AC1182" s="13" t="str">
        <f t="shared" si="356"/>
        <v/>
      </c>
      <c r="AD1182" s="13" t="str">
        <f t="shared" si="357"/>
        <v/>
      </c>
      <c r="AE1182" s="13" t="str">
        <f t="shared" si="358"/>
        <v/>
      </c>
      <c r="AF1182" s="42" t="str">
        <f t="shared" si="365"/>
        <v/>
      </c>
      <c r="AH1182" s="46" t="str">
        <f t="shared" si="359"/>
        <v/>
      </c>
      <c r="AI1182" s="53" t="str">
        <f t="shared" si="360"/>
        <v/>
      </c>
      <c r="AJ1182" s="49" t="str">
        <f t="shared" si="361"/>
        <v/>
      </c>
      <c r="AK1182" s="49" t="str">
        <f t="shared" si="362"/>
        <v/>
      </c>
      <c r="AM1182" s="13" t="str">
        <f>IF($AI1182="", "", COUNTIF($AI$10:$AI$1210, "&gt;"&amp;$AI1182)+1+COUNTIF($AI$10:$AI1182, $AI1182)-1)</f>
        <v/>
      </c>
      <c r="AO1182" s="13" t="str">
        <f t="shared" si="363"/>
        <v/>
      </c>
      <c r="AQ1182" s="42" t="str">
        <f t="shared" si="364"/>
        <v/>
      </c>
    </row>
    <row r="1183" spans="1:43" x14ac:dyDescent="0.25">
      <c r="A1183" s="56"/>
      <c r="B1183" s="157"/>
      <c r="C1183" s="87"/>
      <c r="D1183" s="86"/>
      <c r="E1183" s="158"/>
      <c r="F1183" s="159"/>
      <c r="G1183" s="160"/>
      <c r="H1183" s="161"/>
      <c r="I1183" s="56"/>
      <c r="J1183" s="13" t="str">
        <f t="shared" si="350"/>
        <v/>
      </c>
      <c r="K1183" s="56"/>
      <c r="S1183" s="13" t="str">
        <f t="shared" si="351"/>
        <v/>
      </c>
      <c r="U1183" s="13" t="str">
        <f t="shared" si="352"/>
        <v/>
      </c>
      <c r="V1183" s="13" t="str">
        <f t="shared" si="347"/>
        <v/>
      </c>
      <c r="W1183" s="13" t="str">
        <f t="shared" si="348"/>
        <v/>
      </c>
      <c r="X1183" s="13" t="str">
        <f t="shared" si="349"/>
        <v/>
      </c>
      <c r="Y1183" s="13" t="str">
        <f t="shared" si="353"/>
        <v/>
      </c>
      <c r="Z1183" s="13" t="str">
        <f t="shared" si="354"/>
        <v/>
      </c>
      <c r="AA1183" s="13" t="str">
        <f t="shared" si="355"/>
        <v/>
      </c>
      <c r="AC1183" s="13" t="str">
        <f t="shared" si="356"/>
        <v/>
      </c>
      <c r="AD1183" s="13" t="str">
        <f t="shared" si="357"/>
        <v/>
      </c>
      <c r="AE1183" s="13" t="str">
        <f t="shared" si="358"/>
        <v/>
      </c>
      <c r="AF1183" s="42" t="str">
        <f t="shared" si="365"/>
        <v/>
      </c>
      <c r="AH1183" s="46" t="str">
        <f t="shared" si="359"/>
        <v/>
      </c>
      <c r="AI1183" s="53" t="str">
        <f t="shared" si="360"/>
        <v/>
      </c>
      <c r="AJ1183" s="49" t="str">
        <f t="shared" si="361"/>
        <v/>
      </c>
      <c r="AK1183" s="49" t="str">
        <f t="shared" si="362"/>
        <v/>
      </c>
      <c r="AM1183" s="13" t="str">
        <f>IF($AI1183="", "", COUNTIF($AI$10:$AI$1210, "&gt;"&amp;$AI1183)+1+COUNTIF($AI$10:$AI1183, $AI1183)-1)</f>
        <v/>
      </c>
      <c r="AO1183" s="13" t="str">
        <f t="shared" si="363"/>
        <v/>
      </c>
      <c r="AQ1183" s="42" t="str">
        <f t="shared" si="364"/>
        <v/>
      </c>
    </row>
    <row r="1184" spans="1:43" x14ac:dyDescent="0.25">
      <c r="A1184" s="56"/>
      <c r="B1184" s="157"/>
      <c r="C1184" s="87"/>
      <c r="D1184" s="86"/>
      <c r="E1184" s="158"/>
      <c r="F1184" s="159"/>
      <c r="G1184" s="160"/>
      <c r="H1184" s="161"/>
      <c r="I1184" s="56"/>
      <c r="J1184" s="13" t="str">
        <f t="shared" si="350"/>
        <v/>
      </c>
      <c r="K1184" s="56"/>
      <c r="S1184" s="13" t="str">
        <f t="shared" si="351"/>
        <v/>
      </c>
      <c r="U1184" s="13" t="str">
        <f t="shared" si="352"/>
        <v/>
      </c>
      <c r="V1184" s="13" t="str">
        <f t="shared" si="347"/>
        <v/>
      </c>
      <c r="W1184" s="13" t="str">
        <f t="shared" si="348"/>
        <v/>
      </c>
      <c r="X1184" s="13" t="str">
        <f t="shared" si="349"/>
        <v/>
      </c>
      <c r="Y1184" s="13" t="str">
        <f t="shared" si="353"/>
        <v/>
      </c>
      <c r="Z1184" s="13" t="str">
        <f t="shared" si="354"/>
        <v/>
      </c>
      <c r="AA1184" s="13" t="str">
        <f t="shared" si="355"/>
        <v/>
      </c>
      <c r="AC1184" s="13" t="str">
        <f t="shared" si="356"/>
        <v/>
      </c>
      <c r="AD1184" s="13" t="str">
        <f t="shared" si="357"/>
        <v/>
      </c>
      <c r="AE1184" s="13" t="str">
        <f t="shared" si="358"/>
        <v/>
      </c>
      <c r="AF1184" s="42" t="str">
        <f t="shared" si="365"/>
        <v/>
      </c>
      <c r="AH1184" s="46" t="str">
        <f t="shared" si="359"/>
        <v/>
      </c>
      <c r="AI1184" s="53" t="str">
        <f t="shared" si="360"/>
        <v/>
      </c>
      <c r="AJ1184" s="49" t="str">
        <f t="shared" si="361"/>
        <v/>
      </c>
      <c r="AK1184" s="49" t="str">
        <f t="shared" si="362"/>
        <v/>
      </c>
      <c r="AM1184" s="13" t="str">
        <f>IF($AI1184="", "", COUNTIF($AI$10:$AI$1210, "&gt;"&amp;$AI1184)+1+COUNTIF($AI$10:$AI1184, $AI1184)-1)</f>
        <v/>
      </c>
      <c r="AO1184" s="13" t="str">
        <f t="shared" si="363"/>
        <v/>
      </c>
      <c r="AQ1184" s="42" t="str">
        <f t="shared" si="364"/>
        <v/>
      </c>
    </row>
    <row r="1185" spans="1:43" x14ac:dyDescent="0.25">
      <c r="A1185" s="56"/>
      <c r="B1185" s="157"/>
      <c r="C1185" s="87"/>
      <c r="D1185" s="86"/>
      <c r="E1185" s="158"/>
      <c r="F1185" s="159"/>
      <c r="G1185" s="160"/>
      <c r="H1185" s="161"/>
      <c r="I1185" s="56"/>
      <c r="J1185" s="13" t="str">
        <f t="shared" si="350"/>
        <v/>
      </c>
      <c r="K1185" s="56"/>
      <c r="S1185" s="13" t="str">
        <f t="shared" si="351"/>
        <v/>
      </c>
      <c r="U1185" s="13" t="str">
        <f t="shared" si="352"/>
        <v/>
      </c>
      <c r="V1185" s="13" t="str">
        <f t="shared" si="347"/>
        <v/>
      </c>
      <c r="W1185" s="13" t="str">
        <f t="shared" si="348"/>
        <v/>
      </c>
      <c r="X1185" s="13" t="str">
        <f t="shared" si="349"/>
        <v/>
      </c>
      <c r="Y1185" s="13" t="str">
        <f t="shared" si="353"/>
        <v/>
      </c>
      <c r="Z1185" s="13" t="str">
        <f t="shared" si="354"/>
        <v/>
      </c>
      <c r="AA1185" s="13" t="str">
        <f t="shared" si="355"/>
        <v/>
      </c>
      <c r="AC1185" s="13" t="str">
        <f t="shared" si="356"/>
        <v/>
      </c>
      <c r="AD1185" s="13" t="str">
        <f t="shared" si="357"/>
        <v/>
      </c>
      <c r="AE1185" s="13" t="str">
        <f t="shared" si="358"/>
        <v/>
      </c>
      <c r="AF1185" s="42" t="str">
        <f t="shared" si="365"/>
        <v/>
      </c>
      <c r="AH1185" s="46" t="str">
        <f t="shared" si="359"/>
        <v/>
      </c>
      <c r="AI1185" s="53" t="str">
        <f t="shared" si="360"/>
        <v/>
      </c>
      <c r="AJ1185" s="49" t="str">
        <f t="shared" si="361"/>
        <v/>
      </c>
      <c r="AK1185" s="49" t="str">
        <f t="shared" si="362"/>
        <v/>
      </c>
      <c r="AM1185" s="13" t="str">
        <f>IF($AI1185="", "", COUNTIF($AI$10:$AI$1210, "&gt;"&amp;$AI1185)+1+COUNTIF($AI$10:$AI1185, $AI1185)-1)</f>
        <v/>
      </c>
      <c r="AO1185" s="13" t="str">
        <f t="shared" si="363"/>
        <v/>
      </c>
      <c r="AQ1185" s="42" t="str">
        <f t="shared" si="364"/>
        <v/>
      </c>
    </row>
    <row r="1186" spans="1:43" x14ac:dyDescent="0.25">
      <c r="A1186" s="56"/>
      <c r="B1186" s="157"/>
      <c r="C1186" s="87"/>
      <c r="D1186" s="86"/>
      <c r="E1186" s="158"/>
      <c r="F1186" s="159"/>
      <c r="G1186" s="160"/>
      <c r="H1186" s="161"/>
      <c r="I1186" s="56"/>
      <c r="J1186" s="13" t="str">
        <f t="shared" si="350"/>
        <v/>
      </c>
      <c r="K1186" s="56"/>
      <c r="S1186" s="13" t="str">
        <f t="shared" si="351"/>
        <v/>
      </c>
      <c r="U1186" s="13" t="str">
        <f t="shared" si="352"/>
        <v/>
      </c>
      <c r="V1186" s="13" t="str">
        <f t="shared" si="347"/>
        <v/>
      </c>
      <c r="W1186" s="13" t="str">
        <f t="shared" si="348"/>
        <v/>
      </c>
      <c r="X1186" s="13" t="str">
        <f t="shared" si="349"/>
        <v/>
      </c>
      <c r="Y1186" s="13" t="str">
        <f t="shared" si="353"/>
        <v/>
      </c>
      <c r="Z1186" s="13" t="str">
        <f t="shared" si="354"/>
        <v/>
      </c>
      <c r="AA1186" s="13" t="str">
        <f t="shared" si="355"/>
        <v/>
      </c>
      <c r="AC1186" s="13" t="str">
        <f t="shared" si="356"/>
        <v/>
      </c>
      <c r="AD1186" s="13" t="str">
        <f t="shared" si="357"/>
        <v/>
      </c>
      <c r="AE1186" s="13" t="str">
        <f t="shared" si="358"/>
        <v/>
      </c>
      <c r="AF1186" s="42" t="str">
        <f t="shared" si="365"/>
        <v/>
      </c>
      <c r="AH1186" s="46" t="str">
        <f t="shared" si="359"/>
        <v/>
      </c>
      <c r="AI1186" s="53" t="str">
        <f t="shared" si="360"/>
        <v/>
      </c>
      <c r="AJ1186" s="49" t="str">
        <f t="shared" si="361"/>
        <v/>
      </c>
      <c r="AK1186" s="49" t="str">
        <f t="shared" si="362"/>
        <v/>
      </c>
      <c r="AM1186" s="13" t="str">
        <f>IF($AI1186="", "", COUNTIF($AI$10:$AI$1210, "&gt;"&amp;$AI1186)+1+COUNTIF($AI$10:$AI1186, $AI1186)-1)</f>
        <v/>
      </c>
      <c r="AO1186" s="13" t="str">
        <f t="shared" si="363"/>
        <v/>
      </c>
      <c r="AQ1186" s="42" t="str">
        <f t="shared" si="364"/>
        <v/>
      </c>
    </row>
    <row r="1187" spans="1:43" x14ac:dyDescent="0.25">
      <c r="A1187" s="56"/>
      <c r="B1187" s="157"/>
      <c r="C1187" s="87"/>
      <c r="D1187" s="86"/>
      <c r="E1187" s="158"/>
      <c r="F1187" s="159"/>
      <c r="G1187" s="160"/>
      <c r="H1187" s="161"/>
      <c r="I1187" s="56"/>
      <c r="J1187" s="13" t="str">
        <f t="shared" si="350"/>
        <v/>
      </c>
      <c r="K1187" s="56"/>
      <c r="S1187" s="13" t="str">
        <f t="shared" si="351"/>
        <v/>
      </c>
      <c r="U1187" s="13" t="str">
        <f t="shared" si="352"/>
        <v/>
      </c>
      <c r="V1187" s="13" t="str">
        <f t="shared" si="347"/>
        <v/>
      </c>
      <c r="W1187" s="13" t="str">
        <f t="shared" si="348"/>
        <v/>
      </c>
      <c r="X1187" s="13" t="str">
        <f t="shared" si="349"/>
        <v/>
      </c>
      <c r="Y1187" s="13" t="str">
        <f t="shared" si="353"/>
        <v/>
      </c>
      <c r="Z1187" s="13" t="str">
        <f t="shared" si="354"/>
        <v/>
      </c>
      <c r="AA1187" s="13" t="str">
        <f t="shared" si="355"/>
        <v/>
      </c>
      <c r="AC1187" s="13" t="str">
        <f t="shared" si="356"/>
        <v/>
      </c>
      <c r="AD1187" s="13" t="str">
        <f t="shared" si="357"/>
        <v/>
      </c>
      <c r="AE1187" s="13" t="str">
        <f t="shared" si="358"/>
        <v/>
      </c>
      <c r="AF1187" s="42" t="str">
        <f t="shared" si="365"/>
        <v/>
      </c>
      <c r="AH1187" s="46" t="str">
        <f t="shared" si="359"/>
        <v/>
      </c>
      <c r="AI1187" s="53" t="str">
        <f t="shared" si="360"/>
        <v/>
      </c>
      <c r="AJ1187" s="49" t="str">
        <f t="shared" si="361"/>
        <v/>
      </c>
      <c r="AK1187" s="49" t="str">
        <f t="shared" si="362"/>
        <v/>
      </c>
      <c r="AM1187" s="13" t="str">
        <f>IF($AI1187="", "", COUNTIF($AI$10:$AI$1210, "&gt;"&amp;$AI1187)+1+COUNTIF($AI$10:$AI1187, $AI1187)-1)</f>
        <v/>
      </c>
      <c r="AO1187" s="13" t="str">
        <f t="shared" si="363"/>
        <v/>
      </c>
      <c r="AQ1187" s="42" t="str">
        <f t="shared" si="364"/>
        <v/>
      </c>
    </row>
    <row r="1188" spans="1:43" x14ac:dyDescent="0.25">
      <c r="A1188" s="56"/>
      <c r="B1188" s="157"/>
      <c r="C1188" s="87"/>
      <c r="D1188" s="86"/>
      <c r="E1188" s="158"/>
      <c r="F1188" s="159"/>
      <c r="G1188" s="160"/>
      <c r="H1188" s="161"/>
      <c r="I1188" s="56"/>
      <c r="J1188" s="13" t="str">
        <f t="shared" si="350"/>
        <v/>
      </c>
      <c r="K1188" s="56"/>
      <c r="S1188" s="13" t="str">
        <f t="shared" si="351"/>
        <v/>
      </c>
      <c r="U1188" s="13" t="str">
        <f t="shared" si="352"/>
        <v/>
      </c>
      <c r="V1188" s="13" t="str">
        <f t="shared" si="347"/>
        <v/>
      </c>
      <c r="W1188" s="13" t="str">
        <f t="shared" si="348"/>
        <v/>
      </c>
      <c r="X1188" s="13" t="str">
        <f t="shared" si="349"/>
        <v/>
      </c>
      <c r="Y1188" s="13" t="str">
        <f t="shared" si="353"/>
        <v/>
      </c>
      <c r="Z1188" s="13" t="str">
        <f t="shared" si="354"/>
        <v/>
      </c>
      <c r="AA1188" s="13" t="str">
        <f t="shared" si="355"/>
        <v/>
      </c>
      <c r="AC1188" s="13" t="str">
        <f t="shared" si="356"/>
        <v/>
      </c>
      <c r="AD1188" s="13" t="str">
        <f t="shared" si="357"/>
        <v/>
      </c>
      <c r="AE1188" s="13" t="str">
        <f t="shared" si="358"/>
        <v/>
      </c>
      <c r="AF1188" s="42" t="str">
        <f t="shared" si="365"/>
        <v/>
      </c>
      <c r="AH1188" s="46" t="str">
        <f t="shared" si="359"/>
        <v/>
      </c>
      <c r="AI1188" s="53" t="str">
        <f t="shared" si="360"/>
        <v/>
      </c>
      <c r="AJ1188" s="49" t="str">
        <f t="shared" si="361"/>
        <v/>
      </c>
      <c r="AK1188" s="49" t="str">
        <f t="shared" si="362"/>
        <v/>
      </c>
      <c r="AM1188" s="13" t="str">
        <f>IF($AI1188="", "", COUNTIF($AI$10:$AI$1210, "&gt;"&amp;$AI1188)+1+COUNTIF($AI$10:$AI1188, $AI1188)-1)</f>
        <v/>
      </c>
      <c r="AO1188" s="13" t="str">
        <f t="shared" si="363"/>
        <v/>
      </c>
      <c r="AQ1188" s="42" t="str">
        <f t="shared" si="364"/>
        <v/>
      </c>
    </row>
    <row r="1189" spans="1:43" x14ac:dyDescent="0.25">
      <c r="A1189" s="56"/>
      <c r="B1189" s="157"/>
      <c r="C1189" s="87"/>
      <c r="D1189" s="86"/>
      <c r="E1189" s="158"/>
      <c r="F1189" s="159"/>
      <c r="G1189" s="160"/>
      <c r="H1189" s="161"/>
      <c r="I1189" s="56"/>
      <c r="J1189" s="13" t="str">
        <f t="shared" si="350"/>
        <v/>
      </c>
      <c r="K1189" s="56"/>
      <c r="S1189" s="13" t="str">
        <f t="shared" si="351"/>
        <v/>
      </c>
      <c r="U1189" s="13" t="str">
        <f t="shared" si="352"/>
        <v/>
      </c>
      <c r="V1189" s="13" t="str">
        <f t="shared" si="347"/>
        <v/>
      </c>
      <c r="W1189" s="13" t="str">
        <f t="shared" si="348"/>
        <v/>
      </c>
      <c r="X1189" s="13" t="str">
        <f t="shared" si="349"/>
        <v/>
      </c>
      <c r="Y1189" s="13" t="str">
        <f t="shared" si="353"/>
        <v/>
      </c>
      <c r="Z1189" s="13" t="str">
        <f t="shared" si="354"/>
        <v/>
      </c>
      <c r="AA1189" s="13" t="str">
        <f t="shared" si="355"/>
        <v/>
      </c>
      <c r="AC1189" s="13" t="str">
        <f t="shared" si="356"/>
        <v/>
      </c>
      <c r="AD1189" s="13" t="str">
        <f t="shared" si="357"/>
        <v/>
      </c>
      <c r="AE1189" s="13" t="str">
        <f t="shared" si="358"/>
        <v/>
      </c>
      <c r="AF1189" s="42" t="str">
        <f t="shared" si="365"/>
        <v/>
      </c>
      <c r="AH1189" s="46" t="str">
        <f t="shared" si="359"/>
        <v/>
      </c>
      <c r="AI1189" s="53" t="str">
        <f t="shared" si="360"/>
        <v/>
      </c>
      <c r="AJ1189" s="49" t="str">
        <f t="shared" si="361"/>
        <v/>
      </c>
      <c r="AK1189" s="49" t="str">
        <f t="shared" si="362"/>
        <v/>
      </c>
      <c r="AM1189" s="13" t="str">
        <f>IF($AI1189="", "", COUNTIF($AI$10:$AI$1210, "&gt;"&amp;$AI1189)+1+COUNTIF($AI$10:$AI1189, $AI1189)-1)</f>
        <v/>
      </c>
      <c r="AO1189" s="13" t="str">
        <f t="shared" si="363"/>
        <v/>
      </c>
      <c r="AQ1189" s="42" t="str">
        <f t="shared" si="364"/>
        <v/>
      </c>
    </row>
    <row r="1190" spans="1:43" x14ac:dyDescent="0.25">
      <c r="A1190" s="56"/>
      <c r="B1190" s="157"/>
      <c r="C1190" s="87"/>
      <c r="D1190" s="86"/>
      <c r="E1190" s="158"/>
      <c r="F1190" s="159"/>
      <c r="G1190" s="160"/>
      <c r="H1190" s="161"/>
      <c r="I1190" s="56"/>
      <c r="J1190" s="13" t="str">
        <f t="shared" si="350"/>
        <v/>
      </c>
      <c r="K1190" s="56"/>
      <c r="S1190" s="13" t="str">
        <f t="shared" si="351"/>
        <v/>
      </c>
      <c r="U1190" s="13" t="str">
        <f t="shared" si="352"/>
        <v/>
      </c>
      <c r="V1190" s="13" t="str">
        <f t="shared" si="347"/>
        <v/>
      </c>
      <c r="W1190" s="13" t="str">
        <f t="shared" si="348"/>
        <v/>
      </c>
      <c r="X1190" s="13" t="str">
        <f t="shared" si="349"/>
        <v/>
      </c>
      <c r="Y1190" s="13" t="str">
        <f t="shared" si="353"/>
        <v/>
      </c>
      <c r="Z1190" s="13" t="str">
        <f t="shared" si="354"/>
        <v/>
      </c>
      <c r="AA1190" s="13" t="str">
        <f t="shared" si="355"/>
        <v/>
      </c>
      <c r="AC1190" s="13" t="str">
        <f t="shared" si="356"/>
        <v/>
      </c>
      <c r="AD1190" s="13" t="str">
        <f t="shared" si="357"/>
        <v/>
      </c>
      <c r="AE1190" s="13" t="str">
        <f t="shared" si="358"/>
        <v/>
      </c>
      <c r="AF1190" s="42" t="str">
        <f t="shared" si="365"/>
        <v/>
      </c>
      <c r="AH1190" s="46" t="str">
        <f t="shared" si="359"/>
        <v/>
      </c>
      <c r="AI1190" s="53" t="str">
        <f t="shared" si="360"/>
        <v/>
      </c>
      <c r="AJ1190" s="49" t="str">
        <f t="shared" si="361"/>
        <v/>
      </c>
      <c r="AK1190" s="49" t="str">
        <f t="shared" si="362"/>
        <v/>
      </c>
      <c r="AM1190" s="13" t="str">
        <f>IF($AI1190="", "", COUNTIF($AI$10:$AI$1210, "&gt;"&amp;$AI1190)+1+COUNTIF($AI$10:$AI1190, $AI1190)-1)</f>
        <v/>
      </c>
      <c r="AO1190" s="13" t="str">
        <f t="shared" si="363"/>
        <v/>
      </c>
      <c r="AQ1190" s="42" t="str">
        <f t="shared" si="364"/>
        <v/>
      </c>
    </row>
    <row r="1191" spans="1:43" x14ac:dyDescent="0.25">
      <c r="A1191" s="56"/>
      <c r="B1191" s="157"/>
      <c r="C1191" s="87"/>
      <c r="D1191" s="86"/>
      <c r="E1191" s="158"/>
      <c r="F1191" s="159"/>
      <c r="G1191" s="160"/>
      <c r="H1191" s="161"/>
      <c r="I1191" s="56"/>
      <c r="J1191" s="13" t="str">
        <f t="shared" si="350"/>
        <v/>
      </c>
      <c r="K1191" s="56"/>
      <c r="S1191" s="13" t="str">
        <f t="shared" si="351"/>
        <v/>
      </c>
      <c r="U1191" s="13" t="str">
        <f t="shared" si="352"/>
        <v/>
      </c>
      <c r="V1191" s="13" t="str">
        <f t="shared" si="347"/>
        <v/>
      </c>
      <c r="W1191" s="13" t="str">
        <f t="shared" si="348"/>
        <v/>
      </c>
      <c r="X1191" s="13" t="str">
        <f t="shared" si="349"/>
        <v/>
      </c>
      <c r="Y1191" s="13" t="str">
        <f t="shared" si="353"/>
        <v/>
      </c>
      <c r="Z1191" s="13" t="str">
        <f t="shared" si="354"/>
        <v/>
      </c>
      <c r="AA1191" s="13" t="str">
        <f t="shared" si="355"/>
        <v/>
      </c>
      <c r="AC1191" s="13" t="str">
        <f t="shared" si="356"/>
        <v/>
      </c>
      <c r="AD1191" s="13" t="str">
        <f t="shared" si="357"/>
        <v/>
      </c>
      <c r="AE1191" s="13" t="str">
        <f t="shared" si="358"/>
        <v/>
      </c>
      <c r="AF1191" s="42" t="str">
        <f t="shared" si="365"/>
        <v/>
      </c>
      <c r="AH1191" s="46" t="str">
        <f t="shared" si="359"/>
        <v/>
      </c>
      <c r="AI1191" s="53" t="str">
        <f t="shared" si="360"/>
        <v/>
      </c>
      <c r="AJ1191" s="49" t="str">
        <f t="shared" si="361"/>
        <v/>
      </c>
      <c r="AK1191" s="49" t="str">
        <f t="shared" si="362"/>
        <v/>
      </c>
      <c r="AM1191" s="13" t="str">
        <f>IF($AI1191="", "", COUNTIF($AI$10:$AI$1210, "&gt;"&amp;$AI1191)+1+COUNTIF($AI$10:$AI1191, $AI1191)-1)</f>
        <v/>
      </c>
      <c r="AO1191" s="13" t="str">
        <f t="shared" si="363"/>
        <v/>
      </c>
      <c r="AQ1191" s="42" t="str">
        <f t="shared" si="364"/>
        <v/>
      </c>
    </row>
    <row r="1192" spans="1:43" x14ac:dyDescent="0.25">
      <c r="A1192" s="56"/>
      <c r="B1192" s="157"/>
      <c r="C1192" s="87"/>
      <c r="D1192" s="86"/>
      <c r="E1192" s="158"/>
      <c r="F1192" s="159"/>
      <c r="G1192" s="160"/>
      <c r="H1192" s="161"/>
      <c r="I1192" s="56"/>
      <c r="J1192" s="13" t="str">
        <f t="shared" si="350"/>
        <v/>
      </c>
      <c r="K1192" s="56"/>
      <c r="S1192" s="13" t="str">
        <f t="shared" si="351"/>
        <v/>
      </c>
      <c r="U1192" s="13" t="str">
        <f t="shared" si="352"/>
        <v/>
      </c>
      <c r="V1192" s="13" t="str">
        <f t="shared" si="347"/>
        <v/>
      </c>
      <c r="W1192" s="13" t="str">
        <f t="shared" si="348"/>
        <v/>
      </c>
      <c r="X1192" s="13" t="str">
        <f t="shared" si="349"/>
        <v/>
      </c>
      <c r="Y1192" s="13" t="str">
        <f t="shared" si="353"/>
        <v/>
      </c>
      <c r="Z1192" s="13" t="str">
        <f t="shared" si="354"/>
        <v/>
      </c>
      <c r="AA1192" s="13" t="str">
        <f t="shared" si="355"/>
        <v/>
      </c>
      <c r="AC1192" s="13" t="str">
        <f t="shared" si="356"/>
        <v/>
      </c>
      <c r="AD1192" s="13" t="str">
        <f t="shared" si="357"/>
        <v/>
      </c>
      <c r="AE1192" s="13" t="str">
        <f t="shared" si="358"/>
        <v/>
      </c>
      <c r="AF1192" s="42" t="str">
        <f t="shared" si="365"/>
        <v/>
      </c>
      <c r="AH1192" s="46" t="str">
        <f t="shared" si="359"/>
        <v/>
      </c>
      <c r="AI1192" s="53" t="str">
        <f t="shared" si="360"/>
        <v/>
      </c>
      <c r="AJ1192" s="49" t="str">
        <f t="shared" si="361"/>
        <v/>
      </c>
      <c r="AK1192" s="49" t="str">
        <f t="shared" si="362"/>
        <v/>
      </c>
      <c r="AM1192" s="13" t="str">
        <f>IF($AI1192="", "", COUNTIF($AI$10:$AI$1210, "&gt;"&amp;$AI1192)+1+COUNTIF($AI$10:$AI1192, $AI1192)-1)</f>
        <v/>
      </c>
      <c r="AO1192" s="13" t="str">
        <f t="shared" si="363"/>
        <v/>
      </c>
      <c r="AQ1192" s="42" t="str">
        <f t="shared" si="364"/>
        <v/>
      </c>
    </row>
    <row r="1193" spans="1:43" x14ac:dyDescent="0.25">
      <c r="A1193" s="56"/>
      <c r="B1193" s="157"/>
      <c r="C1193" s="87"/>
      <c r="D1193" s="86"/>
      <c r="E1193" s="158"/>
      <c r="F1193" s="159"/>
      <c r="G1193" s="160"/>
      <c r="H1193" s="161"/>
      <c r="I1193" s="56"/>
      <c r="J1193" s="13" t="str">
        <f t="shared" si="350"/>
        <v/>
      </c>
      <c r="K1193" s="56"/>
      <c r="S1193" s="13" t="str">
        <f t="shared" si="351"/>
        <v/>
      </c>
      <c r="U1193" s="13" t="str">
        <f t="shared" si="352"/>
        <v/>
      </c>
      <c r="V1193" s="13" t="str">
        <f t="shared" si="347"/>
        <v/>
      </c>
      <c r="W1193" s="13" t="str">
        <f t="shared" si="348"/>
        <v/>
      </c>
      <c r="X1193" s="13" t="str">
        <f t="shared" si="349"/>
        <v/>
      </c>
      <c r="Y1193" s="13" t="str">
        <f t="shared" si="353"/>
        <v/>
      </c>
      <c r="Z1193" s="13" t="str">
        <f t="shared" si="354"/>
        <v/>
      </c>
      <c r="AA1193" s="13" t="str">
        <f t="shared" si="355"/>
        <v/>
      </c>
      <c r="AC1193" s="13" t="str">
        <f t="shared" si="356"/>
        <v/>
      </c>
      <c r="AD1193" s="13" t="str">
        <f t="shared" si="357"/>
        <v/>
      </c>
      <c r="AE1193" s="13" t="str">
        <f t="shared" si="358"/>
        <v/>
      </c>
      <c r="AF1193" s="42" t="str">
        <f t="shared" si="365"/>
        <v/>
      </c>
      <c r="AH1193" s="46" t="str">
        <f t="shared" si="359"/>
        <v/>
      </c>
      <c r="AI1193" s="53" t="str">
        <f t="shared" si="360"/>
        <v/>
      </c>
      <c r="AJ1193" s="49" t="str">
        <f t="shared" si="361"/>
        <v/>
      </c>
      <c r="AK1193" s="49" t="str">
        <f t="shared" si="362"/>
        <v/>
      </c>
      <c r="AM1193" s="13" t="str">
        <f>IF($AI1193="", "", COUNTIF($AI$10:$AI$1210, "&gt;"&amp;$AI1193)+1+COUNTIF($AI$10:$AI1193, $AI1193)-1)</f>
        <v/>
      </c>
      <c r="AO1193" s="13" t="str">
        <f t="shared" si="363"/>
        <v/>
      </c>
      <c r="AQ1193" s="42" t="str">
        <f t="shared" si="364"/>
        <v/>
      </c>
    </row>
    <row r="1194" spans="1:43" x14ac:dyDescent="0.25">
      <c r="A1194" s="56"/>
      <c r="B1194" s="157"/>
      <c r="C1194" s="87"/>
      <c r="D1194" s="86"/>
      <c r="E1194" s="158"/>
      <c r="F1194" s="159"/>
      <c r="G1194" s="160"/>
      <c r="H1194" s="161"/>
      <c r="I1194" s="56"/>
      <c r="J1194" s="13" t="str">
        <f t="shared" si="350"/>
        <v/>
      </c>
      <c r="K1194" s="56"/>
      <c r="S1194" s="13" t="str">
        <f t="shared" si="351"/>
        <v/>
      </c>
      <c r="U1194" s="13" t="str">
        <f t="shared" si="352"/>
        <v/>
      </c>
      <c r="V1194" s="13" t="str">
        <f t="shared" si="347"/>
        <v/>
      </c>
      <c r="W1194" s="13" t="str">
        <f t="shared" si="348"/>
        <v/>
      </c>
      <c r="X1194" s="13" t="str">
        <f t="shared" si="349"/>
        <v/>
      </c>
      <c r="Y1194" s="13" t="str">
        <f t="shared" si="353"/>
        <v/>
      </c>
      <c r="Z1194" s="13" t="str">
        <f t="shared" si="354"/>
        <v/>
      </c>
      <c r="AA1194" s="13" t="str">
        <f t="shared" si="355"/>
        <v/>
      </c>
      <c r="AC1194" s="13" t="str">
        <f t="shared" si="356"/>
        <v/>
      </c>
      <c r="AD1194" s="13" t="str">
        <f t="shared" si="357"/>
        <v/>
      </c>
      <c r="AE1194" s="13" t="str">
        <f t="shared" si="358"/>
        <v/>
      </c>
      <c r="AF1194" s="42" t="str">
        <f t="shared" si="365"/>
        <v/>
      </c>
      <c r="AH1194" s="46" t="str">
        <f t="shared" si="359"/>
        <v/>
      </c>
      <c r="AI1194" s="53" t="str">
        <f t="shared" si="360"/>
        <v/>
      </c>
      <c r="AJ1194" s="49" t="str">
        <f t="shared" si="361"/>
        <v/>
      </c>
      <c r="AK1194" s="49" t="str">
        <f t="shared" si="362"/>
        <v/>
      </c>
      <c r="AM1194" s="13" t="str">
        <f>IF($AI1194="", "", COUNTIF($AI$10:$AI$1210, "&gt;"&amp;$AI1194)+1+COUNTIF($AI$10:$AI1194, $AI1194)-1)</f>
        <v/>
      </c>
      <c r="AO1194" s="13" t="str">
        <f t="shared" si="363"/>
        <v/>
      </c>
      <c r="AQ1194" s="42" t="str">
        <f t="shared" si="364"/>
        <v/>
      </c>
    </row>
    <row r="1195" spans="1:43" x14ac:dyDescent="0.25">
      <c r="A1195" s="56"/>
      <c r="B1195" s="157"/>
      <c r="C1195" s="87"/>
      <c r="D1195" s="86"/>
      <c r="E1195" s="158"/>
      <c r="F1195" s="159"/>
      <c r="G1195" s="160"/>
      <c r="H1195" s="161"/>
      <c r="I1195" s="56"/>
      <c r="J1195" s="13" t="str">
        <f t="shared" si="350"/>
        <v/>
      </c>
      <c r="K1195" s="56"/>
      <c r="S1195" s="13" t="str">
        <f t="shared" si="351"/>
        <v/>
      </c>
      <c r="U1195" s="13" t="str">
        <f t="shared" si="352"/>
        <v/>
      </c>
      <c r="V1195" s="13" t="str">
        <f t="shared" si="347"/>
        <v/>
      </c>
      <c r="W1195" s="13" t="str">
        <f t="shared" si="348"/>
        <v/>
      </c>
      <c r="X1195" s="13" t="str">
        <f t="shared" si="349"/>
        <v/>
      </c>
      <c r="Y1195" s="13" t="str">
        <f t="shared" si="353"/>
        <v/>
      </c>
      <c r="Z1195" s="13" t="str">
        <f t="shared" si="354"/>
        <v/>
      </c>
      <c r="AA1195" s="13" t="str">
        <f t="shared" si="355"/>
        <v/>
      </c>
      <c r="AC1195" s="13" t="str">
        <f t="shared" si="356"/>
        <v/>
      </c>
      <c r="AD1195" s="13" t="str">
        <f t="shared" si="357"/>
        <v/>
      </c>
      <c r="AE1195" s="13" t="str">
        <f t="shared" si="358"/>
        <v/>
      </c>
      <c r="AF1195" s="42" t="str">
        <f t="shared" si="365"/>
        <v/>
      </c>
      <c r="AH1195" s="46" t="str">
        <f t="shared" si="359"/>
        <v/>
      </c>
      <c r="AI1195" s="53" t="str">
        <f t="shared" si="360"/>
        <v/>
      </c>
      <c r="AJ1195" s="49" t="str">
        <f t="shared" si="361"/>
        <v/>
      </c>
      <c r="AK1195" s="49" t="str">
        <f t="shared" si="362"/>
        <v/>
      </c>
      <c r="AM1195" s="13" t="str">
        <f>IF($AI1195="", "", COUNTIF($AI$10:$AI$1210, "&gt;"&amp;$AI1195)+1+COUNTIF($AI$10:$AI1195, $AI1195)-1)</f>
        <v/>
      </c>
      <c r="AO1195" s="13" t="str">
        <f t="shared" si="363"/>
        <v/>
      </c>
      <c r="AQ1195" s="42" t="str">
        <f t="shared" si="364"/>
        <v/>
      </c>
    </row>
    <row r="1196" spans="1:43" x14ac:dyDescent="0.25">
      <c r="A1196" s="56"/>
      <c r="B1196" s="157"/>
      <c r="C1196" s="87"/>
      <c r="D1196" s="86"/>
      <c r="E1196" s="158"/>
      <c r="F1196" s="159"/>
      <c r="G1196" s="160"/>
      <c r="H1196" s="161"/>
      <c r="I1196" s="56"/>
      <c r="J1196" s="13" t="str">
        <f t="shared" si="350"/>
        <v/>
      </c>
      <c r="K1196" s="56"/>
      <c r="S1196" s="13" t="str">
        <f t="shared" si="351"/>
        <v/>
      </c>
      <c r="U1196" s="13" t="str">
        <f t="shared" si="352"/>
        <v/>
      </c>
      <c r="V1196" s="13" t="str">
        <f t="shared" si="347"/>
        <v/>
      </c>
      <c r="W1196" s="13" t="str">
        <f t="shared" si="348"/>
        <v/>
      </c>
      <c r="X1196" s="13" t="str">
        <f t="shared" si="349"/>
        <v/>
      </c>
      <c r="Y1196" s="13" t="str">
        <f t="shared" si="353"/>
        <v/>
      </c>
      <c r="Z1196" s="13" t="str">
        <f t="shared" si="354"/>
        <v/>
      </c>
      <c r="AA1196" s="13" t="str">
        <f t="shared" si="355"/>
        <v/>
      </c>
      <c r="AC1196" s="13" t="str">
        <f t="shared" si="356"/>
        <v/>
      </c>
      <c r="AD1196" s="13" t="str">
        <f t="shared" si="357"/>
        <v/>
      </c>
      <c r="AE1196" s="13" t="str">
        <f t="shared" si="358"/>
        <v/>
      </c>
      <c r="AF1196" s="42" t="str">
        <f t="shared" si="365"/>
        <v/>
      </c>
      <c r="AH1196" s="46" t="str">
        <f t="shared" si="359"/>
        <v/>
      </c>
      <c r="AI1196" s="53" t="str">
        <f t="shared" si="360"/>
        <v/>
      </c>
      <c r="AJ1196" s="49" t="str">
        <f t="shared" si="361"/>
        <v/>
      </c>
      <c r="AK1196" s="49" t="str">
        <f t="shared" si="362"/>
        <v/>
      </c>
      <c r="AM1196" s="13" t="str">
        <f>IF($AI1196="", "", COUNTIF($AI$10:$AI$1210, "&gt;"&amp;$AI1196)+1+COUNTIF($AI$10:$AI1196, $AI1196)-1)</f>
        <v/>
      </c>
      <c r="AO1196" s="13" t="str">
        <f t="shared" si="363"/>
        <v/>
      </c>
      <c r="AQ1196" s="42" t="str">
        <f t="shared" si="364"/>
        <v/>
      </c>
    </row>
    <row r="1197" spans="1:43" x14ac:dyDescent="0.25">
      <c r="A1197" s="56"/>
      <c r="B1197" s="157"/>
      <c r="C1197" s="87"/>
      <c r="D1197" s="86"/>
      <c r="E1197" s="158"/>
      <c r="F1197" s="159"/>
      <c r="G1197" s="160"/>
      <c r="H1197" s="161"/>
      <c r="I1197" s="56"/>
      <c r="J1197" s="13" t="str">
        <f t="shared" si="350"/>
        <v/>
      </c>
      <c r="K1197" s="56"/>
      <c r="S1197" s="13" t="str">
        <f t="shared" si="351"/>
        <v/>
      </c>
      <c r="U1197" s="13" t="str">
        <f t="shared" si="352"/>
        <v/>
      </c>
      <c r="V1197" s="13" t="str">
        <f t="shared" si="347"/>
        <v/>
      </c>
      <c r="W1197" s="13" t="str">
        <f t="shared" si="348"/>
        <v/>
      </c>
      <c r="X1197" s="13" t="str">
        <f t="shared" si="349"/>
        <v/>
      </c>
      <c r="Y1197" s="13" t="str">
        <f t="shared" si="353"/>
        <v/>
      </c>
      <c r="Z1197" s="13" t="str">
        <f t="shared" si="354"/>
        <v/>
      </c>
      <c r="AA1197" s="13" t="str">
        <f t="shared" si="355"/>
        <v/>
      </c>
      <c r="AC1197" s="13" t="str">
        <f t="shared" si="356"/>
        <v/>
      </c>
      <c r="AD1197" s="13" t="str">
        <f t="shared" si="357"/>
        <v/>
      </c>
      <c r="AE1197" s="13" t="str">
        <f t="shared" si="358"/>
        <v/>
      </c>
      <c r="AF1197" s="42" t="str">
        <f t="shared" si="365"/>
        <v/>
      </c>
      <c r="AH1197" s="46" t="str">
        <f t="shared" si="359"/>
        <v/>
      </c>
      <c r="AI1197" s="53" t="str">
        <f t="shared" si="360"/>
        <v/>
      </c>
      <c r="AJ1197" s="49" t="str">
        <f t="shared" si="361"/>
        <v/>
      </c>
      <c r="AK1197" s="49" t="str">
        <f t="shared" si="362"/>
        <v/>
      </c>
      <c r="AM1197" s="13" t="str">
        <f>IF($AI1197="", "", COUNTIF($AI$10:$AI$1210, "&gt;"&amp;$AI1197)+1+COUNTIF($AI$10:$AI1197, $AI1197)-1)</f>
        <v/>
      </c>
      <c r="AO1197" s="13" t="str">
        <f t="shared" si="363"/>
        <v/>
      </c>
      <c r="AQ1197" s="42" t="str">
        <f t="shared" si="364"/>
        <v/>
      </c>
    </row>
    <row r="1198" spans="1:43" x14ac:dyDescent="0.25">
      <c r="A1198" s="56"/>
      <c r="B1198" s="157"/>
      <c r="C1198" s="87"/>
      <c r="D1198" s="86"/>
      <c r="E1198" s="158"/>
      <c r="F1198" s="159"/>
      <c r="G1198" s="160"/>
      <c r="H1198" s="161"/>
      <c r="I1198" s="56"/>
      <c r="J1198" s="13" t="str">
        <f t="shared" si="350"/>
        <v/>
      </c>
      <c r="K1198" s="56"/>
      <c r="S1198" s="13" t="str">
        <f t="shared" si="351"/>
        <v/>
      </c>
      <c r="U1198" s="13" t="str">
        <f t="shared" si="352"/>
        <v/>
      </c>
      <c r="V1198" s="13" t="str">
        <f t="shared" si="347"/>
        <v/>
      </c>
      <c r="W1198" s="13" t="str">
        <f t="shared" si="348"/>
        <v/>
      </c>
      <c r="X1198" s="13" t="str">
        <f t="shared" si="349"/>
        <v/>
      </c>
      <c r="Y1198" s="13" t="str">
        <f t="shared" si="353"/>
        <v/>
      </c>
      <c r="Z1198" s="13" t="str">
        <f t="shared" si="354"/>
        <v/>
      </c>
      <c r="AA1198" s="13" t="str">
        <f t="shared" si="355"/>
        <v/>
      </c>
      <c r="AC1198" s="13" t="str">
        <f t="shared" si="356"/>
        <v/>
      </c>
      <c r="AD1198" s="13" t="str">
        <f t="shared" si="357"/>
        <v/>
      </c>
      <c r="AE1198" s="13" t="str">
        <f t="shared" si="358"/>
        <v/>
      </c>
      <c r="AF1198" s="42" t="str">
        <f t="shared" si="365"/>
        <v/>
      </c>
      <c r="AH1198" s="46" t="str">
        <f t="shared" si="359"/>
        <v/>
      </c>
      <c r="AI1198" s="53" t="str">
        <f t="shared" si="360"/>
        <v/>
      </c>
      <c r="AJ1198" s="49" t="str">
        <f t="shared" si="361"/>
        <v/>
      </c>
      <c r="AK1198" s="49" t="str">
        <f t="shared" si="362"/>
        <v/>
      </c>
      <c r="AM1198" s="13" t="str">
        <f>IF($AI1198="", "", COUNTIF($AI$10:$AI$1210, "&gt;"&amp;$AI1198)+1+COUNTIF($AI$10:$AI1198, $AI1198)-1)</f>
        <v/>
      </c>
      <c r="AO1198" s="13" t="str">
        <f t="shared" si="363"/>
        <v/>
      </c>
      <c r="AQ1198" s="42" t="str">
        <f t="shared" si="364"/>
        <v/>
      </c>
    </row>
    <row r="1199" spans="1:43" x14ac:dyDescent="0.25">
      <c r="A1199" s="56"/>
      <c r="B1199" s="157"/>
      <c r="C1199" s="87"/>
      <c r="D1199" s="86"/>
      <c r="E1199" s="158"/>
      <c r="F1199" s="159"/>
      <c r="G1199" s="160"/>
      <c r="H1199" s="161"/>
      <c r="I1199" s="56"/>
      <c r="J1199" s="13" t="str">
        <f t="shared" si="350"/>
        <v/>
      </c>
      <c r="K1199" s="56"/>
      <c r="S1199" s="13" t="str">
        <f t="shared" si="351"/>
        <v/>
      </c>
      <c r="U1199" s="13" t="str">
        <f t="shared" si="352"/>
        <v/>
      </c>
      <c r="V1199" s="13" t="str">
        <f t="shared" si="347"/>
        <v/>
      </c>
      <c r="W1199" s="13" t="str">
        <f t="shared" si="348"/>
        <v/>
      </c>
      <c r="X1199" s="13" t="str">
        <f t="shared" si="349"/>
        <v/>
      </c>
      <c r="Y1199" s="13" t="str">
        <f t="shared" si="353"/>
        <v/>
      </c>
      <c r="Z1199" s="13" t="str">
        <f t="shared" si="354"/>
        <v/>
      </c>
      <c r="AA1199" s="13" t="str">
        <f t="shared" si="355"/>
        <v/>
      </c>
      <c r="AC1199" s="13" t="str">
        <f t="shared" si="356"/>
        <v/>
      </c>
      <c r="AD1199" s="13" t="str">
        <f t="shared" si="357"/>
        <v/>
      </c>
      <c r="AE1199" s="13" t="str">
        <f t="shared" si="358"/>
        <v/>
      </c>
      <c r="AF1199" s="42" t="str">
        <f t="shared" si="365"/>
        <v/>
      </c>
      <c r="AH1199" s="46" t="str">
        <f t="shared" si="359"/>
        <v/>
      </c>
      <c r="AI1199" s="53" t="str">
        <f t="shared" si="360"/>
        <v/>
      </c>
      <c r="AJ1199" s="49" t="str">
        <f t="shared" si="361"/>
        <v/>
      </c>
      <c r="AK1199" s="49" t="str">
        <f t="shared" si="362"/>
        <v/>
      </c>
      <c r="AM1199" s="13" t="str">
        <f>IF($AI1199="", "", COUNTIF($AI$10:$AI$1210, "&gt;"&amp;$AI1199)+1+COUNTIF($AI$10:$AI1199, $AI1199)-1)</f>
        <v/>
      </c>
      <c r="AO1199" s="13" t="str">
        <f t="shared" si="363"/>
        <v/>
      </c>
      <c r="AQ1199" s="42" t="str">
        <f t="shared" si="364"/>
        <v/>
      </c>
    </row>
    <row r="1200" spans="1:43" x14ac:dyDescent="0.25">
      <c r="A1200" s="56"/>
      <c r="B1200" s="157"/>
      <c r="C1200" s="87"/>
      <c r="D1200" s="86"/>
      <c r="E1200" s="158"/>
      <c r="F1200" s="159"/>
      <c r="G1200" s="160"/>
      <c r="H1200" s="161"/>
      <c r="I1200" s="56"/>
      <c r="J1200" s="13" t="str">
        <f t="shared" si="350"/>
        <v/>
      </c>
      <c r="K1200" s="56"/>
      <c r="S1200" s="13" t="str">
        <f t="shared" si="351"/>
        <v/>
      </c>
      <c r="U1200" s="13" t="str">
        <f t="shared" si="352"/>
        <v/>
      </c>
      <c r="V1200" s="13" t="str">
        <f t="shared" si="347"/>
        <v/>
      </c>
      <c r="W1200" s="13" t="str">
        <f t="shared" si="348"/>
        <v/>
      </c>
      <c r="X1200" s="13" t="str">
        <f t="shared" si="349"/>
        <v/>
      </c>
      <c r="Y1200" s="13" t="str">
        <f t="shared" si="353"/>
        <v/>
      </c>
      <c r="Z1200" s="13" t="str">
        <f t="shared" si="354"/>
        <v/>
      </c>
      <c r="AA1200" s="13" t="str">
        <f t="shared" si="355"/>
        <v/>
      </c>
      <c r="AC1200" s="13" t="str">
        <f t="shared" si="356"/>
        <v/>
      </c>
      <c r="AD1200" s="13" t="str">
        <f t="shared" si="357"/>
        <v/>
      </c>
      <c r="AE1200" s="13" t="str">
        <f t="shared" si="358"/>
        <v/>
      </c>
      <c r="AF1200" s="42" t="str">
        <f t="shared" si="365"/>
        <v/>
      </c>
      <c r="AH1200" s="46" t="str">
        <f t="shared" si="359"/>
        <v/>
      </c>
      <c r="AI1200" s="53" t="str">
        <f t="shared" si="360"/>
        <v/>
      </c>
      <c r="AJ1200" s="49" t="str">
        <f t="shared" si="361"/>
        <v/>
      </c>
      <c r="AK1200" s="49" t="str">
        <f t="shared" si="362"/>
        <v/>
      </c>
      <c r="AM1200" s="13" t="str">
        <f>IF($AI1200="", "", COUNTIF($AI$10:$AI$1210, "&gt;"&amp;$AI1200)+1+COUNTIF($AI$10:$AI1200, $AI1200)-1)</f>
        <v/>
      </c>
      <c r="AO1200" s="13" t="str">
        <f t="shared" si="363"/>
        <v/>
      </c>
      <c r="AQ1200" s="42" t="str">
        <f t="shared" si="364"/>
        <v/>
      </c>
    </row>
    <row r="1201" spans="1:43" x14ac:dyDescent="0.25">
      <c r="A1201" s="56"/>
      <c r="B1201" s="157"/>
      <c r="C1201" s="87"/>
      <c r="D1201" s="86"/>
      <c r="E1201" s="158"/>
      <c r="F1201" s="159"/>
      <c r="G1201" s="160"/>
      <c r="H1201" s="161"/>
      <c r="I1201" s="56"/>
      <c r="J1201" s="13" t="str">
        <f t="shared" si="350"/>
        <v/>
      </c>
      <c r="K1201" s="56"/>
      <c r="S1201" s="13" t="str">
        <f t="shared" si="351"/>
        <v/>
      </c>
      <c r="U1201" s="13" t="str">
        <f t="shared" si="352"/>
        <v/>
      </c>
      <c r="V1201" s="13" t="str">
        <f t="shared" si="347"/>
        <v/>
      </c>
      <c r="W1201" s="13" t="str">
        <f t="shared" si="348"/>
        <v/>
      </c>
      <c r="X1201" s="13" t="str">
        <f t="shared" si="349"/>
        <v/>
      </c>
      <c r="Y1201" s="13" t="str">
        <f t="shared" si="353"/>
        <v/>
      </c>
      <c r="Z1201" s="13" t="str">
        <f t="shared" si="354"/>
        <v/>
      </c>
      <c r="AA1201" s="13" t="str">
        <f t="shared" si="355"/>
        <v/>
      </c>
      <c r="AC1201" s="13" t="str">
        <f t="shared" si="356"/>
        <v/>
      </c>
      <c r="AD1201" s="13" t="str">
        <f t="shared" si="357"/>
        <v/>
      </c>
      <c r="AE1201" s="13" t="str">
        <f t="shared" si="358"/>
        <v/>
      </c>
      <c r="AF1201" s="42" t="str">
        <f t="shared" si="365"/>
        <v/>
      </c>
      <c r="AH1201" s="46" t="str">
        <f t="shared" si="359"/>
        <v/>
      </c>
      <c r="AI1201" s="53" t="str">
        <f t="shared" si="360"/>
        <v/>
      </c>
      <c r="AJ1201" s="49" t="str">
        <f t="shared" si="361"/>
        <v/>
      </c>
      <c r="AK1201" s="49" t="str">
        <f t="shared" si="362"/>
        <v/>
      </c>
      <c r="AM1201" s="13" t="str">
        <f>IF($AI1201="", "", COUNTIF($AI$10:$AI$1210, "&gt;"&amp;$AI1201)+1+COUNTIF($AI$10:$AI1201, $AI1201)-1)</f>
        <v/>
      </c>
      <c r="AO1201" s="13" t="str">
        <f t="shared" si="363"/>
        <v/>
      </c>
      <c r="AQ1201" s="42" t="str">
        <f t="shared" si="364"/>
        <v/>
      </c>
    </row>
    <row r="1202" spans="1:43" x14ac:dyDescent="0.25">
      <c r="A1202" s="56"/>
      <c r="B1202" s="157"/>
      <c r="C1202" s="87"/>
      <c r="D1202" s="86"/>
      <c r="E1202" s="158"/>
      <c r="F1202" s="159"/>
      <c r="G1202" s="160"/>
      <c r="H1202" s="161"/>
      <c r="I1202" s="56"/>
      <c r="J1202" s="13" t="str">
        <f t="shared" si="350"/>
        <v/>
      </c>
      <c r="K1202" s="56"/>
      <c r="S1202" s="13" t="str">
        <f t="shared" si="351"/>
        <v/>
      </c>
      <c r="U1202" s="13" t="str">
        <f t="shared" si="352"/>
        <v/>
      </c>
      <c r="V1202" s="13" t="str">
        <f t="shared" si="347"/>
        <v/>
      </c>
      <c r="W1202" s="13" t="str">
        <f t="shared" si="348"/>
        <v/>
      </c>
      <c r="X1202" s="13" t="str">
        <f t="shared" si="349"/>
        <v/>
      </c>
      <c r="Y1202" s="13" t="str">
        <f t="shared" si="353"/>
        <v/>
      </c>
      <c r="Z1202" s="13" t="str">
        <f t="shared" si="354"/>
        <v/>
      </c>
      <c r="AA1202" s="13" t="str">
        <f t="shared" si="355"/>
        <v/>
      </c>
      <c r="AC1202" s="13" t="str">
        <f t="shared" si="356"/>
        <v/>
      </c>
      <c r="AD1202" s="13" t="str">
        <f t="shared" si="357"/>
        <v/>
      </c>
      <c r="AE1202" s="13" t="str">
        <f t="shared" si="358"/>
        <v/>
      </c>
      <c r="AF1202" s="42" t="str">
        <f t="shared" si="365"/>
        <v/>
      </c>
      <c r="AH1202" s="46" t="str">
        <f t="shared" si="359"/>
        <v/>
      </c>
      <c r="AI1202" s="53" t="str">
        <f t="shared" si="360"/>
        <v/>
      </c>
      <c r="AJ1202" s="49" t="str">
        <f t="shared" si="361"/>
        <v/>
      </c>
      <c r="AK1202" s="49" t="str">
        <f t="shared" si="362"/>
        <v/>
      </c>
      <c r="AM1202" s="13" t="str">
        <f>IF($AI1202="", "", COUNTIF($AI$10:$AI$1210, "&gt;"&amp;$AI1202)+1+COUNTIF($AI$10:$AI1202, $AI1202)-1)</f>
        <v/>
      </c>
      <c r="AO1202" s="13" t="str">
        <f t="shared" si="363"/>
        <v/>
      </c>
      <c r="AQ1202" s="42" t="str">
        <f t="shared" si="364"/>
        <v/>
      </c>
    </row>
    <row r="1203" spans="1:43" x14ac:dyDescent="0.25">
      <c r="A1203" s="56"/>
      <c r="B1203" s="157"/>
      <c r="C1203" s="87"/>
      <c r="D1203" s="86"/>
      <c r="E1203" s="158"/>
      <c r="F1203" s="159"/>
      <c r="G1203" s="160"/>
      <c r="H1203" s="161"/>
      <c r="I1203" s="56"/>
      <c r="J1203" s="13" t="str">
        <f t="shared" si="350"/>
        <v/>
      </c>
      <c r="K1203" s="56"/>
      <c r="S1203" s="13" t="str">
        <f t="shared" si="351"/>
        <v/>
      </c>
      <c r="U1203" s="13" t="str">
        <f t="shared" si="352"/>
        <v/>
      </c>
      <c r="V1203" s="13" t="str">
        <f t="shared" si="347"/>
        <v/>
      </c>
      <c r="W1203" s="13" t="str">
        <f t="shared" si="348"/>
        <v/>
      </c>
      <c r="X1203" s="13" t="str">
        <f t="shared" si="349"/>
        <v/>
      </c>
      <c r="Y1203" s="13" t="str">
        <f t="shared" si="353"/>
        <v/>
      </c>
      <c r="Z1203" s="13" t="str">
        <f t="shared" si="354"/>
        <v/>
      </c>
      <c r="AA1203" s="13" t="str">
        <f t="shared" si="355"/>
        <v/>
      </c>
      <c r="AC1203" s="13" t="str">
        <f t="shared" si="356"/>
        <v/>
      </c>
      <c r="AD1203" s="13" t="str">
        <f t="shared" si="357"/>
        <v/>
      </c>
      <c r="AE1203" s="13" t="str">
        <f t="shared" si="358"/>
        <v/>
      </c>
      <c r="AF1203" s="42" t="str">
        <f t="shared" si="365"/>
        <v/>
      </c>
      <c r="AH1203" s="46" t="str">
        <f t="shared" si="359"/>
        <v/>
      </c>
      <c r="AI1203" s="53" t="str">
        <f t="shared" si="360"/>
        <v/>
      </c>
      <c r="AJ1203" s="49" t="str">
        <f t="shared" si="361"/>
        <v/>
      </c>
      <c r="AK1203" s="49" t="str">
        <f t="shared" si="362"/>
        <v/>
      </c>
      <c r="AM1203" s="13" t="str">
        <f>IF($AI1203="", "", COUNTIF($AI$10:$AI$1210, "&gt;"&amp;$AI1203)+1+COUNTIF($AI$10:$AI1203, $AI1203)-1)</f>
        <v/>
      </c>
      <c r="AO1203" s="13" t="str">
        <f t="shared" si="363"/>
        <v/>
      </c>
      <c r="AQ1203" s="42" t="str">
        <f t="shared" si="364"/>
        <v/>
      </c>
    </row>
    <row r="1204" spans="1:43" x14ac:dyDescent="0.25">
      <c r="A1204" s="56"/>
      <c r="B1204" s="157"/>
      <c r="C1204" s="87"/>
      <c r="D1204" s="86"/>
      <c r="E1204" s="158"/>
      <c r="F1204" s="159"/>
      <c r="G1204" s="160"/>
      <c r="H1204" s="161"/>
      <c r="I1204" s="56"/>
      <c r="J1204" s="13" t="str">
        <f t="shared" si="350"/>
        <v/>
      </c>
      <c r="K1204" s="56"/>
      <c r="S1204" s="13" t="str">
        <f t="shared" si="351"/>
        <v/>
      </c>
      <c r="U1204" s="13" t="str">
        <f t="shared" si="352"/>
        <v/>
      </c>
      <c r="V1204" s="13" t="str">
        <f t="shared" si="347"/>
        <v/>
      </c>
      <c r="W1204" s="13" t="str">
        <f t="shared" si="348"/>
        <v/>
      </c>
      <c r="X1204" s="13" t="str">
        <f t="shared" si="349"/>
        <v/>
      </c>
      <c r="Y1204" s="13" t="str">
        <f t="shared" si="353"/>
        <v/>
      </c>
      <c r="Z1204" s="13" t="str">
        <f t="shared" si="354"/>
        <v/>
      </c>
      <c r="AA1204" s="13" t="str">
        <f t="shared" si="355"/>
        <v/>
      </c>
      <c r="AC1204" s="13" t="str">
        <f t="shared" si="356"/>
        <v/>
      </c>
      <c r="AD1204" s="13" t="str">
        <f t="shared" si="357"/>
        <v/>
      </c>
      <c r="AE1204" s="13" t="str">
        <f t="shared" si="358"/>
        <v/>
      </c>
      <c r="AF1204" s="42" t="str">
        <f t="shared" si="365"/>
        <v/>
      </c>
      <c r="AH1204" s="46" t="str">
        <f t="shared" si="359"/>
        <v/>
      </c>
      <c r="AI1204" s="53" t="str">
        <f t="shared" si="360"/>
        <v/>
      </c>
      <c r="AJ1204" s="49" t="str">
        <f t="shared" si="361"/>
        <v/>
      </c>
      <c r="AK1204" s="49" t="str">
        <f t="shared" si="362"/>
        <v/>
      </c>
      <c r="AM1204" s="13" t="str">
        <f>IF($AI1204="", "", COUNTIF($AI$10:$AI$1210, "&gt;"&amp;$AI1204)+1+COUNTIF($AI$10:$AI1204, $AI1204)-1)</f>
        <v/>
      </c>
      <c r="AO1204" s="13" t="str">
        <f t="shared" si="363"/>
        <v/>
      </c>
      <c r="AQ1204" s="42" t="str">
        <f t="shared" si="364"/>
        <v/>
      </c>
    </row>
    <row r="1205" spans="1:43" x14ac:dyDescent="0.25">
      <c r="A1205" s="56"/>
      <c r="B1205" s="157"/>
      <c r="C1205" s="87"/>
      <c r="D1205" s="86"/>
      <c r="E1205" s="158"/>
      <c r="F1205" s="159"/>
      <c r="G1205" s="160"/>
      <c r="H1205" s="161"/>
      <c r="I1205" s="56"/>
      <c r="J1205" s="13" t="str">
        <f t="shared" si="350"/>
        <v/>
      </c>
      <c r="K1205" s="56"/>
      <c r="S1205" s="13" t="str">
        <f t="shared" si="351"/>
        <v/>
      </c>
      <c r="U1205" s="13" t="str">
        <f t="shared" si="352"/>
        <v/>
      </c>
      <c r="V1205" s="13" t="str">
        <f t="shared" si="347"/>
        <v/>
      </c>
      <c r="W1205" s="13" t="str">
        <f t="shared" si="348"/>
        <v/>
      </c>
      <c r="X1205" s="13" t="str">
        <f t="shared" si="349"/>
        <v/>
      </c>
      <c r="Y1205" s="13" t="str">
        <f t="shared" si="353"/>
        <v/>
      </c>
      <c r="Z1205" s="13" t="str">
        <f t="shared" si="354"/>
        <v/>
      </c>
      <c r="AA1205" s="13" t="str">
        <f t="shared" si="355"/>
        <v/>
      </c>
      <c r="AC1205" s="13" t="str">
        <f t="shared" si="356"/>
        <v/>
      </c>
      <c r="AD1205" s="13" t="str">
        <f t="shared" si="357"/>
        <v/>
      </c>
      <c r="AE1205" s="13" t="str">
        <f t="shared" si="358"/>
        <v/>
      </c>
      <c r="AF1205" s="42" t="str">
        <f t="shared" si="365"/>
        <v/>
      </c>
      <c r="AH1205" s="46" t="str">
        <f t="shared" si="359"/>
        <v/>
      </c>
      <c r="AI1205" s="53" t="str">
        <f t="shared" si="360"/>
        <v/>
      </c>
      <c r="AJ1205" s="49" t="str">
        <f t="shared" si="361"/>
        <v/>
      </c>
      <c r="AK1205" s="49" t="str">
        <f t="shared" si="362"/>
        <v/>
      </c>
      <c r="AM1205" s="13" t="str">
        <f>IF($AI1205="", "", COUNTIF($AI$10:$AI$1210, "&gt;"&amp;$AI1205)+1+COUNTIF($AI$10:$AI1205, $AI1205)-1)</f>
        <v/>
      </c>
      <c r="AO1205" s="13" t="str">
        <f t="shared" si="363"/>
        <v/>
      </c>
      <c r="AQ1205" s="42" t="str">
        <f t="shared" si="364"/>
        <v/>
      </c>
    </row>
    <row r="1206" spans="1:43" x14ac:dyDescent="0.25">
      <c r="A1206" s="56"/>
      <c r="B1206" s="157"/>
      <c r="C1206" s="87"/>
      <c r="D1206" s="86"/>
      <c r="E1206" s="158"/>
      <c r="F1206" s="159"/>
      <c r="G1206" s="160"/>
      <c r="H1206" s="161"/>
      <c r="I1206" s="56"/>
      <c r="J1206" s="13" t="str">
        <f t="shared" si="350"/>
        <v/>
      </c>
      <c r="K1206" s="56"/>
      <c r="S1206" s="13" t="str">
        <f t="shared" si="351"/>
        <v/>
      </c>
      <c r="U1206" s="13" t="str">
        <f t="shared" si="352"/>
        <v/>
      </c>
      <c r="V1206" s="13" t="str">
        <f t="shared" si="347"/>
        <v/>
      </c>
      <c r="W1206" s="13" t="str">
        <f t="shared" si="348"/>
        <v/>
      </c>
      <c r="X1206" s="13" t="str">
        <f t="shared" si="349"/>
        <v/>
      </c>
      <c r="Y1206" s="13" t="str">
        <f t="shared" si="353"/>
        <v/>
      </c>
      <c r="Z1206" s="13" t="str">
        <f t="shared" si="354"/>
        <v/>
      </c>
      <c r="AA1206" s="13" t="str">
        <f t="shared" si="355"/>
        <v/>
      </c>
      <c r="AC1206" s="13" t="str">
        <f t="shared" si="356"/>
        <v/>
      </c>
      <c r="AD1206" s="13" t="str">
        <f t="shared" si="357"/>
        <v/>
      </c>
      <c r="AE1206" s="13" t="str">
        <f t="shared" si="358"/>
        <v/>
      </c>
      <c r="AF1206" s="42" t="str">
        <f t="shared" si="365"/>
        <v/>
      </c>
      <c r="AH1206" s="46" t="str">
        <f t="shared" si="359"/>
        <v/>
      </c>
      <c r="AI1206" s="53" t="str">
        <f t="shared" si="360"/>
        <v/>
      </c>
      <c r="AJ1206" s="49" t="str">
        <f t="shared" si="361"/>
        <v/>
      </c>
      <c r="AK1206" s="49" t="str">
        <f t="shared" si="362"/>
        <v/>
      </c>
      <c r="AM1206" s="13" t="str">
        <f>IF($AI1206="", "", COUNTIF($AI$10:$AI$1210, "&gt;"&amp;$AI1206)+1+COUNTIF($AI$10:$AI1206, $AI1206)-1)</f>
        <v/>
      </c>
      <c r="AO1206" s="13" t="str">
        <f t="shared" si="363"/>
        <v/>
      </c>
      <c r="AQ1206" s="42" t="str">
        <f t="shared" si="364"/>
        <v/>
      </c>
    </row>
    <row r="1207" spans="1:43" x14ac:dyDescent="0.25">
      <c r="A1207" s="56"/>
      <c r="B1207" s="157"/>
      <c r="C1207" s="87"/>
      <c r="D1207" s="86"/>
      <c r="E1207" s="158"/>
      <c r="F1207" s="159"/>
      <c r="G1207" s="160"/>
      <c r="H1207" s="161"/>
      <c r="I1207" s="56"/>
      <c r="J1207" s="13" t="str">
        <f t="shared" si="350"/>
        <v/>
      </c>
      <c r="K1207" s="56"/>
      <c r="S1207" s="13" t="str">
        <f t="shared" si="351"/>
        <v/>
      </c>
      <c r="U1207" s="13" t="str">
        <f t="shared" si="352"/>
        <v/>
      </c>
      <c r="V1207" s="13" t="str">
        <f t="shared" si="347"/>
        <v/>
      </c>
      <c r="W1207" s="13" t="str">
        <f t="shared" si="348"/>
        <v/>
      </c>
      <c r="X1207" s="13" t="str">
        <f t="shared" si="349"/>
        <v/>
      </c>
      <c r="Y1207" s="13" t="str">
        <f t="shared" si="353"/>
        <v/>
      </c>
      <c r="Z1207" s="13" t="str">
        <f t="shared" si="354"/>
        <v/>
      </c>
      <c r="AA1207" s="13" t="str">
        <f t="shared" si="355"/>
        <v/>
      </c>
      <c r="AC1207" s="13" t="str">
        <f t="shared" si="356"/>
        <v/>
      </c>
      <c r="AD1207" s="13" t="str">
        <f t="shared" si="357"/>
        <v/>
      </c>
      <c r="AE1207" s="13" t="str">
        <f t="shared" si="358"/>
        <v/>
      </c>
      <c r="AF1207" s="42" t="str">
        <f t="shared" si="365"/>
        <v/>
      </c>
      <c r="AH1207" s="46" t="str">
        <f t="shared" si="359"/>
        <v/>
      </c>
      <c r="AI1207" s="53" t="str">
        <f t="shared" si="360"/>
        <v/>
      </c>
      <c r="AJ1207" s="49" t="str">
        <f t="shared" si="361"/>
        <v/>
      </c>
      <c r="AK1207" s="49" t="str">
        <f t="shared" si="362"/>
        <v/>
      </c>
      <c r="AM1207" s="13" t="str">
        <f>IF($AI1207="", "", COUNTIF($AI$10:$AI$1210, "&gt;"&amp;$AI1207)+1+COUNTIF($AI$10:$AI1207, $AI1207)-1)</f>
        <v/>
      </c>
      <c r="AO1207" s="13" t="str">
        <f t="shared" si="363"/>
        <v/>
      </c>
      <c r="AQ1207" s="42" t="str">
        <f t="shared" si="364"/>
        <v/>
      </c>
    </row>
    <row r="1208" spans="1:43" x14ac:dyDescent="0.25">
      <c r="A1208" s="56"/>
      <c r="B1208" s="157"/>
      <c r="C1208" s="87"/>
      <c r="D1208" s="86"/>
      <c r="E1208" s="158"/>
      <c r="F1208" s="159"/>
      <c r="G1208" s="160"/>
      <c r="H1208" s="161"/>
      <c r="I1208" s="56"/>
      <c r="J1208" s="13" t="str">
        <f t="shared" si="350"/>
        <v/>
      </c>
      <c r="K1208" s="56"/>
      <c r="S1208" s="13" t="str">
        <f t="shared" si="351"/>
        <v/>
      </c>
      <c r="U1208" s="13" t="str">
        <f t="shared" si="352"/>
        <v/>
      </c>
      <c r="V1208" s="13" t="str">
        <f t="shared" si="347"/>
        <v/>
      </c>
      <c r="W1208" s="13" t="str">
        <f t="shared" si="348"/>
        <v/>
      </c>
      <c r="X1208" s="13" t="str">
        <f t="shared" si="349"/>
        <v/>
      </c>
      <c r="Y1208" s="13" t="str">
        <f t="shared" si="353"/>
        <v/>
      </c>
      <c r="Z1208" s="13" t="str">
        <f t="shared" si="354"/>
        <v/>
      </c>
      <c r="AA1208" s="13" t="str">
        <f t="shared" si="355"/>
        <v/>
      </c>
      <c r="AC1208" s="13" t="str">
        <f t="shared" si="356"/>
        <v/>
      </c>
      <c r="AD1208" s="13" t="str">
        <f t="shared" si="357"/>
        <v/>
      </c>
      <c r="AE1208" s="13" t="str">
        <f t="shared" si="358"/>
        <v/>
      </c>
      <c r="AF1208" s="42" t="str">
        <f t="shared" si="365"/>
        <v/>
      </c>
      <c r="AH1208" s="46" t="str">
        <f t="shared" si="359"/>
        <v/>
      </c>
      <c r="AI1208" s="53" t="str">
        <f t="shared" si="360"/>
        <v/>
      </c>
      <c r="AJ1208" s="49" t="str">
        <f t="shared" si="361"/>
        <v/>
      </c>
      <c r="AK1208" s="49" t="str">
        <f t="shared" si="362"/>
        <v/>
      </c>
      <c r="AM1208" s="13" t="str">
        <f>IF($AI1208="", "", COUNTIF($AI$10:$AI$1210, "&gt;"&amp;$AI1208)+1+COUNTIF($AI$10:$AI1208, $AI1208)-1)</f>
        <v/>
      </c>
      <c r="AO1208" s="13" t="str">
        <f t="shared" si="363"/>
        <v/>
      </c>
      <c r="AQ1208" s="42" t="str">
        <f t="shared" si="364"/>
        <v/>
      </c>
    </row>
    <row r="1209" spans="1:43" x14ac:dyDescent="0.25">
      <c r="A1209" s="56"/>
      <c r="B1209" s="157"/>
      <c r="C1209" s="87"/>
      <c r="D1209" s="86"/>
      <c r="E1209" s="158"/>
      <c r="F1209" s="159"/>
      <c r="G1209" s="160"/>
      <c r="H1209" s="161"/>
      <c r="I1209" s="56"/>
      <c r="J1209" s="13" t="str">
        <f t="shared" si="350"/>
        <v/>
      </c>
      <c r="K1209" s="56"/>
      <c r="S1209" s="13" t="str">
        <f t="shared" si="351"/>
        <v/>
      </c>
      <c r="U1209" s="13" t="str">
        <f t="shared" si="352"/>
        <v/>
      </c>
      <c r="V1209" s="13" t="str">
        <f t="shared" si="347"/>
        <v/>
      </c>
      <c r="W1209" s="13" t="str">
        <f t="shared" si="348"/>
        <v/>
      </c>
      <c r="X1209" s="13" t="str">
        <f t="shared" si="349"/>
        <v/>
      </c>
      <c r="Y1209" s="13" t="str">
        <f t="shared" si="353"/>
        <v/>
      </c>
      <c r="Z1209" s="13" t="str">
        <f t="shared" si="354"/>
        <v/>
      </c>
      <c r="AA1209" s="13" t="str">
        <f t="shared" si="355"/>
        <v/>
      </c>
      <c r="AC1209" s="13" t="str">
        <f t="shared" si="356"/>
        <v/>
      </c>
      <c r="AD1209" s="13" t="str">
        <f>IF(AND(AC1209="X", AC1210=""), "X", "")</f>
        <v/>
      </c>
      <c r="AE1209" s="13" t="str">
        <f t="shared" ref="AE1209" si="366">IF($S1209="", "", IF(OR($AC1209="", $AD1209="X", $E1209=$Q$11, $E1210=$Q$11), "X", ""))</f>
        <v/>
      </c>
      <c r="AF1209" s="42" t="str">
        <f t="shared" si="365"/>
        <v/>
      </c>
      <c r="AH1209" s="46" t="str">
        <f t="shared" ref="AH1209" si="367">IF(OR($F1209="", $F1210=""), "", $F1210-$F1209)</f>
        <v/>
      </c>
      <c r="AI1209" s="53" t="str">
        <f t="shared" si="360"/>
        <v/>
      </c>
      <c r="AJ1209" s="49" t="str">
        <f t="shared" si="361"/>
        <v/>
      </c>
      <c r="AK1209" s="49" t="str">
        <f t="shared" si="362"/>
        <v/>
      </c>
      <c r="AM1209" s="13" t="str">
        <f>IF($AI1209="", "", COUNTIF($AI$10:$AI$1210, "&gt;"&amp;$AI1209)+1+COUNTIF($AI$10:$AI1209, $AI1209)-1)</f>
        <v/>
      </c>
      <c r="AO1209" s="13" t="str">
        <f t="shared" si="363"/>
        <v/>
      </c>
      <c r="AQ1209" s="42" t="str">
        <f t="shared" si="364"/>
        <v/>
      </c>
    </row>
    <row r="1210" spans="1:43" x14ac:dyDescent="0.25">
      <c r="A1210" s="56"/>
      <c r="B1210" s="162"/>
      <c r="C1210" s="163"/>
      <c r="D1210" s="164"/>
      <c r="E1210" s="165"/>
      <c r="F1210" s="166"/>
      <c r="G1210" s="167"/>
      <c r="H1210" s="168"/>
      <c r="I1210" s="56"/>
      <c r="J1210" s="11" t="str">
        <f t="shared" si="350"/>
        <v/>
      </c>
      <c r="K1210" s="56"/>
      <c r="S1210" s="11" t="str">
        <f t="shared" ref="S1210" si="368">IF(COUNTIF($B1210:$H1210, "")=7, "", "X")</f>
        <v/>
      </c>
      <c r="U1210" s="11" t="str">
        <f>IF($S1210="", "", IF(AND(U$5="X", B1210=""), $S$6, IFERROR(IF(AND(NOT(B1210=""), OR(ISNUMBER(B1210)=FALSE, B1210&lt;$P$2, B1210&gt;$P$3, B1210&lt;#REF!)), $S$7, ""), $S$7)))</f>
        <v/>
      </c>
      <c r="V1210" s="11" t="str">
        <f t="shared" si="347"/>
        <v/>
      </c>
      <c r="W1210" s="11" t="str">
        <f t="shared" si="348"/>
        <v/>
      </c>
      <c r="X1210" s="11" t="str">
        <f t="shared" si="349"/>
        <v/>
      </c>
      <c r="Y1210" s="11" t="str">
        <f>IF($S1210="", "", IF(AND(Y$5="X", F1210=""), $S$6, IFERROR(IF(AND(NOT(F1210=""), OR(ISNUMBER(F1210)=FALSE, F1210&lt;$Q$2, AND(NOT($Q$3=""), F1210&gt;$Q$3), F1210&lt;#REF!)), $S$7, ""), $S$7)))</f>
        <v/>
      </c>
      <c r="Z1210" s="11" t="str">
        <f t="shared" ref="Z1210" si="369">IF($S1210="", "", IF(AND(Z$5="X", G1210=""), $S$6, IF(AND(NOT(G1210=""), ISNUMBER(G1210)=FALSE), $S$7, "")))</f>
        <v/>
      </c>
      <c r="AA1210" s="11" t="str">
        <f t="shared" ref="AA1210" si="370">IF($S1210="", "", IF(AND(AA$5="X", H1210=""), $S$6, IF(AND(NOT(H1210=""), ISNUMBER(H1210)=FALSE), $S$7, "")))</f>
        <v/>
      </c>
      <c r="AC1210" s="11" t="str">
        <f t="shared" ref="AC1210" si="371">IF(OR(COUNTIF($F1210:$H1210, "")=3, COUNTIF($Y1210:$AA1210, "")&lt;3), "", "X")</f>
        <v/>
      </c>
      <c r="AD1210" s="11" t="str">
        <f t="shared" ref="AD1210" si="372">IF(AND(AC1210="X", AC1211=""), "X", "")</f>
        <v/>
      </c>
      <c r="AE1210" s="11" t="str">
        <f t="shared" ref="AE1210" si="373">IF($S1210="", "", IF(OR($AC1210="", $AD1210="X", $E1210=$Q$11, $E1211=$Q$11), "X", ""))</f>
        <v/>
      </c>
      <c r="AF1210" s="43" t="str">
        <f t="shared" ref="AF1210" si="374">IF($AE1210="", "", IF($AC1210="", $AF$5, IF(AND($AD1210="X", $E1210=""), $AF$6, $AF$7)))</f>
        <v/>
      </c>
      <c r="AH1210" s="47" t="str">
        <f t="shared" ref="AH1210" si="375">IF(OR($F1210="", $F1211=""), "", $F1211-$F1210)</f>
        <v/>
      </c>
      <c r="AI1210" s="54" t="str">
        <f t="shared" si="360"/>
        <v/>
      </c>
      <c r="AJ1210" s="50" t="str">
        <f t="shared" si="361"/>
        <v/>
      </c>
      <c r="AK1210" s="50" t="str">
        <f t="shared" ref="AK1210" si="376">IF(OR($G1210="", $H1210=""), "", IFERROR(ROUND($H1210/$G1210, 2), ""))</f>
        <v/>
      </c>
      <c r="AM1210" s="11" t="str">
        <f>IF($AI1210="", "", COUNTIF($AI$10:$AI$1210, "&gt;"&amp;$AI1210)+1+COUNTIF($AI$10:$AI1210, $AI1210)-1)</f>
        <v/>
      </c>
      <c r="AO1210" s="11" t="str">
        <f t="shared" si="363"/>
        <v/>
      </c>
      <c r="AQ1210" s="43" t="str">
        <f t="shared" si="364"/>
        <v/>
      </c>
    </row>
    <row r="1211" spans="1:43" x14ac:dyDescent="0.25">
      <c r="A1211" s="56"/>
      <c r="B1211" s="56"/>
      <c r="C1211" s="56"/>
      <c r="D1211" s="56"/>
      <c r="E1211" s="56"/>
      <c r="F1211" s="56"/>
      <c r="G1211" s="56"/>
      <c r="H1211" s="56"/>
      <c r="I1211" s="56"/>
      <c r="J1211" s="56"/>
      <c r="K1211" s="56"/>
    </row>
  </sheetData>
  <sheetProtection algorithmName="SHA-512" hashValue="NrlqhVgcMUqmJ+eNTjGwppxu3D1O8ttHI2omsg912Nlz/kRcdzt1nZTYJNIZJOlOZ119cAQsmaxaIazqrFkyZQ==" saltValue="Q5Ntm06k4amGxrMjFZBn/w==" spinCount="100000" sheet="1" objects="1" scenarios="1"/>
  <mergeCells count="6">
    <mergeCell ref="B1:J2"/>
    <mergeCell ref="I6:J7"/>
    <mergeCell ref="B4:H4"/>
    <mergeCell ref="B5:H5"/>
    <mergeCell ref="B3:H3"/>
    <mergeCell ref="I3:J4"/>
  </mergeCells>
  <conditionalFormatting sqref="B6:H6">
    <cfRule type="expression" dxfId="27" priority="10">
      <formula>NOT(B$6="")</formula>
    </cfRule>
  </conditionalFormatting>
  <conditionalFormatting sqref="B7:H7">
    <cfRule type="expression" dxfId="26" priority="9">
      <formula>NOT(B$7="")</formula>
    </cfRule>
  </conditionalFormatting>
  <conditionalFormatting sqref="B10:H1210">
    <cfRule type="expression" dxfId="25" priority="5">
      <formula>U10=$S$7</formula>
    </cfRule>
    <cfRule type="expression" dxfId="24" priority="6">
      <formula>U10=$S$6</formula>
    </cfRule>
  </conditionalFormatting>
  <conditionalFormatting sqref="H10:H1210">
    <cfRule type="expression" dxfId="23" priority="50">
      <formula>$Q$17=$Q$14</formula>
    </cfRule>
    <cfRule type="expression" dxfId="22" priority="51">
      <formula>$Q$17=$Q$15</formula>
    </cfRule>
    <cfRule type="expression" dxfId="21" priority="52">
      <formula>$Q$17=$Q$16</formula>
    </cfRule>
  </conditionalFormatting>
  <conditionalFormatting sqref="J10:J1210">
    <cfRule type="expression" dxfId="20" priority="1">
      <formula>$J10=$AK$2</formula>
    </cfRule>
    <cfRule type="expression" dxfId="19" priority="2">
      <formula>$J10=$AK$3</formula>
    </cfRule>
    <cfRule type="expression" dxfId="18" priority="3">
      <formula>$J10=$AK$4</formula>
    </cfRule>
    <cfRule type="expression" dxfId="17" priority="4">
      <formula>$J10=$N$3</formula>
    </cfRule>
  </conditionalFormatting>
  <conditionalFormatting sqref="P2:P3 N6 B10:B1210 N11:N17">
    <cfRule type="expression" dxfId="16" priority="7">
      <formula>$N$8=$N$7</formula>
    </cfRule>
  </conditionalFormatting>
  <dataValidations count="4">
    <dataValidation type="list" errorStyle="information" allowBlank="1" showInputMessage="1" sqref="U3:AA3" xr:uid="{0CD267C0-BED3-4A2B-8C99-EA43FF16754B}">
      <formula1>$S$1:$S$3</formula1>
    </dataValidation>
    <dataValidation type="list" errorStyle="information" allowBlank="1" showInputMessage="1" sqref="B10:B1210" xr:uid="{BA6410E3-C062-4CE8-8B36-1497FA69E7CE}">
      <formula1>N$10:N$17</formula1>
    </dataValidation>
    <dataValidation type="list" allowBlank="1" showInputMessage="1" showErrorMessage="1" sqref="D10:E1210" xr:uid="{1A0A7EE6-264E-4B26-8078-5A39B2A22300}">
      <formula1>P$10:P$11</formula1>
    </dataValidation>
    <dataValidation type="list" allowBlank="1" showInputMessage="1" showErrorMessage="1" sqref="C10:C1210" xr:uid="{D18F9531-9A0A-4593-B54D-C12E5A7CB1ED}">
      <formula1>O$10:O$18</formula1>
    </dataValidation>
  </dataValidations>
  <pageMargins left="0.7" right="0.7" top="0.75" bottom="0.75" header="0.3" footer="0.3"/>
  <pageSetup paperSize="9" orientation="portrait" verticalDpi="300" r:id="rId1"/>
  <colBreaks count="1" manualBreakCount="1">
    <brk id="1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076A3-D658-48DF-A03C-5E2903C9C37F}">
  <sheetPr>
    <tabColor rgb="FF7030A0"/>
  </sheetPr>
  <dimension ref="A1:AC1211"/>
  <sheetViews>
    <sheetView showRowColHeaders="0" zoomScaleNormal="100" workbookViewId="0">
      <pane ySplit="9" topLeftCell="A97" activePane="bottomLeft" state="frozen"/>
      <selection pane="bottomLeft"/>
    </sheetView>
  </sheetViews>
  <sheetFormatPr defaultColWidth="0" defaultRowHeight="15" zeroHeight="1" x14ac:dyDescent="0.25"/>
  <cols>
    <col min="1" max="22" width="2.85546875" style="1" customWidth="1"/>
    <col min="23" max="26" width="2.85546875" style="1" hidden="1" customWidth="1"/>
    <col min="27" max="27" width="11.42578125" style="1" hidden="1" customWidth="1"/>
    <col min="28" max="28" width="2.85546875" style="1" hidden="1" customWidth="1"/>
    <col min="29" max="29" width="8.5703125" style="1" hidden="1" customWidth="1"/>
    <col min="30" max="16384" width="2.85546875" style="1" hidden="1"/>
  </cols>
  <sheetData>
    <row r="1" spans="1:29" x14ac:dyDescent="0.25">
      <c r="A1" s="55"/>
      <c r="B1" s="293" t="s">
        <v>93</v>
      </c>
      <c r="C1" s="293"/>
      <c r="D1" s="293"/>
      <c r="E1" s="293"/>
      <c r="F1" s="293"/>
      <c r="G1" s="293"/>
      <c r="H1" s="293"/>
      <c r="I1" s="293"/>
      <c r="J1" s="293"/>
      <c r="K1" s="293"/>
      <c r="L1" s="293"/>
      <c r="M1" s="293"/>
      <c r="N1" s="293"/>
      <c r="O1" s="293"/>
      <c r="P1" s="293"/>
      <c r="Q1" s="293"/>
      <c r="R1" s="293"/>
      <c r="S1" s="293"/>
      <c r="T1" s="293"/>
      <c r="U1" s="293"/>
      <c r="V1" s="55"/>
    </row>
    <row r="2" spans="1:29" x14ac:dyDescent="0.25">
      <c r="A2" s="55"/>
      <c r="B2" s="293"/>
      <c r="C2" s="293"/>
      <c r="D2" s="293"/>
      <c r="E2" s="293"/>
      <c r="F2" s="293"/>
      <c r="G2" s="293"/>
      <c r="H2" s="293"/>
      <c r="I2" s="293"/>
      <c r="J2" s="293"/>
      <c r="K2" s="293"/>
      <c r="L2" s="293"/>
      <c r="M2" s="293"/>
      <c r="N2" s="293"/>
      <c r="O2" s="293"/>
      <c r="P2" s="293"/>
      <c r="Q2" s="293"/>
      <c r="R2" s="293"/>
      <c r="S2" s="293"/>
      <c r="T2" s="293"/>
      <c r="U2" s="293"/>
      <c r="V2" s="55"/>
    </row>
    <row r="3" spans="1:29" x14ac:dyDescent="0.25">
      <c r="A3" s="55"/>
      <c r="B3" s="334" t="str">
        <f>Setup!$AI$24</f>
        <v/>
      </c>
      <c r="C3" s="334"/>
      <c r="D3" s="334"/>
      <c r="E3" s="334"/>
      <c r="F3" s="334"/>
      <c r="G3" s="334"/>
      <c r="H3" s="334"/>
      <c r="I3" s="334"/>
      <c r="J3" s="334"/>
      <c r="K3" s="334"/>
      <c r="L3" s="334"/>
      <c r="M3" s="334"/>
      <c r="N3" s="334"/>
      <c r="O3" s="334"/>
      <c r="P3" s="334"/>
      <c r="Q3" s="334"/>
      <c r="R3" s="334"/>
      <c r="S3" s="335"/>
      <c r="T3" s="276" t="e" vm="6">
        <f>HYPERLINK(Setup!$AI$62, Setup!$AH$66)</f>
        <v>#VALUE!</v>
      </c>
      <c r="U3" s="277"/>
      <c r="V3" s="55"/>
    </row>
    <row r="4" spans="1:29" x14ac:dyDescent="0.25">
      <c r="A4" s="55"/>
      <c r="B4" s="333" t="s">
        <v>97</v>
      </c>
      <c r="C4" s="333"/>
      <c r="D4" s="333"/>
      <c r="E4" s="333"/>
      <c r="F4" s="333"/>
      <c r="G4" s="333"/>
      <c r="H4" s="333"/>
      <c r="I4" s="333"/>
      <c r="J4" s="333"/>
      <c r="K4" s="333"/>
      <c r="L4" s="333"/>
      <c r="M4" s="333"/>
      <c r="N4" s="333"/>
      <c r="O4" s="333"/>
      <c r="P4" s="333"/>
      <c r="Q4" s="333"/>
      <c r="R4" s="333"/>
      <c r="S4" s="64"/>
      <c r="T4" s="278"/>
      <c r="U4" s="279"/>
      <c r="V4" s="55"/>
      <c r="AA4" s="9" t="str">
        <f>Setup!$AD$26</f>
        <v>MM/DD/YY</v>
      </c>
    </row>
    <row r="5" spans="1:29" x14ac:dyDescent="0.25">
      <c r="A5" s="55"/>
      <c r="B5" s="333" t="s">
        <v>98</v>
      </c>
      <c r="C5" s="333"/>
      <c r="D5" s="333"/>
      <c r="E5" s="333"/>
      <c r="F5" s="333"/>
      <c r="G5" s="333"/>
      <c r="H5" s="333"/>
      <c r="I5" s="333"/>
      <c r="J5" s="333"/>
      <c r="K5" s="333"/>
      <c r="L5" s="333"/>
      <c r="M5" s="333"/>
      <c r="N5" s="333"/>
      <c r="O5" s="333"/>
      <c r="P5" s="333"/>
      <c r="Q5" s="333"/>
      <c r="R5" s="333"/>
      <c r="S5" s="64"/>
      <c r="T5" s="55"/>
      <c r="U5" s="55"/>
      <c r="V5" s="55"/>
      <c r="AA5" s="9" t="str">
        <f>Setup!$AD$27</f>
        <v>DD/MM/YY</v>
      </c>
    </row>
    <row r="6" spans="1:29" x14ac:dyDescent="0.25">
      <c r="A6" s="55"/>
      <c r="B6" s="55"/>
      <c r="C6" s="55"/>
      <c r="D6" s="55"/>
      <c r="E6" s="55"/>
      <c r="F6" s="55"/>
      <c r="G6" s="55"/>
      <c r="H6" s="55"/>
      <c r="I6" s="55"/>
      <c r="J6" s="55"/>
      <c r="K6" s="55"/>
      <c r="L6" s="55"/>
      <c r="M6" s="55"/>
      <c r="N6" s="55"/>
      <c r="O6" s="55"/>
      <c r="P6" s="55"/>
      <c r="Q6" s="55"/>
      <c r="R6" s="55"/>
      <c r="S6" s="55"/>
      <c r="T6" s="288" t="e" vm="7">
        <f>HYPERLINK(Setup!$AI$63, Setup!$AH$67)</f>
        <v>#VALUE!</v>
      </c>
      <c r="U6" s="289"/>
      <c r="V6" s="55"/>
    </row>
    <row r="7" spans="1:29" x14ac:dyDescent="0.25">
      <c r="A7" s="55"/>
      <c r="B7" s="55"/>
      <c r="C7" s="55"/>
      <c r="D7" s="55"/>
      <c r="E7" s="55"/>
      <c r="F7" s="55"/>
      <c r="G7" s="55"/>
      <c r="H7" s="55"/>
      <c r="I7" s="55"/>
      <c r="J7" s="55"/>
      <c r="K7" s="55"/>
      <c r="L7" s="55"/>
      <c r="M7" s="55"/>
      <c r="N7" s="55"/>
      <c r="O7" s="55"/>
      <c r="P7" s="55"/>
      <c r="Q7" s="55"/>
      <c r="R7" s="55"/>
      <c r="S7" s="55"/>
      <c r="T7" s="290"/>
      <c r="U7" s="291"/>
      <c r="V7" s="55"/>
    </row>
    <row r="8" spans="1:29" x14ac:dyDescent="0.25">
      <c r="A8" s="55"/>
      <c r="B8" s="55"/>
      <c r="C8" s="55"/>
      <c r="D8" s="55"/>
      <c r="E8" s="332" t="s">
        <v>96</v>
      </c>
      <c r="F8" s="332"/>
      <c r="G8" s="332"/>
      <c r="H8" s="332"/>
      <c r="I8" s="55"/>
      <c r="J8" s="332" t="str">
        <f>Setup!$AF$7</f>
        <v>Miles</v>
      </c>
      <c r="K8" s="332"/>
      <c r="L8" s="332"/>
      <c r="M8" s="332" t="s">
        <v>94</v>
      </c>
      <c r="N8" s="332"/>
      <c r="O8" s="332"/>
      <c r="P8" s="332" t="str">
        <f>CONCATENATE(Setup!$AF$7, " /")</f>
        <v>Miles /</v>
      </c>
      <c r="Q8" s="332"/>
      <c r="R8" s="332"/>
      <c r="S8" s="332" t="s">
        <v>94</v>
      </c>
      <c r="T8" s="332"/>
      <c r="U8" s="332"/>
      <c r="V8" s="55"/>
      <c r="AA8" s="10" t="str">
        <f>Setup!$AF$32</f>
        <v>$</v>
      </c>
    </row>
    <row r="9" spans="1:29" x14ac:dyDescent="0.25">
      <c r="A9" s="55"/>
      <c r="B9" s="270" t="s">
        <v>62</v>
      </c>
      <c r="C9" s="271"/>
      <c r="D9" s="271"/>
      <c r="E9" s="271" t="s">
        <v>84</v>
      </c>
      <c r="F9" s="271"/>
      <c r="G9" s="271"/>
      <c r="H9" s="271"/>
      <c r="I9" s="23" t="s">
        <v>64</v>
      </c>
      <c r="J9" s="271" t="s">
        <v>95</v>
      </c>
      <c r="K9" s="271"/>
      <c r="L9" s="271"/>
      <c r="M9" s="271" t="str">
        <f>Setup!$AF$28</f>
        <v>Litre</v>
      </c>
      <c r="N9" s="271"/>
      <c r="O9" s="271"/>
      <c r="P9" s="271" t="str">
        <f>Setup!$AF$28</f>
        <v>Litre</v>
      </c>
      <c r="Q9" s="271"/>
      <c r="R9" s="271"/>
      <c r="S9" s="271" t="str">
        <f>Setup!$AF$8</f>
        <v>Mile</v>
      </c>
      <c r="T9" s="271"/>
      <c r="U9" s="272"/>
      <c r="V9" s="55"/>
      <c r="AA9" s="13" t="str">
        <f>Setup!$AF$33</f>
        <v>€</v>
      </c>
    </row>
    <row r="10" spans="1:29" x14ac:dyDescent="0.25">
      <c r="A10" s="55"/>
      <c r="B10" s="325" t="str">
        <f>IF(Fuel!$B10="", "", Fuel!$B10)</f>
        <v/>
      </c>
      <c r="C10" s="326"/>
      <c r="D10" s="326"/>
      <c r="E10" s="327" t="str">
        <f>Fuel!$AF10</f>
        <v/>
      </c>
      <c r="F10" s="327"/>
      <c r="G10" s="327"/>
      <c r="H10" s="327"/>
      <c r="I10" s="12" t="str">
        <f>IF(Fuel!$D10="", "", Fuel!$D10)</f>
        <v/>
      </c>
      <c r="J10" s="328" t="str">
        <f>Fuel!$AH10</f>
        <v/>
      </c>
      <c r="K10" s="328"/>
      <c r="L10" s="328"/>
      <c r="M10" s="329" t="str">
        <f>Fuel!$AK10</f>
        <v/>
      </c>
      <c r="N10" s="329"/>
      <c r="O10" s="329"/>
      <c r="P10" s="330" t="str">
        <f>Fuel!$AI10</f>
        <v/>
      </c>
      <c r="Q10" s="330"/>
      <c r="R10" s="330"/>
      <c r="S10" s="329" t="str">
        <f>Fuel!$AJ10</f>
        <v/>
      </c>
      <c r="T10" s="329"/>
      <c r="U10" s="331"/>
      <c r="V10" s="55"/>
      <c r="AA10" s="11" t="str">
        <f>Setup!$AF$34</f>
        <v>R</v>
      </c>
      <c r="AC10" s="10" t="str">
        <f>Fuel!$S10</f>
        <v/>
      </c>
    </row>
    <row r="11" spans="1:29" x14ac:dyDescent="0.25">
      <c r="A11" s="55"/>
      <c r="B11" s="325" t="str">
        <f>IF(Fuel!$B11="", "", Fuel!$B11)</f>
        <v/>
      </c>
      <c r="C11" s="326"/>
      <c r="D11" s="326"/>
      <c r="E11" s="327" t="str">
        <f>Fuel!$AF11</f>
        <v/>
      </c>
      <c r="F11" s="327"/>
      <c r="G11" s="327"/>
      <c r="H11" s="327"/>
      <c r="I11" s="1" t="str">
        <f>IF(Fuel!$D11="", "", Fuel!$D11)</f>
        <v/>
      </c>
      <c r="J11" s="328" t="str">
        <f>Fuel!$AH11</f>
        <v/>
      </c>
      <c r="K11" s="328"/>
      <c r="L11" s="328"/>
      <c r="M11" s="329" t="str">
        <f>Fuel!$AK11</f>
        <v/>
      </c>
      <c r="N11" s="329"/>
      <c r="O11" s="329"/>
      <c r="P11" s="330" t="str">
        <f>Fuel!$AI11</f>
        <v/>
      </c>
      <c r="Q11" s="330"/>
      <c r="R11" s="330"/>
      <c r="S11" s="329" t="str">
        <f>Fuel!$AJ11</f>
        <v/>
      </c>
      <c r="T11" s="329"/>
      <c r="U11" s="331"/>
      <c r="V11" s="55"/>
      <c r="AA11" s="9" t="str">
        <f>Setup!$AF$35</f>
        <v>£</v>
      </c>
      <c r="AC11" s="13" t="str">
        <f>Fuel!$S11</f>
        <v/>
      </c>
    </row>
    <row r="12" spans="1:29" x14ac:dyDescent="0.25">
      <c r="A12" s="55"/>
      <c r="B12" s="325" t="str">
        <f>IF(Fuel!$B12="", "", Fuel!$B12)</f>
        <v/>
      </c>
      <c r="C12" s="326"/>
      <c r="D12" s="326"/>
      <c r="E12" s="327" t="str">
        <f>Fuel!$AF12</f>
        <v/>
      </c>
      <c r="F12" s="327"/>
      <c r="G12" s="327"/>
      <c r="H12" s="327"/>
      <c r="I12" s="1" t="str">
        <f>IF(Fuel!$D12="", "", Fuel!$D12)</f>
        <v/>
      </c>
      <c r="J12" s="328" t="str">
        <f>Fuel!$AH12</f>
        <v/>
      </c>
      <c r="K12" s="328"/>
      <c r="L12" s="328"/>
      <c r="M12" s="329" t="str">
        <f>Fuel!$AK12</f>
        <v/>
      </c>
      <c r="N12" s="329"/>
      <c r="O12" s="329"/>
      <c r="P12" s="330" t="str">
        <f>Fuel!$AI12</f>
        <v/>
      </c>
      <c r="Q12" s="330"/>
      <c r="R12" s="330"/>
      <c r="S12" s="329" t="str">
        <f>Fuel!$AJ12</f>
        <v/>
      </c>
      <c r="T12" s="329"/>
      <c r="U12" s="331"/>
      <c r="V12" s="55"/>
      <c r="AC12" s="13" t="str">
        <f>Fuel!$S12</f>
        <v/>
      </c>
    </row>
    <row r="13" spans="1:29" x14ac:dyDescent="0.25">
      <c r="A13" s="55"/>
      <c r="B13" s="325" t="str">
        <f>IF(Fuel!$B13="", "", Fuel!$B13)</f>
        <v/>
      </c>
      <c r="C13" s="326"/>
      <c r="D13" s="326"/>
      <c r="E13" s="327" t="str">
        <f>Fuel!$AF13</f>
        <v/>
      </c>
      <c r="F13" s="327"/>
      <c r="G13" s="327"/>
      <c r="H13" s="327"/>
      <c r="I13" s="1" t="str">
        <f>IF(Fuel!$D13="", "", Fuel!$D13)</f>
        <v/>
      </c>
      <c r="J13" s="328" t="str">
        <f>Fuel!$AH13</f>
        <v/>
      </c>
      <c r="K13" s="328"/>
      <c r="L13" s="328"/>
      <c r="M13" s="329" t="str">
        <f>Fuel!$AK13</f>
        <v/>
      </c>
      <c r="N13" s="329"/>
      <c r="O13" s="329"/>
      <c r="P13" s="330" t="str">
        <f>Fuel!$AI13</f>
        <v/>
      </c>
      <c r="Q13" s="330"/>
      <c r="R13" s="330"/>
      <c r="S13" s="329" t="str">
        <f>Fuel!$AJ13</f>
        <v/>
      </c>
      <c r="T13" s="329"/>
      <c r="U13" s="331"/>
      <c r="V13" s="55"/>
      <c r="AC13" s="13" t="str">
        <f>Fuel!$S13</f>
        <v/>
      </c>
    </row>
    <row r="14" spans="1:29" x14ac:dyDescent="0.25">
      <c r="A14" s="55"/>
      <c r="B14" s="325" t="str">
        <f>IF(Fuel!$B14="", "", Fuel!$B14)</f>
        <v/>
      </c>
      <c r="C14" s="326"/>
      <c r="D14" s="326"/>
      <c r="E14" s="327" t="str">
        <f>Fuel!$AF14</f>
        <v/>
      </c>
      <c r="F14" s="327"/>
      <c r="G14" s="327"/>
      <c r="H14" s="327"/>
      <c r="I14" s="1" t="str">
        <f>IF(Fuel!$D14="", "", Fuel!$D14)</f>
        <v/>
      </c>
      <c r="J14" s="328" t="str">
        <f>Fuel!$AH14</f>
        <v/>
      </c>
      <c r="K14" s="328"/>
      <c r="L14" s="328"/>
      <c r="M14" s="329" t="str">
        <f>Fuel!$AK14</f>
        <v/>
      </c>
      <c r="N14" s="329"/>
      <c r="O14" s="329"/>
      <c r="P14" s="330" t="str">
        <f>Fuel!$AI14</f>
        <v/>
      </c>
      <c r="Q14" s="330"/>
      <c r="R14" s="330"/>
      <c r="S14" s="329" t="str">
        <f>Fuel!$AJ14</f>
        <v/>
      </c>
      <c r="T14" s="329"/>
      <c r="U14" s="331"/>
      <c r="V14" s="55"/>
      <c r="AC14" s="13" t="str">
        <f>Fuel!$S14</f>
        <v/>
      </c>
    </row>
    <row r="15" spans="1:29" x14ac:dyDescent="0.25">
      <c r="A15" s="55"/>
      <c r="B15" s="325" t="str">
        <f>IF(Fuel!$B15="", "", Fuel!$B15)</f>
        <v/>
      </c>
      <c r="C15" s="326"/>
      <c r="D15" s="326"/>
      <c r="E15" s="327" t="str">
        <f>Fuel!$AF15</f>
        <v/>
      </c>
      <c r="F15" s="327"/>
      <c r="G15" s="327"/>
      <c r="H15" s="327"/>
      <c r="I15" s="1" t="str">
        <f>IF(Fuel!$D15="", "", Fuel!$D15)</f>
        <v/>
      </c>
      <c r="J15" s="328" t="str">
        <f>Fuel!$AH15</f>
        <v/>
      </c>
      <c r="K15" s="328"/>
      <c r="L15" s="328"/>
      <c r="M15" s="329" t="str">
        <f>Fuel!$AK15</f>
        <v/>
      </c>
      <c r="N15" s="329"/>
      <c r="O15" s="329"/>
      <c r="P15" s="330" t="str">
        <f>Fuel!$AI15</f>
        <v/>
      </c>
      <c r="Q15" s="330"/>
      <c r="R15" s="330"/>
      <c r="S15" s="329" t="str">
        <f>Fuel!$AJ15</f>
        <v/>
      </c>
      <c r="T15" s="329"/>
      <c r="U15" s="331"/>
      <c r="V15" s="55"/>
      <c r="AC15" s="13" t="str">
        <f>Fuel!$S15</f>
        <v/>
      </c>
    </row>
    <row r="16" spans="1:29" x14ac:dyDescent="0.25">
      <c r="A16" s="55"/>
      <c r="B16" s="325" t="str">
        <f>IF(Fuel!$B16="", "", Fuel!$B16)</f>
        <v/>
      </c>
      <c r="C16" s="326"/>
      <c r="D16" s="326"/>
      <c r="E16" s="327" t="str">
        <f>Fuel!$AF16</f>
        <v/>
      </c>
      <c r="F16" s="327"/>
      <c r="G16" s="327"/>
      <c r="H16" s="327"/>
      <c r="I16" s="1" t="str">
        <f>IF(Fuel!$D16="", "", Fuel!$D16)</f>
        <v/>
      </c>
      <c r="J16" s="328" t="str">
        <f>Fuel!$AH16</f>
        <v/>
      </c>
      <c r="K16" s="328"/>
      <c r="L16" s="328"/>
      <c r="M16" s="329" t="str">
        <f>Fuel!$AK16</f>
        <v/>
      </c>
      <c r="N16" s="329"/>
      <c r="O16" s="329"/>
      <c r="P16" s="330" t="str">
        <f>Fuel!$AI16</f>
        <v/>
      </c>
      <c r="Q16" s="330"/>
      <c r="R16" s="330"/>
      <c r="S16" s="329" t="str">
        <f>Fuel!$AJ16</f>
        <v/>
      </c>
      <c r="T16" s="329"/>
      <c r="U16" s="331"/>
      <c r="V16" s="55"/>
      <c r="AC16" s="13" t="str">
        <f>Fuel!$S16</f>
        <v/>
      </c>
    </row>
    <row r="17" spans="1:29" x14ac:dyDescent="0.25">
      <c r="A17" s="55"/>
      <c r="B17" s="325" t="str">
        <f>IF(Fuel!$B17="", "", Fuel!$B17)</f>
        <v/>
      </c>
      <c r="C17" s="326"/>
      <c r="D17" s="326"/>
      <c r="E17" s="327" t="str">
        <f>Fuel!$AF17</f>
        <v/>
      </c>
      <c r="F17" s="327"/>
      <c r="G17" s="327"/>
      <c r="H17" s="327"/>
      <c r="I17" s="1" t="str">
        <f>IF(Fuel!$D17="", "", Fuel!$D17)</f>
        <v/>
      </c>
      <c r="J17" s="328" t="str">
        <f>Fuel!$AH17</f>
        <v/>
      </c>
      <c r="K17" s="328"/>
      <c r="L17" s="328"/>
      <c r="M17" s="329" t="str">
        <f>Fuel!$AK17</f>
        <v/>
      </c>
      <c r="N17" s="329"/>
      <c r="O17" s="329"/>
      <c r="P17" s="330" t="str">
        <f>Fuel!$AI17</f>
        <v/>
      </c>
      <c r="Q17" s="330"/>
      <c r="R17" s="330"/>
      <c r="S17" s="329" t="str">
        <f>Fuel!$AJ17</f>
        <v/>
      </c>
      <c r="T17" s="329"/>
      <c r="U17" s="331"/>
      <c r="V17" s="55"/>
      <c r="AC17" s="13" t="str">
        <f>Fuel!$S17</f>
        <v/>
      </c>
    </row>
    <row r="18" spans="1:29" x14ac:dyDescent="0.25">
      <c r="A18" s="55"/>
      <c r="B18" s="325" t="str">
        <f>IF(Fuel!$B18="", "", Fuel!$B18)</f>
        <v/>
      </c>
      <c r="C18" s="326"/>
      <c r="D18" s="326"/>
      <c r="E18" s="327" t="str">
        <f>Fuel!$AF18</f>
        <v/>
      </c>
      <c r="F18" s="327"/>
      <c r="G18" s="327"/>
      <c r="H18" s="327"/>
      <c r="I18" s="1" t="str">
        <f>IF(Fuel!$D18="", "", Fuel!$D18)</f>
        <v/>
      </c>
      <c r="J18" s="328" t="str">
        <f>Fuel!$AH18</f>
        <v/>
      </c>
      <c r="K18" s="328"/>
      <c r="L18" s="328"/>
      <c r="M18" s="329" t="str">
        <f>Fuel!$AK18</f>
        <v/>
      </c>
      <c r="N18" s="329"/>
      <c r="O18" s="329"/>
      <c r="P18" s="330" t="str">
        <f>Fuel!$AI18</f>
        <v/>
      </c>
      <c r="Q18" s="330"/>
      <c r="R18" s="330"/>
      <c r="S18" s="329" t="str">
        <f>Fuel!$AJ18</f>
        <v/>
      </c>
      <c r="T18" s="329"/>
      <c r="U18" s="331"/>
      <c r="V18" s="55"/>
      <c r="AC18" s="13" t="str">
        <f>Fuel!$S18</f>
        <v/>
      </c>
    </row>
    <row r="19" spans="1:29" x14ac:dyDescent="0.25">
      <c r="A19" s="55"/>
      <c r="B19" s="325" t="str">
        <f>IF(Fuel!$B19="", "", Fuel!$B19)</f>
        <v/>
      </c>
      <c r="C19" s="326"/>
      <c r="D19" s="326"/>
      <c r="E19" s="327" t="str">
        <f>Fuel!$AF19</f>
        <v/>
      </c>
      <c r="F19" s="327"/>
      <c r="G19" s="327"/>
      <c r="H19" s="327"/>
      <c r="I19" s="1" t="str">
        <f>IF(Fuel!$D19="", "", Fuel!$D19)</f>
        <v/>
      </c>
      <c r="J19" s="328" t="str">
        <f>Fuel!$AH19</f>
        <v/>
      </c>
      <c r="K19" s="328"/>
      <c r="L19" s="328"/>
      <c r="M19" s="329" t="str">
        <f>Fuel!$AK19</f>
        <v/>
      </c>
      <c r="N19" s="329"/>
      <c r="O19" s="329"/>
      <c r="P19" s="330" t="str">
        <f>Fuel!$AI19</f>
        <v/>
      </c>
      <c r="Q19" s="330"/>
      <c r="R19" s="330"/>
      <c r="S19" s="329" t="str">
        <f>Fuel!$AJ19</f>
        <v/>
      </c>
      <c r="T19" s="329"/>
      <c r="U19" s="331"/>
      <c r="V19" s="55"/>
      <c r="AC19" s="13" t="str">
        <f>Fuel!$S19</f>
        <v/>
      </c>
    </row>
    <row r="20" spans="1:29" x14ac:dyDescent="0.25">
      <c r="A20" s="55"/>
      <c r="B20" s="325" t="str">
        <f>IF(Fuel!$B20="", "", Fuel!$B20)</f>
        <v/>
      </c>
      <c r="C20" s="326"/>
      <c r="D20" s="326"/>
      <c r="E20" s="327" t="str">
        <f>Fuel!$AF20</f>
        <v/>
      </c>
      <c r="F20" s="327"/>
      <c r="G20" s="327"/>
      <c r="H20" s="327"/>
      <c r="I20" s="1" t="str">
        <f>IF(Fuel!$D20="", "", Fuel!$D20)</f>
        <v/>
      </c>
      <c r="J20" s="328" t="str">
        <f>Fuel!$AH20</f>
        <v/>
      </c>
      <c r="K20" s="328"/>
      <c r="L20" s="328"/>
      <c r="M20" s="329" t="str">
        <f>Fuel!$AK20</f>
        <v/>
      </c>
      <c r="N20" s="329"/>
      <c r="O20" s="329"/>
      <c r="P20" s="330" t="str">
        <f>Fuel!$AI20</f>
        <v/>
      </c>
      <c r="Q20" s="330"/>
      <c r="R20" s="330"/>
      <c r="S20" s="329" t="str">
        <f>Fuel!$AJ20</f>
        <v/>
      </c>
      <c r="T20" s="329"/>
      <c r="U20" s="331"/>
      <c r="V20" s="55"/>
      <c r="AC20" s="13" t="str">
        <f>Fuel!$S20</f>
        <v/>
      </c>
    </row>
    <row r="21" spans="1:29" x14ac:dyDescent="0.25">
      <c r="A21" s="55"/>
      <c r="B21" s="325" t="str">
        <f>IF(Fuel!$B21="", "", Fuel!$B21)</f>
        <v/>
      </c>
      <c r="C21" s="326"/>
      <c r="D21" s="326"/>
      <c r="E21" s="327" t="str">
        <f>Fuel!$AF21</f>
        <v/>
      </c>
      <c r="F21" s="327"/>
      <c r="G21" s="327"/>
      <c r="H21" s="327"/>
      <c r="I21" s="1" t="str">
        <f>IF(Fuel!$D21="", "", Fuel!$D21)</f>
        <v/>
      </c>
      <c r="J21" s="328" t="str">
        <f>Fuel!$AH21</f>
        <v/>
      </c>
      <c r="K21" s="328"/>
      <c r="L21" s="328"/>
      <c r="M21" s="329" t="str">
        <f>Fuel!$AK21</f>
        <v/>
      </c>
      <c r="N21" s="329"/>
      <c r="O21" s="329"/>
      <c r="P21" s="330" t="str">
        <f>Fuel!$AI21</f>
        <v/>
      </c>
      <c r="Q21" s="330"/>
      <c r="R21" s="330"/>
      <c r="S21" s="329" t="str">
        <f>Fuel!$AJ21</f>
        <v/>
      </c>
      <c r="T21" s="329"/>
      <c r="U21" s="331"/>
      <c r="V21" s="55"/>
      <c r="AC21" s="13" t="str">
        <f>Fuel!$S21</f>
        <v/>
      </c>
    </row>
    <row r="22" spans="1:29" x14ac:dyDescent="0.25">
      <c r="A22" s="55"/>
      <c r="B22" s="325" t="str">
        <f>IF(Fuel!$B22="", "", Fuel!$B22)</f>
        <v/>
      </c>
      <c r="C22" s="326"/>
      <c r="D22" s="326"/>
      <c r="E22" s="327" t="str">
        <f>Fuel!$AF22</f>
        <v/>
      </c>
      <c r="F22" s="327"/>
      <c r="G22" s="327"/>
      <c r="H22" s="327"/>
      <c r="I22" s="1" t="str">
        <f>IF(Fuel!$D22="", "", Fuel!$D22)</f>
        <v/>
      </c>
      <c r="J22" s="328" t="str">
        <f>Fuel!$AH22</f>
        <v/>
      </c>
      <c r="K22" s="328"/>
      <c r="L22" s="328"/>
      <c r="M22" s="329" t="str">
        <f>Fuel!$AK22</f>
        <v/>
      </c>
      <c r="N22" s="329"/>
      <c r="O22" s="329"/>
      <c r="P22" s="330" t="str">
        <f>Fuel!$AI22</f>
        <v/>
      </c>
      <c r="Q22" s="330"/>
      <c r="R22" s="330"/>
      <c r="S22" s="329" t="str">
        <f>Fuel!$AJ22</f>
        <v/>
      </c>
      <c r="T22" s="329"/>
      <c r="U22" s="331"/>
      <c r="V22" s="55"/>
      <c r="AC22" s="13" t="str">
        <f>Fuel!$S22</f>
        <v/>
      </c>
    </row>
    <row r="23" spans="1:29" x14ac:dyDescent="0.25">
      <c r="A23" s="55"/>
      <c r="B23" s="325" t="str">
        <f>IF(Fuel!$B23="", "", Fuel!$B23)</f>
        <v/>
      </c>
      <c r="C23" s="326"/>
      <c r="D23" s="326"/>
      <c r="E23" s="327" t="str">
        <f>Fuel!$AF23</f>
        <v/>
      </c>
      <c r="F23" s="327"/>
      <c r="G23" s="327"/>
      <c r="H23" s="327"/>
      <c r="I23" s="1" t="str">
        <f>IF(Fuel!$D23="", "", Fuel!$D23)</f>
        <v/>
      </c>
      <c r="J23" s="328" t="str">
        <f>Fuel!$AH23</f>
        <v/>
      </c>
      <c r="K23" s="328"/>
      <c r="L23" s="328"/>
      <c r="M23" s="329" t="str">
        <f>Fuel!$AK23</f>
        <v/>
      </c>
      <c r="N23" s="329"/>
      <c r="O23" s="329"/>
      <c r="P23" s="330" t="str">
        <f>Fuel!$AI23</f>
        <v/>
      </c>
      <c r="Q23" s="330"/>
      <c r="R23" s="330"/>
      <c r="S23" s="329" t="str">
        <f>Fuel!$AJ23</f>
        <v/>
      </c>
      <c r="T23" s="329"/>
      <c r="U23" s="331"/>
      <c r="V23" s="55"/>
      <c r="AC23" s="13" t="str">
        <f>Fuel!$S23</f>
        <v/>
      </c>
    </row>
    <row r="24" spans="1:29" x14ac:dyDescent="0.25">
      <c r="A24" s="55"/>
      <c r="B24" s="325" t="str">
        <f>IF(Fuel!$B24="", "", Fuel!$B24)</f>
        <v/>
      </c>
      <c r="C24" s="326"/>
      <c r="D24" s="326"/>
      <c r="E24" s="327" t="str">
        <f>Fuel!$AF24</f>
        <v/>
      </c>
      <c r="F24" s="327"/>
      <c r="G24" s="327"/>
      <c r="H24" s="327"/>
      <c r="I24" s="1" t="str">
        <f>IF(Fuel!$D24="", "", Fuel!$D24)</f>
        <v/>
      </c>
      <c r="J24" s="328" t="str">
        <f>Fuel!$AH24</f>
        <v/>
      </c>
      <c r="K24" s="328"/>
      <c r="L24" s="328"/>
      <c r="M24" s="329" t="str">
        <f>Fuel!$AK24</f>
        <v/>
      </c>
      <c r="N24" s="329"/>
      <c r="O24" s="329"/>
      <c r="P24" s="330" t="str">
        <f>Fuel!$AI24</f>
        <v/>
      </c>
      <c r="Q24" s="330"/>
      <c r="R24" s="330"/>
      <c r="S24" s="329" t="str">
        <f>Fuel!$AJ24</f>
        <v/>
      </c>
      <c r="T24" s="329"/>
      <c r="U24" s="331"/>
      <c r="V24" s="55"/>
      <c r="AC24" s="13" t="str">
        <f>Fuel!$S24</f>
        <v/>
      </c>
    </row>
    <row r="25" spans="1:29" x14ac:dyDescent="0.25">
      <c r="A25" s="55"/>
      <c r="B25" s="325" t="str">
        <f>IF(Fuel!$B25="", "", Fuel!$B25)</f>
        <v/>
      </c>
      <c r="C25" s="326"/>
      <c r="D25" s="326"/>
      <c r="E25" s="327" t="str">
        <f>Fuel!$AF25</f>
        <v/>
      </c>
      <c r="F25" s="327"/>
      <c r="G25" s="327"/>
      <c r="H25" s="327"/>
      <c r="I25" s="1" t="str">
        <f>IF(Fuel!$D25="", "", Fuel!$D25)</f>
        <v/>
      </c>
      <c r="J25" s="328" t="str">
        <f>Fuel!$AH25</f>
        <v/>
      </c>
      <c r="K25" s="328"/>
      <c r="L25" s="328"/>
      <c r="M25" s="329" t="str">
        <f>Fuel!$AK25</f>
        <v/>
      </c>
      <c r="N25" s="329"/>
      <c r="O25" s="329"/>
      <c r="P25" s="330" t="str">
        <f>Fuel!$AI25</f>
        <v/>
      </c>
      <c r="Q25" s="330"/>
      <c r="R25" s="330"/>
      <c r="S25" s="329" t="str">
        <f>Fuel!$AJ25</f>
        <v/>
      </c>
      <c r="T25" s="329"/>
      <c r="U25" s="331"/>
      <c r="V25" s="55"/>
      <c r="AC25" s="13" t="str">
        <f>Fuel!$S25</f>
        <v/>
      </c>
    </row>
    <row r="26" spans="1:29" x14ac:dyDescent="0.25">
      <c r="A26" s="55"/>
      <c r="B26" s="325" t="str">
        <f>IF(Fuel!$B26="", "", Fuel!$B26)</f>
        <v/>
      </c>
      <c r="C26" s="326"/>
      <c r="D26" s="326"/>
      <c r="E26" s="327" t="str">
        <f>Fuel!$AF26</f>
        <v/>
      </c>
      <c r="F26" s="327"/>
      <c r="G26" s="327"/>
      <c r="H26" s="327"/>
      <c r="I26" s="1" t="str">
        <f>IF(Fuel!$D26="", "", Fuel!$D26)</f>
        <v/>
      </c>
      <c r="J26" s="328" t="str">
        <f>Fuel!$AH26</f>
        <v/>
      </c>
      <c r="K26" s="328"/>
      <c r="L26" s="328"/>
      <c r="M26" s="329" t="str">
        <f>Fuel!$AK26</f>
        <v/>
      </c>
      <c r="N26" s="329"/>
      <c r="O26" s="329"/>
      <c r="P26" s="330" t="str">
        <f>Fuel!$AI26</f>
        <v/>
      </c>
      <c r="Q26" s="330"/>
      <c r="R26" s="330"/>
      <c r="S26" s="329" t="str">
        <f>Fuel!$AJ26</f>
        <v/>
      </c>
      <c r="T26" s="329"/>
      <c r="U26" s="331"/>
      <c r="V26" s="55"/>
      <c r="AC26" s="13" t="str">
        <f>Fuel!$S26</f>
        <v/>
      </c>
    </row>
    <row r="27" spans="1:29" x14ac:dyDescent="0.25">
      <c r="A27" s="55"/>
      <c r="B27" s="325" t="str">
        <f>IF(Fuel!$B27="", "", Fuel!$B27)</f>
        <v/>
      </c>
      <c r="C27" s="326"/>
      <c r="D27" s="326"/>
      <c r="E27" s="327" t="str">
        <f>Fuel!$AF27</f>
        <v/>
      </c>
      <c r="F27" s="327"/>
      <c r="G27" s="327"/>
      <c r="H27" s="327"/>
      <c r="I27" s="1" t="str">
        <f>IF(Fuel!$D27="", "", Fuel!$D27)</f>
        <v/>
      </c>
      <c r="J27" s="328" t="str">
        <f>Fuel!$AH27</f>
        <v/>
      </c>
      <c r="K27" s="328"/>
      <c r="L27" s="328"/>
      <c r="M27" s="329" t="str">
        <f>Fuel!$AK27</f>
        <v/>
      </c>
      <c r="N27" s="329"/>
      <c r="O27" s="329"/>
      <c r="P27" s="330" t="str">
        <f>Fuel!$AI27</f>
        <v/>
      </c>
      <c r="Q27" s="330"/>
      <c r="R27" s="330"/>
      <c r="S27" s="329" t="str">
        <f>Fuel!$AJ27</f>
        <v/>
      </c>
      <c r="T27" s="329"/>
      <c r="U27" s="331"/>
      <c r="V27" s="55"/>
      <c r="AC27" s="13" t="str">
        <f>Fuel!$S27</f>
        <v/>
      </c>
    </row>
    <row r="28" spans="1:29" x14ac:dyDescent="0.25">
      <c r="A28" s="55"/>
      <c r="B28" s="325" t="str">
        <f>IF(Fuel!$B28="", "", Fuel!$B28)</f>
        <v/>
      </c>
      <c r="C28" s="326"/>
      <c r="D28" s="326"/>
      <c r="E28" s="327" t="str">
        <f>Fuel!$AF28</f>
        <v/>
      </c>
      <c r="F28" s="327"/>
      <c r="G28" s="327"/>
      <c r="H28" s="327"/>
      <c r="I28" s="1" t="str">
        <f>IF(Fuel!$D28="", "", Fuel!$D28)</f>
        <v/>
      </c>
      <c r="J28" s="328" t="str">
        <f>Fuel!$AH28</f>
        <v/>
      </c>
      <c r="K28" s="328"/>
      <c r="L28" s="328"/>
      <c r="M28" s="329" t="str">
        <f>Fuel!$AK28</f>
        <v/>
      </c>
      <c r="N28" s="329"/>
      <c r="O28" s="329"/>
      <c r="P28" s="330" t="str">
        <f>Fuel!$AI28</f>
        <v/>
      </c>
      <c r="Q28" s="330"/>
      <c r="R28" s="330"/>
      <c r="S28" s="329" t="str">
        <f>Fuel!$AJ28</f>
        <v/>
      </c>
      <c r="T28" s="329"/>
      <c r="U28" s="331"/>
      <c r="V28" s="55"/>
      <c r="AC28" s="13" t="str">
        <f>Fuel!$S28</f>
        <v/>
      </c>
    </row>
    <row r="29" spans="1:29" x14ac:dyDescent="0.25">
      <c r="A29" s="55"/>
      <c r="B29" s="325" t="str">
        <f>IF(Fuel!$B29="", "", Fuel!$B29)</f>
        <v/>
      </c>
      <c r="C29" s="326"/>
      <c r="D29" s="326"/>
      <c r="E29" s="327" t="str">
        <f>Fuel!$AF29</f>
        <v/>
      </c>
      <c r="F29" s="327"/>
      <c r="G29" s="327"/>
      <c r="H29" s="327"/>
      <c r="I29" s="1" t="str">
        <f>IF(Fuel!$D29="", "", Fuel!$D29)</f>
        <v/>
      </c>
      <c r="J29" s="328" t="str">
        <f>Fuel!$AH29</f>
        <v/>
      </c>
      <c r="K29" s="328"/>
      <c r="L29" s="328"/>
      <c r="M29" s="329" t="str">
        <f>Fuel!$AK29</f>
        <v/>
      </c>
      <c r="N29" s="329"/>
      <c r="O29" s="329"/>
      <c r="P29" s="330" t="str">
        <f>Fuel!$AI29</f>
        <v/>
      </c>
      <c r="Q29" s="330"/>
      <c r="R29" s="330"/>
      <c r="S29" s="329" t="str">
        <f>Fuel!$AJ29</f>
        <v/>
      </c>
      <c r="T29" s="329"/>
      <c r="U29" s="331"/>
      <c r="V29" s="55"/>
      <c r="AC29" s="13" t="str">
        <f>Fuel!$S29</f>
        <v/>
      </c>
    </row>
    <row r="30" spans="1:29" x14ac:dyDescent="0.25">
      <c r="A30" s="55"/>
      <c r="B30" s="325" t="str">
        <f>IF(Fuel!$B30="", "", Fuel!$B30)</f>
        <v/>
      </c>
      <c r="C30" s="326"/>
      <c r="D30" s="326"/>
      <c r="E30" s="327" t="str">
        <f>Fuel!$AF30</f>
        <v/>
      </c>
      <c r="F30" s="327"/>
      <c r="G30" s="327"/>
      <c r="H30" s="327"/>
      <c r="I30" s="1" t="str">
        <f>IF(Fuel!$D30="", "", Fuel!$D30)</f>
        <v/>
      </c>
      <c r="J30" s="328" t="str">
        <f>Fuel!$AH30</f>
        <v/>
      </c>
      <c r="K30" s="328"/>
      <c r="L30" s="328"/>
      <c r="M30" s="329" t="str">
        <f>Fuel!$AK30</f>
        <v/>
      </c>
      <c r="N30" s="329"/>
      <c r="O30" s="329"/>
      <c r="P30" s="330" t="str">
        <f>Fuel!$AI30</f>
        <v/>
      </c>
      <c r="Q30" s="330"/>
      <c r="R30" s="330"/>
      <c r="S30" s="329" t="str">
        <f>Fuel!$AJ30</f>
        <v/>
      </c>
      <c r="T30" s="329"/>
      <c r="U30" s="331"/>
      <c r="V30" s="55"/>
      <c r="AC30" s="13" t="str">
        <f>Fuel!$S30</f>
        <v/>
      </c>
    </row>
    <row r="31" spans="1:29" x14ac:dyDescent="0.25">
      <c r="A31" s="55"/>
      <c r="B31" s="325" t="str">
        <f>IF(Fuel!$B31="", "", Fuel!$B31)</f>
        <v/>
      </c>
      <c r="C31" s="326"/>
      <c r="D31" s="326"/>
      <c r="E31" s="327" t="str">
        <f>Fuel!$AF31</f>
        <v/>
      </c>
      <c r="F31" s="327"/>
      <c r="G31" s="327"/>
      <c r="H31" s="327"/>
      <c r="I31" s="1" t="str">
        <f>IF(Fuel!$D31="", "", Fuel!$D31)</f>
        <v/>
      </c>
      <c r="J31" s="328" t="str">
        <f>Fuel!$AH31</f>
        <v/>
      </c>
      <c r="K31" s="328"/>
      <c r="L31" s="328"/>
      <c r="M31" s="329" t="str">
        <f>Fuel!$AK31</f>
        <v/>
      </c>
      <c r="N31" s="329"/>
      <c r="O31" s="329"/>
      <c r="P31" s="330" t="str">
        <f>Fuel!$AI31</f>
        <v/>
      </c>
      <c r="Q31" s="330"/>
      <c r="R31" s="330"/>
      <c r="S31" s="329" t="str">
        <f>Fuel!$AJ31</f>
        <v/>
      </c>
      <c r="T31" s="329"/>
      <c r="U31" s="331"/>
      <c r="V31" s="55"/>
      <c r="AC31" s="13" t="str">
        <f>Fuel!$S31</f>
        <v/>
      </c>
    </row>
    <row r="32" spans="1:29" x14ac:dyDescent="0.25">
      <c r="A32" s="55"/>
      <c r="B32" s="325" t="str">
        <f>IF(Fuel!$B32="", "", Fuel!$B32)</f>
        <v/>
      </c>
      <c r="C32" s="326"/>
      <c r="D32" s="326"/>
      <c r="E32" s="327" t="str">
        <f>Fuel!$AF32</f>
        <v/>
      </c>
      <c r="F32" s="327"/>
      <c r="G32" s="327"/>
      <c r="H32" s="327"/>
      <c r="I32" s="1" t="str">
        <f>IF(Fuel!$D32="", "", Fuel!$D32)</f>
        <v/>
      </c>
      <c r="J32" s="328" t="str">
        <f>Fuel!$AH32</f>
        <v/>
      </c>
      <c r="K32" s="328"/>
      <c r="L32" s="328"/>
      <c r="M32" s="329" t="str">
        <f>Fuel!$AK32</f>
        <v/>
      </c>
      <c r="N32" s="329"/>
      <c r="O32" s="329"/>
      <c r="P32" s="330" t="str">
        <f>Fuel!$AI32</f>
        <v/>
      </c>
      <c r="Q32" s="330"/>
      <c r="R32" s="330"/>
      <c r="S32" s="329" t="str">
        <f>Fuel!$AJ32</f>
        <v/>
      </c>
      <c r="T32" s="329"/>
      <c r="U32" s="331"/>
      <c r="V32" s="55"/>
      <c r="AC32" s="13" t="str">
        <f>Fuel!$S32</f>
        <v/>
      </c>
    </row>
    <row r="33" spans="1:29" x14ac:dyDescent="0.25">
      <c r="A33" s="55"/>
      <c r="B33" s="325" t="str">
        <f>IF(Fuel!$B33="", "", Fuel!$B33)</f>
        <v/>
      </c>
      <c r="C33" s="326"/>
      <c r="D33" s="326"/>
      <c r="E33" s="327" t="str">
        <f>Fuel!$AF33</f>
        <v/>
      </c>
      <c r="F33" s="327"/>
      <c r="G33" s="327"/>
      <c r="H33" s="327"/>
      <c r="I33" s="1" t="str">
        <f>IF(Fuel!$D33="", "", Fuel!$D33)</f>
        <v/>
      </c>
      <c r="J33" s="328" t="str">
        <f>Fuel!$AH33</f>
        <v/>
      </c>
      <c r="K33" s="328"/>
      <c r="L33" s="328"/>
      <c r="M33" s="329" t="str">
        <f>Fuel!$AK33</f>
        <v/>
      </c>
      <c r="N33" s="329"/>
      <c r="O33" s="329"/>
      <c r="P33" s="330" t="str">
        <f>Fuel!$AI33</f>
        <v/>
      </c>
      <c r="Q33" s="330"/>
      <c r="R33" s="330"/>
      <c r="S33" s="329" t="str">
        <f>Fuel!$AJ33</f>
        <v/>
      </c>
      <c r="T33" s="329"/>
      <c r="U33" s="331"/>
      <c r="V33" s="55"/>
      <c r="AC33" s="13" t="str">
        <f>Fuel!$S33</f>
        <v/>
      </c>
    </row>
    <row r="34" spans="1:29" x14ac:dyDescent="0.25">
      <c r="A34" s="55"/>
      <c r="B34" s="325" t="str">
        <f>IF(Fuel!$B34="", "", Fuel!$B34)</f>
        <v/>
      </c>
      <c r="C34" s="326"/>
      <c r="D34" s="326"/>
      <c r="E34" s="327" t="str">
        <f>Fuel!$AF34</f>
        <v/>
      </c>
      <c r="F34" s="327"/>
      <c r="G34" s="327"/>
      <c r="H34" s="327"/>
      <c r="I34" s="1" t="str">
        <f>IF(Fuel!$D34="", "", Fuel!$D34)</f>
        <v/>
      </c>
      <c r="J34" s="328" t="str">
        <f>Fuel!$AH34</f>
        <v/>
      </c>
      <c r="K34" s="328"/>
      <c r="L34" s="328"/>
      <c r="M34" s="329" t="str">
        <f>Fuel!$AK34</f>
        <v/>
      </c>
      <c r="N34" s="329"/>
      <c r="O34" s="329"/>
      <c r="P34" s="330" t="str">
        <f>Fuel!$AI34</f>
        <v/>
      </c>
      <c r="Q34" s="330"/>
      <c r="R34" s="330"/>
      <c r="S34" s="329" t="str">
        <f>Fuel!$AJ34</f>
        <v/>
      </c>
      <c r="T34" s="329"/>
      <c r="U34" s="331"/>
      <c r="V34" s="55"/>
      <c r="AC34" s="13" t="str">
        <f>Fuel!$S34</f>
        <v/>
      </c>
    </row>
    <row r="35" spans="1:29" x14ac:dyDescent="0.25">
      <c r="A35" s="55"/>
      <c r="B35" s="325" t="str">
        <f>IF(Fuel!$B35="", "", Fuel!$B35)</f>
        <v/>
      </c>
      <c r="C35" s="326"/>
      <c r="D35" s="326"/>
      <c r="E35" s="327" t="str">
        <f>Fuel!$AF35</f>
        <v/>
      </c>
      <c r="F35" s="327"/>
      <c r="G35" s="327"/>
      <c r="H35" s="327"/>
      <c r="I35" s="1" t="str">
        <f>IF(Fuel!$D35="", "", Fuel!$D35)</f>
        <v/>
      </c>
      <c r="J35" s="328" t="str">
        <f>Fuel!$AH35</f>
        <v/>
      </c>
      <c r="K35" s="328"/>
      <c r="L35" s="328"/>
      <c r="M35" s="329" t="str">
        <f>Fuel!$AK35</f>
        <v/>
      </c>
      <c r="N35" s="329"/>
      <c r="O35" s="329"/>
      <c r="P35" s="330" t="str">
        <f>Fuel!$AI35</f>
        <v/>
      </c>
      <c r="Q35" s="330"/>
      <c r="R35" s="330"/>
      <c r="S35" s="329" t="str">
        <f>Fuel!$AJ35</f>
        <v/>
      </c>
      <c r="T35" s="329"/>
      <c r="U35" s="331"/>
      <c r="V35" s="55"/>
      <c r="AC35" s="13" t="str">
        <f>Fuel!$S35</f>
        <v/>
      </c>
    </row>
    <row r="36" spans="1:29" x14ac:dyDescent="0.25">
      <c r="A36" s="55"/>
      <c r="B36" s="325" t="str">
        <f>IF(Fuel!$B36="", "", Fuel!$B36)</f>
        <v/>
      </c>
      <c r="C36" s="326"/>
      <c r="D36" s="326"/>
      <c r="E36" s="327" t="str">
        <f>Fuel!$AF36</f>
        <v/>
      </c>
      <c r="F36" s="327"/>
      <c r="G36" s="327"/>
      <c r="H36" s="327"/>
      <c r="I36" s="1" t="str">
        <f>IF(Fuel!$D36="", "", Fuel!$D36)</f>
        <v/>
      </c>
      <c r="J36" s="328" t="str">
        <f>Fuel!$AH36</f>
        <v/>
      </c>
      <c r="K36" s="328"/>
      <c r="L36" s="328"/>
      <c r="M36" s="329" t="str">
        <f>Fuel!$AK36</f>
        <v/>
      </c>
      <c r="N36" s="329"/>
      <c r="O36" s="329"/>
      <c r="P36" s="330" t="str">
        <f>Fuel!$AI36</f>
        <v/>
      </c>
      <c r="Q36" s="330"/>
      <c r="R36" s="330"/>
      <c r="S36" s="329" t="str">
        <f>Fuel!$AJ36</f>
        <v/>
      </c>
      <c r="T36" s="329"/>
      <c r="U36" s="331"/>
      <c r="V36" s="55"/>
      <c r="AC36" s="13" t="str">
        <f>Fuel!$S36</f>
        <v/>
      </c>
    </row>
    <row r="37" spans="1:29" x14ac:dyDescent="0.25">
      <c r="A37" s="55"/>
      <c r="B37" s="325" t="str">
        <f>IF(Fuel!$B37="", "", Fuel!$B37)</f>
        <v/>
      </c>
      <c r="C37" s="326"/>
      <c r="D37" s="326"/>
      <c r="E37" s="327" t="str">
        <f>Fuel!$AF37</f>
        <v/>
      </c>
      <c r="F37" s="327"/>
      <c r="G37" s="327"/>
      <c r="H37" s="327"/>
      <c r="I37" s="1" t="str">
        <f>IF(Fuel!$D37="", "", Fuel!$D37)</f>
        <v/>
      </c>
      <c r="J37" s="328" t="str">
        <f>Fuel!$AH37</f>
        <v/>
      </c>
      <c r="K37" s="328"/>
      <c r="L37" s="328"/>
      <c r="M37" s="329" t="str">
        <f>Fuel!$AK37</f>
        <v/>
      </c>
      <c r="N37" s="329"/>
      <c r="O37" s="329"/>
      <c r="P37" s="330" t="str">
        <f>Fuel!$AI37</f>
        <v/>
      </c>
      <c r="Q37" s="330"/>
      <c r="R37" s="330"/>
      <c r="S37" s="329" t="str">
        <f>Fuel!$AJ37</f>
        <v/>
      </c>
      <c r="T37" s="329"/>
      <c r="U37" s="331"/>
      <c r="V37" s="55"/>
      <c r="AC37" s="13" t="str">
        <f>Fuel!$S37</f>
        <v/>
      </c>
    </row>
    <row r="38" spans="1:29" x14ac:dyDescent="0.25">
      <c r="A38" s="55"/>
      <c r="B38" s="325" t="str">
        <f>IF(Fuel!$B38="", "", Fuel!$B38)</f>
        <v/>
      </c>
      <c r="C38" s="326"/>
      <c r="D38" s="326"/>
      <c r="E38" s="327" t="str">
        <f>Fuel!$AF38</f>
        <v/>
      </c>
      <c r="F38" s="327"/>
      <c r="G38" s="327"/>
      <c r="H38" s="327"/>
      <c r="I38" s="1" t="str">
        <f>IF(Fuel!$D38="", "", Fuel!$D38)</f>
        <v/>
      </c>
      <c r="J38" s="328" t="str">
        <f>Fuel!$AH38</f>
        <v/>
      </c>
      <c r="K38" s="328"/>
      <c r="L38" s="328"/>
      <c r="M38" s="329" t="str">
        <f>Fuel!$AK38</f>
        <v/>
      </c>
      <c r="N38" s="329"/>
      <c r="O38" s="329"/>
      <c r="P38" s="330" t="str">
        <f>Fuel!$AI38</f>
        <v/>
      </c>
      <c r="Q38" s="330"/>
      <c r="R38" s="330"/>
      <c r="S38" s="329" t="str">
        <f>Fuel!$AJ38</f>
        <v/>
      </c>
      <c r="T38" s="329"/>
      <c r="U38" s="331"/>
      <c r="V38" s="55"/>
      <c r="AC38" s="13" t="str">
        <f>Fuel!$S38</f>
        <v/>
      </c>
    </row>
    <row r="39" spans="1:29" x14ac:dyDescent="0.25">
      <c r="A39" s="55"/>
      <c r="B39" s="325" t="str">
        <f>IF(Fuel!$B39="", "", Fuel!$B39)</f>
        <v/>
      </c>
      <c r="C39" s="326"/>
      <c r="D39" s="326"/>
      <c r="E39" s="327" t="str">
        <f>Fuel!$AF39</f>
        <v/>
      </c>
      <c r="F39" s="327"/>
      <c r="G39" s="327"/>
      <c r="H39" s="327"/>
      <c r="I39" s="1" t="str">
        <f>IF(Fuel!$D39="", "", Fuel!$D39)</f>
        <v/>
      </c>
      <c r="J39" s="328" t="str">
        <f>Fuel!$AH39</f>
        <v/>
      </c>
      <c r="K39" s="328"/>
      <c r="L39" s="328"/>
      <c r="M39" s="329" t="str">
        <f>Fuel!$AK39</f>
        <v/>
      </c>
      <c r="N39" s="329"/>
      <c r="O39" s="329"/>
      <c r="P39" s="330" t="str">
        <f>Fuel!$AI39</f>
        <v/>
      </c>
      <c r="Q39" s="330"/>
      <c r="R39" s="330"/>
      <c r="S39" s="329" t="str">
        <f>Fuel!$AJ39</f>
        <v/>
      </c>
      <c r="T39" s="329"/>
      <c r="U39" s="331"/>
      <c r="V39" s="55"/>
      <c r="AC39" s="13" t="str">
        <f>Fuel!$S39</f>
        <v/>
      </c>
    </row>
    <row r="40" spans="1:29" x14ac:dyDescent="0.25">
      <c r="A40" s="55"/>
      <c r="B40" s="325" t="str">
        <f>IF(Fuel!$B40="", "", Fuel!$B40)</f>
        <v/>
      </c>
      <c r="C40" s="326"/>
      <c r="D40" s="326"/>
      <c r="E40" s="327" t="str">
        <f>Fuel!$AF40</f>
        <v/>
      </c>
      <c r="F40" s="327"/>
      <c r="G40" s="327"/>
      <c r="H40" s="327"/>
      <c r="I40" s="1" t="str">
        <f>IF(Fuel!$D40="", "", Fuel!$D40)</f>
        <v/>
      </c>
      <c r="J40" s="328" t="str">
        <f>Fuel!$AH40</f>
        <v/>
      </c>
      <c r="K40" s="328"/>
      <c r="L40" s="328"/>
      <c r="M40" s="329" t="str">
        <f>Fuel!$AK40</f>
        <v/>
      </c>
      <c r="N40" s="329"/>
      <c r="O40" s="329"/>
      <c r="P40" s="330" t="str">
        <f>Fuel!$AI40</f>
        <v/>
      </c>
      <c r="Q40" s="330"/>
      <c r="R40" s="330"/>
      <c r="S40" s="329" t="str">
        <f>Fuel!$AJ40</f>
        <v/>
      </c>
      <c r="T40" s="329"/>
      <c r="U40" s="331"/>
      <c r="V40" s="55"/>
      <c r="AC40" s="13" t="str">
        <f>Fuel!$S40</f>
        <v/>
      </c>
    </row>
    <row r="41" spans="1:29" x14ac:dyDescent="0.25">
      <c r="A41" s="55"/>
      <c r="B41" s="325" t="str">
        <f>IF(Fuel!$B41="", "", Fuel!$B41)</f>
        <v/>
      </c>
      <c r="C41" s="326"/>
      <c r="D41" s="326"/>
      <c r="E41" s="327" t="str">
        <f>Fuel!$AF41</f>
        <v/>
      </c>
      <c r="F41" s="327"/>
      <c r="G41" s="327"/>
      <c r="H41" s="327"/>
      <c r="I41" s="1" t="str">
        <f>IF(Fuel!$D41="", "", Fuel!$D41)</f>
        <v/>
      </c>
      <c r="J41" s="328" t="str">
        <f>Fuel!$AH41</f>
        <v/>
      </c>
      <c r="K41" s="328"/>
      <c r="L41" s="328"/>
      <c r="M41" s="329" t="str">
        <f>Fuel!$AK41</f>
        <v/>
      </c>
      <c r="N41" s="329"/>
      <c r="O41" s="329"/>
      <c r="P41" s="330" t="str">
        <f>Fuel!$AI41</f>
        <v/>
      </c>
      <c r="Q41" s="330"/>
      <c r="R41" s="330"/>
      <c r="S41" s="329" t="str">
        <f>Fuel!$AJ41</f>
        <v/>
      </c>
      <c r="T41" s="329"/>
      <c r="U41" s="331"/>
      <c r="V41" s="55"/>
      <c r="AC41" s="13" t="str">
        <f>Fuel!$S41</f>
        <v/>
      </c>
    </row>
    <row r="42" spans="1:29" x14ac:dyDescent="0.25">
      <c r="A42" s="55"/>
      <c r="B42" s="325" t="str">
        <f>IF(Fuel!$B42="", "", Fuel!$B42)</f>
        <v/>
      </c>
      <c r="C42" s="326"/>
      <c r="D42" s="326"/>
      <c r="E42" s="327" t="str">
        <f>Fuel!$AF42</f>
        <v/>
      </c>
      <c r="F42" s="327"/>
      <c r="G42" s="327"/>
      <c r="H42" s="327"/>
      <c r="I42" s="1" t="str">
        <f>IF(Fuel!$D42="", "", Fuel!$D42)</f>
        <v/>
      </c>
      <c r="J42" s="328" t="str">
        <f>Fuel!$AH42</f>
        <v/>
      </c>
      <c r="K42" s="328"/>
      <c r="L42" s="328"/>
      <c r="M42" s="329" t="str">
        <f>Fuel!$AK42</f>
        <v/>
      </c>
      <c r="N42" s="329"/>
      <c r="O42" s="329"/>
      <c r="P42" s="330" t="str">
        <f>Fuel!$AI42</f>
        <v/>
      </c>
      <c r="Q42" s="330"/>
      <c r="R42" s="330"/>
      <c r="S42" s="329" t="str">
        <f>Fuel!$AJ42</f>
        <v/>
      </c>
      <c r="T42" s="329"/>
      <c r="U42" s="331"/>
      <c r="V42" s="55"/>
      <c r="AC42" s="13" t="str">
        <f>Fuel!$S42</f>
        <v/>
      </c>
    </row>
    <row r="43" spans="1:29" x14ac:dyDescent="0.25">
      <c r="A43" s="55"/>
      <c r="B43" s="325" t="str">
        <f>IF(Fuel!$B43="", "", Fuel!$B43)</f>
        <v/>
      </c>
      <c r="C43" s="326"/>
      <c r="D43" s="326"/>
      <c r="E43" s="327" t="str">
        <f>Fuel!$AF43</f>
        <v/>
      </c>
      <c r="F43" s="327"/>
      <c r="G43" s="327"/>
      <c r="H43" s="327"/>
      <c r="I43" s="1" t="str">
        <f>IF(Fuel!$D43="", "", Fuel!$D43)</f>
        <v/>
      </c>
      <c r="J43" s="328" t="str">
        <f>Fuel!$AH43</f>
        <v/>
      </c>
      <c r="K43" s="328"/>
      <c r="L43" s="328"/>
      <c r="M43" s="329" t="str">
        <f>Fuel!$AK43</f>
        <v/>
      </c>
      <c r="N43" s="329"/>
      <c r="O43" s="329"/>
      <c r="P43" s="330" t="str">
        <f>Fuel!$AI43</f>
        <v/>
      </c>
      <c r="Q43" s="330"/>
      <c r="R43" s="330"/>
      <c r="S43" s="329" t="str">
        <f>Fuel!$AJ43</f>
        <v/>
      </c>
      <c r="T43" s="329"/>
      <c r="U43" s="331"/>
      <c r="V43" s="55"/>
      <c r="AC43" s="13" t="str">
        <f>Fuel!$S43</f>
        <v/>
      </c>
    </row>
    <row r="44" spans="1:29" x14ac:dyDescent="0.25">
      <c r="A44" s="55"/>
      <c r="B44" s="325" t="str">
        <f>IF(Fuel!$B44="", "", Fuel!$B44)</f>
        <v/>
      </c>
      <c r="C44" s="326"/>
      <c r="D44" s="326"/>
      <c r="E44" s="327" t="str">
        <f>Fuel!$AF44</f>
        <v/>
      </c>
      <c r="F44" s="327"/>
      <c r="G44" s="327"/>
      <c r="H44" s="327"/>
      <c r="I44" s="1" t="str">
        <f>IF(Fuel!$D44="", "", Fuel!$D44)</f>
        <v/>
      </c>
      <c r="J44" s="328" t="str">
        <f>Fuel!$AH44</f>
        <v/>
      </c>
      <c r="K44" s="328"/>
      <c r="L44" s="328"/>
      <c r="M44" s="329" t="str">
        <f>Fuel!$AK44</f>
        <v/>
      </c>
      <c r="N44" s="329"/>
      <c r="O44" s="329"/>
      <c r="P44" s="330" t="str">
        <f>Fuel!$AI44</f>
        <v/>
      </c>
      <c r="Q44" s="330"/>
      <c r="R44" s="330"/>
      <c r="S44" s="329" t="str">
        <f>Fuel!$AJ44</f>
        <v/>
      </c>
      <c r="T44" s="329"/>
      <c r="U44" s="331"/>
      <c r="V44" s="55"/>
      <c r="AC44" s="13" t="str">
        <f>Fuel!$S44</f>
        <v/>
      </c>
    </row>
    <row r="45" spans="1:29" x14ac:dyDescent="0.25">
      <c r="A45" s="55"/>
      <c r="B45" s="325" t="str">
        <f>IF(Fuel!$B45="", "", Fuel!$B45)</f>
        <v/>
      </c>
      <c r="C45" s="326"/>
      <c r="D45" s="326"/>
      <c r="E45" s="327" t="str">
        <f>Fuel!$AF45</f>
        <v/>
      </c>
      <c r="F45" s="327"/>
      <c r="G45" s="327"/>
      <c r="H45" s="327"/>
      <c r="I45" s="1" t="str">
        <f>IF(Fuel!$D45="", "", Fuel!$D45)</f>
        <v/>
      </c>
      <c r="J45" s="328" t="str">
        <f>Fuel!$AH45</f>
        <v/>
      </c>
      <c r="K45" s="328"/>
      <c r="L45" s="328"/>
      <c r="M45" s="329" t="str">
        <f>Fuel!$AK45</f>
        <v/>
      </c>
      <c r="N45" s="329"/>
      <c r="O45" s="329"/>
      <c r="P45" s="330" t="str">
        <f>Fuel!$AI45</f>
        <v/>
      </c>
      <c r="Q45" s="330"/>
      <c r="R45" s="330"/>
      <c r="S45" s="329" t="str">
        <f>Fuel!$AJ45</f>
        <v/>
      </c>
      <c r="T45" s="329"/>
      <c r="U45" s="331"/>
      <c r="V45" s="55"/>
      <c r="AC45" s="13" t="str">
        <f>Fuel!$S45</f>
        <v/>
      </c>
    </row>
    <row r="46" spans="1:29" x14ac:dyDescent="0.25">
      <c r="A46" s="55"/>
      <c r="B46" s="325" t="str">
        <f>IF(Fuel!$B46="", "", Fuel!$B46)</f>
        <v/>
      </c>
      <c r="C46" s="326"/>
      <c r="D46" s="326"/>
      <c r="E46" s="327" t="str">
        <f>Fuel!$AF46</f>
        <v/>
      </c>
      <c r="F46" s="327"/>
      <c r="G46" s="327"/>
      <c r="H46" s="327"/>
      <c r="I46" s="1" t="str">
        <f>IF(Fuel!$D46="", "", Fuel!$D46)</f>
        <v/>
      </c>
      <c r="J46" s="328" t="str">
        <f>Fuel!$AH46</f>
        <v/>
      </c>
      <c r="K46" s="328"/>
      <c r="L46" s="328"/>
      <c r="M46" s="329" t="str">
        <f>Fuel!$AK46</f>
        <v/>
      </c>
      <c r="N46" s="329"/>
      <c r="O46" s="329"/>
      <c r="P46" s="330" t="str">
        <f>Fuel!$AI46</f>
        <v/>
      </c>
      <c r="Q46" s="330"/>
      <c r="R46" s="330"/>
      <c r="S46" s="329" t="str">
        <f>Fuel!$AJ46</f>
        <v/>
      </c>
      <c r="T46" s="329"/>
      <c r="U46" s="331"/>
      <c r="V46" s="55"/>
      <c r="AC46" s="13" t="str">
        <f>Fuel!$S46</f>
        <v/>
      </c>
    </row>
    <row r="47" spans="1:29" x14ac:dyDescent="0.25">
      <c r="A47" s="55"/>
      <c r="B47" s="325" t="str">
        <f>IF(Fuel!$B47="", "", Fuel!$B47)</f>
        <v/>
      </c>
      <c r="C47" s="326"/>
      <c r="D47" s="326"/>
      <c r="E47" s="327" t="str">
        <f>Fuel!$AF47</f>
        <v/>
      </c>
      <c r="F47" s="327"/>
      <c r="G47" s="327"/>
      <c r="H47" s="327"/>
      <c r="I47" s="1" t="str">
        <f>IF(Fuel!$D47="", "", Fuel!$D47)</f>
        <v/>
      </c>
      <c r="J47" s="328" t="str">
        <f>Fuel!$AH47</f>
        <v/>
      </c>
      <c r="K47" s="328"/>
      <c r="L47" s="328"/>
      <c r="M47" s="329" t="str">
        <f>Fuel!$AK47</f>
        <v/>
      </c>
      <c r="N47" s="329"/>
      <c r="O47" s="329"/>
      <c r="P47" s="330" t="str">
        <f>Fuel!$AI47</f>
        <v/>
      </c>
      <c r="Q47" s="330"/>
      <c r="R47" s="330"/>
      <c r="S47" s="329" t="str">
        <f>Fuel!$AJ47</f>
        <v/>
      </c>
      <c r="T47" s="329"/>
      <c r="U47" s="331"/>
      <c r="V47" s="55"/>
      <c r="AC47" s="13" t="str">
        <f>Fuel!$S47</f>
        <v/>
      </c>
    </row>
    <row r="48" spans="1:29" x14ac:dyDescent="0.25">
      <c r="A48" s="55"/>
      <c r="B48" s="325" t="str">
        <f>IF(Fuel!$B48="", "", Fuel!$B48)</f>
        <v/>
      </c>
      <c r="C48" s="326"/>
      <c r="D48" s="326"/>
      <c r="E48" s="327" t="str">
        <f>Fuel!$AF48</f>
        <v/>
      </c>
      <c r="F48" s="327"/>
      <c r="G48" s="327"/>
      <c r="H48" s="327"/>
      <c r="I48" s="1" t="str">
        <f>IF(Fuel!$D48="", "", Fuel!$D48)</f>
        <v/>
      </c>
      <c r="J48" s="328" t="str">
        <f>Fuel!$AH48</f>
        <v/>
      </c>
      <c r="K48" s="328"/>
      <c r="L48" s="328"/>
      <c r="M48" s="329" t="str">
        <f>Fuel!$AK48</f>
        <v/>
      </c>
      <c r="N48" s="329"/>
      <c r="O48" s="329"/>
      <c r="P48" s="330" t="str">
        <f>Fuel!$AI48</f>
        <v/>
      </c>
      <c r="Q48" s="330"/>
      <c r="R48" s="330"/>
      <c r="S48" s="329" t="str">
        <f>Fuel!$AJ48</f>
        <v/>
      </c>
      <c r="T48" s="329"/>
      <c r="U48" s="331"/>
      <c r="V48" s="55"/>
      <c r="AC48" s="13" t="str">
        <f>Fuel!$S48</f>
        <v/>
      </c>
    </row>
    <row r="49" spans="1:29" x14ac:dyDescent="0.25">
      <c r="A49" s="55"/>
      <c r="B49" s="325" t="str">
        <f>IF(Fuel!$B49="", "", Fuel!$B49)</f>
        <v/>
      </c>
      <c r="C49" s="326"/>
      <c r="D49" s="326"/>
      <c r="E49" s="327" t="str">
        <f>Fuel!$AF49</f>
        <v/>
      </c>
      <c r="F49" s="327"/>
      <c r="G49" s="327"/>
      <c r="H49" s="327"/>
      <c r="I49" s="1" t="str">
        <f>IF(Fuel!$D49="", "", Fuel!$D49)</f>
        <v/>
      </c>
      <c r="J49" s="328" t="str">
        <f>Fuel!$AH49</f>
        <v/>
      </c>
      <c r="K49" s="328"/>
      <c r="L49" s="328"/>
      <c r="M49" s="329" t="str">
        <f>Fuel!$AK49</f>
        <v/>
      </c>
      <c r="N49" s="329"/>
      <c r="O49" s="329"/>
      <c r="P49" s="330" t="str">
        <f>Fuel!$AI49</f>
        <v/>
      </c>
      <c r="Q49" s="330"/>
      <c r="R49" s="330"/>
      <c r="S49" s="329" t="str">
        <f>Fuel!$AJ49</f>
        <v/>
      </c>
      <c r="T49" s="329"/>
      <c r="U49" s="331"/>
      <c r="V49" s="55"/>
      <c r="AC49" s="13" t="str">
        <f>Fuel!$S49</f>
        <v/>
      </c>
    </row>
    <row r="50" spans="1:29" x14ac:dyDescent="0.25">
      <c r="A50" s="55"/>
      <c r="B50" s="325" t="str">
        <f>IF(Fuel!$B50="", "", Fuel!$B50)</f>
        <v/>
      </c>
      <c r="C50" s="326"/>
      <c r="D50" s="326"/>
      <c r="E50" s="327" t="str">
        <f>Fuel!$AF50</f>
        <v/>
      </c>
      <c r="F50" s="327"/>
      <c r="G50" s="327"/>
      <c r="H50" s="327"/>
      <c r="I50" s="1" t="str">
        <f>IF(Fuel!$D50="", "", Fuel!$D50)</f>
        <v/>
      </c>
      <c r="J50" s="328" t="str">
        <f>Fuel!$AH50</f>
        <v/>
      </c>
      <c r="K50" s="328"/>
      <c r="L50" s="328"/>
      <c r="M50" s="329" t="str">
        <f>Fuel!$AK50</f>
        <v/>
      </c>
      <c r="N50" s="329"/>
      <c r="O50" s="329"/>
      <c r="P50" s="330" t="str">
        <f>Fuel!$AI50</f>
        <v/>
      </c>
      <c r="Q50" s="330"/>
      <c r="R50" s="330"/>
      <c r="S50" s="329" t="str">
        <f>Fuel!$AJ50</f>
        <v/>
      </c>
      <c r="T50" s="329"/>
      <c r="U50" s="331"/>
      <c r="V50" s="55"/>
      <c r="AC50" s="13" t="str">
        <f>Fuel!$S50</f>
        <v/>
      </c>
    </row>
    <row r="51" spans="1:29" x14ac:dyDescent="0.25">
      <c r="A51" s="55"/>
      <c r="B51" s="325" t="str">
        <f>IF(Fuel!$B51="", "", Fuel!$B51)</f>
        <v/>
      </c>
      <c r="C51" s="326"/>
      <c r="D51" s="326"/>
      <c r="E51" s="327" t="str">
        <f>Fuel!$AF51</f>
        <v/>
      </c>
      <c r="F51" s="327"/>
      <c r="G51" s="327"/>
      <c r="H51" s="327"/>
      <c r="I51" s="1" t="str">
        <f>IF(Fuel!$D51="", "", Fuel!$D51)</f>
        <v/>
      </c>
      <c r="J51" s="328" t="str">
        <f>Fuel!$AH51</f>
        <v/>
      </c>
      <c r="K51" s="328"/>
      <c r="L51" s="328"/>
      <c r="M51" s="329" t="str">
        <f>Fuel!$AK51</f>
        <v/>
      </c>
      <c r="N51" s="329"/>
      <c r="O51" s="329"/>
      <c r="P51" s="330" t="str">
        <f>Fuel!$AI51</f>
        <v/>
      </c>
      <c r="Q51" s="330"/>
      <c r="R51" s="330"/>
      <c r="S51" s="329" t="str">
        <f>Fuel!$AJ51</f>
        <v/>
      </c>
      <c r="T51" s="329"/>
      <c r="U51" s="331"/>
      <c r="V51" s="55"/>
      <c r="AC51" s="13" t="str">
        <f>Fuel!$S51</f>
        <v/>
      </c>
    </row>
    <row r="52" spans="1:29" x14ac:dyDescent="0.25">
      <c r="A52" s="55"/>
      <c r="B52" s="325" t="str">
        <f>IF(Fuel!$B52="", "", Fuel!$B52)</f>
        <v/>
      </c>
      <c r="C52" s="326"/>
      <c r="D52" s="326"/>
      <c r="E52" s="327" t="str">
        <f>Fuel!$AF52</f>
        <v/>
      </c>
      <c r="F52" s="327"/>
      <c r="G52" s="327"/>
      <c r="H52" s="327"/>
      <c r="I52" s="1" t="str">
        <f>IF(Fuel!$D52="", "", Fuel!$D52)</f>
        <v/>
      </c>
      <c r="J52" s="328" t="str">
        <f>Fuel!$AH52</f>
        <v/>
      </c>
      <c r="K52" s="328"/>
      <c r="L52" s="328"/>
      <c r="M52" s="329" t="str">
        <f>Fuel!$AK52</f>
        <v/>
      </c>
      <c r="N52" s="329"/>
      <c r="O52" s="329"/>
      <c r="P52" s="330" t="str">
        <f>Fuel!$AI52</f>
        <v/>
      </c>
      <c r="Q52" s="330"/>
      <c r="R52" s="330"/>
      <c r="S52" s="329" t="str">
        <f>Fuel!$AJ52</f>
        <v/>
      </c>
      <c r="T52" s="329"/>
      <c r="U52" s="331"/>
      <c r="V52" s="55"/>
      <c r="AC52" s="13" t="str">
        <f>Fuel!$S52</f>
        <v/>
      </c>
    </row>
    <row r="53" spans="1:29" x14ac:dyDescent="0.25">
      <c r="A53" s="55"/>
      <c r="B53" s="325" t="str">
        <f>IF(Fuel!$B53="", "", Fuel!$B53)</f>
        <v/>
      </c>
      <c r="C53" s="326"/>
      <c r="D53" s="326"/>
      <c r="E53" s="327" t="str">
        <f>Fuel!$AF53</f>
        <v/>
      </c>
      <c r="F53" s="327"/>
      <c r="G53" s="327"/>
      <c r="H53" s="327"/>
      <c r="I53" s="1" t="str">
        <f>IF(Fuel!$D53="", "", Fuel!$D53)</f>
        <v/>
      </c>
      <c r="J53" s="328" t="str">
        <f>Fuel!$AH53</f>
        <v/>
      </c>
      <c r="K53" s="328"/>
      <c r="L53" s="328"/>
      <c r="M53" s="329" t="str">
        <f>Fuel!$AK53</f>
        <v/>
      </c>
      <c r="N53" s="329"/>
      <c r="O53" s="329"/>
      <c r="P53" s="330" t="str">
        <f>Fuel!$AI53</f>
        <v/>
      </c>
      <c r="Q53" s="330"/>
      <c r="R53" s="330"/>
      <c r="S53" s="329" t="str">
        <f>Fuel!$AJ53</f>
        <v/>
      </c>
      <c r="T53" s="329"/>
      <c r="U53" s="331"/>
      <c r="V53" s="55"/>
      <c r="AC53" s="13" t="str">
        <f>Fuel!$S53</f>
        <v/>
      </c>
    </row>
    <row r="54" spans="1:29" x14ac:dyDescent="0.25">
      <c r="A54" s="55"/>
      <c r="B54" s="325" t="str">
        <f>IF(Fuel!$B54="", "", Fuel!$B54)</f>
        <v/>
      </c>
      <c r="C54" s="326"/>
      <c r="D54" s="326"/>
      <c r="E54" s="327" t="str">
        <f>Fuel!$AF54</f>
        <v/>
      </c>
      <c r="F54" s="327"/>
      <c r="G54" s="327"/>
      <c r="H54" s="327"/>
      <c r="I54" s="1" t="str">
        <f>IF(Fuel!$D54="", "", Fuel!$D54)</f>
        <v/>
      </c>
      <c r="J54" s="328" t="str">
        <f>Fuel!$AH54</f>
        <v/>
      </c>
      <c r="K54" s="328"/>
      <c r="L54" s="328"/>
      <c r="M54" s="329" t="str">
        <f>Fuel!$AK54</f>
        <v/>
      </c>
      <c r="N54" s="329"/>
      <c r="O54" s="329"/>
      <c r="P54" s="330" t="str">
        <f>Fuel!$AI54</f>
        <v/>
      </c>
      <c r="Q54" s="330"/>
      <c r="R54" s="330"/>
      <c r="S54" s="329" t="str">
        <f>Fuel!$AJ54</f>
        <v/>
      </c>
      <c r="T54" s="329"/>
      <c r="U54" s="331"/>
      <c r="V54" s="55"/>
      <c r="AC54" s="13" t="str">
        <f>Fuel!$S54</f>
        <v/>
      </c>
    </row>
    <row r="55" spans="1:29" x14ac:dyDescent="0.25">
      <c r="A55" s="55"/>
      <c r="B55" s="325" t="str">
        <f>IF(Fuel!$B55="", "", Fuel!$B55)</f>
        <v/>
      </c>
      <c r="C55" s="326"/>
      <c r="D55" s="326"/>
      <c r="E55" s="327" t="str">
        <f>Fuel!$AF55</f>
        <v/>
      </c>
      <c r="F55" s="327"/>
      <c r="G55" s="327"/>
      <c r="H55" s="327"/>
      <c r="I55" s="1" t="str">
        <f>IF(Fuel!$D55="", "", Fuel!$D55)</f>
        <v/>
      </c>
      <c r="J55" s="328" t="str">
        <f>Fuel!$AH55</f>
        <v/>
      </c>
      <c r="K55" s="328"/>
      <c r="L55" s="328"/>
      <c r="M55" s="329" t="str">
        <f>Fuel!$AK55</f>
        <v/>
      </c>
      <c r="N55" s="329"/>
      <c r="O55" s="329"/>
      <c r="P55" s="330" t="str">
        <f>Fuel!$AI55</f>
        <v/>
      </c>
      <c r="Q55" s="330"/>
      <c r="R55" s="330"/>
      <c r="S55" s="329" t="str">
        <f>Fuel!$AJ55</f>
        <v/>
      </c>
      <c r="T55" s="329"/>
      <c r="U55" s="331"/>
      <c r="V55" s="55"/>
      <c r="AC55" s="13" t="str">
        <f>Fuel!$S55</f>
        <v/>
      </c>
    </row>
    <row r="56" spans="1:29" x14ac:dyDescent="0.25">
      <c r="A56" s="55"/>
      <c r="B56" s="325" t="str">
        <f>IF(Fuel!$B56="", "", Fuel!$B56)</f>
        <v/>
      </c>
      <c r="C56" s="326"/>
      <c r="D56" s="326"/>
      <c r="E56" s="327" t="str">
        <f>Fuel!$AF56</f>
        <v/>
      </c>
      <c r="F56" s="327"/>
      <c r="G56" s="327"/>
      <c r="H56" s="327"/>
      <c r="I56" s="1" t="str">
        <f>IF(Fuel!$D56="", "", Fuel!$D56)</f>
        <v/>
      </c>
      <c r="J56" s="328" t="str">
        <f>Fuel!$AH56</f>
        <v/>
      </c>
      <c r="K56" s="328"/>
      <c r="L56" s="328"/>
      <c r="M56" s="329" t="str">
        <f>Fuel!$AK56</f>
        <v/>
      </c>
      <c r="N56" s="329"/>
      <c r="O56" s="329"/>
      <c r="P56" s="330" t="str">
        <f>Fuel!$AI56</f>
        <v/>
      </c>
      <c r="Q56" s="330"/>
      <c r="R56" s="330"/>
      <c r="S56" s="329" t="str">
        <f>Fuel!$AJ56</f>
        <v/>
      </c>
      <c r="T56" s="329"/>
      <c r="U56" s="331"/>
      <c r="V56" s="55"/>
      <c r="AC56" s="13" t="str">
        <f>Fuel!$S56</f>
        <v/>
      </c>
    </row>
    <row r="57" spans="1:29" x14ac:dyDescent="0.25">
      <c r="A57" s="55"/>
      <c r="B57" s="325" t="str">
        <f>IF(Fuel!$B57="", "", Fuel!$B57)</f>
        <v/>
      </c>
      <c r="C57" s="326"/>
      <c r="D57" s="326"/>
      <c r="E57" s="327" t="str">
        <f>Fuel!$AF57</f>
        <v/>
      </c>
      <c r="F57" s="327"/>
      <c r="G57" s="327"/>
      <c r="H57" s="327"/>
      <c r="I57" s="1" t="str">
        <f>IF(Fuel!$D57="", "", Fuel!$D57)</f>
        <v/>
      </c>
      <c r="J57" s="328" t="str">
        <f>Fuel!$AH57</f>
        <v/>
      </c>
      <c r="K57" s="328"/>
      <c r="L57" s="328"/>
      <c r="M57" s="329" t="str">
        <f>Fuel!$AK57</f>
        <v/>
      </c>
      <c r="N57" s="329"/>
      <c r="O57" s="329"/>
      <c r="P57" s="330" t="str">
        <f>Fuel!$AI57</f>
        <v/>
      </c>
      <c r="Q57" s="330"/>
      <c r="R57" s="330"/>
      <c r="S57" s="329" t="str">
        <f>Fuel!$AJ57</f>
        <v/>
      </c>
      <c r="T57" s="329"/>
      <c r="U57" s="331"/>
      <c r="V57" s="55"/>
      <c r="AC57" s="13" t="str">
        <f>Fuel!$S57</f>
        <v/>
      </c>
    </row>
    <row r="58" spans="1:29" x14ac:dyDescent="0.25">
      <c r="A58" s="55"/>
      <c r="B58" s="325" t="str">
        <f>IF(Fuel!$B58="", "", Fuel!$B58)</f>
        <v/>
      </c>
      <c r="C58" s="326"/>
      <c r="D58" s="326"/>
      <c r="E58" s="327" t="str">
        <f>Fuel!$AF58</f>
        <v/>
      </c>
      <c r="F58" s="327"/>
      <c r="G58" s="327"/>
      <c r="H58" s="327"/>
      <c r="I58" s="1" t="str">
        <f>IF(Fuel!$D58="", "", Fuel!$D58)</f>
        <v/>
      </c>
      <c r="J58" s="328" t="str">
        <f>Fuel!$AH58</f>
        <v/>
      </c>
      <c r="K58" s="328"/>
      <c r="L58" s="328"/>
      <c r="M58" s="329" t="str">
        <f>Fuel!$AK58</f>
        <v/>
      </c>
      <c r="N58" s="329"/>
      <c r="O58" s="329"/>
      <c r="P58" s="330" t="str">
        <f>Fuel!$AI58</f>
        <v/>
      </c>
      <c r="Q58" s="330"/>
      <c r="R58" s="330"/>
      <c r="S58" s="329" t="str">
        <f>Fuel!$AJ58</f>
        <v/>
      </c>
      <c r="T58" s="329"/>
      <c r="U58" s="331"/>
      <c r="V58" s="55"/>
      <c r="AC58" s="13" t="str">
        <f>Fuel!$S58</f>
        <v/>
      </c>
    </row>
    <row r="59" spans="1:29" x14ac:dyDescent="0.25">
      <c r="A59" s="55"/>
      <c r="B59" s="325" t="str">
        <f>IF(Fuel!$B59="", "", Fuel!$B59)</f>
        <v/>
      </c>
      <c r="C59" s="326"/>
      <c r="D59" s="326"/>
      <c r="E59" s="327" t="str">
        <f>Fuel!$AF59</f>
        <v/>
      </c>
      <c r="F59" s="327"/>
      <c r="G59" s="327"/>
      <c r="H59" s="327"/>
      <c r="I59" s="1" t="str">
        <f>IF(Fuel!$D59="", "", Fuel!$D59)</f>
        <v/>
      </c>
      <c r="J59" s="328" t="str">
        <f>Fuel!$AH59</f>
        <v/>
      </c>
      <c r="K59" s="328"/>
      <c r="L59" s="328"/>
      <c r="M59" s="329" t="str">
        <f>Fuel!$AK59</f>
        <v/>
      </c>
      <c r="N59" s="329"/>
      <c r="O59" s="329"/>
      <c r="P59" s="330" t="str">
        <f>Fuel!$AI59</f>
        <v/>
      </c>
      <c r="Q59" s="330"/>
      <c r="R59" s="330"/>
      <c r="S59" s="329" t="str">
        <f>Fuel!$AJ59</f>
        <v/>
      </c>
      <c r="T59" s="329"/>
      <c r="U59" s="331"/>
      <c r="V59" s="55"/>
      <c r="AC59" s="13" t="str">
        <f>Fuel!$S59</f>
        <v/>
      </c>
    </row>
    <row r="60" spans="1:29" x14ac:dyDescent="0.25">
      <c r="A60" s="55"/>
      <c r="B60" s="325" t="str">
        <f>IF(Fuel!$B60="", "", Fuel!$B60)</f>
        <v/>
      </c>
      <c r="C60" s="326"/>
      <c r="D60" s="326"/>
      <c r="E60" s="327" t="str">
        <f>Fuel!$AF60</f>
        <v/>
      </c>
      <c r="F60" s="327"/>
      <c r="G60" s="327"/>
      <c r="H60" s="327"/>
      <c r="I60" s="1" t="str">
        <f>IF(Fuel!$D60="", "", Fuel!$D60)</f>
        <v/>
      </c>
      <c r="J60" s="328" t="str">
        <f>Fuel!$AH60</f>
        <v/>
      </c>
      <c r="K60" s="328"/>
      <c r="L60" s="328"/>
      <c r="M60" s="329" t="str">
        <f>Fuel!$AK60</f>
        <v/>
      </c>
      <c r="N60" s="329"/>
      <c r="O60" s="329"/>
      <c r="P60" s="330" t="str">
        <f>Fuel!$AI60</f>
        <v/>
      </c>
      <c r="Q60" s="330"/>
      <c r="R60" s="330"/>
      <c r="S60" s="329" t="str">
        <f>Fuel!$AJ60</f>
        <v/>
      </c>
      <c r="T60" s="329"/>
      <c r="U60" s="331"/>
      <c r="V60" s="55"/>
      <c r="AC60" s="13" t="str">
        <f>Fuel!$S60</f>
        <v/>
      </c>
    </row>
    <row r="61" spans="1:29" x14ac:dyDescent="0.25">
      <c r="A61" s="55"/>
      <c r="B61" s="325" t="str">
        <f>IF(Fuel!$B61="", "", Fuel!$B61)</f>
        <v/>
      </c>
      <c r="C61" s="326"/>
      <c r="D61" s="326"/>
      <c r="E61" s="327" t="str">
        <f>Fuel!$AF61</f>
        <v/>
      </c>
      <c r="F61" s="327"/>
      <c r="G61" s="327"/>
      <c r="H61" s="327"/>
      <c r="I61" s="1" t="str">
        <f>IF(Fuel!$D61="", "", Fuel!$D61)</f>
        <v/>
      </c>
      <c r="J61" s="328" t="str">
        <f>Fuel!$AH61</f>
        <v/>
      </c>
      <c r="K61" s="328"/>
      <c r="L61" s="328"/>
      <c r="M61" s="329" t="str">
        <f>Fuel!$AK61</f>
        <v/>
      </c>
      <c r="N61" s="329"/>
      <c r="O61" s="329"/>
      <c r="P61" s="330" t="str">
        <f>Fuel!$AI61</f>
        <v/>
      </c>
      <c r="Q61" s="330"/>
      <c r="R61" s="330"/>
      <c r="S61" s="329" t="str">
        <f>Fuel!$AJ61</f>
        <v/>
      </c>
      <c r="T61" s="329"/>
      <c r="U61" s="331"/>
      <c r="V61" s="55"/>
      <c r="AC61" s="13" t="str">
        <f>Fuel!$S61</f>
        <v/>
      </c>
    </row>
    <row r="62" spans="1:29" x14ac:dyDescent="0.25">
      <c r="A62" s="55"/>
      <c r="B62" s="325" t="str">
        <f>IF(Fuel!$B62="", "", Fuel!$B62)</f>
        <v/>
      </c>
      <c r="C62" s="326"/>
      <c r="D62" s="326"/>
      <c r="E62" s="327" t="str">
        <f>Fuel!$AF62</f>
        <v/>
      </c>
      <c r="F62" s="327"/>
      <c r="G62" s="327"/>
      <c r="H62" s="327"/>
      <c r="I62" s="1" t="str">
        <f>IF(Fuel!$D62="", "", Fuel!$D62)</f>
        <v/>
      </c>
      <c r="J62" s="328" t="str">
        <f>Fuel!$AH62</f>
        <v/>
      </c>
      <c r="K62" s="328"/>
      <c r="L62" s="328"/>
      <c r="M62" s="329" t="str">
        <f>Fuel!$AK62</f>
        <v/>
      </c>
      <c r="N62" s="329"/>
      <c r="O62" s="329"/>
      <c r="P62" s="330" t="str">
        <f>Fuel!$AI62</f>
        <v/>
      </c>
      <c r="Q62" s="330"/>
      <c r="R62" s="330"/>
      <c r="S62" s="329" t="str">
        <f>Fuel!$AJ62</f>
        <v/>
      </c>
      <c r="T62" s="329"/>
      <c r="U62" s="331"/>
      <c r="V62" s="55"/>
      <c r="AC62" s="13" t="str">
        <f>Fuel!$S62</f>
        <v/>
      </c>
    </row>
    <row r="63" spans="1:29" x14ac:dyDescent="0.25">
      <c r="A63" s="55"/>
      <c r="B63" s="325" t="str">
        <f>IF(Fuel!$B63="", "", Fuel!$B63)</f>
        <v/>
      </c>
      <c r="C63" s="326"/>
      <c r="D63" s="326"/>
      <c r="E63" s="327" t="str">
        <f>Fuel!$AF63</f>
        <v/>
      </c>
      <c r="F63" s="327"/>
      <c r="G63" s="327"/>
      <c r="H63" s="327"/>
      <c r="I63" s="1" t="str">
        <f>IF(Fuel!$D63="", "", Fuel!$D63)</f>
        <v/>
      </c>
      <c r="J63" s="328" t="str">
        <f>Fuel!$AH63</f>
        <v/>
      </c>
      <c r="K63" s="328"/>
      <c r="L63" s="328"/>
      <c r="M63" s="329" t="str">
        <f>Fuel!$AK63</f>
        <v/>
      </c>
      <c r="N63" s="329"/>
      <c r="O63" s="329"/>
      <c r="P63" s="330" t="str">
        <f>Fuel!$AI63</f>
        <v/>
      </c>
      <c r="Q63" s="330"/>
      <c r="R63" s="330"/>
      <c r="S63" s="329" t="str">
        <f>Fuel!$AJ63</f>
        <v/>
      </c>
      <c r="T63" s="329"/>
      <c r="U63" s="331"/>
      <c r="V63" s="55"/>
      <c r="AC63" s="13" t="str">
        <f>Fuel!$S63</f>
        <v/>
      </c>
    </row>
    <row r="64" spans="1:29" x14ac:dyDescent="0.25">
      <c r="A64" s="55"/>
      <c r="B64" s="325" t="str">
        <f>IF(Fuel!$B64="", "", Fuel!$B64)</f>
        <v/>
      </c>
      <c r="C64" s="326"/>
      <c r="D64" s="326"/>
      <c r="E64" s="327" t="str">
        <f>Fuel!$AF64</f>
        <v/>
      </c>
      <c r="F64" s="327"/>
      <c r="G64" s="327"/>
      <c r="H64" s="327"/>
      <c r="I64" s="1" t="str">
        <f>IF(Fuel!$D64="", "", Fuel!$D64)</f>
        <v/>
      </c>
      <c r="J64" s="328" t="str">
        <f>Fuel!$AH64</f>
        <v/>
      </c>
      <c r="K64" s="328"/>
      <c r="L64" s="328"/>
      <c r="M64" s="329" t="str">
        <f>Fuel!$AK64</f>
        <v/>
      </c>
      <c r="N64" s="329"/>
      <c r="O64" s="329"/>
      <c r="P64" s="330" t="str">
        <f>Fuel!$AI64</f>
        <v/>
      </c>
      <c r="Q64" s="330"/>
      <c r="R64" s="330"/>
      <c r="S64" s="329" t="str">
        <f>Fuel!$AJ64</f>
        <v/>
      </c>
      <c r="T64" s="329"/>
      <c r="U64" s="331"/>
      <c r="V64" s="55"/>
      <c r="AC64" s="13" t="str">
        <f>Fuel!$S64</f>
        <v/>
      </c>
    </row>
    <row r="65" spans="1:29" x14ac:dyDescent="0.25">
      <c r="A65" s="55"/>
      <c r="B65" s="325" t="str">
        <f>IF(Fuel!$B65="", "", Fuel!$B65)</f>
        <v/>
      </c>
      <c r="C65" s="326"/>
      <c r="D65" s="326"/>
      <c r="E65" s="327" t="str">
        <f>Fuel!$AF65</f>
        <v/>
      </c>
      <c r="F65" s="327"/>
      <c r="G65" s="327"/>
      <c r="H65" s="327"/>
      <c r="I65" s="1" t="str">
        <f>IF(Fuel!$D65="", "", Fuel!$D65)</f>
        <v/>
      </c>
      <c r="J65" s="328" t="str">
        <f>Fuel!$AH65</f>
        <v/>
      </c>
      <c r="K65" s="328"/>
      <c r="L65" s="328"/>
      <c r="M65" s="329" t="str">
        <f>Fuel!$AK65</f>
        <v/>
      </c>
      <c r="N65" s="329"/>
      <c r="O65" s="329"/>
      <c r="P65" s="330" t="str">
        <f>Fuel!$AI65</f>
        <v/>
      </c>
      <c r="Q65" s="330"/>
      <c r="R65" s="330"/>
      <c r="S65" s="329" t="str">
        <f>Fuel!$AJ65</f>
        <v/>
      </c>
      <c r="T65" s="329"/>
      <c r="U65" s="331"/>
      <c r="V65" s="55"/>
      <c r="AC65" s="13" t="str">
        <f>Fuel!$S65</f>
        <v/>
      </c>
    </row>
    <row r="66" spans="1:29" x14ac:dyDescent="0.25">
      <c r="A66" s="55"/>
      <c r="B66" s="325" t="str">
        <f>IF(Fuel!$B66="", "", Fuel!$B66)</f>
        <v/>
      </c>
      <c r="C66" s="326"/>
      <c r="D66" s="326"/>
      <c r="E66" s="327" t="str">
        <f>Fuel!$AF66</f>
        <v/>
      </c>
      <c r="F66" s="327"/>
      <c r="G66" s="327"/>
      <c r="H66" s="327"/>
      <c r="I66" s="1" t="str">
        <f>IF(Fuel!$D66="", "", Fuel!$D66)</f>
        <v/>
      </c>
      <c r="J66" s="328" t="str">
        <f>Fuel!$AH66</f>
        <v/>
      </c>
      <c r="K66" s="328"/>
      <c r="L66" s="328"/>
      <c r="M66" s="329" t="str">
        <f>Fuel!$AK66</f>
        <v/>
      </c>
      <c r="N66" s="329"/>
      <c r="O66" s="329"/>
      <c r="P66" s="330" t="str">
        <f>Fuel!$AI66</f>
        <v/>
      </c>
      <c r="Q66" s="330"/>
      <c r="R66" s="330"/>
      <c r="S66" s="329" t="str">
        <f>Fuel!$AJ66</f>
        <v/>
      </c>
      <c r="T66" s="329"/>
      <c r="U66" s="331"/>
      <c r="V66" s="55"/>
      <c r="AC66" s="13" t="str">
        <f>Fuel!$S66</f>
        <v/>
      </c>
    </row>
    <row r="67" spans="1:29" x14ac:dyDescent="0.25">
      <c r="A67" s="55"/>
      <c r="B67" s="325" t="str">
        <f>IF(Fuel!$B67="", "", Fuel!$B67)</f>
        <v/>
      </c>
      <c r="C67" s="326"/>
      <c r="D67" s="326"/>
      <c r="E67" s="327" t="str">
        <f>Fuel!$AF67</f>
        <v/>
      </c>
      <c r="F67" s="327"/>
      <c r="G67" s="327"/>
      <c r="H67" s="327"/>
      <c r="I67" s="1" t="str">
        <f>IF(Fuel!$D67="", "", Fuel!$D67)</f>
        <v/>
      </c>
      <c r="J67" s="328" t="str">
        <f>Fuel!$AH67</f>
        <v/>
      </c>
      <c r="K67" s="328"/>
      <c r="L67" s="328"/>
      <c r="M67" s="329" t="str">
        <f>Fuel!$AK67</f>
        <v/>
      </c>
      <c r="N67" s="329"/>
      <c r="O67" s="329"/>
      <c r="P67" s="330" t="str">
        <f>Fuel!$AI67</f>
        <v/>
      </c>
      <c r="Q67" s="330"/>
      <c r="R67" s="330"/>
      <c r="S67" s="329" t="str">
        <f>Fuel!$AJ67</f>
        <v/>
      </c>
      <c r="T67" s="329"/>
      <c r="U67" s="331"/>
      <c r="V67" s="55"/>
      <c r="AC67" s="13" t="str">
        <f>Fuel!$S67</f>
        <v/>
      </c>
    </row>
    <row r="68" spans="1:29" x14ac:dyDescent="0.25">
      <c r="A68" s="55"/>
      <c r="B68" s="325" t="str">
        <f>IF(Fuel!$B68="", "", Fuel!$B68)</f>
        <v/>
      </c>
      <c r="C68" s="326"/>
      <c r="D68" s="326"/>
      <c r="E68" s="327" t="str">
        <f>Fuel!$AF68</f>
        <v/>
      </c>
      <c r="F68" s="327"/>
      <c r="G68" s="327"/>
      <c r="H68" s="327"/>
      <c r="I68" s="1" t="str">
        <f>IF(Fuel!$D68="", "", Fuel!$D68)</f>
        <v/>
      </c>
      <c r="J68" s="328" t="str">
        <f>Fuel!$AH68</f>
        <v/>
      </c>
      <c r="K68" s="328"/>
      <c r="L68" s="328"/>
      <c r="M68" s="329" t="str">
        <f>Fuel!$AK68</f>
        <v/>
      </c>
      <c r="N68" s="329"/>
      <c r="O68" s="329"/>
      <c r="P68" s="330" t="str">
        <f>Fuel!$AI68</f>
        <v/>
      </c>
      <c r="Q68" s="330"/>
      <c r="R68" s="330"/>
      <c r="S68" s="329" t="str">
        <f>Fuel!$AJ68</f>
        <v/>
      </c>
      <c r="T68" s="329"/>
      <c r="U68" s="331"/>
      <c r="V68" s="55"/>
      <c r="AC68" s="13" t="str">
        <f>Fuel!$S68</f>
        <v/>
      </c>
    </row>
    <row r="69" spans="1:29" x14ac:dyDescent="0.25">
      <c r="A69" s="55"/>
      <c r="B69" s="325" t="str">
        <f>IF(Fuel!$B69="", "", Fuel!$B69)</f>
        <v/>
      </c>
      <c r="C69" s="326"/>
      <c r="D69" s="326"/>
      <c r="E69" s="327" t="str">
        <f>Fuel!$AF69</f>
        <v/>
      </c>
      <c r="F69" s="327"/>
      <c r="G69" s="327"/>
      <c r="H69" s="327"/>
      <c r="I69" s="1" t="str">
        <f>IF(Fuel!$D69="", "", Fuel!$D69)</f>
        <v/>
      </c>
      <c r="J69" s="328" t="str">
        <f>Fuel!$AH69</f>
        <v/>
      </c>
      <c r="K69" s="328"/>
      <c r="L69" s="328"/>
      <c r="M69" s="329" t="str">
        <f>Fuel!$AK69</f>
        <v/>
      </c>
      <c r="N69" s="329"/>
      <c r="O69" s="329"/>
      <c r="P69" s="330" t="str">
        <f>Fuel!$AI69</f>
        <v/>
      </c>
      <c r="Q69" s="330"/>
      <c r="R69" s="330"/>
      <c r="S69" s="329" t="str">
        <f>Fuel!$AJ69</f>
        <v/>
      </c>
      <c r="T69" s="329"/>
      <c r="U69" s="331"/>
      <c r="V69" s="55"/>
      <c r="AC69" s="13" t="str">
        <f>Fuel!$S69</f>
        <v/>
      </c>
    </row>
    <row r="70" spans="1:29" x14ac:dyDescent="0.25">
      <c r="A70" s="55"/>
      <c r="B70" s="325" t="str">
        <f>IF(Fuel!$B70="", "", Fuel!$B70)</f>
        <v/>
      </c>
      <c r="C70" s="326"/>
      <c r="D70" s="326"/>
      <c r="E70" s="327" t="str">
        <f>Fuel!$AF70</f>
        <v/>
      </c>
      <c r="F70" s="327"/>
      <c r="G70" s="327"/>
      <c r="H70" s="327"/>
      <c r="I70" s="1" t="str">
        <f>IF(Fuel!$D70="", "", Fuel!$D70)</f>
        <v/>
      </c>
      <c r="J70" s="328" t="str">
        <f>Fuel!$AH70</f>
        <v/>
      </c>
      <c r="K70" s="328"/>
      <c r="L70" s="328"/>
      <c r="M70" s="329" t="str">
        <f>Fuel!$AK70</f>
        <v/>
      </c>
      <c r="N70" s="329"/>
      <c r="O70" s="329"/>
      <c r="P70" s="330" t="str">
        <f>Fuel!$AI70</f>
        <v/>
      </c>
      <c r="Q70" s="330"/>
      <c r="R70" s="330"/>
      <c r="S70" s="329" t="str">
        <f>Fuel!$AJ70</f>
        <v/>
      </c>
      <c r="T70" s="329"/>
      <c r="U70" s="331"/>
      <c r="V70" s="55"/>
      <c r="AC70" s="13" t="str">
        <f>Fuel!$S70</f>
        <v/>
      </c>
    </row>
    <row r="71" spans="1:29" x14ac:dyDescent="0.25">
      <c r="A71" s="55"/>
      <c r="B71" s="325" t="str">
        <f>IF(Fuel!$B71="", "", Fuel!$B71)</f>
        <v/>
      </c>
      <c r="C71" s="326"/>
      <c r="D71" s="326"/>
      <c r="E71" s="327" t="str">
        <f>Fuel!$AF71</f>
        <v/>
      </c>
      <c r="F71" s="327"/>
      <c r="G71" s="327"/>
      <c r="H71" s="327"/>
      <c r="I71" s="1" t="str">
        <f>IF(Fuel!$D71="", "", Fuel!$D71)</f>
        <v/>
      </c>
      <c r="J71" s="328" t="str">
        <f>Fuel!$AH71</f>
        <v/>
      </c>
      <c r="K71" s="328"/>
      <c r="L71" s="328"/>
      <c r="M71" s="329" t="str">
        <f>Fuel!$AK71</f>
        <v/>
      </c>
      <c r="N71" s="329"/>
      <c r="O71" s="329"/>
      <c r="P71" s="330" t="str">
        <f>Fuel!$AI71</f>
        <v/>
      </c>
      <c r="Q71" s="330"/>
      <c r="R71" s="330"/>
      <c r="S71" s="329" t="str">
        <f>Fuel!$AJ71</f>
        <v/>
      </c>
      <c r="T71" s="329"/>
      <c r="U71" s="331"/>
      <c r="V71" s="55"/>
      <c r="AC71" s="13" t="str">
        <f>Fuel!$S71</f>
        <v/>
      </c>
    </row>
    <row r="72" spans="1:29" x14ac:dyDescent="0.25">
      <c r="A72" s="55"/>
      <c r="B72" s="325" t="str">
        <f>IF(Fuel!$B72="", "", Fuel!$B72)</f>
        <v/>
      </c>
      <c r="C72" s="326"/>
      <c r="D72" s="326"/>
      <c r="E72" s="327" t="str">
        <f>Fuel!$AF72</f>
        <v/>
      </c>
      <c r="F72" s="327"/>
      <c r="G72" s="327"/>
      <c r="H72" s="327"/>
      <c r="I72" s="1" t="str">
        <f>IF(Fuel!$D72="", "", Fuel!$D72)</f>
        <v/>
      </c>
      <c r="J72" s="328" t="str">
        <f>Fuel!$AH72</f>
        <v/>
      </c>
      <c r="K72" s="328"/>
      <c r="L72" s="328"/>
      <c r="M72" s="329" t="str">
        <f>Fuel!$AK72</f>
        <v/>
      </c>
      <c r="N72" s="329"/>
      <c r="O72" s="329"/>
      <c r="P72" s="330" t="str">
        <f>Fuel!$AI72</f>
        <v/>
      </c>
      <c r="Q72" s="330"/>
      <c r="R72" s="330"/>
      <c r="S72" s="329" t="str">
        <f>Fuel!$AJ72</f>
        <v/>
      </c>
      <c r="T72" s="329"/>
      <c r="U72" s="331"/>
      <c r="V72" s="55"/>
      <c r="AC72" s="13" t="str">
        <f>Fuel!$S72</f>
        <v/>
      </c>
    </row>
    <row r="73" spans="1:29" x14ac:dyDescent="0.25">
      <c r="A73" s="55"/>
      <c r="B73" s="325" t="str">
        <f>IF(Fuel!$B73="", "", Fuel!$B73)</f>
        <v/>
      </c>
      <c r="C73" s="326"/>
      <c r="D73" s="326"/>
      <c r="E73" s="327" t="str">
        <f>Fuel!$AF73</f>
        <v/>
      </c>
      <c r="F73" s="327"/>
      <c r="G73" s="327"/>
      <c r="H73" s="327"/>
      <c r="I73" s="1" t="str">
        <f>IF(Fuel!$D73="", "", Fuel!$D73)</f>
        <v/>
      </c>
      <c r="J73" s="328" t="str">
        <f>Fuel!$AH73</f>
        <v/>
      </c>
      <c r="K73" s="328"/>
      <c r="L73" s="328"/>
      <c r="M73" s="329" t="str">
        <f>Fuel!$AK73</f>
        <v/>
      </c>
      <c r="N73" s="329"/>
      <c r="O73" s="329"/>
      <c r="P73" s="330" t="str">
        <f>Fuel!$AI73</f>
        <v/>
      </c>
      <c r="Q73" s="330"/>
      <c r="R73" s="330"/>
      <c r="S73" s="329" t="str">
        <f>Fuel!$AJ73</f>
        <v/>
      </c>
      <c r="T73" s="329"/>
      <c r="U73" s="331"/>
      <c r="V73" s="55"/>
      <c r="AC73" s="13" t="str">
        <f>Fuel!$S73</f>
        <v/>
      </c>
    </row>
    <row r="74" spans="1:29" x14ac:dyDescent="0.25">
      <c r="A74" s="55"/>
      <c r="B74" s="325" t="str">
        <f>IF(Fuel!$B74="", "", Fuel!$B74)</f>
        <v/>
      </c>
      <c r="C74" s="326"/>
      <c r="D74" s="326"/>
      <c r="E74" s="327" t="str">
        <f>Fuel!$AF74</f>
        <v/>
      </c>
      <c r="F74" s="327"/>
      <c r="G74" s="327"/>
      <c r="H74" s="327"/>
      <c r="I74" s="1" t="str">
        <f>IF(Fuel!$D74="", "", Fuel!$D74)</f>
        <v/>
      </c>
      <c r="J74" s="328" t="str">
        <f>Fuel!$AH74</f>
        <v/>
      </c>
      <c r="K74" s="328"/>
      <c r="L74" s="328"/>
      <c r="M74" s="329" t="str">
        <f>Fuel!$AK74</f>
        <v/>
      </c>
      <c r="N74" s="329"/>
      <c r="O74" s="329"/>
      <c r="P74" s="330" t="str">
        <f>Fuel!$AI74</f>
        <v/>
      </c>
      <c r="Q74" s="330"/>
      <c r="R74" s="330"/>
      <c r="S74" s="329" t="str">
        <f>Fuel!$AJ74</f>
        <v/>
      </c>
      <c r="T74" s="329"/>
      <c r="U74" s="331"/>
      <c r="V74" s="55"/>
      <c r="AC74" s="13" t="str">
        <f>Fuel!$S74</f>
        <v/>
      </c>
    </row>
    <row r="75" spans="1:29" x14ac:dyDescent="0.25">
      <c r="A75" s="55"/>
      <c r="B75" s="325" t="str">
        <f>IF(Fuel!$B75="", "", Fuel!$B75)</f>
        <v/>
      </c>
      <c r="C75" s="326"/>
      <c r="D75" s="326"/>
      <c r="E75" s="327" t="str">
        <f>Fuel!$AF75</f>
        <v/>
      </c>
      <c r="F75" s="327"/>
      <c r="G75" s="327"/>
      <c r="H75" s="327"/>
      <c r="I75" s="1" t="str">
        <f>IF(Fuel!$D75="", "", Fuel!$D75)</f>
        <v/>
      </c>
      <c r="J75" s="328" t="str">
        <f>Fuel!$AH75</f>
        <v/>
      </c>
      <c r="K75" s="328"/>
      <c r="L75" s="328"/>
      <c r="M75" s="329" t="str">
        <f>Fuel!$AK75</f>
        <v/>
      </c>
      <c r="N75" s="329"/>
      <c r="O75" s="329"/>
      <c r="P75" s="330" t="str">
        <f>Fuel!$AI75</f>
        <v/>
      </c>
      <c r="Q75" s="330"/>
      <c r="R75" s="330"/>
      <c r="S75" s="329" t="str">
        <f>Fuel!$AJ75</f>
        <v/>
      </c>
      <c r="T75" s="329"/>
      <c r="U75" s="331"/>
      <c r="V75" s="55"/>
      <c r="AC75" s="13" t="str">
        <f>Fuel!$S75</f>
        <v/>
      </c>
    </row>
    <row r="76" spans="1:29" x14ac:dyDescent="0.25">
      <c r="A76" s="55"/>
      <c r="B76" s="325" t="str">
        <f>IF(Fuel!$B76="", "", Fuel!$B76)</f>
        <v/>
      </c>
      <c r="C76" s="326"/>
      <c r="D76" s="326"/>
      <c r="E76" s="327" t="str">
        <f>Fuel!$AF76</f>
        <v/>
      </c>
      <c r="F76" s="327"/>
      <c r="G76" s="327"/>
      <c r="H76" s="327"/>
      <c r="I76" s="1" t="str">
        <f>IF(Fuel!$D76="", "", Fuel!$D76)</f>
        <v/>
      </c>
      <c r="J76" s="328" t="str">
        <f>Fuel!$AH76</f>
        <v/>
      </c>
      <c r="K76" s="328"/>
      <c r="L76" s="328"/>
      <c r="M76" s="329" t="str">
        <f>Fuel!$AK76</f>
        <v/>
      </c>
      <c r="N76" s="329"/>
      <c r="O76" s="329"/>
      <c r="P76" s="330" t="str">
        <f>Fuel!$AI76</f>
        <v/>
      </c>
      <c r="Q76" s="330"/>
      <c r="R76" s="330"/>
      <c r="S76" s="329" t="str">
        <f>Fuel!$AJ76</f>
        <v/>
      </c>
      <c r="T76" s="329"/>
      <c r="U76" s="331"/>
      <c r="V76" s="55"/>
      <c r="AC76" s="13" t="str">
        <f>Fuel!$S76</f>
        <v/>
      </c>
    </row>
    <row r="77" spans="1:29" x14ac:dyDescent="0.25">
      <c r="A77" s="55"/>
      <c r="B77" s="325" t="str">
        <f>IF(Fuel!$B77="", "", Fuel!$B77)</f>
        <v/>
      </c>
      <c r="C77" s="326"/>
      <c r="D77" s="326"/>
      <c r="E77" s="327" t="str">
        <f>Fuel!$AF77</f>
        <v/>
      </c>
      <c r="F77" s="327"/>
      <c r="G77" s="327"/>
      <c r="H77" s="327"/>
      <c r="I77" s="1" t="str">
        <f>IF(Fuel!$D77="", "", Fuel!$D77)</f>
        <v/>
      </c>
      <c r="J77" s="328" t="str">
        <f>Fuel!$AH77</f>
        <v/>
      </c>
      <c r="K77" s="328"/>
      <c r="L77" s="328"/>
      <c r="M77" s="329" t="str">
        <f>Fuel!$AK77</f>
        <v/>
      </c>
      <c r="N77" s="329"/>
      <c r="O77" s="329"/>
      <c r="P77" s="330" t="str">
        <f>Fuel!$AI77</f>
        <v/>
      </c>
      <c r="Q77" s="330"/>
      <c r="R77" s="330"/>
      <c r="S77" s="329" t="str">
        <f>Fuel!$AJ77</f>
        <v/>
      </c>
      <c r="T77" s="329"/>
      <c r="U77" s="331"/>
      <c r="V77" s="55"/>
      <c r="AC77" s="13" t="str">
        <f>Fuel!$S77</f>
        <v/>
      </c>
    </row>
    <row r="78" spans="1:29" x14ac:dyDescent="0.25">
      <c r="A78" s="55"/>
      <c r="B78" s="325" t="str">
        <f>IF(Fuel!$B78="", "", Fuel!$B78)</f>
        <v/>
      </c>
      <c r="C78" s="326"/>
      <c r="D78" s="326"/>
      <c r="E78" s="327" t="str">
        <f>Fuel!$AF78</f>
        <v/>
      </c>
      <c r="F78" s="327"/>
      <c r="G78" s="327"/>
      <c r="H78" s="327"/>
      <c r="I78" s="1" t="str">
        <f>IF(Fuel!$D78="", "", Fuel!$D78)</f>
        <v/>
      </c>
      <c r="J78" s="328" t="str">
        <f>Fuel!$AH78</f>
        <v/>
      </c>
      <c r="K78" s="328"/>
      <c r="L78" s="328"/>
      <c r="M78" s="329" t="str">
        <f>Fuel!$AK78</f>
        <v/>
      </c>
      <c r="N78" s="329"/>
      <c r="O78" s="329"/>
      <c r="P78" s="330" t="str">
        <f>Fuel!$AI78</f>
        <v/>
      </c>
      <c r="Q78" s="330"/>
      <c r="R78" s="330"/>
      <c r="S78" s="329" t="str">
        <f>Fuel!$AJ78</f>
        <v/>
      </c>
      <c r="T78" s="329"/>
      <c r="U78" s="331"/>
      <c r="V78" s="55"/>
      <c r="AC78" s="13" t="str">
        <f>Fuel!$S78</f>
        <v/>
      </c>
    </row>
    <row r="79" spans="1:29" x14ac:dyDescent="0.25">
      <c r="A79" s="55"/>
      <c r="B79" s="325" t="str">
        <f>IF(Fuel!$B79="", "", Fuel!$B79)</f>
        <v/>
      </c>
      <c r="C79" s="326"/>
      <c r="D79" s="326"/>
      <c r="E79" s="327" t="str">
        <f>Fuel!$AF79</f>
        <v/>
      </c>
      <c r="F79" s="327"/>
      <c r="G79" s="327"/>
      <c r="H79" s="327"/>
      <c r="I79" s="1" t="str">
        <f>IF(Fuel!$D79="", "", Fuel!$D79)</f>
        <v/>
      </c>
      <c r="J79" s="328" t="str">
        <f>Fuel!$AH79</f>
        <v/>
      </c>
      <c r="K79" s="328"/>
      <c r="L79" s="328"/>
      <c r="M79" s="329" t="str">
        <f>Fuel!$AK79</f>
        <v/>
      </c>
      <c r="N79" s="329"/>
      <c r="O79" s="329"/>
      <c r="P79" s="330" t="str">
        <f>Fuel!$AI79</f>
        <v/>
      </c>
      <c r="Q79" s="330"/>
      <c r="R79" s="330"/>
      <c r="S79" s="329" t="str">
        <f>Fuel!$AJ79</f>
        <v/>
      </c>
      <c r="T79" s="329"/>
      <c r="U79" s="331"/>
      <c r="V79" s="55"/>
      <c r="AC79" s="13" t="str">
        <f>Fuel!$S79</f>
        <v/>
      </c>
    </row>
    <row r="80" spans="1:29" x14ac:dyDescent="0.25">
      <c r="A80" s="55"/>
      <c r="B80" s="325" t="str">
        <f>IF(Fuel!$B80="", "", Fuel!$B80)</f>
        <v/>
      </c>
      <c r="C80" s="326"/>
      <c r="D80" s="326"/>
      <c r="E80" s="327" t="str">
        <f>Fuel!$AF80</f>
        <v/>
      </c>
      <c r="F80" s="327"/>
      <c r="G80" s="327"/>
      <c r="H80" s="327"/>
      <c r="I80" s="1" t="str">
        <f>IF(Fuel!$D80="", "", Fuel!$D80)</f>
        <v/>
      </c>
      <c r="J80" s="328" t="str">
        <f>Fuel!$AH80</f>
        <v/>
      </c>
      <c r="K80" s="328"/>
      <c r="L80" s="328"/>
      <c r="M80" s="329" t="str">
        <f>Fuel!$AK80</f>
        <v/>
      </c>
      <c r="N80" s="329"/>
      <c r="O80" s="329"/>
      <c r="P80" s="330" t="str">
        <f>Fuel!$AI80</f>
        <v/>
      </c>
      <c r="Q80" s="330"/>
      <c r="R80" s="330"/>
      <c r="S80" s="329" t="str">
        <f>Fuel!$AJ80</f>
        <v/>
      </c>
      <c r="T80" s="329"/>
      <c r="U80" s="331"/>
      <c r="V80" s="55"/>
      <c r="AC80" s="13" t="str">
        <f>Fuel!$S80</f>
        <v/>
      </c>
    </row>
    <row r="81" spans="1:29" x14ac:dyDescent="0.25">
      <c r="A81" s="55"/>
      <c r="B81" s="325" t="str">
        <f>IF(Fuel!$B81="", "", Fuel!$B81)</f>
        <v/>
      </c>
      <c r="C81" s="326"/>
      <c r="D81" s="326"/>
      <c r="E81" s="327" t="str">
        <f>Fuel!$AF81</f>
        <v/>
      </c>
      <c r="F81" s="327"/>
      <c r="G81" s="327"/>
      <c r="H81" s="327"/>
      <c r="I81" s="1" t="str">
        <f>IF(Fuel!$D81="", "", Fuel!$D81)</f>
        <v/>
      </c>
      <c r="J81" s="328" t="str">
        <f>Fuel!$AH81</f>
        <v/>
      </c>
      <c r="K81" s="328"/>
      <c r="L81" s="328"/>
      <c r="M81" s="329" t="str">
        <f>Fuel!$AK81</f>
        <v/>
      </c>
      <c r="N81" s="329"/>
      <c r="O81" s="329"/>
      <c r="P81" s="330" t="str">
        <f>Fuel!$AI81</f>
        <v/>
      </c>
      <c r="Q81" s="330"/>
      <c r="R81" s="330"/>
      <c r="S81" s="329" t="str">
        <f>Fuel!$AJ81</f>
        <v/>
      </c>
      <c r="T81" s="329"/>
      <c r="U81" s="331"/>
      <c r="V81" s="55"/>
      <c r="AC81" s="13" t="str">
        <f>Fuel!$S81</f>
        <v/>
      </c>
    </row>
    <row r="82" spans="1:29" x14ac:dyDescent="0.25">
      <c r="A82" s="55"/>
      <c r="B82" s="325" t="str">
        <f>IF(Fuel!$B82="", "", Fuel!$B82)</f>
        <v/>
      </c>
      <c r="C82" s="326"/>
      <c r="D82" s="326"/>
      <c r="E82" s="327" t="str">
        <f>Fuel!$AF82</f>
        <v/>
      </c>
      <c r="F82" s="327"/>
      <c r="G82" s="327"/>
      <c r="H82" s="327"/>
      <c r="I82" s="1" t="str">
        <f>IF(Fuel!$D82="", "", Fuel!$D82)</f>
        <v/>
      </c>
      <c r="J82" s="328" t="str">
        <f>Fuel!$AH82</f>
        <v/>
      </c>
      <c r="K82" s="328"/>
      <c r="L82" s="328"/>
      <c r="M82" s="329" t="str">
        <f>Fuel!$AK82</f>
        <v/>
      </c>
      <c r="N82" s="329"/>
      <c r="O82" s="329"/>
      <c r="P82" s="330" t="str">
        <f>Fuel!$AI82</f>
        <v/>
      </c>
      <c r="Q82" s="330"/>
      <c r="R82" s="330"/>
      <c r="S82" s="329" t="str">
        <f>Fuel!$AJ82</f>
        <v/>
      </c>
      <c r="T82" s="329"/>
      <c r="U82" s="331"/>
      <c r="V82" s="55"/>
      <c r="AC82" s="13" t="str">
        <f>Fuel!$S82</f>
        <v/>
      </c>
    </row>
    <row r="83" spans="1:29" x14ac:dyDescent="0.25">
      <c r="A83" s="55"/>
      <c r="B83" s="325" t="str">
        <f>IF(Fuel!$B83="", "", Fuel!$B83)</f>
        <v/>
      </c>
      <c r="C83" s="326"/>
      <c r="D83" s="326"/>
      <c r="E83" s="327" t="str">
        <f>Fuel!$AF83</f>
        <v/>
      </c>
      <c r="F83" s="327"/>
      <c r="G83" s="327"/>
      <c r="H83" s="327"/>
      <c r="I83" s="1" t="str">
        <f>IF(Fuel!$D83="", "", Fuel!$D83)</f>
        <v/>
      </c>
      <c r="J83" s="328" t="str">
        <f>Fuel!$AH83</f>
        <v/>
      </c>
      <c r="K83" s="328"/>
      <c r="L83" s="328"/>
      <c r="M83" s="329" t="str">
        <f>Fuel!$AK83</f>
        <v/>
      </c>
      <c r="N83" s="329"/>
      <c r="O83" s="329"/>
      <c r="P83" s="330" t="str">
        <f>Fuel!$AI83</f>
        <v/>
      </c>
      <c r="Q83" s="330"/>
      <c r="R83" s="330"/>
      <c r="S83" s="329" t="str">
        <f>Fuel!$AJ83</f>
        <v/>
      </c>
      <c r="T83" s="329"/>
      <c r="U83" s="331"/>
      <c r="V83" s="55"/>
      <c r="AC83" s="13" t="str">
        <f>Fuel!$S83</f>
        <v/>
      </c>
    </row>
    <row r="84" spans="1:29" x14ac:dyDescent="0.25">
      <c r="A84" s="55"/>
      <c r="B84" s="325" t="str">
        <f>IF(Fuel!$B84="", "", Fuel!$B84)</f>
        <v/>
      </c>
      <c r="C84" s="326"/>
      <c r="D84" s="326"/>
      <c r="E84" s="327" t="str">
        <f>Fuel!$AF84</f>
        <v/>
      </c>
      <c r="F84" s="327"/>
      <c r="G84" s="327"/>
      <c r="H84" s="327"/>
      <c r="I84" s="1" t="str">
        <f>IF(Fuel!$D84="", "", Fuel!$D84)</f>
        <v/>
      </c>
      <c r="J84" s="328" t="str">
        <f>Fuel!$AH84</f>
        <v/>
      </c>
      <c r="K84" s="328"/>
      <c r="L84" s="328"/>
      <c r="M84" s="329" t="str">
        <f>Fuel!$AK84</f>
        <v/>
      </c>
      <c r="N84" s="329"/>
      <c r="O84" s="329"/>
      <c r="P84" s="330" t="str">
        <f>Fuel!$AI84</f>
        <v/>
      </c>
      <c r="Q84" s="330"/>
      <c r="R84" s="330"/>
      <c r="S84" s="329" t="str">
        <f>Fuel!$AJ84</f>
        <v/>
      </c>
      <c r="T84" s="329"/>
      <c r="U84" s="331"/>
      <c r="V84" s="55"/>
      <c r="AC84" s="13" t="str">
        <f>Fuel!$S84</f>
        <v/>
      </c>
    </row>
    <row r="85" spans="1:29" x14ac:dyDescent="0.25">
      <c r="A85" s="55"/>
      <c r="B85" s="325" t="str">
        <f>IF(Fuel!$B85="", "", Fuel!$B85)</f>
        <v/>
      </c>
      <c r="C85" s="326"/>
      <c r="D85" s="326"/>
      <c r="E85" s="327" t="str">
        <f>Fuel!$AF85</f>
        <v/>
      </c>
      <c r="F85" s="327"/>
      <c r="G85" s="327"/>
      <c r="H85" s="327"/>
      <c r="I85" s="1" t="str">
        <f>IF(Fuel!$D85="", "", Fuel!$D85)</f>
        <v/>
      </c>
      <c r="J85" s="328" t="str">
        <f>Fuel!$AH85</f>
        <v/>
      </c>
      <c r="K85" s="328"/>
      <c r="L85" s="328"/>
      <c r="M85" s="329" t="str">
        <f>Fuel!$AK85</f>
        <v/>
      </c>
      <c r="N85" s="329"/>
      <c r="O85" s="329"/>
      <c r="P85" s="330" t="str">
        <f>Fuel!$AI85</f>
        <v/>
      </c>
      <c r="Q85" s="330"/>
      <c r="R85" s="330"/>
      <c r="S85" s="329" t="str">
        <f>Fuel!$AJ85</f>
        <v/>
      </c>
      <c r="T85" s="329"/>
      <c r="U85" s="331"/>
      <c r="V85" s="55"/>
      <c r="AC85" s="13" t="str">
        <f>Fuel!$S85</f>
        <v/>
      </c>
    </row>
    <row r="86" spans="1:29" x14ac:dyDescent="0.25">
      <c r="A86" s="55"/>
      <c r="B86" s="325" t="str">
        <f>IF(Fuel!$B86="", "", Fuel!$B86)</f>
        <v/>
      </c>
      <c r="C86" s="326"/>
      <c r="D86" s="326"/>
      <c r="E86" s="327" t="str">
        <f>Fuel!$AF86</f>
        <v/>
      </c>
      <c r="F86" s="327"/>
      <c r="G86" s="327"/>
      <c r="H86" s="327"/>
      <c r="I86" s="1" t="str">
        <f>IF(Fuel!$D86="", "", Fuel!$D86)</f>
        <v/>
      </c>
      <c r="J86" s="328" t="str">
        <f>Fuel!$AH86</f>
        <v/>
      </c>
      <c r="K86" s="328"/>
      <c r="L86" s="328"/>
      <c r="M86" s="329" t="str">
        <f>Fuel!$AK86</f>
        <v/>
      </c>
      <c r="N86" s="329"/>
      <c r="O86" s="329"/>
      <c r="P86" s="330" t="str">
        <f>Fuel!$AI86</f>
        <v/>
      </c>
      <c r="Q86" s="330"/>
      <c r="R86" s="330"/>
      <c r="S86" s="329" t="str">
        <f>Fuel!$AJ86</f>
        <v/>
      </c>
      <c r="T86" s="329"/>
      <c r="U86" s="331"/>
      <c r="V86" s="55"/>
      <c r="AC86" s="13" t="str">
        <f>Fuel!$S86</f>
        <v/>
      </c>
    </row>
    <row r="87" spans="1:29" x14ac:dyDescent="0.25">
      <c r="A87" s="55"/>
      <c r="B87" s="325" t="str">
        <f>IF(Fuel!$B87="", "", Fuel!$B87)</f>
        <v/>
      </c>
      <c r="C87" s="326"/>
      <c r="D87" s="326"/>
      <c r="E87" s="327" t="str">
        <f>Fuel!$AF87</f>
        <v/>
      </c>
      <c r="F87" s="327"/>
      <c r="G87" s="327"/>
      <c r="H87" s="327"/>
      <c r="I87" s="1" t="str">
        <f>IF(Fuel!$D87="", "", Fuel!$D87)</f>
        <v/>
      </c>
      <c r="J87" s="328" t="str">
        <f>Fuel!$AH87</f>
        <v/>
      </c>
      <c r="K87" s="328"/>
      <c r="L87" s="328"/>
      <c r="M87" s="329" t="str">
        <f>Fuel!$AK87</f>
        <v/>
      </c>
      <c r="N87" s="329"/>
      <c r="O87" s="329"/>
      <c r="P87" s="330" t="str">
        <f>Fuel!$AI87</f>
        <v/>
      </c>
      <c r="Q87" s="330"/>
      <c r="R87" s="330"/>
      <c r="S87" s="329" t="str">
        <f>Fuel!$AJ87</f>
        <v/>
      </c>
      <c r="T87" s="329"/>
      <c r="U87" s="331"/>
      <c r="V87" s="55"/>
      <c r="AC87" s="13" t="str">
        <f>Fuel!$S87</f>
        <v/>
      </c>
    </row>
    <row r="88" spans="1:29" x14ac:dyDescent="0.25">
      <c r="A88" s="55"/>
      <c r="B88" s="325" t="str">
        <f>IF(Fuel!$B88="", "", Fuel!$B88)</f>
        <v/>
      </c>
      <c r="C88" s="326"/>
      <c r="D88" s="326"/>
      <c r="E88" s="327" t="str">
        <f>Fuel!$AF88</f>
        <v/>
      </c>
      <c r="F88" s="327"/>
      <c r="G88" s="327"/>
      <c r="H88" s="327"/>
      <c r="I88" s="1" t="str">
        <f>IF(Fuel!$D88="", "", Fuel!$D88)</f>
        <v/>
      </c>
      <c r="J88" s="328" t="str">
        <f>Fuel!$AH88</f>
        <v/>
      </c>
      <c r="K88" s="328"/>
      <c r="L88" s="328"/>
      <c r="M88" s="329" t="str">
        <f>Fuel!$AK88</f>
        <v/>
      </c>
      <c r="N88" s="329"/>
      <c r="O88" s="329"/>
      <c r="P88" s="330" t="str">
        <f>Fuel!$AI88</f>
        <v/>
      </c>
      <c r="Q88" s="330"/>
      <c r="R88" s="330"/>
      <c r="S88" s="329" t="str">
        <f>Fuel!$AJ88</f>
        <v/>
      </c>
      <c r="T88" s="329"/>
      <c r="U88" s="331"/>
      <c r="V88" s="55"/>
      <c r="AC88" s="13" t="str">
        <f>Fuel!$S88</f>
        <v/>
      </c>
    </row>
    <row r="89" spans="1:29" x14ac:dyDescent="0.25">
      <c r="A89" s="55"/>
      <c r="B89" s="325" t="str">
        <f>IF(Fuel!$B89="", "", Fuel!$B89)</f>
        <v/>
      </c>
      <c r="C89" s="326"/>
      <c r="D89" s="326"/>
      <c r="E89" s="327" t="str">
        <f>Fuel!$AF89</f>
        <v/>
      </c>
      <c r="F89" s="327"/>
      <c r="G89" s="327"/>
      <c r="H89" s="327"/>
      <c r="I89" s="1" t="str">
        <f>IF(Fuel!$D89="", "", Fuel!$D89)</f>
        <v/>
      </c>
      <c r="J89" s="328" t="str">
        <f>Fuel!$AH89</f>
        <v/>
      </c>
      <c r="K89" s="328"/>
      <c r="L89" s="328"/>
      <c r="M89" s="329" t="str">
        <f>Fuel!$AK89</f>
        <v/>
      </c>
      <c r="N89" s="329"/>
      <c r="O89" s="329"/>
      <c r="P89" s="330" t="str">
        <f>Fuel!$AI89</f>
        <v/>
      </c>
      <c r="Q89" s="330"/>
      <c r="R89" s="330"/>
      <c r="S89" s="329" t="str">
        <f>Fuel!$AJ89</f>
        <v/>
      </c>
      <c r="T89" s="329"/>
      <c r="U89" s="331"/>
      <c r="V89" s="55"/>
      <c r="AC89" s="13" t="str">
        <f>Fuel!$S89</f>
        <v/>
      </c>
    </row>
    <row r="90" spans="1:29" x14ac:dyDescent="0.25">
      <c r="A90" s="55"/>
      <c r="B90" s="325" t="str">
        <f>IF(Fuel!$B90="", "", Fuel!$B90)</f>
        <v/>
      </c>
      <c r="C90" s="326"/>
      <c r="D90" s="326"/>
      <c r="E90" s="327" t="str">
        <f>Fuel!$AF90</f>
        <v/>
      </c>
      <c r="F90" s="327"/>
      <c r="G90" s="327"/>
      <c r="H90" s="327"/>
      <c r="I90" s="1" t="str">
        <f>IF(Fuel!$D90="", "", Fuel!$D90)</f>
        <v/>
      </c>
      <c r="J90" s="328" t="str">
        <f>Fuel!$AH90</f>
        <v/>
      </c>
      <c r="K90" s="328"/>
      <c r="L90" s="328"/>
      <c r="M90" s="329" t="str">
        <f>Fuel!$AK90</f>
        <v/>
      </c>
      <c r="N90" s="329"/>
      <c r="O90" s="329"/>
      <c r="P90" s="330" t="str">
        <f>Fuel!$AI90</f>
        <v/>
      </c>
      <c r="Q90" s="330"/>
      <c r="R90" s="330"/>
      <c r="S90" s="329" t="str">
        <f>Fuel!$AJ90</f>
        <v/>
      </c>
      <c r="T90" s="329"/>
      <c r="U90" s="331"/>
      <c r="V90" s="55"/>
      <c r="AC90" s="13" t="str">
        <f>Fuel!$S90</f>
        <v/>
      </c>
    </row>
    <row r="91" spans="1:29" x14ac:dyDescent="0.25">
      <c r="A91" s="55"/>
      <c r="B91" s="325" t="str">
        <f>IF(Fuel!$B91="", "", Fuel!$B91)</f>
        <v/>
      </c>
      <c r="C91" s="326"/>
      <c r="D91" s="326"/>
      <c r="E91" s="327" t="str">
        <f>Fuel!$AF91</f>
        <v/>
      </c>
      <c r="F91" s="327"/>
      <c r="G91" s="327"/>
      <c r="H91" s="327"/>
      <c r="I91" s="1" t="str">
        <f>IF(Fuel!$D91="", "", Fuel!$D91)</f>
        <v/>
      </c>
      <c r="J91" s="328" t="str">
        <f>Fuel!$AH91</f>
        <v/>
      </c>
      <c r="K91" s="328"/>
      <c r="L91" s="328"/>
      <c r="M91" s="329" t="str">
        <f>Fuel!$AK91</f>
        <v/>
      </c>
      <c r="N91" s="329"/>
      <c r="O91" s="329"/>
      <c r="P91" s="330" t="str">
        <f>Fuel!$AI91</f>
        <v/>
      </c>
      <c r="Q91" s="330"/>
      <c r="R91" s="330"/>
      <c r="S91" s="329" t="str">
        <f>Fuel!$AJ91</f>
        <v/>
      </c>
      <c r="T91" s="329"/>
      <c r="U91" s="331"/>
      <c r="V91" s="55"/>
      <c r="AC91" s="13" t="str">
        <f>Fuel!$S91</f>
        <v/>
      </c>
    </row>
    <row r="92" spans="1:29" x14ac:dyDescent="0.25">
      <c r="A92" s="55"/>
      <c r="B92" s="325" t="str">
        <f>IF(Fuel!$B92="", "", Fuel!$B92)</f>
        <v/>
      </c>
      <c r="C92" s="326"/>
      <c r="D92" s="326"/>
      <c r="E92" s="327" t="str">
        <f>Fuel!$AF92</f>
        <v/>
      </c>
      <c r="F92" s="327"/>
      <c r="G92" s="327"/>
      <c r="H92" s="327"/>
      <c r="I92" s="1" t="str">
        <f>IF(Fuel!$D92="", "", Fuel!$D92)</f>
        <v/>
      </c>
      <c r="J92" s="328" t="str">
        <f>Fuel!$AH92</f>
        <v/>
      </c>
      <c r="K92" s="328"/>
      <c r="L92" s="328"/>
      <c r="M92" s="329" t="str">
        <f>Fuel!$AK92</f>
        <v/>
      </c>
      <c r="N92" s="329"/>
      <c r="O92" s="329"/>
      <c r="P92" s="330" t="str">
        <f>Fuel!$AI92</f>
        <v/>
      </c>
      <c r="Q92" s="330"/>
      <c r="R92" s="330"/>
      <c r="S92" s="329" t="str">
        <f>Fuel!$AJ92</f>
        <v/>
      </c>
      <c r="T92" s="329"/>
      <c r="U92" s="331"/>
      <c r="V92" s="55"/>
      <c r="AC92" s="13" t="str">
        <f>Fuel!$S92</f>
        <v/>
      </c>
    </row>
    <row r="93" spans="1:29" x14ac:dyDescent="0.25">
      <c r="A93" s="55"/>
      <c r="B93" s="325" t="str">
        <f>IF(Fuel!$B93="", "", Fuel!$B93)</f>
        <v/>
      </c>
      <c r="C93" s="326"/>
      <c r="D93" s="326"/>
      <c r="E93" s="327" t="str">
        <f>Fuel!$AF93</f>
        <v/>
      </c>
      <c r="F93" s="327"/>
      <c r="G93" s="327"/>
      <c r="H93" s="327"/>
      <c r="I93" s="1" t="str">
        <f>IF(Fuel!$D93="", "", Fuel!$D93)</f>
        <v/>
      </c>
      <c r="J93" s="328" t="str">
        <f>Fuel!$AH93</f>
        <v/>
      </c>
      <c r="K93" s="328"/>
      <c r="L93" s="328"/>
      <c r="M93" s="329" t="str">
        <f>Fuel!$AK93</f>
        <v/>
      </c>
      <c r="N93" s="329"/>
      <c r="O93" s="329"/>
      <c r="P93" s="330" t="str">
        <f>Fuel!$AI93</f>
        <v/>
      </c>
      <c r="Q93" s="330"/>
      <c r="R93" s="330"/>
      <c r="S93" s="329" t="str">
        <f>Fuel!$AJ93</f>
        <v/>
      </c>
      <c r="T93" s="329"/>
      <c r="U93" s="331"/>
      <c r="V93" s="55"/>
      <c r="AC93" s="13" t="str">
        <f>Fuel!$S93</f>
        <v/>
      </c>
    </row>
    <row r="94" spans="1:29" x14ac:dyDescent="0.25">
      <c r="A94" s="55"/>
      <c r="B94" s="325" t="str">
        <f>IF(Fuel!$B94="", "", Fuel!$B94)</f>
        <v/>
      </c>
      <c r="C94" s="326"/>
      <c r="D94" s="326"/>
      <c r="E94" s="327" t="str">
        <f>Fuel!$AF94</f>
        <v/>
      </c>
      <c r="F94" s="327"/>
      <c r="G94" s="327"/>
      <c r="H94" s="327"/>
      <c r="I94" s="1" t="str">
        <f>IF(Fuel!$D94="", "", Fuel!$D94)</f>
        <v/>
      </c>
      <c r="J94" s="328" t="str">
        <f>Fuel!$AH94</f>
        <v/>
      </c>
      <c r="K94" s="328"/>
      <c r="L94" s="328"/>
      <c r="M94" s="329" t="str">
        <f>Fuel!$AK94</f>
        <v/>
      </c>
      <c r="N94" s="329"/>
      <c r="O94" s="329"/>
      <c r="P94" s="330" t="str">
        <f>Fuel!$AI94</f>
        <v/>
      </c>
      <c r="Q94" s="330"/>
      <c r="R94" s="330"/>
      <c r="S94" s="329" t="str">
        <f>Fuel!$AJ94</f>
        <v/>
      </c>
      <c r="T94" s="329"/>
      <c r="U94" s="331"/>
      <c r="V94" s="55"/>
      <c r="AC94" s="13" t="str">
        <f>Fuel!$S94</f>
        <v/>
      </c>
    </row>
    <row r="95" spans="1:29" x14ac:dyDescent="0.25">
      <c r="A95" s="55"/>
      <c r="B95" s="325" t="str">
        <f>IF(Fuel!$B95="", "", Fuel!$B95)</f>
        <v/>
      </c>
      <c r="C95" s="326"/>
      <c r="D95" s="326"/>
      <c r="E95" s="327" t="str">
        <f>Fuel!$AF95</f>
        <v/>
      </c>
      <c r="F95" s="327"/>
      <c r="G95" s="327"/>
      <c r="H95" s="327"/>
      <c r="I95" s="1" t="str">
        <f>IF(Fuel!$D95="", "", Fuel!$D95)</f>
        <v/>
      </c>
      <c r="J95" s="328" t="str">
        <f>Fuel!$AH95</f>
        <v/>
      </c>
      <c r="K95" s="328"/>
      <c r="L95" s="328"/>
      <c r="M95" s="329" t="str">
        <f>Fuel!$AK95</f>
        <v/>
      </c>
      <c r="N95" s="329"/>
      <c r="O95" s="329"/>
      <c r="P95" s="330" t="str">
        <f>Fuel!$AI95</f>
        <v/>
      </c>
      <c r="Q95" s="330"/>
      <c r="R95" s="330"/>
      <c r="S95" s="329" t="str">
        <f>Fuel!$AJ95</f>
        <v/>
      </c>
      <c r="T95" s="329"/>
      <c r="U95" s="331"/>
      <c r="V95" s="55"/>
      <c r="AC95" s="13" t="str">
        <f>Fuel!$S95</f>
        <v/>
      </c>
    </row>
    <row r="96" spans="1:29" x14ac:dyDescent="0.25">
      <c r="A96" s="55"/>
      <c r="B96" s="325" t="str">
        <f>IF(Fuel!$B96="", "", Fuel!$B96)</f>
        <v/>
      </c>
      <c r="C96" s="326"/>
      <c r="D96" s="326"/>
      <c r="E96" s="327" t="str">
        <f>Fuel!$AF96</f>
        <v/>
      </c>
      <c r="F96" s="327"/>
      <c r="G96" s="327"/>
      <c r="H96" s="327"/>
      <c r="I96" s="1" t="str">
        <f>IF(Fuel!$D96="", "", Fuel!$D96)</f>
        <v/>
      </c>
      <c r="J96" s="328" t="str">
        <f>Fuel!$AH96</f>
        <v/>
      </c>
      <c r="K96" s="328"/>
      <c r="L96" s="328"/>
      <c r="M96" s="329" t="str">
        <f>Fuel!$AK96</f>
        <v/>
      </c>
      <c r="N96" s="329"/>
      <c r="O96" s="329"/>
      <c r="P96" s="330" t="str">
        <f>Fuel!$AI96</f>
        <v/>
      </c>
      <c r="Q96" s="330"/>
      <c r="R96" s="330"/>
      <c r="S96" s="329" t="str">
        <f>Fuel!$AJ96</f>
        <v/>
      </c>
      <c r="T96" s="329"/>
      <c r="U96" s="331"/>
      <c r="V96" s="55"/>
      <c r="AC96" s="13" t="str">
        <f>Fuel!$S96</f>
        <v/>
      </c>
    </row>
    <row r="97" spans="1:29" x14ac:dyDescent="0.25">
      <c r="A97" s="55"/>
      <c r="B97" s="325" t="str">
        <f>IF(Fuel!$B97="", "", Fuel!$B97)</f>
        <v/>
      </c>
      <c r="C97" s="326"/>
      <c r="D97" s="326"/>
      <c r="E97" s="327" t="str">
        <f>Fuel!$AF97</f>
        <v/>
      </c>
      <c r="F97" s="327"/>
      <c r="G97" s="327"/>
      <c r="H97" s="327"/>
      <c r="I97" s="1" t="str">
        <f>IF(Fuel!$D97="", "", Fuel!$D97)</f>
        <v/>
      </c>
      <c r="J97" s="328" t="str">
        <f>Fuel!$AH97</f>
        <v/>
      </c>
      <c r="K97" s="328"/>
      <c r="L97" s="328"/>
      <c r="M97" s="329" t="str">
        <f>Fuel!$AK97</f>
        <v/>
      </c>
      <c r="N97" s="329"/>
      <c r="O97" s="329"/>
      <c r="P97" s="330" t="str">
        <f>Fuel!$AI97</f>
        <v/>
      </c>
      <c r="Q97" s="330"/>
      <c r="R97" s="330"/>
      <c r="S97" s="329" t="str">
        <f>Fuel!$AJ97</f>
        <v/>
      </c>
      <c r="T97" s="329"/>
      <c r="U97" s="331"/>
      <c r="V97" s="55"/>
      <c r="AC97" s="13" t="str">
        <f>Fuel!$S97</f>
        <v/>
      </c>
    </row>
    <row r="98" spans="1:29" x14ac:dyDescent="0.25">
      <c r="A98" s="55"/>
      <c r="B98" s="325" t="str">
        <f>IF(Fuel!$B98="", "", Fuel!$B98)</f>
        <v/>
      </c>
      <c r="C98" s="326"/>
      <c r="D98" s="326"/>
      <c r="E98" s="327" t="str">
        <f>Fuel!$AF98</f>
        <v/>
      </c>
      <c r="F98" s="327"/>
      <c r="G98" s="327"/>
      <c r="H98" s="327"/>
      <c r="I98" s="1" t="str">
        <f>IF(Fuel!$D98="", "", Fuel!$D98)</f>
        <v/>
      </c>
      <c r="J98" s="328" t="str">
        <f>Fuel!$AH98</f>
        <v/>
      </c>
      <c r="K98" s="328"/>
      <c r="L98" s="328"/>
      <c r="M98" s="329" t="str">
        <f>Fuel!$AK98</f>
        <v/>
      </c>
      <c r="N98" s="329"/>
      <c r="O98" s="329"/>
      <c r="P98" s="330" t="str">
        <f>Fuel!$AI98</f>
        <v/>
      </c>
      <c r="Q98" s="330"/>
      <c r="R98" s="330"/>
      <c r="S98" s="329" t="str">
        <f>Fuel!$AJ98</f>
        <v/>
      </c>
      <c r="T98" s="329"/>
      <c r="U98" s="331"/>
      <c r="V98" s="55"/>
      <c r="AC98" s="13" t="str">
        <f>Fuel!$S98</f>
        <v/>
      </c>
    </row>
    <row r="99" spans="1:29" x14ac:dyDescent="0.25">
      <c r="A99" s="55"/>
      <c r="B99" s="325" t="str">
        <f>IF(Fuel!$B99="", "", Fuel!$B99)</f>
        <v/>
      </c>
      <c r="C99" s="326"/>
      <c r="D99" s="326"/>
      <c r="E99" s="327" t="str">
        <f>Fuel!$AF99</f>
        <v/>
      </c>
      <c r="F99" s="327"/>
      <c r="G99" s="327"/>
      <c r="H99" s="327"/>
      <c r="I99" s="1" t="str">
        <f>IF(Fuel!$D99="", "", Fuel!$D99)</f>
        <v/>
      </c>
      <c r="J99" s="328" t="str">
        <f>Fuel!$AH99</f>
        <v/>
      </c>
      <c r="K99" s="328"/>
      <c r="L99" s="328"/>
      <c r="M99" s="329" t="str">
        <f>Fuel!$AK99</f>
        <v/>
      </c>
      <c r="N99" s="329"/>
      <c r="O99" s="329"/>
      <c r="P99" s="330" t="str">
        <f>Fuel!$AI99</f>
        <v/>
      </c>
      <c r="Q99" s="330"/>
      <c r="R99" s="330"/>
      <c r="S99" s="329" t="str">
        <f>Fuel!$AJ99</f>
        <v/>
      </c>
      <c r="T99" s="329"/>
      <c r="U99" s="331"/>
      <c r="V99" s="55"/>
      <c r="AC99" s="13" t="str">
        <f>Fuel!$S99</f>
        <v/>
      </c>
    </row>
    <row r="100" spans="1:29" x14ac:dyDescent="0.25">
      <c r="A100" s="55"/>
      <c r="B100" s="325" t="str">
        <f>IF(Fuel!$B100="", "", Fuel!$B100)</f>
        <v/>
      </c>
      <c r="C100" s="326"/>
      <c r="D100" s="326"/>
      <c r="E100" s="327" t="str">
        <f>Fuel!$AF100</f>
        <v/>
      </c>
      <c r="F100" s="327"/>
      <c r="G100" s="327"/>
      <c r="H100" s="327"/>
      <c r="I100" s="1" t="str">
        <f>IF(Fuel!$D100="", "", Fuel!$D100)</f>
        <v/>
      </c>
      <c r="J100" s="328" t="str">
        <f>Fuel!$AH100</f>
        <v/>
      </c>
      <c r="K100" s="328"/>
      <c r="L100" s="328"/>
      <c r="M100" s="329" t="str">
        <f>Fuel!$AK100</f>
        <v/>
      </c>
      <c r="N100" s="329"/>
      <c r="O100" s="329"/>
      <c r="P100" s="330" t="str">
        <f>Fuel!$AI100</f>
        <v/>
      </c>
      <c r="Q100" s="330"/>
      <c r="R100" s="330"/>
      <c r="S100" s="329" t="str">
        <f>Fuel!$AJ100</f>
        <v/>
      </c>
      <c r="T100" s="329"/>
      <c r="U100" s="331"/>
      <c r="V100" s="55"/>
      <c r="AC100" s="13" t="str">
        <f>Fuel!$S100</f>
        <v/>
      </c>
    </row>
    <row r="101" spans="1:29" x14ac:dyDescent="0.25">
      <c r="A101" s="55"/>
      <c r="B101" s="325" t="str">
        <f>IF(Fuel!$B101="", "", Fuel!$B101)</f>
        <v/>
      </c>
      <c r="C101" s="326"/>
      <c r="D101" s="326"/>
      <c r="E101" s="327" t="str">
        <f>Fuel!$AF101</f>
        <v/>
      </c>
      <c r="F101" s="327"/>
      <c r="G101" s="327"/>
      <c r="H101" s="327"/>
      <c r="I101" s="1" t="str">
        <f>IF(Fuel!$D101="", "", Fuel!$D101)</f>
        <v/>
      </c>
      <c r="J101" s="328" t="str">
        <f>Fuel!$AH101</f>
        <v/>
      </c>
      <c r="K101" s="328"/>
      <c r="L101" s="328"/>
      <c r="M101" s="329" t="str">
        <f>Fuel!$AK101</f>
        <v/>
      </c>
      <c r="N101" s="329"/>
      <c r="O101" s="329"/>
      <c r="P101" s="330" t="str">
        <f>Fuel!$AI101</f>
        <v/>
      </c>
      <c r="Q101" s="330"/>
      <c r="R101" s="330"/>
      <c r="S101" s="329" t="str">
        <f>Fuel!$AJ101</f>
        <v/>
      </c>
      <c r="T101" s="329"/>
      <c r="U101" s="331"/>
      <c r="V101" s="55"/>
      <c r="AC101" s="13" t="str">
        <f>Fuel!$S101</f>
        <v/>
      </c>
    </row>
    <row r="102" spans="1:29" x14ac:dyDescent="0.25">
      <c r="A102" s="55"/>
      <c r="B102" s="325" t="str">
        <f>IF(Fuel!$B102="", "", Fuel!$B102)</f>
        <v/>
      </c>
      <c r="C102" s="326"/>
      <c r="D102" s="326"/>
      <c r="E102" s="327" t="str">
        <f>Fuel!$AF102</f>
        <v/>
      </c>
      <c r="F102" s="327"/>
      <c r="G102" s="327"/>
      <c r="H102" s="327"/>
      <c r="I102" s="1" t="str">
        <f>IF(Fuel!$D102="", "", Fuel!$D102)</f>
        <v/>
      </c>
      <c r="J102" s="328" t="str">
        <f>Fuel!$AH102</f>
        <v/>
      </c>
      <c r="K102" s="328"/>
      <c r="L102" s="328"/>
      <c r="M102" s="329" t="str">
        <f>Fuel!$AK102</f>
        <v/>
      </c>
      <c r="N102" s="329"/>
      <c r="O102" s="329"/>
      <c r="P102" s="330" t="str">
        <f>Fuel!$AI102</f>
        <v/>
      </c>
      <c r="Q102" s="330"/>
      <c r="R102" s="330"/>
      <c r="S102" s="329" t="str">
        <f>Fuel!$AJ102</f>
        <v/>
      </c>
      <c r="T102" s="329"/>
      <c r="U102" s="331"/>
      <c r="V102" s="55"/>
      <c r="AC102" s="13" t="str">
        <f>Fuel!$S102</f>
        <v/>
      </c>
    </row>
    <row r="103" spans="1:29" x14ac:dyDescent="0.25">
      <c r="A103" s="55"/>
      <c r="B103" s="325" t="str">
        <f>IF(Fuel!$B103="", "", Fuel!$B103)</f>
        <v/>
      </c>
      <c r="C103" s="326"/>
      <c r="D103" s="326"/>
      <c r="E103" s="327" t="str">
        <f>Fuel!$AF103</f>
        <v/>
      </c>
      <c r="F103" s="327"/>
      <c r="G103" s="327"/>
      <c r="H103" s="327"/>
      <c r="I103" s="1" t="str">
        <f>IF(Fuel!$D103="", "", Fuel!$D103)</f>
        <v/>
      </c>
      <c r="J103" s="328" t="str">
        <f>Fuel!$AH103</f>
        <v/>
      </c>
      <c r="K103" s="328"/>
      <c r="L103" s="328"/>
      <c r="M103" s="329" t="str">
        <f>Fuel!$AK103</f>
        <v/>
      </c>
      <c r="N103" s="329"/>
      <c r="O103" s="329"/>
      <c r="P103" s="330" t="str">
        <f>Fuel!$AI103</f>
        <v/>
      </c>
      <c r="Q103" s="330"/>
      <c r="R103" s="330"/>
      <c r="S103" s="329" t="str">
        <f>Fuel!$AJ103</f>
        <v/>
      </c>
      <c r="T103" s="329"/>
      <c r="U103" s="331"/>
      <c r="V103" s="55"/>
      <c r="AC103" s="13" t="str">
        <f>Fuel!$S103</f>
        <v/>
      </c>
    </row>
    <row r="104" spans="1:29" x14ac:dyDescent="0.25">
      <c r="A104" s="55"/>
      <c r="B104" s="325" t="str">
        <f>IF(Fuel!$B104="", "", Fuel!$B104)</f>
        <v/>
      </c>
      <c r="C104" s="326"/>
      <c r="D104" s="326"/>
      <c r="E104" s="327" t="str">
        <f>Fuel!$AF104</f>
        <v/>
      </c>
      <c r="F104" s="327"/>
      <c r="G104" s="327"/>
      <c r="H104" s="327"/>
      <c r="I104" s="1" t="str">
        <f>IF(Fuel!$D104="", "", Fuel!$D104)</f>
        <v/>
      </c>
      <c r="J104" s="328" t="str">
        <f>Fuel!$AH104</f>
        <v/>
      </c>
      <c r="K104" s="328"/>
      <c r="L104" s="328"/>
      <c r="M104" s="329" t="str">
        <f>Fuel!$AK104</f>
        <v/>
      </c>
      <c r="N104" s="329"/>
      <c r="O104" s="329"/>
      <c r="P104" s="330" t="str">
        <f>Fuel!$AI104</f>
        <v/>
      </c>
      <c r="Q104" s="330"/>
      <c r="R104" s="330"/>
      <c r="S104" s="329" t="str">
        <f>Fuel!$AJ104</f>
        <v/>
      </c>
      <c r="T104" s="329"/>
      <c r="U104" s="331"/>
      <c r="V104" s="55"/>
      <c r="AC104" s="13" t="str">
        <f>Fuel!$S104</f>
        <v/>
      </c>
    </row>
    <row r="105" spans="1:29" x14ac:dyDescent="0.25">
      <c r="A105" s="55"/>
      <c r="B105" s="325" t="str">
        <f>IF(Fuel!$B105="", "", Fuel!$B105)</f>
        <v/>
      </c>
      <c r="C105" s="326"/>
      <c r="D105" s="326"/>
      <c r="E105" s="327" t="str">
        <f>Fuel!$AF105</f>
        <v/>
      </c>
      <c r="F105" s="327"/>
      <c r="G105" s="327"/>
      <c r="H105" s="327"/>
      <c r="I105" s="1" t="str">
        <f>IF(Fuel!$D105="", "", Fuel!$D105)</f>
        <v/>
      </c>
      <c r="J105" s="328" t="str">
        <f>Fuel!$AH105</f>
        <v/>
      </c>
      <c r="K105" s="328"/>
      <c r="L105" s="328"/>
      <c r="M105" s="329" t="str">
        <f>Fuel!$AK105</f>
        <v/>
      </c>
      <c r="N105" s="329"/>
      <c r="O105" s="329"/>
      <c r="P105" s="330" t="str">
        <f>Fuel!$AI105</f>
        <v/>
      </c>
      <c r="Q105" s="330"/>
      <c r="R105" s="330"/>
      <c r="S105" s="329" t="str">
        <f>Fuel!$AJ105</f>
        <v/>
      </c>
      <c r="T105" s="329"/>
      <c r="U105" s="331"/>
      <c r="V105" s="55"/>
      <c r="AC105" s="13" t="str">
        <f>Fuel!$S105</f>
        <v/>
      </c>
    </row>
    <row r="106" spans="1:29" x14ac:dyDescent="0.25">
      <c r="A106" s="55"/>
      <c r="B106" s="325" t="str">
        <f>IF(Fuel!$B106="", "", Fuel!$B106)</f>
        <v/>
      </c>
      <c r="C106" s="326"/>
      <c r="D106" s="326"/>
      <c r="E106" s="327" t="str">
        <f>Fuel!$AF106</f>
        <v/>
      </c>
      <c r="F106" s="327"/>
      <c r="G106" s="327"/>
      <c r="H106" s="327"/>
      <c r="I106" s="1" t="str">
        <f>IF(Fuel!$D106="", "", Fuel!$D106)</f>
        <v/>
      </c>
      <c r="J106" s="328" t="str">
        <f>Fuel!$AH106</f>
        <v/>
      </c>
      <c r="K106" s="328"/>
      <c r="L106" s="328"/>
      <c r="M106" s="329" t="str">
        <f>Fuel!$AK106</f>
        <v/>
      </c>
      <c r="N106" s="329"/>
      <c r="O106" s="329"/>
      <c r="P106" s="330" t="str">
        <f>Fuel!$AI106</f>
        <v/>
      </c>
      <c r="Q106" s="330"/>
      <c r="R106" s="330"/>
      <c r="S106" s="329" t="str">
        <f>Fuel!$AJ106</f>
        <v/>
      </c>
      <c r="T106" s="329"/>
      <c r="U106" s="331"/>
      <c r="V106" s="55"/>
      <c r="AC106" s="13" t="str">
        <f>Fuel!$S106</f>
        <v/>
      </c>
    </row>
    <row r="107" spans="1:29" x14ac:dyDescent="0.25">
      <c r="A107" s="55"/>
      <c r="B107" s="325" t="str">
        <f>IF(Fuel!$B107="", "", Fuel!$B107)</f>
        <v/>
      </c>
      <c r="C107" s="326"/>
      <c r="D107" s="326"/>
      <c r="E107" s="327" t="str">
        <f>Fuel!$AF107</f>
        <v/>
      </c>
      <c r="F107" s="327"/>
      <c r="G107" s="327"/>
      <c r="H107" s="327"/>
      <c r="I107" s="1" t="str">
        <f>IF(Fuel!$D107="", "", Fuel!$D107)</f>
        <v/>
      </c>
      <c r="J107" s="328" t="str">
        <f>Fuel!$AH107</f>
        <v/>
      </c>
      <c r="K107" s="328"/>
      <c r="L107" s="328"/>
      <c r="M107" s="329" t="str">
        <f>Fuel!$AK107</f>
        <v/>
      </c>
      <c r="N107" s="329"/>
      <c r="O107" s="329"/>
      <c r="P107" s="330" t="str">
        <f>Fuel!$AI107</f>
        <v/>
      </c>
      <c r="Q107" s="330"/>
      <c r="R107" s="330"/>
      <c r="S107" s="329" t="str">
        <f>Fuel!$AJ107</f>
        <v/>
      </c>
      <c r="T107" s="329"/>
      <c r="U107" s="331"/>
      <c r="V107" s="55"/>
      <c r="AC107" s="13" t="str">
        <f>Fuel!$S107</f>
        <v/>
      </c>
    </row>
    <row r="108" spans="1:29" x14ac:dyDescent="0.25">
      <c r="A108" s="55"/>
      <c r="B108" s="325" t="str">
        <f>IF(Fuel!$B108="", "", Fuel!$B108)</f>
        <v/>
      </c>
      <c r="C108" s="326"/>
      <c r="D108" s="326"/>
      <c r="E108" s="327" t="str">
        <f>Fuel!$AF108</f>
        <v/>
      </c>
      <c r="F108" s="327"/>
      <c r="G108" s="327"/>
      <c r="H108" s="327"/>
      <c r="I108" s="1" t="str">
        <f>IF(Fuel!$D108="", "", Fuel!$D108)</f>
        <v/>
      </c>
      <c r="J108" s="328" t="str">
        <f>Fuel!$AH108</f>
        <v/>
      </c>
      <c r="K108" s="328"/>
      <c r="L108" s="328"/>
      <c r="M108" s="329" t="str">
        <f>Fuel!$AK108</f>
        <v/>
      </c>
      <c r="N108" s="329"/>
      <c r="O108" s="329"/>
      <c r="P108" s="330" t="str">
        <f>Fuel!$AI108</f>
        <v/>
      </c>
      <c r="Q108" s="330"/>
      <c r="R108" s="330"/>
      <c r="S108" s="329" t="str">
        <f>Fuel!$AJ108</f>
        <v/>
      </c>
      <c r="T108" s="329"/>
      <c r="U108" s="331"/>
      <c r="V108" s="55"/>
      <c r="AC108" s="13" t="str">
        <f>Fuel!$S108</f>
        <v/>
      </c>
    </row>
    <row r="109" spans="1:29" x14ac:dyDescent="0.25">
      <c r="A109" s="55"/>
      <c r="B109" s="325" t="str">
        <f>IF(Fuel!$B109="", "", Fuel!$B109)</f>
        <v/>
      </c>
      <c r="C109" s="326"/>
      <c r="D109" s="326"/>
      <c r="E109" s="327" t="str">
        <f>Fuel!$AF109</f>
        <v/>
      </c>
      <c r="F109" s="327"/>
      <c r="G109" s="327"/>
      <c r="H109" s="327"/>
      <c r="I109" s="1" t="str">
        <f>IF(Fuel!$D109="", "", Fuel!$D109)</f>
        <v/>
      </c>
      <c r="J109" s="328" t="str">
        <f>Fuel!$AH109</f>
        <v/>
      </c>
      <c r="K109" s="328"/>
      <c r="L109" s="328"/>
      <c r="M109" s="329" t="str">
        <f>Fuel!$AK109</f>
        <v/>
      </c>
      <c r="N109" s="329"/>
      <c r="O109" s="329"/>
      <c r="P109" s="330" t="str">
        <f>Fuel!$AI109</f>
        <v/>
      </c>
      <c r="Q109" s="330"/>
      <c r="R109" s="330"/>
      <c r="S109" s="329" t="str">
        <f>Fuel!$AJ109</f>
        <v/>
      </c>
      <c r="T109" s="329"/>
      <c r="U109" s="331"/>
      <c r="V109" s="55"/>
      <c r="AC109" s="13" t="str">
        <f>Fuel!$S109</f>
        <v/>
      </c>
    </row>
    <row r="110" spans="1:29" x14ac:dyDescent="0.25">
      <c r="A110" s="55"/>
      <c r="B110" s="325" t="str">
        <f>IF(Fuel!$B110="", "", Fuel!$B110)</f>
        <v/>
      </c>
      <c r="C110" s="326"/>
      <c r="D110" s="326"/>
      <c r="E110" s="327" t="str">
        <f>Fuel!$AF110</f>
        <v/>
      </c>
      <c r="F110" s="327"/>
      <c r="G110" s="327"/>
      <c r="H110" s="327"/>
      <c r="I110" s="1" t="str">
        <f>IF(Fuel!$D110="", "", Fuel!$D110)</f>
        <v/>
      </c>
      <c r="J110" s="328" t="str">
        <f>Fuel!$AH110</f>
        <v/>
      </c>
      <c r="K110" s="328"/>
      <c r="L110" s="328"/>
      <c r="M110" s="329" t="str">
        <f>Fuel!$AK110</f>
        <v/>
      </c>
      <c r="N110" s="329"/>
      <c r="O110" s="329"/>
      <c r="P110" s="330" t="str">
        <f>Fuel!$AI110</f>
        <v/>
      </c>
      <c r="Q110" s="330"/>
      <c r="R110" s="330"/>
      <c r="S110" s="329" t="str">
        <f>Fuel!$AJ110</f>
        <v/>
      </c>
      <c r="T110" s="329"/>
      <c r="U110" s="331"/>
      <c r="V110" s="55"/>
      <c r="AC110" s="13" t="str">
        <f>Fuel!$S110</f>
        <v/>
      </c>
    </row>
    <row r="111" spans="1:29" x14ac:dyDescent="0.25">
      <c r="A111" s="55"/>
      <c r="B111" s="325" t="str">
        <f>IF(Fuel!$B111="", "", Fuel!$B111)</f>
        <v/>
      </c>
      <c r="C111" s="326"/>
      <c r="D111" s="326"/>
      <c r="E111" s="327" t="str">
        <f>Fuel!$AF111</f>
        <v/>
      </c>
      <c r="F111" s="327"/>
      <c r="G111" s="327"/>
      <c r="H111" s="327"/>
      <c r="I111" s="1" t="str">
        <f>IF(Fuel!$D111="", "", Fuel!$D111)</f>
        <v/>
      </c>
      <c r="J111" s="328" t="str">
        <f>Fuel!$AH111</f>
        <v/>
      </c>
      <c r="K111" s="328"/>
      <c r="L111" s="328"/>
      <c r="M111" s="329" t="str">
        <f>Fuel!$AK111</f>
        <v/>
      </c>
      <c r="N111" s="329"/>
      <c r="O111" s="329"/>
      <c r="P111" s="330" t="str">
        <f>Fuel!$AI111</f>
        <v/>
      </c>
      <c r="Q111" s="330"/>
      <c r="R111" s="330"/>
      <c r="S111" s="329" t="str">
        <f>Fuel!$AJ111</f>
        <v/>
      </c>
      <c r="T111" s="329"/>
      <c r="U111" s="331"/>
      <c r="V111" s="55"/>
      <c r="AC111" s="13" t="str">
        <f>Fuel!$S111</f>
        <v/>
      </c>
    </row>
    <row r="112" spans="1:29" x14ac:dyDescent="0.25">
      <c r="A112" s="55"/>
      <c r="B112" s="325" t="str">
        <f>IF(Fuel!$B112="", "", Fuel!$B112)</f>
        <v/>
      </c>
      <c r="C112" s="326"/>
      <c r="D112" s="326"/>
      <c r="E112" s="327" t="str">
        <f>Fuel!$AF112</f>
        <v/>
      </c>
      <c r="F112" s="327"/>
      <c r="G112" s="327"/>
      <c r="H112" s="327"/>
      <c r="I112" s="1" t="str">
        <f>IF(Fuel!$D112="", "", Fuel!$D112)</f>
        <v/>
      </c>
      <c r="J112" s="328" t="str">
        <f>Fuel!$AH112</f>
        <v/>
      </c>
      <c r="K112" s="328"/>
      <c r="L112" s="328"/>
      <c r="M112" s="329" t="str">
        <f>Fuel!$AK112</f>
        <v/>
      </c>
      <c r="N112" s="329"/>
      <c r="O112" s="329"/>
      <c r="P112" s="330" t="str">
        <f>Fuel!$AI112</f>
        <v/>
      </c>
      <c r="Q112" s="330"/>
      <c r="R112" s="330"/>
      <c r="S112" s="329" t="str">
        <f>Fuel!$AJ112</f>
        <v/>
      </c>
      <c r="T112" s="329"/>
      <c r="U112" s="331"/>
      <c r="V112" s="55"/>
      <c r="AC112" s="13" t="str">
        <f>Fuel!$S112</f>
        <v/>
      </c>
    </row>
    <row r="113" spans="1:29" x14ac:dyDescent="0.25">
      <c r="A113" s="55"/>
      <c r="B113" s="325" t="str">
        <f>IF(Fuel!$B113="", "", Fuel!$B113)</f>
        <v/>
      </c>
      <c r="C113" s="326"/>
      <c r="D113" s="326"/>
      <c r="E113" s="327" t="str">
        <f>Fuel!$AF113</f>
        <v/>
      </c>
      <c r="F113" s="327"/>
      <c r="G113" s="327"/>
      <c r="H113" s="327"/>
      <c r="I113" s="1" t="str">
        <f>IF(Fuel!$D113="", "", Fuel!$D113)</f>
        <v/>
      </c>
      <c r="J113" s="328" t="str">
        <f>Fuel!$AH113</f>
        <v/>
      </c>
      <c r="K113" s="328"/>
      <c r="L113" s="328"/>
      <c r="M113" s="329" t="str">
        <f>Fuel!$AK113</f>
        <v/>
      </c>
      <c r="N113" s="329"/>
      <c r="O113" s="329"/>
      <c r="P113" s="330" t="str">
        <f>Fuel!$AI113</f>
        <v/>
      </c>
      <c r="Q113" s="330"/>
      <c r="R113" s="330"/>
      <c r="S113" s="329" t="str">
        <f>Fuel!$AJ113</f>
        <v/>
      </c>
      <c r="T113" s="329"/>
      <c r="U113" s="331"/>
      <c r="V113" s="55"/>
      <c r="AC113" s="13" t="str">
        <f>Fuel!$S113</f>
        <v/>
      </c>
    </row>
    <row r="114" spans="1:29" x14ac:dyDescent="0.25">
      <c r="A114" s="55"/>
      <c r="B114" s="325" t="str">
        <f>IF(Fuel!$B114="", "", Fuel!$B114)</f>
        <v/>
      </c>
      <c r="C114" s="326"/>
      <c r="D114" s="326"/>
      <c r="E114" s="327" t="str">
        <f>Fuel!$AF114</f>
        <v/>
      </c>
      <c r="F114" s="327"/>
      <c r="G114" s="327"/>
      <c r="H114" s="327"/>
      <c r="I114" s="1" t="str">
        <f>IF(Fuel!$D114="", "", Fuel!$D114)</f>
        <v/>
      </c>
      <c r="J114" s="328" t="str">
        <f>Fuel!$AH114</f>
        <v/>
      </c>
      <c r="K114" s="328"/>
      <c r="L114" s="328"/>
      <c r="M114" s="329" t="str">
        <f>Fuel!$AK114</f>
        <v/>
      </c>
      <c r="N114" s="329"/>
      <c r="O114" s="329"/>
      <c r="P114" s="330" t="str">
        <f>Fuel!$AI114</f>
        <v/>
      </c>
      <c r="Q114" s="330"/>
      <c r="R114" s="330"/>
      <c r="S114" s="329" t="str">
        <f>Fuel!$AJ114</f>
        <v/>
      </c>
      <c r="T114" s="329"/>
      <c r="U114" s="331"/>
      <c r="V114" s="55"/>
      <c r="AC114" s="13" t="str">
        <f>Fuel!$S114</f>
        <v/>
      </c>
    </row>
    <row r="115" spans="1:29" x14ac:dyDescent="0.25">
      <c r="A115" s="55"/>
      <c r="B115" s="325" t="str">
        <f>IF(Fuel!$B115="", "", Fuel!$B115)</f>
        <v/>
      </c>
      <c r="C115" s="326"/>
      <c r="D115" s="326"/>
      <c r="E115" s="327" t="str">
        <f>Fuel!$AF115</f>
        <v/>
      </c>
      <c r="F115" s="327"/>
      <c r="G115" s="327"/>
      <c r="H115" s="327"/>
      <c r="I115" s="1" t="str">
        <f>IF(Fuel!$D115="", "", Fuel!$D115)</f>
        <v/>
      </c>
      <c r="J115" s="328" t="str">
        <f>Fuel!$AH115</f>
        <v/>
      </c>
      <c r="K115" s="328"/>
      <c r="L115" s="328"/>
      <c r="M115" s="329" t="str">
        <f>Fuel!$AK115</f>
        <v/>
      </c>
      <c r="N115" s="329"/>
      <c r="O115" s="329"/>
      <c r="P115" s="330" t="str">
        <f>Fuel!$AI115</f>
        <v/>
      </c>
      <c r="Q115" s="330"/>
      <c r="R115" s="330"/>
      <c r="S115" s="329" t="str">
        <f>Fuel!$AJ115</f>
        <v/>
      </c>
      <c r="T115" s="329"/>
      <c r="U115" s="331"/>
      <c r="V115" s="55"/>
      <c r="AC115" s="13" t="str">
        <f>Fuel!$S115</f>
        <v/>
      </c>
    </row>
    <row r="116" spans="1:29" x14ac:dyDescent="0.25">
      <c r="A116" s="55"/>
      <c r="B116" s="325" t="str">
        <f>IF(Fuel!$B116="", "", Fuel!$B116)</f>
        <v/>
      </c>
      <c r="C116" s="326"/>
      <c r="D116" s="326"/>
      <c r="E116" s="327" t="str">
        <f>Fuel!$AF116</f>
        <v/>
      </c>
      <c r="F116" s="327"/>
      <c r="G116" s="327"/>
      <c r="H116" s="327"/>
      <c r="I116" s="1" t="str">
        <f>IF(Fuel!$D116="", "", Fuel!$D116)</f>
        <v/>
      </c>
      <c r="J116" s="328" t="str">
        <f>Fuel!$AH116</f>
        <v/>
      </c>
      <c r="K116" s="328"/>
      <c r="L116" s="328"/>
      <c r="M116" s="329" t="str">
        <f>Fuel!$AK116</f>
        <v/>
      </c>
      <c r="N116" s="329"/>
      <c r="O116" s="329"/>
      <c r="P116" s="330" t="str">
        <f>Fuel!$AI116</f>
        <v/>
      </c>
      <c r="Q116" s="330"/>
      <c r="R116" s="330"/>
      <c r="S116" s="329" t="str">
        <f>Fuel!$AJ116</f>
        <v/>
      </c>
      <c r="T116" s="329"/>
      <c r="U116" s="331"/>
      <c r="V116" s="55"/>
      <c r="AC116" s="13" t="str">
        <f>Fuel!$S116</f>
        <v/>
      </c>
    </row>
    <row r="117" spans="1:29" x14ac:dyDescent="0.25">
      <c r="A117" s="55"/>
      <c r="B117" s="325" t="str">
        <f>IF(Fuel!$B117="", "", Fuel!$B117)</f>
        <v/>
      </c>
      <c r="C117" s="326"/>
      <c r="D117" s="326"/>
      <c r="E117" s="327" t="str">
        <f>Fuel!$AF117</f>
        <v/>
      </c>
      <c r="F117" s="327"/>
      <c r="G117" s="327"/>
      <c r="H117" s="327"/>
      <c r="I117" s="1" t="str">
        <f>IF(Fuel!$D117="", "", Fuel!$D117)</f>
        <v/>
      </c>
      <c r="J117" s="328" t="str">
        <f>Fuel!$AH117</f>
        <v/>
      </c>
      <c r="K117" s="328"/>
      <c r="L117" s="328"/>
      <c r="M117" s="329" t="str">
        <f>Fuel!$AK117</f>
        <v/>
      </c>
      <c r="N117" s="329"/>
      <c r="O117" s="329"/>
      <c r="P117" s="330" t="str">
        <f>Fuel!$AI117</f>
        <v/>
      </c>
      <c r="Q117" s="330"/>
      <c r="R117" s="330"/>
      <c r="S117" s="329" t="str">
        <f>Fuel!$AJ117</f>
        <v/>
      </c>
      <c r="T117" s="329"/>
      <c r="U117" s="331"/>
      <c r="V117" s="55"/>
      <c r="AC117" s="13" t="str">
        <f>Fuel!$S117</f>
        <v/>
      </c>
    </row>
    <row r="118" spans="1:29" x14ac:dyDescent="0.25">
      <c r="A118" s="55"/>
      <c r="B118" s="325" t="str">
        <f>IF(Fuel!$B118="", "", Fuel!$B118)</f>
        <v/>
      </c>
      <c r="C118" s="326"/>
      <c r="D118" s="326"/>
      <c r="E118" s="327" t="str">
        <f>Fuel!$AF118</f>
        <v/>
      </c>
      <c r="F118" s="327"/>
      <c r="G118" s="327"/>
      <c r="H118" s="327"/>
      <c r="I118" s="1" t="str">
        <f>IF(Fuel!$D118="", "", Fuel!$D118)</f>
        <v/>
      </c>
      <c r="J118" s="328" t="str">
        <f>Fuel!$AH118</f>
        <v/>
      </c>
      <c r="K118" s="328"/>
      <c r="L118" s="328"/>
      <c r="M118" s="329" t="str">
        <f>Fuel!$AK118</f>
        <v/>
      </c>
      <c r="N118" s="329"/>
      <c r="O118" s="329"/>
      <c r="P118" s="330" t="str">
        <f>Fuel!$AI118</f>
        <v/>
      </c>
      <c r="Q118" s="330"/>
      <c r="R118" s="330"/>
      <c r="S118" s="329" t="str">
        <f>Fuel!$AJ118</f>
        <v/>
      </c>
      <c r="T118" s="329"/>
      <c r="U118" s="331"/>
      <c r="V118" s="55"/>
      <c r="AC118" s="13" t="str">
        <f>Fuel!$S118</f>
        <v/>
      </c>
    </row>
    <row r="119" spans="1:29" x14ac:dyDescent="0.25">
      <c r="A119" s="55"/>
      <c r="B119" s="325" t="str">
        <f>IF(Fuel!$B119="", "", Fuel!$B119)</f>
        <v/>
      </c>
      <c r="C119" s="326"/>
      <c r="D119" s="326"/>
      <c r="E119" s="327" t="str">
        <f>Fuel!$AF119</f>
        <v/>
      </c>
      <c r="F119" s="327"/>
      <c r="G119" s="327"/>
      <c r="H119" s="327"/>
      <c r="I119" s="1" t="str">
        <f>IF(Fuel!$D119="", "", Fuel!$D119)</f>
        <v/>
      </c>
      <c r="J119" s="328" t="str">
        <f>Fuel!$AH119</f>
        <v/>
      </c>
      <c r="K119" s="328"/>
      <c r="L119" s="328"/>
      <c r="M119" s="329" t="str">
        <f>Fuel!$AK119</f>
        <v/>
      </c>
      <c r="N119" s="329"/>
      <c r="O119" s="329"/>
      <c r="P119" s="330" t="str">
        <f>Fuel!$AI119</f>
        <v/>
      </c>
      <c r="Q119" s="330"/>
      <c r="R119" s="330"/>
      <c r="S119" s="329" t="str">
        <f>Fuel!$AJ119</f>
        <v/>
      </c>
      <c r="T119" s="329"/>
      <c r="U119" s="331"/>
      <c r="V119" s="55"/>
      <c r="AC119" s="13" t="str">
        <f>Fuel!$S119</f>
        <v/>
      </c>
    </row>
    <row r="120" spans="1:29" x14ac:dyDescent="0.25">
      <c r="A120" s="55"/>
      <c r="B120" s="325" t="str">
        <f>IF(Fuel!$B120="", "", Fuel!$B120)</f>
        <v/>
      </c>
      <c r="C120" s="326"/>
      <c r="D120" s="326"/>
      <c r="E120" s="327" t="str">
        <f>Fuel!$AF120</f>
        <v/>
      </c>
      <c r="F120" s="327"/>
      <c r="G120" s="327"/>
      <c r="H120" s="327"/>
      <c r="I120" s="1" t="str">
        <f>IF(Fuel!$D120="", "", Fuel!$D120)</f>
        <v/>
      </c>
      <c r="J120" s="328" t="str">
        <f>Fuel!$AH120</f>
        <v/>
      </c>
      <c r="K120" s="328"/>
      <c r="L120" s="328"/>
      <c r="M120" s="329" t="str">
        <f>Fuel!$AK120</f>
        <v/>
      </c>
      <c r="N120" s="329"/>
      <c r="O120" s="329"/>
      <c r="P120" s="330" t="str">
        <f>Fuel!$AI120</f>
        <v/>
      </c>
      <c r="Q120" s="330"/>
      <c r="R120" s="330"/>
      <c r="S120" s="329" t="str">
        <f>Fuel!$AJ120</f>
        <v/>
      </c>
      <c r="T120" s="329"/>
      <c r="U120" s="331"/>
      <c r="V120" s="55"/>
      <c r="AC120" s="13" t="str">
        <f>Fuel!$S120</f>
        <v/>
      </c>
    </row>
    <row r="121" spans="1:29" x14ac:dyDescent="0.25">
      <c r="A121" s="55"/>
      <c r="B121" s="325" t="str">
        <f>IF(Fuel!$B121="", "", Fuel!$B121)</f>
        <v/>
      </c>
      <c r="C121" s="326"/>
      <c r="D121" s="326"/>
      <c r="E121" s="327" t="str">
        <f>Fuel!$AF121</f>
        <v/>
      </c>
      <c r="F121" s="327"/>
      <c r="G121" s="327"/>
      <c r="H121" s="327"/>
      <c r="I121" s="1" t="str">
        <f>IF(Fuel!$D121="", "", Fuel!$D121)</f>
        <v/>
      </c>
      <c r="J121" s="328" t="str">
        <f>Fuel!$AH121</f>
        <v/>
      </c>
      <c r="K121" s="328"/>
      <c r="L121" s="328"/>
      <c r="M121" s="329" t="str">
        <f>Fuel!$AK121</f>
        <v/>
      </c>
      <c r="N121" s="329"/>
      <c r="O121" s="329"/>
      <c r="P121" s="330" t="str">
        <f>Fuel!$AI121</f>
        <v/>
      </c>
      <c r="Q121" s="330"/>
      <c r="R121" s="330"/>
      <c r="S121" s="329" t="str">
        <f>Fuel!$AJ121</f>
        <v/>
      </c>
      <c r="T121" s="329"/>
      <c r="U121" s="331"/>
      <c r="V121" s="55"/>
      <c r="AC121" s="13" t="str">
        <f>Fuel!$S121</f>
        <v/>
      </c>
    </row>
    <row r="122" spans="1:29" x14ac:dyDescent="0.25">
      <c r="A122" s="55"/>
      <c r="B122" s="325" t="str">
        <f>IF(Fuel!$B122="", "", Fuel!$B122)</f>
        <v/>
      </c>
      <c r="C122" s="326"/>
      <c r="D122" s="326"/>
      <c r="E122" s="327" t="str">
        <f>Fuel!$AF122</f>
        <v/>
      </c>
      <c r="F122" s="327"/>
      <c r="G122" s="327"/>
      <c r="H122" s="327"/>
      <c r="I122" s="1" t="str">
        <f>IF(Fuel!$D122="", "", Fuel!$D122)</f>
        <v/>
      </c>
      <c r="J122" s="328" t="str">
        <f>Fuel!$AH122</f>
        <v/>
      </c>
      <c r="K122" s="328"/>
      <c r="L122" s="328"/>
      <c r="M122" s="329" t="str">
        <f>Fuel!$AK122</f>
        <v/>
      </c>
      <c r="N122" s="329"/>
      <c r="O122" s="329"/>
      <c r="P122" s="330" t="str">
        <f>Fuel!$AI122</f>
        <v/>
      </c>
      <c r="Q122" s="330"/>
      <c r="R122" s="330"/>
      <c r="S122" s="329" t="str">
        <f>Fuel!$AJ122</f>
        <v/>
      </c>
      <c r="T122" s="329"/>
      <c r="U122" s="331"/>
      <c r="V122" s="55"/>
      <c r="AC122" s="13" t="str">
        <f>Fuel!$S122</f>
        <v/>
      </c>
    </row>
    <row r="123" spans="1:29" x14ac:dyDescent="0.25">
      <c r="A123" s="55"/>
      <c r="B123" s="325" t="str">
        <f>IF(Fuel!$B123="", "", Fuel!$B123)</f>
        <v/>
      </c>
      <c r="C123" s="326"/>
      <c r="D123" s="326"/>
      <c r="E123" s="327" t="str">
        <f>Fuel!$AF123</f>
        <v/>
      </c>
      <c r="F123" s="327"/>
      <c r="G123" s="327"/>
      <c r="H123" s="327"/>
      <c r="I123" s="1" t="str">
        <f>IF(Fuel!$D123="", "", Fuel!$D123)</f>
        <v/>
      </c>
      <c r="J123" s="328" t="str">
        <f>Fuel!$AH123</f>
        <v/>
      </c>
      <c r="K123" s="328"/>
      <c r="L123" s="328"/>
      <c r="M123" s="329" t="str">
        <f>Fuel!$AK123</f>
        <v/>
      </c>
      <c r="N123" s="329"/>
      <c r="O123" s="329"/>
      <c r="P123" s="330" t="str">
        <f>Fuel!$AI123</f>
        <v/>
      </c>
      <c r="Q123" s="330"/>
      <c r="R123" s="330"/>
      <c r="S123" s="329" t="str">
        <f>Fuel!$AJ123</f>
        <v/>
      </c>
      <c r="T123" s="329"/>
      <c r="U123" s="331"/>
      <c r="V123" s="55"/>
      <c r="AC123" s="13" t="str">
        <f>Fuel!$S123</f>
        <v/>
      </c>
    </row>
    <row r="124" spans="1:29" x14ac:dyDescent="0.25">
      <c r="A124" s="55"/>
      <c r="B124" s="325" t="str">
        <f>IF(Fuel!$B124="", "", Fuel!$B124)</f>
        <v/>
      </c>
      <c r="C124" s="326"/>
      <c r="D124" s="326"/>
      <c r="E124" s="327" t="str">
        <f>Fuel!$AF124</f>
        <v/>
      </c>
      <c r="F124" s="327"/>
      <c r="G124" s="327"/>
      <c r="H124" s="327"/>
      <c r="I124" s="1" t="str">
        <f>IF(Fuel!$D124="", "", Fuel!$D124)</f>
        <v/>
      </c>
      <c r="J124" s="328" t="str">
        <f>Fuel!$AH124</f>
        <v/>
      </c>
      <c r="K124" s="328"/>
      <c r="L124" s="328"/>
      <c r="M124" s="329" t="str">
        <f>Fuel!$AK124</f>
        <v/>
      </c>
      <c r="N124" s="329"/>
      <c r="O124" s="329"/>
      <c r="P124" s="330" t="str">
        <f>Fuel!$AI124</f>
        <v/>
      </c>
      <c r="Q124" s="330"/>
      <c r="R124" s="330"/>
      <c r="S124" s="329" t="str">
        <f>Fuel!$AJ124</f>
        <v/>
      </c>
      <c r="T124" s="329"/>
      <c r="U124" s="331"/>
      <c r="V124" s="55"/>
      <c r="AC124" s="13" t="str">
        <f>Fuel!$S124</f>
        <v/>
      </c>
    </row>
    <row r="125" spans="1:29" x14ac:dyDescent="0.25">
      <c r="A125" s="55"/>
      <c r="B125" s="325" t="str">
        <f>IF(Fuel!$B125="", "", Fuel!$B125)</f>
        <v/>
      </c>
      <c r="C125" s="326"/>
      <c r="D125" s="326"/>
      <c r="E125" s="327" t="str">
        <f>Fuel!$AF125</f>
        <v/>
      </c>
      <c r="F125" s="327"/>
      <c r="G125" s="327"/>
      <c r="H125" s="327"/>
      <c r="I125" s="1" t="str">
        <f>IF(Fuel!$D125="", "", Fuel!$D125)</f>
        <v/>
      </c>
      <c r="J125" s="328" t="str">
        <f>Fuel!$AH125</f>
        <v/>
      </c>
      <c r="K125" s="328"/>
      <c r="L125" s="328"/>
      <c r="M125" s="329" t="str">
        <f>Fuel!$AK125</f>
        <v/>
      </c>
      <c r="N125" s="329"/>
      <c r="O125" s="329"/>
      <c r="P125" s="330" t="str">
        <f>Fuel!$AI125</f>
        <v/>
      </c>
      <c r="Q125" s="330"/>
      <c r="R125" s="330"/>
      <c r="S125" s="329" t="str">
        <f>Fuel!$AJ125</f>
        <v/>
      </c>
      <c r="T125" s="329"/>
      <c r="U125" s="331"/>
      <c r="V125" s="55"/>
      <c r="AC125" s="13" t="str">
        <f>Fuel!$S125</f>
        <v/>
      </c>
    </row>
    <row r="126" spans="1:29" x14ac:dyDescent="0.25">
      <c r="A126" s="55"/>
      <c r="B126" s="325" t="str">
        <f>IF(Fuel!$B126="", "", Fuel!$B126)</f>
        <v/>
      </c>
      <c r="C126" s="326"/>
      <c r="D126" s="326"/>
      <c r="E126" s="327" t="str">
        <f>Fuel!$AF126</f>
        <v/>
      </c>
      <c r="F126" s="327"/>
      <c r="G126" s="327"/>
      <c r="H126" s="327"/>
      <c r="I126" s="1" t="str">
        <f>IF(Fuel!$D126="", "", Fuel!$D126)</f>
        <v/>
      </c>
      <c r="J126" s="328" t="str">
        <f>Fuel!$AH126</f>
        <v/>
      </c>
      <c r="K126" s="328"/>
      <c r="L126" s="328"/>
      <c r="M126" s="329" t="str">
        <f>Fuel!$AK126</f>
        <v/>
      </c>
      <c r="N126" s="329"/>
      <c r="O126" s="329"/>
      <c r="P126" s="330" t="str">
        <f>Fuel!$AI126</f>
        <v/>
      </c>
      <c r="Q126" s="330"/>
      <c r="R126" s="330"/>
      <c r="S126" s="329" t="str">
        <f>Fuel!$AJ126</f>
        <v/>
      </c>
      <c r="T126" s="329"/>
      <c r="U126" s="331"/>
      <c r="V126" s="55"/>
      <c r="AC126" s="13" t="str">
        <f>Fuel!$S126</f>
        <v/>
      </c>
    </row>
    <row r="127" spans="1:29" x14ac:dyDescent="0.25">
      <c r="A127" s="55"/>
      <c r="B127" s="325" t="str">
        <f>IF(Fuel!$B127="", "", Fuel!$B127)</f>
        <v/>
      </c>
      <c r="C127" s="326"/>
      <c r="D127" s="326"/>
      <c r="E127" s="327" t="str">
        <f>Fuel!$AF127</f>
        <v/>
      </c>
      <c r="F127" s="327"/>
      <c r="G127" s="327"/>
      <c r="H127" s="327"/>
      <c r="I127" s="1" t="str">
        <f>IF(Fuel!$D127="", "", Fuel!$D127)</f>
        <v/>
      </c>
      <c r="J127" s="328" t="str">
        <f>Fuel!$AH127</f>
        <v/>
      </c>
      <c r="K127" s="328"/>
      <c r="L127" s="328"/>
      <c r="M127" s="329" t="str">
        <f>Fuel!$AK127</f>
        <v/>
      </c>
      <c r="N127" s="329"/>
      <c r="O127" s="329"/>
      <c r="P127" s="330" t="str">
        <f>Fuel!$AI127</f>
        <v/>
      </c>
      <c r="Q127" s="330"/>
      <c r="R127" s="330"/>
      <c r="S127" s="329" t="str">
        <f>Fuel!$AJ127</f>
        <v/>
      </c>
      <c r="T127" s="329"/>
      <c r="U127" s="331"/>
      <c r="V127" s="55"/>
      <c r="AC127" s="13" t="str">
        <f>Fuel!$S127</f>
        <v/>
      </c>
    </row>
    <row r="128" spans="1:29" x14ac:dyDescent="0.25">
      <c r="A128" s="55"/>
      <c r="B128" s="325" t="str">
        <f>IF(Fuel!$B128="", "", Fuel!$B128)</f>
        <v/>
      </c>
      <c r="C128" s="326"/>
      <c r="D128" s="326"/>
      <c r="E128" s="327" t="str">
        <f>Fuel!$AF128</f>
        <v/>
      </c>
      <c r="F128" s="327"/>
      <c r="G128" s="327"/>
      <c r="H128" s="327"/>
      <c r="I128" s="1" t="str">
        <f>IF(Fuel!$D128="", "", Fuel!$D128)</f>
        <v/>
      </c>
      <c r="J128" s="328" t="str">
        <f>Fuel!$AH128</f>
        <v/>
      </c>
      <c r="K128" s="328"/>
      <c r="L128" s="328"/>
      <c r="M128" s="329" t="str">
        <f>Fuel!$AK128</f>
        <v/>
      </c>
      <c r="N128" s="329"/>
      <c r="O128" s="329"/>
      <c r="P128" s="330" t="str">
        <f>Fuel!$AI128</f>
        <v/>
      </c>
      <c r="Q128" s="330"/>
      <c r="R128" s="330"/>
      <c r="S128" s="329" t="str">
        <f>Fuel!$AJ128</f>
        <v/>
      </c>
      <c r="T128" s="329"/>
      <c r="U128" s="331"/>
      <c r="V128" s="55"/>
      <c r="AC128" s="13" t="str">
        <f>Fuel!$S128</f>
        <v/>
      </c>
    </row>
    <row r="129" spans="1:29" x14ac:dyDescent="0.25">
      <c r="A129" s="55"/>
      <c r="B129" s="325" t="str">
        <f>IF(Fuel!$B129="", "", Fuel!$B129)</f>
        <v/>
      </c>
      <c r="C129" s="326"/>
      <c r="D129" s="326"/>
      <c r="E129" s="327" t="str">
        <f>Fuel!$AF129</f>
        <v/>
      </c>
      <c r="F129" s="327"/>
      <c r="G129" s="327"/>
      <c r="H129" s="327"/>
      <c r="I129" s="1" t="str">
        <f>IF(Fuel!$D129="", "", Fuel!$D129)</f>
        <v/>
      </c>
      <c r="J129" s="328" t="str">
        <f>Fuel!$AH129</f>
        <v/>
      </c>
      <c r="K129" s="328"/>
      <c r="L129" s="328"/>
      <c r="M129" s="329" t="str">
        <f>Fuel!$AK129</f>
        <v/>
      </c>
      <c r="N129" s="329"/>
      <c r="O129" s="329"/>
      <c r="P129" s="330" t="str">
        <f>Fuel!$AI129</f>
        <v/>
      </c>
      <c r="Q129" s="330"/>
      <c r="R129" s="330"/>
      <c r="S129" s="329" t="str">
        <f>Fuel!$AJ129</f>
        <v/>
      </c>
      <c r="T129" s="329"/>
      <c r="U129" s="331"/>
      <c r="V129" s="55"/>
      <c r="AC129" s="13" t="str">
        <f>Fuel!$S129</f>
        <v/>
      </c>
    </row>
    <row r="130" spans="1:29" x14ac:dyDescent="0.25">
      <c r="A130" s="55"/>
      <c r="B130" s="325" t="str">
        <f>IF(Fuel!$B130="", "", Fuel!$B130)</f>
        <v/>
      </c>
      <c r="C130" s="326"/>
      <c r="D130" s="326"/>
      <c r="E130" s="327" t="str">
        <f>Fuel!$AF130</f>
        <v/>
      </c>
      <c r="F130" s="327"/>
      <c r="G130" s="327"/>
      <c r="H130" s="327"/>
      <c r="I130" s="1" t="str">
        <f>IF(Fuel!$D130="", "", Fuel!$D130)</f>
        <v/>
      </c>
      <c r="J130" s="328" t="str">
        <f>Fuel!$AH130</f>
        <v/>
      </c>
      <c r="K130" s="328"/>
      <c r="L130" s="328"/>
      <c r="M130" s="329" t="str">
        <f>Fuel!$AK130</f>
        <v/>
      </c>
      <c r="N130" s="329"/>
      <c r="O130" s="329"/>
      <c r="P130" s="330" t="str">
        <f>Fuel!$AI130</f>
        <v/>
      </c>
      <c r="Q130" s="330"/>
      <c r="R130" s="330"/>
      <c r="S130" s="329" t="str">
        <f>Fuel!$AJ130</f>
        <v/>
      </c>
      <c r="T130" s="329"/>
      <c r="U130" s="331"/>
      <c r="V130" s="55"/>
      <c r="AC130" s="13" t="str">
        <f>Fuel!$S130</f>
        <v/>
      </c>
    </row>
    <row r="131" spans="1:29" x14ac:dyDescent="0.25">
      <c r="A131" s="55"/>
      <c r="B131" s="325" t="str">
        <f>IF(Fuel!$B131="", "", Fuel!$B131)</f>
        <v/>
      </c>
      <c r="C131" s="326"/>
      <c r="D131" s="326"/>
      <c r="E131" s="327" t="str">
        <f>Fuel!$AF131</f>
        <v/>
      </c>
      <c r="F131" s="327"/>
      <c r="G131" s="327"/>
      <c r="H131" s="327"/>
      <c r="I131" s="1" t="str">
        <f>IF(Fuel!$D131="", "", Fuel!$D131)</f>
        <v/>
      </c>
      <c r="J131" s="328" t="str">
        <f>Fuel!$AH131</f>
        <v/>
      </c>
      <c r="K131" s="328"/>
      <c r="L131" s="328"/>
      <c r="M131" s="329" t="str">
        <f>Fuel!$AK131</f>
        <v/>
      </c>
      <c r="N131" s="329"/>
      <c r="O131" s="329"/>
      <c r="P131" s="330" t="str">
        <f>Fuel!$AI131</f>
        <v/>
      </c>
      <c r="Q131" s="330"/>
      <c r="R131" s="330"/>
      <c r="S131" s="329" t="str">
        <f>Fuel!$AJ131</f>
        <v/>
      </c>
      <c r="T131" s="329"/>
      <c r="U131" s="331"/>
      <c r="V131" s="55"/>
      <c r="AC131" s="13" t="str">
        <f>Fuel!$S131</f>
        <v/>
      </c>
    </row>
    <row r="132" spans="1:29" x14ac:dyDescent="0.25">
      <c r="A132" s="55"/>
      <c r="B132" s="325" t="str">
        <f>IF(Fuel!$B132="", "", Fuel!$B132)</f>
        <v/>
      </c>
      <c r="C132" s="326"/>
      <c r="D132" s="326"/>
      <c r="E132" s="327" t="str">
        <f>Fuel!$AF132</f>
        <v/>
      </c>
      <c r="F132" s="327"/>
      <c r="G132" s="327"/>
      <c r="H132" s="327"/>
      <c r="I132" s="1" t="str">
        <f>IF(Fuel!$D132="", "", Fuel!$D132)</f>
        <v/>
      </c>
      <c r="J132" s="328" t="str">
        <f>Fuel!$AH132</f>
        <v/>
      </c>
      <c r="K132" s="328"/>
      <c r="L132" s="328"/>
      <c r="M132" s="329" t="str">
        <f>Fuel!$AK132</f>
        <v/>
      </c>
      <c r="N132" s="329"/>
      <c r="O132" s="329"/>
      <c r="P132" s="330" t="str">
        <f>Fuel!$AI132</f>
        <v/>
      </c>
      <c r="Q132" s="330"/>
      <c r="R132" s="330"/>
      <c r="S132" s="329" t="str">
        <f>Fuel!$AJ132</f>
        <v/>
      </c>
      <c r="T132" s="329"/>
      <c r="U132" s="331"/>
      <c r="V132" s="55"/>
      <c r="AC132" s="13" t="str">
        <f>Fuel!$S132</f>
        <v/>
      </c>
    </row>
    <row r="133" spans="1:29" x14ac:dyDescent="0.25">
      <c r="A133" s="55"/>
      <c r="B133" s="325" t="str">
        <f>IF(Fuel!$B133="", "", Fuel!$B133)</f>
        <v/>
      </c>
      <c r="C133" s="326"/>
      <c r="D133" s="326"/>
      <c r="E133" s="327" t="str">
        <f>Fuel!$AF133</f>
        <v/>
      </c>
      <c r="F133" s="327"/>
      <c r="G133" s="327"/>
      <c r="H133" s="327"/>
      <c r="I133" s="1" t="str">
        <f>IF(Fuel!$D133="", "", Fuel!$D133)</f>
        <v/>
      </c>
      <c r="J133" s="328" t="str">
        <f>Fuel!$AH133</f>
        <v/>
      </c>
      <c r="K133" s="328"/>
      <c r="L133" s="328"/>
      <c r="M133" s="329" t="str">
        <f>Fuel!$AK133</f>
        <v/>
      </c>
      <c r="N133" s="329"/>
      <c r="O133" s="329"/>
      <c r="P133" s="330" t="str">
        <f>Fuel!$AI133</f>
        <v/>
      </c>
      <c r="Q133" s="330"/>
      <c r="R133" s="330"/>
      <c r="S133" s="329" t="str">
        <f>Fuel!$AJ133</f>
        <v/>
      </c>
      <c r="T133" s="329"/>
      <c r="U133" s="331"/>
      <c r="V133" s="55"/>
      <c r="AC133" s="13" t="str">
        <f>Fuel!$S133</f>
        <v/>
      </c>
    </row>
    <row r="134" spans="1:29" x14ac:dyDescent="0.25">
      <c r="A134" s="55"/>
      <c r="B134" s="325" t="str">
        <f>IF(Fuel!$B134="", "", Fuel!$B134)</f>
        <v/>
      </c>
      <c r="C134" s="326"/>
      <c r="D134" s="326"/>
      <c r="E134" s="327" t="str">
        <f>Fuel!$AF134</f>
        <v/>
      </c>
      <c r="F134" s="327"/>
      <c r="G134" s="327"/>
      <c r="H134" s="327"/>
      <c r="I134" s="1" t="str">
        <f>IF(Fuel!$D134="", "", Fuel!$D134)</f>
        <v/>
      </c>
      <c r="J134" s="328" t="str">
        <f>Fuel!$AH134</f>
        <v/>
      </c>
      <c r="K134" s="328"/>
      <c r="L134" s="328"/>
      <c r="M134" s="329" t="str">
        <f>Fuel!$AK134</f>
        <v/>
      </c>
      <c r="N134" s="329"/>
      <c r="O134" s="329"/>
      <c r="P134" s="330" t="str">
        <f>Fuel!$AI134</f>
        <v/>
      </c>
      <c r="Q134" s="330"/>
      <c r="R134" s="330"/>
      <c r="S134" s="329" t="str">
        <f>Fuel!$AJ134</f>
        <v/>
      </c>
      <c r="T134" s="329"/>
      <c r="U134" s="331"/>
      <c r="V134" s="55"/>
      <c r="AC134" s="13" t="str">
        <f>Fuel!$S134</f>
        <v/>
      </c>
    </row>
    <row r="135" spans="1:29" x14ac:dyDescent="0.25">
      <c r="A135" s="55"/>
      <c r="B135" s="325" t="str">
        <f>IF(Fuel!$B135="", "", Fuel!$B135)</f>
        <v/>
      </c>
      <c r="C135" s="326"/>
      <c r="D135" s="326"/>
      <c r="E135" s="327" t="str">
        <f>Fuel!$AF135</f>
        <v/>
      </c>
      <c r="F135" s="327"/>
      <c r="G135" s="327"/>
      <c r="H135" s="327"/>
      <c r="I135" s="1" t="str">
        <f>IF(Fuel!$D135="", "", Fuel!$D135)</f>
        <v/>
      </c>
      <c r="J135" s="328" t="str">
        <f>Fuel!$AH135</f>
        <v/>
      </c>
      <c r="K135" s="328"/>
      <c r="L135" s="328"/>
      <c r="M135" s="329" t="str">
        <f>Fuel!$AK135</f>
        <v/>
      </c>
      <c r="N135" s="329"/>
      <c r="O135" s="329"/>
      <c r="P135" s="330" t="str">
        <f>Fuel!$AI135</f>
        <v/>
      </c>
      <c r="Q135" s="330"/>
      <c r="R135" s="330"/>
      <c r="S135" s="329" t="str">
        <f>Fuel!$AJ135</f>
        <v/>
      </c>
      <c r="T135" s="329"/>
      <c r="U135" s="331"/>
      <c r="V135" s="55"/>
      <c r="AC135" s="13" t="str">
        <f>Fuel!$S135</f>
        <v/>
      </c>
    </row>
    <row r="136" spans="1:29" x14ac:dyDescent="0.25">
      <c r="A136" s="55"/>
      <c r="B136" s="325" t="str">
        <f>IF(Fuel!$B136="", "", Fuel!$B136)</f>
        <v/>
      </c>
      <c r="C136" s="326"/>
      <c r="D136" s="326"/>
      <c r="E136" s="327" t="str">
        <f>Fuel!$AF136</f>
        <v/>
      </c>
      <c r="F136" s="327"/>
      <c r="G136" s="327"/>
      <c r="H136" s="327"/>
      <c r="I136" s="1" t="str">
        <f>IF(Fuel!$D136="", "", Fuel!$D136)</f>
        <v/>
      </c>
      <c r="J136" s="328" t="str">
        <f>Fuel!$AH136</f>
        <v/>
      </c>
      <c r="K136" s="328"/>
      <c r="L136" s="328"/>
      <c r="M136" s="329" t="str">
        <f>Fuel!$AK136</f>
        <v/>
      </c>
      <c r="N136" s="329"/>
      <c r="O136" s="329"/>
      <c r="P136" s="330" t="str">
        <f>Fuel!$AI136</f>
        <v/>
      </c>
      <c r="Q136" s="330"/>
      <c r="R136" s="330"/>
      <c r="S136" s="329" t="str">
        <f>Fuel!$AJ136</f>
        <v/>
      </c>
      <c r="T136" s="329"/>
      <c r="U136" s="331"/>
      <c r="V136" s="55"/>
      <c r="AC136" s="13" t="str">
        <f>Fuel!$S136</f>
        <v/>
      </c>
    </row>
    <row r="137" spans="1:29" x14ac:dyDescent="0.25">
      <c r="A137" s="55"/>
      <c r="B137" s="325" t="str">
        <f>IF(Fuel!$B137="", "", Fuel!$B137)</f>
        <v/>
      </c>
      <c r="C137" s="326"/>
      <c r="D137" s="326"/>
      <c r="E137" s="327" t="str">
        <f>Fuel!$AF137</f>
        <v/>
      </c>
      <c r="F137" s="327"/>
      <c r="G137" s="327"/>
      <c r="H137" s="327"/>
      <c r="I137" s="1" t="str">
        <f>IF(Fuel!$D137="", "", Fuel!$D137)</f>
        <v/>
      </c>
      <c r="J137" s="328" t="str">
        <f>Fuel!$AH137</f>
        <v/>
      </c>
      <c r="K137" s="328"/>
      <c r="L137" s="328"/>
      <c r="M137" s="329" t="str">
        <f>Fuel!$AK137</f>
        <v/>
      </c>
      <c r="N137" s="329"/>
      <c r="O137" s="329"/>
      <c r="P137" s="330" t="str">
        <f>Fuel!$AI137</f>
        <v/>
      </c>
      <c r="Q137" s="330"/>
      <c r="R137" s="330"/>
      <c r="S137" s="329" t="str">
        <f>Fuel!$AJ137</f>
        <v/>
      </c>
      <c r="T137" s="329"/>
      <c r="U137" s="331"/>
      <c r="V137" s="55"/>
      <c r="AC137" s="13" t="str">
        <f>Fuel!$S137</f>
        <v/>
      </c>
    </row>
    <row r="138" spans="1:29" x14ac:dyDescent="0.25">
      <c r="A138" s="55"/>
      <c r="B138" s="325" t="str">
        <f>IF(Fuel!$B138="", "", Fuel!$B138)</f>
        <v/>
      </c>
      <c r="C138" s="326"/>
      <c r="D138" s="326"/>
      <c r="E138" s="327" t="str">
        <f>Fuel!$AF138</f>
        <v/>
      </c>
      <c r="F138" s="327"/>
      <c r="G138" s="327"/>
      <c r="H138" s="327"/>
      <c r="I138" s="1" t="str">
        <f>IF(Fuel!$D138="", "", Fuel!$D138)</f>
        <v/>
      </c>
      <c r="J138" s="328" t="str">
        <f>Fuel!$AH138</f>
        <v/>
      </c>
      <c r="K138" s="328"/>
      <c r="L138" s="328"/>
      <c r="M138" s="329" t="str">
        <f>Fuel!$AK138</f>
        <v/>
      </c>
      <c r="N138" s="329"/>
      <c r="O138" s="329"/>
      <c r="P138" s="330" t="str">
        <f>Fuel!$AI138</f>
        <v/>
      </c>
      <c r="Q138" s="330"/>
      <c r="R138" s="330"/>
      <c r="S138" s="329" t="str">
        <f>Fuel!$AJ138</f>
        <v/>
      </c>
      <c r="T138" s="329"/>
      <c r="U138" s="331"/>
      <c r="V138" s="55"/>
      <c r="AC138" s="13" t="str">
        <f>Fuel!$S138</f>
        <v/>
      </c>
    </row>
    <row r="139" spans="1:29" x14ac:dyDescent="0.25">
      <c r="A139" s="55"/>
      <c r="B139" s="325" t="str">
        <f>IF(Fuel!$B139="", "", Fuel!$B139)</f>
        <v/>
      </c>
      <c r="C139" s="326"/>
      <c r="D139" s="326"/>
      <c r="E139" s="327" t="str">
        <f>Fuel!$AF139</f>
        <v/>
      </c>
      <c r="F139" s="327"/>
      <c r="G139" s="327"/>
      <c r="H139" s="327"/>
      <c r="I139" s="1" t="str">
        <f>IF(Fuel!$D139="", "", Fuel!$D139)</f>
        <v/>
      </c>
      <c r="J139" s="328" t="str">
        <f>Fuel!$AH139</f>
        <v/>
      </c>
      <c r="K139" s="328"/>
      <c r="L139" s="328"/>
      <c r="M139" s="329" t="str">
        <f>Fuel!$AK139</f>
        <v/>
      </c>
      <c r="N139" s="329"/>
      <c r="O139" s="329"/>
      <c r="P139" s="330" t="str">
        <f>Fuel!$AI139</f>
        <v/>
      </c>
      <c r="Q139" s="330"/>
      <c r="R139" s="330"/>
      <c r="S139" s="329" t="str">
        <f>Fuel!$AJ139</f>
        <v/>
      </c>
      <c r="T139" s="329"/>
      <c r="U139" s="331"/>
      <c r="V139" s="55"/>
      <c r="AC139" s="13" t="str">
        <f>Fuel!$S139</f>
        <v/>
      </c>
    </row>
    <row r="140" spans="1:29" x14ac:dyDescent="0.25">
      <c r="A140" s="55"/>
      <c r="B140" s="325" t="str">
        <f>IF(Fuel!$B140="", "", Fuel!$B140)</f>
        <v/>
      </c>
      <c r="C140" s="326"/>
      <c r="D140" s="326"/>
      <c r="E140" s="327" t="str">
        <f>Fuel!$AF140</f>
        <v/>
      </c>
      <c r="F140" s="327"/>
      <c r="G140" s="327"/>
      <c r="H140" s="327"/>
      <c r="I140" s="1" t="str">
        <f>IF(Fuel!$D140="", "", Fuel!$D140)</f>
        <v/>
      </c>
      <c r="J140" s="328" t="str">
        <f>Fuel!$AH140</f>
        <v/>
      </c>
      <c r="K140" s="328"/>
      <c r="L140" s="328"/>
      <c r="M140" s="329" t="str">
        <f>Fuel!$AK140</f>
        <v/>
      </c>
      <c r="N140" s="329"/>
      <c r="O140" s="329"/>
      <c r="P140" s="330" t="str">
        <f>Fuel!$AI140</f>
        <v/>
      </c>
      <c r="Q140" s="330"/>
      <c r="R140" s="330"/>
      <c r="S140" s="329" t="str">
        <f>Fuel!$AJ140</f>
        <v/>
      </c>
      <c r="T140" s="329"/>
      <c r="U140" s="331"/>
      <c r="V140" s="55"/>
      <c r="AC140" s="13" t="str">
        <f>Fuel!$S140</f>
        <v/>
      </c>
    </row>
    <row r="141" spans="1:29" x14ac:dyDescent="0.25">
      <c r="A141" s="55"/>
      <c r="B141" s="325" t="str">
        <f>IF(Fuel!$B141="", "", Fuel!$B141)</f>
        <v/>
      </c>
      <c r="C141" s="326"/>
      <c r="D141" s="326"/>
      <c r="E141" s="327" t="str">
        <f>Fuel!$AF141</f>
        <v/>
      </c>
      <c r="F141" s="327"/>
      <c r="G141" s="327"/>
      <c r="H141" s="327"/>
      <c r="I141" s="1" t="str">
        <f>IF(Fuel!$D141="", "", Fuel!$D141)</f>
        <v/>
      </c>
      <c r="J141" s="328" t="str">
        <f>Fuel!$AH141</f>
        <v/>
      </c>
      <c r="K141" s="328"/>
      <c r="L141" s="328"/>
      <c r="M141" s="329" t="str">
        <f>Fuel!$AK141</f>
        <v/>
      </c>
      <c r="N141" s="329"/>
      <c r="O141" s="329"/>
      <c r="P141" s="330" t="str">
        <f>Fuel!$AI141</f>
        <v/>
      </c>
      <c r="Q141" s="330"/>
      <c r="R141" s="330"/>
      <c r="S141" s="329" t="str">
        <f>Fuel!$AJ141</f>
        <v/>
      </c>
      <c r="T141" s="329"/>
      <c r="U141" s="331"/>
      <c r="V141" s="55"/>
      <c r="AC141" s="13" t="str">
        <f>Fuel!$S141</f>
        <v/>
      </c>
    </row>
    <row r="142" spans="1:29" x14ac:dyDescent="0.25">
      <c r="A142" s="55"/>
      <c r="B142" s="325" t="str">
        <f>IF(Fuel!$B142="", "", Fuel!$B142)</f>
        <v/>
      </c>
      <c r="C142" s="326"/>
      <c r="D142" s="326"/>
      <c r="E142" s="327" t="str">
        <f>Fuel!$AF142</f>
        <v/>
      </c>
      <c r="F142" s="327"/>
      <c r="G142" s="327"/>
      <c r="H142" s="327"/>
      <c r="I142" s="1" t="str">
        <f>IF(Fuel!$D142="", "", Fuel!$D142)</f>
        <v/>
      </c>
      <c r="J142" s="328" t="str">
        <f>Fuel!$AH142</f>
        <v/>
      </c>
      <c r="K142" s="328"/>
      <c r="L142" s="328"/>
      <c r="M142" s="329" t="str">
        <f>Fuel!$AK142</f>
        <v/>
      </c>
      <c r="N142" s="329"/>
      <c r="O142" s="329"/>
      <c r="P142" s="330" t="str">
        <f>Fuel!$AI142</f>
        <v/>
      </c>
      <c r="Q142" s="330"/>
      <c r="R142" s="330"/>
      <c r="S142" s="329" t="str">
        <f>Fuel!$AJ142</f>
        <v/>
      </c>
      <c r="T142" s="329"/>
      <c r="U142" s="331"/>
      <c r="V142" s="55"/>
      <c r="AC142" s="13" t="str">
        <f>Fuel!$S142</f>
        <v/>
      </c>
    </row>
    <row r="143" spans="1:29" x14ac:dyDescent="0.25">
      <c r="A143" s="55"/>
      <c r="B143" s="325" t="str">
        <f>IF(Fuel!$B143="", "", Fuel!$B143)</f>
        <v/>
      </c>
      <c r="C143" s="326"/>
      <c r="D143" s="326"/>
      <c r="E143" s="327" t="str">
        <f>Fuel!$AF143</f>
        <v/>
      </c>
      <c r="F143" s="327"/>
      <c r="G143" s="327"/>
      <c r="H143" s="327"/>
      <c r="I143" s="1" t="str">
        <f>IF(Fuel!$D143="", "", Fuel!$D143)</f>
        <v/>
      </c>
      <c r="J143" s="328" t="str">
        <f>Fuel!$AH143</f>
        <v/>
      </c>
      <c r="K143" s="328"/>
      <c r="L143" s="328"/>
      <c r="M143" s="329" t="str">
        <f>Fuel!$AK143</f>
        <v/>
      </c>
      <c r="N143" s="329"/>
      <c r="O143" s="329"/>
      <c r="P143" s="330" t="str">
        <f>Fuel!$AI143</f>
        <v/>
      </c>
      <c r="Q143" s="330"/>
      <c r="R143" s="330"/>
      <c r="S143" s="329" t="str">
        <f>Fuel!$AJ143</f>
        <v/>
      </c>
      <c r="T143" s="329"/>
      <c r="U143" s="331"/>
      <c r="V143" s="55"/>
      <c r="AC143" s="13" t="str">
        <f>Fuel!$S143</f>
        <v/>
      </c>
    </row>
    <row r="144" spans="1:29" x14ac:dyDescent="0.25">
      <c r="A144" s="55"/>
      <c r="B144" s="325" t="str">
        <f>IF(Fuel!$B144="", "", Fuel!$B144)</f>
        <v/>
      </c>
      <c r="C144" s="326"/>
      <c r="D144" s="326"/>
      <c r="E144" s="327" t="str">
        <f>Fuel!$AF144</f>
        <v/>
      </c>
      <c r="F144" s="327"/>
      <c r="G144" s="327"/>
      <c r="H144" s="327"/>
      <c r="I144" s="1" t="str">
        <f>IF(Fuel!$D144="", "", Fuel!$D144)</f>
        <v/>
      </c>
      <c r="J144" s="328" t="str">
        <f>Fuel!$AH144</f>
        <v/>
      </c>
      <c r="K144" s="328"/>
      <c r="L144" s="328"/>
      <c r="M144" s="329" t="str">
        <f>Fuel!$AK144</f>
        <v/>
      </c>
      <c r="N144" s="329"/>
      <c r="O144" s="329"/>
      <c r="P144" s="330" t="str">
        <f>Fuel!$AI144</f>
        <v/>
      </c>
      <c r="Q144" s="330"/>
      <c r="R144" s="330"/>
      <c r="S144" s="329" t="str">
        <f>Fuel!$AJ144</f>
        <v/>
      </c>
      <c r="T144" s="329"/>
      <c r="U144" s="331"/>
      <c r="V144" s="55"/>
      <c r="AC144" s="13" t="str">
        <f>Fuel!$S144</f>
        <v/>
      </c>
    </row>
    <row r="145" spans="1:29" x14ac:dyDescent="0.25">
      <c r="A145" s="55"/>
      <c r="B145" s="325" t="str">
        <f>IF(Fuel!$B145="", "", Fuel!$B145)</f>
        <v/>
      </c>
      <c r="C145" s="326"/>
      <c r="D145" s="326"/>
      <c r="E145" s="327" t="str">
        <f>Fuel!$AF145</f>
        <v/>
      </c>
      <c r="F145" s="327"/>
      <c r="G145" s="327"/>
      <c r="H145" s="327"/>
      <c r="I145" s="1" t="str">
        <f>IF(Fuel!$D145="", "", Fuel!$D145)</f>
        <v/>
      </c>
      <c r="J145" s="328" t="str">
        <f>Fuel!$AH145</f>
        <v/>
      </c>
      <c r="K145" s="328"/>
      <c r="L145" s="328"/>
      <c r="M145" s="329" t="str">
        <f>Fuel!$AK145</f>
        <v/>
      </c>
      <c r="N145" s="329"/>
      <c r="O145" s="329"/>
      <c r="P145" s="330" t="str">
        <f>Fuel!$AI145</f>
        <v/>
      </c>
      <c r="Q145" s="330"/>
      <c r="R145" s="330"/>
      <c r="S145" s="329" t="str">
        <f>Fuel!$AJ145</f>
        <v/>
      </c>
      <c r="T145" s="329"/>
      <c r="U145" s="331"/>
      <c r="V145" s="55"/>
      <c r="AC145" s="13" t="str">
        <f>Fuel!$S145</f>
        <v/>
      </c>
    </row>
    <row r="146" spans="1:29" x14ac:dyDescent="0.25">
      <c r="A146" s="55"/>
      <c r="B146" s="325" t="str">
        <f>IF(Fuel!$B146="", "", Fuel!$B146)</f>
        <v/>
      </c>
      <c r="C146" s="326"/>
      <c r="D146" s="326"/>
      <c r="E146" s="327" t="str">
        <f>Fuel!$AF146</f>
        <v/>
      </c>
      <c r="F146" s="327"/>
      <c r="G146" s="327"/>
      <c r="H146" s="327"/>
      <c r="I146" s="1" t="str">
        <f>IF(Fuel!$D146="", "", Fuel!$D146)</f>
        <v/>
      </c>
      <c r="J146" s="328" t="str">
        <f>Fuel!$AH146</f>
        <v/>
      </c>
      <c r="K146" s="328"/>
      <c r="L146" s="328"/>
      <c r="M146" s="329" t="str">
        <f>Fuel!$AK146</f>
        <v/>
      </c>
      <c r="N146" s="329"/>
      <c r="O146" s="329"/>
      <c r="P146" s="330" t="str">
        <f>Fuel!$AI146</f>
        <v/>
      </c>
      <c r="Q146" s="330"/>
      <c r="R146" s="330"/>
      <c r="S146" s="329" t="str">
        <f>Fuel!$AJ146</f>
        <v/>
      </c>
      <c r="T146" s="329"/>
      <c r="U146" s="331"/>
      <c r="V146" s="55"/>
      <c r="AC146" s="13" t="str">
        <f>Fuel!$S146</f>
        <v/>
      </c>
    </row>
    <row r="147" spans="1:29" x14ac:dyDescent="0.25">
      <c r="A147" s="55"/>
      <c r="B147" s="325" t="str">
        <f>IF(Fuel!$B147="", "", Fuel!$B147)</f>
        <v/>
      </c>
      <c r="C147" s="326"/>
      <c r="D147" s="326"/>
      <c r="E147" s="327" t="str">
        <f>Fuel!$AF147</f>
        <v/>
      </c>
      <c r="F147" s="327"/>
      <c r="G147" s="327"/>
      <c r="H147" s="327"/>
      <c r="I147" s="1" t="str">
        <f>IF(Fuel!$D147="", "", Fuel!$D147)</f>
        <v/>
      </c>
      <c r="J147" s="328" t="str">
        <f>Fuel!$AH147</f>
        <v/>
      </c>
      <c r="K147" s="328"/>
      <c r="L147" s="328"/>
      <c r="M147" s="329" t="str">
        <f>Fuel!$AK147</f>
        <v/>
      </c>
      <c r="N147" s="329"/>
      <c r="O147" s="329"/>
      <c r="P147" s="330" t="str">
        <f>Fuel!$AI147</f>
        <v/>
      </c>
      <c r="Q147" s="330"/>
      <c r="R147" s="330"/>
      <c r="S147" s="329" t="str">
        <f>Fuel!$AJ147</f>
        <v/>
      </c>
      <c r="T147" s="329"/>
      <c r="U147" s="331"/>
      <c r="V147" s="55"/>
      <c r="AC147" s="13" t="str">
        <f>Fuel!$S147</f>
        <v/>
      </c>
    </row>
    <row r="148" spans="1:29" x14ac:dyDescent="0.25">
      <c r="A148" s="55"/>
      <c r="B148" s="325" t="str">
        <f>IF(Fuel!$B148="", "", Fuel!$B148)</f>
        <v/>
      </c>
      <c r="C148" s="326"/>
      <c r="D148" s="326"/>
      <c r="E148" s="327" t="str">
        <f>Fuel!$AF148</f>
        <v/>
      </c>
      <c r="F148" s="327"/>
      <c r="G148" s="327"/>
      <c r="H148" s="327"/>
      <c r="I148" s="1" t="str">
        <f>IF(Fuel!$D148="", "", Fuel!$D148)</f>
        <v/>
      </c>
      <c r="J148" s="328" t="str">
        <f>Fuel!$AH148</f>
        <v/>
      </c>
      <c r="K148" s="328"/>
      <c r="L148" s="328"/>
      <c r="M148" s="329" t="str">
        <f>Fuel!$AK148</f>
        <v/>
      </c>
      <c r="N148" s="329"/>
      <c r="O148" s="329"/>
      <c r="P148" s="330" t="str">
        <f>Fuel!$AI148</f>
        <v/>
      </c>
      <c r="Q148" s="330"/>
      <c r="R148" s="330"/>
      <c r="S148" s="329" t="str">
        <f>Fuel!$AJ148</f>
        <v/>
      </c>
      <c r="T148" s="329"/>
      <c r="U148" s="331"/>
      <c r="V148" s="55"/>
      <c r="AC148" s="13" t="str">
        <f>Fuel!$S148</f>
        <v/>
      </c>
    </row>
    <row r="149" spans="1:29" x14ac:dyDescent="0.25">
      <c r="A149" s="55"/>
      <c r="B149" s="325" t="str">
        <f>IF(Fuel!$B149="", "", Fuel!$B149)</f>
        <v/>
      </c>
      <c r="C149" s="326"/>
      <c r="D149" s="326"/>
      <c r="E149" s="327" t="str">
        <f>Fuel!$AF149</f>
        <v/>
      </c>
      <c r="F149" s="327"/>
      <c r="G149" s="327"/>
      <c r="H149" s="327"/>
      <c r="I149" s="1" t="str">
        <f>IF(Fuel!$D149="", "", Fuel!$D149)</f>
        <v/>
      </c>
      <c r="J149" s="328" t="str">
        <f>Fuel!$AH149</f>
        <v/>
      </c>
      <c r="K149" s="328"/>
      <c r="L149" s="328"/>
      <c r="M149" s="329" t="str">
        <f>Fuel!$AK149</f>
        <v/>
      </c>
      <c r="N149" s="329"/>
      <c r="O149" s="329"/>
      <c r="P149" s="330" t="str">
        <f>Fuel!$AI149</f>
        <v/>
      </c>
      <c r="Q149" s="330"/>
      <c r="R149" s="330"/>
      <c r="S149" s="329" t="str">
        <f>Fuel!$AJ149</f>
        <v/>
      </c>
      <c r="T149" s="329"/>
      <c r="U149" s="331"/>
      <c r="V149" s="55"/>
      <c r="AC149" s="13" t="str">
        <f>Fuel!$S149</f>
        <v/>
      </c>
    </row>
    <row r="150" spans="1:29" x14ac:dyDescent="0.25">
      <c r="A150" s="55"/>
      <c r="B150" s="325" t="str">
        <f>IF(Fuel!$B150="", "", Fuel!$B150)</f>
        <v/>
      </c>
      <c r="C150" s="326"/>
      <c r="D150" s="326"/>
      <c r="E150" s="327" t="str">
        <f>Fuel!$AF150</f>
        <v/>
      </c>
      <c r="F150" s="327"/>
      <c r="G150" s="327"/>
      <c r="H150" s="327"/>
      <c r="I150" s="1" t="str">
        <f>IF(Fuel!$D150="", "", Fuel!$D150)</f>
        <v/>
      </c>
      <c r="J150" s="328" t="str">
        <f>Fuel!$AH150</f>
        <v/>
      </c>
      <c r="K150" s="328"/>
      <c r="L150" s="328"/>
      <c r="M150" s="329" t="str">
        <f>Fuel!$AK150</f>
        <v/>
      </c>
      <c r="N150" s="329"/>
      <c r="O150" s="329"/>
      <c r="P150" s="330" t="str">
        <f>Fuel!$AI150</f>
        <v/>
      </c>
      <c r="Q150" s="330"/>
      <c r="R150" s="330"/>
      <c r="S150" s="329" t="str">
        <f>Fuel!$AJ150</f>
        <v/>
      </c>
      <c r="T150" s="329"/>
      <c r="U150" s="331"/>
      <c r="V150" s="55"/>
      <c r="AC150" s="13" t="str">
        <f>Fuel!$S150</f>
        <v/>
      </c>
    </row>
    <row r="151" spans="1:29" x14ac:dyDescent="0.25">
      <c r="A151" s="55"/>
      <c r="B151" s="325" t="str">
        <f>IF(Fuel!$B151="", "", Fuel!$B151)</f>
        <v/>
      </c>
      <c r="C151" s="326"/>
      <c r="D151" s="326"/>
      <c r="E151" s="327" t="str">
        <f>Fuel!$AF151</f>
        <v/>
      </c>
      <c r="F151" s="327"/>
      <c r="G151" s="327"/>
      <c r="H151" s="327"/>
      <c r="I151" s="1" t="str">
        <f>IF(Fuel!$D151="", "", Fuel!$D151)</f>
        <v/>
      </c>
      <c r="J151" s="328" t="str">
        <f>Fuel!$AH151</f>
        <v/>
      </c>
      <c r="K151" s="328"/>
      <c r="L151" s="328"/>
      <c r="M151" s="329" t="str">
        <f>Fuel!$AK151</f>
        <v/>
      </c>
      <c r="N151" s="329"/>
      <c r="O151" s="329"/>
      <c r="P151" s="330" t="str">
        <f>Fuel!$AI151</f>
        <v/>
      </c>
      <c r="Q151" s="330"/>
      <c r="R151" s="330"/>
      <c r="S151" s="329" t="str">
        <f>Fuel!$AJ151</f>
        <v/>
      </c>
      <c r="T151" s="329"/>
      <c r="U151" s="331"/>
      <c r="V151" s="55"/>
      <c r="AC151" s="13" t="str">
        <f>Fuel!$S151</f>
        <v/>
      </c>
    </row>
    <row r="152" spans="1:29" x14ac:dyDescent="0.25">
      <c r="A152" s="55"/>
      <c r="B152" s="325" t="str">
        <f>IF(Fuel!$B152="", "", Fuel!$B152)</f>
        <v/>
      </c>
      <c r="C152" s="326"/>
      <c r="D152" s="326"/>
      <c r="E152" s="327" t="str">
        <f>Fuel!$AF152</f>
        <v/>
      </c>
      <c r="F152" s="327"/>
      <c r="G152" s="327"/>
      <c r="H152" s="327"/>
      <c r="I152" s="1" t="str">
        <f>IF(Fuel!$D152="", "", Fuel!$D152)</f>
        <v/>
      </c>
      <c r="J152" s="328" t="str">
        <f>Fuel!$AH152</f>
        <v/>
      </c>
      <c r="K152" s="328"/>
      <c r="L152" s="328"/>
      <c r="M152" s="329" t="str">
        <f>Fuel!$AK152</f>
        <v/>
      </c>
      <c r="N152" s="329"/>
      <c r="O152" s="329"/>
      <c r="P152" s="330" t="str">
        <f>Fuel!$AI152</f>
        <v/>
      </c>
      <c r="Q152" s="330"/>
      <c r="R152" s="330"/>
      <c r="S152" s="329" t="str">
        <f>Fuel!$AJ152</f>
        <v/>
      </c>
      <c r="T152" s="329"/>
      <c r="U152" s="331"/>
      <c r="V152" s="55"/>
      <c r="AC152" s="13" t="str">
        <f>Fuel!$S152</f>
        <v/>
      </c>
    </row>
    <row r="153" spans="1:29" x14ac:dyDescent="0.25">
      <c r="A153" s="55"/>
      <c r="B153" s="325" t="str">
        <f>IF(Fuel!$B153="", "", Fuel!$B153)</f>
        <v/>
      </c>
      <c r="C153" s="326"/>
      <c r="D153" s="326"/>
      <c r="E153" s="327" t="str">
        <f>Fuel!$AF153</f>
        <v/>
      </c>
      <c r="F153" s="327"/>
      <c r="G153" s="327"/>
      <c r="H153" s="327"/>
      <c r="I153" s="1" t="str">
        <f>IF(Fuel!$D153="", "", Fuel!$D153)</f>
        <v/>
      </c>
      <c r="J153" s="328" t="str">
        <f>Fuel!$AH153</f>
        <v/>
      </c>
      <c r="K153" s="328"/>
      <c r="L153" s="328"/>
      <c r="M153" s="329" t="str">
        <f>Fuel!$AK153</f>
        <v/>
      </c>
      <c r="N153" s="329"/>
      <c r="O153" s="329"/>
      <c r="P153" s="330" t="str">
        <f>Fuel!$AI153</f>
        <v/>
      </c>
      <c r="Q153" s="330"/>
      <c r="R153" s="330"/>
      <c r="S153" s="329" t="str">
        <f>Fuel!$AJ153</f>
        <v/>
      </c>
      <c r="T153" s="329"/>
      <c r="U153" s="331"/>
      <c r="V153" s="55"/>
      <c r="AC153" s="13" t="str">
        <f>Fuel!$S153</f>
        <v/>
      </c>
    </row>
    <row r="154" spans="1:29" x14ac:dyDescent="0.25">
      <c r="A154" s="55"/>
      <c r="B154" s="325" t="str">
        <f>IF(Fuel!$B154="", "", Fuel!$B154)</f>
        <v/>
      </c>
      <c r="C154" s="326"/>
      <c r="D154" s="326"/>
      <c r="E154" s="327" t="str">
        <f>Fuel!$AF154</f>
        <v/>
      </c>
      <c r="F154" s="327"/>
      <c r="G154" s="327"/>
      <c r="H154" s="327"/>
      <c r="I154" s="1" t="str">
        <f>IF(Fuel!$D154="", "", Fuel!$D154)</f>
        <v/>
      </c>
      <c r="J154" s="328" t="str">
        <f>Fuel!$AH154</f>
        <v/>
      </c>
      <c r="K154" s="328"/>
      <c r="L154" s="328"/>
      <c r="M154" s="329" t="str">
        <f>Fuel!$AK154</f>
        <v/>
      </c>
      <c r="N154" s="329"/>
      <c r="O154" s="329"/>
      <c r="P154" s="330" t="str">
        <f>Fuel!$AI154</f>
        <v/>
      </c>
      <c r="Q154" s="330"/>
      <c r="R154" s="330"/>
      <c r="S154" s="329" t="str">
        <f>Fuel!$AJ154</f>
        <v/>
      </c>
      <c r="T154" s="329"/>
      <c r="U154" s="331"/>
      <c r="V154" s="55"/>
      <c r="AC154" s="13" t="str">
        <f>Fuel!$S154</f>
        <v/>
      </c>
    </row>
    <row r="155" spans="1:29" x14ac:dyDescent="0.25">
      <c r="A155" s="55"/>
      <c r="B155" s="325" t="str">
        <f>IF(Fuel!$B155="", "", Fuel!$B155)</f>
        <v/>
      </c>
      <c r="C155" s="326"/>
      <c r="D155" s="326"/>
      <c r="E155" s="327" t="str">
        <f>Fuel!$AF155</f>
        <v/>
      </c>
      <c r="F155" s="327"/>
      <c r="G155" s="327"/>
      <c r="H155" s="327"/>
      <c r="I155" s="1" t="str">
        <f>IF(Fuel!$D155="", "", Fuel!$D155)</f>
        <v/>
      </c>
      <c r="J155" s="328" t="str">
        <f>Fuel!$AH155</f>
        <v/>
      </c>
      <c r="K155" s="328"/>
      <c r="L155" s="328"/>
      <c r="M155" s="329" t="str">
        <f>Fuel!$AK155</f>
        <v/>
      </c>
      <c r="N155" s="329"/>
      <c r="O155" s="329"/>
      <c r="P155" s="330" t="str">
        <f>Fuel!$AI155</f>
        <v/>
      </c>
      <c r="Q155" s="330"/>
      <c r="R155" s="330"/>
      <c r="S155" s="329" t="str">
        <f>Fuel!$AJ155</f>
        <v/>
      </c>
      <c r="T155" s="329"/>
      <c r="U155" s="331"/>
      <c r="V155" s="55"/>
      <c r="AC155" s="13" t="str">
        <f>Fuel!$S155</f>
        <v/>
      </c>
    </row>
    <row r="156" spans="1:29" x14ac:dyDescent="0.25">
      <c r="A156" s="55"/>
      <c r="B156" s="325" t="str">
        <f>IF(Fuel!$B156="", "", Fuel!$B156)</f>
        <v/>
      </c>
      <c r="C156" s="326"/>
      <c r="D156" s="326"/>
      <c r="E156" s="327" t="str">
        <f>Fuel!$AF156</f>
        <v/>
      </c>
      <c r="F156" s="327"/>
      <c r="G156" s="327"/>
      <c r="H156" s="327"/>
      <c r="I156" s="1" t="str">
        <f>IF(Fuel!$D156="", "", Fuel!$D156)</f>
        <v/>
      </c>
      <c r="J156" s="328" t="str">
        <f>Fuel!$AH156</f>
        <v/>
      </c>
      <c r="K156" s="328"/>
      <c r="L156" s="328"/>
      <c r="M156" s="329" t="str">
        <f>Fuel!$AK156</f>
        <v/>
      </c>
      <c r="N156" s="329"/>
      <c r="O156" s="329"/>
      <c r="P156" s="330" t="str">
        <f>Fuel!$AI156</f>
        <v/>
      </c>
      <c r="Q156" s="330"/>
      <c r="R156" s="330"/>
      <c r="S156" s="329" t="str">
        <f>Fuel!$AJ156</f>
        <v/>
      </c>
      <c r="T156" s="329"/>
      <c r="U156" s="331"/>
      <c r="V156" s="55"/>
      <c r="AC156" s="13" t="str">
        <f>Fuel!$S156</f>
        <v/>
      </c>
    </row>
    <row r="157" spans="1:29" x14ac:dyDescent="0.25">
      <c r="A157" s="55"/>
      <c r="B157" s="325" t="str">
        <f>IF(Fuel!$B157="", "", Fuel!$B157)</f>
        <v/>
      </c>
      <c r="C157" s="326"/>
      <c r="D157" s="326"/>
      <c r="E157" s="327" t="str">
        <f>Fuel!$AF157</f>
        <v/>
      </c>
      <c r="F157" s="327"/>
      <c r="G157" s="327"/>
      <c r="H157" s="327"/>
      <c r="I157" s="1" t="str">
        <f>IF(Fuel!$D157="", "", Fuel!$D157)</f>
        <v/>
      </c>
      <c r="J157" s="328" t="str">
        <f>Fuel!$AH157</f>
        <v/>
      </c>
      <c r="K157" s="328"/>
      <c r="L157" s="328"/>
      <c r="M157" s="329" t="str">
        <f>Fuel!$AK157</f>
        <v/>
      </c>
      <c r="N157" s="329"/>
      <c r="O157" s="329"/>
      <c r="P157" s="330" t="str">
        <f>Fuel!$AI157</f>
        <v/>
      </c>
      <c r="Q157" s="330"/>
      <c r="R157" s="330"/>
      <c r="S157" s="329" t="str">
        <f>Fuel!$AJ157</f>
        <v/>
      </c>
      <c r="T157" s="329"/>
      <c r="U157" s="331"/>
      <c r="V157" s="55"/>
      <c r="AC157" s="13" t="str">
        <f>Fuel!$S157</f>
        <v/>
      </c>
    </row>
    <row r="158" spans="1:29" x14ac:dyDescent="0.25">
      <c r="A158" s="55"/>
      <c r="B158" s="325" t="str">
        <f>IF(Fuel!$B158="", "", Fuel!$B158)</f>
        <v/>
      </c>
      <c r="C158" s="326"/>
      <c r="D158" s="326"/>
      <c r="E158" s="327" t="str">
        <f>Fuel!$AF158</f>
        <v/>
      </c>
      <c r="F158" s="327"/>
      <c r="G158" s="327"/>
      <c r="H158" s="327"/>
      <c r="I158" s="1" t="str">
        <f>IF(Fuel!$D158="", "", Fuel!$D158)</f>
        <v/>
      </c>
      <c r="J158" s="328" t="str">
        <f>Fuel!$AH158</f>
        <v/>
      </c>
      <c r="K158" s="328"/>
      <c r="L158" s="328"/>
      <c r="M158" s="329" t="str">
        <f>Fuel!$AK158</f>
        <v/>
      </c>
      <c r="N158" s="329"/>
      <c r="O158" s="329"/>
      <c r="P158" s="330" t="str">
        <f>Fuel!$AI158</f>
        <v/>
      </c>
      <c r="Q158" s="330"/>
      <c r="R158" s="330"/>
      <c r="S158" s="329" t="str">
        <f>Fuel!$AJ158</f>
        <v/>
      </c>
      <c r="T158" s="329"/>
      <c r="U158" s="331"/>
      <c r="V158" s="55"/>
      <c r="AC158" s="13" t="str">
        <f>Fuel!$S158</f>
        <v/>
      </c>
    </row>
    <row r="159" spans="1:29" x14ac:dyDescent="0.25">
      <c r="A159" s="55"/>
      <c r="B159" s="325" t="str">
        <f>IF(Fuel!$B159="", "", Fuel!$B159)</f>
        <v/>
      </c>
      <c r="C159" s="326"/>
      <c r="D159" s="326"/>
      <c r="E159" s="327" t="str">
        <f>Fuel!$AF159</f>
        <v/>
      </c>
      <c r="F159" s="327"/>
      <c r="G159" s="327"/>
      <c r="H159" s="327"/>
      <c r="I159" s="1" t="str">
        <f>IF(Fuel!$D159="", "", Fuel!$D159)</f>
        <v/>
      </c>
      <c r="J159" s="328" t="str">
        <f>Fuel!$AH159</f>
        <v/>
      </c>
      <c r="K159" s="328"/>
      <c r="L159" s="328"/>
      <c r="M159" s="329" t="str">
        <f>Fuel!$AK159</f>
        <v/>
      </c>
      <c r="N159" s="329"/>
      <c r="O159" s="329"/>
      <c r="P159" s="330" t="str">
        <f>Fuel!$AI159</f>
        <v/>
      </c>
      <c r="Q159" s="330"/>
      <c r="R159" s="330"/>
      <c r="S159" s="329" t="str">
        <f>Fuel!$AJ159</f>
        <v/>
      </c>
      <c r="T159" s="329"/>
      <c r="U159" s="331"/>
      <c r="V159" s="55"/>
      <c r="AC159" s="13" t="str">
        <f>Fuel!$S159</f>
        <v/>
      </c>
    </row>
    <row r="160" spans="1:29" x14ac:dyDescent="0.25">
      <c r="A160" s="55"/>
      <c r="B160" s="325" t="str">
        <f>IF(Fuel!$B160="", "", Fuel!$B160)</f>
        <v/>
      </c>
      <c r="C160" s="326"/>
      <c r="D160" s="326"/>
      <c r="E160" s="327" t="str">
        <f>Fuel!$AF160</f>
        <v/>
      </c>
      <c r="F160" s="327"/>
      <c r="G160" s="327"/>
      <c r="H160" s="327"/>
      <c r="I160" s="1" t="str">
        <f>IF(Fuel!$D160="", "", Fuel!$D160)</f>
        <v/>
      </c>
      <c r="J160" s="328" t="str">
        <f>Fuel!$AH160</f>
        <v/>
      </c>
      <c r="K160" s="328"/>
      <c r="L160" s="328"/>
      <c r="M160" s="329" t="str">
        <f>Fuel!$AK160</f>
        <v/>
      </c>
      <c r="N160" s="329"/>
      <c r="O160" s="329"/>
      <c r="P160" s="330" t="str">
        <f>Fuel!$AI160</f>
        <v/>
      </c>
      <c r="Q160" s="330"/>
      <c r="R160" s="330"/>
      <c r="S160" s="329" t="str">
        <f>Fuel!$AJ160</f>
        <v/>
      </c>
      <c r="T160" s="329"/>
      <c r="U160" s="331"/>
      <c r="V160" s="55"/>
      <c r="AC160" s="13" t="str">
        <f>Fuel!$S160</f>
        <v/>
      </c>
    </row>
    <row r="161" spans="1:29" x14ac:dyDescent="0.25">
      <c r="A161" s="55"/>
      <c r="B161" s="325" t="str">
        <f>IF(Fuel!$B161="", "", Fuel!$B161)</f>
        <v/>
      </c>
      <c r="C161" s="326"/>
      <c r="D161" s="326"/>
      <c r="E161" s="327" t="str">
        <f>Fuel!$AF161</f>
        <v/>
      </c>
      <c r="F161" s="327"/>
      <c r="G161" s="327"/>
      <c r="H161" s="327"/>
      <c r="I161" s="1" t="str">
        <f>IF(Fuel!$D161="", "", Fuel!$D161)</f>
        <v/>
      </c>
      <c r="J161" s="328" t="str">
        <f>Fuel!$AH161</f>
        <v/>
      </c>
      <c r="K161" s="328"/>
      <c r="L161" s="328"/>
      <c r="M161" s="329" t="str">
        <f>Fuel!$AK161</f>
        <v/>
      </c>
      <c r="N161" s="329"/>
      <c r="O161" s="329"/>
      <c r="P161" s="330" t="str">
        <f>Fuel!$AI161</f>
        <v/>
      </c>
      <c r="Q161" s="330"/>
      <c r="R161" s="330"/>
      <c r="S161" s="329" t="str">
        <f>Fuel!$AJ161</f>
        <v/>
      </c>
      <c r="T161" s="329"/>
      <c r="U161" s="331"/>
      <c r="V161" s="55"/>
      <c r="AC161" s="13" t="str">
        <f>Fuel!$S161</f>
        <v/>
      </c>
    </row>
    <row r="162" spans="1:29" x14ac:dyDescent="0.25">
      <c r="A162" s="55"/>
      <c r="B162" s="325" t="str">
        <f>IF(Fuel!$B162="", "", Fuel!$B162)</f>
        <v/>
      </c>
      <c r="C162" s="326"/>
      <c r="D162" s="326"/>
      <c r="E162" s="327" t="str">
        <f>Fuel!$AF162</f>
        <v/>
      </c>
      <c r="F162" s="327"/>
      <c r="G162" s="327"/>
      <c r="H162" s="327"/>
      <c r="I162" s="1" t="str">
        <f>IF(Fuel!$D162="", "", Fuel!$D162)</f>
        <v/>
      </c>
      <c r="J162" s="328" t="str">
        <f>Fuel!$AH162</f>
        <v/>
      </c>
      <c r="K162" s="328"/>
      <c r="L162" s="328"/>
      <c r="M162" s="329" t="str">
        <f>Fuel!$AK162</f>
        <v/>
      </c>
      <c r="N162" s="329"/>
      <c r="O162" s="329"/>
      <c r="P162" s="330" t="str">
        <f>Fuel!$AI162</f>
        <v/>
      </c>
      <c r="Q162" s="330"/>
      <c r="R162" s="330"/>
      <c r="S162" s="329" t="str">
        <f>Fuel!$AJ162</f>
        <v/>
      </c>
      <c r="T162" s="329"/>
      <c r="U162" s="331"/>
      <c r="V162" s="55"/>
      <c r="AC162" s="13" t="str">
        <f>Fuel!$S162</f>
        <v/>
      </c>
    </row>
    <row r="163" spans="1:29" x14ac:dyDescent="0.25">
      <c r="A163" s="55"/>
      <c r="B163" s="325" t="str">
        <f>IF(Fuel!$B163="", "", Fuel!$B163)</f>
        <v/>
      </c>
      <c r="C163" s="326"/>
      <c r="D163" s="326"/>
      <c r="E163" s="327" t="str">
        <f>Fuel!$AF163</f>
        <v/>
      </c>
      <c r="F163" s="327"/>
      <c r="G163" s="327"/>
      <c r="H163" s="327"/>
      <c r="I163" s="1" t="str">
        <f>IF(Fuel!$D163="", "", Fuel!$D163)</f>
        <v/>
      </c>
      <c r="J163" s="328" t="str">
        <f>Fuel!$AH163</f>
        <v/>
      </c>
      <c r="K163" s="328"/>
      <c r="L163" s="328"/>
      <c r="M163" s="329" t="str">
        <f>Fuel!$AK163</f>
        <v/>
      </c>
      <c r="N163" s="329"/>
      <c r="O163" s="329"/>
      <c r="P163" s="330" t="str">
        <f>Fuel!$AI163</f>
        <v/>
      </c>
      <c r="Q163" s="330"/>
      <c r="R163" s="330"/>
      <c r="S163" s="329" t="str">
        <f>Fuel!$AJ163</f>
        <v/>
      </c>
      <c r="T163" s="329"/>
      <c r="U163" s="331"/>
      <c r="V163" s="55"/>
      <c r="AC163" s="13" t="str">
        <f>Fuel!$S163</f>
        <v/>
      </c>
    </row>
    <row r="164" spans="1:29" x14ac:dyDescent="0.25">
      <c r="A164" s="55"/>
      <c r="B164" s="325" t="str">
        <f>IF(Fuel!$B164="", "", Fuel!$B164)</f>
        <v/>
      </c>
      <c r="C164" s="326"/>
      <c r="D164" s="326"/>
      <c r="E164" s="327" t="str">
        <f>Fuel!$AF164</f>
        <v/>
      </c>
      <c r="F164" s="327"/>
      <c r="G164" s="327"/>
      <c r="H164" s="327"/>
      <c r="I164" s="1" t="str">
        <f>IF(Fuel!$D164="", "", Fuel!$D164)</f>
        <v/>
      </c>
      <c r="J164" s="328" t="str">
        <f>Fuel!$AH164</f>
        <v/>
      </c>
      <c r="K164" s="328"/>
      <c r="L164" s="328"/>
      <c r="M164" s="329" t="str">
        <f>Fuel!$AK164</f>
        <v/>
      </c>
      <c r="N164" s="329"/>
      <c r="O164" s="329"/>
      <c r="P164" s="330" t="str">
        <f>Fuel!$AI164</f>
        <v/>
      </c>
      <c r="Q164" s="330"/>
      <c r="R164" s="330"/>
      <c r="S164" s="329" t="str">
        <f>Fuel!$AJ164</f>
        <v/>
      </c>
      <c r="T164" s="329"/>
      <c r="U164" s="331"/>
      <c r="V164" s="55"/>
      <c r="AC164" s="13" t="str">
        <f>Fuel!$S164</f>
        <v/>
      </c>
    </row>
    <row r="165" spans="1:29" x14ac:dyDescent="0.25">
      <c r="A165" s="55"/>
      <c r="B165" s="325" t="str">
        <f>IF(Fuel!$B165="", "", Fuel!$B165)</f>
        <v/>
      </c>
      <c r="C165" s="326"/>
      <c r="D165" s="326"/>
      <c r="E165" s="327" t="str">
        <f>Fuel!$AF165</f>
        <v/>
      </c>
      <c r="F165" s="327"/>
      <c r="G165" s="327"/>
      <c r="H165" s="327"/>
      <c r="I165" s="1" t="str">
        <f>IF(Fuel!$D165="", "", Fuel!$D165)</f>
        <v/>
      </c>
      <c r="J165" s="328" t="str">
        <f>Fuel!$AH165</f>
        <v/>
      </c>
      <c r="K165" s="328"/>
      <c r="L165" s="328"/>
      <c r="M165" s="329" t="str">
        <f>Fuel!$AK165</f>
        <v/>
      </c>
      <c r="N165" s="329"/>
      <c r="O165" s="329"/>
      <c r="P165" s="330" t="str">
        <f>Fuel!$AI165</f>
        <v/>
      </c>
      <c r="Q165" s="330"/>
      <c r="R165" s="330"/>
      <c r="S165" s="329" t="str">
        <f>Fuel!$AJ165</f>
        <v/>
      </c>
      <c r="T165" s="329"/>
      <c r="U165" s="331"/>
      <c r="V165" s="55"/>
      <c r="AC165" s="13" t="str">
        <f>Fuel!$S165</f>
        <v/>
      </c>
    </row>
    <row r="166" spans="1:29" x14ac:dyDescent="0.25">
      <c r="A166" s="55"/>
      <c r="B166" s="325" t="str">
        <f>IF(Fuel!$B166="", "", Fuel!$B166)</f>
        <v/>
      </c>
      <c r="C166" s="326"/>
      <c r="D166" s="326"/>
      <c r="E166" s="327" t="str">
        <f>Fuel!$AF166</f>
        <v/>
      </c>
      <c r="F166" s="327"/>
      <c r="G166" s="327"/>
      <c r="H166" s="327"/>
      <c r="I166" s="1" t="str">
        <f>IF(Fuel!$D166="", "", Fuel!$D166)</f>
        <v/>
      </c>
      <c r="J166" s="328" t="str">
        <f>Fuel!$AH166</f>
        <v/>
      </c>
      <c r="K166" s="328"/>
      <c r="L166" s="328"/>
      <c r="M166" s="329" t="str">
        <f>Fuel!$AK166</f>
        <v/>
      </c>
      <c r="N166" s="329"/>
      <c r="O166" s="329"/>
      <c r="P166" s="330" t="str">
        <f>Fuel!$AI166</f>
        <v/>
      </c>
      <c r="Q166" s="330"/>
      <c r="R166" s="330"/>
      <c r="S166" s="329" t="str">
        <f>Fuel!$AJ166</f>
        <v/>
      </c>
      <c r="T166" s="329"/>
      <c r="U166" s="331"/>
      <c r="V166" s="55"/>
      <c r="AC166" s="13" t="str">
        <f>Fuel!$S166</f>
        <v/>
      </c>
    </row>
    <row r="167" spans="1:29" x14ac:dyDescent="0.25">
      <c r="A167" s="55"/>
      <c r="B167" s="325" t="str">
        <f>IF(Fuel!$B167="", "", Fuel!$B167)</f>
        <v/>
      </c>
      <c r="C167" s="326"/>
      <c r="D167" s="326"/>
      <c r="E167" s="327" t="str">
        <f>Fuel!$AF167</f>
        <v/>
      </c>
      <c r="F167" s="327"/>
      <c r="G167" s="327"/>
      <c r="H167" s="327"/>
      <c r="I167" s="1" t="str">
        <f>IF(Fuel!$D167="", "", Fuel!$D167)</f>
        <v/>
      </c>
      <c r="J167" s="328" t="str">
        <f>Fuel!$AH167</f>
        <v/>
      </c>
      <c r="K167" s="328"/>
      <c r="L167" s="328"/>
      <c r="M167" s="329" t="str">
        <f>Fuel!$AK167</f>
        <v/>
      </c>
      <c r="N167" s="329"/>
      <c r="O167" s="329"/>
      <c r="P167" s="330" t="str">
        <f>Fuel!$AI167</f>
        <v/>
      </c>
      <c r="Q167" s="330"/>
      <c r="R167" s="330"/>
      <c r="S167" s="329" t="str">
        <f>Fuel!$AJ167</f>
        <v/>
      </c>
      <c r="T167" s="329"/>
      <c r="U167" s="331"/>
      <c r="V167" s="55"/>
      <c r="AC167" s="13" t="str">
        <f>Fuel!$S167</f>
        <v/>
      </c>
    </row>
    <row r="168" spans="1:29" x14ac:dyDescent="0.25">
      <c r="A168" s="55"/>
      <c r="B168" s="325" t="str">
        <f>IF(Fuel!$B168="", "", Fuel!$B168)</f>
        <v/>
      </c>
      <c r="C168" s="326"/>
      <c r="D168" s="326"/>
      <c r="E168" s="327" t="str">
        <f>Fuel!$AF168</f>
        <v/>
      </c>
      <c r="F168" s="327"/>
      <c r="G168" s="327"/>
      <c r="H168" s="327"/>
      <c r="I168" s="1" t="str">
        <f>IF(Fuel!$D168="", "", Fuel!$D168)</f>
        <v/>
      </c>
      <c r="J168" s="328" t="str">
        <f>Fuel!$AH168</f>
        <v/>
      </c>
      <c r="K168" s="328"/>
      <c r="L168" s="328"/>
      <c r="M168" s="329" t="str">
        <f>Fuel!$AK168</f>
        <v/>
      </c>
      <c r="N168" s="329"/>
      <c r="O168" s="329"/>
      <c r="P168" s="330" t="str">
        <f>Fuel!$AI168</f>
        <v/>
      </c>
      <c r="Q168" s="330"/>
      <c r="R168" s="330"/>
      <c r="S168" s="329" t="str">
        <f>Fuel!$AJ168</f>
        <v/>
      </c>
      <c r="T168" s="329"/>
      <c r="U168" s="331"/>
      <c r="V168" s="55"/>
      <c r="AC168" s="13" t="str">
        <f>Fuel!$S168</f>
        <v/>
      </c>
    </row>
    <row r="169" spans="1:29" x14ac:dyDescent="0.25">
      <c r="A169" s="55"/>
      <c r="B169" s="325" t="str">
        <f>IF(Fuel!$B169="", "", Fuel!$B169)</f>
        <v/>
      </c>
      <c r="C169" s="326"/>
      <c r="D169" s="326"/>
      <c r="E169" s="327" t="str">
        <f>Fuel!$AF169</f>
        <v/>
      </c>
      <c r="F169" s="327"/>
      <c r="G169" s="327"/>
      <c r="H169" s="327"/>
      <c r="I169" s="1" t="str">
        <f>IF(Fuel!$D169="", "", Fuel!$D169)</f>
        <v/>
      </c>
      <c r="J169" s="328" t="str">
        <f>Fuel!$AH169</f>
        <v/>
      </c>
      <c r="K169" s="328"/>
      <c r="L169" s="328"/>
      <c r="M169" s="329" t="str">
        <f>Fuel!$AK169</f>
        <v/>
      </c>
      <c r="N169" s="329"/>
      <c r="O169" s="329"/>
      <c r="P169" s="330" t="str">
        <f>Fuel!$AI169</f>
        <v/>
      </c>
      <c r="Q169" s="330"/>
      <c r="R169" s="330"/>
      <c r="S169" s="329" t="str">
        <f>Fuel!$AJ169</f>
        <v/>
      </c>
      <c r="T169" s="329"/>
      <c r="U169" s="331"/>
      <c r="V169" s="55"/>
      <c r="AC169" s="13" t="str">
        <f>Fuel!$S169</f>
        <v/>
      </c>
    </row>
    <row r="170" spans="1:29" x14ac:dyDescent="0.25">
      <c r="A170" s="55"/>
      <c r="B170" s="325" t="str">
        <f>IF(Fuel!$B170="", "", Fuel!$B170)</f>
        <v/>
      </c>
      <c r="C170" s="326"/>
      <c r="D170" s="326"/>
      <c r="E170" s="327" t="str">
        <f>Fuel!$AF170</f>
        <v/>
      </c>
      <c r="F170" s="327"/>
      <c r="G170" s="327"/>
      <c r="H170" s="327"/>
      <c r="I170" s="1" t="str">
        <f>IF(Fuel!$D170="", "", Fuel!$D170)</f>
        <v/>
      </c>
      <c r="J170" s="328" t="str">
        <f>Fuel!$AH170</f>
        <v/>
      </c>
      <c r="K170" s="328"/>
      <c r="L170" s="328"/>
      <c r="M170" s="329" t="str">
        <f>Fuel!$AK170</f>
        <v/>
      </c>
      <c r="N170" s="329"/>
      <c r="O170" s="329"/>
      <c r="P170" s="330" t="str">
        <f>Fuel!$AI170</f>
        <v/>
      </c>
      <c r="Q170" s="330"/>
      <c r="R170" s="330"/>
      <c r="S170" s="329" t="str">
        <f>Fuel!$AJ170</f>
        <v/>
      </c>
      <c r="T170" s="329"/>
      <c r="U170" s="331"/>
      <c r="V170" s="55"/>
      <c r="AC170" s="13" t="str">
        <f>Fuel!$S170</f>
        <v/>
      </c>
    </row>
    <row r="171" spans="1:29" x14ac:dyDescent="0.25">
      <c r="A171" s="55"/>
      <c r="B171" s="325" t="str">
        <f>IF(Fuel!$B171="", "", Fuel!$B171)</f>
        <v/>
      </c>
      <c r="C171" s="326"/>
      <c r="D171" s="326"/>
      <c r="E171" s="327" t="str">
        <f>Fuel!$AF171</f>
        <v/>
      </c>
      <c r="F171" s="327"/>
      <c r="G171" s="327"/>
      <c r="H171" s="327"/>
      <c r="I171" s="1" t="str">
        <f>IF(Fuel!$D171="", "", Fuel!$D171)</f>
        <v/>
      </c>
      <c r="J171" s="328" t="str">
        <f>Fuel!$AH171</f>
        <v/>
      </c>
      <c r="K171" s="328"/>
      <c r="L171" s="328"/>
      <c r="M171" s="329" t="str">
        <f>Fuel!$AK171</f>
        <v/>
      </c>
      <c r="N171" s="329"/>
      <c r="O171" s="329"/>
      <c r="P171" s="330" t="str">
        <f>Fuel!$AI171</f>
        <v/>
      </c>
      <c r="Q171" s="330"/>
      <c r="R171" s="330"/>
      <c r="S171" s="329" t="str">
        <f>Fuel!$AJ171</f>
        <v/>
      </c>
      <c r="T171" s="329"/>
      <c r="U171" s="331"/>
      <c r="V171" s="55"/>
      <c r="AC171" s="13" t="str">
        <f>Fuel!$S171</f>
        <v/>
      </c>
    </row>
    <row r="172" spans="1:29" x14ac:dyDescent="0.25">
      <c r="A172" s="55"/>
      <c r="B172" s="325" t="str">
        <f>IF(Fuel!$B172="", "", Fuel!$B172)</f>
        <v/>
      </c>
      <c r="C172" s="326"/>
      <c r="D172" s="326"/>
      <c r="E172" s="327" t="str">
        <f>Fuel!$AF172</f>
        <v/>
      </c>
      <c r="F172" s="327"/>
      <c r="G172" s="327"/>
      <c r="H172" s="327"/>
      <c r="I172" s="1" t="str">
        <f>IF(Fuel!$D172="", "", Fuel!$D172)</f>
        <v/>
      </c>
      <c r="J172" s="328" t="str">
        <f>Fuel!$AH172</f>
        <v/>
      </c>
      <c r="K172" s="328"/>
      <c r="L172" s="328"/>
      <c r="M172" s="329" t="str">
        <f>Fuel!$AK172</f>
        <v/>
      </c>
      <c r="N172" s="329"/>
      <c r="O172" s="329"/>
      <c r="P172" s="330" t="str">
        <f>Fuel!$AI172</f>
        <v/>
      </c>
      <c r="Q172" s="330"/>
      <c r="R172" s="330"/>
      <c r="S172" s="329" t="str">
        <f>Fuel!$AJ172</f>
        <v/>
      </c>
      <c r="T172" s="329"/>
      <c r="U172" s="331"/>
      <c r="V172" s="55"/>
      <c r="AC172" s="13" t="str">
        <f>Fuel!$S172</f>
        <v/>
      </c>
    </row>
    <row r="173" spans="1:29" x14ac:dyDescent="0.25">
      <c r="A173" s="55"/>
      <c r="B173" s="325" t="str">
        <f>IF(Fuel!$B173="", "", Fuel!$B173)</f>
        <v/>
      </c>
      <c r="C173" s="326"/>
      <c r="D173" s="326"/>
      <c r="E173" s="327" t="str">
        <f>Fuel!$AF173</f>
        <v/>
      </c>
      <c r="F173" s="327"/>
      <c r="G173" s="327"/>
      <c r="H173" s="327"/>
      <c r="I173" s="1" t="str">
        <f>IF(Fuel!$D173="", "", Fuel!$D173)</f>
        <v/>
      </c>
      <c r="J173" s="328" t="str">
        <f>Fuel!$AH173</f>
        <v/>
      </c>
      <c r="K173" s="328"/>
      <c r="L173" s="328"/>
      <c r="M173" s="329" t="str">
        <f>Fuel!$AK173</f>
        <v/>
      </c>
      <c r="N173" s="329"/>
      <c r="O173" s="329"/>
      <c r="P173" s="330" t="str">
        <f>Fuel!$AI173</f>
        <v/>
      </c>
      <c r="Q173" s="330"/>
      <c r="R173" s="330"/>
      <c r="S173" s="329" t="str">
        <f>Fuel!$AJ173</f>
        <v/>
      </c>
      <c r="T173" s="329"/>
      <c r="U173" s="331"/>
      <c r="V173" s="55"/>
      <c r="AC173" s="13" t="str">
        <f>Fuel!$S173</f>
        <v/>
      </c>
    </row>
    <row r="174" spans="1:29" x14ac:dyDescent="0.25">
      <c r="A174" s="55"/>
      <c r="B174" s="325" t="str">
        <f>IF(Fuel!$B174="", "", Fuel!$B174)</f>
        <v/>
      </c>
      <c r="C174" s="326"/>
      <c r="D174" s="326"/>
      <c r="E174" s="327" t="str">
        <f>Fuel!$AF174</f>
        <v/>
      </c>
      <c r="F174" s="327"/>
      <c r="G174" s="327"/>
      <c r="H174" s="327"/>
      <c r="I174" s="1" t="str">
        <f>IF(Fuel!$D174="", "", Fuel!$D174)</f>
        <v/>
      </c>
      <c r="J174" s="328" t="str">
        <f>Fuel!$AH174</f>
        <v/>
      </c>
      <c r="K174" s="328"/>
      <c r="L174" s="328"/>
      <c r="M174" s="329" t="str">
        <f>Fuel!$AK174</f>
        <v/>
      </c>
      <c r="N174" s="329"/>
      <c r="O174" s="329"/>
      <c r="P174" s="330" t="str">
        <f>Fuel!$AI174</f>
        <v/>
      </c>
      <c r="Q174" s="330"/>
      <c r="R174" s="330"/>
      <c r="S174" s="329" t="str">
        <f>Fuel!$AJ174</f>
        <v/>
      </c>
      <c r="T174" s="329"/>
      <c r="U174" s="331"/>
      <c r="V174" s="55"/>
      <c r="AC174" s="13" t="str">
        <f>Fuel!$S174</f>
        <v/>
      </c>
    </row>
    <row r="175" spans="1:29" x14ac:dyDescent="0.25">
      <c r="A175" s="55"/>
      <c r="B175" s="325" t="str">
        <f>IF(Fuel!$B175="", "", Fuel!$B175)</f>
        <v/>
      </c>
      <c r="C175" s="326"/>
      <c r="D175" s="326"/>
      <c r="E175" s="327" t="str">
        <f>Fuel!$AF175</f>
        <v/>
      </c>
      <c r="F175" s="327"/>
      <c r="G175" s="327"/>
      <c r="H175" s="327"/>
      <c r="I175" s="1" t="str">
        <f>IF(Fuel!$D175="", "", Fuel!$D175)</f>
        <v/>
      </c>
      <c r="J175" s="328" t="str">
        <f>Fuel!$AH175</f>
        <v/>
      </c>
      <c r="K175" s="328"/>
      <c r="L175" s="328"/>
      <c r="M175" s="329" t="str">
        <f>Fuel!$AK175</f>
        <v/>
      </c>
      <c r="N175" s="329"/>
      <c r="O175" s="329"/>
      <c r="P175" s="330" t="str">
        <f>Fuel!$AI175</f>
        <v/>
      </c>
      <c r="Q175" s="330"/>
      <c r="R175" s="330"/>
      <c r="S175" s="329" t="str">
        <f>Fuel!$AJ175</f>
        <v/>
      </c>
      <c r="T175" s="329"/>
      <c r="U175" s="331"/>
      <c r="V175" s="55"/>
      <c r="AC175" s="13" t="str">
        <f>Fuel!$S175</f>
        <v/>
      </c>
    </row>
    <row r="176" spans="1:29" x14ac:dyDescent="0.25">
      <c r="A176" s="55"/>
      <c r="B176" s="325" t="str">
        <f>IF(Fuel!$B176="", "", Fuel!$B176)</f>
        <v/>
      </c>
      <c r="C176" s="326"/>
      <c r="D176" s="326"/>
      <c r="E176" s="327" t="str">
        <f>Fuel!$AF176</f>
        <v/>
      </c>
      <c r="F176" s="327"/>
      <c r="G176" s="327"/>
      <c r="H176" s="327"/>
      <c r="I176" s="1" t="str">
        <f>IF(Fuel!$D176="", "", Fuel!$D176)</f>
        <v/>
      </c>
      <c r="J176" s="328" t="str">
        <f>Fuel!$AH176</f>
        <v/>
      </c>
      <c r="K176" s="328"/>
      <c r="L176" s="328"/>
      <c r="M176" s="329" t="str">
        <f>Fuel!$AK176</f>
        <v/>
      </c>
      <c r="N176" s="329"/>
      <c r="O176" s="329"/>
      <c r="P176" s="330" t="str">
        <f>Fuel!$AI176</f>
        <v/>
      </c>
      <c r="Q176" s="330"/>
      <c r="R176" s="330"/>
      <c r="S176" s="329" t="str">
        <f>Fuel!$AJ176</f>
        <v/>
      </c>
      <c r="T176" s="329"/>
      <c r="U176" s="331"/>
      <c r="V176" s="55"/>
      <c r="AC176" s="13" t="str">
        <f>Fuel!$S176</f>
        <v/>
      </c>
    </row>
    <row r="177" spans="1:29" x14ac:dyDescent="0.25">
      <c r="A177" s="55"/>
      <c r="B177" s="325" t="str">
        <f>IF(Fuel!$B177="", "", Fuel!$B177)</f>
        <v/>
      </c>
      <c r="C177" s="326"/>
      <c r="D177" s="326"/>
      <c r="E177" s="327" t="str">
        <f>Fuel!$AF177</f>
        <v/>
      </c>
      <c r="F177" s="327"/>
      <c r="G177" s="327"/>
      <c r="H177" s="327"/>
      <c r="I177" s="1" t="str">
        <f>IF(Fuel!$D177="", "", Fuel!$D177)</f>
        <v/>
      </c>
      <c r="J177" s="328" t="str">
        <f>Fuel!$AH177</f>
        <v/>
      </c>
      <c r="K177" s="328"/>
      <c r="L177" s="328"/>
      <c r="M177" s="329" t="str">
        <f>Fuel!$AK177</f>
        <v/>
      </c>
      <c r="N177" s="329"/>
      <c r="O177" s="329"/>
      <c r="P177" s="330" t="str">
        <f>Fuel!$AI177</f>
        <v/>
      </c>
      <c r="Q177" s="330"/>
      <c r="R177" s="330"/>
      <c r="S177" s="329" t="str">
        <f>Fuel!$AJ177</f>
        <v/>
      </c>
      <c r="T177" s="329"/>
      <c r="U177" s="331"/>
      <c r="V177" s="55"/>
      <c r="AC177" s="13" t="str">
        <f>Fuel!$S177</f>
        <v/>
      </c>
    </row>
    <row r="178" spans="1:29" x14ac:dyDescent="0.25">
      <c r="A178" s="55"/>
      <c r="B178" s="325" t="str">
        <f>IF(Fuel!$B178="", "", Fuel!$B178)</f>
        <v/>
      </c>
      <c r="C178" s="326"/>
      <c r="D178" s="326"/>
      <c r="E178" s="327" t="str">
        <f>Fuel!$AF178</f>
        <v/>
      </c>
      <c r="F178" s="327"/>
      <c r="G178" s="327"/>
      <c r="H178" s="327"/>
      <c r="I178" s="1" t="str">
        <f>IF(Fuel!$D178="", "", Fuel!$D178)</f>
        <v/>
      </c>
      <c r="J178" s="328" t="str">
        <f>Fuel!$AH178</f>
        <v/>
      </c>
      <c r="K178" s="328"/>
      <c r="L178" s="328"/>
      <c r="M178" s="329" t="str">
        <f>Fuel!$AK178</f>
        <v/>
      </c>
      <c r="N178" s="329"/>
      <c r="O178" s="329"/>
      <c r="P178" s="330" t="str">
        <f>Fuel!$AI178</f>
        <v/>
      </c>
      <c r="Q178" s="330"/>
      <c r="R178" s="330"/>
      <c r="S178" s="329" t="str">
        <f>Fuel!$AJ178</f>
        <v/>
      </c>
      <c r="T178" s="329"/>
      <c r="U178" s="331"/>
      <c r="V178" s="55"/>
      <c r="AC178" s="13" t="str">
        <f>Fuel!$S178</f>
        <v/>
      </c>
    </row>
    <row r="179" spans="1:29" x14ac:dyDescent="0.25">
      <c r="A179" s="55"/>
      <c r="B179" s="325" t="str">
        <f>IF(Fuel!$B179="", "", Fuel!$B179)</f>
        <v/>
      </c>
      <c r="C179" s="326"/>
      <c r="D179" s="326"/>
      <c r="E179" s="327" t="str">
        <f>Fuel!$AF179</f>
        <v/>
      </c>
      <c r="F179" s="327"/>
      <c r="G179" s="327"/>
      <c r="H179" s="327"/>
      <c r="I179" s="1" t="str">
        <f>IF(Fuel!$D179="", "", Fuel!$D179)</f>
        <v/>
      </c>
      <c r="J179" s="328" t="str">
        <f>Fuel!$AH179</f>
        <v/>
      </c>
      <c r="K179" s="328"/>
      <c r="L179" s="328"/>
      <c r="M179" s="329" t="str">
        <f>Fuel!$AK179</f>
        <v/>
      </c>
      <c r="N179" s="329"/>
      <c r="O179" s="329"/>
      <c r="P179" s="330" t="str">
        <f>Fuel!$AI179</f>
        <v/>
      </c>
      <c r="Q179" s="330"/>
      <c r="R179" s="330"/>
      <c r="S179" s="329" t="str">
        <f>Fuel!$AJ179</f>
        <v/>
      </c>
      <c r="T179" s="329"/>
      <c r="U179" s="331"/>
      <c r="V179" s="55"/>
      <c r="AC179" s="13" t="str">
        <f>Fuel!$S179</f>
        <v/>
      </c>
    </row>
    <row r="180" spans="1:29" x14ac:dyDescent="0.25">
      <c r="A180" s="55"/>
      <c r="B180" s="325" t="str">
        <f>IF(Fuel!$B180="", "", Fuel!$B180)</f>
        <v/>
      </c>
      <c r="C180" s="326"/>
      <c r="D180" s="326"/>
      <c r="E180" s="327" t="str">
        <f>Fuel!$AF180</f>
        <v/>
      </c>
      <c r="F180" s="327"/>
      <c r="G180" s="327"/>
      <c r="H180" s="327"/>
      <c r="I180" s="1" t="str">
        <f>IF(Fuel!$D180="", "", Fuel!$D180)</f>
        <v/>
      </c>
      <c r="J180" s="328" t="str">
        <f>Fuel!$AH180</f>
        <v/>
      </c>
      <c r="K180" s="328"/>
      <c r="L180" s="328"/>
      <c r="M180" s="329" t="str">
        <f>Fuel!$AK180</f>
        <v/>
      </c>
      <c r="N180" s="329"/>
      <c r="O180" s="329"/>
      <c r="P180" s="330" t="str">
        <f>Fuel!$AI180</f>
        <v/>
      </c>
      <c r="Q180" s="330"/>
      <c r="R180" s="330"/>
      <c r="S180" s="329" t="str">
        <f>Fuel!$AJ180</f>
        <v/>
      </c>
      <c r="T180" s="329"/>
      <c r="U180" s="331"/>
      <c r="V180" s="55"/>
      <c r="AC180" s="13" t="str">
        <f>Fuel!$S180</f>
        <v/>
      </c>
    </row>
    <row r="181" spans="1:29" x14ac:dyDescent="0.25">
      <c r="A181" s="55"/>
      <c r="B181" s="325" t="str">
        <f>IF(Fuel!$B181="", "", Fuel!$B181)</f>
        <v/>
      </c>
      <c r="C181" s="326"/>
      <c r="D181" s="326"/>
      <c r="E181" s="327" t="str">
        <f>Fuel!$AF181</f>
        <v/>
      </c>
      <c r="F181" s="327"/>
      <c r="G181" s="327"/>
      <c r="H181" s="327"/>
      <c r="I181" s="1" t="str">
        <f>IF(Fuel!$D181="", "", Fuel!$D181)</f>
        <v/>
      </c>
      <c r="J181" s="328" t="str">
        <f>Fuel!$AH181</f>
        <v/>
      </c>
      <c r="K181" s="328"/>
      <c r="L181" s="328"/>
      <c r="M181" s="329" t="str">
        <f>Fuel!$AK181</f>
        <v/>
      </c>
      <c r="N181" s="329"/>
      <c r="O181" s="329"/>
      <c r="P181" s="330" t="str">
        <f>Fuel!$AI181</f>
        <v/>
      </c>
      <c r="Q181" s="330"/>
      <c r="R181" s="330"/>
      <c r="S181" s="329" t="str">
        <f>Fuel!$AJ181</f>
        <v/>
      </c>
      <c r="T181" s="329"/>
      <c r="U181" s="331"/>
      <c r="V181" s="55"/>
      <c r="AC181" s="13" t="str">
        <f>Fuel!$S181</f>
        <v/>
      </c>
    </row>
    <row r="182" spans="1:29" x14ac:dyDescent="0.25">
      <c r="A182" s="55"/>
      <c r="B182" s="325" t="str">
        <f>IF(Fuel!$B182="", "", Fuel!$B182)</f>
        <v/>
      </c>
      <c r="C182" s="326"/>
      <c r="D182" s="326"/>
      <c r="E182" s="327" t="str">
        <f>Fuel!$AF182</f>
        <v/>
      </c>
      <c r="F182" s="327"/>
      <c r="G182" s="327"/>
      <c r="H182" s="327"/>
      <c r="I182" s="1" t="str">
        <f>IF(Fuel!$D182="", "", Fuel!$D182)</f>
        <v/>
      </c>
      <c r="J182" s="328" t="str">
        <f>Fuel!$AH182</f>
        <v/>
      </c>
      <c r="K182" s="328"/>
      <c r="L182" s="328"/>
      <c r="M182" s="329" t="str">
        <f>Fuel!$AK182</f>
        <v/>
      </c>
      <c r="N182" s="329"/>
      <c r="O182" s="329"/>
      <c r="P182" s="330" t="str">
        <f>Fuel!$AI182</f>
        <v/>
      </c>
      <c r="Q182" s="330"/>
      <c r="R182" s="330"/>
      <c r="S182" s="329" t="str">
        <f>Fuel!$AJ182</f>
        <v/>
      </c>
      <c r="T182" s="329"/>
      <c r="U182" s="331"/>
      <c r="V182" s="55"/>
      <c r="AC182" s="13" t="str">
        <f>Fuel!$S182</f>
        <v/>
      </c>
    </row>
    <row r="183" spans="1:29" x14ac:dyDescent="0.25">
      <c r="A183" s="55"/>
      <c r="B183" s="325" t="str">
        <f>IF(Fuel!$B183="", "", Fuel!$B183)</f>
        <v/>
      </c>
      <c r="C183" s="326"/>
      <c r="D183" s="326"/>
      <c r="E183" s="327" t="str">
        <f>Fuel!$AF183</f>
        <v/>
      </c>
      <c r="F183" s="327"/>
      <c r="G183" s="327"/>
      <c r="H183" s="327"/>
      <c r="I183" s="1" t="str">
        <f>IF(Fuel!$D183="", "", Fuel!$D183)</f>
        <v/>
      </c>
      <c r="J183" s="328" t="str">
        <f>Fuel!$AH183</f>
        <v/>
      </c>
      <c r="K183" s="328"/>
      <c r="L183" s="328"/>
      <c r="M183" s="329" t="str">
        <f>Fuel!$AK183</f>
        <v/>
      </c>
      <c r="N183" s="329"/>
      <c r="O183" s="329"/>
      <c r="P183" s="330" t="str">
        <f>Fuel!$AI183</f>
        <v/>
      </c>
      <c r="Q183" s="330"/>
      <c r="R183" s="330"/>
      <c r="S183" s="329" t="str">
        <f>Fuel!$AJ183</f>
        <v/>
      </c>
      <c r="T183" s="329"/>
      <c r="U183" s="331"/>
      <c r="V183" s="55"/>
      <c r="AC183" s="13" t="str">
        <f>Fuel!$S183</f>
        <v/>
      </c>
    </row>
    <row r="184" spans="1:29" x14ac:dyDescent="0.25">
      <c r="A184" s="55"/>
      <c r="B184" s="325" t="str">
        <f>IF(Fuel!$B184="", "", Fuel!$B184)</f>
        <v/>
      </c>
      <c r="C184" s="326"/>
      <c r="D184" s="326"/>
      <c r="E184" s="327" t="str">
        <f>Fuel!$AF184</f>
        <v/>
      </c>
      <c r="F184" s="327"/>
      <c r="G184" s="327"/>
      <c r="H184" s="327"/>
      <c r="I184" s="1" t="str">
        <f>IF(Fuel!$D184="", "", Fuel!$D184)</f>
        <v/>
      </c>
      <c r="J184" s="328" t="str">
        <f>Fuel!$AH184</f>
        <v/>
      </c>
      <c r="K184" s="328"/>
      <c r="L184" s="328"/>
      <c r="M184" s="329" t="str">
        <f>Fuel!$AK184</f>
        <v/>
      </c>
      <c r="N184" s="329"/>
      <c r="O184" s="329"/>
      <c r="P184" s="330" t="str">
        <f>Fuel!$AI184</f>
        <v/>
      </c>
      <c r="Q184" s="330"/>
      <c r="R184" s="330"/>
      <c r="S184" s="329" t="str">
        <f>Fuel!$AJ184</f>
        <v/>
      </c>
      <c r="T184" s="329"/>
      <c r="U184" s="331"/>
      <c r="V184" s="55"/>
      <c r="AC184" s="13" t="str">
        <f>Fuel!$S184</f>
        <v/>
      </c>
    </row>
    <row r="185" spans="1:29" x14ac:dyDescent="0.25">
      <c r="A185" s="55"/>
      <c r="B185" s="325" t="str">
        <f>IF(Fuel!$B185="", "", Fuel!$B185)</f>
        <v/>
      </c>
      <c r="C185" s="326"/>
      <c r="D185" s="326"/>
      <c r="E185" s="327" t="str">
        <f>Fuel!$AF185</f>
        <v/>
      </c>
      <c r="F185" s="327"/>
      <c r="G185" s="327"/>
      <c r="H185" s="327"/>
      <c r="I185" s="1" t="str">
        <f>IF(Fuel!$D185="", "", Fuel!$D185)</f>
        <v/>
      </c>
      <c r="J185" s="328" t="str">
        <f>Fuel!$AH185</f>
        <v/>
      </c>
      <c r="K185" s="328"/>
      <c r="L185" s="328"/>
      <c r="M185" s="329" t="str">
        <f>Fuel!$AK185</f>
        <v/>
      </c>
      <c r="N185" s="329"/>
      <c r="O185" s="329"/>
      <c r="P185" s="330" t="str">
        <f>Fuel!$AI185</f>
        <v/>
      </c>
      <c r="Q185" s="330"/>
      <c r="R185" s="330"/>
      <c r="S185" s="329" t="str">
        <f>Fuel!$AJ185</f>
        <v/>
      </c>
      <c r="T185" s="329"/>
      <c r="U185" s="331"/>
      <c r="V185" s="55"/>
      <c r="AC185" s="13" t="str">
        <f>Fuel!$S185</f>
        <v/>
      </c>
    </row>
    <row r="186" spans="1:29" x14ac:dyDescent="0.25">
      <c r="A186" s="55"/>
      <c r="B186" s="325" t="str">
        <f>IF(Fuel!$B186="", "", Fuel!$B186)</f>
        <v/>
      </c>
      <c r="C186" s="326"/>
      <c r="D186" s="326"/>
      <c r="E186" s="327" t="str">
        <f>Fuel!$AF186</f>
        <v/>
      </c>
      <c r="F186" s="327"/>
      <c r="G186" s="327"/>
      <c r="H186" s="327"/>
      <c r="I186" s="1" t="str">
        <f>IF(Fuel!$D186="", "", Fuel!$D186)</f>
        <v/>
      </c>
      <c r="J186" s="328" t="str">
        <f>Fuel!$AH186</f>
        <v/>
      </c>
      <c r="K186" s="328"/>
      <c r="L186" s="328"/>
      <c r="M186" s="329" t="str">
        <f>Fuel!$AK186</f>
        <v/>
      </c>
      <c r="N186" s="329"/>
      <c r="O186" s="329"/>
      <c r="P186" s="330" t="str">
        <f>Fuel!$AI186</f>
        <v/>
      </c>
      <c r="Q186" s="330"/>
      <c r="R186" s="330"/>
      <c r="S186" s="329" t="str">
        <f>Fuel!$AJ186</f>
        <v/>
      </c>
      <c r="T186" s="329"/>
      <c r="U186" s="331"/>
      <c r="V186" s="55"/>
      <c r="AC186" s="13" t="str">
        <f>Fuel!$S186</f>
        <v/>
      </c>
    </row>
    <row r="187" spans="1:29" x14ac:dyDescent="0.25">
      <c r="A187" s="55"/>
      <c r="B187" s="325" t="str">
        <f>IF(Fuel!$B187="", "", Fuel!$B187)</f>
        <v/>
      </c>
      <c r="C187" s="326"/>
      <c r="D187" s="326"/>
      <c r="E187" s="327" t="str">
        <f>Fuel!$AF187</f>
        <v/>
      </c>
      <c r="F187" s="327"/>
      <c r="G187" s="327"/>
      <c r="H187" s="327"/>
      <c r="I187" s="1" t="str">
        <f>IF(Fuel!$D187="", "", Fuel!$D187)</f>
        <v/>
      </c>
      <c r="J187" s="328" t="str">
        <f>Fuel!$AH187</f>
        <v/>
      </c>
      <c r="K187" s="328"/>
      <c r="L187" s="328"/>
      <c r="M187" s="329" t="str">
        <f>Fuel!$AK187</f>
        <v/>
      </c>
      <c r="N187" s="329"/>
      <c r="O187" s="329"/>
      <c r="P187" s="330" t="str">
        <f>Fuel!$AI187</f>
        <v/>
      </c>
      <c r="Q187" s="330"/>
      <c r="R187" s="330"/>
      <c r="S187" s="329" t="str">
        <f>Fuel!$AJ187</f>
        <v/>
      </c>
      <c r="T187" s="329"/>
      <c r="U187" s="331"/>
      <c r="V187" s="55"/>
      <c r="AC187" s="13" t="str">
        <f>Fuel!$S187</f>
        <v/>
      </c>
    </row>
    <row r="188" spans="1:29" x14ac:dyDescent="0.25">
      <c r="A188" s="55"/>
      <c r="B188" s="325" t="str">
        <f>IF(Fuel!$B188="", "", Fuel!$B188)</f>
        <v/>
      </c>
      <c r="C188" s="326"/>
      <c r="D188" s="326"/>
      <c r="E188" s="327" t="str">
        <f>Fuel!$AF188</f>
        <v/>
      </c>
      <c r="F188" s="327"/>
      <c r="G188" s="327"/>
      <c r="H188" s="327"/>
      <c r="I188" s="1" t="str">
        <f>IF(Fuel!$D188="", "", Fuel!$D188)</f>
        <v/>
      </c>
      <c r="J188" s="328" t="str">
        <f>Fuel!$AH188</f>
        <v/>
      </c>
      <c r="K188" s="328"/>
      <c r="L188" s="328"/>
      <c r="M188" s="329" t="str">
        <f>Fuel!$AK188</f>
        <v/>
      </c>
      <c r="N188" s="329"/>
      <c r="O188" s="329"/>
      <c r="P188" s="330" t="str">
        <f>Fuel!$AI188</f>
        <v/>
      </c>
      <c r="Q188" s="330"/>
      <c r="R188" s="330"/>
      <c r="S188" s="329" t="str">
        <f>Fuel!$AJ188</f>
        <v/>
      </c>
      <c r="T188" s="329"/>
      <c r="U188" s="331"/>
      <c r="V188" s="55"/>
      <c r="AC188" s="13" t="str">
        <f>Fuel!$S188</f>
        <v/>
      </c>
    </row>
    <row r="189" spans="1:29" x14ac:dyDescent="0.25">
      <c r="A189" s="55"/>
      <c r="B189" s="325" t="str">
        <f>IF(Fuel!$B189="", "", Fuel!$B189)</f>
        <v/>
      </c>
      <c r="C189" s="326"/>
      <c r="D189" s="326"/>
      <c r="E189" s="327" t="str">
        <f>Fuel!$AF189</f>
        <v/>
      </c>
      <c r="F189" s="327"/>
      <c r="G189" s="327"/>
      <c r="H189" s="327"/>
      <c r="I189" s="1" t="str">
        <f>IF(Fuel!$D189="", "", Fuel!$D189)</f>
        <v/>
      </c>
      <c r="J189" s="328" t="str">
        <f>Fuel!$AH189</f>
        <v/>
      </c>
      <c r="K189" s="328"/>
      <c r="L189" s="328"/>
      <c r="M189" s="329" t="str">
        <f>Fuel!$AK189</f>
        <v/>
      </c>
      <c r="N189" s="329"/>
      <c r="O189" s="329"/>
      <c r="P189" s="330" t="str">
        <f>Fuel!$AI189</f>
        <v/>
      </c>
      <c r="Q189" s="330"/>
      <c r="R189" s="330"/>
      <c r="S189" s="329" t="str">
        <f>Fuel!$AJ189</f>
        <v/>
      </c>
      <c r="T189" s="329"/>
      <c r="U189" s="331"/>
      <c r="V189" s="55"/>
      <c r="AC189" s="13" t="str">
        <f>Fuel!$S189</f>
        <v/>
      </c>
    </row>
    <row r="190" spans="1:29" x14ac:dyDescent="0.25">
      <c r="A190" s="55"/>
      <c r="B190" s="325" t="str">
        <f>IF(Fuel!$B190="", "", Fuel!$B190)</f>
        <v/>
      </c>
      <c r="C190" s="326"/>
      <c r="D190" s="326"/>
      <c r="E190" s="327" t="str">
        <f>Fuel!$AF190</f>
        <v/>
      </c>
      <c r="F190" s="327"/>
      <c r="G190" s="327"/>
      <c r="H190" s="327"/>
      <c r="I190" s="1" t="str">
        <f>IF(Fuel!$D190="", "", Fuel!$D190)</f>
        <v/>
      </c>
      <c r="J190" s="328" t="str">
        <f>Fuel!$AH190</f>
        <v/>
      </c>
      <c r="K190" s="328"/>
      <c r="L190" s="328"/>
      <c r="M190" s="329" t="str">
        <f>Fuel!$AK190</f>
        <v/>
      </c>
      <c r="N190" s="329"/>
      <c r="O190" s="329"/>
      <c r="P190" s="330" t="str">
        <f>Fuel!$AI190</f>
        <v/>
      </c>
      <c r="Q190" s="330"/>
      <c r="R190" s="330"/>
      <c r="S190" s="329" t="str">
        <f>Fuel!$AJ190</f>
        <v/>
      </c>
      <c r="T190" s="329"/>
      <c r="U190" s="331"/>
      <c r="V190" s="55"/>
      <c r="AC190" s="13" t="str">
        <f>Fuel!$S190</f>
        <v/>
      </c>
    </row>
    <row r="191" spans="1:29" x14ac:dyDescent="0.25">
      <c r="A191" s="55"/>
      <c r="B191" s="325" t="str">
        <f>IF(Fuel!$B191="", "", Fuel!$B191)</f>
        <v/>
      </c>
      <c r="C191" s="326"/>
      <c r="D191" s="326"/>
      <c r="E191" s="327" t="str">
        <f>Fuel!$AF191</f>
        <v/>
      </c>
      <c r="F191" s="327"/>
      <c r="G191" s="327"/>
      <c r="H191" s="327"/>
      <c r="I191" s="1" t="str">
        <f>IF(Fuel!$D191="", "", Fuel!$D191)</f>
        <v/>
      </c>
      <c r="J191" s="328" t="str">
        <f>Fuel!$AH191</f>
        <v/>
      </c>
      <c r="K191" s="328"/>
      <c r="L191" s="328"/>
      <c r="M191" s="329" t="str">
        <f>Fuel!$AK191</f>
        <v/>
      </c>
      <c r="N191" s="329"/>
      <c r="O191" s="329"/>
      <c r="P191" s="330" t="str">
        <f>Fuel!$AI191</f>
        <v/>
      </c>
      <c r="Q191" s="330"/>
      <c r="R191" s="330"/>
      <c r="S191" s="329" t="str">
        <f>Fuel!$AJ191</f>
        <v/>
      </c>
      <c r="T191" s="329"/>
      <c r="U191" s="331"/>
      <c r="V191" s="55"/>
      <c r="AC191" s="13" t="str">
        <f>Fuel!$S191</f>
        <v/>
      </c>
    </row>
    <row r="192" spans="1:29" x14ac:dyDescent="0.25">
      <c r="A192" s="55"/>
      <c r="B192" s="325" t="str">
        <f>IF(Fuel!$B192="", "", Fuel!$B192)</f>
        <v/>
      </c>
      <c r="C192" s="326"/>
      <c r="D192" s="326"/>
      <c r="E192" s="327" t="str">
        <f>Fuel!$AF192</f>
        <v/>
      </c>
      <c r="F192" s="327"/>
      <c r="G192" s="327"/>
      <c r="H192" s="327"/>
      <c r="I192" s="1" t="str">
        <f>IF(Fuel!$D192="", "", Fuel!$D192)</f>
        <v/>
      </c>
      <c r="J192" s="328" t="str">
        <f>Fuel!$AH192</f>
        <v/>
      </c>
      <c r="K192" s="328"/>
      <c r="L192" s="328"/>
      <c r="M192" s="329" t="str">
        <f>Fuel!$AK192</f>
        <v/>
      </c>
      <c r="N192" s="329"/>
      <c r="O192" s="329"/>
      <c r="P192" s="330" t="str">
        <f>Fuel!$AI192</f>
        <v/>
      </c>
      <c r="Q192" s="330"/>
      <c r="R192" s="330"/>
      <c r="S192" s="329" t="str">
        <f>Fuel!$AJ192</f>
        <v/>
      </c>
      <c r="T192" s="329"/>
      <c r="U192" s="331"/>
      <c r="V192" s="55"/>
      <c r="AC192" s="13" t="str">
        <f>Fuel!$S192</f>
        <v/>
      </c>
    </row>
    <row r="193" spans="1:29" x14ac:dyDescent="0.25">
      <c r="A193" s="55"/>
      <c r="B193" s="325" t="str">
        <f>IF(Fuel!$B193="", "", Fuel!$B193)</f>
        <v/>
      </c>
      <c r="C193" s="326"/>
      <c r="D193" s="326"/>
      <c r="E193" s="327" t="str">
        <f>Fuel!$AF193</f>
        <v/>
      </c>
      <c r="F193" s="327"/>
      <c r="G193" s="327"/>
      <c r="H193" s="327"/>
      <c r="I193" s="1" t="str">
        <f>IF(Fuel!$D193="", "", Fuel!$D193)</f>
        <v/>
      </c>
      <c r="J193" s="328" t="str">
        <f>Fuel!$AH193</f>
        <v/>
      </c>
      <c r="K193" s="328"/>
      <c r="L193" s="328"/>
      <c r="M193" s="329" t="str">
        <f>Fuel!$AK193</f>
        <v/>
      </c>
      <c r="N193" s="329"/>
      <c r="O193" s="329"/>
      <c r="P193" s="330" t="str">
        <f>Fuel!$AI193</f>
        <v/>
      </c>
      <c r="Q193" s="330"/>
      <c r="R193" s="330"/>
      <c r="S193" s="329" t="str">
        <f>Fuel!$AJ193</f>
        <v/>
      </c>
      <c r="T193" s="329"/>
      <c r="U193" s="331"/>
      <c r="V193" s="55"/>
      <c r="AC193" s="13" t="str">
        <f>Fuel!$S193</f>
        <v/>
      </c>
    </row>
    <row r="194" spans="1:29" x14ac:dyDescent="0.25">
      <c r="A194" s="55"/>
      <c r="B194" s="325" t="str">
        <f>IF(Fuel!$B194="", "", Fuel!$B194)</f>
        <v/>
      </c>
      <c r="C194" s="326"/>
      <c r="D194" s="326"/>
      <c r="E194" s="327" t="str">
        <f>Fuel!$AF194</f>
        <v/>
      </c>
      <c r="F194" s="327"/>
      <c r="G194" s="327"/>
      <c r="H194" s="327"/>
      <c r="I194" s="1" t="str">
        <f>IF(Fuel!$D194="", "", Fuel!$D194)</f>
        <v/>
      </c>
      <c r="J194" s="328" t="str">
        <f>Fuel!$AH194</f>
        <v/>
      </c>
      <c r="K194" s="328"/>
      <c r="L194" s="328"/>
      <c r="M194" s="329" t="str">
        <f>Fuel!$AK194</f>
        <v/>
      </c>
      <c r="N194" s="329"/>
      <c r="O194" s="329"/>
      <c r="P194" s="330" t="str">
        <f>Fuel!$AI194</f>
        <v/>
      </c>
      <c r="Q194" s="330"/>
      <c r="R194" s="330"/>
      <c r="S194" s="329" t="str">
        <f>Fuel!$AJ194</f>
        <v/>
      </c>
      <c r="T194" s="329"/>
      <c r="U194" s="331"/>
      <c r="V194" s="55"/>
      <c r="AC194" s="13" t="str">
        <f>Fuel!$S194</f>
        <v/>
      </c>
    </row>
    <row r="195" spans="1:29" x14ac:dyDescent="0.25">
      <c r="A195" s="55"/>
      <c r="B195" s="325" t="str">
        <f>IF(Fuel!$B195="", "", Fuel!$B195)</f>
        <v/>
      </c>
      <c r="C195" s="326"/>
      <c r="D195" s="326"/>
      <c r="E195" s="327" t="str">
        <f>Fuel!$AF195</f>
        <v/>
      </c>
      <c r="F195" s="327"/>
      <c r="G195" s="327"/>
      <c r="H195" s="327"/>
      <c r="I195" s="1" t="str">
        <f>IF(Fuel!$D195="", "", Fuel!$D195)</f>
        <v/>
      </c>
      <c r="J195" s="328" t="str">
        <f>Fuel!$AH195</f>
        <v/>
      </c>
      <c r="K195" s="328"/>
      <c r="L195" s="328"/>
      <c r="M195" s="329" t="str">
        <f>Fuel!$AK195</f>
        <v/>
      </c>
      <c r="N195" s="329"/>
      <c r="O195" s="329"/>
      <c r="P195" s="330" t="str">
        <f>Fuel!$AI195</f>
        <v/>
      </c>
      <c r="Q195" s="330"/>
      <c r="R195" s="330"/>
      <c r="S195" s="329" t="str">
        <f>Fuel!$AJ195</f>
        <v/>
      </c>
      <c r="T195" s="329"/>
      <c r="U195" s="331"/>
      <c r="V195" s="55"/>
      <c r="AC195" s="13" t="str">
        <f>Fuel!$S195</f>
        <v/>
      </c>
    </row>
    <row r="196" spans="1:29" x14ac:dyDescent="0.25">
      <c r="A196" s="55"/>
      <c r="B196" s="325" t="str">
        <f>IF(Fuel!$B196="", "", Fuel!$B196)</f>
        <v/>
      </c>
      <c r="C196" s="326"/>
      <c r="D196" s="326"/>
      <c r="E196" s="327" t="str">
        <f>Fuel!$AF196</f>
        <v/>
      </c>
      <c r="F196" s="327"/>
      <c r="G196" s="327"/>
      <c r="H196" s="327"/>
      <c r="I196" s="1" t="str">
        <f>IF(Fuel!$D196="", "", Fuel!$D196)</f>
        <v/>
      </c>
      <c r="J196" s="328" t="str">
        <f>Fuel!$AH196</f>
        <v/>
      </c>
      <c r="K196" s="328"/>
      <c r="L196" s="328"/>
      <c r="M196" s="329" t="str">
        <f>Fuel!$AK196</f>
        <v/>
      </c>
      <c r="N196" s="329"/>
      <c r="O196" s="329"/>
      <c r="P196" s="330" t="str">
        <f>Fuel!$AI196</f>
        <v/>
      </c>
      <c r="Q196" s="330"/>
      <c r="R196" s="330"/>
      <c r="S196" s="329" t="str">
        <f>Fuel!$AJ196</f>
        <v/>
      </c>
      <c r="T196" s="329"/>
      <c r="U196" s="331"/>
      <c r="V196" s="55"/>
      <c r="AC196" s="13" t="str">
        <f>Fuel!$S196</f>
        <v/>
      </c>
    </row>
    <row r="197" spans="1:29" x14ac:dyDescent="0.25">
      <c r="A197" s="55"/>
      <c r="B197" s="325" t="str">
        <f>IF(Fuel!$B197="", "", Fuel!$B197)</f>
        <v/>
      </c>
      <c r="C197" s="326"/>
      <c r="D197" s="326"/>
      <c r="E197" s="327" t="str">
        <f>Fuel!$AF197</f>
        <v/>
      </c>
      <c r="F197" s="327"/>
      <c r="G197" s="327"/>
      <c r="H197" s="327"/>
      <c r="I197" s="1" t="str">
        <f>IF(Fuel!$D197="", "", Fuel!$D197)</f>
        <v/>
      </c>
      <c r="J197" s="328" t="str">
        <f>Fuel!$AH197</f>
        <v/>
      </c>
      <c r="K197" s="328"/>
      <c r="L197" s="328"/>
      <c r="M197" s="329" t="str">
        <f>Fuel!$AK197</f>
        <v/>
      </c>
      <c r="N197" s="329"/>
      <c r="O197" s="329"/>
      <c r="P197" s="330" t="str">
        <f>Fuel!$AI197</f>
        <v/>
      </c>
      <c r="Q197" s="330"/>
      <c r="R197" s="330"/>
      <c r="S197" s="329" t="str">
        <f>Fuel!$AJ197</f>
        <v/>
      </c>
      <c r="T197" s="329"/>
      <c r="U197" s="331"/>
      <c r="V197" s="55"/>
      <c r="AC197" s="13" t="str">
        <f>Fuel!$S197</f>
        <v/>
      </c>
    </row>
    <row r="198" spans="1:29" x14ac:dyDescent="0.25">
      <c r="A198" s="55"/>
      <c r="B198" s="325" t="str">
        <f>IF(Fuel!$B198="", "", Fuel!$B198)</f>
        <v/>
      </c>
      <c r="C198" s="326"/>
      <c r="D198" s="326"/>
      <c r="E198" s="327" t="str">
        <f>Fuel!$AF198</f>
        <v/>
      </c>
      <c r="F198" s="327"/>
      <c r="G198" s="327"/>
      <c r="H198" s="327"/>
      <c r="I198" s="1" t="str">
        <f>IF(Fuel!$D198="", "", Fuel!$D198)</f>
        <v/>
      </c>
      <c r="J198" s="328" t="str">
        <f>Fuel!$AH198</f>
        <v/>
      </c>
      <c r="K198" s="328"/>
      <c r="L198" s="328"/>
      <c r="M198" s="329" t="str">
        <f>Fuel!$AK198</f>
        <v/>
      </c>
      <c r="N198" s="329"/>
      <c r="O198" s="329"/>
      <c r="P198" s="330" t="str">
        <f>Fuel!$AI198</f>
        <v/>
      </c>
      <c r="Q198" s="330"/>
      <c r="R198" s="330"/>
      <c r="S198" s="329" t="str">
        <f>Fuel!$AJ198</f>
        <v/>
      </c>
      <c r="T198" s="329"/>
      <c r="U198" s="331"/>
      <c r="V198" s="55"/>
      <c r="AC198" s="13" t="str">
        <f>Fuel!$S198</f>
        <v/>
      </c>
    </row>
    <row r="199" spans="1:29" x14ac:dyDescent="0.25">
      <c r="A199" s="55"/>
      <c r="B199" s="325" t="str">
        <f>IF(Fuel!$B199="", "", Fuel!$B199)</f>
        <v/>
      </c>
      <c r="C199" s="326"/>
      <c r="D199" s="326"/>
      <c r="E199" s="327" t="str">
        <f>Fuel!$AF199</f>
        <v/>
      </c>
      <c r="F199" s="327"/>
      <c r="G199" s="327"/>
      <c r="H199" s="327"/>
      <c r="I199" s="1" t="str">
        <f>IF(Fuel!$D199="", "", Fuel!$D199)</f>
        <v/>
      </c>
      <c r="J199" s="328" t="str">
        <f>Fuel!$AH199</f>
        <v/>
      </c>
      <c r="K199" s="328"/>
      <c r="L199" s="328"/>
      <c r="M199" s="329" t="str">
        <f>Fuel!$AK199</f>
        <v/>
      </c>
      <c r="N199" s="329"/>
      <c r="O199" s="329"/>
      <c r="P199" s="330" t="str">
        <f>Fuel!$AI199</f>
        <v/>
      </c>
      <c r="Q199" s="330"/>
      <c r="R199" s="330"/>
      <c r="S199" s="329" t="str">
        <f>Fuel!$AJ199</f>
        <v/>
      </c>
      <c r="T199" s="329"/>
      <c r="U199" s="331"/>
      <c r="V199" s="55"/>
      <c r="AC199" s="13" t="str">
        <f>Fuel!$S199</f>
        <v/>
      </c>
    </row>
    <row r="200" spans="1:29" x14ac:dyDescent="0.25">
      <c r="A200" s="55"/>
      <c r="B200" s="325" t="str">
        <f>IF(Fuel!$B200="", "", Fuel!$B200)</f>
        <v/>
      </c>
      <c r="C200" s="326"/>
      <c r="D200" s="326"/>
      <c r="E200" s="327" t="str">
        <f>Fuel!$AF200</f>
        <v/>
      </c>
      <c r="F200" s="327"/>
      <c r="G200" s="327"/>
      <c r="H200" s="327"/>
      <c r="I200" s="1" t="str">
        <f>IF(Fuel!$D200="", "", Fuel!$D200)</f>
        <v/>
      </c>
      <c r="J200" s="328" t="str">
        <f>Fuel!$AH200</f>
        <v/>
      </c>
      <c r="K200" s="328"/>
      <c r="L200" s="328"/>
      <c r="M200" s="329" t="str">
        <f>Fuel!$AK200</f>
        <v/>
      </c>
      <c r="N200" s="329"/>
      <c r="O200" s="329"/>
      <c r="P200" s="330" t="str">
        <f>Fuel!$AI200</f>
        <v/>
      </c>
      <c r="Q200" s="330"/>
      <c r="R200" s="330"/>
      <c r="S200" s="329" t="str">
        <f>Fuel!$AJ200</f>
        <v/>
      </c>
      <c r="T200" s="329"/>
      <c r="U200" s="331"/>
      <c r="V200" s="55"/>
      <c r="AC200" s="13" t="str">
        <f>Fuel!$S200</f>
        <v/>
      </c>
    </row>
    <row r="201" spans="1:29" x14ac:dyDescent="0.25">
      <c r="A201" s="55"/>
      <c r="B201" s="325" t="str">
        <f>IF(Fuel!$B201="", "", Fuel!$B201)</f>
        <v/>
      </c>
      <c r="C201" s="326"/>
      <c r="D201" s="326"/>
      <c r="E201" s="327" t="str">
        <f>Fuel!$AF201</f>
        <v/>
      </c>
      <c r="F201" s="327"/>
      <c r="G201" s="327"/>
      <c r="H201" s="327"/>
      <c r="I201" s="1" t="str">
        <f>IF(Fuel!$D201="", "", Fuel!$D201)</f>
        <v/>
      </c>
      <c r="J201" s="328" t="str">
        <f>Fuel!$AH201</f>
        <v/>
      </c>
      <c r="K201" s="328"/>
      <c r="L201" s="328"/>
      <c r="M201" s="329" t="str">
        <f>Fuel!$AK201</f>
        <v/>
      </c>
      <c r="N201" s="329"/>
      <c r="O201" s="329"/>
      <c r="P201" s="330" t="str">
        <f>Fuel!$AI201</f>
        <v/>
      </c>
      <c r="Q201" s="330"/>
      <c r="R201" s="330"/>
      <c r="S201" s="329" t="str">
        <f>Fuel!$AJ201</f>
        <v/>
      </c>
      <c r="T201" s="329"/>
      <c r="U201" s="331"/>
      <c r="V201" s="55"/>
      <c r="AC201" s="13" t="str">
        <f>Fuel!$S201</f>
        <v/>
      </c>
    </row>
    <row r="202" spans="1:29" x14ac:dyDescent="0.25">
      <c r="A202" s="55"/>
      <c r="B202" s="325" t="str">
        <f>IF(Fuel!$B202="", "", Fuel!$B202)</f>
        <v/>
      </c>
      <c r="C202" s="326"/>
      <c r="D202" s="326"/>
      <c r="E202" s="327" t="str">
        <f>Fuel!$AF202</f>
        <v/>
      </c>
      <c r="F202" s="327"/>
      <c r="G202" s="327"/>
      <c r="H202" s="327"/>
      <c r="I202" s="1" t="str">
        <f>IF(Fuel!$D202="", "", Fuel!$D202)</f>
        <v/>
      </c>
      <c r="J202" s="328" t="str">
        <f>Fuel!$AH202</f>
        <v/>
      </c>
      <c r="K202" s="328"/>
      <c r="L202" s="328"/>
      <c r="M202" s="329" t="str">
        <f>Fuel!$AK202</f>
        <v/>
      </c>
      <c r="N202" s="329"/>
      <c r="O202" s="329"/>
      <c r="P202" s="330" t="str">
        <f>Fuel!$AI202</f>
        <v/>
      </c>
      <c r="Q202" s="330"/>
      <c r="R202" s="330"/>
      <c r="S202" s="329" t="str">
        <f>Fuel!$AJ202</f>
        <v/>
      </c>
      <c r="T202" s="329"/>
      <c r="U202" s="331"/>
      <c r="V202" s="55"/>
      <c r="AC202" s="13" t="str">
        <f>Fuel!$S202</f>
        <v/>
      </c>
    </row>
    <row r="203" spans="1:29" x14ac:dyDescent="0.25">
      <c r="A203" s="55"/>
      <c r="B203" s="325" t="str">
        <f>IF(Fuel!$B203="", "", Fuel!$B203)</f>
        <v/>
      </c>
      <c r="C203" s="326"/>
      <c r="D203" s="326"/>
      <c r="E203" s="327" t="str">
        <f>Fuel!$AF203</f>
        <v/>
      </c>
      <c r="F203" s="327"/>
      <c r="G203" s="327"/>
      <c r="H203" s="327"/>
      <c r="I203" s="1" t="str">
        <f>IF(Fuel!$D203="", "", Fuel!$D203)</f>
        <v/>
      </c>
      <c r="J203" s="328" t="str">
        <f>Fuel!$AH203</f>
        <v/>
      </c>
      <c r="K203" s="328"/>
      <c r="L203" s="328"/>
      <c r="M203" s="329" t="str">
        <f>Fuel!$AK203</f>
        <v/>
      </c>
      <c r="N203" s="329"/>
      <c r="O203" s="329"/>
      <c r="P203" s="330" t="str">
        <f>Fuel!$AI203</f>
        <v/>
      </c>
      <c r="Q203" s="330"/>
      <c r="R203" s="330"/>
      <c r="S203" s="329" t="str">
        <f>Fuel!$AJ203</f>
        <v/>
      </c>
      <c r="T203" s="329"/>
      <c r="U203" s="331"/>
      <c r="V203" s="55"/>
      <c r="AC203" s="13" t="str">
        <f>Fuel!$S203</f>
        <v/>
      </c>
    </row>
    <row r="204" spans="1:29" x14ac:dyDescent="0.25">
      <c r="A204" s="55"/>
      <c r="B204" s="325" t="str">
        <f>IF(Fuel!$B204="", "", Fuel!$B204)</f>
        <v/>
      </c>
      <c r="C204" s="326"/>
      <c r="D204" s="326"/>
      <c r="E204" s="327" t="str">
        <f>Fuel!$AF204</f>
        <v/>
      </c>
      <c r="F204" s="327"/>
      <c r="G204" s="327"/>
      <c r="H204" s="327"/>
      <c r="I204" s="1" t="str">
        <f>IF(Fuel!$D204="", "", Fuel!$D204)</f>
        <v/>
      </c>
      <c r="J204" s="328" t="str">
        <f>Fuel!$AH204</f>
        <v/>
      </c>
      <c r="K204" s="328"/>
      <c r="L204" s="328"/>
      <c r="M204" s="329" t="str">
        <f>Fuel!$AK204</f>
        <v/>
      </c>
      <c r="N204" s="329"/>
      <c r="O204" s="329"/>
      <c r="P204" s="330" t="str">
        <f>Fuel!$AI204</f>
        <v/>
      </c>
      <c r="Q204" s="330"/>
      <c r="R204" s="330"/>
      <c r="S204" s="329" t="str">
        <f>Fuel!$AJ204</f>
        <v/>
      </c>
      <c r="T204" s="329"/>
      <c r="U204" s="331"/>
      <c r="V204" s="55"/>
      <c r="AC204" s="13" t="str">
        <f>Fuel!$S204</f>
        <v/>
      </c>
    </row>
    <row r="205" spans="1:29" x14ac:dyDescent="0.25">
      <c r="A205" s="55"/>
      <c r="B205" s="325" t="str">
        <f>IF(Fuel!$B205="", "", Fuel!$B205)</f>
        <v/>
      </c>
      <c r="C205" s="326"/>
      <c r="D205" s="326"/>
      <c r="E205" s="327" t="str">
        <f>Fuel!$AF205</f>
        <v/>
      </c>
      <c r="F205" s="327"/>
      <c r="G205" s="327"/>
      <c r="H205" s="327"/>
      <c r="I205" s="1" t="str">
        <f>IF(Fuel!$D205="", "", Fuel!$D205)</f>
        <v/>
      </c>
      <c r="J205" s="328" t="str">
        <f>Fuel!$AH205</f>
        <v/>
      </c>
      <c r="K205" s="328"/>
      <c r="L205" s="328"/>
      <c r="M205" s="329" t="str">
        <f>Fuel!$AK205</f>
        <v/>
      </c>
      <c r="N205" s="329"/>
      <c r="O205" s="329"/>
      <c r="P205" s="330" t="str">
        <f>Fuel!$AI205</f>
        <v/>
      </c>
      <c r="Q205" s="330"/>
      <c r="R205" s="330"/>
      <c r="S205" s="329" t="str">
        <f>Fuel!$AJ205</f>
        <v/>
      </c>
      <c r="T205" s="329"/>
      <c r="U205" s="331"/>
      <c r="V205" s="55"/>
      <c r="AC205" s="13" t="str">
        <f>Fuel!$S205</f>
        <v/>
      </c>
    </row>
    <row r="206" spans="1:29" x14ac:dyDescent="0.25">
      <c r="A206" s="55"/>
      <c r="B206" s="325" t="str">
        <f>IF(Fuel!$B206="", "", Fuel!$B206)</f>
        <v/>
      </c>
      <c r="C206" s="326"/>
      <c r="D206" s="326"/>
      <c r="E206" s="327" t="str">
        <f>Fuel!$AF206</f>
        <v/>
      </c>
      <c r="F206" s="327"/>
      <c r="G206" s="327"/>
      <c r="H206" s="327"/>
      <c r="I206" s="1" t="str">
        <f>IF(Fuel!$D206="", "", Fuel!$D206)</f>
        <v/>
      </c>
      <c r="J206" s="328" t="str">
        <f>Fuel!$AH206</f>
        <v/>
      </c>
      <c r="K206" s="328"/>
      <c r="L206" s="328"/>
      <c r="M206" s="329" t="str">
        <f>Fuel!$AK206</f>
        <v/>
      </c>
      <c r="N206" s="329"/>
      <c r="O206" s="329"/>
      <c r="P206" s="330" t="str">
        <f>Fuel!$AI206</f>
        <v/>
      </c>
      <c r="Q206" s="330"/>
      <c r="R206" s="330"/>
      <c r="S206" s="329" t="str">
        <f>Fuel!$AJ206</f>
        <v/>
      </c>
      <c r="T206" s="329"/>
      <c r="U206" s="331"/>
      <c r="V206" s="55"/>
      <c r="AC206" s="13" t="str">
        <f>Fuel!$S206</f>
        <v/>
      </c>
    </row>
    <row r="207" spans="1:29" x14ac:dyDescent="0.25">
      <c r="A207" s="55"/>
      <c r="B207" s="325" t="str">
        <f>IF(Fuel!$B207="", "", Fuel!$B207)</f>
        <v/>
      </c>
      <c r="C207" s="326"/>
      <c r="D207" s="326"/>
      <c r="E207" s="327" t="str">
        <f>Fuel!$AF207</f>
        <v/>
      </c>
      <c r="F207" s="327"/>
      <c r="G207" s="327"/>
      <c r="H207" s="327"/>
      <c r="I207" s="1" t="str">
        <f>IF(Fuel!$D207="", "", Fuel!$D207)</f>
        <v/>
      </c>
      <c r="J207" s="328" t="str">
        <f>Fuel!$AH207</f>
        <v/>
      </c>
      <c r="K207" s="328"/>
      <c r="L207" s="328"/>
      <c r="M207" s="329" t="str">
        <f>Fuel!$AK207</f>
        <v/>
      </c>
      <c r="N207" s="329"/>
      <c r="O207" s="329"/>
      <c r="P207" s="330" t="str">
        <f>Fuel!$AI207</f>
        <v/>
      </c>
      <c r="Q207" s="330"/>
      <c r="R207" s="330"/>
      <c r="S207" s="329" t="str">
        <f>Fuel!$AJ207</f>
        <v/>
      </c>
      <c r="T207" s="329"/>
      <c r="U207" s="331"/>
      <c r="V207" s="55"/>
      <c r="AC207" s="13" t="str">
        <f>Fuel!$S207</f>
        <v/>
      </c>
    </row>
    <row r="208" spans="1:29" x14ac:dyDescent="0.25">
      <c r="A208" s="55"/>
      <c r="B208" s="325" t="str">
        <f>IF(Fuel!$B208="", "", Fuel!$B208)</f>
        <v/>
      </c>
      <c r="C208" s="326"/>
      <c r="D208" s="326"/>
      <c r="E208" s="327" t="str">
        <f>Fuel!$AF208</f>
        <v/>
      </c>
      <c r="F208" s="327"/>
      <c r="G208" s="327"/>
      <c r="H208" s="327"/>
      <c r="I208" s="1" t="str">
        <f>IF(Fuel!$D208="", "", Fuel!$D208)</f>
        <v/>
      </c>
      <c r="J208" s="328" t="str">
        <f>Fuel!$AH208</f>
        <v/>
      </c>
      <c r="K208" s="328"/>
      <c r="L208" s="328"/>
      <c r="M208" s="329" t="str">
        <f>Fuel!$AK208</f>
        <v/>
      </c>
      <c r="N208" s="329"/>
      <c r="O208" s="329"/>
      <c r="P208" s="330" t="str">
        <f>Fuel!$AI208</f>
        <v/>
      </c>
      <c r="Q208" s="330"/>
      <c r="R208" s="330"/>
      <c r="S208" s="329" t="str">
        <f>Fuel!$AJ208</f>
        <v/>
      </c>
      <c r="T208" s="329"/>
      <c r="U208" s="331"/>
      <c r="V208" s="55"/>
      <c r="AC208" s="13" t="str">
        <f>Fuel!$S208</f>
        <v/>
      </c>
    </row>
    <row r="209" spans="1:29" x14ac:dyDescent="0.25">
      <c r="A209" s="55"/>
      <c r="B209" s="325" t="str">
        <f>IF(Fuel!$B209="", "", Fuel!$B209)</f>
        <v/>
      </c>
      <c r="C209" s="326"/>
      <c r="D209" s="326"/>
      <c r="E209" s="327" t="str">
        <f>Fuel!$AF209</f>
        <v/>
      </c>
      <c r="F209" s="327"/>
      <c r="G209" s="327"/>
      <c r="H209" s="327"/>
      <c r="I209" s="1" t="str">
        <f>IF(Fuel!$D209="", "", Fuel!$D209)</f>
        <v/>
      </c>
      <c r="J209" s="328" t="str">
        <f>Fuel!$AH209</f>
        <v/>
      </c>
      <c r="K209" s="328"/>
      <c r="L209" s="328"/>
      <c r="M209" s="329" t="str">
        <f>Fuel!$AK209</f>
        <v/>
      </c>
      <c r="N209" s="329"/>
      <c r="O209" s="329"/>
      <c r="P209" s="330" t="str">
        <f>Fuel!$AI209</f>
        <v/>
      </c>
      <c r="Q209" s="330"/>
      <c r="R209" s="330"/>
      <c r="S209" s="329" t="str">
        <f>Fuel!$AJ209</f>
        <v/>
      </c>
      <c r="T209" s="329"/>
      <c r="U209" s="331"/>
      <c r="V209" s="55"/>
      <c r="AC209" s="13" t="str">
        <f>Fuel!$S209</f>
        <v/>
      </c>
    </row>
    <row r="210" spans="1:29" x14ac:dyDescent="0.25">
      <c r="A210" s="55"/>
      <c r="B210" s="325" t="str">
        <f>IF(Fuel!$B210="", "", Fuel!$B210)</f>
        <v/>
      </c>
      <c r="C210" s="326"/>
      <c r="D210" s="326"/>
      <c r="E210" s="327" t="str">
        <f>Fuel!$AF210</f>
        <v/>
      </c>
      <c r="F210" s="327"/>
      <c r="G210" s="327"/>
      <c r="H210" s="327"/>
      <c r="I210" s="1" t="str">
        <f>IF(Fuel!$D210="", "", Fuel!$D210)</f>
        <v/>
      </c>
      <c r="J210" s="328" t="str">
        <f>Fuel!$AH210</f>
        <v/>
      </c>
      <c r="K210" s="328"/>
      <c r="L210" s="328"/>
      <c r="M210" s="329" t="str">
        <f>Fuel!$AK210</f>
        <v/>
      </c>
      <c r="N210" s="329"/>
      <c r="O210" s="329"/>
      <c r="P210" s="330" t="str">
        <f>Fuel!$AI210</f>
        <v/>
      </c>
      <c r="Q210" s="330"/>
      <c r="R210" s="330"/>
      <c r="S210" s="329" t="str">
        <f>Fuel!$AJ210</f>
        <v/>
      </c>
      <c r="T210" s="329"/>
      <c r="U210" s="331"/>
      <c r="V210" s="55"/>
      <c r="AC210" s="13" t="str">
        <f>Fuel!$S210</f>
        <v/>
      </c>
    </row>
    <row r="211" spans="1:29" x14ac:dyDescent="0.25">
      <c r="A211" s="55"/>
      <c r="B211" s="325" t="str">
        <f>IF(Fuel!$B211="", "", Fuel!$B211)</f>
        <v/>
      </c>
      <c r="C211" s="326"/>
      <c r="D211" s="326"/>
      <c r="E211" s="327" t="str">
        <f>Fuel!$AF211</f>
        <v/>
      </c>
      <c r="F211" s="327"/>
      <c r="G211" s="327"/>
      <c r="H211" s="327"/>
      <c r="I211" s="1" t="str">
        <f>IF(Fuel!$D211="", "", Fuel!$D211)</f>
        <v/>
      </c>
      <c r="J211" s="328" t="str">
        <f>Fuel!$AH211</f>
        <v/>
      </c>
      <c r="K211" s="328"/>
      <c r="L211" s="328"/>
      <c r="M211" s="329" t="str">
        <f>Fuel!$AK211</f>
        <v/>
      </c>
      <c r="N211" s="329"/>
      <c r="O211" s="329"/>
      <c r="P211" s="330" t="str">
        <f>Fuel!$AI211</f>
        <v/>
      </c>
      <c r="Q211" s="330"/>
      <c r="R211" s="330"/>
      <c r="S211" s="329" t="str">
        <f>Fuel!$AJ211</f>
        <v/>
      </c>
      <c r="T211" s="329"/>
      <c r="U211" s="331"/>
      <c r="V211" s="55"/>
      <c r="AC211" s="13" t="str">
        <f>Fuel!$S211</f>
        <v/>
      </c>
    </row>
    <row r="212" spans="1:29" x14ac:dyDescent="0.25">
      <c r="A212" s="55"/>
      <c r="B212" s="325" t="str">
        <f>IF(Fuel!$B212="", "", Fuel!$B212)</f>
        <v/>
      </c>
      <c r="C212" s="326"/>
      <c r="D212" s="326"/>
      <c r="E212" s="327" t="str">
        <f>Fuel!$AF212</f>
        <v/>
      </c>
      <c r="F212" s="327"/>
      <c r="G212" s="327"/>
      <c r="H212" s="327"/>
      <c r="I212" s="1" t="str">
        <f>IF(Fuel!$D212="", "", Fuel!$D212)</f>
        <v/>
      </c>
      <c r="J212" s="328" t="str">
        <f>Fuel!$AH212</f>
        <v/>
      </c>
      <c r="K212" s="328"/>
      <c r="L212" s="328"/>
      <c r="M212" s="329" t="str">
        <f>Fuel!$AK212</f>
        <v/>
      </c>
      <c r="N212" s="329"/>
      <c r="O212" s="329"/>
      <c r="P212" s="330" t="str">
        <f>Fuel!$AI212</f>
        <v/>
      </c>
      <c r="Q212" s="330"/>
      <c r="R212" s="330"/>
      <c r="S212" s="329" t="str">
        <f>Fuel!$AJ212</f>
        <v/>
      </c>
      <c r="T212" s="329"/>
      <c r="U212" s="331"/>
      <c r="V212" s="55"/>
      <c r="AC212" s="13" t="str">
        <f>Fuel!$S212</f>
        <v/>
      </c>
    </row>
    <row r="213" spans="1:29" x14ac:dyDescent="0.25">
      <c r="A213" s="55"/>
      <c r="B213" s="325" t="str">
        <f>IF(Fuel!$B213="", "", Fuel!$B213)</f>
        <v/>
      </c>
      <c r="C213" s="326"/>
      <c r="D213" s="326"/>
      <c r="E213" s="327" t="str">
        <f>Fuel!$AF213</f>
        <v/>
      </c>
      <c r="F213" s="327"/>
      <c r="G213" s="327"/>
      <c r="H213" s="327"/>
      <c r="I213" s="1" t="str">
        <f>IF(Fuel!$D213="", "", Fuel!$D213)</f>
        <v/>
      </c>
      <c r="J213" s="328" t="str">
        <f>Fuel!$AH213</f>
        <v/>
      </c>
      <c r="K213" s="328"/>
      <c r="L213" s="328"/>
      <c r="M213" s="329" t="str">
        <f>Fuel!$AK213</f>
        <v/>
      </c>
      <c r="N213" s="329"/>
      <c r="O213" s="329"/>
      <c r="P213" s="330" t="str">
        <f>Fuel!$AI213</f>
        <v/>
      </c>
      <c r="Q213" s="330"/>
      <c r="R213" s="330"/>
      <c r="S213" s="329" t="str">
        <f>Fuel!$AJ213</f>
        <v/>
      </c>
      <c r="T213" s="329"/>
      <c r="U213" s="331"/>
      <c r="V213" s="55"/>
      <c r="AC213" s="13" t="str">
        <f>Fuel!$S213</f>
        <v/>
      </c>
    </row>
    <row r="214" spans="1:29" x14ac:dyDescent="0.25">
      <c r="A214" s="55"/>
      <c r="B214" s="325" t="str">
        <f>IF(Fuel!$B214="", "", Fuel!$B214)</f>
        <v/>
      </c>
      <c r="C214" s="326"/>
      <c r="D214" s="326"/>
      <c r="E214" s="327" t="str">
        <f>Fuel!$AF214</f>
        <v/>
      </c>
      <c r="F214" s="327"/>
      <c r="G214" s="327"/>
      <c r="H214" s="327"/>
      <c r="I214" s="1" t="str">
        <f>IF(Fuel!$D214="", "", Fuel!$D214)</f>
        <v/>
      </c>
      <c r="J214" s="328" t="str">
        <f>Fuel!$AH214</f>
        <v/>
      </c>
      <c r="K214" s="328"/>
      <c r="L214" s="328"/>
      <c r="M214" s="329" t="str">
        <f>Fuel!$AK214</f>
        <v/>
      </c>
      <c r="N214" s="329"/>
      <c r="O214" s="329"/>
      <c r="P214" s="330" t="str">
        <f>Fuel!$AI214</f>
        <v/>
      </c>
      <c r="Q214" s="330"/>
      <c r="R214" s="330"/>
      <c r="S214" s="329" t="str">
        <f>Fuel!$AJ214</f>
        <v/>
      </c>
      <c r="T214" s="329"/>
      <c r="U214" s="331"/>
      <c r="V214" s="55"/>
      <c r="AC214" s="13" t="str">
        <f>Fuel!$S214</f>
        <v/>
      </c>
    </row>
    <row r="215" spans="1:29" x14ac:dyDescent="0.25">
      <c r="A215" s="55"/>
      <c r="B215" s="325" t="str">
        <f>IF(Fuel!$B215="", "", Fuel!$B215)</f>
        <v/>
      </c>
      <c r="C215" s="326"/>
      <c r="D215" s="326"/>
      <c r="E215" s="327" t="str">
        <f>Fuel!$AF215</f>
        <v/>
      </c>
      <c r="F215" s="327"/>
      <c r="G215" s="327"/>
      <c r="H215" s="327"/>
      <c r="I215" s="1" t="str">
        <f>IF(Fuel!$D215="", "", Fuel!$D215)</f>
        <v/>
      </c>
      <c r="J215" s="328" t="str">
        <f>Fuel!$AH215</f>
        <v/>
      </c>
      <c r="K215" s="328"/>
      <c r="L215" s="328"/>
      <c r="M215" s="329" t="str">
        <f>Fuel!$AK215</f>
        <v/>
      </c>
      <c r="N215" s="329"/>
      <c r="O215" s="329"/>
      <c r="P215" s="330" t="str">
        <f>Fuel!$AI215</f>
        <v/>
      </c>
      <c r="Q215" s="330"/>
      <c r="R215" s="330"/>
      <c r="S215" s="329" t="str">
        <f>Fuel!$AJ215</f>
        <v/>
      </c>
      <c r="T215" s="329"/>
      <c r="U215" s="331"/>
      <c r="V215" s="55"/>
      <c r="AC215" s="13" t="str">
        <f>Fuel!$S215</f>
        <v/>
      </c>
    </row>
    <row r="216" spans="1:29" x14ac:dyDescent="0.25">
      <c r="A216" s="55"/>
      <c r="B216" s="325" t="str">
        <f>IF(Fuel!$B216="", "", Fuel!$B216)</f>
        <v/>
      </c>
      <c r="C216" s="326"/>
      <c r="D216" s="326"/>
      <c r="E216" s="327" t="str">
        <f>Fuel!$AF216</f>
        <v/>
      </c>
      <c r="F216" s="327"/>
      <c r="G216" s="327"/>
      <c r="H216" s="327"/>
      <c r="I216" s="1" t="str">
        <f>IF(Fuel!$D216="", "", Fuel!$D216)</f>
        <v/>
      </c>
      <c r="J216" s="328" t="str">
        <f>Fuel!$AH216</f>
        <v/>
      </c>
      <c r="K216" s="328"/>
      <c r="L216" s="328"/>
      <c r="M216" s="329" t="str">
        <f>Fuel!$AK216</f>
        <v/>
      </c>
      <c r="N216" s="329"/>
      <c r="O216" s="329"/>
      <c r="P216" s="330" t="str">
        <f>Fuel!$AI216</f>
        <v/>
      </c>
      <c r="Q216" s="330"/>
      <c r="R216" s="330"/>
      <c r="S216" s="329" t="str">
        <f>Fuel!$AJ216</f>
        <v/>
      </c>
      <c r="T216" s="329"/>
      <c r="U216" s="331"/>
      <c r="V216" s="55"/>
      <c r="AC216" s="13" t="str">
        <f>Fuel!$S216</f>
        <v/>
      </c>
    </row>
    <row r="217" spans="1:29" x14ac:dyDescent="0.25">
      <c r="A217" s="55"/>
      <c r="B217" s="325" t="str">
        <f>IF(Fuel!$B217="", "", Fuel!$B217)</f>
        <v/>
      </c>
      <c r="C217" s="326"/>
      <c r="D217" s="326"/>
      <c r="E217" s="327" t="str">
        <f>Fuel!$AF217</f>
        <v/>
      </c>
      <c r="F217" s="327"/>
      <c r="G217" s="327"/>
      <c r="H217" s="327"/>
      <c r="I217" s="1" t="str">
        <f>IF(Fuel!$D217="", "", Fuel!$D217)</f>
        <v/>
      </c>
      <c r="J217" s="328" t="str">
        <f>Fuel!$AH217</f>
        <v/>
      </c>
      <c r="K217" s="328"/>
      <c r="L217" s="328"/>
      <c r="M217" s="329" t="str">
        <f>Fuel!$AK217</f>
        <v/>
      </c>
      <c r="N217" s="329"/>
      <c r="O217" s="329"/>
      <c r="P217" s="330" t="str">
        <f>Fuel!$AI217</f>
        <v/>
      </c>
      <c r="Q217" s="330"/>
      <c r="R217" s="330"/>
      <c r="S217" s="329" t="str">
        <f>Fuel!$AJ217</f>
        <v/>
      </c>
      <c r="T217" s="329"/>
      <c r="U217" s="331"/>
      <c r="V217" s="55"/>
      <c r="AC217" s="13" t="str">
        <f>Fuel!$S217</f>
        <v/>
      </c>
    </row>
    <row r="218" spans="1:29" x14ac:dyDescent="0.25">
      <c r="A218" s="55"/>
      <c r="B218" s="325" t="str">
        <f>IF(Fuel!$B218="", "", Fuel!$B218)</f>
        <v/>
      </c>
      <c r="C218" s="326"/>
      <c r="D218" s="326"/>
      <c r="E218" s="327" t="str">
        <f>Fuel!$AF218</f>
        <v/>
      </c>
      <c r="F218" s="327"/>
      <c r="G218" s="327"/>
      <c r="H218" s="327"/>
      <c r="I218" s="1" t="str">
        <f>IF(Fuel!$D218="", "", Fuel!$D218)</f>
        <v/>
      </c>
      <c r="J218" s="328" t="str">
        <f>Fuel!$AH218</f>
        <v/>
      </c>
      <c r="K218" s="328"/>
      <c r="L218" s="328"/>
      <c r="M218" s="329" t="str">
        <f>Fuel!$AK218</f>
        <v/>
      </c>
      <c r="N218" s="329"/>
      <c r="O218" s="329"/>
      <c r="P218" s="330" t="str">
        <f>Fuel!$AI218</f>
        <v/>
      </c>
      <c r="Q218" s="330"/>
      <c r="R218" s="330"/>
      <c r="S218" s="329" t="str">
        <f>Fuel!$AJ218</f>
        <v/>
      </c>
      <c r="T218" s="329"/>
      <c r="U218" s="331"/>
      <c r="V218" s="55"/>
      <c r="AC218" s="13" t="str">
        <f>Fuel!$S218</f>
        <v/>
      </c>
    </row>
    <row r="219" spans="1:29" x14ac:dyDescent="0.25">
      <c r="A219" s="55"/>
      <c r="B219" s="325" t="str">
        <f>IF(Fuel!$B219="", "", Fuel!$B219)</f>
        <v/>
      </c>
      <c r="C219" s="326"/>
      <c r="D219" s="326"/>
      <c r="E219" s="327" t="str">
        <f>Fuel!$AF219</f>
        <v/>
      </c>
      <c r="F219" s="327"/>
      <c r="G219" s="327"/>
      <c r="H219" s="327"/>
      <c r="I219" s="1" t="str">
        <f>IF(Fuel!$D219="", "", Fuel!$D219)</f>
        <v/>
      </c>
      <c r="J219" s="328" t="str">
        <f>Fuel!$AH219</f>
        <v/>
      </c>
      <c r="K219" s="328"/>
      <c r="L219" s="328"/>
      <c r="M219" s="329" t="str">
        <f>Fuel!$AK219</f>
        <v/>
      </c>
      <c r="N219" s="329"/>
      <c r="O219" s="329"/>
      <c r="P219" s="330" t="str">
        <f>Fuel!$AI219</f>
        <v/>
      </c>
      <c r="Q219" s="330"/>
      <c r="R219" s="330"/>
      <c r="S219" s="329" t="str">
        <f>Fuel!$AJ219</f>
        <v/>
      </c>
      <c r="T219" s="329"/>
      <c r="U219" s="331"/>
      <c r="V219" s="55"/>
      <c r="AC219" s="13" t="str">
        <f>Fuel!$S219</f>
        <v/>
      </c>
    </row>
    <row r="220" spans="1:29" x14ac:dyDescent="0.25">
      <c r="A220" s="55"/>
      <c r="B220" s="325" t="str">
        <f>IF(Fuel!$B220="", "", Fuel!$B220)</f>
        <v/>
      </c>
      <c r="C220" s="326"/>
      <c r="D220" s="326"/>
      <c r="E220" s="327" t="str">
        <f>Fuel!$AF220</f>
        <v/>
      </c>
      <c r="F220" s="327"/>
      <c r="G220" s="327"/>
      <c r="H220" s="327"/>
      <c r="I220" s="1" t="str">
        <f>IF(Fuel!$D220="", "", Fuel!$D220)</f>
        <v/>
      </c>
      <c r="J220" s="328" t="str">
        <f>Fuel!$AH220</f>
        <v/>
      </c>
      <c r="K220" s="328"/>
      <c r="L220" s="328"/>
      <c r="M220" s="329" t="str">
        <f>Fuel!$AK220</f>
        <v/>
      </c>
      <c r="N220" s="329"/>
      <c r="O220" s="329"/>
      <c r="P220" s="330" t="str">
        <f>Fuel!$AI220</f>
        <v/>
      </c>
      <c r="Q220" s="330"/>
      <c r="R220" s="330"/>
      <c r="S220" s="329" t="str">
        <f>Fuel!$AJ220</f>
        <v/>
      </c>
      <c r="T220" s="329"/>
      <c r="U220" s="331"/>
      <c r="V220" s="55"/>
      <c r="AC220" s="13" t="str">
        <f>Fuel!$S220</f>
        <v/>
      </c>
    </row>
    <row r="221" spans="1:29" x14ac:dyDescent="0.25">
      <c r="A221" s="55"/>
      <c r="B221" s="325" t="str">
        <f>IF(Fuel!$B221="", "", Fuel!$B221)</f>
        <v/>
      </c>
      <c r="C221" s="326"/>
      <c r="D221" s="326"/>
      <c r="E221" s="327" t="str">
        <f>Fuel!$AF221</f>
        <v/>
      </c>
      <c r="F221" s="327"/>
      <c r="G221" s="327"/>
      <c r="H221" s="327"/>
      <c r="I221" s="1" t="str">
        <f>IF(Fuel!$D221="", "", Fuel!$D221)</f>
        <v/>
      </c>
      <c r="J221" s="328" t="str">
        <f>Fuel!$AH221</f>
        <v/>
      </c>
      <c r="K221" s="328"/>
      <c r="L221" s="328"/>
      <c r="M221" s="329" t="str">
        <f>Fuel!$AK221</f>
        <v/>
      </c>
      <c r="N221" s="329"/>
      <c r="O221" s="329"/>
      <c r="P221" s="330" t="str">
        <f>Fuel!$AI221</f>
        <v/>
      </c>
      <c r="Q221" s="330"/>
      <c r="R221" s="330"/>
      <c r="S221" s="329" t="str">
        <f>Fuel!$AJ221</f>
        <v/>
      </c>
      <c r="T221" s="329"/>
      <c r="U221" s="331"/>
      <c r="V221" s="55"/>
      <c r="AC221" s="13" t="str">
        <f>Fuel!$S221</f>
        <v/>
      </c>
    </row>
    <row r="222" spans="1:29" x14ac:dyDescent="0.25">
      <c r="A222" s="55"/>
      <c r="B222" s="325" t="str">
        <f>IF(Fuel!$B222="", "", Fuel!$B222)</f>
        <v/>
      </c>
      <c r="C222" s="326"/>
      <c r="D222" s="326"/>
      <c r="E222" s="327" t="str">
        <f>Fuel!$AF222</f>
        <v/>
      </c>
      <c r="F222" s="327"/>
      <c r="G222" s="327"/>
      <c r="H222" s="327"/>
      <c r="I222" s="1" t="str">
        <f>IF(Fuel!$D222="", "", Fuel!$D222)</f>
        <v/>
      </c>
      <c r="J222" s="328" t="str">
        <f>Fuel!$AH222</f>
        <v/>
      </c>
      <c r="K222" s="328"/>
      <c r="L222" s="328"/>
      <c r="M222" s="329" t="str">
        <f>Fuel!$AK222</f>
        <v/>
      </c>
      <c r="N222" s="329"/>
      <c r="O222" s="329"/>
      <c r="P222" s="330" t="str">
        <f>Fuel!$AI222</f>
        <v/>
      </c>
      <c r="Q222" s="330"/>
      <c r="R222" s="330"/>
      <c r="S222" s="329" t="str">
        <f>Fuel!$AJ222</f>
        <v/>
      </c>
      <c r="T222" s="329"/>
      <c r="U222" s="331"/>
      <c r="V222" s="55"/>
      <c r="AC222" s="13" t="str">
        <f>Fuel!$S222</f>
        <v/>
      </c>
    </row>
    <row r="223" spans="1:29" x14ac:dyDescent="0.25">
      <c r="A223" s="55"/>
      <c r="B223" s="325" t="str">
        <f>IF(Fuel!$B223="", "", Fuel!$B223)</f>
        <v/>
      </c>
      <c r="C223" s="326"/>
      <c r="D223" s="326"/>
      <c r="E223" s="327" t="str">
        <f>Fuel!$AF223</f>
        <v/>
      </c>
      <c r="F223" s="327"/>
      <c r="G223" s="327"/>
      <c r="H223" s="327"/>
      <c r="I223" s="1" t="str">
        <f>IF(Fuel!$D223="", "", Fuel!$D223)</f>
        <v/>
      </c>
      <c r="J223" s="328" t="str">
        <f>Fuel!$AH223</f>
        <v/>
      </c>
      <c r="K223" s="328"/>
      <c r="L223" s="328"/>
      <c r="M223" s="329" t="str">
        <f>Fuel!$AK223</f>
        <v/>
      </c>
      <c r="N223" s="329"/>
      <c r="O223" s="329"/>
      <c r="P223" s="330" t="str">
        <f>Fuel!$AI223</f>
        <v/>
      </c>
      <c r="Q223" s="330"/>
      <c r="R223" s="330"/>
      <c r="S223" s="329" t="str">
        <f>Fuel!$AJ223</f>
        <v/>
      </c>
      <c r="T223" s="329"/>
      <c r="U223" s="331"/>
      <c r="V223" s="55"/>
      <c r="AC223" s="13" t="str">
        <f>Fuel!$S223</f>
        <v/>
      </c>
    </row>
    <row r="224" spans="1:29" x14ac:dyDescent="0.25">
      <c r="A224" s="55"/>
      <c r="B224" s="325" t="str">
        <f>IF(Fuel!$B224="", "", Fuel!$B224)</f>
        <v/>
      </c>
      <c r="C224" s="326"/>
      <c r="D224" s="326"/>
      <c r="E224" s="327" t="str">
        <f>Fuel!$AF224</f>
        <v/>
      </c>
      <c r="F224" s="327"/>
      <c r="G224" s="327"/>
      <c r="H224" s="327"/>
      <c r="I224" s="1" t="str">
        <f>IF(Fuel!$D224="", "", Fuel!$D224)</f>
        <v/>
      </c>
      <c r="J224" s="328" t="str">
        <f>Fuel!$AH224</f>
        <v/>
      </c>
      <c r="K224" s="328"/>
      <c r="L224" s="328"/>
      <c r="M224" s="329" t="str">
        <f>Fuel!$AK224</f>
        <v/>
      </c>
      <c r="N224" s="329"/>
      <c r="O224" s="329"/>
      <c r="P224" s="330" t="str">
        <f>Fuel!$AI224</f>
        <v/>
      </c>
      <c r="Q224" s="330"/>
      <c r="R224" s="330"/>
      <c r="S224" s="329" t="str">
        <f>Fuel!$AJ224</f>
        <v/>
      </c>
      <c r="T224" s="329"/>
      <c r="U224" s="331"/>
      <c r="V224" s="55"/>
      <c r="AC224" s="13" t="str">
        <f>Fuel!$S224</f>
        <v/>
      </c>
    </row>
    <row r="225" spans="1:29" x14ac:dyDescent="0.25">
      <c r="A225" s="55"/>
      <c r="B225" s="325" t="str">
        <f>IF(Fuel!$B225="", "", Fuel!$B225)</f>
        <v/>
      </c>
      <c r="C225" s="326"/>
      <c r="D225" s="326"/>
      <c r="E225" s="327" t="str">
        <f>Fuel!$AF225</f>
        <v/>
      </c>
      <c r="F225" s="327"/>
      <c r="G225" s="327"/>
      <c r="H225" s="327"/>
      <c r="I225" s="1" t="str">
        <f>IF(Fuel!$D225="", "", Fuel!$D225)</f>
        <v/>
      </c>
      <c r="J225" s="328" t="str">
        <f>Fuel!$AH225</f>
        <v/>
      </c>
      <c r="K225" s="328"/>
      <c r="L225" s="328"/>
      <c r="M225" s="329" t="str">
        <f>Fuel!$AK225</f>
        <v/>
      </c>
      <c r="N225" s="329"/>
      <c r="O225" s="329"/>
      <c r="P225" s="330" t="str">
        <f>Fuel!$AI225</f>
        <v/>
      </c>
      <c r="Q225" s="330"/>
      <c r="R225" s="330"/>
      <c r="S225" s="329" t="str">
        <f>Fuel!$AJ225</f>
        <v/>
      </c>
      <c r="T225" s="329"/>
      <c r="U225" s="331"/>
      <c r="V225" s="55"/>
      <c r="AC225" s="13" t="str">
        <f>Fuel!$S225</f>
        <v/>
      </c>
    </row>
    <row r="226" spans="1:29" x14ac:dyDescent="0.25">
      <c r="A226" s="55"/>
      <c r="B226" s="325" t="str">
        <f>IF(Fuel!$B226="", "", Fuel!$B226)</f>
        <v/>
      </c>
      <c r="C226" s="326"/>
      <c r="D226" s="326"/>
      <c r="E226" s="327" t="str">
        <f>Fuel!$AF226</f>
        <v/>
      </c>
      <c r="F226" s="327"/>
      <c r="G226" s="327"/>
      <c r="H226" s="327"/>
      <c r="I226" s="1" t="str">
        <f>IF(Fuel!$D226="", "", Fuel!$D226)</f>
        <v/>
      </c>
      <c r="J226" s="328" t="str">
        <f>Fuel!$AH226</f>
        <v/>
      </c>
      <c r="K226" s="328"/>
      <c r="L226" s="328"/>
      <c r="M226" s="329" t="str">
        <f>Fuel!$AK226</f>
        <v/>
      </c>
      <c r="N226" s="329"/>
      <c r="O226" s="329"/>
      <c r="P226" s="330" t="str">
        <f>Fuel!$AI226</f>
        <v/>
      </c>
      <c r="Q226" s="330"/>
      <c r="R226" s="330"/>
      <c r="S226" s="329" t="str">
        <f>Fuel!$AJ226</f>
        <v/>
      </c>
      <c r="T226" s="329"/>
      <c r="U226" s="331"/>
      <c r="V226" s="55"/>
      <c r="AC226" s="13" t="str">
        <f>Fuel!$S226</f>
        <v/>
      </c>
    </row>
    <row r="227" spans="1:29" x14ac:dyDescent="0.25">
      <c r="A227" s="55"/>
      <c r="B227" s="325" t="str">
        <f>IF(Fuel!$B227="", "", Fuel!$B227)</f>
        <v/>
      </c>
      <c r="C227" s="326"/>
      <c r="D227" s="326"/>
      <c r="E227" s="327" t="str">
        <f>Fuel!$AF227</f>
        <v/>
      </c>
      <c r="F227" s="327"/>
      <c r="G227" s="327"/>
      <c r="H227" s="327"/>
      <c r="I227" s="1" t="str">
        <f>IF(Fuel!$D227="", "", Fuel!$D227)</f>
        <v/>
      </c>
      <c r="J227" s="328" t="str">
        <f>Fuel!$AH227</f>
        <v/>
      </c>
      <c r="K227" s="328"/>
      <c r="L227" s="328"/>
      <c r="M227" s="329" t="str">
        <f>Fuel!$AK227</f>
        <v/>
      </c>
      <c r="N227" s="329"/>
      <c r="O227" s="329"/>
      <c r="P227" s="330" t="str">
        <f>Fuel!$AI227</f>
        <v/>
      </c>
      <c r="Q227" s="330"/>
      <c r="R227" s="330"/>
      <c r="S227" s="329" t="str">
        <f>Fuel!$AJ227</f>
        <v/>
      </c>
      <c r="T227" s="329"/>
      <c r="U227" s="331"/>
      <c r="V227" s="55"/>
      <c r="AC227" s="13" t="str">
        <f>Fuel!$S227</f>
        <v/>
      </c>
    </row>
    <row r="228" spans="1:29" x14ac:dyDescent="0.25">
      <c r="A228" s="55"/>
      <c r="B228" s="325" t="str">
        <f>IF(Fuel!$B228="", "", Fuel!$B228)</f>
        <v/>
      </c>
      <c r="C228" s="326"/>
      <c r="D228" s="326"/>
      <c r="E228" s="327" t="str">
        <f>Fuel!$AF228</f>
        <v/>
      </c>
      <c r="F228" s="327"/>
      <c r="G228" s="327"/>
      <c r="H228" s="327"/>
      <c r="I228" s="1" t="str">
        <f>IF(Fuel!$D228="", "", Fuel!$D228)</f>
        <v/>
      </c>
      <c r="J228" s="328" t="str">
        <f>Fuel!$AH228</f>
        <v/>
      </c>
      <c r="K228" s="328"/>
      <c r="L228" s="328"/>
      <c r="M228" s="329" t="str">
        <f>Fuel!$AK228</f>
        <v/>
      </c>
      <c r="N228" s="329"/>
      <c r="O228" s="329"/>
      <c r="P228" s="330" t="str">
        <f>Fuel!$AI228</f>
        <v/>
      </c>
      <c r="Q228" s="330"/>
      <c r="R228" s="330"/>
      <c r="S228" s="329" t="str">
        <f>Fuel!$AJ228</f>
        <v/>
      </c>
      <c r="T228" s="329"/>
      <c r="U228" s="331"/>
      <c r="V228" s="55"/>
      <c r="AC228" s="13" t="str">
        <f>Fuel!$S228</f>
        <v/>
      </c>
    </row>
    <row r="229" spans="1:29" x14ac:dyDescent="0.25">
      <c r="A229" s="55"/>
      <c r="B229" s="325" t="str">
        <f>IF(Fuel!$B229="", "", Fuel!$B229)</f>
        <v/>
      </c>
      <c r="C229" s="326"/>
      <c r="D229" s="326"/>
      <c r="E229" s="327" t="str">
        <f>Fuel!$AF229</f>
        <v/>
      </c>
      <c r="F229" s="327"/>
      <c r="G229" s="327"/>
      <c r="H229" s="327"/>
      <c r="I229" s="1" t="str">
        <f>IF(Fuel!$D229="", "", Fuel!$D229)</f>
        <v/>
      </c>
      <c r="J229" s="328" t="str">
        <f>Fuel!$AH229</f>
        <v/>
      </c>
      <c r="K229" s="328"/>
      <c r="L229" s="328"/>
      <c r="M229" s="329" t="str">
        <f>Fuel!$AK229</f>
        <v/>
      </c>
      <c r="N229" s="329"/>
      <c r="O229" s="329"/>
      <c r="P229" s="330" t="str">
        <f>Fuel!$AI229</f>
        <v/>
      </c>
      <c r="Q229" s="330"/>
      <c r="R229" s="330"/>
      <c r="S229" s="329" t="str">
        <f>Fuel!$AJ229</f>
        <v/>
      </c>
      <c r="T229" s="329"/>
      <c r="U229" s="331"/>
      <c r="V229" s="55"/>
      <c r="AC229" s="13" t="str">
        <f>Fuel!$S229</f>
        <v/>
      </c>
    </row>
    <row r="230" spans="1:29" x14ac:dyDescent="0.25">
      <c r="A230" s="55"/>
      <c r="B230" s="325" t="str">
        <f>IF(Fuel!$B230="", "", Fuel!$B230)</f>
        <v/>
      </c>
      <c r="C230" s="326"/>
      <c r="D230" s="326"/>
      <c r="E230" s="327" t="str">
        <f>Fuel!$AF230</f>
        <v/>
      </c>
      <c r="F230" s="327"/>
      <c r="G230" s="327"/>
      <c r="H230" s="327"/>
      <c r="I230" s="1" t="str">
        <f>IF(Fuel!$D230="", "", Fuel!$D230)</f>
        <v/>
      </c>
      <c r="J230" s="328" t="str">
        <f>Fuel!$AH230</f>
        <v/>
      </c>
      <c r="K230" s="328"/>
      <c r="L230" s="328"/>
      <c r="M230" s="329" t="str">
        <f>Fuel!$AK230</f>
        <v/>
      </c>
      <c r="N230" s="329"/>
      <c r="O230" s="329"/>
      <c r="P230" s="330" t="str">
        <f>Fuel!$AI230</f>
        <v/>
      </c>
      <c r="Q230" s="330"/>
      <c r="R230" s="330"/>
      <c r="S230" s="329" t="str">
        <f>Fuel!$AJ230</f>
        <v/>
      </c>
      <c r="T230" s="329"/>
      <c r="U230" s="331"/>
      <c r="V230" s="55"/>
      <c r="AC230" s="13" t="str">
        <f>Fuel!$S230</f>
        <v/>
      </c>
    </row>
    <row r="231" spans="1:29" x14ac:dyDescent="0.25">
      <c r="A231" s="55"/>
      <c r="B231" s="325" t="str">
        <f>IF(Fuel!$B231="", "", Fuel!$B231)</f>
        <v/>
      </c>
      <c r="C231" s="326"/>
      <c r="D231" s="326"/>
      <c r="E231" s="327" t="str">
        <f>Fuel!$AF231</f>
        <v/>
      </c>
      <c r="F231" s="327"/>
      <c r="G231" s="327"/>
      <c r="H231" s="327"/>
      <c r="I231" s="1" t="str">
        <f>IF(Fuel!$D231="", "", Fuel!$D231)</f>
        <v/>
      </c>
      <c r="J231" s="328" t="str">
        <f>Fuel!$AH231</f>
        <v/>
      </c>
      <c r="K231" s="328"/>
      <c r="L231" s="328"/>
      <c r="M231" s="329" t="str">
        <f>Fuel!$AK231</f>
        <v/>
      </c>
      <c r="N231" s="329"/>
      <c r="O231" s="329"/>
      <c r="P231" s="330" t="str">
        <f>Fuel!$AI231</f>
        <v/>
      </c>
      <c r="Q231" s="330"/>
      <c r="R231" s="330"/>
      <c r="S231" s="329" t="str">
        <f>Fuel!$AJ231</f>
        <v/>
      </c>
      <c r="T231" s="329"/>
      <c r="U231" s="331"/>
      <c r="V231" s="55"/>
      <c r="AC231" s="13" t="str">
        <f>Fuel!$S231</f>
        <v/>
      </c>
    </row>
    <row r="232" spans="1:29" x14ac:dyDescent="0.25">
      <c r="A232" s="55"/>
      <c r="B232" s="325" t="str">
        <f>IF(Fuel!$B232="", "", Fuel!$B232)</f>
        <v/>
      </c>
      <c r="C232" s="326"/>
      <c r="D232" s="326"/>
      <c r="E232" s="327" t="str">
        <f>Fuel!$AF232</f>
        <v/>
      </c>
      <c r="F232" s="327"/>
      <c r="G232" s="327"/>
      <c r="H232" s="327"/>
      <c r="I232" s="1" t="str">
        <f>IF(Fuel!$D232="", "", Fuel!$D232)</f>
        <v/>
      </c>
      <c r="J232" s="328" t="str">
        <f>Fuel!$AH232</f>
        <v/>
      </c>
      <c r="K232" s="328"/>
      <c r="L232" s="328"/>
      <c r="M232" s="329" t="str">
        <f>Fuel!$AK232</f>
        <v/>
      </c>
      <c r="N232" s="329"/>
      <c r="O232" s="329"/>
      <c r="P232" s="330" t="str">
        <f>Fuel!$AI232</f>
        <v/>
      </c>
      <c r="Q232" s="330"/>
      <c r="R232" s="330"/>
      <c r="S232" s="329" t="str">
        <f>Fuel!$AJ232</f>
        <v/>
      </c>
      <c r="T232" s="329"/>
      <c r="U232" s="331"/>
      <c r="V232" s="55"/>
      <c r="AC232" s="13" t="str">
        <f>Fuel!$S232</f>
        <v/>
      </c>
    </row>
    <row r="233" spans="1:29" x14ac:dyDescent="0.25">
      <c r="A233" s="55"/>
      <c r="B233" s="325" t="str">
        <f>IF(Fuel!$B233="", "", Fuel!$B233)</f>
        <v/>
      </c>
      <c r="C233" s="326"/>
      <c r="D233" s="326"/>
      <c r="E233" s="327" t="str">
        <f>Fuel!$AF233</f>
        <v/>
      </c>
      <c r="F233" s="327"/>
      <c r="G233" s="327"/>
      <c r="H233" s="327"/>
      <c r="I233" s="1" t="str">
        <f>IF(Fuel!$D233="", "", Fuel!$D233)</f>
        <v/>
      </c>
      <c r="J233" s="328" t="str">
        <f>Fuel!$AH233</f>
        <v/>
      </c>
      <c r="K233" s="328"/>
      <c r="L233" s="328"/>
      <c r="M233" s="329" t="str">
        <f>Fuel!$AK233</f>
        <v/>
      </c>
      <c r="N233" s="329"/>
      <c r="O233" s="329"/>
      <c r="P233" s="330" t="str">
        <f>Fuel!$AI233</f>
        <v/>
      </c>
      <c r="Q233" s="330"/>
      <c r="R233" s="330"/>
      <c r="S233" s="329" t="str">
        <f>Fuel!$AJ233</f>
        <v/>
      </c>
      <c r="T233" s="329"/>
      <c r="U233" s="331"/>
      <c r="V233" s="55"/>
      <c r="AC233" s="13" t="str">
        <f>Fuel!$S233</f>
        <v/>
      </c>
    </row>
    <row r="234" spans="1:29" x14ac:dyDescent="0.25">
      <c r="A234" s="55"/>
      <c r="B234" s="325" t="str">
        <f>IF(Fuel!$B234="", "", Fuel!$B234)</f>
        <v/>
      </c>
      <c r="C234" s="326"/>
      <c r="D234" s="326"/>
      <c r="E234" s="327" t="str">
        <f>Fuel!$AF234</f>
        <v/>
      </c>
      <c r="F234" s="327"/>
      <c r="G234" s="327"/>
      <c r="H234" s="327"/>
      <c r="I234" s="1" t="str">
        <f>IF(Fuel!$D234="", "", Fuel!$D234)</f>
        <v/>
      </c>
      <c r="J234" s="328" t="str">
        <f>Fuel!$AH234</f>
        <v/>
      </c>
      <c r="K234" s="328"/>
      <c r="L234" s="328"/>
      <c r="M234" s="329" t="str">
        <f>Fuel!$AK234</f>
        <v/>
      </c>
      <c r="N234" s="329"/>
      <c r="O234" s="329"/>
      <c r="P234" s="330" t="str">
        <f>Fuel!$AI234</f>
        <v/>
      </c>
      <c r="Q234" s="330"/>
      <c r="R234" s="330"/>
      <c r="S234" s="329" t="str">
        <f>Fuel!$AJ234</f>
        <v/>
      </c>
      <c r="T234" s="329"/>
      <c r="U234" s="331"/>
      <c r="V234" s="55"/>
      <c r="AC234" s="13" t="str">
        <f>Fuel!$S234</f>
        <v/>
      </c>
    </row>
    <row r="235" spans="1:29" x14ac:dyDescent="0.25">
      <c r="A235" s="55"/>
      <c r="B235" s="325" t="str">
        <f>IF(Fuel!$B235="", "", Fuel!$B235)</f>
        <v/>
      </c>
      <c r="C235" s="326"/>
      <c r="D235" s="326"/>
      <c r="E235" s="327" t="str">
        <f>Fuel!$AF235</f>
        <v/>
      </c>
      <c r="F235" s="327"/>
      <c r="G235" s="327"/>
      <c r="H235" s="327"/>
      <c r="I235" s="1" t="str">
        <f>IF(Fuel!$D235="", "", Fuel!$D235)</f>
        <v/>
      </c>
      <c r="J235" s="328" t="str">
        <f>Fuel!$AH235</f>
        <v/>
      </c>
      <c r="K235" s="328"/>
      <c r="L235" s="328"/>
      <c r="M235" s="329" t="str">
        <f>Fuel!$AK235</f>
        <v/>
      </c>
      <c r="N235" s="329"/>
      <c r="O235" s="329"/>
      <c r="P235" s="330" t="str">
        <f>Fuel!$AI235</f>
        <v/>
      </c>
      <c r="Q235" s="330"/>
      <c r="R235" s="330"/>
      <c r="S235" s="329" t="str">
        <f>Fuel!$AJ235</f>
        <v/>
      </c>
      <c r="T235" s="329"/>
      <c r="U235" s="331"/>
      <c r="V235" s="55"/>
      <c r="AC235" s="13" t="str">
        <f>Fuel!$S235</f>
        <v/>
      </c>
    </row>
    <row r="236" spans="1:29" x14ac:dyDescent="0.25">
      <c r="A236" s="55"/>
      <c r="B236" s="325" t="str">
        <f>IF(Fuel!$B236="", "", Fuel!$B236)</f>
        <v/>
      </c>
      <c r="C236" s="326"/>
      <c r="D236" s="326"/>
      <c r="E236" s="327" t="str">
        <f>Fuel!$AF236</f>
        <v/>
      </c>
      <c r="F236" s="327"/>
      <c r="G236" s="327"/>
      <c r="H236" s="327"/>
      <c r="I236" s="1" t="str">
        <f>IF(Fuel!$D236="", "", Fuel!$D236)</f>
        <v/>
      </c>
      <c r="J236" s="328" t="str">
        <f>Fuel!$AH236</f>
        <v/>
      </c>
      <c r="K236" s="328"/>
      <c r="L236" s="328"/>
      <c r="M236" s="329" t="str">
        <f>Fuel!$AK236</f>
        <v/>
      </c>
      <c r="N236" s="329"/>
      <c r="O236" s="329"/>
      <c r="P236" s="330" t="str">
        <f>Fuel!$AI236</f>
        <v/>
      </c>
      <c r="Q236" s="330"/>
      <c r="R236" s="330"/>
      <c r="S236" s="329" t="str">
        <f>Fuel!$AJ236</f>
        <v/>
      </c>
      <c r="T236" s="329"/>
      <c r="U236" s="331"/>
      <c r="V236" s="55"/>
      <c r="AC236" s="13" t="str">
        <f>Fuel!$S236</f>
        <v/>
      </c>
    </row>
    <row r="237" spans="1:29" x14ac:dyDescent="0.25">
      <c r="A237" s="55"/>
      <c r="B237" s="325" t="str">
        <f>IF(Fuel!$B237="", "", Fuel!$B237)</f>
        <v/>
      </c>
      <c r="C237" s="326"/>
      <c r="D237" s="326"/>
      <c r="E237" s="327" t="str">
        <f>Fuel!$AF237</f>
        <v/>
      </c>
      <c r="F237" s="327"/>
      <c r="G237" s="327"/>
      <c r="H237" s="327"/>
      <c r="I237" s="1" t="str">
        <f>IF(Fuel!$D237="", "", Fuel!$D237)</f>
        <v/>
      </c>
      <c r="J237" s="328" t="str">
        <f>Fuel!$AH237</f>
        <v/>
      </c>
      <c r="K237" s="328"/>
      <c r="L237" s="328"/>
      <c r="M237" s="329" t="str">
        <f>Fuel!$AK237</f>
        <v/>
      </c>
      <c r="N237" s="329"/>
      <c r="O237" s="329"/>
      <c r="P237" s="330" t="str">
        <f>Fuel!$AI237</f>
        <v/>
      </c>
      <c r="Q237" s="330"/>
      <c r="R237" s="330"/>
      <c r="S237" s="329" t="str">
        <f>Fuel!$AJ237</f>
        <v/>
      </c>
      <c r="T237" s="329"/>
      <c r="U237" s="331"/>
      <c r="V237" s="55"/>
      <c r="AC237" s="13" t="str">
        <f>Fuel!$S237</f>
        <v/>
      </c>
    </row>
    <row r="238" spans="1:29" x14ac:dyDescent="0.25">
      <c r="A238" s="55"/>
      <c r="B238" s="325" t="str">
        <f>IF(Fuel!$B238="", "", Fuel!$B238)</f>
        <v/>
      </c>
      <c r="C238" s="326"/>
      <c r="D238" s="326"/>
      <c r="E238" s="327" t="str">
        <f>Fuel!$AF238</f>
        <v/>
      </c>
      <c r="F238" s="327"/>
      <c r="G238" s="327"/>
      <c r="H238" s="327"/>
      <c r="I238" s="1" t="str">
        <f>IF(Fuel!$D238="", "", Fuel!$D238)</f>
        <v/>
      </c>
      <c r="J238" s="328" t="str">
        <f>Fuel!$AH238</f>
        <v/>
      </c>
      <c r="K238" s="328"/>
      <c r="L238" s="328"/>
      <c r="M238" s="329" t="str">
        <f>Fuel!$AK238</f>
        <v/>
      </c>
      <c r="N238" s="329"/>
      <c r="O238" s="329"/>
      <c r="P238" s="330" t="str">
        <f>Fuel!$AI238</f>
        <v/>
      </c>
      <c r="Q238" s="330"/>
      <c r="R238" s="330"/>
      <c r="S238" s="329" t="str">
        <f>Fuel!$AJ238</f>
        <v/>
      </c>
      <c r="T238" s="329"/>
      <c r="U238" s="331"/>
      <c r="V238" s="55"/>
      <c r="AC238" s="13" t="str">
        <f>Fuel!$S238</f>
        <v/>
      </c>
    </row>
    <row r="239" spans="1:29" x14ac:dyDescent="0.25">
      <c r="A239" s="55"/>
      <c r="B239" s="325" t="str">
        <f>IF(Fuel!$B239="", "", Fuel!$B239)</f>
        <v/>
      </c>
      <c r="C239" s="326"/>
      <c r="D239" s="326"/>
      <c r="E239" s="327" t="str">
        <f>Fuel!$AF239</f>
        <v/>
      </c>
      <c r="F239" s="327"/>
      <c r="G239" s="327"/>
      <c r="H239" s="327"/>
      <c r="I239" s="1" t="str">
        <f>IF(Fuel!$D239="", "", Fuel!$D239)</f>
        <v/>
      </c>
      <c r="J239" s="328" t="str">
        <f>Fuel!$AH239</f>
        <v/>
      </c>
      <c r="K239" s="328"/>
      <c r="L239" s="328"/>
      <c r="M239" s="329" t="str">
        <f>Fuel!$AK239</f>
        <v/>
      </c>
      <c r="N239" s="329"/>
      <c r="O239" s="329"/>
      <c r="P239" s="330" t="str">
        <f>Fuel!$AI239</f>
        <v/>
      </c>
      <c r="Q239" s="330"/>
      <c r="R239" s="330"/>
      <c r="S239" s="329" t="str">
        <f>Fuel!$AJ239</f>
        <v/>
      </c>
      <c r="T239" s="329"/>
      <c r="U239" s="331"/>
      <c r="V239" s="55"/>
      <c r="AC239" s="13" t="str">
        <f>Fuel!$S239</f>
        <v/>
      </c>
    </row>
    <row r="240" spans="1:29" x14ac:dyDescent="0.25">
      <c r="A240" s="55"/>
      <c r="B240" s="325" t="str">
        <f>IF(Fuel!$B240="", "", Fuel!$B240)</f>
        <v/>
      </c>
      <c r="C240" s="326"/>
      <c r="D240" s="326"/>
      <c r="E240" s="327" t="str">
        <f>Fuel!$AF240</f>
        <v/>
      </c>
      <c r="F240" s="327"/>
      <c r="G240" s="327"/>
      <c r="H240" s="327"/>
      <c r="I240" s="1" t="str">
        <f>IF(Fuel!$D240="", "", Fuel!$D240)</f>
        <v/>
      </c>
      <c r="J240" s="328" t="str">
        <f>Fuel!$AH240</f>
        <v/>
      </c>
      <c r="K240" s="328"/>
      <c r="L240" s="328"/>
      <c r="M240" s="329" t="str">
        <f>Fuel!$AK240</f>
        <v/>
      </c>
      <c r="N240" s="329"/>
      <c r="O240" s="329"/>
      <c r="P240" s="330" t="str">
        <f>Fuel!$AI240</f>
        <v/>
      </c>
      <c r="Q240" s="330"/>
      <c r="R240" s="330"/>
      <c r="S240" s="329" t="str">
        <f>Fuel!$AJ240</f>
        <v/>
      </c>
      <c r="T240" s="329"/>
      <c r="U240" s="331"/>
      <c r="V240" s="55"/>
      <c r="AC240" s="13" t="str">
        <f>Fuel!$S240</f>
        <v/>
      </c>
    </row>
    <row r="241" spans="1:29" x14ac:dyDescent="0.25">
      <c r="A241" s="55"/>
      <c r="B241" s="325" t="str">
        <f>IF(Fuel!$B241="", "", Fuel!$B241)</f>
        <v/>
      </c>
      <c r="C241" s="326"/>
      <c r="D241" s="326"/>
      <c r="E241" s="327" t="str">
        <f>Fuel!$AF241</f>
        <v/>
      </c>
      <c r="F241" s="327"/>
      <c r="G241" s="327"/>
      <c r="H241" s="327"/>
      <c r="I241" s="1" t="str">
        <f>IF(Fuel!$D241="", "", Fuel!$D241)</f>
        <v/>
      </c>
      <c r="J241" s="328" t="str">
        <f>Fuel!$AH241</f>
        <v/>
      </c>
      <c r="K241" s="328"/>
      <c r="L241" s="328"/>
      <c r="M241" s="329" t="str">
        <f>Fuel!$AK241</f>
        <v/>
      </c>
      <c r="N241" s="329"/>
      <c r="O241" s="329"/>
      <c r="P241" s="330" t="str">
        <f>Fuel!$AI241</f>
        <v/>
      </c>
      <c r="Q241" s="330"/>
      <c r="R241" s="330"/>
      <c r="S241" s="329" t="str">
        <f>Fuel!$AJ241</f>
        <v/>
      </c>
      <c r="T241" s="329"/>
      <c r="U241" s="331"/>
      <c r="V241" s="55"/>
      <c r="AC241" s="13" t="str">
        <f>Fuel!$S241</f>
        <v/>
      </c>
    </row>
    <row r="242" spans="1:29" x14ac:dyDescent="0.25">
      <c r="A242" s="55"/>
      <c r="B242" s="325" t="str">
        <f>IF(Fuel!$B242="", "", Fuel!$B242)</f>
        <v/>
      </c>
      <c r="C242" s="326"/>
      <c r="D242" s="326"/>
      <c r="E242" s="327" t="str">
        <f>Fuel!$AF242</f>
        <v/>
      </c>
      <c r="F242" s="327"/>
      <c r="G242" s="327"/>
      <c r="H242" s="327"/>
      <c r="I242" s="1" t="str">
        <f>IF(Fuel!$D242="", "", Fuel!$D242)</f>
        <v/>
      </c>
      <c r="J242" s="328" t="str">
        <f>Fuel!$AH242</f>
        <v/>
      </c>
      <c r="K242" s="328"/>
      <c r="L242" s="328"/>
      <c r="M242" s="329" t="str">
        <f>Fuel!$AK242</f>
        <v/>
      </c>
      <c r="N242" s="329"/>
      <c r="O242" s="329"/>
      <c r="P242" s="330" t="str">
        <f>Fuel!$AI242</f>
        <v/>
      </c>
      <c r="Q242" s="330"/>
      <c r="R242" s="330"/>
      <c r="S242" s="329" t="str">
        <f>Fuel!$AJ242</f>
        <v/>
      </c>
      <c r="T242" s="329"/>
      <c r="U242" s="331"/>
      <c r="V242" s="55"/>
      <c r="AC242" s="13" t="str">
        <f>Fuel!$S242</f>
        <v/>
      </c>
    </row>
    <row r="243" spans="1:29" x14ac:dyDescent="0.25">
      <c r="A243" s="55"/>
      <c r="B243" s="325" t="str">
        <f>IF(Fuel!$B243="", "", Fuel!$B243)</f>
        <v/>
      </c>
      <c r="C243" s="326"/>
      <c r="D243" s="326"/>
      <c r="E243" s="327" t="str">
        <f>Fuel!$AF243</f>
        <v/>
      </c>
      <c r="F243" s="327"/>
      <c r="G243" s="327"/>
      <c r="H243" s="327"/>
      <c r="I243" s="1" t="str">
        <f>IF(Fuel!$D243="", "", Fuel!$D243)</f>
        <v/>
      </c>
      <c r="J243" s="328" t="str">
        <f>Fuel!$AH243</f>
        <v/>
      </c>
      <c r="K243" s="328"/>
      <c r="L243" s="328"/>
      <c r="M243" s="329" t="str">
        <f>Fuel!$AK243</f>
        <v/>
      </c>
      <c r="N243" s="329"/>
      <c r="O243" s="329"/>
      <c r="P243" s="330" t="str">
        <f>Fuel!$AI243</f>
        <v/>
      </c>
      <c r="Q243" s="330"/>
      <c r="R243" s="330"/>
      <c r="S243" s="329" t="str">
        <f>Fuel!$AJ243</f>
        <v/>
      </c>
      <c r="T243" s="329"/>
      <c r="U243" s="331"/>
      <c r="V243" s="55"/>
      <c r="AC243" s="13" t="str">
        <f>Fuel!$S243</f>
        <v/>
      </c>
    </row>
    <row r="244" spans="1:29" x14ac:dyDescent="0.25">
      <c r="A244" s="55"/>
      <c r="B244" s="325" t="str">
        <f>IF(Fuel!$B244="", "", Fuel!$B244)</f>
        <v/>
      </c>
      <c r="C244" s="326"/>
      <c r="D244" s="326"/>
      <c r="E244" s="327" t="str">
        <f>Fuel!$AF244</f>
        <v/>
      </c>
      <c r="F244" s="327"/>
      <c r="G244" s="327"/>
      <c r="H244" s="327"/>
      <c r="I244" s="1" t="str">
        <f>IF(Fuel!$D244="", "", Fuel!$D244)</f>
        <v/>
      </c>
      <c r="J244" s="328" t="str">
        <f>Fuel!$AH244</f>
        <v/>
      </c>
      <c r="K244" s="328"/>
      <c r="L244" s="328"/>
      <c r="M244" s="329" t="str">
        <f>Fuel!$AK244</f>
        <v/>
      </c>
      <c r="N244" s="329"/>
      <c r="O244" s="329"/>
      <c r="P244" s="330" t="str">
        <f>Fuel!$AI244</f>
        <v/>
      </c>
      <c r="Q244" s="330"/>
      <c r="R244" s="330"/>
      <c r="S244" s="329" t="str">
        <f>Fuel!$AJ244</f>
        <v/>
      </c>
      <c r="T244" s="329"/>
      <c r="U244" s="331"/>
      <c r="V244" s="55"/>
      <c r="AC244" s="13" t="str">
        <f>Fuel!$S244</f>
        <v/>
      </c>
    </row>
    <row r="245" spans="1:29" x14ac:dyDescent="0.25">
      <c r="A245" s="55"/>
      <c r="B245" s="325" t="str">
        <f>IF(Fuel!$B245="", "", Fuel!$B245)</f>
        <v/>
      </c>
      <c r="C245" s="326"/>
      <c r="D245" s="326"/>
      <c r="E245" s="327" t="str">
        <f>Fuel!$AF245</f>
        <v/>
      </c>
      <c r="F245" s="327"/>
      <c r="G245" s="327"/>
      <c r="H245" s="327"/>
      <c r="I245" s="1" t="str">
        <f>IF(Fuel!$D245="", "", Fuel!$D245)</f>
        <v/>
      </c>
      <c r="J245" s="328" t="str">
        <f>Fuel!$AH245</f>
        <v/>
      </c>
      <c r="K245" s="328"/>
      <c r="L245" s="328"/>
      <c r="M245" s="329" t="str">
        <f>Fuel!$AK245</f>
        <v/>
      </c>
      <c r="N245" s="329"/>
      <c r="O245" s="329"/>
      <c r="P245" s="330" t="str">
        <f>Fuel!$AI245</f>
        <v/>
      </c>
      <c r="Q245" s="330"/>
      <c r="R245" s="330"/>
      <c r="S245" s="329" t="str">
        <f>Fuel!$AJ245</f>
        <v/>
      </c>
      <c r="T245" s="329"/>
      <c r="U245" s="331"/>
      <c r="V245" s="55"/>
      <c r="AC245" s="13" t="str">
        <f>Fuel!$S245</f>
        <v/>
      </c>
    </row>
    <row r="246" spans="1:29" x14ac:dyDescent="0.25">
      <c r="A246" s="55"/>
      <c r="B246" s="325" t="str">
        <f>IF(Fuel!$B246="", "", Fuel!$B246)</f>
        <v/>
      </c>
      <c r="C246" s="326"/>
      <c r="D246" s="326"/>
      <c r="E246" s="327" t="str">
        <f>Fuel!$AF246</f>
        <v/>
      </c>
      <c r="F246" s="327"/>
      <c r="G246" s="327"/>
      <c r="H246" s="327"/>
      <c r="I246" s="1" t="str">
        <f>IF(Fuel!$D246="", "", Fuel!$D246)</f>
        <v/>
      </c>
      <c r="J246" s="328" t="str">
        <f>Fuel!$AH246</f>
        <v/>
      </c>
      <c r="K246" s="328"/>
      <c r="L246" s="328"/>
      <c r="M246" s="329" t="str">
        <f>Fuel!$AK246</f>
        <v/>
      </c>
      <c r="N246" s="329"/>
      <c r="O246" s="329"/>
      <c r="P246" s="330" t="str">
        <f>Fuel!$AI246</f>
        <v/>
      </c>
      <c r="Q246" s="330"/>
      <c r="R246" s="330"/>
      <c r="S246" s="329" t="str">
        <f>Fuel!$AJ246</f>
        <v/>
      </c>
      <c r="T246" s="329"/>
      <c r="U246" s="331"/>
      <c r="V246" s="55"/>
      <c r="AC246" s="13" t="str">
        <f>Fuel!$S246</f>
        <v/>
      </c>
    </row>
    <row r="247" spans="1:29" x14ac:dyDescent="0.25">
      <c r="A247" s="55"/>
      <c r="B247" s="325" t="str">
        <f>IF(Fuel!$B247="", "", Fuel!$B247)</f>
        <v/>
      </c>
      <c r="C247" s="326"/>
      <c r="D247" s="326"/>
      <c r="E247" s="327" t="str">
        <f>Fuel!$AF247</f>
        <v/>
      </c>
      <c r="F247" s="327"/>
      <c r="G247" s="327"/>
      <c r="H247" s="327"/>
      <c r="I247" s="1" t="str">
        <f>IF(Fuel!$D247="", "", Fuel!$D247)</f>
        <v/>
      </c>
      <c r="J247" s="328" t="str">
        <f>Fuel!$AH247</f>
        <v/>
      </c>
      <c r="K247" s="328"/>
      <c r="L247" s="328"/>
      <c r="M247" s="329" t="str">
        <f>Fuel!$AK247</f>
        <v/>
      </c>
      <c r="N247" s="329"/>
      <c r="O247" s="329"/>
      <c r="P247" s="330" t="str">
        <f>Fuel!$AI247</f>
        <v/>
      </c>
      <c r="Q247" s="330"/>
      <c r="R247" s="330"/>
      <c r="S247" s="329" t="str">
        <f>Fuel!$AJ247</f>
        <v/>
      </c>
      <c r="T247" s="329"/>
      <c r="U247" s="331"/>
      <c r="V247" s="55"/>
      <c r="AC247" s="13" t="str">
        <f>Fuel!$S247</f>
        <v/>
      </c>
    </row>
    <row r="248" spans="1:29" x14ac:dyDescent="0.25">
      <c r="A248" s="55"/>
      <c r="B248" s="325" t="str">
        <f>IF(Fuel!$B248="", "", Fuel!$B248)</f>
        <v/>
      </c>
      <c r="C248" s="326"/>
      <c r="D248" s="326"/>
      <c r="E248" s="327" t="str">
        <f>Fuel!$AF248</f>
        <v/>
      </c>
      <c r="F248" s="327"/>
      <c r="G248" s="327"/>
      <c r="H248" s="327"/>
      <c r="I248" s="1" t="str">
        <f>IF(Fuel!$D248="", "", Fuel!$D248)</f>
        <v/>
      </c>
      <c r="J248" s="328" t="str">
        <f>Fuel!$AH248</f>
        <v/>
      </c>
      <c r="K248" s="328"/>
      <c r="L248" s="328"/>
      <c r="M248" s="329" t="str">
        <f>Fuel!$AK248</f>
        <v/>
      </c>
      <c r="N248" s="329"/>
      <c r="O248" s="329"/>
      <c r="P248" s="330" t="str">
        <f>Fuel!$AI248</f>
        <v/>
      </c>
      <c r="Q248" s="330"/>
      <c r="R248" s="330"/>
      <c r="S248" s="329" t="str">
        <f>Fuel!$AJ248</f>
        <v/>
      </c>
      <c r="T248" s="329"/>
      <c r="U248" s="331"/>
      <c r="V248" s="55"/>
      <c r="AC248" s="13" t="str">
        <f>Fuel!$S248</f>
        <v/>
      </c>
    </row>
    <row r="249" spans="1:29" x14ac:dyDescent="0.25">
      <c r="A249" s="55"/>
      <c r="B249" s="325" t="str">
        <f>IF(Fuel!$B249="", "", Fuel!$B249)</f>
        <v/>
      </c>
      <c r="C249" s="326"/>
      <c r="D249" s="326"/>
      <c r="E249" s="327" t="str">
        <f>Fuel!$AF249</f>
        <v/>
      </c>
      <c r="F249" s="327"/>
      <c r="G249" s="327"/>
      <c r="H249" s="327"/>
      <c r="I249" s="1" t="str">
        <f>IF(Fuel!$D249="", "", Fuel!$D249)</f>
        <v/>
      </c>
      <c r="J249" s="328" t="str">
        <f>Fuel!$AH249</f>
        <v/>
      </c>
      <c r="K249" s="328"/>
      <c r="L249" s="328"/>
      <c r="M249" s="329" t="str">
        <f>Fuel!$AK249</f>
        <v/>
      </c>
      <c r="N249" s="329"/>
      <c r="O249" s="329"/>
      <c r="P249" s="330" t="str">
        <f>Fuel!$AI249</f>
        <v/>
      </c>
      <c r="Q249" s="330"/>
      <c r="R249" s="330"/>
      <c r="S249" s="329" t="str">
        <f>Fuel!$AJ249</f>
        <v/>
      </c>
      <c r="T249" s="329"/>
      <c r="U249" s="331"/>
      <c r="V249" s="55"/>
      <c r="AC249" s="13" t="str">
        <f>Fuel!$S249</f>
        <v/>
      </c>
    </row>
    <row r="250" spans="1:29" x14ac:dyDescent="0.25">
      <c r="A250" s="55"/>
      <c r="B250" s="325" t="str">
        <f>IF(Fuel!$B250="", "", Fuel!$B250)</f>
        <v/>
      </c>
      <c r="C250" s="326"/>
      <c r="D250" s="326"/>
      <c r="E250" s="327" t="str">
        <f>Fuel!$AF250</f>
        <v/>
      </c>
      <c r="F250" s="327"/>
      <c r="G250" s="327"/>
      <c r="H250" s="327"/>
      <c r="I250" s="1" t="str">
        <f>IF(Fuel!$D250="", "", Fuel!$D250)</f>
        <v/>
      </c>
      <c r="J250" s="328" t="str">
        <f>Fuel!$AH250</f>
        <v/>
      </c>
      <c r="K250" s="328"/>
      <c r="L250" s="328"/>
      <c r="M250" s="329" t="str">
        <f>Fuel!$AK250</f>
        <v/>
      </c>
      <c r="N250" s="329"/>
      <c r="O250" s="329"/>
      <c r="P250" s="330" t="str">
        <f>Fuel!$AI250</f>
        <v/>
      </c>
      <c r="Q250" s="330"/>
      <c r="R250" s="330"/>
      <c r="S250" s="329" t="str">
        <f>Fuel!$AJ250</f>
        <v/>
      </c>
      <c r="T250" s="329"/>
      <c r="U250" s="331"/>
      <c r="V250" s="55"/>
      <c r="AC250" s="13" t="str">
        <f>Fuel!$S250</f>
        <v/>
      </c>
    </row>
    <row r="251" spans="1:29" x14ac:dyDescent="0.25">
      <c r="A251" s="55"/>
      <c r="B251" s="325" t="str">
        <f>IF(Fuel!$B251="", "", Fuel!$B251)</f>
        <v/>
      </c>
      <c r="C251" s="326"/>
      <c r="D251" s="326"/>
      <c r="E251" s="327" t="str">
        <f>Fuel!$AF251</f>
        <v/>
      </c>
      <c r="F251" s="327"/>
      <c r="G251" s="327"/>
      <c r="H251" s="327"/>
      <c r="I251" s="1" t="str">
        <f>IF(Fuel!$D251="", "", Fuel!$D251)</f>
        <v/>
      </c>
      <c r="J251" s="328" t="str">
        <f>Fuel!$AH251</f>
        <v/>
      </c>
      <c r="K251" s="328"/>
      <c r="L251" s="328"/>
      <c r="M251" s="329" t="str">
        <f>Fuel!$AK251</f>
        <v/>
      </c>
      <c r="N251" s="329"/>
      <c r="O251" s="329"/>
      <c r="P251" s="330" t="str">
        <f>Fuel!$AI251</f>
        <v/>
      </c>
      <c r="Q251" s="330"/>
      <c r="R251" s="330"/>
      <c r="S251" s="329" t="str">
        <f>Fuel!$AJ251</f>
        <v/>
      </c>
      <c r="T251" s="329"/>
      <c r="U251" s="331"/>
      <c r="V251" s="55"/>
      <c r="AC251" s="13" t="str">
        <f>Fuel!$S251</f>
        <v/>
      </c>
    </row>
    <row r="252" spans="1:29" x14ac:dyDescent="0.25">
      <c r="A252" s="55"/>
      <c r="B252" s="325" t="str">
        <f>IF(Fuel!$B252="", "", Fuel!$B252)</f>
        <v/>
      </c>
      <c r="C252" s="326"/>
      <c r="D252" s="326"/>
      <c r="E252" s="327" t="str">
        <f>Fuel!$AF252</f>
        <v/>
      </c>
      <c r="F252" s="327"/>
      <c r="G252" s="327"/>
      <c r="H252" s="327"/>
      <c r="I252" s="1" t="str">
        <f>IF(Fuel!$D252="", "", Fuel!$D252)</f>
        <v/>
      </c>
      <c r="J252" s="328" t="str">
        <f>Fuel!$AH252</f>
        <v/>
      </c>
      <c r="K252" s="328"/>
      <c r="L252" s="328"/>
      <c r="M252" s="329" t="str">
        <f>Fuel!$AK252</f>
        <v/>
      </c>
      <c r="N252" s="329"/>
      <c r="O252" s="329"/>
      <c r="P252" s="330" t="str">
        <f>Fuel!$AI252</f>
        <v/>
      </c>
      <c r="Q252" s="330"/>
      <c r="R252" s="330"/>
      <c r="S252" s="329" t="str">
        <f>Fuel!$AJ252</f>
        <v/>
      </c>
      <c r="T252" s="329"/>
      <c r="U252" s="331"/>
      <c r="V252" s="55"/>
      <c r="AC252" s="13" t="str">
        <f>Fuel!$S252</f>
        <v/>
      </c>
    </row>
    <row r="253" spans="1:29" x14ac:dyDescent="0.25">
      <c r="A253" s="55"/>
      <c r="B253" s="325" t="str">
        <f>IF(Fuel!$B253="", "", Fuel!$B253)</f>
        <v/>
      </c>
      <c r="C253" s="326"/>
      <c r="D253" s="326"/>
      <c r="E253" s="327" t="str">
        <f>Fuel!$AF253</f>
        <v/>
      </c>
      <c r="F253" s="327"/>
      <c r="G253" s="327"/>
      <c r="H253" s="327"/>
      <c r="I253" s="1" t="str">
        <f>IF(Fuel!$D253="", "", Fuel!$D253)</f>
        <v/>
      </c>
      <c r="J253" s="328" t="str">
        <f>Fuel!$AH253</f>
        <v/>
      </c>
      <c r="K253" s="328"/>
      <c r="L253" s="328"/>
      <c r="M253" s="329" t="str">
        <f>Fuel!$AK253</f>
        <v/>
      </c>
      <c r="N253" s="329"/>
      <c r="O253" s="329"/>
      <c r="P253" s="330" t="str">
        <f>Fuel!$AI253</f>
        <v/>
      </c>
      <c r="Q253" s="330"/>
      <c r="R253" s="330"/>
      <c r="S253" s="329" t="str">
        <f>Fuel!$AJ253</f>
        <v/>
      </c>
      <c r="T253" s="329"/>
      <c r="U253" s="331"/>
      <c r="V253" s="55"/>
      <c r="AC253" s="13" t="str">
        <f>Fuel!$S253</f>
        <v/>
      </c>
    </row>
    <row r="254" spans="1:29" x14ac:dyDescent="0.25">
      <c r="A254" s="55"/>
      <c r="B254" s="325" t="str">
        <f>IF(Fuel!$B254="", "", Fuel!$B254)</f>
        <v/>
      </c>
      <c r="C254" s="326"/>
      <c r="D254" s="326"/>
      <c r="E254" s="327" t="str">
        <f>Fuel!$AF254</f>
        <v/>
      </c>
      <c r="F254" s="327"/>
      <c r="G254" s="327"/>
      <c r="H254" s="327"/>
      <c r="I254" s="1" t="str">
        <f>IF(Fuel!$D254="", "", Fuel!$D254)</f>
        <v/>
      </c>
      <c r="J254" s="328" t="str">
        <f>Fuel!$AH254</f>
        <v/>
      </c>
      <c r="K254" s="328"/>
      <c r="L254" s="328"/>
      <c r="M254" s="329" t="str">
        <f>Fuel!$AK254</f>
        <v/>
      </c>
      <c r="N254" s="329"/>
      <c r="O254" s="329"/>
      <c r="P254" s="330" t="str">
        <f>Fuel!$AI254</f>
        <v/>
      </c>
      <c r="Q254" s="330"/>
      <c r="R254" s="330"/>
      <c r="S254" s="329" t="str">
        <f>Fuel!$AJ254</f>
        <v/>
      </c>
      <c r="T254" s="329"/>
      <c r="U254" s="331"/>
      <c r="V254" s="55"/>
      <c r="AC254" s="13" t="str">
        <f>Fuel!$S254</f>
        <v/>
      </c>
    </row>
    <row r="255" spans="1:29" x14ac:dyDescent="0.25">
      <c r="A255" s="55"/>
      <c r="B255" s="325" t="str">
        <f>IF(Fuel!$B255="", "", Fuel!$B255)</f>
        <v/>
      </c>
      <c r="C255" s="326"/>
      <c r="D255" s="326"/>
      <c r="E255" s="327" t="str">
        <f>Fuel!$AF255</f>
        <v/>
      </c>
      <c r="F255" s="327"/>
      <c r="G255" s="327"/>
      <c r="H255" s="327"/>
      <c r="I255" s="1" t="str">
        <f>IF(Fuel!$D255="", "", Fuel!$D255)</f>
        <v/>
      </c>
      <c r="J255" s="328" t="str">
        <f>Fuel!$AH255</f>
        <v/>
      </c>
      <c r="K255" s="328"/>
      <c r="L255" s="328"/>
      <c r="M255" s="329" t="str">
        <f>Fuel!$AK255</f>
        <v/>
      </c>
      <c r="N255" s="329"/>
      <c r="O255" s="329"/>
      <c r="P255" s="330" t="str">
        <f>Fuel!$AI255</f>
        <v/>
      </c>
      <c r="Q255" s="330"/>
      <c r="R255" s="330"/>
      <c r="S255" s="329" t="str">
        <f>Fuel!$AJ255</f>
        <v/>
      </c>
      <c r="T255" s="329"/>
      <c r="U255" s="331"/>
      <c r="V255" s="55"/>
      <c r="AC255" s="13" t="str">
        <f>Fuel!$S255</f>
        <v/>
      </c>
    </row>
    <row r="256" spans="1:29" x14ac:dyDescent="0.25">
      <c r="A256" s="55"/>
      <c r="B256" s="325" t="str">
        <f>IF(Fuel!$B256="", "", Fuel!$B256)</f>
        <v/>
      </c>
      <c r="C256" s="326"/>
      <c r="D256" s="326"/>
      <c r="E256" s="327" t="str">
        <f>Fuel!$AF256</f>
        <v/>
      </c>
      <c r="F256" s="327"/>
      <c r="G256" s="327"/>
      <c r="H256" s="327"/>
      <c r="I256" s="1" t="str">
        <f>IF(Fuel!$D256="", "", Fuel!$D256)</f>
        <v/>
      </c>
      <c r="J256" s="328" t="str">
        <f>Fuel!$AH256</f>
        <v/>
      </c>
      <c r="K256" s="328"/>
      <c r="L256" s="328"/>
      <c r="M256" s="329" t="str">
        <f>Fuel!$AK256</f>
        <v/>
      </c>
      <c r="N256" s="329"/>
      <c r="O256" s="329"/>
      <c r="P256" s="330" t="str">
        <f>Fuel!$AI256</f>
        <v/>
      </c>
      <c r="Q256" s="330"/>
      <c r="R256" s="330"/>
      <c r="S256" s="329" t="str">
        <f>Fuel!$AJ256</f>
        <v/>
      </c>
      <c r="T256" s="329"/>
      <c r="U256" s="331"/>
      <c r="V256" s="55"/>
      <c r="AC256" s="13" t="str">
        <f>Fuel!$S256</f>
        <v/>
      </c>
    </row>
    <row r="257" spans="1:29" x14ac:dyDescent="0.25">
      <c r="A257" s="55"/>
      <c r="B257" s="325" t="str">
        <f>IF(Fuel!$B257="", "", Fuel!$B257)</f>
        <v/>
      </c>
      <c r="C257" s="326"/>
      <c r="D257" s="326"/>
      <c r="E257" s="327" t="str">
        <f>Fuel!$AF257</f>
        <v/>
      </c>
      <c r="F257" s="327"/>
      <c r="G257" s="327"/>
      <c r="H257" s="327"/>
      <c r="I257" s="1" t="str">
        <f>IF(Fuel!$D257="", "", Fuel!$D257)</f>
        <v/>
      </c>
      <c r="J257" s="328" t="str">
        <f>Fuel!$AH257</f>
        <v/>
      </c>
      <c r="K257" s="328"/>
      <c r="L257" s="328"/>
      <c r="M257" s="329" t="str">
        <f>Fuel!$AK257</f>
        <v/>
      </c>
      <c r="N257" s="329"/>
      <c r="O257" s="329"/>
      <c r="P257" s="330" t="str">
        <f>Fuel!$AI257</f>
        <v/>
      </c>
      <c r="Q257" s="330"/>
      <c r="R257" s="330"/>
      <c r="S257" s="329" t="str">
        <f>Fuel!$AJ257</f>
        <v/>
      </c>
      <c r="T257" s="329"/>
      <c r="U257" s="331"/>
      <c r="V257" s="55"/>
      <c r="AC257" s="13" t="str">
        <f>Fuel!$S257</f>
        <v/>
      </c>
    </row>
    <row r="258" spans="1:29" x14ac:dyDescent="0.25">
      <c r="A258" s="55"/>
      <c r="B258" s="325" t="str">
        <f>IF(Fuel!$B258="", "", Fuel!$B258)</f>
        <v/>
      </c>
      <c r="C258" s="326"/>
      <c r="D258" s="326"/>
      <c r="E258" s="327" t="str">
        <f>Fuel!$AF258</f>
        <v/>
      </c>
      <c r="F258" s="327"/>
      <c r="G258" s="327"/>
      <c r="H258" s="327"/>
      <c r="I258" s="1" t="str">
        <f>IF(Fuel!$D258="", "", Fuel!$D258)</f>
        <v/>
      </c>
      <c r="J258" s="328" t="str">
        <f>Fuel!$AH258</f>
        <v/>
      </c>
      <c r="K258" s="328"/>
      <c r="L258" s="328"/>
      <c r="M258" s="329" t="str">
        <f>Fuel!$AK258</f>
        <v/>
      </c>
      <c r="N258" s="329"/>
      <c r="O258" s="329"/>
      <c r="P258" s="330" t="str">
        <f>Fuel!$AI258</f>
        <v/>
      </c>
      <c r="Q258" s="330"/>
      <c r="R258" s="330"/>
      <c r="S258" s="329" t="str">
        <f>Fuel!$AJ258</f>
        <v/>
      </c>
      <c r="T258" s="329"/>
      <c r="U258" s="331"/>
      <c r="V258" s="55"/>
      <c r="AC258" s="13" t="str">
        <f>Fuel!$S258</f>
        <v/>
      </c>
    </row>
    <row r="259" spans="1:29" x14ac:dyDescent="0.25">
      <c r="A259" s="55"/>
      <c r="B259" s="325" t="str">
        <f>IF(Fuel!$B259="", "", Fuel!$B259)</f>
        <v/>
      </c>
      <c r="C259" s="326"/>
      <c r="D259" s="326"/>
      <c r="E259" s="327" t="str">
        <f>Fuel!$AF259</f>
        <v/>
      </c>
      <c r="F259" s="327"/>
      <c r="G259" s="327"/>
      <c r="H259" s="327"/>
      <c r="I259" s="1" t="str">
        <f>IF(Fuel!$D259="", "", Fuel!$D259)</f>
        <v/>
      </c>
      <c r="J259" s="328" t="str">
        <f>Fuel!$AH259</f>
        <v/>
      </c>
      <c r="K259" s="328"/>
      <c r="L259" s="328"/>
      <c r="M259" s="329" t="str">
        <f>Fuel!$AK259</f>
        <v/>
      </c>
      <c r="N259" s="329"/>
      <c r="O259" s="329"/>
      <c r="P259" s="330" t="str">
        <f>Fuel!$AI259</f>
        <v/>
      </c>
      <c r="Q259" s="330"/>
      <c r="R259" s="330"/>
      <c r="S259" s="329" t="str">
        <f>Fuel!$AJ259</f>
        <v/>
      </c>
      <c r="T259" s="329"/>
      <c r="U259" s="331"/>
      <c r="V259" s="55"/>
      <c r="AC259" s="13" t="str">
        <f>Fuel!$S259</f>
        <v/>
      </c>
    </row>
    <row r="260" spans="1:29" x14ac:dyDescent="0.25">
      <c r="A260" s="55"/>
      <c r="B260" s="325" t="str">
        <f>IF(Fuel!$B260="", "", Fuel!$B260)</f>
        <v/>
      </c>
      <c r="C260" s="326"/>
      <c r="D260" s="326"/>
      <c r="E260" s="327" t="str">
        <f>Fuel!$AF260</f>
        <v/>
      </c>
      <c r="F260" s="327"/>
      <c r="G260" s="327"/>
      <c r="H260" s="327"/>
      <c r="I260" s="1" t="str">
        <f>IF(Fuel!$D260="", "", Fuel!$D260)</f>
        <v/>
      </c>
      <c r="J260" s="328" t="str">
        <f>Fuel!$AH260</f>
        <v/>
      </c>
      <c r="K260" s="328"/>
      <c r="L260" s="328"/>
      <c r="M260" s="329" t="str">
        <f>Fuel!$AK260</f>
        <v/>
      </c>
      <c r="N260" s="329"/>
      <c r="O260" s="329"/>
      <c r="P260" s="330" t="str">
        <f>Fuel!$AI260</f>
        <v/>
      </c>
      <c r="Q260" s="330"/>
      <c r="R260" s="330"/>
      <c r="S260" s="329" t="str">
        <f>Fuel!$AJ260</f>
        <v/>
      </c>
      <c r="T260" s="329"/>
      <c r="U260" s="331"/>
      <c r="V260" s="55"/>
      <c r="AC260" s="13" t="str">
        <f>Fuel!$S260</f>
        <v/>
      </c>
    </row>
    <row r="261" spans="1:29" x14ac:dyDescent="0.25">
      <c r="A261" s="55"/>
      <c r="B261" s="325" t="str">
        <f>IF(Fuel!$B261="", "", Fuel!$B261)</f>
        <v/>
      </c>
      <c r="C261" s="326"/>
      <c r="D261" s="326"/>
      <c r="E261" s="327" t="str">
        <f>Fuel!$AF261</f>
        <v/>
      </c>
      <c r="F261" s="327"/>
      <c r="G261" s="327"/>
      <c r="H261" s="327"/>
      <c r="I261" s="1" t="str">
        <f>IF(Fuel!$D261="", "", Fuel!$D261)</f>
        <v/>
      </c>
      <c r="J261" s="328" t="str">
        <f>Fuel!$AH261</f>
        <v/>
      </c>
      <c r="K261" s="328"/>
      <c r="L261" s="328"/>
      <c r="M261" s="329" t="str">
        <f>Fuel!$AK261</f>
        <v/>
      </c>
      <c r="N261" s="329"/>
      <c r="O261" s="329"/>
      <c r="P261" s="330" t="str">
        <f>Fuel!$AI261</f>
        <v/>
      </c>
      <c r="Q261" s="330"/>
      <c r="R261" s="330"/>
      <c r="S261" s="329" t="str">
        <f>Fuel!$AJ261</f>
        <v/>
      </c>
      <c r="T261" s="329"/>
      <c r="U261" s="331"/>
      <c r="V261" s="55"/>
      <c r="AC261" s="13" t="str">
        <f>Fuel!$S261</f>
        <v/>
      </c>
    </row>
    <row r="262" spans="1:29" x14ac:dyDescent="0.25">
      <c r="A262" s="55"/>
      <c r="B262" s="325" t="str">
        <f>IF(Fuel!$B262="", "", Fuel!$B262)</f>
        <v/>
      </c>
      <c r="C262" s="326"/>
      <c r="D262" s="326"/>
      <c r="E262" s="327" t="str">
        <f>Fuel!$AF262</f>
        <v/>
      </c>
      <c r="F262" s="327"/>
      <c r="G262" s="327"/>
      <c r="H262" s="327"/>
      <c r="I262" s="1" t="str">
        <f>IF(Fuel!$D262="", "", Fuel!$D262)</f>
        <v/>
      </c>
      <c r="J262" s="328" t="str">
        <f>Fuel!$AH262</f>
        <v/>
      </c>
      <c r="K262" s="328"/>
      <c r="L262" s="328"/>
      <c r="M262" s="329" t="str">
        <f>Fuel!$AK262</f>
        <v/>
      </c>
      <c r="N262" s="329"/>
      <c r="O262" s="329"/>
      <c r="P262" s="330" t="str">
        <f>Fuel!$AI262</f>
        <v/>
      </c>
      <c r="Q262" s="330"/>
      <c r="R262" s="330"/>
      <c r="S262" s="329" t="str">
        <f>Fuel!$AJ262</f>
        <v/>
      </c>
      <c r="T262" s="329"/>
      <c r="U262" s="331"/>
      <c r="V262" s="55"/>
      <c r="AC262" s="13" t="str">
        <f>Fuel!$S262</f>
        <v/>
      </c>
    </row>
    <row r="263" spans="1:29" x14ac:dyDescent="0.25">
      <c r="A263" s="55"/>
      <c r="B263" s="325" t="str">
        <f>IF(Fuel!$B263="", "", Fuel!$B263)</f>
        <v/>
      </c>
      <c r="C263" s="326"/>
      <c r="D263" s="326"/>
      <c r="E263" s="327" t="str">
        <f>Fuel!$AF263</f>
        <v/>
      </c>
      <c r="F263" s="327"/>
      <c r="G263" s="327"/>
      <c r="H263" s="327"/>
      <c r="I263" s="1" t="str">
        <f>IF(Fuel!$D263="", "", Fuel!$D263)</f>
        <v/>
      </c>
      <c r="J263" s="328" t="str">
        <f>Fuel!$AH263</f>
        <v/>
      </c>
      <c r="K263" s="328"/>
      <c r="L263" s="328"/>
      <c r="M263" s="329" t="str">
        <f>Fuel!$AK263</f>
        <v/>
      </c>
      <c r="N263" s="329"/>
      <c r="O263" s="329"/>
      <c r="P263" s="330" t="str">
        <f>Fuel!$AI263</f>
        <v/>
      </c>
      <c r="Q263" s="330"/>
      <c r="R263" s="330"/>
      <c r="S263" s="329" t="str">
        <f>Fuel!$AJ263</f>
        <v/>
      </c>
      <c r="T263" s="329"/>
      <c r="U263" s="331"/>
      <c r="V263" s="55"/>
      <c r="AC263" s="13" t="str">
        <f>Fuel!$S263</f>
        <v/>
      </c>
    </row>
    <row r="264" spans="1:29" x14ac:dyDescent="0.25">
      <c r="A264" s="55"/>
      <c r="B264" s="325" t="str">
        <f>IF(Fuel!$B264="", "", Fuel!$B264)</f>
        <v/>
      </c>
      <c r="C264" s="326"/>
      <c r="D264" s="326"/>
      <c r="E264" s="327" t="str">
        <f>Fuel!$AF264</f>
        <v/>
      </c>
      <c r="F264" s="327"/>
      <c r="G264" s="327"/>
      <c r="H264" s="327"/>
      <c r="I264" s="1" t="str">
        <f>IF(Fuel!$D264="", "", Fuel!$D264)</f>
        <v/>
      </c>
      <c r="J264" s="328" t="str">
        <f>Fuel!$AH264</f>
        <v/>
      </c>
      <c r="K264" s="328"/>
      <c r="L264" s="328"/>
      <c r="M264" s="329" t="str">
        <f>Fuel!$AK264</f>
        <v/>
      </c>
      <c r="N264" s="329"/>
      <c r="O264" s="329"/>
      <c r="P264" s="330" t="str">
        <f>Fuel!$AI264</f>
        <v/>
      </c>
      <c r="Q264" s="330"/>
      <c r="R264" s="330"/>
      <c r="S264" s="329" t="str">
        <f>Fuel!$AJ264</f>
        <v/>
      </c>
      <c r="T264" s="329"/>
      <c r="U264" s="331"/>
      <c r="V264" s="55"/>
      <c r="AC264" s="13" t="str">
        <f>Fuel!$S264</f>
        <v/>
      </c>
    </row>
    <row r="265" spans="1:29" x14ac:dyDescent="0.25">
      <c r="A265" s="55"/>
      <c r="B265" s="325" t="str">
        <f>IF(Fuel!$B265="", "", Fuel!$B265)</f>
        <v/>
      </c>
      <c r="C265" s="326"/>
      <c r="D265" s="326"/>
      <c r="E265" s="327" t="str">
        <f>Fuel!$AF265</f>
        <v/>
      </c>
      <c r="F265" s="327"/>
      <c r="G265" s="327"/>
      <c r="H265" s="327"/>
      <c r="I265" s="1" t="str">
        <f>IF(Fuel!$D265="", "", Fuel!$D265)</f>
        <v/>
      </c>
      <c r="J265" s="328" t="str">
        <f>Fuel!$AH265</f>
        <v/>
      </c>
      <c r="K265" s="328"/>
      <c r="L265" s="328"/>
      <c r="M265" s="329" t="str">
        <f>Fuel!$AK265</f>
        <v/>
      </c>
      <c r="N265" s="329"/>
      <c r="O265" s="329"/>
      <c r="P265" s="330" t="str">
        <f>Fuel!$AI265</f>
        <v/>
      </c>
      <c r="Q265" s="330"/>
      <c r="R265" s="330"/>
      <c r="S265" s="329" t="str">
        <f>Fuel!$AJ265</f>
        <v/>
      </c>
      <c r="T265" s="329"/>
      <c r="U265" s="331"/>
      <c r="V265" s="55"/>
      <c r="AC265" s="13" t="str">
        <f>Fuel!$S265</f>
        <v/>
      </c>
    </row>
    <row r="266" spans="1:29" x14ac:dyDescent="0.25">
      <c r="A266" s="55"/>
      <c r="B266" s="325" t="str">
        <f>IF(Fuel!$B266="", "", Fuel!$B266)</f>
        <v/>
      </c>
      <c r="C266" s="326"/>
      <c r="D266" s="326"/>
      <c r="E266" s="327" t="str">
        <f>Fuel!$AF266</f>
        <v/>
      </c>
      <c r="F266" s="327"/>
      <c r="G266" s="327"/>
      <c r="H266" s="327"/>
      <c r="I266" s="1" t="str">
        <f>IF(Fuel!$D266="", "", Fuel!$D266)</f>
        <v/>
      </c>
      <c r="J266" s="328" t="str">
        <f>Fuel!$AH266</f>
        <v/>
      </c>
      <c r="K266" s="328"/>
      <c r="L266" s="328"/>
      <c r="M266" s="329" t="str">
        <f>Fuel!$AK266</f>
        <v/>
      </c>
      <c r="N266" s="329"/>
      <c r="O266" s="329"/>
      <c r="P266" s="330" t="str">
        <f>Fuel!$AI266</f>
        <v/>
      </c>
      <c r="Q266" s="330"/>
      <c r="R266" s="330"/>
      <c r="S266" s="329" t="str">
        <f>Fuel!$AJ266</f>
        <v/>
      </c>
      <c r="T266" s="329"/>
      <c r="U266" s="331"/>
      <c r="V266" s="55"/>
      <c r="AC266" s="13" t="str">
        <f>Fuel!$S266</f>
        <v/>
      </c>
    </row>
    <row r="267" spans="1:29" x14ac:dyDescent="0.25">
      <c r="A267" s="55"/>
      <c r="B267" s="325" t="str">
        <f>IF(Fuel!$B267="", "", Fuel!$B267)</f>
        <v/>
      </c>
      <c r="C267" s="326"/>
      <c r="D267" s="326"/>
      <c r="E267" s="327" t="str">
        <f>Fuel!$AF267</f>
        <v/>
      </c>
      <c r="F267" s="327"/>
      <c r="G267" s="327"/>
      <c r="H267" s="327"/>
      <c r="I267" s="1" t="str">
        <f>IF(Fuel!$D267="", "", Fuel!$D267)</f>
        <v/>
      </c>
      <c r="J267" s="328" t="str">
        <f>Fuel!$AH267</f>
        <v/>
      </c>
      <c r="K267" s="328"/>
      <c r="L267" s="328"/>
      <c r="M267" s="329" t="str">
        <f>Fuel!$AK267</f>
        <v/>
      </c>
      <c r="N267" s="329"/>
      <c r="O267" s="329"/>
      <c r="P267" s="330" t="str">
        <f>Fuel!$AI267</f>
        <v/>
      </c>
      <c r="Q267" s="330"/>
      <c r="R267" s="330"/>
      <c r="S267" s="329" t="str">
        <f>Fuel!$AJ267</f>
        <v/>
      </c>
      <c r="T267" s="329"/>
      <c r="U267" s="331"/>
      <c r="V267" s="55"/>
      <c r="AC267" s="13" t="str">
        <f>Fuel!$S267</f>
        <v/>
      </c>
    </row>
    <row r="268" spans="1:29" x14ac:dyDescent="0.25">
      <c r="A268" s="55"/>
      <c r="B268" s="325" t="str">
        <f>IF(Fuel!$B268="", "", Fuel!$B268)</f>
        <v/>
      </c>
      <c r="C268" s="326"/>
      <c r="D268" s="326"/>
      <c r="E268" s="327" t="str">
        <f>Fuel!$AF268</f>
        <v/>
      </c>
      <c r="F268" s="327"/>
      <c r="G268" s="327"/>
      <c r="H268" s="327"/>
      <c r="I268" s="1" t="str">
        <f>IF(Fuel!$D268="", "", Fuel!$D268)</f>
        <v/>
      </c>
      <c r="J268" s="328" t="str">
        <f>Fuel!$AH268</f>
        <v/>
      </c>
      <c r="K268" s="328"/>
      <c r="L268" s="328"/>
      <c r="M268" s="329" t="str">
        <f>Fuel!$AK268</f>
        <v/>
      </c>
      <c r="N268" s="329"/>
      <c r="O268" s="329"/>
      <c r="P268" s="330" t="str">
        <f>Fuel!$AI268</f>
        <v/>
      </c>
      <c r="Q268" s="330"/>
      <c r="R268" s="330"/>
      <c r="S268" s="329" t="str">
        <f>Fuel!$AJ268</f>
        <v/>
      </c>
      <c r="T268" s="329"/>
      <c r="U268" s="331"/>
      <c r="V268" s="55"/>
      <c r="AC268" s="13" t="str">
        <f>Fuel!$S268</f>
        <v/>
      </c>
    </row>
    <row r="269" spans="1:29" x14ac:dyDescent="0.25">
      <c r="A269" s="55"/>
      <c r="B269" s="325" t="str">
        <f>IF(Fuel!$B269="", "", Fuel!$B269)</f>
        <v/>
      </c>
      <c r="C269" s="326"/>
      <c r="D269" s="326"/>
      <c r="E269" s="327" t="str">
        <f>Fuel!$AF269</f>
        <v/>
      </c>
      <c r="F269" s="327"/>
      <c r="G269" s="327"/>
      <c r="H269" s="327"/>
      <c r="I269" s="1" t="str">
        <f>IF(Fuel!$D269="", "", Fuel!$D269)</f>
        <v/>
      </c>
      <c r="J269" s="328" t="str">
        <f>Fuel!$AH269</f>
        <v/>
      </c>
      <c r="K269" s="328"/>
      <c r="L269" s="328"/>
      <c r="M269" s="329" t="str">
        <f>Fuel!$AK269</f>
        <v/>
      </c>
      <c r="N269" s="329"/>
      <c r="O269" s="329"/>
      <c r="P269" s="330" t="str">
        <f>Fuel!$AI269</f>
        <v/>
      </c>
      <c r="Q269" s="330"/>
      <c r="R269" s="330"/>
      <c r="S269" s="329" t="str">
        <f>Fuel!$AJ269</f>
        <v/>
      </c>
      <c r="T269" s="329"/>
      <c r="U269" s="331"/>
      <c r="V269" s="55"/>
      <c r="AC269" s="13" t="str">
        <f>Fuel!$S269</f>
        <v/>
      </c>
    </row>
    <row r="270" spans="1:29" x14ac:dyDescent="0.25">
      <c r="A270" s="55"/>
      <c r="B270" s="325" t="str">
        <f>IF(Fuel!$B270="", "", Fuel!$B270)</f>
        <v/>
      </c>
      <c r="C270" s="326"/>
      <c r="D270" s="326"/>
      <c r="E270" s="327" t="str">
        <f>Fuel!$AF270</f>
        <v/>
      </c>
      <c r="F270" s="327"/>
      <c r="G270" s="327"/>
      <c r="H270" s="327"/>
      <c r="I270" s="1" t="str">
        <f>IF(Fuel!$D270="", "", Fuel!$D270)</f>
        <v/>
      </c>
      <c r="J270" s="328" t="str">
        <f>Fuel!$AH270</f>
        <v/>
      </c>
      <c r="K270" s="328"/>
      <c r="L270" s="328"/>
      <c r="M270" s="329" t="str">
        <f>Fuel!$AK270</f>
        <v/>
      </c>
      <c r="N270" s="329"/>
      <c r="O270" s="329"/>
      <c r="P270" s="330" t="str">
        <f>Fuel!$AI270</f>
        <v/>
      </c>
      <c r="Q270" s="330"/>
      <c r="R270" s="330"/>
      <c r="S270" s="329" t="str">
        <f>Fuel!$AJ270</f>
        <v/>
      </c>
      <c r="T270" s="329"/>
      <c r="U270" s="331"/>
      <c r="V270" s="55"/>
      <c r="AC270" s="13" t="str">
        <f>Fuel!$S270</f>
        <v/>
      </c>
    </row>
    <row r="271" spans="1:29" x14ac:dyDescent="0.25">
      <c r="A271" s="55"/>
      <c r="B271" s="325" t="str">
        <f>IF(Fuel!$B271="", "", Fuel!$B271)</f>
        <v/>
      </c>
      <c r="C271" s="326"/>
      <c r="D271" s="326"/>
      <c r="E271" s="327" t="str">
        <f>Fuel!$AF271</f>
        <v/>
      </c>
      <c r="F271" s="327"/>
      <c r="G271" s="327"/>
      <c r="H271" s="327"/>
      <c r="I271" s="1" t="str">
        <f>IF(Fuel!$D271="", "", Fuel!$D271)</f>
        <v/>
      </c>
      <c r="J271" s="328" t="str">
        <f>Fuel!$AH271</f>
        <v/>
      </c>
      <c r="K271" s="328"/>
      <c r="L271" s="328"/>
      <c r="M271" s="329" t="str">
        <f>Fuel!$AK271</f>
        <v/>
      </c>
      <c r="N271" s="329"/>
      <c r="O271" s="329"/>
      <c r="P271" s="330" t="str">
        <f>Fuel!$AI271</f>
        <v/>
      </c>
      <c r="Q271" s="330"/>
      <c r="R271" s="330"/>
      <c r="S271" s="329" t="str">
        <f>Fuel!$AJ271</f>
        <v/>
      </c>
      <c r="T271" s="329"/>
      <c r="U271" s="331"/>
      <c r="V271" s="55"/>
      <c r="AC271" s="13" t="str">
        <f>Fuel!$S271</f>
        <v/>
      </c>
    </row>
    <row r="272" spans="1:29" x14ac:dyDescent="0.25">
      <c r="A272" s="55"/>
      <c r="B272" s="325" t="str">
        <f>IF(Fuel!$B272="", "", Fuel!$B272)</f>
        <v/>
      </c>
      <c r="C272" s="326"/>
      <c r="D272" s="326"/>
      <c r="E272" s="327" t="str">
        <f>Fuel!$AF272</f>
        <v/>
      </c>
      <c r="F272" s="327"/>
      <c r="G272" s="327"/>
      <c r="H272" s="327"/>
      <c r="I272" s="1" t="str">
        <f>IF(Fuel!$D272="", "", Fuel!$D272)</f>
        <v/>
      </c>
      <c r="J272" s="328" t="str">
        <f>Fuel!$AH272</f>
        <v/>
      </c>
      <c r="K272" s="328"/>
      <c r="L272" s="328"/>
      <c r="M272" s="329" t="str">
        <f>Fuel!$AK272</f>
        <v/>
      </c>
      <c r="N272" s="329"/>
      <c r="O272" s="329"/>
      <c r="P272" s="330" t="str">
        <f>Fuel!$AI272</f>
        <v/>
      </c>
      <c r="Q272" s="330"/>
      <c r="R272" s="330"/>
      <c r="S272" s="329" t="str">
        <f>Fuel!$AJ272</f>
        <v/>
      </c>
      <c r="T272" s="329"/>
      <c r="U272" s="331"/>
      <c r="V272" s="55"/>
      <c r="AC272" s="13" t="str">
        <f>Fuel!$S272</f>
        <v/>
      </c>
    </row>
    <row r="273" spans="1:29" x14ac:dyDescent="0.25">
      <c r="A273" s="55"/>
      <c r="B273" s="325" t="str">
        <f>IF(Fuel!$B273="", "", Fuel!$B273)</f>
        <v/>
      </c>
      <c r="C273" s="326"/>
      <c r="D273" s="326"/>
      <c r="E273" s="327" t="str">
        <f>Fuel!$AF273</f>
        <v/>
      </c>
      <c r="F273" s="327"/>
      <c r="G273" s="327"/>
      <c r="H273" s="327"/>
      <c r="I273" s="1" t="str">
        <f>IF(Fuel!$D273="", "", Fuel!$D273)</f>
        <v/>
      </c>
      <c r="J273" s="328" t="str">
        <f>Fuel!$AH273</f>
        <v/>
      </c>
      <c r="K273" s="328"/>
      <c r="L273" s="328"/>
      <c r="M273" s="329" t="str">
        <f>Fuel!$AK273</f>
        <v/>
      </c>
      <c r="N273" s="329"/>
      <c r="O273" s="329"/>
      <c r="P273" s="330" t="str">
        <f>Fuel!$AI273</f>
        <v/>
      </c>
      <c r="Q273" s="330"/>
      <c r="R273" s="330"/>
      <c r="S273" s="329" t="str">
        <f>Fuel!$AJ273</f>
        <v/>
      </c>
      <c r="T273" s="329"/>
      <c r="U273" s="331"/>
      <c r="V273" s="55"/>
      <c r="AC273" s="13" t="str">
        <f>Fuel!$S273</f>
        <v/>
      </c>
    </row>
    <row r="274" spans="1:29" x14ac:dyDescent="0.25">
      <c r="A274" s="55"/>
      <c r="B274" s="325" t="str">
        <f>IF(Fuel!$B274="", "", Fuel!$B274)</f>
        <v/>
      </c>
      <c r="C274" s="326"/>
      <c r="D274" s="326"/>
      <c r="E274" s="327" t="str">
        <f>Fuel!$AF274</f>
        <v/>
      </c>
      <c r="F274" s="327"/>
      <c r="G274" s="327"/>
      <c r="H274" s="327"/>
      <c r="I274" s="1" t="str">
        <f>IF(Fuel!$D274="", "", Fuel!$D274)</f>
        <v/>
      </c>
      <c r="J274" s="328" t="str">
        <f>Fuel!$AH274</f>
        <v/>
      </c>
      <c r="K274" s="328"/>
      <c r="L274" s="328"/>
      <c r="M274" s="329" t="str">
        <f>Fuel!$AK274</f>
        <v/>
      </c>
      <c r="N274" s="329"/>
      <c r="O274" s="329"/>
      <c r="P274" s="330" t="str">
        <f>Fuel!$AI274</f>
        <v/>
      </c>
      <c r="Q274" s="330"/>
      <c r="R274" s="330"/>
      <c r="S274" s="329" t="str">
        <f>Fuel!$AJ274</f>
        <v/>
      </c>
      <c r="T274" s="329"/>
      <c r="U274" s="331"/>
      <c r="V274" s="55"/>
      <c r="AC274" s="13" t="str">
        <f>Fuel!$S274</f>
        <v/>
      </c>
    </row>
    <row r="275" spans="1:29" x14ac:dyDescent="0.25">
      <c r="A275" s="55"/>
      <c r="B275" s="325" t="str">
        <f>IF(Fuel!$B275="", "", Fuel!$B275)</f>
        <v/>
      </c>
      <c r="C275" s="326"/>
      <c r="D275" s="326"/>
      <c r="E275" s="327" t="str">
        <f>Fuel!$AF275</f>
        <v/>
      </c>
      <c r="F275" s="327"/>
      <c r="G275" s="327"/>
      <c r="H275" s="327"/>
      <c r="I275" s="1" t="str">
        <f>IF(Fuel!$D275="", "", Fuel!$D275)</f>
        <v/>
      </c>
      <c r="J275" s="328" t="str">
        <f>Fuel!$AH275</f>
        <v/>
      </c>
      <c r="K275" s="328"/>
      <c r="L275" s="328"/>
      <c r="M275" s="329" t="str">
        <f>Fuel!$AK275</f>
        <v/>
      </c>
      <c r="N275" s="329"/>
      <c r="O275" s="329"/>
      <c r="P275" s="330" t="str">
        <f>Fuel!$AI275</f>
        <v/>
      </c>
      <c r="Q275" s="330"/>
      <c r="R275" s="330"/>
      <c r="S275" s="329" t="str">
        <f>Fuel!$AJ275</f>
        <v/>
      </c>
      <c r="T275" s="329"/>
      <c r="U275" s="331"/>
      <c r="V275" s="55"/>
      <c r="AC275" s="13" t="str">
        <f>Fuel!$S275</f>
        <v/>
      </c>
    </row>
    <row r="276" spans="1:29" x14ac:dyDescent="0.25">
      <c r="A276" s="55"/>
      <c r="B276" s="325" t="str">
        <f>IF(Fuel!$B276="", "", Fuel!$B276)</f>
        <v/>
      </c>
      <c r="C276" s="326"/>
      <c r="D276" s="326"/>
      <c r="E276" s="327" t="str">
        <f>Fuel!$AF276</f>
        <v/>
      </c>
      <c r="F276" s="327"/>
      <c r="G276" s="327"/>
      <c r="H276" s="327"/>
      <c r="I276" s="1" t="str">
        <f>IF(Fuel!$D276="", "", Fuel!$D276)</f>
        <v/>
      </c>
      <c r="J276" s="328" t="str">
        <f>Fuel!$AH276</f>
        <v/>
      </c>
      <c r="K276" s="328"/>
      <c r="L276" s="328"/>
      <c r="M276" s="329" t="str">
        <f>Fuel!$AK276</f>
        <v/>
      </c>
      <c r="N276" s="329"/>
      <c r="O276" s="329"/>
      <c r="P276" s="330" t="str">
        <f>Fuel!$AI276</f>
        <v/>
      </c>
      <c r="Q276" s="330"/>
      <c r="R276" s="330"/>
      <c r="S276" s="329" t="str">
        <f>Fuel!$AJ276</f>
        <v/>
      </c>
      <c r="T276" s="329"/>
      <c r="U276" s="331"/>
      <c r="V276" s="55"/>
      <c r="AC276" s="13" t="str">
        <f>Fuel!$S276</f>
        <v/>
      </c>
    </row>
    <row r="277" spans="1:29" x14ac:dyDescent="0.25">
      <c r="A277" s="55"/>
      <c r="B277" s="325" t="str">
        <f>IF(Fuel!$B277="", "", Fuel!$B277)</f>
        <v/>
      </c>
      <c r="C277" s="326"/>
      <c r="D277" s="326"/>
      <c r="E277" s="327" t="str">
        <f>Fuel!$AF277</f>
        <v/>
      </c>
      <c r="F277" s="327"/>
      <c r="G277" s="327"/>
      <c r="H277" s="327"/>
      <c r="I277" s="1" t="str">
        <f>IF(Fuel!$D277="", "", Fuel!$D277)</f>
        <v/>
      </c>
      <c r="J277" s="328" t="str">
        <f>Fuel!$AH277</f>
        <v/>
      </c>
      <c r="K277" s="328"/>
      <c r="L277" s="328"/>
      <c r="M277" s="329" t="str">
        <f>Fuel!$AK277</f>
        <v/>
      </c>
      <c r="N277" s="329"/>
      <c r="O277" s="329"/>
      <c r="P277" s="330" t="str">
        <f>Fuel!$AI277</f>
        <v/>
      </c>
      <c r="Q277" s="330"/>
      <c r="R277" s="330"/>
      <c r="S277" s="329" t="str">
        <f>Fuel!$AJ277</f>
        <v/>
      </c>
      <c r="T277" s="329"/>
      <c r="U277" s="331"/>
      <c r="V277" s="55"/>
      <c r="AC277" s="13" t="str">
        <f>Fuel!$S277</f>
        <v/>
      </c>
    </row>
    <row r="278" spans="1:29" x14ac:dyDescent="0.25">
      <c r="A278" s="55"/>
      <c r="B278" s="325" t="str">
        <f>IF(Fuel!$B278="", "", Fuel!$B278)</f>
        <v/>
      </c>
      <c r="C278" s="326"/>
      <c r="D278" s="326"/>
      <c r="E278" s="327" t="str">
        <f>Fuel!$AF278</f>
        <v/>
      </c>
      <c r="F278" s="327"/>
      <c r="G278" s="327"/>
      <c r="H278" s="327"/>
      <c r="I278" s="1" t="str">
        <f>IF(Fuel!$D278="", "", Fuel!$D278)</f>
        <v/>
      </c>
      <c r="J278" s="328" t="str">
        <f>Fuel!$AH278</f>
        <v/>
      </c>
      <c r="K278" s="328"/>
      <c r="L278" s="328"/>
      <c r="M278" s="329" t="str">
        <f>Fuel!$AK278</f>
        <v/>
      </c>
      <c r="N278" s="329"/>
      <c r="O278" s="329"/>
      <c r="P278" s="330" t="str">
        <f>Fuel!$AI278</f>
        <v/>
      </c>
      <c r="Q278" s="330"/>
      <c r="R278" s="330"/>
      <c r="S278" s="329" t="str">
        <f>Fuel!$AJ278</f>
        <v/>
      </c>
      <c r="T278" s="329"/>
      <c r="U278" s="331"/>
      <c r="V278" s="55"/>
      <c r="AC278" s="13" t="str">
        <f>Fuel!$S278</f>
        <v/>
      </c>
    </row>
    <row r="279" spans="1:29" x14ac:dyDescent="0.25">
      <c r="A279" s="55"/>
      <c r="B279" s="325" t="str">
        <f>IF(Fuel!$B279="", "", Fuel!$B279)</f>
        <v/>
      </c>
      <c r="C279" s="326"/>
      <c r="D279" s="326"/>
      <c r="E279" s="327" t="str">
        <f>Fuel!$AF279</f>
        <v/>
      </c>
      <c r="F279" s="327"/>
      <c r="G279" s="327"/>
      <c r="H279" s="327"/>
      <c r="I279" s="1" t="str">
        <f>IF(Fuel!$D279="", "", Fuel!$D279)</f>
        <v/>
      </c>
      <c r="J279" s="328" t="str">
        <f>Fuel!$AH279</f>
        <v/>
      </c>
      <c r="K279" s="328"/>
      <c r="L279" s="328"/>
      <c r="M279" s="329" t="str">
        <f>Fuel!$AK279</f>
        <v/>
      </c>
      <c r="N279" s="329"/>
      <c r="O279" s="329"/>
      <c r="P279" s="330" t="str">
        <f>Fuel!$AI279</f>
        <v/>
      </c>
      <c r="Q279" s="330"/>
      <c r="R279" s="330"/>
      <c r="S279" s="329" t="str">
        <f>Fuel!$AJ279</f>
        <v/>
      </c>
      <c r="T279" s="329"/>
      <c r="U279" s="331"/>
      <c r="V279" s="55"/>
      <c r="AC279" s="13" t="str">
        <f>Fuel!$S279</f>
        <v/>
      </c>
    </row>
    <row r="280" spans="1:29" x14ac:dyDescent="0.25">
      <c r="A280" s="55"/>
      <c r="B280" s="325" t="str">
        <f>IF(Fuel!$B280="", "", Fuel!$B280)</f>
        <v/>
      </c>
      <c r="C280" s="326"/>
      <c r="D280" s="326"/>
      <c r="E280" s="327" t="str">
        <f>Fuel!$AF280</f>
        <v/>
      </c>
      <c r="F280" s="327"/>
      <c r="G280" s="327"/>
      <c r="H280" s="327"/>
      <c r="I280" s="1" t="str">
        <f>IF(Fuel!$D280="", "", Fuel!$D280)</f>
        <v/>
      </c>
      <c r="J280" s="328" t="str">
        <f>Fuel!$AH280</f>
        <v/>
      </c>
      <c r="K280" s="328"/>
      <c r="L280" s="328"/>
      <c r="M280" s="329" t="str">
        <f>Fuel!$AK280</f>
        <v/>
      </c>
      <c r="N280" s="329"/>
      <c r="O280" s="329"/>
      <c r="P280" s="330" t="str">
        <f>Fuel!$AI280</f>
        <v/>
      </c>
      <c r="Q280" s="330"/>
      <c r="R280" s="330"/>
      <c r="S280" s="329" t="str">
        <f>Fuel!$AJ280</f>
        <v/>
      </c>
      <c r="T280" s="329"/>
      <c r="U280" s="331"/>
      <c r="V280" s="55"/>
      <c r="AC280" s="13" t="str">
        <f>Fuel!$S280</f>
        <v/>
      </c>
    </row>
    <row r="281" spans="1:29" x14ac:dyDescent="0.25">
      <c r="A281" s="55"/>
      <c r="B281" s="325" t="str">
        <f>IF(Fuel!$B281="", "", Fuel!$B281)</f>
        <v/>
      </c>
      <c r="C281" s="326"/>
      <c r="D281" s="326"/>
      <c r="E281" s="327" t="str">
        <f>Fuel!$AF281</f>
        <v/>
      </c>
      <c r="F281" s="327"/>
      <c r="G281" s="327"/>
      <c r="H281" s="327"/>
      <c r="I281" s="1" t="str">
        <f>IF(Fuel!$D281="", "", Fuel!$D281)</f>
        <v/>
      </c>
      <c r="J281" s="328" t="str">
        <f>Fuel!$AH281</f>
        <v/>
      </c>
      <c r="K281" s="328"/>
      <c r="L281" s="328"/>
      <c r="M281" s="329" t="str">
        <f>Fuel!$AK281</f>
        <v/>
      </c>
      <c r="N281" s="329"/>
      <c r="O281" s="329"/>
      <c r="P281" s="330" t="str">
        <f>Fuel!$AI281</f>
        <v/>
      </c>
      <c r="Q281" s="330"/>
      <c r="R281" s="330"/>
      <c r="S281" s="329" t="str">
        <f>Fuel!$AJ281</f>
        <v/>
      </c>
      <c r="T281" s="329"/>
      <c r="U281" s="331"/>
      <c r="V281" s="55"/>
      <c r="AC281" s="13" t="str">
        <f>Fuel!$S281</f>
        <v/>
      </c>
    </row>
    <row r="282" spans="1:29" x14ac:dyDescent="0.25">
      <c r="A282" s="55"/>
      <c r="B282" s="325" t="str">
        <f>IF(Fuel!$B282="", "", Fuel!$B282)</f>
        <v/>
      </c>
      <c r="C282" s="326"/>
      <c r="D282" s="326"/>
      <c r="E282" s="327" t="str">
        <f>Fuel!$AF282</f>
        <v/>
      </c>
      <c r="F282" s="327"/>
      <c r="G282" s="327"/>
      <c r="H282" s="327"/>
      <c r="I282" s="1" t="str">
        <f>IF(Fuel!$D282="", "", Fuel!$D282)</f>
        <v/>
      </c>
      <c r="J282" s="328" t="str">
        <f>Fuel!$AH282</f>
        <v/>
      </c>
      <c r="K282" s="328"/>
      <c r="L282" s="328"/>
      <c r="M282" s="329" t="str">
        <f>Fuel!$AK282</f>
        <v/>
      </c>
      <c r="N282" s="329"/>
      <c r="O282" s="329"/>
      <c r="P282" s="330" t="str">
        <f>Fuel!$AI282</f>
        <v/>
      </c>
      <c r="Q282" s="330"/>
      <c r="R282" s="330"/>
      <c r="S282" s="329" t="str">
        <f>Fuel!$AJ282</f>
        <v/>
      </c>
      <c r="T282" s="329"/>
      <c r="U282" s="331"/>
      <c r="V282" s="55"/>
      <c r="AC282" s="13" t="str">
        <f>Fuel!$S282</f>
        <v/>
      </c>
    </row>
    <row r="283" spans="1:29" x14ac:dyDescent="0.25">
      <c r="A283" s="55"/>
      <c r="B283" s="325" t="str">
        <f>IF(Fuel!$B283="", "", Fuel!$B283)</f>
        <v/>
      </c>
      <c r="C283" s="326"/>
      <c r="D283" s="326"/>
      <c r="E283" s="327" t="str">
        <f>Fuel!$AF283</f>
        <v/>
      </c>
      <c r="F283" s="327"/>
      <c r="G283" s="327"/>
      <c r="H283" s="327"/>
      <c r="I283" s="1" t="str">
        <f>IF(Fuel!$D283="", "", Fuel!$D283)</f>
        <v/>
      </c>
      <c r="J283" s="328" t="str">
        <f>Fuel!$AH283</f>
        <v/>
      </c>
      <c r="K283" s="328"/>
      <c r="L283" s="328"/>
      <c r="M283" s="329" t="str">
        <f>Fuel!$AK283</f>
        <v/>
      </c>
      <c r="N283" s="329"/>
      <c r="O283" s="329"/>
      <c r="P283" s="330" t="str">
        <f>Fuel!$AI283</f>
        <v/>
      </c>
      <c r="Q283" s="330"/>
      <c r="R283" s="330"/>
      <c r="S283" s="329" t="str">
        <f>Fuel!$AJ283</f>
        <v/>
      </c>
      <c r="T283" s="329"/>
      <c r="U283" s="331"/>
      <c r="V283" s="55"/>
      <c r="AC283" s="13" t="str">
        <f>Fuel!$S283</f>
        <v/>
      </c>
    </row>
    <row r="284" spans="1:29" x14ac:dyDescent="0.25">
      <c r="A284" s="55"/>
      <c r="B284" s="325" t="str">
        <f>IF(Fuel!$B284="", "", Fuel!$B284)</f>
        <v/>
      </c>
      <c r="C284" s="326"/>
      <c r="D284" s="326"/>
      <c r="E284" s="327" t="str">
        <f>Fuel!$AF284</f>
        <v/>
      </c>
      <c r="F284" s="327"/>
      <c r="G284" s="327"/>
      <c r="H284" s="327"/>
      <c r="I284" s="1" t="str">
        <f>IF(Fuel!$D284="", "", Fuel!$D284)</f>
        <v/>
      </c>
      <c r="J284" s="328" t="str">
        <f>Fuel!$AH284</f>
        <v/>
      </c>
      <c r="K284" s="328"/>
      <c r="L284" s="328"/>
      <c r="M284" s="329" t="str">
        <f>Fuel!$AK284</f>
        <v/>
      </c>
      <c r="N284" s="329"/>
      <c r="O284" s="329"/>
      <c r="P284" s="330" t="str">
        <f>Fuel!$AI284</f>
        <v/>
      </c>
      <c r="Q284" s="330"/>
      <c r="R284" s="330"/>
      <c r="S284" s="329" t="str">
        <f>Fuel!$AJ284</f>
        <v/>
      </c>
      <c r="T284" s="329"/>
      <c r="U284" s="331"/>
      <c r="V284" s="55"/>
      <c r="AC284" s="13" t="str">
        <f>Fuel!$S284</f>
        <v/>
      </c>
    </row>
    <row r="285" spans="1:29" x14ac:dyDescent="0.25">
      <c r="A285" s="55"/>
      <c r="B285" s="325" t="str">
        <f>IF(Fuel!$B285="", "", Fuel!$B285)</f>
        <v/>
      </c>
      <c r="C285" s="326"/>
      <c r="D285" s="326"/>
      <c r="E285" s="327" t="str">
        <f>Fuel!$AF285</f>
        <v/>
      </c>
      <c r="F285" s="327"/>
      <c r="G285" s="327"/>
      <c r="H285" s="327"/>
      <c r="I285" s="1" t="str">
        <f>IF(Fuel!$D285="", "", Fuel!$D285)</f>
        <v/>
      </c>
      <c r="J285" s="328" t="str">
        <f>Fuel!$AH285</f>
        <v/>
      </c>
      <c r="K285" s="328"/>
      <c r="L285" s="328"/>
      <c r="M285" s="329" t="str">
        <f>Fuel!$AK285</f>
        <v/>
      </c>
      <c r="N285" s="329"/>
      <c r="O285" s="329"/>
      <c r="P285" s="330" t="str">
        <f>Fuel!$AI285</f>
        <v/>
      </c>
      <c r="Q285" s="330"/>
      <c r="R285" s="330"/>
      <c r="S285" s="329" t="str">
        <f>Fuel!$AJ285</f>
        <v/>
      </c>
      <c r="T285" s="329"/>
      <c r="U285" s="331"/>
      <c r="V285" s="55"/>
      <c r="AC285" s="13" t="str">
        <f>Fuel!$S285</f>
        <v/>
      </c>
    </row>
    <row r="286" spans="1:29" x14ac:dyDescent="0.25">
      <c r="A286" s="55"/>
      <c r="B286" s="325" t="str">
        <f>IF(Fuel!$B286="", "", Fuel!$B286)</f>
        <v/>
      </c>
      <c r="C286" s="326"/>
      <c r="D286" s="326"/>
      <c r="E286" s="327" t="str">
        <f>Fuel!$AF286</f>
        <v/>
      </c>
      <c r="F286" s="327"/>
      <c r="G286" s="327"/>
      <c r="H286" s="327"/>
      <c r="I286" s="1" t="str">
        <f>IF(Fuel!$D286="", "", Fuel!$D286)</f>
        <v/>
      </c>
      <c r="J286" s="328" t="str">
        <f>Fuel!$AH286</f>
        <v/>
      </c>
      <c r="K286" s="328"/>
      <c r="L286" s="328"/>
      <c r="M286" s="329" t="str">
        <f>Fuel!$AK286</f>
        <v/>
      </c>
      <c r="N286" s="329"/>
      <c r="O286" s="329"/>
      <c r="P286" s="330" t="str">
        <f>Fuel!$AI286</f>
        <v/>
      </c>
      <c r="Q286" s="330"/>
      <c r="R286" s="330"/>
      <c r="S286" s="329" t="str">
        <f>Fuel!$AJ286</f>
        <v/>
      </c>
      <c r="T286" s="329"/>
      <c r="U286" s="331"/>
      <c r="V286" s="55"/>
      <c r="AC286" s="13" t="str">
        <f>Fuel!$S286</f>
        <v/>
      </c>
    </row>
    <row r="287" spans="1:29" x14ac:dyDescent="0.25">
      <c r="A287" s="55"/>
      <c r="B287" s="325" t="str">
        <f>IF(Fuel!$B287="", "", Fuel!$B287)</f>
        <v/>
      </c>
      <c r="C287" s="326"/>
      <c r="D287" s="326"/>
      <c r="E287" s="327" t="str">
        <f>Fuel!$AF287</f>
        <v/>
      </c>
      <c r="F287" s="327"/>
      <c r="G287" s="327"/>
      <c r="H287" s="327"/>
      <c r="I287" s="1" t="str">
        <f>IF(Fuel!$D287="", "", Fuel!$D287)</f>
        <v/>
      </c>
      <c r="J287" s="328" t="str">
        <f>Fuel!$AH287</f>
        <v/>
      </c>
      <c r="K287" s="328"/>
      <c r="L287" s="328"/>
      <c r="M287" s="329" t="str">
        <f>Fuel!$AK287</f>
        <v/>
      </c>
      <c r="N287" s="329"/>
      <c r="O287" s="329"/>
      <c r="P287" s="330" t="str">
        <f>Fuel!$AI287</f>
        <v/>
      </c>
      <c r="Q287" s="330"/>
      <c r="R287" s="330"/>
      <c r="S287" s="329" t="str">
        <f>Fuel!$AJ287</f>
        <v/>
      </c>
      <c r="T287" s="329"/>
      <c r="U287" s="331"/>
      <c r="V287" s="55"/>
      <c r="AC287" s="13" t="str">
        <f>Fuel!$S287</f>
        <v/>
      </c>
    </row>
    <row r="288" spans="1:29" x14ac:dyDescent="0.25">
      <c r="A288" s="55"/>
      <c r="B288" s="325" t="str">
        <f>IF(Fuel!$B288="", "", Fuel!$B288)</f>
        <v/>
      </c>
      <c r="C288" s="326"/>
      <c r="D288" s="326"/>
      <c r="E288" s="327" t="str">
        <f>Fuel!$AF288</f>
        <v/>
      </c>
      <c r="F288" s="327"/>
      <c r="G288" s="327"/>
      <c r="H288" s="327"/>
      <c r="I288" s="1" t="str">
        <f>IF(Fuel!$D288="", "", Fuel!$D288)</f>
        <v/>
      </c>
      <c r="J288" s="328" t="str">
        <f>Fuel!$AH288</f>
        <v/>
      </c>
      <c r="K288" s="328"/>
      <c r="L288" s="328"/>
      <c r="M288" s="329" t="str">
        <f>Fuel!$AK288</f>
        <v/>
      </c>
      <c r="N288" s="329"/>
      <c r="O288" s="329"/>
      <c r="P288" s="330" t="str">
        <f>Fuel!$AI288</f>
        <v/>
      </c>
      <c r="Q288" s="330"/>
      <c r="R288" s="330"/>
      <c r="S288" s="329" t="str">
        <f>Fuel!$AJ288</f>
        <v/>
      </c>
      <c r="T288" s="329"/>
      <c r="U288" s="331"/>
      <c r="V288" s="55"/>
      <c r="AC288" s="13" t="str">
        <f>Fuel!$S288</f>
        <v/>
      </c>
    </row>
    <row r="289" spans="1:29" x14ac:dyDescent="0.25">
      <c r="A289" s="55"/>
      <c r="B289" s="325" t="str">
        <f>IF(Fuel!$B289="", "", Fuel!$B289)</f>
        <v/>
      </c>
      <c r="C289" s="326"/>
      <c r="D289" s="326"/>
      <c r="E289" s="327" t="str">
        <f>Fuel!$AF289</f>
        <v/>
      </c>
      <c r="F289" s="327"/>
      <c r="G289" s="327"/>
      <c r="H289" s="327"/>
      <c r="I289" s="1" t="str">
        <f>IF(Fuel!$D289="", "", Fuel!$D289)</f>
        <v/>
      </c>
      <c r="J289" s="328" t="str">
        <f>Fuel!$AH289</f>
        <v/>
      </c>
      <c r="K289" s="328"/>
      <c r="L289" s="328"/>
      <c r="M289" s="329" t="str">
        <f>Fuel!$AK289</f>
        <v/>
      </c>
      <c r="N289" s="329"/>
      <c r="O289" s="329"/>
      <c r="P289" s="330" t="str">
        <f>Fuel!$AI289</f>
        <v/>
      </c>
      <c r="Q289" s="330"/>
      <c r="R289" s="330"/>
      <c r="S289" s="329" t="str">
        <f>Fuel!$AJ289</f>
        <v/>
      </c>
      <c r="T289" s="329"/>
      <c r="U289" s="331"/>
      <c r="V289" s="55"/>
      <c r="AC289" s="13" t="str">
        <f>Fuel!$S289</f>
        <v/>
      </c>
    </row>
    <row r="290" spans="1:29" x14ac:dyDescent="0.25">
      <c r="A290" s="55"/>
      <c r="B290" s="325" t="str">
        <f>IF(Fuel!$B290="", "", Fuel!$B290)</f>
        <v/>
      </c>
      <c r="C290" s="326"/>
      <c r="D290" s="326"/>
      <c r="E290" s="327" t="str">
        <f>Fuel!$AF290</f>
        <v/>
      </c>
      <c r="F290" s="327"/>
      <c r="G290" s="327"/>
      <c r="H290" s="327"/>
      <c r="I290" s="1" t="str">
        <f>IF(Fuel!$D290="", "", Fuel!$D290)</f>
        <v/>
      </c>
      <c r="J290" s="328" t="str">
        <f>Fuel!$AH290</f>
        <v/>
      </c>
      <c r="K290" s="328"/>
      <c r="L290" s="328"/>
      <c r="M290" s="329" t="str">
        <f>Fuel!$AK290</f>
        <v/>
      </c>
      <c r="N290" s="329"/>
      <c r="O290" s="329"/>
      <c r="P290" s="330" t="str">
        <f>Fuel!$AI290</f>
        <v/>
      </c>
      <c r="Q290" s="330"/>
      <c r="R290" s="330"/>
      <c r="S290" s="329" t="str">
        <f>Fuel!$AJ290</f>
        <v/>
      </c>
      <c r="T290" s="329"/>
      <c r="U290" s="331"/>
      <c r="V290" s="55"/>
      <c r="AC290" s="13" t="str">
        <f>Fuel!$S290</f>
        <v/>
      </c>
    </row>
    <row r="291" spans="1:29" x14ac:dyDescent="0.25">
      <c r="A291" s="55"/>
      <c r="B291" s="325" t="str">
        <f>IF(Fuel!$B291="", "", Fuel!$B291)</f>
        <v/>
      </c>
      <c r="C291" s="326"/>
      <c r="D291" s="326"/>
      <c r="E291" s="327" t="str">
        <f>Fuel!$AF291</f>
        <v/>
      </c>
      <c r="F291" s="327"/>
      <c r="G291" s="327"/>
      <c r="H291" s="327"/>
      <c r="I291" s="1" t="str">
        <f>IF(Fuel!$D291="", "", Fuel!$D291)</f>
        <v/>
      </c>
      <c r="J291" s="328" t="str">
        <f>Fuel!$AH291</f>
        <v/>
      </c>
      <c r="K291" s="328"/>
      <c r="L291" s="328"/>
      <c r="M291" s="329" t="str">
        <f>Fuel!$AK291</f>
        <v/>
      </c>
      <c r="N291" s="329"/>
      <c r="O291" s="329"/>
      <c r="P291" s="330" t="str">
        <f>Fuel!$AI291</f>
        <v/>
      </c>
      <c r="Q291" s="330"/>
      <c r="R291" s="330"/>
      <c r="S291" s="329" t="str">
        <f>Fuel!$AJ291</f>
        <v/>
      </c>
      <c r="T291" s="329"/>
      <c r="U291" s="331"/>
      <c r="V291" s="55"/>
      <c r="AC291" s="13" t="str">
        <f>Fuel!$S291</f>
        <v/>
      </c>
    </row>
    <row r="292" spans="1:29" x14ac:dyDescent="0.25">
      <c r="A292" s="55"/>
      <c r="B292" s="325" t="str">
        <f>IF(Fuel!$B292="", "", Fuel!$B292)</f>
        <v/>
      </c>
      <c r="C292" s="326"/>
      <c r="D292" s="326"/>
      <c r="E292" s="327" t="str">
        <f>Fuel!$AF292</f>
        <v/>
      </c>
      <c r="F292" s="327"/>
      <c r="G292" s="327"/>
      <c r="H292" s="327"/>
      <c r="I292" s="1" t="str">
        <f>IF(Fuel!$D292="", "", Fuel!$D292)</f>
        <v/>
      </c>
      <c r="J292" s="328" t="str">
        <f>Fuel!$AH292</f>
        <v/>
      </c>
      <c r="K292" s="328"/>
      <c r="L292" s="328"/>
      <c r="M292" s="329" t="str">
        <f>Fuel!$AK292</f>
        <v/>
      </c>
      <c r="N292" s="329"/>
      <c r="O292" s="329"/>
      <c r="P292" s="330" t="str">
        <f>Fuel!$AI292</f>
        <v/>
      </c>
      <c r="Q292" s="330"/>
      <c r="R292" s="330"/>
      <c r="S292" s="329" t="str">
        <f>Fuel!$AJ292</f>
        <v/>
      </c>
      <c r="T292" s="329"/>
      <c r="U292" s="331"/>
      <c r="V292" s="55"/>
      <c r="AC292" s="13" t="str">
        <f>Fuel!$S292</f>
        <v/>
      </c>
    </row>
    <row r="293" spans="1:29" x14ac:dyDescent="0.25">
      <c r="A293" s="55"/>
      <c r="B293" s="325" t="str">
        <f>IF(Fuel!$B293="", "", Fuel!$B293)</f>
        <v/>
      </c>
      <c r="C293" s="326"/>
      <c r="D293" s="326"/>
      <c r="E293" s="327" t="str">
        <f>Fuel!$AF293</f>
        <v/>
      </c>
      <c r="F293" s="327"/>
      <c r="G293" s="327"/>
      <c r="H293" s="327"/>
      <c r="I293" s="1" t="str">
        <f>IF(Fuel!$D293="", "", Fuel!$D293)</f>
        <v/>
      </c>
      <c r="J293" s="328" t="str">
        <f>Fuel!$AH293</f>
        <v/>
      </c>
      <c r="K293" s="328"/>
      <c r="L293" s="328"/>
      <c r="M293" s="329" t="str">
        <f>Fuel!$AK293</f>
        <v/>
      </c>
      <c r="N293" s="329"/>
      <c r="O293" s="329"/>
      <c r="P293" s="330" t="str">
        <f>Fuel!$AI293</f>
        <v/>
      </c>
      <c r="Q293" s="330"/>
      <c r="R293" s="330"/>
      <c r="S293" s="329" t="str">
        <f>Fuel!$AJ293</f>
        <v/>
      </c>
      <c r="T293" s="329"/>
      <c r="U293" s="331"/>
      <c r="V293" s="55"/>
      <c r="AC293" s="13" t="str">
        <f>Fuel!$S293</f>
        <v/>
      </c>
    </row>
    <row r="294" spans="1:29" x14ac:dyDescent="0.25">
      <c r="A294" s="55"/>
      <c r="B294" s="325" t="str">
        <f>IF(Fuel!$B294="", "", Fuel!$B294)</f>
        <v/>
      </c>
      <c r="C294" s="326"/>
      <c r="D294" s="326"/>
      <c r="E294" s="327" t="str">
        <f>Fuel!$AF294</f>
        <v/>
      </c>
      <c r="F294" s="327"/>
      <c r="G294" s="327"/>
      <c r="H294" s="327"/>
      <c r="I294" s="1" t="str">
        <f>IF(Fuel!$D294="", "", Fuel!$D294)</f>
        <v/>
      </c>
      <c r="J294" s="328" t="str">
        <f>Fuel!$AH294</f>
        <v/>
      </c>
      <c r="K294" s="328"/>
      <c r="L294" s="328"/>
      <c r="M294" s="329" t="str">
        <f>Fuel!$AK294</f>
        <v/>
      </c>
      <c r="N294" s="329"/>
      <c r="O294" s="329"/>
      <c r="P294" s="330" t="str">
        <f>Fuel!$AI294</f>
        <v/>
      </c>
      <c r="Q294" s="330"/>
      <c r="R294" s="330"/>
      <c r="S294" s="329" t="str">
        <f>Fuel!$AJ294</f>
        <v/>
      </c>
      <c r="T294" s="329"/>
      <c r="U294" s="331"/>
      <c r="V294" s="55"/>
      <c r="AC294" s="13" t="str">
        <f>Fuel!$S294</f>
        <v/>
      </c>
    </row>
    <row r="295" spans="1:29" x14ac:dyDescent="0.25">
      <c r="A295" s="55"/>
      <c r="B295" s="325" t="str">
        <f>IF(Fuel!$B295="", "", Fuel!$B295)</f>
        <v/>
      </c>
      <c r="C295" s="326"/>
      <c r="D295" s="326"/>
      <c r="E295" s="327" t="str">
        <f>Fuel!$AF295</f>
        <v/>
      </c>
      <c r="F295" s="327"/>
      <c r="G295" s="327"/>
      <c r="H295" s="327"/>
      <c r="I295" s="1" t="str">
        <f>IF(Fuel!$D295="", "", Fuel!$D295)</f>
        <v/>
      </c>
      <c r="J295" s="328" t="str">
        <f>Fuel!$AH295</f>
        <v/>
      </c>
      <c r="K295" s="328"/>
      <c r="L295" s="328"/>
      <c r="M295" s="329" t="str">
        <f>Fuel!$AK295</f>
        <v/>
      </c>
      <c r="N295" s="329"/>
      <c r="O295" s="329"/>
      <c r="P295" s="330" t="str">
        <f>Fuel!$AI295</f>
        <v/>
      </c>
      <c r="Q295" s="330"/>
      <c r="R295" s="330"/>
      <c r="S295" s="329" t="str">
        <f>Fuel!$AJ295</f>
        <v/>
      </c>
      <c r="T295" s="329"/>
      <c r="U295" s="331"/>
      <c r="V295" s="55"/>
      <c r="AC295" s="13" t="str">
        <f>Fuel!$S295</f>
        <v/>
      </c>
    </row>
    <row r="296" spans="1:29" x14ac:dyDescent="0.25">
      <c r="A296" s="55"/>
      <c r="B296" s="325" t="str">
        <f>IF(Fuel!$B296="", "", Fuel!$B296)</f>
        <v/>
      </c>
      <c r="C296" s="326"/>
      <c r="D296" s="326"/>
      <c r="E296" s="327" t="str">
        <f>Fuel!$AF296</f>
        <v/>
      </c>
      <c r="F296" s="327"/>
      <c r="G296" s="327"/>
      <c r="H296" s="327"/>
      <c r="I296" s="1" t="str">
        <f>IF(Fuel!$D296="", "", Fuel!$D296)</f>
        <v/>
      </c>
      <c r="J296" s="328" t="str">
        <f>Fuel!$AH296</f>
        <v/>
      </c>
      <c r="K296" s="328"/>
      <c r="L296" s="328"/>
      <c r="M296" s="329" t="str">
        <f>Fuel!$AK296</f>
        <v/>
      </c>
      <c r="N296" s="329"/>
      <c r="O296" s="329"/>
      <c r="P296" s="330" t="str">
        <f>Fuel!$AI296</f>
        <v/>
      </c>
      <c r="Q296" s="330"/>
      <c r="R296" s="330"/>
      <c r="S296" s="329" t="str">
        <f>Fuel!$AJ296</f>
        <v/>
      </c>
      <c r="T296" s="329"/>
      <c r="U296" s="331"/>
      <c r="V296" s="55"/>
      <c r="AC296" s="13" t="str">
        <f>Fuel!$S296</f>
        <v/>
      </c>
    </row>
    <row r="297" spans="1:29" x14ac:dyDescent="0.25">
      <c r="A297" s="55"/>
      <c r="B297" s="325" t="str">
        <f>IF(Fuel!$B297="", "", Fuel!$B297)</f>
        <v/>
      </c>
      <c r="C297" s="326"/>
      <c r="D297" s="326"/>
      <c r="E297" s="327" t="str">
        <f>Fuel!$AF297</f>
        <v/>
      </c>
      <c r="F297" s="327"/>
      <c r="G297" s="327"/>
      <c r="H297" s="327"/>
      <c r="I297" s="1" t="str">
        <f>IF(Fuel!$D297="", "", Fuel!$D297)</f>
        <v/>
      </c>
      <c r="J297" s="328" t="str">
        <f>Fuel!$AH297</f>
        <v/>
      </c>
      <c r="K297" s="328"/>
      <c r="L297" s="328"/>
      <c r="M297" s="329" t="str">
        <f>Fuel!$AK297</f>
        <v/>
      </c>
      <c r="N297" s="329"/>
      <c r="O297" s="329"/>
      <c r="P297" s="330" t="str">
        <f>Fuel!$AI297</f>
        <v/>
      </c>
      <c r="Q297" s="330"/>
      <c r="R297" s="330"/>
      <c r="S297" s="329" t="str">
        <f>Fuel!$AJ297</f>
        <v/>
      </c>
      <c r="T297" s="329"/>
      <c r="U297" s="331"/>
      <c r="V297" s="55"/>
      <c r="AC297" s="13" t="str">
        <f>Fuel!$S297</f>
        <v/>
      </c>
    </row>
    <row r="298" spans="1:29" x14ac:dyDescent="0.25">
      <c r="A298" s="55"/>
      <c r="B298" s="325" t="str">
        <f>IF(Fuel!$B298="", "", Fuel!$B298)</f>
        <v/>
      </c>
      <c r="C298" s="326"/>
      <c r="D298" s="326"/>
      <c r="E298" s="327" t="str">
        <f>Fuel!$AF298</f>
        <v/>
      </c>
      <c r="F298" s="327"/>
      <c r="G298" s="327"/>
      <c r="H298" s="327"/>
      <c r="I298" s="1" t="str">
        <f>IF(Fuel!$D298="", "", Fuel!$D298)</f>
        <v/>
      </c>
      <c r="J298" s="328" t="str">
        <f>Fuel!$AH298</f>
        <v/>
      </c>
      <c r="K298" s="328"/>
      <c r="L298" s="328"/>
      <c r="M298" s="329" t="str">
        <f>Fuel!$AK298</f>
        <v/>
      </c>
      <c r="N298" s="329"/>
      <c r="O298" s="329"/>
      <c r="P298" s="330" t="str">
        <f>Fuel!$AI298</f>
        <v/>
      </c>
      <c r="Q298" s="330"/>
      <c r="R298" s="330"/>
      <c r="S298" s="329" t="str">
        <f>Fuel!$AJ298</f>
        <v/>
      </c>
      <c r="T298" s="329"/>
      <c r="U298" s="331"/>
      <c r="V298" s="55"/>
      <c r="AC298" s="13" t="str">
        <f>Fuel!$S298</f>
        <v/>
      </c>
    </row>
    <row r="299" spans="1:29" x14ac:dyDescent="0.25">
      <c r="A299" s="55"/>
      <c r="B299" s="325" t="str">
        <f>IF(Fuel!$B299="", "", Fuel!$B299)</f>
        <v/>
      </c>
      <c r="C299" s="326"/>
      <c r="D299" s="326"/>
      <c r="E299" s="327" t="str">
        <f>Fuel!$AF299</f>
        <v/>
      </c>
      <c r="F299" s="327"/>
      <c r="G299" s="327"/>
      <c r="H299" s="327"/>
      <c r="I299" s="1" t="str">
        <f>IF(Fuel!$D299="", "", Fuel!$D299)</f>
        <v/>
      </c>
      <c r="J299" s="328" t="str">
        <f>Fuel!$AH299</f>
        <v/>
      </c>
      <c r="K299" s="328"/>
      <c r="L299" s="328"/>
      <c r="M299" s="329" t="str">
        <f>Fuel!$AK299</f>
        <v/>
      </c>
      <c r="N299" s="329"/>
      <c r="O299" s="329"/>
      <c r="P299" s="330" t="str">
        <f>Fuel!$AI299</f>
        <v/>
      </c>
      <c r="Q299" s="330"/>
      <c r="R299" s="330"/>
      <c r="S299" s="329" t="str">
        <f>Fuel!$AJ299</f>
        <v/>
      </c>
      <c r="T299" s="329"/>
      <c r="U299" s="331"/>
      <c r="V299" s="55"/>
      <c r="AC299" s="13" t="str">
        <f>Fuel!$S299</f>
        <v/>
      </c>
    </row>
    <row r="300" spans="1:29" x14ac:dyDescent="0.25">
      <c r="A300" s="55"/>
      <c r="B300" s="325" t="str">
        <f>IF(Fuel!$B300="", "", Fuel!$B300)</f>
        <v/>
      </c>
      <c r="C300" s="326"/>
      <c r="D300" s="326"/>
      <c r="E300" s="327" t="str">
        <f>Fuel!$AF300</f>
        <v/>
      </c>
      <c r="F300" s="327"/>
      <c r="G300" s="327"/>
      <c r="H300" s="327"/>
      <c r="I300" s="1" t="str">
        <f>IF(Fuel!$D300="", "", Fuel!$D300)</f>
        <v/>
      </c>
      <c r="J300" s="328" t="str">
        <f>Fuel!$AH300</f>
        <v/>
      </c>
      <c r="K300" s="328"/>
      <c r="L300" s="328"/>
      <c r="M300" s="329" t="str">
        <f>Fuel!$AK300</f>
        <v/>
      </c>
      <c r="N300" s="329"/>
      <c r="O300" s="329"/>
      <c r="P300" s="330" t="str">
        <f>Fuel!$AI300</f>
        <v/>
      </c>
      <c r="Q300" s="330"/>
      <c r="R300" s="330"/>
      <c r="S300" s="329" t="str">
        <f>Fuel!$AJ300</f>
        <v/>
      </c>
      <c r="T300" s="329"/>
      <c r="U300" s="331"/>
      <c r="V300" s="55"/>
      <c r="AC300" s="13" t="str">
        <f>Fuel!$S300</f>
        <v/>
      </c>
    </row>
    <row r="301" spans="1:29" x14ac:dyDescent="0.25">
      <c r="A301" s="55"/>
      <c r="B301" s="325" t="str">
        <f>IF(Fuel!$B301="", "", Fuel!$B301)</f>
        <v/>
      </c>
      <c r="C301" s="326"/>
      <c r="D301" s="326"/>
      <c r="E301" s="327" t="str">
        <f>Fuel!$AF301</f>
        <v/>
      </c>
      <c r="F301" s="327"/>
      <c r="G301" s="327"/>
      <c r="H301" s="327"/>
      <c r="I301" s="1" t="str">
        <f>IF(Fuel!$D301="", "", Fuel!$D301)</f>
        <v/>
      </c>
      <c r="J301" s="328" t="str">
        <f>Fuel!$AH301</f>
        <v/>
      </c>
      <c r="K301" s="328"/>
      <c r="L301" s="328"/>
      <c r="M301" s="329" t="str">
        <f>Fuel!$AK301</f>
        <v/>
      </c>
      <c r="N301" s="329"/>
      <c r="O301" s="329"/>
      <c r="P301" s="330" t="str">
        <f>Fuel!$AI301</f>
        <v/>
      </c>
      <c r="Q301" s="330"/>
      <c r="R301" s="330"/>
      <c r="S301" s="329" t="str">
        <f>Fuel!$AJ301</f>
        <v/>
      </c>
      <c r="T301" s="329"/>
      <c r="U301" s="331"/>
      <c r="V301" s="55"/>
      <c r="AC301" s="13" t="str">
        <f>Fuel!$S301</f>
        <v/>
      </c>
    </row>
    <row r="302" spans="1:29" x14ac:dyDescent="0.25">
      <c r="A302" s="55"/>
      <c r="B302" s="325" t="str">
        <f>IF(Fuel!$B302="", "", Fuel!$B302)</f>
        <v/>
      </c>
      <c r="C302" s="326"/>
      <c r="D302" s="326"/>
      <c r="E302" s="327" t="str">
        <f>Fuel!$AF302</f>
        <v/>
      </c>
      <c r="F302" s="327"/>
      <c r="G302" s="327"/>
      <c r="H302" s="327"/>
      <c r="I302" s="1" t="str">
        <f>IF(Fuel!$D302="", "", Fuel!$D302)</f>
        <v/>
      </c>
      <c r="J302" s="328" t="str">
        <f>Fuel!$AH302</f>
        <v/>
      </c>
      <c r="K302" s="328"/>
      <c r="L302" s="328"/>
      <c r="M302" s="329" t="str">
        <f>Fuel!$AK302</f>
        <v/>
      </c>
      <c r="N302" s="329"/>
      <c r="O302" s="329"/>
      <c r="P302" s="330" t="str">
        <f>Fuel!$AI302</f>
        <v/>
      </c>
      <c r="Q302" s="330"/>
      <c r="R302" s="330"/>
      <c r="S302" s="329" t="str">
        <f>Fuel!$AJ302</f>
        <v/>
      </c>
      <c r="T302" s="329"/>
      <c r="U302" s="331"/>
      <c r="V302" s="55"/>
      <c r="AC302" s="13" t="str">
        <f>Fuel!$S302</f>
        <v/>
      </c>
    </row>
    <row r="303" spans="1:29" x14ac:dyDescent="0.25">
      <c r="A303" s="55"/>
      <c r="B303" s="325" t="str">
        <f>IF(Fuel!$B303="", "", Fuel!$B303)</f>
        <v/>
      </c>
      <c r="C303" s="326"/>
      <c r="D303" s="326"/>
      <c r="E303" s="327" t="str">
        <f>Fuel!$AF303</f>
        <v/>
      </c>
      <c r="F303" s="327"/>
      <c r="G303" s="327"/>
      <c r="H303" s="327"/>
      <c r="I303" s="1" t="str">
        <f>IF(Fuel!$D303="", "", Fuel!$D303)</f>
        <v/>
      </c>
      <c r="J303" s="328" t="str">
        <f>Fuel!$AH303</f>
        <v/>
      </c>
      <c r="K303" s="328"/>
      <c r="L303" s="328"/>
      <c r="M303" s="329" t="str">
        <f>Fuel!$AK303</f>
        <v/>
      </c>
      <c r="N303" s="329"/>
      <c r="O303" s="329"/>
      <c r="P303" s="330" t="str">
        <f>Fuel!$AI303</f>
        <v/>
      </c>
      <c r="Q303" s="330"/>
      <c r="R303" s="330"/>
      <c r="S303" s="329" t="str">
        <f>Fuel!$AJ303</f>
        <v/>
      </c>
      <c r="T303" s="329"/>
      <c r="U303" s="331"/>
      <c r="V303" s="55"/>
      <c r="AC303" s="13" t="str">
        <f>Fuel!$S303</f>
        <v/>
      </c>
    </row>
    <row r="304" spans="1:29" x14ac:dyDescent="0.25">
      <c r="A304" s="55"/>
      <c r="B304" s="325" t="str">
        <f>IF(Fuel!$B304="", "", Fuel!$B304)</f>
        <v/>
      </c>
      <c r="C304" s="326"/>
      <c r="D304" s="326"/>
      <c r="E304" s="327" t="str">
        <f>Fuel!$AF304</f>
        <v/>
      </c>
      <c r="F304" s="327"/>
      <c r="G304" s="327"/>
      <c r="H304" s="327"/>
      <c r="I304" s="1" t="str">
        <f>IF(Fuel!$D304="", "", Fuel!$D304)</f>
        <v/>
      </c>
      <c r="J304" s="328" t="str">
        <f>Fuel!$AH304</f>
        <v/>
      </c>
      <c r="K304" s="328"/>
      <c r="L304" s="328"/>
      <c r="M304" s="329" t="str">
        <f>Fuel!$AK304</f>
        <v/>
      </c>
      <c r="N304" s="329"/>
      <c r="O304" s="329"/>
      <c r="P304" s="330" t="str">
        <f>Fuel!$AI304</f>
        <v/>
      </c>
      <c r="Q304" s="330"/>
      <c r="R304" s="330"/>
      <c r="S304" s="329" t="str">
        <f>Fuel!$AJ304</f>
        <v/>
      </c>
      <c r="T304" s="329"/>
      <c r="U304" s="331"/>
      <c r="V304" s="55"/>
      <c r="AC304" s="13" t="str">
        <f>Fuel!$S304</f>
        <v/>
      </c>
    </row>
    <row r="305" spans="1:29" x14ac:dyDescent="0.25">
      <c r="A305" s="55"/>
      <c r="B305" s="325" t="str">
        <f>IF(Fuel!$B305="", "", Fuel!$B305)</f>
        <v/>
      </c>
      <c r="C305" s="326"/>
      <c r="D305" s="326"/>
      <c r="E305" s="327" t="str">
        <f>Fuel!$AF305</f>
        <v/>
      </c>
      <c r="F305" s="327"/>
      <c r="G305" s="327"/>
      <c r="H305" s="327"/>
      <c r="I305" s="1" t="str">
        <f>IF(Fuel!$D305="", "", Fuel!$D305)</f>
        <v/>
      </c>
      <c r="J305" s="328" t="str">
        <f>Fuel!$AH305</f>
        <v/>
      </c>
      <c r="K305" s="328"/>
      <c r="L305" s="328"/>
      <c r="M305" s="329" t="str">
        <f>Fuel!$AK305</f>
        <v/>
      </c>
      <c r="N305" s="329"/>
      <c r="O305" s="329"/>
      <c r="P305" s="330" t="str">
        <f>Fuel!$AI305</f>
        <v/>
      </c>
      <c r="Q305" s="330"/>
      <c r="R305" s="330"/>
      <c r="S305" s="329" t="str">
        <f>Fuel!$AJ305</f>
        <v/>
      </c>
      <c r="T305" s="329"/>
      <c r="U305" s="331"/>
      <c r="V305" s="55"/>
      <c r="AC305" s="13" t="str">
        <f>Fuel!$S305</f>
        <v/>
      </c>
    </row>
    <row r="306" spans="1:29" x14ac:dyDescent="0.25">
      <c r="A306" s="55"/>
      <c r="B306" s="325" t="str">
        <f>IF(Fuel!$B306="", "", Fuel!$B306)</f>
        <v/>
      </c>
      <c r="C306" s="326"/>
      <c r="D306" s="326"/>
      <c r="E306" s="327" t="str">
        <f>Fuel!$AF306</f>
        <v/>
      </c>
      <c r="F306" s="327"/>
      <c r="G306" s="327"/>
      <c r="H306" s="327"/>
      <c r="I306" s="1" t="str">
        <f>IF(Fuel!$D306="", "", Fuel!$D306)</f>
        <v/>
      </c>
      <c r="J306" s="328" t="str">
        <f>Fuel!$AH306</f>
        <v/>
      </c>
      <c r="K306" s="328"/>
      <c r="L306" s="328"/>
      <c r="M306" s="329" t="str">
        <f>Fuel!$AK306</f>
        <v/>
      </c>
      <c r="N306" s="329"/>
      <c r="O306" s="329"/>
      <c r="P306" s="330" t="str">
        <f>Fuel!$AI306</f>
        <v/>
      </c>
      <c r="Q306" s="330"/>
      <c r="R306" s="330"/>
      <c r="S306" s="329" t="str">
        <f>Fuel!$AJ306</f>
        <v/>
      </c>
      <c r="T306" s="329"/>
      <c r="U306" s="331"/>
      <c r="V306" s="55"/>
      <c r="AC306" s="13" t="str">
        <f>Fuel!$S306</f>
        <v/>
      </c>
    </row>
    <row r="307" spans="1:29" x14ac:dyDescent="0.25">
      <c r="A307" s="55"/>
      <c r="B307" s="325" t="str">
        <f>IF(Fuel!$B307="", "", Fuel!$B307)</f>
        <v/>
      </c>
      <c r="C307" s="326"/>
      <c r="D307" s="326"/>
      <c r="E307" s="327" t="str">
        <f>Fuel!$AF307</f>
        <v/>
      </c>
      <c r="F307" s="327"/>
      <c r="G307" s="327"/>
      <c r="H307" s="327"/>
      <c r="I307" s="1" t="str">
        <f>IF(Fuel!$D307="", "", Fuel!$D307)</f>
        <v/>
      </c>
      <c r="J307" s="328" t="str">
        <f>Fuel!$AH307</f>
        <v/>
      </c>
      <c r="K307" s="328"/>
      <c r="L307" s="328"/>
      <c r="M307" s="329" t="str">
        <f>Fuel!$AK307</f>
        <v/>
      </c>
      <c r="N307" s="329"/>
      <c r="O307" s="329"/>
      <c r="P307" s="330" t="str">
        <f>Fuel!$AI307</f>
        <v/>
      </c>
      <c r="Q307" s="330"/>
      <c r="R307" s="330"/>
      <c r="S307" s="329" t="str">
        <f>Fuel!$AJ307</f>
        <v/>
      </c>
      <c r="T307" s="329"/>
      <c r="U307" s="331"/>
      <c r="V307" s="55"/>
      <c r="AC307" s="13" t="str">
        <f>Fuel!$S307</f>
        <v/>
      </c>
    </row>
    <row r="308" spans="1:29" x14ac:dyDescent="0.25">
      <c r="A308" s="55"/>
      <c r="B308" s="325" t="str">
        <f>IF(Fuel!$B308="", "", Fuel!$B308)</f>
        <v/>
      </c>
      <c r="C308" s="326"/>
      <c r="D308" s="326"/>
      <c r="E308" s="327" t="str">
        <f>Fuel!$AF308</f>
        <v/>
      </c>
      <c r="F308" s="327"/>
      <c r="G308" s="327"/>
      <c r="H308" s="327"/>
      <c r="I308" s="1" t="str">
        <f>IF(Fuel!$D308="", "", Fuel!$D308)</f>
        <v/>
      </c>
      <c r="J308" s="328" t="str">
        <f>Fuel!$AH308</f>
        <v/>
      </c>
      <c r="K308" s="328"/>
      <c r="L308" s="328"/>
      <c r="M308" s="329" t="str">
        <f>Fuel!$AK308</f>
        <v/>
      </c>
      <c r="N308" s="329"/>
      <c r="O308" s="329"/>
      <c r="P308" s="330" t="str">
        <f>Fuel!$AI308</f>
        <v/>
      </c>
      <c r="Q308" s="330"/>
      <c r="R308" s="330"/>
      <c r="S308" s="329" t="str">
        <f>Fuel!$AJ308</f>
        <v/>
      </c>
      <c r="T308" s="329"/>
      <c r="U308" s="331"/>
      <c r="V308" s="55"/>
      <c r="AC308" s="13" t="str">
        <f>Fuel!$S308</f>
        <v/>
      </c>
    </row>
    <row r="309" spans="1:29" x14ac:dyDescent="0.25">
      <c r="A309" s="55"/>
      <c r="B309" s="325" t="str">
        <f>IF(Fuel!$B309="", "", Fuel!$B309)</f>
        <v/>
      </c>
      <c r="C309" s="326"/>
      <c r="D309" s="326"/>
      <c r="E309" s="327" t="str">
        <f>Fuel!$AF309</f>
        <v/>
      </c>
      <c r="F309" s="327"/>
      <c r="G309" s="327"/>
      <c r="H309" s="327"/>
      <c r="I309" s="1" t="str">
        <f>IF(Fuel!$D309="", "", Fuel!$D309)</f>
        <v/>
      </c>
      <c r="J309" s="328" t="str">
        <f>Fuel!$AH309</f>
        <v/>
      </c>
      <c r="K309" s="328"/>
      <c r="L309" s="328"/>
      <c r="M309" s="329" t="str">
        <f>Fuel!$AK309</f>
        <v/>
      </c>
      <c r="N309" s="329"/>
      <c r="O309" s="329"/>
      <c r="P309" s="330" t="str">
        <f>Fuel!$AI309</f>
        <v/>
      </c>
      <c r="Q309" s="330"/>
      <c r="R309" s="330"/>
      <c r="S309" s="329" t="str">
        <f>Fuel!$AJ309</f>
        <v/>
      </c>
      <c r="T309" s="329"/>
      <c r="U309" s="331"/>
      <c r="V309" s="55"/>
      <c r="AC309" s="13" t="str">
        <f>Fuel!$S309</f>
        <v/>
      </c>
    </row>
    <row r="310" spans="1:29" x14ac:dyDescent="0.25">
      <c r="A310" s="55"/>
      <c r="B310" s="325" t="str">
        <f>IF(Fuel!$B310="", "", Fuel!$B310)</f>
        <v/>
      </c>
      <c r="C310" s="326"/>
      <c r="D310" s="326"/>
      <c r="E310" s="327" t="str">
        <f>Fuel!$AF310</f>
        <v/>
      </c>
      <c r="F310" s="327"/>
      <c r="G310" s="327"/>
      <c r="H310" s="327"/>
      <c r="I310" s="1" t="str">
        <f>IF(Fuel!$D310="", "", Fuel!$D310)</f>
        <v/>
      </c>
      <c r="J310" s="328" t="str">
        <f>Fuel!$AH310</f>
        <v/>
      </c>
      <c r="K310" s="328"/>
      <c r="L310" s="328"/>
      <c r="M310" s="329" t="str">
        <f>Fuel!$AK310</f>
        <v/>
      </c>
      <c r="N310" s="329"/>
      <c r="O310" s="329"/>
      <c r="P310" s="330" t="str">
        <f>Fuel!$AI310</f>
        <v/>
      </c>
      <c r="Q310" s="330"/>
      <c r="R310" s="330"/>
      <c r="S310" s="329" t="str">
        <f>Fuel!$AJ310</f>
        <v/>
      </c>
      <c r="T310" s="329"/>
      <c r="U310" s="331"/>
      <c r="V310" s="55"/>
      <c r="AC310" s="13" t="str">
        <f>Fuel!$S310</f>
        <v/>
      </c>
    </row>
    <row r="311" spans="1:29" x14ac:dyDescent="0.25">
      <c r="A311" s="55"/>
      <c r="B311" s="325" t="str">
        <f>IF(Fuel!$B311="", "", Fuel!$B311)</f>
        <v/>
      </c>
      <c r="C311" s="326"/>
      <c r="D311" s="326"/>
      <c r="E311" s="327" t="str">
        <f>Fuel!$AF311</f>
        <v/>
      </c>
      <c r="F311" s="327"/>
      <c r="G311" s="327"/>
      <c r="H311" s="327"/>
      <c r="I311" s="1" t="str">
        <f>IF(Fuel!$D311="", "", Fuel!$D311)</f>
        <v/>
      </c>
      <c r="J311" s="328" t="str">
        <f>Fuel!$AH311</f>
        <v/>
      </c>
      <c r="K311" s="328"/>
      <c r="L311" s="328"/>
      <c r="M311" s="329" t="str">
        <f>Fuel!$AK311</f>
        <v/>
      </c>
      <c r="N311" s="329"/>
      <c r="O311" s="329"/>
      <c r="P311" s="330" t="str">
        <f>Fuel!$AI311</f>
        <v/>
      </c>
      <c r="Q311" s="330"/>
      <c r="R311" s="330"/>
      <c r="S311" s="329" t="str">
        <f>Fuel!$AJ311</f>
        <v/>
      </c>
      <c r="T311" s="329"/>
      <c r="U311" s="331"/>
      <c r="V311" s="55"/>
      <c r="AC311" s="13" t="str">
        <f>Fuel!$S311</f>
        <v/>
      </c>
    </row>
    <row r="312" spans="1:29" x14ac:dyDescent="0.25">
      <c r="A312" s="55"/>
      <c r="B312" s="325" t="str">
        <f>IF(Fuel!$B312="", "", Fuel!$B312)</f>
        <v/>
      </c>
      <c r="C312" s="326"/>
      <c r="D312" s="326"/>
      <c r="E312" s="327" t="str">
        <f>Fuel!$AF312</f>
        <v/>
      </c>
      <c r="F312" s="327"/>
      <c r="G312" s="327"/>
      <c r="H312" s="327"/>
      <c r="I312" s="1" t="str">
        <f>IF(Fuel!$D312="", "", Fuel!$D312)</f>
        <v/>
      </c>
      <c r="J312" s="328" t="str">
        <f>Fuel!$AH312</f>
        <v/>
      </c>
      <c r="K312" s="328"/>
      <c r="L312" s="328"/>
      <c r="M312" s="329" t="str">
        <f>Fuel!$AK312</f>
        <v/>
      </c>
      <c r="N312" s="329"/>
      <c r="O312" s="329"/>
      <c r="P312" s="330" t="str">
        <f>Fuel!$AI312</f>
        <v/>
      </c>
      <c r="Q312" s="330"/>
      <c r="R312" s="330"/>
      <c r="S312" s="329" t="str">
        <f>Fuel!$AJ312</f>
        <v/>
      </c>
      <c r="T312" s="329"/>
      <c r="U312" s="331"/>
      <c r="V312" s="55"/>
      <c r="AC312" s="13" t="str">
        <f>Fuel!$S312</f>
        <v/>
      </c>
    </row>
    <row r="313" spans="1:29" x14ac:dyDescent="0.25">
      <c r="A313" s="55"/>
      <c r="B313" s="325" t="str">
        <f>IF(Fuel!$B313="", "", Fuel!$B313)</f>
        <v/>
      </c>
      <c r="C313" s="326"/>
      <c r="D313" s="326"/>
      <c r="E313" s="327" t="str">
        <f>Fuel!$AF313</f>
        <v/>
      </c>
      <c r="F313" s="327"/>
      <c r="G313" s="327"/>
      <c r="H313" s="327"/>
      <c r="I313" s="1" t="str">
        <f>IF(Fuel!$D313="", "", Fuel!$D313)</f>
        <v/>
      </c>
      <c r="J313" s="328" t="str">
        <f>Fuel!$AH313</f>
        <v/>
      </c>
      <c r="K313" s="328"/>
      <c r="L313" s="328"/>
      <c r="M313" s="329" t="str">
        <f>Fuel!$AK313</f>
        <v/>
      </c>
      <c r="N313" s="329"/>
      <c r="O313" s="329"/>
      <c r="P313" s="330" t="str">
        <f>Fuel!$AI313</f>
        <v/>
      </c>
      <c r="Q313" s="330"/>
      <c r="R313" s="330"/>
      <c r="S313" s="329" t="str">
        <f>Fuel!$AJ313</f>
        <v/>
      </c>
      <c r="T313" s="329"/>
      <c r="U313" s="331"/>
      <c r="V313" s="55"/>
      <c r="AC313" s="13" t="str">
        <f>Fuel!$S313</f>
        <v/>
      </c>
    </row>
    <row r="314" spans="1:29" x14ac:dyDescent="0.25">
      <c r="A314" s="55"/>
      <c r="B314" s="325" t="str">
        <f>IF(Fuel!$B314="", "", Fuel!$B314)</f>
        <v/>
      </c>
      <c r="C314" s="326"/>
      <c r="D314" s="326"/>
      <c r="E314" s="327" t="str">
        <f>Fuel!$AF314</f>
        <v/>
      </c>
      <c r="F314" s="327"/>
      <c r="G314" s="327"/>
      <c r="H314" s="327"/>
      <c r="I314" s="1" t="str">
        <f>IF(Fuel!$D314="", "", Fuel!$D314)</f>
        <v/>
      </c>
      <c r="J314" s="328" t="str">
        <f>Fuel!$AH314</f>
        <v/>
      </c>
      <c r="K314" s="328"/>
      <c r="L314" s="328"/>
      <c r="M314" s="329" t="str">
        <f>Fuel!$AK314</f>
        <v/>
      </c>
      <c r="N314" s="329"/>
      <c r="O314" s="329"/>
      <c r="P314" s="330" t="str">
        <f>Fuel!$AI314</f>
        <v/>
      </c>
      <c r="Q314" s="330"/>
      <c r="R314" s="330"/>
      <c r="S314" s="329" t="str">
        <f>Fuel!$AJ314</f>
        <v/>
      </c>
      <c r="T314" s="329"/>
      <c r="U314" s="331"/>
      <c r="V314" s="55"/>
      <c r="AC314" s="13" t="str">
        <f>Fuel!$S314</f>
        <v/>
      </c>
    </row>
    <row r="315" spans="1:29" x14ac:dyDescent="0.25">
      <c r="A315" s="55"/>
      <c r="B315" s="325" t="str">
        <f>IF(Fuel!$B315="", "", Fuel!$B315)</f>
        <v/>
      </c>
      <c r="C315" s="326"/>
      <c r="D315" s="326"/>
      <c r="E315" s="327" t="str">
        <f>Fuel!$AF315</f>
        <v/>
      </c>
      <c r="F315" s="327"/>
      <c r="G315" s="327"/>
      <c r="H315" s="327"/>
      <c r="I315" s="1" t="str">
        <f>IF(Fuel!$D315="", "", Fuel!$D315)</f>
        <v/>
      </c>
      <c r="J315" s="328" t="str">
        <f>Fuel!$AH315</f>
        <v/>
      </c>
      <c r="K315" s="328"/>
      <c r="L315" s="328"/>
      <c r="M315" s="329" t="str">
        <f>Fuel!$AK315</f>
        <v/>
      </c>
      <c r="N315" s="329"/>
      <c r="O315" s="329"/>
      <c r="P315" s="330" t="str">
        <f>Fuel!$AI315</f>
        <v/>
      </c>
      <c r="Q315" s="330"/>
      <c r="R315" s="330"/>
      <c r="S315" s="329" t="str">
        <f>Fuel!$AJ315</f>
        <v/>
      </c>
      <c r="T315" s="329"/>
      <c r="U315" s="331"/>
      <c r="V315" s="55"/>
      <c r="AC315" s="13" t="str">
        <f>Fuel!$S315</f>
        <v/>
      </c>
    </row>
    <row r="316" spans="1:29" x14ac:dyDescent="0.25">
      <c r="A316" s="55"/>
      <c r="B316" s="325" t="str">
        <f>IF(Fuel!$B316="", "", Fuel!$B316)</f>
        <v/>
      </c>
      <c r="C316" s="326"/>
      <c r="D316" s="326"/>
      <c r="E316" s="327" t="str">
        <f>Fuel!$AF316</f>
        <v/>
      </c>
      <c r="F316" s="327"/>
      <c r="G316" s="327"/>
      <c r="H316" s="327"/>
      <c r="I316" s="1" t="str">
        <f>IF(Fuel!$D316="", "", Fuel!$D316)</f>
        <v/>
      </c>
      <c r="J316" s="328" t="str">
        <f>Fuel!$AH316</f>
        <v/>
      </c>
      <c r="K316" s="328"/>
      <c r="L316" s="328"/>
      <c r="M316" s="329" t="str">
        <f>Fuel!$AK316</f>
        <v/>
      </c>
      <c r="N316" s="329"/>
      <c r="O316" s="329"/>
      <c r="P316" s="330" t="str">
        <f>Fuel!$AI316</f>
        <v/>
      </c>
      <c r="Q316" s="330"/>
      <c r="R316" s="330"/>
      <c r="S316" s="329" t="str">
        <f>Fuel!$AJ316</f>
        <v/>
      </c>
      <c r="T316" s="329"/>
      <c r="U316" s="331"/>
      <c r="V316" s="55"/>
      <c r="AC316" s="13" t="str">
        <f>Fuel!$S316</f>
        <v/>
      </c>
    </row>
    <row r="317" spans="1:29" x14ac:dyDescent="0.25">
      <c r="A317" s="55"/>
      <c r="B317" s="325" t="str">
        <f>IF(Fuel!$B317="", "", Fuel!$B317)</f>
        <v/>
      </c>
      <c r="C317" s="326"/>
      <c r="D317" s="326"/>
      <c r="E317" s="327" t="str">
        <f>Fuel!$AF317</f>
        <v/>
      </c>
      <c r="F317" s="327"/>
      <c r="G317" s="327"/>
      <c r="H317" s="327"/>
      <c r="I317" s="1" t="str">
        <f>IF(Fuel!$D317="", "", Fuel!$D317)</f>
        <v/>
      </c>
      <c r="J317" s="328" t="str">
        <f>Fuel!$AH317</f>
        <v/>
      </c>
      <c r="K317" s="328"/>
      <c r="L317" s="328"/>
      <c r="M317" s="329" t="str">
        <f>Fuel!$AK317</f>
        <v/>
      </c>
      <c r="N317" s="329"/>
      <c r="O317" s="329"/>
      <c r="P317" s="330" t="str">
        <f>Fuel!$AI317</f>
        <v/>
      </c>
      <c r="Q317" s="330"/>
      <c r="R317" s="330"/>
      <c r="S317" s="329" t="str">
        <f>Fuel!$AJ317</f>
        <v/>
      </c>
      <c r="T317" s="329"/>
      <c r="U317" s="331"/>
      <c r="V317" s="55"/>
      <c r="AC317" s="13" t="str">
        <f>Fuel!$S317</f>
        <v/>
      </c>
    </row>
    <row r="318" spans="1:29" x14ac:dyDescent="0.25">
      <c r="A318" s="55"/>
      <c r="B318" s="325" t="str">
        <f>IF(Fuel!$B318="", "", Fuel!$B318)</f>
        <v/>
      </c>
      <c r="C318" s="326"/>
      <c r="D318" s="326"/>
      <c r="E318" s="327" t="str">
        <f>Fuel!$AF318</f>
        <v/>
      </c>
      <c r="F318" s="327"/>
      <c r="G318" s="327"/>
      <c r="H318" s="327"/>
      <c r="I318" s="1" t="str">
        <f>IF(Fuel!$D318="", "", Fuel!$D318)</f>
        <v/>
      </c>
      <c r="J318" s="328" t="str">
        <f>Fuel!$AH318</f>
        <v/>
      </c>
      <c r="K318" s="328"/>
      <c r="L318" s="328"/>
      <c r="M318" s="329" t="str">
        <f>Fuel!$AK318</f>
        <v/>
      </c>
      <c r="N318" s="329"/>
      <c r="O318" s="329"/>
      <c r="P318" s="330" t="str">
        <f>Fuel!$AI318</f>
        <v/>
      </c>
      <c r="Q318" s="330"/>
      <c r="R318" s="330"/>
      <c r="S318" s="329" t="str">
        <f>Fuel!$AJ318</f>
        <v/>
      </c>
      <c r="T318" s="329"/>
      <c r="U318" s="331"/>
      <c r="V318" s="55"/>
      <c r="AC318" s="13" t="str">
        <f>Fuel!$S318</f>
        <v/>
      </c>
    </row>
    <row r="319" spans="1:29" x14ac:dyDescent="0.25">
      <c r="A319" s="55"/>
      <c r="B319" s="325" t="str">
        <f>IF(Fuel!$B319="", "", Fuel!$B319)</f>
        <v/>
      </c>
      <c r="C319" s="326"/>
      <c r="D319" s="326"/>
      <c r="E319" s="327" t="str">
        <f>Fuel!$AF319</f>
        <v/>
      </c>
      <c r="F319" s="327"/>
      <c r="G319" s="327"/>
      <c r="H319" s="327"/>
      <c r="I319" s="1" t="str">
        <f>IF(Fuel!$D319="", "", Fuel!$D319)</f>
        <v/>
      </c>
      <c r="J319" s="328" t="str">
        <f>Fuel!$AH319</f>
        <v/>
      </c>
      <c r="K319" s="328"/>
      <c r="L319" s="328"/>
      <c r="M319" s="329" t="str">
        <f>Fuel!$AK319</f>
        <v/>
      </c>
      <c r="N319" s="329"/>
      <c r="O319" s="329"/>
      <c r="P319" s="330" t="str">
        <f>Fuel!$AI319</f>
        <v/>
      </c>
      <c r="Q319" s="330"/>
      <c r="R319" s="330"/>
      <c r="S319" s="329" t="str">
        <f>Fuel!$AJ319</f>
        <v/>
      </c>
      <c r="T319" s="329"/>
      <c r="U319" s="331"/>
      <c r="V319" s="55"/>
      <c r="AC319" s="13" t="str">
        <f>Fuel!$S319</f>
        <v/>
      </c>
    </row>
    <row r="320" spans="1:29" x14ac:dyDescent="0.25">
      <c r="A320" s="55"/>
      <c r="B320" s="325" t="str">
        <f>IF(Fuel!$B320="", "", Fuel!$B320)</f>
        <v/>
      </c>
      <c r="C320" s="326"/>
      <c r="D320" s="326"/>
      <c r="E320" s="327" t="str">
        <f>Fuel!$AF320</f>
        <v/>
      </c>
      <c r="F320" s="327"/>
      <c r="G320" s="327"/>
      <c r="H320" s="327"/>
      <c r="I320" s="1" t="str">
        <f>IF(Fuel!$D320="", "", Fuel!$D320)</f>
        <v/>
      </c>
      <c r="J320" s="328" t="str">
        <f>Fuel!$AH320</f>
        <v/>
      </c>
      <c r="K320" s="328"/>
      <c r="L320" s="328"/>
      <c r="M320" s="329" t="str">
        <f>Fuel!$AK320</f>
        <v/>
      </c>
      <c r="N320" s="329"/>
      <c r="O320" s="329"/>
      <c r="P320" s="330" t="str">
        <f>Fuel!$AI320</f>
        <v/>
      </c>
      <c r="Q320" s="330"/>
      <c r="R320" s="330"/>
      <c r="S320" s="329" t="str">
        <f>Fuel!$AJ320</f>
        <v/>
      </c>
      <c r="T320" s="329"/>
      <c r="U320" s="331"/>
      <c r="V320" s="55"/>
      <c r="AC320" s="13" t="str">
        <f>Fuel!$S320</f>
        <v/>
      </c>
    </row>
    <row r="321" spans="1:29" x14ac:dyDescent="0.25">
      <c r="A321" s="55"/>
      <c r="B321" s="325" t="str">
        <f>IF(Fuel!$B321="", "", Fuel!$B321)</f>
        <v/>
      </c>
      <c r="C321" s="326"/>
      <c r="D321" s="326"/>
      <c r="E321" s="327" t="str">
        <f>Fuel!$AF321</f>
        <v/>
      </c>
      <c r="F321" s="327"/>
      <c r="G321" s="327"/>
      <c r="H321" s="327"/>
      <c r="I321" s="1" t="str">
        <f>IF(Fuel!$D321="", "", Fuel!$D321)</f>
        <v/>
      </c>
      <c r="J321" s="328" t="str">
        <f>Fuel!$AH321</f>
        <v/>
      </c>
      <c r="K321" s="328"/>
      <c r="L321" s="328"/>
      <c r="M321" s="329" t="str">
        <f>Fuel!$AK321</f>
        <v/>
      </c>
      <c r="N321" s="329"/>
      <c r="O321" s="329"/>
      <c r="P321" s="330" t="str">
        <f>Fuel!$AI321</f>
        <v/>
      </c>
      <c r="Q321" s="330"/>
      <c r="R321" s="330"/>
      <c r="S321" s="329" t="str">
        <f>Fuel!$AJ321</f>
        <v/>
      </c>
      <c r="T321" s="329"/>
      <c r="U321" s="331"/>
      <c r="V321" s="55"/>
      <c r="AC321" s="13" t="str">
        <f>Fuel!$S321</f>
        <v/>
      </c>
    </row>
    <row r="322" spans="1:29" x14ac:dyDescent="0.25">
      <c r="A322" s="55"/>
      <c r="B322" s="325" t="str">
        <f>IF(Fuel!$B322="", "", Fuel!$B322)</f>
        <v/>
      </c>
      <c r="C322" s="326"/>
      <c r="D322" s="326"/>
      <c r="E322" s="327" t="str">
        <f>Fuel!$AF322</f>
        <v/>
      </c>
      <c r="F322" s="327"/>
      <c r="G322" s="327"/>
      <c r="H322" s="327"/>
      <c r="I322" s="1" t="str">
        <f>IF(Fuel!$D322="", "", Fuel!$D322)</f>
        <v/>
      </c>
      <c r="J322" s="328" t="str">
        <f>Fuel!$AH322</f>
        <v/>
      </c>
      <c r="K322" s="328"/>
      <c r="L322" s="328"/>
      <c r="M322" s="329" t="str">
        <f>Fuel!$AK322</f>
        <v/>
      </c>
      <c r="N322" s="329"/>
      <c r="O322" s="329"/>
      <c r="P322" s="330" t="str">
        <f>Fuel!$AI322</f>
        <v/>
      </c>
      <c r="Q322" s="330"/>
      <c r="R322" s="330"/>
      <c r="S322" s="329" t="str">
        <f>Fuel!$AJ322</f>
        <v/>
      </c>
      <c r="T322" s="329"/>
      <c r="U322" s="331"/>
      <c r="V322" s="55"/>
      <c r="AC322" s="13" t="str">
        <f>Fuel!$S322</f>
        <v/>
      </c>
    </row>
    <row r="323" spans="1:29" x14ac:dyDescent="0.25">
      <c r="A323" s="55"/>
      <c r="B323" s="325" t="str">
        <f>IF(Fuel!$B323="", "", Fuel!$B323)</f>
        <v/>
      </c>
      <c r="C323" s="326"/>
      <c r="D323" s="326"/>
      <c r="E323" s="327" t="str">
        <f>Fuel!$AF323</f>
        <v/>
      </c>
      <c r="F323" s="327"/>
      <c r="G323" s="327"/>
      <c r="H323" s="327"/>
      <c r="I323" s="1" t="str">
        <f>IF(Fuel!$D323="", "", Fuel!$D323)</f>
        <v/>
      </c>
      <c r="J323" s="328" t="str">
        <f>Fuel!$AH323</f>
        <v/>
      </c>
      <c r="K323" s="328"/>
      <c r="L323" s="328"/>
      <c r="M323" s="329" t="str">
        <f>Fuel!$AK323</f>
        <v/>
      </c>
      <c r="N323" s="329"/>
      <c r="O323" s="329"/>
      <c r="P323" s="330" t="str">
        <f>Fuel!$AI323</f>
        <v/>
      </c>
      <c r="Q323" s="330"/>
      <c r="R323" s="330"/>
      <c r="S323" s="329" t="str">
        <f>Fuel!$AJ323</f>
        <v/>
      </c>
      <c r="T323" s="329"/>
      <c r="U323" s="331"/>
      <c r="V323" s="55"/>
      <c r="AC323" s="13" t="str">
        <f>Fuel!$S323</f>
        <v/>
      </c>
    </row>
    <row r="324" spans="1:29" x14ac:dyDescent="0.25">
      <c r="A324" s="55"/>
      <c r="B324" s="325" t="str">
        <f>IF(Fuel!$B324="", "", Fuel!$B324)</f>
        <v/>
      </c>
      <c r="C324" s="326"/>
      <c r="D324" s="326"/>
      <c r="E324" s="327" t="str">
        <f>Fuel!$AF324</f>
        <v/>
      </c>
      <c r="F324" s="327"/>
      <c r="G324" s="327"/>
      <c r="H324" s="327"/>
      <c r="I324" s="1" t="str">
        <f>IF(Fuel!$D324="", "", Fuel!$D324)</f>
        <v/>
      </c>
      <c r="J324" s="328" t="str">
        <f>Fuel!$AH324</f>
        <v/>
      </c>
      <c r="K324" s="328"/>
      <c r="L324" s="328"/>
      <c r="M324" s="329" t="str">
        <f>Fuel!$AK324</f>
        <v/>
      </c>
      <c r="N324" s="329"/>
      <c r="O324" s="329"/>
      <c r="P324" s="330" t="str">
        <f>Fuel!$AI324</f>
        <v/>
      </c>
      <c r="Q324" s="330"/>
      <c r="R324" s="330"/>
      <c r="S324" s="329" t="str">
        <f>Fuel!$AJ324</f>
        <v/>
      </c>
      <c r="T324" s="329"/>
      <c r="U324" s="331"/>
      <c r="V324" s="55"/>
      <c r="AC324" s="13" t="str">
        <f>Fuel!$S324</f>
        <v/>
      </c>
    </row>
    <row r="325" spans="1:29" x14ac:dyDescent="0.25">
      <c r="A325" s="55"/>
      <c r="B325" s="325" t="str">
        <f>IF(Fuel!$B325="", "", Fuel!$B325)</f>
        <v/>
      </c>
      <c r="C325" s="326"/>
      <c r="D325" s="326"/>
      <c r="E325" s="327" t="str">
        <f>Fuel!$AF325</f>
        <v/>
      </c>
      <c r="F325" s="327"/>
      <c r="G325" s="327"/>
      <c r="H325" s="327"/>
      <c r="I325" s="1" t="str">
        <f>IF(Fuel!$D325="", "", Fuel!$D325)</f>
        <v/>
      </c>
      <c r="J325" s="328" t="str">
        <f>Fuel!$AH325</f>
        <v/>
      </c>
      <c r="K325" s="328"/>
      <c r="L325" s="328"/>
      <c r="M325" s="329" t="str">
        <f>Fuel!$AK325</f>
        <v/>
      </c>
      <c r="N325" s="329"/>
      <c r="O325" s="329"/>
      <c r="P325" s="330" t="str">
        <f>Fuel!$AI325</f>
        <v/>
      </c>
      <c r="Q325" s="330"/>
      <c r="R325" s="330"/>
      <c r="S325" s="329" t="str">
        <f>Fuel!$AJ325</f>
        <v/>
      </c>
      <c r="T325" s="329"/>
      <c r="U325" s="331"/>
      <c r="V325" s="55"/>
      <c r="AC325" s="13" t="str">
        <f>Fuel!$S325</f>
        <v/>
      </c>
    </row>
    <row r="326" spans="1:29" x14ac:dyDescent="0.25">
      <c r="A326" s="55"/>
      <c r="B326" s="325" t="str">
        <f>IF(Fuel!$B326="", "", Fuel!$B326)</f>
        <v/>
      </c>
      <c r="C326" s="326"/>
      <c r="D326" s="326"/>
      <c r="E326" s="327" t="str">
        <f>Fuel!$AF326</f>
        <v/>
      </c>
      <c r="F326" s="327"/>
      <c r="G326" s="327"/>
      <c r="H326" s="327"/>
      <c r="I326" s="1" t="str">
        <f>IF(Fuel!$D326="", "", Fuel!$D326)</f>
        <v/>
      </c>
      <c r="J326" s="328" t="str">
        <f>Fuel!$AH326</f>
        <v/>
      </c>
      <c r="K326" s="328"/>
      <c r="L326" s="328"/>
      <c r="M326" s="329" t="str">
        <f>Fuel!$AK326</f>
        <v/>
      </c>
      <c r="N326" s="329"/>
      <c r="O326" s="329"/>
      <c r="P326" s="330" t="str">
        <f>Fuel!$AI326</f>
        <v/>
      </c>
      <c r="Q326" s="330"/>
      <c r="R326" s="330"/>
      <c r="S326" s="329" t="str">
        <f>Fuel!$AJ326</f>
        <v/>
      </c>
      <c r="T326" s="329"/>
      <c r="U326" s="331"/>
      <c r="V326" s="55"/>
      <c r="AC326" s="13" t="str">
        <f>Fuel!$S326</f>
        <v/>
      </c>
    </row>
    <row r="327" spans="1:29" x14ac:dyDescent="0.25">
      <c r="A327" s="55"/>
      <c r="B327" s="325" t="str">
        <f>IF(Fuel!$B327="", "", Fuel!$B327)</f>
        <v/>
      </c>
      <c r="C327" s="326"/>
      <c r="D327" s="326"/>
      <c r="E327" s="327" t="str">
        <f>Fuel!$AF327</f>
        <v/>
      </c>
      <c r="F327" s="327"/>
      <c r="G327" s="327"/>
      <c r="H327" s="327"/>
      <c r="I327" s="1" t="str">
        <f>IF(Fuel!$D327="", "", Fuel!$D327)</f>
        <v/>
      </c>
      <c r="J327" s="328" t="str">
        <f>Fuel!$AH327</f>
        <v/>
      </c>
      <c r="K327" s="328"/>
      <c r="L327" s="328"/>
      <c r="M327" s="329" t="str">
        <f>Fuel!$AK327</f>
        <v/>
      </c>
      <c r="N327" s="329"/>
      <c r="O327" s="329"/>
      <c r="P327" s="330" t="str">
        <f>Fuel!$AI327</f>
        <v/>
      </c>
      <c r="Q327" s="330"/>
      <c r="R327" s="330"/>
      <c r="S327" s="329" t="str">
        <f>Fuel!$AJ327</f>
        <v/>
      </c>
      <c r="T327" s="329"/>
      <c r="U327" s="331"/>
      <c r="V327" s="55"/>
      <c r="AC327" s="13" t="str">
        <f>Fuel!$S327</f>
        <v/>
      </c>
    </row>
    <row r="328" spans="1:29" x14ac:dyDescent="0.25">
      <c r="A328" s="55"/>
      <c r="B328" s="325" t="str">
        <f>IF(Fuel!$B328="", "", Fuel!$B328)</f>
        <v/>
      </c>
      <c r="C328" s="326"/>
      <c r="D328" s="326"/>
      <c r="E328" s="327" t="str">
        <f>Fuel!$AF328</f>
        <v/>
      </c>
      <c r="F328" s="327"/>
      <c r="G328" s="327"/>
      <c r="H328" s="327"/>
      <c r="I328" s="1" t="str">
        <f>IF(Fuel!$D328="", "", Fuel!$D328)</f>
        <v/>
      </c>
      <c r="J328" s="328" t="str">
        <f>Fuel!$AH328</f>
        <v/>
      </c>
      <c r="K328" s="328"/>
      <c r="L328" s="328"/>
      <c r="M328" s="329" t="str">
        <f>Fuel!$AK328</f>
        <v/>
      </c>
      <c r="N328" s="329"/>
      <c r="O328" s="329"/>
      <c r="P328" s="330" t="str">
        <f>Fuel!$AI328</f>
        <v/>
      </c>
      <c r="Q328" s="330"/>
      <c r="R328" s="330"/>
      <c r="S328" s="329" t="str">
        <f>Fuel!$AJ328</f>
        <v/>
      </c>
      <c r="T328" s="329"/>
      <c r="U328" s="331"/>
      <c r="V328" s="55"/>
      <c r="AC328" s="13" t="str">
        <f>Fuel!$S328</f>
        <v/>
      </c>
    </row>
    <row r="329" spans="1:29" x14ac:dyDescent="0.25">
      <c r="A329" s="55"/>
      <c r="B329" s="325" t="str">
        <f>IF(Fuel!$B329="", "", Fuel!$B329)</f>
        <v/>
      </c>
      <c r="C329" s="326"/>
      <c r="D329" s="326"/>
      <c r="E329" s="327" t="str">
        <f>Fuel!$AF329</f>
        <v/>
      </c>
      <c r="F329" s="327"/>
      <c r="G329" s="327"/>
      <c r="H329" s="327"/>
      <c r="I329" s="1" t="str">
        <f>IF(Fuel!$D329="", "", Fuel!$D329)</f>
        <v/>
      </c>
      <c r="J329" s="328" t="str">
        <f>Fuel!$AH329</f>
        <v/>
      </c>
      <c r="K329" s="328"/>
      <c r="L329" s="328"/>
      <c r="M329" s="329" t="str">
        <f>Fuel!$AK329</f>
        <v/>
      </c>
      <c r="N329" s="329"/>
      <c r="O329" s="329"/>
      <c r="P329" s="330" t="str">
        <f>Fuel!$AI329</f>
        <v/>
      </c>
      <c r="Q329" s="330"/>
      <c r="R329" s="330"/>
      <c r="S329" s="329" t="str">
        <f>Fuel!$AJ329</f>
        <v/>
      </c>
      <c r="T329" s="329"/>
      <c r="U329" s="331"/>
      <c r="V329" s="55"/>
      <c r="AC329" s="13" t="str">
        <f>Fuel!$S329</f>
        <v/>
      </c>
    </row>
    <row r="330" spans="1:29" x14ac:dyDescent="0.25">
      <c r="A330" s="55"/>
      <c r="B330" s="325" t="str">
        <f>IF(Fuel!$B330="", "", Fuel!$B330)</f>
        <v/>
      </c>
      <c r="C330" s="326"/>
      <c r="D330" s="326"/>
      <c r="E330" s="327" t="str">
        <f>Fuel!$AF330</f>
        <v/>
      </c>
      <c r="F330" s="327"/>
      <c r="G330" s="327"/>
      <c r="H330" s="327"/>
      <c r="I330" s="1" t="str">
        <f>IF(Fuel!$D330="", "", Fuel!$D330)</f>
        <v/>
      </c>
      <c r="J330" s="328" t="str">
        <f>Fuel!$AH330</f>
        <v/>
      </c>
      <c r="K330" s="328"/>
      <c r="L330" s="328"/>
      <c r="M330" s="329" t="str">
        <f>Fuel!$AK330</f>
        <v/>
      </c>
      <c r="N330" s="329"/>
      <c r="O330" s="329"/>
      <c r="P330" s="330" t="str">
        <f>Fuel!$AI330</f>
        <v/>
      </c>
      <c r="Q330" s="330"/>
      <c r="R330" s="330"/>
      <c r="S330" s="329" t="str">
        <f>Fuel!$AJ330</f>
        <v/>
      </c>
      <c r="T330" s="329"/>
      <c r="U330" s="331"/>
      <c r="V330" s="55"/>
      <c r="AC330" s="13" t="str">
        <f>Fuel!$S330</f>
        <v/>
      </c>
    </row>
    <row r="331" spans="1:29" x14ac:dyDescent="0.25">
      <c r="A331" s="55"/>
      <c r="B331" s="325" t="str">
        <f>IF(Fuel!$B331="", "", Fuel!$B331)</f>
        <v/>
      </c>
      <c r="C331" s="326"/>
      <c r="D331" s="326"/>
      <c r="E331" s="327" t="str">
        <f>Fuel!$AF331</f>
        <v/>
      </c>
      <c r="F331" s="327"/>
      <c r="G331" s="327"/>
      <c r="H331" s="327"/>
      <c r="I331" s="1" t="str">
        <f>IF(Fuel!$D331="", "", Fuel!$D331)</f>
        <v/>
      </c>
      <c r="J331" s="328" t="str">
        <f>Fuel!$AH331</f>
        <v/>
      </c>
      <c r="K331" s="328"/>
      <c r="L331" s="328"/>
      <c r="M331" s="329" t="str">
        <f>Fuel!$AK331</f>
        <v/>
      </c>
      <c r="N331" s="329"/>
      <c r="O331" s="329"/>
      <c r="P331" s="330" t="str">
        <f>Fuel!$AI331</f>
        <v/>
      </c>
      <c r="Q331" s="330"/>
      <c r="R331" s="330"/>
      <c r="S331" s="329" t="str">
        <f>Fuel!$AJ331</f>
        <v/>
      </c>
      <c r="T331" s="329"/>
      <c r="U331" s="331"/>
      <c r="V331" s="55"/>
      <c r="AC331" s="13" t="str">
        <f>Fuel!$S331</f>
        <v/>
      </c>
    </row>
    <row r="332" spans="1:29" x14ac:dyDescent="0.25">
      <c r="A332" s="55"/>
      <c r="B332" s="325" t="str">
        <f>IF(Fuel!$B332="", "", Fuel!$B332)</f>
        <v/>
      </c>
      <c r="C332" s="326"/>
      <c r="D332" s="326"/>
      <c r="E332" s="327" t="str">
        <f>Fuel!$AF332</f>
        <v/>
      </c>
      <c r="F332" s="327"/>
      <c r="G332" s="327"/>
      <c r="H332" s="327"/>
      <c r="I332" s="1" t="str">
        <f>IF(Fuel!$D332="", "", Fuel!$D332)</f>
        <v/>
      </c>
      <c r="J332" s="328" t="str">
        <f>Fuel!$AH332</f>
        <v/>
      </c>
      <c r="K332" s="328"/>
      <c r="L332" s="328"/>
      <c r="M332" s="329" t="str">
        <f>Fuel!$AK332</f>
        <v/>
      </c>
      <c r="N332" s="329"/>
      <c r="O332" s="329"/>
      <c r="P332" s="330" t="str">
        <f>Fuel!$AI332</f>
        <v/>
      </c>
      <c r="Q332" s="330"/>
      <c r="R332" s="330"/>
      <c r="S332" s="329" t="str">
        <f>Fuel!$AJ332</f>
        <v/>
      </c>
      <c r="T332" s="329"/>
      <c r="U332" s="331"/>
      <c r="V332" s="55"/>
      <c r="AC332" s="13" t="str">
        <f>Fuel!$S332</f>
        <v/>
      </c>
    </row>
    <row r="333" spans="1:29" x14ac:dyDescent="0.25">
      <c r="A333" s="55"/>
      <c r="B333" s="325" t="str">
        <f>IF(Fuel!$B333="", "", Fuel!$B333)</f>
        <v/>
      </c>
      <c r="C333" s="326"/>
      <c r="D333" s="326"/>
      <c r="E333" s="327" t="str">
        <f>Fuel!$AF333</f>
        <v/>
      </c>
      <c r="F333" s="327"/>
      <c r="G333" s="327"/>
      <c r="H333" s="327"/>
      <c r="I333" s="1" t="str">
        <f>IF(Fuel!$D333="", "", Fuel!$D333)</f>
        <v/>
      </c>
      <c r="J333" s="328" t="str">
        <f>Fuel!$AH333</f>
        <v/>
      </c>
      <c r="K333" s="328"/>
      <c r="L333" s="328"/>
      <c r="M333" s="329" t="str">
        <f>Fuel!$AK333</f>
        <v/>
      </c>
      <c r="N333" s="329"/>
      <c r="O333" s="329"/>
      <c r="P333" s="330" t="str">
        <f>Fuel!$AI333</f>
        <v/>
      </c>
      <c r="Q333" s="330"/>
      <c r="R333" s="330"/>
      <c r="S333" s="329" t="str">
        <f>Fuel!$AJ333</f>
        <v/>
      </c>
      <c r="T333" s="329"/>
      <c r="U333" s="331"/>
      <c r="V333" s="55"/>
      <c r="AC333" s="13" t="str">
        <f>Fuel!$S333</f>
        <v/>
      </c>
    </row>
    <row r="334" spans="1:29" x14ac:dyDescent="0.25">
      <c r="A334" s="55"/>
      <c r="B334" s="325" t="str">
        <f>IF(Fuel!$B334="", "", Fuel!$B334)</f>
        <v/>
      </c>
      <c r="C334" s="326"/>
      <c r="D334" s="326"/>
      <c r="E334" s="327" t="str">
        <f>Fuel!$AF334</f>
        <v/>
      </c>
      <c r="F334" s="327"/>
      <c r="G334" s="327"/>
      <c r="H334" s="327"/>
      <c r="I334" s="1" t="str">
        <f>IF(Fuel!$D334="", "", Fuel!$D334)</f>
        <v/>
      </c>
      <c r="J334" s="328" t="str">
        <f>Fuel!$AH334</f>
        <v/>
      </c>
      <c r="K334" s="328"/>
      <c r="L334" s="328"/>
      <c r="M334" s="329" t="str">
        <f>Fuel!$AK334</f>
        <v/>
      </c>
      <c r="N334" s="329"/>
      <c r="O334" s="329"/>
      <c r="P334" s="330" t="str">
        <f>Fuel!$AI334</f>
        <v/>
      </c>
      <c r="Q334" s="330"/>
      <c r="R334" s="330"/>
      <c r="S334" s="329" t="str">
        <f>Fuel!$AJ334</f>
        <v/>
      </c>
      <c r="T334" s="329"/>
      <c r="U334" s="331"/>
      <c r="V334" s="55"/>
      <c r="AC334" s="13" t="str">
        <f>Fuel!$S334</f>
        <v/>
      </c>
    </row>
    <row r="335" spans="1:29" x14ac:dyDescent="0.25">
      <c r="A335" s="55"/>
      <c r="B335" s="325" t="str">
        <f>IF(Fuel!$B335="", "", Fuel!$B335)</f>
        <v/>
      </c>
      <c r="C335" s="326"/>
      <c r="D335" s="326"/>
      <c r="E335" s="327" t="str">
        <f>Fuel!$AF335</f>
        <v/>
      </c>
      <c r="F335" s="327"/>
      <c r="G335" s="327"/>
      <c r="H335" s="327"/>
      <c r="I335" s="1" t="str">
        <f>IF(Fuel!$D335="", "", Fuel!$D335)</f>
        <v/>
      </c>
      <c r="J335" s="328" t="str">
        <f>Fuel!$AH335</f>
        <v/>
      </c>
      <c r="K335" s="328"/>
      <c r="L335" s="328"/>
      <c r="M335" s="329" t="str">
        <f>Fuel!$AK335</f>
        <v/>
      </c>
      <c r="N335" s="329"/>
      <c r="O335" s="329"/>
      <c r="P335" s="330" t="str">
        <f>Fuel!$AI335</f>
        <v/>
      </c>
      <c r="Q335" s="330"/>
      <c r="R335" s="330"/>
      <c r="S335" s="329" t="str">
        <f>Fuel!$AJ335</f>
        <v/>
      </c>
      <c r="T335" s="329"/>
      <c r="U335" s="331"/>
      <c r="V335" s="55"/>
      <c r="AC335" s="13" t="str">
        <f>Fuel!$S335</f>
        <v/>
      </c>
    </row>
    <row r="336" spans="1:29" x14ac:dyDescent="0.25">
      <c r="A336" s="55"/>
      <c r="B336" s="325" t="str">
        <f>IF(Fuel!$B336="", "", Fuel!$B336)</f>
        <v/>
      </c>
      <c r="C336" s="326"/>
      <c r="D336" s="326"/>
      <c r="E336" s="327" t="str">
        <f>Fuel!$AF336</f>
        <v/>
      </c>
      <c r="F336" s="327"/>
      <c r="G336" s="327"/>
      <c r="H336" s="327"/>
      <c r="I336" s="1" t="str">
        <f>IF(Fuel!$D336="", "", Fuel!$D336)</f>
        <v/>
      </c>
      <c r="J336" s="328" t="str">
        <f>Fuel!$AH336</f>
        <v/>
      </c>
      <c r="K336" s="328"/>
      <c r="L336" s="328"/>
      <c r="M336" s="329" t="str">
        <f>Fuel!$AK336</f>
        <v/>
      </c>
      <c r="N336" s="329"/>
      <c r="O336" s="329"/>
      <c r="P336" s="330" t="str">
        <f>Fuel!$AI336</f>
        <v/>
      </c>
      <c r="Q336" s="330"/>
      <c r="R336" s="330"/>
      <c r="S336" s="329" t="str">
        <f>Fuel!$AJ336</f>
        <v/>
      </c>
      <c r="T336" s="329"/>
      <c r="U336" s="331"/>
      <c r="V336" s="55"/>
      <c r="AC336" s="13" t="str">
        <f>Fuel!$S336</f>
        <v/>
      </c>
    </row>
    <row r="337" spans="1:29" x14ac:dyDescent="0.25">
      <c r="A337" s="55"/>
      <c r="B337" s="325" t="str">
        <f>IF(Fuel!$B337="", "", Fuel!$B337)</f>
        <v/>
      </c>
      <c r="C337" s="326"/>
      <c r="D337" s="326"/>
      <c r="E337" s="327" t="str">
        <f>Fuel!$AF337</f>
        <v/>
      </c>
      <c r="F337" s="327"/>
      <c r="G337" s="327"/>
      <c r="H337" s="327"/>
      <c r="I337" s="1" t="str">
        <f>IF(Fuel!$D337="", "", Fuel!$D337)</f>
        <v/>
      </c>
      <c r="J337" s="328" t="str">
        <f>Fuel!$AH337</f>
        <v/>
      </c>
      <c r="K337" s="328"/>
      <c r="L337" s="328"/>
      <c r="M337" s="329" t="str">
        <f>Fuel!$AK337</f>
        <v/>
      </c>
      <c r="N337" s="329"/>
      <c r="O337" s="329"/>
      <c r="P337" s="330" t="str">
        <f>Fuel!$AI337</f>
        <v/>
      </c>
      <c r="Q337" s="330"/>
      <c r="R337" s="330"/>
      <c r="S337" s="329" t="str">
        <f>Fuel!$AJ337</f>
        <v/>
      </c>
      <c r="T337" s="329"/>
      <c r="U337" s="331"/>
      <c r="V337" s="55"/>
      <c r="AC337" s="13" t="str">
        <f>Fuel!$S337</f>
        <v/>
      </c>
    </row>
    <row r="338" spans="1:29" x14ac:dyDescent="0.25">
      <c r="A338" s="55"/>
      <c r="B338" s="325" t="str">
        <f>IF(Fuel!$B338="", "", Fuel!$B338)</f>
        <v/>
      </c>
      <c r="C338" s="326"/>
      <c r="D338" s="326"/>
      <c r="E338" s="327" t="str">
        <f>Fuel!$AF338</f>
        <v/>
      </c>
      <c r="F338" s="327"/>
      <c r="G338" s="327"/>
      <c r="H338" s="327"/>
      <c r="I338" s="1" t="str">
        <f>IF(Fuel!$D338="", "", Fuel!$D338)</f>
        <v/>
      </c>
      <c r="J338" s="328" t="str">
        <f>Fuel!$AH338</f>
        <v/>
      </c>
      <c r="K338" s="328"/>
      <c r="L338" s="328"/>
      <c r="M338" s="329" t="str">
        <f>Fuel!$AK338</f>
        <v/>
      </c>
      <c r="N338" s="329"/>
      <c r="O338" s="329"/>
      <c r="P338" s="330" t="str">
        <f>Fuel!$AI338</f>
        <v/>
      </c>
      <c r="Q338" s="330"/>
      <c r="R338" s="330"/>
      <c r="S338" s="329" t="str">
        <f>Fuel!$AJ338</f>
        <v/>
      </c>
      <c r="T338" s="329"/>
      <c r="U338" s="331"/>
      <c r="V338" s="55"/>
      <c r="AC338" s="13" t="str">
        <f>Fuel!$S338</f>
        <v/>
      </c>
    </row>
    <row r="339" spans="1:29" x14ac:dyDescent="0.25">
      <c r="A339" s="55"/>
      <c r="B339" s="325" t="str">
        <f>IF(Fuel!$B339="", "", Fuel!$B339)</f>
        <v/>
      </c>
      <c r="C339" s="326"/>
      <c r="D339" s="326"/>
      <c r="E339" s="327" t="str">
        <f>Fuel!$AF339</f>
        <v/>
      </c>
      <c r="F339" s="327"/>
      <c r="G339" s="327"/>
      <c r="H339" s="327"/>
      <c r="I339" s="1" t="str">
        <f>IF(Fuel!$D339="", "", Fuel!$D339)</f>
        <v/>
      </c>
      <c r="J339" s="328" t="str">
        <f>Fuel!$AH339</f>
        <v/>
      </c>
      <c r="K339" s="328"/>
      <c r="L339" s="328"/>
      <c r="M339" s="329" t="str">
        <f>Fuel!$AK339</f>
        <v/>
      </c>
      <c r="N339" s="329"/>
      <c r="O339" s="329"/>
      <c r="P339" s="330" t="str">
        <f>Fuel!$AI339</f>
        <v/>
      </c>
      <c r="Q339" s="330"/>
      <c r="R339" s="330"/>
      <c r="S339" s="329" t="str">
        <f>Fuel!$AJ339</f>
        <v/>
      </c>
      <c r="T339" s="329"/>
      <c r="U339" s="331"/>
      <c r="V339" s="55"/>
      <c r="AC339" s="13" t="str">
        <f>Fuel!$S339</f>
        <v/>
      </c>
    </row>
    <row r="340" spans="1:29" x14ac:dyDescent="0.25">
      <c r="A340" s="55"/>
      <c r="B340" s="325" t="str">
        <f>IF(Fuel!$B340="", "", Fuel!$B340)</f>
        <v/>
      </c>
      <c r="C340" s="326"/>
      <c r="D340" s="326"/>
      <c r="E340" s="327" t="str">
        <f>Fuel!$AF340</f>
        <v/>
      </c>
      <c r="F340" s="327"/>
      <c r="G340" s="327"/>
      <c r="H340" s="327"/>
      <c r="I340" s="1" t="str">
        <f>IF(Fuel!$D340="", "", Fuel!$D340)</f>
        <v/>
      </c>
      <c r="J340" s="328" t="str">
        <f>Fuel!$AH340</f>
        <v/>
      </c>
      <c r="K340" s="328"/>
      <c r="L340" s="328"/>
      <c r="M340" s="329" t="str">
        <f>Fuel!$AK340</f>
        <v/>
      </c>
      <c r="N340" s="329"/>
      <c r="O340" s="329"/>
      <c r="P340" s="330" t="str">
        <f>Fuel!$AI340</f>
        <v/>
      </c>
      <c r="Q340" s="330"/>
      <c r="R340" s="330"/>
      <c r="S340" s="329" t="str">
        <f>Fuel!$AJ340</f>
        <v/>
      </c>
      <c r="T340" s="329"/>
      <c r="U340" s="331"/>
      <c r="V340" s="55"/>
      <c r="AC340" s="13" t="str">
        <f>Fuel!$S340</f>
        <v/>
      </c>
    </row>
    <row r="341" spans="1:29" x14ac:dyDescent="0.25">
      <c r="A341" s="55"/>
      <c r="B341" s="325" t="str">
        <f>IF(Fuel!$B341="", "", Fuel!$B341)</f>
        <v/>
      </c>
      <c r="C341" s="326"/>
      <c r="D341" s="326"/>
      <c r="E341" s="327" t="str">
        <f>Fuel!$AF341</f>
        <v/>
      </c>
      <c r="F341" s="327"/>
      <c r="G341" s="327"/>
      <c r="H341" s="327"/>
      <c r="I341" s="1" t="str">
        <f>IF(Fuel!$D341="", "", Fuel!$D341)</f>
        <v/>
      </c>
      <c r="J341" s="328" t="str">
        <f>Fuel!$AH341</f>
        <v/>
      </c>
      <c r="K341" s="328"/>
      <c r="L341" s="328"/>
      <c r="M341" s="329" t="str">
        <f>Fuel!$AK341</f>
        <v/>
      </c>
      <c r="N341" s="329"/>
      <c r="O341" s="329"/>
      <c r="P341" s="330" t="str">
        <f>Fuel!$AI341</f>
        <v/>
      </c>
      <c r="Q341" s="330"/>
      <c r="R341" s="330"/>
      <c r="S341" s="329" t="str">
        <f>Fuel!$AJ341</f>
        <v/>
      </c>
      <c r="T341" s="329"/>
      <c r="U341" s="331"/>
      <c r="V341" s="55"/>
      <c r="AC341" s="13" t="str">
        <f>Fuel!$S341</f>
        <v/>
      </c>
    </row>
    <row r="342" spans="1:29" x14ac:dyDescent="0.25">
      <c r="A342" s="55"/>
      <c r="B342" s="325" t="str">
        <f>IF(Fuel!$B342="", "", Fuel!$B342)</f>
        <v/>
      </c>
      <c r="C342" s="326"/>
      <c r="D342" s="326"/>
      <c r="E342" s="327" t="str">
        <f>Fuel!$AF342</f>
        <v/>
      </c>
      <c r="F342" s="327"/>
      <c r="G342" s="327"/>
      <c r="H342" s="327"/>
      <c r="I342" s="1" t="str">
        <f>IF(Fuel!$D342="", "", Fuel!$D342)</f>
        <v/>
      </c>
      <c r="J342" s="328" t="str">
        <f>Fuel!$AH342</f>
        <v/>
      </c>
      <c r="K342" s="328"/>
      <c r="L342" s="328"/>
      <c r="M342" s="329" t="str">
        <f>Fuel!$AK342</f>
        <v/>
      </c>
      <c r="N342" s="329"/>
      <c r="O342" s="329"/>
      <c r="P342" s="330" t="str">
        <f>Fuel!$AI342</f>
        <v/>
      </c>
      <c r="Q342" s="330"/>
      <c r="R342" s="330"/>
      <c r="S342" s="329" t="str">
        <f>Fuel!$AJ342</f>
        <v/>
      </c>
      <c r="T342" s="329"/>
      <c r="U342" s="331"/>
      <c r="V342" s="55"/>
      <c r="AC342" s="13" t="str">
        <f>Fuel!$S342</f>
        <v/>
      </c>
    </row>
    <row r="343" spans="1:29" x14ac:dyDescent="0.25">
      <c r="A343" s="55"/>
      <c r="B343" s="325" t="str">
        <f>IF(Fuel!$B343="", "", Fuel!$B343)</f>
        <v/>
      </c>
      <c r="C343" s="326"/>
      <c r="D343" s="326"/>
      <c r="E343" s="327" t="str">
        <f>Fuel!$AF343</f>
        <v/>
      </c>
      <c r="F343" s="327"/>
      <c r="G343" s="327"/>
      <c r="H343" s="327"/>
      <c r="I343" s="1" t="str">
        <f>IF(Fuel!$D343="", "", Fuel!$D343)</f>
        <v/>
      </c>
      <c r="J343" s="328" t="str">
        <f>Fuel!$AH343</f>
        <v/>
      </c>
      <c r="K343" s="328"/>
      <c r="L343" s="328"/>
      <c r="M343" s="329" t="str">
        <f>Fuel!$AK343</f>
        <v/>
      </c>
      <c r="N343" s="329"/>
      <c r="O343" s="329"/>
      <c r="P343" s="330" t="str">
        <f>Fuel!$AI343</f>
        <v/>
      </c>
      <c r="Q343" s="330"/>
      <c r="R343" s="330"/>
      <c r="S343" s="329" t="str">
        <f>Fuel!$AJ343</f>
        <v/>
      </c>
      <c r="T343" s="329"/>
      <c r="U343" s="331"/>
      <c r="V343" s="55"/>
      <c r="AC343" s="13" t="str">
        <f>Fuel!$S343</f>
        <v/>
      </c>
    </row>
    <row r="344" spans="1:29" x14ac:dyDescent="0.25">
      <c r="A344" s="55"/>
      <c r="B344" s="325" t="str">
        <f>IF(Fuel!$B344="", "", Fuel!$B344)</f>
        <v/>
      </c>
      <c r="C344" s="326"/>
      <c r="D344" s="326"/>
      <c r="E344" s="327" t="str">
        <f>Fuel!$AF344</f>
        <v/>
      </c>
      <c r="F344" s="327"/>
      <c r="G344" s="327"/>
      <c r="H344" s="327"/>
      <c r="I344" s="1" t="str">
        <f>IF(Fuel!$D344="", "", Fuel!$D344)</f>
        <v/>
      </c>
      <c r="J344" s="328" t="str">
        <f>Fuel!$AH344</f>
        <v/>
      </c>
      <c r="K344" s="328"/>
      <c r="L344" s="328"/>
      <c r="M344" s="329" t="str">
        <f>Fuel!$AK344</f>
        <v/>
      </c>
      <c r="N344" s="329"/>
      <c r="O344" s="329"/>
      <c r="P344" s="330" t="str">
        <f>Fuel!$AI344</f>
        <v/>
      </c>
      <c r="Q344" s="330"/>
      <c r="R344" s="330"/>
      <c r="S344" s="329" t="str">
        <f>Fuel!$AJ344</f>
        <v/>
      </c>
      <c r="T344" s="329"/>
      <c r="U344" s="331"/>
      <c r="V344" s="55"/>
      <c r="AC344" s="13" t="str">
        <f>Fuel!$S344</f>
        <v/>
      </c>
    </row>
    <row r="345" spans="1:29" x14ac:dyDescent="0.25">
      <c r="A345" s="55"/>
      <c r="B345" s="325" t="str">
        <f>IF(Fuel!$B345="", "", Fuel!$B345)</f>
        <v/>
      </c>
      <c r="C345" s="326"/>
      <c r="D345" s="326"/>
      <c r="E345" s="327" t="str">
        <f>Fuel!$AF345</f>
        <v/>
      </c>
      <c r="F345" s="327"/>
      <c r="G345" s="327"/>
      <c r="H345" s="327"/>
      <c r="I345" s="1" t="str">
        <f>IF(Fuel!$D345="", "", Fuel!$D345)</f>
        <v/>
      </c>
      <c r="J345" s="328" t="str">
        <f>Fuel!$AH345</f>
        <v/>
      </c>
      <c r="K345" s="328"/>
      <c r="L345" s="328"/>
      <c r="M345" s="329" t="str">
        <f>Fuel!$AK345</f>
        <v/>
      </c>
      <c r="N345" s="329"/>
      <c r="O345" s="329"/>
      <c r="P345" s="330" t="str">
        <f>Fuel!$AI345</f>
        <v/>
      </c>
      <c r="Q345" s="330"/>
      <c r="R345" s="330"/>
      <c r="S345" s="329" t="str">
        <f>Fuel!$AJ345</f>
        <v/>
      </c>
      <c r="T345" s="329"/>
      <c r="U345" s="331"/>
      <c r="V345" s="55"/>
      <c r="AC345" s="13" t="str">
        <f>Fuel!$S345</f>
        <v/>
      </c>
    </row>
    <row r="346" spans="1:29" x14ac:dyDescent="0.25">
      <c r="A346" s="55"/>
      <c r="B346" s="325" t="str">
        <f>IF(Fuel!$B346="", "", Fuel!$B346)</f>
        <v/>
      </c>
      <c r="C346" s="326"/>
      <c r="D346" s="326"/>
      <c r="E346" s="327" t="str">
        <f>Fuel!$AF346</f>
        <v/>
      </c>
      <c r="F346" s="327"/>
      <c r="G346" s="327"/>
      <c r="H346" s="327"/>
      <c r="I346" s="1" t="str">
        <f>IF(Fuel!$D346="", "", Fuel!$D346)</f>
        <v/>
      </c>
      <c r="J346" s="328" t="str">
        <f>Fuel!$AH346</f>
        <v/>
      </c>
      <c r="K346" s="328"/>
      <c r="L346" s="328"/>
      <c r="M346" s="329" t="str">
        <f>Fuel!$AK346</f>
        <v/>
      </c>
      <c r="N346" s="329"/>
      <c r="O346" s="329"/>
      <c r="P346" s="330" t="str">
        <f>Fuel!$AI346</f>
        <v/>
      </c>
      <c r="Q346" s="330"/>
      <c r="R346" s="330"/>
      <c r="S346" s="329" t="str">
        <f>Fuel!$AJ346</f>
        <v/>
      </c>
      <c r="T346" s="329"/>
      <c r="U346" s="331"/>
      <c r="V346" s="55"/>
      <c r="AC346" s="13" t="str">
        <f>Fuel!$S346</f>
        <v/>
      </c>
    </row>
    <row r="347" spans="1:29" x14ac:dyDescent="0.25">
      <c r="A347" s="55"/>
      <c r="B347" s="325" t="str">
        <f>IF(Fuel!$B347="", "", Fuel!$B347)</f>
        <v/>
      </c>
      <c r="C347" s="326"/>
      <c r="D347" s="326"/>
      <c r="E347" s="327" t="str">
        <f>Fuel!$AF347</f>
        <v/>
      </c>
      <c r="F347" s="327"/>
      <c r="G347" s="327"/>
      <c r="H347" s="327"/>
      <c r="I347" s="1" t="str">
        <f>IF(Fuel!$D347="", "", Fuel!$D347)</f>
        <v/>
      </c>
      <c r="J347" s="328" t="str">
        <f>Fuel!$AH347</f>
        <v/>
      </c>
      <c r="K347" s="328"/>
      <c r="L347" s="328"/>
      <c r="M347" s="329" t="str">
        <f>Fuel!$AK347</f>
        <v/>
      </c>
      <c r="N347" s="329"/>
      <c r="O347" s="329"/>
      <c r="P347" s="330" t="str">
        <f>Fuel!$AI347</f>
        <v/>
      </c>
      <c r="Q347" s="330"/>
      <c r="R347" s="330"/>
      <c r="S347" s="329" t="str">
        <f>Fuel!$AJ347</f>
        <v/>
      </c>
      <c r="T347" s="329"/>
      <c r="U347" s="331"/>
      <c r="V347" s="55"/>
      <c r="AC347" s="13" t="str">
        <f>Fuel!$S347</f>
        <v/>
      </c>
    </row>
    <row r="348" spans="1:29" x14ac:dyDescent="0.25">
      <c r="A348" s="55"/>
      <c r="B348" s="325" t="str">
        <f>IF(Fuel!$B348="", "", Fuel!$B348)</f>
        <v/>
      </c>
      <c r="C348" s="326"/>
      <c r="D348" s="326"/>
      <c r="E348" s="327" t="str">
        <f>Fuel!$AF348</f>
        <v/>
      </c>
      <c r="F348" s="327"/>
      <c r="G348" s="327"/>
      <c r="H348" s="327"/>
      <c r="I348" s="1" t="str">
        <f>IF(Fuel!$D348="", "", Fuel!$D348)</f>
        <v/>
      </c>
      <c r="J348" s="328" t="str">
        <f>Fuel!$AH348</f>
        <v/>
      </c>
      <c r="K348" s="328"/>
      <c r="L348" s="328"/>
      <c r="M348" s="329" t="str">
        <f>Fuel!$AK348</f>
        <v/>
      </c>
      <c r="N348" s="329"/>
      <c r="O348" s="329"/>
      <c r="P348" s="330" t="str">
        <f>Fuel!$AI348</f>
        <v/>
      </c>
      <c r="Q348" s="330"/>
      <c r="R348" s="330"/>
      <c r="S348" s="329" t="str">
        <f>Fuel!$AJ348</f>
        <v/>
      </c>
      <c r="T348" s="329"/>
      <c r="U348" s="331"/>
      <c r="V348" s="55"/>
      <c r="AC348" s="13" t="str">
        <f>Fuel!$S348</f>
        <v/>
      </c>
    </row>
    <row r="349" spans="1:29" x14ac:dyDescent="0.25">
      <c r="A349" s="55"/>
      <c r="B349" s="325" t="str">
        <f>IF(Fuel!$B349="", "", Fuel!$B349)</f>
        <v/>
      </c>
      <c r="C349" s="326"/>
      <c r="D349" s="326"/>
      <c r="E349" s="327" t="str">
        <f>Fuel!$AF349</f>
        <v/>
      </c>
      <c r="F349" s="327"/>
      <c r="G349" s="327"/>
      <c r="H349" s="327"/>
      <c r="I349" s="1" t="str">
        <f>IF(Fuel!$D349="", "", Fuel!$D349)</f>
        <v/>
      </c>
      <c r="J349" s="328" t="str">
        <f>Fuel!$AH349</f>
        <v/>
      </c>
      <c r="K349" s="328"/>
      <c r="L349" s="328"/>
      <c r="M349" s="329" t="str">
        <f>Fuel!$AK349</f>
        <v/>
      </c>
      <c r="N349" s="329"/>
      <c r="O349" s="329"/>
      <c r="P349" s="330" t="str">
        <f>Fuel!$AI349</f>
        <v/>
      </c>
      <c r="Q349" s="330"/>
      <c r="R349" s="330"/>
      <c r="S349" s="329" t="str">
        <f>Fuel!$AJ349</f>
        <v/>
      </c>
      <c r="T349" s="329"/>
      <c r="U349" s="331"/>
      <c r="V349" s="55"/>
      <c r="AC349" s="13" t="str">
        <f>Fuel!$S349</f>
        <v/>
      </c>
    </row>
    <row r="350" spans="1:29" x14ac:dyDescent="0.25">
      <c r="A350" s="55"/>
      <c r="B350" s="325" t="str">
        <f>IF(Fuel!$B350="", "", Fuel!$B350)</f>
        <v/>
      </c>
      <c r="C350" s="326"/>
      <c r="D350" s="326"/>
      <c r="E350" s="327" t="str">
        <f>Fuel!$AF350</f>
        <v/>
      </c>
      <c r="F350" s="327"/>
      <c r="G350" s="327"/>
      <c r="H350" s="327"/>
      <c r="I350" s="1" t="str">
        <f>IF(Fuel!$D350="", "", Fuel!$D350)</f>
        <v/>
      </c>
      <c r="J350" s="328" t="str">
        <f>Fuel!$AH350</f>
        <v/>
      </c>
      <c r="K350" s="328"/>
      <c r="L350" s="328"/>
      <c r="M350" s="329" t="str">
        <f>Fuel!$AK350</f>
        <v/>
      </c>
      <c r="N350" s="329"/>
      <c r="O350" s="329"/>
      <c r="P350" s="330" t="str">
        <f>Fuel!$AI350</f>
        <v/>
      </c>
      <c r="Q350" s="330"/>
      <c r="R350" s="330"/>
      <c r="S350" s="329" t="str">
        <f>Fuel!$AJ350</f>
        <v/>
      </c>
      <c r="T350" s="329"/>
      <c r="U350" s="331"/>
      <c r="V350" s="55"/>
      <c r="AC350" s="13" t="str">
        <f>Fuel!$S350</f>
        <v/>
      </c>
    </row>
    <row r="351" spans="1:29" x14ac:dyDescent="0.25">
      <c r="A351" s="55"/>
      <c r="B351" s="325" t="str">
        <f>IF(Fuel!$B351="", "", Fuel!$B351)</f>
        <v/>
      </c>
      <c r="C351" s="326"/>
      <c r="D351" s="326"/>
      <c r="E351" s="327" t="str">
        <f>Fuel!$AF351</f>
        <v/>
      </c>
      <c r="F351" s="327"/>
      <c r="G351" s="327"/>
      <c r="H351" s="327"/>
      <c r="I351" s="1" t="str">
        <f>IF(Fuel!$D351="", "", Fuel!$D351)</f>
        <v/>
      </c>
      <c r="J351" s="328" t="str">
        <f>Fuel!$AH351</f>
        <v/>
      </c>
      <c r="K351" s="328"/>
      <c r="L351" s="328"/>
      <c r="M351" s="329" t="str">
        <f>Fuel!$AK351</f>
        <v/>
      </c>
      <c r="N351" s="329"/>
      <c r="O351" s="329"/>
      <c r="P351" s="330" t="str">
        <f>Fuel!$AI351</f>
        <v/>
      </c>
      <c r="Q351" s="330"/>
      <c r="R351" s="330"/>
      <c r="S351" s="329" t="str">
        <f>Fuel!$AJ351</f>
        <v/>
      </c>
      <c r="T351" s="329"/>
      <c r="U351" s="331"/>
      <c r="V351" s="55"/>
      <c r="AC351" s="13" t="str">
        <f>Fuel!$S351</f>
        <v/>
      </c>
    </row>
    <row r="352" spans="1:29" x14ac:dyDescent="0.25">
      <c r="A352" s="55"/>
      <c r="B352" s="325" t="str">
        <f>IF(Fuel!$B352="", "", Fuel!$B352)</f>
        <v/>
      </c>
      <c r="C352" s="326"/>
      <c r="D352" s="326"/>
      <c r="E352" s="327" t="str">
        <f>Fuel!$AF352</f>
        <v/>
      </c>
      <c r="F352" s="327"/>
      <c r="G352" s="327"/>
      <c r="H352" s="327"/>
      <c r="I352" s="1" t="str">
        <f>IF(Fuel!$D352="", "", Fuel!$D352)</f>
        <v/>
      </c>
      <c r="J352" s="328" t="str">
        <f>Fuel!$AH352</f>
        <v/>
      </c>
      <c r="K352" s="328"/>
      <c r="L352" s="328"/>
      <c r="M352" s="329" t="str">
        <f>Fuel!$AK352</f>
        <v/>
      </c>
      <c r="N352" s="329"/>
      <c r="O352" s="329"/>
      <c r="P352" s="330" t="str">
        <f>Fuel!$AI352</f>
        <v/>
      </c>
      <c r="Q352" s="330"/>
      <c r="R352" s="330"/>
      <c r="S352" s="329" t="str">
        <f>Fuel!$AJ352</f>
        <v/>
      </c>
      <c r="T352" s="329"/>
      <c r="U352" s="331"/>
      <c r="V352" s="55"/>
      <c r="AC352" s="13" t="str">
        <f>Fuel!$S352</f>
        <v/>
      </c>
    </row>
    <row r="353" spans="1:29" x14ac:dyDescent="0.25">
      <c r="A353" s="55"/>
      <c r="B353" s="325" t="str">
        <f>IF(Fuel!$B353="", "", Fuel!$B353)</f>
        <v/>
      </c>
      <c r="C353" s="326"/>
      <c r="D353" s="326"/>
      <c r="E353" s="327" t="str">
        <f>Fuel!$AF353</f>
        <v/>
      </c>
      <c r="F353" s="327"/>
      <c r="G353" s="327"/>
      <c r="H353" s="327"/>
      <c r="I353" s="1" t="str">
        <f>IF(Fuel!$D353="", "", Fuel!$D353)</f>
        <v/>
      </c>
      <c r="J353" s="328" t="str">
        <f>Fuel!$AH353</f>
        <v/>
      </c>
      <c r="K353" s="328"/>
      <c r="L353" s="328"/>
      <c r="M353" s="329" t="str">
        <f>Fuel!$AK353</f>
        <v/>
      </c>
      <c r="N353" s="329"/>
      <c r="O353" s="329"/>
      <c r="P353" s="330" t="str">
        <f>Fuel!$AI353</f>
        <v/>
      </c>
      <c r="Q353" s="330"/>
      <c r="R353" s="330"/>
      <c r="S353" s="329" t="str">
        <f>Fuel!$AJ353</f>
        <v/>
      </c>
      <c r="T353" s="329"/>
      <c r="U353" s="331"/>
      <c r="V353" s="55"/>
      <c r="AC353" s="13" t="str">
        <f>Fuel!$S353</f>
        <v/>
      </c>
    </row>
    <row r="354" spans="1:29" x14ac:dyDescent="0.25">
      <c r="A354" s="55"/>
      <c r="B354" s="325" t="str">
        <f>IF(Fuel!$B354="", "", Fuel!$B354)</f>
        <v/>
      </c>
      <c r="C354" s="326"/>
      <c r="D354" s="326"/>
      <c r="E354" s="327" t="str">
        <f>Fuel!$AF354</f>
        <v/>
      </c>
      <c r="F354" s="327"/>
      <c r="G354" s="327"/>
      <c r="H354" s="327"/>
      <c r="I354" s="1" t="str">
        <f>IF(Fuel!$D354="", "", Fuel!$D354)</f>
        <v/>
      </c>
      <c r="J354" s="328" t="str">
        <f>Fuel!$AH354</f>
        <v/>
      </c>
      <c r="K354" s="328"/>
      <c r="L354" s="328"/>
      <c r="M354" s="329" t="str">
        <f>Fuel!$AK354</f>
        <v/>
      </c>
      <c r="N354" s="329"/>
      <c r="O354" s="329"/>
      <c r="P354" s="330" t="str">
        <f>Fuel!$AI354</f>
        <v/>
      </c>
      <c r="Q354" s="330"/>
      <c r="R354" s="330"/>
      <c r="S354" s="329" t="str">
        <f>Fuel!$AJ354</f>
        <v/>
      </c>
      <c r="T354" s="329"/>
      <c r="U354" s="331"/>
      <c r="V354" s="55"/>
      <c r="AC354" s="13" t="str">
        <f>Fuel!$S354</f>
        <v/>
      </c>
    </row>
    <row r="355" spans="1:29" x14ac:dyDescent="0.25">
      <c r="A355" s="55"/>
      <c r="B355" s="325" t="str">
        <f>IF(Fuel!$B355="", "", Fuel!$B355)</f>
        <v/>
      </c>
      <c r="C355" s="326"/>
      <c r="D355" s="326"/>
      <c r="E355" s="327" t="str">
        <f>Fuel!$AF355</f>
        <v/>
      </c>
      <c r="F355" s="327"/>
      <c r="G355" s="327"/>
      <c r="H355" s="327"/>
      <c r="I355" s="1" t="str">
        <f>IF(Fuel!$D355="", "", Fuel!$D355)</f>
        <v/>
      </c>
      <c r="J355" s="328" t="str">
        <f>Fuel!$AH355</f>
        <v/>
      </c>
      <c r="K355" s="328"/>
      <c r="L355" s="328"/>
      <c r="M355" s="329" t="str">
        <f>Fuel!$AK355</f>
        <v/>
      </c>
      <c r="N355" s="329"/>
      <c r="O355" s="329"/>
      <c r="P355" s="330" t="str">
        <f>Fuel!$AI355</f>
        <v/>
      </c>
      <c r="Q355" s="330"/>
      <c r="R355" s="330"/>
      <c r="S355" s="329" t="str">
        <f>Fuel!$AJ355</f>
        <v/>
      </c>
      <c r="T355" s="329"/>
      <c r="U355" s="331"/>
      <c r="V355" s="55"/>
      <c r="AC355" s="13" t="str">
        <f>Fuel!$S355</f>
        <v/>
      </c>
    </row>
    <row r="356" spans="1:29" x14ac:dyDescent="0.25">
      <c r="A356" s="55"/>
      <c r="B356" s="325" t="str">
        <f>IF(Fuel!$B356="", "", Fuel!$B356)</f>
        <v/>
      </c>
      <c r="C356" s="326"/>
      <c r="D356" s="326"/>
      <c r="E356" s="327" t="str">
        <f>Fuel!$AF356</f>
        <v/>
      </c>
      <c r="F356" s="327"/>
      <c r="G356" s="327"/>
      <c r="H356" s="327"/>
      <c r="I356" s="1" t="str">
        <f>IF(Fuel!$D356="", "", Fuel!$D356)</f>
        <v/>
      </c>
      <c r="J356" s="328" t="str">
        <f>Fuel!$AH356</f>
        <v/>
      </c>
      <c r="K356" s="328"/>
      <c r="L356" s="328"/>
      <c r="M356" s="329" t="str">
        <f>Fuel!$AK356</f>
        <v/>
      </c>
      <c r="N356" s="329"/>
      <c r="O356" s="329"/>
      <c r="P356" s="330" t="str">
        <f>Fuel!$AI356</f>
        <v/>
      </c>
      <c r="Q356" s="330"/>
      <c r="R356" s="330"/>
      <c r="S356" s="329" t="str">
        <f>Fuel!$AJ356</f>
        <v/>
      </c>
      <c r="T356" s="329"/>
      <c r="U356" s="331"/>
      <c r="V356" s="55"/>
      <c r="AC356" s="13" t="str">
        <f>Fuel!$S356</f>
        <v/>
      </c>
    </row>
    <row r="357" spans="1:29" x14ac:dyDescent="0.25">
      <c r="A357" s="55"/>
      <c r="B357" s="325" t="str">
        <f>IF(Fuel!$B357="", "", Fuel!$B357)</f>
        <v/>
      </c>
      <c r="C357" s="326"/>
      <c r="D357" s="326"/>
      <c r="E357" s="327" t="str">
        <f>Fuel!$AF357</f>
        <v/>
      </c>
      <c r="F357" s="327"/>
      <c r="G357" s="327"/>
      <c r="H357" s="327"/>
      <c r="I357" s="1" t="str">
        <f>IF(Fuel!$D357="", "", Fuel!$D357)</f>
        <v/>
      </c>
      <c r="J357" s="328" t="str">
        <f>Fuel!$AH357</f>
        <v/>
      </c>
      <c r="K357" s="328"/>
      <c r="L357" s="328"/>
      <c r="M357" s="329" t="str">
        <f>Fuel!$AK357</f>
        <v/>
      </c>
      <c r="N357" s="329"/>
      <c r="O357" s="329"/>
      <c r="P357" s="330" t="str">
        <f>Fuel!$AI357</f>
        <v/>
      </c>
      <c r="Q357" s="330"/>
      <c r="R357" s="330"/>
      <c r="S357" s="329" t="str">
        <f>Fuel!$AJ357</f>
        <v/>
      </c>
      <c r="T357" s="329"/>
      <c r="U357" s="331"/>
      <c r="V357" s="55"/>
      <c r="AC357" s="13" t="str">
        <f>Fuel!$S357</f>
        <v/>
      </c>
    </row>
    <row r="358" spans="1:29" x14ac:dyDescent="0.25">
      <c r="A358" s="55"/>
      <c r="B358" s="325" t="str">
        <f>IF(Fuel!$B358="", "", Fuel!$B358)</f>
        <v/>
      </c>
      <c r="C358" s="326"/>
      <c r="D358" s="326"/>
      <c r="E358" s="327" t="str">
        <f>Fuel!$AF358</f>
        <v/>
      </c>
      <c r="F358" s="327"/>
      <c r="G358" s="327"/>
      <c r="H358" s="327"/>
      <c r="I358" s="1" t="str">
        <f>IF(Fuel!$D358="", "", Fuel!$D358)</f>
        <v/>
      </c>
      <c r="J358" s="328" t="str">
        <f>Fuel!$AH358</f>
        <v/>
      </c>
      <c r="K358" s="328"/>
      <c r="L358" s="328"/>
      <c r="M358" s="329" t="str">
        <f>Fuel!$AK358</f>
        <v/>
      </c>
      <c r="N358" s="329"/>
      <c r="O358" s="329"/>
      <c r="P358" s="330" t="str">
        <f>Fuel!$AI358</f>
        <v/>
      </c>
      <c r="Q358" s="330"/>
      <c r="R358" s="330"/>
      <c r="S358" s="329" t="str">
        <f>Fuel!$AJ358</f>
        <v/>
      </c>
      <c r="T358" s="329"/>
      <c r="U358" s="331"/>
      <c r="V358" s="55"/>
      <c r="AC358" s="13" t="str">
        <f>Fuel!$S358</f>
        <v/>
      </c>
    </row>
    <row r="359" spans="1:29" x14ac:dyDescent="0.25">
      <c r="A359" s="55"/>
      <c r="B359" s="325" t="str">
        <f>IF(Fuel!$B359="", "", Fuel!$B359)</f>
        <v/>
      </c>
      <c r="C359" s="326"/>
      <c r="D359" s="326"/>
      <c r="E359" s="327" t="str">
        <f>Fuel!$AF359</f>
        <v/>
      </c>
      <c r="F359" s="327"/>
      <c r="G359" s="327"/>
      <c r="H359" s="327"/>
      <c r="I359" s="1" t="str">
        <f>IF(Fuel!$D359="", "", Fuel!$D359)</f>
        <v/>
      </c>
      <c r="J359" s="328" t="str">
        <f>Fuel!$AH359</f>
        <v/>
      </c>
      <c r="K359" s="328"/>
      <c r="L359" s="328"/>
      <c r="M359" s="329" t="str">
        <f>Fuel!$AK359</f>
        <v/>
      </c>
      <c r="N359" s="329"/>
      <c r="O359" s="329"/>
      <c r="P359" s="330" t="str">
        <f>Fuel!$AI359</f>
        <v/>
      </c>
      <c r="Q359" s="330"/>
      <c r="R359" s="330"/>
      <c r="S359" s="329" t="str">
        <f>Fuel!$AJ359</f>
        <v/>
      </c>
      <c r="T359" s="329"/>
      <c r="U359" s="331"/>
      <c r="V359" s="55"/>
      <c r="AC359" s="13" t="str">
        <f>Fuel!$S359</f>
        <v/>
      </c>
    </row>
    <row r="360" spans="1:29" x14ac:dyDescent="0.25">
      <c r="A360" s="55"/>
      <c r="B360" s="325" t="str">
        <f>IF(Fuel!$B360="", "", Fuel!$B360)</f>
        <v/>
      </c>
      <c r="C360" s="326"/>
      <c r="D360" s="326"/>
      <c r="E360" s="327" t="str">
        <f>Fuel!$AF360</f>
        <v/>
      </c>
      <c r="F360" s="327"/>
      <c r="G360" s="327"/>
      <c r="H360" s="327"/>
      <c r="I360" s="1" t="str">
        <f>IF(Fuel!$D360="", "", Fuel!$D360)</f>
        <v/>
      </c>
      <c r="J360" s="328" t="str">
        <f>Fuel!$AH360</f>
        <v/>
      </c>
      <c r="K360" s="328"/>
      <c r="L360" s="328"/>
      <c r="M360" s="329" t="str">
        <f>Fuel!$AK360</f>
        <v/>
      </c>
      <c r="N360" s="329"/>
      <c r="O360" s="329"/>
      <c r="P360" s="330" t="str">
        <f>Fuel!$AI360</f>
        <v/>
      </c>
      <c r="Q360" s="330"/>
      <c r="R360" s="330"/>
      <c r="S360" s="329" t="str">
        <f>Fuel!$AJ360</f>
        <v/>
      </c>
      <c r="T360" s="329"/>
      <c r="U360" s="331"/>
      <c r="V360" s="55"/>
      <c r="AC360" s="13" t="str">
        <f>Fuel!$S360</f>
        <v/>
      </c>
    </row>
    <row r="361" spans="1:29" x14ac:dyDescent="0.25">
      <c r="A361" s="55"/>
      <c r="B361" s="325" t="str">
        <f>IF(Fuel!$B361="", "", Fuel!$B361)</f>
        <v/>
      </c>
      <c r="C361" s="326"/>
      <c r="D361" s="326"/>
      <c r="E361" s="327" t="str">
        <f>Fuel!$AF361</f>
        <v/>
      </c>
      <c r="F361" s="327"/>
      <c r="G361" s="327"/>
      <c r="H361" s="327"/>
      <c r="I361" s="1" t="str">
        <f>IF(Fuel!$D361="", "", Fuel!$D361)</f>
        <v/>
      </c>
      <c r="J361" s="328" t="str">
        <f>Fuel!$AH361</f>
        <v/>
      </c>
      <c r="K361" s="328"/>
      <c r="L361" s="328"/>
      <c r="M361" s="329" t="str">
        <f>Fuel!$AK361</f>
        <v/>
      </c>
      <c r="N361" s="329"/>
      <c r="O361" s="329"/>
      <c r="P361" s="330" t="str">
        <f>Fuel!$AI361</f>
        <v/>
      </c>
      <c r="Q361" s="330"/>
      <c r="R361" s="330"/>
      <c r="S361" s="329" t="str">
        <f>Fuel!$AJ361</f>
        <v/>
      </c>
      <c r="T361" s="329"/>
      <c r="U361" s="331"/>
      <c r="V361" s="55"/>
      <c r="AC361" s="13" t="str">
        <f>Fuel!$S361</f>
        <v/>
      </c>
    </row>
    <row r="362" spans="1:29" x14ac:dyDescent="0.25">
      <c r="A362" s="55"/>
      <c r="B362" s="325" t="str">
        <f>IF(Fuel!$B362="", "", Fuel!$B362)</f>
        <v/>
      </c>
      <c r="C362" s="326"/>
      <c r="D362" s="326"/>
      <c r="E362" s="327" t="str">
        <f>Fuel!$AF362</f>
        <v/>
      </c>
      <c r="F362" s="327"/>
      <c r="G362" s="327"/>
      <c r="H362" s="327"/>
      <c r="I362" s="1" t="str">
        <f>IF(Fuel!$D362="", "", Fuel!$D362)</f>
        <v/>
      </c>
      <c r="J362" s="328" t="str">
        <f>Fuel!$AH362</f>
        <v/>
      </c>
      <c r="K362" s="328"/>
      <c r="L362" s="328"/>
      <c r="M362" s="329" t="str">
        <f>Fuel!$AK362</f>
        <v/>
      </c>
      <c r="N362" s="329"/>
      <c r="O362" s="329"/>
      <c r="P362" s="330" t="str">
        <f>Fuel!$AI362</f>
        <v/>
      </c>
      <c r="Q362" s="330"/>
      <c r="R362" s="330"/>
      <c r="S362" s="329" t="str">
        <f>Fuel!$AJ362</f>
        <v/>
      </c>
      <c r="T362" s="329"/>
      <c r="U362" s="331"/>
      <c r="V362" s="55"/>
      <c r="AC362" s="13" t="str">
        <f>Fuel!$S362</f>
        <v/>
      </c>
    </row>
    <row r="363" spans="1:29" x14ac:dyDescent="0.25">
      <c r="A363" s="55"/>
      <c r="B363" s="325" t="str">
        <f>IF(Fuel!$B363="", "", Fuel!$B363)</f>
        <v/>
      </c>
      <c r="C363" s="326"/>
      <c r="D363" s="326"/>
      <c r="E363" s="327" t="str">
        <f>Fuel!$AF363</f>
        <v/>
      </c>
      <c r="F363" s="327"/>
      <c r="G363" s="327"/>
      <c r="H363" s="327"/>
      <c r="I363" s="1" t="str">
        <f>IF(Fuel!$D363="", "", Fuel!$D363)</f>
        <v/>
      </c>
      <c r="J363" s="328" t="str">
        <f>Fuel!$AH363</f>
        <v/>
      </c>
      <c r="K363" s="328"/>
      <c r="L363" s="328"/>
      <c r="M363" s="329" t="str">
        <f>Fuel!$AK363</f>
        <v/>
      </c>
      <c r="N363" s="329"/>
      <c r="O363" s="329"/>
      <c r="P363" s="330" t="str">
        <f>Fuel!$AI363</f>
        <v/>
      </c>
      <c r="Q363" s="330"/>
      <c r="R363" s="330"/>
      <c r="S363" s="329" t="str">
        <f>Fuel!$AJ363</f>
        <v/>
      </c>
      <c r="T363" s="329"/>
      <c r="U363" s="331"/>
      <c r="V363" s="55"/>
      <c r="AC363" s="13" t="str">
        <f>Fuel!$S363</f>
        <v/>
      </c>
    </row>
    <row r="364" spans="1:29" x14ac:dyDescent="0.25">
      <c r="A364" s="55"/>
      <c r="B364" s="325" t="str">
        <f>IF(Fuel!$B364="", "", Fuel!$B364)</f>
        <v/>
      </c>
      <c r="C364" s="326"/>
      <c r="D364" s="326"/>
      <c r="E364" s="327" t="str">
        <f>Fuel!$AF364</f>
        <v/>
      </c>
      <c r="F364" s="327"/>
      <c r="G364" s="327"/>
      <c r="H364" s="327"/>
      <c r="I364" s="1" t="str">
        <f>IF(Fuel!$D364="", "", Fuel!$D364)</f>
        <v/>
      </c>
      <c r="J364" s="328" t="str">
        <f>Fuel!$AH364</f>
        <v/>
      </c>
      <c r="K364" s="328"/>
      <c r="L364" s="328"/>
      <c r="M364" s="329" t="str">
        <f>Fuel!$AK364</f>
        <v/>
      </c>
      <c r="N364" s="329"/>
      <c r="O364" s="329"/>
      <c r="P364" s="330" t="str">
        <f>Fuel!$AI364</f>
        <v/>
      </c>
      <c r="Q364" s="330"/>
      <c r="R364" s="330"/>
      <c r="S364" s="329" t="str">
        <f>Fuel!$AJ364</f>
        <v/>
      </c>
      <c r="T364" s="329"/>
      <c r="U364" s="331"/>
      <c r="V364" s="55"/>
      <c r="AC364" s="13" t="str">
        <f>Fuel!$S364</f>
        <v/>
      </c>
    </row>
    <row r="365" spans="1:29" x14ac:dyDescent="0.25">
      <c r="A365" s="55"/>
      <c r="B365" s="325" t="str">
        <f>IF(Fuel!$B365="", "", Fuel!$B365)</f>
        <v/>
      </c>
      <c r="C365" s="326"/>
      <c r="D365" s="326"/>
      <c r="E365" s="327" t="str">
        <f>Fuel!$AF365</f>
        <v/>
      </c>
      <c r="F365" s="327"/>
      <c r="G365" s="327"/>
      <c r="H365" s="327"/>
      <c r="I365" s="1" t="str">
        <f>IF(Fuel!$D365="", "", Fuel!$D365)</f>
        <v/>
      </c>
      <c r="J365" s="328" t="str">
        <f>Fuel!$AH365</f>
        <v/>
      </c>
      <c r="K365" s="328"/>
      <c r="L365" s="328"/>
      <c r="M365" s="329" t="str">
        <f>Fuel!$AK365</f>
        <v/>
      </c>
      <c r="N365" s="329"/>
      <c r="O365" s="329"/>
      <c r="P365" s="330" t="str">
        <f>Fuel!$AI365</f>
        <v/>
      </c>
      <c r="Q365" s="330"/>
      <c r="R365" s="330"/>
      <c r="S365" s="329" t="str">
        <f>Fuel!$AJ365</f>
        <v/>
      </c>
      <c r="T365" s="329"/>
      <c r="U365" s="331"/>
      <c r="V365" s="55"/>
      <c r="AC365" s="13" t="str">
        <f>Fuel!$S365</f>
        <v/>
      </c>
    </row>
    <row r="366" spans="1:29" x14ac:dyDescent="0.25">
      <c r="A366" s="55"/>
      <c r="B366" s="325" t="str">
        <f>IF(Fuel!$B366="", "", Fuel!$B366)</f>
        <v/>
      </c>
      <c r="C366" s="326"/>
      <c r="D366" s="326"/>
      <c r="E366" s="327" t="str">
        <f>Fuel!$AF366</f>
        <v/>
      </c>
      <c r="F366" s="327"/>
      <c r="G366" s="327"/>
      <c r="H366" s="327"/>
      <c r="I366" s="1" t="str">
        <f>IF(Fuel!$D366="", "", Fuel!$D366)</f>
        <v/>
      </c>
      <c r="J366" s="328" t="str">
        <f>Fuel!$AH366</f>
        <v/>
      </c>
      <c r="K366" s="328"/>
      <c r="L366" s="328"/>
      <c r="M366" s="329" t="str">
        <f>Fuel!$AK366</f>
        <v/>
      </c>
      <c r="N366" s="329"/>
      <c r="O366" s="329"/>
      <c r="P366" s="330" t="str">
        <f>Fuel!$AI366</f>
        <v/>
      </c>
      <c r="Q366" s="330"/>
      <c r="R366" s="330"/>
      <c r="S366" s="329" t="str">
        <f>Fuel!$AJ366</f>
        <v/>
      </c>
      <c r="T366" s="329"/>
      <c r="U366" s="331"/>
      <c r="V366" s="55"/>
      <c r="AC366" s="13" t="str">
        <f>Fuel!$S366</f>
        <v/>
      </c>
    </row>
    <row r="367" spans="1:29" x14ac:dyDescent="0.25">
      <c r="A367" s="55"/>
      <c r="B367" s="325" t="str">
        <f>IF(Fuel!$B367="", "", Fuel!$B367)</f>
        <v/>
      </c>
      <c r="C367" s="326"/>
      <c r="D367" s="326"/>
      <c r="E367" s="327" t="str">
        <f>Fuel!$AF367</f>
        <v/>
      </c>
      <c r="F367" s="327"/>
      <c r="G367" s="327"/>
      <c r="H367" s="327"/>
      <c r="I367" s="1" t="str">
        <f>IF(Fuel!$D367="", "", Fuel!$D367)</f>
        <v/>
      </c>
      <c r="J367" s="328" t="str">
        <f>Fuel!$AH367</f>
        <v/>
      </c>
      <c r="K367" s="328"/>
      <c r="L367" s="328"/>
      <c r="M367" s="329" t="str">
        <f>Fuel!$AK367</f>
        <v/>
      </c>
      <c r="N367" s="329"/>
      <c r="O367" s="329"/>
      <c r="P367" s="330" t="str">
        <f>Fuel!$AI367</f>
        <v/>
      </c>
      <c r="Q367" s="330"/>
      <c r="R367" s="330"/>
      <c r="S367" s="329" t="str">
        <f>Fuel!$AJ367</f>
        <v/>
      </c>
      <c r="T367" s="329"/>
      <c r="U367" s="331"/>
      <c r="V367" s="55"/>
      <c r="AC367" s="13" t="str">
        <f>Fuel!$S367</f>
        <v/>
      </c>
    </row>
    <row r="368" spans="1:29" x14ac:dyDescent="0.25">
      <c r="A368" s="55"/>
      <c r="B368" s="325" t="str">
        <f>IF(Fuel!$B368="", "", Fuel!$B368)</f>
        <v/>
      </c>
      <c r="C368" s="326"/>
      <c r="D368" s="326"/>
      <c r="E368" s="327" t="str">
        <f>Fuel!$AF368</f>
        <v/>
      </c>
      <c r="F368" s="327"/>
      <c r="G368" s="327"/>
      <c r="H368" s="327"/>
      <c r="I368" s="1" t="str">
        <f>IF(Fuel!$D368="", "", Fuel!$D368)</f>
        <v/>
      </c>
      <c r="J368" s="328" t="str">
        <f>Fuel!$AH368</f>
        <v/>
      </c>
      <c r="K368" s="328"/>
      <c r="L368" s="328"/>
      <c r="M368" s="329" t="str">
        <f>Fuel!$AK368</f>
        <v/>
      </c>
      <c r="N368" s="329"/>
      <c r="O368" s="329"/>
      <c r="P368" s="330" t="str">
        <f>Fuel!$AI368</f>
        <v/>
      </c>
      <c r="Q368" s="330"/>
      <c r="R368" s="330"/>
      <c r="S368" s="329" t="str">
        <f>Fuel!$AJ368</f>
        <v/>
      </c>
      <c r="T368" s="329"/>
      <c r="U368" s="331"/>
      <c r="V368" s="55"/>
      <c r="AC368" s="13" t="str">
        <f>Fuel!$S368</f>
        <v/>
      </c>
    </row>
    <row r="369" spans="1:29" x14ac:dyDescent="0.25">
      <c r="A369" s="55"/>
      <c r="B369" s="325" t="str">
        <f>IF(Fuel!$B369="", "", Fuel!$B369)</f>
        <v/>
      </c>
      <c r="C369" s="326"/>
      <c r="D369" s="326"/>
      <c r="E369" s="327" t="str">
        <f>Fuel!$AF369</f>
        <v/>
      </c>
      <c r="F369" s="327"/>
      <c r="G369" s="327"/>
      <c r="H369" s="327"/>
      <c r="I369" s="1" t="str">
        <f>IF(Fuel!$D369="", "", Fuel!$D369)</f>
        <v/>
      </c>
      <c r="J369" s="328" t="str">
        <f>Fuel!$AH369</f>
        <v/>
      </c>
      <c r="K369" s="328"/>
      <c r="L369" s="328"/>
      <c r="M369" s="329" t="str">
        <f>Fuel!$AK369</f>
        <v/>
      </c>
      <c r="N369" s="329"/>
      <c r="O369" s="329"/>
      <c r="P369" s="330" t="str">
        <f>Fuel!$AI369</f>
        <v/>
      </c>
      <c r="Q369" s="330"/>
      <c r="R369" s="330"/>
      <c r="S369" s="329" t="str">
        <f>Fuel!$AJ369</f>
        <v/>
      </c>
      <c r="T369" s="329"/>
      <c r="U369" s="331"/>
      <c r="V369" s="55"/>
      <c r="AC369" s="13" t="str">
        <f>Fuel!$S369</f>
        <v/>
      </c>
    </row>
    <row r="370" spans="1:29" x14ac:dyDescent="0.25">
      <c r="A370" s="55"/>
      <c r="B370" s="325" t="str">
        <f>IF(Fuel!$B370="", "", Fuel!$B370)</f>
        <v/>
      </c>
      <c r="C370" s="326"/>
      <c r="D370" s="326"/>
      <c r="E370" s="327" t="str">
        <f>Fuel!$AF370</f>
        <v/>
      </c>
      <c r="F370" s="327"/>
      <c r="G370" s="327"/>
      <c r="H370" s="327"/>
      <c r="I370" s="1" t="str">
        <f>IF(Fuel!$D370="", "", Fuel!$D370)</f>
        <v/>
      </c>
      <c r="J370" s="328" t="str">
        <f>Fuel!$AH370</f>
        <v/>
      </c>
      <c r="K370" s="328"/>
      <c r="L370" s="328"/>
      <c r="M370" s="329" t="str">
        <f>Fuel!$AK370</f>
        <v/>
      </c>
      <c r="N370" s="329"/>
      <c r="O370" s="329"/>
      <c r="P370" s="330" t="str">
        <f>Fuel!$AI370</f>
        <v/>
      </c>
      <c r="Q370" s="330"/>
      <c r="R370" s="330"/>
      <c r="S370" s="329" t="str">
        <f>Fuel!$AJ370</f>
        <v/>
      </c>
      <c r="T370" s="329"/>
      <c r="U370" s="331"/>
      <c r="V370" s="55"/>
      <c r="AC370" s="13" t="str">
        <f>Fuel!$S370</f>
        <v/>
      </c>
    </row>
    <row r="371" spans="1:29" x14ac:dyDescent="0.25">
      <c r="A371" s="55"/>
      <c r="B371" s="325" t="str">
        <f>IF(Fuel!$B371="", "", Fuel!$B371)</f>
        <v/>
      </c>
      <c r="C371" s="326"/>
      <c r="D371" s="326"/>
      <c r="E371" s="327" t="str">
        <f>Fuel!$AF371</f>
        <v/>
      </c>
      <c r="F371" s="327"/>
      <c r="G371" s="327"/>
      <c r="H371" s="327"/>
      <c r="I371" s="1" t="str">
        <f>IF(Fuel!$D371="", "", Fuel!$D371)</f>
        <v/>
      </c>
      <c r="J371" s="328" t="str">
        <f>Fuel!$AH371</f>
        <v/>
      </c>
      <c r="K371" s="328"/>
      <c r="L371" s="328"/>
      <c r="M371" s="329" t="str">
        <f>Fuel!$AK371</f>
        <v/>
      </c>
      <c r="N371" s="329"/>
      <c r="O371" s="329"/>
      <c r="P371" s="330" t="str">
        <f>Fuel!$AI371</f>
        <v/>
      </c>
      <c r="Q371" s="330"/>
      <c r="R371" s="330"/>
      <c r="S371" s="329" t="str">
        <f>Fuel!$AJ371</f>
        <v/>
      </c>
      <c r="T371" s="329"/>
      <c r="U371" s="331"/>
      <c r="V371" s="55"/>
      <c r="AC371" s="13" t="str">
        <f>Fuel!$S371</f>
        <v/>
      </c>
    </row>
    <row r="372" spans="1:29" x14ac:dyDescent="0.25">
      <c r="A372" s="55"/>
      <c r="B372" s="325" t="str">
        <f>IF(Fuel!$B372="", "", Fuel!$B372)</f>
        <v/>
      </c>
      <c r="C372" s="326"/>
      <c r="D372" s="326"/>
      <c r="E372" s="327" t="str">
        <f>Fuel!$AF372</f>
        <v/>
      </c>
      <c r="F372" s="327"/>
      <c r="G372" s="327"/>
      <c r="H372" s="327"/>
      <c r="I372" s="1" t="str">
        <f>IF(Fuel!$D372="", "", Fuel!$D372)</f>
        <v/>
      </c>
      <c r="J372" s="328" t="str">
        <f>Fuel!$AH372</f>
        <v/>
      </c>
      <c r="K372" s="328"/>
      <c r="L372" s="328"/>
      <c r="M372" s="329" t="str">
        <f>Fuel!$AK372</f>
        <v/>
      </c>
      <c r="N372" s="329"/>
      <c r="O372" s="329"/>
      <c r="P372" s="330" t="str">
        <f>Fuel!$AI372</f>
        <v/>
      </c>
      <c r="Q372" s="330"/>
      <c r="R372" s="330"/>
      <c r="S372" s="329" t="str">
        <f>Fuel!$AJ372</f>
        <v/>
      </c>
      <c r="T372" s="329"/>
      <c r="U372" s="331"/>
      <c r="V372" s="55"/>
      <c r="AC372" s="13" t="str">
        <f>Fuel!$S372</f>
        <v/>
      </c>
    </row>
    <row r="373" spans="1:29" x14ac:dyDescent="0.25">
      <c r="A373" s="55"/>
      <c r="B373" s="325" t="str">
        <f>IF(Fuel!$B373="", "", Fuel!$B373)</f>
        <v/>
      </c>
      <c r="C373" s="326"/>
      <c r="D373" s="326"/>
      <c r="E373" s="327" t="str">
        <f>Fuel!$AF373</f>
        <v/>
      </c>
      <c r="F373" s="327"/>
      <c r="G373" s="327"/>
      <c r="H373" s="327"/>
      <c r="I373" s="1" t="str">
        <f>IF(Fuel!$D373="", "", Fuel!$D373)</f>
        <v/>
      </c>
      <c r="J373" s="328" t="str">
        <f>Fuel!$AH373</f>
        <v/>
      </c>
      <c r="K373" s="328"/>
      <c r="L373" s="328"/>
      <c r="M373" s="329" t="str">
        <f>Fuel!$AK373</f>
        <v/>
      </c>
      <c r="N373" s="329"/>
      <c r="O373" s="329"/>
      <c r="P373" s="330" t="str">
        <f>Fuel!$AI373</f>
        <v/>
      </c>
      <c r="Q373" s="330"/>
      <c r="R373" s="330"/>
      <c r="S373" s="329" t="str">
        <f>Fuel!$AJ373</f>
        <v/>
      </c>
      <c r="T373" s="329"/>
      <c r="U373" s="331"/>
      <c r="V373" s="55"/>
      <c r="AC373" s="13" t="str">
        <f>Fuel!$S373</f>
        <v/>
      </c>
    </row>
    <row r="374" spans="1:29" x14ac:dyDescent="0.25">
      <c r="A374" s="55"/>
      <c r="B374" s="325" t="str">
        <f>IF(Fuel!$B374="", "", Fuel!$B374)</f>
        <v/>
      </c>
      <c r="C374" s="326"/>
      <c r="D374" s="326"/>
      <c r="E374" s="327" t="str">
        <f>Fuel!$AF374</f>
        <v/>
      </c>
      <c r="F374" s="327"/>
      <c r="G374" s="327"/>
      <c r="H374" s="327"/>
      <c r="I374" s="1" t="str">
        <f>IF(Fuel!$D374="", "", Fuel!$D374)</f>
        <v/>
      </c>
      <c r="J374" s="328" t="str">
        <f>Fuel!$AH374</f>
        <v/>
      </c>
      <c r="K374" s="328"/>
      <c r="L374" s="328"/>
      <c r="M374" s="329" t="str">
        <f>Fuel!$AK374</f>
        <v/>
      </c>
      <c r="N374" s="329"/>
      <c r="O374" s="329"/>
      <c r="P374" s="330" t="str">
        <f>Fuel!$AI374</f>
        <v/>
      </c>
      <c r="Q374" s="330"/>
      <c r="R374" s="330"/>
      <c r="S374" s="329" t="str">
        <f>Fuel!$AJ374</f>
        <v/>
      </c>
      <c r="T374" s="329"/>
      <c r="U374" s="331"/>
      <c r="V374" s="55"/>
      <c r="AC374" s="13" t="str">
        <f>Fuel!$S374</f>
        <v/>
      </c>
    </row>
    <row r="375" spans="1:29" x14ac:dyDescent="0.25">
      <c r="A375" s="55"/>
      <c r="B375" s="325" t="str">
        <f>IF(Fuel!$B375="", "", Fuel!$B375)</f>
        <v/>
      </c>
      <c r="C375" s="326"/>
      <c r="D375" s="326"/>
      <c r="E375" s="327" t="str">
        <f>Fuel!$AF375</f>
        <v/>
      </c>
      <c r="F375" s="327"/>
      <c r="G375" s="327"/>
      <c r="H375" s="327"/>
      <c r="I375" s="1" t="str">
        <f>IF(Fuel!$D375="", "", Fuel!$D375)</f>
        <v/>
      </c>
      <c r="J375" s="328" t="str">
        <f>Fuel!$AH375</f>
        <v/>
      </c>
      <c r="K375" s="328"/>
      <c r="L375" s="328"/>
      <c r="M375" s="329" t="str">
        <f>Fuel!$AK375</f>
        <v/>
      </c>
      <c r="N375" s="329"/>
      <c r="O375" s="329"/>
      <c r="P375" s="330" t="str">
        <f>Fuel!$AI375</f>
        <v/>
      </c>
      <c r="Q375" s="330"/>
      <c r="R375" s="330"/>
      <c r="S375" s="329" t="str">
        <f>Fuel!$AJ375</f>
        <v/>
      </c>
      <c r="T375" s="329"/>
      <c r="U375" s="331"/>
      <c r="V375" s="55"/>
      <c r="AC375" s="13" t="str">
        <f>Fuel!$S375</f>
        <v/>
      </c>
    </row>
    <row r="376" spans="1:29" x14ac:dyDescent="0.25">
      <c r="A376" s="55"/>
      <c r="B376" s="325" t="str">
        <f>IF(Fuel!$B376="", "", Fuel!$B376)</f>
        <v/>
      </c>
      <c r="C376" s="326"/>
      <c r="D376" s="326"/>
      <c r="E376" s="327" t="str">
        <f>Fuel!$AF376</f>
        <v/>
      </c>
      <c r="F376" s="327"/>
      <c r="G376" s="327"/>
      <c r="H376" s="327"/>
      <c r="I376" s="1" t="str">
        <f>IF(Fuel!$D376="", "", Fuel!$D376)</f>
        <v/>
      </c>
      <c r="J376" s="328" t="str">
        <f>Fuel!$AH376</f>
        <v/>
      </c>
      <c r="K376" s="328"/>
      <c r="L376" s="328"/>
      <c r="M376" s="329" t="str">
        <f>Fuel!$AK376</f>
        <v/>
      </c>
      <c r="N376" s="329"/>
      <c r="O376" s="329"/>
      <c r="P376" s="330" t="str">
        <f>Fuel!$AI376</f>
        <v/>
      </c>
      <c r="Q376" s="330"/>
      <c r="R376" s="330"/>
      <c r="S376" s="329" t="str">
        <f>Fuel!$AJ376</f>
        <v/>
      </c>
      <c r="T376" s="329"/>
      <c r="U376" s="331"/>
      <c r="V376" s="55"/>
      <c r="AC376" s="13" t="str">
        <f>Fuel!$S376</f>
        <v/>
      </c>
    </row>
    <row r="377" spans="1:29" x14ac:dyDescent="0.25">
      <c r="A377" s="55"/>
      <c r="B377" s="325" t="str">
        <f>IF(Fuel!$B377="", "", Fuel!$B377)</f>
        <v/>
      </c>
      <c r="C377" s="326"/>
      <c r="D377" s="326"/>
      <c r="E377" s="327" t="str">
        <f>Fuel!$AF377</f>
        <v/>
      </c>
      <c r="F377" s="327"/>
      <c r="G377" s="327"/>
      <c r="H377" s="327"/>
      <c r="I377" s="1" t="str">
        <f>IF(Fuel!$D377="", "", Fuel!$D377)</f>
        <v/>
      </c>
      <c r="J377" s="328" t="str">
        <f>Fuel!$AH377</f>
        <v/>
      </c>
      <c r="K377" s="328"/>
      <c r="L377" s="328"/>
      <c r="M377" s="329" t="str">
        <f>Fuel!$AK377</f>
        <v/>
      </c>
      <c r="N377" s="329"/>
      <c r="O377" s="329"/>
      <c r="P377" s="330" t="str">
        <f>Fuel!$AI377</f>
        <v/>
      </c>
      <c r="Q377" s="330"/>
      <c r="R377" s="330"/>
      <c r="S377" s="329" t="str">
        <f>Fuel!$AJ377</f>
        <v/>
      </c>
      <c r="T377" s="329"/>
      <c r="U377" s="331"/>
      <c r="V377" s="55"/>
      <c r="AC377" s="13" t="str">
        <f>Fuel!$S377</f>
        <v/>
      </c>
    </row>
    <row r="378" spans="1:29" x14ac:dyDescent="0.25">
      <c r="A378" s="55"/>
      <c r="B378" s="325" t="str">
        <f>IF(Fuel!$B378="", "", Fuel!$B378)</f>
        <v/>
      </c>
      <c r="C378" s="326"/>
      <c r="D378" s="326"/>
      <c r="E378" s="327" t="str">
        <f>Fuel!$AF378</f>
        <v/>
      </c>
      <c r="F378" s="327"/>
      <c r="G378" s="327"/>
      <c r="H378" s="327"/>
      <c r="I378" s="1" t="str">
        <f>IF(Fuel!$D378="", "", Fuel!$D378)</f>
        <v/>
      </c>
      <c r="J378" s="328" t="str">
        <f>Fuel!$AH378</f>
        <v/>
      </c>
      <c r="K378" s="328"/>
      <c r="L378" s="328"/>
      <c r="M378" s="329" t="str">
        <f>Fuel!$AK378</f>
        <v/>
      </c>
      <c r="N378" s="329"/>
      <c r="O378" s="329"/>
      <c r="P378" s="330" t="str">
        <f>Fuel!$AI378</f>
        <v/>
      </c>
      <c r="Q378" s="330"/>
      <c r="R378" s="330"/>
      <c r="S378" s="329" t="str">
        <f>Fuel!$AJ378</f>
        <v/>
      </c>
      <c r="T378" s="329"/>
      <c r="U378" s="331"/>
      <c r="V378" s="55"/>
      <c r="AC378" s="13" t="str">
        <f>Fuel!$S378</f>
        <v/>
      </c>
    </row>
    <row r="379" spans="1:29" x14ac:dyDescent="0.25">
      <c r="A379" s="55"/>
      <c r="B379" s="325" t="str">
        <f>IF(Fuel!$B379="", "", Fuel!$B379)</f>
        <v/>
      </c>
      <c r="C379" s="326"/>
      <c r="D379" s="326"/>
      <c r="E379" s="327" t="str">
        <f>Fuel!$AF379</f>
        <v/>
      </c>
      <c r="F379" s="327"/>
      <c r="G379" s="327"/>
      <c r="H379" s="327"/>
      <c r="I379" s="1" t="str">
        <f>IF(Fuel!$D379="", "", Fuel!$D379)</f>
        <v/>
      </c>
      <c r="J379" s="328" t="str">
        <f>Fuel!$AH379</f>
        <v/>
      </c>
      <c r="K379" s="328"/>
      <c r="L379" s="328"/>
      <c r="M379" s="329" t="str">
        <f>Fuel!$AK379</f>
        <v/>
      </c>
      <c r="N379" s="329"/>
      <c r="O379" s="329"/>
      <c r="P379" s="330" t="str">
        <f>Fuel!$AI379</f>
        <v/>
      </c>
      <c r="Q379" s="330"/>
      <c r="R379" s="330"/>
      <c r="S379" s="329" t="str">
        <f>Fuel!$AJ379</f>
        <v/>
      </c>
      <c r="T379" s="329"/>
      <c r="U379" s="331"/>
      <c r="V379" s="55"/>
      <c r="AC379" s="13" t="str">
        <f>Fuel!$S379</f>
        <v/>
      </c>
    </row>
    <row r="380" spans="1:29" x14ac:dyDescent="0.25">
      <c r="A380" s="55"/>
      <c r="B380" s="325" t="str">
        <f>IF(Fuel!$B380="", "", Fuel!$B380)</f>
        <v/>
      </c>
      <c r="C380" s="326"/>
      <c r="D380" s="326"/>
      <c r="E380" s="327" t="str">
        <f>Fuel!$AF380</f>
        <v/>
      </c>
      <c r="F380" s="327"/>
      <c r="G380" s="327"/>
      <c r="H380" s="327"/>
      <c r="I380" s="1" t="str">
        <f>IF(Fuel!$D380="", "", Fuel!$D380)</f>
        <v/>
      </c>
      <c r="J380" s="328" t="str">
        <f>Fuel!$AH380</f>
        <v/>
      </c>
      <c r="K380" s="328"/>
      <c r="L380" s="328"/>
      <c r="M380" s="329" t="str">
        <f>Fuel!$AK380</f>
        <v/>
      </c>
      <c r="N380" s="329"/>
      <c r="O380" s="329"/>
      <c r="P380" s="330" t="str">
        <f>Fuel!$AI380</f>
        <v/>
      </c>
      <c r="Q380" s="330"/>
      <c r="R380" s="330"/>
      <c r="S380" s="329" t="str">
        <f>Fuel!$AJ380</f>
        <v/>
      </c>
      <c r="T380" s="329"/>
      <c r="U380" s="331"/>
      <c r="V380" s="55"/>
      <c r="AC380" s="13" t="str">
        <f>Fuel!$S380</f>
        <v/>
      </c>
    </row>
    <row r="381" spans="1:29" x14ac:dyDescent="0.25">
      <c r="A381" s="55"/>
      <c r="B381" s="325" t="str">
        <f>IF(Fuel!$B381="", "", Fuel!$B381)</f>
        <v/>
      </c>
      <c r="C381" s="326"/>
      <c r="D381" s="326"/>
      <c r="E381" s="327" t="str">
        <f>Fuel!$AF381</f>
        <v/>
      </c>
      <c r="F381" s="327"/>
      <c r="G381" s="327"/>
      <c r="H381" s="327"/>
      <c r="I381" s="1" t="str">
        <f>IF(Fuel!$D381="", "", Fuel!$D381)</f>
        <v/>
      </c>
      <c r="J381" s="328" t="str">
        <f>Fuel!$AH381</f>
        <v/>
      </c>
      <c r="K381" s="328"/>
      <c r="L381" s="328"/>
      <c r="M381" s="329" t="str">
        <f>Fuel!$AK381</f>
        <v/>
      </c>
      <c r="N381" s="329"/>
      <c r="O381" s="329"/>
      <c r="P381" s="330" t="str">
        <f>Fuel!$AI381</f>
        <v/>
      </c>
      <c r="Q381" s="330"/>
      <c r="R381" s="330"/>
      <c r="S381" s="329" t="str">
        <f>Fuel!$AJ381</f>
        <v/>
      </c>
      <c r="T381" s="329"/>
      <c r="U381" s="331"/>
      <c r="V381" s="55"/>
      <c r="AC381" s="13" t="str">
        <f>Fuel!$S381</f>
        <v/>
      </c>
    </row>
    <row r="382" spans="1:29" x14ac:dyDescent="0.25">
      <c r="A382" s="55"/>
      <c r="B382" s="325" t="str">
        <f>IF(Fuel!$B382="", "", Fuel!$B382)</f>
        <v/>
      </c>
      <c r="C382" s="326"/>
      <c r="D382" s="326"/>
      <c r="E382" s="327" t="str">
        <f>Fuel!$AF382</f>
        <v/>
      </c>
      <c r="F382" s="327"/>
      <c r="G382" s="327"/>
      <c r="H382" s="327"/>
      <c r="I382" s="1" t="str">
        <f>IF(Fuel!$D382="", "", Fuel!$D382)</f>
        <v/>
      </c>
      <c r="J382" s="328" t="str">
        <f>Fuel!$AH382</f>
        <v/>
      </c>
      <c r="K382" s="328"/>
      <c r="L382" s="328"/>
      <c r="M382" s="329" t="str">
        <f>Fuel!$AK382</f>
        <v/>
      </c>
      <c r="N382" s="329"/>
      <c r="O382" s="329"/>
      <c r="P382" s="330" t="str">
        <f>Fuel!$AI382</f>
        <v/>
      </c>
      <c r="Q382" s="330"/>
      <c r="R382" s="330"/>
      <c r="S382" s="329" t="str">
        <f>Fuel!$AJ382</f>
        <v/>
      </c>
      <c r="T382" s="329"/>
      <c r="U382" s="331"/>
      <c r="V382" s="55"/>
      <c r="AC382" s="13" t="str">
        <f>Fuel!$S382</f>
        <v/>
      </c>
    </row>
    <row r="383" spans="1:29" x14ac:dyDescent="0.25">
      <c r="A383" s="55"/>
      <c r="B383" s="325" t="str">
        <f>IF(Fuel!$B383="", "", Fuel!$B383)</f>
        <v/>
      </c>
      <c r="C383" s="326"/>
      <c r="D383" s="326"/>
      <c r="E383" s="327" t="str">
        <f>Fuel!$AF383</f>
        <v/>
      </c>
      <c r="F383" s="327"/>
      <c r="G383" s="327"/>
      <c r="H383" s="327"/>
      <c r="I383" s="1" t="str">
        <f>IF(Fuel!$D383="", "", Fuel!$D383)</f>
        <v/>
      </c>
      <c r="J383" s="328" t="str">
        <f>Fuel!$AH383</f>
        <v/>
      </c>
      <c r="K383" s="328"/>
      <c r="L383" s="328"/>
      <c r="M383" s="329" t="str">
        <f>Fuel!$AK383</f>
        <v/>
      </c>
      <c r="N383" s="329"/>
      <c r="O383" s="329"/>
      <c r="P383" s="330" t="str">
        <f>Fuel!$AI383</f>
        <v/>
      </c>
      <c r="Q383" s="330"/>
      <c r="R383" s="330"/>
      <c r="S383" s="329" t="str">
        <f>Fuel!$AJ383</f>
        <v/>
      </c>
      <c r="T383" s="329"/>
      <c r="U383" s="331"/>
      <c r="V383" s="55"/>
      <c r="AC383" s="13" t="str">
        <f>Fuel!$S383</f>
        <v/>
      </c>
    </row>
    <row r="384" spans="1:29" x14ac:dyDescent="0.25">
      <c r="A384" s="55"/>
      <c r="B384" s="325" t="str">
        <f>IF(Fuel!$B384="", "", Fuel!$B384)</f>
        <v/>
      </c>
      <c r="C384" s="326"/>
      <c r="D384" s="326"/>
      <c r="E384" s="327" t="str">
        <f>Fuel!$AF384</f>
        <v/>
      </c>
      <c r="F384" s="327"/>
      <c r="G384" s="327"/>
      <c r="H384" s="327"/>
      <c r="I384" s="1" t="str">
        <f>IF(Fuel!$D384="", "", Fuel!$D384)</f>
        <v/>
      </c>
      <c r="J384" s="328" t="str">
        <f>Fuel!$AH384</f>
        <v/>
      </c>
      <c r="K384" s="328"/>
      <c r="L384" s="328"/>
      <c r="M384" s="329" t="str">
        <f>Fuel!$AK384</f>
        <v/>
      </c>
      <c r="N384" s="329"/>
      <c r="O384" s="329"/>
      <c r="P384" s="330" t="str">
        <f>Fuel!$AI384</f>
        <v/>
      </c>
      <c r="Q384" s="330"/>
      <c r="R384" s="330"/>
      <c r="S384" s="329" t="str">
        <f>Fuel!$AJ384</f>
        <v/>
      </c>
      <c r="T384" s="329"/>
      <c r="U384" s="331"/>
      <c r="V384" s="55"/>
      <c r="AC384" s="13" t="str">
        <f>Fuel!$S384</f>
        <v/>
      </c>
    </row>
    <row r="385" spans="1:29" x14ac:dyDescent="0.25">
      <c r="A385" s="55"/>
      <c r="B385" s="325" t="str">
        <f>IF(Fuel!$B385="", "", Fuel!$B385)</f>
        <v/>
      </c>
      <c r="C385" s="326"/>
      <c r="D385" s="326"/>
      <c r="E385" s="327" t="str">
        <f>Fuel!$AF385</f>
        <v/>
      </c>
      <c r="F385" s="327"/>
      <c r="G385" s="327"/>
      <c r="H385" s="327"/>
      <c r="I385" s="1" t="str">
        <f>IF(Fuel!$D385="", "", Fuel!$D385)</f>
        <v/>
      </c>
      <c r="J385" s="328" t="str">
        <f>Fuel!$AH385</f>
        <v/>
      </c>
      <c r="K385" s="328"/>
      <c r="L385" s="328"/>
      <c r="M385" s="329" t="str">
        <f>Fuel!$AK385</f>
        <v/>
      </c>
      <c r="N385" s="329"/>
      <c r="O385" s="329"/>
      <c r="P385" s="330" t="str">
        <f>Fuel!$AI385</f>
        <v/>
      </c>
      <c r="Q385" s="330"/>
      <c r="R385" s="330"/>
      <c r="S385" s="329" t="str">
        <f>Fuel!$AJ385</f>
        <v/>
      </c>
      <c r="T385" s="329"/>
      <c r="U385" s="331"/>
      <c r="V385" s="55"/>
      <c r="AC385" s="13" t="str">
        <f>Fuel!$S385</f>
        <v/>
      </c>
    </row>
    <row r="386" spans="1:29" x14ac:dyDescent="0.25">
      <c r="A386" s="55"/>
      <c r="B386" s="325" t="str">
        <f>IF(Fuel!$B386="", "", Fuel!$B386)</f>
        <v/>
      </c>
      <c r="C386" s="326"/>
      <c r="D386" s="326"/>
      <c r="E386" s="327" t="str">
        <f>Fuel!$AF386</f>
        <v/>
      </c>
      <c r="F386" s="327"/>
      <c r="G386" s="327"/>
      <c r="H386" s="327"/>
      <c r="I386" s="1" t="str">
        <f>IF(Fuel!$D386="", "", Fuel!$D386)</f>
        <v/>
      </c>
      <c r="J386" s="328" t="str">
        <f>Fuel!$AH386</f>
        <v/>
      </c>
      <c r="K386" s="328"/>
      <c r="L386" s="328"/>
      <c r="M386" s="329" t="str">
        <f>Fuel!$AK386</f>
        <v/>
      </c>
      <c r="N386" s="329"/>
      <c r="O386" s="329"/>
      <c r="P386" s="330" t="str">
        <f>Fuel!$AI386</f>
        <v/>
      </c>
      <c r="Q386" s="330"/>
      <c r="R386" s="330"/>
      <c r="S386" s="329" t="str">
        <f>Fuel!$AJ386</f>
        <v/>
      </c>
      <c r="T386" s="329"/>
      <c r="U386" s="331"/>
      <c r="V386" s="55"/>
      <c r="AC386" s="13" t="str">
        <f>Fuel!$S386</f>
        <v/>
      </c>
    </row>
    <row r="387" spans="1:29" x14ac:dyDescent="0.25">
      <c r="A387" s="55"/>
      <c r="B387" s="325" t="str">
        <f>IF(Fuel!$B387="", "", Fuel!$B387)</f>
        <v/>
      </c>
      <c r="C387" s="326"/>
      <c r="D387" s="326"/>
      <c r="E387" s="327" t="str">
        <f>Fuel!$AF387</f>
        <v/>
      </c>
      <c r="F387" s="327"/>
      <c r="G387" s="327"/>
      <c r="H387" s="327"/>
      <c r="I387" s="1" t="str">
        <f>IF(Fuel!$D387="", "", Fuel!$D387)</f>
        <v/>
      </c>
      <c r="J387" s="328" t="str">
        <f>Fuel!$AH387</f>
        <v/>
      </c>
      <c r="K387" s="328"/>
      <c r="L387" s="328"/>
      <c r="M387" s="329" t="str">
        <f>Fuel!$AK387</f>
        <v/>
      </c>
      <c r="N387" s="329"/>
      <c r="O387" s="329"/>
      <c r="P387" s="330" t="str">
        <f>Fuel!$AI387</f>
        <v/>
      </c>
      <c r="Q387" s="330"/>
      <c r="R387" s="330"/>
      <c r="S387" s="329" t="str">
        <f>Fuel!$AJ387</f>
        <v/>
      </c>
      <c r="T387" s="329"/>
      <c r="U387" s="331"/>
      <c r="V387" s="55"/>
      <c r="AC387" s="13" t="str">
        <f>Fuel!$S387</f>
        <v/>
      </c>
    </row>
    <row r="388" spans="1:29" x14ac:dyDescent="0.25">
      <c r="A388" s="55"/>
      <c r="B388" s="325" t="str">
        <f>IF(Fuel!$B388="", "", Fuel!$B388)</f>
        <v/>
      </c>
      <c r="C388" s="326"/>
      <c r="D388" s="326"/>
      <c r="E388" s="327" t="str">
        <f>Fuel!$AF388</f>
        <v/>
      </c>
      <c r="F388" s="327"/>
      <c r="G388" s="327"/>
      <c r="H388" s="327"/>
      <c r="I388" s="1" t="str">
        <f>IF(Fuel!$D388="", "", Fuel!$D388)</f>
        <v/>
      </c>
      <c r="J388" s="328" t="str">
        <f>Fuel!$AH388</f>
        <v/>
      </c>
      <c r="K388" s="328"/>
      <c r="L388" s="328"/>
      <c r="M388" s="329" t="str">
        <f>Fuel!$AK388</f>
        <v/>
      </c>
      <c r="N388" s="329"/>
      <c r="O388" s="329"/>
      <c r="P388" s="330" t="str">
        <f>Fuel!$AI388</f>
        <v/>
      </c>
      <c r="Q388" s="330"/>
      <c r="R388" s="330"/>
      <c r="S388" s="329" t="str">
        <f>Fuel!$AJ388</f>
        <v/>
      </c>
      <c r="T388" s="329"/>
      <c r="U388" s="331"/>
      <c r="V388" s="55"/>
      <c r="AC388" s="13" t="str">
        <f>Fuel!$S388</f>
        <v/>
      </c>
    </row>
    <row r="389" spans="1:29" x14ac:dyDescent="0.25">
      <c r="A389" s="55"/>
      <c r="B389" s="325" t="str">
        <f>IF(Fuel!$B389="", "", Fuel!$B389)</f>
        <v/>
      </c>
      <c r="C389" s="326"/>
      <c r="D389" s="326"/>
      <c r="E389" s="327" t="str">
        <f>Fuel!$AF389</f>
        <v/>
      </c>
      <c r="F389" s="327"/>
      <c r="G389" s="327"/>
      <c r="H389" s="327"/>
      <c r="I389" s="1" t="str">
        <f>IF(Fuel!$D389="", "", Fuel!$D389)</f>
        <v/>
      </c>
      <c r="J389" s="328" t="str">
        <f>Fuel!$AH389</f>
        <v/>
      </c>
      <c r="K389" s="328"/>
      <c r="L389" s="328"/>
      <c r="M389" s="329" t="str">
        <f>Fuel!$AK389</f>
        <v/>
      </c>
      <c r="N389" s="329"/>
      <c r="O389" s="329"/>
      <c r="P389" s="330" t="str">
        <f>Fuel!$AI389</f>
        <v/>
      </c>
      <c r="Q389" s="330"/>
      <c r="R389" s="330"/>
      <c r="S389" s="329" t="str">
        <f>Fuel!$AJ389</f>
        <v/>
      </c>
      <c r="T389" s="329"/>
      <c r="U389" s="331"/>
      <c r="V389" s="55"/>
      <c r="AC389" s="13" t="str">
        <f>Fuel!$S389</f>
        <v/>
      </c>
    </row>
    <row r="390" spans="1:29" x14ac:dyDescent="0.25">
      <c r="A390" s="55"/>
      <c r="B390" s="325" t="str">
        <f>IF(Fuel!$B390="", "", Fuel!$B390)</f>
        <v/>
      </c>
      <c r="C390" s="326"/>
      <c r="D390" s="326"/>
      <c r="E390" s="327" t="str">
        <f>Fuel!$AF390</f>
        <v/>
      </c>
      <c r="F390" s="327"/>
      <c r="G390" s="327"/>
      <c r="H390" s="327"/>
      <c r="I390" s="1" t="str">
        <f>IF(Fuel!$D390="", "", Fuel!$D390)</f>
        <v/>
      </c>
      <c r="J390" s="328" t="str">
        <f>Fuel!$AH390</f>
        <v/>
      </c>
      <c r="K390" s="328"/>
      <c r="L390" s="328"/>
      <c r="M390" s="329" t="str">
        <f>Fuel!$AK390</f>
        <v/>
      </c>
      <c r="N390" s="329"/>
      <c r="O390" s="329"/>
      <c r="P390" s="330" t="str">
        <f>Fuel!$AI390</f>
        <v/>
      </c>
      <c r="Q390" s="330"/>
      <c r="R390" s="330"/>
      <c r="S390" s="329" t="str">
        <f>Fuel!$AJ390</f>
        <v/>
      </c>
      <c r="T390" s="329"/>
      <c r="U390" s="331"/>
      <c r="V390" s="55"/>
      <c r="AC390" s="13" t="str">
        <f>Fuel!$S390</f>
        <v/>
      </c>
    </row>
    <row r="391" spans="1:29" x14ac:dyDescent="0.25">
      <c r="A391" s="55"/>
      <c r="B391" s="325" t="str">
        <f>IF(Fuel!$B391="", "", Fuel!$B391)</f>
        <v/>
      </c>
      <c r="C391" s="326"/>
      <c r="D391" s="326"/>
      <c r="E391" s="327" t="str">
        <f>Fuel!$AF391</f>
        <v/>
      </c>
      <c r="F391" s="327"/>
      <c r="G391" s="327"/>
      <c r="H391" s="327"/>
      <c r="I391" s="1" t="str">
        <f>IF(Fuel!$D391="", "", Fuel!$D391)</f>
        <v/>
      </c>
      <c r="J391" s="328" t="str">
        <f>Fuel!$AH391</f>
        <v/>
      </c>
      <c r="K391" s="328"/>
      <c r="L391" s="328"/>
      <c r="M391" s="329" t="str">
        <f>Fuel!$AK391</f>
        <v/>
      </c>
      <c r="N391" s="329"/>
      <c r="O391" s="329"/>
      <c r="P391" s="330" t="str">
        <f>Fuel!$AI391</f>
        <v/>
      </c>
      <c r="Q391" s="330"/>
      <c r="R391" s="330"/>
      <c r="S391" s="329" t="str">
        <f>Fuel!$AJ391</f>
        <v/>
      </c>
      <c r="T391" s="329"/>
      <c r="U391" s="331"/>
      <c r="V391" s="55"/>
      <c r="AC391" s="13" t="str">
        <f>Fuel!$S391</f>
        <v/>
      </c>
    </row>
    <row r="392" spans="1:29" x14ac:dyDescent="0.25">
      <c r="A392" s="55"/>
      <c r="B392" s="325" t="str">
        <f>IF(Fuel!$B392="", "", Fuel!$B392)</f>
        <v/>
      </c>
      <c r="C392" s="326"/>
      <c r="D392" s="326"/>
      <c r="E392" s="327" t="str">
        <f>Fuel!$AF392</f>
        <v/>
      </c>
      <c r="F392" s="327"/>
      <c r="G392" s="327"/>
      <c r="H392" s="327"/>
      <c r="I392" s="1" t="str">
        <f>IF(Fuel!$D392="", "", Fuel!$D392)</f>
        <v/>
      </c>
      <c r="J392" s="328" t="str">
        <f>Fuel!$AH392</f>
        <v/>
      </c>
      <c r="K392" s="328"/>
      <c r="L392" s="328"/>
      <c r="M392" s="329" t="str">
        <f>Fuel!$AK392</f>
        <v/>
      </c>
      <c r="N392" s="329"/>
      <c r="O392" s="329"/>
      <c r="P392" s="330" t="str">
        <f>Fuel!$AI392</f>
        <v/>
      </c>
      <c r="Q392" s="330"/>
      <c r="R392" s="330"/>
      <c r="S392" s="329" t="str">
        <f>Fuel!$AJ392</f>
        <v/>
      </c>
      <c r="T392" s="329"/>
      <c r="U392" s="331"/>
      <c r="V392" s="55"/>
      <c r="AC392" s="13" t="str">
        <f>Fuel!$S392</f>
        <v/>
      </c>
    </row>
    <row r="393" spans="1:29" x14ac:dyDescent="0.25">
      <c r="A393" s="55"/>
      <c r="B393" s="325" t="str">
        <f>IF(Fuel!$B393="", "", Fuel!$B393)</f>
        <v/>
      </c>
      <c r="C393" s="326"/>
      <c r="D393" s="326"/>
      <c r="E393" s="327" t="str">
        <f>Fuel!$AF393</f>
        <v/>
      </c>
      <c r="F393" s="327"/>
      <c r="G393" s="327"/>
      <c r="H393" s="327"/>
      <c r="I393" s="1" t="str">
        <f>IF(Fuel!$D393="", "", Fuel!$D393)</f>
        <v/>
      </c>
      <c r="J393" s="328" t="str">
        <f>Fuel!$AH393</f>
        <v/>
      </c>
      <c r="K393" s="328"/>
      <c r="L393" s="328"/>
      <c r="M393" s="329" t="str">
        <f>Fuel!$AK393</f>
        <v/>
      </c>
      <c r="N393" s="329"/>
      <c r="O393" s="329"/>
      <c r="P393" s="330" t="str">
        <f>Fuel!$AI393</f>
        <v/>
      </c>
      <c r="Q393" s="330"/>
      <c r="R393" s="330"/>
      <c r="S393" s="329" t="str">
        <f>Fuel!$AJ393</f>
        <v/>
      </c>
      <c r="T393" s="329"/>
      <c r="U393" s="331"/>
      <c r="V393" s="55"/>
      <c r="AC393" s="13" t="str">
        <f>Fuel!$S393</f>
        <v/>
      </c>
    </row>
    <row r="394" spans="1:29" x14ac:dyDescent="0.25">
      <c r="A394" s="55"/>
      <c r="B394" s="325" t="str">
        <f>IF(Fuel!$B394="", "", Fuel!$B394)</f>
        <v/>
      </c>
      <c r="C394" s="326"/>
      <c r="D394" s="326"/>
      <c r="E394" s="327" t="str">
        <f>Fuel!$AF394</f>
        <v/>
      </c>
      <c r="F394" s="327"/>
      <c r="G394" s="327"/>
      <c r="H394" s="327"/>
      <c r="I394" s="1" t="str">
        <f>IF(Fuel!$D394="", "", Fuel!$D394)</f>
        <v/>
      </c>
      <c r="J394" s="328" t="str">
        <f>Fuel!$AH394</f>
        <v/>
      </c>
      <c r="K394" s="328"/>
      <c r="L394" s="328"/>
      <c r="M394" s="329" t="str">
        <f>Fuel!$AK394</f>
        <v/>
      </c>
      <c r="N394" s="329"/>
      <c r="O394" s="329"/>
      <c r="P394" s="330" t="str">
        <f>Fuel!$AI394</f>
        <v/>
      </c>
      <c r="Q394" s="330"/>
      <c r="R394" s="330"/>
      <c r="S394" s="329" t="str">
        <f>Fuel!$AJ394</f>
        <v/>
      </c>
      <c r="T394" s="329"/>
      <c r="U394" s="331"/>
      <c r="V394" s="55"/>
      <c r="AC394" s="13" t="str">
        <f>Fuel!$S394</f>
        <v/>
      </c>
    </row>
    <row r="395" spans="1:29" x14ac:dyDescent="0.25">
      <c r="A395" s="55"/>
      <c r="B395" s="325" t="str">
        <f>IF(Fuel!$B395="", "", Fuel!$B395)</f>
        <v/>
      </c>
      <c r="C395" s="326"/>
      <c r="D395" s="326"/>
      <c r="E395" s="327" t="str">
        <f>Fuel!$AF395</f>
        <v/>
      </c>
      <c r="F395" s="327"/>
      <c r="G395" s="327"/>
      <c r="H395" s="327"/>
      <c r="I395" s="1" t="str">
        <f>IF(Fuel!$D395="", "", Fuel!$D395)</f>
        <v/>
      </c>
      <c r="J395" s="328" t="str">
        <f>Fuel!$AH395</f>
        <v/>
      </c>
      <c r="K395" s="328"/>
      <c r="L395" s="328"/>
      <c r="M395" s="329" t="str">
        <f>Fuel!$AK395</f>
        <v/>
      </c>
      <c r="N395" s="329"/>
      <c r="O395" s="329"/>
      <c r="P395" s="330" t="str">
        <f>Fuel!$AI395</f>
        <v/>
      </c>
      <c r="Q395" s="330"/>
      <c r="R395" s="330"/>
      <c r="S395" s="329" t="str">
        <f>Fuel!$AJ395</f>
        <v/>
      </c>
      <c r="T395" s="329"/>
      <c r="U395" s="331"/>
      <c r="V395" s="55"/>
      <c r="AC395" s="13" t="str">
        <f>Fuel!$S395</f>
        <v/>
      </c>
    </row>
    <row r="396" spans="1:29" x14ac:dyDescent="0.25">
      <c r="A396" s="55"/>
      <c r="B396" s="325" t="str">
        <f>IF(Fuel!$B396="", "", Fuel!$B396)</f>
        <v/>
      </c>
      <c r="C396" s="326"/>
      <c r="D396" s="326"/>
      <c r="E396" s="327" t="str">
        <f>Fuel!$AF396</f>
        <v/>
      </c>
      <c r="F396" s="327"/>
      <c r="G396" s="327"/>
      <c r="H396" s="327"/>
      <c r="I396" s="1" t="str">
        <f>IF(Fuel!$D396="", "", Fuel!$D396)</f>
        <v/>
      </c>
      <c r="J396" s="328" t="str">
        <f>Fuel!$AH396</f>
        <v/>
      </c>
      <c r="K396" s="328"/>
      <c r="L396" s="328"/>
      <c r="M396" s="329" t="str">
        <f>Fuel!$AK396</f>
        <v/>
      </c>
      <c r="N396" s="329"/>
      <c r="O396" s="329"/>
      <c r="P396" s="330" t="str">
        <f>Fuel!$AI396</f>
        <v/>
      </c>
      <c r="Q396" s="330"/>
      <c r="R396" s="330"/>
      <c r="S396" s="329" t="str">
        <f>Fuel!$AJ396</f>
        <v/>
      </c>
      <c r="T396" s="329"/>
      <c r="U396" s="331"/>
      <c r="V396" s="55"/>
      <c r="AC396" s="13" t="str">
        <f>Fuel!$S396</f>
        <v/>
      </c>
    </row>
    <row r="397" spans="1:29" x14ac:dyDescent="0.25">
      <c r="A397" s="55"/>
      <c r="B397" s="325" t="str">
        <f>IF(Fuel!$B397="", "", Fuel!$B397)</f>
        <v/>
      </c>
      <c r="C397" s="326"/>
      <c r="D397" s="326"/>
      <c r="E397" s="327" t="str">
        <f>Fuel!$AF397</f>
        <v/>
      </c>
      <c r="F397" s="327"/>
      <c r="G397" s="327"/>
      <c r="H397" s="327"/>
      <c r="I397" s="1" t="str">
        <f>IF(Fuel!$D397="", "", Fuel!$D397)</f>
        <v/>
      </c>
      <c r="J397" s="328" t="str">
        <f>Fuel!$AH397</f>
        <v/>
      </c>
      <c r="K397" s="328"/>
      <c r="L397" s="328"/>
      <c r="M397" s="329" t="str">
        <f>Fuel!$AK397</f>
        <v/>
      </c>
      <c r="N397" s="329"/>
      <c r="O397" s="329"/>
      <c r="P397" s="330" t="str">
        <f>Fuel!$AI397</f>
        <v/>
      </c>
      <c r="Q397" s="330"/>
      <c r="R397" s="330"/>
      <c r="S397" s="329" t="str">
        <f>Fuel!$AJ397</f>
        <v/>
      </c>
      <c r="T397" s="329"/>
      <c r="U397" s="331"/>
      <c r="V397" s="55"/>
      <c r="AC397" s="13" t="str">
        <f>Fuel!$S397</f>
        <v/>
      </c>
    </row>
    <row r="398" spans="1:29" x14ac:dyDescent="0.25">
      <c r="A398" s="55"/>
      <c r="B398" s="325" t="str">
        <f>IF(Fuel!$B398="", "", Fuel!$B398)</f>
        <v/>
      </c>
      <c r="C398" s="326"/>
      <c r="D398" s="326"/>
      <c r="E398" s="327" t="str">
        <f>Fuel!$AF398</f>
        <v/>
      </c>
      <c r="F398" s="327"/>
      <c r="G398" s="327"/>
      <c r="H398" s="327"/>
      <c r="I398" s="1" t="str">
        <f>IF(Fuel!$D398="", "", Fuel!$D398)</f>
        <v/>
      </c>
      <c r="J398" s="328" t="str">
        <f>Fuel!$AH398</f>
        <v/>
      </c>
      <c r="K398" s="328"/>
      <c r="L398" s="328"/>
      <c r="M398" s="329" t="str">
        <f>Fuel!$AK398</f>
        <v/>
      </c>
      <c r="N398" s="329"/>
      <c r="O398" s="329"/>
      <c r="P398" s="330" t="str">
        <f>Fuel!$AI398</f>
        <v/>
      </c>
      <c r="Q398" s="330"/>
      <c r="R398" s="330"/>
      <c r="S398" s="329" t="str">
        <f>Fuel!$AJ398</f>
        <v/>
      </c>
      <c r="T398" s="329"/>
      <c r="U398" s="331"/>
      <c r="V398" s="55"/>
      <c r="AC398" s="13" t="str">
        <f>Fuel!$S398</f>
        <v/>
      </c>
    </row>
    <row r="399" spans="1:29" x14ac:dyDescent="0.25">
      <c r="A399" s="55"/>
      <c r="B399" s="325" t="str">
        <f>IF(Fuel!$B399="", "", Fuel!$B399)</f>
        <v/>
      </c>
      <c r="C399" s="326"/>
      <c r="D399" s="326"/>
      <c r="E399" s="327" t="str">
        <f>Fuel!$AF399</f>
        <v/>
      </c>
      <c r="F399" s="327"/>
      <c r="G399" s="327"/>
      <c r="H399" s="327"/>
      <c r="I399" s="1" t="str">
        <f>IF(Fuel!$D399="", "", Fuel!$D399)</f>
        <v/>
      </c>
      <c r="J399" s="328" t="str">
        <f>Fuel!$AH399</f>
        <v/>
      </c>
      <c r="K399" s="328"/>
      <c r="L399" s="328"/>
      <c r="M399" s="329" t="str">
        <f>Fuel!$AK399</f>
        <v/>
      </c>
      <c r="N399" s="329"/>
      <c r="O399" s="329"/>
      <c r="P399" s="330" t="str">
        <f>Fuel!$AI399</f>
        <v/>
      </c>
      <c r="Q399" s="330"/>
      <c r="R399" s="330"/>
      <c r="S399" s="329" t="str">
        <f>Fuel!$AJ399</f>
        <v/>
      </c>
      <c r="T399" s="329"/>
      <c r="U399" s="331"/>
      <c r="V399" s="55"/>
      <c r="AC399" s="13" t="str">
        <f>Fuel!$S399</f>
        <v/>
      </c>
    </row>
    <row r="400" spans="1:29" x14ac:dyDescent="0.25">
      <c r="A400" s="55"/>
      <c r="B400" s="325" t="str">
        <f>IF(Fuel!$B400="", "", Fuel!$B400)</f>
        <v/>
      </c>
      <c r="C400" s="326"/>
      <c r="D400" s="326"/>
      <c r="E400" s="327" t="str">
        <f>Fuel!$AF400</f>
        <v/>
      </c>
      <c r="F400" s="327"/>
      <c r="G400" s="327"/>
      <c r="H400" s="327"/>
      <c r="I400" s="1" t="str">
        <f>IF(Fuel!$D400="", "", Fuel!$D400)</f>
        <v/>
      </c>
      <c r="J400" s="328" t="str">
        <f>Fuel!$AH400</f>
        <v/>
      </c>
      <c r="K400" s="328"/>
      <c r="L400" s="328"/>
      <c r="M400" s="329" t="str">
        <f>Fuel!$AK400</f>
        <v/>
      </c>
      <c r="N400" s="329"/>
      <c r="O400" s="329"/>
      <c r="P400" s="330" t="str">
        <f>Fuel!$AI400</f>
        <v/>
      </c>
      <c r="Q400" s="330"/>
      <c r="R400" s="330"/>
      <c r="S400" s="329" t="str">
        <f>Fuel!$AJ400</f>
        <v/>
      </c>
      <c r="T400" s="329"/>
      <c r="U400" s="331"/>
      <c r="V400" s="55"/>
      <c r="AC400" s="13" t="str">
        <f>Fuel!$S400</f>
        <v/>
      </c>
    </row>
    <row r="401" spans="1:29" x14ac:dyDescent="0.25">
      <c r="A401" s="55"/>
      <c r="B401" s="325" t="str">
        <f>IF(Fuel!$B401="", "", Fuel!$B401)</f>
        <v/>
      </c>
      <c r="C401" s="326"/>
      <c r="D401" s="326"/>
      <c r="E401" s="327" t="str">
        <f>Fuel!$AF401</f>
        <v/>
      </c>
      <c r="F401" s="327"/>
      <c r="G401" s="327"/>
      <c r="H401" s="327"/>
      <c r="I401" s="1" t="str">
        <f>IF(Fuel!$D401="", "", Fuel!$D401)</f>
        <v/>
      </c>
      <c r="J401" s="328" t="str">
        <f>Fuel!$AH401</f>
        <v/>
      </c>
      <c r="K401" s="328"/>
      <c r="L401" s="328"/>
      <c r="M401" s="329" t="str">
        <f>Fuel!$AK401</f>
        <v/>
      </c>
      <c r="N401" s="329"/>
      <c r="O401" s="329"/>
      <c r="P401" s="330" t="str">
        <f>Fuel!$AI401</f>
        <v/>
      </c>
      <c r="Q401" s="330"/>
      <c r="R401" s="330"/>
      <c r="S401" s="329" t="str">
        <f>Fuel!$AJ401</f>
        <v/>
      </c>
      <c r="T401" s="329"/>
      <c r="U401" s="331"/>
      <c r="V401" s="55"/>
      <c r="AC401" s="13" t="str">
        <f>Fuel!$S401</f>
        <v/>
      </c>
    </row>
    <row r="402" spans="1:29" x14ac:dyDescent="0.25">
      <c r="A402" s="55"/>
      <c r="B402" s="325" t="str">
        <f>IF(Fuel!$B402="", "", Fuel!$B402)</f>
        <v/>
      </c>
      <c r="C402" s="326"/>
      <c r="D402" s="326"/>
      <c r="E402" s="327" t="str">
        <f>Fuel!$AF402</f>
        <v/>
      </c>
      <c r="F402" s="327"/>
      <c r="G402" s="327"/>
      <c r="H402" s="327"/>
      <c r="I402" s="1" t="str">
        <f>IF(Fuel!$D402="", "", Fuel!$D402)</f>
        <v/>
      </c>
      <c r="J402" s="328" t="str">
        <f>Fuel!$AH402</f>
        <v/>
      </c>
      <c r="K402" s="328"/>
      <c r="L402" s="328"/>
      <c r="M402" s="329" t="str">
        <f>Fuel!$AK402</f>
        <v/>
      </c>
      <c r="N402" s="329"/>
      <c r="O402" s="329"/>
      <c r="P402" s="330" t="str">
        <f>Fuel!$AI402</f>
        <v/>
      </c>
      <c r="Q402" s="330"/>
      <c r="R402" s="330"/>
      <c r="S402" s="329" t="str">
        <f>Fuel!$AJ402</f>
        <v/>
      </c>
      <c r="T402" s="329"/>
      <c r="U402" s="331"/>
      <c r="V402" s="55"/>
      <c r="AC402" s="13" t="str">
        <f>Fuel!$S402</f>
        <v/>
      </c>
    </row>
    <row r="403" spans="1:29" x14ac:dyDescent="0.25">
      <c r="A403" s="55"/>
      <c r="B403" s="325" t="str">
        <f>IF(Fuel!$B403="", "", Fuel!$B403)</f>
        <v/>
      </c>
      <c r="C403" s="326"/>
      <c r="D403" s="326"/>
      <c r="E403" s="327" t="str">
        <f>Fuel!$AF403</f>
        <v/>
      </c>
      <c r="F403" s="327"/>
      <c r="G403" s="327"/>
      <c r="H403" s="327"/>
      <c r="I403" s="1" t="str">
        <f>IF(Fuel!$D403="", "", Fuel!$D403)</f>
        <v/>
      </c>
      <c r="J403" s="328" t="str">
        <f>Fuel!$AH403</f>
        <v/>
      </c>
      <c r="K403" s="328"/>
      <c r="L403" s="328"/>
      <c r="M403" s="329" t="str">
        <f>Fuel!$AK403</f>
        <v/>
      </c>
      <c r="N403" s="329"/>
      <c r="O403" s="329"/>
      <c r="P403" s="330" t="str">
        <f>Fuel!$AI403</f>
        <v/>
      </c>
      <c r="Q403" s="330"/>
      <c r="R403" s="330"/>
      <c r="S403" s="329" t="str">
        <f>Fuel!$AJ403</f>
        <v/>
      </c>
      <c r="T403" s="329"/>
      <c r="U403" s="331"/>
      <c r="V403" s="55"/>
      <c r="AC403" s="13" t="str">
        <f>Fuel!$S403</f>
        <v/>
      </c>
    </row>
    <row r="404" spans="1:29" x14ac:dyDescent="0.25">
      <c r="A404" s="55"/>
      <c r="B404" s="325" t="str">
        <f>IF(Fuel!$B404="", "", Fuel!$B404)</f>
        <v/>
      </c>
      <c r="C404" s="326"/>
      <c r="D404" s="326"/>
      <c r="E404" s="327" t="str">
        <f>Fuel!$AF404</f>
        <v/>
      </c>
      <c r="F404" s="327"/>
      <c r="G404" s="327"/>
      <c r="H404" s="327"/>
      <c r="I404" s="1" t="str">
        <f>IF(Fuel!$D404="", "", Fuel!$D404)</f>
        <v/>
      </c>
      <c r="J404" s="328" t="str">
        <f>Fuel!$AH404</f>
        <v/>
      </c>
      <c r="K404" s="328"/>
      <c r="L404" s="328"/>
      <c r="M404" s="329" t="str">
        <f>Fuel!$AK404</f>
        <v/>
      </c>
      <c r="N404" s="329"/>
      <c r="O404" s="329"/>
      <c r="P404" s="330" t="str">
        <f>Fuel!$AI404</f>
        <v/>
      </c>
      <c r="Q404" s="330"/>
      <c r="R404" s="330"/>
      <c r="S404" s="329" t="str">
        <f>Fuel!$AJ404</f>
        <v/>
      </c>
      <c r="T404" s="329"/>
      <c r="U404" s="331"/>
      <c r="V404" s="55"/>
      <c r="AC404" s="13" t="str">
        <f>Fuel!$S404</f>
        <v/>
      </c>
    </row>
    <row r="405" spans="1:29" x14ac:dyDescent="0.25">
      <c r="A405" s="55"/>
      <c r="B405" s="325" t="str">
        <f>IF(Fuel!$B405="", "", Fuel!$B405)</f>
        <v/>
      </c>
      <c r="C405" s="326"/>
      <c r="D405" s="326"/>
      <c r="E405" s="327" t="str">
        <f>Fuel!$AF405</f>
        <v/>
      </c>
      <c r="F405" s="327"/>
      <c r="G405" s="327"/>
      <c r="H405" s="327"/>
      <c r="I405" s="1" t="str">
        <f>IF(Fuel!$D405="", "", Fuel!$D405)</f>
        <v/>
      </c>
      <c r="J405" s="328" t="str">
        <f>Fuel!$AH405</f>
        <v/>
      </c>
      <c r="K405" s="328"/>
      <c r="L405" s="328"/>
      <c r="M405" s="329" t="str">
        <f>Fuel!$AK405</f>
        <v/>
      </c>
      <c r="N405" s="329"/>
      <c r="O405" s="329"/>
      <c r="P405" s="330" t="str">
        <f>Fuel!$AI405</f>
        <v/>
      </c>
      <c r="Q405" s="330"/>
      <c r="R405" s="330"/>
      <c r="S405" s="329" t="str">
        <f>Fuel!$AJ405</f>
        <v/>
      </c>
      <c r="T405" s="329"/>
      <c r="U405" s="331"/>
      <c r="V405" s="55"/>
      <c r="AC405" s="13" t="str">
        <f>Fuel!$S405</f>
        <v/>
      </c>
    </row>
    <row r="406" spans="1:29" x14ac:dyDescent="0.25">
      <c r="A406" s="55"/>
      <c r="B406" s="325" t="str">
        <f>IF(Fuel!$B406="", "", Fuel!$B406)</f>
        <v/>
      </c>
      <c r="C406" s="326"/>
      <c r="D406" s="326"/>
      <c r="E406" s="327" t="str">
        <f>Fuel!$AF406</f>
        <v/>
      </c>
      <c r="F406" s="327"/>
      <c r="G406" s="327"/>
      <c r="H406" s="327"/>
      <c r="I406" s="1" t="str">
        <f>IF(Fuel!$D406="", "", Fuel!$D406)</f>
        <v/>
      </c>
      <c r="J406" s="328" t="str">
        <f>Fuel!$AH406</f>
        <v/>
      </c>
      <c r="K406" s="328"/>
      <c r="L406" s="328"/>
      <c r="M406" s="329" t="str">
        <f>Fuel!$AK406</f>
        <v/>
      </c>
      <c r="N406" s="329"/>
      <c r="O406" s="329"/>
      <c r="P406" s="330" t="str">
        <f>Fuel!$AI406</f>
        <v/>
      </c>
      <c r="Q406" s="330"/>
      <c r="R406" s="330"/>
      <c r="S406" s="329" t="str">
        <f>Fuel!$AJ406</f>
        <v/>
      </c>
      <c r="T406" s="329"/>
      <c r="U406" s="331"/>
      <c r="V406" s="55"/>
      <c r="AC406" s="13" t="str">
        <f>Fuel!$S406</f>
        <v/>
      </c>
    </row>
    <row r="407" spans="1:29" x14ac:dyDescent="0.25">
      <c r="A407" s="55"/>
      <c r="B407" s="325" t="str">
        <f>IF(Fuel!$B407="", "", Fuel!$B407)</f>
        <v/>
      </c>
      <c r="C407" s="326"/>
      <c r="D407" s="326"/>
      <c r="E407" s="327" t="str">
        <f>Fuel!$AF407</f>
        <v/>
      </c>
      <c r="F407" s="327"/>
      <c r="G407" s="327"/>
      <c r="H407" s="327"/>
      <c r="I407" s="1" t="str">
        <f>IF(Fuel!$D407="", "", Fuel!$D407)</f>
        <v/>
      </c>
      <c r="J407" s="328" t="str">
        <f>Fuel!$AH407</f>
        <v/>
      </c>
      <c r="K407" s="328"/>
      <c r="L407" s="328"/>
      <c r="M407" s="329" t="str">
        <f>Fuel!$AK407</f>
        <v/>
      </c>
      <c r="N407" s="329"/>
      <c r="O407" s="329"/>
      <c r="P407" s="330" t="str">
        <f>Fuel!$AI407</f>
        <v/>
      </c>
      <c r="Q407" s="330"/>
      <c r="R407" s="330"/>
      <c r="S407" s="329" t="str">
        <f>Fuel!$AJ407</f>
        <v/>
      </c>
      <c r="T407" s="329"/>
      <c r="U407" s="331"/>
      <c r="V407" s="55"/>
      <c r="AC407" s="13" t="str">
        <f>Fuel!$S407</f>
        <v/>
      </c>
    </row>
    <row r="408" spans="1:29" x14ac:dyDescent="0.25">
      <c r="A408" s="55"/>
      <c r="B408" s="325" t="str">
        <f>IF(Fuel!$B408="", "", Fuel!$B408)</f>
        <v/>
      </c>
      <c r="C408" s="326"/>
      <c r="D408" s="326"/>
      <c r="E408" s="327" t="str">
        <f>Fuel!$AF408</f>
        <v/>
      </c>
      <c r="F408" s="327"/>
      <c r="G408" s="327"/>
      <c r="H408" s="327"/>
      <c r="I408" s="1" t="str">
        <f>IF(Fuel!$D408="", "", Fuel!$D408)</f>
        <v/>
      </c>
      <c r="J408" s="328" t="str">
        <f>Fuel!$AH408</f>
        <v/>
      </c>
      <c r="K408" s="328"/>
      <c r="L408" s="328"/>
      <c r="M408" s="329" t="str">
        <f>Fuel!$AK408</f>
        <v/>
      </c>
      <c r="N408" s="329"/>
      <c r="O408" s="329"/>
      <c r="P408" s="330" t="str">
        <f>Fuel!$AI408</f>
        <v/>
      </c>
      <c r="Q408" s="330"/>
      <c r="R408" s="330"/>
      <c r="S408" s="329" t="str">
        <f>Fuel!$AJ408</f>
        <v/>
      </c>
      <c r="T408" s="329"/>
      <c r="U408" s="331"/>
      <c r="V408" s="55"/>
      <c r="AC408" s="13" t="str">
        <f>Fuel!$S408</f>
        <v/>
      </c>
    </row>
    <row r="409" spans="1:29" x14ac:dyDescent="0.25">
      <c r="A409" s="55"/>
      <c r="B409" s="325" t="str">
        <f>IF(Fuel!$B409="", "", Fuel!$B409)</f>
        <v/>
      </c>
      <c r="C409" s="326"/>
      <c r="D409" s="326"/>
      <c r="E409" s="327" t="str">
        <f>Fuel!$AF409</f>
        <v/>
      </c>
      <c r="F409" s="327"/>
      <c r="G409" s="327"/>
      <c r="H409" s="327"/>
      <c r="I409" s="1" t="str">
        <f>IF(Fuel!$D409="", "", Fuel!$D409)</f>
        <v/>
      </c>
      <c r="J409" s="328" t="str">
        <f>Fuel!$AH409</f>
        <v/>
      </c>
      <c r="K409" s="328"/>
      <c r="L409" s="328"/>
      <c r="M409" s="329" t="str">
        <f>Fuel!$AK409</f>
        <v/>
      </c>
      <c r="N409" s="329"/>
      <c r="O409" s="329"/>
      <c r="P409" s="330" t="str">
        <f>Fuel!$AI409</f>
        <v/>
      </c>
      <c r="Q409" s="330"/>
      <c r="R409" s="330"/>
      <c r="S409" s="329" t="str">
        <f>Fuel!$AJ409</f>
        <v/>
      </c>
      <c r="T409" s="329"/>
      <c r="U409" s="331"/>
      <c r="V409" s="55"/>
      <c r="AC409" s="13" t="str">
        <f>Fuel!$S409</f>
        <v/>
      </c>
    </row>
    <row r="410" spans="1:29" x14ac:dyDescent="0.25">
      <c r="A410" s="55"/>
      <c r="B410" s="325" t="str">
        <f>IF(Fuel!$B410="", "", Fuel!$B410)</f>
        <v/>
      </c>
      <c r="C410" s="326"/>
      <c r="D410" s="326"/>
      <c r="E410" s="327" t="str">
        <f>Fuel!$AF410</f>
        <v/>
      </c>
      <c r="F410" s="327"/>
      <c r="G410" s="327"/>
      <c r="H410" s="327"/>
      <c r="I410" s="1" t="str">
        <f>IF(Fuel!$D410="", "", Fuel!$D410)</f>
        <v/>
      </c>
      <c r="J410" s="328" t="str">
        <f>Fuel!$AH410</f>
        <v/>
      </c>
      <c r="K410" s="328"/>
      <c r="L410" s="328"/>
      <c r="M410" s="329" t="str">
        <f>Fuel!$AK410</f>
        <v/>
      </c>
      <c r="N410" s="329"/>
      <c r="O410" s="329"/>
      <c r="P410" s="330" t="str">
        <f>Fuel!$AI410</f>
        <v/>
      </c>
      <c r="Q410" s="330"/>
      <c r="R410" s="330"/>
      <c r="S410" s="329" t="str">
        <f>Fuel!$AJ410</f>
        <v/>
      </c>
      <c r="T410" s="329"/>
      <c r="U410" s="331"/>
      <c r="V410" s="55"/>
      <c r="AC410" s="13" t="str">
        <f>Fuel!$S410</f>
        <v/>
      </c>
    </row>
    <row r="411" spans="1:29" x14ac:dyDescent="0.25">
      <c r="A411" s="55"/>
      <c r="B411" s="325" t="str">
        <f>IF(Fuel!$B411="", "", Fuel!$B411)</f>
        <v/>
      </c>
      <c r="C411" s="326"/>
      <c r="D411" s="326"/>
      <c r="E411" s="327" t="str">
        <f>Fuel!$AF411</f>
        <v/>
      </c>
      <c r="F411" s="327"/>
      <c r="G411" s="327"/>
      <c r="H411" s="327"/>
      <c r="I411" s="1" t="str">
        <f>IF(Fuel!$D411="", "", Fuel!$D411)</f>
        <v/>
      </c>
      <c r="J411" s="328" t="str">
        <f>Fuel!$AH411</f>
        <v/>
      </c>
      <c r="K411" s="328"/>
      <c r="L411" s="328"/>
      <c r="M411" s="329" t="str">
        <f>Fuel!$AK411</f>
        <v/>
      </c>
      <c r="N411" s="329"/>
      <c r="O411" s="329"/>
      <c r="P411" s="330" t="str">
        <f>Fuel!$AI411</f>
        <v/>
      </c>
      <c r="Q411" s="330"/>
      <c r="R411" s="330"/>
      <c r="S411" s="329" t="str">
        <f>Fuel!$AJ411</f>
        <v/>
      </c>
      <c r="T411" s="329"/>
      <c r="U411" s="331"/>
      <c r="V411" s="55"/>
      <c r="AC411" s="13" t="str">
        <f>Fuel!$S411</f>
        <v/>
      </c>
    </row>
    <row r="412" spans="1:29" x14ac:dyDescent="0.25">
      <c r="A412" s="55"/>
      <c r="B412" s="325" t="str">
        <f>IF(Fuel!$B412="", "", Fuel!$B412)</f>
        <v/>
      </c>
      <c r="C412" s="326"/>
      <c r="D412" s="326"/>
      <c r="E412" s="327" t="str">
        <f>Fuel!$AF412</f>
        <v/>
      </c>
      <c r="F412" s="327"/>
      <c r="G412" s="327"/>
      <c r="H412" s="327"/>
      <c r="I412" s="1" t="str">
        <f>IF(Fuel!$D412="", "", Fuel!$D412)</f>
        <v/>
      </c>
      <c r="J412" s="328" t="str">
        <f>Fuel!$AH412</f>
        <v/>
      </c>
      <c r="K412" s="328"/>
      <c r="L412" s="328"/>
      <c r="M412" s="329" t="str">
        <f>Fuel!$AK412</f>
        <v/>
      </c>
      <c r="N412" s="329"/>
      <c r="O412" s="329"/>
      <c r="P412" s="330" t="str">
        <f>Fuel!$AI412</f>
        <v/>
      </c>
      <c r="Q412" s="330"/>
      <c r="R412" s="330"/>
      <c r="S412" s="329" t="str">
        <f>Fuel!$AJ412</f>
        <v/>
      </c>
      <c r="T412" s="329"/>
      <c r="U412" s="331"/>
      <c r="V412" s="55"/>
      <c r="AC412" s="13" t="str">
        <f>Fuel!$S412</f>
        <v/>
      </c>
    </row>
    <row r="413" spans="1:29" x14ac:dyDescent="0.25">
      <c r="A413" s="55"/>
      <c r="B413" s="325" t="str">
        <f>IF(Fuel!$B413="", "", Fuel!$B413)</f>
        <v/>
      </c>
      <c r="C413" s="326"/>
      <c r="D413" s="326"/>
      <c r="E413" s="327" t="str">
        <f>Fuel!$AF413</f>
        <v/>
      </c>
      <c r="F413" s="327"/>
      <c r="G413" s="327"/>
      <c r="H413" s="327"/>
      <c r="I413" s="1" t="str">
        <f>IF(Fuel!$D413="", "", Fuel!$D413)</f>
        <v/>
      </c>
      <c r="J413" s="328" t="str">
        <f>Fuel!$AH413</f>
        <v/>
      </c>
      <c r="K413" s="328"/>
      <c r="L413" s="328"/>
      <c r="M413" s="329" t="str">
        <f>Fuel!$AK413</f>
        <v/>
      </c>
      <c r="N413" s="329"/>
      <c r="O413" s="329"/>
      <c r="P413" s="330" t="str">
        <f>Fuel!$AI413</f>
        <v/>
      </c>
      <c r="Q413" s="330"/>
      <c r="R413" s="330"/>
      <c r="S413" s="329" t="str">
        <f>Fuel!$AJ413</f>
        <v/>
      </c>
      <c r="T413" s="329"/>
      <c r="U413" s="331"/>
      <c r="V413" s="55"/>
      <c r="AC413" s="13" t="str">
        <f>Fuel!$S413</f>
        <v/>
      </c>
    </row>
    <row r="414" spans="1:29" x14ac:dyDescent="0.25">
      <c r="A414" s="55"/>
      <c r="B414" s="325" t="str">
        <f>IF(Fuel!$B414="", "", Fuel!$B414)</f>
        <v/>
      </c>
      <c r="C414" s="326"/>
      <c r="D414" s="326"/>
      <c r="E414" s="327" t="str">
        <f>Fuel!$AF414</f>
        <v/>
      </c>
      <c r="F414" s="327"/>
      <c r="G414" s="327"/>
      <c r="H414" s="327"/>
      <c r="I414" s="1" t="str">
        <f>IF(Fuel!$D414="", "", Fuel!$D414)</f>
        <v/>
      </c>
      <c r="J414" s="328" t="str">
        <f>Fuel!$AH414</f>
        <v/>
      </c>
      <c r="K414" s="328"/>
      <c r="L414" s="328"/>
      <c r="M414" s="329" t="str">
        <f>Fuel!$AK414</f>
        <v/>
      </c>
      <c r="N414" s="329"/>
      <c r="O414" s="329"/>
      <c r="P414" s="330" t="str">
        <f>Fuel!$AI414</f>
        <v/>
      </c>
      <c r="Q414" s="330"/>
      <c r="R414" s="330"/>
      <c r="S414" s="329" t="str">
        <f>Fuel!$AJ414</f>
        <v/>
      </c>
      <c r="T414" s="329"/>
      <c r="U414" s="331"/>
      <c r="V414" s="55"/>
      <c r="AC414" s="13" t="str">
        <f>Fuel!$S414</f>
        <v/>
      </c>
    </row>
    <row r="415" spans="1:29" x14ac:dyDescent="0.25">
      <c r="A415" s="55"/>
      <c r="B415" s="325" t="str">
        <f>IF(Fuel!$B415="", "", Fuel!$B415)</f>
        <v/>
      </c>
      <c r="C415" s="326"/>
      <c r="D415" s="326"/>
      <c r="E415" s="327" t="str">
        <f>Fuel!$AF415</f>
        <v/>
      </c>
      <c r="F415" s="327"/>
      <c r="G415" s="327"/>
      <c r="H415" s="327"/>
      <c r="I415" s="1" t="str">
        <f>IF(Fuel!$D415="", "", Fuel!$D415)</f>
        <v/>
      </c>
      <c r="J415" s="328" t="str">
        <f>Fuel!$AH415</f>
        <v/>
      </c>
      <c r="K415" s="328"/>
      <c r="L415" s="328"/>
      <c r="M415" s="329" t="str">
        <f>Fuel!$AK415</f>
        <v/>
      </c>
      <c r="N415" s="329"/>
      <c r="O415" s="329"/>
      <c r="P415" s="330" t="str">
        <f>Fuel!$AI415</f>
        <v/>
      </c>
      <c r="Q415" s="330"/>
      <c r="R415" s="330"/>
      <c r="S415" s="329" t="str">
        <f>Fuel!$AJ415</f>
        <v/>
      </c>
      <c r="T415" s="329"/>
      <c r="U415" s="331"/>
      <c r="V415" s="55"/>
      <c r="AC415" s="13" t="str">
        <f>Fuel!$S415</f>
        <v/>
      </c>
    </row>
    <row r="416" spans="1:29" x14ac:dyDescent="0.25">
      <c r="A416" s="55"/>
      <c r="B416" s="325" t="str">
        <f>IF(Fuel!$B416="", "", Fuel!$B416)</f>
        <v/>
      </c>
      <c r="C416" s="326"/>
      <c r="D416" s="326"/>
      <c r="E416" s="327" t="str">
        <f>Fuel!$AF416</f>
        <v/>
      </c>
      <c r="F416" s="327"/>
      <c r="G416" s="327"/>
      <c r="H416" s="327"/>
      <c r="I416" s="1" t="str">
        <f>IF(Fuel!$D416="", "", Fuel!$D416)</f>
        <v/>
      </c>
      <c r="J416" s="328" t="str">
        <f>Fuel!$AH416</f>
        <v/>
      </c>
      <c r="K416" s="328"/>
      <c r="L416" s="328"/>
      <c r="M416" s="329" t="str">
        <f>Fuel!$AK416</f>
        <v/>
      </c>
      <c r="N416" s="329"/>
      <c r="O416" s="329"/>
      <c r="P416" s="330" t="str">
        <f>Fuel!$AI416</f>
        <v/>
      </c>
      <c r="Q416" s="330"/>
      <c r="R416" s="330"/>
      <c r="S416" s="329" t="str">
        <f>Fuel!$AJ416</f>
        <v/>
      </c>
      <c r="T416" s="329"/>
      <c r="U416" s="331"/>
      <c r="V416" s="55"/>
      <c r="AC416" s="13" t="str">
        <f>Fuel!$S416</f>
        <v/>
      </c>
    </row>
    <row r="417" spans="1:29" x14ac:dyDescent="0.25">
      <c r="A417" s="55"/>
      <c r="B417" s="325" t="str">
        <f>IF(Fuel!$B417="", "", Fuel!$B417)</f>
        <v/>
      </c>
      <c r="C417" s="326"/>
      <c r="D417" s="326"/>
      <c r="E417" s="327" t="str">
        <f>Fuel!$AF417</f>
        <v/>
      </c>
      <c r="F417" s="327"/>
      <c r="G417" s="327"/>
      <c r="H417" s="327"/>
      <c r="I417" s="1" t="str">
        <f>IF(Fuel!$D417="", "", Fuel!$D417)</f>
        <v/>
      </c>
      <c r="J417" s="328" t="str">
        <f>Fuel!$AH417</f>
        <v/>
      </c>
      <c r="K417" s="328"/>
      <c r="L417" s="328"/>
      <c r="M417" s="329" t="str">
        <f>Fuel!$AK417</f>
        <v/>
      </c>
      <c r="N417" s="329"/>
      <c r="O417" s="329"/>
      <c r="P417" s="330" t="str">
        <f>Fuel!$AI417</f>
        <v/>
      </c>
      <c r="Q417" s="330"/>
      <c r="R417" s="330"/>
      <c r="S417" s="329" t="str">
        <f>Fuel!$AJ417</f>
        <v/>
      </c>
      <c r="T417" s="329"/>
      <c r="U417" s="331"/>
      <c r="V417" s="55"/>
      <c r="AC417" s="13" t="str">
        <f>Fuel!$S417</f>
        <v/>
      </c>
    </row>
    <row r="418" spans="1:29" x14ac:dyDescent="0.25">
      <c r="A418" s="55"/>
      <c r="B418" s="325" t="str">
        <f>IF(Fuel!$B418="", "", Fuel!$B418)</f>
        <v/>
      </c>
      <c r="C418" s="326"/>
      <c r="D418" s="326"/>
      <c r="E418" s="327" t="str">
        <f>Fuel!$AF418</f>
        <v/>
      </c>
      <c r="F418" s="327"/>
      <c r="G418" s="327"/>
      <c r="H418" s="327"/>
      <c r="I418" s="1" t="str">
        <f>IF(Fuel!$D418="", "", Fuel!$D418)</f>
        <v/>
      </c>
      <c r="J418" s="328" t="str">
        <f>Fuel!$AH418</f>
        <v/>
      </c>
      <c r="K418" s="328"/>
      <c r="L418" s="328"/>
      <c r="M418" s="329" t="str">
        <f>Fuel!$AK418</f>
        <v/>
      </c>
      <c r="N418" s="329"/>
      <c r="O418" s="329"/>
      <c r="P418" s="330" t="str">
        <f>Fuel!$AI418</f>
        <v/>
      </c>
      <c r="Q418" s="330"/>
      <c r="R418" s="330"/>
      <c r="S418" s="329" t="str">
        <f>Fuel!$AJ418</f>
        <v/>
      </c>
      <c r="T418" s="329"/>
      <c r="U418" s="331"/>
      <c r="V418" s="55"/>
      <c r="AC418" s="13" t="str">
        <f>Fuel!$S418</f>
        <v/>
      </c>
    </row>
    <row r="419" spans="1:29" x14ac:dyDescent="0.25">
      <c r="A419" s="55"/>
      <c r="B419" s="325" t="str">
        <f>IF(Fuel!$B419="", "", Fuel!$B419)</f>
        <v/>
      </c>
      <c r="C419" s="326"/>
      <c r="D419" s="326"/>
      <c r="E419" s="327" t="str">
        <f>Fuel!$AF419</f>
        <v/>
      </c>
      <c r="F419" s="327"/>
      <c r="G419" s="327"/>
      <c r="H419" s="327"/>
      <c r="I419" s="1" t="str">
        <f>IF(Fuel!$D419="", "", Fuel!$D419)</f>
        <v/>
      </c>
      <c r="J419" s="328" t="str">
        <f>Fuel!$AH419</f>
        <v/>
      </c>
      <c r="K419" s="328"/>
      <c r="L419" s="328"/>
      <c r="M419" s="329" t="str">
        <f>Fuel!$AK419</f>
        <v/>
      </c>
      <c r="N419" s="329"/>
      <c r="O419" s="329"/>
      <c r="P419" s="330" t="str">
        <f>Fuel!$AI419</f>
        <v/>
      </c>
      <c r="Q419" s="330"/>
      <c r="R419" s="330"/>
      <c r="S419" s="329" t="str">
        <f>Fuel!$AJ419</f>
        <v/>
      </c>
      <c r="T419" s="329"/>
      <c r="U419" s="331"/>
      <c r="V419" s="55"/>
      <c r="AC419" s="13" t="str">
        <f>Fuel!$S419</f>
        <v/>
      </c>
    </row>
    <row r="420" spans="1:29" x14ac:dyDescent="0.25">
      <c r="A420" s="55"/>
      <c r="B420" s="325" t="str">
        <f>IF(Fuel!$B420="", "", Fuel!$B420)</f>
        <v/>
      </c>
      <c r="C420" s="326"/>
      <c r="D420" s="326"/>
      <c r="E420" s="327" t="str">
        <f>Fuel!$AF420</f>
        <v/>
      </c>
      <c r="F420" s="327"/>
      <c r="G420" s="327"/>
      <c r="H420" s="327"/>
      <c r="I420" s="1" t="str">
        <f>IF(Fuel!$D420="", "", Fuel!$D420)</f>
        <v/>
      </c>
      <c r="J420" s="328" t="str">
        <f>Fuel!$AH420</f>
        <v/>
      </c>
      <c r="K420" s="328"/>
      <c r="L420" s="328"/>
      <c r="M420" s="329" t="str">
        <f>Fuel!$AK420</f>
        <v/>
      </c>
      <c r="N420" s="329"/>
      <c r="O420" s="329"/>
      <c r="P420" s="330" t="str">
        <f>Fuel!$AI420</f>
        <v/>
      </c>
      <c r="Q420" s="330"/>
      <c r="R420" s="330"/>
      <c r="S420" s="329" t="str">
        <f>Fuel!$AJ420</f>
        <v/>
      </c>
      <c r="T420" s="329"/>
      <c r="U420" s="331"/>
      <c r="V420" s="55"/>
      <c r="AC420" s="13" t="str">
        <f>Fuel!$S420</f>
        <v/>
      </c>
    </row>
    <row r="421" spans="1:29" x14ac:dyDescent="0.25">
      <c r="A421" s="55"/>
      <c r="B421" s="325" t="str">
        <f>IF(Fuel!$B421="", "", Fuel!$B421)</f>
        <v/>
      </c>
      <c r="C421" s="326"/>
      <c r="D421" s="326"/>
      <c r="E421" s="327" t="str">
        <f>Fuel!$AF421</f>
        <v/>
      </c>
      <c r="F421" s="327"/>
      <c r="G421" s="327"/>
      <c r="H421" s="327"/>
      <c r="I421" s="1" t="str">
        <f>IF(Fuel!$D421="", "", Fuel!$D421)</f>
        <v/>
      </c>
      <c r="J421" s="328" t="str">
        <f>Fuel!$AH421</f>
        <v/>
      </c>
      <c r="K421" s="328"/>
      <c r="L421" s="328"/>
      <c r="M421" s="329" t="str">
        <f>Fuel!$AK421</f>
        <v/>
      </c>
      <c r="N421" s="329"/>
      <c r="O421" s="329"/>
      <c r="P421" s="330" t="str">
        <f>Fuel!$AI421</f>
        <v/>
      </c>
      <c r="Q421" s="330"/>
      <c r="R421" s="330"/>
      <c r="S421" s="329" t="str">
        <f>Fuel!$AJ421</f>
        <v/>
      </c>
      <c r="T421" s="329"/>
      <c r="U421" s="331"/>
      <c r="V421" s="55"/>
      <c r="AC421" s="13" t="str">
        <f>Fuel!$S421</f>
        <v/>
      </c>
    </row>
    <row r="422" spans="1:29" x14ac:dyDescent="0.25">
      <c r="A422" s="55"/>
      <c r="B422" s="325" t="str">
        <f>IF(Fuel!$B422="", "", Fuel!$B422)</f>
        <v/>
      </c>
      <c r="C422" s="326"/>
      <c r="D422" s="326"/>
      <c r="E422" s="327" t="str">
        <f>Fuel!$AF422</f>
        <v/>
      </c>
      <c r="F422" s="327"/>
      <c r="G422" s="327"/>
      <c r="H422" s="327"/>
      <c r="I422" s="1" t="str">
        <f>IF(Fuel!$D422="", "", Fuel!$D422)</f>
        <v/>
      </c>
      <c r="J422" s="328" t="str">
        <f>Fuel!$AH422</f>
        <v/>
      </c>
      <c r="K422" s="328"/>
      <c r="L422" s="328"/>
      <c r="M422" s="329" t="str">
        <f>Fuel!$AK422</f>
        <v/>
      </c>
      <c r="N422" s="329"/>
      <c r="O422" s="329"/>
      <c r="P422" s="330" t="str">
        <f>Fuel!$AI422</f>
        <v/>
      </c>
      <c r="Q422" s="330"/>
      <c r="R422" s="330"/>
      <c r="S422" s="329" t="str">
        <f>Fuel!$AJ422</f>
        <v/>
      </c>
      <c r="T422" s="329"/>
      <c r="U422" s="331"/>
      <c r="V422" s="55"/>
      <c r="AC422" s="13" t="str">
        <f>Fuel!$S422</f>
        <v/>
      </c>
    </row>
    <row r="423" spans="1:29" x14ac:dyDescent="0.25">
      <c r="A423" s="55"/>
      <c r="B423" s="325" t="str">
        <f>IF(Fuel!$B423="", "", Fuel!$B423)</f>
        <v/>
      </c>
      <c r="C423" s="326"/>
      <c r="D423" s="326"/>
      <c r="E423" s="327" t="str">
        <f>Fuel!$AF423</f>
        <v/>
      </c>
      <c r="F423" s="327"/>
      <c r="G423" s="327"/>
      <c r="H423" s="327"/>
      <c r="I423" s="1" t="str">
        <f>IF(Fuel!$D423="", "", Fuel!$D423)</f>
        <v/>
      </c>
      <c r="J423" s="328" t="str">
        <f>Fuel!$AH423</f>
        <v/>
      </c>
      <c r="K423" s="328"/>
      <c r="L423" s="328"/>
      <c r="M423" s="329" t="str">
        <f>Fuel!$AK423</f>
        <v/>
      </c>
      <c r="N423" s="329"/>
      <c r="O423" s="329"/>
      <c r="P423" s="330" t="str">
        <f>Fuel!$AI423</f>
        <v/>
      </c>
      <c r="Q423" s="330"/>
      <c r="R423" s="330"/>
      <c r="S423" s="329" t="str">
        <f>Fuel!$AJ423</f>
        <v/>
      </c>
      <c r="T423" s="329"/>
      <c r="U423" s="331"/>
      <c r="V423" s="55"/>
      <c r="AC423" s="13" t="str">
        <f>Fuel!$S423</f>
        <v/>
      </c>
    </row>
    <row r="424" spans="1:29" x14ac:dyDescent="0.25">
      <c r="A424" s="55"/>
      <c r="B424" s="325" t="str">
        <f>IF(Fuel!$B424="", "", Fuel!$B424)</f>
        <v/>
      </c>
      <c r="C424" s="326"/>
      <c r="D424" s="326"/>
      <c r="E424" s="327" t="str">
        <f>Fuel!$AF424</f>
        <v/>
      </c>
      <c r="F424" s="327"/>
      <c r="G424" s="327"/>
      <c r="H424" s="327"/>
      <c r="I424" s="1" t="str">
        <f>IF(Fuel!$D424="", "", Fuel!$D424)</f>
        <v/>
      </c>
      <c r="J424" s="328" t="str">
        <f>Fuel!$AH424</f>
        <v/>
      </c>
      <c r="K424" s="328"/>
      <c r="L424" s="328"/>
      <c r="M424" s="329" t="str">
        <f>Fuel!$AK424</f>
        <v/>
      </c>
      <c r="N424" s="329"/>
      <c r="O424" s="329"/>
      <c r="P424" s="330" t="str">
        <f>Fuel!$AI424</f>
        <v/>
      </c>
      <c r="Q424" s="330"/>
      <c r="R424" s="330"/>
      <c r="S424" s="329" t="str">
        <f>Fuel!$AJ424</f>
        <v/>
      </c>
      <c r="T424" s="329"/>
      <c r="U424" s="331"/>
      <c r="V424" s="55"/>
      <c r="AC424" s="13" t="str">
        <f>Fuel!$S424</f>
        <v/>
      </c>
    </row>
    <row r="425" spans="1:29" x14ac:dyDescent="0.25">
      <c r="A425" s="55"/>
      <c r="B425" s="325" t="str">
        <f>IF(Fuel!$B425="", "", Fuel!$B425)</f>
        <v/>
      </c>
      <c r="C425" s="326"/>
      <c r="D425" s="326"/>
      <c r="E425" s="327" t="str">
        <f>Fuel!$AF425</f>
        <v/>
      </c>
      <c r="F425" s="327"/>
      <c r="G425" s="327"/>
      <c r="H425" s="327"/>
      <c r="I425" s="1" t="str">
        <f>IF(Fuel!$D425="", "", Fuel!$D425)</f>
        <v/>
      </c>
      <c r="J425" s="328" t="str">
        <f>Fuel!$AH425</f>
        <v/>
      </c>
      <c r="K425" s="328"/>
      <c r="L425" s="328"/>
      <c r="M425" s="329" t="str">
        <f>Fuel!$AK425</f>
        <v/>
      </c>
      <c r="N425" s="329"/>
      <c r="O425" s="329"/>
      <c r="P425" s="330" t="str">
        <f>Fuel!$AI425</f>
        <v/>
      </c>
      <c r="Q425" s="330"/>
      <c r="R425" s="330"/>
      <c r="S425" s="329" t="str">
        <f>Fuel!$AJ425</f>
        <v/>
      </c>
      <c r="T425" s="329"/>
      <c r="U425" s="331"/>
      <c r="V425" s="55"/>
      <c r="AC425" s="13" t="str">
        <f>Fuel!$S425</f>
        <v/>
      </c>
    </row>
    <row r="426" spans="1:29" x14ac:dyDescent="0.25">
      <c r="A426" s="55"/>
      <c r="B426" s="325" t="str">
        <f>IF(Fuel!$B426="", "", Fuel!$B426)</f>
        <v/>
      </c>
      <c r="C426" s="326"/>
      <c r="D426" s="326"/>
      <c r="E426" s="327" t="str">
        <f>Fuel!$AF426</f>
        <v/>
      </c>
      <c r="F426" s="327"/>
      <c r="G426" s="327"/>
      <c r="H426" s="327"/>
      <c r="I426" s="1" t="str">
        <f>IF(Fuel!$D426="", "", Fuel!$D426)</f>
        <v/>
      </c>
      <c r="J426" s="328" t="str">
        <f>Fuel!$AH426</f>
        <v/>
      </c>
      <c r="K426" s="328"/>
      <c r="L426" s="328"/>
      <c r="M426" s="329" t="str">
        <f>Fuel!$AK426</f>
        <v/>
      </c>
      <c r="N426" s="329"/>
      <c r="O426" s="329"/>
      <c r="P426" s="330" t="str">
        <f>Fuel!$AI426</f>
        <v/>
      </c>
      <c r="Q426" s="330"/>
      <c r="R426" s="330"/>
      <c r="S426" s="329" t="str">
        <f>Fuel!$AJ426</f>
        <v/>
      </c>
      <c r="T426" s="329"/>
      <c r="U426" s="331"/>
      <c r="V426" s="55"/>
      <c r="AC426" s="13" t="str">
        <f>Fuel!$S426</f>
        <v/>
      </c>
    </row>
    <row r="427" spans="1:29" x14ac:dyDescent="0.25">
      <c r="A427" s="55"/>
      <c r="B427" s="325" t="str">
        <f>IF(Fuel!$B427="", "", Fuel!$B427)</f>
        <v/>
      </c>
      <c r="C427" s="326"/>
      <c r="D427" s="326"/>
      <c r="E427" s="327" t="str">
        <f>Fuel!$AF427</f>
        <v/>
      </c>
      <c r="F427" s="327"/>
      <c r="G427" s="327"/>
      <c r="H427" s="327"/>
      <c r="I427" s="1" t="str">
        <f>IF(Fuel!$D427="", "", Fuel!$D427)</f>
        <v/>
      </c>
      <c r="J427" s="328" t="str">
        <f>Fuel!$AH427</f>
        <v/>
      </c>
      <c r="K427" s="328"/>
      <c r="L427" s="328"/>
      <c r="M427" s="329" t="str">
        <f>Fuel!$AK427</f>
        <v/>
      </c>
      <c r="N427" s="329"/>
      <c r="O427" s="329"/>
      <c r="P427" s="330" t="str">
        <f>Fuel!$AI427</f>
        <v/>
      </c>
      <c r="Q427" s="330"/>
      <c r="R427" s="330"/>
      <c r="S427" s="329" t="str">
        <f>Fuel!$AJ427</f>
        <v/>
      </c>
      <c r="T427" s="329"/>
      <c r="U427" s="331"/>
      <c r="V427" s="55"/>
      <c r="AC427" s="13" t="str">
        <f>Fuel!$S427</f>
        <v/>
      </c>
    </row>
    <row r="428" spans="1:29" x14ac:dyDescent="0.25">
      <c r="A428" s="55"/>
      <c r="B428" s="325" t="str">
        <f>IF(Fuel!$B428="", "", Fuel!$B428)</f>
        <v/>
      </c>
      <c r="C428" s="326"/>
      <c r="D428" s="326"/>
      <c r="E428" s="327" t="str">
        <f>Fuel!$AF428</f>
        <v/>
      </c>
      <c r="F428" s="327"/>
      <c r="G428" s="327"/>
      <c r="H428" s="327"/>
      <c r="I428" s="1" t="str">
        <f>IF(Fuel!$D428="", "", Fuel!$D428)</f>
        <v/>
      </c>
      <c r="J428" s="328" t="str">
        <f>Fuel!$AH428</f>
        <v/>
      </c>
      <c r="K428" s="328"/>
      <c r="L428" s="328"/>
      <c r="M428" s="329" t="str">
        <f>Fuel!$AK428</f>
        <v/>
      </c>
      <c r="N428" s="329"/>
      <c r="O428" s="329"/>
      <c r="P428" s="330" t="str">
        <f>Fuel!$AI428</f>
        <v/>
      </c>
      <c r="Q428" s="330"/>
      <c r="R428" s="330"/>
      <c r="S428" s="329" t="str">
        <f>Fuel!$AJ428</f>
        <v/>
      </c>
      <c r="T428" s="329"/>
      <c r="U428" s="331"/>
      <c r="V428" s="55"/>
      <c r="AC428" s="13" t="str">
        <f>Fuel!$S428</f>
        <v/>
      </c>
    </row>
    <row r="429" spans="1:29" x14ac:dyDescent="0.25">
      <c r="A429" s="55"/>
      <c r="B429" s="325" t="str">
        <f>IF(Fuel!$B429="", "", Fuel!$B429)</f>
        <v/>
      </c>
      <c r="C429" s="326"/>
      <c r="D429" s="326"/>
      <c r="E429" s="327" t="str">
        <f>Fuel!$AF429</f>
        <v/>
      </c>
      <c r="F429" s="327"/>
      <c r="G429" s="327"/>
      <c r="H429" s="327"/>
      <c r="I429" s="1" t="str">
        <f>IF(Fuel!$D429="", "", Fuel!$D429)</f>
        <v/>
      </c>
      <c r="J429" s="328" t="str">
        <f>Fuel!$AH429</f>
        <v/>
      </c>
      <c r="K429" s="328"/>
      <c r="L429" s="328"/>
      <c r="M429" s="329" t="str">
        <f>Fuel!$AK429</f>
        <v/>
      </c>
      <c r="N429" s="329"/>
      <c r="O429" s="329"/>
      <c r="P429" s="330" t="str">
        <f>Fuel!$AI429</f>
        <v/>
      </c>
      <c r="Q429" s="330"/>
      <c r="R429" s="330"/>
      <c r="S429" s="329" t="str">
        <f>Fuel!$AJ429</f>
        <v/>
      </c>
      <c r="T429" s="329"/>
      <c r="U429" s="331"/>
      <c r="V429" s="55"/>
      <c r="AC429" s="13" t="str">
        <f>Fuel!$S429</f>
        <v/>
      </c>
    </row>
    <row r="430" spans="1:29" x14ac:dyDescent="0.25">
      <c r="A430" s="55"/>
      <c r="B430" s="325" t="str">
        <f>IF(Fuel!$B430="", "", Fuel!$B430)</f>
        <v/>
      </c>
      <c r="C430" s="326"/>
      <c r="D430" s="326"/>
      <c r="E430" s="327" t="str">
        <f>Fuel!$AF430</f>
        <v/>
      </c>
      <c r="F430" s="327"/>
      <c r="G430" s="327"/>
      <c r="H430" s="327"/>
      <c r="I430" s="1" t="str">
        <f>IF(Fuel!$D430="", "", Fuel!$D430)</f>
        <v/>
      </c>
      <c r="J430" s="328" t="str">
        <f>Fuel!$AH430</f>
        <v/>
      </c>
      <c r="K430" s="328"/>
      <c r="L430" s="328"/>
      <c r="M430" s="329" t="str">
        <f>Fuel!$AK430</f>
        <v/>
      </c>
      <c r="N430" s="329"/>
      <c r="O430" s="329"/>
      <c r="P430" s="330" t="str">
        <f>Fuel!$AI430</f>
        <v/>
      </c>
      <c r="Q430" s="330"/>
      <c r="R430" s="330"/>
      <c r="S430" s="329" t="str">
        <f>Fuel!$AJ430</f>
        <v/>
      </c>
      <c r="T430" s="329"/>
      <c r="U430" s="331"/>
      <c r="V430" s="55"/>
      <c r="AC430" s="13" t="str">
        <f>Fuel!$S430</f>
        <v/>
      </c>
    </row>
    <row r="431" spans="1:29" x14ac:dyDescent="0.25">
      <c r="A431" s="55"/>
      <c r="B431" s="325" t="str">
        <f>IF(Fuel!$B431="", "", Fuel!$B431)</f>
        <v/>
      </c>
      <c r="C431" s="326"/>
      <c r="D431" s="326"/>
      <c r="E431" s="327" t="str">
        <f>Fuel!$AF431</f>
        <v/>
      </c>
      <c r="F431" s="327"/>
      <c r="G431" s="327"/>
      <c r="H431" s="327"/>
      <c r="I431" s="1" t="str">
        <f>IF(Fuel!$D431="", "", Fuel!$D431)</f>
        <v/>
      </c>
      <c r="J431" s="328" t="str">
        <f>Fuel!$AH431</f>
        <v/>
      </c>
      <c r="K431" s="328"/>
      <c r="L431" s="328"/>
      <c r="M431" s="329" t="str">
        <f>Fuel!$AK431</f>
        <v/>
      </c>
      <c r="N431" s="329"/>
      <c r="O431" s="329"/>
      <c r="P431" s="330" t="str">
        <f>Fuel!$AI431</f>
        <v/>
      </c>
      <c r="Q431" s="330"/>
      <c r="R431" s="330"/>
      <c r="S431" s="329" t="str">
        <f>Fuel!$AJ431</f>
        <v/>
      </c>
      <c r="T431" s="329"/>
      <c r="U431" s="331"/>
      <c r="V431" s="55"/>
      <c r="AC431" s="13" t="str">
        <f>Fuel!$S431</f>
        <v/>
      </c>
    </row>
    <row r="432" spans="1:29" x14ac:dyDescent="0.25">
      <c r="A432" s="55"/>
      <c r="B432" s="325" t="str">
        <f>IF(Fuel!$B432="", "", Fuel!$B432)</f>
        <v/>
      </c>
      <c r="C432" s="326"/>
      <c r="D432" s="326"/>
      <c r="E432" s="327" t="str">
        <f>Fuel!$AF432</f>
        <v/>
      </c>
      <c r="F432" s="327"/>
      <c r="G432" s="327"/>
      <c r="H432" s="327"/>
      <c r="I432" s="1" t="str">
        <f>IF(Fuel!$D432="", "", Fuel!$D432)</f>
        <v/>
      </c>
      <c r="J432" s="328" t="str">
        <f>Fuel!$AH432</f>
        <v/>
      </c>
      <c r="K432" s="328"/>
      <c r="L432" s="328"/>
      <c r="M432" s="329" t="str">
        <f>Fuel!$AK432</f>
        <v/>
      </c>
      <c r="N432" s="329"/>
      <c r="O432" s="329"/>
      <c r="P432" s="330" t="str">
        <f>Fuel!$AI432</f>
        <v/>
      </c>
      <c r="Q432" s="330"/>
      <c r="R432" s="330"/>
      <c r="S432" s="329" t="str">
        <f>Fuel!$AJ432</f>
        <v/>
      </c>
      <c r="T432" s="329"/>
      <c r="U432" s="331"/>
      <c r="V432" s="55"/>
      <c r="AC432" s="13" t="str">
        <f>Fuel!$S432</f>
        <v/>
      </c>
    </row>
    <row r="433" spans="1:29" x14ac:dyDescent="0.25">
      <c r="A433" s="55"/>
      <c r="B433" s="325" t="str">
        <f>IF(Fuel!$B433="", "", Fuel!$B433)</f>
        <v/>
      </c>
      <c r="C433" s="326"/>
      <c r="D433" s="326"/>
      <c r="E433" s="327" t="str">
        <f>Fuel!$AF433</f>
        <v/>
      </c>
      <c r="F433" s="327"/>
      <c r="G433" s="327"/>
      <c r="H433" s="327"/>
      <c r="I433" s="1" t="str">
        <f>IF(Fuel!$D433="", "", Fuel!$D433)</f>
        <v/>
      </c>
      <c r="J433" s="328" t="str">
        <f>Fuel!$AH433</f>
        <v/>
      </c>
      <c r="K433" s="328"/>
      <c r="L433" s="328"/>
      <c r="M433" s="329" t="str">
        <f>Fuel!$AK433</f>
        <v/>
      </c>
      <c r="N433" s="329"/>
      <c r="O433" s="329"/>
      <c r="P433" s="330" t="str">
        <f>Fuel!$AI433</f>
        <v/>
      </c>
      <c r="Q433" s="330"/>
      <c r="R433" s="330"/>
      <c r="S433" s="329" t="str">
        <f>Fuel!$AJ433</f>
        <v/>
      </c>
      <c r="T433" s="329"/>
      <c r="U433" s="331"/>
      <c r="V433" s="55"/>
      <c r="AC433" s="13" t="str">
        <f>Fuel!$S433</f>
        <v/>
      </c>
    </row>
    <row r="434" spans="1:29" x14ac:dyDescent="0.25">
      <c r="A434" s="55"/>
      <c r="B434" s="325" t="str">
        <f>IF(Fuel!$B434="", "", Fuel!$B434)</f>
        <v/>
      </c>
      <c r="C434" s="326"/>
      <c r="D434" s="326"/>
      <c r="E434" s="327" t="str">
        <f>Fuel!$AF434</f>
        <v/>
      </c>
      <c r="F434" s="327"/>
      <c r="G434" s="327"/>
      <c r="H434" s="327"/>
      <c r="I434" s="1" t="str">
        <f>IF(Fuel!$D434="", "", Fuel!$D434)</f>
        <v/>
      </c>
      <c r="J434" s="328" t="str">
        <f>Fuel!$AH434</f>
        <v/>
      </c>
      <c r="K434" s="328"/>
      <c r="L434" s="328"/>
      <c r="M434" s="329" t="str">
        <f>Fuel!$AK434</f>
        <v/>
      </c>
      <c r="N434" s="329"/>
      <c r="O434" s="329"/>
      <c r="P434" s="330" t="str">
        <f>Fuel!$AI434</f>
        <v/>
      </c>
      <c r="Q434" s="330"/>
      <c r="R434" s="330"/>
      <c r="S434" s="329" t="str">
        <f>Fuel!$AJ434</f>
        <v/>
      </c>
      <c r="T434" s="329"/>
      <c r="U434" s="331"/>
      <c r="V434" s="55"/>
      <c r="AC434" s="13" t="str">
        <f>Fuel!$S434</f>
        <v/>
      </c>
    </row>
    <row r="435" spans="1:29" x14ac:dyDescent="0.25">
      <c r="A435" s="55"/>
      <c r="B435" s="325" t="str">
        <f>IF(Fuel!$B435="", "", Fuel!$B435)</f>
        <v/>
      </c>
      <c r="C435" s="326"/>
      <c r="D435" s="326"/>
      <c r="E435" s="327" t="str">
        <f>Fuel!$AF435</f>
        <v/>
      </c>
      <c r="F435" s="327"/>
      <c r="G435" s="327"/>
      <c r="H435" s="327"/>
      <c r="I435" s="1" t="str">
        <f>IF(Fuel!$D435="", "", Fuel!$D435)</f>
        <v/>
      </c>
      <c r="J435" s="328" t="str">
        <f>Fuel!$AH435</f>
        <v/>
      </c>
      <c r="K435" s="328"/>
      <c r="L435" s="328"/>
      <c r="M435" s="329" t="str">
        <f>Fuel!$AK435</f>
        <v/>
      </c>
      <c r="N435" s="329"/>
      <c r="O435" s="329"/>
      <c r="P435" s="330" t="str">
        <f>Fuel!$AI435</f>
        <v/>
      </c>
      <c r="Q435" s="330"/>
      <c r="R435" s="330"/>
      <c r="S435" s="329" t="str">
        <f>Fuel!$AJ435</f>
        <v/>
      </c>
      <c r="T435" s="329"/>
      <c r="U435" s="331"/>
      <c r="V435" s="55"/>
      <c r="AC435" s="13" t="str">
        <f>Fuel!$S435</f>
        <v/>
      </c>
    </row>
    <row r="436" spans="1:29" x14ac:dyDescent="0.25">
      <c r="A436" s="55"/>
      <c r="B436" s="325" t="str">
        <f>IF(Fuel!$B436="", "", Fuel!$B436)</f>
        <v/>
      </c>
      <c r="C436" s="326"/>
      <c r="D436" s="326"/>
      <c r="E436" s="327" t="str">
        <f>Fuel!$AF436</f>
        <v/>
      </c>
      <c r="F436" s="327"/>
      <c r="G436" s="327"/>
      <c r="H436" s="327"/>
      <c r="I436" s="1" t="str">
        <f>IF(Fuel!$D436="", "", Fuel!$D436)</f>
        <v/>
      </c>
      <c r="J436" s="328" t="str">
        <f>Fuel!$AH436</f>
        <v/>
      </c>
      <c r="K436" s="328"/>
      <c r="L436" s="328"/>
      <c r="M436" s="329" t="str">
        <f>Fuel!$AK436</f>
        <v/>
      </c>
      <c r="N436" s="329"/>
      <c r="O436" s="329"/>
      <c r="P436" s="330" t="str">
        <f>Fuel!$AI436</f>
        <v/>
      </c>
      <c r="Q436" s="330"/>
      <c r="R436" s="330"/>
      <c r="S436" s="329" t="str">
        <f>Fuel!$AJ436</f>
        <v/>
      </c>
      <c r="T436" s="329"/>
      <c r="U436" s="331"/>
      <c r="V436" s="55"/>
      <c r="AC436" s="13" t="str">
        <f>Fuel!$S436</f>
        <v/>
      </c>
    </row>
    <row r="437" spans="1:29" x14ac:dyDescent="0.25">
      <c r="A437" s="55"/>
      <c r="B437" s="325" t="str">
        <f>IF(Fuel!$B437="", "", Fuel!$B437)</f>
        <v/>
      </c>
      <c r="C437" s="326"/>
      <c r="D437" s="326"/>
      <c r="E437" s="327" t="str">
        <f>Fuel!$AF437</f>
        <v/>
      </c>
      <c r="F437" s="327"/>
      <c r="G437" s="327"/>
      <c r="H437" s="327"/>
      <c r="I437" s="1" t="str">
        <f>IF(Fuel!$D437="", "", Fuel!$D437)</f>
        <v/>
      </c>
      <c r="J437" s="328" t="str">
        <f>Fuel!$AH437</f>
        <v/>
      </c>
      <c r="K437" s="328"/>
      <c r="L437" s="328"/>
      <c r="M437" s="329" t="str">
        <f>Fuel!$AK437</f>
        <v/>
      </c>
      <c r="N437" s="329"/>
      <c r="O437" s="329"/>
      <c r="P437" s="330" t="str">
        <f>Fuel!$AI437</f>
        <v/>
      </c>
      <c r="Q437" s="330"/>
      <c r="R437" s="330"/>
      <c r="S437" s="329" t="str">
        <f>Fuel!$AJ437</f>
        <v/>
      </c>
      <c r="T437" s="329"/>
      <c r="U437" s="331"/>
      <c r="V437" s="55"/>
      <c r="AC437" s="13" t="str">
        <f>Fuel!$S437</f>
        <v/>
      </c>
    </row>
    <row r="438" spans="1:29" x14ac:dyDescent="0.25">
      <c r="A438" s="55"/>
      <c r="B438" s="325" t="str">
        <f>IF(Fuel!$B438="", "", Fuel!$B438)</f>
        <v/>
      </c>
      <c r="C438" s="326"/>
      <c r="D438" s="326"/>
      <c r="E438" s="327" t="str">
        <f>Fuel!$AF438</f>
        <v/>
      </c>
      <c r="F438" s="327"/>
      <c r="G438" s="327"/>
      <c r="H438" s="327"/>
      <c r="I438" s="1" t="str">
        <f>IF(Fuel!$D438="", "", Fuel!$D438)</f>
        <v/>
      </c>
      <c r="J438" s="328" t="str">
        <f>Fuel!$AH438</f>
        <v/>
      </c>
      <c r="K438" s="328"/>
      <c r="L438" s="328"/>
      <c r="M438" s="329" t="str">
        <f>Fuel!$AK438</f>
        <v/>
      </c>
      <c r="N438" s="329"/>
      <c r="O438" s="329"/>
      <c r="P438" s="330" t="str">
        <f>Fuel!$AI438</f>
        <v/>
      </c>
      <c r="Q438" s="330"/>
      <c r="R438" s="330"/>
      <c r="S438" s="329" t="str">
        <f>Fuel!$AJ438</f>
        <v/>
      </c>
      <c r="T438" s="329"/>
      <c r="U438" s="331"/>
      <c r="V438" s="55"/>
      <c r="AC438" s="13" t="str">
        <f>Fuel!$S438</f>
        <v/>
      </c>
    </row>
    <row r="439" spans="1:29" x14ac:dyDescent="0.25">
      <c r="A439" s="55"/>
      <c r="B439" s="325" t="str">
        <f>IF(Fuel!$B439="", "", Fuel!$B439)</f>
        <v/>
      </c>
      <c r="C439" s="326"/>
      <c r="D439" s="326"/>
      <c r="E439" s="327" t="str">
        <f>Fuel!$AF439</f>
        <v/>
      </c>
      <c r="F439" s="327"/>
      <c r="G439" s="327"/>
      <c r="H439" s="327"/>
      <c r="I439" s="1" t="str">
        <f>IF(Fuel!$D439="", "", Fuel!$D439)</f>
        <v/>
      </c>
      <c r="J439" s="328" t="str">
        <f>Fuel!$AH439</f>
        <v/>
      </c>
      <c r="K439" s="328"/>
      <c r="L439" s="328"/>
      <c r="M439" s="329" t="str">
        <f>Fuel!$AK439</f>
        <v/>
      </c>
      <c r="N439" s="329"/>
      <c r="O439" s="329"/>
      <c r="P439" s="330" t="str">
        <f>Fuel!$AI439</f>
        <v/>
      </c>
      <c r="Q439" s="330"/>
      <c r="R439" s="330"/>
      <c r="S439" s="329" t="str">
        <f>Fuel!$AJ439</f>
        <v/>
      </c>
      <c r="T439" s="329"/>
      <c r="U439" s="331"/>
      <c r="V439" s="55"/>
      <c r="AC439" s="13" t="str">
        <f>Fuel!$S439</f>
        <v/>
      </c>
    </row>
    <row r="440" spans="1:29" x14ac:dyDescent="0.25">
      <c r="A440" s="55"/>
      <c r="B440" s="325" t="str">
        <f>IF(Fuel!$B440="", "", Fuel!$B440)</f>
        <v/>
      </c>
      <c r="C440" s="326"/>
      <c r="D440" s="326"/>
      <c r="E440" s="327" t="str">
        <f>Fuel!$AF440</f>
        <v/>
      </c>
      <c r="F440" s="327"/>
      <c r="G440" s="327"/>
      <c r="H440" s="327"/>
      <c r="I440" s="1" t="str">
        <f>IF(Fuel!$D440="", "", Fuel!$D440)</f>
        <v/>
      </c>
      <c r="J440" s="328" t="str">
        <f>Fuel!$AH440</f>
        <v/>
      </c>
      <c r="K440" s="328"/>
      <c r="L440" s="328"/>
      <c r="M440" s="329" t="str">
        <f>Fuel!$AK440</f>
        <v/>
      </c>
      <c r="N440" s="329"/>
      <c r="O440" s="329"/>
      <c r="P440" s="330" t="str">
        <f>Fuel!$AI440</f>
        <v/>
      </c>
      <c r="Q440" s="330"/>
      <c r="R440" s="330"/>
      <c r="S440" s="329" t="str">
        <f>Fuel!$AJ440</f>
        <v/>
      </c>
      <c r="T440" s="329"/>
      <c r="U440" s="331"/>
      <c r="V440" s="55"/>
      <c r="AC440" s="13" t="str">
        <f>Fuel!$S440</f>
        <v/>
      </c>
    </row>
    <row r="441" spans="1:29" x14ac:dyDescent="0.25">
      <c r="A441" s="55"/>
      <c r="B441" s="325" t="str">
        <f>IF(Fuel!$B441="", "", Fuel!$B441)</f>
        <v/>
      </c>
      <c r="C441" s="326"/>
      <c r="D441" s="326"/>
      <c r="E441" s="327" t="str">
        <f>Fuel!$AF441</f>
        <v/>
      </c>
      <c r="F441" s="327"/>
      <c r="G441" s="327"/>
      <c r="H441" s="327"/>
      <c r="I441" s="1" t="str">
        <f>IF(Fuel!$D441="", "", Fuel!$D441)</f>
        <v/>
      </c>
      <c r="J441" s="328" t="str">
        <f>Fuel!$AH441</f>
        <v/>
      </c>
      <c r="K441" s="328"/>
      <c r="L441" s="328"/>
      <c r="M441" s="329" t="str">
        <f>Fuel!$AK441</f>
        <v/>
      </c>
      <c r="N441" s="329"/>
      <c r="O441" s="329"/>
      <c r="P441" s="330" t="str">
        <f>Fuel!$AI441</f>
        <v/>
      </c>
      <c r="Q441" s="330"/>
      <c r="R441" s="330"/>
      <c r="S441" s="329" t="str">
        <f>Fuel!$AJ441</f>
        <v/>
      </c>
      <c r="T441" s="329"/>
      <c r="U441" s="331"/>
      <c r="V441" s="55"/>
      <c r="AC441" s="13" t="str">
        <f>Fuel!$S441</f>
        <v/>
      </c>
    </row>
    <row r="442" spans="1:29" x14ac:dyDescent="0.25">
      <c r="A442" s="55"/>
      <c r="B442" s="325" t="str">
        <f>IF(Fuel!$B442="", "", Fuel!$B442)</f>
        <v/>
      </c>
      <c r="C442" s="326"/>
      <c r="D442" s="326"/>
      <c r="E442" s="327" t="str">
        <f>Fuel!$AF442</f>
        <v/>
      </c>
      <c r="F442" s="327"/>
      <c r="G442" s="327"/>
      <c r="H442" s="327"/>
      <c r="I442" s="1" t="str">
        <f>IF(Fuel!$D442="", "", Fuel!$D442)</f>
        <v/>
      </c>
      <c r="J442" s="328" t="str">
        <f>Fuel!$AH442</f>
        <v/>
      </c>
      <c r="K442" s="328"/>
      <c r="L442" s="328"/>
      <c r="M442" s="329" t="str">
        <f>Fuel!$AK442</f>
        <v/>
      </c>
      <c r="N442" s="329"/>
      <c r="O442" s="329"/>
      <c r="P442" s="330" t="str">
        <f>Fuel!$AI442</f>
        <v/>
      </c>
      <c r="Q442" s="330"/>
      <c r="R442" s="330"/>
      <c r="S442" s="329" t="str">
        <f>Fuel!$AJ442</f>
        <v/>
      </c>
      <c r="T442" s="329"/>
      <c r="U442" s="331"/>
      <c r="V442" s="55"/>
      <c r="AC442" s="13" t="str">
        <f>Fuel!$S442</f>
        <v/>
      </c>
    </row>
    <row r="443" spans="1:29" x14ac:dyDescent="0.25">
      <c r="A443" s="55"/>
      <c r="B443" s="325" t="str">
        <f>IF(Fuel!$B443="", "", Fuel!$B443)</f>
        <v/>
      </c>
      <c r="C443" s="326"/>
      <c r="D443" s="326"/>
      <c r="E443" s="327" t="str">
        <f>Fuel!$AF443</f>
        <v/>
      </c>
      <c r="F443" s="327"/>
      <c r="G443" s="327"/>
      <c r="H443" s="327"/>
      <c r="I443" s="1" t="str">
        <f>IF(Fuel!$D443="", "", Fuel!$D443)</f>
        <v/>
      </c>
      <c r="J443" s="328" t="str">
        <f>Fuel!$AH443</f>
        <v/>
      </c>
      <c r="K443" s="328"/>
      <c r="L443" s="328"/>
      <c r="M443" s="329" t="str">
        <f>Fuel!$AK443</f>
        <v/>
      </c>
      <c r="N443" s="329"/>
      <c r="O443" s="329"/>
      <c r="P443" s="330" t="str">
        <f>Fuel!$AI443</f>
        <v/>
      </c>
      <c r="Q443" s="330"/>
      <c r="R443" s="330"/>
      <c r="S443" s="329" t="str">
        <f>Fuel!$AJ443</f>
        <v/>
      </c>
      <c r="T443" s="329"/>
      <c r="U443" s="331"/>
      <c r="V443" s="55"/>
      <c r="AC443" s="13" t="str">
        <f>Fuel!$S443</f>
        <v/>
      </c>
    </row>
    <row r="444" spans="1:29" x14ac:dyDescent="0.25">
      <c r="A444" s="55"/>
      <c r="B444" s="325" t="str">
        <f>IF(Fuel!$B444="", "", Fuel!$B444)</f>
        <v/>
      </c>
      <c r="C444" s="326"/>
      <c r="D444" s="326"/>
      <c r="E444" s="327" t="str">
        <f>Fuel!$AF444</f>
        <v/>
      </c>
      <c r="F444" s="327"/>
      <c r="G444" s="327"/>
      <c r="H444" s="327"/>
      <c r="I444" s="1" t="str">
        <f>IF(Fuel!$D444="", "", Fuel!$D444)</f>
        <v/>
      </c>
      <c r="J444" s="328" t="str">
        <f>Fuel!$AH444</f>
        <v/>
      </c>
      <c r="K444" s="328"/>
      <c r="L444" s="328"/>
      <c r="M444" s="329" t="str">
        <f>Fuel!$AK444</f>
        <v/>
      </c>
      <c r="N444" s="329"/>
      <c r="O444" s="329"/>
      <c r="P444" s="330" t="str">
        <f>Fuel!$AI444</f>
        <v/>
      </c>
      <c r="Q444" s="330"/>
      <c r="R444" s="330"/>
      <c r="S444" s="329" t="str">
        <f>Fuel!$AJ444</f>
        <v/>
      </c>
      <c r="T444" s="329"/>
      <c r="U444" s="331"/>
      <c r="V444" s="55"/>
      <c r="AC444" s="13" t="str">
        <f>Fuel!$S444</f>
        <v/>
      </c>
    </row>
    <row r="445" spans="1:29" x14ac:dyDescent="0.25">
      <c r="A445" s="55"/>
      <c r="B445" s="325" t="str">
        <f>IF(Fuel!$B445="", "", Fuel!$B445)</f>
        <v/>
      </c>
      <c r="C445" s="326"/>
      <c r="D445" s="326"/>
      <c r="E445" s="327" t="str">
        <f>Fuel!$AF445</f>
        <v/>
      </c>
      <c r="F445" s="327"/>
      <c r="G445" s="327"/>
      <c r="H445" s="327"/>
      <c r="I445" s="1" t="str">
        <f>IF(Fuel!$D445="", "", Fuel!$D445)</f>
        <v/>
      </c>
      <c r="J445" s="328" t="str">
        <f>Fuel!$AH445</f>
        <v/>
      </c>
      <c r="K445" s="328"/>
      <c r="L445" s="328"/>
      <c r="M445" s="329" t="str">
        <f>Fuel!$AK445</f>
        <v/>
      </c>
      <c r="N445" s="329"/>
      <c r="O445" s="329"/>
      <c r="P445" s="330" t="str">
        <f>Fuel!$AI445</f>
        <v/>
      </c>
      <c r="Q445" s="330"/>
      <c r="R445" s="330"/>
      <c r="S445" s="329" t="str">
        <f>Fuel!$AJ445</f>
        <v/>
      </c>
      <c r="T445" s="329"/>
      <c r="U445" s="331"/>
      <c r="V445" s="55"/>
      <c r="AC445" s="13" t="str">
        <f>Fuel!$S445</f>
        <v/>
      </c>
    </row>
    <row r="446" spans="1:29" x14ac:dyDescent="0.25">
      <c r="A446" s="55"/>
      <c r="B446" s="325" t="str">
        <f>IF(Fuel!$B446="", "", Fuel!$B446)</f>
        <v/>
      </c>
      <c r="C446" s="326"/>
      <c r="D446" s="326"/>
      <c r="E446" s="327" t="str">
        <f>Fuel!$AF446</f>
        <v/>
      </c>
      <c r="F446" s="327"/>
      <c r="G446" s="327"/>
      <c r="H446" s="327"/>
      <c r="I446" s="1" t="str">
        <f>IF(Fuel!$D446="", "", Fuel!$D446)</f>
        <v/>
      </c>
      <c r="J446" s="328" t="str">
        <f>Fuel!$AH446</f>
        <v/>
      </c>
      <c r="K446" s="328"/>
      <c r="L446" s="328"/>
      <c r="M446" s="329" t="str">
        <f>Fuel!$AK446</f>
        <v/>
      </c>
      <c r="N446" s="329"/>
      <c r="O446" s="329"/>
      <c r="P446" s="330" t="str">
        <f>Fuel!$AI446</f>
        <v/>
      </c>
      <c r="Q446" s="330"/>
      <c r="R446" s="330"/>
      <c r="S446" s="329" t="str">
        <f>Fuel!$AJ446</f>
        <v/>
      </c>
      <c r="T446" s="329"/>
      <c r="U446" s="331"/>
      <c r="V446" s="55"/>
      <c r="AC446" s="13" t="str">
        <f>Fuel!$S446</f>
        <v/>
      </c>
    </row>
    <row r="447" spans="1:29" x14ac:dyDescent="0.25">
      <c r="A447" s="55"/>
      <c r="B447" s="325" t="str">
        <f>IF(Fuel!$B447="", "", Fuel!$B447)</f>
        <v/>
      </c>
      <c r="C447" s="326"/>
      <c r="D447" s="326"/>
      <c r="E447" s="327" t="str">
        <f>Fuel!$AF447</f>
        <v/>
      </c>
      <c r="F447" s="327"/>
      <c r="G447" s="327"/>
      <c r="H447" s="327"/>
      <c r="I447" s="1" t="str">
        <f>IF(Fuel!$D447="", "", Fuel!$D447)</f>
        <v/>
      </c>
      <c r="J447" s="328" t="str">
        <f>Fuel!$AH447</f>
        <v/>
      </c>
      <c r="K447" s="328"/>
      <c r="L447" s="328"/>
      <c r="M447" s="329" t="str">
        <f>Fuel!$AK447</f>
        <v/>
      </c>
      <c r="N447" s="329"/>
      <c r="O447" s="329"/>
      <c r="P447" s="330" t="str">
        <f>Fuel!$AI447</f>
        <v/>
      </c>
      <c r="Q447" s="330"/>
      <c r="R447" s="330"/>
      <c r="S447" s="329" t="str">
        <f>Fuel!$AJ447</f>
        <v/>
      </c>
      <c r="T447" s="329"/>
      <c r="U447" s="331"/>
      <c r="V447" s="55"/>
      <c r="AC447" s="13" t="str">
        <f>Fuel!$S447</f>
        <v/>
      </c>
    </row>
    <row r="448" spans="1:29" x14ac:dyDescent="0.25">
      <c r="A448" s="55"/>
      <c r="B448" s="325" t="str">
        <f>IF(Fuel!$B448="", "", Fuel!$B448)</f>
        <v/>
      </c>
      <c r="C448" s="326"/>
      <c r="D448" s="326"/>
      <c r="E448" s="327" t="str">
        <f>Fuel!$AF448</f>
        <v/>
      </c>
      <c r="F448" s="327"/>
      <c r="G448" s="327"/>
      <c r="H448" s="327"/>
      <c r="I448" s="1" t="str">
        <f>IF(Fuel!$D448="", "", Fuel!$D448)</f>
        <v/>
      </c>
      <c r="J448" s="328" t="str">
        <f>Fuel!$AH448</f>
        <v/>
      </c>
      <c r="K448" s="328"/>
      <c r="L448" s="328"/>
      <c r="M448" s="329" t="str">
        <f>Fuel!$AK448</f>
        <v/>
      </c>
      <c r="N448" s="329"/>
      <c r="O448" s="329"/>
      <c r="P448" s="330" t="str">
        <f>Fuel!$AI448</f>
        <v/>
      </c>
      <c r="Q448" s="330"/>
      <c r="R448" s="330"/>
      <c r="S448" s="329" t="str">
        <f>Fuel!$AJ448</f>
        <v/>
      </c>
      <c r="T448" s="329"/>
      <c r="U448" s="331"/>
      <c r="V448" s="55"/>
      <c r="AC448" s="13" t="str">
        <f>Fuel!$S448</f>
        <v/>
      </c>
    </row>
    <row r="449" spans="1:29" x14ac:dyDescent="0.25">
      <c r="A449" s="55"/>
      <c r="B449" s="325" t="str">
        <f>IF(Fuel!$B449="", "", Fuel!$B449)</f>
        <v/>
      </c>
      <c r="C449" s="326"/>
      <c r="D449" s="326"/>
      <c r="E449" s="327" t="str">
        <f>Fuel!$AF449</f>
        <v/>
      </c>
      <c r="F449" s="327"/>
      <c r="G449" s="327"/>
      <c r="H449" s="327"/>
      <c r="I449" s="1" t="str">
        <f>IF(Fuel!$D449="", "", Fuel!$D449)</f>
        <v/>
      </c>
      <c r="J449" s="328" t="str">
        <f>Fuel!$AH449</f>
        <v/>
      </c>
      <c r="K449" s="328"/>
      <c r="L449" s="328"/>
      <c r="M449" s="329" t="str">
        <f>Fuel!$AK449</f>
        <v/>
      </c>
      <c r="N449" s="329"/>
      <c r="O449" s="329"/>
      <c r="P449" s="330" t="str">
        <f>Fuel!$AI449</f>
        <v/>
      </c>
      <c r="Q449" s="330"/>
      <c r="R449" s="330"/>
      <c r="S449" s="329" t="str">
        <f>Fuel!$AJ449</f>
        <v/>
      </c>
      <c r="T449" s="329"/>
      <c r="U449" s="331"/>
      <c r="V449" s="55"/>
      <c r="AC449" s="13" t="str">
        <f>Fuel!$S449</f>
        <v/>
      </c>
    </row>
    <row r="450" spans="1:29" x14ac:dyDescent="0.25">
      <c r="A450" s="55"/>
      <c r="B450" s="325" t="str">
        <f>IF(Fuel!$B450="", "", Fuel!$B450)</f>
        <v/>
      </c>
      <c r="C450" s="326"/>
      <c r="D450" s="326"/>
      <c r="E450" s="327" t="str">
        <f>Fuel!$AF450</f>
        <v/>
      </c>
      <c r="F450" s="327"/>
      <c r="G450" s="327"/>
      <c r="H450" s="327"/>
      <c r="I450" s="1" t="str">
        <f>IF(Fuel!$D450="", "", Fuel!$D450)</f>
        <v/>
      </c>
      <c r="J450" s="328" t="str">
        <f>Fuel!$AH450</f>
        <v/>
      </c>
      <c r="K450" s="328"/>
      <c r="L450" s="328"/>
      <c r="M450" s="329" t="str">
        <f>Fuel!$AK450</f>
        <v/>
      </c>
      <c r="N450" s="329"/>
      <c r="O450" s="329"/>
      <c r="P450" s="330" t="str">
        <f>Fuel!$AI450</f>
        <v/>
      </c>
      <c r="Q450" s="330"/>
      <c r="R450" s="330"/>
      <c r="S450" s="329" t="str">
        <f>Fuel!$AJ450</f>
        <v/>
      </c>
      <c r="T450" s="329"/>
      <c r="U450" s="331"/>
      <c r="V450" s="55"/>
      <c r="AC450" s="13" t="str">
        <f>Fuel!$S450</f>
        <v/>
      </c>
    </row>
    <row r="451" spans="1:29" x14ac:dyDescent="0.25">
      <c r="A451" s="55"/>
      <c r="B451" s="325" t="str">
        <f>IF(Fuel!$B451="", "", Fuel!$B451)</f>
        <v/>
      </c>
      <c r="C451" s="326"/>
      <c r="D451" s="326"/>
      <c r="E451" s="327" t="str">
        <f>Fuel!$AF451</f>
        <v/>
      </c>
      <c r="F451" s="327"/>
      <c r="G451" s="327"/>
      <c r="H451" s="327"/>
      <c r="I451" s="1" t="str">
        <f>IF(Fuel!$D451="", "", Fuel!$D451)</f>
        <v/>
      </c>
      <c r="J451" s="328" t="str">
        <f>Fuel!$AH451</f>
        <v/>
      </c>
      <c r="K451" s="328"/>
      <c r="L451" s="328"/>
      <c r="M451" s="329" t="str">
        <f>Fuel!$AK451</f>
        <v/>
      </c>
      <c r="N451" s="329"/>
      <c r="O451" s="329"/>
      <c r="P451" s="330" t="str">
        <f>Fuel!$AI451</f>
        <v/>
      </c>
      <c r="Q451" s="330"/>
      <c r="R451" s="330"/>
      <c r="S451" s="329" t="str">
        <f>Fuel!$AJ451</f>
        <v/>
      </c>
      <c r="T451" s="329"/>
      <c r="U451" s="331"/>
      <c r="V451" s="55"/>
      <c r="AC451" s="13" t="str">
        <f>Fuel!$S451</f>
        <v/>
      </c>
    </row>
    <row r="452" spans="1:29" x14ac:dyDescent="0.25">
      <c r="A452" s="55"/>
      <c r="B452" s="325" t="str">
        <f>IF(Fuel!$B452="", "", Fuel!$B452)</f>
        <v/>
      </c>
      <c r="C452" s="326"/>
      <c r="D452" s="326"/>
      <c r="E452" s="327" t="str">
        <f>Fuel!$AF452</f>
        <v/>
      </c>
      <c r="F452" s="327"/>
      <c r="G452" s="327"/>
      <c r="H452" s="327"/>
      <c r="I452" s="1" t="str">
        <f>IF(Fuel!$D452="", "", Fuel!$D452)</f>
        <v/>
      </c>
      <c r="J452" s="328" t="str">
        <f>Fuel!$AH452</f>
        <v/>
      </c>
      <c r="K452" s="328"/>
      <c r="L452" s="328"/>
      <c r="M452" s="329" t="str">
        <f>Fuel!$AK452</f>
        <v/>
      </c>
      <c r="N452" s="329"/>
      <c r="O452" s="329"/>
      <c r="P452" s="330" t="str">
        <f>Fuel!$AI452</f>
        <v/>
      </c>
      <c r="Q452" s="330"/>
      <c r="R452" s="330"/>
      <c r="S452" s="329" t="str">
        <f>Fuel!$AJ452</f>
        <v/>
      </c>
      <c r="T452" s="329"/>
      <c r="U452" s="331"/>
      <c r="V452" s="55"/>
      <c r="AC452" s="13" t="str">
        <f>Fuel!$S452</f>
        <v/>
      </c>
    </row>
    <row r="453" spans="1:29" x14ac:dyDescent="0.25">
      <c r="A453" s="55"/>
      <c r="B453" s="325" t="str">
        <f>IF(Fuel!$B453="", "", Fuel!$B453)</f>
        <v/>
      </c>
      <c r="C453" s="326"/>
      <c r="D453" s="326"/>
      <c r="E453" s="327" t="str">
        <f>Fuel!$AF453</f>
        <v/>
      </c>
      <c r="F453" s="327"/>
      <c r="G453" s="327"/>
      <c r="H453" s="327"/>
      <c r="I453" s="1" t="str">
        <f>IF(Fuel!$D453="", "", Fuel!$D453)</f>
        <v/>
      </c>
      <c r="J453" s="328" t="str">
        <f>Fuel!$AH453</f>
        <v/>
      </c>
      <c r="K453" s="328"/>
      <c r="L453" s="328"/>
      <c r="M453" s="329" t="str">
        <f>Fuel!$AK453</f>
        <v/>
      </c>
      <c r="N453" s="329"/>
      <c r="O453" s="329"/>
      <c r="P453" s="330" t="str">
        <f>Fuel!$AI453</f>
        <v/>
      </c>
      <c r="Q453" s="330"/>
      <c r="R453" s="330"/>
      <c r="S453" s="329" t="str">
        <f>Fuel!$AJ453</f>
        <v/>
      </c>
      <c r="T453" s="329"/>
      <c r="U453" s="331"/>
      <c r="V453" s="55"/>
      <c r="AC453" s="13" t="str">
        <f>Fuel!$S453</f>
        <v/>
      </c>
    </row>
    <row r="454" spans="1:29" x14ac:dyDescent="0.25">
      <c r="A454" s="55"/>
      <c r="B454" s="325" t="str">
        <f>IF(Fuel!$B454="", "", Fuel!$B454)</f>
        <v/>
      </c>
      <c r="C454" s="326"/>
      <c r="D454" s="326"/>
      <c r="E454" s="327" t="str">
        <f>Fuel!$AF454</f>
        <v/>
      </c>
      <c r="F454" s="327"/>
      <c r="G454" s="327"/>
      <c r="H454" s="327"/>
      <c r="I454" s="1" t="str">
        <f>IF(Fuel!$D454="", "", Fuel!$D454)</f>
        <v/>
      </c>
      <c r="J454" s="328" t="str">
        <f>Fuel!$AH454</f>
        <v/>
      </c>
      <c r="K454" s="328"/>
      <c r="L454" s="328"/>
      <c r="M454" s="329" t="str">
        <f>Fuel!$AK454</f>
        <v/>
      </c>
      <c r="N454" s="329"/>
      <c r="O454" s="329"/>
      <c r="P454" s="330" t="str">
        <f>Fuel!$AI454</f>
        <v/>
      </c>
      <c r="Q454" s="330"/>
      <c r="R454" s="330"/>
      <c r="S454" s="329" t="str">
        <f>Fuel!$AJ454</f>
        <v/>
      </c>
      <c r="T454" s="329"/>
      <c r="U454" s="331"/>
      <c r="V454" s="55"/>
      <c r="AC454" s="13" t="str">
        <f>Fuel!$S454</f>
        <v/>
      </c>
    </row>
    <row r="455" spans="1:29" x14ac:dyDescent="0.25">
      <c r="A455" s="55"/>
      <c r="B455" s="325" t="str">
        <f>IF(Fuel!$B455="", "", Fuel!$B455)</f>
        <v/>
      </c>
      <c r="C455" s="326"/>
      <c r="D455" s="326"/>
      <c r="E455" s="327" t="str">
        <f>Fuel!$AF455</f>
        <v/>
      </c>
      <c r="F455" s="327"/>
      <c r="G455" s="327"/>
      <c r="H455" s="327"/>
      <c r="I455" s="1" t="str">
        <f>IF(Fuel!$D455="", "", Fuel!$D455)</f>
        <v/>
      </c>
      <c r="J455" s="328" t="str">
        <f>Fuel!$AH455</f>
        <v/>
      </c>
      <c r="K455" s="328"/>
      <c r="L455" s="328"/>
      <c r="M455" s="329" t="str">
        <f>Fuel!$AK455</f>
        <v/>
      </c>
      <c r="N455" s="329"/>
      <c r="O455" s="329"/>
      <c r="P455" s="330" t="str">
        <f>Fuel!$AI455</f>
        <v/>
      </c>
      <c r="Q455" s="330"/>
      <c r="R455" s="330"/>
      <c r="S455" s="329" t="str">
        <f>Fuel!$AJ455</f>
        <v/>
      </c>
      <c r="T455" s="329"/>
      <c r="U455" s="331"/>
      <c r="V455" s="55"/>
      <c r="AC455" s="13" t="str">
        <f>Fuel!$S455</f>
        <v/>
      </c>
    </row>
    <row r="456" spans="1:29" x14ac:dyDescent="0.25">
      <c r="A456" s="55"/>
      <c r="B456" s="325" t="str">
        <f>IF(Fuel!$B456="", "", Fuel!$B456)</f>
        <v/>
      </c>
      <c r="C456" s="326"/>
      <c r="D456" s="326"/>
      <c r="E456" s="327" t="str">
        <f>Fuel!$AF456</f>
        <v/>
      </c>
      <c r="F456" s="327"/>
      <c r="G456" s="327"/>
      <c r="H456" s="327"/>
      <c r="I456" s="1" t="str">
        <f>IF(Fuel!$D456="", "", Fuel!$D456)</f>
        <v/>
      </c>
      <c r="J456" s="328" t="str">
        <f>Fuel!$AH456</f>
        <v/>
      </c>
      <c r="K456" s="328"/>
      <c r="L456" s="328"/>
      <c r="M456" s="329" t="str">
        <f>Fuel!$AK456</f>
        <v/>
      </c>
      <c r="N456" s="329"/>
      <c r="O456" s="329"/>
      <c r="P456" s="330" t="str">
        <f>Fuel!$AI456</f>
        <v/>
      </c>
      <c r="Q456" s="330"/>
      <c r="R456" s="330"/>
      <c r="S456" s="329" t="str">
        <f>Fuel!$AJ456</f>
        <v/>
      </c>
      <c r="T456" s="329"/>
      <c r="U456" s="331"/>
      <c r="V456" s="55"/>
      <c r="AC456" s="13" t="str">
        <f>Fuel!$S456</f>
        <v/>
      </c>
    </row>
    <row r="457" spans="1:29" x14ac:dyDescent="0.25">
      <c r="A457" s="55"/>
      <c r="B457" s="325" t="str">
        <f>IF(Fuel!$B457="", "", Fuel!$B457)</f>
        <v/>
      </c>
      <c r="C457" s="326"/>
      <c r="D457" s="326"/>
      <c r="E457" s="327" t="str">
        <f>Fuel!$AF457</f>
        <v/>
      </c>
      <c r="F457" s="327"/>
      <c r="G457" s="327"/>
      <c r="H457" s="327"/>
      <c r="I457" s="1" t="str">
        <f>IF(Fuel!$D457="", "", Fuel!$D457)</f>
        <v/>
      </c>
      <c r="J457" s="328" t="str">
        <f>Fuel!$AH457</f>
        <v/>
      </c>
      <c r="K457" s="328"/>
      <c r="L457" s="328"/>
      <c r="M457" s="329" t="str">
        <f>Fuel!$AK457</f>
        <v/>
      </c>
      <c r="N457" s="329"/>
      <c r="O457" s="329"/>
      <c r="P457" s="330" t="str">
        <f>Fuel!$AI457</f>
        <v/>
      </c>
      <c r="Q457" s="330"/>
      <c r="R457" s="330"/>
      <c r="S457" s="329" t="str">
        <f>Fuel!$AJ457</f>
        <v/>
      </c>
      <c r="T457" s="329"/>
      <c r="U457" s="331"/>
      <c r="V457" s="55"/>
      <c r="AC457" s="13" t="str">
        <f>Fuel!$S457</f>
        <v/>
      </c>
    </row>
    <row r="458" spans="1:29" x14ac:dyDescent="0.25">
      <c r="A458" s="55"/>
      <c r="B458" s="325" t="str">
        <f>IF(Fuel!$B458="", "", Fuel!$B458)</f>
        <v/>
      </c>
      <c r="C458" s="326"/>
      <c r="D458" s="326"/>
      <c r="E458" s="327" t="str">
        <f>Fuel!$AF458</f>
        <v/>
      </c>
      <c r="F458" s="327"/>
      <c r="G458" s="327"/>
      <c r="H458" s="327"/>
      <c r="I458" s="1" t="str">
        <f>IF(Fuel!$D458="", "", Fuel!$D458)</f>
        <v/>
      </c>
      <c r="J458" s="328" t="str">
        <f>Fuel!$AH458</f>
        <v/>
      </c>
      <c r="K458" s="328"/>
      <c r="L458" s="328"/>
      <c r="M458" s="329" t="str">
        <f>Fuel!$AK458</f>
        <v/>
      </c>
      <c r="N458" s="329"/>
      <c r="O458" s="329"/>
      <c r="P458" s="330" t="str">
        <f>Fuel!$AI458</f>
        <v/>
      </c>
      <c r="Q458" s="330"/>
      <c r="R458" s="330"/>
      <c r="S458" s="329" t="str">
        <f>Fuel!$AJ458</f>
        <v/>
      </c>
      <c r="T458" s="329"/>
      <c r="U458" s="331"/>
      <c r="V458" s="55"/>
      <c r="AC458" s="13" t="str">
        <f>Fuel!$S458</f>
        <v/>
      </c>
    </row>
    <row r="459" spans="1:29" x14ac:dyDescent="0.25">
      <c r="A459" s="55"/>
      <c r="B459" s="325" t="str">
        <f>IF(Fuel!$B459="", "", Fuel!$B459)</f>
        <v/>
      </c>
      <c r="C459" s="326"/>
      <c r="D459" s="326"/>
      <c r="E459" s="327" t="str">
        <f>Fuel!$AF459</f>
        <v/>
      </c>
      <c r="F459" s="327"/>
      <c r="G459" s="327"/>
      <c r="H459" s="327"/>
      <c r="I459" s="1" t="str">
        <f>IF(Fuel!$D459="", "", Fuel!$D459)</f>
        <v/>
      </c>
      <c r="J459" s="328" t="str">
        <f>Fuel!$AH459</f>
        <v/>
      </c>
      <c r="K459" s="328"/>
      <c r="L459" s="328"/>
      <c r="M459" s="329" t="str">
        <f>Fuel!$AK459</f>
        <v/>
      </c>
      <c r="N459" s="329"/>
      <c r="O459" s="329"/>
      <c r="P459" s="330" t="str">
        <f>Fuel!$AI459</f>
        <v/>
      </c>
      <c r="Q459" s="330"/>
      <c r="R459" s="330"/>
      <c r="S459" s="329" t="str">
        <f>Fuel!$AJ459</f>
        <v/>
      </c>
      <c r="T459" s="329"/>
      <c r="U459" s="331"/>
      <c r="V459" s="55"/>
      <c r="AC459" s="13" t="str">
        <f>Fuel!$S459</f>
        <v/>
      </c>
    </row>
    <row r="460" spans="1:29" x14ac:dyDescent="0.25">
      <c r="A460" s="55"/>
      <c r="B460" s="325" t="str">
        <f>IF(Fuel!$B460="", "", Fuel!$B460)</f>
        <v/>
      </c>
      <c r="C460" s="326"/>
      <c r="D460" s="326"/>
      <c r="E460" s="327" t="str">
        <f>Fuel!$AF460</f>
        <v/>
      </c>
      <c r="F460" s="327"/>
      <c r="G460" s="327"/>
      <c r="H460" s="327"/>
      <c r="I460" s="1" t="str">
        <f>IF(Fuel!$D460="", "", Fuel!$D460)</f>
        <v/>
      </c>
      <c r="J460" s="328" t="str">
        <f>Fuel!$AH460</f>
        <v/>
      </c>
      <c r="K460" s="328"/>
      <c r="L460" s="328"/>
      <c r="M460" s="329" t="str">
        <f>Fuel!$AK460</f>
        <v/>
      </c>
      <c r="N460" s="329"/>
      <c r="O460" s="329"/>
      <c r="P460" s="330" t="str">
        <f>Fuel!$AI460</f>
        <v/>
      </c>
      <c r="Q460" s="330"/>
      <c r="R460" s="330"/>
      <c r="S460" s="329" t="str">
        <f>Fuel!$AJ460</f>
        <v/>
      </c>
      <c r="T460" s="329"/>
      <c r="U460" s="331"/>
      <c r="V460" s="55"/>
      <c r="AC460" s="13" t="str">
        <f>Fuel!$S460</f>
        <v/>
      </c>
    </row>
    <row r="461" spans="1:29" x14ac:dyDescent="0.25">
      <c r="A461" s="55"/>
      <c r="B461" s="325" t="str">
        <f>IF(Fuel!$B461="", "", Fuel!$B461)</f>
        <v/>
      </c>
      <c r="C461" s="326"/>
      <c r="D461" s="326"/>
      <c r="E461" s="327" t="str">
        <f>Fuel!$AF461</f>
        <v/>
      </c>
      <c r="F461" s="327"/>
      <c r="G461" s="327"/>
      <c r="H461" s="327"/>
      <c r="I461" s="1" t="str">
        <f>IF(Fuel!$D461="", "", Fuel!$D461)</f>
        <v/>
      </c>
      <c r="J461" s="328" t="str">
        <f>Fuel!$AH461</f>
        <v/>
      </c>
      <c r="K461" s="328"/>
      <c r="L461" s="328"/>
      <c r="M461" s="329" t="str">
        <f>Fuel!$AK461</f>
        <v/>
      </c>
      <c r="N461" s="329"/>
      <c r="O461" s="329"/>
      <c r="P461" s="330" t="str">
        <f>Fuel!$AI461</f>
        <v/>
      </c>
      <c r="Q461" s="330"/>
      <c r="R461" s="330"/>
      <c r="S461" s="329" t="str">
        <f>Fuel!$AJ461</f>
        <v/>
      </c>
      <c r="T461" s="329"/>
      <c r="U461" s="331"/>
      <c r="V461" s="55"/>
      <c r="AC461" s="13" t="str">
        <f>Fuel!$S461</f>
        <v/>
      </c>
    </row>
    <row r="462" spans="1:29" x14ac:dyDescent="0.25">
      <c r="A462" s="55"/>
      <c r="B462" s="325" t="str">
        <f>IF(Fuel!$B462="", "", Fuel!$B462)</f>
        <v/>
      </c>
      <c r="C462" s="326"/>
      <c r="D462" s="326"/>
      <c r="E462" s="327" t="str">
        <f>Fuel!$AF462</f>
        <v/>
      </c>
      <c r="F462" s="327"/>
      <c r="G462" s="327"/>
      <c r="H462" s="327"/>
      <c r="I462" s="1" t="str">
        <f>IF(Fuel!$D462="", "", Fuel!$D462)</f>
        <v/>
      </c>
      <c r="J462" s="328" t="str">
        <f>Fuel!$AH462</f>
        <v/>
      </c>
      <c r="K462" s="328"/>
      <c r="L462" s="328"/>
      <c r="M462" s="329" t="str">
        <f>Fuel!$AK462</f>
        <v/>
      </c>
      <c r="N462" s="329"/>
      <c r="O462" s="329"/>
      <c r="P462" s="330" t="str">
        <f>Fuel!$AI462</f>
        <v/>
      </c>
      <c r="Q462" s="330"/>
      <c r="R462" s="330"/>
      <c r="S462" s="329" t="str">
        <f>Fuel!$AJ462</f>
        <v/>
      </c>
      <c r="T462" s="329"/>
      <c r="U462" s="331"/>
      <c r="V462" s="55"/>
      <c r="AC462" s="13" t="str">
        <f>Fuel!$S462</f>
        <v/>
      </c>
    </row>
    <row r="463" spans="1:29" x14ac:dyDescent="0.25">
      <c r="A463" s="55"/>
      <c r="B463" s="325" t="str">
        <f>IF(Fuel!$B463="", "", Fuel!$B463)</f>
        <v/>
      </c>
      <c r="C463" s="326"/>
      <c r="D463" s="326"/>
      <c r="E463" s="327" t="str">
        <f>Fuel!$AF463</f>
        <v/>
      </c>
      <c r="F463" s="327"/>
      <c r="G463" s="327"/>
      <c r="H463" s="327"/>
      <c r="I463" s="1" t="str">
        <f>IF(Fuel!$D463="", "", Fuel!$D463)</f>
        <v/>
      </c>
      <c r="J463" s="328" t="str">
        <f>Fuel!$AH463</f>
        <v/>
      </c>
      <c r="K463" s="328"/>
      <c r="L463" s="328"/>
      <c r="M463" s="329" t="str">
        <f>Fuel!$AK463</f>
        <v/>
      </c>
      <c r="N463" s="329"/>
      <c r="O463" s="329"/>
      <c r="P463" s="330" t="str">
        <f>Fuel!$AI463</f>
        <v/>
      </c>
      <c r="Q463" s="330"/>
      <c r="R463" s="330"/>
      <c r="S463" s="329" t="str">
        <f>Fuel!$AJ463</f>
        <v/>
      </c>
      <c r="T463" s="329"/>
      <c r="U463" s="331"/>
      <c r="V463" s="55"/>
      <c r="AC463" s="13" t="str">
        <f>Fuel!$S463</f>
        <v/>
      </c>
    </row>
    <row r="464" spans="1:29" x14ac:dyDescent="0.25">
      <c r="A464" s="55"/>
      <c r="B464" s="325" t="str">
        <f>IF(Fuel!$B464="", "", Fuel!$B464)</f>
        <v/>
      </c>
      <c r="C464" s="326"/>
      <c r="D464" s="326"/>
      <c r="E464" s="327" t="str">
        <f>Fuel!$AF464</f>
        <v/>
      </c>
      <c r="F464" s="327"/>
      <c r="G464" s="327"/>
      <c r="H464" s="327"/>
      <c r="I464" s="1" t="str">
        <f>IF(Fuel!$D464="", "", Fuel!$D464)</f>
        <v/>
      </c>
      <c r="J464" s="328" t="str">
        <f>Fuel!$AH464</f>
        <v/>
      </c>
      <c r="K464" s="328"/>
      <c r="L464" s="328"/>
      <c r="M464" s="329" t="str">
        <f>Fuel!$AK464</f>
        <v/>
      </c>
      <c r="N464" s="329"/>
      <c r="O464" s="329"/>
      <c r="P464" s="330" t="str">
        <f>Fuel!$AI464</f>
        <v/>
      </c>
      <c r="Q464" s="330"/>
      <c r="R464" s="330"/>
      <c r="S464" s="329" t="str">
        <f>Fuel!$AJ464</f>
        <v/>
      </c>
      <c r="T464" s="329"/>
      <c r="U464" s="331"/>
      <c r="V464" s="55"/>
      <c r="AC464" s="13" t="str">
        <f>Fuel!$S464</f>
        <v/>
      </c>
    </row>
    <row r="465" spans="1:29" x14ac:dyDescent="0.25">
      <c r="A465" s="55"/>
      <c r="B465" s="325" t="str">
        <f>IF(Fuel!$B465="", "", Fuel!$B465)</f>
        <v/>
      </c>
      <c r="C465" s="326"/>
      <c r="D465" s="326"/>
      <c r="E465" s="327" t="str">
        <f>Fuel!$AF465</f>
        <v/>
      </c>
      <c r="F465" s="327"/>
      <c r="G465" s="327"/>
      <c r="H465" s="327"/>
      <c r="I465" s="1" t="str">
        <f>IF(Fuel!$D465="", "", Fuel!$D465)</f>
        <v/>
      </c>
      <c r="J465" s="328" t="str">
        <f>Fuel!$AH465</f>
        <v/>
      </c>
      <c r="K465" s="328"/>
      <c r="L465" s="328"/>
      <c r="M465" s="329" t="str">
        <f>Fuel!$AK465</f>
        <v/>
      </c>
      <c r="N465" s="329"/>
      <c r="O465" s="329"/>
      <c r="P465" s="330" t="str">
        <f>Fuel!$AI465</f>
        <v/>
      </c>
      <c r="Q465" s="330"/>
      <c r="R465" s="330"/>
      <c r="S465" s="329" t="str">
        <f>Fuel!$AJ465</f>
        <v/>
      </c>
      <c r="T465" s="329"/>
      <c r="U465" s="331"/>
      <c r="V465" s="55"/>
      <c r="AC465" s="13" t="str">
        <f>Fuel!$S465</f>
        <v/>
      </c>
    </row>
    <row r="466" spans="1:29" x14ac:dyDescent="0.25">
      <c r="A466" s="55"/>
      <c r="B466" s="325" t="str">
        <f>IF(Fuel!$B466="", "", Fuel!$B466)</f>
        <v/>
      </c>
      <c r="C466" s="326"/>
      <c r="D466" s="326"/>
      <c r="E466" s="327" t="str">
        <f>Fuel!$AF466</f>
        <v/>
      </c>
      <c r="F466" s="327"/>
      <c r="G466" s="327"/>
      <c r="H466" s="327"/>
      <c r="I466" s="1" t="str">
        <f>IF(Fuel!$D466="", "", Fuel!$D466)</f>
        <v/>
      </c>
      <c r="J466" s="328" t="str">
        <f>Fuel!$AH466</f>
        <v/>
      </c>
      <c r="K466" s="328"/>
      <c r="L466" s="328"/>
      <c r="M466" s="329" t="str">
        <f>Fuel!$AK466</f>
        <v/>
      </c>
      <c r="N466" s="329"/>
      <c r="O466" s="329"/>
      <c r="P466" s="330" t="str">
        <f>Fuel!$AI466</f>
        <v/>
      </c>
      <c r="Q466" s="330"/>
      <c r="R466" s="330"/>
      <c r="S466" s="329" t="str">
        <f>Fuel!$AJ466</f>
        <v/>
      </c>
      <c r="T466" s="329"/>
      <c r="U466" s="331"/>
      <c r="V466" s="55"/>
      <c r="AC466" s="13" t="str">
        <f>Fuel!$S466</f>
        <v/>
      </c>
    </row>
    <row r="467" spans="1:29" x14ac:dyDescent="0.25">
      <c r="A467" s="55"/>
      <c r="B467" s="325" t="str">
        <f>IF(Fuel!$B467="", "", Fuel!$B467)</f>
        <v/>
      </c>
      <c r="C467" s="326"/>
      <c r="D467" s="326"/>
      <c r="E467" s="327" t="str">
        <f>Fuel!$AF467</f>
        <v/>
      </c>
      <c r="F467" s="327"/>
      <c r="G467" s="327"/>
      <c r="H467" s="327"/>
      <c r="I467" s="1" t="str">
        <f>IF(Fuel!$D467="", "", Fuel!$D467)</f>
        <v/>
      </c>
      <c r="J467" s="328" t="str">
        <f>Fuel!$AH467</f>
        <v/>
      </c>
      <c r="K467" s="328"/>
      <c r="L467" s="328"/>
      <c r="M467" s="329" t="str">
        <f>Fuel!$AK467</f>
        <v/>
      </c>
      <c r="N467" s="329"/>
      <c r="O467" s="329"/>
      <c r="P467" s="330" t="str">
        <f>Fuel!$AI467</f>
        <v/>
      </c>
      <c r="Q467" s="330"/>
      <c r="R467" s="330"/>
      <c r="S467" s="329" t="str">
        <f>Fuel!$AJ467</f>
        <v/>
      </c>
      <c r="T467" s="329"/>
      <c r="U467" s="331"/>
      <c r="V467" s="55"/>
      <c r="AC467" s="13" t="str">
        <f>Fuel!$S467</f>
        <v/>
      </c>
    </row>
    <row r="468" spans="1:29" x14ac:dyDescent="0.25">
      <c r="A468" s="55"/>
      <c r="B468" s="325" t="str">
        <f>IF(Fuel!$B468="", "", Fuel!$B468)</f>
        <v/>
      </c>
      <c r="C468" s="326"/>
      <c r="D468" s="326"/>
      <c r="E468" s="327" t="str">
        <f>Fuel!$AF468</f>
        <v/>
      </c>
      <c r="F468" s="327"/>
      <c r="G468" s="327"/>
      <c r="H468" s="327"/>
      <c r="I468" s="1" t="str">
        <f>IF(Fuel!$D468="", "", Fuel!$D468)</f>
        <v/>
      </c>
      <c r="J468" s="328" t="str">
        <f>Fuel!$AH468</f>
        <v/>
      </c>
      <c r="K468" s="328"/>
      <c r="L468" s="328"/>
      <c r="M468" s="329" t="str">
        <f>Fuel!$AK468</f>
        <v/>
      </c>
      <c r="N468" s="329"/>
      <c r="O468" s="329"/>
      <c r="P468" s="330" t="str">
        <f>Fuel!$AI468</f>
        <v/>
      </c>
      <c r="Q468" s="330"/>
      <c r="R468" s="330"/>
      <c r="S468" s="329" t="str">
        <f>Fuel!$AJ468</f>
        <v/>
      </c>
      <c r="T468" s="329"/>
      <c r="U468" s="331"/>
      <c r="V468" s="55"/>
      <c r="AC468" s="13" t="str">
        <f>Fuel!$S468</f>
        <v/>
      </c>
    </row>
    <row r="469" spans="1:29" x14ac:dyDescent="0.25">
      <c r="A469" s="55"/>
      <c r="B469" s="325" t="str">
        <f>IF(Fuel!$B469="", "", Fuel!$B469)</f>
        <v/>
      </c>
      <c r="C469" s="326"/>
      <c r="D469" s="326"/>
      <c r="E469" s="327" t="str">
        <f>Fuel!$AF469</f>
        <v/>
      </c>
      <c r="F469" s="327"/>
      <c r="G469" s="327"/>
      <c r="H469" s="327"/>
      <c r="I469" s="1" t="str">
        <f>IF(Fuel!$D469="", "", Fuel!$D469)</f>
        <v/>
      </c>
      <c r="J469" s="328" t="str">
        <f>Fuel!$AH469</f>
        <v/>
      </c>
      <c r="K469" s="328"/>
      <c r="L469" s="328"/>
      <c r="M469" s="329" t="str">
        <f>Fuel!$AK469</f>
        <v/>
      </c>
      <c r="N469" s="329"/>
      <c r="O469" s="329"/>
      <c r="P469" s="330" t="str">
        <f>Fuel!$AI469</f>
        <v/>
      </c>
      <c r="Q469" s="330"/>
      <c r="R469" s="330"/>
      <c r="S469" s="329" t="str">
        <f>Fuel!$AJ469</f>
        <v/>
      </c>
      <c r="T469" s="329"/>
      <c r="U469" s="331"/>
      <c r="V469" s="55"/>
      <c r="AC469" s="13" t="str">
        <f>Fuel!$S469</f>
        <v/>
      </c>
    </row>
    <row r="470" spans="1:29" x14ac:dyDescent="0.25">
      <c r="A470" s="55"/>
      <c r="B470" s="325" t="str">
        <f>IF(Fuel!$B470="", "", Fuel!$B470)</f>
        <v/>
      </c>
      <c r="C470" s="326"/>
      <c r="D470" s="326"/>
      <c r="E470" s="327" t="str">
        <f>Fuel!$AF470</f>
        <v/>
      </c>
      <c r="F470" s="327"/>
      <c r="G470" s="327"/>
      <c r="H470" s="327"/>
      <c r="I470" s="1" t="str">
        <f>IF(Fuel!$D470="", "", Fuel!$D470)</f>
        <v/>
      </c>
      <c r="J470" s="328" t="str">
        <f>Fuel!$AH470</f>
        <v/>
      </c>
      <c r="K470" s="328"/>
      <c r="L470" s="328"/>
      <c r="M470" s="329" t="str">
        <f>Fuel!$AK470</f>
        <v/>
      </c>
      <c r="N470" s="329"/>
      <c r="O470" s="329"/>
      <c r="P470" s="330" t="str">
        <f>Fuel!$AI470</f>
        <v/>
      </c>
      <c r="Q470" s="330"/>
      <c r="R470" s="330"/>
      <c r="S470" s="329" t="str">
        <f>Fuel!$AJ470</f>
        <v/>
      </c>
      <c r="T470" s="329"/>
      <c r="U470" s="331"/>
      <c r="V470" s="55"/>
      <c r="AC470" s="13" t="str">
        <f>Fuel!$S470</f>
        <v/>
      </c>
    </row>
    <row r="471" spans="1:29" x14ac:dyDescent="0.25">
      <c r="A471" s="55"/>
      <c r="B471" s="325" t="str">
        <f>IF(Fuel!$B471="", "", Fuel!$B471)</f>
        <v/>
      </c>
      <c r="C471" s="326"/>
      <c r="D471" s="326"/>
      <c r="E471" s="327" t="str">
        <f>Fuel!$AF471</f>
        <v/>
      </c>
      <c r="F471" s="327"/>
      <c r="G471" s="327"/>
      <c r="H471" s="327"/>
      <c r="I471" s="1" t="str">
        <f>IF(Fuel!$D471="", "", Fuel!$D471)</f>
        <v/>
      </c>
      <c r="J471" s="328" t="str">
        <f>Fuel!$AH471</f>
        <v/>
      </c>
      <c r="K471" s="328"/>
      <c r="L471" s="328"/>
      <c r="M471" s="329" t="str">
        <f>Fuel!$AK471</f>
        <v/>
      </c>
      <c r="N471" s="329"/>
      <c r="O471" s="329"/>
      <c r="P471" s="330" t="str">
        <f>Fuel!$AI471</f>
        <v/>
      </c>
      <c r="Q471" s="330"/>
      <c r="R471" s="330"/>
      <c r="S471" s="329" t="str">
        <f>Fuel!$AJ471</f>
        <v/>
      </c>
      <c r="T471" s="329"/>
      <c r="U471" s="331"/>
      <c r="V471" s="55"/>
      <c r="AC471" s="13" t="str">
        <f>Fuel!$S471</f>
        <v/>
      </c>
    </row>
    <row r="472" spans="1:29" x14ac:dyDescent="0.25">
      <c r="A472" s="55"/>
      <c r="B472" s="325" t="str">
        <f>IF(Fuel!$B472="", "", Fuel!$B472)</f>
        <v/>
      </c>
      <c r="C472" s="326"/>
      <c r="D472" s="326"/>
      <c r="E472" s="327" t="str">
        <f>Fuel!$AF472</f>
        <v/>
      </c>
      <c r="F472" s="327"/>
      <c r="G472" s="327"/>
      <c r="H472" s="327"/>
      <c r="I472" s="1" t="str">
        <f>IF(Fuel!$D472="", "", Fuel!$D472)</f>
        <v/>
      </c>
      <c r="J472" s="328" t="str">
        <f>Fuel!$AH472</f>
        <v/>
      </c>
      <c r="K472" s="328"/>
      <c r="L472" s="328"/>
      <c r="M472" s="329" t="str">
        <f>Fuel!$AK472</f>
        <v/>
      </c>
      <c r="N472" s="329"/>
      <c r="O472" s="329"/>
      <c r="P472" s="330" t="str">
        <f>Fuel!$AI472</f>
        <v/>
      </c>
      <c r="Q472" s="330"/>
      <c r="R472" s="330"/>
      <c r="S472" s="329" t="str">
        <f>Fuel!$AJ472</f>
        <v/>
      </c>
      <c r="T472" s="329"/>
      <c r="U472" s="331"/>
      <c r="V472" s="55"/>
      <c r="AC472" s="13" t="str">
        <f>Fuel!$S472</f>
        <v/>
      </c>
    </row>
    <row r="473" spans="1:29" x14ac:dyDescent="0.25">
      <c r="A473" s="55"/>
      <c r="B473" s="325" t="str">
        <f>IF(Fuel!$B473="", "", Fuel!$B473)</f>
        <v/>
      </c>
      <c r="C473" s="326"/>
      <c r="D473" s="326"/>
      <c r="E473" s="327" t="str">
        <f>Fuel!$AF473</f>
        <v/>
      </c>
      <c r="F473" s="327"/>
      <c r="G473" s="327"/>
      <c r="H473" s="327"/>
      <c r="I473" s="1" t="str">
        <f>IF(Fuel!$D473="", "", Fuel!$D473)</f>
        <v/>
      </c>
      <c r="J473" s="328" t="str">
        <f>Fuel!$AH473</f>
        <v/>
      </c>
      <c r="K473" s="328"/>
      <c r="L473" s="328"/>
      <c r="M473" s="329" t="str">
        <f>Fuel!$AK473</f>
        <v/>
      </c>
      <c r="N473" s="329"/>
      <c r="O473" s="329"/>
      <c r="P473" s="330" t="str">
        <f>Fuel!$AI473</f>
        <v/>
      </c>
      <c r="Q473" s="330"/>
      <c r="R473" s="330"/>
      <c r="S473" s="329" t="str">
        <f>Fuel!$AJ473</f>
        <v/>
      </c>
      <c r="T473" s="329"/>
      <c r="U473" s="331"/>
      <c r="V473" s="55"/>
      <c r="AC473" s="13" t="str">
        <f>Fuel!$S473</f>
        <v/>
      </c>
    </row>
    <row r="474" spans="1:29" x14ac:dyDescent="0.25">
      <c r="A474" s="55"/>
      <c r="B474" s="325" t="str">
        <f>IF(Fuel!$B474="", "", Fuel!$B474)</f>
        <v/>
      </c>
      <c r="C474" s="326"/>
      <c r="D474" s="326"/>
      <c r="E474" s="327" t="str">
        <f>Fuel!$AF474</f>
        <v/>
      </c>
      <c r="F474" s="327"/>
      <c r="G474" s="327"/>
      <c r="H474" s="327"/>
      <c r="I474" s="1" t="str">
        <f>IF(Fuel!$D474="", "", Fuel!$D474)</f>
        <v/>
      </c>
      <c r="J474" s="328" t="str">
        <f>Fuel!$AH474</f>
        <v/>
      </c>
      <c r="K474" s="328"/>
      <c r="L474" s="328"/>
      <c r="M474" s="329" t="str">
        <f>Fuel!$AK474</f>
        <v/>
      </c>
      <c r="N474" s="329"/>
      <c r="O474" s="329"/>
      <c r="P474" s="330" t="str">
        <f>Fuel!$AI474</f>
        <v/>
      </c>
      <c r="Q474" s="330"/>
      <c r="R474" s="330"/>
      <c r="S474" s="329" t="str">
        <f>Fuel!$AJ474</f>
        <v/>
      </c>
      <c r="T474" s="329"/>
      <c r="U474" s="331"/>
      <c r="V474" s="55"/>
      <c r="AC474" s="13" t="str">
        <f>Fuel!$S474</f>
        <v/>
      </c>
    </row>
    <row r="475" spans="1:29" x14ac:dyDescent="0.25">
      <c r="A475" s="55"/>
      <c r="B475" s="325" t="str">
        <f>IF(Fuel!$B475="", "", Fuel!$B475)</f>
        <v/>
      </c>
      <c r="C475" s="326"/>
      <c r="D475" s="326"/>
      <c r="E475" s="327" t="str">
        <f>Fuel!$AF475</f>
        <v/>
      </c>
      <c r="F475" s="327"/>
      <c r="G475" s="327"/>
      <c r="H475" s="327"/>
      <c r="I475" s="1" t="str">
        <f>IF(Fuel!$D475="", "", Fuel!$D475)</f>
        <v/>
      </c>
      <c r="J475" s="328" t="str">
        <f>Fuel!$AH475</f>
        <v/>
      </c>
      <c r="K475" s="328"/>
      <c r="L475" s="328"/>
      <c r="M475" s="329" t="str">
        <f>Fuel!$AK475</f>
        <v/>
      </c>
      <c r="N475" s="329"/>
      <c r="O475" s="329"/>
      <c r="P475" s="330" t="str">
        <f>Fuel!$AI475</f>
        <v/>
      </c>
      <c r="Q475" s="330"/>
      <c r="R475" s="330"/>
      <c r="S475" s="329" t="str">
        <f>Fuel!$AJ475</f>
        <v/>
      </c>
      <c r="T475" s="329"/>
      <c r="U475" s="331"/>
      <c r="V475" s="55"/>
      <c r="AC475" s="13" t="str">
        <f>Fuel!$S475</f>
        <v/>
      </c>
    </row>
    <row r="476" spans="1:29" x14ac:dyDescent="0.25">
      <c r="A476" s="55"/>
      <c r="B476" s="325" t="str">
        <f>IF(Fuel!$B476="", "", Fuel!$B476)</f>
        <v/>
      </c>
      <c r="C476" s="326"/>
      <c r="D476" s="326"/>
      <c r="E476" s="327" t="str">
        <f>Fuel!$AF476</f>
        <v/>
      </c>
      <c r="F476" s="327"/>
      <c r="G476" s="327"/>
      <c r="H476" s="327"/>
      <c r="I476" s="1" t="str">
        <f>IF(Fuel!$D476="", "", Fuel!$D476)</f>
        <v/>
      </c>
      <c r="J476" s="328" t="str">
        <f>Fuel!$AH476</f>
        <v/>
      </c>
      <c r="K476" s="328"/>
      <c r="L476" s="328"/>
      <c r="M476" s="329" t="str">
        <f>Fuel!$AK476</f>
        <v/>
      </c>
      <c r="N476" s="329"/>
      <c r="O476" s="329"/>
      <c r="P476" s="330" t="str">
        <f>Fuel!$AI476</f>
        <v/>
      </c>
      <c r="Q476" s="330"/>
      <c r="R476" s="330"/>
      <c r="S476" s="329" t="str">
        <f>Fuel!$AJ476</f>
        <v/>
      </c>
      <c r="T476" s="329"/>
      <c r="U476" s="331"/>
      <c r="V476" s="55"/>
      <c r="AC476" s="13" t="str">
        <f>Fuel!$S476</f>
        <v/>
      </c>
    </row>
    <row r="477" spans="1:29" x14ac:dyDescent="0.25">
      <c r="A477" s="55"/>
      <c r="B477" s="325" t="str">
        <f>IF(Fuel!$B477="", "", Fuel!$B477)</f>
        <v/>
      </c>
      <c r="C477" s="326"/>
      <c r="D477" s="326"/>
      <c r="E477" s="327" t="str">
        <f>Fuel!$AF477</f>
        <v/>
      </c>
      <c r="F477" s="327"/>
      <c r="G477" s="327"/>
      <c r="H477" s="327"/>
      <c r="I477" s="1" t="str">
        <f>IF(Fuel!$D477="", "", Fuel!$D477)</f>
        <v/>
      </c>
      <c r="J477" s="328" t="str">
        <f>Fuel!$AH477</f>
        <v/>
      </c>
      <c r="K477" s="328"/>
      <c r="L477" s="328"/>
      <c r="M477" s="329" t="str">
        <f>Fuel!$AK477</f>
        <v/>
      </c>
      <c r="N477" s="329"/>
      <c r="O477" s="329"/>
      <c r="P477" s="330" t="str">
        <f>Fuel!$AI477</f>
        <v/>
      </c>
      <c r="Q477" s="330"/>
      <c r="R477" s="330"/>
      <c r="S477" s="329" t="str">
        <f>Fuel!$AJ477</f>
        <v/>
      </c>
      <c r="T477" s="329"/>
      <c r="U477" s="331"/>
      <c r="V477" s="55"/>
      <c r="AC477" s="13" t="str">
        <f>Fuel!$S477</f>
        <v/>
      </c>
    </row>
    <row r="478" spans="1:29" x14ac:dyDescent="0.25">
      <c r="A478" s="55"/>
      <c r="B478" s="325" t="str">
        <f>IF(Fuel!$B478="", "", Fuel!$B478)</f>
        <v/>
      </c>
      <c r="C478" s="326"/>
      <c r="D478" s="326"/>
      <c r="E478" s="327" t="str">
        <f>Fuel!$AF478</f>
        <v/>
      </c>
      <c r="F478" s="327"/>
      <c r="G478" s="327"/>
      <c r="H478" s="327"/>
      <c r="I478" s="1" t="str">
        <f>IF(Fuel!$D478="", "", Fuel!$D478)</f>
        <v/>
      </c>
      <c r="J478" s="328" t="str">
        <f>Fuel!$AH478</f>
        <v/>
      </c>
      <c r="K478" s="328"/>
      <c r="L478" s="328"/>
      <c r="M478" s="329" t="str">
        <f>Fuel!$AK478</f>
        <v/>
      </c>
      <c r="N478" s="329"/>
      <c r="O478" s="329"/>
      <c r="P478" s="330" t="str">
        <f>Fuel!$AI478</f>
        <v/>
      </c>
      <c r="Q478" s="330"/>
      <c r="R478" s="330"/>
      <c r="S478" s="329" t="str">
        <f>Fuel!$AJ478</f>
        <v/>
      </c>
      <c r="T478" s="329"/>
      <c r="U478" s="331"/>
      <c r="V478" s="55"/>
      <c r="AC478" s="13" t="str">
        <f>Fuel!$S478</f>
        <v/>
      </c>
    </row>
    <row r="479" spans="1:29" x14ac:dyDescent="0.25">
      <c r="A479" s="55"/>
      <c r="B479" s="325" t="str">
        <f>IF(Fuel!$B479="", "", Fuel!$B479)</f>
        <v/>
      </c>
      <c r="C479" s="326"/>
      <c r="D479" s="326"/>
      <c r="E479" s="327" t="str">
        <f>Fuel!$AF479</f>
        <v/>
      </c>
      <c r="F479" s="327"/>
      <c r="G479" s="327"/>
      <c r="H479" s="327"/>
      <c r="I479" s="1" t="str">
        <f>IF(Fuel!$D479="", "", Fuel!$D479)</f>
        <v/>
      </c>
      <c r="J479" s="328" t="str">
        <f>Fuel!$AH479</f>
        <v/>
      </c>
      <c r="K479" s="328"/>
      <c r="L479" s="328"/>
      <c r="M479" s="329" t="str">
        <f>Fuel!$AK479</f>
        <v/>
      </c>
      <c r="N479" s="329"/>
      <c r="O479" s="329"/>
      <c r="P479" s="330" t="str">
        <f>Fuel!$AI479</f>
        <v/>
      </c>
      <c r="Q479" s="330"/>
      <c r="R479" s="330"/>
      <c r="S479" s="329" t="str">
        <f>Fuel!$AJ479</f>
        <v/>
      </c>
      <c r="T479" s="329"/>
      <c r="U479" s="331"/>
      <c r="V479" s="55"/>
      <c r="AC479" s="13" t="str">
        <f>Fuel!$S479</f>
        <v/>
      </c>
    </row>
    <row r="480" spans="1:29" x14ac:dyDescent="0.25">
      <c r="A480" s="55"/>
      <c r="B480" s="325" t="str">
        <f>IF(Fuel!$B480="", "", Fuel!$B480)</f>
        <v/>
      </c>
      <c r="C480" s="326"/>
      <c r="D480" s="326"/>
      <c r="E480" s="327" t="str">
        <f>Fuel!$AF480</f>
        <v/>
      </c>
      <c r="F480" s="327"/>
      <c r="G480" s="327"/>
      <c r="H480" s="327"/>
      <c r="I480" s="1" t="str">
        <f>IF(Fuel!$D480="", "", Fuel!$D480)</f>
        <v/>
      </c>
      <c r="J480" s="328" t="str">
        <f>Fuel!$AH480</f>
        <v/>
      </c>
      <c r="K480" s="328"/>
      <c r="L480" s="328"/>
      <c r="M480" s="329" t="str">
        <f>Fuel!$AK480</f>
        <v/>
      </c>
      <c r="N480" s="329"/>
      <c r="O480" s="329"/>
      <c r="P480" s="330" t="str">
        <f>Fuel!$AI480</f>
        <v/>
      </c>
      <c r="Q480" s="330"/>
      <c r="R480" s="330"/>
      <c r="S480" s="329" t="str">
        <f>Fuel!$AJ480</f>
        <v/>
      </c>
      <c r="T480" s="329"/>
      <c r="U480" s="331"/>
      <c r="V480" s="55"/>
      <c r="AC480" s="13" t="str">
        <f>Fuel!$S480</f>
        <v/>
      </c>
    </row>
    <row r="481" spans="1:29" x14ac:dyDescent="0.25">
      <c r="A481" s="55"/>
      <c r="B481" s="325" t="str">
        <f>IF(Fuel!$B481="", "", Fuel!$B481)</f>
        <v/>
      </c>
      <c r="C481" s="326"/>
      <c r="D481" s="326"/>
      <c r="E481" s="327" t="str">
        <f>Fuel!$AF481</f>
        <v/>
      </c>
      <c r="F481" s="327"/>
      <c r="G481" s="327"/>
      <c r="H481" s="327"/>
      <c r="I481" s="1" t="str">
        <f>IF(Fuel!$D481="", "", Fuel!$D481)</f>
        <v/>
      </c>
      <c r="J481" s="328" t="str">
        <f>Fuel!$AH481</f>
        <v/>
      </c>
      <c r="K481" s="328"/>
      <c r="L481" s="328"/>
      <c r="M481" s="329" t="str">
        <f>Fuel!$AK481</f>
        <v/>
      </c>
      <c r="N481" s="329"/>
      <c r="O481" s="329"/>
      <c r="P481" s="330" t="str">
        <f>Fuel!$AI481</f>
        <v/>
      </c>
      <c r="Q481" s="330"/>
      <c r="R481" s="330"/>
      <c r="S481" s="329" t="str">
        <f>Fuel!$AJ481</f>
        <v/>
      </c>
      <c r="T481" s="329"/>
      <c r="U481" s="331"/>
      <c r="V481" s="55"/>
      <c r="AC481" s="13" t="str">
        <f>Fuel!$S481</f>
        <v/>
      </c>
    </row>
    <row r="482" spans="1:29" x14ac:dyDescent="0.25">
      <c r="A482" s="55"/>
      <c r="B482" s="325" t="str">
        <f>IF(Fuel!$B482="", "", Fuel!$B482)</f>
        <v/>
      </c>
      <c r="C482" s="326"/>
      <c r="D482" s="326"/>
      <c r="E482" s="327" t="str">
        <f>Fuel!$AF482</f>
        <v/>
      </c>
      <c r="F482" s="327"/>
      <c r="G482" s="327"/>
      <c r="H482" s="327"/>
      <c r="I482" s="1" t="str">
        <f>IF(Fuel!$D482="", "", Fuel!$D482)</f>
        <v/>
      </c>
      <c r="J482" s="328" t="str">
        <f>Fuel!$AH482</f>
        <v/>
      </c>
      <c r="K482" s="328"/>
      <c r="L482" s="328"/>
      <c r="M482" s="329" t="str">
        <f>Fuel!$AK482</f>
        <v/>
      </c>
      <c r="N482" s="329"/>
      <c r="O482" s="329"/>
      <c r="P482" s="330" t="str">
        <f>Fuel!$AI482</f>
        <v/>
      </c>
      <c r="Q482" s="330"/>
      <c r="R482" s="330"/>
      <c r="S482" s="329" t="str">
        <f>Fuel!$AJ482</f>
        <v/>
      </c>
      <c r="T482" s="329"/>
      <c r="U482" s="331"/>
      <c r="V482" s="55"/>
      <c r="AC482" s="13" t="str">
        <f>Fuel!$S482</f>
        <v/>
      </c>
    </row>
    <row r="483" spans="1:29" x14ac:dyDescent="0.25">
      <c r="A483" s="55"/>
      <c r="B483" s="325" t="str">
        <f>IF(Fuel!$B483="", "", Fuel!$B483)</f>
        <v/>
      </c>
      <c r="C483" s="326"/>
      <c r="D483" s="326"/>
      <c r="E483" s="327" t="str">
        <f>Fuel!$AF483</f>
        <v/>
      </c>
      <c r="F483" s="327"/>
      <c r="G483" s="327"/>
      <c r="H483" s="327"/>
      <c r="I483" s="1" t="str">
        <f>IF(Fuel!$D483="", "", Fuel!$D483)</f>
        <v/>
      </c>
      <c r="J483" s="328" t="str">
        <f>Fuel!$AH483</f>
        <v/>
      </c>
      <c r="K483" s="328"/>
      <c r="L483" s="328"/>
      <c r="M483" s="329" t="str">
        <f>Fuel!$AK483</f>
        <v/>
      </c>
      <c r="N483" s="329"/>
      <c r="O483" s="329"/>
      <c r="P483" s="330" t="str">
        <f>Fuel!$AI483</f>
        <v/>
      </c>
      <c r="Q483" s="330"/>
      <c r="R483" s="330"/>
      <c r="S483" s="329" t="str">
        <f>Fuel!$AJ483</f>
        <v/>
      </c>
      <c r="T483" s="329"/>
      <c r="U483" s="331"/>
      <c r="V483" s="55"/>
      <c r="AC483" s="13" t="str">
        <f>Fuel!$S483</f>
        <v/>
      </c>
    </row>
    <row r="484" spans="1:29" x14ac:dyDescent="0.25">
      <c r="A484" s="55"/>
      <c r="B484" s="325" t="str">
        <f>IF(Fuel!$B484="", "", Fuel!$B484)</f>
        <v/>
      </c>
      <c r="C484" s="326"/>
      <c r="D484" s="326"/>
      <c r="E484" s="327" t="str">
        <f>Fuel!$AF484</f>
        <v/>
      </c>
      <c r="F484" s="327"/>
      <c r="G484" s="327"/>
      <c r="H484" s="327"/>
      <c r="I484" s="1" t="str">
        <f>IF(Fuel!$D484="", "", Fuel!$D484)</f>
        <v/>
      </c>
      <c r="J484" s="328" t="str">
        <f>Fuel!$AH484</f>
        <v/>
      </c>
      <c r="K484" s="328"/>
      <c r="L484" s="328"/>
      <c r="M484" s="329" t="str">
        <f>Fuel!$AK484</f>
        <v/>
      </c>
      <c r="N484" s="329"/>
      <c r="O484" s="329"/>
      <c r="P484" s="330" t="str">
        <f>Fuel!$AI484</f>
        <v/>
      </c>
      <c r="Q484" s="330"/>
      <c r="R484" s="330"/>
      <c r="S484" s="329" t="str">
        <f>Fuel!$AJ484</f>
        <v/>
      </c>
      <c r="T484" s="329"/>
      <c r="U484" s="331"/>
      <c r="V484" s="55"/>
      <c r="AC484" s="13" t="str">
        <f>Fuel!$S484</f>
        <v/>
      </c>
    </row>
    <row r="485" spans="1:29" x14ac:dyDescent="0.25">
      <c r="A485" s="55"/>
      <c r="B485" s="325" t="str">
        <f>IF(Fuel!$B485="", "", Fuel!$B485)</f>
        <v/>
      </c>
      <c r="C485" s="326"/>
      <c r="D485" s="326"/>
      <c r="E485" s="327" t="str">
        <f>Fuel!$AF485</f>
        <v/>
      </c>
      <c r="F485" s="327"/>
      <c r="G485" s="327"/>
      <c r="H485" s="327"/>
      <c r="I485" s="1" t="str">
        <f>IF(Fuel!$D485="", "", Fuel!$D485)</f>
        <v/>
      </c>
      <c r="J485" s="328" t="str">
        <f>Fuel!$AH485</f>
        <v/>
      </c>
      <c r="K485" s="328"/>
      <c r="L485" s="328"/>
      <c r="M485" s="329" t="str">
        <f>Fuel!$AK485</f>
        <v/>
      </c>
      <c r="N485" s="329"/>
      <c r="O485" s="329"/>
      <c r="P485" s="330" t="str">
        <f>Fuel!$AI485</f>
        <v/>
      </c>
      <c r="Q485" s="330"/>
      <c r="R485" s="330"/>
      <c r="S485" s="329" t="str">
        <f>Fuel!$AJ485</f>
        <v/>
      </c>
      <c r="T485" s="329"/>
      <c r="U485" s="331"/>
      <c r="V485" s="55"/>
      <c r="AC485" s="13" t="str">
        <f>Fuel!$S485</f>
        <v/>
      </c>
    </row>
    <row r="486" spans="1:29" x14ac:dyDescent="0.25">
      <c r="A486" s="55"/>
      <c r="B486" s="325" t="str">
        <f>IF(Fuel!$B486="", "", Fuel!$B486)</f>
        <v/>
      </c>
      <c r="C486" s="326"/>
      <c r="D486" s="326"/>
      <c r="E486" s="327" t="str">
        <f>Fuel!$AF486</f>
        <v/>
      </c>
      <c r="F486" s="327"/>
      <c r="G486" s="327"/>
      <c r="H486" s="327"/>
      <c r="I486" s="1" t="str">
        <f>IF(Fuel!$D486="", "", Fuel!$D486)</f>
        <v/>
      </c>
      <c r="J486" s="328" t="str">
        <f>Fuel!$AH486</f>
        <v/>
      </c>
      <c r="K486" s="328"/>
      <c r="L486" s="328"/>
      <c r="M486" s="329" t="str">
        <f>Fuel!$AK486</f>
        <v/>
      </c>
      <c r="N486" s="329"/>
      <c r="O486" s="329"/>
      <c r="P486" s="330" t="str">
        <f>Fuel!$AI486</f>
        <v/>
      </c>
      <c r="Q486" s="330"/>
      <c r="R486" s="330"/>
      <c r="S486" s="329" t="str">
        <f>Fuel!$AJ486</f>
        <v/>
      </c>
      <c r="T486" s="329"/>
      <c r="U486" s="331"/>
      <c r="V486" s="55"/>
      <c r="AC486" s="13" t="str">
        <f>Fuel!$S486</f>
        <v/>
      </c>
    </row>
    <row r="487" spans="1:29" x14ac:dyDescent="0.25">
      <c r="A487" s="55"/>
      <c r="B487" s="325" t="str">
        <f>IF(Fuel!$B487="", "", Fuel!$B487)</f>
        <v/>
      </c>
      <c r="C487" s="326"/>
      <c r="D487" s="326"/>
      <c r="E487" s="327" t="str">
        <f>Fuel!$AF487</f>
        <v/>
      </c>
      <c r="F487" s="327"/>
      <c r="G487" s="327"/>
      <c r="H487" s="327"/>
      <c r="I487" s="1" t="str">
        <f>IF(Fuel!$D487="", "", Fuel!$D487)</f>
        <v/>
      </c>
      <c r="J487" s="328" t="str">
        <f>Fuel!$AH487</f>
        <v/>
      </c>
      <c r="K487" s="328"/>
      <c r="L487" s="328"/>
      <c r="M487" s="329" t="str">
        <f>Fuel!$AK487</f>
        <v/>
      </c>
      <c r="N487" s="329"/>
      <c r="O487" s="329"/>
      <c r="P487" s="330" t="str">
        <f>Fuel!$AI487</f>
        <v/>
      </c>
      <c r="Q487" s="330"/>
      <c r="R487" s="330"/>
      <c r="S487" s="329" t="str">
        <f>Fuel!$AJ487</f>
        <v/>
      </c>
      <c r="T487" s="329"/>
      <c r="U487" s="331"/>
      <c r="V487" s="55"/>
      <c r="AC487" s="13" t="str">
        <f>Fuel!$S487</f>
        <v/>
      </c>
    </row>
    <row r="488" spans="1:29" x14ac:dyDescent="0.25">
      <c r="A488" s="55"/>
      <c r="B488" s="325" t="str">
        <f>IF(Fuel!$B488="", "", Fuel!$B488)</f>
        <v/>
      </c>
      <c r="C488" s="326"/>
      <c r="D488" s="326"/>
      <c r="E488" s="327" t="str">
        <f>Fuel!$AF488</f>
        <v/>
      </c>
      <c r="F488" s="327"/>
      <c r="G488" s="327"/>
      <c r="H488" s="327"/>
      <c r="I488" s="1" t="str">
        <f>IF(Fuel!$D488="", "", Fuel!$D488)</f>
        <v/>
      </c>
      <c r="J488" s="328" t="str">
        <f>Fuel!$AH488</f>
        <v/>
      </c>
      <c r="K488" s="328"/>
      <c r="L488" s="328"/>
      <c r="M488" s="329" t="str">
        <f>Fuel!$AK488</f>
        <v/>
      </c>
      <c r="N488" s="329"/>
      <c r="O488" s="329"/>
      <c r="P488" s="330" t="str">
        <f>Fuel!$AI488</f>
        <v/>
      </c>
      <c r="Q488" s="330"/>
      <c r="R488" s="330"/>
      <c r="S488" s="329" t="str">
        <f>Fuel!$AJ488</f>
        <v/>
      </c>
      <c r="T488" s="329"/>
      <c r="U488" s="331"/>
      <c r="V488" s="55"/>
      <c r="AC488" s="13" t="str">
        <f>Fuel!$S488</f>
        <v/>
      </c>
    </row>
    <row r="489" spans="1:29" x14ac:dyDescent="0.25">
      <c r="A489" s="55"/>
      <c r="B489" s="325" t="str">
        <f>IF(Fuel!$B489="", "", Fuel!$B489)</f>
        <v/>
      </c>
      <c r="C489" s="326"/>
      <c r="D489" s="326"/>
      <c r="E489" s="327" t="str">
        <f>Fuel!$AF489</f>
        <v/>
      </c>
      <c r="F489" s="327"/>
      <c r="G489" s="327"/>
      <c r="H489" s="327"/>
      <c r="I489" s="1" t="str">
        <f>IF(Fuel!$D489="", "", Fuel!$D489)</f>
        <v/>
      </c>
      <c r="J489" s="328" t="str">
        <f>Fuel!$AH489</f>
        <v/>
      </c>
      <c r="K489" s="328"/>
      <c r="L489" s="328"/>
      <c r="M489" s="329" t="str">
        <f>Fuel!$AK489</f>
        <v/>
      </c>
      <c r="N489" s="329"/>
      <c r="O489" s="329"/>
      <c r="P489" s="330" t="str">
        <f>Fuel!$AI489</f>
        <v/>
      </c>
      <c r="Q489" s="330"/>
      <c r="R489" s="330"/>
      <c r="S489" s="329" t="str">
        <f>Fuel!$AJ489</f>
        <v/>
      </c>
      <c r="T489" s="329"/>
      <c r="U489" s="331"/>
      <c r="V489" s="55"/>
      <c r="AC489" s="13" t="str">
        <f>Fuel!$S489</f>
        <v/>
      </c>
    </row>
    <row r="490" spans="1:29" x14ac:dyDescent="0.25">
      <c r="A490" s="55"/>
      <c r="B490" s="325" t="str">
        <f>IF(Fuel!$B490="", "", Fuel!$B490)</f>
        <v/>
      </c>
      <c r="C490" s="326"/>
      <c r="D490" s="326"/>
      <c r="E490" s="327" t="str">
        <f>Fuel!$AF490</f>
        <v/>
      </c>
      <c r="F490" s="327"/>
      <c r="G490" s="327"/>
      <c r="H490" s="327"/>
      <c r="I490" s="1" t="str">
        <f>IF(Fuel!$D490="", "", Fuel!$D490)</f>
        <v/>
      </c>
      <c r="J490" s="328" t="str">
        <f>Fuel!$AH490</f>
        <v/>
      </c>
      <c r="K490" s="328"/>
      <c r="L490" s="328"/>
      <c r="M490" s="329" t="str">
        <f>Fuel!$AK490</f>
        <v/>
      </c>
      <c r="N490" s="329"/>
      <c r="O490" s="329"/>
      <c r="P490" s="330" t="str">
        <f>Fuel!$AI490</f>
        <v/>
      </c>
      <c r="Q490" s="330"/>
      <c r="R490" s="330"/>
      <c r="S490" s="329" t="str">
        <f>Fuel!$AJ490</f>
        <v/>
      </c>
      <c r="T490" s="329"/>
      <c r="U490" s="331"/>
      <c r="V490" s="55"/>
      <c r="AC490" s="13" t="str">
        <f>Fuel!$S490</f>
        <v/>
      </c>
    </row>
    <row r="491" spans="1:29" x14ac:dyDescent="0.25">
      <c r="A491" s="55"/>
      <c r="B491" s="325" t="str">
        <f>IF(Fuel!$B491="", "", Fuel!$B491)</f>
        <v/>
      </c>
      <c r="C491" s="326"/>
      <c r="D491" s="326"/>
      <c r="E491" s="327" t="str">
        <f>Fuel!$AF491</f>
        <v/>
      </c>
      <c r="F491" s="327"/>
      <c r="G491" s="327"/>
      <c r="H491" s="327"/>
      <c r="I491" s="1" t="str">
        <f>IF(Fuel!$D491="", "", Fuel!$D491)</f>
        <v/>
      </c>
      <c r="J491" s="328" t="str">
        <f>Fuel!$AH491</f>
        <v/>
      </c>
      <c r="K491" s="328"/>
      <c r="L491" s="328"/>
      <c r="M491" s="329" t="str">
        <f>Fuel!$AK491</f>
        <v/>
      </c>
      <c r="N491" s="329"/>
      <c r="O491" s="329"/>
      <c r="P491" s="330" t="str">
        <f>Fuel!$AI491</f>
        <v/>
      </c>
      <c r="Q491" s="330"/>
      <c r="R491" s="330"/>
      <c r="S491" s="329" t="str">
        <f>Fuel!$AJ491</f>
        <v/>
      </c>
      <c r="T491" s="329"/>
      <c r="U491" s="331"/>
      <c r="V491" s="55"/>
      <c r="AC491" s="13" t="str">
        <f>Fuel!$S491</f>
        <v/>
      </c>
    </row>
    <row r="492" spans="1:29" x14ac:dyDescent="0.25">
      <c r="A492" s="55"/>
      <c r="B492" s="325" t="str">
        <f>IF(Fuel!$B492="", "", Fuel!$B492)</f>
        <v/>
      </c>
      <c r="C492" s="326"/>
      <c r="D492" s="326"/>
      <c r="E492" s="327" t="str">
        <f>Fuel!$AF492</f>
        <v/>
      </c>
      <c r="F492" s="327"/>
      <c r="G492" s="327"/>
      <c r="H492" s="327"/>
      <c r="I492" s="1" t="str">
        <f>IF(Fuel!$D492="", "", Fuel!$D492)</f>
        <v/>
      </c>
      <c r="J492" s="328" t="str">
        <f>Fuel!$AH492</f>
        <v/>
      </c>
      <c r="K492" s="328"/>
      <c r="L492" s="328"/>
      <c r="M492" s="329" t="str">
        <f>Fuel!$AK492</f>
        <v/>
      </c>
      <c r="N492" s="329"/>
      <c r="O492" s="329"/>
      <c r="P492" s="330" t="str">
        <f>Fuel!$AI492</f>
        <v/>
      </c>
      <c r="Q492" s="330"/>
      <c r="R492" s="330"/>
      <c r="S492" s="329" t="str">
        <f>Fuel!$AJ492</f>
        <v/>
      </c>
      <c r="T492" s="329"/>
      <c r="U492" s="331"/>
      <c r="V492" s="55"/>
      <c r="AC492" s="13" t="str">
        <f>Fuel!$S492</f>
        <v/>
      </c>
    </row>
    <row r="493" spans="1:29" x14ac:dyDescent="0.25">
      <c r="A493" s="55"/>
      <c r="B493" s="325" t="str">
        <f>IF(Fuel!$B493="", "", Fuel!$B493)</f>
        <v/>
      </c>
      <c r="C493" s="326"/>
      <c r="D493" s="326"/>
      <c r="E493" s="327" t="str">
        <f>Fuel!$AF493</f>
        <v/>
      </c>
      <c r="F493" s="327"/>
      <c r="G493" s="327"/>
      <c r="H493" s="327"/>
      <c r="I493" s="1" t="str">
        <f>IF(Fuel!$D493="", "", Fuel!$D493)</f>
        <v/>
      </c>
      <c r="J493" s="328" t="str">
        <f>Fuel!$AH493</f>
        <v/>
      </c>
      <c r="K493" s="328"/>
      <c r="L493" s="328"/>
      <c r="M493" s="329" t="str">
        <f>Fuel!$AK493</f>
        <v/>
      </c>
      <c r="N493" s="329"/>
      <c r="O493" s="329"/>
      <c r="P493" s="330" t="str">
        <f>Fuel!$AI493</f>
        <v/>
      </c>
      <c r="Q493" s="330"/>
      <c r="R493" s="330"/>
      <c r="S493" s="329" t="str">
        <f>Fuel!$AJ493</f>
        <v/>
      </c>
      <c r="T493" s="329"/>
      <c r="U493" s="331"/>
      <c r="V493" s="55"/>
      <c r="AC493" s="13" t="str">
        <f>Fuel!$S493</f>
        <v/>
      </c>
    </row>
    <row r="494" spans="1:29" x14ac:dyDescent="0.25">
      <c r="A494" s="55"/>
      <c r="B494" s="325" t="str">
        <f>IF(Fuel!$B494="", "", Fuel!$B494)</f>
        <v/>
      </c>
      <c r="C494" s="326"/>
      <c r="D494" s="326"/>
      <c r="E494" s="327" t="str">
        <f>Fuel!$AF494</f>
        <v/>
      </c>
      <c r="F494" s="327"/>
      <c r="G494" s="327"/>
      <c r="H494" s="327"/>
      <c r="I494" s="1" t="str">
        <f>IF(Fuel!$D494="", "", Fuel!$D494)</f>
        <v/>
      </c>
      <c r="J494" s="328" t="str">
        <f>Fuel!$AH494</f>
        <v/>
      </c>
      <c r="K494" s="328"/>
      <c r="L494" s="328"/>
      <c r="M494" s="329" t="str">
        <f>Fuel!$AK494</f>
        <v/>
      </c>
      <c r="N494" s="329"/>
      <c r="O494" s="329"/>
      <c r="P494" s="330" t="str">
        <f>Fuel!$AI494</f>
        <v/>
      </c>
      <c r="Q494" s="330"/>
      <c r="R494" s="330"/>
      <c r="S494" s="329" t="str">
        <f>Fuel!$AJ494</f>
        <v/>
      </c>
      <c r="T494" s="329"/>
      <c r="U494" s="331"/>
      <c r="V494" s="55"/>
      <c r="AC494" s="13" t="str">
        <f>Fuel!$S494</f>
        <v/>
      </c>
    </row>
    <row r="495" spans="1:29" x14ac:dyDescent="0.25">
      <c r="A495" s="55"/>
      <c r="B495" s="325" t="str">
        <f>IF(Fuel!$B495="", "", Fuel!$B495)</f>
        <v/>
      </c>
      <c r="C495" s="326"/>
      <c r="D495" s="326"/>
      <c r="E495" s="327" t="str">
        <f>Fuel!$AF495</f>
        <v/>
      </c>
      <c r="F495" s="327"/>
      <c r="G495" s="327"/>
      <c r="H495" s="327"/>
      <c r="I495" s="1" t="str">
        <f>IF(Fuel!$D495="", "", Fuel!$D495)</f>
        <v/>
      </c>
      <c r="J495" s="328" t="str">
        <f>Fuel!$AH495</f>
        <v/>
      </c>
      <c r="K495" s="328"/>
      <c r="L495" s="328"/>
      <c r="M495" s="329" t="str">
        <f>Fuel!$AK495</f>
        <v/>
      </c>
      <c r="N495" s="329"/>
      <c r="O495" s="329"/>
      <c r="P495" s="330" t="str">
        <f>Fuel!$AI495</f>
        <v/>
      </c>
      <c r="Q495" s="330"/>
      <c r="R495" s="330"/>
      <c r="S495" s="329" t="str">
        <f>Fuel!$AJ495</f>
        <v/>
      </c>
      <c r="T495" s="329"/>
      <c r="U495" s="331"/>
      <c r="V495" s="55"/>
      <c r="AC495" s="13" t="str">
        <f>Fuel!$S495</f>
        <v/>
      </c>
    </row>
    <row r="496" spans="1:29" x14ac:dyDescent="0.25">
      <c r="A496" s="55"/>
      <c r="B496" s="325" t="str">
        <f>IF(Fuel!$B496="", "", Fuel!$B496)</f>
        <v/>
      </c>
      <c r="C496" s="326"/>
      <c r="D496" s="326"/>
      <c r="E496" s="327" t="str">
        <f>Fuel!$AF496</f>
        <v/>
      </c>
      <c r="F496" s="327"/>
      <c r="G496" s="327"/>
      <c r="H496" s="327"/>
      <c r="I496" s="1" t="str">
        <f>IF(Fuel!$D496="", "", Fuel!$D496)</f>
        <v/>
      </c>
      <c r="J496" s="328" t="str">
        <f>Fuel!$AH496</f>
        <v/>
      </c>
      <c r="K496" s="328"/>
      <c r="L496" s="328"/>
      <c r="M496" s="329" t="str">
        <f>Fuel!$AK496</f>
        <v/>
      </c>
      <c r="N496" s="329"/>
      <c r="O496" s="329"/>
      <c r="P496" s="330" t="str">
        <f>Fuel!$AI496</f>
        <v/>
      </c>
      <c r="Q496" s="330"/>
      <c r="R496" s="330"/>
      <c r="S496" s="329" t="str">
        <f>Fuel!$AJ496</f>
        <v/>
      </c>
      <c r="T496" s="329"/>
      <c r="U496" s="331"/>
      <c r="V496" s="55"/>
      <c r="AC496" s="13" t="str">
        <f>Fuel!$S496</f>
        <v/>
      </c>
    </row>
    <row r="497" spans="1:29" x14ac:dyDescent="0.25">
      <c r="A497" s="55"/>
      <c r="B497" s="325" t="str">
        <f>IF(Fuel!$B497="", "", Fuel!$B497)</f>
        <v/>
      </c>
      <c r="C497" s="326"/>
      <c r="D497" s="326"/>
      <c r="E497" s="327" t="str">
        <f>Fuel!$AF497</f>
        <v/>
      </c>
      <c r="F497" s="327"/>
      <c r="G497" s="327"/>
      <c r="H497" s="327"/>
      <c r="I497" s="1" t="str">
        <f>IF(Fuel!$D497="", "", Fuel!$D497)</f>
        <v/>
      </c>
      <c r="J497" s="328" t="str">
        <f>Fuel!$AH497</f>
        <v/>
      </c>
      <c r="K497" s="328"/>
      <c r="L497" s="328"/>
      <c r="M497" s="329" t="str">
        <f>Fuel!$AK497</f>
        <v/>
      </c>
      <c r="N497" s="329"/>
      <c r="O497" s="329"/>
      <c r="P497" s="330" t="str">
        <f>Fuel!$AI497</f>
        <v/>
      </c>
      <c r="Q497" s="330"/>
      <c r="R497" s="330"/>
      <c r="S497" s="329" t="str">
        <f>Fuel!$AJ497</f>
        <v/>
      </c>
      <c r="T497" s="329"/>
      <c r="U497" s="331"/>
      <c r="V497" s="55"/>
      <c r="AC497" s="13" t="str">
        <f>Fuel!$S497</f>
        <v/>
      </c>
    </row>
    <row r="498" spans="1:29" x14ac:dyDescent="0.25">
      <c r="A498" s="55"/>
      <c r="B498" s="325" t="str">
        <f>IF(Fuel!$B498="", "", Fuel!$B498)</f>
        <v/>
      </c>
      <c r="C498" s="326"/>
      <c r="D498" s="326"/>
      <c r="E498" s="327" t="str">
        <f>Fuel!$AF498</f>
        <v/>
      </c>
      <c r="F498" s="327"/>
      <c r="G498" s="327"/>
      <c r="H498" s="327"/>
      <c r="I498" s="1" t="str">
        <f>IF(Fuel!$D498="", "", Fuel!$D498)</f>
        <v/>
      </c>
      <c r="J498" s="328" t="str">
        <f>Fuel!$AH498</f>
        <v/>
      </c>
      <c r="K498" s="328"/>
      <c r="L498" s="328"/>
      <c r="M498" s="329" t="str">
        <f>Fuel!$AK498</f>
        <v/>
      </c>
      <c r="N498" s="329"/>
      <c r="O498" s="329"/>
      <c r="P498" s="330" t="str">
        <f>Fuel!$AI498</f>
        <v/>
      </c>
      <c r="Q498" s="330"/>
      <c r="R498" s="330"/>
      <c r="S498" s="329" t="str">
        <f>Fuel!$AJ498</f>
        <v/>
      </c>
      <c r="T498" s="329"/>
      <c r="U498" s="331"/>
      <c r="V498" s="55"/>
      <c r="AC498" s="13" t="str">
        <f>Fuel!$S498</f>
        <v/>
      </c>
    </row>
    <row r="499" spans="1:29" x14ac:dyDescent="0.25">
      <c r="A499" s="55"/>
      <c r="B499" s="325" t="str">
        <f>IF(Fuel!$B499="", "", Fuel!$B499)</f>
        <v/>
      </c>
      <c r="C499" s="326"/>
      <c r="D499" s="326"/>
      <c r="E499" s="327" t="str">
        <f>Fuel!$AF499</f>
        <v/>
      </c>
      <c r="F499" s="327"/>
      <c r="G499" s="327"/>
      <c r="H499" s="327"/>
      <c r="I499" s="1" t="str">
        <f>IF(Fuel!$D499="", "", Fuel!$D499)</f>
        <v/>
      </c>
      <c r="J499" s="328" t="str">
        <f>Fuel!$AH499</f>
        <v/>
      </c>
      <c r="K499" s="328"/>
      <c r="L499" s="328"/>
      <c r="M499" s="329" t="str">
        <f>Fuel!$AK499</f>
        <v/>
      </c>
      <c r="N499" s="329"/>
      <c r="O499" s="329"/>
      <c r="P499" s="330" t="str">
        <f>Fuel!$AI499</f>
        <v/>
      </c>
      <c r="Q499" s="330"/>
      <c r="R499" s="330"/>
      <c r="S499" s="329" t="str">
        <f>Fuel!$AJ499</f>
        <v/>
      </c>
      <c r="T499" s="329"/>
      <c r="U499" s="331"/>
      <c r="V499" s="55"/>
      <c r="AC499" s="13" t="str">
        <f>Fuel!$S499</f>
        <v/>
      </c>
    </row>
    <row r="500" spans="1:29" x14ac:dyDescent="0.25">
      <c r="A500" s="55"/>
      <c r="B500" s="325" t="str">
        <f>IF(Fuel!$B500="", "", Fuel!$B500)</f>
        <v/>
      </c>
      <c r="C500" s="326"/>
      <c r="D500" s="326"/>
      <c r="E500" s="327" t="str">
        <f>Fuel!$AF500</f>
        <v/>
      </c>
      <c r="F500" s="327"/>
      <c r="G500" s="327"/>
      <c r="H500" s="327"/>
      <c r="I500" s="1" t="str">
        <f>IF(Fuel!$D500="", "", Fuel!$D500)</f>
        <v/>
      </c>
      <c r="J500" s="328" t="str">
        <f>Fuel!$AH500</f>
        <v/>
      </c>
      <c r="K500" s="328"/>
      <c r="L500" s="328"/>
      <c r="M500" s="329" t="str">
        <f>Fuel!$AK500</f>
        <v/>
      </c>
      <c r="N500" s="329"/>
      <c r="O500" s="329"/>
      <c r="P500" s="330" t="str">
        <f>Fuel!$AI500</f>
        <v/>
      </c>
      <c r="Q500" s="330"/>
      <c r="R500" s="330"/>
      <c r="S500" s="329" t="str">
        <f>Fuel!$AJ500</f>
        <v/>
      </c>
      <c r="T500" s="329"/>
      <c r="U500" s="331"/>
      <c r="V500" s="55"/>
      <c r="AC500" s="13" t="str">
        <f>Fuel!$S500</f>
        <v/>
      </c>
    </row>
    <row r="501" spans="1:29" x14ac:dyDescent="0.25">
      <c r="A501" s="55"/>
      <c r="B501" s="325" t="str">
        <f>IF(Fuel!$B501="", "", Fuel!$B501)</f>
        <v/>
      </c>
      <c r="C501" s="326"/>
      <c r="D501" s="326"/>
      <c r="E501" s="327" t="str">
        <f>Fuel!$AF501</f>
        <v/>
      </c>
      <c r="F501" s="327"/>
      <c r="G501" s="327"/>
      <c r="H501" s="327"/>
      <c r="I501" s="1" t="str">
        <f>IF(Fuel!$D501="", "", Fuel!$D501)</f>
        <v/>
      </c>
      <c r="J501" s="328" t="str">
        <f>Fuel!$AH501</f>
        <v/>
      </c>
      <c r="K501" s="328"/>
      <c r="L501" s="328"/>
      <c r="M501" s="329" t="str">
        <f>Fuel!$AK501</f>
        <v/>
      </c>
      <c r="N501" s="329"/>
      <c r="O501" s="329"/>
      <c r="P501" s="330" t="str">
        <f>Fuel!$AI501</f>
        <v/>
      </c>
      <c r="Q501" s="330"/>
      <c r="R501" s="330"/>
      <c r="S501" s="329" t="str">
        <f>Fuel!$AJ501</f>
        <v/>
      </c>
      <c r="T501" s="329"/>
      <c r="U501" s="331"/>
      <c r="V501" s="55"/>
      <c r="AC501" s="13" t="str">
        <f>Fuel!$S501</f>
        <v/>
      </c>
    </row>
    <row r="502" spans="1:29" x14ac:dyDescent="0.25">
      <c r="A502" s="55"/>
      <c r="B502" s="325" t="str">
        <f>IF(Fuel!$B502="", "", Fuel!$B502)</f>
        <v/>
      </c>
      <c r="C502" s="326"/>
      <c r="D502" s="326"/>
      <c r="E502" s="327" t="str">
        <f>Fuel!$AF502</f>
        <v/>
      </c>
      <c r="F502" s="327"/>
      <c r="G502" s="327"/>
      <c r="H502" s="327"/>
      <c r="I502" s="1" t="str">
        <f>IF(Fuel!$D502="", "", Fuel!$D502)</f>
        <v/>
      </c>
      <c r="J502" s="328" t="str">
        <f>Fuel!$AH502</f>
        <v/>
      </c>
      <c r="K502" s="328"/>
      <c r="L502" s="328"/>
      <c r="M502" s="329" t="str">
        <f>Fuel!$AK502</f>
        <v/>
      </c>
      <c r="N502" s="329"/>
      <c r="O502" s="329"/>
      <c r="P502" s="330" t="str">
        <f>Fuel!$AI502</f>
        <v/>
      </c>
      <c r="Q502" s="330"/>
      <c r="R502" s="330"/>
      <c r="S502" s="329" t="str">
        <f>Fuel!$AJ502</f>
        <v/>
      </c>
      <c r="T502" s="329"/>
      <c r="U502" s="331"/>
      <c r="V502" s="55"/>
      <c r="AC502" s="13" t="str">
        <f>Fuel!$S502</f>
        <v/>
      </c>
    </row>
    <row r="503" spans="1:29" x14ac:dyDescent="0.25">
      <c r="A503" s="55"/>
      <c r="B503" s="325" t="str">
        <f>IF(Fuel!$B503="", "", Fuel!$B503)</f>
        <v/>
      </c>
      <c r="C503" s="326"/>
      <c r="D503" s="326"/>
      <c r="E503" s="327" t="str">
        <f>Fuel!$AF503</f>
        <v/>
      </c>
      <c r="F503" s="327"/>
      <c r="G503" s="327"/>
      <c r="H503" s="327"/>
      <c r="I503" s="1" t="str">
        <f>IF(Fuel!$D503="", "", Fuel!$D503)</f>
        <v/>
      </c>
      <c r="J503" s="328" t="str">
        <f>Fuel!$AH503</f>
        <v/>
      </c>
      <c r="K503" s="328"/>
      <c r="L503" s="328"/>
      <c r="M503" s="329" t="str">
        <f>Fuel!$AK503</f>
        <v/>
      </c>
      <c r="N503" s="329"/>
      <c r="O503" s="329"/>
      <c r="P503" s="330" t="str">
        <f>Fuel!$AI503</f>
        <v/>
      </c>
      <c r="Q503" s="330"/>
      <c r="R503" s="330"/>
      <c r="S503" s="329" t="str">
        <f>Fuel!$AJ503</f>
        <v/>
      </c>
      <c r="T503" s="329"/>
      <c r="U503" s="331"/>
      <c r="V503" s="55"/>
      <c r="AC503" s="13" t="str">
        <f>Fuel!$S503</f>
        <v/>
      </c>
    </row>
    <row r="504" spans="1:29" x14ac:dyDescent="0.25">
      <c r="A504" s="55"/>
      <c r="B504" s="325" t="str">
        <f>IF(Fuel!$B504="", "", Fuel!$B504)</f>
        <v/>
      </c>
      <c r="C504" s="326"/>
      <c r="D504" s="326"/>
      <c r="E504" s="327" t="str">
        <f>Fuel!$AF504</f>
        <v/>
      </c>
      <c r="F504" s="327"/>
      <c r="G504" s="327"/>
      <c r="H504" s="327"/>
      <c r="I504" s="1" t="str">
        <f>IF(Fuel!$D504="", "", Fuel!$D504)</f>
        <v/>
      </c>
      <c r="J504" s="328" t="str">
        <f>Fuel!$AH504</f>
        <v/>
      </c>
      <c r="K504" s="328"/>
      <c r="L504" s="328"/>
      <c r="M504" s="329" t="str">
        <f>Fuel!$AK504</f>
        <v/>
      </c>
      <c r="N504" s="329"/>
      <c r="O504" s="329"/>
      <c r="P504" s="330" t="str">
        <f>Fuel!$AI504</f>
        <v/>
      </c>
      <c r="Q504" s="330"/>
      <c r="R504" s="330"/>
      <c r="S504" s="329" t="str">
        <f>Fuel!$AJ504</f>
        <v/>
      </c>
      <c r="T504" s="329"/>
      <c r="U504" s="331"/>
      <c r="V504" s="55"/>
      <c r="AC504" s="13" t="str">
        <f>Fuel!$S504</f>
        <v/>
      </c>
    </row>
    <row r="505" spans="1:29" x14ac:dyDescent="0.25">
      <c r="A505" s="55"/>
      <c r="B505" s="325" t="str">
        <f>IF(Fuel!$B505="", "", Fuel!$B505)</f>
        <v/>
      </c>
      <c r="C505" s="326"/>
      <c r="D505" s="326"/>
      <c r="E505" s="327" t="str">
        <f>Fuel!$AF505</f>
        <v/>
      </c>
      <c r="F505" s="327"/>
      <c r="G505" s="327"/>
      <c r="H505" s="327"/>
      <c r="I505" s="1" t="str">
        <f>IF(Fuel!$D505="", "", Fuel!$D505)</f>
        <v/>
      </c>
      <c r="J505" s="328" t="str">
        <f>Fuel!$AH505</f>
        <v/>
      </c>
      <c r="K505" s="328"/>
      <c r="L505" s="328"/>
      <c r="M505" s="329" t="str">
        <f>Fuel!$AK505</f>
        <v/>
      </c>
      <c r="N505" s="329"/>
      <c r="O505" s="329"/>
      <c r="P505" s="330" t="str">
        <f>Fuel!$AI505</f>
        <v/>
      </c>
      <c r="Q505" s="330"/>
      <c r="R505" s="330"/>
      <c r="S505" s="329" t="str">
        <f>Fuel!$AJ505</f>
        <v/>
      </c>
      <c r="T505" s="329"/>
      <c r="U505" s="331"/>
      <c r="V505" s="55"/>
      <c r="AC505" s="13" t="str">
        <f>Fuel!$S505</f>
        <v/>
      </c>
    </row>
    <row r="506" spans="1:29" x14ac:dyDescent="0.25">
      <c r="A506" s="55"/>
      <c r="B506" s="325" t="str">
        <f>IF(Fuel!$B506="", "", Fuel!$B506)</f>
        <v/>
      </c>
      <c r="C506" s="326"/>
      <c r="D506" s="326"/>
      <c r="E506" s="327" t="str">
        <f>Fuel!$AF506</f>
        <v/>
      </c>
      <c r="F506" s="327"/>
      <c r="G506" s="327"/>
      <c r="H506" s="327"/>
      <c r="I506" s="1" t="str">
        <f>IF(Fuel!$D506="", "", Fuel!$D506)</f>
        <v/>
      </c>
      <c r="J506" s="328" t="str">
        <f>Fuel!$AH506</f>
        <v/>
      </c>
      <c r="K506" s="328"/>
      <c r="L506" s="328"/>
      <c r="M506" s="329" t="str">
        <f>Fuel!$AK506</f>
        <v/>
      </c>
      <c r="N506" s="329"/>
      <c r="O506" s="329"/>
      <c r="P506" s="330" t="str">
        <f>Fuel!$AI506</f>
        <v/>
      </c>
      <c r="Q506" s="330"/>
      <c r="R506" s="330"/>
      <c r="S506" s="329" t="str">
        <f>Fuel!$AJ506</f>
        <v/>
      </c>
      <c r="T506" s="329"/>
      <c r="U506" s="331"/>
      <c r="V506" s="55"/>
      <c r="AC506" s="13" t="str">
        <f>Fuel!$S506</f>
        <v/>
      </c>
    </row>
    <row r="507" spans="1:29" x14ac:dyDescent="0.25">
      <c r="A507" s="55"/>
      <c r="B507" s="325" t="str">
        <f>IF(Fuel!$B507="", "", Fuel!$B507)</f>
        <v/>
      </c>
      <c r="C507" s="326"/>
      <c r="D507" s="326"/>
      <c r="E507" s="327" t="str">
        <f>Fuel!$AF507</f>
        <v/>
      </c>
      <c r="F507" s="327"/>
      <c r="G507" s="327"/>
      <c r="H507" s="327"/>
      <c r="I507" s="1" t="str">
        <f>IF(Fuel!$D507="", "", Fuel!$D507)</f>
        <v/>
      </c>
      <c r="J507" s="328" t="str">
        <f>Fuel!$AH507</f>
        <v/>
      </c>
      <c r="K507" s="328"/>
      <c r="L507" s="328"/>
      <c r="M507" s="329" t="str">
        <f>Fuel!$AK507</f>
        <v/>
      </c>
      <c r="N507" s="329"/>
      <c r="O507" s="329"/>
      <c r="P507" s="330" t="str">
        <f>Fuel!$AI507</f>
        <v/>
      </c>
      <c r="Q507" s="330"/>
      <c r="R507" s="330"/>
      <c r="S507" s="329" t="str">
        <f>Fuel!$AJ507</f>
        <v/>
      </c>
      <c r="T507" s="329"/>
      <c r="U507" s="331"/>
      <c r="V507" s="55"/>
      <c r="AC507" s="13" t="str">
        <f>Fuel!$S507</f>
        <v/>
      </c>
    </row>
    <row r="508" spans="1:29" x14ac:dyDescent="0.25">
      <c r="A508" s="55"/>
      <c r="B508" s="325" t="str">
        <f>IF(Fuel!$B508="", "", Fuel!$B508)</f>
        <v/>
      </c>
      <c r="C508" s="326"/>
      <c r="D508" s="326"/>
      <c r="E508" s="327" t="str">
        <f>Fuel!$AF508</f>
        <v/>
      </c>
      <c r="F508" s="327"/>
      <c r="G508" s="327"/>
      <c r="H508" s="327"/>
      <c r="I508" s="1" t="str">
        <f>IF(Fuel!$D508="", "", Fuel!$D508)</f>
        <v/>
      </c>
      <c r="J508" s="328" t="str">
        <f>Fuel!$AH508</f>
        <v/>
      </c>
      <c r="K508" s="328"/>
      <c r="L508" s="328"/>
      <c r="M508" s="329" t="str">
        <f>Fuel!$AK508</f>
        <v/>
      </c>
      <c r="N508" s="329"/>
      <c r="O508" s="329"/>
      <c r="P508" s="330" t="str">
        <f>Fuel!$AI508</f>
        <v/>
      </c>
      <c r="Q508" s="330"/>
      <c r="R508" s="330"/>
      <c r="S508" s="329" t="str">
        <f>Fuel!$AJ508</f>
        <v/>
      </c>
      <c r="T508" s="329"/>
      <c r="U508" s="331"/>
      <c r="V508" s="55"/>
      <c r="AC508" s="13" t="str">
        <f>Fuel!$S508</f>
        <v/>
      </c>
    </row>
    <row r="509" spans="1:29" x14ac:dyDescent="0.25">
      <c r="A509" s="55"/>
      <c r="B509" s="325" t="str">
        <f>IF(Fuel!$B509="", "", Fuel!$B509)</f>
        <v/>
      </c>
      <c r="C509" s="326"/>
      <c r="D509" s="326"/>
      <c r="E509" s="327" t="str">
        <f>Fuel!$AF509</f>
        <v/>
      </c>
      <c r="F509" s="327"/>
      <c r="G509" s="327"/>
      <c r="H509" s="327"/>
      <c r="I509" s="1" t="str">
        <f>IF(Fuel!$D509="", "", Fuel!$D509)</f>
        <v/>
      </c>
      <c r="J509" s="328" t="str">
        <f>Fuel!$AH509</f>
        <v/>
      </c>
      <c r="K509" s="328"/>
      <c r="L509" s="328"/>
      <c r="M509" s="329" t="str">
        <f>Fuel!$AK509</f>
        <v/>
      </c>
      <c r="N509" s="329"/>
      <c r="O509" s="329"/>
      <c r="P509" s="330" t="str">
        <f>Fuel!$AI509</f>
        <v/>
      </c>
      <c r="Q509" s="330"/>
      <c r="R509" s="330"/>
      <c r="S509" s="329" t="str">
        <f>Fuel!$AJ509</f>
        <v/>
      </c>
      <c r="T509" s="329"/>
      <c r="U509" s="331"/>
      <c r="V509" s="55"/>
      <c r="AC509" s="13" t="str">
        <f>Fuel!$S509</f>
        <v/>
      </c>
    </row>
    <row r="510" spans="1:29" x14ac:dyDescent="0.25">
      <c r="A510" s="55"/>
      <c r="B510" s="325" t="str">
        <f>IF(Fuel!$B510="", "", Fuel!$B510)</f>
        <v/>
      </c>
      <c r="C510" s="326"/>
      <c r="D510" s="326"/>
      <c r="E510" s="327" t="str">
        <f>Fuel!$AF510</f>
        <v/>
      </c>
      <c r="F510" s="327"/>
      <c r="G510" s="327"/>
      <c r="H510" s="327"/>
      <c r="I510" s="1" t="str">
        <f>IF(Fuel!$D510="", "", Fuel!$D510)</f>
        <v/>
      </c>
      <c r="J510" s="328" t="str">
        <f>Fuel!$AH510</f>
        <v/>
      </c>
      <c r="K510" s="328"/>
      <c r="L510" s="328"/>
      <c r="M510" s="329" t="str">
        <f>Fuel!$AK510</f>
        <v/>
      </c>
      <c r="N510" s="329"/>
      <c r="O510" s="329"/>
      <c r="P510" s="330" t="str">
        <f>Fuel!$AI510</f>
        <v/>
      </c>
      <c r="Q510" s="330"/>
      <c r="R510" s="330"/>
      <c r="S510" s="329" t="str">
        <f>Fuel!$AJ510</f>
        <v/>
      </c>
      <c r="T510" s="329"/>
      <c r="U510" s="331"/>
      <c r="V510" s="55"/>
      <c r="AC510" s="13" t="str">
        <f>Fuel!$S510</f>
        <v/>
      </c>
    </row>
    <row r="511" spans="1:29" x14ac:dyDescent="0.25">
      <c r="A511" s="55"/>
      <c r="B511" s="325" t="str">
        <f>IF(Fuel!$B511="", "", Fuel!$B511)</f>
        <v/>
      </c>
      <c r="C511" s="326"/>
      <c r="D511" s="326"/>
      <c r="E511" s="327" t="str">
        <f>Fuel!$AF511</f>
        <v/>
      </c>
      <c r="F511" s="327"/>
      <c r="G511" s="327"/>
      <c r="H511" s="327"/>
      <c r="I511" s="1" t="str">
        <f>IF(Fuel!$D511="", "", Fuel!$D511)</f>
        <v/>
      </c>
      <c r="J511" s="328" t="str">
        <f>Fuel!$AH511</f>
        <v/>
      </c>
      <c r="K511" s="328"/>
      <c r="L511" s="328"/>
      <c r="M511" s="329" t="str">
        <f>Fuel!$AK511</f>
        <v/>
      </c>
      <c r="N511" s="329"/>
      <c r="O511" s="329"/>
      <c r="P511" s="330" t="str">
        <f>Fuel!$AI511</f>
        <v/>
      </c>
      <c r="Q511" s="330"/>
      <c r="R511" s="330"/>
      <c r="S511" s="329" t="str">
        <f>Fuel!$AJ511</f>
        <v/>
      </c>
      <c r="T511" s="329"/>
      <c r="U511" s="331"/>
      <c r="V511" s="55"/>
      <c r="AC511" s="13" t="str">
        <f>Fuel!$S511</f>
        <v/>
      </c>
    </row>
    <row r="512" spans="1:29" x14ac:dyDescent="0.25">
      <c r="A512" s="55"/>
      <c r="B512" s="325" t="str">
        <f>IF(Fuel!$B512="", "", Fuel!$B512)</f>
        <v/>
      </c>
      <c r="C512" s="326"/>
      <c r="D512" s="326"/>
      <c r="E512" s="327" t="str">
        <f>Fuel!$AF512</f>
        <v/>
      </c>
      <c r="F512" s="327"/>
      <c r="G512" s="327"/>
      <c r="H512" s="327"/>
      <c r="I512" s="1" t="str">
        <f>IF(Fuel!$D512="", "", Fuel!$D512)</f>
        <v/>
      </c>
      <c r="J512" s="328" t="str">
        <f>Fuel!$AH512</f>
        <v/>
      </c>
      <c r="K512" s="328"/>
      <c r="L512" s="328"/>
      <c r="M512" s="329" t="str">
        <f>Fuel!$AK512</f>
        <v/>
      </c>
      <c r="N512" s="329"/>
      <c r="O512" s="329"/>
      <c r="P512" s="330" t="str">
        <f>Fuel!$AI512</f>
        <v/>
      </c>
      <c r="Q512" s="330"/>
      <c r="R512" s="330"/>
      <c r="S512" s="329" t="str">
        <f>Fuel!$AJ512</f>
        <v/>
      </c>
      <c r="T512" s="329"/>
      <c r="U512" s="331"/>
      <c r="V512" s="55"/>
      <c r="AC512" s="13" t="str">
        <f>Fuel!$S512</f>
        <v/>
      </c>
    </row>
    <row r="513" spans="1:29" x14ac:dyDescent="0.25">
      <c r="A513" s="55"/>
      <c r="B513" s="325" t="str">
        <f>IF(Fuel!$B513="", "", Fuel!$B513)</f>
        <v/>
      </c>
      <c r="C513" s="326"/>
      <c r="D513" s="326"/>
      <c r="E513" s="327" t="str">
        <f>Fuel!$AF513</f>
        <v/>
      </c>
      <c r="F513" s="327"/>
      <c r="G513" s="327"/>
      <c r="H513" s="327"/>
      <c r="I513" s="1" t="str">
        <f>IF(Fuel!$D513="", "", Fuel!$D513)</f>
        <v/>
      </c>
      <c r="J513" s="328" t="str">
        <f>Fuel!$AH513</f>
        <v/>
      </c>
      <c r="K513" s="328"/>
      <c r="L513" s="328"/>
      <c r="M513" s="329" t="str">
        <f>Fuel!$AK513</f>
        <v/>
      </c>
      <c r="N513" s="329"/>
      <c r="O513" s="329"/>
      <c r="P513" s="330" t="str">
        <f>Fuel!$AI513</f>
        <v/>
      </c>
      <c r="Q513" s="330"/>
      <c r="R513" s="330"/>
      <c r="S513" s="329" t="str">
        <f>Fuel!$AJ513</f>
        <v/>
      </c>
      <c r="T513" s="329"/>
      <c r="U513" s="331"/>
      <c r="V513" s="55"/>
      <c r="AC513" s="13" t="str">
        <f>Fuel!$S513</f>
        <v/>
      </c>
    </row>
    <row r="514" spans="1:29" x14ac:dyDescent="0.25">
      <c r="A514" s="55"/>
      <c r="B514" s="325" t="str">
        <f>IF(Fuel!$B514="", "", Fuel!$B514)</f>
        <v/>
      </c>
      <c r="C514" s="326"/>
      <c r="D514" s="326"/>
      <c r="E514" s="327" t="str">
        <f>Fuel!$AF514</f>
        <v/>
      </c>
      <c r="F514" s="327"/>
      <c r="G514" s="327"/>
      <c r="H514" s="327"/>
      <c r="I514" s="1" t="str">
        <f>IF(Fuel!$D514="", "", Fuel!$D514)</f>
        <v/>
      </c>
      <c r="J514" s="328" t="str">
        <f>Fuel!$AH514</f>
        <v/>
      </c>
      <c r="K514" s="328"/>
      <c r="L514" s="328"/>
      <c r="M514" s="329" t="str">
        <f>Fuel!$AK514</f>
        <v/>
      </c>
      <c r="N514" s="329"/>
      <c r="O514" s="329"/>
      <c r="P514" s="330" t="str">
        <f>Fuel!$AI514</f>
        <v/>
      </c>
      <c r="Q514" s="330"/>
      <c r="R514" s="330"/>
      <c r="S514" s="329" t="str">
        <f>Fuel!$AJ514</f>
        <v/>
      </c>
      <c r="T514" s="329"/>
      <c r="U514" s="331"/>
      <c r="V514" s="55"/>
      <c r="AC514" s="13" t="str">
        <f>Fuel!$S514</f>
        <v/>
      </c>
    </row>
    <row r="515" spans="1:29" x14ac:dyDescent="0.25">
      <c r="A515" s="55"/>
      <c r="B515" s="325" t="str">
        <f>IF(Fuel!$B515="", "", Fuel!$B515)</f>
        <v/>
      </c>
      <c r="C515" s="326"/>
      <c r="D515" s="326"/>
      <c r="E515" s="327" t="str">
        <f>Fuel!$AF515</f>
        <v/>
      </c>
      <c r="F515" s="327"/>
      <c r="G515" s="327"/>
      <c r="H515" s="327"/>
      <c r="I515" s="1" t="str">
        <f>IF(Fuel!$D515="", "", Fuel!$D515)</f>
        <v/>
      </c>
      <c r="J515" s="328" t="str">
        <f>Fuel!$AH515</f>
        <v/>
      </c>
      <c r="K515" s="328"/>
      <c r="L515" s="328"/>
      <c r="M515" s="329" t="str">
        <f>Fuel!$AK515</f>
        <v/>
      </c>
      <c r="N515" s="329"/>
      <c r="O515" s="329"/>
      <c r="P515" s="330" t="str">
        <f>Fuel!$AI515</f>
        <v/>
      </c>
      <c r="Q515" s="330"/>
      <c r="R515" s="330"/>
      <c r="S515" s="329" t="str">
        <f>Fuel!$AJ515</f>
        <v/>
      </c>
      <c r="T515" s="329"/>
      <c r="U515" s="331"/>
      <c r="V515" s="55"/>
      <c r="AC515" s="13" t="str">
        <f>Fuel!$S515</f>
        <v/>
      </c>
    </row>
    <row r="516" spans="1:29" x14ac:dyDescent="0.25">
      <c r="A516" s="55"/>
      <c r="B516" s="325" t="str">
        <f>IF(Fuel!$B516="", "", Fuel!$B516)</f>
        <v/>
      </c>
      <c r="C516" s="326"/>
      <c r="D516" s="326"/>
      <c r="E516" s="327" t="str">
        <f>Fuel!$AF516</f>
        <v/>
      </c>
      <c r="F516" s="327"/>
      <c r="G516" s="327"/>
      <c r="H516" s="327"/>
      <c r="I516" s="1" t="str">
        <f>IF(Fuel!$D516="", "", Fuel!$D516)</f>
        <v/>
      </c>
      <c r="J516" s="328" t="str">
        <f>Fuel!$AH516</f>
        <v/>
      </c>
      <c r="K516" s="328"/>
      <c r="L516" s="328"/>
      <c r="M516" s="329" t="str">
        <f>Fuel!$AK516</f>
        <v/>
      </c>
      <c r="N516" s="329"/>
      <c r="O516" s="329"/>
      <c r="P516" s="330" t="str">
        <f>Fuel!$AI516</f>
        <v/>
      </c>
      <c r="Q516" s="330"/>
      <c r="R516" s="330"/>
      <c r="S516" s="329" t="str">
        <f>Fuel!$AJ516</f>
        <v/>
      </c>
      <c r="T516" s="329"/>
      <c r="U516" s="331"/>
      <c r="V516" s="55"/>
      <c r="AC516" s="13" t="str">
        <f>Fuel!$S516</f>
        <v/>
      </c>
    </row>
    <row r="517" spans="1:29" x14ac:dyDescent="0.25">
      <c r="A517" s="55"/>
      <c r="B517" s="325" t="str">
        <f>IF(Fuel!$B517="", "", Fuel!$B517)</f>
        <v/>
      </c>
      <c r="C517" s="326"/>
      <c r="D517" s="326"/>
      <c r="E517" s="327" t="str">
        <f>Fuel!$AF517</f>
        <v/>
      </c>
      <c r="F517" s="327"/>
      <c r="G517" s="327"/>
      <c r="H517" s="327"/>
      <c r="I517" s="1" t="str">
        <f>IF(Fuel!$D517="", "", Fuel!$D517)</f>
        <v/>
      </c>
      <c r="J517" s="328" t="str">
        <f>Fuel!$AH517</f>
        <v/>
      </c>
      <c r="K517" s="328"/>
      <c r="L517" s="328"/>
      <c r="M517" s="329" t="str">
        <f>Fuel!$AK517</f>
        <v/>
      </c>
      <c r="N517" s="329"/>
      <c r="O517" s="329"/>
      <c r="P517" s="330" t="str">
        <f>Fuel!$AI517</f>
        <v/>
      </c>
      <c r="Q517" s="330"/>
      <c r="R517" s="330"/>
      <c r="S517" s="329" t="str">
        <f>Fuel!$AJ517</f>
        <v/>
      </c>
      <c r="T517" s="329"/>
      <c r="U517" s="331"/>
      <c r="V517" s="55"/>
      <c r="AC517" s="13" t="str">
        <f>Fuel!$S517</f>
        <v/>
      </c>
    </row>
    <row r="518" spans="1:29" x14ac:dyDescent="0.25">
      <c r="A518" s="55"/>
      <c r="B518" s="325" t="str">
        <f>IF(Fuel!$B518="", "", Fuel!$B518)</f>
        <v/>
      </c>
      <c r="C518" s="326"/>
      <c r="D518" s="326"/>
      <c r="E518" s="327" t="str">
        <f>Fuel!$AF518</f>
        <v/>
      </c>
      <c r="F518" s="327"/>
      <c r="G518" s="327"/>
      <c r="H518" s="327"/>
      <c r="I518" s="1" t="str">
        <f>IF(Fuel!$D518="", "", Fuel!$D518)</f>
        <v/>
      </c>
      <c r="J518" s="328" t="str">
        <f>Fuel!$AH518</f>
        <v/>
      </c>
      <c r="K518" s="328"/>
      <c r="L518" s="328"/>
      <c r="M518" s="329" t="str">
        <f>Fuel!$AK518</f>
        <v/>
      </c>
      <c r="N518" s="329"/>
      <c r="O518" s="329"/>
      <c r="P518" s="330" t="str">
        <f>Fuel!$AI518</f>
        <v/>
      </c>
      <c r="Q518" s="330"/>
      <c r="R518" s="330"/>
      <c r="S518" s="329" t="str">
        <f>Fuel!$AJ518</f>
        <v/>
      </c>
      <c r="T518" s="329"/>
      <c r="U518" s="331"/>
      <c r="V518" s="55"/>
      <c r="AC518" s="13" t="str">
        <f>Fuel!$S518</f>
        <v/>
      </c>
    </row>
    <row r="519" spans="1:29" x14ac:dyDescent="0.25">
      <c r="A519" s="55"/>
      <c r="B519" s="325" t="str">
        <f>IF(Fuel!$B519="", "", Fuel!$B519)</f>
        <v/>
      </c>
      <c r="C519" s="326"/>
      <c r="D519" s="326"/>
      <c r="E519" s="327" t="str">
        <f>Fuel!$AF519</f>
        <v/>
      </c>
      <c r="F519" s="327"/>
      <c r="G519" s="327"/>
      <c r="H519" s="327"/>
      <c r="I519" s="1" t="str">
        <f>IF(Fuel!$D519="", "", Fuel!$D519)</f>
        <v/>
      </c>
      <c r="J519" s="328" t="str">
        <f>Fuel!$AH519</f>
        <v/>
      </c>
      <c r="K519" s="328"/>
      <c r="L519" s="328"/>
      <c r="M519" s="329" t="str">
        <f>Fuel!$AK519</f>
        <v/>
      </c>
      <c r="N519" s="329"/>
      <c r="O519" s="329"/>
      <c r="P519" s="330" t="str">
        <f>Fuel!$AI519</f>
        <v/>
      </c>
      <c r="Q519" s="330"/>
      <c r="R519" s="330"/>
      <c r="S519" s="329" t="str">
        <f>Fuel!$AJ519</f>
        <v/>
      </c>
      <c r="T519" s="329"/>
      <c r="U519" s="331"/>
      <c r="V519" s="55"/>
      <c r="AC519" s="13" t="str">
        <f>Fuel!$S519</f>
        <v/>
      </c>
    </row>
    <row r="520" spans="1:29" x14ac:dyDescent="0.25">
      <c r="A520" s="55"/>
      <c r="B520" s="325" t="str">
        <f>IF(Fuel!$B520="", "", Fuel!$B520)</f>
        <v/>
      </c>
      <c r="C520" s="326"/>
      <c r="D520" s="326"/>
      <c r="E520" s="327" t="str">
        <f>Fuel!$AF520</f>
        <v/>
      </c>
      <c r="F520" s="327"/>
      <c r="G520" s="327"/>
      <c r="H520" s="327"/>
      <c r="I520" s="1" t="str">
        <f>IF(Fuel!$D520="", "", Fuel!$D520)</f>
        <v/>
      </c>
      <c r="J520" s="328" t="str">
        <f>Fuel!$AH520</f>
        <v/>
      </c>
      <c r="K520" s="328"/>
      <c r="L520" s="328"/>
      <c r="M520" s="329" t="str">
        <f>Fuel!$AK520</f>
        <v/>
      </c>
      <c r="N520" s="329"/>
      <c r="O520" s="329"/>
      <c r="P520" s="330" t="str">
        <f>Fuel!$AI520</f>
        <v/>
      </c>
      <c r="Q520" s="330"/>
      <c r="R520" s="330"/>
      <c r="S520" s="329" t="str">
        <f>Fuel!$AJ520</f>
        <v/>
      </c>
      <c r="T520" s="329"/>
      <c r="U520" s="331"/>
      <c r="V520" s="55"/>
      <c r="AC520" s="13" t="str">
        <f>Fuel!$S520</f>
        <v/>
      </c>
    </row>
    <row r="521" spans="1:29" x14ac:dyDescent="0.25">
      <c r="A521" s="55"/>
      <c r="B521" s="325" t="str">
        <f>IF(Fuel!$B521="", "", Fuel!$B521)</f>
        <v/>
      </c>
      <c r="C521" s="326"/>
      <c r="D521" s="326"/>
      <c r="E521" s="327" t="str">
        <f>Fuel!$AF521</f>
        <v/>
      </c>
      <c r="F521" s="327"/>
      <c r="G521" s="327"/>
      <c r="H521" s="327"/>
      <c r="I521" s="1" t="str">
        <f>IF(Fuel!$D521="", "", Fuel!$D521)</f>
        <v/>
      </c>
      <c r="J521" s="328" t="str">
        <f>Fuel!$AH521</f>
        <v/>
      </c>
      <c r="K521" s="328"/>
      <c r="L521" s="328"/>
      <c r="M521" s="329" t="str">
        <f>Fuel!$AK521</f>
        <v/>
      </c>
      <c r="N521" s="329"/>
      <c r="O521" s="329"/>
      <c r="P521" s="330" t="str">
        <f>Fuel!$AI521</f>
        <v/>
      </c>
      <c r="Q521" s="330"/>
      <c r="R521" s="330"/>
      <c r="S521" s="329" t="str">
        <f>Fuel!$AJ521</f>
        <v/>
      </c>
      <c r="T521" s="329"/>
      <c r="U521" s="331"/>
      <c r="V521" s="55"/>
      <c r="AC521" s="13" t="str">
        <f>Fuel!$S521</f>
        <v/>
      </c>
    </row>
    <row r="522" spans="1:29" x14ac:dyDescent="0.25">
      <c r="A522" s="55"/>
      <c r="B522" s="325" t="str">
        <f>IF(Fuel!$B522="", "", Fuel!$B522)</f>
        <v/>
      </c>
      <c r="C522" s="326"/>
      <c r="D522" s="326"/>
      <c r="E522" s="327" t="str">
        <f>Fuel!$AF522</f>
        <v/>
      </c>
      <c r="F522" s="327"/>
      <c r="G522" s="327"/>
      <c r="H522" s="327"/>
      <c r="I522" s="1" t="str">
        <f>IF(Fuel!$D522="", "", Fuel!$D522)</f>
        <v/>
      </c>
      <c r="J522" s="328" t="str">
        <f>Fuel!$AH522</f>
        <v/>
      </c>
      <c r="K522" s="328"/>
      <c r="L522" s="328"/>
      <c r="M522" s="329" t="str">
        <f>Fuel!$AK522</f>
        <v/>
      </c>
      <c r="N522" s="329"/>
      <c r="O522" s="329"/>
      <c r="P522" s="330" t="str">
        <f>Fuel!$AI522</f>
        <v/>
      </c>
      <c r="Q522" s="330"/>
      <c r="R522" s="330"/>
      <c r="S522" s="329" t="str">
        <f>Fuel!$AJ522</f>
        <v/>
      </c>
      <c r="T522" s="329"/>
      <c r="U522" s="331"/>
      <c r="V522" s="55"/>
      <c r="AC522" s="13" t="str">
        <f>Fuel!$S522</f>
        <v/>
      </c>
    </row>
    <row r="523" spans="1:29" x14ac:dyDescent="0.25">
      <c r="A523" s="55"/>
      <c r="B523" s="325" t="str">
        <f>IF(Fuel!$B523="", "", Fuel!$B523)</f>
        <v/>
      </c>
      <c r="C523" s="326"/>
      <c r="D523" s="326"/>
      <c r="E523" s="327" t="str">
        <f>Fuel!$AF523</f>
        <v/>
      </c>
      <c r="F523" s="327"/>
      <c r="G523" s="327"/>
      <c r="H523" s="327"/>
      <c r="I523" s="1" t="str">
        <f>IF(Fuel!$D523="", "", Fuel!$D523)</f>
        <v/>
      </c>
      <c r="J523" s="328" t="str">
        <f>Fuel!$AH523</f>
        <v/>
      </c>
      <c r="K523" s="328"/>
      <c r="L523" s="328"/>
      <c r="M523" s="329" t="str">
        <f>Fuel!$AK523</f>
        <v/>
      </c>
      <c r="N523" s="329"/>
      <c r="O523" s="329"/>
      <c r="P523" s="330" t="str">
        <f>Fuel!$AI523</f>
        <v/>
      </c>
      <c r="Q523" s="330"/>
      <c r="R523" s="330"/>
      <c r="S523" s="329" t="str">
        <f>Fuel!$AJ523</f>
        <v/>
      </c>
      <c r="T523" s="329"/>
      <c r="U523" s="331"/>
      <c r="V523" s="55"/>
      <c r="AC523" s="13" t="str">
        <f>Fuel!$S523</f>
        <v/>
      </c>
    </row>
    <row r="524" spans="1:29" x14ac:dyDescent="0.25">
      <c r="A524" s="55"/>
      <c r="B524" s="325" t="str">
        <f>IF(Fuel!$B524="", "", Fuel!$B524)</f>
        <v/>
      </c>
      <c r="C524" s="326"/>
      <c r="D524" s="326"/>
      <c r="E524" s="327" t="str">
        <f>Fuel!$AF524</f>
        <v/>
      </c>
      <c r="F524" s="327"/>
      <c r="G524" s="327"/>
      <c r="H524" s="327"/>
      <c r="I524" s="1" t="str">
        <f>IF(Fuel!$D524="", "", Fuel!$D524)</f>
        <v/>
      </c>
      <c r="J524" s="328" t="str">
        <f>Fuel!$AH524</f>
        <v/>
      </c>
      <c r="K524" s="328"/>
      <c r="L524" s="328"/>
      <c r="M524" s="329" t="str">
        <f>Fuel!$AK524</f>
        <v/>
      </c>
      <c r="N524" s="329"/>
      <c r="O524" s="329"/>
      <c r="P524" s="330" t="str">
        <f>Fuel!$AI524</f>
        <v/>
      </c>
      <c r="Q524" s="330"/>
      <c r="R524" s="330"/>
      <c r="S524" s="329" t="str">
        <f>Fuel!$AJ524</f>
        <v/>
      </c>
      <c r="T524" s="329"/>
      <c r="U524" s="331"/>
      <c r="V524" s="55"/>
      <c r="AC524" s="13" t="str">
        <f>Fuel!$S524</f>
        <v/>
      </c>
    </row>
    <row r="525" spans="1:29" x14ac:dyDescent="0.25">
      <c r="A525" s="55"/>
      <c r="B525" s="325" t="str">
        <f>IF(Fuel!$B525="", "", Fuel!$B525)</f>
        <v/>
      </c>
      <c r="C525" s="326"/>
      <c r="D525" s="326"/>
      <c r="E525" s="327" t="str">
        <f>Fuel!$AF525</f>
        <v/>
      </c>
      <c r="F525" s="327"/>
      <c r="G525" s="327"/>
      <c r="H525" s="327"/>
      <c r="I525" s="1" t="str">
        <f>IF(Fuel!$D525="", "", Fuel!$D525)</f>
        <v/>
      </c>
      <c r="J525" s="328" t="str">
        <f>Fuel!$AH525</f>
        <v/>
      </c>
      <c r="K525" s="328"/>
      <c r="L525" s="328"/>
      <c r="M525" s="329" t="str">
        <f>Fuel!$AK525</f>
        <v/>
      </c>
      <c r="N525" s="329"/>
      <c r="O525" s="329"/>
      <c r="P525" s="330" t="str">
        <f>Fuel!$AI525</f>
        <v/>
      </c>
      <c r="Q525" s="330"/>
      <c r="R525" s="330"/>
      <c r="S525" s="329" t="str">
        <f>Fuel!$AJ525</f>
        <v/>
      </c>
      <c r="T525" s="329"/>
      <c r="U525" s="331"/>
      <c r="V525" s="55"/>
      <c r="AC525" s="13" t="str">
        <f>Fuel!$S525</f>
        <v/>
      </c>
    </row>
    <row r="526" spans="1:29" x14ac:dyDescent="0.25">
      <c r="A526" s="55"/>
      <c r="B526" s="325" t="str">
        <f>IF(Fuel!$B526="", "", Fuel!$B526)</f>
        <v/>
      </c>
      <c r="C526" s="326"/>
      <c r="D526" s="326"/>
      <c r="E526" s="327" t="str">
        <f>Fuel!$AF526</f>
        <v/>
      </c>
      <c r="F526" s="327"/>
      <c r="G526" s="327"/>
      <c r="H526" s="327"/>
      <c r="I526" s="1" t="str">
        <f>IF(Fuel!$D526="", "", Fuel!$D526)</f>
        <v/>
      </c>
      <c r="J526" s="328" t="str">
        <f>Fuel!$AH526</f>
        <v/>
      </c>
      <c r="K526" s="328"/>
      <c r="L526" s="328"/>
      <c r="M526" s="329" t="str">
        <f>Fuel!$AK526</f>
        <v/>
      </c>
      <c r="N526" s="329"/>
      <c r="O526" s="329"/>
      <c r="P526" s="330" t="str">
        <f>Fuel!$AI526</f>
        <v/>
      </c>
      <c r="Q526" s="330"/>
      <c r="R526" s="330"/>
      <c r="S526" s="329" t="str">
        <f>Fuel!$AJ526</f>
        <v/>
      </c>
      <c r="T526" s="329"/>
      <c r="U526" s="331"/>
      <c r="V526" s="55"/>
      <c r="AC526" s="13" t="str">
        <f>Fuel!$S526</f>
        <v/>
      </c>
    </row>
    <row r="527" spans="1:29" x14ac:dyDescent="0.25">
      <c r="A527" s="55"/>
      <c r="B527" s="325" t="str">
        <f>IF(Fuel!$B527="", "", Fuel!$B527)</f>
        <v/>
      </c>
      <c r="C527" s="326"/>
      <c r="D527" s="326"/>
      <c r="E527" s="327" t="str">
        <f>Fuel!$AF527</f>
        <v/>
      </c>
      <c r="F527" s="327"/>
      <c r="G527" s="327"/>
      <c r="H527" s="327"/>
      <c r="I527" s="1" t="str">
        <f>IF(Fuel!$D527="", "", Fuel!$D527)</f>
        <v/>
      </c>
      <c r="J527" s="328" t="str">
        <f>Fuel!$AH527</f>
        <v/>
      </c>
      <c r="K527" s="328"/>
      <c r="L527" s="328"/>
      <c r="M527" s="329" t="str">
        <f>Fuel!$AK527</f>
        <v/>
      </c>
      <c r="N527" s="329"/>
      <c r="O527" s="329"/>
      <c r="P527" s="330" t="str">
        <f>Fuel!$AI527</f>
        <v/>
      </c>
      <c r="Q527" s="330"/>
      <c r="R527" s="330"/>
      <c r="S527" s="329" t="str">
        <f>Fuel!$AJ527</f>
        <v/>
      </c>
      <c r="T527" s="329"/>
      <c r="U527" s="331"/>
      <c r="V527" s="55"/>
      <c r="AC527" s="13" t="str">
        <f>Fuel!$S527</f>
        <v/>
      </c>
    </row>
    <row r="528" spans="1:29" x14ac:dyDescent="0.25">
      <c r="A528" s="55"/>
      <c r="B528" s="325" t="str">
        <f>IF(Fuel!$B528="", "", Fuel!$B528)</f>
        <v/>
      </c>
      <c r="C528" s="326"/>
      <c r="D528" s="326"/>
      <c r="E528" s="327" t="str">
        <f>Fuel!$AF528</f>
        <v/>
      </c>
      <c r="F528" s="327"/>
      <c r="G528" s="327"/>
      <c r="H528" s="327"/>
      <c r="I528" s="1" t="str">
        <f>IF(Fuel!$D528="", "", Fuel!$D528)</f>
        <v/>
      </c>
      <c r="J528" s="328" t="str">
        <f>Fuel!$AH528</f>
        <v/>
      </c>
      <c r="K528" s="328"/>
      <c r="L528" s="328"/>
      <c r="M528" s="329" t="str">
        <f>Fuel!$AK528</f>
        <v/>
      </c>
      <c r="N528" s="329"/>
      <c r="O528" s="329"/>
      <c r="P528" s="330" t="str">
        <f>Fuel!$AI528</f>
        <v/>
      </c>
      <c r="Q528" s="330"/>
      <c r="R528" s="330"/>
      <c r="S528" s="329" t="str">
        <f>Fuel!$AJ528</f>
        <v/>
      </c>
      <c r="T528" s="329"/>
      <c r="U528" s="331"/>
      <c r="V528" s="55"/>
      <c r="AC528" s="13" t="str">
        <f>Fuel!$S528</f>
        <v/>
      </c>
    </row>
    <row r="529" spans="1:29" x14ac:dyDescent="0.25">
      <c r="A529" s="55"/>
      <c r="B529" s="325" t="str">
        <f>IF(Fuel!$B529="", "", Fuel!$B529)</f>
        <v/>
      </c>
      <c r="C529" s="326"/>
      <c r="D529" s="326"/>
      <c r="E529" s="327" t="str">
        <f>Fuel!$AF529</f>
        <v/>
      </c>
      <c r="F529" s="327"/>
      <c r="G529" s="327"/>
      <c r="H529" s="327"/>
      <c r="I529" s="1" t="str">
        <f>IF(Fuel!$D529="", "", Fuel!$D529)</f>
        <v/>
      </c>
      <c r="J529" s="328" t="str">
        <f>Fuel!$AH529</f>
        <v/>
      </c>
      <c r="K529" s="328"/>
      <c r="L529" s="328"/>
      <c r="M529" s="329" t="str">
        <f>Fuel!$AK529</f>
        <v/>
      </c>
      <c r="N529" s="329"/>
      <c r="O529" s="329"/>
      <c r="P529" s="330" t="str">
        <f>Fuel!$AI529</f>
        <v/>
      </c>
      <c r="Q529" s="330"/>
      <c r="R529" s="330"/>
      <c r="S529" s="329" t="str">
        <f>Fuel!$AJ529</f>
        <v/>
      </c>
      <c r="T529" s="329"/>
      <c r="U529" s="331"/>
      <c r="V529" s="55"/>
      <c r="AC529" s="13" t="str">
        <f>Fuel!$S529</f>
        <v/>
      </c>
    </row>
    <row r="530" spans="1:29" x14ac:dyDescent="0.25">
      <c r="A530" s="55"/>
      <c r="B530" s="325" t="str">
        <f>IF(Fuel!$B530="", "", Fuel!$B530)</f>
        <v/>
      </c>
      <c r="C530" s="326"/>
      <c r="D530" s="326"/>
      <c r="E530" s="327" t="str">
        <f>Fuel!$AF530</f>
        <v/>
      </c>
      <c r="F530" s="327"/>
      <c r="G530" s="327"/>
      <c r="H530" s="327"/>
      <c r="I530" s="1" t="str">
        <f>IF(Fuel!$D530="", "", Fuel!$D530)</f>
        <v/>
      </c>
      <c r="J530" s="328" t="str">
        <f>Fuel!$AH530</f>
        <v/>
      </c>
      <c r="K530" s="328"/>
      <c r="L530" s="328"/>
      <c r="M530" s="329" t="str">
        <f>Fuel!$AK530</f>
        <v/>
      </c>
      <c r="N530" s="329"/>
      <c r="O530" s="329"/>
      <c r="P530" s="330" t="str">
        <f>Fuel!$AI530</f>
        <v/>
      </c>
      <c r="Q530" s="330"/>
      <c r="R530" s="330"/>
      <c r="S530" s="329" t="str">
        <f>Fuel!$AJ530</f>
        <v/>
      </c>
      <c r="T530" s="329"/>
      <c r="U530" s="331"/>
      <c r="V530" s="55"/>
      <c r="AC530" s="13" t="str">
        <f>Fuel!$S530</f>
        <v/>
      </c>
    </row>
    <row r="531" spans="1:29" x14ac:dyDescent="0.25">
      <c r="A531" s="55"/>
      <c r="B531" s="325" t="str">
        <f>IF(Fuel!$B531="", "", Fuel!$B531)</f>
        <v/>
      </c>
      <c r="C531" s="326"/>
      <c r="D531" s="326"/>
      <c r="E531" s="327" t="str">
        <f>Fuel!$AF531</f>
        <v/>
      </c>
      <c r="F531" s="327"/>
      <c r="G531" s="327"/>
      <c r="H531" s="327"/>
      <c r="I531" s="1" t="str">
        <f>IF(Fuel!$D531="", "", Fuel!$D531)</f>
        <v/>
      </c>
      <c r="J531" s="328" t="str">
        <f>Fuel!$AH531</f>
        <v/>
      </c>
      <c r="K531" s="328"/>
      <c r="L531" s="328"/>
      <c r="M531" s="329" t="str">
        <f>Fuel!$AK531</f>
        <v/>
      </c>
      <c r="N531" s="329"/>
      <c r="O531" s="329"/>
      <c r="P531" s="330" t="str">
        <f>Fuel!$AI531</f>
        <v/>
      </c>
      <c r="Q531" s="330"/>
      <c r="R531" s="330"/>
      <c r="S531" s="329" t="str">
        <f>Fuel!$AJ531</f>
        <v/>
      </c>
      <c r="T531" s="329"/>
      <c r="U531" s="331"/>
      <c r="V531" s="55"/>
      <c r="AC531" s="13" t="str">
        <f>Fuel!$S531</f>
        <v/>
      </c>
    </row>
    <row r="532" spans="1:29" x14ac:dyDescent="0.25">
      <c r="A532" s="55"/>
      <c r="B532" s="325" t="str">
        <f>IF(Fuel!$B532="", "", Fuel!$B532)</f>
        <v/>
      </c>
      <c r="C532" s="326"/>
      <c r="D532" s="326"/>
      <c r="E532" s="327" t="str">
        <f>Fuel!$AF532</f>
        <v/>
      </c>
      <c r="F532" s="327"/>
      <c r="G532" s="327"/>
      <c r="H532" s="327"/>
      <c r="I532" s="1" t="str">
        <f>IF(Fuel!$D532="", "", Fuel!$D532)</f>
        <v/>
      </c>
      <c r="J532" s="328" t="str">
        <f>Fuel!$AH532</f>
        <v/>
      </c>
      <c r="K532" s="328"/>
      <c r="L532" s="328"/>
      <c r="M532" s="329" t="str">
        <f>Fuel!$AK532</f>
        <v/>
      </c>
      <c r="N532" s="329"/>
      <c r="O532" s="329"/>
      <c r="P532" s="330" t="str">
        <f>Fuel!$AI532</f>
        <v/>
      </c>
      <c r="Q532" s="330"/>
      <c r="R532" s="330"/>
      <c r="S532" s="329" t="str">
        <f>Fuel!$AJ532</f>
        <v/>
      </c>
      <c r="T532" s="329"/>
      <c r="U532" s="331"/>
      <c r="V532" s="55"/>
      <c r="AC532" s="13" t="str">
        <f>Fuel!$S532</f>
        <v/>
      </c>
    </row>
    <row r="533" spans="1:29" x14ac:dyDescent="0.25">
      <c r="A533" s="55"/>
      <c r="B533" s="325" t="str">
        <f>IF(Fuel!$B533="", "", Fuel!$B533)</f>
        <v/>
      </c>
      <c r="C533" s="326"/>
      <c r="D533" s="326"/>
      <c r="E533" s="327" t="str">
        <f>Fuel!$AF533</f>
        <v/>
      </c>
      <c r="F533" s="327"/>
      <c r="G533" s="327"/>
      <c r="H533" s="327"/>
      <c r="I533" s="1" t="str">
        <f>IF(Fuel!$D533="", "", Fuel!$D533)</f>
        <v/>
      </c>
      <c r="J533" s="328" t="str">
        <f>Fuel!$AH533</f>
        <v/>
      </c>
      <c r="K533" s="328"/>
      <c r="L533" s="328"/>
      <c r="M533" s="329" t="str">
        <f>Fuel!$AK533</f>
        <v/>
      </c>
      <c r="N533" s="329"/>
      <c r="O533" s="329"/>
      <c r="P533" s="330" t="str">
        <f>Fuel!$AI533</f>
        <v/>
      </c>
      <c r="Q533" s="330"/>
      <c r="R533" s="330"/>
      <c r="S533" s="329" t="str">
        <f>Fuel!$AJ533</f>
        <v/>
      </c>
      <c r="T533" s="329"/>
      <c r="U533" s="331"/>
      <c r="V533" s="55"/>
      <c r="AC533" s="13" t="str">
        <f>Fuel!$S533</f>
        <v/>
      </c>
    </row>
    <row r="534" spans="1:29" x14ac:dyDescent="0.25">
      <c r="A534" s="55"/>
      <c r="B534" s="325" t="str">
        <f>IF(Fuel!$B534="", "", Fuel!$B534)</f>
        <v/>
      </c>
      <c r="C534" s="326"/>
      <c r="D534" s="326"/>
      <c r="E534" s="327" t="str">
        <f>Fuel!$AF534</f>
        <v/>
      </c>
      <c r="F534" s="327"/>
      <c r="G534" s="327"/>
      <c r="H534" s="327"/>
      <c r="I534" s="1" t="str">
        <f>IF(Fuel!$D534="", "", Fuel!$D534)</f>
        <v/>
      </c>
      <c r="J534" s="328" t="str">
        <f>Fuel!$AH534</f>
        <v/>
      </c>
      <c r="K534" s="328"/>
      <c r="L534" s="328"/>
      <c r="M534" s="329" t="str">
        <f>Fuel!$AK534</f>
        <v/>
      </c>
      <c r="N534" s="329"/>
      <c r="O534" s="329"/>
      <c r="P534" s="330" t="str">
        <f>Fuel!$AI534</f>
        <v/>
      </c>
      <c r="Q534" s="330"/>
      <c r="R534" s="330"/>
      <c r="S534" s="329" t="str">
        <f>Fuel!$AJ534</f>
        <v/>
      </c>
      <c r="T534" s="329"/>
      <c r="U534" s="331"/>
      <c r="V534" s="55"/>
      <c r="AC534" s="13" t="str">
        <f>Fuel!$S534</f>
        <v/>
      </c>
    </row>
    <row r="535" spans="1:29" x14ac:dyDescent="0.25">
      <c r="A535" s="55"/>
      <c r="B535" s="325" t="str">
        <f>IF(Fuel!$B535="", "", Fuel!$B535)</f>
        <v/>
      </c>
      <c r="C535" s="326"/>
      <c r="D535" s="326"/>
      <c r="E535" s="327" t="str">
        <f>Fuel!$AF535</f>
        <v/>
      </c>
      <c r="F535" s="327"/>
      <c r="G535" s="327"/>
      <c r="H535" s="327"/>
      <c r="I535" s="1" t="str">
        <f>IF(Fuel!$D535="", "", Fuel!$D535)</f>
        <v/>
      </c>
      <c r="J535" s="328" t="str">
        <f>Fuel!$AH535</f>
        <v/>
      </c>
      <c r="K535" s="328"/>
      <c r="L535" s="328"/>
      <c r="M535" s="329" t="str">
        <f>Fuel!$AK535</f>
        <v/>
      </c>
      <c r="N535" s="329"/>
      <c r="O535" s="329"/>
      <c r="P535" s="330" t="str">
        <f>Fuel!$AI535</f>
        <v/>
      </c>
      <c r="Q535" s="330"/>
      <c r="R535" s="330"/>
      <c r="S535" s="329" t="str">
        <f>Fuel!$AJ535</f>
        <v/>
      </c>
      <c r="T535" s="329"/>
      <c r="U535" s="331"/>
      <c r="V535" s="55"/>
      <c r="AC535" s="13" t="str">
        <f>Fuel!$S535</f>
        <v/>
      </c>
    </row>
    <row r="536" spans="1:29" x14ac:dyDescent="0.25">
      <c r="A536" s="55"/>
      <c r="B536" s="325" t="str">
        <f>IF(Fuel!$B536="", "", Fuel!$B536)</f>
        <v/>
      </c>
      <c r="C536" s="326"/>
      <c r="D536" s="326"/>
      <c r="E536" s="327" t="str">
        <f>Fuel!$AF536</f>
        <v/>
      </c>
      <c r="F536" s="327"/>
      <c r="G536" s="327"/>
      <c r="H536" s="327"/>
      <c r="I536" s="1" t="str">
        <f>IF(Fuel!$D536="", "", Fuel!$D536)</f>
        <v/>
      </c>
      <c r="J536" s="328" t="str">
        <f>Fuel!$AH536</f>
        <v/>
      </c>
      <c r="K536" s="328"/>
      <c r="L536" s="328"/>
      <c r="M536" s="329" t="str">
        <f>Fuel!$AK536</f>
        <v/>
      </c>
      <c r="N536" s="329"/>
      <c r="O536" s="329"/>
      <c r="P536" s="330" t="str">
        <f>Fuel!$AI536</f>
        <v/>
      </c>
      <c r="Q536" s="330"/>
      <c r="R536" s="330"/>
      <c r="S536" s="329" t="str">
        <f>Fuel!$AJ536</f>
        <v/>
      </c>
      <c r="T536" s="329"/>
      <c r="U536" s="331"/>
      <c r="V536" s="55"/>
      <c r="AC536" s="13" t="str">
        <f>Fuel!$S536</f>
        <v/>
      </c>
    </row>
    <row r="537" spans="1:29" x14ac:dyDescent="0.25">
      <c r="A537" s="55"/>
      <c r="B537" s="325" t="str">
        <f>IF(Fuel!$B537="", "", Fuel!$B537)</f>
        <v/>
      </c>
      <c r="C537" s="326"/>
      <c r="D537" s="326"/>
      <c r="E537" s="327" t="str">
        <f>Fuel!$AF537</f>
        <v/>
      </c>
      <c r="F537" s="327"/>
      <c r="G537" s="327"/>
      <c r="H537" s="327"/>
      <c r="I537" s="1" t="str">
        <f>IF(Fuel!$D537="", "", Fuel!$D537)</f>
        <v/>
      </c>
      <c r="J537" s="328" t="str">
        <f>Fuel!$AH537</f>
        <v/>
      </c>
      <c r="K537" s="328"/>
      <c r="L537" s="328"/>
      <c r="M537" s="329" t="str">
        <f>Fuel!$AK537</f>
        <v/>
      </c>
      <c r="N537" s="329"/>
      <c r="O537" s="329"/>
      <c r="P537" s="330" t="str">
        <f>Fuel!$AI537</f>
        <v/>
      </c>
      <c r="Q537" s="330"/>
      <c r="R537" s="330"/>
      <c r="S537" s="329" t="str">
        <f>Fuel!$AJ537</f>
        <v/>
      </c>
      <c r="T537" s="329"/>
      <c r="U537" s="331"/>
      <c r="V537" s="55"/>
      <c r="AC537" s="13" t="str">
        <f>Fuel!$S537</f>
        <v/>
      </c>
    </row>
    <row r="538" spans="1:29" x14ac:dyDescent="0.25">
      <c r="A538" s="55"/>
      <c r="B538" s="325" t="str">
        <f>IF(Fuel!$B538="", "", Fuel!$B538)</f>
        <v/>
      </c>
      <c r="C538" s="326"/>
      <c r="D538" s="326"/>
      <c r="E538" s="327" t="str">
        <f>Fuel!$AF538</f>
        <v/>
      </c>
      <c r="F538" s="327"/>
      <c r="G538" s="327"/>
      <c r="H538" s="327"/>
      <c r="I538" s="1" t="str">
        <f>IF(Fuel!$D538="", "", Fuel!$D538)</f>
        <v/>
      </c>
      <c r="J538" s="328" t="str">
        <f>Fuel!$AH538</f>
        <v/>
      </c>
      <c r="K538" s="328"/>
      <c r="L538" s="328"/>
      <c r="M538" s="329" t="str">
        <f>Fuel!$AK538</f>
        <v/>
      </c>
      <c r="N538" s="329"/>
      <c r="O538" s="329"/>
      <c r="P538" s="330" t="str">
        <f>Fuel!$AI538</f>
        <v/>
      </c>
      <c r="Q538" s="330"/>
      <c r="R538" s="330"/>
      <c r="S538" s="329" t="str">
        <f>Fuel!$AJ538</f>
        <v/>
      </c>
      <c r="T538" s="329"/>
      <c r="U538" s="331"/>
      <c r="V538" s="55"/>
      <c r="AC538" s="13" t="str">
        <f>Fuel!$S538</f>
        <v/>
      </c>
    </row>
    <row r="539" spans="1:29" x14ac:dyDescent="0.25">
      <c r="A539" s="55"/>
      <c r="B539" s="325" t="str">
        <f>IF(Fuel!$B539="", "", Fuel!$B539)</f>
        <v/>
      </c>
      <c r="C539" s="326"/>
      <c r="D539" s="326"/>
      <c r="E539" s="327" t="str">
        <f>Fuel!$AF539</f>
        <v/>
      </c>
      <c r="F539" s="327"/>
      <c r="G539" s="327"/>
      <c r="H539" s="327"/>
      <c r="I539" s="1" t="str">
        <f>IF(Fuel!$D539="", "", Fuel!$D539)</f>
        <v/>
      </c>
      <c r="J539" s="328" t="str">
        <f>Fuel!$AH539</f>
        <v/>
      </c>
      <c r="K539" s="328"/>
      <c r="L539" s="328"/>
      <c r="M539" s="329" t="str">
        <f>Fuel!$AK539</f>
        <v/>
      </c>
      <c r="N539" s="329"/>
      <c r="O539" s="329"/>
      <c r="P539" s="330" t="str">
        <f>Fuel!$AI539</f>
        <v/>
      </c>
      <c r="Q539" s="330"/>
      <c r="R539" s="330"/>
      <c r="S539" s="329" t="str">
        <f>Fuel!$AJ539</f>
        <v/>
      </c>
      <c r="T539" s="329"/>
      <c r="U539" s="331"/>
      <c r="V539" s="55"/>
      <c r="AC539" s="13" t="str">
        <f>Fuel!$S539</f>
        <v/>
      </c>
    </row>
    <row r="540" spans="1:29" x14ac:dyDescent="0.25">
      <c r="A540" s="55"/>
      <c r="B540" s="325" t="str">
        <f>IF(Fuel!$B540="", "", Fuel!$B540)</f>
        <v/>
      </c>
      <c r="C540" s="326"/>
      <c r="D540" s="326"/>
      <c r="E540" s="327" t="str">
        <f>Fuel!$AF540</f>
        <v/>
      </c>
      <c r="F540" s="327"/>
      <c r="G540" s="327"/>
      <c r="H540" s="327"/>
      <c r="I540" s="1" t="str">
        <f>IF(Fuel!$D540="", "", Fuel!$D540)</f>
        <v/>
      </c>
      <c r="J540" s="328" t="str">
        <f>Fuel!$AH540</f>
        <v/>
      </c>
      <c r="K540" s="328"/>
      <c r="L540" s="328"/>
      <c r="M540" s="329" t="str">
        <f>Fuel!$AK540</f>
        <v/>
      </c>
      <c r="N540" s="329"/>
      <c r="O540" s="329"/>
      <c r="P540" s="330" t="str">
        <f>Fuel!$AI540</f>
        <v/>
      </c>
      <c r="Q540" s="330"/>
      <c r="R540" s="330"/>
      <c r="S540" s="329" t="str">
        <f>Fuel!$AJ540</f>
        <v/>
      </c>
      <c r="T540" s="329"/>
      <c r="U540" s="331"/>
      <c r="V540" s="55"/>
      <c r="AC540" s="13" t="str">
        <f>Fuel!$S540</f>
        <v/>
      </c>
    </row>
    <row r="541" spans="1:29" x14ac:dyDescent="0.25">
      <c r="A541" s="55"/>
      <c r="B541" s="325" t="str">
        <f>IF(Fuel!$B541="", "", Fuel!$B541)</f>
        <v/>
      </c>
      <c r="C541" s="326"/>
      <c r="D541" s="326"/>
      <c r="E541" s="327" t="str">
        <f>Fuel!$AF541</f>
        <v/>
      </c>
      <c r="F541" s="327"/>
      <c r="G541" s="327"/>
      <c r="H541" s="327"/>
      <c r="I541" s="1" t="str">
        <f>IF(Fuel!$D541="", "", Fuel!$D541)</f>
        <v/>
      </c>
      <c r="J541" s="328" t="str">
        <f>Fuel!$AH541</f>
        <v/>
      </c>
      <c r="K541" s="328"/>
      <c r="L541" s="328"/>
      <c r="M541" s="329" t="str">
        <f>Fuel!$AK541</f>
        <v/>
      </c>
      <c r="N541" s="329"/>
      <c r="O541" s="329"/>
      <c r="P541" s="330" t="str">
        <f>Fuel!$AI541</f>
        <v/>
      </c>
      <c r="Q541" s="330"/>
      <c r="R541" s="330"/>
      <c r="S541" s="329" t="str">
        <f>Fuel!$AJ541</f>
        <v/>
      </c>
      <c r="T541" s="329"/>
      <c r="U541" s="331"/>
      <c r="V541" s="55"/>
      <c r="AC541" s="13" t="str">
        <f>Fuel!$S541</f>
        <v/>
      </c>
    </row>
    <row r="542" spans="1:29" x14ac:dyDescent="0.25">
      <c r="A542" s="55"/>
      <c r="B542" s="325" t="str">
        <f>IF(Fuel!$B542="", "", Fuel!$B542)</f>
        <v/>
      </c>
      <c r="C542" s="326"/>
      <c r="D542" s="326"/>
      <c r="E542" s="327" t="str">
        <f>Fuel!$AF542</f>
        <v/>
      </c>
      <c r="F542" s="327"/>
      <c r="G542" s="327"/>
      <c r="H542" s="327"/>
      <c r="I542" s="1" t="str">
        <f>IF(Fuel!$D542="", "", Fuel!$D542)</f>
        <v/>
      </c>
      <c r="J542" s="328" t="str">
        <f>Fuel!$AH542</f>
        <v/>
      </c>
      <c r="K542" s="328"/>
      <c r="L542" s="328"/>
      <c r="M542" s="329" t="str">
        <f>Fuel!$AK542</f>
        <v/>
      </c>
      <c r="N542" s="329"/>
      <c r="O542" s="329"/>
      <c r="P542" s="330" t="str">
        <f>Fuel!$AI542</f>
        <v/>
      </c>
      <c r="Q542" s="330"/>
      <c r="R542" s="330"/>
      <c r="S542" s="329" t="str">
        <f>Fuel!$AJ542</f>
        <v/>
      </c>
      <c r="T542" s="329"/>
      <c r="U542" s="331"/>
      <c r="V542" s="55"/>
      <c r="AC542" s="13" t="str">
        <f>Fuel!$S542</f>
        <v/>
      </c>
    </row>
    <row r="543" spans="1:29" x14ac:dyDescent="0.25">
      <c r="A543" s="55"/>
      <c r="B543" s="325" t="str">
        <f>IF(Fuel!$B543="", "", Fuel!$B543)</f>
        <v/>
      </c>
      <c r="C543" s="326"/>
      <c r="D543" s="326"/>
      <c r="E543" s="327" t="str">
        <f>Fuel!$AF543</f>
        <v/>
      </c>
      <c r="F543" s="327"/>
      <c r="G543" s="327"/>
      <c r="H543" s="327"/>
      <c r="I543" s="1" t="str">
        <f>IF(Fuel!$D543="", "", Fuel!$D543)</f>
        <v/>
      </c>
      <c r="J543" s="328" t="str">
        <f>Fuel!$AH543</f>
        <v/>
      </c>
      <c r="K543" s="328"/>
      <c r="L543" s="328"/>
      <c r="M543" s="329" t="str">
        <f>Fuel!$AK543</f>
        <v/>
      </c>
      <c r="N543" s="329"/>
      <c r="O543" s="329"/>
      <c r="P543" s="330" t="str">
        <f>Fuel!$AI543</f>
        <v/>
      </c>
      <c r="Q543" s="330"/>
      <c r="R543" s="330"/>
      <c r="S543" s="329" t="str">
        <f>Fuel!$AJ543</f>
        <v/>
      </c>
      <c r="T543" s="329"/>
      <c r="U543" s="331"/>
      <c r="V543" s="55"/>
      <c r="AC543" s="13" t="str">
        <f>Fuel!$S543</f>
        <v/>
      </c>
    </row>
    <row r="544" spans="1:29" x14ac:dyDescent="0.25">
      <c r="A544" s="55"/>
      <c r="B544" s="325" t="str">
        <f>IF(Fuel!$B544="", "", Fuel!$B544)</f>
        <v/>
      </c>
      <c r="C544" s="326"/>
      <c r="D544" s="326"/>
      <c r="E544" s="327" t="str">
        <f>Fuel!$AF544</f>
        <v/>
      </c>
      <c r="F544" s="327"/>
      <c r="G544" s="327"/>
      <c r="H544" s="327"/>
      <c r="I544" s="1" t="str">
        <f>IF(Fuel!$D544="", "", Fuel!$D544)</f>
        <v/>
      </c>
      <c r="J544" s="328" t="str">
        <f>Fuel!$AH544</f>
        <v/>
      </c>
      <c r="K544" s="328"/>
      <c r="L544" s="328"/>
      <c r="M544" s="329" t="str">
        <f>Fuel!$AK544</f>
        <v/>
      </c>
      <c r="N544" s="329"/>
      <c r="O544" s="329"/>
      <c r="P544" s="330" t="str">
        <f>Fuel!$AI544</f>
        <v/>
      </c>
      <c r="Q544" s="330"/>
      <c r="R544" s="330"/>
      <c r="S544" s="329" t="str">
        <f>Fuel!$AJ544</f>
        <v/>
      </c>
      <c r="T544" s="329"/>
      <c r="U544" s="331"/>
      <c r="V544" s="55"/>
      <c r="AC544" s="13" t="str">
        <f>Fuel!$S544</f>
        <v/>
      </c>
    </row>
    <row r="545" spans="1:29" x14ac:dyDescent="0.25">
      <c r="A545" s="55"/>
      <c r="B545" s="325" t="str">
        <f>IF(Fuel!$B545="", "", Fuel!$B545)</f>
        <v/>
      </c>
      <c r="C545" s="326"/>
      <c r="D545" s="326"/>
      <c r="E545" s="327" t="str">
        <f>Fuel!$AF545</f>
        <v/>
      </c>
      <c r="F545" s="327"/>
      <c r="G545" s="327"/>
      <c r="H545" s="327"/>
      <c r="I545" s="1" t="str">
        <f>IF(Fuel!$D545="", "", Fuel!$D545)</f>
        <v/>
      </c>
      <c r="J545" s="328" t="str">
        <f>Fuel!$AH545</f>
        <v/>
      </c>
      <c r="K545" s="328"/>
      <c r="L545" s="328"/>
      <c r="M545" s="329" t="str">
        <f>Fuel!$AK545</f>
        <v/>
      </c>
      <c r="N545" s="329"/>
      <c r="O545" s="329"/>
      <c r="P545" s="330" t="str">
        <f>Fuel!$AI545</f>
        <v/>
      </c>
      <c r="Q545" s="330"/>
      <c r="R545" s="330"/>
      <c r="S545" s="329" t="str">
        <f>Fuel!$AJ545</f>
        <v/>
      </c>
      <c r="T545" s="329"/>
      <c r="U545" s="331"/>
      <c r="V545" s="55"/>
      <c r="AC545" s="13" t="str">
        <f>Fuel!$S545</f>
        <v/>
      </c>
    </row>
    <row r="546" spans="1:29" x14ac:dyDescent="0.25">
      <c r="A546" s="55"/>
      <c r="B546" s="325" t="str">
        <f>IF(Fuel!$B546="", "", Fuel!$B546)</f>
        <v/>
      </c>
      <c r="C546" s="326"/>
      <c r="D546" s="326"/>
      <c r="E546" s="327" t="str">
        <f>Fuel!$AF546</f>
        <v/>
      </c>
      <c r="F546" s="327"/>
      <c r="G546" s="327"/>
      <c r="H546" s="327"/>
      <c r="I546" s="1" t="str">
        <f>IF(Fuel!$D546="", "", Fuel!$D546)</f>
        <v/>
      </c>
      <c r="J546" s="328" t="str">
        <f>Fuel!$AH546</f>
        <v/>
      </c>
      <c r="K546" s="328"/>
      <c r="L546" s="328"/>
      <c r="M546" s="329" t="str">
        <f>Fuel!$AK546</f>
        <v/>
      </c>
      <c r="N546" s="329"/>
      <c r="O546" s="329"/>
      <c r="P546" s="330" t="str">
        <f>Fuel!$AI546</f>
        <v/>
      </c>
      <c r="Q546" s="330"/>
      <c r="R546" s="330"/>
      <c r="S546" s="329" t="str">
        <f>Fuel!$AJ546</f>
        <v/>
      </c>
      <c r="T546" s="329"/>
      <c r="U546" s="331"/>
      <c r="V546" s="55"/>
      <c r="AC546" s="13" t="str">
        <f>Fuel!$S546</f>
        <v/>
      </c>
    </row>
    <row r="547" spans="1:29" x14ac:dyDescent="0.25">
      <c r="A547" s="55"/>
      <c r="B547" s="325" t="str">
        <f>IF(Fuel!$B547="", "", Fuel!$B547)</f>
        <v/>
      </c>
      <c r="C547" s="326"/>
      <c r="D547" s="326"/>
      <c r="E547" s="327" t="str">
        <f>Fuel!$AF547</f>
        <v/>
      </c>
      <c r="F547" s="327"/>
      <c r="G547" s="327"/>
      <c r="H547" s="327"/>
      <c r="I547" s="1" t="str">
        <f>IF(Fuel!$D547="", "", Fuel!$D547)</f>
        <v/>
      </c>
      <c r="J547" s="328" t="str">
        <f>Fuel!$AH547</f>
        <v/>
      </c>
      <c r="K547" s="328"/>
      <c r="L547" s="328"/>
      <c r="M547" s="329" t="str">
        <f>Fuel!$AK547</f>
        <v/>
      </c>
      <c r="N547" s="329"/>
      <c r="O547" s="329"/>
      <c r="P547" s="330" t="str">
        <f>Fuel!$AI547</f>
        <v/>
      </c>
      <c r="Q547" s="330"/>
      <c r="R547" s="330"/>
      <c r="S547" s="329" t="str">
        <f>Fuel!$AJ547</f>
        <v/>
      </c>
      <c r="T547" s="329"/>
      <c r="U547" s="331"/>
      <c r="V547" s="55"/>
      <c r="AC547" s="13" t="str">
        <f>Fuel!$S547</f>
        <v/>
      </c>
    </row>
    <row r="548" spans="1:29" x14ac:dyDescent="0.25">
      <c r="A548" s="55"/>
      <c r="B548" s="325" t="str">
        <f>IF(Fuel!$B548="", "", Fuel!$B548)</f>
        <v/>
      </c>
      <c r="C548" s="326"/>
      <c r="D548" s="326"/>
      <c r="E548" s="327" t="str">
        <f>Fuel!$AF548</f>
        <v/>
      </c>
      <c r="F548" s="327"/>
      <c r="G548" s="327"/>
      <c r="H548" s="327"/>
      <c r="I548" s="1" t="str">
        <f>IF(Fuel!$D548="", "", Fuel!$D548)</f>
        <v/>
      </c>
      <c r="J548" s="328" t="str">
        <f>Fuel!$AH548</f>
        <v/>
      </c>
      <c r="K548" s="328"/>
      <c r="L548" s="328"/>
      <c r="M548" s="329" t="str">
        <f>Fuel!$AK548</f>
        <v/>
      </c>
      <c r="N548" s="329"/>
      <c r="O548" s="329"/>
      <c r="P548" s="330" t="str">
        <f>Fuel!$AI548</f>
        <v/>
      </c>
      <c r="Q548" s="330"/>
      <c r="R548" s="330"/>
      <c r="S548" s="329" t="str">
        <f>Fuel!$AJ548</f>
        <v/>
      </c>
      <c r="T548" s="329"/>
      <c r="U548" s="331"/>
      <c r="V548" s="55"/>
      <c r="AC548" s="13" t="str">
        <f>Fuel!$S548</f>
        <v/>
      </c>
    </row>
    <row r="549" spans="1:29" x14ac:dyDescent="0.25">
      <c r="A549" s="55"/>
      <c r="B549" s="325" t="str">
        <f>IF(Fuel!$B549="", "", Fuel!$B549)</f>
        <v/>
      </c>
      <c r="C549" s="326"/>
      <c r="D549" s="326"/>
      <c r="E549" s="327" t="str">
        <f>Fuel!$AF549</f>
        <v/>
      </c>
      <c r="F549" s="327"/>
      <c r="G549" s="327"/>
      <c r="H549" s="327"/>
      <c r="I549" s="1" t="str">
        <f>IF(Fuel!$D549="", "", Fuel!$D549)</f>
        <v/>
      </c>
      <c r="J549" s="328" t="str">
        <f>Fuel!$AH549</f>
        <v/>
      </c>
      <c r="K549" s="328"/>
      <c r="L549" s="328"/>
      <c r="M549" s="329" t="str">
        <f>Fuel!$AK549</f>
        <v/>
      </c>
      <c r="N549" s="329"/>
      <c r="O549" s="329"/>
      <c r="P549" s="330" t="str">
        <f>Fuel!$AI549</f>
        <v/>
      </c>
      <c r="Q549" s="330"/>
      <c r="R549" s="330"/>
      <c r="S549" s="329" t="str">
        <f>Fuel!$AJ549</f>
        <v/>
      </c>
      <c r="T549" s="329"/>
      <c r="U549" s="331"/>
      <c r="V549" s="55"/>
      <c r="AC549" s="13" t="str">
        <f>Fuel!$S549</f>
        <v/>
      </c>
    </row>
    <row r="550" spans="1:29" x14ac:dyDescent="0.25">
      <c r="A550" s="55"/>
      <c r="B550" s="325" t="str">
        <f>IF(Fuel!$B550="", "", Fuel!$B550)</f>
        <v/>
      </c>
      <c r="C550" s="326"/>
      <c r="D550" s="326"/>
      <c r="E550" s="327" t="str">
        <f>Fuel!$AF550</f>
        <v/>
      </c>
      <c r="F550" s="327"/>
      <c r="G550" s="327"/>
      <c r="H550" s="327"/>
      <c r="I550" s="1" t="str">
        <f>IF(Fuel!$D550="", "", Fuel!$D550)</f>
        <v/>
      </c>
      <c r="J550" s="328" t="str">
        <f>Fuel!$AH550</f>
        <v/>
      </c>
      <c r="K550" s="328"/>
      <c r="L550" s="328"/>
      <c r="M550" s="329" t="str">
        <f>Fuel!$AK550</f>
        <v/>
      </c>
      <c r="N550" s="329"/>
      <c r="O550" s="329"/>
      <c r="P550" s="330" t="str">
        <f>Fuel!$AI550</f>
        <v/>
      </c>
      <c r="Q550" s="330"/>
      <c r="R550" s="330"/>
      <c r="S550" s="329" t="str">
        <f>Fuel!$AJ550</f>
        <v/>
      </c>
      <c r="T550" s="329"/>
      <c r="U550" s="331"/>
      <c r="V550" s="55"/>
      <c r="AC550" s="13" t="str">
        <f>Fuel!$S550</f>
        <v/>
      </c>
    </row>
    <row r="551" spans="1:29" x14ac:dyDescent="0.25">
      <c r="A551" s="55"/>
      <c r="B551" s="325" t="str">
        <f>IF(Fuel!$B551="", "", Fuel!$B551)</f>
        <v/>
      </c>
      <c r="C551" s="326"/>
      <c r="D551" s="326"/>
      <c r="E551" s="327" t="str">
        <f>Fuel!$AF551</f>
        <v/>
      </c>
      <c r="F551" s="327"/>
      <c r="G551" s="327"/>
      <c r="H551" s="327"/>
      <c r="I551" s="1" t="str">
        <f>IF(Fuel!$D551="", "", Fuel!$D551)</f>
        <v/>
      </c>
      <c r="J551" s="328" t="str">
        <f>Fuel!$AH551</f>
        <v/>
      </c>
      <c r="K551" s="328"/>
      <c r="L551" s="328"/>
      <c r="M551" s="329" t="str">
        <f>Fuel!$AK551</f>
        <v/>
      </c>
      <c r="N551" s="329"/>
      <c r="O551" s="329"/>
      <c r="P551" s="330" t="str">
        <f>Fuel!$AI551</f>
        <v/>
      </c>
      <c r="Q551" s="330"/>
      <c r="R551" s="330"/>
      <c r="S551" s="329" t="str">
        <f>Fuel!$AJ551</f>
        <v/>
      </c>
      <c r="T551" s="329"/>
      <c r="U551" s="331"/>
      <c r="V551" s="55"/>
      <c r="AC551" s="13" t="str">
        <f>Fuel!$S551</f>
        <v/>
      </c>
    </row>
    <row r="552" spans="1:29" x14ac:dyDescent="0.25">
      <c r="A552" s="55"/>
      <c r="B552" s="325" t="str">
        <f>IF(Fuel!$B552="", "", Fuel!$B552)</f>
        <v/>
      </c>
      <c r="C552" s="326"/>
      <c r="D552" s="326"/>
      <c r="E552" s="327" t="str">
        <f>Fuel!$AF552</f>
        <v/>
      </c>
      <c r="F552" s="327"/>
      <c r="G552" s="327"/>
      <c r="H552" s="327"/>
      <c r="I552" s="1" t="str">
        <f>IF(Fuel!$D552="", "", Fuel!$D552)</f>
        <v/>
      </c>
      <c r="J552" s="328" t="str">
        <f>Fuel!$AH552</f>
        <v/>
      </c>
      <c r="K552" s="328"/>
      <c r="L552" s="328"/>
      <c r="M552" s="329" t="str">
        <f>Fuel!$AK552</f>
        <v/>
      </c>
      <c r="N552" s="329"/>
      <c r="O552" s="329"/>
      <c r="P552" s="330" t="str">
        <f>Fuel!$AI552</f>
        <v/>
      </c>
      <c r="Q552" s="330"/>
      <c r="R552" s="330"/>
      <c r="S552" s="329" t="str">
        <f>Fuel!$AJ552</f>
        <v/>
      </c>
      <c r="T552" s="329"/>
      <c r="U552" s="331"/>
      <c r="V552" s="55"/>
      <c r="AC552" s="13" t="str">
        <f>Fuel!$S552</f>
        <v/>
      </c>
    </row>
    <row r="553" spans="1:29" x14ac:dyDescent="0.25">
      <c r="A553" s="55"/>
      <c r="B553" s="325" t="str">
        <f>IF(Fuel!$B553="", "", Fuel!$B553)</f>
        <v/>
      </c>
      <c r="C553" s="326"/>
      <c r="D553" s="326"/>
      <c r="E553" s="327" t="str">
        <f>Fuel!$AF553</f>
        <v/>
      </c>
      <c r="F553" s="327"/>
      <c r="G553" s="327"/>
      <c r="H553" s="327"/>
      <c r="I553" s="1" t="str">
        <f>IF(Fuel!$D553="", "", Fuel!$D553)</f>
        <v/>
      </c>
      <c r="J553" s="328" t="str">
        <f>Fuel!$AH553</f>
        <v/>
      </c>
      <c r="K553" s="328"/>
      <c r="L553" s="328"/>
      <c r="M553" s="329" t="str">
        <f>Fuel!$AK553</f>
        <v/>
      </c>
      <c r="N553" s="329"/>
      <c r="O553" s="329"/>
      <c r="P553" s="330" t="str">
        <f>Fuel!$AI553</f>
        <v/>
      </c>
      <c r="Q553" s="330"/>
      <c r="R553" s="330"/>
      <c r="S553" s="329" t="str">
        <f>Fuel!$AJ553</f>
        <v/>
      </c>
      <c r="T553" s="329"/>
      <c r="U553" s="331"/>
      <c r="V553" s="55"/>
      <c r="AC553" s="13" t="str">
        <f>Fuel!$S553</f>
        <v/>
      </c>
    </row>
    <row r="554" spans="1:29" x14ac:dyDescent="0.25">
      <c r="A554" s="55"/>
      <c r="B554" s="325" t="str">
        <f>IF(Fuel!$B554="", "", Fuel!$B554)</f>
        <v/>
      </c>
      <c r="C554" s="326"/>
      <c r="D554" s="326"/>
      <c r="E554" s="327" t="str">
        <f>Fuel!$AF554</f>
        <v/>
      </c>
      <c r="F554" s="327"/>
      <c r="G554" s="327"/>
      <c r="H554" s="327"/>
      <c r="I554" s="1" t="str">
        <f>IF(Fuel!$D554="", "", Fuel!$D554)</f>
        <v/>
      </c>
      <c r="J554" s="328" t="str">
        <f>Fuel!$AH554</f>
        <v/>
      </c>
      <c r="K554" s="328"/>
      <c r="L554" s="328"/>
      <c r="M554" s="329" t="str">
        <f>Fuel!$AK554</f>
        <v/>
      </c>
      <c r="N554" s="329"/>
      <c r="O554" s="329"/>
      <c r="P554" s="330" t="str">
        <f>Fuel!$AI554</f>
        <v/>
      </c>
      <c r="Q554" s="330"/>
      <c r="R554" s="330"/>
      <c r="S554" s="329" t="str">
        <f>Fuel!$AJ554</f>
        <v/>
      </c>
      <c r="T554" s="329"/>
      <c r="U554" s="331"/>
      <c r="V554" s="55"/>
      <c r="AC554" s="13" t="str">
        <f>Fuel!$S554</f>
        <v/>
      </c>
    </row>
    <row r="555" spans="1:29" x14ac:dyDescent="0.25">
      <c r="A555" s="55"/>
      <c r="B555" s="325" t="str">
        <f>IF(Fuel!$B555="", "", Fuel!$B555)</f>
        <v/>
      </c>
      <c r="C555" s="326"/>
      <c r="D555" s="326"/>
      <c r="E555" s="327" t="str">
        <f>Fuel!$AF555</f>
        <v/>
      </c>
      <c r="F555" s="327"/>
      <c r="G555" s="327"/>
      <c r="H555" s="327"/>
      <c r="I555" s="1" t="str">
        <f>IF(Fuel!$D555="", "", Fuel!$D555)</f>
        <v/>
      </c>
      <c r="J555" s="328" t="str">
        <f>Fuel!$AH555</f>
        <v/>
      </c>
      <c r="K555" s="328"/>
      <c r="L555" s="328"/>
      <c r="M555" s="329" t="str">
        <f>Fuel!$AK555</f>
        <v/>
      </c>
      <c r="N555" s="329"/>
      <c r="O555" s="329"/>
      <c r="P555" s="330" t="str">
        <f>Fuel!$AI555</f>
        <v/>
      </c>
      <c r="Q555" s="330"/>
      <c r="R555" s="330"/>
      <c r="S555" s="329" t="str">
        <f>Fuel!$AJ555</f>
        <v/>
      </c>
      <c r="T555" s="329"/>
      <c r="U555" s="331"/>
      <c r="V555" s="55"/>
      <c r="AC555" s="13" t="str">
        <f>Fuel!$S555</f>
        <v/>
      </c>
    </row>
    <row r="556" spans="1:29" x14ac:dyDescent="0.25">
      <c r="A556" s="55"/>
      <c r="B556" s="325" t="str">
        <f>IF(Fuel!$B556="", "", Fuel!$B556)</f>
        <v/>
      </c>
      <c r="C556" s="326"/>
      <c r="D556" s="326"/>
      <c r="E556" s="327" t="str">
        <f>Fuel!$AF556</f>
        <v/>
      </c>
      <c r="F556" s="327"/>
      <c r="G556" s="327"/>
      <c r="H556" s="327"/>
      <c r="I556" s="1" t="str">
        <f>IF(Fuel!$D556="", "", Fuel!$D556)</f>
        <v/>
      </c>
      <c r="J556" s="328" t="str">
        <f>Fuel!$AH556</f>
        <v/>
      </c>
      <c r="K556" s="328"/>
      <c r="L556" s="328"/>
      <c r="M556" s="329" t="str">
        <f>Fuel!$AK556</f>
        <v/>
      </c>
      <c r="N556" s="329"/>
      <c r="O556" s="329"/>
      <c r="P556" s="330" t="str">
        <f>Fuel!$AI556</f>
        <v/>
      </c>
      <c r="Q556" s="330"/>
      <c r="R556" s="330"/>
      <c r="S556" s="329" t="str">
        <f>Fuel!$AJ556</f>
        <v/>
      </c>
      <c r="T556" s="329"/>
      <c r="U556" s="331"/>
      <c r="V556" s="55"/>
      <c r="AC556" s="13" t="str">
        <f>Fuel!$S556</f>
        <v/>
      </c>
    </row>
    <row r="557" spans="1:29" x14ac:dyDescent="0.25">
      <c r="A557" s="55"/>
      <c r="B557" s="325" t="str">
        <f>IF(Fuel!$B557="", "", Fuel!$B557)</f>
        <v/>
      </c>
      <c r="C557" s="326"/>
      <c r="D557" s="326"/>
      <c r="E557" s="327" t="str">
        <f>Fuel!$AF557</f>
        <v/>
      </c>
      <c r="F557" s="327"/>
      <c r="G557" s="327"/>
      <c r="H557" s="327"/>
      <c r="I557" s="1" t="str">
        <f>IF(Fuel!$D557="", "", Fuel!$D557)</f>
        <v/>
      </c>
      <c r="J557" s="328" t="str">
        <f>Fuel!$AH557</f>
        <v/>
      </c>
      <c r="K557" s="328"/>
      <c r="L557" s="328"/>
      <c r="M557" s="329" t="str">
        <f>Fuel!$AK557</f>
        <v/>
      </c>
      <c r="N557" s="329"/>
      <c r="O557" s="329"/>
      <c r="P557" s="330" t="str">
        <f>Fuel!$AI557</f>
        <v/>
      </c>
      <c r="Q557" s="330"/>
      <c r="R557" s="330"/>
      <c r="S557" s="329" t="str">
        <f>Fuel!$AJ557</f>
        <v/>
      </c>
      <c r="T557" s="329"/>
      <c r="U557" s="331"/>
      <c r="V557" s="55"/>
      <c r="AC557" s="13" t="str">
        <f>Fuel!$S557</f>
        <v/>
      </c>
    </row>
    <row r="558" spans="1:29" x14ac:dyDescent="0.25">
      <c r="A558" s="55"/>
      <c r="B558" s="325" t="str">
        <f>IF(Fuel!$B558="", "", Fuel!$B558)</f>
        <v/>
      </c>
      <c r="C558" s="326"/>
      <c r="D558" s="326"/>
      <c r="E558" s="327" t="str">
        <f>Fuel!$AF558</f>
        <v/>
      </c>
      <c r="F558" s="327"/>
      <c r="G558" s="327"/>
      <c r="H558" s="327"/>
      <c r="I558" s="1" t="str">
        <f>IF(Fuel!$D558="", "", Fuel!$D558)</f>
        <v/>
      </c>
      <c r="J558" s="328" t="str">
        <f>Fuel!$AH558</f>
        <v/>
      </c>
      <c r="K558" s="328"/>
      <c r="L558" s="328"/>
      <c r="M558" s="329" t="str">
        <f>Fuel!$AK558</f>
        <v/>
      </c>
      <c r="N558" s="329"/>
      <c r="O558" s="329"/>
      <c r="P558" s="330" t="str">
        <f>Fuel!$AI558</f>
        <v/>
      </c>
      <c r="Q558" s="330"/>
      <c r="R558" s="330"/>
      <c r="S558" s="329" t="str">
        <f>Fuel!$AJ558</f>
        <v/>
      </c>
      <c r="T558" s="329"/>
      <c r="U558" s="331"/>
      <c r="V558" s="55"/>
      <c r="AC558" s="13" t="str">
        <f>Fuel!$S558</f>
        <v/>
      </c>
    </row>
    <row r="559" spans="1:29" x14ac:dyDescent="0.25">
      <c r="A559" s="55"/>
      <c r="B559" s="325" t="str">
        <f>IF(Fuel!$B559="", "", Fuel!$B559)</f>
        <v/>
      </c>
      <c r="C559" s="326"/>
      <c r="D559" s="326"/>
      <c r="E559" s="327" t="str">
        <f>Fuel!$AF559</f>
        <v/>
      </c>
      <c r="F559" s="327"/>
      <c r="G559" s="327"/>
      <c r="H559" s="327"/>
      <c r="I559" s="1" t="str">
        <f>IF(Fuel!$D559="", "", Fuel!$D559)</f>
        <v/>
      </c>
      <c r="J559" s="328" t="str">
        <f>Fuel!$AH559</f>
        <v/>
      </c>
      <c r="K559" s="328"/>
      <c r="L559" s="328"/>
      <c r="M559" s="329" t="str">
        <f>Fuel!$AK559</f>
        <v/>
      </c>
      <c r="N559" s="329"/>
      <c r="O559" s="329"/>
      <c r="P559" s="330" t="str">
        <f>Fuel!$AI559</f>
        <v/>
      </c>
      <c r="Q559" s="330"/>
      <c r="R559" s="330"/>
      <c r="S559" s="329" t="str">
        <f>Fuel!$AJ559</f>
        <v/>
      </c>
      <c r="T559" s="329"/>
      <c r="U559" s="331"/>
      <c r="V559" s="55"/>
      <c r="AC559" s="13" t="str">
        <f>Fuel!$S559</f>
        <v/>
      </c>
    </row>
    <row r="560" spans="1:29" x14ac:dyDescent="0.25">
      <c r="A560" s="55"/>
      <c r="B560" s="325" t="str">
        <f>IF(Fuel!$B560="", "", Fuel!$B560)</f>
        <v/>
      </c>
      <c r="C560" s="326"/>
      <c r="D560" s="326"/>
      <c r="E560" s="327" t="str">
        <f>Fuel!$AF560</f>
        <v/>
      </c>
      <c r="F560" s="327"/>
      <c r="G560" s="327"/>
      <c r="H560" s="327"/>
      <c r="I560" s="1" t="str">
        <f>IF(Fuel!$D560="", "", Fuel!$D560)</f>
        <v/>
      </c>
      <c r="J560" s="328" t="str">
        <f>Fuel!$AH560</f>
        <v/>
      </c>
      <c r="K560" s="328"/>
      <c r="L560" s="328"/>
      <c r="M560" s="329" t="str">
        <f>Fuel!$AK560</f>
        <v/>
      </c>
      <c r="N560" s="329"/>
      <c r="O560" s="329"/>
      <c r="P560" s="330" t="str">
        <f>Fuel!$AI560</f>
        <v/>
      </c>
      <c r="Q560" s="330"/>
      <c r="R560" s="330"/>
      <c r="S560" s="329" t="str">
        <f>Fuel!$AJ560</f>
        <v/>
      </c>
      <c r="T560" s="329"/>
      <c r="U560" s="331"/>
      <c r="V560" s="55"/>
      <c r="AC560" s="13" t="str">
        <f>Fuel!$S560</f>
        <v/>
      </c>
    </row>
    <row r="561" spans="1:29" x14ac:dyDescent="0.25">
      <c r="A561" s="55"/>
      <c r="B561" s="325" t="str">
        <f>IF(Fuel!$B561="", "", Fuel!$B561)</f>
        <v/>
      </c>
      <c r="C561" s="326"/>
      <c r="D561" s="326"/>
      <c r="E561" s="327" t="str">
        <f>Fuel!$AF561</f>
        <v/>
      </c>
      <c r="F561" s="327"/>
      <c r="G561" s="327"/>
      <c r="H561" s="327"/>
      <c r="I561" s="1" t="str">
        <f>IF(Fuel!$D561="", "", Fuel!$D561)</f>
        <v/>
      </c>
      <c r="J561" s="328" t="str">
        <f>Fuel!$AH561</f>
        <v/>
      </c>
      <c r="K561" s="328"/>
      <c r="L561" s="328"/>
      <c r="M561" s="329" t="str">
        <f>Fuel!$AK561</f>
        <v/>
      </c>
      <c r="N561" s="329"/>
      <c r="O561" s="329"/>
      <c r="P561" s="330" t="str">
        <f>Fuel!$AI561</f>
        <v/>
      </c>
      <c r="Q561" s="330"/>
      <c r="R561" s="330"/>
      <c r="S561" s="329" t="str">
        <f>Fuel!$AJ561</f>
        <v/>
      </c>
      <c r="T561" s="329"/>
      <c r="U561" s="331"/>
      <c r="V561" s="55"/>
      <c r="AC561" s="13" t="str">
        <f>Fuel!$S561</f>
        <v/>
      </c>
    </row>
    <row r="562" spans="1:29" x14ac:dyDescent="0.25">
      <c r="A562" s="55"/>
      <c r="B562" s="325" t="str">
        <f>IF(Fuel!$B562="", "", Fuel!$B562)</f>
        <v/>
      </c>
      <c r="C562" s="326"/>
      <c r="D562" s="326"/>
      <c r="E562" s="327" t="str">
        <f>Fuel!$AF562</f>
        <v/>
      </c>
      <c r="F562" s="327"/>
      <c r="G562" s="327"/>
      <c r="H562" s="327"/>
      <c r="I562" s="1" t="str">
        <f>IF(Fuel!$D562="", "", Fuel!$D562)</f>
        <v/>
      </c>
      <c r="J562" s="328" t="str">
        <f>Fuel!$AH562</f>
        <v/>
      </c>
      <c r="K562" s="328"/>
      <c r="L562" s="328"/>
      <c r="M562" s="329" t="str">
        <f>Fuel!$AK562</f>
        <v/>
      </c>
      <c r="N562" s="329"/>
      <c r="O562" s="329"/>
      <c r="P562" s="330" t="str">
        <f>Fuel!$AI562</f>
        <v/>
      </c>
      <c r="Q562" s="330"/>
      <c r="R562" s="330"/>
      <c r="S562" s="329" t="str">
        <f>Fuel!$AJ562</f>
        <v/>
      </c>
      <c r="T562" s="329"/>
      <c r="U562" s="331"/>
      <c r="V562" s="55"/>
      <c r="AC562" s="13" t="str">
        <f>Fuel!$S562</f>
        <v/>
      </c>
    </row>
    <row r="563" spans="1:29" x14ac:dyDescent="0.25">
      <c r="A563" s="55"/>
      <c r="B563" s="325" t="str">
        <f>IF(Fuel!$B563="", "", Fuel!$B563)</f>
        <v/>
      </c>
      <c r="C563" s="326"/>
      <c r="D563" s="326"/>
      <c r="E563" s="327" t="str">
        <f>Fuel!$AF563</f>
        <v/>
      </c>
      <c r="F563" s="327"/>
      <c r="G563" s="327"/>
      <c r="H563" s="327"/>
      <c r="I563" s="1" t="str">
        <f>IF(Fuel!$D563="", "", Fuel!$D563)</f>
        <v/>
      </c>
      <c r="J563" s="328" t="str">
        <f>Fuel!$AH563</f>
        <v/>
      </c>
      <c r="K563" s="328"/>
      <c r="L563" s="328"/>
      <c r="M563" s="329" t="str">
        <f>Fuel!$AK563</f>
        <v/>
      </c>
      <c r="N563" s="329"/>
      <c r="O563" s="329"/>
      <c r="P563" s="330" t="str">
        <f>Fuel!$AI563</f>
        <v/>
      </c>
      <c r="Q563" s="330"/>
      <c r="R563" s="330"/>
      <c r="S563" s="329" t="str">
        <f>Fuel!$AJ563</f>
        <v/>
      </c>
      <c r="T563" s="329"/>
      <c r="U563" s="331"/>
      <c r="V563" s="55"/>
      <c r="AC563" s="13" t="str">
        <f>Fuel!$S563</f>
        <v/>
      </c>
    </row>
    <row r="564" spans="1:29" x14ac:dyDescent="0.25">
      <c r="A564" s="55"/>
      <c r="B564" s="325" t="str">
        <f>IF(Fuel!$B564="", "", Fuel!$B564)</f>
        <v/>
      </c>
      <c r="C564" s="326"/>
      <c r="D564" s="326"/>
      <c r="E564" s="327" t="str">
        <f>Fuel!$AF564</f>
        <v/>
      </c>
      <c r="F564" s="327"/>
      <c r="G564" s="327"/>
      <c r="H564" s="327"/>
      <c r="I564" s="1" t="str">
        <f>IF(Fuel!$D564="", "", Fuel!$D564)</f>
        <v/>
      </c>
      <c r="J564" s="328" t="str">
        <f>Fuel!$AH564</f>
        <v/>
      </c>
      <c r="K564" s="328"/>
      <c r="L564" s="328"/>
      <c r="M564" s="329" t="str">
        <f>Fuel!$AK564</f>
        <v/>
      </c>
      <c r="N564" s="329"/>
      <c r="O564" s="329"/>
      <c r="P564" s="330" t="str">
        <f>Fuel!$AI564</f>
        <v/>
      </c>
      <c r="Q564" s="330"/>
      <c r="R564" s="330"/>
      <c r="S564" s="329" t="str">
        <f>Fuel!$AJ564</f>
        <v/>
      </c>
      <c r="T564" s="329"/>
      <c r="U564" s="331"/>
      <c r="V564" s="55"/>
      <c r="AC564" s="13" t="str">
        <f>Fuel!$S564</f>
        <v/>
      </c>
    </row>
    <row r="565" spans="1:29" x14ac:dyDescent="0.25">
      <c r="A565" s="55"/>
      <c r="B565" s="325" t="str">
        <f>IF(Fuel!$B565="", "", Fuel!$B565)</f>
        <v/>
      </c>
      <c r="C565" s="326"/>
      <c r="D565" s="326"/>
      <c r="E565" s="327" t="str">
        <f>Fuel!$AF565</f>
        <v/>
      </c>
      <c r="F565" s="327"/>
      <c r="G565" s="327"/>
      <c r="H565" s="327"/>
      <c r="I565" s="1" t="str">
        <f>IF(Fuel!$D565="", "", Fuel!$D565)</f>
        <v/>
      </c>
      <c r="J565" s="328" t="str">
        <f>Fuel!$AH565</f>
        <v/>
      </c>
      <c r="K565" s="328"/>
      <c r="L565" s="328"/>
      <c r="M565" s="329" t="str">
        <f>Fuel!$AK565</f>
        <v/>
      </c>
      <c r="N565" s="329"/>
      <c r="O565" s="329"/>
      <c r="P565" s="330" t="str">
        <f>Fuel!$AI565</f>
        <v/>
      </c>
      <c r="Q565" s="330"/>
      <c r="R565" s="330"/>
      <c r="S565" s="329" t="str">
        <f>Fuel!$AJ565</f>
        <v/>
      </c>
      <c r="T565" s="329"/>
      <c r="U565" s="331"/>
      <c r="V565" s="55"/>
      <c r="AC565" s="13" t="str">
        <f>Fuel!$S565</f>
        <v/>
      </c>
    </row>
    <row r="566" spans="1:29" x14ac:dyDescent="0.25">
      <c r="A566" s="55"/>
      <c r="B566" s="325" t="str">
        <f>IF(Fuel!$B566="", "", Fuel!$B566)</f>
        <v/>
      </c>
      <c r="C566" s="326"/>
      <c r="D566" s="326"/>
      <c r="E566" s="327" t="str">
        <f>Fuel!$AF566</f>
        <v/>
      </c>
      <c r="F566" s="327"/>
      <c r="G566" s="327"/>
      <c r="H566" s="327"/>
      <c r="I566" s="1" t="str">
        <f>IF(Fuel!$D566="", "", Fuel!$D566)</f>
        <v/>
      </c>
      <c r="J566" s="328" t="str">
        <f>Fuel!$AH566</f>
        <v/>
      </c>
      <c r="K566" s="328"/>
      <c r="L566" s="328"/>
      <c r="M566" s="329" t="str">
        <f>Fuel!$AK566</f>
        <v/>
      </c>
      <c r="N566" s="329"/>
      <c r="O566" s="329"/>
      <c r="P566" s="330" t="str">
        <f>Fuel!$AI566</f>
        <v/>
      </c>
      <c r="Q566" s="330"/>
      <c r="R566" s="330"/>
      <c r="S566" s="329" t="str">
        <f>Fuel!$AJ566</f>
        <v/>
      </c>
      <c r="T566" s="329"/>
      <c r="U566" s="331"/>
      <c r="V566" s="55"/>
      <c r="AC566" s="13" t="str">
        <f>Fuel!$S566</f>
        <v/>
      </c>
    </row>
    <row r="567" spans="1:29" x14ac:dyDescent="0.25">
      <c r="A567" s="55"/>
      <c r="B567" s="325" t="str">
        <f>IF(Fuel!$B567="", "", Fuel!$B567)</f>
        <v/>
      </c>
      <c r="C567" s="326"/>
      <c r="D567" s="326"/>
      <c r="E567" s="327" t="str">
        <f>Fuel!$AF567</f>
        <v/>
      </c>
      <c r="F567" s="327"/>
      <c r="G567" s="327"/>
      <c r="H567" s="327"/>
      <c r="I567" s="1" t="str">
        <f>IF(Fuel!$D567="", "", Fuel!$D567)</f>
        <v/>
      </c>
      <c r="J567" s="328" t="str">
        <f>Fuel!$AH567</f>
        <v/>
      </c>
      <c r="K567" s="328"/>
      <c r="L567" s="328"/>
      <c r="M567" s="329" t="str">
        <f>Fuel!$AK567</f>
        <v/>
      </c>
      <c r="N567" s="329"/>
      <c r="O567" s="329"/>
      <c r="P567" s="330" t="str">
        <f>Fuel!$AI567</f>
        <v/>
      </c>
      <c r="Q567" s="330"/>
      <c r="R567" s="330"/>
      <c r="S567" s="329" t="str">
        <f>Fuel!$AJ567</f>
        <v/>
      </c>
      <c r="T567" s="329"/>
      <c r="U567" s="331"/>
      <c r="V567" s="55"/>
      <c r="AC567" s="13" t="str">
        <f>Fuel!$S567</f>
        <v/>
      </c>
    </row>
    <row r="568" spans="1:29" x14ac:dyDescent="0.25">
      <c r="A568" s="55"/>
      <c r="B568" s="325" t="str">
        <f>IF(Fuel!$B568="", "", Fuel!$B568)</f>
        <v/>
      </c>
      <c r="C568" s="326"/>
      <c r="D568" s="326"/>
      <c r="E568" s="327" t="str">
        <f>Fuel!$AF568</f>
        <v/>
      </c>
      <c r="F568" s="327"/>
      <c r="G568" s="327"/>
      <c r="H568" s="327"/>
      <c r="I568" s="1" t="str">
        <f>IF(Fuel!$D568="", "", Fuel!$D568)</f>
        <v/>
      </c>
      <c r="J568" s="328" t="str">
        <f>Fuel!$AH568</f>
        <v/>
      </c>
      <c r="K568" s="328"/>
      <c r="L568" s="328"/>
      <c r="M568" s="329" t="str">
        <f>Fuel!$AK568</f>
        <v/>
      </c>
      <c r="N568" s="329"/>
      <c r="O568" s="329"/>
      <c r="P568" s="330" t="str">
        <f>Fuel!$AI568</f>
        <v/>
      </c>
      <c r="Q568" s="330"/>
      <c r="R568" s="330"/>
      <c r="S568" s="329" t="str">
        <f>Fuel!$AJ568</f>
        <v/>
      </c>
      <c r="T568" s="329"/>
      <c r="U568" s="331"/>
      <c r="V568" s="55"/>
      <c r="AC568" s="13" t="str">
        <f>Fuel!$S568</f>
        <v/>
      </c>
    </row>
    <row r="569" spans="1:29" x14ac:dyDescent="0.25">
      <c r="A569" s="55"/>
      <c r="B569" s="325" t="str">
        <f>IF(Fuel!$B569="", "", Fuel!$B569)</f>
        <v/>
      </c>
      <c r="C569" s="326"/>
      <c r="D569" s="326"/>
      <c r="E569" s="327" t="str">
        <f>Fuel!$AF569</f>
        <v/>
      </c>
      <c r="F569" s="327"/>
      <c r="G569" s="327"/>
      <c r="H569" s="327"/>
      <c r="I569" s="1" t="str">
        <f>IF(Fuel!$D569="", "", Fuel!$D569)</f>
        <v/>
      </c>
      <c r="J569" s="328" t="str">
        <f>Fuel!$AH569</f>
        <v/>
      </c>
      <c r="K569" s="328"/>
      <c r="L569" s="328"/>
      <c r="M569" s="329" t="str">
        <f>Fuel!$AK569</f>
        <v/>
      </c>
      <c r="N569" s="329"/>
      <c r="O569" s="329"/>
      <c r="P569" s="330" t="str">
        <f>Fuel!$AI569</f>
        <v/>
      </c>
      <c r="Q569" s="330"/>
      <c r="R569" s="330"/>
      <c r="S569" s="329" t="str">
        <f>Fuel!$AJ569</f>
        <v/>
      </c>
      <c r="T569" s="329"/>
      <c r="U569" s="331"/>
      <c r="V569" s="55"/>
      <c r="AC569" s="13" t="str">
        <f>Fuel!$S569</f>
        <v/>
      </c>
    </row>
    <row r="570" spans="1:29" x14ac:dyDescent="0.25">
      <c r="A570" s="55"/>
      <c r="B570" s="325" t="str">
        <f>IF(Fuel!$B570="", "", Fuel!$B570)</f>
        <v/>
      </c>
      <c r="C570" s="326"/>
      <c r="D570" s="326"/>
      <c r="E570" s="327" t="str">
        <f>Fuel!$AF570</f>
        <v/>
      </c>
      <c r="F570" s="327"/>
      <c r="G570" s="327"/>
      <c r="H570" s="327"/>
      <c r="I570" s="1" t="str">
        <f>IF(Fuel!$D570="", "", Fuel!$D570)</f>
        <v/>
      </c>
      <c r="J570" s="328" t="str">
        <f>Fuel!$AH570</f>
        <v/>
      </c>
      <c r="K570" s="328"/>
      <c r="L570" s="328"/>
      <c r="M570" s="329" t="str">
        <f>Fuel!$AK570</f>
        <v/>
      </c>
      <c r="N570" s="329"/>
      <c r="O570" s="329"/>
      <c r="P570" s="330" t="str">
        <f>Fuel!$AI570</f>
        <v/>
      </c>
      <c r="Q570" s="330"/>
      <c r="R570" s="330"/>
      <c r="S570" s="329" t="str">
        <f>Fuel!$AJ570</f>
        <v/>
      </c>
      <c r="T570" s="329"/>
      <c r="U570" s="331"/>
      <c r="V570" s="55"/>
      <c r="AC570" s="13" t="str">
        <f>Fuel!$S570</f>
        <v/>
      </c>
    </row>
    <row r="571" spans="1:29" x14ac:dyDescent="0.25">
      <c r="A571" s="55"/>
      <c r="B571" s="325" t="str">
        <f>IF(Fuel!$B571="", "", Fuel!$B571)</f>
        <v/>
      </c>
      <c r="C571" s="326"/>
      <c r="D571" s="326"/>
      <c r="E571" s="327" t="str">
        <f>Fuel!$AF571</f>
        <v/>
      </c>
      <c r="F571" s="327"/>
      <c r="G571" s="327"/>
      <c r="H571" s="327"/>
      <c r="I571" s="1" t="str">
        <f>IF(Fuel!$D571="", "", Fuel!$D571)</f>
        <v/>
      </c>
      <c r="J571" s="328" t="str">
        <f>Fuel!$AH571</f>
        <v/>
      </c>
      <c r="K571" s="328"/>
      <c r="L571" s="328"/>
      <c r="M571" s="329" t="str">
        <f>Fuel!$AK571</f>
        <v/>
      </c>
      <c r="N571" s="329"/>
      <c r="O571" s="329"/>
      <c r="P571" s="330" t="str">
        <f>Fuel!$AI571</f>
        <v/>
      </c>
      <c r="Q571" s="330"/>
      <c r="R571" s="330"/>
      <c r="S571" s="329" t="str">
        <f>Fuel!$AJ571</f>
        <v/>
      </c>
      <c r="T571" s="329"/>
      <c r="U571" s="331"/>
      <c r="V571" s="55"/>
      <c r="AC571" s="13" t="str">
        <f>Fuel!$S571</f>
        <v/>
      </c>
    </row>
    <row r="572" spans="1:29" x14ac:dyDescent="0.25">
      <c r="A572" s="55"/>
      <c r="B572" s="325" t="str">
        <f>IF(Fuel!$B572="", "", Fuel!$B572)</f>
        <v/>
      </c>
      <c r="C572" s="326"/>
      <c r="D572" s="326"/>
      <c r="E572" s="327" t="str">
        <f>Fuel!$AF572</f>
        <v/>
      </c>
      <c r="F572" s="327"/>
      <c r="G572" s="327"/>
      <c r="H572" s="327"/>
      <c r="I572" s="1" t="str">
        <f>IF(Fuel!$D572="", "", Fuel!$D572)</f>
        <v/>
      </c>
      <c r="J572" s="328" t="str">
        <f>Fuel!$AH572</f>
        <v/>
      </c>
      <c r="K572" s="328"/>
      <c r="L572" s="328"/>
      <c r="M572" s="329" t="str">
        <f>Fuel!$AK572</f>
        <v/>
      </c>
      <c r="N572" s="329"/>
      <c r="O572" s="329"/>
      <c r="P572" s="330" t="str">
        <f>Fuel!$AI572</f>
        <v/>
      </c>
      <c r="Q572" s="330"/>
      <c r="R572" s="330"/>
      <c r="S572" s="329" t="str">
        <f>Fuel!$AJ572</f>
        <v/>
      </c>
      <c r="T572" s="329"/>
      <c r="U572" s="331"/>
      <c r="V572" s="55"/>
      <c r="AC572" s="13" t="str">
        <f>Fuel!$S572</f>
        <v/>
      </c>
    </row>
    <row r="573" spans="1:29" x14ac:dyDescent="0.25">
      <c r="A573" s="55"/>
      <c r="B573" s="325" t="str">
        <f>IF(Fuel!$B573="", "", Fuel!$B573)</f>
        <v/>
      </c>
      <c r="C573" s="326"/>
      <c r="D573" s="326"/>
      <c r="E573" s="327" t="str">
        <f>Fuel!$AF573</f>
        <v/>
      </c>
      <c r="F573" s="327"/>
      <c r="G573" s="327"/>
      <c r="H573" s="327"/>
      <c r="I573" s="1" t="str">
        <f>IF(Fuel!$D573="", "", Fuel!$D573)</f>
        <v/>
      </c>
      <c r="J573" s="328" t="str">
        <f>Fuel!$AH573</f>
        <v/>
      </c>
      <c r="K573" s="328"/>
      <c r="L573" s="328"/>
      <c r="M573" s="329" t="str">
        <f>Fuel!$AK573</f>
        <v/>
      </c>
      <c r="N573" s="329"/>
      <c r="O573" s="329"/>
      <c r="P573" s="330" t="str">
        <f>Fuel!$AI573</f>
        <v/>
      </c>
      <c r="Q573" s="330"/>
      <c r="R573" s="330"/>
      <c r="S573" s="329" t="str">
        <f>Fuel!$AJ573</f>
        <v/>
      </c>
      <c r="T573" s="329"/>
      <c r="U573" s="331"/>
      <c r="V573" s="55"/>
      <c r="AC573" s="13" t="str">
        <f>Fuel!$S573</f>
        <v/>
      </c>
    </row>
    <row r="574" spans="1:29" x14ac:dyDescent="0.25">
      <c r="A574" s="55"/>
      <c r="B574" s="325" t="str">
        <f>IF(Fuel!$B574="", "", Fuel!$B574)</f>
        <v/>
      </c>
      <c r="C574" s="326"/>
      <c r="D574" s="326"/>
      <c r="E574" s="327" t="str">
        <f>Fuel!$AF574</f>
        <v/>
      </c>
      <c r="F574" s="327"/>
      <c r="G574" s="327"/>
      <c r="H574" s="327"/>
      <c r="I574" s="1" t="str">
        <f>IF(Fuel!$D574="", "", Fuel!$D574)</f>
        <v/>
      </c>
      <c r="J574" s="328" t="str">
        <f>Fuel!$AH574</f>
        <v/>
      </c>
      <c r="K574" s="328"/>
      <c r="L574" s="328"/>
      <c r="M574" s="329" t="str">
        <f>Fuel!$AK574</f>
        <v/>
      </c>
      <c r="N574" s="329"/>
      <c r="O574" s="329"/>
      <c r="P574" s="330" t="str">
        <f>Fuel!$AI574</f>
        <v/>
      </c>
      <c r="Q574" s="330"/>
      <c r="R574" s="330"/>
      <c r="S574" s="329" t="str">
        <f>Fuel!$AJ574</f>
        <v/>
      </c>
      <c r="T574" s="329"/>
      <c r="U574" s="331"/>
      <c r="V574" s="55"/>
      <c r="AC574" s="13" t="str">
        <f>Fuel!$S574</f>
        <v/>
      </c>
    </row>
    <row r="575" spans="1:29" x14ac:dyDescent="0.25">
      <c r="A575" s="55"/>
      <c r="B575" s="325" t="str">
        <f>IF(Fuel!$B575="", "", Fuel!$B575)</f>
        <v/>
      </c>
      <c r="C575" s="326"/>
      <c r="D575" s="326"/>
      <c r="E575" s="327" t="str">
        <f>Fuel!$AF575</f>
        <v/>
      </c>
      <c r="F575" s="327"/>
      <c r="G575" s="327"/>
      <c r="H575" s="327"/>
      <c r="I575" s="1" t="str">
        <f>IF(Fuel!$D575="", "", Fuel!$D575)</f>
        <v/>
      </c>
      <c r="J575" s="328" t="str">
        <f>Fuel!$AH575</f>
        <v/>
      </c>
      <c r="K575" s="328"/>
      <c r="L575" s="328"/>
      <c r="M575" s="329" t="str">
        <f>Fuel!$AK575</f>
        <v/>
      </c>
      <c r="N575" s="329"/>
      <c r="O575" s="329"/>
      <c r="P575" s="330" t="str">
        <f>Fuel!$AI575</f>
        <v/>
      </c>
      <c r="Q575" s="330"/>
      <c r="R575" s="330"/>
      <c r="S575" s="329" t="str">
        <f>Fuel!$AJ575</f>
        <v/>
      </c>
      <c r="T575" s="329"/>
      <c r="U575" s="331"/>
      <c r="V575" s="55"/>
      <c r="AC575" s="13" t="str">
        <f>Fuel!$S575</f>
        <v/>
      </c>
    </row>
    <row r="576" spans="1:29" x14ac:dyDescent="0.25">
      <c r="A576" s="55"/>
      <c r="B576" s="325" t="str">
        <f>IF(Fuel!$B576="", "", Fuel!$B576)</f>
        <v/>
      </c>
      <c r="C576" s="326"/>
      <c r="D576" s="326"/>
      <c r="E576" s="327" t="str">
        <f>Fuel!$AF576</f>
        <v/>
      </c>
      <c r="F576" s="327"/>
      <c r="G576" s="327"/>
      <c r="H576" s="327"/>
      <c r="I576" s="1" t="str">
        <f>IF(Fuel!$D576="", "", Fuel!$D576)</f>
        <v/>
      </c>
      <c r="J576" s="328" t="str">
        <f>Fuel!$AH576</f>
        <v/>
      </c>
      <c r="K576" s="328"/>
      <c r="L576" s="328"/>
      <c r="M576" s="329" t="str">
        <f>Fuel!$AK576</f>
        <v/>
      </c>
      <c r="N576" s="329"/>
      <c r="O576" s="329"/>
      <c r="P576" s="330" t="str">
        <f>Fuel!$AI576</f>
        <v/>
      </c>
      <c r="Q576" s="330"/>
      <c r="R576" s="330"/>
      <c r="S576" s="329" t="str">
        <f>Fuel!$AJ576</f>
        <v/>
      </c>
      <c r="T576" s="329"/>
      <c r="U576" s="331"/>
      <c r="V576" s="55"/>
      <c r="AC576" s="13" t="str">
        <f>Fuel!$S576</f>
        <v/>
      </c>
    </row>
    <row r="577" spans="1:29" x14ac:dyDescent="0.25">
      <c r="A577" s="55"/>
      <c r="B577" s="325" t="str">
        <f>IF(Fuel!$B577="", "", Fuel!$B577)</f>
        <v/>
      </c>
      <c r="C577" s="326"/>
      <c r="D577" s="326"/>
      <c r="E577" s="327" t="str">
        <f>Fuel!$AF577</f>
        <v/>
      </c>
      <c r="F577" s="327"/>
      <c r="G577" s="327"/>
      <c r="H577" s="327"/>
      <c r="I577" s="1" t="str">
        <f>IF(Fuel!$D577="", "", Fuel!$D577)</f>
        <v/>
      </c>
      <c r="J577" s="328" t="str">
        <f>Fuel!$AH577</f>
        <v/>
      </c>
      <c r="K577" s="328"/>
      <c r="L577" s="328"/>
      <c r="M577" s="329" t="str">
        <f>Fuel!$AK577</f>
        <v/>
      </c>
      <c r="N577" s="329"/>
      <c r="O577" s="329"/>
      <c r="P577" s="330" t="str">
        <f>Fuel!$AI577</f>
        <v/>
      </c>
      <c r="Q577" s="330"/>
      <c r="R577" s="330"/>
      <c r="S577" s="329" t="str">
        <f>Fuel!$AJ577</f>
        <v/>
      </c>
      <c r="T577" s="329"/>
      <c r="U577" s="331"/>
      <c r="V577" s="55"/>
      <c r="AC577" s="13" t="str">
        <f>Fuel!$S577</f>
        <v/>
      </c>
    </row>
    <row r="578" spans="1:29" x14ac:dyDescent="0.25">
      <c r="A578" s="55"/>
      <c r="B578" s="325" t="str">
        <f>IF(Fuel!$B578="", "", Fuel!$B578)</f>
        <v/>
      </c>
      <c r="C578" s="326"/>
      <c r="D578" s="326"/>
      <c r="E578" s="327" t="str">
        <f>Fuel!$AF578</f>
        <v/>
      </c>
      <c r="F578" s="327"/>
      <c r="G578" s="327"/>
      <c r="H578" s="327"/>
      <c r="I578" s="1" t="str">
        <f>IF(Fuel!$D578="", "", Fuel!$D578)</f>
        <v/>
      </c>
      <c r="J578" s="328" t="str">
        <f>Fuel!$AH578</f>
        <v/>
      </c>
      <c r="K578" s="328"/>
      <c r="L578" s="328"/>
      <c r="M578" s="329" t="str">
        <f>Fuel!$AK578</f>
        <v/>
      </c>
      <c r="N578" s="329"/>
      <c r="O578" s="329"/>
      <c r="P578" s="330" t="str">
        <f>Fuel!$AI578</f>
        <v/>
      </c>
      <c r="Q578" s="330"/>
      <c r="R578" s="330"/>
      <c r="S578" s="329" t="str">
        <f>Fuel!$AJ578</f>
        <v/>
      </c>
      <c r="T578" s="329"/>
      <c r="U578" s="331"/>
      <c r="V578" s="55"/>
      <c r="AC578" s="13" t="str">
        <f>Fuel!$S578</f>
        <v/>
      </c>
    </row>
    <row r="579" spans="1:29" x14ac:dyDescent="0.25">
      <c r="A579" s="55"/>
      <c r="B579" s="325" t="str">
        <f>IF(Fuel!$B579="", "", Fuel!$B579)</f>
        <v/>
      </c>
      <c r="C579" s="326"/>
      <c r="D579" s="326"/>
      <c r="E579" s="327" t="str">
        <f>Fuel!$AF579</f>
        <v/>
      </c>
      <c r="F579" s="327"/>
      <c r="G579" s="327"/>
      <c r="H579" s="327"/>
      <c r="I579" s="1" t="str">
        <f>IF(Fuel!$D579="", "", Fuel!$D579)</f>
        <v/>
      </c>
      <c r="J579" s="328" t="str">
        <f>Fuel!$AH579</f>
        <v/>
      </c>
      <c r="K579" s="328"/>
      <c r="L579" s="328"/>
      <c r="M579" s="329" t="str">
        <f>Fuel!$AK579</f>
        <v/>
      </c>
      <c r="N579" s="329"/>
      <c r="O579" s="329"/>
      <c r="P579" s="330" t="str">
        <f>Fuel!$AI579</f>
        <v/>
      </c>
      <c r="Q579" s="330"/>
      <c r="R579" s="330"/>
      <c r="S579" s="329" t="str">
        <f>Fuel!$AJ579</f>
        <v/>
      </c>
      <c r="T579" s="329"/>
      <c r="U579" s="331"/>
      <c r="V579" s="55"/>
      <c r="AC579" s="13" t="str">
        <f>Fuel!$S579</f>
        <v/>
      </c>
    </row>
    <row r="580" spans="1:29" x14ac:dyDescent="0.25">
      <c r="A580" s="55"/>
      <c r="B580" s="325" t="str">
        <f>IF(Fuel!$B580="", "", Fuel!$B580)</f>
        <v/>
      </c>
      <c r="C580" s="326"/>
      <c r="D580" s="326"/>
      <c r="E580" s="327" t="str">
        <f>Fuel!$AF580</f>
        <v/>
      </c>
      <c r="F580" s="327"/>
      <c r="G580" s="327"/>
      <c r="H580" s="327"/>
      <c r="I580" s="1" t="str">
        <f>IF(Fuel!$D580="", "", Fuel!$D580)</f>
        <v/>
      </c>
      <c r="J580" s="328" t="str">
        <f>Fuel!$AH580</f>
        <v/>
      </c>
      <c r="K580" s="328"/>
      <c r="L580" s="328"/>
      <c r="M580" s="329" t="str">
        <f>Fuel!$AK580</f>
        <v/>
      </c>
      <c r="N580" s="329"/>
      <c r="O580" s="329"/>
      <c r="P580" s="330" t="str">
        <f>Fuel!$AI580</f>
        <v/>
      </c>
      <c r="Q580" s="330"/>
      <c r="R580" s="330"/>
      <c r="S580" s="329" t="str">
        <f>Fuel!$AJ580</f>
        <v/>
      </c>
      <c r="T580" s="329"/>
      <c r="U580" s="331"/>
      <c r="V580" s="55"/>
      <c r="AC580" s="13" t="str">
        <f>Fuel!$S580</f>
        <v/>
      </c>
    </row>
    <row r="581" spans="1:29" x14ac:dyDescent="0.25">
      <c r="A581" s="55"/>
      <c r="B581" s="325" t="str">
        <f>IF(Fuel!$B581="", "", Fuel!$B581)</f>
        <v/>
      </c>
      <c r="C581" s="326"/>
      <c r="D581" s="326"/>
      <c r="E581" s="327" t="str">
        <f>Fuel!$AF581</f>
        <v/>
      </c>
      <c r="F581" s="327"/>
      <c r="G581" s="327"/>
      <c r="H581" s="327"/>
      <c r="I581" s="1" t="str">
        <f>IF(Fuel!$D581="", "", Fuel!$D581)</f>
        <v/>
      </c>
      <c r="J581" s="328" t="str">
        <f>Fuel!$AH581</f>
        <v/>
      </c>
      <c r="K581" s="328"/>
      <c r="L581" s="328"/>
      <c r="M581" s="329" t="str">
        <f>Fuel!$AK581</f>
        <v/>
      </c>
      <c r="N581" s="329"/>
      <c r="O581" s="329"/>
      <c r="P581" s="330" t="str">
        <f>Fuel!$AI581</f>
        <v/>
      </c>
      <c r="Q581" s="330"/>
      <c r="R581" s="330"/>
      <c r="S581" s="329" t="str">
        <f>Fuel!$AJ581</f>
        <v/>
      </c>
      <c r="T581" s="329"/>
      <c r="U581" s="331"/>
      <c r="V581" s="55"/>
      <c r="AC581" s="13" t="str">
        <f>Fuel!$S581</f>
        <v/>
      </c>
    </row>
    <row r="582" spans="1:29" x14ac:dyDescent="0.25">
      <c r="A582" s="55"/>
      <c r="B582" s="325" t="str">
        <f>IF(Fuel!$B582="", "", Fuel!$B582)</f>
        <v/>
      </c>
      <c r="C582" s="326"/>
      <c r="D582" s="326"/>
      <c r="E582" s="327" t="str">
        <f>Fuel!$AF582</f>
        <v/>
      </c>
      <c r="F582" s="327"/>
      <c r="G582" s="327"/>
      <c r="H582" s="327"/>
      <c r="I582" s="1" t="str">
        <f>IF(Fuel!$D582="", "", Fuel!$D582)</f>
        <v/>
      </c>
      <c r="J582" s="328" t="str">
        <f>Fuel!$AH582</f>
        <v/>
      </c>
      <c r="K582" s="328"/>
      <c r="L582" s="328"/>
      <c r="M582" s="329" t="str">
        <f>Fuel!$AK582</f>
        <v/>
      </c>
      <c r="N582" s="329"/>
      <c r="O582" s="329"/>
      <c r="P582" s="330" t="str">
        <f>Fuel!$AI582</f>
        <v/>
      </c>
      <c r="Q582" s="330"/>
      <c r="R582" s="330"/>
      <c r="S582" s="329" t="str">
        <f>Fuel!$AJ582</f>
        <v/>
      </c>
      <c r="T582" s="329"/>
      <c r="U582" s="331"/>
      <c r="V582" s="55"/>
      <c r="AC582" s="13" t="str">
        <f>Fuel!$S582</f>
        <v/>
      </c>
    </row>
    <row r="583" spans="1:29" x14ac:dyDescent="0.25">
      <c r="A583" s="55"/>
      <c r="B583" s="325" t="str">
        <f>IF(Fuel!$B583="", "", Fuel!$B583)</f>
        <v/>
      </c>
      <c r="C583" s="326"/>
      <c r="D583" s="326"/>
      <c r="E583" s="327" t="str">
        <f>Fuel!$AF583</f>
        <v/>
      </c>
      <c r="F583" s="327"/>
      <c r="G583" s="327"/>
      <c r="H583" s="327"/>
      <c r="I583" s="1" t="str">
        <f>IF(Fuel!$D583="", "", Fuel!$D583)</f>
        <v/>
      </c>
      <c r="J583" s="328" t="str">
        <f>Fuel!$AH583</f>
        <v/>
      </c>
      <c r="K583" s="328"/>
      <c r="L583" s="328"/>
      <c r="M583" s="329" t="str">
        <f>Fuel!$AK583</f>
        <v/>
      </c>
      <c r="N583" s="329"/>
      <c r="O583" s="329"/>
      <c r="P583" s="330" t="str">
        <f>Fuel!$AI583</f>
        <v/>
      </c>
      <c r="Q583" s="330"/>
      <c r="R583" s="330"/>
      <c r="S583" s="329" t="str">
        <f>Fuel!$AJ583</f>
        <v/>
      </c>
      <c r="T583" s="329"/>
      <c r="U583" s="331"/>
      <c r="V583" s="55"/>
      <c r="AC583" s="13" t="str">
        <f>Fuel!$S583</f>
        <v/>
      </c>
    </row>
    <row r="584" spans="1:29" x14ac:dyDescent="0.25">
      <c r="A584" s="55"/>
      <c r="B584" s="325" t="str">
        <f>IF(Fuel!$B584="", "", Fuel!$B584)</f>
        <v/>
      </c>
      <c r="C584" s="326"/>
      <c r="D584" s="326"/>
      <c r="E584" s="327" t="str">
        <f>Fuel!$AF584</f>
        <v/>
      </c>
      <c r="F584" s="327"/>
      <c r="G584" s="327"/>
      <c r="H584" s="327"/>
      <c r="I584" s="1" t="str">
        <f>IF(Fuel!$D584="", "", Fuel!$D584)</f>
        <v/>
      </c>
      <c r="J584" s="328" t="str">
        <f>Fuel!$AH584</f>
        <v/>
      </c>
      <c r="K584" s="328"/>
      <c r="L584" s="328"/>
      <c r="M584" s="329" t="str">
        <f>Fuel!$AK584</f>
        <v/>
      </c>
      <c r="N584" s="329"/>
      <c r="O584" s="329"/>
      <c r="P584" s="330" t="str">
        <f>Fuel!$AI584</f>
        <v/>
      </c>
      <c r="Q584" s="330"/>
      <c r="R584" s="330"/>
      <c r="S584" s="329" t="str">
        <f>Fuel!$AJ584</f>
        <v/>
      </c>
      <c r="T584" s="329"/>
      <c r="U584" s="331"/>
      <c r="V584" s="55"/>
      <c r="AC584" s="13" t="str">
        <f>Fuel!$S584</f>
        <v/>
      </c>
    </row>
    <row r="585" spans="1:29" x14ac:dyDescent="0.25">
      <c r="A585" s="55"/>
      <c r="B585" s="325" t="str">
        <f>IF(Fuel!$B585="", "", Fuel!$B585)</f>
        <v/>
      </c>
      <c r="C585" s="326"/>
      <c r="D585" s="326"/>
      <c r="E585" s="327" t="str">
        <f>Fuel!$AF585</f>
        <v/>
      </c>
      <c r="F585" s="327"/>
      <c r="G585" s="327"/>
      <c r="H585" s="327"/>
      <c r="I585" s="1" t="str">
        <f>IF(Fuel!$D585="", "", Fuel!$D585)</f>
        <v/>
      </c>
      <c r="J585" s="328" t="str">
        <f>Fuel!$AH585</f>
        <v/>
      </c>
      <c r="K585" s="328"/>
      <c r="L585" s="328"/>
      <c r="M585" s="329" t="str">
        <f>Fuel!$AK585</f>
        <v/>
      </c>
      <c r="N585" s="329"/>
      <c r="O585" s="329"/>
      <c r="P585" s="330" t="str">
        <f>Fuel!$AI585</f>
        <v/>
      </c>
      <c r="Q585" s="330"/>
      <c r="R585" s="330"/>
      <c r="S585" s="329" t="str">
        <f>Fuel!$AJ585</f>
        <v/>
      </c>
      <c r="T585" s="329"/>
      <c r="U585" s="331"/>
      <c r="V585" s="55"/>
      <c r="AC585" s="13" t="str">
        <f>Fuel!$S585</f>
        <v/>
      </c>
    </row>
    <row r="586" spans="1:29" x14ac:dyDescent="0.25">
      <c r="A586" s="55"/>
      <c r="B586" s="325" t="str">
        <f>IF(Fuel!$B586="", "", Fuel!$B586)</f>
        <v/>
      </c>
      <c r="C586" s="326"/>
      <c r="D586" s="326"/>
      <c r="E586" s="327" t="str">
        <f>Fuel!$AF586</f>
        <v/>
      </c>
      <c r="F586" s="327"/>
      <c r="G586" s="327"/>
      <c r="H586" s="327"/>
      <c r="I586" s="1" t="str">
        <f>IF(Fuel!$D586="", "", Fuel!$D586)</f>
        <v/>
      </c>
      <c r="J586" s="328" t="str">
        <f>Fuel!$AH586</f>
        <v/>
      </c>
      <c r="K586" s="328"/>
      <c r="L586" s="328"/>
      <c r="M586" s="329" t="str">
        <f>Fuel!$AK586</f>
        <v/>
      </c>
      <c r="N586" s="329"/>
      <c r="O586" s="329"/>
      <c r="P586" s="330" t="str">
        <f>Fuel!$AI586</f>
        <v/>
      </c>
      <c r="Q586" s="330"/>
      <c r="R586" s="330"/>
      <c r="S586" s="329" t="str">
        <f>Fuel!$AJ586</f>
        <v/>
      </c>
      <c r="T586" s="329"/>
      <c r="U586" s="331"/>
      <c r="V586" s="55"/>
      <c r="AC586" s="13" t="str">
        <f>Fuel!$S586</f>
        <v/>
      </c>
    </row>
    <row r="587" spans="1:29" x14ac:dyDescent="0.25">
      <c r="A587" s="55"/>
      <c r="B587" s="325" t="str">
        <f>IF(Fuel!$B587="", "", Fuel!$B587)</f>
        <v/>
      </c>
      <c r="C587" s="326"/>
      <c r="D587" s="326"/>
      <c r="E587" s="327" t="str">
        <f>Fuel!$AF587</f>
        <v/>
      </c>
      <c r="F587" s="327"/>
      <c r="G587" s="327"/>
      <c r="H587" s="327"/>
      <c r="I587" s="1" t="str">
        <f>IF(Fuel!$D587="", "", Fuel!$D587)</f>
        <v/>
      </c>
      <c r="J587" s="328" t="str">
        <f>Fuel!$AH587</f>
        <v/>
      </c>
      <c r="K587" s="328"/>
      <c r="L587" s="328"/>
      <c r="M587" s="329" t="str">
        <f>Fuel!$AK587</f>
        <v/>
      </c>
      <c r="N587" s="329"/>
      <c r="O587" s="329"/>
      <c r="P587" s="330" t="str">
        <f>Fuel!$AI587</f>
        <v/>
      </c>
      <c r="Q587" s="330"/>
      <c r="R587" s="330"/>
      <c r="S587" s="329" t="str">
        <f>Fuel!$AJ587</f>
        <v/>
      </c>
      <c r="T587" s="329"/>
      <c r="U587" s="331"/>
      <c r="V587" s="55"/>
      <c r="AC587" s="13" t="str">
        <f>Fuel!$S587</f>
        <v/>
      </c>
    </row>
    <row r="588" spans="1:29" x14ac:dyDescent="0.25">
      <c r="A588" s="55"/>
      <c r="B588" s="325" t="str">
        <f>IF(Fuel!$B588="", "", Fuel!$B588)</f>
        <v/>
      </c>
      <c r="C588" s="326"/>
      <c r="D588" s="326"/>
      <c r="E588" s="327" t="str">
        <f>Fuel!$AF588</f>
        <v/>
      </c>
      <c r="F588" s="327"/>
      <c r="G588" s="327"/>
      <c r="H588" s="327"/>
      <c r="I588" s="1" t="str">
        <f>IF(Fuel!$D588="", "", Fuel!$D588)</f>
        <v/>
      </c>
      <c r="J588" s="328" t="str">
        <f>Fuel!$AH588</f>
        <v/>
      </c>
      <c r="K588" s="328"/>
      <c r="L588" s="328"/>
      <c r="M588" s="329" t="str">
        <f>Fuel!$AK588</f>
        <v/>
      </c>
      <c r="N588" s="329"/>
      <c r="O588" s="329"/>
      <c r="P588" s="330" t="str">
        <f>Fuel!$AI588</f>
        <v/>
      </c>
      <c r="Q588" s="330"/>
      <c r="R588" s="330"/>
      <c r="S588" s="329" t="str">
        <f>Fuel!$AJ588</f>
        <v/>
      </c>
      <c r="T588" s="329"/>
      <c r="U588" s="331"/>
      <c r="V588" s="55"/>
      <c r="AC588" s="13" t="str">
        <f>Fuel!$S588</f>
        <v/>
      </c>
    </row>
    <row r="589" spans="1:29" x14ac:dyDescent="0.25">
      <c r="A589" s="55"/>
      <c r="B589" s="325" t="str">
        <f>IF(Fuel!$B589="", "", Fuel!$B589)</f>
        <v/>
      </c>
      <c r="C589" s="326"/>
      <c r="D589" s="326"/>
      <c r="E589" s="327" t="str">
        <f>Fuel!$AF589</f>
        <v/>
      </c>
      <c r="F589" s="327"/>
      <c r="G589" s="327"/>
      <c r="H589" s="327"/>
      <c r="I589" s="1" t="str">
        <f>IF(Fuel!$D589="", "", Fuel!$D589)</f>
        <v/>
      </c>
      <c r="J589" s="328" t="str">
        <f>Fuel!$AH589</f>
        <v/>
      </c>
      <c r="K589" s="328"/>
      <c r="L589" s="328"/>
      <c r="M589" s="329" t="str">
        <f>Fuel!$AK589</f>
        <v/>
      </c>
      <c r="N589" s="329"/>
      <c r="O589" s="329"/>
      <c r="P589" s="330" t="str">
        <f>Fuel!$AI589</f>
        <v/>
      </c>
      <c r="Q589" s="330"/>
      <c r="R589" s="330"/>
      <c r="S589" s="329" t="str">
        <f>Fuel!$AJ589</f>
        <v/>
      </c>
      <c r="T589" s="329"/>
      <c r="U589" s="331"/>
      <c r="V589" s="55"/>
      <c r="AC589" s="13" t="str">
        <f>Fuel!$S589</f>
        <v/>
      </c>
    </row>
    <row r="590" spans="1:29" x14ac:dyDescent="0.25">
      <c r="A590" s="55"/>
      <c r="B590" s="325" t="str">
        <f>IF(Fuel!$B590="", "", Fuel!$B590)</f>
        <v/>
      </c>
      <c r="C590" s="326"/>
      <c r="D590" s="326"/>
      <c r="E590" s="327" t="str">
        <f>Fuel!$AF590</f>
        <v/>
      </c>
      <c r="F590" s="327"/>
      <c r="G590" s="327"/>
      <c r="H590" s="327"/>
      <c r="I590" s="1" t="str">
        <f>IF(Fuel!$D590="", "", Fuel!$D590)</f>
        <v/>
      </c>
      <c r="J590" s="328" t="str">
        <f>Fuel!$AH590</f>
        <v/>
      </c>
      <c r="K590" s="328"/>
      <c r="L590" s="328"/>
      <c r="M590" s="329" t="str">
        <f>Fuel!$AK590</f>
        <v/>
      </c>
      <c r="N590" s="329"/>
      <c r="O590" s="329"/>
      <c r="P590" s="330" t="str">
        <f>Fuel!$AI590</f>
        <v/>
      </c>
      <c r="Q590" s="330"/>
      <c r="R590" s="330"/>
      <c r="S590" s="329" t="str">
        <f>Fuel!$AJ590</f>
        <v/>
      </c>
      <c r="T590" s="329"/>
      <c r="U590" s="331"/>
      <c r="V590" s="55"/>
      <c r="AC590" s="13" t="str">
        <f>Fuel!$S590</f>
        <v/>
      </c>
    </row>
    <row r="591" spans="1:29" x14ac:dyDescent="0.25">
      <c r="A591" s="55"/>
      <c r="B591" s="325" t="str">
        <f>IF(Fuel!$B591="", "", Fuel!$B591)</f>
        <v/>
      </c>
      <c r="C591" s="326"/>
      <c r="D591" s="326"/>
      <c r="E591" s="327" t="str">
        <f>Fuel!$AF591</f>
        <v/>
      </c>
      <c r="F591" s="327"/>
      <c r="G591" s="327"/>
      <c r="H591" s="327"/>
      <c r="I591" s="1" t="str">
        <f>IF(Fuel!$D591="", "", Fuel!$D591)</f>
        <v/>
      </c>
      <c r="J591" s="328" t="str">
        <f>Fuel!$AH591</f>
        <v/>
      </c>
      <c r="K591" s="328"/>
      <c r="L591" s="328"/>
      <c r="M591" s="329" t="str">
        <f>Fuel!$AK591</f>
        <v/>
      </c>
      <c r="N591" s="329"/>
      <c r="O591" s="329"/>
      <c r="P591" s="330" t="str">
        <f>Fuel!$AI591</f>
        <v/>
      </c>
      <c r="Q591" s="330"/>
      <c r="R591" s="330"/>
      <c r="S591" s="329" t="str">
        <f>Fuel!$AJ591</f>
        <v/>
      </c>
      <c r="T591" s="329"/>
      <c r="U591" s="331"/>
      <c r="V591" s="55"/>
      <c r="AC591" s="13" t="str">
        <f>Fuel!$S591</f>
        <v/>
      </c>
    </row>
    <row r="592" spans="1:29" x14ac:dyDescent="0.25">
      <c r="A592" s="55"/>
      <c r="B592" s="325" t="str">
        <f>IF(Fuel!$B592="", "", Fuel!$B592)</f>
        <v/>
      </c>
      <c r="C592" s="326"/>
      <c r="D592" s="326"/>
      <c r="E592" s="327" t="str">
        <f>Fuel!$AF592</f>
        <v/>
      </c>
      <c r="F592" s="327"/>
      <c r="G592" s="327"/>
      <c r="H592" s="327"/>
      <c r="I592" s="1" t="str">
        <f>IF(Fuel!$D592="", "", Fuel!$D592)</f>
        <v/>
      </c>
      <c r="J592" s="328" t="str">
        <f>Fuel!$AH592</f>
        <v/>
      </c>
      <c r="K592" s="328"/>
      <c r="L592" s="328"/>
      <c r="M592" s="329" t="str">
        <f>Fuel!$AK592</f>
        <v/>
      </c>
      <c r="N592" s="329"/>
      <c r="O592" s="329"/>
      <c r="P592" s="330" t="str">
        <f>Fuel!$AI592</f>
        <v/>
      </c>
      <c r="Q592" s="330"/>
      <c r="R592" s="330"/>
      <c r="S592" s="329" t="str">
        <f>Fuel!$AJ592</f>
        <v/>
      </c>
      <c r="T592" s="329"/>
      <c r="U592" s="331"/>
      <c r="V592" s="55"/>
      <c r="AC592" s="13" t="str">
        <f>Fuel!$S592</f>
        <v/>
      </c>
    </row>
    <row r="593" spans="1:29" x14ac:dyDescent="0.25">
      <c r="A593" s="55"/>
      <c r="B593" s="325" t="str">
        <f>IF(Fuel!$B593="", "", Fuel!$B593)</f>
        <v/>
      </c>
      <c r="C593" s="326"/>
      <c r="D593" s="326"/>
      <c r="E593" s="327" t="str">
        <f>Fuel!$AF593</f>
        <v/>
      </c>
      <c r="F593" s="327"/>
      <c r="G593" s="327"/>
      <c r="H593" s="327"/>
      <c r="I593" s="1" t="str">
        <f>IF(Fuel!$D593="", "", Fuel!$D593)</f>
        <v/>
      </c>
      <c r="J593" s="328" t="str">
        <f>Fuel!$AH593</f>
        <v/>
      </c>
      <c r="K593" s="328"/>
      <c r="L593" s="328"/>
      <c r="M593" s="329" t="str">
        <f>Fuel!$AK593</f>
        <v/>
      </c>
      <c r="N593" s="329"/>
      <c r="O593" s="329"/>
      <c r="P593" s="330" t="str">
        <f>Fuel!$AI593</f>
        <v/>
      </c>
      <c r="Q593" s="330"/>
      <c r="R593" s="330"/>
      <c r="S593" s="329" t="str">
        <f>Fuel!$AJ593</f>
        <v/>
      </c>
      <c r="T593" s="329"/>
      <c r="U593" s="331"/>
      <c r="V593" s="55"/>
      <c r="AC593" s="13" t="str">
        <f>Fuel!$S593</f>
        <v/>
      </c>
    </row>
    <row r="594" spans="1:29" x14ac:dyDescent="0.25">
      <c r="A594" s="55"/>
      <c r="B594" s="325" t="str">
        <f>IF(Fuel!$B594="", "", Fuel!$B594)</f>
        <v/>
      </c>
      <c r="C594" s="326"/>
      <c r="D594" s="326"/>
      <c r="E594" s="327" t="str">
        <f>Fuel!$AF594</f>
        <v/>
      </c>
      <c r="F594" s="327"/>
      <c r="G594" s="327"/>
      <c r="H594" s="327"/>
      <c r="I594" s="1" t="str">
        <f>IF(Fuel!$D594="", "", Fuel!$D594)</f>
        <v/>
      </c>
      <c r="J594" s="328" t="str">
        <f>Fuel!$AH594</f>
        <v/>
      </c>
      <c r="K594" s="328"/>
      <c r="L594" s="328"/>
      <c r="M594" s="329" t="str">
        <f>Fuel!$AK594</f>
        <v/>
      </c>
      <c r="N594" s="329"/>
      <c r="O594" s="329"/>
      <c r="P594" s="330" t="str">
        <f>Fuel!$AI594</f>
        <v/>
      </c>
      <c r="Q594" s="330"/>
      <c r="R594" s="330"/>
      <c r="S594" s="329" t="str">
        <f>Fuel!$AJ594</f>
        <v/>
      </c>
      <c r="T594" s="329"/>
      <c r="U594" s="331"/>
      <c r="V594" s="55"/>
      <c r="AC594" s="13" t="str">
        <f>Fuel!$S594</f>
        <v/>
      </c>
    </row>
    <row r="595" spans="1:29" x14ac:dyDescent="0.25">
      <c r="A595" s="55"/>
      <c r="B595" s="325" t="str">
        <f>IF(Fuel!$B595="", "", Fuel!$B595)</f>
        <v/>
      </c>
      <c r="C595" s="326"/>
      <c r="D595" s="326"/>
      <c r="E595" s="327" t="str">
        <f>Fuel!$AF595</f>
        <v/>
      </c>
      <c r="F595" s="327"/>
      <c r="G595" s="327"/>
      <c r="H595" s="327"/>
      <c r="I595" s="1" t="str">
        <f>IF(Fuel!$D595="", "", Fuel!$D595)</f>
        <v/>
      </c>
      <c r="J595" s="328" t="str">
        <f>Fuel!$AH595</f>
        <v/>
      </c>
      <c r="K595" s="328"/>
      <c r="L595" s="328"/>
      <c r="M595" s="329" t="str">
        <f>Fuel!$AK595</f>
        <v/>
      </c>
      <c r="N595" s="329"/>
      <c r="O595" s="329"/>
      <c r="P595" s="330" t="str">
        <f>Fuel!$AI595</f>
        <v/>
      </c>
      <c r="Q595" s="330"/>
      <c r="R595" s="330"/>
      <c r="S595" s="329" t="str">
        <f>Fuel!$AJ595</f>
        <v/>
      </c>
      <c r="T595" s="329"/>
      <c r="U595" s="331"/>
      <c r="V595" s="55"/>
      <c r="AC595" s="13" t="str">
        <f>Fuel!$S595</f>
        <v/>
      </c>
    </row>
    <row r="596" spans="1:29" x14ac:dyDescent="0.25">
      <c r="A596" s="55"/>
      <c r="B596" s="325" t="str">
        <f>IF(Fuel!$B596="", "", Fuel!$B596)</f>
        <v/>
      </c>
      <c r="C596" s="326"/>
      <c r="D596" s="326"/>
      <c r="E596" s="327" t="str">
        <f>Fuel!$AF596</f>
        <v/>
      </c>
      <c r="F596" s="327"/>
      <c r="G596" s="327"/>
      <c r="H596" s="327"/>
      <c r="I596" s="1" t="str">
        <f>IF(Fuel!$D596="", "", Fuel!$D596)</f>
        <v/>
      </c>
      <c r="J596" s="328" t="str">
        <f>Fuel!$AH596</f>
        <v/>
      </c>
      <c r="K596" s="328"/>
      <c r="L596" s="328"/>
      <c r="M596" s="329" t="str">
        <f>Fuel!$AK596</f>
        <v/>
      </c>
      <c r="N596" s="329"/>
      <c r="O596" s="329"/>
      <c r="P596" s="330" t="str">
        <f>Fuel!$AI596</f>
        <v/>
      </c>
      <c r="Q596" s="330"/>
      <c r="R596" s="330"/>
      <c r="S596" s="329" t="str">
        <f>Fuel!$AJ596</f>
        <v/>
      </c>
      <c r="T596" s="329"/>
      <c r="U596" s="331"/>
      <c r="V596" s="55"/>
      <c r="AC596" s="13" t="str">
        <f>Fuel!$S596</f>
        <v/>
      </c>
    </row>
    <row r="597" spans="1:29" x14ac:dyDescent="0.25">
      <c r="A597" s="55"/>
      <c r="B597" s="325" t="str">
        <f>IF(Fuel!$B597="", "", Fuel!$B597)</f>
        <v/>
      </c>
      <c r="C597" s="326"/>
      <c r="D597" s="326"/>
      <c r="E597" s="327" t="str">
        <f>Fuel!$AF597</f>
        <v/>
      </c>
      <c r="F597" s="327"/>
      <c r="G597" s="327"/>
      <c r="H597" s="327"/>
      <c r="I597" s="1" t="str">
        <f>IF(Fuel!$D597="", "", Fuel!$D597)</f>
        <v/>
      </c>
      <c r="J597" s="328" t="str">
        <f>Fuel!$AH597</f>
        <v/>
      </c>
      <c r="K597" s="328"/>
      <c r="L597" s="328"/>
      <c r="M597" s="329" t="str">
        <f>Fuel!$AK597</f>
        <v/>
      </c>
      <c r="N597" s="329"/>
      <c r="O597" s="329"/>
      <c r="P597" s="330" t="str">
        <f>Fuel!$AI597</f>
        <v/>
      </c>
      <c r="Q597" s="330"/>
      <c r="R597" s="330"/>
      <c r="S597" s="329" t="str">
        <f>Fuel!$AJ597</f>
        <v/>
      </c>
      <c r="T597" s="329"/>
      <c r="U597" s="331"/>
      <c r="V597" s="55"/>
      <c r="AC597" s="13" t="str">
        <f>Fuel!$S597</f>
        <v/>
      </c>
    </row>
    <row r="598" spans="1:29" x14ac:dyDescent="0.25">
      <c r="A598" s="55"/>
      <c r="B598" s="325" t="str">
        <f>IF(Fuel!$B598="", "", Fuel!$B598)</f>
        <v/>
      </c>
      <c r="C598" s="326"/>
      <c r="D598" s="326"/>
      <c r="E598" s="327" t="str">
        <f>Fuel!$AF598</f>
        <v/>
      </c>
      <c r="F598" s="327"/>
      <c r="G598" s="327"/>
      <c r="H598" s="327"/>
      <c r="I598" s="1" t="str">
        <f>IF(Fuel!$D598="", "", Fuel!$D598)</f>
        <v/>
      </c>
      <c r="J598" s="328" t="str">
        <f>Fuel!$AH598</f>
        <v/>
      </c>
      <c r="K598" s="328"/>
      <c r="L598" s="328"/>
      <c r="M598" s="329" t="str">
        <f>Fuel!$AK598</f>
        <v/>
      </c>
      <c r="N598" s="329"/>
      <c r="O598" s="329"/>
      <c r="P598" s="330" t="str">
        <f>Fuel!$AI598</f>
        <v/>
      </c>
      <c r="Q598" s="330"/>
      <c r="R598" s="330"/>
      <c r="S598" s="329" t="str">
        <f>Fuel!$AJ598</f>
        <v/>
      </c>
      <c r="T598" s="329"/>
      <c r="U598" s="331"/>
      <c r="V598" s="55"/>
      <c r="AC598" s="13" t="str">
        <f>Fuel!$S598</f>
        <v/>
      </c>
    </row>
    <row r="599" spans="1:29" x14ac:dyDescent="0.25">
      <c r="A599" s="55"/>
      <c r="B599" s="325" t="str">
        <f>IF(Fuel!$B599="", "", Fuel!$B599)</f>
        <v/>
      </c>
      <c r="C599" s="326"/>
      <c r="D599" s="326"/>
      <c r="E599" s="327" t="str">
        <f>Fuel!$AF599</f>
        <v/>
      </c>
      <c r="F599" s="327"/>
      <c r="G599" s="327"/>
      <c r="H599" s="327"/>
      <c r="I599" s="1" t="str">
        <f>IF(Fuel!$D599="", "", Fuel!$D599)</f>
        <v/>
      </c>
      <c r="J599" s="328" t="str">
        <f>Fuel!$AH599</f>
        <v/>
      </c>
      <c r="K599" s="328"/>
      <c r="L599" s="328"/>
      <c r="M599" s="329" t="str">
        <f>Fuel!$AK599</f>
        <v/>
      </c>
      <c r="N599" s="329"/>
      <c r="O599" s="329"/>
      <c r="P599" s="330" t="str">
        <f>Fuel!$AI599</f>
        <v/>
      </c>
      <c r="Q599" s="330"/>
      <c r="R599" s="330"/>
      <c r="S599" s="329" t="str">
        <f>Fuel!$AJ599</f>
        <v/>
      </c>
      <c r="T599" s="329"/>
      <c r="U599" s="331"/>
      <c r="V599" s="55"/>
      <c r="AC599" s="13" t="str">
        <f>Fuel!$S599</f>
        <v/>
      </c>
    </row>
    <row r="600" spans="1:29" x14ac:dyDescent="0.25">
      <c r="A600" s="55"/>
      <c r="B600" s="325" t="str">
        <f>IF(Fuel!$B600="", "", Fuel!$B600)</f>
        <v/>
      </c>
      <c r="C600" s="326"/>
      <c r="D600" s="326"/>
      <c r="E600" s="327" t="str">
        <f>Fuel!$AF600</f>
        <v/>
      </c>
      <c r="F600" s="327"/>
      <c r="G600" s="327"/>
      <c r="H600" s="327"/>
      <c r="I600" s="1" t="str">
        <f>IF(Fuel!$D600="", "", Fuel!$D600)</f>
        <v/>
      </c>
      <c r="J600" s="328" t="str">
        <f>Fuel!$AH600</f>
        <v/>
      </c>
      <c r="K600" s="328"/>
      <c r="L600" s="328"/>
      <c r="M600" s="329" t="str">
        <f>Fuel!$AK600</f>
        <v/>
      </c>
      <c r="N600" s="329"/>
      <c r="O600" s="329"/>
      <c r="P600" s="330" t="str">
        <f>Fuel!$AI600</f>
        <v/>
      </c>
      <c r="Q600" s="330"/>
      <c r="R600" s="330"/>
      <c r="S600" s="329" t="str">
        <f>Fuel!$AJ600</f>
        <v/>
      </c>
      <c r="T600" s="329"/>
      <c r="U600" s="331"/>
      <c r="V600" s="55"/>
      <c r="AC600" s="13" t="str">
        <f>Fuel!$S600</f>
        <v/>
      </c>
    </row>
    <row r="601" spans="1:29" x14ac:dyDescent="0.25">
      <c r="A601" s="55"/>
      <c r="B601" s="325" t="str">
        <f>IF(Fuel!$B601="", "", Fuel!$B601)</f>
        <v/>
      </c>
      <c r="C601" s="326"/>
      <c r="D601" s="326"/>
      <c r="E601" s="327" t="str">
        <f>Fuel!$AF601</f>
        <v/>
      </c>
      <c r="F601" s="327"/>
      <c r="G601" s="327"/>
      <c r="H601" s="327"/>
      <c r="I601" s="1" t="str">
        <f>IF(Fuel!$D601="", "", Fuel!$D601)</f>
        <v/>
      </c>
      <c r="J601" s="328" t="str">
        <f>Fuel!$AH601</f>
        <v/>
      </c>
      <c r="K601" s="328"/>
      <c r="L601" s="328"/>
      <c r="M601" s="329" t="str">
        <f>Fuel!$AK601</f>
        <v/>
      </c>
      <c r="N601" s="329"/>
      <c r="O601" s="329"/>
      <c r="P601" s="330" t="str">
        <f>Fuel!$AI601</f>
        <v/>
      </c>
      <c r="Q601" s="330"/>
      <c r="R601" s="330"/>
      <c r="S601" s="329" t="str">
        <f>Fuel!$AJ601</f>
        <v/>
      </c>
      <c r="T601" s="329"/>
      <c r="U601" s="331"/>
      <c r="V601" s="55"/>
      <c r="AC601" s="13" t="str">
        <f>Fuel!$S601</f>
        <v/>
      </c>
    </row>
    <row r="602" spans="1:29" x14ac:dyDescent="0.25">
      <c r="A602" s="55"/>
      <c r="B602" s="325" t="str">
        <f>IF(Fuel!$B602="", "", Fuel!$B602)</f>
        <v/>
      </c>
      <c r="C602" s="326"/>
      <c r="D602" s="326"/>
      <c r="E602" s="327" t="str">
        <f>Fuel!$AF602</f>
        <v/>
      </c>
      <c r="F602" s="327"/>
      <c r="G602" s="327"/>
      <c r="H602" s="327"/>
      <c r="I602" s="1" t="str">
        <f>IF(Fuel!$D602="", "", Fuel!$D602)</f>
        <v/>
      </c>
      <c r="J602" s="328" t="str">
        <f>Fuel!$AH602</f>
        <v/>
      </c>
      <c r="K602" s="328"/>
      <c r="L602" s="328"/>
      <c r="M602" s="329" t="str">
        <f>Fuel!$AK602</f>
        <v/>
      </c>
      <c r="N602" s="329"/>
      <c r="O602" s="329"/>
      <c r="P602" s="330" t="str">
        <f>Fuel!$AI602</f>
        <v/>
      </c>
      <c r="Q602" s="330"/>
      <c r="R602" s="330"/>
      <c r="S602" s="329" t="str">
        <f>Fuel!$AJ602</f>
        <v/>
      </c>
      <c r="T602" s="329"/>
      <c r="U602" s="331"/>
      <c r="V602" s="55"/>
      <c r="AC602" s="13" t="str">
        <f>Fuel!$S602</f>
        <v/>
      </c>
    </row>
    <row r="603" spans="1:29" x14ac:dyDescent="0.25">
      <c r="A603" s="55"/>
      <c r="B603" s="325" t="str">
        <f>IF(Fuel!$B603="", "", Fuel!$B603)</f>
        <v/>
      </c>
      <c r="C603" s="326"/>
      <c r="D603" s="326"/>
      <c r="E603" s="327" t="str">
        <f>Fuel!$AF603</f>
        <v/>
      </c>
      <c r="F603" s="327"/>
      <c r="G603" s="327"/>
      <c r="H603" s="327"/>
      <c r="I603" s="1" t="str">
        <f>IF(Fuel!$D603="", "", Fuel!$D603)</f>
        <v/>
      </c>
      <c r="J603" s="328" t="str">
        <f>Fuel!$AH603</f>
        <v/>
      </c>
      <c r="K603" s="328"/>
      <c r="L603" s="328"/>
      <c r="M603" s="329" t="str">
        <f>Fuel!$AK603</f>
        <v/>
      </c>
      <c r="N603" s="329"/>
      <c r="O603" s="329"/>
      <c r="P603" s="330" t="str">
        <f>Fuel!$AI603</f>
        <v/>
      </c>
      <c r="Q603" s="330"/>
      <c r="R603" s="330"/>
      <c r="S603" s="329" t="str">
        <f>Fuel!$AJ603</f>
        <v/>
      </c>
      <c r="T603" s="329"/>
      <c r="U603" s="331"/>
      <c r="V603" s="55"/>
      <c r="AC603" s="13" t="str">
        <f>Fuel!$S603</f>
        <v/>
      </c>
    </row>
    <row r="604" spans="1:29" x14ac:dyDescent="0.25">
      <c r="A604" s="55"/>
      <c r="B604" s="325" t="str">
        <f>IF(Fuel!$B604="", "", Fuel!$B604)</f>
        <v/>
      </c>
      <c r="C604" s="326"/>
      <c r="D604" s="326"/>
      <c r="E604" s="327" t="str">
        <f>Fuel!$AF604</f>
        <v/>
      </c>
      <c r="F604" s="327"/>
      <c r="G604" s="327"/>
      <c r="H604" s="327"/>
      <c r="I604" s="1" t="str">
        <f>IF(Fuel!$D604="", "", Fuel!$D604)</f>
        <v/>
      </c>
      <c r="J604" s="328" t="str">
        <f>Fuel!$AH604</f>
        <v/>
      </c>
      <c r="K604" s="328"/>
      <c r="L604" s="328"/>
      <c r="M604" s="329" t="str">
        <f>Fuel!$AK604</f>
        <v/>
      </c>
      <c r="N604" s="329"/>
      <c r="O604" s="329"/>
      <c r="P604" s="330" t="str">
        <f>Fuel!$AI604</f>
        <v/>
      </c>
      <c r="Q604" s="330"/>
      <c r="R604" s="330"/>
      <c r="S604" s="329" t="str">
        <f>Fuel!$AJ604</f>
        <v/>
      </c>
      <c r="T604" s="329"/>
      <c r="U604" s="331"/>
      <c r="V604" s="55"/>
      <c r="AC604" s="13" t="str">
        <f>Fuel!$S604</f>
        <v/>
      </c>
    </row>
    <row r="605" spans="1:29" x14ac:dyDescent="0.25">
      <c r="A605" s="55"/>
      <c r="B605" s="325" t="str">
        <f>IF(Fuel!$B605="", "", Fuel!$B605)</f>
        <v/>
      </c>
      <c r="C605" s="326"/>
      <c r="D605" s="326"/>
      <c r="E605" s="327" t="str">
        <f>Fuel!$AF605</f>
        <v/>
      </c>
      <c r="F605" s="327"/>
      <c r="G605" s="327"/>
      <c r="H605" s="327"/>
      <c r="I605" s="1" t="str">
        <f>IF(Fuel!$D605="", "", Fuel!$D605)</f>
        <v/>
      </c>
      <c r="J605" s="328" t="str">
        <f>Fuel!$AH605</f>
        <v/>
      </c>
      <c r="K605" s="328"/>
      <c r="L605" s="328"/>
      <c r="M605" s="329" t="str">
        <f>Fuel!$AK605</f>
        <v/>
      </c>
      <c r="N605" s="329"/>
      <c r="O605" s="329"/>
      <c r="P605" s="330" t="str">
        <f>Fuel!$AI605</f>
        <v/>
      </c>
      <c r="Q605" s="330"/>
      <c r="R605" s="330"/>
      <c r="S605" s="329" t="str">
        <f>Fuel!$AJ605</f>
        <v/>
      </c>
      <c r="T605" s="329"/>
      <c r="U605" s="331"/>
      <c r="V605" s="55"/>
      <c r="AC605" s="13" t="str">
        <f>Fuel!$S605</f>
        <v/>
      </c>
    </row>
    <row r="606" spans="1:29" x14ac:dyDescent="0.25">
      <c r="A606" s="55"/>
      <c r="B606" s="325" t="str">
        <f>IF(Fuel!$B606="", "", Fuel!$B606)</f>
        <v/>
      </c>
      <c r="C606" s="326"/>
      <c r="D606" s="326"/>
      <c r="E606" s="327" t="str">
        <f>Fuel!$AF606</f>
        <v/>
      </c>
      <c r="F606" s="327"/>
      <c r="G606" s="327"/>
      <c r="H606" s="327"/>
      <c r="I606" s="1" t="str">
        <f>IF(Fuel!$D606="", "", Fuel!$D606)</f>
        <v/>
      </c>
      <c r="J606" s="328" t="str">
        <f>Fuel!$AH606</f>
        <v/>
      </c>
      <c r="K606" s="328"/>
      <c r="L606" s="328"/>
      <c r="M606" s="329" t="str">
        <f>Fuel!$AK606</f>
        <v/>
      </c>
      <c r="N606" s="329"/>
      <c r="O606" s="329"/>
      <c r="P606" s="330" t="str">
        <f>Fuel!$AI606</f>
        <v/>
      </c>
      <c r="Q606" s="330"/>
      <c r="R606" s="330"/>
      <c r="S606" s="329" t="str">
        <f>Fuel!$AJ606</f>
        <v/>
      </c>
      <c r="T606" s="329"/>
      <c r="U606" s="331"/>
      <c r="V606" s="55"/>
      <c r="AC606" s="13" t="str">
        <f>Fuel!$S606</f>
        <v/>
      </c>
    </row>
    <row r="607" spans="1:29" x14ac:dyDescent="0.25">
      <c r="A607" s="55"/>
      <c r="B607" s="325" t="str">
        <f>IF(Fuel!$B607="", "", Fuel!$B607)</f>
        <v/>
      </c>
      <c r="C607" s="326"/>
      <c r="D607" s="326"/>
      <c r="E607" s="327" t="str">
        <f>Fuel!$AF607</f>
        <v/>
      </c>
      <c r="F607" s="327"/>
      <c r="G607" s="327"/>
      <c r="H607" s="327"/>
      <c r="I607" s="1" t="str">
        <f>IF(Fuel!$D607="", "", Fuel!$D607)</f>
        <v/>
      </c>
      <c r="J607" s="328" t="str">
        <f>Fuel!$AH607</f>
        <v/>
      </c>
      <c r="K607" s="328"/>
      <c r="L607" s="328"/>
      <c r="M607" s="329" t="str">
        <f>Fuel!$AK607</f>
        <v/>
      </c>
      <c r="N607" s="329"/>
      <c r="O607" s="329"/>
      <c r="P607" s="330" t="str">
        <f>Fuel!$AI607</f>
        <v/>
      </c>
      <c r="Q607" s="330"/>
      <c r="R607" s="330"/>
      <c r="S607" s="329" t="str">
        <f>Fuel!$AJ607</f>
        <v/>
      </c>
      <c r="T607" s="329"/>
      <c r="U607" s="331"/>
      <c r="V607" s="55"/>
      <c r="AC607" s="13" t="str">
        <f>Fuel!$S607</f>
        <v/>
      </c>
    </row>
    <row r="608" spans="1:29" x14ac:dyDescent="0.25">
      <c r="A608" s="55"/>
      <c r="B608" s="325" t="str">
        <f>IF(Fuel!$B608="", "", Fuel!$B608)</f>
        <v/>
      </c>
      <c r="C608" s="326"/>
      <c r="D608" s="326"/>
      <c r="E608" s="327" t="str">
        <f>Fuel!$AF608</f>
        <v/>
      </c>
      <c r="F608" s="327"/>
      <c r="G608" s="327"/>
      <c r="H608" s="327"/>
      <c r="I608" s="1" t="str">
        <f>IF(Fuel!$D608="", "", Fuel!$D608)</f>
        <v/>
      </c>
      <c r="J608" s="328" t="str">
        <f>Fuel!$AH608</f>
        <v/>
      </c>
      <c r="K608" s="328"/>
      <c r="L608" s="328"/>
      <c r="M608" s="329" t="str">
        <f>Fuel!$AK608</f>
        <v/>
      </c>
      <c r="N608" s="329"/>
      <c r="O608" s="329"/>
      <c r="P608" s="330" t="str">
        <f>Fuel!$AI608</f>
        <v/>
      </c>
      <c r="Q608" s="330"/>
      <c r="R608" s="330"/>
      <c r="S608" s="329" t="str">
        <f>Fuel!$AJ608</f>
        <v/>
      </c>
      <c r="T608" s="329"/>
      <c r="U608" s="331"/>
      <c r="V608" s="55"/>
      <c r="AC608" s="13" t="str">
        <f>Fuel!$S608</f>
        <v/>
      </c>
    </row>
    <row r="609" spans="1:29" x14ac:dyDescent="0.25">
      <c r="A609" s="55"/>
      <c r="B609" s="325" t="str">
        <f>IF(Fuel!$B609="", "", Fuel!$B609)</f>
        <v/>
      </c>
      <c r="C609" s="326"/>
      <c r="D609" s="326"/>
      <c r="E609" s="327" t="str">
        <f>Fuel!$AF609</f>
        <v/>
      </c>
      <c r="F609" s="327"/>
      <c r="G609" s="327"/>
      <c r="H609" s="327"/>
      <c r="I609" s="1" t="str">
        <f>IF(Fuel!$D609="", "", Fuel!$D609)</f>
        <v/>
      </c>
      <c r="J609" s="328" t="str">
        <f>Fuel!$AH609</f>
        <v/>
      </c>
      <c r="K609" s="328"/>
      <c r="L609" s="328"/>
      <c r="M609" s="329" t="str">
        <f>Fuel!$AK609</f>
        <v/>
      </c>
      <c r="N609" s="329"/>
      <c r="O609" s="329"/>
      <c r="P609" s="330" t="str">
        <f>Fuel!$AI609</f>
        <v/>
      </c>
      <c r="Q609" s="330"/>
      <c r="R609" s="330"/>
      <c r="S609" s="329" t="str">
        <f>Fuel!$AJ609</f>
        <v/>
      </c>
      <c r="T609" s="329"/>
      <c r="U609" s="331"/>
      <c r="V609" s="55"/>
      <c r="AC609" s="13" t="str">
        <f>Fuel!$S609</f>
        <v/>
      </c>
    </row>
    <row r="610" spans="1:29" x14ac:dyDescent="0.25">
      <c r="A610" s="55"/>
      <c r="B610" s="325" t="str">
        <f>IF(Fuel!$B610="", "", Fuel!$B610)</f>
        <v/>
      </c>
      <c r="C610" s="326"/>
      <c r="D610" s="326"/>
      <c r="E610" s="327" t="str">
        <f>Fuel!$AF610</f>
        <v/>
      </c>
      <c r="F610" s="327"/>
      <c r="G610" s="327"/>
      <c r="H610" s="327"/>
      <c r="I610" s="1" t="str">
        <f>IF(Fuel!$D610="", "", Fuel!$D610)</f>
        <v/>
      </c>
      <c r="J610" s="328" t="str">
        <f>Fuel!$AH610</f>
        <v/>
      </c>
      <c r="K610" s="328"/>
      <c r="L610" s="328"/>
      <c r="M610" s="329" t="str">
        <f>Fuel!$AK610</f>
        <v/>
      </c>
      <c r="N610" s="329"/>
      <c r="O610" s="329"/>
      <c r="P610" s="330" t="str">
        <f>Fuel!$AI610</f>
        <v/>
      </c>
      <c r="Q610" s="330"/>
      <c r="R610" s="330"/>
      <c r="S610" s="329" t="str">
        <f>Fuel!$AJ610</f>
        <v/>
      </c>
      <c r="T610" s="329"/>
      <c r="U610" s="331"/>
      <c r="V610" s="55"/>
      <c r="AC610" s="13" t="str">
        <f>Fuel!$S610</f>
        <v/>
      </c>
    </row>
    <row r="611" spans="1:29" x14ac:dyDescent="0.25">
      <c r="A611" s="55"/>
      <c r="B611" s="325" t="str">
        <f>IF(Fuel!$B611="", "", Fuel!$B611)</f>
        <v/>
      </c>
      <c r="C611" s="326"/>
      <c r="D611" s="326"/>
      <c r="E611" s="327" t="str">
        <f>Fuel!$AF611</f>
        <v/>
      </c>
      <c r="F611" s="327"/>
      <c r="G611" s="327"/>
      <c r="H611" s="327"/>
      <c r="I611" s="1" t="str">
        <f>IF(Fuel!$D611="", "", Fuel!$D611)</f>
        <v/>
      </c>
      <c r="J611" s="328" t="str">
        <f>Fuel!$AH611</f>
        <v/>
      </c>
      <c r="K611" s="328"/>
      <c r="L611" s="328"/>
      <c r="M611" s="329" t="str">
        <f>Fuel!$AK611</f>
        <v/>
      </c>
      <c r="N611" s="329"/>
      <c r="O611" s="329"/>
      <c r="P611" s="330" t="str">
        <f>Fuel!$AI611</f>
        <v/>
      </c>
      <c r="Q611" s="330"/>
      <c r="R611" s="330"/>
      <c r="S611" s="329" t="str">
        <f>Fuel!$AJ611</f>
        <v/>
      </c>
      <c r="T611" s="329"/>
      <c r="U611" s="331"/>
      <c r="V611" s="55"/>
      <c r="AC611" s="13" t="str">
        <f>Fuel!$S611</f>
        <v/>
      </c>
    </row>
    <row r="612" spans="1:29" x14ac:dyDescent="0.25">
      <c r="A612" s="55"/>
      <c r="B612" s="325" t="str">
        <f>IF(Fuel!$B612="", "", Fuel!$B612)</f>
        <v/>
      </c>
      <c r="C612" s="326"/>
      <c r="D612" s="326"/>
      <c r="E612" s="327" t="str">
        <f>Fuel!$AF612</f>
        <v/>
      </c>
      <c r="F612" s="327"/>
      <c r="G612" s="327"/>
      <c r="H612" s="327"/>
      <c r="I612" s="1" t="str">
        <f>IF(Fuel!$D612="", "", Fuel!$D612)</f>
        <v/>
      </c>
      <c r="J612" s="328" t="str">
        <f>Fuel!$AH612</f>
        <v/>
      </c>
      <c r="K612" s="328"/>
      <c r="L612" s="328"/>
      <c r="M612" s="329" t="str">
        <f>Fuel!$AK612</f>
        <v/>
      </c>
      <c r="N612" s="329"/>
      <c r="O612" s="329"/>
      <c r="P612" s="330" t="str">
        <f>Fuel!$AI612</f>
        <v/>
      </c>
      <c r="Q612" s="330"/>
      <c r="R612" s="330"/>
      <c r="S612" s="329" t="str">
        <f>Fuel!$AJ612</f>
        <v/>
      </c>
      <c r="T612" s="329"/>
      <c r="U612" s="331"/>
      <c r="V612" s="55"/>
      <c r="AC612" s="13" t="str">
        <f>Fuel!$S612</f>
        <v/>
      </c>
    </row>
    <row r="613" spans="1:29" x14ac:dyDescent="0.25">
      <c r="A613" s="55"/>
      <c r="B613" s="325" t="str">
        <f>IF(Fuel!$B613="", "", Fuel!$B613)</f>
        <v/>
      </c>
      <c r="C613" s="326"/>
      <c r="D613" s="326"/>
      <c r="E613" s="327" t="str">
        <f>Fuel!$AF613</f>
        <v/>
      </c>
      <c r="F613" s="327"/>
      <c r="G613" s="327"/>
      <c r="H613" s="327"/>
      <c r="I613" s="1" t="str">
        <f>IF(Fuel!$D613="", "", Fuel!$D613)</f>
        <v/>
      </c>
      <c r="J613" s="328" t="str">
        <f>Fuel!$AH613</f>
        <v/>
      </c>
      <c r="K613" s="328"/>
      <c r="L613" s="328"/>
      <c r="M613" s="329" t="str">
        <f>Fuel!$AK613</f>
        <v/>
      </c>
      <c r="N613" s="329"/>
      <c r="O613" s="329"/>
      <c r="P613" s="330" t="str">
        <f>Fuel!$AI613</f>
        <v/>
      </c>
      <c r="Q613" s="330"/>
      <c r="R613" s="330"/>
      <c r="S613" s="329" t="str">
        <f>Fuel!$AJ613</f>
        <v/>
      </c>
      <c r="T613" s="329"/>
      <c r="U613" s="331"/>
      <c r="V613" s="55"/>
      <c r="AC613" s="13" t="str">
        <f>Fuel!$S613</f>
        <v/>
      </c>
    </row>
    <row r="614" spans="1:29" x14ac:dyDescent="0.25">
      <c r="A614" s="55"/>
      <c r="B614" s="325" t="str">
        <f>IF(Fuel!$B614="", "", Fuel!$B614)</f>
        <v/>
      </c>
      <c r="C614" s="326"/>
      <c r="D614" s="326"/>
      <c r="E614" s="327" t="str">
        <f>Fuel!$AF614</f>
        <v/>
      </c>
      <c r="F614" s="327"/>
      <c r="G614" s="327"/>
      <c r="H614" s="327"/>
      <c r="I614" s="1" t="str">
        <f>IF(Fuel!$D614="", "", Fuel!$D614)</f>
        <v/>
      </c>
      <c r="J614" s="328" t="str">
        <f>Fuel!$AH614</f>
        <v/>
      </c>
      <c r="K614" s="328"/>
      <c r="L614" s="328"/>
      <c r="M614" s="329" t="str">
        <f>Fuel!$AK614</f>
        <v/>
      </c>
      <c r="N614" s="329"/>
      <c r="O614" s="329"/>
      <c r="P614" s="330" t="str">
        <f>Fuel!$AI614</f>
        <v/>
      </c>
      <c r="Q614" s="330"/>
      <c r="R614" s="330"/>
      <c r="S614" s="329" t="str">
        <f>Fuel!$AJ614</f>
        <v/>
      </c>
      <c r="T614" s="329"/>
      <c r="U614" s="331"/>
      <c r="V614" s="55"/>
      <c r="AC614" s="13" t="str">
        <f>Fuel!$S614</f>
        <v/>
      </c>
    </row>
    <row r="615" spans="1:29" x14ac:dyDescent="0.25">
      <c r="A615" s="55"/>
      <c r="B615" s="325" t="str">
        <f>IF(Fuel!$B615="", "", Fuel!$B615)</f>
        <v/>
      </c>
      <c r="C615" s="326"/>
      <c r="D615" s="326"/>
      <c r="E615" s="327" t="str">
        <f>Fuel!$AF615</f>
        <v/>
      </c>
      <c r="F615" s="327"/>
      <c r="G615" s="327"/>
      <c r="H615" s="327"/>
      <c r="I615" s="1" t="str">
        <f>IF(Fuel!$D615="", "", Fuel!$D615)</f>
        <v/>
      </c>
      <c r="J615" s="328" t="str">
        <f>Fuel!$AH615</f>
        <v/>
      </c>
      <c r="K615" s="328"/>
      <c r="L615" s="328"/>
      <c r="M615" s="329" t="str">
        <f>Fuel!$AK615</f>
        <v/>
      </c>
      <c r="N615" s="329"/>
      <c r="O615" s="329"/>
      <c r="P615" s="330" t="str">
        <f>Fuel!$AI615</f>
        <v/>
      </c>
      <c r="Q615" s="330"/>
      <c r="R615" s="330"/>
      <c r="S615" s="329" t="str">
        <f>Fuel!$AJ615</f>
        <v/>
      </c>
      <c r="T615" s="329"/>
      <c r="U615" s="331"/>
      <c r="V615" s="55"/>
      <c r="AC615" s="13" t="str">
        <f>Fuel!$S615</f>
        <v/>
      </c>
    </row>
    <row r="616" spans="1:29" x14ac:dyDescent="0.25">
      <c r="A616" s="55"/>
      <c r="B616" s="325" t="str">
        <f>IF(Fuel!$B616="", "", Fuel!$B616)</f>
        <v/>
      </c>
      <c r="C616" s="326"/>
      <c r="D616" s="326"/>
      <c r="E616" s="327" t="str">
        <f>Fuel!$AF616</f>
        <v/>
      </c>
      <c r="F616" s="327"/>
      <c r="G616" s="327"/>
      <c r="H616" s="327"/>
      <c r="I616" s="1" t="str">
        <f>IF(Fuel!$D616="", "", Fuel!$D616)</f>
        <v/>
      </c>
      <c r="J616" s="328" t="str">
        <f>Fuel!$AH616</f>
        <v/>
      </c>
      <c r="K616" s="328"/>
      <c r="L616" s="328"/>
      <c r="M616" s="329" t="str">
        <f>Fuel!$AK616</f>
        <v/>
      </c>
      <c r="N616" s="329"/>
      <c r="O616" s="329"/>
      <c r="P616" s="330" t="str">
        <f>Fuel!$AI616</f>
        <v/>
      </c>
      <c r="Q616" s="330"/>
      <c r="R616" s="330"/>
      <c r="S616" s="329" t="str">
        <f>Fuel!$AJ616</f>
        <v/>
      </c>
      <c r="T616" s="329"/>
      <c r="U616" s="331"/>
      <c r="V616" s="55"/>
      <c r="AC616" s="13" t="str">
        <f>Fuel!$S616</f>
        <v/>
      </c>
    </row>
    <row r="617" spans="1:29" x14ac:dyDescent="0.25">
      <c r="A617" s="55"/>
      <c r="B617" s="325" t="str">
        <f>IF(Fuel!$B617="", "", Fuel!$B617)</f>
        <v/>
      </c>
      <c r="C617" s="326"/>
      <c r="D617" s="326"/>
      <c r="E617" s="327" t="str">
        <f>Fuel!$AF617</f>
        <v/>
      </c>
      <c r="F617" s="327"/>
      <c r="G617" s="327"/>
      <c r="H617" s="327"/>
      <c r="I617" s="1" t="str">
        <f>IF(Fuel!$D617="", "", Fuel!$D617)</f>
        <v/>
      </c>
      <c r="J617" s="328" t="str">
        <f>Fuel!$AH617</f>
        <v/>
      </c>
      <c r="K617" s="328"/>
      <c r="L617" s="328"/>
      <c r="M617" s="329" t="str">
        <f>Fuel!$AK617</f>
        <v/>
      </c>
      <c r="N617" s="329"/>
      <c r="O617" s="329"/>
      <c r="P617" s="330" t="str">
        <f>Fuel!$AI617</f>
        <v/>
      </c>
      <c r="Q617" s="330"/>
      <c r="R617" s="330"/>
      <c r="S617" s="329" t="str">
        <f>Fuel!$AJ617</f>
        <v/>
      </c>
      <c r="T617" s="329"/>
      <c r="U617" s="331"/>
      <c r="V617" s="55"/>
      <c r="AC617" s="13" t="str">
        <f>Fuel!$S617</f>
        <v/>
      </c>
    </row>
    <row r="618" spans="1:29" x14ac:dyDescent="0.25">
      <c r="A618" s="55"/>
      <c r="B618" s="325" t="str">
        <f>IF(Fuel!$B618="", "", Fuel!$B618)</f>
        <v/>
      </c>
      <c r="C618" s="326"/>
      <c r="D618" s="326"/>
      <c r="E618" s="327" t="str">
        <f>Fuel!$AF618</f>
        <v/>
      </c>
      <c r="F618" s="327"/>
      <c r="G618" s="327"/>
      <c r="H618" s="327"/>
      <c r="I618" s="1" t="str">
        <f>IF(Fuel!$D618="", "", Fuel!$D618)</f>
        <v/>
      </c>
      <c r="J618" s="328" t="str">
        <f>Fuel!$AH618</f>
        <v/>
      </c>
      <c r="K618" s="328"/>
      <c r="L618" s="328"/>
      <c r="M618" s="329" t="str">
        <f>Fuel!$AK618</f>
        <v/>
      </c>
      <c r="N618" s="329"/>
      <c r="O618" s="329"/>
      <c r="P618" s="330" t="str">
        <f>Fuel!$AI618</f>
        <v/>
      </c>
      <c r="Q618" s="330"/>
      <c r="R618" s="330"/>
      <c r="S618" s="329" t="str">
        <f>Fuel!$AJ618</f>
        <v/>
      </c>
      <c r="T618" s="329"/>
      <c r="U618" s="331"/>
      <c r="V618" s="55"/>
      <c r="AC618" s="13" t="str">
        <f>Fuel!$S618</f>
        <v/>
      </c>
    </row>
    <row r="619" spans="1:29" x14ac:dyDescent="0.25">
      <c r="A619" s="55"/>
      <c r="B619" s="325" t="str">
        <f>IF(Fuel!$B619="", "", Fuel!$B619)</f>
        <v/>
      </c>
      <c r="C619" s="326"/>
      <c r="D619" s="326"/>
      <c r="E619" s="327" t="str">
        <f>Fuel!$AF619</f>
        <v/>
      </c>
      <c r="F619" s="327"/>
      <c r="G619" s="327"/>
      <c r="H619" s="327"/>
      <c r="I619" s="1" t="str">
        <f>IF(Fuel!$D619="", "", Fuel!$D619)</f>
        <v/>
      </c>
      <c r="J619" s="328" t="str">
        <f>Fuel!$AH619</f>
        <v/>
      </c>
      <c r="K619" s="328"/>
      <c r="L619" s="328"/>
      <c r="M619" s="329" t="str">
        <f>Fuel!$AK619</f>
        <v/>
      </c>
      <c r="N619" s="329"/>
      <c r="O619" s="329"/>
      <c r="P619" s="330" t="str">
        <f>Fuel!$AI619</f>
        <v/>
      </c>
      <c r="Q619" s="330"/>
      <c r="R619" s="330"/>
      <c r="S619" s="329" t="str">
        <f>Fuel!$AJ619</f>
        <v/>
      </c>
      <c r="T619" s="329"/>
      <c r="U619" s="331"/>
      <c r="V619" s="55"/>
      <c r="AC619" s="13" t="str">
        <f>Fuel!$S619</f>
        <v/>
      </c>
    </row>
    <row r="620" spans="1:29" x14ac:dyDescent="0.25">
      <c r="A620" s="55"/>
      <c r="B620" s="325" t="str">
        <f>IF(Fuel!$B620="", "", Fuel!$B620)</f>
        <v/>
      </c>
      <c r="C620" s="326"/>
      <c r="D620" s="326"/>
      <c r="E620" s="327" t="str">
        <f>Fuel!$AF620</f>
        <v/>
      </c>
      <c r="F620" s="327"/>
      <c r="G620" s="327"/>
      <c r="H620" s="327"/>
      <c r="I620" s="1" t="str">
        <f>IF(Fuel!$D620="", "", Fuel!$D620)</f>
        <v/>
      </c>
      <c r="J620" s="328" t="str">
        <f>Fuel!$AH620</f>
        <v/>
      </c>
      <c r="K620" s="328"/>
      <c r="L620" s="328"/>
      <c r="M620" s="329" t="str">
        <f>Fuel!$AK620</f>
        <v/>
      </c>
      <c r="N620" s="329"/>
      <c r="O620" s="329"/>
      <c r="P620" s="330" t="str">
        <f>Fuel!$AI620</f>
        <v/>
      </c>
      <c r="Q620" s="330"/>
      <c r="R620" s="330"/>
      <c r="S620" s="329" t="str">
        <f>Fuel!$AJ620</f>
        <v/>
      </c>
      <c r="T620" s="329"/>
      <c r="U620" s="331"/>
      <c r="V620" s="55"/>
      <c r="AC620" s="13" t="str">
        <f>Fuel!$S620</f>
        <v/>
      </c>
    </row>
    <row r="621" spans="1:29" x14ac:dyDescent="0.25">
      <c r="A621" s="55"/>
      <c r="B621" s="325" t="str">
        <f>IF(Fuel!$B621="", "", Fuel!$B621)</f>
        <v/>
      </c>
      <c r="C621" s="326"/>
      <c r="D621" s="326"/>
      <c r="E621" s="327" t="str">
        <f>Fuel!$AF621</f>
        <v/>
      </c>
      <c r="F621" s="327"/>
      <c r="G621" s="327"/>
      <c r="H621" s="327"/>
      <c r="I621" s="1" t="str">
        <f>IF(Fuel!$D621="", "", Fuel!$D621)</f>
        <v/>
      </c>
      <c r="J621" s="328" t="str">
        <f>Fuel!$AH621</f>
        <v/>
      </c>
      <c r="K621" s="328"/>
      <c r="L621" s="328"/>
      <c r="M621" s="329" t="str">
        <f>Fuel!$AK621</f>
        <v/>
      </c>
      <c r="N621" s="329"/>
      <c r="O621" s="329"/>
      <c r="P621" s="330" t="str">
        <f>Fuel!$AI621</f>
        <v/>
      </c>
      <c r="Q621" s="330"/>
      <c r="R621" s="330"/>
      <c r="S621" s="329" t="str">
        <f>Fuel!$AJ621</f>
        <v/>
      </c>
      <c r="T621" s="329"/>
      <c r="U621" s="331"/>
      <c r="V621" s="55"/>
      <c r="AC621" s="13" t="str">
        <f>Fuel!$S621</f>
        <v/>
      </c>
    </row>
    <row r="622" spans="1:29" x14ac:dyDescent="0.25">
      <c r="A622" s="55"/>
      <c r="B622" s="325" t="str">
        <f>IF(Fuel!$B622="", "", Fuel!$B622)</f>
        <v/>
      </c>
      <c r="C622" s="326"/>
      <c r="D622" s="326"/>
      <c r="E622" s="327" t="str">
        <f>Fuel!$AF622</f>
        <v/>
      </c>
      <c r="F622" s="327"/>
      <c r="G622" s="327"/>
      <c r="H622" s="327"/>
      <c r="I622" s="1" t="str">
        <f>IF(Fuel!$D622="", "", Fuel!$D622)</f>
        <v/>
      </c>
      <c r="J622" s="328" t="str">
        <f>Fuel!$AH622</f>
        <v/>
      </c>
      <c r="K622" s="328"/>
      <c r="L622" s="328"/>
      <c r="M622" s="329" t="str">
        <f>Fuel!$AK622</f>
        <v/>
      </c>
      <c r="N622" s="329"/>
      <c r="O622" s="329"/>
      <c r="P622" s="330" t="str">
        <f>Fuel!$AI622</f>
        <v/>
      </c>
      <c r="Q622" s="330"/>
      <c r="R622" s="330"/>
      <c r="S622" s="329" t="str">
        <f>Fuel!$AJ622</f>
        <v/>
      </c>
      <c r="T622" s="329"/>
      <c r="U622" s="331"/>
      <c r="V622" s="55"/>
      <c r="AC622" s="13" t="str">
        <f>Fuel!$S622</f>
        <v/>
      </c>
    </row>
    <row r="623" spans="1:29" x14ac:dyDescent="0.25">
      <c r="A623" s="55"/>
      <c r="B623" s="325" t="str">
        <f>IF(Fuel!$B623="", "", Fuel!$B623)</f>
        <v/>
      </c>
      <c r="C623" s="326"/>
      <c r="D623" s="326"/>
      <c r="E623" s="327" t="str">
        <f>Fuel!$AF623</f>
        <v/>
      </c>
      <c r="F623" s="327"/>
      <c r="G623" s="327"/>
      <c r="H623" s="327"/>
      <c r="I623" s="1" t="str">
        <f>IF(Fuel!$D623="", "", Fuel!$D623)</f>
        <v/>
      </c>
      <c r="J623" s="328" t="str">
        <f>Fuel!$AH623</f>
        <v/>
      </c>
      <c r="K623" s="328"/>
      <c r="L623" s="328"/>
      <c r="M623" s="329" t="str">
        <f>Fuel!$AK623</f>
        <v/>
      </c>
      <c r="N623" s="329"/>
      <c r="O623" s="329"/>
      <c r="P623" s="330" t="str">
        <f>Fuel!$AI623</f>
        <v/>
      </c>
      <c r="Q623" s="330"/>
      <c r="R623" s="330"/>
      <c r="S623" s="329" t="str">
        <f>Fuel!$AJ623</f>
        <v/>
      </c>
      <c r="T623" s="329"/>
      <c r="U623" s="331"/>
      <c r="V623" s="55"/>
      <c r="AC623" s="13" t="str">
        <f>Fuel!$S623</f>
        <v/>
      </c>
    </row>
    <row r="624" spans="1:29" x14ac:dyDescent="0.25">
      <c r="A624" s="55"/>
      <c r="B624" s="325" t="str">
        <f>IF(Fuel!$B624="", "", Fuel!$B624)</f>
        <v/>
      </c>
      <c r="C624" s="326"/>
      <c r="D624" s="326"/>
      <c r="E624" s="327" t="str">
        <f>Fuel!$AF624</f>
        <v/>
      </c>
      <c r="F624" s="327"/>
      <c r="G624" s="327"/>
      <c r="H624" s="327"/>
      <c r="I624" s="1" t="str">
        <f>IF(Fuel!$D624="", "", Fuel!$D624)</f>
        <v/>
      </c>
      <c r="J624" s="328" t="str">
        <f>Fuel!$AH624</f>
        <v/>
      </c>
      <c r="K624" s="328"/>
      <c r="L624" s="328"/>
      <c r="M624" s="329" t="str">
        <f>Fuel!$AK624</f>
        <v/>
      </c>
      <c r="N624" s="329"/>
      <c r="O624" s="329"/>
      <c r="P624" s="330" t="str">
        <f>Fuel!$AI624</f>
        <v/>
      </c>
      <c r="Q624" s="330"/>
      <c r="R624" s="330"/>
      <c r="S624" s="329" t="str">
        <f>Fuel!$AJ624</f>
        <v/>
      </c>
      <c r="T624" s="329"/>
      <c r="U624" s="331"/>
      <c r="V624" s="55"/>
      <c r="AC624" s="13" t="str">
        <f>Fuel!$S624</f>
        <v/>
      </c>
    </row>
    <row r="625" spans="1:29" x14ac:dyDescent="0.25">
      <c r="A625" s="55"/>
      <c r="B625" s="325" t="str">
        <f>IF(Fuel!$B625="", "", Fuel!$B625)</f>
        <v/>
      </c>
      <c r="C625" s="326"/>
      <c r="D625" s="326"/>
      <c r="E625" s="327" t="str">
        <f>Fuel!$AF625</f>
        <v/>
      </c>
      <c r="F625" s="327"/>
      <c r="G625" s="327"/>
      <c r="H625" s="327"/>
      <c r="I625" s="1" t="str">
        <f>IF(Fuel!$D625="", "", Fuel!$D625)</f>
        <v/>
      </c>
      <c r="J625" s="328" t="str">
        <f>Fuel!$AH625</f>
        <v/>
      </c>
      <c r="K625" s="328"/>
      <c r="L625" s="328"/>
      <c r="M625" s="329" t="str">
        <f>Fuel!$AK625</f>
        <v/>
      </c>
      <c r="N625" s="329"/>
      <c r="O625" s="329"/>
      <c r="P625" s="330" t="str">
        <f>Fuel!$AI625</f>
        <v/>
      </c>
      <c r="Q625" s="330"/>
      <c r="R625" s="330"/>
      <c r="S625" s="329" t="str">
        <f>Fuel!$AJ625</f>
        <v/>
      </c>
      <c r="T625" s="329"/>
      <c r="U625" s="331"/>
      <c r="V625" s="55"/>
      <c r="AC625" s="13" t="str">
        <f>Fuel!$S625</f>
        <v/>
      </c>
    </row>
    <row r="626" spans="1:29" x14ac:dyDescent="0.25">
      <c r="A626" s="55"/>
      <c r="B626" s="325" t="str">
        <f>IF(Fuel!$B626="", "", Fuel!$B626)</f>
        <v/>
      </c>
      <c r="C626" s="326"/>
      <c r="D626" s="326"/>
      <c r="E626" s="327" t="str">
        <f>Fuel!$AF626</f>
        <v/>
      </c>
      <c r="F626" s="327"/>
      <c r="G626" s="327"/>
      <c r="H626" s="327"/>
      <c r="I626" s="1" t="str">
        <f>IF(Fuel!$D626="", "", Fuel!$D626)</f>
        <v/>
      </c>
      <c r="J626" s="328" t="str">
        <f>Fuel!$AH626</f>
        <v/>
      </c>
      <c r="K626" s="328"/>
      <c r="L626" s="328"/>
      <c r="M626" s="329" t="str">
        <f>Fuel!$AK626</f>
        <v/>
      </c>
      <c r="N626" s="329"/>
      <c r="O626" s="329"/>
      <c r="P626" s="330" t="str">
        <f>Fuel!$AI626</f>
        <v/>
      </c>
      <c r="Q626" s="330"/>
      <c r="R626" s="330"/>
      <c r="S626" s="329" t="str">
        <f>Fuel!$AJ626</f>
        <v/>
      </c>
      <c r="T626" s="329"/>
      <c r="U626" s="331"/>
      <c r="V626" s="55"/>
      <c r="AC626" s="13" t="str">
        <f>Fuel!$S626</f>
        <v/>
      </c>
    </row>
    <row r="627" spans="1:29" x14ac:dyDescent="0.25">
      <c r="A627" s="55"/>
      <c r="B627" s="325" t="str">
        <f>IF(Fuel!$B627="", "", Fuel!$B627)</f>
        <v/>
      </c>
      <c r="C627" s="326"/>
      <c r="D627" s="326"/>
      <c r="E627" s="327" t="str">
        <f>Fuel!$AF627</f>
        <v/>
      </c>
      <c r="F627" s="327"/>
      <c r="G627" s="327"/>
      <c r="H627" s="327"/>
      <c r="I627" s="1" t="str">
        <f>IF(Fuel!$D627="", "", Fuel!$D627)</f>
        <v/>
      </c>
      <c r="J627" s="328" t="str">
        <f>Fuel!$AH627</f>
        <v/>
      </c>
      <c r="K627" s="328"/>
      <c r="L627" s="328"/>
      <c r="M627" s="329" t="str">
        <f>Fuel!$AK627</f>
        <v/>
      </c>
      <c r="N627" s="329"/>
      <c r="O627" s="329"/>
      <c r="P627" s="330" t="str">
        <f>Fuel!$AI627</f>
        <v/>
      </c>
      <c r="Q627" s="330"/>
      <c r="R627" s="330"/>
      <c r="S627" s="329" t="str">
        <f>Fuel!$AJ627</f>
        <v/>
      </c>
      <c r="T627" s="329"/>
      <c r="U627" s="331"/>
      <c r="V627" s="55"/>
      <c r="AC627" s="13" t="str">
        <f>Fuel!$S627</f>
        <v/>
      </c>
    </row>
    <row r="628" spans="1:29" x14ac:dyDescent="0.25">
      <c r="A628" s="55"/>
      <c r="B628" s="325" t="str">
        <f>IF(Fuel!$B628="", "", Fuel!$B628)</f>
        <v/>
      </c>
      <c r="C628" s="326"/>
      <c r="D628" s="326"/>
      <c r="E628" s="327" t="str">
        <f>Fuel!$AF628</f>
        <v/>
      </c>
      <c r="F628" s="327"/>
      <c r="G628" s="327"/>
      <c r="H628" s="327"/>
      <c r="I628" s="1" t="str">
        <f>IF(Fuel!$D628="", "", Fuel!$D628)</f>
        <v/>
      </c>
      <c r="J628" s="328" t="str">
        <f>Fuel!$AH628</f>
        <v/>
      </c>
      <c r="K628" s="328"/>
      <c r="L628" s="328"/>
      <c r="M628" s="329" t="str">
        <f>Fuel!$AK628</f>
        <v/>
      </c>
      <c r="N628" s="329"/>
      <c r="O628" s="329"/>
      <c r="P628" s="330" t="str">
        <f>Fuel!$AI628</f>
        <v/>
      </c>
      <c r="Q628" s="330"/>
      <c r="R628" s="330"/>
      <c r="S628" s="329" t="str">
        <f>Fuel!$AJ628</f>
        <v/>
      </c>
      <c r="T628" s="329"/>
      <c r="U628" s="331"/>
      <c r="V628" s="55"/>
      <c r="AC628" s="13" t="str">
        <f>Fuel!$S628</f>
        <v/>
      </c>
    </row>
    <row r="629" spans="1:29" x14ac:dyDescent="0.25">
      <c r="A629" s="55"/>
      <c r="B629" s="325" t="str">
        <f>IF(Fuel!$B629="", "", Fuel!$B629)</f>
        <v/>
      </c>
      <c r="C629" s="326"/>
      <c r="D629" s="326"/>
      <c r="E629" s="327" t="str">
        <f>Fuel!$AF629</f>
        <v/>
      </c>
      <c r="F629" s="327"/>
      <c r="G629" s="327"/>
      <c r="H629" s="327"/>
      <c r="I629" s="1" t="str">
        <f>IF(Fuel!$D629="", "", Fuel!$D629)</f>
        <v/>
      </c>
      <c r="J629" s="328" t="str">
        <f>Fuel!$AH629</f>
        <v/>
      </c>
      <c r="K629" s="328"/>
      <c r="L629" s="328"/>
      <c r="M629" s="329" t="str">
        <f>Fuel!$AK629</f>
        <v/>
      </c>
      <c r="N629" s="329"/>
      <c r="O629" s="329"/>
      <c r="P629" s="330" t="str">
        <f>Fuel!$AI629</f>
        <v/>
      </c>
      <c r="Q629" s="330"/>
      <c r="R629" s="330"/>
      <c r="S629" s="329" t="str">
        <f>Fuel!$AJ629</f>
        <v/>
      </c>
      <c r="T629" s="329"/>
      <c r="U629" s="331"/>
      <c r="V629" s="55"/>
      <c r="AC629" s="13" t="str">
        <f>Fuel!$S629</f>
        <v/>
      </c>
    </row>
    <row r="630" spans="1:29" x14ac:dyDescent="0.25">
      <c r="A630" s="55"/>
      <c r="B630" s="325" t="str">
        <f>IF(Fuel!$B630="", "", Fuel!$B630)</f>
        <v/>
      </c>
      <c r="C630" s="326"/>
      <c r="D630" s="326"/>
      <c r="E630" s="327" t="str">
        <f>Fuel!$AF630</f>
        <v/>
      </c>
      <c r="F630" s="327"/>
      <c r="G630" s="327"/>
      <c r="H630" s="327"/>
      <c r="I630" s="1" t="str">
        <f>IF(Fuel!$D630="", "", Fuel!$D630)</f>
        <v/>
      </c>
      <c r="J630" s="328" t="str">
        <f>Fuel!$AH630</f>
        <v/>
      </c>
      <c r="K630" s="328"/>
      <c r="L630" s="328"/>
      <c r="M630" s="329" t="str">
        <f>Fuel!$AK630</f>
        <v/>
      </c>
      <c r="N630" s="329"/>
      <c r="O630" s="329"/>
      <c r="P630" s="330" t="str">
        <f>Fuel!$AI630</f>
        <v/>
      </c>
      <c r="Q630" s="330"/>
      <c r="R630" s="330"/>
      <c r="S630" s="329" t="str">
        <f>Fuel!$AJ630</f>
        <v/>
      </c>
      <c r="T630" s="329"/>
      <c r="U630" s="331"/>
      <c r="V630" s="55"/>
      <c r="AC630" s="13" t="str">
        <f>Fuel!$S630</f>
        <v/>
      </c>
    </row>
    <row r="631" spans="1:29" x14ac:dyDescent="0.25">
      <c r="A631" s="55"/>
      <c r="B631" s="325" t="str">
        <f>IF(Fuel!$B631="", "", Fuel!$B631)</f>
        <v/>
      </c>
      <c r="C631" s="326"/>
      <c r="D631" s="326"/>
      <c r="E631" s="327" t="str">
        <f>Fuel!$AF631</f>
        <v/>
      </c>
      <c r="F631" s="327"/>
      <c r="G631" s="327"/>
      <c r="H631" s="327"/>
      <c r="I631" s="1" t="str">
        <f>IF(Fuel!$D631="", "", Fuel!$D631)</f>
        <v/>
      </c>
      <c r="J631" s="328" t="str">
        <f>Fuel!$AH631</f>
        <v/>
      </c>
      <c r="K631" s="328"/>
      <c r="L631" s="328"/>
      <c r="M631" s="329" t="str">
        <f>Fuel!$AK631</f>
        <v/>
      </c>
      <c r="N631" s="329"/>
      <c r="O631" s="329"/>
      <c r="P631" s="330" t="str">
        <f>Fuel!$AI631</f>
        <v/>
      </c>
      <c r="Q631" s="330"/>
      <c r="R631" s="330"/>
      <c r="S631" s="329" t="str">
        <f>Fuel!$AJ631</f>
        <v/>
      </c>
      <c r="T631" s="329"/>
      <c r="U631" s="331"/>
      <c r="V631" s="55"/>
      <c r="AC631" s="13" t="str">
        <f>Fuel!$S631</f>
        <v/>
      </c>
    </row>
    <row r="632" spans="1:29" x14ac:dyDescent="0.25">
      <c r="A632" s="55"/>
      <c r="B632" s="325" t="str">
        <f>IF(Fuel!$B632="", "", Fuel!$B632)</f>
        <v/>
      </c>
      <c r="C632" s="326"/>
      <c r="D632" s="326"/>
      <c r="E632" s="327" t="str">
        <f>Fuel!$AF632</f>
        <v/>
      </c>
      <c r="F632" s="327"/>
      <c r="G632" s="327"/>
      <c r="H632" s="327"/>
      <c r="I632" s="1" t="str">
        <f>IF(Fuel!$D632="", "", Fuel!$D632)</f>
        <v/>
      </c>
      <c r="J632" s="328" t="str">
        <f>Fuel!$AH632</f>
        <v/>
      </c>
      <c r="K632" s="328"/>
      <c r="L632" s="328"/>
      <c r="M632" s="329" t="str">
        <f>Fuel!$AK632</f>
        <v/>
      </c>
      <c r="N632" s="329"/>
      <c r="O632" s="329"/>
      <c r="P632" s="330" t="str">
        <f>Fuel!$AI632</f>
        <v/>
      </c>
      <c r="Q632" s="330"/>
      <c r="R632" s="330"/>
      <c r="S632" s="329" t="str">
        <f>Fuel!$AJ632</f>
        <v/>
      </c>
      <c r="T632" s="329"/>
      <c r="U632" s="331"/>
      <c r="V632" s="55"/>
      <c r="AC632" s="13" t="str">
        <f>Fuel!$S632</f>
        <v/>
      </c>
    </row>
    <row r="633" spans="1:29" x14ac:dyDescent="0.25">
      <c r="A633" s="55"/>
      <c r="B633" s="325" t="str">
        <f>IF(Fuel!$B633="", "", Fuel!$B633)</f>
        <v/>
      </c>
      <c r="C633" s="326"/>
      <c r="D633" s="326"/>
      <c r="E633" s="327" t="str">
        <f>Fuel!$AF633</f>
        <v/>
      </c>
      <c r="F633" s="327"/>
      <c r="G633" s="327"/>
      <c r="H633" s="327"/>
      <c r="I633" s="1" t="str">
        <f>IF(Fuel!$D633="", "", Fuel!$D633)</f>
        <v/>
      </c>
      <c r="J633" s="328" t="str">
        <f>Fuel!$AH633</f>
        <v/>
      </c>
      <c r="K633" s="328"/>
      <c r="L633" s="328"/>
      <c r="M633" s="329" t="str">
        <f>Fuel!$AK633</f>
        <v/>
      </c>
      <c r="N633" s="329"/>
      <c r="O633" s="329"/>
      <c r="P633" s="330" t="str">
        <f>Fuel!$AI633</f>
        <v/>
      </c>
      <c r="Q633" s="330"/>
      <c r="R633" s="330"/>
      <c r="S633" s="329" t="str">
        <f>Fuel!$AJ633</f>
        <v/>
      </c>
      <c r="T633" s="329"/>
      <c r="U633" s="331"/>
      <c r="V633" s="55"/>
      <c r="AC633" s="13" t="str">
        <f>Fuel!$S633</f>
        <v/>
      </c>
    </row>
    <row r="634" spans="1:29" x14ac:dyDescent="0.25">
      <c r="A634" s="55"/>
      <c r="B634" s="325" t="str">
        <f>IF(Fuel!$B634="", "", Fuel!$B634)</f>
        <v/>
      </c>
      <c r="C634" s="326"/>
      <c r="D634" s="326"/>
      <c r="E634" s="327" t="str">
        <f>Fuel!$AF634</f>
        <v/>
      </c>
      <c r="F634" s="327"/>
      <c r="G634" s="327"/>
      <c r="H634" s="327"/>
      <c r="I634" s="1" t="str">
        <f>IF(Fuel!$D634="", "", Fuel!$D634)</f>
        <v/>
      </c>
      <c r="J634" s="328" t="str">
        <f>Fuel!$AH634</f>
        <v/>
      </c>
      <c r="K634" s="328"/>
      <c r="L634" s="328"/>
      <c r="M634" s="329" t="str">
        <f>Fuel!$AK634</f>
        <v/>
      </c>
      <c r="N634" s="329"/>
      <c r="O634" s="329"/>
      <c r="P634" s="330" t="str">
        <f>Fuel!$AI634</f>
        <v/>
      </c>
      <c r="Q634" s="330"/>
      <c r="R634" s="330"/>
      <c r="S634" s="329" t="str">
        <f>Fuel!$AJ634</f>
        <v/>
      </c>
      <c r="T634" s="329"/>
      <c r="U634" s="331"/>
      <c r="V634" s="55"/>
      <c r="AC634" s="13" t="str">
        <f>Fuel!$S634</f>
        <v/>
      </c>
    </row>
    <row r="635" spans="1:29" x14ac:dyDescent="0.25">
      <c r="A635" s="55"/>
      <c r="B635" s="325" t="str">
        <f>IF(Fuel!$B635="", "", Fuel!$B635)</f>
        <v/>
      </c>
      <c r="C635" s="326"/>
      <c r="D635" s="326"/>
      <c r="E635" s="327" t="str">
        <f>Fuel!$AF635</f>
        <v/>
      </c>
      <c r="F635" s="327"/>
      <c r="G635" s="327"/>
      <c r="H635" s="327"/>
      <c r="I635" s="1" t="str">
        <f>IF(Fuel!$D635="", "", Fuel!$D635)</f>
        <v/>
      </c>
      <c r="J635" s="328" t="str">
        <f>Fuel!$AH635</f>
        <v/>
      </c>
      <c r="K635" s="328"/>
      <c r="L635" s="328"/>
      <c r="M635" s="329" t="str">
        <f>Fuel!$AK635</f>
        <v/>
      </c>
      <c r="N635" s="329"/>
      <c r="O635" s="329"/>
      <c r="P635" s="330" t="str">
        <f>Fuel!$AI635</f>
        <v/>
      </c>
      <c r="Q635" s="330"/>
      <c r="R635" s="330"/>
      <c r="S635" s="329" t="str">
        <f>Fuel!$AJ635</f>
        <v/>
      </c>
      <c r="T635" s="329"/>
      <c r="U635" s="331"/>
      <c r="V635" s="55"/>
      <c r="AC635" s="13" t="str">
        <f>Fuel!$S635</f>
        <v/>
      </c>
    </row>
    <row r="636" spans="1:29" x14ac:dyDescent="0.25">
      <c r="A636" s="55"/>
      <c r="B636" s="325" t="str">
        <f>IF(Fuel!$B636="", "", Fuel!$B636)</f>
        <v/>
      </c>
      <c r="C636" s="326"/>
      <c r="D636" s="326"/>
      <c r="E636" s="327" t="str">
        <f>Fuel!$AF636</f>
        <v/>
      </c>
      <c r="F636" s="327"/>
      <c r="G636" s="327"/>
      <c r="H636" s="327"/>
      <c r="I636" s="1" t="str">
        <f>IF(Fuel!$D636="", "", Fuel!$D636)</f>
        <v/>
      </c>
      <c r="J636" s="328" t="str">
        <f>Fuel!$AH636</f>
        <v/>
      </c>
      <c r="K636" s="328"/>
      <c r="L636" s="328"/>
      <c r="M636" s="329" t="str">
        <f>Fuel!$AK636</f>
        <v/>
      </c>
      <c r="N636" s="329"/>
      <c r="O636" s="329"/>
      <c r="P636" s="330" t="str">
        <f>Fuel!$AI636</f>
        <v/>
      </c>
      <c r="Q636" s="330"/>
      <c r="R636" s="330"/>
      <c r="S636" s="329" t="str">
        <f>Fuel!$AJ636</f>
        <v/>
      </c>
      <c r="T636" s="329"/>
      <c r="U636" s="331"/>
      <c r="V636" s="55"/>
      <c r="AC636" s="13" t="str">
        <f>Fuel!$S636</f>
        <v/>
      </c>
    </row>
    <row r="637" spans="1:29" x14ac:dyDescent="0.25">
      <c r="A637" s="55"/>
      <c r="B637" s="325" t="str">
        <f>IF(Fuel!$B637="", "", Fuel!$B637)</f>
        <v/>
      </c>
      <c r="C637" s="326"/>
      <c r="D637" s="326"/>
      <c r="E637" s="327" t="str">
        <f>Fuel!$AF637</f>
        <v/>
      </c>
      <c r="F637" s="327"/>
      <c r="G637" s="327"/>
      <c r="H637" s="327"/>
      <c r="I637" s="1" t="str">
        <f>IF(Fuel!$D637="", "", Fuel!$D637)</f>
        <v/>
      </c>
      <c r="J637" s="328" t="str">
        <f>Fuel!$AH637</f>
        <v/>
      </c>
      <c r="K637" s="328"/>
      <c r="L637" s="328"/>
      <c r="M637" s="329" t="str">
        <f>Fuel!$AK637</f>
        <v/>
      </c>
      <c r="N637" s="329"/>
      <c r="O637" s="329"/>
      <c r="P637" s="330" t="str">
        <f>Fuel!$AI637</f>
        <v/>
      </c>
      <c r="Q637" s="330"/>
      <c r="R637" s="330"/>
      <c r="S637" s="329" t="str">
        <f>Fuel!$AJ637</f>
        <v/>
      </c>
      <c r="T637" s="329"/>
      <c r="U637" s="331"/>
      <c r="V637" s="55"/>
      <c r="AC637" s="13" t="str">
        <f>Fuel!$S637</f>
        <v/>
      </c>
    </row>
    <row r="638" spans="1:29" x14ac:dyDescent="0.25">
      <c r="A638" s="55"/>
      <c r="B638" s="325" t="str">
        <f>IF(Fuel!$B638="", "", Fuel!$B638)</f>
        <v/>
      </c>
      <c r="C638" s="326"/>
      <c r="D638" s="326"/>
      <c r="E638" s="327" t="str">
        <f>Fuel!$AF638</f>
        <v/>
      </c>
      <c r="F638" s="327"/>
      <c r="G638" s="327"/>
      <c r="H638" s="327"/>
      <c r="I638" s="1" t="str">
        <f>IF(Fuel!$D638="", "", Fuel!$D638)</f>
        <v/>
      </c>
      <c r="J638" s="328" t="str">
        <f>Fuel!$AH638</f>
        <v/>
      </c>
      <c r="K638" s="328"/>
      <c r="L638" s="328"/>
      <c r="M638" s="329" t="str">
        <f>Fuel!$AK638</f>
        <v/>
      </c>
      <c r="N638" s="329"/>
      <c r="O638" s="329"/>
      <c r="P638" s="330" t="str">
        <f>Fuel!$AI638</f>
        <v/>
      </c>
      <c r="Q638" s="330"/>
      <c r="R638" s="330"/>
      <c r="S638" s="329" t="str">
        <f>Fuel!$AJ638</f>
        <v/>
      </c>
      <c r="T638" s="329"/>
      <c r="U638" s="331"/>
      <c r="V638" s="55"/>
      <c r="AC638" s="13" t="str">
        <f>Fuel!$S638</f>
        <v/>
      </c>
    </row>
    <row r="639" spans="1:29" x14ac:dyDescent="0.25">
      <c r="A639" s="55"/>
      <c r="B639" s="325" t="str">
        <f>IF(Fuel!$B639="", "", Fuel!$B639)</f>
        <v/>
      </c>
      <c r="C639" s="326"/>
      <c r="D639" s="326"/>
      <c r="E639" s="327" t="str">
        <f>Fuel!$AF639</f>
        <v/>
      </c>
      <c r="F639" s="327"/>
      <c r="G639" s="327"/>
      <c r="H639" s="327"/>
      <c r="I639" s="1" t="str">
        <f>IF(Fuel!$D639="", "", Fuel!$D639)</f>
        <v/>
      </c>
      <c r="J639" s="328" t="str">
        <f>Fuel!$AH639</f>
        <v/>
      </c>
      <c r="K639" s="328"/>
      <c r="L639" s="328"/>
      <c r="M639" s="329" t="str">
        <f>Fuel!$AK639</f>
        <v/>
      </c>
      <c r="N639" s="329"/>
      <c r="O639" s="329"/>
      <c r="P639" s="330" t="str">
        <f>Fuel!$AI639</f>
        <v/>
      </c>
      <c r="Q639" s="330"/>
      <c r="R639" s="330"/>
      <c r="S639" s="329" t="str">
        <f>Fuel!$AJ639</f>
        <v/>
      </c>
      <c r="T639" s="329"/>
      <c r="U639" s="331"/>
      <c r="V639" s="55"/>
      <c r="AC639" s="13" t="str">
        <f>Fuel!$S639</f>
        <v/>
      </c>
    </row>
    <row r="640" spans="1:29" x14ac:dyDescent="0.25">
      <c r="A640" s="55"/>
      <c r="B640" s="325" t="str">
        <f>IF(Fuel!$B640="", "", Fuel!$B640)</f>
        <v/>
      </c>
      <c r="C640" s="326"/>
      <c r="D640" s="326"/>
      <c r="E640" s="327" t="str">
        <f>Fuel!$AF640</f>
        <v/>
      </c>
      <c r="F640" s="327"/>
      <c r="G640" s="327"/>
      <c r="H640" s="327"/>
      <c r="I640" s="1" t="str">
        <f>IF(Fuel!$D640="", "", Fuel!$D640)</f>
        <v/>
      </c>
      <c r="J640" s="328" t="str">
        <f>Fuel!$AH640</f>
        <v/>
      </c>
      <c r="K640" s="328"/>
      <c r="L640" s="328"/>
      <c r="M640" s="329" t="str">
        <f>Fuel!$AK640</f>
        <v/>
      </c>
      <c r="N640" s="329"/>
      <c r="O640" s="329"/>
      <c r="P640" s="330" t="str">
        <f>Fuel!$AI640</f>
        <v/>
      </c>
      <c r="Q640" s="330"/>
      <c r="R640" s="330"/>
      <c r="S640" s="329" t="str">
        <f>Fuel!$AJ640</f>
        <v/>
      </c>
      <c r="T640" s="329"/>
      <c r="U640" s="331"/>
      <c r="V640" s="55"/>
      <c r="AC640" s="13" t="str">
        <f>Fuel!$S640</f>
        <v/>
      </c>
    </row>
    <row r="641" spans="1:29" x14ac:dyDescent="0.25">
      <c r="A641" s="55"/>
      <c r="B641" s="325" t="str">
        <f>IF(Fuel!$B641="", "", Fuel!$B641)</f>
        <v/>
      </c>
      <c r="C641" s="326"/>
      <c r="D641" s="326"/>
      <c r="E641" s="327" t="str">
        <f>Fuel!$AF641</f>
        <v/>
      </c>
      <c r="F641" s="327"/>
      <c r="G641" s="327"/>
      <c r="H641" s="327"/>
      <c r="I641" s="1" t="str">
        <f>IF(Fuel!$D641="", "", Fuel!$D641)</f>
        <v/>
      </c>
      <c r="J641" s="328" t="str">
        <f>Fuel!$AH641</f>
        <v/>
      </c>
      <c r="K641" s="328"/>
      <c r="L641" s="328"/>
      <c r="M641" s="329" t="str">
        <f>Fuel!$AK641</f>
        <v/>
      </c>
      <c r="N641" s="329"/>
      <c r="O641" s="329"/>
      <c r="P641" s="330" t="str">
        <f>Fuel!$AI641</f>
        <v/>
      </c>
      <c r="Q641" s="330"/>
      <c r="R641" s="330"/>
      <c r="S641" s="329" t="str">
        <f>Fuel!$AJ641</f>
        <v/>
      </c>
      <c r="T641" s="329"/>
      <c r="U641" s="331"/>
      <c r="V641" s="55"/>
      <c r="AC641" s="13" t="str">
        <f>Fuel!$S641</f>
        <v/>
      </c>
    </row>
    <row r="642" spans="1:29" x14ac:dyDescent="0.25">
      <c r="A642" s="55"/>
      <c r="B642" s="325" t="str">
        <f>IF(Fuel!$B642="", "", Fuel!$B642)</f>
        <v/>
      </c>
      <c r="C642" s="326"/>
      <c r="D642" s="326"/>
      <c r="E642" s="327" t="str">
        <f>Fuel!$AF642</f>
        <v/>
      </c>
      <c r="F642" s="327"/>
      <c r="G642" s="327"/>
      <c r="H642" s="327"/>
      <c r="I642" s="1" t="str">
        <f>IF(Fuel!$D642="", "", Fuel!$D642)</f>
        <v/>
      </c>
      <c r="J642" s="328" t="str">
        <f>Fuel!$AH642</f>
        <v/>
      </c>
      <c r="K642" s="328"/>
      <c r="L642" s="328"/>
      <c r="M642" s="329" t="str">
        <f>Fuel!$AK642</f>
        <v/>
      </c>
      <c r="N642" s="329"/>
      <c r="O642" s="329"/>
      <c r="P642" s="330" t="str">
        <f>Fuel!$AI642</f>
        <v/>
      </c>
      <c r="Q642" s="330"/>
      <c r="R642" s="330"/>
      <c r="S642" s="329" t="str">
        <f>Fuel!$AJ642</f>
        <v/>
      </c>
      <c r="T642" s="329"/>
      <c r="U642" s="331"/>
      <c r="V642" s="55"/>
      <c r="AC642" s="13" t="str">
        <f>Fuel!$S642</f>
        <v/>
      </c>
    </row>
    <row r="643" spans="1:29" x14ac:dyDescent="0.25">
      <c r="A643" s="55"/>
      <c r="B643" s="325" t="str">
        <f>IF(Fuel!$B643="", "", Fuel!$B643)</f>
        <v/>
      </c>
      <c r="C643" s="326"/>
      <c r="D643" s="326"/>
      <c r="E643" s="327" t="str">
        <f>Fuel!$AF643</f>
        <v/>
      </c>
      <c r="F643" s="327"/>
      <c r="G643" s="327"/>
      <c r="H643" s="327"/>
      <c r="I643" s="1" t="str">
        <f>IF(Fuel!$D643="", "", Fuel!$D643)</f>
        <v/>
      </c>
      <c r="J643" s="328" t="str">
        <f>Fuel!$AH643</f>
        <v/>
      </c>
      <c r="K643" s="328"/>
      <c r="L643" s="328"/>
      <c r="M643" s="329" t="str">
        <f>Fuel!$AK643</f>
        <v/>
      </c>
      <c r="N643" s="329"/>
      <c r="O643" s="329"/>
      <c r="P643" s="330" t="str">
        <f>Fuel!$AI643</f>
        <v/>
      </c>
      <c r="Q643" s="330"/>
      <c r="R643" s="330"/>
      <c r="S643" s="329" t="str">
        <f>Fuel!$AJ643</f>
        <v/>
      </c>
      <c r="T643" s="329"/>
      <c r="U643" s="331"/>
      <c r="V643" s="55"/>
      <c r="AC643" s="13" t="str">
        <f>Fuel!$S643</f>
        <v/>
      </c>
    </row>
    <row r="644" spans="1:29" x14ac:dyDescent="0.25">
      <c r="A644" s="55"/>
      <c r="B644" s="325" t="str">
        <f>IF(Fuel!$B644="", "", Fuel!$B644)</f>
        <v/>
      </c>
      <c r="C644" s="326"/>
      <c r="D644" s="326"/>
      <c r="E644" s="327" t="str">
        <f>Fuel!$AF644</f>
        <v/>
      </c>
      <c r="F644" s="327"/>
      <c r="G644" s="327"/>
      <c r="H644" s="327"/>
      <c r="I644" s="1" t="str">
        <f>IF(Fuel!$D644="", "", Fuel!$D644)</f>
        <v/>
      </c>
      <c r="J644" s="328" t="str">
        <f>Fuel!$AH644</f>
        <v/>
      </c>
      <c r="K644" s="328"/>
      <c r="L644" s="328"/>
      <c r="M644" s="329" t="str">
        <f>Fuel!$AK644</f>
        <v/>
      </c>
      <c r="N644" s="329"/>
      <c r="O644" s="329"/>
      <c r="P644" s="330" t="str">
        <f>Fuel!$AI644</f>
        <v/>
      </c>
      <c r="Q644" s="330"/>
      <c r="R644" s="330"/>
      <c r="S644" s="329" t="str">
        <f>Fuel!$AJ644</f>
        <v/>
      </c>
      <c r="T644" s="329"/>
      <c r="U644" s="331"/>
      <c r="V644" s="55"/>
      <c r="AC644" s="13" t="str">
        <f>Fuel!$S644</f>
        <v/>
      </c>
    </row>
    <row r="645" spans="1:29" x14ac:dyDescent="0.25">
      <c r="A645" s="55"/>
      <c r="B645" s="325" t="str">
        <f>IF(Fuel!$B645="", "", Fuel!$B645)</f>
        <v/>
      </c>
      <c r="C645" s="326"/>
      <c r="D645" s="326"/>
      <c r="E645" s="327" t="str">
        <f>Fuel!$AF645</f>
        <v/>
      </c>
      <c r="F645" s="327"/>
      <c r="G645" s="327"/>
      <c r="H645" s="327"/>
      <c r="I645" s="1" t="str">
        <f>IF(Fuel!$D645="", "", Fuel!$D645)</f>
        <v/>
      </c>
      <c r="J645" s="328" t="str">
        <f>Fuel!$AH645</f>
        <v/>
      </c>
      <c r="K645" s="328"/>
      <c r="L645" s="328"/>
      <c r="M645" s="329" t="str">
        <f>Fuel!$AK645</f>
        <v/>
      </c>
      <c r="N645" s="329"/>
      <c r="O645" s="329"/>
      <c r="P645" s="330" t="str">
        <f>Fuel!$AI645</f>
        <v/>
      </c>
      <c r="Q645" s="330"/>
      <c r="R645" s="330"/>
      <c r="S645" s="329" t="str">
        <f>Fuel!$AJ645</f>
        <v/>
      </c>
      <c r="T645" s="329"/>
      <c r="U645" s="331"/>
      <c r="V645" s="55"/>
      <c r="AC645" s="13" t="str">
        <f>Fuel!$S645</f>
        <v/>
      </c>
    </row>
    <row r="646" spans="1:29" x14ac:dyDescent="0.25">
      <c r="A646" s="55"/>
      <c r="B646" s="325" t="str">
        <f>IF(Fuel!$B646="", "", Fuel!$B646)</f>
        <v/>
      </c>
      <c r="C646" s="326"/>
      <c r="D646" s="326"/>
      <c r="E646" s="327" t="str">
        <f>Fuel!$AF646</f>
        <v/>
      </c>
      <c r="F646" s="327"/>
      <c r="G646" s="327"/>
      <c r="H646" s="327"/>
      <c r="I646" s="1" t="str">
        <f>IF(Fuel!$D646="", "", Fuel!$D646)</f>
        <v/>
      </c>
      <c r="J646" s="328" t="str">
        <f>Fuel!$AH646</f>
        <v/>
      </c>
      <c r="K646" s="328"/>
      <c r="L646" s="328"/>
      <c r="M646" s="329" t="str">
        <f>Fuel!$AK646</f>
        <v/>
      </c>
      <c r="N646" s="329"/>
      <c r="O646" s="329"/>
      <c r="P646" s="330" t="str">
        <f>Fuel!$AI646</f>
        <v/>
      </c>
      <c r="Q646" s="330"/>
      <c r="R646" s="330"/>
      <c r="S646" s="329" t="str">
        <f>Fuel!$AJ646</f>
        <v/>
      </c>
      <c r="T646" s="329"/>
      <c r="U646" s="331"/>
      <c r="V646" s="55"/>
      <c r="AC646" s="13" t="str">
        <f>Fuel!$S646</f>
        <v/>
      </c>
    </row>
    <row r="647" spans="1:29" x14ac:dyDescent="0.25">
      <c r="A647" s="55"/>
      <c r="B647" s="325" t="str">
        <f>IF(Fuel!$B647="", "", Fuel!$B647)</f>
        <v/>
      </c>
      <c r="C647" s="326"/>
      <c r="D647" s="326"/>
      <c r="E647" s="327" t="str">
        <f>Fuel!$AF647</f>
        <v/>
      </c>
      <c r="F647" s="327"/>
      <c r="G647" s="327"/>
      <c r="H647" s="327"/>
      <c r="I647" s="1" t="str">
        <f>IF(Fuel!$D647="", "", Fuel!$D647)</f>
        <v/>
      </c>
      <c r="J647" s="328" t="str">
        <f>Fuel!$AH647</f>
        <v/>
      </c>
      <c r="K647" s="328"/>
      <c r="L647" s="328"/>
      <c r="M647" s="329" t="str">
        <f>Fuel!$AK647</f>
        <v/>
      </c>
      <c r="N647" s="329"/>
      <c r="O647" s="329"/>
      <c r="P647" s="330" t="str">
        <f>Fuel!$AI647</f>
        <v/>
      </c>
      <c r="Q647" s="330"/>
      <c r="R647" s="330"/>
      <c r="S647" s="329" t="str">
        <f>Fuel!$AJ647</f>
        <v/>
      </c>
      <c r="T647" s="329"/>
      <c r="U647" s="331"/>
      <c r="V647" s="55"/>
      <c r="AC647" s="13" t="str">
        <f>Fuel!$S647</f>
        <v/>
      </c>
    </row>
    <row r="648" spans="1:29" x14ac:dyDescent="0.25">
      <c r="A648" s="55"/>
      <c r="B648" s="325" t="str">
        <f>IF(Fuel!$B648="", "", Fuel!$B648)</f>
        <v/>
      </c>
      <c r="C648" s="326"/>
      <c r="D648" s="326"/>
      <c r="E648" s="327" t="str">
        <f>Fuel!$AF648</f>
        <v/>
      </c>
      <c r="F648" s="327"/>
      <c r="G648" s="327"/>
      <c r="H648" s="327"/>
      <c r="I648" s="1" t="str">
        <f>IF(Fuel!$D648="", "", Fuel!$D648)</f>
        <v/>
      </c>
      <c r="J648" s="328" t="str">
        <f>Fuel!$AH648</f>
        <v/>
      </c>
      <c r="K648" s="328"/>
      <c r="L648" s="328"/>
      <c r="M648" s="329" t="str">
        <f>Fuel!$AK648</f>
        <v/>
      </c>
      <c r="N648" s="329"/>
      <c r="O648" s="329"/>
      <c r="P648" s="330" t="str">
        <f>Fuel!$AI648</f>
        <v/>
      </c>
      <c r="Q648" s="330"/>
      <c r="R648" s="330"/>
      <c r="S648" s="329" t="str">
        <f>Fuel!$AJ648</f>
        <v/>
      </c>
      <c r="T648" s="329"/>
      <c r="U648" s="331"/>
      <c r="V648" s="55"/>
      <c r="AC648" s="13" t="str">
        <f>Fuel!$S648</f>
        <v/>
      </c>
    </row>
    <row r="649" spans="1:29" x14ac:dyDescent="0.25">
      <c r="A649" s="55"/>
      <c r="B649" s="325" t="str">
        <f>IF(Fuel!$B649="", "", Fuel!$B649)</f>
        <v/>
      </c>
      <c r="C649" s="326"/>
      <c r="D649" s="326"/>
      <c r="E649" s="327" t="str">
        <f>Fuel!$AF649</f>
        <v/>
      </c>
      <c r="F649" s="327"/>
      <c r="G649" s="327"/>
      <c r="H649" s="327"/>
      <c r="I649" s="1" t="str">
        <f>IF(Fuel!$D649="", "", Fuel!$D649)</f>
        <v/>
      </c>
      <c r="J649" s="328" t="str">
        <f>Fuel!$AH649</f>
        <v/>
      </c>
      <c r="K649" s="328"/>
      <c r="L649" s="328"/>
      <c r="M649" s="329" t="str">
        <f>Fuel!$AK649</f>
        <v/>
      </c>
      <c r="N649" s="329"/>
      <c r="O649" s="329"/>
      <c r="P649" s="330" t="str">
        <f>Fuel!$AI649</f>
        <v/>
      </c>
      <c r="Q649" s="330"/>
      <c r="R649" s="330"/>
      <c r="S649" s="329" t="str">
        <f>Fuel!$AJ649</f>
        <v/>
      </c>
      <c r="T649" s="329"/>
      <c r="U649" s="331"/>
      <c r="V649" s="55"/>
      <c r="AC649" s="13" t="str">
        <f>Fuel!$S649</f>
        <v/>
      </c>
    </row>
    <row r="650" spans="1:29" x14ac:dyDescent="0.25">
      <c r="A650" s="55"/>
      <c r="B650" s="325" t="str">
        <f>IF(Fuel!$B650="", "", Fuel!$B650)</f>
        <v/>
      </c>
      <c r="C650" s="326"/>
      <c r="D650" s="326"/>
      <c r="E650" s="327" t="str">
        <f>Fuel!$AF650</f>
        <v/>
      </c>
      <c r="F650" s="327"/>
      <c r="G650" s="327"/>
      <c r="H650" s="327"/>
      <c r="I650" s="1" t="str">
        <f>IF(Fuel!$D650="", "", Fuel!$D650)</f>
        <v/>
      </c>
      <c r="J650" s="328" t="str">
        <f>Fuel!$AH650</f>
        <v/>
      </c>
      <c r="K650" s="328"/>
      <c r="L650" s="328"/>
      <c r="M650" s="329" t="str">
        <f>Fuel!$AK650</f>
        <v/>
      </c>
      <c r="N650" s="329"/>
      <c r="O650" s="329"/>
      <c r="P650" s="330" t="str">
        <f>Fuel!$AI650</f>
        <v/>
      </c>
      <c r="Q650" s="330"/>
      <c r="R650" s="330"/>
      <c r="S650" s="329" t="str">
        <f>Fuel!$AJ650</f>
        <v/>
      </c>
      <c r="T650" s="329"/>
      <c r="U650" s="331"/>
      <c r="V650" s="55"/>
      <c r="AC650" s="13" t="str">
        <f>Fuel!$S650</f>
        <v/>
      </c>
    </row>
    <row r="651" spans="1:29" x14ac:dyDescent="0.25">
      <c r="A651" s="55"/>
      <c r="B651" s="325" t="str">
        <f>IF(Fuel!$B651="", "", Fuel!$B651)</f>
        <v/>
      </c>
      <c r="C651" s="326"/>
      <c r="D651" s="326"/>
      <c r="E651" s="327" t="str">
        <f>Fuel!$AF651</f>
        <v/>
      </c>
      <c r="F651" s="327"/>
      <c r="G651" s="327"/>
      <c r="H651" s="327"/>
      <c r="I651" s="1" t="str">
        <f>IF(Fuel!$D651="", "", Fuel!$D651)</f>
        <v/>
      </c>
      <c r="J651" s="328" t="str">
        <f>Fuel!$AH651</f>
        <v/>
      </c>
      <c r="K651" s="328"/>
      <c r="L651" s="328"/>
      <c r="M651" s="329" t="str">
        <f>Fuel!$AK651</f>
        <v/>
      </c>
      <c r="N651" s="329"/>
      <c r="O651" s="329"/>
      <c r="P651" s="330" t="str">
        <f>Fuel!$AI651</f>
        <v/>
      </c>
      <c r="Q651" s="330"/>
      <c r="R651" s="330"/>
      <c r="S651" s="329" t="str">
        <f>Fuel!$AJ651</f>
        <v/>
      </c>
      <c r="T651" s="329"/>
      <c r="U651" s="331"/>
      <c r="V651" s="55"/>
      <c r="AC651" s="13" t="str">
        <f>Fuel!$S651</f>
        <v/>
      </c>
    </row>
    <row r="652" spans="1:29" x14ac:dyDescent="0.25">
      <c r="A652" s="55"/>
      <c r="B652" s="325" t="str">
        <f>IF(Fuel!$B652="", "", Fuel!$B652)</f>
        <v/>
      </c>
      <c r="C652" s="326"/>
      <c r="D652" s="326"/>
      <c r="E652" s="327" t="str">
        <f>Fuel!$AF652</f>
        <v/>
      </c>
      <c r="F652" s="327"/>
      <c r="G652" s="327"/>
      <c r="H652" s="327"/>
      <c r="I652" s="1" t="str">
        <f>IF(Fuel!$D652="", "", Fuel!$D652)</f>
        <v/>
      </c>
      <c r="J652" s="328" t="str">
        <f>Fuel!$AH652</f>
        <v/>
      </c>
      <c r="K652" s="328"/>
      <c r="L652" s="328"/>
      <c r="M652" s="329" t="str">
        <f>Fuel!$AK652</f>
        <v/>
      </c>
      <c r="N652" s="329"/>
      <c r="O652" s="329"/>
      <c r="P652" s="330" t="str">
        <f>Fuel!$AI652</f>
        <v/>
      </c>
      <c r="Q652" s="330"/>
      <c r="R652" s="330"/>
      <c r="S652" s="329" t="str">
        <f>Fuel!$AJ652</f>
        <v/>
      </c>
      <c r="T652" s="329"/>
      <c r="U652" s="331"/>
      <c r="V652" s="55"/>
      <c r="AC652" s="13" t="str">
        <f>Fuel!$S652</f>
        <v/>
      </c>
    </row>
    <row r="653" spans="1:29" x14ac:dyDescent="0.25">
      <c r="A653" s="55"/>
      <c r="B653" s="325" t="str">
        <f>IF(Fuel!$B653="", "", Fuel!$B653)</f>
        <v/>
      </c>
      <c r="C653" s="326"/>
      <c r="D653" s="326"/>
      <c r="E653" s="327" t="str">
        <f>Fuel!$AF653</f>
        <v/>
      </c>
      <c r="F653" s="327"/>
      <c r="G653" s="327"/>
      <c r="H653" s="327"/>
      <c r="I653" s="1" t="str">
        <f>IF(Fuel!$D653="", "", Fuel!$D653)</f>
        <v/>
      </c>
      <c r="J653" s="328" t="str">
        <f>Fuel!$AH653</f>
        <v/>
      </c>
      <c r="K653" s="328"/>
      <c r="L653" s="328"/>
      <c r="M653" s="329" t="str">
        <f>Fuel!$AK653</f>
        <v/>
      </c>
      <c r="N653" s="329"/>
      <c r="O653" s="329"/>
      <c r="P653" s="330" t="str">
        <f>Fuel!$AI653</f>
        <v/>
      </c>
      <c r="Q653" s="330"/>
      <c r="R653" s="330"/>
      <c r="S653" s="329" t="str">
        <f>Fuel!$AJ653</f>
        <v/>
      </c>
      <c r="T653" s="329"/>
      <c r="U653" s="331"/>
      <c r="V653" s="55"/>
      <c r="AC653" s="13" t="str">
        <f>Fuel!$S653</f>
        <v/>
      </c>
    </row>
    <row r="654" spans="1:29" x14ac:dyDescent="0.25">
      <c r="A654" s="55"/>
      <c r="B654" s="325" t="str">
        <f>IF(Fuel!$B654="", "", Fuel!$B654)</f>
        <v/>
      </c>
      <c r="C654" s="326"/>
      <c r="D654" s="326"/>
      <c r="E654" s="327" t="str">
        <f>Fuel!$AF654</f>
        <v/>
      </c>
      <c r="F654" s="327"/>
      <c r="G654" s="327"/>
      <c r="H654" s="327"/>
      <c r="I654" s="1" t="str">
        <f>IF(Fuel!$D654="", "", Fuel!$D654)</f>
        <v/>
      </c>
      <c r="J654" s="328" t="str">
        <f>Fuel!$AH654</f>
        <v/>
      </c>
      <c r="K654" s="328"/>
      <c r="L654" s="328"/>
      <c r="M654" s="329" t="str">
        <f>Fuel!$AK654</f>
        <v/>
      </c>
      <c r="N654" s="329"/>
      <c r="O654" s="329"/>
      <c r="P654" s="330" t="str">
        <f>Fuel!$AI654</f>
        <v/>
      </c>
      <c r="Q654" s="330"/>
      <c r="R654" s="330"/>
      <c r="S654" s="329" t="str">
        <f>Fuel!$AJ654</f>
        <v/>
      </c>
      <c r="T654" s="329"/>
      <c r="U654" s="331"/>
      <c r="V654" s="55"/>
      <c r="AC654" s="13" t="str">
        <f>Fuel!$S654</f>
        <v/>
      </c>
    </row>
    <row r="655" spans="1:29" x14ac:dyDescent="0.25">
      <c r="A655" s="55"/>
      <c r="B655" s="325" t="str">
        <f>IF(Fuel!$B655="", "", Fuel!$B655)</f>
        <v/>
      </c>
      <c r="C655" s="326"/>
      <c r="D655" s="326"/>
      <c r="E655" s="327" t="str">
        <f>Fuel!$AF655</f>
        <v/>
      </c>
      <c r="F655" s="327"/>
      <c r="G655" s="327"/>
      <c r="H655" s="327"/>
      <c r="I655" s="1" t="str">
        <f>IF(Fuel!$D655="", "", Fuel!$D655)</f>
        <v/>
      </c>
      <c r="J655" s="328" t="str">
        <f>Fuel!$AH655</f>
        <v/>
      </c>
      <c r="K655" s="328"/>
      <c r="L655" s="328"/>
      <c r="M655" s="329" t="str">
        <f>Fuel!$AK655</f>
        <v/>
      </c>
      <c r="N655" s="329"/>
      <c r="O655" s="329"/>
      <c r="P655" s="330" t="str">
        <f>Fuel!$AI655</f>
        <v/>
      </c>
      <c r="Q655" s="330"/>
      <c r="R655" s="330"/>
      <c r="S655" s="329" t="str">
        <f>Fuel!$AJ655</f>
        <v/>
      </c>
      <c r="T655" s="329"/>
      <c r="U655" s="331"/>
      <c r="V655" s="55"/>
      <c r="AC655" s="13" t="str">
        <f>Fuel!$S655</f>
        <v/>
      </c>
    </row>
    <row r="656" spans="1:29" x14ac:dyDescent="0.25">
      <c r="A656" s="55"/>
      <c r="B656" s="325" t="str">
        <f>IF(Fuel!$B656="", "", Fuel!$B656)</f>
        <v/>
      </c>
      <c r="C656" s="326"/>
      <c r="D656" s="326"/>
      <c r="E656" s="327" t="str">
        <f>Fuel!$AF656</f>
        <v/>
      </c>
      <c r="F656" s="327"/>
      <c r="G656" s="327"/>
      <c r="H656" s="327"/>
      <c r="I656" s="1" t="str">
        <f>IF(Fuel!$D656="", "", Fuel!$D656)</f>
        <v/>
      </c>
      <c r="J656" s="328" t="str">
        <f>Fuel!$AH656</f>
        <v/>
      </c>
      <c r="K656" s="328"/>
      <c r="L656" s="328"/>
      <c r="M656" s="329" t="str">
        <f>Fuel!$AK656</f>
        <v/>
      </c>
      <c r="N656" s="329"/>
      <c r="O656" s="329"/>
      <c r="P656" s="330" t="str">
        <f>Fuel!$AI656</f>
        <v/>
      </c>
      <c r="Q656" s="330"/>
      <c r="R656" s="330"/>
      <c r="S656" s="329" t="str">
        <f>Fuel!$AJ656</f>
        <v/>
      </c>
      <c r="T656" s="329"/>
      <c r="U656" s="331"/>
      <c r="V656" s="55"/>
      <c r="AC656" s="13" t="str">
        <f>Fuel!$S656</f>
        <v/>
      </c>
    </row>
    <row r="657" spans="1:29" x14ac:dyDescent="0.25">
      <c r="A657" s="55"/>
      <c r="B657" s="325" t="str">
        <f>IF(Fuel!$B657="", "", Fuel!$B657)</f>
        <v/>
      </c>
      <c r="C657" s="326"/>
      <c r="D657" s="326"/>
      <c r="E657" s="327" t="str">
        <f>Fuel!$AF657</f>
        <v/>
      </c>
      <c r="F657" s="327"/>
      <c r="G657" s="327"/>
      <c r="H657" s="327"/>
      <c r="I657" s="1" t="str">
        <f>IF(Fuel!$D657="", "", Fuel!$D657)</f>
        <v/>
      </c>
      <c r="J657" s="328" t="str">
        <f>Fuel!$AH657</f>
        <v/>
      </c>
      <c r="K657" s="328"/>
      <c r="L657" s="328"/>
      <c r="M657" s="329" t="str">
        <f>Fuel!$AK657</f>
        <v/>
      </c>
      <c r="N657" s="329"/>
      <c r="O657" s="329"/>
      <c r="P657" s="330" t="str">
        <f>Fuel!$AI657</f>
        <v/>
      </c>
      <c r="Q657" s="330"/>
      <c r="R657" s="330"/>
      <c r="S657" s="329" t="str">
        <f>Fuel!$AJ657</f>
        <v/>
      </c>
      <c r="T657" s="329"/>
      <c r="U657" s="331"/>
      <c r="V657" s="55"/>
      <c r="AC657" s="13" t="str">
        <f>Fuel!$S657</f>
        <v/>
      </c>
    </row>
    <row r="658" spans="1:29" x14ac:dyDescent="0.25">
      <c r="A658" s="55"/>
      <c r="B658" s="325" t="str">
        <f>IF(Fuel!$B658="", "", Fuel!$B658)</f>
        <v/>
      </c>
      <c r="C658" s="326"/>
      <c r="D658" s="326"/>
      <c r="E658" s="327" t="str">
        <f>Fuel!$AF658</f>
        <v/>
      </c>
      <c r="F658" s="327"/>
      <c r="G658" s="327"/>
      <c r="H658" s="327"/>
      <c r="I658" s="1" t="str">
        <f>IF(Fuel!$D658="", "", Fuel!$D658)</f>
        <v/>
      </c>
      <c r="J658" s="328" t="str">
        <f>Fuel!$AH658</f>
        <v/>
      </c>
      <c r="K658" s="328"/>
      <c r="L658" s="328"/>
      <c r="M658" s="329" t="str">
        <f>Fuel!$AK658</f>
        <v/>
      </c>
      <c r="N658" s="329"/>
      <c r="O658" s="329"/>
      <c r="P658" s="330" t="str">
        <f>Fuel!$AI658</f>
        <v/>
      </c>
      <c r="Q658" s="330"/>
      <c r="R658" s="330"/>
      <c r="S658" s="329" t="str">
        <f>Fuel!$AJ658</f>
        <v/>
      </c>
      <c r="T658" s="329"/>
      <c r="U658" s="331"/>
      <c r="V658" s="55"/>
      <c r="AC658" s="13" t="str">
        <f>Fuel!$S658</f>
        <v/>
      </c>
    </row>
    <row r="659" spans="1:29" x14ac:dyDescent="0.25">
      <c r="A659" s="55"/>
      <c r="B659" s="325" t="str">
        <f>IF(Fuel!$B659="", "", Fuel!$B659)</f>
        <v/>
      </c>
      <c r="C659" s="326"/>
      <c r="D659" s="326"/>
      <c r="E659" s="327" t="str">
        <f>Fuel!$AF659</f>
        <v/>
      </c>
      <c r="F659" s="327"/>
      <c r="G659" s="327"/>
      <c r="H659" s="327"/>
      <c r="I659" s="1" t="str">
        <f>IF(Fuel!$D659="", "", Fuel!$D659)</f>
        <v/>
      </c>
      <c r="J659" s="328" t="str">
        <f>Fuel!$AH659</f>
        <v/>
      </c>
      <c r="K659" s="328"/>
      <c r="L659" s="328"/>
      <c r="M659" s="329" t="str">
        <f>Fuel!$AK659</f>
        <v/>
      </c>
      <c r="N659" s="329"/>
      <c r="O659" s="329"/>
      <c r="P659" s="330" t="str">
        <f>Fuel!$AI659</f>
        <v/>
      </c>
      <c r="Q659" s="330"/>
      <c r="R659" s="330"/>
      <c r="S659" s="329" t="str">
        <f>Fuel!$AJ659</f>
        <v/>
      </c>
      <c r="T659" s="329"/>
      <c r="U659" s="331"/>
      <c r="V659" s="55"/>
      <c r="AC659" s="13" t="str">
        <f>Fuel!$S659</f>
        <v/>
      </c>
    </row>
    <row r="660" spans="1:29" x14ac:dyDescent="0.25">
      <c r="A660" s="55"/>
      <c r="B660" s="325" t="str">
        <f>IF(Fuel!$B660="", "", Fuel!$B660)</f>
        <v/>
      </c>
      <c r="C660" s="326"/>
      <c r="D660" s="326"/>
      <c r="E660" s="327" t="str">
        <f>Fuel!$AF660</f>
        <v/>
      </c>
      <c r="F660" s="327"/>
      <c r="G660" s="327"/>
      <c r="H660" s="327"/>
      <c r="I660" s="1" t="str">
        <f>IF(Fuel!$D660="", "", Fuel!$D660)</f>
        <v/>
      </c>
      <c r="J660" s="328" t="str">
        <f>Fuel!$AH660</f>
        <v/>
      </c>
      <c r="K660" s="328"/>
      <c r="L660" s="328"/>
      <c r="M660" s="329" t="str">
        <f>Fuel!$AK660</f>
        <v/>
      </c>
      <c r="N660" s="329"/>
      <c r="O660" s="329"/>
      <c r="P660" s="330" t="str">
        <f>Fuel!$AI660</f>
        <v/>
      </c>
      <c r="Q660" s="330"/>
      <c r="R660" s="330"/>
      <c r="S660" s="329" t="str">
        <f>Fuel!$AJ660</f>
        <v/>
      </c>
      <c r="T660" s="329"/>
      <c r="U660" s="331"/>
      <c r="V660" s="55"/>
      <c r="AC660" s="13" t="str">
        <f>Fuel!$S660</f>
        <v/>
      </c>
    </row>
    <row r="661" spans="1:29" x14ac:dyDescent="0.25">
      <c r="A661" s="55"/>
      <c r="B661" s="325" t="str">
        <f>IF(Fuel!$B661="", "", Fuel!$B661)</f>
        <v/>
      </c>
      <c r="C661" s="326"/>
      <c r="D661" s="326"/>
      <c r="E661" s="327" t="str">
        <f>Fuel!$AF661</f>
        <v/>
      </c>
      <c r="F661" s="327"/>
      <c r="G661" s="327"/>
      <c r="H661" s="327"/>
      <c r="I661" s="1" t="str">
        <f>IF(Fuel!$D661="", "", Fuel!$D661)</f>
        <v/>
      </c>
      <c r="J661" s="328" t="str">
        <f>Fuel!$AH661</f>
        <v/>
      </c>
      <c r="K661" s="328"/>
      <c r="L661" s="328"/>
      <c r="M661" s="329" t="str">
        <f>Fuel!$AK661</f>
        <v/>
      </c>
      <c r="N661" s="329"/>
      <c r="O661" s="329"/>
      <c r="P661" s="330" t="str">
        <f>Fuel!$AI661</f>
        <v/>
      </c>
      <c r="Q661" s="330"/>
      <c r="R661" s="330"/>
      <c r="S661" s="329" t="str">
        <f>Fuel!$AJ661</f>
        <v/>
      </c>
      <c r="T661" s="329"/>
      <c r="U661" s="331"/>
      <c r="V661" s="55"/>
      <c r="AC661" s="13" t="str">
        <f>Fuel!$S661</f>
        <v/>
      </c>
    </row>
    <row r="662" spans="1:29" x14ac:dyDescent="0.25">
      <c r="A662" s="55"/>
      <c r="B662" s="325" t="str">
        <f>IF(Fuel!$B662="", "", Fuel!$B662)</f>
        <v/>
      </c>
      <c r="C662" s="326"/>
      <c r="D662" s="326"/>
      <c r="E662" s="327" t="str">
        <f>Fuel!$AF662</f>
        <v/>
      </c>
      <c r="F662" s="327"/>
      <c r="G662" s="327"/>
      <c r="H662" s="327"/>
      <c r="I662" s="1" t="str">
        <f>IF(Fuel!$D662="", "", Fuel!$D662)</f>
        <v/>
      </c>
      <c r="J662" s="328" t="str">
        <f>Fuel!$AH662</f>
        <v/>
      </c>
      <c r="K662" s="328"/>
      <c r="L662" s="328"/>
      <c r="M662" s="329" t="str">
        <f>Fuel!$AK662</f>
        <v/>
      </c>
      <c r="N662" s="329"/>
      <c r="O662" s="329"/>
      <c r="P662" s="330" t="str">
        <f>Fuel!$AI662</f>
        <v/>
      </c>
      <c r="Q662" s="330"/>
      <c r="R662" s="330"/>
      <c r="S662" s="329" t="str">
        <f>Fuel!$AJ662</f>
        <v/>
      </c>
      <c r="T662" s="329"/>
      <c r="U662" s="331"/>
      <c r="V662" s="55"/>
      <c r="AC662" s="13" t="str">
        <f>Fuel!$S662</f>
        <v/>
      </c>
    </row>
    <row r="663" spans="1:29" x14ac:dyDescent="0.25">
      <c r="A663" s="55"/>
      <c r="B663" s="325" t="str">
        <f>IF(Fuel!$B663="", "", Fuel!$B663)</f>
        <v/>
      </c>
      <c r="C663" s="326"/>
      <c r="D663" s="326"/>
      <c r="E663" s="327" t="str">
        <f>Fuel!$AF663</f>
        <v/>
      </c>
      <c r="F663" s="327"/>
      <c r="G663" s="327"/>
      <c r="H663" s="327"/>
      <c r="I663" s="1" t="str">
        <f>IF(Fuel!$D663="", "", Fuel!$D663)</f>
        <v/>
      </c>
      <c r="J663" s="328" t="str">
        <f>Fuel!$AH663</f>
        <v/>
      </c>
      <c r="K663" s="328"/>
      <c r="L663" s="328"/>
      <c r="M663" s="329" t="str">
        <f>Fuel!$AK663</f>
        <v/>
      </c>
      <c r="N663" s="329"/>
      <c r="O663" s="329"/>
      <c r="P663" s="330" t="str">
        <f>Fuel!$AI663</f>
        <v/>
      </c>
      <c r="Q663" s="330"/>
      <c r="R663" s="330"/>
      <c r="S663" s="329" t="str">
        <f>Fuel!$AJ663</f>
        <v/>
      </c>
      <c r="T663" s="329"/>
      <c r="U663" s="331"/>
      <c r="V663" s="55"/>
      <c r="AC663" s="13" t="str">
        <f>Fuel!$S663</f>
        <v/>
      </c>
    </row>
    <row r="664" spans="1:29" x14ac:dyDescent="0.25">
      <c r="A664" s="55"/>
      <c r="B664" s="325" t="str">
        <f>IF(Fuel!$B664="", "", Fuel!$B664)</f>
        <v/>
      </c>
      <c r="C664" s="326"/>
      <c r="D664" s="326"/>
      <c r="E664" s="327" t="str">
        <f>Fuel!$AF664</f>
        <v/>
      </c>
      <c r="F664" s="327"/>
      <c r="G664" s="327"/>
      <c r="H664" s="327"/>
      <c r="I664" s="1" t="str">
        <f>IF(Fuel!$D664="", "", Fuel!$D664)</f>
        <v/>
      </c>
      <c r="J664" s="328" t="str">
        <f>Fuel!$AH664</f>
        <v/>
      </c>
      <c r="K664" s="328"/>
      <c r="L664" s="328"/>
      <c r="M664" s="329" t="str">
        <f>Fuel!$AK664</f>
        <v/>
      </c>
      <c r="N664" s="329"/>
      <c r="O664" s="329"/>
      <c r="P664" s="330" t="str">
        <f>Fuel!$AI664</f>
        <v/>
      </c>
      <c r="Q664" s="330"/>
      <c r="R664" s="330"/>
      <c r="S664" s="329" t="str">
        <f>Fuel!$AJ664</f>
        <v/>
      </c>
      <c r="T664" s="329"/>
      <c r="U664" s="331"/>
      <c r="V664" s="55"/>
      <c r="AC664" s="13" t="str">
        <f>Fuel!$S664</f>
        <v/>
      </c>
    </row>
    <row r="665" spans="1:29" x14ac:dyDescent="0.25">
      <c r="A665" s="55"/>
      <c r="B665" s="325" t="str">
        <f>IF(Fuel!$B665="", "", Fuel!$B665)</f>
        <v/>
      </c>
      <c r="C665" s="326"/>
      <c r="D665" s="326"/>
      <c r="E665" s="327" t="str">
        <f>Fuel!$AF665</f>
        <v/>
      </c>
      <c r="F665" s="327"/>
      <c r="G665" s="327"/>
      <c r="H665" s="327"/>
      <c r="I665" s="1" t="str">
        <f>IF(Fuel!$D665="", "", Fuel!$D665)</f>
        <v/>
      </c>
      <c r="J665" s="328" t="str">
        <f>Fuel!$AH665</f>
        <v/>
      </c>
      <c r="K665" s="328"/>
      <c r="L665" s="328"/>
      <c r="M665" s="329" t="str">
        <f>Fuel!$AK665</f>
        <v/>
      </c>
      <c r="N665" s="329"/>
      <c r="O665" s="329"/>
      <c r="P665" s="330" t="str">
        <f>Fuel!$AI665</f>
        <v/>
      </c>
      <c r="Q665" s="330"/>
      <c r="R665" s="330"/>
      <c r="S665" s="329" t="str">
        <f>Fuel!$AJ665</f>
        <v/>
      </c>
      <c r="T665" s="329"/>
      <c r="U665" s="331"/>
      <c r="V665" s="55"/>
      <c r="AC665" s="13" t="str">
        <f>Fuel!$S665</f>
        <v/>
      </c>
    </row>
    <row r="666" spans="1:29" x14ac:dyDescent="0.25">
      <c r="A666" s="55"/>
      <c r="B666" s="325" t="str">
        <f>IF(Fuel!$B666="", "", Fuel!$B666)</f>
        <v/>
      </c>
      <c r="C666" s="326"/>
      <c r="D666" s="326"/>
      <c r="E666" s="327" t="str">
        <f>Fuel!$AF666</f>
        <v/>
      </c>
      <c r="F666" s="327"/>
      <c r="G666" s="327"/>
      <c r="H666" s="327"/>
      <c r="I666" s="1" t="str">
        <f>IF(Fuel!$D666="", "", Fuel!$D666)</f>
        <v/>
      </c>
      <c r="J666" s="328" t="str">
        <f>Fuel!$AH666</f>
        <v/>
      </c>
      <c r="K666" s="328"/>
      <c r="L666" s="328"/>
      <c r="M666" s="329" t="str">
        <f>Fuel!$AK666</f>
        <v/>
      </c>
      <c r="N666" s="329"/>
      <c r="O666" s="329"/>
      <c r="P666" s="330" t="str">
        <f>Fuel!$AI666</f>
        <v/>
      </c>
      <c r="Q666" s="330"/>
      <c r="R666" s="330"/>
      <c r="S666" s="329" t="str">
        <f>Fuel!$AJ666</f>
        <v/>
      </c>
      <c r="T666" s="329"/>
      <c r="U666" s="331"/>
      <c r="V666" s="55"/>
      <c r="AC666" s="13" t="str">
        <f>Fuel!$S666</f>
        <v/>
      </c>
    </row>
    <row r="667" spans="1:29" x14ac:dyDescent="0.25">
      <c r="A667" s="55"/>
      <c r="B667" s="325" t="str">
        <f>IF(Fuel!$B667="", "", Fuel!$B667)</f>
        <v/>
      </c>
      <c r="C667" s="326"/>
      <c r="D667" s="326"/>
      <c r="E667" s="327" t="str">
        <f>Fuel!$AF667</f>
        <v/>
      </c>
      <c r="F667" s="327"/>
      <c r="G667" s="327"/>
      <c r="H667" s="327"/>
      <c r="I667" s="1" t="str">
        <f>IF(Fuel!$D667="", "", Fuel!$D667)</f>
        <v/>
      </c>
      <c r="J667" s="328" t="str">
        <f>Fuel!$AH667</f>
        <v/>
      </c>
      <c r="K667" s="328"/>
      <c r="L667" s="328"/>
      <c r="M667" s="329" t="str">
        <f>Fuel!$AK667</f>
        <v/>
      </c>
      <c r="N667" s="329"/>
      <c r="O667" s="329"/>
      <c r="P667" s="330" t="str">
        <f>Fuel!$AI667</f>
        <v/>
      </c>
      <c r="Q667" s="330"/>
      <c r="R667" s="330"/>
      <c r="S667" s="329" t="str">
        <f>Fuel!$AJ667</f>
        <v/>
      </c>
      <c r="T667" s="329"/>
      <c r="U667" s="331"/>
      <c r="V667" s="55"/>
      <c r="AC667" s="13" t="str">
        <f>Fuel!$S667</f>
        <v/>
      </c>
    </row>
    <row r="668" spans="1:29" x14ac:dyDescent="0.25">
      <c r="A668" s="55"/>
      <c r="B668" s="325" t="str">
        <f>IF(Fuel!$B668="", "", Fuel!$B668)</f>
        <v/>
      </c>
      <c r="C668" s="326"/>
      <c r="D668" s="326"/>
      <c r="E668" s="327" t="str">
        <f>Fuel!$AF668</f>
        <v/>
      </c>
      <c r="F668" s="327"/>
      <c r="G668" s="327"/>
      <c r="H668" s="327"/>
      <c r="I668" s="1" t="str">
        <f>IF(Fuel!$D668="", "", Fuel!$D668)</f>
        <v/>
      </c>
      <c r="J668" s="328" t="str">
        <f>Fuel!$AH668</f>
        <v/>
      </c>
      <c r="K668" s="328"/>
      <c r="L668" s="328"/>
      <c r="M668" s="329" t="str">
        <f>Fuel!$AK668</f>
        <v/>
      </c>
      <c r="N668" s="329"/>
      <c r="O668" s="329"/>
      <c r="P668" s="330" t="str">
        <f>Fuel!$AI668</f>
        <v/>
      </c>
      <c r="Q668" s="330"/>
      <c r="R668" s="330"/>
      <c r="S668" s="329" t="str">
        <f>Fuel!$AJ668</f>
        <v/>
      </c>
      <c r="T668" s="329"/>
      <c r="U668" s="331"/>
      <c r="V668" s="55"/>
      <c r="AC668" s="13" t="str">
        <f>Fuel!$S668</f>
        <v/>
      </c>
    </row>
    <row r="669" spans="1:29" x14ac:dyDescent="0.25">
      <c r="A669" s="55"/>
      <c r="B669" s="325" t="str">
        <f>IF(Fuel!$B669="", "", Fuel!$B669)</f>
        <v/>
      </c>
      <c r="C669" s="326"/>
      <c r="D669" s="326"/>
      <c r="E669" s="327" t="str">
        <f>Fuel!$AF669</f>
        <v/>
      </c>
      <c r="F669" s="327"/>
      <c r="G669" s="327"/>
      <c r="H669" s="327"/>
      <c r="I669" s="1" t="str">
        <f>IF(Fuel!$D669="", "", Fuel!$D669)</f>
        <v/>
      </c>
      <c r="J669" s="328" t="str">
        <f>Fuel!$AH669</f>
        <v/>
      </c>
      <c r="K669" s="328"/>
      <c r="L669" s="328"/>
      <c r="M669" s="329" t="str">
        <f>Fuel!$AK669</f>
        <v/>
      </c>
      <c r="N669" s="329"/>
      <c r="O669" s="329"/>
      <c r="P669" s="330" t="str">
        <f>Fuel!$AI669</f>
        <v/>
      </c>
      <c r="Q669" s="330"/>
      <c r="R669" s="330"/>
      <c r="S669" s="329" t="str">
        <f>Fuel!$AJ669</f>
        <v/>
      </c>
      <c r="T669" s="329"/>
      <c r="U669" s="331"/>
      <c r="V669" s="55"/>
      <c r="AC669" s="13" t="str">
        <f>Fuel!$S669</f>
        <v/>
      </c>
    </row>
    <row r="670" spans="1:29" x14ac:dyDescent="0.25">
      <c r="A670" s="55"/>
      <c r="B670" s="325" t="str">
        <f>IF(Fuel!$B670="", "", Fuel!$B670)</f>
        <v/>
      </c>
      <c r="C670" s="326"/>
      <c r="D670" s="326"/>
      <c r="E670" s="327" t="str">
        <f>Fuel!$AF670</f>
        <v/>
      </c>
      <c r="F670" s="327"/>
      <c r="G670" s="327"/>
      <c r="H670" s="327"/>
      <c r="I670" s="1" t="str">
        <f>IF(Fuel!$D670="", "", Fuel!$D670)</f>
        <v/>
      </c>
      <c r="J670" s="328" t="str">
        <f>Fuel!$AH670</f>
        <v/>
      </c>
      <c r="K670" s="328"/>
      <c r="L670" s="328"/>
      <c r="M670" s="329" t="str">
        <f>Fuel!$AK670</f>
        <v/>
      </c>
      <c r="N670" s="329"/>
      <c r="O670" s="329"/>
      <c r="P670" s="330" t="str">
        <f>Fuel!$AI670</f>
        <v/>
      </c>
      <c r="Q670" s="330"/>
      <c r="R670" s="330"/>
      <c r="S670" s="329" t="str">
        <f>Fuel!$AJ670</f>
        <v/>
      </c>
      <c r="T670" s="329"/>
      <c r="U670" s="331"/>
      <c r="V670" s="55"/>
      <c r="AC670" s="13" t="str">
        <f>Fuel!$S670</f>
        <v/>
      </c>
    </row>
    <row r="671" spans="1:29" x14ac:dyDescent="0.25">
      <c r="A671" s="55"/>
      <c r="B671" s="325" t="str">
        <f>IF(Fuel!$B671="", "", Fuel!$B671)</f>
        <v/>
      </c>
      <c r="C671" s="326"/>
      <c r="D671" s="326"/>
      <c r="E671" s="327" t="str">
        <f>Fuel!$AF671</f>
        <v/>
      </c>
      <c r="F671" s="327"/>
      <c r="G671" s="327"/>
      <c r="H671" s="327"/>
      <c r="I671" s="1" t="str">
        <f>IF(Fuel!$D671="", "", Fuel!$D671)</f>
        <v/>
      </c>
      <c r="J671" s="328" t="str">
        <f>Fuel!$AH671</f>
        <v/>
      </c>
      <c r="K671" s="328"/>
      <c r="L671" s="328"/>
      <c r="M671" s="329" t="str">
        <f>Fuel!$AK671</f>
        <v/>
      </c>
      <c r="N671" s="329"/>
      <c r="O671" s="329"/>
      <c r="P671" s="330" t="str">
        <f>Fuel!$AI671</f>
        <v/>
      </c>
      <c r="Q671" s="330"/>
      <c r="R671" s="330"/>
      <c r="S671" s="329" t="str">
        <f>Fuel!$AJ671</f>
        <v/>
      </c>
      <c r="T671" s="329"/>
      <c r="U671" s="331"/>
      <c r="V671" s="55"/>
      <c r="AC671" s="13" t="str">
        <f>Fuel!$S671</f>
        <v/>
      </c>
    </row>
    <row r="672" spans="1:29" x14ac:dyDescent="0.25">
      <c r="A672" s="55"/>
      <c r="B672" s="325" t="str">
        <f>IF(Fuel!$B672="", "", Fuel!$B672)</f>
        <v/>
      </c>
      <c r="C672" s="326"/>
      <c r="D672" s="326"/>
      <c r="E672" s="327" t="str">
        <f>Fuel!$AF672</f>
        <v/>
      </c>
      <c r="F672" s="327"/>
      <c r="G672" s="327"/>
      <c r="H672" s="327"/>
      <c r="I672" s="1" t="str">
        <f>IF(Fuel!$D672="", "", Fuel!$D672)</f>
        <v/>
      </c>
      <c r="J672" s="328" t="str">
        <f>Fuel!$AH672</f>
        <v/>
      </c>
      <c r="K672" s="328"/>
      <c r="L672" s="328"/>
      <c r="M672" s="329" t="str">
        <f>Fuel!$AK672</f>
        <v/>
      </c>
      <c r="N672" s="329"/>
      <c r="O672" s="329"/>
      <c r="P672" s="330" t="str">
        <f>Fuel!$AI672</f>
        <v/>
      </c>
      <c r="Q672" s="330"/>
      <c r="R672" s="330"/>
      <c r="S672" s="329" t="str">
        <f>Fuel!$AJ672</f>
        <v/>
      </c>
      <c r="T672" s="329"/>
      <c r="U672" s="331"/>
      <c r="V672" s="55"/>
      <c r="AC672" s="13" t="str">
        <f>Fuel!$S672</f>
        <v/>
      </c>
    </row>
    <row r="673" spans="1:29" x14ac:dyDescent="0.25">
      <c r="A673" s="55"/>
      <c r="B673" s="325" t="str">
        <f>IF(Fuel!$B673="", "", Fuel!$B673)</f>
        <v/>
      </c>
      <c r="C673" s="326"/>
      <c r="D673" s="326"/>
      <c r="E673" s="327" t="str">
        <f>Fuel!$AF673</f>
        <v/>
      </c>
      <c r="F673" s="327"/>
      <c r="G673" s="327"/>
      <c r="H673" s="327"/>
      <c r="I673" s="1" t="str">
        <f>IF(Fuel!$D673="", "", Fuel!$D673)</f>
        <v/>
      </c>
      <c r="J673" s="328" t="str">
        <f>Fuel!$AH673</f>
        <v/>
      </c>
      <c r="K673" s="328"/>
      <c r="L673" s="328"/>
      <c r="M673" s="329" t="str">
        <f>Fuel!$AK673</f>
        <v/>
      </c>
      <c r="N673" s="329"/>
      <c r="O673" s="329"/>
      <c r="P673" s="330" t="str">
        <f>Fuel!$AI673</f>
        <v/>
      </c>
      <c r="Q673" s="330"/>
      <c r="R673" s="330"/>
      <c r="S673" s="329" t="str">
        <f>Fuel!$AJ673</f>
        <v/>
      </c>
      <c r="T673" s="329"/>
      <c r="U673" s="331"/>
      <c r="V673" s="55"/>
      <c r="AC673" s="13" t="str">
        <f>Fuel!$S673</f>
        <v/>
      </c>
    </row>
    <row r="674" spans="1:29" x14ac:dyDescent="0.25">
      <c r="A674" s="55"/>
      <c r="B674" s="325" t="str">
        <f>IF(Fuel!$B674="", "", Fuel!$B674)</f>
        <v/>
      </c>
      <c r="C674" s="326"/>
      <c r="D674" s="326"/>
      <c r="E674" s="327" t="str">
        <f>Fuel!$AF674</f>
        <v/>
      </c>
      <c r="F674" s="327"/>
      <c r="G674" s="327"/>
      <c r="H674" s="327"/>
      <c r="I674" s="1" t="str">
        <f>IF(Fuel!$D674="", "", Fuel!$D674)</f>
        <v/>
      </c>
      <c r="J674" s="328" t="str">
        <f>Fuel!$AH674</f>
        <v/>
      </c>
      <c r="K674" s="328"/>
      <c r="L674" s="328"/>
      <c r="M674" s="329" t="str">
        <f>Fuel!$AK674</f>
        <v/>
      </c>
      <c r="N674" s="329"/>
      <c r="O674" s="329"/>
      <c r="P674" s="330" t="str">
        <f>Fuel!$AI674</f>
        <v/>
      </c>
      <c r="Q674" s="330"/>
      <c r="R674" s="330"/>
      <c r="S674" s="329" t="str">
        <f>Fuel!$AJ674</f>
        <v/>
      </c>
      <c r="T674" s="329"/>
      <c r="U674" s="331"/>
      <c r="V674" s="55"/>
      <c r="AC674" s="13" t="str">
        <f>Fuel!$S674</f>
        <v/>
      </c>
    </row>
    <row r="675" spans="1:29" x14ac:dyDescent="0.25">
      <c r="A675" s="55"/>
      <c r="B675" s="325" t="str">
        <f>IF(Fuel!$B675="", "", Fuel!$B675)</f>
        <v/>
      </c>
      <c r="C675" s="326"/>
      <c r="D675" s="326"/>
      <c r="E675" s="327" t="str">
        <f>Fuel!$AF675</f>
        <v/>
      </c>
      <c r="F675" s="327"/>
      <c r="G675" s="327"/>
      <c r="H675" s="327"/>
      <c r="I675" s="1" t="str">
        <f>IF(Fuel!$D675="", "", Fuel!$D675)</f>
        <v/>
      </c>
      <c r="J675" s="328" t="str">
        <f>Fuel!$AH675</f>
        <v/>
      </c>
      <c r="K675" s="328"/>
      <c r="L675" s="328"/>
      <c r="M675" s="329" t="str">
        <f>Fuel!$AK675</f>
        <v/>
      </c>
      <c r="N675" s="329"/>
      <c r="O675" s="329"/>
      <c r="P675" s="330" t="str">
        <f>Fuel!$AI675</f>
        <v/>
      </c>
      <c r="Q675" s="330"/>
      <c r="R675" s="330"/>
      <c r="S675" s="329" t="str">
        <f>Fuel!$AJ675</f>
        <v/>
      </c>
      <c r="T675" s="329"/>
      <c r="U675" s="331"/>
      <c r="V675" s="55"/>
      <c r="AC675" s="13" t="str">
        <f>Fuel!$S675</f>
        <v/>
      </c>
    </row>
    <row r="676" spans="1:29" x14ac:dyDescent="0.25">
      <c r="A676" s="55"/>
      <c r="B676" s="325" t="str">
        <f>IF(Fuel!$B676="", "", Fuel!$B676)</f>
        <v/>
      </c>
      <c r="C676" s="326"/>
      <c r="D676" s="326"/>
      <c r="E676" s="327" t="str">
        <f>Fuel!$AF676</f>
        <v/>
      </c>
      <c r="F676" s="327"/>
      <c r="G676" s="327"/>
      <c r="H676" s="327"/>
      <c r="I676" s="1" t="str">
        <f>IF(Fuel!$D676="", "", Fuel!$D676)</f>
        <v/>
      </c>
      <c r="J676" s="328" t="str">
        <f>Fuel!$AH676</f>
        <v/>
      </c>
      <c r="K676" s="328"/>
      <c r="L676" s="328"/>
      <c r="M676" s="329" t="str">
        <f>Fuel!$AK676</f>
        <v/>
      </c>
      <c r="N676" s="329"/>
      <c r="O676" s="329"/>
      <c r="P676" s="330" t="str">
        <f>Fuel!$AI676</f>
        <v/>
      </c>
      <c r="Q676" s="330"/>
      <c r="R676" s="330"/>
      <c r="S676" s="329" t="str">
        <f>Fuel!$AJ676</f>
        <v/>
      </c>
      <c r="T676" s="329"/>
      <c r="U676" s="331"/>
      <c r="V676" s="55"/>
      <c r="AC676" s="13" t="str">
        <f>Fuel!$S676</f>
        <v/>
      </c>
    </row>
    <row r="677" spans="1:29" x14ac:dyDescent="0.25">
      <c r="A677" s="55"/>
      <c r="B677" s="325" t="str">
        <f>IF(Fuel!$B677="", "", Fuel!$B677)</f>
        <v/>
      </c>
      <c r="C677" s="326"/>
      <c r="D677" s="326"/>
      <c r="E677" s="327" t="str">
        <f>Fuel!$AF677</f>
        <v/>
      </c>
      <c r="F677" s="327"/>
      <c r="G677" s="327"/>
      <c r="H677" s="327"/>
      <c r="I677" s="1" t="str">
        <f>IF(Fuel!$D677="", "", Fuel!$D677)</f>
        <v/>
      </c>
      <c r="J677" s="328" t="str">
        <f>Fuel!$AH677</f>
        <v/>
      </c>
      <c r="K677" s="328"/>
      <c r="L677" s="328"/>
      <c r="M677" s="329" t="str">
        <f>Fuel!$AK677</f>
        <v/>
      </c>
      <c r="N677" s="329"/>
      <c r="O677" s="329"/>
      <c r="P677" s="330" t="str">
        <f>Fuel!$AI677</f>
        <v/>
      </c>
      <c r="Q677" s="330"/>
      <c r="R677" s="330"/>
      <c r="S677" s="329" t="str">
        <f>Fuel!$AJ677</f>
        <v/>
      </c>
      <c r="T677" s="329"/>
      <c r="U677" s="331"/>
      <c r="V677" s="55"/>
      <c r="AC677" s="13" t="str">
        <f>Fuel!$S677</f>
        <v/>
      </c>
    </row>
    <row r="678" spans="1:29" x14ac:dyDescent="0.25">
      <c r="A678" s="55"/>
      <c r="B678" s="325" t="str">
        <f>IF(Fuel!$B678="", "", Fuel!$B678)</f>
        <v/>
      </c>
      <c r="C678" s="326"/>
      <c r="D678" s="326"/>
      <c r="E678" s="327" t="str">
        <f>Fuel!$AF678</f>
        <v/>
      </c>
      <c r="F678" s="327"/>
      <c r="G678" s="327"/>
      <c r="H678" s="327"/>
      <c r="I678" s="1" t="str">
        <f>IF(Fuel!$D678="", "", Fuel!$D678)</f>
        <v/>
      </c>
      <c r="J678" s="328" t="str">
        <f>Fuel!$AH678</f>
        <v/>
      </c>
      <c r="K678" s="328"/>
      <c r="L678" s="328"/>
      <c r="M678" s="329" t="str">
        <f>Fuel!$AK678</f>
        <v/>
      </c>
      <c r="N678" s="329"/>
      <c r="O678" s="329"/>
      <c r="P678" s="330" t="str">
        <f>Fuel!$AI678</f>
        <v/>
      </c>
      <c r="Q678" s="330"/>
      <c r="R678" s="330"/>
      <c r="S678" s="329" t="str">
        <f>Fuel!$AJ678</f>
        <v/>
      </c>
      <c r="T678" s="329"/>
      <c r="U678" s="331"/>
      <c r="V678" s="55"/>
      <c r="AC678" s="13" t="str">
        <f>Fuel!$S678</f>
        <v/>
      </c>
    </row>
    <row r="679" spans="1:29" x14ac:dyDescent="0.25">
      <c r="A679" s="55"/>
      <c r="B679" s="325" t="str">
        <f>IF(Fuel!$B679="", "", Fuel!$B679)</f>
        <v/>
      </c>
      <c r="C679" s="326"/>
      <c r="D679" s="326"/>
      <c r="E679" s="327" t="str">
        <f>Fuel!$AF679</f>
        <v/>
      </c>
      <c r="F679" s="327"/>
      <c r="G679" s="327"/>
      <c r="H679" s="327"/>
      <c r="I679" s="1" t="str">
        <f>IF(Fuel!$D679="", "", Fuel!$D679)</f>
        <v/>
      </c>
      <c r="J679" s="328" t="str">
        <f>Fuel!$AH679</f>
        <v/>
      </c>
      <c r="K679" s="328"/>
      <c r="L679" s="328"/>
      <c r="M679" s="329" t="str">
        <f>Fuel!$AK679</f>
        <v/>
      </c>
      <c r="N679" s="329"/>
      <c r="O679" s="329"/>
      <c r="P679" s="330" t="str">
        <f>Fuel!$AI679</f>
        <v/>
      </c>
      <c r="Q679" s="330"/>
      <c r="R679" s="330"/>
      <c r="S679" s="329" t="str">
        <f>Fuel!$AJ679</f>
        <v/>
      </c>
      <c r="T679" s="329"/>
      <c r="U679" s="331"/>
      <c r="V679" s="55"/>
      <c r="AC679" s="13" t="str">
        <f>Fuel!$S679</f>
        <v/>
      </c>
    </row>
    <row r="680" spans="1:29" x14ac:dyDescent="0.25">
      <c r="A680" s="55"/>
      <c r="B680" s="325" t="str">
        <f>IF(Fuel!$B680="", "", Fuel!$B680)</f>
        <v/>
      </c>
      <c r="C680" s="326"/>
      <c r="D680" s="326"/>
      <c r="E680" s="327" t="str">
        <f>Fuel!$AF680</f>
        <v/>
      </c>
      <c r="F680" s="327"/>
      <c r="G680" s="327"/>
      <c r="H680" s="327"/>
      <c r="I680" s="1" t="str">
        <f>IF(Fuel!$D680="", "", Fuel!$D680)</f>
        <v/>
      </c>
      <c r="J680" s="328" t="str">
        <f>Fuel!$AH680</f>
        <v/>
      </c>
      <c r="K680" s="328"/>
      <c r="L680" s="328"/>
      <c r="M680" s="329" t="str">
        <f>Fuel!$AK680</f>
        <v/>
      </c>
      <c r="N680" s="329"/>
      <c r="O680" s="329"/>
      <c r="P680" s="330" t="str">
        <f>Fuel!$AI680</f>
        <v/>
      </c>
      <c r="Q680" s="330"/>
      <c r="R680" s="330"/>
      <c r="S680" s="329" t="str">
        <f>Fuel!$AJ680</f>
        <v/>
      </c>
      <c r="T680" s="329"/>
      <c r="U680" s="331"/>
      <c r="V680" s="55"/>
      <c r="AC680" s="13" t="str">
        <f>Fuel!$S680</f>
        <v/>
      </c>
    </row>
    <row r="681" spans="1:29" x14ac:dyDescent="0.25">
      <c r="A681" s="55"/>
      <c r="B681" s="325" t="str">
        <f>IF(Fuel!$B681="", "", Fuel!$B681)</f>
        <v/>
      </c>
      <c r="C681" s="326"/>
      <c r="D681" s="326"/>
      <c r="E681" s="327" t="str">
        <f>Fuel!$AF681</f>
        <v/>
      </c>
      <c r="F681" s="327"/>
      <c r="G681" s="327"/>
      <c r="H681" s="327"/>
      <c r="I681" s="1" t="str">
        <f>IF(Fuel!$D681="", "", Fuel!$D681)</f>
        <v/>
      </c>
      <c r="J681" s="328" t="str">
        <f>Fuel!$AH681</f>
        <v/>
      </c>
      <c r="K681" s="328"/>
      <c r="L681" s="328"/>
      <c r="M681" s="329" t="str">
        <f>Fuel!$AK681</f>
        <v/>
      </c>
      <c r="N681" s="329"/>
      <c r="O681" s="329"/>
      <c r="P681" s="330" t="str">
        <f>Fuel!$AI681</f>
        <v/>
      </c>
      <c r="Q681" s="330"/>
      <c r="R681" s="330"/>
      <c r="S681" s="329" t="str">
        <f>Fuel!$AJ681</f>
        <v/>
      </c>
      <c r="T681" s="329"/>
      <c r="U681" s="331"/>
      <c r="V681" s="55"/>
      <c r="AC681" s="13" t="str">
        <f>Fuel!$S681</f>
        <v/>
      </c>
    </row>
    <row r="682" spans="1:29" x14ac:dyDescent="0.25">
      <c r="A682" s="55"/>
      <c r="B682" s="325" t="str">
        <f>IF(Fuel!$B682="", "", Fuel!$B682)</f>
        <v/>
      </c>
      <c r="C682" s="326"/>
      <c r="D682" s="326"/>
      <c r="E682" s="327" t="str">
        <f>Fuel!$AF682</f>
        <v/>
      </c>
      <c r="F682" s="327"/>
      <c r="G682" s="327"/>
      <c r="H682" s="327"/>
      <c r="I682" s="1" t="str">
        <f>IF(Fuel!$D682="", "", Fuel!$D682)</f>
        <v/>
      </c>
      <c r="J682" s="328" t="str">
        <f>Fuel!$AH682</f>
        <v/>
      </c>
      <c r="K682" s="328"/>
      <c r="L682" s="328"/>
      <c r="M682" s="329" t="str">
        <f>Fuel!$AK682</f>
        <v/>
      </c>
      <c r="N682" s="329"/>
      <c r="O682" s="329"/>
      <c r="P682" s="330" t="str">
        <f>Fuel!$AI682</f>
        <v/>
      </c>
      <c r="Q682" s="330"/>
      <c r="R682" s="330"/>
      <c r="S682" s="329" t="str">
        <f>Fuel!$AJ682</f>
        <v/>
      </c>
      <c r="T682" s="329"/>
      <c r="U682" s="331"/>
      <c r="V682" s="55"/>
      <c r="AC682" s="13" t="str">
        <f>Fuel!$S682</f>
        <v/>
      </c>
    </row>
    <row r="683" spans="1:29" x14ac:dyDescent="0.25">
      <c r="A683" s="55"/>
      <c r="B683" s="325" t="str">
        <f>IF(Fuel!$B683="", "", Fuel!$B683)</f>
        <v/>
      </c>
      <c r="C683" s="326"/>
      <c r="D683" s="326"/>
      <c r="E683" s="327" t="str">
        <f>Fuel!$AF683</f>
        <v/>
      </c>
      <c r="F683" s="327"/>
      <c r="G683" s="327"/>
      <c r="H683" s="327"/>
      <c r="I683" s="1" t="str">
        <f>IF(Fuel!$D683="", "", Fuel!$D683)</f>
        <v/>
      </c>
      <c r="J683" s="328" t="str">
        <f>Fuel!$AH683</f>
        <v/>
      </c>
      <c r="K683" s="328"/>
      <c r="L683" s="328"/>
      <c r="M683" s="329" t="str">
        <f>Fuel!$AK683</f>
        <v/>
      </c>
      <c r="N683" s="329"/>
      <c r="O683" s="329"/>
      <c r="P683" s="330" t="str">
        <f>Fuel!$AI683</f>
        <v/>
      </c>
      <c r="Q683" s="330"/>
      <c r="R683" s="330"/>
      <c r="S683" s="329" t="str">
        <f>Fuel!$AJ683</f>
        <v/>
      </c>
      <c r="T683" s="329"/>
      <c r="U683" s="331"/>
      <c r="V683" s="55"/>
      <c r="AC683" s="13" t="str">
        <f>Fuel!$S683</f>
        <v/>
      </c>
    </row>
    <row r="684" spans="1:29" x14ac:dyDescent="0.25">
      <c r="A684" s="55"/>
      <c r="B684" s="325" t="str">
        <f>IF(Fuel!$B684="", "", Fuel!$B684)</f>
        <v/>
      </c>
      <c r="C684" s="326"/>
      <c r="D684" s="326"/>
      <c r="E684" s="327" t="str">
        <f>Fuel!$AF684</f>
        <v/>
      </c>
      <c r="F684" s="327"/>
      <c r="G684" s="327"/>
      <c r="H684" s="327"/>
      <c r="I684" s="1" t="str">
        <f>IF(Fuel!$D684="", "", Fuel!$D684)</f>
        <v/>
      </c>
      <c r="J684" s="328" t="str">
        <f>Fuel!$AH684</f>
        <v/>
      </c>
      <c r="K684" s="328"/>
      <c r="L684" s="328"/>
      <c r="M684" s="329" t="str">
        <f>Fuel!$AK684</f>
        <v/>
      </c>
      <c r="N684" s="329"/>
      <c r="O684" s="329"/>
      <c r="P684" s="330" t="str">
        <f>Fuel!$AI684</f>
        <v/>
      </c>
      <c r="Q684" s="330"/>
      <c r="R684" s="330"/>
      <c r="S684" s="329" t="str">
        <f>Fuel!$AJ684</f>
        <v/>
      </c>
      <c r="T684" s="329"/>
      <c r="U684" s="331"/>
      <c r="V684" s="55"/>
      <c r="AC684" s="13" t="str">
        <f>Fuel!$S684</f>
        <v/>
      </c>
    </row>
    <row r="685" spans="1:29" x14ac:dyDescent="0.25">
      <c r="A685" s="55"/>
      <c r="B685" s="325" t="str">
        <f>IF(Fuel!$B685="", "", Fuel!$B685)</f>
        <v/>
      </c>
      <c r="C685" s="326"/>
      <c r="D685" s="326"/>
      <c r="E685" s="327" t="str">
        <f>Fuel!$AF685</f>
        <v/>
      </c>
      <c r="F685" s="327"/>
      <c r="G685" s="327"/>
      <c r="H685" s="327"/>
      <c r="I685" s="1" t="str">
        <f>IF(Fuel!$D685="", "", Fuel!$D685)</f>
        <v/>
      </c>
      <c r="J685" s="328" t="str">
        <f>Fuel!$AH685</f>
        <v/>
      </c>
      <c r="K685" s="328"/>
      <c r="L685" s="328"/>
      <c r="M685" s="329" t="str">
        <f>Fuel!$AK685</f>
        <v/>
      </c>
      <c r="N685" s="329"/>
      <c r="O685" s="329"/>
      <c r="P685" s="330" t="str">
        <f>Fuel!$AI685</f>
        <v/>
      </c>
      <c r="Q685" s="330"/>
      <c r="R685" s="330"/>
      <c r="S685" s="329" t="str">
        <f>Fuel!$AJ685</f>
        <v/>
      </c>
      <c r="T685" s="329"/>
      <c r="U685" s="331"/>
      <c r="V685" s="55"/>
      <c r="AC685" s="13" t="str">
        <f>Fuel!$S685</f>
        <v/>
      </c>
    </row>
    <row r="686" spans="1:29" x14ac:dyDescent="0.25">
      <c r="A686" s="55"/>
      <c r="B686" s="325" t="str">
        <f>IF(Fuel!$B686="", "", Fuel!$B686)</f>
        <v/>
      </c>
      <c r="C686" s="326"/>
      <c r="D686" s="326"/>
      <c r="E686" s="327" t="str">
        <f>Fuel!$AF686</f>
        <v/>
      </c>
      <c r="F686" s="327"/>
      <c r="G686" s="327"/>
      <c r="H686" s="327"/>
      <c r="I686" s="1" t="str">
        <f>IF(Fuel!$D686="", "", Fuel!$D686)</f>
        <v/>
      </c>
      <c r="J686" s="328" t="str">
        <f>Fuel!$AH686</f>
        <v/>
      </c>
      <c r="K686" s="328"/>
      <c r="L686" s="328"/>
      <c r="M686" s="329" t="str">
        <f>Fuel!$AK686</f>
        <v/>
      </c>
      <c r="N686" s="329"/>
      <c r="O686" s="329"/>
      <c r="P686" s="330" t="str">
        <f>Fuel!$AI686</f>
        <v/>
      </c>
      <c r="Q686" s="330"/>
      <c r="R686" s="330"/>
      <c r="S686" s="329" t="str">
        <f>Fuel!$AJ686</f>
        <v/>
      </c>
      <c r="T686" s="329"/>
      <c r="U686" s="331"/>
      <c r="V686" s="55"/>
      <c r="AC686" s="13" t="str">
        <f>Fuel!$S686</f>
        <v/>
      </c>
    </row>
    <row r="687" spans="1:29" x14ac:dyDescent="0.25">
      <c r="A687" s="55"/>
      <c r="B687" s="325" t="str">
        <f>IF(Fuel!$B687="", "", Fuel!$B687)</f>
        <v/>
      </c>
      <c r="C687" s="326"/>
      <c r="D687" s="326"/>
      <c r="E687" s="327" t="str">
        <f>Fuel!$AF687</f>
        <v/>
      </c>
      <c r="F687" s="327"/>
      <c r="G687" s="327"/>
      <c r="H687" s="327"/>
      <c r="I687" s="1" t="str">
        <f>IF(Fuel!$D687="", "", Fuel!$D687)</f>
        <v/>
      </c>
      <c r="J687" s="328" t="str">
        <f>Fuel!$AH687</f>
        <v/>
      </c>
      <c r="K687" s="328"/>
      <c r="L687" s="328"/>
      <c r="M687" s="329" t="str">
        <f>Fuel!$AK687</f>
        <v/>
      </c>
      <c r="N687" s="329"/>
      <c r="O687" s="329"/>
      <c r="P687" s="330" t="str">
        <f>Fuel!$AI687</f>
        <v/>
      </c>
      <c r="Q687" s="330"/>
      <c r="R687" s="330"/>
      <c r="S687" s="329" t="str">
        <f>Fuel!$AJ687</f>
        <v/>
      </c>
      <c r="T687" s="329"/>
      <c r="U687" s="331"/>
      <c r="V687" s="55"/>
      <c r="AC687" s="13" t="str">
        <f>Fuel!$S687</f>
        <v/>
      </c>
    </row>
    <row r="688" spans="1:29" x14ac:dyDescent="0.25">
      <c r="A688" s="55"/>
      <c r="B688" s="325" t="str">
        <f>IF(Fuel!$B688="", "", Fuel!$B688)</f>
        <v/>
      </c>
      <c r="C688" s="326"/>
      <c r="D688" s="326"/>
      <c r="E688" s="327" t="str">
        <f>Fuel!$AF688</f>
        <v/>
      </c>
      <c r="F688" s="327"/>
      <c r="G688" s="327"/>
      <c r="H688" s="327"/>
      <c r="I688" s="1" t="str">
        <f>IF(Fuel!$D688="", "", Fuel!$D688)</f>
        <v/>
      </c>
      <c r="J688" s="328" t="str">
        <f>Fuel!$AH688</f>
        <v/>
      </c>
      <c r="K688" s="328"/>
      <c r="L688" s="328"/>
      <c r="M688" s="329" t="str">
        <f>Fuel!$AK688</f>
        <v/>
      </c>
      <c r="N688" s="329"/>
      <c r="O688" s="329"/>
      <c r="P688" s="330" t="str">
        <f>Fuel!$AI688</f>
        <v/>
      </c>
      <c r="Q688" s="330"/>
      <c r="R688" s="330"/>
      <c r="S688" s="329" t="str">
        <f>Fuel!$AJ688</f>
        <v/>
      </c>
      <c r="T688" s="329"/>
      <c r="U688" s="331"/>
      <c r="V688" s="55"/>
      <c r="AC688" s="13" t="str">
        <f>Fuel!$S688</f>
        <v/>
      </c>
    </row>
    <row r="689" spans="1:29" x14ac:dyDescent="0.25">
      <c r="A689" s="55"/>
      <c r="B689" s="325" t="str">
        <f>IF(Fuel!$B689="", "", Fuel!$B689)</f>
        <v/>
      </c>
      <c r="C689" s="326"/>
      <c r="D689" s="326"/>
      <c r="E689" s="327" t="str">
        <f>Fuel!$AF689</f>
        <v/>
      </c>
      <c r="F689" s="327"/>
      <c r="G689" s="327"/>
      <c r="H689" s="327"/>
      <c r="I689" s="1" t="str">
        <f>IF(Fuel!$D689="", "", Fuel!$D689)</f>
        <v/>
      </c>
      <c r="J689" s="328" t="str">
        <f>Fuel!$AH689</f>
        <v/>
      </c>
      <c r="K689" s="328"/>
      <c r="L689" s="328"/>
      <c r="M689" s="329" t="str">
        <f>Fuel!$AK689</f>
        <v/>
      </c>
      <c r="N689" s="329"/>
      <c r="O689" s="329"/>
      <c r="P689" s="330" t="str">
        <f>Fuel!$AI689</f>
        <v/>
      </c>
      <c r="Q689" s="330"/>
      <c r="R689" s="330"/>
      <c r="S689" s="329" t="str">
        <f>Fuel!$AJ689</f>
        <v/>
      </c>
      <c r="T689" s="329"/>
      <c r="U689" s="331"/>
      <c r="V689" s="55"/>
      <c r="AC689" s="13" t="str">
        <f>Fuel!$S689</f>
        <v/>
      </c>
    </row>
    <row r="690" spans="1:29" x14ac:dyDescent="0.25">
      <c r="A690" s="55"/>
      <c r="B690" s="325" t="str">
        <f>IF(Fuel!$B690="", "", Fuel!$B690)</f>
        <v/>
      </c>
      <c r="C690" s="326"/>
      <c r="D690" s="326"/>
      <c r="E690" s="327" t="str">
        <f>Fuel!$AF690</f>
        <v/>
      </c>
      <c r="F690" s="327"/>
      <c r="G690" s="327"/>
      <c r="H690" s="327"/>
      <c r="I690" s="1" t="str">
        <f>IF(Fuel!$D690="", "", Fuel!$D690)</f>
        <v/>
      </c>
      <c r="J690" s="328" t="str">
        <f>Fuel!$AH690</f>
        <v/>
      </c>
      <c r="K690" s="328"/>
      <c r="L690" s="328"/>
      <c r="M690" s="329" t="str">
        <f>Fuel!$AK690</f>
        <v/>
      </c>
      <c r="N690" s="329"/>
      <c r="O690" s="329"/>
      <c r="P690" s="330" t="str">
        <f>Fuel!$AI690</f>
        <v/>
      </c>
      <c r="Q690" s="330"/>
      <c r="R690" s="330"/>
      <c r="S690" s="329" t="str">
        <f>Fuel!$AJ690</f>
        <v/>
      </c>
      <c r="T690" s="329"/>
      <c r="U690" s="331"/>
      <c r="V690" s="55"/>
      <c r="AC690" s="13" t="str">
        <f>Fuel!$S690</f>
        <v/>
      </c>
    </row>
    <row r="691" spans="1:29" x14ac:dyDescent="0.25">
      <c r="A691" s="55"/>
      <c r="B691" s="325" t="str">
        <f>IF(Fuel!$B691="", "", Fuel!$B691)</f>
        <v/>
      </c>
      <c r="C691" s="326"/>
      <c r="D691" s="326"/>
      <c r="E691" s="327" t="str">
        <f>Fuel!$AF691</f>
        <v/>
      </c>
      <c r="F691" s="327"/>
      <c r="G691" s="327"/>
      <c r="H691" s="327"/>
      <c r="I691" s="1" t="str">
        <f>IF(Fuel!$D691="", "", Fuel!$D691)</f>
        <v/>
      </c>
      <c r="J691" s="328" t="str">
        <f>Fuel!$AH691</f>
        <v/>
      </c>
      <c r="K691" s="328"/>
      <c r="L691" s="328"/>
      <c r="M691" s="329" t="str">
        <f>Fuel!$AK691</f>
        <v/>
      </c>
      <c r="N691" s="329"/>
      <c r="O691" s="329"/>
      <c r="P691" s="330" t="str">
        <f>Fuel!$AI691</f>
        <v/>
      </c>
      <c r="Q691" s="330"/>
      <c r="R691" s="330"/>
      <c r="S691" s="329" t="str">
        <f>Fuel!$AJ691</f>
        <v/>
      </c>
      <c r="T691" s="329"/>
      <c r="U691" s="331"/>
      <c r="V691" s="55"/>
      <c r="AC691" s="13" t="str">
        <f>Fuel!$S691</f>
        <v/>
      </c>
    </row>
    <row r="692" spans="1:29" x14ac:dyDescent="0.25">
      <c r="A692" s="55"/>
      <c r="B692" s="325" t="str">
        <f>IF(Fuel!$B692="", "", Fuel!$B692)</f>
        <v/>
      </c>
      <c r="C692" s="326"/>
      <c r="D692" s="326"/>
      <c r="E692" s="327" t="str">
        <f>Fuel!$AF692</f>
        <v/>
      </c>
      <c r="F692" s="327"/>
      <c r="G692" s="327"/>
      <c r="H692" s="327"/>
      <c r="I692" s="1" t="str">
        <f>IF(Fuel!$D692="", "", Fuel!$D692)</f>
        <v/>
      </c>
      <c r="J692" s="328" t="str">
        <f>Fuel!$AH692</f>
        <v/>
      </c>
      <c r="K692" s="328"/>
      <c r="L692" s="328"/>
      <c r="M692" s="329" t="str">
        <f>Fuel!$AK692</f>
        <v/>
      </c>
      <c r="N692" s="329"/>
      <c r="O692" s="329"/>
      <c r="P692" s="330" t="str">
        <f>Fuel!$AI692</f>
        <v/>
      </c>
      <c r="Q692" s="330"/>
      <c r="R692" s="330"/>
      <c r="S692" s="329" t="str">
        <f>Fuel!$AJ692</f>
        <v/>
      </c>
      <c r="T692" s="329"/>
      <c r="U692" s="331"/>
      <c r="V692" s="55"/>
      <c r="AC692" s="13" t="str">
        <f>Fuel!$S692</f>
        <v/>
      </c>
    </row>
    <row r="693" spans="1:29" x14ac:dyDescent="0.25">
      <c r="A693" s="55"/>
      <c r="B693" s="325" t="str">
        <f>IF(Fuel!$B693="", "", Fuel!$B693)</f>
        <v/>
      </c>
      <c r="C693" s="326"/>
      <c r="D693" s="326"/>
      <c r="E693" s="327" t="str">
        <f>Fuel!$AF693</f>
        <v/>
      </c>
      <c r="F693" s="327"/>
      <c r="G693" s="327"/>
      <c r="H693" s="327"/>
      <c r="I693" s="1" t="str">
        <f>IF(Fuel!$D693="", "", Fuel!$D693)</f>
        <v/>
      </c>
      <c r="J693" s="328" t="str">
        <f>Fuel!$AH693</f>
        <v/>
      </c>
      <c r="K693" s="328"/>
      <c r="L693" s="328"/>
      <c r="M693" s="329" t="str">
        <f>Fuel!$AK693</f>
        <v/>
      </c>
      <c r="N693" s="329"/>
      <c r="O693" s="329"/>
      <c r="P693" s="330" t="str">
        <f>Fuel!$AI693</f>
        <v/>
      </c>
      <c r="Q693" s="330"/>
      <c r="R693" s="330"/>
      <c r="S693" s="329" t="str">
        <f>Fuel!$AJ693</f>
        <v/>
      </c>
      <c r="T693" s="329"/>
      <c r="U693" s="331"/>
      <c r="V693" s="55"/>
      <c r="AC693" s="13" t="str">
        <f>Fuel!$S693</f>
        <v/>
      </c>
    </row>
    <row r="694" spans="1:29" x14ac:dyDescent="0.25">
      <c r="A694" s="55"/>
      <c r="B694" s="325" t="str">
        <f>IF(Fuel!$B694="", "", Fuel!$B694)</f>
        <v/>
      </c>
      <c r="C694" s="326"/>
      <c r="D694" s="326"/>
      <c r="E694" s="327" t="str">
        <f>Fuel!$AF694</f>
        <v/>
      </c>
      <c r="F694" s="327"/>
      <c r="G694" s="327"/>
      <c r="H694" s="327"/>
      <c r="I694" s="1" t="str">
        <f>IF(Fuel!$D694="", "", Fuel!$D694)</f>
        <v/>
      </c>
      <c r="J694" s="328" t="str">
        <f>Fuel!$AH694</f>
        <v/>
      </c>
      <c r="K694" s="328"/>
      <c r="L694" s="328"/>
      <c r="M694" s="329" t="str">
        <f>Fuel!$AK694</f>
        <v/>
      </c>
      <c r="N694" s="329"/>
      <c r="O694" s="329"/>
      <c r="P694" s="330" t="str">
        <f>Fuel!$AI694</f>
        <v/>
      </c>
      <c r="Q694" s="330"/>
      <c r="R694" s="330"/>
      <c r="S694" s="329" t="str">
        <f>Fuel!$AJ694</f>
        <v/>
      </c>
      <c r="T694" s="329"/>
      <c r="U694" s="331"/>
      <c r="V694" s="55"/>
      <c r="AC694" s="13" t="str">
        <f>Fuel!$S694</f>
        <v/>
      </c>
    </row>
    <row r="695" spans="1:29" x14ac:dyDescent="0.25">
      <c r="A695" s="55"/>
      <c r="B695" s="325" t="str">
        <f>IF(Fuel!$B695="", "", Fuel!$B695)</f>
        <v/>
      </c>
      <c r="C695" s="326"/>
      <c r="D695" s="326"/>
      <c r="E695" s="327" t="str">
        <f>Fuel!$AF695</f>
        <v/>
      </c>
      <c r="F695" s="327"/>
      <c r="G695" s="327"/>
      <c r="H695" s="327"/>
      <c r="I695" s="1" t="str">
        <f>IF(Fuel!$D695="", "", Fuel!$D695)</f>
        <v/>
      </c>
      <c r="J695" s="328" t="str">
        <f>Fuel!$AH695</f>
        <v/>
      </c>
      <c r="K695" s="328"/>
      <c r="L695" s="328"/>
      <c r="M695" s="329" t="str">
        <f>Fuel!$AK695</f>
        <v/>
      </c>
      <c r="N695" s="329"/>
      <c r="O695" s="329"/>
      <c r="P695" s="330" t="str">
        <f>Fuel!$AI695</f>
        <v/>
      </c>
      <c r="Q695" s="330"/>
      <c r="R695" s="330"/>
      <c r="S695" s="329" t="str">
        <f>Fuel!$AJ695</f>
        <v/>
      </c>
      <c r="T695" s="329"/>
      <c r="U695" s="331"/>
      <c r="V695" s="55"/>
      <c r="AC695" s="13" t="str">
        <f>Fuel!$S695</f>
        <v/>
      </c>
    </row>
    <row r="696" spans="1:29" x14ac:dyDescent="0.25">
      <c r="A696" s="55"/>
      <c r="B696" s="325" t="str">
        <f>IF(Fuel!$B696="", "", Fuel!$B696)</f>
        <v/>
      </c>
      <c r="C696" s="326"/>
      <c r="D696" s="326"/>
      <c r="E696" s="327" t="str">
        <f>Fuel!$AF696</f>
        <v/>
      </c>
      <c r="F696" s="327"/>
      <c r="G696" s="327"/>
      <c r="H696" s="327"/>
      <c r="I696" s="1" t="str">
        <f>IF(Fuel!$D696="", "", Fuel!$D696)</f>
        <v/>
      </c>
      <c r="J696" s="328" t="str">
        <f>Fuel!$AH696</f>
        <v/>
      </c>
      <c r="K696" s="328"/>
      <c r="L696" s="328"/>
      <c r="M696" s="329" t="str">
        <f>Fuel!$AK696</f>
        <v/>
      </c>
      <c r="N696" s="329"/>
      <c r="O696" s="329"/>
      <c r="P696" s="330" t="str">
        <f>Fuel!$AI696</f>
        <v/>
      </c>
      <c r="Q696" s="330"/>
      <c r="R696" s="330"/>
      <c r="S696" s="329" t="str">
        <f>Fuel!$AJ696</f>
        <v/>
      </c>
      <c r="T696" s="329"/>
      <c r="U696" s="331"/>
      <c r="V696" s="55"/>
      <c r="AC696" s="13" t="str">
        <f>Fuel!$S696</f>
        <v/>
      </c>
    </row>
    <row r="697" spans="1:29" x14ac:dyDescent="0.25">
      <c r="A697" s="55"/>
      <c r="B697" s="325" t="str">
        <f>IF(Fuel!$B697="", "", Fuel!$B697)</f>
        <v/>
      </c>
      <c r="C697" s="326"/>
      <c r="D697" s="326"/>
      <c r="E697" s="327" t="str">
        <f>Fuel!$AF697</f>
        <v/>
      </c>
      <c r="F697" s="327"/>
      <c r="G697" s="327"/>
      <c r="H697" s="327"/>
      <c r="I697" s="1" t="str">
        <f>IF(Fuel!$D697="", "", Fuel!$D697)</f>
        <v/>
      </c>
      <c r="J697" s="328" t="str">
        <f>Fuel!$AH697</f>
        <v/>
      </c>
      <c r="K697" s="328"/>
      <c r="L697" s="328"/>
      <c r="M697" s="329" t="str">
        <f>Fuel!$AK697</f>
        <v/>
      </c>
      <c r="N697" s="329"/>
      <c r="O697" s="329"/>
      <c r="P697" s="330" t="str">
        <f>Fuel!$AI697</f>
        <v/>
      </c>
      <c r="Q697" s="330"/>
      <c r="R697" s="330"/>
      <c r="S697" s="329" t="str">
        <f>Fuel!$AJ697</f>
        <v/>
      </c>
      <c r="T697" s="329"/>
      <c r="U697" s="331"/>
      <c r="V697" s="55"/>
      <c r="AC697" s="13" t="str">
        <f>Fuel!$S697</f>
        <v/>
      </c>
    </row>
    <row r="698" spans="1:29" x14ac:dyDescent="0.25">
      <c r="A698" s="55"/>
      <c r="B698" s="325" t="str">
        <f>IF(Fuel!$B698="", "", Fuel!$B698)</f>
        <v/>
      </c>
      <c r="C698" s="326"/>
      <c r="D698" s="326"/>
      <c r="E698" s="327" t="str">
        <f>Fuel!$AF698</f>
        <v/>
      </c>
      <c r="F698" s="327"/>
      <c r="G698" s="327"/>
      <c r="H698" s="327"/>
      <c r="I698" s="1" t="str">
        <f>IF(Fuel!$D698="", "", Fuel!$D698)</f>
        <v/>
      </c>
      <c r="J698" s="328" t="str">
        <f>Fuel!$AH698</f>
        <v/>
      </c>
      <c r="K698" s="328"/>
      <c r="L698" s="328"/>
      <c r="M698" s="329" t="str">
        <f>Fuel!$AK698</f>
        <v/>
      </c>
      <c r="N698" s="329"/>
      <c r="O698" s="329"/>
      <c r="P698" s="330" t="str">
        <f>Fuel!$AI698</f>
        <v/>
      </c>
      <c r="Q698" s="330"/>
      <c r="R698" s="330"/>
      <c r="S698" s="329" t="str">
        <f>Fuel!$AJ698</f>
        <v/>
      </c>
      <c r="T698" s="329"/>
      <c r="U698" s="331"/>
      <c r="V698" s="55"/>
      <c r="AC698" s="13" t="str">
        <f>Fuel!$S698</f>
        <v/>
      </c>
    </row>
    <row r="699" spans="1:29" x14ac:dyDescent="0.25">
      <c r="A699" s="55"/>
      <c r="B699" s="325" t="str">
        <f>IF(Fuel!$B699="", "", Fuel!$B699)</f>
        <v/>
      </c>
      <c r="C699" s="326"/>
      <c r="D699" s="326"/>
      <c r="E699" s="327" t="str">
        <f>Fuel!$AF699</f>
        <v/>
      </c>
      <c r="F699" s="327"/>
      <c r="G699" s="327"/>
      <c r="H699" s="327"/>
      <c r="I699" s="1" t="str">
        <f>IF(Fuel!$D699="", "", Fuel!$D699)</f>
        <v/>
      </c>
      <c r="J699" s="328" t="str">
        <f>Fuel!$AH699</f>
        <v/>
      </c>
      <c r="K699" s="328"/>
      <c r="L699" s="328"/>
      <c r="M699" s="329" t="str">
        <f>Fuel!$AK699</f>
        <v/>
      </c>
      <c r="N699" s="329"/>
      <c r="O699" s="329"/>
      <c r="P699" s="330" t="str">
        <f>Fuel!$AI699</f>
        <v/>
      </c>
      <c r="Q699" s="330"/>
      <c r="R699" s="330"/>
      <c r="S699" s="329" t="str">
        <f>Fuel!$AJ699</f>
        <v/>
      </c>
      <c r="T699" s="329"/>
      <c r="U699" s="331"/>
      <c r="V699" s="55"/>
      <c r="AC699" s="13" t="str">
        <f>Fuel!$S699</f>
        <v/>
      </c>
    </row>
    <row r="700" spans="1:29" x14ac:dyDescent="0.25">
      <c r="A700" s="55"/>
      <c r="B700" s="325" t="str">
        <f>IF(Fuel!$B700="", "", Fuel!$B700)</f>
        <v/>
      </c>
      <c r="C700" s="326"/>
      <c r="D700" s="326"/>
      <c r="E700" s="327" t="str">
        <f>Fuel!$AF700</f>
        <v/>
      </c>
      <c r="F700" s="327"/>
      <c r="G700" s="327"/>
      <c r="H700" s="327"/>
      <c r="I700" s="1" t="str">
        <f>IF(Fuel!$D700="", "", Fuel!$D700)</f>
        <v/>
      </c>
      <c r="J700" s="328" t="str">
        <f>Fuel!$AH700</f>
        <v/>
      </c>
      <c r="K700" s="328"/>
      <c r="L700" s="328"/>
      <c r="M700" s="329" t="str">
        <f>Fuel!$AK700</f>
        <v/>
      </c>
      <c r="N700" s="329"/>
      <c r="O700" s="329"/>
      <c r="P700" s="330" t="str">
        <f>Fuel!$AI700</f>
        <v/>
      </c>
      <c r="Q700" s="330"/>
      <c r="R700" s="330"/>
      <c r="S700" s="329" t="str">
        <f>Fuel!$AJ700</f>
        <v/>
      </c>
      <c r="T700" s="329"/>
      <c r="U700" s="331"/>
      <c r="V700" s="55"/>
      <c r="AC700" s="13" t="str">
        <f>Fuel!$S700</f>
        <v/>
      </c>
    </row>
    <row r="701" spans="1:29" x14ac:dyDescent="0.25">
      <c r="A701" s="55"/>
      <c r="B701" s="325" t="str">
        <f>IF(Fuel!$B701="", "", Fuel!$B701)</f>
        <v/>
      </c>
      <c r="C701" s="326"/>
      <c r="D701" s="326"/>
      <c r="E701" s="327" t="str">
        <f>Fuel!$AF701</f>
        <v/>
      </c>
      <c r="F701" s="327"/>
      <c r="G701" s="327"/>
      <c r="H701" s="327"/>
      <c r="I701" s="1" t="str">
        <f>IF(Fuel!$D701="", "", Fuel!$D701)</f>
        <v/>
      </c>
      <c r="J701" s="328" t="str">
        <f>Fuel!$AH701</f>
        <v/>
      </c>
      <c r="K701" s="328"/>
      <c r="L701" s="328"/>
      <c r="M701" s="329" t="str">
        <f>Fuel!$AK701</f>
        <v/>
      </c>
      <c r="N701" s="329"/>
      <c r="O701" s="329"/>
      <c r="P701" s="330" t="str">
        <f>Fuel!$AI701</f>
        <v/>
      </c>
      <c r="Q701" s="330"/>
      <c r="R701" s="330"/>
      <c r="S701" s="329" t="str">
        <f>Fuel!$AJ701</f>
        <v/>
      </c>
      <c r="T701" s="329"/>
      <c r="U701" s="331"/>
      <c r="V701" s="55"/>
      <c r="AC701" s="13" t="str">
        <f>Fuel!$S701</f>
        <v/>
      </c>
    </row>
    <row r="702" spans="1:29" x14ac:dyDescent="0.25">
      <c r="A702" s="55"/>
      <c r="B702" s="325" t="str">
        <f>IF(Fuel!$B702="", "", Fuel!$B702)</f>
        <v/>
      </c>
      <c r="C702" s="326"/>
      <c r="D702" s="326"/>
      <c r="E702" s="327" t="str">
        <f>Fuel!$AF702</f>
        <v/>
      </c>
      <c r="F702" s="327"/>
      <c r="G702" s="327"/>
      <c r="H702" s="327"/>
      <c r="I702" s="1" t="str">
        <f>IF(Fuel!$D702="", "", Fuel!$D702)</f>
        <v/>
      </c>
      <c r="J702" s="328" t="str">
        <f>Fuel!$AH702</f>
        <v/>
      </c>
      <c r="K702" s="328"/>
      <c r="L702" s="328"/>
      <c r="M702" s="329" t="str">
        <f>Fuel!$AK702</f>
        <v/>
      </c>
      <c r="N702" s="329"/>
      <c r="O702" s="329"/>
      <c r="P702" s="330" t="str">
        <f>Fuel!$AI702</f>
        <v/>
      </c>
      <c r="Q702" s="330"/>
      <c r="R702" s="330"/>
      <c r="S702" s="329" t="str">
        <f>Fuel!$AJ702</f>
        <v/>
      </c>
      <c r="T702" s="329"/>
      <c r="U702" s="331"/>
      <c r="V702" s="55"/>
      <c r="AC702" s="13" t="str">
        <f>Fuel!$S702</f>
        <v/>
      </c>
    </row>
    <row r="703" spans="1:29" x14ac:dyDescent="0.25">
      <c r="A703" s="55"/>
      <c r="B703" s="325" t="str">
        <f>IF(Fuel!$B703="", "", Fuel!$B703)</f>
        <v/>
      </c>
      <c r="C703" s="326"/>
      <c r="D703" s="326"/>
      <c r="E703" s="327" t="str">
        <f>Fuel!$AF703</f>
        <v/>
      </c>
      <c r="F703" s="327"/>
      <c r="G703" s="327"/>
      <c r="H703" s="327"/>
      <c r="I703" s="1" t="str">
        <f>IF(Fuel!$D703="", "", Fuel!$D703)</f>
        <v/>
      </c>
      <c r="J703" s="328" t="str">
        <f>Fuel!$AH703</f>
        <v/>
      </c>
      <c r="K703" s="328"/>
      <c r="L703" s="328"/>
      <c r="M703" s="329" t="str">
        <f>Fuel!$AK703</f>
        <v/>
      </c>
      <c r="N703" s="329"/>
      <c r="O703" s="329"/>
      <c r="P703" s="330" t="str">
        <f>Fuel!$AI703</f>
        <v/>
      </c>
      <c r="Q703" s="330"/>
      <c r="R703" s="330"/>
      <c r="S703" s="329" t="str">
        <f>Fuel!$AJ703</f>
        <v/>
      </c>
      <c r="T703" s="329"/>
      <c r="U703" s="331"/>
      <c r="V703" s="55"/>
      <c r="AC703" s="13" t="str">
        <f>Fuel!$S703</f>
        <v/>
      </c>
    </row>
    <row r="704" spans="1:29" x14ac:dyDescent="0.25">
      <c r="A704" s="55"/>
      <c r="B704" s="325" t="str">
        <f>IF(Fuel!$B704="", "", Fuel!$B704)</f>
        <v/>
      </c>
      <c r="C704" s="326"/>
      <c r="D704" s="326"/>
      <c r="E704" s="327" t="str">
        <f>Fuel!$AF704</f>
        <v/>
      </c>
      <c r="F704" s="327"/>
      <c r="G704" s="327"/>
      <c r="H704" s="327"/>
      <c r="I704" s="1" t="str">
        <f>IF(Fuel!$D704="", "", Fuel!$D704)</f>
        <v/>
      </c>
      <c r="J704" s="328" t="str">
        <f>Fuel!$AH704</f>
        <v/>
      </c>
      <c r="K704" s="328"/>
      <c r="L704" s="328"/>
      <c r="M704" s="329" t="str">
        <f>Fuel!$AK704</f>
        <v/>
      </c>
      <c r="N704" s="329"/>
      <c r="O704" s="329"/>
      <c r="P704" s="330" t="str">
        <f>Fuel!$AI704</f>
        <v/>
      </c>
      <c r="Q704" s="330"/>
      <c r="R704" s="330"/>
      <c r="S704" s="329" t="str">
        <f>Fuel!$AJ704</f>
        <v/>
      </c>
      <c r="T704" s="329"/>
      <c r="U704" s="331"/>
      <c r="V704" s="55"/>
      <c r="AC704" s="13" t="str">
        <f>Fuel!$S704</f>
        <v/>
      </c>
    </row>
    <row r="705" spans="1:29" x14ac:dyDescent="0.25">
      <c r="A705" s="55"/>
      <c r="B705" s="325" t="str">
        <f>IF(Fuel!$B705="", "", Fuel!$B705)</f>
        <v/>
      </c>
      <c r="C705" s="326"/>
      <c r="D705" s="326"/>
      <c r="E705" s="327" t="str">
        <f>Fuel!$AF705</f>
        <v/>
      </c>
      <c r="F705" s="327"/>
      <c r="G705" s="327"/>
      <c r="H705" s="327"/>
      <c r="I705" s="1" t="str">
        <f>IF(Fuel!$D705="", "", Fuel!$D705)</f>
        <v/>
      </c>
      <c r="J705" s="328" t="str">
        <f>Fuel!$AH705</f>
        <v/>
      </c>
      <c r="K705" s="328"/>
      <c r="L705" s="328"/>
      <c r="M705" s="329" t="str">
        <f>Fuel!$AK705</f>
        <v/>
      </c>
      <c r="N705" s="329"/>
      <c r="O705" s="329"/>
      <c r="P705" s="330" t="str">
        <f>Fuel!$AI705</f>
        <v/>
      </c>
      <c r="Q705" s="330"/>
      <c r="R705" s="330"/>
      <c r="S705" s="329" t="str">
        <f>Fuel!$AJ705</f>
        <v/>
      </c>
      <c r="T705" s="329"/>
      <c r="U705" s="331"/>
      <c r="V705" s="55"/>
      <c r="AC705" s="13" t="str">
        <f>Fuel!$S705</f>
        <v/>
      </c>
    </row>
    <row r="706" spans="1:29" x14ac:dyDescent="0.25">
      <c r="A706" s="55"/>
      <c r="B706" s="325" t="str">
        <f>IF(Fuel!$B706="", "", Fuel!$B706)</f>
        <v/>
      </c>
      <c r="C706" s="326"/>
      <c r="D706" s="326"/>
      <c r="E706" s="327" t="str">
        <f>Fuel!$AF706</f>
        <v/>
      </c>
      <c r="F706" s="327"/>
      <c r="G706" s="327"/>
      <c r="H706" s="327"/>
      <c r="I706" s="1" t="str">
        <f>IF(Fuel!$D706="", "", Fuel!$D706)</f>
        <v/>
      </c>
      <c r="J706" s="328" t="str">
        <f>Fuel!$AH706</f>
        <v/>
      </c>
      <c r="K706" s="328"/>
      <c r="L706" s="328"/>
      <c r="M706" s="329" t="str">
        <f>Fuel!$AK706</f>
        <v/>
      </c>
      <c r="N706" s="329"/>
      <c r="O706" s="329"/>
      <c r="P706" s="330" t="str">
        <f>Fuel!$AI706</f>
        <v/>
      </c>
      <c r="Q706" s="330"/>
      <c r="R706" s="330"/>
      <c r="S706" s="329" t="str">
        <f>Fuel!$AJ706</f>
        <v/>
      </c>
      <c r="T706" s="329"/>
      <c r="U706" s="331"/>
      <c r="V706" s="55"/>
      <c r="AC706" s="13" t="str">
        <f>Fuel!$S706</f>
        <v/>
      </c>
    </row>
    <row r="707" spans="1:29" x14ac:dyDescent="0.25">
      <c r="A707" s="55"/>
      <c r="B707" s="325" t="str">
        <f>IF(Fuel!$B707="", "", Fuel!$B707)</f>
        <v/>
      </c>
      <c r="C707" s="326"/>
      <c r="D707" s="326"/>
      <c r="E707" s="327" t="str">
        <f>Fuel!$AF707</f>
        <v/>
      </c>
      <c r="F707" s="327"/>
      <c r="G707" s="327"/>
      <c r="H707" s="327"/>
      <c r="I707" s="1" t="str">
        <f>IF(Fuel!$D707="", "", Fuel!$D707)</f>
        <v/>
      </c>
      <c r="J707" s="328" t="str">
        <f>Fuel!$AH707</f>
        <v/>
      </c>
      <c r="K707" s="328"/>
      <c r="L707" s="328"/>
      <c r="M707" s="329" t="str">
        <f>Fuel!$AK707</f>
        <v/>
      </c>
      <c r="N707" s="329"/>
      <c r="O707" s="329"/>
      <c r="P707" s="330" t="str">
        <f>Fuel!$AI707</f>
        <v/>
      </c>
      <c r="Q707" s="330"/>
      <c r="R707" s="330"/>
      <c r="S707" s="329" t="str">
        <f>Fuel!$AJ707</f>
        <v/>
      </c>
      <c r="T707" s="329"/>
      <c r="U707" s="331"/>
      <c r="V707" s="55"/>
      <c r="AC707" s="13" t="str">
        <f>Fuel!$S707</f>
        <v/>
      </c>
    </row>
    <row r="708" spans="1:29" x14ac:dyDescent="0.25">
      <c r="A708" s="55"/>
      <c r="B708" s="325" t="str">
        <f>IF(Fuel!$B708="", "", Fuel!$B708)</f>
        <v/>
      </c>
      <c r="C708" s="326"/>
      <c r="D708" s="326"/>
      <c r="E708" s="327" t="str">
        <f>Fuel!$AF708</f>
        <v/>
      </c>
      <c r="F708" s="327"/>
      <c r="G708" s="327"/>
      <c r="H708" s="327"/>
      <c r="I708" s="1" t="str">
        <f>IF(Fuel!$D708="", "", Fuel!$D708)</f>
        <v/>
      </c>
      <c r="J708" s="328" t="str">
        <f>Fuel!$AH708</f>
        <v/>
      </c>
      <c r="K708" s="328"/>
      <c r="L708" s="328"/>
      <c r="M708" s="329" t="str">
        <f>Fuel!$AK708</f>
        <v/>
      </c>
      <c r="N708" s="329"/>
      <c r="O708" s="329"/>
      <c r="P708" s="330" t="str">
        <f>Fuel!$AI708</f>
        <v/>
      </c>
      <c r="Q708" s="330"/>
      <c r="R708" s="330"/>
      <c r="S708" s="329" t="str">
        <f>Fuel!$AJ708</f>
        <v/>
      </c>
      <c r="T708" s="329"/>
      <c r="U708" s="331"/>
      <c r="V708" s="55"/>
      <c r="AC708" s="13" t="str">
        <f>Fuel!$S708</f>
        <v/>
      </c>
    </row>
    <row r="709" spans="1:29" x14ac:dyDescent="0.25">
      <c r="A709" s="55"/>
      <c r="B709" s="325" t="str">
        <f>IF(Fuel!$B709="", "", Fuel!$B709)</f>
        <v/>
      </c>
      <c r="C709" s="326"/>
      <c r="D709" s="326"/>
      <c r="E709" s="327" t="str">
        <f>Fuel!$AF709</f>
        <v/>
      </c>
      <c r="F709" s="327"/>
      <c r="G709" s="327"/>
      <c r="H709" s="327"/>
      <c r="I709" s="1" t="str">
        <f>IF(Fuel!$D709="", "", Fuel!$D709)</f>
        <v/>
      </c>
      <c r="J709" s="328" t="str">
        <f>Fuel!$AH709</f>
        <v/>
      </c>
      <c r="K709" s="328"/>
      <c r="L709" s="328"/>
      <c r="M709" s="329" t="str">
        <f>Fuel!$AK709</f>
        <v/>
      </c>
      <c r="N709" s="329"/>
      <c r="O709" s="329"/>
      <c r="P709" s="330" t="str">
        <f>Fuel!$AI709</f>
        <v/>
      </c>
      <c r="Q709" s="330"/>
      <c r="R709" s="330"/>
      <c r="S709" s="329" t="str">
        <f>Fuel!$AJ709</f>
        <v/>
      </c>
      <c r="T709" s="329"/>
      <c r="U709" s="331"/>
      <c r="V709" s="55"/>
      <c r="AC709" s="13" t="str">
        <f>Fuel!$S709</f>
        <v/>
      </c>
    </row>
    <row r="710" spans="1:29" x14ac:dyDescent="0.25">
      <c r="A710" s="55"/>
      <c r="B710" s="325" t="str">
        <f>IF(Fuel!$B710="", "", Fuel!$B710)</f>
        <v/>
      </c>
      <c r="C710" s="326"/>
      <c r="D710" s="326"/>
      <c r="E710" s="327" t="str">
        <f>Fuel!$AF710</f>
        <v/>
      </c>
      <c r="F710" s="327"/>
      <c r="G710" s="327"/>
      <c r="H710" s="327"/>
      <c r="I710" s="1" t="str">
        <f>IF(Fuel!$D710="", "", Fuel!$D710)</f>
        <v/>
      </c>
      <c r="J710" s="328" t="str">
        <f>Fuel!$AH710</f>
        <v/>
      </c>
      <c r="K710" s="328"/>
      <c r="L710" s="328"/>
      <c r="M710" s="329" t="str">
        <f>Fuel!$AK710</f>
        <v/>
      </c>
      <c r="N710" s="329"/>
      <c r="O710" s="329"/>
      <c r="P710" s="330" t="str">
        <f>Fuel!$AI710</f>
        <v/>
      </c>
      <c r="Q710" s="330"/>
      <c r="R710" s="330"/>
      <c r="S710" s="329" t="str">
        <f>Fuel!$AJ710</f>
        <v/>
      </c>
      <c r="T710" s="329"/>
      <c r="U710" s="331"/>
      <c r="V710" s="55"/>
      <c r="AC710" s="13" t="str">
        <f>Fuel!$S710</f>
        <v/>
      </c>
    </row>
    <row r="711" spans="1:29" x14ac:dyDescent="0.25">
      <c r="A711" s="55"/>
      <c r="B711" s="325" t="str">
        <f>IF(Fuel!$B711="", "", Fuel!$B711)</f>
        <v/>
      </c>
      <c r="C711" s="326"/>
      <c r="D711" s="326"/>
      <c r="E711" s="327" t="str">
        <f>Fuel!$AF711</f>
        <v/>
      </c>
      <c r="F711" s="327"/>
      <c r="G711" s="327"/>
      <c r="H711" s="327"/>
      <c r="I711" s="1" t="str">
        <f>IF(Fuel!$D711="", "", Fuel!$D711)</f>
        <v/>
      </c>
      <c r="J711" s="328" t="str">
        <f>Fuel!$AH711</f>
        <v/>
      </c>
      <c r="K711" s="328"/>
      <c r="L711" s="328"/>
      <c r="M711" s="329" t="str">
        <f>Fuel!$AK711</f>
        <v/>
      </c>
      <c r="N711" s="329"/>
      <c r="O711" s="329"/>
      <c r="P711" s="330" t="str">
        <f>Fuel!$AI711</f>
        <v/>
      </c>
      <c r="Q711" s="330"/>
      <c r="R711" s="330"/>
      <c r="S711" s="329" t="str">
        <f>Fuel!$AJ711</f>
        <v/>
      </c>
      <c r="T711" s="329"/>
      <c r="U711" s="331"/>
      <c r="V711" s="55"/>
      <c r="AC711" s="13" t="str">
        <f>Fuel!$S711</f>
        <v/>
      </c>
    </row>
    <row r="712" spans="1:29" x14ac:dyDescent="0.25">
      <c r="A712" s="55"/>
      <c r="B712" s="325" t="str">
        <f>IF(Fuel!$B712="", "", Fuel!$B712)</f>
        <v/>
      </c>
      <c r="C712" s="326"/>
      <c r="D712" s="326"/>
      <c r="E712" s="327" t="str">
        <f>Fuel!$AF712</f>
        <v/>
      </c>
      <c r="F712" s="327"/>
      <c r="G712" s="327"/>
      <c r="H712" s="327"/>
      <c r="I712" s="1" t="str">
        <f>IF(Fuel!$D712="", "", Fuel!$D712)</f>
        <v/>
      </c>
      <c r="J712" s="328" t="str">
        <f>Fuel!$AH712</f>
        <v/>
      </c>
      <c r="K712" s="328"/>
      <c r="L712" s="328"/>
      <c r="M712" s="329" t="str">
        <f>Fuel!$AK712</f>
        <v/>
      </c>
      <c r="N712" s="329"/>
      <c r="O712" s="329"/>
      <c r="P712" s="330" t="str">
        <f>Fuel!$AI712</f>
        <v/>
      </c>
      <c r="Q712" s="330"/>
      <c r="R712" s="330"/>
      <c r="S712" s="329" t="str">
        <f>Fuel!$AJ712</f>
        <v/>
      </c>
      <c r="T712" s="329"/>
      <c r="U712" s="331"/>
      <c r="V712" s="55"/>
      <c r="AC712" s="13" t="str">
        <f>Fuel!$S712</f>
        <v/>
      </c>
    </row>
    <row r="713" spans="1:29" x14ac:dyDescent="0.25">
      <c r="A713" s="55"/>
      <c r="B713" s="325" t="str">
        <f>IF(Fuel!$B713="", "", Fuel!$B713)</f>
        <v/>
      </c>
      <c r="C713" s="326"/>
      <c r="D713" s="326"/>
      <c r="E713" s="327" t="str">
        <f>Fuel!$AF713</f>
        <v/>
      </c>
      <c r="F713" s="327"/>
      <c r="G713" s="327"/>
      <c r="H713" s="327"/>
      <c r="I713" s="1" t="str">
        <f>IF(Fuel!$D713="", "", Fuel!$D713)</f>
        <v/>
      </c>
      <c r="J713" s="328" t="str">
        <f>Fuel!$AH713</f>
        <v/>
      </c>
      <c r="K713" s="328"/>
      <c r="L713" s="328"/>
      <c r="M713" s="329" t="str">
        <f>Fuel!$AK713</f>
        <v/>
      </c>
      <c r="N713" s="329"/>
      <c r="O713" s="329"/>
      <c r="P713" s="330" t="str">
        <f>Fuel!$AI713</f>
        <v/>
      </c>
      <c r="Q713" s="330"/>
      <c r="R713" s="330"/>
      <c r="S713" s="329" t="str">
        <f>Fuel!$AJ713</f>
        <v/>
      </c>
      <c r="T713" s="329"/>
      <c r="U713" s="331"/>
      <c r="V713" s="55"/>
      <c r="AC713" s="13" t="str">
        <f>Fuel!$S713</f>
        <v/>
      </c>
    </row>
    <row r="714" spans="1:29" x14ac:dyDescent="0.25">
      <c r="A714" s="55"/>
      <c r="B714" s="325" t="str">
        <f>IF(Fuel!$B714="", "", Fuel!$B714)</f>
        <v/>
      </c>
      <c r="C714" s="326"/>
      <c r="D714" s="326"/>
      <c r="E714" s="327" t="str">
        <f>Fuel!$AF714</f>
        <v/>
      </c>
      <c r="F714" s="327"/>
      <c r="G714" s="327"/>
      <c r="H714" s="327"/>
      <c r="I714" s="1" t="str">
        <f>IF(Fuel!$D714="", "", Fuel!$D714)</f>
        <v/>
      </c>
      <c r="J714" s="328" t="str">
        <f>Fuel!$AH714</f>
        <v/>
      </c>
      <c r="K714" s="328"/>
      <c r="L714" s="328"/>
      <c r="M714" s="329" t="str">
        <f>Fuel!$AK714</f>
        <v/>
      </c>
      <c r="N714" s="329"/>
      <c r="O714" s="329"/>
      <c r="P714" s="330" t="str">
        <f>Fuel!$AI714</f>
        <v/>
      </c>
      <c r="Q714" s="330"/>
      <c r="R714" s="330"/>
      <c r="S714" s="329" t="str">
        <f>Fuel!$AJ714</f>
        <v/>
      </c>
      <c r="T714" s="329"/>
      <c r="U714" s="331"/>
      <c r="V714" s="55"/>
      <c r="AC714" s="13" t="str">
        <f>Fuel!$S714</f>
        <v/>
      </c>
    </row>
    <row r="715" spans="1:29" x14ac:dyDescent="0.25">
      <c r="A715" s="55"/>
      <c r="B715" s="325" t="str">
        <f>IF(Fuel!$B715="", "", Fuel!$B715)</f>
        <v/>
      </c>
      <c r="C715" s="326"/>
      <c r="D715" s="326"/>
      <c r="E715" s="327" t="str">
        <f>Fuel!$AF715</f>
        <v/>
      </c>
      <c r="F715" s="327"/>
      <c r="G715" s="327"/>
      <c r="H715" s="327"/>
      <c r="I715" s="1" t="str">
        <f>IF(Fuel!$D715="", "", Fuel!$D715)</f>
        <v/>
      </c>
      <c r="J715" s="328" t="str">
        <f>Fuel!$AH715</f>
        <v/>
      </c>
      <c r="K715" s="328"/>
      <c r="L715" s="328"/>
      <c r="M715" s="329" t="str">
        <f>Fuel!$AK715</f>
        <v/>
      </c>
      <c r="N715" s="329"/>
      <c r="O715" s="329"/>
      <c r="P715" s="330" t="str">
        <f>Fuel!$AI715</f>
        <v/>
      </c>
      <c r="Q715" s="330"/>
      <c r="R715" s="330"/>
      <c r="S715" s="329" t="str">
        <f>Fuel!$AJ715</f>
        <v/>
      </c>
      <c r="T715" s="329"/>
      <c r="U715" s="331"/>
      <c r="V715" s="55"/>
      <c r="AC715" s="13" t="str">
        <f>Fuel!$S715</f>
        <v/>
      </c>
    </row>
    <row r="716" spans="1:29" x14ac:dyDescent="0.25">
      <c r="A716" s="55"/>
      <c r="B716" s="325" t="str">
        <f>IF(Fuel!$B716="", "", Fuel!$B716)</f>
        <v/>
      </c>
      <c r="C716" s="326"/>
      <c r="D716" s="326"/>
      <c r="E716" s="327" t="str">
        <f>Fuel!$AF716</f>
        <v/>
      </c>
      <c r="F716" s="327"/>
      <c r="G716" s="327"/>
      <c r="H716" s="327"/>
      <c r="I716" s="1" t="str">
        <f>IF(Fuel!$D716="", "", Fuel!$D716)</f>
        <v/>
      </c>
      <c r="J716" s="328" t="str">
        <f>Fuel!$AH716</f>
        <v/>
      </c>
      <c r="K716" s="328"/>
      <c r="L716" s="328"/>
      <c r="M716" s="329" t="str">
        <f>Fuel!$AK716</f>
        <v/>
      </c>
      <c r="N716" s="329"/>
      <c r="O716" s="329"/>
      <c r="P716" s="330" t="str">
        <f>Fuel!$AI716</f>
        <v/>
      </c>
      <c r="Q716" s="330"/>
      <c r="R716" s="330"/>
      <c r="S716" s="329" t="str">
        <f>Fuel!$AJ716</f>
        <v/>
      </c>
      <c r="T716" s="329"/>
      <c r="U716" s="331"/>
      <c r="V716" s="55"/>
      <c r="AC716" s="13" t="str">
        <f>Fuel!$S716</f>
        <v/>
      </c>
    </row>
    <row r="717" spans="1:29" x14ac:dyDescent="0.25">
      <c r="A717" s="55"/>
      <c r="B717" s="325" t="str">
        <f>IF(Fuel!$B717="", "", Fuel!$B717)</f>
        <v/>
      </c>
      <c r="C717" s="326"/>
      <c r="D717" s="326"/>
      <c r="E717" s="327" t="str">
        <f>Fuel!$AF717</f>
        <v/>
      </c>
      <c r="F717" s="327"/>
      <c r="G717" s="327"/>
      <c r="H717" s="327"/>
      <c r="I717" s="1" t="str">
        <f>IF(Fuel!$D717="", "", Fuel!$D717)</f>
        <v/>
      </c>
      <c r="J717" s="328" t="str">
        <f>Fuel!$AH717</f>
        <v/>
      </c>
      <c r="K717" s="328"/>
      <c r="L717" s="328"/>
      <c r="M717" s="329" t="str">
        <f>Fuel!$AK717</f>
        <v/>
      </c>
      <c r="N717" s="329"/>
      <c r="O717" s="329"/>
      <c r="P717" s="330" t="str">
        <f>Fuel!$AI717</f>
        <v/>
      </c>
      <c r="Q717" s="330"/>
      <c r="R717" s="330"/>
      <c r="S717" s="329" t="str">
        <f>Fuel!$AJ717</f>
        <v/>
      </c>
      <c r="T717" s="329"/>
      <c r="U717" s="331"/>
      <c r="V717" s="55"/>
      <c r="AC717" s="13" t="str">
        <f>Fuel!$S717</f>
        <v/>
      </c>
    </row>
    <row r="718" spans="1:29" x14ac:dyDescent="0.25">
      <c r="A718" s="55"/>
      <c r="B718" s="325" t="str">
        <f>IF(Fuel!$B718="", "", Fuel!$B718)</f>
        <v/>
      </c>
      <c r="C718" s="326"/>
      <c r="D718" s="326"/>
      <c r="E718" s="327" t="str">
        <f>Fuel!$AF718</f>
        <v/>
      </c>
      <c r="F718" s="327"/>
      <c r="G718" s="327"/>
      <c r="H718" s="327"/>
      <c r="I718" s="1" t="str">
        <f>IF(Fuel!$D718="", "", Fuel!$D718)</f>
        <v/>
      </c>
      <c r="J718" s="328" t="str">
        <f>Fuel!$AH718</f>
        <v/>
      </c>
      <c r="K718" s="328"/>
      <c r="L718" s="328"/>
      <c r="M718" s="329" t="str">
        <f>Fuel!$AK718</f>
        <v/>
      </c>
      <c r="N718" s="329"/>
      <c r="O718" s="329"/>
      <c r="P718" s="330" t="str">
        <f>Fuel!$AI718</f>
        <v/>
      </c>
      <c r="Q718" s="330"/>
      <c r="R718" s="330"/>
      <c r="S718" s="329" t="str">
        <f>Fuel!$AJ718</f>
        <v/>
      </c>
      <c r="T718" s="329"/>
      <c r="U718" s="331"/>
      <c r="V718" s="55"/>
      <c r="AC718" s="13" t="str">
        <f>Fuel!$S718</f>
        <v/>
      </c>
    </row>
    <row r="719" spans="1:29" x14ac:dyDescent="0.25">
      <c r="A719" s="55"/>
      <c r="B719" s="325" t="str">
        <f>IF(Fuel!$B719="", "", Fuel!$B719)</f>
        <v/>
      </c>
      <c r="C719" s="326"/>
      <c r="D719" s="326"/>
      <c r="E719" s="327" t="str">
        <f>Fuel!$AF719</f>
        <v/>
      </c>
      <c r="F719" s="327"/>
      <c r="G719" s="327"/>
      <c r="H719" s="327"/>
      <c r="I719" s="1" t="str">
        <f>IF(Fuel!$D719="", "", Fuel!$D719)</f>
        <v/>
      </c>
      <c r="J719" s="328" t="str">
        <f>Fuel!$AH719</f>
        <v/>
      </c>
      <c r="K719" s="328"/>
      <c r="L719" s="328"/>
      <c r="M719" s="329" t="str">
        <f>Fuel!$AK719</f>
        <v/>
      </c>
      <c r="N719" s="329"/>
      <c r="O719" s="329"/>
      <c r="P719" s="330" t="str">
        <f>Fuel!$AI719</f>
        <v/>
      </c>
      <c r="Q719" s="330"/>
      <c r="R719" s="330"/>
      <c r="S719" s="329" t="str">
        <f>Fuel!$AJ719</f>
        <v/>
      </c>
      <c r="T719" s="329"/>
      <c r="U719" s="331"/>
      <c r="V719" s="55"/>
      <c r="AC719" s="13" t="str">
        <f>Fuel!$S719</f>
        <v/>
      </c>
    </row>
    <row r="720" spans="1:29" x14ac:dyDescent="0.25">
      <c r="A720" s="55"/>
      <c r="B720" s="325" t="str">
        <f>IF(Fuel!$B720="", "", Fuel!$B720)</f>
        <v/>
      </c>
      <c r="C720" s="326"/>
      <c r="D720" s="326"/>
      <c r="E720" s="327" t="str">
        <f>Fuel!$AF720</f>
        <v/>
      </c>
      <c r="F720" s="327"/>
      <c r="G720" s="327"/>
      <c r="H720" s="327"/>
      <c r="I720" s="1" t="str">
        <f>IF(Fuel!$D720="", "", Fuel!$D720)</f>
        <v/>
      </c>
      <c r="J720" s="328" t="str">
        <f>Fuel!$AH720</f>
        <v/>
      </c>
      <c r="K720" s="328"/>
      <c r="L720" s="328"/>
      <c r="M720" s="329" t="str">
        <f>Fuel!$AK720</f>
        <v/>
      </c>
      <c r="N720" s="329"/>
      <c r="O720" s="329"/>
      <c r="P720" s="330" t="str">
        <f>Fuel!$AI720</f>
        <v/>
      </c>
      <c r="Q720" s="330"/>
      <c r="R720" s="330"/>
      <c r="S720" s="329" t="str">
        <f>Fuel!$AJ720</f>
        <v/>
      </c>
      <c r="T720" s="329"/>
      <c r="U720" s="331"/>
      <c r="V720" s="55"/>
      <c r="AC720" s="13" t="str">
        <f>Fuel!$S720</f>
        <v/>
      </c>
    </row>
    <row r="721" spans="1:29" x14ac:dyDescent="0.25">
      <c r="A721" s="55"/>
      <c r="B721" s="325" t="str">
        <f>IF(Fuel!$B721="", "", Fuel!$B721)</f>
        <v/>
      </c>
      <c r="C721" s="326"/>
      <c r="D721" s="326"/>
      <c r="E721" s="327" t="str">
        <f>Fuel!$AF721</f>
        <v/>
      </c>
      <c r="F721" s="327"/>
      <c r="G721" s="327"/>
      <c r="H721" s="327"/>
      <c r="I721" s="1" t="str">
        <f>IF(Fuel!$D721="", "", Fuel!$D721)</f>
        <v/>
      </c>
      <c r="J721" s="328" t="str">
        <f>Fuel!$AH721</f>
        <v/>
      </c>
      <c r="K721" s="328"/>
      <c r="L721" s="328"/>
      <c r="M721" s="329" t="str">
        <f>Fuel!$AK721</f>
        <v/>
      </c>
      <c r="N721" s="329"/>
      <c r="O721" s="329"/>
      <c r="P721" s="330" t="str">
        <f>Fuel!$AI721</f>
        <v/>
      </c>
      <c r="Q721" s="330"/>
      <c r="R721" s="330"/>
      <c r="S721" s="329" t="str">
        <f>Fuel!$AJ721</f>
        <v/>
      </c>
      <c r="T721" s="329"/>
      <c r="U721" s="331"/>
      <c r="V721" s="55"/>
      <c r="AC721" s="13" t="str">
        <f>Fuel!$S721</f>
        <v/>
      </c>
    </row>
    <row r="722" spans="1:29" x14ac:dyDescent="0.25">
      <c r="A722" s="55"/>
      <c r="B722" s="325" t="str">
        <f>IF(Fuel!$B722="", "", Fuel!$B722)</f>
        <v/>
      </c>
      <c r="C722" s="326"/>
      <c r="D722" s="326"/>
      <c r="E722" s="327" t="str">
        <f>Fuel!$AF722</f>
        <v/>
      </c>
      <c r="F722" s="327"/>
      <c r="G722" s="327"/>
      <c r="H722" s="327"/>
      <c r="I722" s="1" t="str">
        <f>IF(Fuel!$D722="", "", Fuel!$D722)</f>
        <v/>
      </c>
      <c r="J722" s="328" t="str">
        <f>Fuel!$AH722</f>
        <v/>
      </c>
      <c r="K722" s="328"/>
      <c r="L722" s="328"/>
      <c r="M722" s="329" t="str">
        <f>Fuel!$AK722</f>
        <v/>
      </c>
      <c r="N722" s="329"/>
      <c r="O722" s="329"/>
      <c r="P722" s="330" t="str">
        <f>Fuel!$AI722</f>
        <v/>
      </c>
      <c r="Q722" s="330"/>
      <c r="R722" s="330"/>
      <c r="S722" s="329" t="str">
        <f>Fuel!$AJ722</f>
        <v/>
      </c>
      <c r="T722" s="329"/>
      <c r="U722" s="331"/>
      <c r="V722" s="55"/>
      <c r="AC722" s="13" t="str">
        <f>Fuel!$S722</f>
        <v/>
      </c>
    </row>
    <row r="723" spans="1:29" x14ac:dyDescent="0.25">
      <c r="A723" s="55"/>
      <c r="B723" s="325" t="str">
        <f>IF(Fuel!$B723="", "", Fuel!$B723)</f>
        <v/>
      </c>
      <c r="C723" s="326"/>
      <c r="D723" s="326"/>
      <c r="E723" s="327" t="str">
        <f>Fuel!$AF723</f>
        <v/>
      </c>
      <c r="F723" s="327"/>
      <c r="G723" s="327"/>
      <c r="H723" s="327"/>
      <c r="I723" s="1" t="str">
        <f>IF(Fuel!$D723="", "", Fuel!$D723)</f>
        <v/>
      </c>
      <c r="J723" s="328" t="str">
        <f>Fuel!$AH723</f>
        <v/>
      </c>
      <c r="K723" s="328"/>
      <c r="L723" s="328"/>
      <c r="M723" s="329" t="str">
        <f>Fuel!$AK723</f>
        <v/>
      </c>
      <c r="N723" s="329"/>
      <c r="O723" s="329"/>
      <c r="P723" s="330" t="str">
        <f>Fuel!$AI723</f>
        <v/>
      </c>
      <c r="Q723" s="330"/>
      <c r="R723" s="330"/>
      <c r="S723" s="329" t="str">
        <f>Fuel!$AJ723</f>
        <v/>
      </c>
      <c r="T723" s="329"/>
      <c r="U723" s="331"/>
      <c r="V723" s="55"/>
      <c r="AC723" s="13" t="str">
        <f>Fuel!$S723</f>
        <v/>
      </c>
    </row>
    <row r="724" spans="1:29" x14ac:dyDescent="0.25">
      <c r="A724" s="55"/>
      <c r="B724" s="325" t="str">
        <f>IF(Fuel!$B724="", "", Fuel!$B724)</f>
        <v/>
      </c>
      <c r="C724" s="326"/>
      <c r="D724" s="326"/>
      <c r="E724" s="327" t="str">
        <f>Fuel!$AF724</f>
        <v/>
      </c>
      <c r="F724" s="327"/>
      <c r="G724" s="327"/>
      <c r="H724" s="327"/>
      <c r="I724" s="1" t="str">
        <f>IF(Fuel!$D724="", "", Fuel!$D724)</f>
        <v/>
      </c>
      <c r="J724" s="328" t="str">
        <f>Fuel!$AH724</f>
        <v/>
      </c>
      <c r="K724" s="328"/>
      <c r="L724" s="328"/>
      <c r="M724" s="329" t="str">
        <f>Fuel!$AK724</f>
        <v/>
      </c>
      <c r="N724" s="329"/>
      <c r="O724" s="329"/>
      <c r="P724" s="330" t="str">
        <f>Fuel!$AI724</f>
        <v/>
      </c>
      <c r="Q724" s="330"/>
      <c r="R724" s="330"/>
      <c r="S724" s="329" t="str">
        <f>Fuel!$AJ724</f>
        <v/>
      </c>
      <c r="T724" s="329"/>
      <c r="U724" s="331"/>
      <c r="V724" s="55"/>
      <c r="AC724" s="13" t="str">
        <f>Fuel!$S724</f>
        <v/>
      </c>
    </row>
    <row r="725" spans="1:29" x14ac:dyDescent="0.25">
      <c r="A725" s="55"/>
      <c r="B725" s="325" t="str">
        <f>IF(Fuel!$B725="", "", Fuel!$B725)</f>
        <v/>
      </c>
      <c r="C725" s="326"/>
      <c r="D725" s="326"/>
      <c r="E725" s="327" t="str">
        <f>Fuel!$AF725</f>
        <v/>
      </c>
      <c r="F725" s="327"/>
      <c r="G725" s="327"/>
      <c r="H725" s="327"/>
      <c r="I725" s="1" t="str">
        <f>IF(Fuel!$D725="", "", Fuel!$D725)</f>
        <v/>
      </c>
      <c r="J725" s="328" t="str">
        <f>Fuel!$AH725</f>
        <v/>
      </c>
      <c r="K725" s="328"/>
      <c r="L725" s="328"/>
      <c r="M725" s="329" t="str">
        <f>Fuel!$AK725</f>
        <v/>
      </c>
      <c r="N725" s="329"/>
      <c r="O725" s="329"/>
      <c r="P725" s="330" t="str">
        <f>Fuel!$AI725</f>
        <v/>
      </c>
      <c r="Q725" s="330"/>
      <c r="R725" s="330"/>
      <c r="S725" s="329" t="str">
        <f>Fuel!$AJ725</f>
        <v/>
      </c>
      <c r="T725" s="329"/>
      <c r="U725" s="331"/>
      <c r="V725" s="55"/>
      <c r="AC725" s="13" t="str">
        <f>Fuel!$S725</f>
        <v/>
      </c>
    </row>
    <row r="726" spans="1:29" x14ac:dyDescent="0.25">
      <c r="A726" s="55"/>
      <c r="B726" s="325" t="str">
        <f>IF(Fuel!$B726="", "", Fuel!$B726)</f>
        <v/>
      </c>
      <c r="C726" s="326"/>
      <c r="D726" s="326"/>
      <c r="E726" s="327" t="str">
        <f>Fuel!$AF726</f>
        <v/>
      </c>
      <c r="F726" s="327"/>
      <c r="G726" s="327"/>
      <c r="H726" s="327"/>
      <c r="I726" s="1" t="str">
        <f>IF(Fuel!$D726="", "", Fuel!$D726)</f>
        <v/>
      </c>
      <c r="J726" s="328" t="str">
        <f>Fuel!$AH726</f>
        <v/>
      </c>
      <c r="K726" s="328"/>
      <c r="L726" s="328"/>
      <c r="M726" s="329" t="str">
        <f>Fuel!$AK726</f>
        <v/>
      </c>
      <c r="N726" s="329"/>
      <c r="O726" s="329"/>
      <c r="P726" s="330" t="str">
        <f>Fuel!$AI726</f>
        <v/>
      </c>
      <c r="Q726" s="330"/>
      <c r="R726" s="330"/>
      <c r="S726" s="329" t="str">
        <f>Fuel!$AJ726</f>
        <v/>
      </c>
      <c r="T726" s="329"/>
      <c r="U726" s="331"/>
      <c r="V726" s="55"/>
      <c r="AC726" s="13" t="str">
        <f>Fuel!$S726</f>
        <v/>
      </c>
    </row>
    <row r="727" spans="1:29" x14ac:dyDescent="0.25">
      <c r="A727" s="55"/>
      <c r="B727" s="325" t="str">
        <f>IF(Fuel!$B727="", "", Fuel!$B727)</f>
        <v/>
      </c>
      <c r="C727" s="326"/>
      <c r="D727" s="326"/>
      <c r="E727" s="327" t="str">
        <f>Fuel!$AF727</f>
        <v/>
      </c>
      <c r="F727" s="327"/>
      <c r="G727" s="327"/>
      <c r="H727" s="327"/>
      <c r="I727" s="1" t="str">
        <f>IF(Fuel!$D727="", "", Fuel!$D727)</f>
        <v/>
      </c>
      <c r="J727" s="328" t="str">
        <f>Fuel!$AH727</f>
        <v/>
      </c>
      <c r="K727" s="328"/>
      <c r="L727" s="328"/>
      <c r="M727" s="329" t="str">
        <f>Fuel!$AK727</f>
        <v/>
      </c>
      <c r="N727" s="329"/>
      <c r="O727" s="329"/>
      <c r="P727" s="330" t="str">
        <f>Fuel!$AI727</f>
        <v/>
      </c>
      <c r="Q727" s="330"/>
      <c r="R727" s="330"/>
      <c r="S727" s="329" t="str">
        <f>Fuel!$AJ727</f>
        <v/>
      </c>
      <c r="T727" s="329"/>
      <c r="U727" s="331"/>
      <c r="V727" s="55"/>
      <c r="AC727" s="13" t="str">
        <f>Fuel!$S727</f>
        <v/>
      </c>
    </row>
    <row r="728" spans="1:29" x14ac:dyDescent="0.25">
      <c r="A728" s="55"/>
      <c r="B728" s="325" t="str">
        <f>IF(Fuel!$B728="", "", Fuel!$B728)</f>
        <v/>
      </c>
      <c r="C728" s="326"/>
      <c r="D728" s="326"/>
      <c r="E728" s="327" t="str">
        <f>Fuel!$AF728</f>
        <v/>
      </c>
      <c r="F728" s="327"/>
      <c r="G728" s="327"/>
      <c r="H728" s="327"/>
      <c r="I728" s="1" t="str">
        <f>IF(Fuel!$D728="", "", Fuel!$D728)</f>
        <v/>
      </c>
      <c r="J728" s="328" t="str">
        <f>Fuel!$AH728</f>
        <v/>
      </c>
      <c r="K728" s="328"/>
      <c r="L728" s="328"/>
      <c r="M728" s="329" t="str">
        <f>Fuel!$AK728</f>
        <v/>
      </c>
      <c r="N728" s="329"/>
      <c r="O728" s="329"/>
      <c r="P728" s="330" t="str">
        <f>Fuel!$AI728</f>
        <v/>
      </c>
      <c r="Q728" s="330"/>
      <c r="R728" s="330"/>
      <c r="S728" s="329" t="str">
        <f>Fuel!$AJ728</f>
        <v/>
      </c>
      <c r="T728" s="329"/>
      <c r="U728" s="331"/>
      <c r="V728" s="55"/>
      <c r="AC728" s="13" t="str">
        <f>Fuel!$S728</f>
        <v/>
      </c>
    </row>
    <row r="729" spans="1:29" x14ac:dyDescent="0.25">
      <c r="A729" s="55"/>
      <c r="B729" s="325" t="str">
        <f>IF(Fuel!$B729="", "", Fuel!$B729)</f>
        <v/>
      </c>
      <c r="C729" s="326"/>
      <c r="D729" s="326"/>
      <c r="E729" s="327" t="str">
        <f>Fuel!$AF729</f>
        <v/>
      </c>
      <c r="F729" s="327"/>
      <c r="G729" s="327"/>
      <c r="H729" s="327"/>
      <c r="I729" s="1" t="str">
        <f>IF(Fuel!$D729="", "", Fuel!$D729)</f>
        <v/>
      </c>
      <c r="J729" s="328" t="str">
        <f>Fuel!$AH729</f>
        <v/>
      </c>
      <c r="K729" s="328"/>
      <c r="L729" s="328"/>
      <c r="M729" s="329" t="str">
        <f>Fuel!$AK729</f>
        <v/>
      </c>
      <c r="N729" s="329"/>
      <c r="O729" s="329"/>
      <c r="P729" s="330" t="str">
        <f>Fuel!$AI729</f>
        <v/>
      </c>
      <c r="Q729" s="330"/>
      <c r="R729" s="330"/>
      <c r="S729" s="329" t="str">
        <f>Fuel!$AJ729</f>
        <v/>
      </c>
      <c r="T729" s="329"/>
      <c r="U729" s="331"/>
      <c r="V729" s="55"/>
      <c r="AC729" s="13" t="str">
        <f>Fuel!$S729</f>
        <v/>
      </c>
    </row>
    <row r="730" spans="1:29" x14ac:dyDescent="0.25">
      <c r="A730" s="55"/>
      <c r="B730" s="325" t="str">
        <f>IF(Fuel!$B730="", "", Fuel!$B730)</f>
        <v/>
      </c>
      <c r="C730" s="326"/>
      <c r="D730" s="326"/>
      <c r="E730" s="327" t="str">
        <f>Fuel!$AF730</f>
        <v/>
      </c>
      <c r="F730" s="327"/>
      <c r="G730" s="327"/>
      <c r="H730" s="327"/>
      <c r="I730" s="1" t="str">
        <f>IF(Fuel!$D730="", "", Fuel!$D730)</f>
        <v/>
      </c>
      <c r="J730" s="328" t="str">
        <f>Fuel!$AH730</f>
        <v/>
      </c>
      <c r="K730" s="328"/>
      <c r="L730" s="328"/>
      <c r="M730" s="329" t="str">
        <f>Fuel!$AK730</f>
        <v/>
      </c>
      <c r="N730" s="329"/>
      <c r="O730" s="329"/>
      <c r="P730" s="330" t="str">
        <f>Fuel!$AI730</f>
        <v/>
      </c>
      <c r="Q730" s="330"/>
      <c r="R730" s="330"/>
      <c r="S730" s="329" t="str">
        <f>Fuel!$AJ730</f>
        <v/>
      </c>
      <c r="T730" s="329"/>
      <c r="U730" s="331"/>
      <c r="V730" s="55"/>
      <c r="AC730" s="13" t="str">
        <f>Fuel!$S730</f>
        <v/>
      </c>
    </row>
    <row r="731" spans="1:29" x14ac:dyDescent="0.25">
      <c r="A731" s="55"/>
      <c r="B731" s="325" t="str">
        <f>IF(Fuel!$B731="", "", Fuel!$B731)</f>
        <v/>
      </c>
      <c r="C731" s="326"/>
      <c r="D731" s="326"/>
      <c r="E731" s="327" t="str">
        <f>Fuel!$AF731</f>
        <v/>
      </c>
      <c r="F731" s="327"/>
      <c r="G731" s="327"/>
      <c r="H731" s="327"/>
      <c r="I731" s="1" t="str">
        <f>IF(Fuel!$D731="", "", Fuel!$D731)</f>
        <v/>
      </c>
      <c r="J731" s="328" t="str">
        <f>Fuel!$AH731</f>
        <v/>
      </c>
      <c r="K731" s="328"/>
      <c r="L731" s="328"/>
      <c r="M731" s="329" t="str">
        <f>Fuel!$AK731</f>
        <v/>
      </c>
      <c r="N731" s="329"/>
      <c r="O731" s="329"/>
      <c r="P731" s="330" t="str">
        <f>Fuel!$AI731</f>
        <v/>
      </c>
      <c r="Q731" s="330"/>
      <c r="R731" s="330"/>
      <c r="S731" s="329" t="str">
        <f>Fuel!$AJ731</f>
        <v/>
      </c>
      <c r="T731" s="329"/>
      <c r="U731" s="331"/>
      <c r="V731" s="55"/>
      <c r="AC731" s="13" t="str">
        <f>Fuel!$S731</f>
        <v/>
      </c>
    </row>
    <row r="732" spans="1:29" x14ac:dyDescent="0.25">
      <c r="A732" s="55"/>
      <c r="B732" s="325" t="str">
        <f>IF(Fuel!$B732="", "", Fuel!$B732)</f>
        <v/>
      </c>
      <c r="C732" s="326"/>
      <c r="D732" s="326"/>
      <c r="E732" s="327" t="str">
        <f>Fuel!$AF732</f>
        <v/>
      </c>
      <c r="F732" s="327"/>
      <c r="G732" s="327"/>
      <c r="H732" s="327"/>
      <c r="I732" s="1" t="str">
        <f>IF(Fuel!$D732="", "", Fuel!$D732)</f>
        <v/>
      </c>
      <c r="J732" s="328" t="str">
        <f>Fuel!$AH732</f>
        <v/>
      </c>
      <c r="K732" s="328"/>
      <c r="L732" s="328"/>
      <c r="M732" s="329" t="str">
        <f>Fuel!$AK732</f>
        <v/>
      </c>
      <c r="N732" s="329"/>
      <c r="O732" s="329"/>
      <c r="P732" s="330" t="str">
        <f>Fuel!$AI732</f>
        <v/>
      </c>
      <c r="Q732" s="330"/>
      <c r="R732" s="330"/>
      <c r="S732" s="329" t="str">
        <f>Fuel!$AJ732</f>
        <v/>
      </c>
      <c r="T732" s="329"/>
      <c r="U732" s="331"/>
      <c r="V732" s="55"/>
      <c r="AC732" s="13" t="str">
        <f>Fuel!$S732</f>
        <v/>
      </c>
    </row>
    <row r="733" spans="1:29" x14ac:dyDescent="0.25">
      <c r="A733" s="55"/>
      <c r="B733" s="325" t="str">
        <f>IF(Fuel!$B733="", "", Fuel!$B733)</f>
        <v/>
      </c>
      <c r="C733" s="326"/>
      <c r="D733" s="326"/>
      <c r="E733" s="327" t="str">
        <f>Fuel!$AF733</f>
        <v/>
      </c>
      <c r="F733" s="327"/>
      <c r="G733" s="327"/>
      <c r="H733" s="327"/>
      <c r="I733" s="1" t="str">
        <f>IF(Fuel!$D733="", "", Fuel!$D733)</f>
        <v/>
      </c>
      <c r="J733" s="328" t="str">
        <f>Fuel!$AH733</f>
        <v/>
      </c>
      <c r="K733" s="328"/>
      <c r="L733" s="328"/>
      <c r="M733" s="329" t="str">
        <f>Fuel!$AK733</f>
        <v/>
      </c>
      <c r="N733" s="329"/>
      <c r="O733" s="329"/>
      <c r="P733" s="330" t="str">
        <f>Fuel!$AI733</f>
        <v/>
      </c>
      <c r="Q733" s="330"/>
      <c r="R733" s="330"/>
      <c r="S733" s="329" t="str">
        <f>Fuel!$AJ733</f>
        <v/>
      </c>
      <c r="T733" s="329"/>
      <c r="U733" s="331"/>
      <c r="V733" s="55"/>
      <c r="AC733" s="13" t="str">
        <f>Fuel!$S733</f>
        <v/>
      </c>
    </row>
    <row r="734" spans="1:29" x14ac:dyDescent="0.25">
      <c r="A734" s="55"/>
      <c r="B734" s="325" t="str">
        <f>IF(Fuel!$B734="", "", Fuel!$B734)</f>
        <v/>
      </c>
      <c r="C734" s="326"/>
      <c r="D734" s="326"/>
      <c r="E734" s="327" t="str">
        <f>Fuel!$AF734</f>
        <v/>
      </c>
      <c r="F734" s="327"/>
      <c r="G734" s="327"/>
      <c r="H734" s="327"/>
      <c r="I734" s="1" t="str">
        <f>IF(Fuel!$D734="", "", Fuel!$D734)</f>
        <v/>
      </c>
      <c r="J734" s="328" t="str">
        <f>Fuel!$AH734</f>
        <v/>
      </c>
      <c r="K734" s="328"/>
      <c r="L734" s="328"/>
      <c r="M734" s="329" t="str">
        <f>Fuel!$AK734</f>
        <v/>
      </c>
      <c r="N734" s="329"/>
      <c r="O734" s="329"/>
      <c r="P734" s="330" t="str">
        <f>Fuel!$AI734</f>
        <v/>
      </c>
      <c r="Q734" s="330"/>
      <c r="R734" s="330"/>
      <c r="S734" s="329" t="str">
        <f>Fuel!$AJ734</f>
        <v/>
      </c>
      <c r="T734" s="329"/>
      <c r="U734" s="331"/>
      <c r="V734" s="55"/>
      <c r="AC734" s="13" t="str">
        <f>Fuel!$S734</f>
        <v/>
      </c>
    </row>
    <row r="735" spans="1:29" x14ac:dyDescent="0.25">
      <c r="A735" s="55"/>
      <c r="B735" s="325" t="str">
        <f>IF(Fuel!$B735="", "", Fuel!$B735)</f>
        <v/>
      </c>
      <c r="C735" s="326"/>
      <c r="D735" s="326"/>
      <c r="E735" s="327" t="str">
        <f>Fuel!$AF735</f>
        <v/>
      </c>
      <c r="F735" s="327"/>
      <c r="G735" s="327"/>
      <c r="H735" s="327"/>
      <c r="I735" s="1" t="str">
        <f>IF(Fuel!$D735="", "", Fuel!$D735)</f>
        <v/>
      </c>
      <c r="J735" s="328" t="str">
        <f>Fuel!$AH735</f>
        <v/>
      </c>
      <c r="K735" s="328"/>
      <c r="L735" s="328"/>
      <c r="M735" s="329" t="str">
        <f>Fuel!$AK735</f>
        <v/>
      </c>
      <c r="N735" s="329"/>
      <c r="O735" s="329"/>
      <c r="P735" s="330" t="str">
        <f>Fuel!$AI735</f>
        <v/>
      </c>
      <c r="Q735" s="330"/>
      <c r="R735" s="330"/>
      <c r="S735" s="329" t="str">
        <f>Fuel!$AJ735</f>
        <v/>
      </c>
      <c r="T735" s="329"/>
      <c r="U735" s="331"/>
      <c r="V735" s="55"/>
      <c r="AC735" s="13" t="str">
        <f>Fuel!$S735</f>
        <v/>
      </c>
    </row>
    <row r="736" spans="1:29" x14ac:dyDescent="0.25">
      <c r="A736" s="55"/>
      <c r="B736" s="325" t="str">
        <f>IF(Fuel!$B736="", "", Fuel!$B736)</f>
        <v/>
      </c>
      <c r="C736" s="326"/>
      <c r="D736" s="326"/>
      <c r="E736" s="327" t="str">
        <f>Fuel!$AF736</f>
        <v/>
      </c>
      <c r="F736" s="327"/>
      <c r="G736" s="327"/>
      <c r="H736" s="327"/>
      <c r="I736" s="1" t="str">
        <f>IF(Fuel!$D736="", "", Fuel!$D736)</f>
        <v/>
      </c>
      <c r="J736" s="328" t="str">
        <f>Fuel!$AH736</f>
        <v/>
      </c>
      <c r="K736" s="328"/>
      <c r="L736" s="328"/>
      <c r="M736" s="329" t="str">
        <f>Fuel!$AK736</f>
        <v/>
      </c>
      <c r="N736" s="329"/>
      <c r="O736" s="329"/>
      <c r="P736" s="330" t="str">
        <f>Fuel!$AI736</f>
        <v/>
      </c>
      <c r="Q736" s="330"/>
      <c r="R736" s="330"/>
      <c r="S736" s="329" t="str">
        <f>Fuel!$AJ736</f>
        <v/>
      </c>
      <c r="T736" s="329"/>
      <c r="U736" s="331"/>
      <c r="V736" s="55"/>
      <c r="AC736" s="13" t="str">
        <f>Fuel!$S736</f>
        <v/>
      </c>
    </row>
    <row r="737" spans="1:29" x14ac:dyDescent="0.25">
      <c r="A737" s="55"/>
      <c r="B737" s="325" t="str">
        <f>IF(Fuel!$B737="", "", Fuel!$B737)</f>
        <v/>
      </c>
      <c r="C737" s="326"/>
      <c r="D737" s="326"/>
      <c r="E737" s="327" t="str">
        <f>Fuel!$AF737</f>
        <v/>
      </c>
      <c r="F737" s="327"/>
      <c r="G737" s="327"/>
      <c r="H737" s="327"/>
      <c r="I737" s="1" t="str">
        <f>IF(Fuel!$D737="", "", Fuel!$D737)</f>
        <v/>
      </c>
      <c r="J737" s="328" t="str">
        <f>Fuel!$AH737</f>
        <v/>
      </c>
      <c r="K737" s="328"/>
      <c r="L737" s="328"/>
      <c r="M737" s="329" t="str">
        <f>Fuel!$AK737</f>
        <v/>
      </c>
      <c r="N737" s="329"/>
      <c r="O737" s="329"/>
      <c r="P737" s="330" t="str">
        <f>Fuel!$AI737</f>
        <v/>
      </c>
      <c r="Q737" s="330"/>
      <c r="R737" s="330"/>
      <c r="S737" s="329" t="str">
        <f>Fuel!$AJ737</f>
        <v/>
      </c>
      <c r="T737" s="329"/>
      <c r="U737" s="331"/>
      <c r="V737" s="55"/>
      <c r="AC737" s="13" t="str">
        <f>Fuel!$S737</f>
        <v/>
      </c>
    </row>
    <row r="738" spans="1:29" x14ac:dyDescent="0.25">
      <c r="A738" s="55"/>
      <c r="B738" s="325" t="str">
        <f>IF(Fuel!$B738="", "", Fuel!$B738)</f>
        <v/>
      </c>
      <c r="C738" s="326"/>
      <c r="D738" s="326"/>
      <c r="E738" s="327" t="str">
        <f>Fuel!$AF738</f>
        <v/>
      </c>
      <c r="F738" s="327"/>
      <c r="G738" s="327"/>
      <c r="H738" s="327"/>
      <c r="I738" s="1" t="str">
        <f>IF(Fuel!$D738="", "", Fuel!$D738)</f>
        <v/>
      </c>
      <c r="J738" s="328" t="str">
        <f>Fuel!$AH738</f>
        <v/>
      </c>
      <c r="K738" s="328"/>
      <c r="L738" s="328"/>
      <c r="M738" s="329" t="str">
        <f>Fuel!$AK738</f>
        <v/>
      </c>
      <c r="N738" s="329"/>
      <c r="O738" s="329"/>
      <c r="P738" s="330" t="str">
        <f>Fuel!$AI738</f>
        <v/>
      </c>
      <c r="Q738" s="330"/>
      <c r="R738" s="330"/>
      <c r="S738" s="329" t="str">
        <f>Fuel!$AJ738</f>
        <v/>
      </c>
      <c r="T738" s="329"/>
      <c r="U738" s="331"/>
      <c r="V738" s="55"/>
      <c r="AC738" s="13" t="str">
        <f>Fuel!$S738</f>
        <v/>
      </c>
    </row>
    <row r="739" spans="1:29" x14ac:dyDescent="0.25">
      <c r="A739" s="55"/>
      <c r="B739" s="325" t="str">
        <f>IF(Fuel!$B739="", "", Fuel!$B739)</f>
        <v/>
      </c>
      <c r="C739" s="326"/>
      <c r="D739" s="326"/>
      <c r="E739" s="327" t="str">
        <f>Fuel!$AF739</f>
        <v/>
      </c>
      <c r="F739" s="327"/>
      <c r="G739" s="327"/>
      <c r="H739" s="327"/>
      <c r="I739" s="1" t="str">
        <f>IF(Fuel!$D739="", "", Fuel!$D739)</f>
        <v/>
      </c>
      <c r="J739" s="328" t="str">
        <f>Fuel!$AH739</f>
        <v/>
      </c>
      <c r="K739" s="328"/>
      <c r="L739" s="328"/>
      <c r="M739" s="329" t="str">
        <f>Fuel!$AK739</f>
        <v/>
      </c>
      <c r="N739" s="329"/>
      <c r="O739" s="329"/>
      <c r="P739" s="330" t="str">
        <f>Fuel!$AI739</f>
        <v/>
      </c>
      <c r="Q739" s="330"/>
      <c r="R739" s="330"/>
      <c r="S739" s="329" t="str">
        <f>Fuel!$AJ739</f>
        <v/>
      </c>
      <c r="T739" s="329"/>
      <c r="U739" s="331"/>
      <c r="V739" s="55"/>
      <c r="AC739" s="13" t="str">
        <f>Fuel!$S739</f>
        <v/>
      </c>
    </row>
    <row r="740" spans="1:29" x14ac:dyDescent="0.25">
      <c r="A740" s="55"/>
      <c r="B740" s="325" t="str">
        <f>IF(Fuel!$B740="", "", Fuel!$B740)</f>
        <v/>
      </c>
      <c r="C740" s="326"/>
      <c r="D740" s="326"/>
      <c r="E740" s="327" t="str">
        <f>Fuel!$AF740</f>
        <v/>
      </c>
      <c r="F740" s="327"/>
      <c r="G740" s="327"/>
      <c r="H740" s="327"/>
      <c r="I740" s="1" t="str">
        <f>IF(Fuel!$D740="", "", Fuel!$D740)</f>
        <v/>
      </c>
      <c r="J740" s="328" t="str">
        <f>Fuel!$AH740</f>
        <v/>
      </c>
      <c r="K740" s="328"/>
      <c r="L740" s="328"/>
      <c r="M740" s="329" t="str">
        <f>Fuel!$AK740</f>
        <v/>
      </c>
      <c r="N740" s="329"/>
      <c r="O740" s="329"/>
      <c r="P740" s="330" t="str">
        <f>Fuel!$AI740</f>
        <v/>
      </c>
      <c r="Q740" s="330"/>
      <c r="R740" s="330"/>
      <c r="S740" s="329" t="str">
        <f>Fuel!$AJ740</f>
        <v/>
      </c>
      <c r="T740" s="329"/>
      <c r="U740" s="331"/>
      <c r="V740" s="55"/>
      <c r="AC740" s="13" t="str">
        <f>Fuel!$S740</f>
        <v/>
      </c>
    </row>
    <row r="741" spans="1:29" x14ac:dyDescent="0.25">
      <c r="A741" s="55"/>
      <c r="B741" s="325" t="str">
        <f>IF(Fuel!$B741="", "", Fuel!$B741)</f>
        <v/>
      </c>
      <c r="C741" s="326"/>
      <c r="D741" s="326"/>
      <c r="E741" s="327" t="str">
        <f>Fuel!$AF741</f>
        <v/>
      </c>
      <c r="F741" s="327"/>
      <c r="G741" s="327"/>
      <c r="H741" s="327"/>
      <c r="I741" s="1" t="str">
        <f>IF(Fuel!$D741="", "", Fuel!$D741)</f>
        <v/>
      </c>
      <c r="J741" s="328" t="str">
        <f>Fuel!$AH741</f>
        <v/>
      </c>
      <c r="K741" s="328"/>
      <c r="L741" s="328"/>
      <c r="M741" s="329" t="str">
        <f>Fuel!$AK741</f>
        <v/>
      </c>
      <c r="N741" s="329"/>
      <c r="O741" s="329"/>
      <c r="P741" s="330" t="str">
        <f>Fuel!$AI741</f>
        <v/>
      </c>
      <c r="Q741" s="330"/>
      <c r="R741" s="330"/>
      <c r="S741" s="329" t="str">
        <f>Fuel!$AJ741</f>
        <v/>
      </c>
      <c r="T741" s="329"/>
      <c r="U741" s="331"/>
      <c r="V741" s="55"/>
      <c r="AC741" s="13" t="str">
        <f>Fuel!$S741</f>
        <v/>
      </c>
    </row>
    <row r="742" spans="1:29" x14ac:dyDescent="0.25">
      <c r="A742" s="55"/>
      <c r="B742" s="325" t="str">
        <f>IF(Fuel!$B742="", "", Fuel!$B742)</f>
        <v/>
      </c>
      <c r="C742" s="326"/>
      <c r="D742" s="326"/>
      <c r="E742" s="327" t="str">
        <f>Fuel!$AF742</f>
        <v/>
      </c>
      <c r="F742" s="327"/>
      <c r="G742" s="327"/>
      <c r="H742" s="327"/>
      <c r="I742" s="1" t="str">
        <f>IF(Fuel!$D742="", "", Fuel!$D742)</f>
        <v/>
      </c>
      <c r="J742" s="328" t="str">
        <f>Fuel!$AH742</f>
        <v/>
      </c>
      <c r="K742" s="328"/>
      <c r="L742" s="328"/>
      <c r="M742" s="329" t="str">
        <f>Fuel!$AK742</f>
        <v/>
      </c>
      <c r="N742" s="329"/>
      <c r="O742" s="329"/>
      <c r="P742" s="330" t="str">
        <f>Fuel!$AI742</f>
        <v/>
      </c>
      <c r="Q742" s="330"/>
      <c r="R742" s="330"/>
      <c r="S742" s="329" t="str">
        <f>Fuel!$AJ742</f>
        <v/>
      </c>
      <c r="T742" s="329"/>
      <c r="U742" s="331"/>
      <c r="V742" s="55"/>
      <c r="AC742" s="13" t="str">
        <f>Fuel!$S742</f>
        <v/>
      </c>
    </row>
    <row r="743" spans="1:29" x14ac:dyDescent="0.25">
      <c r="A743" s="55"/>
      <c r="B743" s="325" t="str">
        <f>IF(Fuel!$B743="", "", Fuel!$B743)</f>
        <v/>
      </c>
      <c r="C743" s="326"/>
      <c r="D743" s="326"/>
      <c r="E743" s="327" t="str">
        <f>Fuel!$AF743</f>
        <v/>
      </c>
      <c r="F743" s="327"/>
      <c r="G743" s="327"/>
      <c r="H743" s="327"/>
      <c r="I743" s="1" t="str">
        <f>IF(Fuel!$D743="", "", Fuel!$D743)</f>
        <v/>
      </c>
      <c r="J743" s="328" t="str">
        <f>Fuel!$AH743</f>
        <v/>
      </c>
      <c r="K743" s="328"/>
      <c r="L743" s="328"/>
      <c r="M743" s="329" t="str">
        <f>Fuel!$AK743</f>
        <v/>
      </c>
      <c r="N743" s="329"/>
      <c r="O743" s="329"/>
      <c r="P743" s="330" t="str">
        <f>Fuel!$AI743</f>
        <v/>
      </c>
      <c r="Q743" s="330"/>
      <c r="R743" s="330"/>
      <c r="S743" s="329" t="str">
        <f>Fuel!$AJ743</f>
        <v/>
      </c>
      <c r="T743" s="329"/>
      <c r="U743" s="331"/>
      <c r="V743" s="55"/>
      <c r="AC743" s="13" t="str">
        <f>Fuel!$S743</f>
        <v/>
      </c>
    </row>
    <row r="744" spans="1:29" x14ac:dyDescent="0.25">
      <c r="A744" s="55"/>
      <c r="B744" s="325" t="str">
        <f>IF(Fuel!$B744="", "", Fuel!$B744)</f>
        <v/>
      </c>
      <c r="C744" s="326"/>
      <c r="D744" s="326"/>
      <c r="E744" s="327" t="str">
        <f>Fuel!$AF744</f>
        <v/>
      </c>
      <c r="F744" s="327"/>
      <c r="G744" s="327"/>
      <c r="H744" s="327"/>
      <c r="I744" s="1" t="str">
        <f>IF(Fuel!$D744="", "", Fuel!$D744)</f>
        <v/>
      </c>
      <c r="J744" s="328" t="str">
        <f>Fuel!$AH744</f>
        <v/>
      </c>
      <c r="K744" s="328"/>
      <c r="L744" s="328"/>
      <c r="M744" s="329" t="str">
        <f>Fuel!$AK744</f>
        <v/>
      </c>
      <c r="N744" s="329"/>
      <c r="O744" s="329"/>
      <c r="P744" s="330" t="str">
        <f>Fuel!$AI744</f>
        <v/>
      </c>
      <c r="Q744" s="330"/>
      <c r="R744" s="330"/>
      <c r="S744" s="329" t="str">
        <f>Fuel!$AJ744</f>
        <v/>
      </c>
      <c r="T744" s="329"/>
      <c r="U744" s="331"/>
      <c r="V744" s="55"/>
      <c r="AC744" s="13" t="str">
        <f>Fuel!$S744</f>
        <v/>
      </c>
    </row>
    <row r="745" spans="1:29" x14ac:dyDescent="0.25">
      <c r="A745" s="55"/>
      <c r="B745" s="325" t="str">
        <f>IF(Fuel!$B745="", "", Fuel!$B745)</f>
        <v/>
      </c>
      <c r="C745" s="326"/>
      <c r="D745" s="326"/>
      <c r="E745" s="327" t="str">
        <f>Fuel!$AF745</f>
        <v/>
      </c>
      <c r="F745" s="327"/>
      <c r="G745" s="327"/>
      <c r="H745" s="327"/>
      <c r="I745" s="1" t="str">
        <f>IF(Fuel!$D745="", "", Fuel!$D745)</f>
        <v/>
      </c>
      <c r="J745" s="328" t="str">
        <f>Fuel!$AH745</f>
        <v/>
      </c>
      <c r="K745" s="328"/>
      <c r="L745" s="328"/>
      <c r="M745" s="329" t="str">
        <f>Fuel!$AK745</f>
        <v/>
      </c>
      <c r="N745" s="329"/>
      <c r="O745" s="329"/>
      <c r="P745" s="330" t="str">
        <f>Fuel!$AI745</f>
        <v/>
      </c>
      <c r="Q745" s="330"/>
      <c r="R745" s="330"/>
      <c r="S745" s="329" t="str">
        <f>Fuel!$AJ745</f>
        <v/>
      </c>
      <c r="T745" s="329"/>
      <c r="U745" s="331"/>
      <c r="V745" s="55"/>
      <c r="AC745" s="13" t="str">
        <f>Fuel!$S745</f>
        <v/>
      </c>
    </row>
    <row r="746" spans="1:29" x14ac:dyDescent="0.25">
      <c r="A746" s="55"/>
      <c r="B746" s="325" t="str">
        <f>IF(Fuel!$B746="", "", Fuel!$B746)</f>
        <v/>
      </c>
      <c r="C746" s="326"/>
      <c r="D746" s="326"/>
      <c r="E746" s="327" t="str">
        <f>Fuel!$AF746</f>
        <v/>
      </c>
      <c r="F746" s="327"/>
      <c r="G746" s="327"/>
      <c r="H746" s="327"/>
      <c r="I746" s="1" t="str">
        <f>IF(Fuel!$D746="", "", Fuel!$D746)</f>
        <v/>
      </c>
      <c r="J746" s="328" t="str">
        <f>Fuel!$AH746</f>
        <v/>
      </c>
      <c r="K746" s="328"/>
      <c r="L746" s="328"/>
      <c r="M746" s="329" t="str">
        <f>Fuel!$AK746</f>
        <v/>
      </c>
      <c r="N746" s="329"/>
      <c r="O746" s="329"/>
      <c r="P746" s="330" t="str">
        <f>Fuel!$AI746</f>
        <v/>
      </c>
      <c r="Q746" s="330"/>
      <c r="R746" s="330"/>
      <c r="S746" s="329" t="str">
        <f>Fuel!$AJ746</f>
        <v/>
      </c>
      <c r="T746" s="329"/>
      <c r="U746" s="331"/>
      <c r="V746" s="55"/>
      <c r="AC746" s="13" t="str">
        <f>Fuel!$S746</f>
        <v/>
      </c>
    </row>
    <row r="747" spans="1:29" x14ac:dyDescent="0.25">
      <c r="A747" s="55"/>
      <c r="B747" s="325" t="str">
        <f>IF(Fuel!$B747="", "", Fuel!$B747)</f>
        <v/>
      </c>
      <c r="C747" s="326"/>
      <c r="D747" s="326"/>
      <c r="E747" s="327" t="str">
        <f>Fuel!$AF747</f>
        <v/>
      </c>
      <c r="F747" s="327"/>
      <c r="G747" s="327"/>
      <c r="H747" s="327"/>
      <c r="I747" s="1" t="str">
        <f>IF(Fuel!$D747="", "", Fuel!$D747)</f>
        <v/>
      </c>
      <c r="J747" s="328" t="str">
        <f>Fuel!$AH747</f>
        <v/>
      </c>
      <c r="K747" s="328"/>
      <c r="L747" s="328"/>
      <c r="M747" s="329" t="str">
        <f>Fuel!$AK747</f>
        <v/>
      </c>
      <c r="N747" s="329"/>
      <c r="O747" s="329"/>
      <c r="P747" s="330" t="str">
        <f>Fuel!$AI747</f>
        <v/>
      </c>
      <c r="Q747" s="330"/>
      <c r="R747" s="330"/>
      <c r="S747" s="329" t="str">
        <f>Fuel!$AJ747</f>
        <v/>
      </c>
      <c r="T747" s="329"/>
      <c r="U747" s="331"/>
      <c r="V747" s="55"/>
      <c r="AC747" s="13" t="str">
        <f>Fuel!$S747</f>
        <v/>
      </c>
    </row>
    <row r="748" spans="1:29" x14ac:dyDescent="0.25">
      <c r="A748" s="55"/>
      <c r="B748" s="325" t="str">
        <f>IF(Fuel!$B748="", "", Fuel!$B748)</f>
        <v/>
      </c>
      <c r="C748" s="326"/>
      <c r="D748" s="326"/>
      <c r="E748" s="327" t="str">
        <f>Fuel!$AF748</f>
        <v/>
      </c>
      <c r="F748" s="327"/>
      <c r="G748" s="327"/>
      <c r="H748" s="327"/>
      <c r="I748" s="1" t="str">
        <f>IF(Fuel!$D748="", "", Fuel!$D748)</f>
        <v/>
      </c>
      <c r="J748" s="328" t="str">
        <f>Fuel!$AH748</f>
        <v/>
      </c>
      <c r="K748" s="328"/>
      <c r="L748" s="328"/>
      <c r="M748" s="329" t="str">
        <f>Fuel!$AK748</f>
        <v/>
      </c>
      <c r="N748" s="329"/>
      <c r="O748" s="329"/>
      <c r="P748" s="330" t="str">
        <f>Fuel!$AI748</f>
        <v/>
      </c>
      <c r="Q748" s="330"/>
      <c r="R748" s="330"/>
      <c r="S748" s="329" t="str">
        <f>Fuel!$AJ748</f>
        <v/>
      </c>
      <c r="T748" s="329"/>
      <c r="U748" s="331"/>
      <c r="V748" s="55"/>
      <c r="AC748" s="13" t="str">
        <f>Fuel!$S748</f>
        <v/>
      </c>
    </row>
    <row r="749" spans="1:29" x14ac:dyDescent="0.25">
      <c r="A749" s="55"/>
      <c r="B749" s="325" t="str">
        <f>IF(Fuel!$B749="", "", Fuel!$B749)</f>
        <v/>
      </c>
      <c r="C749" s="326"/>
      <c r="D749" s="326"/>
      <c r="E749" s="327" t="str">
        <f>Fuel!$AF749</f>
        <v/>
      </c>
      <c r="F749" s="327"/>
      <c r="G749" s="327"/>
      <c r="H749" s="327"/>
      <c r="I749" s="1" t="str">
        <f>IF(Fuel!$D749="", "", Fuel!$D749)</f>
        <v/>
      </c>
      <c r="J749" s="328" t="str">
        <f>Fuel!$AH749</f>
        <v/>
      </c>
      <c r="K749" s="328"/>
      <c r="L749" s="328"/>
      <c r="M749" s="329" t="str">
        <f>Fuel!$AK749</f>
        <v/>
      </c>
      <c r="N749" s="329"/>
      <c r="O749" s="329"/>
      <c r="P749" s="330" t="str">
        <f>Fuel!$AI749</f>
        <v/>
      </c>
      <c r="Q749" s="330"/>
      <c r="R749" s="330"/>
      <c r="S749" s="329" t="str">
        <f>Fuel!$AJ749</f>
        <v/>
      </c>
      <c r="T749" s="329"/>
      <c r="U749" s="331"/>
      <c r="V749" s="55"/>
      <c r="AC749" s="13" t="str">
        <f>Fuel!$S749</f>
        <v/>
      </c>
    </row>
    <row r="750" spans="1:29" x14ac:dyDescent="0.25">
      <c r="A750" s="55"/>
      <c r="B750" s="325" t="str">
        <f>IF(Fuel!$B750="", "", Fuel!$B750)</f>
        <v/>
      </c>
      <c r="C750" s="326"/>
      <c r="D750" s="326"/>
      <c r="E750" s="327" t="str">
        <f>Fuel!$AF750</f>
        <v/>
      </c>
      <c r="F750" s="327"/>
      <c r="G750" s="327"/>
      <c r="H750" s="327"/>
      <c r="I750" s="1" t="str">
        <f>IF(Fuel!$D750="", "", Fuel!$D750)</f>
        <v/>
      </c>
      <c r="J750" s="328" t="str">
        <f>Fuel!$AH750</f>
        <v/>
      </c>
      <c r="K750" s="328"/>
      <c r="L750" s="328"/>
      <c r="M750" s="329" t="str">
        <f>Fuel!$AK750</f>
        <v/>
      </c>
      <c r="N750" s="329"/>
      <c r="O750" s="329"/>
      <c r="P750" s="330" t="str">
        <f>Fuel!$AI750</f>
        <v/>
      </c>
      <c r="Q750" s="330"/>
      <c r="R750" s="330"/>
      <c r="S750" s="329" t="str">
        <f>Fuel!$AJ750</f>
        <v/>
      </c>
      <c r="T750" s="329"/>
      <c r="U750" s="331"/>
      <c r="V750" s="55"/>
      <c r="AC750" s="13" t="str">
        <f>Fuel!$S750</f>
        <v/>
      </c>
    </row>
    <row r="751" spans="1:29" x14ac:dyDescent="0.25">
      <c r="A751" s="55"/>
      <c r="B751" s="325" t="str">
        <f>IF(Fuel!$B751="", "", Fuel!$B751)</f>
        <v/>
      </c>
      <c r="C751" s="326"/>
      <c r="D751" s="326"/>
      <c r="E751" s="327" t="str">
        <f>Fuel!$AF751</f>
        <v/>
      </c>
      <c r="F751" s="327"/>
      <c r="G751" s="327"/>
      <c r="H751" s="327"/>
      <c r="I751" s="1" t="str">
        <f>IF(Fuel!$D751="", "", Fuel!$D751)</f>
        <v/>
      </c>
      <c r="J751" s="328" t="str">
        <f>Fuel!$AH751</f>
        <v/>
      </c>
      <c r="K751" s="328"/>
      <c r="L751" s="328"/>
      <c r="M751" s="329" t="str">
        <f>Fuel!$AK751</f>
        <v/>
      </c>
      <c r="N751" s="329"/>
      <c r="O751" s="329"/>
      <c r="P751" s="330" t="str">
        <f>Fuel!$AI751</f>
        <v/>
      </c>
      <c r="Q751" s="330"/>
      <c r="R751" s="330"/>
      <c r="S751" s="329" t="str">
        <f>Fuel!$AJ751</f>
        <v/>
      </c>
      <c r="T751" s="329"/>
      <c r="U751" s="331"/>
      <c r="V751" s="55"/>
      <c r="AC751" s="13" t="str">
        <f>Fuel!$S751</f>
        <v/>
      </c>
    </row>
    <row r="752" spans="1:29" x14ac:dyDescent="0.25">
      <c r="A752" s="55"/>
      <c r="B752" s="325" t="str">
        <f>IF(Fuel!$B752="", "", Fuel!$B752)</f>
        <v/>
      </c>
      <c r="C752" s="326"/>
      <c r="D752" s="326"/>
      <c r="E752" s="327" t="str">
        <f>Fuel!$AF752</f>
        <v/>
      </c>
      <c r="F752" s="327"/>
      <c r="G752" s="327"/>
      <c r="H752" s="327"/>
      <c r="I752" s="1" t="str">
        <f>IF(Fuel!$D752="", "", Fuel!$D752)</f>
        <v/>
      </c>
      <c r="J752" s="328" t="str">
        <f>Fuel!$AH752</f>
        <v/>
      </c>
      <c r="K752" s="328"/>
      <c r="L752" s="328"/>
      <c r="M752" s="329" t="str">
        <f>Fuel!$AK752</f>
        <v/>
      </c>
      <c r="N752" s="329"/>
      <c r="O752" s="329"/>
      <c r="P752" s="330" t="str">
        <f>Fuel!$AI752</f>
        <v/>
      </c>
      <c r="Q752" s="330"/>
      <c r="R752" s="330"/>
      <c r="S752" s="329" t="str">
        <f>Fuel!$AJ752</f>
        <v/>
      </c>
      <c r="T752" s="329"/>
      <c r="U752" s="331"/>
      <c r="V752" s="55"/>
      <c r="AC752" s="13" t="str">
        <f>Fuel!$S752</f>
        <v/>
      </c>
    </row>
    <row r="753" spans="1:29" x14ac:dyDescent="0.25">
      <c r="A753" s="55"/>
      <c r="B753" s="325" t="str">
        <f>IF(Fuel!$B753="", "", Fuel!$B753)</f>
        <v/>
      </c>
      <c r="C753" s="326"/>
      <c r="D753" s="326"/>
      <c r="E753" s="327" t="str">
        <f>Fuel!$AF753</f>
        <v/>
      </c>
      <c r="F753" s="327"/>
      <c r="G753" s="327"/>
      <c r="H753" s="327"/>
      <c r="I753" s="1" t="str">
        <f>IF(Fuel!$D753="", "", Fuel!$D753)</f>
        <v/>
      </c>
      <c r="J753" s="328" t="str">
        <f>Fuel!$AH753</f>
        <v/>
      </c>
      <c r="K753" s="328"/>
      <c r="L753" s="328"/>
      <c r="M753" s="329" t="str">
        <f>Fuel!$AK753</f>
        <v/>
      </c>
      <c r="N753" s="329"/>
      <c r="O753" s="329"/>
      <c r="P753" s="330" t="str">
        <f>Fuel!$AI753</f>
        <v/>
      </c>
      <c r="Q753" s="330"/>
      <c r="R753" s="330"/>
      <c r="S753" s="329" t="str">
        <f>Fuel!$AJ753</f>
        <v/>
      </c>
      <c r="T753" s="329"/>
      <c r="U753" s="331"/>
      <c r="V753" s="55"/>
      <c r="AC753" s="13" t="str">
        <f>Fuel!$S753</f>
        <v/>
      </c>
    </row>
    <row r="754" spans="1:29" x14ac:dyDescent="0.25">
      <c r="A754" s="55"/>
      <c r="B754" s="325" t="str">
        <f>IF(Fuel!$B754="", "", Fuel!$B754)</f>
        <v/>
      </c>
      <c r="C754" s="326"/>
      <c r="D754" s="326"/>
      <c r="E754" s="327" t="str">
        <f>Fuel!$AF754</f>
        <v/>
      </c>
      <c r="F754" s="327"/>
      <c r="G754" s="327"/>
      <c r="H754" s="327"/>
      <c r="I754" s="1" t="str">
        <f>IF(Fuel!$D754="", "", Fuel!$D754)</f>
        <v/>
      </c>
      <c r="J754" s="328" t="str">
        <f>Fuel!$AH754</f>
        <v/>
      </c>
      <c r="K754" s="328"/>
      <c r="L754" s="328"/>
      <c r="M754" s="329" t="str">
        <f>Fuel!$AK754</f>
        <v/>
      </c>
      <c r="N754" s="329"/>
      <c r="O754" s="329"/>
      <c r="P754" s="330" t="str">
        <f>Fuel!$AI754</f>
        <v/>
      </c>
      <c r="Q754" s="330"/>
      <c r="R754" s="330"/>
      <c r="S754" s="329" t="str">
        <f>Fuel!$AJ754</f>
        <v/>
      </c>
      <c r="T754" s="329"/>
      <c r="U754" s="331"/>
      <c r="V754" s="55"/>
      <c r="AC754" s="13" t="str">
        <f>Fuel!$S754</f>
        <v/>
      </c>
    </row>
    <row r="755" spans="1:29" x14ac:dyDescent="0.25">
      <c r="A755" s="55"/>
      <c r="B755" s="325" t="str">
        <f>IF(Fuel!$B755="", "", Fuel!$B755)</f>
        <v/>
      </c>
      <c r="C755" s="326"/>
      <c r="D755" s="326"/>
      <c r="E755" s="327" t="str">
        <f>Fuel!$AF755</f>
        <v/>
      </c>
      <c r="F755" s="327"/>
      <c r="G755" s="327"/>
      <c r="H755" s="327"/>
      <c r="I755" s="1" t="str">
        <f>IF(Fuel!$D755="", "", Fuel!$D755)</f>
        <v/>
      </c>
      <c r="J755" s="328" t="str">
        <f>Fuel!$AH755</f>
        <v/>
      </c>
      <c r="K755" s="328"/>
      <c r="L755" s="328"/>
      <c r="M755" s="329" t="str">
        <f>Fuel!$AK755</f>
        <v/>
      </c>
      <c r="N755" s="329"/>
      <c r="O755" s="329"/>
      <c r="P755" s="330" t="str">
        <f>Fuel!$AI755</f>
        <v/>
      </c>
      <c r="Q755" s="330"/>
      <c r="R755" s="330"/>
      <c r="S755" s="329" t="str">
        <f>Fuel!$AJ755</f>
        <v/>
      </c>
      <c r="T755" s="329"/>
      <c r="U755" s="331"/>
      <c r="V755" s="55"/>
      <c r="AC755" s="13" t="str">
        <f>Fuel!$S755</f>
        <v/>
      </c>
    </row>
    <row r="756" spans="1:29" x14ac:dyDescent="0.25">
      <c r="A756" s="55"/>
      <c r="B756" s="325" t="str">
        <f>IF(Fuel!$B756="", "", Fuel!$B756)</f>
        <v/>
      </c>
      <c r="C756" s="326"/>
      <c r="D756" s="326"/>
      <c r="E756" s="327" t="str">
        <f>Fuel!$AF756</f>
        <v/>
      </c>
      <c r="F756" s="327"/>
      <c r="G756" s="327"/>
      <c r="H756" s="327"/>
      <c r="I756" s="1" t="str">
        <f>IF(Fuel!$D756="", "", Fuel!$D756)</f>
        <v/>
      </c>
      <c r="J756" s="328" t="str">
        <f>Fuel!$AH756</f>
        <v/>
      </c>
      <c r="K756" s="328"/>
      <c r="L756" s="328"/>
      <c r="M756" s="329" t="str">
        <f>Fuel!$AK756</f>
        <v/>
      </c>
      <c r="N756" s="329"/>
      <c r="O756" s="329"/>
      <c r="P756" s="330" t="str">
        <f>Fuel!$AI756</f>
        <v/>
      </c>
      <c r="Q756" s="330"/>
      <c r="R756" s="330"/>
      <c r="S756" s="329" t="str">
        <f>Fuel!$AJ756</f>
        <v/>
      </c>
      <c r="T756" s="329"/>
      <c r="U756" s="331"/>
      <c r="V756" s="55"/>
      <c r="AC756" s="13" t="str">
        <f>Fuel!$S756</f>
        <v/>
      </c>
    </row>
    <row r="757" spans="1:29" x14ac:dyDescent="0.25">
      <c r="A757" s="55"/>
      <c r="B757" s="325" t="str">
        <f>IF(Fuel!$B757="", "", Fuel!$B757)</f>
        <v/>
      </c>
      <c r="C757" s="326"/>
      <c r="D757" s="326"/>
      <c r="E757" s="327" t="str">
        <f>Fuel!$AF757</f>
        <v/>
      </c>
      <c r="F757" s="327"/>
      <c r="G757" s="327"/>
      <c r="H757" s="327"/>
      <c r="I757" s="1" t="str">
        <f>IF(Fuel!$D757="", "", Fuel!$D757)</f>
        <v/>
      </c>
      <c r="J757" s="328" t="str">
        <f>Fuel!$AH757</f>
        <v/>
      </c>
      <c r="K757" s="328"/>
      <c r="L757" s="328"/>
      <c r="M757" s="329" t="str">
        <f>Fuel!$AK757</f>
        <v/>
      </c>
      <c r="N757" s="329"/>
      <c r="O757" s="329"/>
      <c r="P757" s="330" t="str">
        <f>Fuel!$AI757</f>
        <v/>
      </c>
      <c r="Q757" s="330"/>
      <c r="R757" s="330"/>
      <c r="S757" s="329" t="str">
        <f>Fuel!$AJ757</f>
        <v/>
      </c>
      <c r="T757" s="329"/>
      <c r="U757" s="331"/>
      <c r="V757" s="55"/>
      <c r="AC757" s="13" t="str">
        <f>Fuel!$S757</f>
        <v/>
      </c>
    </row>
    <row r="758" spans="1:29" x14ac:dyDescent="0.25">
      <c r="A758" s="55"/>
      <c r="B758" s="325" t="str">
        <f>IF(Fuel!$B758="", "", Fuel!$B758)</f>
        <v/>
      </c>
      <c r="C758" s="326"/>
      <c r="D758" s="326"/>
      <c r="E758" s="327" t="str">
        <f>Fuel!$AF758</f>
        <v/>
      </c>
      <c r="F758" s="327"/>
      <c r="G758" s="327"/>
      <c r="H758" s="327"/>
      <c r="I758" s="1" t="str">
        <f>IF(Fuel!$D758="", "", Fuel!$D758)</f>
        <v/>
      </c>
      <c r="J758" s="328" t="str">
        <f>Fuel!$AH758</f>
        <v/>
      </c>
      <c r="K758" s="328"/>
      <c r="L758" s="328"/>
      <c r="M758" s="329" t="str">
        <f>Fuel!$AK758</f>
        <v/>
      </c>
      <c r="N758" s="329"/>
      <c r="O758" s="329"/>
      <c r="P758" s="330" t="str">
        <f>Fuel!$AI758</f>
        <v/>
      </c>
      <c r="Q758" s="330"/>
      <c r="R758" s="330"/>
      <c r="S758" s="329" t="str">
        <f>Fuel!$AJ758</f>
        <v/>
      </c>
      <c r="T758" s="329"/>
      <c r="U758" s="331"/>
      <c r="V758" s="55"/>
      <c r="AC758" s="13" t="str">
        <f>Fuel!$S758</f>
        <v/>
      </c>
    </row>
    <row r="759" spans="1:29" x14ac:dyDescent="0.25">
      <c r="A759" s="55"/>
      <c r="B759" s="325" t="str">
        <f>IF(Fuel!$B759="", "", Fuel!$B759)</f>
        <v/>
      </c>
      <c r="C759" s="326"/>
      <c r="D759" s="326"/>
      <c r="E759" s="327" t="str">
        <f>Fuel!$AF759</f>
        <v/>
      </c>
      <c r="F759" s="327"/>
      <c r="G759" s="327"/>
      <c r="H759" s="327"/>
      <c r="I759" s="1" t="str">
        <f>IF(Fuel!$D759="", "", Fuel!$D759)</f>
        <v/>
      </c>
      <c r="J759" s="328" t="str">
        <f>Fuel!$AH759</f>
        <v/>
      </c>
      <c r="K759" s="328"/>
      <c r="L759" s="328"/>
      <c r="M759" s="329" t="str">
        <f>Fuel!$AK759</f>
        <v/>
      </c>
      <c r="N759" s="329"/>
      <c r="O759" s="329"/>
      <c r="P759" s="330" t="str">
        <f>Fuel!$AI759</f>
        <v/>
      </c>
      <c r="Q759" s="330"/>
      <c r="R759" s="330"/>
      <c r="S759" s="329" t="str">
        <f>Fuel!$AJ759</f>
        <v/>
      </c>
      <c r="T759" s="329"/>
      <c r="U759" s="331"/>
      <c r="V759" s="55"/>
      <c r="AC759" s="13" t="str">
        <f>Fuel!$S759</f>
        <v/>
      </c>
    </row>
    <row r="760" spans="1:29" x14ac:dyDescent="0.25">
      <c r="A760" s="55"/>
      <c r="B760" s="325" t="str">
        <f>IF(Fuel!$B760="", "", Fuel!$B760)</f>
        <v/>
      </c>
      <c r="C760" s="326"/>
      <c r="D760" s="326"/>
      <c r="E760" s="327" t="str">
        <f>Fuel!$AF760</f>
        <v/>
      </c>
      <c r="F760" s="327"/>
      <c r="G760" s="327"/>
      <c r="H760" s="327"/>
      <c r="I760" s="1" t="str">
        <f>IF(Fuel!$D760="", "", Fuel!$D760)</f>
        <v/>
      </c>
      <c r="J760" s="328" t="str">
        <f>Fuel!$AH760</f>
        <v/>
      </c>
      <c r="K760" s="328"/>
      <c r="L760" s="328"/>
      <c r="M760" s="329" t="str">
        <f>Fuel!$AK760</f>
        <v/>
      </c>
      <c r="N760" s="329"/>
      <c r="O760" s="329"/>
      <c r="P760" s="330" t="str">
        <f>Fuel!$AI760</f>
        <v/>
      </c>
      <c r="Q760" s="330"/>
      <c r="R760" s="330"/>
      <c r="S760" s="329" t="str">
        <f>Fuel!$AJ760</f>
        <v/>
      </c>
      <c r="T760" s="329"/>
      <c r="U760" s="331"/>
      <c r="V760" s="55"/>
      <c r="AC760" s="13" t="str">
        <f>Fuel!$S760</f>
        <v/>
      </c>
    </row>
    <row r="761" spans="1:29" x14ac:dyDescent="0.25">
      <c r="A761" s="55"/>
      <c r="B761" s="325" t="str">
        <f>IF(Fuel!$B761="", "", Fuel!$B761)</f>
        <v/>
      </c>
      <c r="C761" s="326"/>
      <c r="D761" s="326"/>
      <c r="E761" s="327" t="str">
        <f>Fuel!$AF761</f>
        <v/>
      </c>
      <c r="F761" s="327"/>
      <c r="G761" s="327"/>
      <c r="H761" s="327"/>
      <c r="I761" s="1" t="str">
        <f>IF(Fuel!$D761="", "", Fuel!$D761)</f>
        <v/>
      </c>
      <c r="J761" s="328" t="str">
        <f>Fuel!$AH761</f>
        <v/>
      </c>
      <c r="K761" s="328"/>
      <c r="L761" s="328"/>
      <c r="M761" s="329" t="str">
        <f>Fuel!$AK761</f>
        <v/>
      </c>
      <c r="N761" s="329"/>
      <c r="O761" s="329"/>
      <c r="P761" s="330" t="str">
        <f>Fuel!$AI761</f>
        <v/>
      </c>
      <c r="Q761" s="330"/>
      <c r="R761" s="330"/>
      <c r="S761" s="329" t="str">
        <f>Fuel!$AJ761</f>
        <v/>
      </c>
      <c r="T761" s="329"/>
      <c r="U761" s="331"/>
      <c r="V761" s="55"/>
      <c r="AC761" s="13" t="str">
        <f>Fuel!$S761</f>
        <v/>
      </c>
    </row>
    <row r="762" spans="1:29" x14ac:dyDescent="0.25">
      <c r="A762" s="55"/>
      <c r="B762" s="325" t="str">
        <f>IF(Fuel!$B762="", "", Fuel!$B762)</f>
        <v/>
      </c>
      <c r="C762" s="326"/>
      <c r="D762" s="326"/>
      <c r="E762" s="327" t="str">
        <f>Fuel!$AF762</f>
        <v/>
      </c>
      <c r="F762" s="327"/>
      <c r="G762" s="327"/>
      <c r="H762" s="327"/>
      <c r="I762" s="1" t="str">
        <f>IF(Fuel!$D762="", "", Fuel!$D762)</f>
        <v/>
      </c>
      <c r="J762" s="328" t="str">
        <f>Fuel!$AH762</f>
        <v/>
      </c>
      <c r="K762" s="328"/>
      <c r="L762" s="328"/>
      <c r="M762" s="329" t="str">
        <f>Fuel!$AK762</f>
        <v/>
      </c>
      <c r="N762" s="329"/>
      <c r="O762" s="329"/>
      <c r="P762" s="330" t="str">
        <f>Fuel!$AI762</f>
        <v/>
      </c>
      <c r="Q762" s="330"/>
      <c r="R762" s="330"/>
      <c r="S762" s="329" t="str">
        <f>Fuel!$AJ762</f>
        <v/>
      </c>
      <c r="T762" s="329"/>
      <c r="U762" s="331"/>
      <c r="V762" s="55"/>
      <c r="AC762" s="13" t="str">
        <f>Fuel!$S762</f>
        <v/>
      </c>
    </row>
    <row r="763" spans="1:29" x14ac:dyDescent="0.25">
      <c r="A763" s="55"/>
      <c r="B763" s="325" t="str">
        <f>IF(Fuel!$B763="", "", Fuel!$B763)</f>
        <v/>
      </c>
      <c r="C763" s="326"/>
      <c r="D763" s="326"/>
      <c r="E763" s="327" t="str">
        <f>Fuel!$AF763</f>
        <v/>
      </c>
      <c r="F763" s="327"/>
      <c r="G763" s="327"/>
      <c r="H763" s="327"/>
      <c r="I763" s="1" t="str">
        <f>IF(Fuel!$D763="", "", Fuel!$D763)</f>
        <v/>
      </c>
      <c r="J763" s="328" t="str">
        <f>Fuel!$AH763</f>
        <v/>
      </c>
      <c r="K763" s="328"/>
      <c r="L763" s="328"/>
      <c r="M763" s="329" t="str">
        <f>Fuel!$AK763</f>
        <v/>
      </c>
      <c r="N763" s="329"/>
      <c r="O763" s="329"/>
      <c r="P763" s="330" t="str">
        <f>Fuel!$AI763</f>
        <v/>
      </c>
      <c r="Q763" s="330"/>
      <c r="R763" s="330"/>
      <c r="S763" s="329" t="str">
        <f>Fuel!$AJ763</f>
        <v/>
      </c>
      <c r="T763" s="329"/>
      <c r="U763" s="331"/>
      <c r="V763" s="55"/>
      <c r="AC763" s="13" t="str">
        <f>Fuel!$S763</f>
        <v/>
      </c>
    </row>
    <row r="764" spans="1:29" x14ac:dyDescent="0.25">
      <c r="A764" s="55"/>
      <c r="B764" s="325" t="str">
        <f>IF(Fuel!$B764="", "", Fuel!$B764)</f>
        <v/>
      </c>
      <c r="C764" s="326"/>
      <c r="D764" s="326"/>
      <c r="E764" s="327" t="str">
        <f>Fuel!$AF764</f>
        <v/>
      </c>
      <c r="F764" s="327"/>
      <c r="G764" s="327"/>
      <c r="H764" s="327"/>
      <c r="I764" s="1" t="str">
        <f>IF(Fuel!$D764="", "", Fuel!$D764)</f>
        <v/>
      </c>
      <c r="J764" s="328" t="str">
        <f>Fuel!$AH764</f>
        <v/>
      </c>
      <c r="K764" s="328"/>
      <c r="L764" s="328"/>
      <c r="M764" s="329" t="str">
        <f>Fuel!$AK764</f>
        <v/>
      </c>
      <c r="N764" s="329"/>
      <c r="O764" s="329"/>
      <c r="P764" s="330" t="str">
        <f>Fuel!$AI764</f>
        <v/>
      </c>
      <c r="Q764" s="330"/>
      <c r="R764" s="330"/>
      <c r="S764" s="329" t="str">
        <f>Fuel!$AJ764</f>
        <v/>
      </c>
      <c r="T764" s="329"/>
      <c r="U764" s="331"/>
      <c r="V764" s="55"/>
      <c r="AC764" s="13" t="str">
        <f>Fuel!$S764</f>
        <v/>
      </c>
    </row>
    <row r="765" spans="1:29" x14ac:dyDescent="0.25">
      <c r="A765" s="55"/>
      <c r="B765" s="325" t="str">
        <f>IF(Fuel!$B765="", "", Fuel!$B765)</f>
        <v/>
      </c>
      <c r="C765" s="326"/>
      <c r="D765" s="326"/>
      <c r="E765" s="327" t="str">
        <f>Fuel!$AF765</f>
        <v/>
      </c>
      <c r="F765" s="327"/>
      <c r="G765" s="327"/>
      <c r="H765" s="327"/>
      <c r="I765" s="1" t="str">
        <f>IF(Fuel!$D765="", "", Fuel!$D765)</f>
        <v/>
      </c>
      <c r="J765" s="328" t="str">
        <f>Fuel!$AH765</f>
        <v/>
      </c>
      <c r="K765" s="328"/>
      <c r="L765" s="328"/>
      <c r="M765" s="329" t="str">
        <f>Fuel!$AK765</f>
        <v/>
      </c>
      <c r="N765" s="329"/>
      <c r="O765" s="329"/>
      <c r="P765" s="330" t="str">
        <f>Fuel!$AI765</f>
        <v/>
      </c>
      <c r="Q765" s="330"/>
      <c r="R765" s="330"/>
      <c r="S765" s="329" t="str">
        <f>Fuel!$AJ765</f>
        <v/>
      </c>
      <c r="T765" s="329"/>
      <c r="U765" s="331"/>
      <c r="V765" s="55"/>
      <c r="AC765" s="13" t="str">
        <f>Fuel!$S765</f>
        <v/>
      </c>
    </row>
    <row r="766" spans="1:29" x14ac:dyDescent="0.25">
      <c r="A766" s="55"/>
      <c r="B766" s="325" t="str">
        <f>IF(Fuel!$B766="", "", Fuel!$B766)</f>
        <v/>
      </c>
      <c r="C766" s="326"/>
      <c r="D766" s="326"/>
      <c r="E766" s="327" t="str">
        <f>Fuel!$AF766</f>
        <v/>
      </c>
      <c r="F766" s="327"/>
      <c r="G766" s="327"/>
      <c r="H766" s="327"/>
      <c r="I766" s="1" t="str">
        <f>IF(Fuel!$D766="", "", Fuel!$D766)</f>
        <v/>
      </c>
      <c r="J766" s="328" t="str">
        <f>Fuel!$AH766</f>
        <v/>
      </c>
      <c r="K766" s="328"/>
      <c r="L766" s="328"/>
      <c r="M766" s="329" t="str">
        <f>Fuel!$AK766</f>
        <v/>
      </c>
      <c r="N766" s="329"/>
      <c r="O766" s="329"/>
      <c r="P766" s="330" t="str">
        <f>Fuel!$AI766</f>
        <v/>
      </c>
      <c r="Q766" s="330"/>
      <c r="R766" s="330"/>
      <c r="S766" s="329" t="str">
        <f>Fuel!$AJ766</f>
        <v/>
      </c>
      <c r="T766" s="329"/>
      <c r="U766" s="331"/>
      <c r="V766" s="55"/>
      <c r="AC766" s="13" t="str">
        <f>Fuel!$S766</f>
        <v/>
      </c>
    </row>
    <row r="767" spans="1:29" x14ac:dyDescent="0.25">
      <c r="A767" s="55"/>
      <c r="B767" s="325" t="str">
        <f>IF(Fuel!$B767="", "", Fuel!$B767)</f>
        <v/>
      </c>
      <c r="C767" s="326"/>
      <c r="D767" s="326"/>
      <c r="E767" s="327" t="str">
        <f>Fuel!$AF767</f>
        <v/>
      </c>
      <c r="F767" s="327"/>
      <c r="G767" s="327"/>
      <c r="H767" s="327"/>
      <c r="I767" s="1" t="str">
        <f>IF(Fuel!$D767="", "", Fuel!$D767)</f>
        <v/>
      </c>
      <c r="J767" s="328" t="str">
        <f>Fuel!$AH767</f>
        <v/>
      </c>
      <c r="K767" s="328"/>
      <c r="L767" s="328"/>
      <c r="M767" s="329" t="str">
        <f>Fuel!$AK767</f>
        <v/>
      </c>
      <c r="N767" s="329"/>
      <c r="O767" s="329"/>
      <c r="P767" s="330" t="str">
        <f>Fuel!$AI767</f>
        <v/>
      </c>
      <c r="Q767" s="330"/>
      <c r="R767" s="330"/>
      <c r="S767" s="329" t="str">
        <f>Fuel!$AJ767</f>
        <v/>
      </c>
      <c r="T767" s="329"/>
      <c r="U767" s="331"/>
      <c r="V767" s="55"/>
      <c r="AC767" s="13" t="str">
        <f>Fuel!$S767</f>
        <v/>
      </c>
    </row>
    <row r="768" spans="1:29" x14ac:dyDescent="0.25">
      <c r="A768" s="55"/>
      <c r="B768" s="325" t="str">
        <f>IF(Fuel!$B768="", "", Fuel!$B768)</f>
        <v/>
      </c>
      <c r="C768" s="326"/>
      <c r="D768" s="326"/>
      <c r="E768" s="327" t="str">
        <f>Fuel!$AF768</f>
        <v/>
      </c>
      <c r="F768" s="327"/>
      <c r="G768" s="327"/>
      <c r="H768" s="327"/>
      <c r="I768" s="1" t="str">
        <f>IF(Fuel!$D768="", "", Fuel!$D768)</f>
        <v/>
      </c>
      <c r="J768" s="328" t="str">
        <f>Fuel!$AH768</f>
        <v/>
      </c>
      <c r="K768" s="328"/>
      <c r="L768" s="328"/>
      <c r="M768" s="329" t="str">
        <f>Fuel!$AK768</f>
        <v/>
      </c>
      <c r="N768" s="329"/>
      <c r="O768" s="329"/>
      <c r="P768" s="330" t="str">
        <f>Fuel!$AI768</f>
        <v/>
      </c>
      <c r="Q768" s="330"/>
      <c r="R768" s="330"/>
      <c r="S768" s="329" t="str">
        <f>Fuel!$AJ768</f>
        <v/>
      </c>
      <c r="T768" s="329"/>
      <c r="U768" s="331"/>
      <c r="V768" s="55"/>
      <c r="AC768" s="13" t="str">
        <f>Fuel!$S768</f>
        <v/>
      </c>
    </row>
    <row r="769" spans="1:29" x14ac:dyDescent="0.25">
      <c r="A769" s="55"/>
      <c r="B769" s="325" t="str">
        <f>IF(Fuel!$B769="", "", Fuel!$B769)</f>
        <v/>
      </c>
      <c r="C769" s="326"/>
      <c r="D769" s="326"/>
      <c r="E769" s="327" t="str">
        <f>Fuel!$AF769</f>
        <v/>
      </c>
      <c r="F769" s="327"/>
      <c r="G769" s="327"/>
      <c r="H769" s="327"/>
      <c r="I769" s="1" t="str">
        <f>IF(Fuel!$D769="", "", Fuel!$D769)</f>
        <v/>
      </c>
      <c r="J769" s="328" t="str">
        <f>Fuel!$AH769</f>
        <v/>
      </c>
      <c r="K769" s="328"/>
      <c r="L769" s="328"/>
      <c r="M769" s="329" t="str">
        <f>Fuel!$AK769</f>
        <v/>
      </c>
      <c r="N769" s="329"/>
      <c r="O769" s="329"/>
      <c r="P769" s="330" t="str">
        <f>Fuel!$AI769</f>
        <v/>
      </c>
      <c r="Q769" s="330"/>
      <c r="R769" s="330"/>
      <c r="S769" s="329" t="str">
        <f>Fuel!$AJ769</f>
        <v/>
      </c>
      <c r="T769" s="329"/>
      <c r="U769" s="331"/>
      <c r="V769" s="55"/>
      <c r="AC769" s="13" t="str">
        <f>Fuel!$S769</f>
        <v/>
      </c>
    </row>
    <row r="770" spans="1:29" x14ac:dyDescent="0.25">
      <c r="A770" s="55"/>
      <c r="B770" s="325" t="str">
        <f>IF(Fuel!$B770="", "", Fuel!$B770)</f>
        <v/>
      </c>
      <c r="C770" s="326"/>
      <c r="D770" s="326"/>
      <c r="E770" s="327" t="str">
        <f>Fuel!$AF770</f>
        <v/>
      </c>
      <c r="F770" s="327"/>
      <c r="G770" s="327"/>
      <c r="H770" s="327"/>
      <c r="I770" s="1" t="str">
        <f>IF(Fuel!$D770="", "", Fuel!$D770)</f>
        <v/>
      </c>
      <c r="J770" s="328" t="str">
        <f>Fuel!$AH770</f>
        <v/>
      </c>
      <c r="K770" s="328"/>
      <c r="L770" s="328"/>
      <c r="M770" s="329" t="str">
        <f>Fuel!$AK770</f>
        <v/>
      </c>
      <c r="N770" s="329"/>
      <c r="O770" s="329"/>
      <c r="P770" s="330" t="str">
        <f>Fuel!$AI770</f>
        <v/>
      </c>
      <c r="Q770" s="330"/>
      <c r="R770" s="330"/>
      <c r="S770" s="329" t="str">
        <f>Fuel!$AJ770</f>
        <v/>
      </c>
      <c r="T770" s="329"/>
      <c r="U770" s="331"/>
      <c r="V770" s="55"/>
      <c r="AC770" s="13" t="str">
        <f>Fuel!$S770</f>
        <v/>
      </c>
    </row>
    <row r="771" spans="1:29" x14ac:dyDescent="0.25">
      <c r="A771" s="55"/>
      <c r="B771" s="325" t="str">
        <f>IF(Fuel!$B771="", "", Fuel!$B771)</f>
        <v/>
      </c>
      <c r="C771" s="326"/>
      <c r="D771" s="326"/>
      <c r="E771" s="327" t="str">
        <f>Fuel!$AF771</f>
        <v/>
      </c>
      <c r="F771" s="327"/>
      <c r="G771" s="327"/>
      <c r="H771" s="327"/>
      <c r="I771" s="1" t="str">
        <f>IF(Fuel!$D771="", "", Fuel!$D771)</f>
        <v/>
      </c>
      <c r="J771" s="328" t="str">
        <f>Fuel!$AH771</f>
        <v/>
      </c>
      <c r="K771" s="328"/>
      <c r="L771" s="328"/>
      <c r="M771" s="329" t="str">
        <f>Fuel!$AK771</f>
        <v/>
      </c>
      <c r="N771" s="329"/>
      <c r="O771" s="329"/>
      <c r="P771" s="330" t="str">
        <f>Fuel!$AI771</f>
        <v/>
      </c>
      <c r="Q771" s="330"/>
      <c r="R771" s="330"/>
      <c r="S771" s="329" t="str">
        <f>Fuel!$AJ771</f>
        <v/>
      </c>
      <c r="T771" s="329"/>
      <c r="U771" s="331"/>
      <c r="V771" s="55"/>
      <c r="AC771" s="13" t="str">
        <f>Fuel!$S771</f>
        <v/>
      </c>
    </row>
    <row r="772" spans="1:29" x14ac:dyDescent="0.25">
      <c r="A772" s="55"/>
      <c r="B772" s="325" t="str">
        <f>IF(Fuel!$B772="", "", Fuel!$B772)</f>
        <v/>
      </c>
      <c r="C772" s="326"/>
      <c r="D772" s="326"/>
      <c r="E772" s="327" t="str">
        <f>Fuel!$AF772</f>
        <v/>
      </c>
      <c r="F772" s="327"/>
      <c r="G772" s="327"/>
      <c r="H772" s="327"/>
      <c r="I772" s="1" t="str">
        <f>IF(Fuel!$D772="", "", Fuel!$D772)</f>
        <v/>
      </c>
      <c r="J772" s="328" t="str">
        <f>Fuel!$AH772</f>
        <v/>
      </c>
      <c r="K772" s="328"/>
      <c r="L772" s="328"/>
      <c r="M772" s="329" t="str">
        <f>Fuel!$AK772</f>
        <v/>
      </c>
      <c r="N772" s="329"/>
      <c r="O772" s="329"/>
      <c r="P772" s="330" t="str">
        <f>Fuel!$AI772</f>
        <v/>
      </c>
      <c r="Q772" s="330"/>
      <c r="R772" s="330"/>
      <c r="S772" s="329" t="str">
        <f>Fuel!$AJ772</f>
        <v/>
      </c>
      <c r="T772" s="329"/>
      <c r="U772" s="331"/>
      <c r="V772" s="55"/>
      <c r="AC772" s="13" t="str">
        <f>Fuel!$S772</f>
        <v/>
      </c>
    </row>
    <row r="773" spans="1:29" x14ac:dyDescent="0.25">
      <c r="A773" s="55"/>
      <c r="B773" s="325" t="str">
        <f>IF(Fuel!$B773="", "", Fuel!$B773)</f>
        <v/>
      </c>
      <c r="C773" s="326"/>
      <c r="D773" s="326"/>
      <c r="E773" s="327" t="str">
        <f>Fuel!$AF773</f>
        <v/>
      </c>
      <c r="F773" s="327"/>
      <c r="G773" s="327"/>
      <c r="H773" s="327"/>
      <c r="I773" s="1" t="str">
        <f>IF(Fuel!$D773="", "", Fuel!$D773)</f>
        <v/>
      </c>
      <c r="J773" s="328" t="str">
        <f>Fuel!$AH773</f>
        <v/>
      </c>
      <c r="K773" s="328"/>
      <c r="L773" s="328"/>
      <c r="M773" s="329" t="str">
        <f>Fuel!$AK773</f>
        <v/>
      </c>
      <c r="N773" s="329"/>
      <c r="O773" s="329"/>
      <c r="P773" s="330" t="str">
        <f>Fuel!$AI773</f>
        <v/>
      </c>
      <c r="Q773" s="330"/>
      <c r="R773" s="330"/>
      <c r="S773" s="329" t="str">
        <f>Fuel!$AJ773</f>
        <v/>
      </c>
      <c r="T773" s="329"/>
      <c r="U773" s="331"/>
      <c r="V773" s="55"/>
      <c r="AC773" s="13" t="str">
        <f>Fuel!$S773</f>
        <v/>
      </c>
    </row>
    <row r="774" spans="1:29" x14ac:dyDescent="0.25">
      <c r="A774" s="55"/>
      <c r="B774" s="325" t="str">
        <f>IF(Fuel!$B774="", "", Fuel!$B774)</f>
        <v/>
      </c>
      <c r="C774" s="326"/>
      <c r="D774" s="326"/>
      <c r="E774" s="327" t="str">
        <f>Fuel!$AF774</f>
        <v/>
      </c>
      <c r="F774" s="327"/>
      <c r="G774" s="327"/>
      <c r="H774" s="327"/>
      <c r="I774" s="1" t="str">
        <f>IF(Fuel!$D774="", "", Fuel!$D774)</f>
        <v/>
      </c>
      <c r="J774" s="328" t="str">
        <f>Fuel!$AH774</f>
        <v/>
      </c>
      <c r="K774" s="328"/>
      <c r="L774" s="328"/>
      <c r="M774" s="329" t="str">
        <f>Fuel!$AK774</f>
        <v/>
      </c>
      <c r="N774" s="329"/>
      <c r="O774" s="329"/>
      <c r="P774" s="330" t="str">
        <f>Fuel!$AI774</f>
        <v/>
      </c>
      <c r="Q774" s="330"/>
      <c r="R774" s="330"/>
      <c r="S774" s="329" t="str">
        <f>Fuel!$AJ774</f>
        <v/>
      </c>
      <c r="T774" s="329"/>
      <c r="U774" s="331"/>
      <c r="V774" s="55"/>
      <c r="AC774" s="13" t="str">
        <f>Fuel!$S774</f>
        <v/>
      </c>
    </row>
    <row r="775" spans="1:29" x14ac:dyDescent="0.25">
      <c r="A775" s="55"/>
      <c r="B775" s="325" t="str">
        <f>IF(Fuel!$B775="", "", Fuel!$B775)</f>
        <v/>
      </c>
      <c r="C775" s="326"/>
      <c r="D775" s="326"/>
      <c r="E775" s="327" t="str">
        <f>Fuel!$AF775</f>
        <v/>
      </c>
      <c r="F775" s="327"/>
      <c r="G775" s="327"/>
      <c r="H775" s="327"/>
      <c r="I775" s="1" t="str">
        <f>IF(Fuel!$D775="", "", Fuel!$D775)</f>
        <v/>
      </c>
      <c r="J775" s="328" t="str">
        <f>Fuel!$AH775</f>
        <v/>
      </c>
      <c r="K775" s="328"/>
      <c r="L775" s="328"/>
      <c r="M775" s="329" t="str">
        <f>Fuel!$AK775</f>
        <v/>
      </c>
      <c r="N775" s="329"/>
      <c r="O775" s="329"/>
      <c r="P775" s="330" t="str">
        <f>Fuel!$AI775</f>
        <v/>
      </c>
      <c r="Q775" s="330"/>
      <c r="R775" s="330"/>
      <c r="S775" s="329" t="str">
        <f>Fuel!$AJ775</f>
        <v/>
      </c>
      <c r="T775" s="329"/>
      <c r="U775" s="331"/>
      <c r="V775" s="55"/>
      <c r="AC775" s="13" t="str">
        <f>Fuel!$S775</f>
        <v/>
      </c>
    </row>
    <row r="776" spans="1:29" x14ac:dyDescent="0.25">
      <c r="A776" s="55"/>
      <c r="B776" s="325" t="str">
        <f>IF(Fuel!$B776="", "", Fuel!$B776)</f>
        <v/>
      </c>
      <c r="C776" s="326"/>
      <c r="D776" s="326"/>
      <c r="E776" s="327" t="str">
        <f>Fuel!$AF776</f>
        <v/>
      </c>
      <c r="F776" s="327"/>
      <c r="G776" s="327"/>
      <c r="H776" s="327"/>
      <c r="I776" s="1" t="str">
        <f>IF(Fuel!$D776="", "", Fuel!$D776)</f>
        <v/>
      </c>
      <c r="J776" s="328" t="str">
        <f>Fuel!$AH776</f>
        <v/>
      </c>
      <c r="K776" s="328"/>
      <c r="L776" s="328"/>
      <c r="M776" s="329" t="str">
        <f>Fuel!$AK776</f>
        <v/>
      </c>
      <c r="N776" s="329"/>
      <c r="O776" s="329"/>
      <c r="P776" s="330" t="str">
        <f>Fuel!$AI776</f>
        <v/>
      </c>
      <c r="Q776" s="330"/>
      <c r="R776" s="330"/>
      <c r="S776" s="329" t="str">
        <f>Fuel!$AJ776</f>
        <v/>
      </c>
      <c r="T776" s="329"/>
      <c r="U776" s="331"/>
      <c r="V776" s="55"/>
      <c r="AC776" s="13" t="str">
        <f>Fuel!$S776</f>
        <v/>
      </c>
    </row>
    <row r="777" spans="1:29" x14ac:dyDescent="0.25">
      <c r="A777" s="55"/>
      <c r="B777" s="325" t="str">
        <f>IF(Fuel!$B777="", "", Fuel!$B777)</f>
        <v/>
      </c>
      <c r="C777" s="326"/>
      <c r="D777" s="326"/>
      <c r="E777" s="327" t="str">
        <f>Fuel!$AF777</f>
        <v/>
      </c>
      <c r="F777" s="327"/>
      <c r="G777" s="327"/>
      <c r="H777" s="327"/>
      <c r="I777" s="1" t="str">
        <f>IF(Fuel!$D777="", "", Fuel!$D777)</f>
        <v/>
      </c>
      <c r="J777" s="328" t="str">
        <f>Fuel!$AH777</f>
        <v/>
      </c>
      <c r="K777" s="328"/>
      <c r="L777" s="328"/>
      <c r="M777" s="329" t="str">
        <f>Fuel!$AK777</f>
        <v/>
      </c>
      <c r="N777" s="329"/>
      <c r="O777" s="329"/>
      <c r="P777" s="330" t="str">
        <f>Fuel!$AI777</f>
        <v/>
      </c>
      <c r="Q777" s="330"/>
      <c r="R777" s="330"/>
      <c r="S777" s="329" t="str">
        <f>Fuel!$AJ777</f>
        <v/>
      </c>
      <c r="T777" s="329"/>
      <c r="U777" s="331"/>
      <c r="V777" s="55"/>
      <c r="AC777" s="13" t="str">
        <f>Fuel!$S777</f>
        <v/>
      </c>
    </row>
    <row r="778" spans="1:29" x14ac:dyDescent="0.25">
      <c r="A778" s="55"/>
      <c r="B778" s="325" t="str">
        <f>IF(Fuel!$B778="", "", Fuel!$B778)</f>
        <v/>
      </c>
      <c r="C778" s="326"/>
      <c r="D778" s="326"/>
      <c r="E778" s="327" t="str">
        <f>Fuel!$AF778</f>
        <v/>
      </c>
      <c r="F778" s="327"/>
      <c r="G778" s="327"/>
      <c r="H778" s="327"/>
      <c r="I778" s="1" t="str">
        <f>IF(Fuel!$D778="", "", Fuel!$D778)</f>
        <v/>
      </c>
      <c r="J778" s="328" t="str">
        <f>Fuel!$AH778</f>
        <v/>
      </c>
      <c r="K778" s="328"/>
      <c r="L778" s="328"/>
      <c r="M778" s="329" t="str">
        <f>Fuel!$AK778</f>
        <v/>
      </c>
      <c r="N778" s="329"/>
      <c r="O778" s="329"/>
      <c r="P778" s="330" t="str">
        <f>Fuel!$AI778</f>
        <v/>
      </c>
      <c r="Q778" s="330"/>
      <c r="R778" s="330"/>
      <c r="S778" s="329" t="str">
        <f>Fuel!$AJ778</f>
        <v/>
      </c>
      <c r="T778" s="329"/>
      <c r="U778" s="331"/>
      <c r="V778" s="55"/>
      <c r="AC778" s="13" t="str">
        <f>Fuel!$S778</f>
        <v/>
      </c>
    </row>
    <row r="779" spans="1:29" x14ac:dyDescent="0.25">
      <c r="A779" s="55"/>
      <c r="B779" s="325" t="str">
        <f>IF(Fuel!$B779="", "", Fuel!$B779)</f>
        <v/>
      </c>
      <c r="C779" s="326"/>
      <c r="D779" s="326"/>
      <c r="E779" s="327" t="str">
        <f>Fuel!$AF779</f>
        <v/>
      </c>
      <c r="F779" s="327"/>
      <c r="G779" s="327"/>
      <c r="H779" s="327"/>
      <c r="I779" s="1" t="str">
        <f>IF(Fuel!$D779="", "", Fuel!$D779)</f>
        <v/>
      </c>
      <c r="J779" s="328" t="str">
        <f>Fuel!$AH779</f>
        <v/>
      </c>
      <c r="K779" s="328"/>
      <c r="L779" s="328"/>
      <c r="M779" s="329" t="str">
        <f>Fuel!$AK779</f>
        <v/>
      </c>
      <c r="N779" s="329"/>
      <c r="O779" s="329"/>
      <c r="P779" s="330" t="str">
        <f>Fuel!$AI779</f>
        <v/>
      </c>
      <c r="Q779" s="330"/>
      <c r="R779" s="330"/>
      <c r="S779" s="329" t="str">
        <f>Fuel!$AJ779</f>
        <v/>
      </c>
      <c r="T779" s="329"/>
      <c r="U779" s="331"/>
      <c r="V779" s="55"/>
      <c r="AC779" s="13" t="str">
        <f>Fuel!$S779</f>
        <v/>
      </c>
    </row>
    <row r="780" spans="1:29" x14ac:dyDescent="0.25">
      <c r="A780" s="55"/>
      <c r="B780" s="325" t="str">
        <f>IF(Fuel!$B780="", "", Fuel!$B780)</f>
        <v/>
      </c>
      <c r="C780" s="326"/>
      <c r="D780" s="326"/>
      <c r="E780" s="327" t="str">
        <f>Fuel!$AF780</f>
        <v/>
      </c>
      <c r="F780" s="327"/>
      <c r="G780" s="327"/>
      <c r="H780" s="327"/>
      <c r="I780" s="1" t="str">
        <f>IF(Fuel!$D780="", "", Fuel!$D780)</f>
        <v/>
      </c>
      <c r="J780" s="328" t="str">
        <f>Fuel!$AH780</f>
        <v/>
      </c>
      <c r="K780" s="328"/>
      <c r="L780" s="328"/>
      <c r="M780" s="329" t="str">
        <f>Fuel!$AK780</f>
        <v/>
      </c>
      <c r="N780" s="329"/>
      <c r="O780" s="329"/>
      <c r="P780" s="330" t="str">
        <f>Fuel!$AI780</f>
        <v/>
      </c>
      <c r="Q780" s="330"/>
      <c r="R780" s="330"/>
      <c r="S780" s="329" t="str">
        <f>Fuel!$AJ780</f>
        <v/>
      </c>
      <c r="T780" s="329"/>
      <c r="U780" s="331"/>
      <c r="V780" s="55"/>
      <c r="AC780" s="13" t="str">
        <f>Fuel!$S780</f>
        <v/>
      </c>
    </row>
    <row r="781" spans="1:29" x14ac:dyDescent="0.25">
      <c r="A781" s="55"/>
      <c r="B781" s="325" t="str">
        <f>IF(Fuel!$B781="", "", Fuel!$B781)</f>
        <v/>
      </c>
      <c r="C781" s="326"/>
      <c r="D781" s="326"/>
      <c r="E781" s="327" t="str">
        <f>Fuel!$AF781</f>
        <v/>
      </c>
      <c r="F781" s="327"/>
      <c r="G781" s="327"/>
      <c r="H781" s="327"/>
      <c r="I781" s="1" t="str">
        <f>IF(Fuel!$D781="", "", Fuel!$D781)</f>
        <v/>
      </c>
      <c r="J781" s="328" t="str">
        <f>Fuel!$AH781</f>
        <v/>
      </c>
      <c r="K781" s="328"/>
      <c r="L781" s="328"/>
      <c r="M781" s="329" t="str">
        <f>Fuel!$AK781</f>
        <v/>
      </c>
      <c r="N781" s="329"/>
      <c r="O781" s="329"/>
      <c r="P781" s="330" t="str">
        <f>Fuel!$AI781</f>
        <v/>
      </c>
      <c r="Q781" s="330"/>
      <c r="R781" s="330"/>
      <c r="S781" s="329" t="str">
        <f>Fuel!$AJ781</f>
        <v/>
      </c>
      <c r="T781" s="329"/>
      <c r="U781" s="331"/>
      <c r="V781" s="55"/>
      <c r="AC781" s="13" t="str">
        <f>Fuel!$S781</f>
        <v/>
      </c>
    </row>
    <row r="782" spans="1:29" x14ac:dyDescent="0.25">
      <c r="A782" s="55"/>
      <c r="B782" s="325" t="str">
        <f>IF(Fuel!$B782="", "", Fuel!$B782)</f>
        <v/>
      </c>
      <c r="C782" s="326"/>
      <c r="D782" s="326"/>
      <c r="E782" s="327" t="str">
        <f>Fuel!$AF782</f>
        <v/>
      </c>
      <c r="F782" s="327"/>
      <c r="G782" s="327"/>
      <c r="H782" s="327"/>
      <c r="I782" s="1" t="str">
        <f>IF(Fuel!$D782="", "", Fuel!$D782)</f>
        <v/>
      </c>
      <c r="J782" s="328" t="str">
        <f>Fuel!$AH782</f>
        <v/>
      </c>
      <c r="K782" s="328"/>
      <c r="L782" s="328"/>
      <c r="M782" s="329" t="str">
        <f>Fuel!$AK782</f>
        <v/>
      </c>
      <c r="N782" s="329"/>
      <c r="O782" s="329"/>
      <c r="P782" s="330" t="str">
        <f>Fuel!$AI782</f>
        <v/>
      </c>
      <c r="Q782" s="330"/>
      <c r="R782" s="330"/>
      <c r="S782" s="329" t="str">
        <f>Fuel!$AJ782</f>
        <v/>
      </c>
      <c r="T782" s="329"/>
      <c r="U782" s="331"/>
      <c r="V782" s="55"/>
      <c r="AC782" s="13" t="str">
        <f>Fuel!$S782</f>
        <v/>
      </c>
    </row>
    <row r="783" spans="1:29" x14ac:dyDescent="0.25">
      <c r="A783" s="55"/>
      <c r="B783" s="325" t="str">
        <f>IF(Fuel!$B783="", "", Fuel!$B783)</f>
        <v/>
      </c>
      <c r="C783" s="326"/>
      <c r="D783" s="326"/>
      <c r="E783" s="327" t="str">
        <f>Fuel!$AF783</f>
        <v/>
      </c>
      <c r="F783" s="327"/>
      <c r="G783" s="327"/>
      <c r="H783" s="327"/>
      <c r="I783" s="1" t="str">
        <f>IF(Fuel!$D783="", "", Fuel!$D783)</f>
        <v/>
      </c>
      <c r="J783" s="328" t="str">
        <f>Fuel!$AH783</f>
        <v/>
      </c>
      <c r="K783" s="328"/>
      <c r="L783" s="328"/>
      <c r="M783" s="329" t="str">
        <f>Fuel!$AK783</f>
        <v/>
      </c>
      <c r="N783" s="329"/>
      <c r="O783" s="329"/>
      <c r="P783" s="330" t="str">
        <f>Fuel!$AI783</f>
        <v/>
      </c>
      <c r="Q783" s="330"/>
      <c r="R783" s="330"/>
      <c r="S783" s="329" t="str">
        <f>Fuel!$AJ783</f>
        <v/>
      </c>
      <c r="T783" s="329"/>
      <c r="U783" s="331"/>
      <c r="V783" s="55"/>
      <c r="AC783" s="13" t="str">
        <f>Fuel!$S783</f>
        <v/>
      </c>
    </row>
    <row r="784" spans="1:29" x14ac:dyDescent="0.25">
      <c r="A784" s="55"/>
      <c r="B784" s="325" t="str">
        <f>IF(Fuel!$B784="", "", Fuel!$B784)</f>
        <v/>
      </c>
      <c r="C784" s="326"/>
      <c r="D784" s="326"/>
      <c r="E784" s="327" t="str">
        <f>Fuel!$AF784</f>
        <v/>
      </c>
      <c r="F784" s="327"/>
      <c r="G784" s="327"/>
      <c r="H784" s="327"/>
      <c r="I784" s="1" t="str">
        <f>IF(Fuel!$D784="", "", Fuel!$D784)</f>
        <v/>
      </c>
      <c r="J784" s="328" t="str">
        <f>Fuel!$AH784</f>
        <v/>
      </c>
      <c r="K784" s="328"/>
      <c r="L784" s="328"/>
      <c r="M784" s="329" t="str">
        <f>Fuel!$AK784</f>
        <v/>
      </c>
      <c r="N784" s="329"/>
      <c r="O784" s="329"/>
      <c r="P784" s="330" t="str">
        <f>Fuel!$AI784</f>
        <v/>
      </c>
      <c r="Q784" s="330"/>
      <c r="R784" s="330"/>
      <c r="S784" s="329" t="str">
        <f>Fuel!$AJ784</f>
        <v/>
      </c>
      <c r="T784" s="329"/>
      <c r="U784" s="331"/>
      <c r="V784" s="55"/>
      <c r="AC784" s="13" t="str">
        <f>Fuel!$S784</f>
        <v/>
      </c>
    </row>
    <row r="785" spans="1:29" x14ac:dyDescent="0.25">
      <c r="A785" s="55"/>
      <c r="B785" s="325" t="str">
        <f>IF(Fuel!$B785="", "", Fuel!$B785)</f>
        <v/>
      </c>
      <c r="C785" s="326"/>
      <c r="D785" s="326"/>
      <c r="E785" s="327" t="str">
        <f>Fuel!$AF785</f>
        <v/>
      </c>
      <c r="F785" s="327"/>
      <c r="G785" s="327"/>
      <c r="H785" s="327"/>
      <c r="I785" s="1" t="str">
        <f>IF(Fuel!$D785="", "", Fuel!$D785)</f>
        <v/>
      </c>
      <c r="J785" s="328" t="str">
        <f>Fuel!$AH785</f>
        <v/>
      </c>
      <c r="K785" s="328"/>
      <c r="L785" s="328"/>
      <c r="M785" s="329" t="str">
        <f>Fuel!$AK785</f>
        <v/>
      </c>
      <c r="N785" s="329"/>
      <c r="O785" s="329"/>
      <c r="P785" s="330" t="str">
        <f>Fuel!$AI785</f>
        <v/>
      </c>
      <c r="Q785" s="330"/>
      <c r="R785" s="330"/>
      <c r="S785" s="329" t="str">
        <f>Fuel!$AJ785</f>
        <v/>
      </c>
      <c r="T785" s="329"/>
      <c r="U785" s="331"/>
      <c r="V785" s="55"/>
      <c r="AC785" s="13" t="str">
        <f>Fuel!$S785</f>
        <v/>
      </c>
    </row>
    <row r="786" spans="1:29" x14ac:dyDescent="0.25">
      <c r="A786" s="55"/>
      <c r="B786" s="325" t="str">
        <f>IF(Fuel!$B786="", "", Fuel!$B786)</f>
        <v/>
      </c>
      <c r="C786" s="326"/>
      <c r="D786" s="326"/>
      <c r="E786" s="327" t="str">
        <f>Fuel!$AF786</f>
        <v/>
      </c>
      <c r="F786" s="327"/>
      <c r="G786" s="327"/>
      <c r="H786" s="327"/>
      <c r="I786" s="1" t="str">
        <f>IF(Fuel!$D786="", "", Fuel!$D786)</f>
        <v/>
      </c>
      <c r="J786" s="328" t="str">
        <f>Fuel!$AH786</f>
        <v/>
      </c>
      <c r="K786" s="328"/>
      <c r="L786" s="328"/>
      <c r="M786" s="329" t="str">
        <f>Fuel!$AK786</f>
        <v/>
      </c>
      <c r="N786" s="329"/>
      <c r="O786" s="329"/>
      <c r="P786" s="330" t="str">
        <f>Fuel!$AI786</f>
        <v/>
      </c>
      <c r="Q786" s="330"/>
      <c r="R786" s="330"/>
      <c r="S786" s="329" t="str">
        <f>Fuel!$AJ786</f>
        <v/>
      </c>
      <c r="T786" s="329"/>
      <c r="U786" s="331"/>
      <c r="V786" s="55"/>
      <c r="AC786" s="13" t="str">
        <f>Fuel!$S786</f>
        <v/>
      </c>
    </row>
    <row r="787" spans="1:29" x14ac:dyDescent="0.25">
      <c r="A787" s="55"/>
      <c r="B787" s="325" t="str">
        <f>IF(Fuel!$B787="", "", Fuel!$B787)</f>
        <v/>
      </c>
      <c r="C787" s="326"/>
      <c r="D787" s="326"/>
      <c r="E787" s="327" t="str">
        <f>Fuel!$AF787</f>
        <v/>
      </c>
      <c r="F787" s="327"/>
      <c r="G787" s="327"/>
      <c r="H787" s="327"/>
      <c r="I787" s="1" t="str">
        <f>IF(Fuel!$D787="", "", Fuel!$D787)</f>
        <v/>
      </c>
      <c r="J787" s="328" t="str">
        <f>Fuel!$AH787</f>
        <v/>
      </c>
      <c r="K787" s="328"/>
      <c r="L787" s="328"/>
      <c r="M787" s="329" t="str">
        <f>Fuel!$AK787</f>
        <v/>
      </c>
      <c r="N787" s="329"/>
      <c r="O787" s="329"/>
      <c r="P787" s="330" t="str">
        <f>Fuel!$AI787</f>
        <v/>
      </c>
      <c r="Q787" s="330"/>
      <c r="R787" s="330"/>
      <c r="S787" s="329" t="str">
        <f>Fuel!$AJ787</f>
        <v/>
      </c>
      <c r="T787" s="329"/>
      <c r="U787" s="331"/>
      <c r="V787" s="55"/>
      <c r="AC787" s="13" t="str">
        <f>Fuel!$S787</f>
        <v/>
      </c>
    </row>
    <row r="788" spans="1:29" x14ac:dyDescent="0.25">
      <c r="A788" s="55"/>
      <c r="B788" s="325" t="str">
        <f>IF(Fuel!$B788="", "", Fuel!$B788)</f>
        <v/>
      </c>
      <c r="C788" s="326"/>
      <c r="D788" s="326"/>
      <c r="E788" s="327" t="str">
        <f>Fuel!$AF788</f>
        <v/>
      </c>
      <c r="F788" s="327"/>
      <c r="G788" s="327"/>
      <c r="H788" s="327"/>
      <c r="I788" s="1" t="str">
        <f>IF(Fuel!$D788="", "", Fuel!$D788)</f>
        <v/>
      </c>
      <c r="J788" s="328" t="str">
        <f>Fuel!$AH788</f>
        <v/>
      </c>
      <c r="K788" s="328"/>
      <c r="L788" s="328"/>
      <c r="M788" s="329" t="str">
        <f>Fuel!$AK788</f>
        <v/>
      </c>
      <c r="N788" s="329"/>
      <c r="O788" s="329"/>
      <c r="P788" s="330" t="str">
        <f>Fuel!$AI788</f>
        <v/>
      </c>
      <c r="Q788" s="330"/>
      <c r="R788" s="330"/>
      <c r="S788" s="329" t="str">
        <f>Fuel!$AJ788</f>
        <v/>
      </c>
      <c r="T788" s="329"/>
      <c r="U788" s="331"/>
      <c r="V788" s="55"/>
      <c r="AC788" s="13" t="str">
        <f>Fuel!$S788</f>
        <v/>
      </c>
    </row>
    <row r="789" spans="1:29" x14ac:dyDescent="0.25">
      <c r="A789" s="55"/>
      <c r="B789" s="325" t="str">
        <f>IF(Fuel!$B789="", "", Fuel!$B789)</f>
        <v/>
      </c>
      <c r="C789" s="326"/>
      <c r="D789" s="326"/>
      <c r="E789" s="327" t="str">
        <f>Fuel!$AF789</f>
        <v/>
      </c>
      <c r="F789" s="327"/>
      <c r="G789" s="327"/>
      <c r="H789" s="327"/>
      <c r="I789" s="1" t="str">
        <f>IF(Fuel!$D789="", "", Fuel!$D789)</f>
        <v/>
      </c>
      <c r="J789" s="328" t="str">
        <f>Fuel!$AH789</f>
        <v/>
      </c>
      <c r="K789" s="328"/>
      <c r="L789" s="328"/>
      <c r="M789" s="329" t="str">
        <f>Fuel!$AK789</f>
        <v/>
      </c>
      <c r="N789" s="329"/>
      <c r="O789" s="329"/>
      <c r="P789" s="330" t="str">
        <f>Fuel!$AI789</f>
        <v/>
      </c>
      <c r="Q789" s="330"/>
      <c r="R789" s="330"/>
      <c r="S789" s="329" t="str">
        <f>Fuel!$AJ789</f>
        <v/>
      </c>
      <c r="T789" s="329"/>
      <c r="U789" s="331"/>
      <c r="V789" s="55"/>
      <c r="AC789" s="13" t="str">
        <f>Fuel!$S789</f>
        <v/>
      </c>
    </row>
    <row r="790" spans="1:29" x14ac:dyDescent="0.25">
      <c r="A790" s="55"/>
      <c r="B790" s="325" t="str">
        <f>IF(Fuel!$B790="", "", Fuel!$B790)</f>
        <v/>
      </c>
      <c r="C790" s="326"/>
      <c r="D790" s="326"/>
      <c r="E790" s="327" t="str">
        <f>Fuel!$AF790</f>
        <v/>
      </c>
      <c r="F790" s="327"/>
      <c r="G790" s="327"/>
      <c r="H790" s="327"/>
      <c r="I790" s="1" t="str">
        <f>IF(Fuel!$D790="", "", Fuel!$D790)</f>
        <v/>
      </c>
      <c r="J790" s="328" t="str">
        <f>Fuel!$AH790</f>
        <v/>
      </c>
      <c r="K790" s="328"/>
      <c r="L790" s="328"/>
      <c r="M790" s="329" t="str">
        <f>Fuel!$AK790</f>
        <v/>
      </c>
      <c r="N790" s="329"/>
      <c r="O790" s="329"/>
      <c r="P790" s="330" t="str">
        <f>Fuel!$AI790</f>
        <v/>
      </c>
      <c r="Q790" s="330"/>
      <c r="R790" s="330"/>
      <c r="S790" s="329" t="str">
        <f>Fuel!$AJ790</f>
        <v/>
      </c>
      <c r="T790" s="329"/>
      <c r="U790" s="331"/>
      <c r="V790" s="55"/>
      <c r="AC790" s="13" t="str">
        <f>Fuel!$S790</f>
        <v/>
      </c>
    </row>
    <row r="791" spans="1:29" x14ac:dyDescent="0.25">
      <c r="A791" s="55"/>
      <c r="B791" s="325" t="str">
        <f>IF(Fuel!$B791="", "", Fuel!$B791)</f>
        <v/>
      </c>
      <c r="C791" s="326"/>
      <c r="D791" s="326"/>
      <c r="E791" s="327" t="str">
        <f>Fuel!$AF791</f>
        <v/>
      </c>
      <c r="F791" s="327"/>
      <c r="G791" s="327"/>
      <c r="H791" s="327"/>
      <c r="I791" s="1" t="str">
        <f>IF(Fuel!$D791="", "", Fuel!$D791)</f>
        <v/>
      </c>
      <c r="J791" s="328" t="str">
        <f>Fuel!$AH791</f>
        <v/>
      </c>
      <c r="K791" s="328"/>
      <c r="L791" s="328"/>
      <c r="M791" s="329" t="str">
        <f>Fuel!$AK791</f>
        <v/>
      </c>
      <c r="N791" s="329"/>
      <c r="O791" s="329"/>
      <c r="P791" s="330" t="str">
        <f>Fuel!$AI791</f>
        <v/>
      </c>
      <c r="Q791" s="330"/>
      <c r="R791" s="330"/>
      <c r="S791" s="329" t="str">
        <f>Fuel!$AJ791</f>
        <v/>
      </c>
      <c r="T791" s="329"/>
      <c r="U791" s="331"/>
      <c r="V791" s="55"/>
      <c r="AC791" s="13" t="str">
        <f>Fuel!$S791</f>
        <v/>
      </c>
    </row>
    <row r="792" spans="1:29" x14ac:dyDescent="0.25">
      <c r="A792" s="55"/>
      <c r="B792" s="325" t="str">
        <f>IF(Fuel!$B792="", "", Fuel!$B792)</f>
        <v/>
      </c>
      <c r="C792" s="326"/>
      <c r="D792" s="326"/>
      <c r="E792" s="327" t="str">
        <f>Fuel!$AF792</f>
        <v/>
      </c>
      <c r="F792" s="327"/>
      <c r="G792" s="327"/>
      <c r="H792" s="327"/>
      <c r="I792" s="1" t="str">
        <f>IF(Fuel!$D792="", "", Fuel!$D792)</f>
        <v/>
      </c>
      <c r="J792" s="328" t="str">
        <f>Fuel!$AH792</f>
        <v/>
      </c>
      <c r="K792" s="328"/>
      <c r="L792" s="328"/>
      <c r="M792" s="329" t="str">
        <f>Fuel!$AK792</f>
        <v/>
      </c>
      <c r="N792" s="329"/>
      <c r="O792" s="329"/>
      <c r="P792" s="330" t="str">
        <f>Fuel!$AI792</f>
        <v/>
      </c>
      <c r="Q792" s="330"/>
      <c r="R792" s="330"/>
      <c r="S792" s="329" t="str">
        <f>Fuel!$AJ792</f>
        <v/>
      </c>
      <c r="T792" s="329"/>
      <c r="U792" s="331"/>
      <c r="V792" s="55"/>
      <c r="AC792" s="13" t="str">
        <f>Fuel!$S792</f>
        <v/>
      </c>
    </row>
    <row r="793" spans="1:29" x14ac:dyDescent="0.25">
      <c r="A793" s="55"/>
      <c r="B793" s="325" t="str">
        <f>IF(Fuel!$B793="", "", Fuel!$B793)</f>
        <v/>
      </c>
      <c r="C793" s="326"/>
      <c r="D793" s="326"/>
      <c r="E793" s="327" t="str">
        <f>Fuel!$AF793</f>
        <v/>
      </c>
      <c r="F793" s="327"/>
      <c r="G793" s="327"/>
      <c r="H793" s="327"/>
      <c r="I793" s="1" t="str">
        <f>IF(Fuel!$D793="", "", Fuel!$D793)</f>
        <v/>
      </c>
      <c r="J793" s="328" t="str">
        <f>Fuel!$AH793</f>
        <v/>
      </c>
      <c r="K793" s="328"/>
      <c r="L793" s="328"/>
      <c r="M793" s="329" t="str">
        <f>Fuel!$AK793</f>
        <v/>
      </c>
      <c r="N793" s="329"/>
      <c r="O793" s="329"/>
      <c r="P793" s="330" t="str">
        <f>Fuel!$AI793</f>
        <v/>
      </c>
      <c r="Q793" s="330"/>
      <c r="R793" s="330"/>
      <c r="S793" s="329" t="str">
        <f>Fuel!$AJ793</f>
        <v/>
      </c>
      <c r="T793" s="329"/>
      <c r="U793" s="331"/>
      <c r="V793" s="55"/>
      <c r="AC793" s="13" t="str">
        <f>Fuel!$S793</f>
        <v/>
      </c>
    </row>
    <row r="794" spans="1:29" x14ac:dyDescent="0.25">
      <c r="A794" s="55"/>
      <c r="B794" s="325" t="str">
        <f>IF(Fuel!$B794="", "", Fuel!$B794)</f>
        <v/>
      </c>
      <c r="C794" s="326"/>
      <c r="D794" s="326"/>
      <c r="E794" s="327" t="str">
        <f>Fuel!$AF794</f>
        <v/>
      </c>
      <c r="F794" s="327"/>
      <c r="G794" s="327"/>
      <c r="H794" s="327"/>
      <c r="I794" s="1" t="str">
        <f>IF(Fuel!$D794="", "", Fuel!$D794)</f>
        <v/>
      </c>
      <c r="J794" s="328" t="str">
        <f>Fuel!$AH794</f>
        <v/>
      </c>
      <c r="K794" s="328"/>
      <c r="L794" s="328"/>
      <c r="M794" s="329" t="str">
        <f>Fuel!$AK794</f>
        <v/>
      </c>
      <c r="N794" s="329"/>
      <c r="O794" s="329"/>
      <c r="P794" s="330" t="str">
        <f>Fuel!$AI794</f>
        <v/>
      </c>
      <c r="Q794" s="330"/>
      <c r="R794" s="330"/>
      <c r="S794" s="329" t="str">
        <f>Fuel!$AJ794</f>
        <v/>
      </c>
      <c r="T794" s="329"/>
      <c r="U794" s="331"/>
      <c r="V794" s="55"/>
      <c r="AC794" s="13" t="str">
        <f>Fuel!$S794</f>
        <v/>
      </c>
    </row>
    <row r="795" spans="1:29" x14ac:dyDescent="0.25">
      <c r="A795" s="55"/>
      <c r="B795" s="325" t="str">
        <f>IF(Fuel!$B795="", "", Fuel!$B795)</f>
        <v/>
      </c>
      <c r="C795" s="326"/>
      <c r="D795" s="326"/>
      <c r="E795" s="327" t="str">
        <f>Fuel!$AF795</f>
        <v/>
      </c>
      <c r="F795" s="327"/>
      <c r="G795" s="327"/>
      <c r="H795" s="327"/>
      <c r="I795" s="1" t="str">
        <f>IF(Fuel!$D795="", "", Fuel!$D795)</f>
        <v/>
      </c>
      <c r="J795" s="328" t="str">
        <f>Fuel!$AH795</f>
        <v/>
      </c>
      <c r="K795" s="328"/>
      <c r="L795" s="328"/>
      <c r="M795" s="329" t="str">
        <f>Fuel!$AK795</f>
        <v/>
      </c>
      <c r="N795" s="329"/>
      <c r="O795" s="329"/>
      <c r="P795" s="330" t="str">
        <f>Fuel!$AI795</f>
        <v/>
      </c>
      <c r="Q795" s="330"/>
      <c r="R795" s="330"/>
      <c r="S795" s="329" t="str">
        <f>Fuel!$AJ795</f>
        <v/>
      </c>
      <c r="T795" s="329"/>
      <c r="U795" s="331"/>
      <c r="V795" s="55"/>
      <c r="AC795" s="13" t="str">
        <f>Fuel!$S795</f>
        <v/>
      </c>
    </row>
    <row r="796" spans="1:29" x14ac:dyDescent="0.25">
      <c r="A796" s="55"/>
      <c r="B796" s="325" t="str">
        <f>IF(Fuel!$B796="", "", Fuel!$B796)</f>
        <v/>
      </c>
      <c r="C796" s="326"/>
      <c r="D796" s="326"/>
      <c r="E796" s="327" t="str">
        <f>Fuel!$AF796</f>
        <v/>
      </c>
      <c r="F796" s="327"/>
      <c r="G796" s="327"/>
      <c r="H796" s="327"/>
      <c r="I796" s="1" t="str">
        <f>IF(Fuel!$D796="", "", Fuel!$D796)</f>
        <v/>
      </c>
      <c r="J796" s="328" t="str">
        <f>Fuel!$AH796</f>
        <v/>
      </c>
      <c r="K796" s="328"/>
      <c r="L796" s="328"/>
      <c r="M796" s="329" t="str">
        <f>Fuel!$AK796</f>
        <v/>
      </c>
      <c r="N796" s="329"/>
      <c r="O796" s="329"/>
      <c r="P796" s="330" t="str">
        <f>Fuel!$AI796</f>
        <v/>
      </c>
      <c r="Q796" s="330"/>
      <c r="R796" s="330"/>
      <c r="S796" s="329" t="str">
        <f>Fuel!$AJ796</f>
        <v/>
      </c>
      <c r="T796" s="329"/>
      <c r="U796" s="331"/>
      <c r="V796" s="55"/>
      <c r="AC796" s="13" t="str">
        <f>Fuel!$S796</f>
        <v/>
      </c>
    </row>
    <row r="797" spans="1:29" x14ac:dyDescent="0.25">
      <c r="A797" s="55"/>
      <c r="B797" s="325" t="str">
        <f>IF(Fuel!$B797="", "", Fuel!$B797)</f>
        <v/>
      </c>
      <c r="C797" s="326"/>
      <c r="D797" s="326"/>
      <c r="E797" s="327" t="str">
        <f>Fuel!$AF797</f>
        <v/>
      </c>
      <c r="F797" s="327"/>
      <c r="G797" s="327"/>
      <c r="H797" s="327"/>
      <c r="I797" s="1" t="str">
        <f>IF(Fuel!$D797="", "", Fuel!$D797)</f>
        <v/>
      </c>
      <c r="J797" s="328" t="str">
        <f>Fuel!$AH797</f>
        <v/>
      </c>
      <c r="K797" s="328"/>
      <c r="L797" s="328"/>
      <c r="M797" s="329" t="str">
        <f>Fuel!$AK797</f>
        <v/>
      </c>
      <c r="N797" s="329"/>
      <c r="O797" s="329"/>
      <c r="P797" s="330" t="str">
        <f>Fuel!$AI797</f>
        <v/>
      </c>
      <c r="Q797" s="330"/>
      <c r="R797" s="330"/>
      <c r="S797" s="329" t="str">
        <f>Fuel!$AJ797</f>
        <v/>
      </c>
      <c r="T797" s="329"/>
      <c r="U797" s="331"/>
      <c r="V797" s="55"/>
      <c r="AC797" s="13" t="str">
        <f>Fuel!$S797</f>
        <v/>
      </c>
    </row>
    <row r="798" spans="1:29" x14ac:dyDescent="0.25">
      <c r="A798" s="55"/>
      <c r="B798" s="325" t="str">
        <f>IF(Fuel!$B798="", "", Fuel!$B798)</f>
        <v/>
      </c>
      <c r="C798" s="326"/>
      <c r="D798" s="326"/>
      <c r="E798" s="327" t="str">
        <f>Fuel!$AF798</f>
        <v/>
      </c>
      <c r="F798" s="327"/>
      <c r="G798" s="327"/>
      <c r="H798" s="327"/>
      <c r="I798" s="1" t="str">
        <f>IF(Fuel!$D798="", "", Fuel!$D798)</f>
        <v/>
      </c>
      <c r="J798" s="328" t="str">
        <f>Fuel!$AH798</f>
        <v/>
      </c>
      <c r="K798" s="328"/>
      <c r="L798" s="328"/>
      <c r="M798" s="329" t="str">
        <f>Fuel!$AK798</f>
        <v/>
      </c>
      <c r="N798" s="329"/>
      <c r="O798" s="329"/>
      <c r="P798" s="330" t="str">
        <f>Fuel!$AI798</f>
        <v/>
      </c>
      <c r="Q798" s="330"/>
      <c r="R798" s="330"/>
      <c r="S798" s="329" t="str">
        <f>Fuel!$AJ798</f>
        <v/>
      </c>
      <c r="T798" s="329"/>
      <c r="U798" s="331"/>
      <c r="V798" s="55"/>
      <c r="AC798" s="13" t="str">
        <f>Fuel!$S798</f>
        <v/>
      </c>
    </row>
    <row r="799" spans="1:29" x14ac:dyDescent="0.25">
      <c r="A799" s="55"/>
      <c r="B799" s="325" t="str">
        <f>IF(Fuel!$B799="", "", Fuel!$B799)</f>
        <v/>
      </c>
      <c r="C799" s="326"/>
      <c r="D799" s="326"/>
      <c r="E799" s="327" t="str">
        <f>Fuel!$AF799</f>
        <v/>
      </c>
      <c r="F799" s="327"/>
      <c r="G799" s="327"/>
      <c r="H799" s="327"/>
      <c r="I799" s="1" t="str">
        <f>IF(Fuel!$D799="", "", Fuel!$D799)</f>
        <v/>
      </c>
      <c r="J799" s="328" t="str">
        <f>Fuel!$AH799</f>
        <v/>
      </c>
      <c r="K799" s="328"/>
      <c r="L799" s="328"/>
      <c r="M799" s="329" t="str">
        <f>Fuel!$AK799</f>
        <v/>
      </c>
      <c r="N799" s="329"/>
      <c r="O799" s="329"/>
      <c r="P799" s="330" t="str">
        <f>Fuel!$AI799</f>
        <v/>
      </c>
      <c r="Q799" s="330"/>
      <c r="R799" s="330"/>
      <c r="S799" s="329" t="str">
        <f>Fuel!$AJ799</f>
        <v/>
      </c>
      <c r="T799" s="329"/>
      <c r="U799" s="331"/>
      <c r="V799" s="55"/>
      <c r="AC799" s="13" t="str">
        <f>Fuel!$S799</f>
        <v/>
      </c>
    </row>
    <row r="800" spans="1:29" x14ac:dyDescent="0.25">
      <c r="A800" s="55"/>
      <c r="B800" s="325" t="str">
        <f>IF(Fuel!$B800="", "", Fuel!$B800)</f>
        <v/>
      </c>
      <c r="C800" s="326"/>
      <c r="D800" s="326"/>
      <c r="E800" s="327" t="str">
        <f>Fuel!$AF800</f>
        <v/>
      </c>
      <c r="F800" s="327"/>
      <c r="G800" s="327"/>
      <c r="H800" s="327"/>
      <c r="I800" s="1" t="str">
        <f>IF(Fuel!$D800="", "", Fuel!$D800)</f>
        <v/>
      </c>
      <c r="J800" s="328" t="str">
        <f>Fuel!$AH800</f>
        <v/>
      </c>
      <c r="K800" s="328"/>
      <c r="L800" s="328"/>
      <c r="M800" s="329" t="str">
        <f>Fuel!$AK800</f>
        <v/>
      </c>
      <c r="N800" s="329"/>
      <c r="O800" s="329"/>
      <c r="P800" s="330" t="str">
        <f>Fuel!$AI800</f>
        <v/>
      </c>
      <c r="Q800" s="330"/>
      <c r="R800" s="330"/>
      <c r="S800" s="329" t="str">
        <f>Fuel!$AJ800</f>
        <v/>
      </c>
      <c r="T800" s="329"/>
      <c r="U800" s="331"/>
      <c r="V800" s="55"/>
      <c r="AC800" s="13" t="str">
        <f>Fuel!$S800</f>
        <v/>
      </c>
    </row>
    <row r="801" spans="1:29" x14ac:dyDescent="0.25">
      <c r="A801" s="55"/>
      <c r="B801" s="325" t="str">
        <f>IF(Fuel!$B801="", "", Fuel!$B801)</f>
        <v/>
      </c>
      <c r="C801" s="326"/>
      <c r="D801" s="326"/>
      <c r="E801" s="327" t="str">
        <f>Fuel!$AF801</f>
        <v/>
      </c>
      <c r="F801" s="327"/>
      <c r="G801" s="327"/>
      <c r="H801" s="327"/>
      <c r="I801" s="1" t="str">
        <f>IF(Fuel!$D801="", "", Fuel!$D801)</f>
        <v/>
      </c>
      <c r="J801" s="328" t="str">
        <f>Fuel!$AH801</f>
        <v/>
      </c>
      <c r="K801" s="328"/>
      <c r="L801" s="328"/>
      <c r="M801" s="329" t="str">
        <f>Fuel!$AK801</f>
        <v/>
      </c>
      <c r="N801" s="329"/>
      <c r="O801" s="329"/>
      <c r="P801" s="330" t="str">
        <f>Fuel!$AI801</f>
        <v/>
      </c>
      <c r="Q801" s="330"/>
      <c r="R801" s="330"/>
      <c r="S801" s="329" t="str">
        <f>Fuel!$AJ801</f>
        <v/>
      </c>
      <c r="T801" s="329"/>
      <c r="U801" s="331"/>
      <c r="V801" s="55"/>
      <c r="AC801" s="13" t="str">
        <f>Fuel!$S801</f>
        <v/>
      </c>
    </row>
    <row r="802" spans="1:29" x14ac:dyDescent="0.25">
      <c r="A802" s="55"/>
      <c r="B802" s="325" t="str">
        <f>IF(Fuel!$B802="", "", Fuel!$B802)</f>
        <v/>
      </c>
      <c r="C802" s="326"/>
      <c r="D802" s="326"/>
      <c r="E802" s="327" t="str">
        <f>Fuel!$AF802</f>
        <v/>
      </c>
      <c r="F802" s="327"/>
      <c r="G802" s="327"/>
      <c r="H802" s="327"/>
      <c r="I802" s="1" t="str">
        <f>IF(Fuel!$D802="", "", Fuel!$D802)</f>
        <v/>
      </c>
      <c r="J802" s="328" t="str">
        <f>Fuel!$AH802</f>
        <v/>
      </c>
      <c r="K802" s="328"/>
      <c r="L802" s="328"/>
      <c r="M802" s="329" t="str">
        <f>Fuel!$AK802</f>
        <v/>
      </c>
      <c r="N802" s="329"/>
      <c r="O802" s="329"/>
      <c r="P802" s="330" t="str">
        <f>Fuel!$AI802</f>
        <v/>
      </c>
      <c r="Q802" s="330"/>
      <c r="R802" s="330"/>
      <c r="S802" s="329" t="str">
        <f>Fuel!$AJ802</f>
        <v/>
      </c>
      <c r="T802" s="329"/>
      <c r="U802" s="331"/>
      <c r="V802" s="55"/>
      <c r="AC802" s="13" t="str">
        <f>Fuel!$S802</f>
        <v/>
      </c>
    </row>
    <row r="803" spans="1:29" x14ac:dyDescent="0.25">
      <c r="A803" s="55"/>
      <c r="B803" s="325" t="str">
        <f>IF(Fuel!$B803="", "", Fuel!$B803)</f>
        <v/>
      </c>
      <c r="C803" s="326"/>
      <c r="D803" s="326"/>
      <c r="E803" s="327" t="str">
        <f>Fuel!$AF803</f>
        <v/>
      </c>
      <c r="F803" s="327"/>
      <c r="G803" s="327"/>
      <c r="H803" s="327"/>
      <c r="I803" s="1" t="str">
        <f>IF(Fuel!$D803="", "", Fuel!$D803)</f>
        <v/>
      </c>
      <c r="J803" s="328" t="str">
        <f>Fuel!$AH803</f>
        <v/>
      </c>
      <c r="K803" s="328"/>
      <c r="L803" s="328"/>
      <c r="M803" s="329" t="str">
        <f>Fuel!$AK803</f>
        <v/>
      </c>
      <c r="N803" s="329"/>
      <c r="O803" s="329"/>
      <c r="P803" s="330" t="str">
        <f>Fuel!$AI803</f>
        <v/>
      </c>
      <c r="Q803" s="330"/>
      <c r="R803" s="330"/>
      <c r="S803" s="329" t="str">
        <f>Fuel!$AJ803</f>
        <v/>
      </c>
      <c r="T803" s="329"/>
      <c r="U803" s="331"/>
      <c r="V803" s="55"/>
      <c r="AC803" s="13" t="str">
        <f>Fuel!$S803</f>
        <v/>
      </c>
    </row>
    <row r="804" spans="1:29" x14ac:dyDescent="0.25">
      <c r="A804" s="55"/>
      <c r="B804" s="325" t="str">
        <f>IF(Fuel!$B804="", "", Fuel!$B804)</f>
        <v/>
      </c>
      <c r="C804" s="326"/>
      <c r="D804" s="326"/>
      <c r="E804" s="327" t="str">
        <f>Fuel!$AF804</f>
        <v/>
      </c>
      <c r="F804" s="327"/>
      <c r="G804" s="327"/>
      <c r="H804" s="327"/>
      <c r="I804" s="1" t="str">
        <f>IF(Fuel!$D804="", "", Fuel!$D804)</f>
        <v/>
      </c>
      <c r="J804" s="328" t="str">
        <f>Fuel!$AH804</f>
        <v/>
      </c>
      <c r="K804" s="328"/>
      <c r="L804" s="328"/>
      <c r="M804" s="329" t="str">
        <f>Fuel!$AK804</f>
        <v/>
      </c>
      <c r="N804" s="329"/>
      <c r="O804" s="329"/>
      <c r="P804" s="330" t="str">
        <f>Fuel!$AI804</f>
        <v/>
      </c>
      <c r="Q804" s="330"/>
      <c r="R804" s="330"/>
      <c r="S804" s="329" t="str">
        <f>Fuel!$AJ804</f>
        <v/>
      </c>
      <c r="T804" s="329"/>
      <c r="U804" s="331"/>
      <c r="V804" s="55"/>
      <c r="AC804" s="13" t="str">
        <f>Fuel!$S804</f>
        <v/>
      </c>
    </row>
    <row r="805" spans="1:29" x14ac:dyDescent="0.25">
      <c r="A805" s="55"/>
      <c r="B805" s="325" t="str">
        <f>IF(Fuel!$B805="", "", Fuel!$B805)</f>
        <v/>
      </c>
      <c r="C805" s="326"/>
      <c r="D805" s="326"/>
      <c r="E805" s="327" t="str">
        <f>Fuel!$AF805</f>
        <v/>
      </c>
      <c r="F805" s="327"/>
      <c r="G805" s="327"/>
      <c r="H805" s="327"/>
      <c r="I805" s="1" t="str">
        <f>IF(Fuel!$D805="", "", Fuel!$D805)</f>
        <v/>
      </c>
      <c r="J805" s="328" t="str">
        <f>Fuel!$AH805</f>
        <v/>
      </c>
      <c r="K805" s="328"/>
      <c r="L805" s="328"/>
      <c r="M805" s="329" t="str">
        <f>Fuel!$AK805</f>
        <v/>
      </c>
      <c r="N805" s="329"/>
      <c r="O805" s="329"/>
      <c r="P805" s="330" t="str">
        <f>Fuel!$AI805</f>
        <v/>
      </c>
      <c r="Q805" s="330"/>
      <c r="R805" s="330"/>
      <c r="S805" s="329" t="str">
        <f>Fuel!$AJ805</f>
        <v/>
      </c>
      <c r="T805" s="329"/>
      <c r="U805" s="331"/>
      <c r="V805" s="55"/>
      <c r="AC805" s="13" t="str">
        <f>Fuel!$S805</f>
        <v/>
      </c>
    </row>
    <row r="806" spans="1:29" x14ac:dyDescent="0.25">
      <c r="A806" s="55"/>
      <c r="B806" s="325" t="str">
        <f>IF(Fuel!$B806="", "", Fuel!$B806)</f>
        <v/>
      </c>
      <c r="C806" s="326"/>
      <c r="D806" s="326"/>
      <c r="E806" s="327" t="str">
        <f>Fuel!$AF806</f>
        <v/>
      </c>
      <c r="F806" s="327"/>
      <c r="G806" s="327"/>
      <c r="H806" s="327"/>
      <c r="I806" s="1" t="str">
        <f>IF(Fuel!$D806="", "", Fuel!$D806)</f>
        <v/>
      </c>
      <c r="J806" s="328" t="str">
        <f>Fuel!$AH806</f>
        <v/>
      </c>
      <c r="K806" s="328"/>
      <c r="L806" s="328"/>
      <c r="M806" s="329" t="str">
        <f>Fuel!$AK806</f>
        <v/>
      </c>
      <c r="N806" s="329"/>
      <c r="O806" s="329"/>
      <c r="P806" s="330" t="str">
        <f>Fuel!$AI806</f>
        <v/>
      </c>
      <c r="Q806" s="330"/>
      <c r="R806" s="330"/>
      <c r="S806" s="329" t="str">
        <f>Fuel!$AJ806</f>
        <v/>
      </c>
      <c r="T806" s="329"/>
      <c r="U806" s="331"/>
      <c r="V806" s="55"/>
      <c r="AC806" s="13" t="str">
        <f>Fuel!$S806</f>
        <v/>
      </c>
    </row>
    <row r="807" spans="1:29" x14ac:dyDescent="0.25">
      <c r="A807" s="55"/>
      <c r="B807" s="325" t="str">
        <f>IF(Fuel!$B807="", "", Fuel!$B807)</f>
        <v/>
      </c>
      <c r="C807" s="326"/>
      <c r="D807" s="326"/>
      <c r="E807" s="327" t="str">
        <f>Fuel!$AF807</f>
        <v/>
      </c>
      <c r="F807" s="327"/>
      <c r="G807" s="327"/>
      <c r="H807" s="327"/>
      <c r="I807" s="1" t="str">
        <f>IF(Fuel!$D807="", "", Fuel!$D807)</f>
        <v/>
      </c>
      <c r="J807" s="328" t="str">
        <f>Fuel!$AH807</f>
        <v/>
      </c>
      <c r="K807" s="328"/>
      <c r="L807" s="328"/>
      <c r="M807" s="329" t="str">
        <f>Fuel!$AK807</f>
        <v/>
      </c>
      <c r="N807" s="329"/>
      <c r="O807" s="329"/>
      <c r="P807" s="330" t="str">
        <f>Fuel!$AI807</f>
        <v/>
      </c>
      <c r="Q807" s="330"/>
      <c r="R807" s="330"/>
      <c r="S807" s="329" t="str">
        <f>Fuel!$AJ807</f>
        <v/>
      </c>
      <c r="T807" s="329"/>
      <c r="U807" s="331"/>
      <c r="V807" s="55"/>
      <c r="AC807" s="13" t="str">
        <f>Fuel!$S807</f>
        <v/>
      </c>
    </row>
    <row r="808" spans="1:29" x14ac:dyDescent="0.25">
      <c r="A808" s="55"/>
      <c r="B808" s="325" t="str">
        <f>IF(Fuel!$B808="", "", Fuel!$B808)</f>
        <v/>
      </c>
      <c r="C808" s="326"/>
      <c r="D808" s="326"/>
      <c r="E808" s="327" t="str">
        <f>Fuel!$AF808</f>
        <v/>
      </c>
      <c r="F808" s="327"/>
      <c r="G808" s="327"/>
      <c r="H808" s="327"/>
      <c r="I808" s="1" t="str">
        <f>IF(Fuel!$D808="", "", Fuel!$D808)</f>
        <v/>
      </c>
      <c r="J808" s="328" t="str">
        <f>Fuel!$AH808</f>
        <v/>
      </c>
      <c r="K808" s="328"/>
      <c r="L808" s="328"/>
      <c r="M808" s="329" t="str">
        <f>Fuel!$AK808</f>
        <v/>
      </c>
      <c r="N808" s="329"/>
      <c r="O808" s="329"/>
      <c r="P808" s="330" t="str">
        <f>Fuel!$AI808</f>
        <v/>
      </c>
      <c r="Q808" s="330"/>
      <c r="R808" s="330"/>
      <c r="S808" s="329" t="str">
        <f>Fuel!$AJ808</f>
        <v/>
      </c>
      <c r="T808" s="329"/>
      <c r="U808" s="331"/>
      <c r="V808" s="55"/>
      <c r="AC808" s="13" t="str">
        <f>Fuel!$S808</f>
        <v/>
      </c>
    </row>
    <row r="809" spans="1:29" x14ac:dyDescent="0.25">
      <c r="A809" s="55"/>
      <c r="B809" s="325" t="str">
        <f>IF(Fuel!$B809="", "", Fuel!$B809)</f>
        <v/>
      </c>
      <c r="C809" s="326"/>
      <c r="D809" s="326"/>
      <c r="E809" s="327" t="str">
        <f>Fuel!$AF809</f>
        <v/>
      </c>
      <c r="F809" s="327"/>
      <c r="G809" s="327"/>
      <c r="H809" s="327"/>
      <c r="I809" s="1" t="str">
        <f>IF(Fuel!$D809="", "", Fuel!$D809)</f>
        <v/>
      </c>
      <c r="J809" s="328" t="str">
        <f>Fuel!$AH809</f>
        <v/>
      </c>
      <c r="K809" s="328"/>
      <c r="L809" s="328"/>
      <c r="M809" s="329" t="str">
        <f>Fuel!$AK809</f>
        <v/>
      </c>
      <c r="N809" s="329"/>
      <c r="O809" s="329"/>
      <c r="P809" s="330" t="str">
        <f>Fuel!$AI809</f>
        <v/>
      </c>
      <c r="Q809" s="330"/>
      <c r="R809" s="330"/>
      <c r="S809" s="329" t="str">
        <f>Fuel!$AJ809</f>
        <v/>
      </c>
      <c r="T809" s="329"/>
      <c r="U809" s="331"/>
      <c r="V809" s="55"/>
      <c r="AC809" s="13" t="str">
        <f>Fuel!$S809</f>
        <v/>
      </c>
    </row>
    <row r="810" spans="1:29" x14ac:dyDescent="0.25">
      <c r="A810" s="55"/>
      <c r="B810" s="325" t="str">
        <f>IF(Fuel!$B810="", "", Fuel!$B810)</f>
        <v/>
      </c>
      <c r="C810" s="326"/>
      <c r="D810" s="326"/>
      <c r="E810" s="327" t="str">
        <f>Fuel!$AF810</f>
        <v/>
      </c>
      <c r="F810" s="327"/>
      <c r="G810" s="327"/>
      <c r="H810" s="327"/>
      <c r="I810" s="1" t="str">
        <f>IF(Fuel!$D810="", "", Fuel!$D810)</f>
        <v/>
      </c>
      <c r="J810" s="328" t="str">
        <f>Fuel!$AH810</f>
        <v/>
      </c>
      <c r="K810" s="328"/>
      <c r="L810" s="328"/>
      <c r="M810" s="329" t="str">
        <f>Fuel!$AK810</f>
        <v/>
      </c>
      <c r="N810" s="329"/>
      <c r="O810" s="329"/>
      <c r="P810" s="330" t="str">
        <f>Fuel!$AI810</f>
        <v/>
      </c>
      <c r="Q810" s="330"/>
      <c r="R810" s="330"/>
      <c r="S810" s="329" t="str">
        <f>Fuel!$AJ810</f>
        <v/>
      </c>
      <c r="T810" s="329"/>
      <c r="U810" s="331"/>
      <c r="V810" s="55"/>
      <c r="AC810" s="13" t="str">
        <f>Fuel!$S810</f>
        <v/>
      </c>
    </row>
    <row r="811" spans="1:29" x14ac:dyDescent="0.25">
      <c r="A811" s="55"/>
      <c r="B811" s="325" t="str">
        <f>IF(Fuel!$B811="", "", Fuel!$B811)</f>
        <v/>
      </c>
      <c r="C811" s="326"/>
      <c r="D811" s="326"/>
      <c r="E811" s="327" t="str">
        <f>Fuel!$AF811</f>
        <v/>
      </c>
      <c r="F811" s="327"/>
      <c r="G811" s="327"/>
      <c r="H811" s="327"/>
      <c r="I811" s="1" t="str">
        <f>IF(Fuel!$D811="", "", Fuel!$D811)</f>
        <v/>
      </c>
      <c r="J811" s="328" t="str">
        <f>Fuel!$AH811</f>
        <v/>
      </c>
      <c r="K811" s="328"/>
      <c r="L811" s="328"/>
      <c r="M811" s="329" t="str">
        <f>Fuel!$AK811</f>
        <v/>
      </c>
      <c r="N811" s="329"/>
      <c r="O811" s="329"/>
      <c r="P811" s="330" t="str">
        <f>Fuel!$AI811</f>
        <v/>
      </c>
      <c r="Q811" s="330"/>
      <c r="R811" s="330"/>
      <c r="S811" s="329" t="str">
        <f>Fuel!$AJ811</f>
        <v/>
      </c>
      <c r="T811" s="329"/>
      <c r="U811" s="331"/>
      <c r="V811" s="55"/>
      <c r="AC811" s="13" t="str">
        <f>Fuel!$S811</f>
        <v/>
      </c>
    </row>
    <row r="812" spans="1:29" x14ac:dyDescent="0.25">
      <c r="A812" s="55"/>
      <c r="B812" s="325" t="str">
        <f>IF(Fuel!$B812="", "", Fuel!$B812)</f>
        <v/>
      </c>
      <c r="C812" s="326"/>
      <c r="D812" s="326"/>
      <c r="E812" s="327" t="str">
        <f>Fuel!$AF812</f>
        <v/>
      </c>
      <c r="F812" s="327"/>
      <c r="G812" s="327"/>
      <c r="H812" s="327"/>
      <c r="I812" s="1" t="str">
        <f>IF(Fuel!$D812="", "", Fuel!$D812)</f>
        <v/>
      </c>
      <c r="J812" s="328" t="str">
        <f>Fuel!$AH812</f>
        <v/>
      </c>
      <c r="K812" s="328"/>
      <c r="L812" s="328"/>
      <c r="M812" s="329" t="str">
        <f>Fuel!$AK812</f>
        <v/>
      </c>
      <c r="N812" s="329"/>
      <c r="O812" s="329"/>
      <c r="P812" s="330" t="str">
        <f>Fuel!$AI812</f>
        <v/>
      </c>
      <c r="Q812" s="330"/>
      <c r="R812" s="330"/>
      <c r="S812" s="329" t="str">
        <f>Fuel!$AJ812</f>
        <v/>
      </c>
      <c r="T812" s="329"/>
      <c r="U812" s="331"/>
      <c r="V812" s="55"/>
      <c r="AC812" s="13" t="str">
        <f>Fuel!$S812</f>
        <v/>
      </c>
    </row>
    <row r="813" spans="1:29" x14ac:dyDescent="0.25">
      <c r="A813" s="55"/>
      <c r="B813" s="325" t="str">
        <f>IF(Fuel!$B813="", "", Fuel!$B813)</f>
        <v/>
      </c>
      <c r="C813" s="326"/>
      <c r="D813" s="326"/>
      <c r="E813" s="327" t="str">
        <f>Fuel!$AF813</f>
        <v/>
      </c>
      <c r="F813" s="327"/>
      <c r="G813" s="327"/>
      <c r="H813" s="327"/>
      <c r="I813" s="1" t="str">
        <f>IF(Fuel!$D813="", "", Fuel!$D813)</f>
        <v/>
      </c>
      <c r="J813" s="328" t="str">
        <f>Fuel!$AH813</f>
        <v/>
      </c>
      <c r="K813" s="328"/>
      <c r="L813" s="328"/>
      <c r="M813" s="329" t="str">
        <f>Fuel!$AK813</f>
        <v/>
      </c>
      <c r="N813" s="329"/>
      <c r="O813" s="329"/>
      <c r="P813" s="330" t="str">
        <f>Fuel!$AI813</f>
        <v/>
      </c>
      <c r="Q813" s="330"/>
      <c r="R813" s="330"/>
      <c r="S813" s="329" t="str">
        <f>Fuel!$AJ813</f>
        <v/>
      </c>
      <c r="T813" s="329"/>
      <c r="U813" s="331"/>
      <c r="V813" s="55"/>
      <c r="AC813" s="13" t="str">
        <f>Fuel!$S813</f>
        <v/>
      </c>
    </row>
    <row r="814" spans="1:29" x14ac:dyDescent="0.25">
      <c r="A814" s="55"/>
      <c r="B814" s="325" t="str">
        <f>IF(Fuel!$B814="", "", Fuel!$B814)</f>
        <v/>
      </c>
      <c r="C814" s="326"/>
      <c r="D814" s="326"/>
      <c r="E814" s="327" t="str">
        <f>Fuel!$AF814</f>
        <v/>
      </c>
      <c r="F814" s="327"/>
      <c r="G814" s="327"/>
      <c r="H814" s="327"/>
      <c r="I814" s="1" t="str">
        <f>IF(Fuel!$D814="", "", Fuel!$D814)</f>
        <v/>
      </c>
      <c r="J814" s="328" t="str">
        <f>Fuel!$AH814</f>
        <v/>
      </c>
      <c r="K814" s="328"/>
      <c r="L814" s="328"/>
      <c r="M814" s="329" t="str">
        <f>Fuel!$AK814</f>
        <v/>
      </c>
      <c r="N814" s="329"/>
      <c r="O814" s="329"/>
      <c r="P814" s="330" t="str">
        <f>Fuel!$AI814</f>
        <v/>
      </c>
      <c r="Q814" s="330"/>
      <c r="R814" s="330"/>
      <c r="S814" s="329" t="str">
        <f>Fuel!$AJ814</f>
        <v/>
      </c>
      <c r="T814" s="329"/>
      <c r="U814" s="331"/>
      <c r="V814" s="55"/>
      <c r="AC814" s="13" t="str">
        <f>Fuel!$S814</f>
        <v/>
      </c>
    </row>
    <row r="815" spans="1:29" x14ac:dyDescent="0.25">
      <c r="A815" s="55"/>
      <c r="B815" s="325" t="str">
        <f>IF(Fuel!$B815="", "", Fuel!$B815)</f>
        <v/>
      </c>
      <c r="C815" s="326"/>
      <c r="D815" s="326"/>
      <c r="E815" s="327" t="str">
        <f>Fuel!$AF815</f>
        <v/>
      </c>
      <c r="F815" s="327"/>
      <c r="G815" s="327"/>
      <c r="H815" s="327"/>
      <c r="I815" s="1" t="str">
        <f>IF(Fuel!$D815="", "", Fuel!$D815)</f>
        <v/>
      </c>
      <c r="J815" s="328" t="str">
        <f>Fuel!$AH815</f>
        <v/>
      </c>
      <c r="K815" s="328"/>
      <c r="L815" s="328"/>
      <c r="M815" s="329" t="str">
        <f>Fuel!$AK815</f>
        <v/>
      </c>
      <c r="N815" s="329"/>
      <c r="O815" s="329"/>
      <c r="P815" s="330" t="str">
        <f>Fuel!$AI815</f>
        <v/>
      </c>
      <c r="Q815" s="330"/>
      <c r="R815" s="330"/>
      <c r="S815" s="329" t="str">
        <f>Fuel!$AJ815</f>
        <v/>
      </c>
      <c r="T815" s="329"/>
      <c r="U815" s="331"/>
      <c r="V815" s="55"/>
      <c r="AC815" s="13" t="str">
        <f>Fuel!$S815</f>
        <v/>
      </c>
    </row>
    <row r="816" spans="1:29" x14ac:dyDescent="0.25">
      <c r="A816" s="55"/>
      <c r="B816" s="325" t="str">
        <f>IF(Fuel!$B816="", "", Fuel!$B816)</f>
        <v/>
      </c>
      <c r="C816" s="326"/>
      <c r="D816" s="326"/>
      <c r="E816" s="327" t="str">
        <f>Fuel!$AF816</f>
        <v/>
      </c>
      <c r="F816" s="327"/>
      <c r="G816" s="327"/>
      <c r="H816" s="327"/>
      <c r="I816" s="1" t="str">
        <f>IF(Fuel!$D816="", "", Fuel!$D816)</f>
        <v/>
      </c>
      <c r="J816" s="328" t="str">
        <f>Fuel!$AH816</f>
        <v/>
      </c>
      <c r="K816" s="328"/>
      <c r="L816" s="328"/>
      <c r="M816" s="329" t="str">
        <f>Fuel!$AK816</f>
        <v/>
      </c>
      <c r="N816" s="329"/>
      <c r="O816" s="329"/>
      <c r="P816" s="330" t="str">
        <f>Fuel!$AI816</f>
        <v/>
      </c>
      <c r="Q816" s="330"/>
      <c r="R816" s="330"/>
      <c r="S816" s="329" t="str">
        <f>Fuel!$AJ816</f>
        <v/>
      </c>
      <c r="T816" s="329"/>
      <c r="U816" s="331"/>
      <c r="V816" s="55"/>
      <c r="AC816" s="13" t="str">
        <f>Fuel!$S816</f>
        <v/>
      </c>
    </row>
    <row r="817" spans="1:29" x14ac:dyDescent="0.25">
      <c r="A817" s="55"/>
      <c r="B817" s="325" t="str">
        <f>IF(Fuel!$B817="", "", Fuel!$B817)</f>
        <v/>
      </c>
      <c r="C817" s="326"/>
      <c r="D817" s="326"/>
      <c r="E817" s="327" t="str">
        <f>Fuel!$AF817</f>
        <v/>
      </c>
      <c r="F817" s="327"/>
      <c r="G817" s="327"/>
      <c r="H817" s="327"/>
      <c r="I817" s="1" t="str">
        <f>IF(Fuel!$D817="", "", Fuel!$D817)</f>
        <v/>
      </c>
      <c r="J817" s="328" t="str">
        <f>Fuel!$AH817</f>
        <v/>
      </c>
      <c r="K817" s="328"/>
      <c r="L817" s="328"/>
      <c r="M817" s="329" t="str">
        <f>Fuel!$AK817</f>
        <v/>
      </c>
      <c r="N817" s="329"/>
      <c r="O817" s="329"/>
      <c r="P817" s="330" t="str">
        <f>Fuel!$AI817</f>
        <v/>
      </c>
      <c r="Q817" s="330"/>
      <c r="R817" s="330"/>
      <c r="S817" s="329" t="str">
        <f>Fuel!$AJ817</f>
        <v/>
      </c>
      <c r="T817" s="329"/>
      <c r="U817" s="331"/>
      <c r="V817" s="55"/>
      <c r="AC817" s="13" t="str">
        <f>Fuel!$S817</f>
        <v/>
      </c>
    </row>
    <row r="818" spans="1:29" x14ac:dyDescent="0.25">
      <c r="A818" s="55"/>
      <c r="B818" s="325" t="str">
        <f>IF(Fuel!$B818="", "", Fuel!$B818)</f>
        <v/>
      </c>
      <c r="C818" s="326"/>
      <c r="D818" s="326"/>
      <c r="E818" s="327" t="str">
        <f>Fuel!$AF818</f>
        <v/>
      </c>
      <c r="F818" s="327"/>
      <c r="G818" s="327"/>
      <c r="H818" s="327"/>
      <c r="I818" s="1" t="str">
        <f>IF(Fuel!$D818="", "", Fuel!$D818)</f>
        <v/>
      </c>
      <c r="J818" s="328" t="str">
        <f>Fuel!$AH818</f>
        <v/>
      </c>
      <c r="K818" s="328"/>
      <c r="L818" s="328"/>
      <c r="M818" s="329" t="str">
        <f>Fuel!$AK818</f>
        <v/>
      </c>
      <c r="N818" s="329"/>
      <c r="O818" s="329"/>
      <c r="P818" s="330" t="str">
        <f>Fuel!$AI818</f>
        <v/>
      </c>
      <c r="Q818" s="330"/>
      <c r="R818" s="330"/>
      <c r="S818" s="329" t="str">
        <f>Fuel!$AJ818</f>
        <v/>
      </c>
      <c r="T818" s="329"/>
      <c r="U818" s="331"/>
      <c r="V818" s="55"/>
      <c r="AC818" s="13" t="str">
        <f>Fuel!$S818</f>
        <v/>
      </c>
    </row>
    <row r="819" spans="1:29" x14ac:dyDescent="0.25">
      <c r="A819" s="55"/>
      <c r="B819" s="325" t="str">
        <f>IF(Fuel!$B819="", "", Fuel!$B819)</f>
        <v/>
      </c>
      <c r="C819" s="326"/>
      <c r="D819" s="326"/>
      <c r="E819" s="327" t="str">
        <f>Fuel!$AF819</f>
        <v/>
      </c>
      <c r="F819" s="327"/>
      <c r="G819" s="327"/>
      <c r="H819" s="327"/>
      <c r="I819" s="1" t="str">
        <f>IF(Fuel!$D819="", "", Fuel!$D819)</f>
        <v/>
      </c>
      <c r="J819" s="328" t="str">
        <f>Fuel!$AH819</f>
        <v/>
      </c>
      <c r="K819" s="328"/>
      <c r="L819" s="328"/>
      <c r="M819" s="329" t="str">
        <f>Fuel!$AK819</f>
        <v/>
      </c>
      <c r="N819" s="329"/>
      <c r="O819" s="329"/>
      <c r="P819" s="330" t="str">
        <f>Fuel!$AI819</f>
        <v/>
      </c>
      <c r="Q819" s="330"/>
      <c r="R819" s="330"/>
      <c r="S819" s="329" t="str">
        <f>Fuel!$AJ819</f>
        <v/>
      </c>
      <c r="T819" s="329"/>
      <c r="U819" s="331"/>
      <c r="V819" s="55"/>
      <c r="AC819" s="13" t="str">
        <f>Fuel!$S819</f>
        <v/>
      </c>
    </row>
    <row r="820" spans="1:29" x14ac:dyDescent="0.25">
      <c r="A820" s="55"/>
      <c r="B820" s="325" t="str">
        <f>IF(Fuel!$B820="", "", Fuel!$B820)</f>
        <v/>
      </c>
      <c r="C820" s="326"/>
      <c r="D820" s="326"/>
      <c r="E820" s="327" t="str">
        <f>Fuel!$AF820</f>
        <v/>
      </c>
      <c r="F820" s="327"/>
      <c r="G820" s="327"/>
      <c r="H820" s="327"/>
      <c r="I820" s="1" t="str">
        <f>IF(Fuel!$D820="", "", Fuel!$D820)</f>
        <v/>
      </c>
      <c r="J820" s="328" t="str">
        <f>Fuel!$AH820</f>
        <v/>
      </c>
      <c r="K820" s="328"/>
      <c r="L820" s="328"/>
      <c r="M820" s="329" t="str">
        <f>Fuel!$AK820</f>
        <v/>
      </c>
      <c r="N820" s="329"/>
      <c r="O820" s="329"/>
      <c r="P820" s="330" t="str">
        <f>Fuel!$AI820</f>
        <v/>
      </c>
      <c r="Q820" s="330"/>
      <c r="R820" s="330"/>
      <c r="S820" s="329" t="str">
        <f>Fuel!$AJ820</f>
        <v/>
      </c>
      <c r="T820" s="329"/>
      <c r="U820" s="331"/>
      <c r="V820" s="55"/>
      <c r="AC820" s="13" t="str">
        <f>Fuel!$S820</f>
        <v/>
      </c>
    </row>
    <row r="821" spans="1:29" x14ac:dyDescent="0.25">
      <c r="A821" s="55"/>
      <c r="B821" s="325" t="str">
        <f>IF(Fuel!$B821="", "", Fuel!$B821)</f>
        <v/>
      </c>
      <c r="C821" s="326"/>
      <c r="D821" s="326"/>
      <c r="E821" s="327" t="str">
        <f>Fuel!$AF821</f>
        <v/>
      </c>
      <c r="F821" s="327"/>
      <c r="G821" s="327"/>
      <c r="H821" s="327"/>
      <c r="I821" s="1" t="str">
        <f>IF(Fuel!$D821="", "", Fuel!$D821)</f>
        <v/>
      </c>
      <c r="J821" s="328" t="str">
        <f>Fuel!$AH821</f>
        <v/>
      </c>
      <c r="K821" s="328"/>
      <c r="L821" s="328"/>
      <c r="M821" s="329" t="str">
        <f>Fuel!$AK821</f>
        <v/>
      </c>
      <c r="N821" s="329"/>
      <c r="O821" s="329"/>
      <c r="P821" s="330" t="str">
        <f>Fuel!$AI821</f>
        <v/>
      </c>
      <c r="Q821" s="330"/>
      <c r="R821" s="330"/>
      <c r="S821" s="329" t="str">
        <f>Fuel!$AJ821</f>
        <v/>
      </c>
      <c r="T821" s="329"/>
      <c r="U821" s="331"/>
      <c r="V821" s="55"/>
      <c r="AC821" s="13" t="str">
        <f>Fuel!$S821</f>
        <v/>
      </c>
    </row>
    <row r="822" spans="1:29" x14ac:dyDescent="0.25">
      <c r="A822" s="55"/>
      <c r="B822" s="325" t="str">
        <f>IF(Fuel!$B822="", "", Fuel!$B822)</f>
        <v/>
      </c>
      <c r="C822" s="326"/>
      <c r="D822" s="326"/>
      <c r="E822" s="327" t="str">
        <f>Fuel!$AF822</f>
        <v/>
      </c>
      <c r="F822" s="327"/>
      <c r="G822" s="327"/>
      <c r="H822" s="327"/>
      <c r="I822" s="1" t="str">
        <f>IF(Fuel!$D822="", "", Fuel!$D822)</f>
        <v/>
      </c>
      <c r="J822" s="328" t="str">
        <f>Fuel!$AH822</f>
        <v/>
      </c>
      <c r="K822" s="328"/>
      <c r="L822" s="328"/>
      <c r="M822" s="329" t="str">
        <f>Fuel!$AK822</f>
        <v/>
      </c>
      <c r="N822" s="329"/>
      <c r="O822" s="329"/>
      <c r="P822" s="330" t="str">
        <f>Fuel!$AI822</f>
        <v/>
      </c>
      <c r="Q822" s="330"/>
      <c r="R822" s="330"/>
      <c r="S822" s="329" t="str">
        <f>Fuel!$AJ822</f>
        <v/>
      </c>
      <c r="T822" s="329"/>
      <c r="U822" s="331"/>
      <c r="V822" s="55"/>
      <c r="AC822" s="13" t="str">
        <f>Fuel!$S822</f>
        <v/>
      </c>
    </row>
    <row r="823" spans="1:29" x14ac:dyDescent="0.25">
      <c r="A823" s="55"/>
      <c r="B823" s="325" t="str">
        <f>IF(Fuel!$B823="", "", Fuel!$B823)</f>
        <v/>
      </c>
      <c r="C823" s="326"/>
      <c r="D823" s="326"/>
      <c r="E823" s="327" t="str">
        <f>Fuel!$AF823</f>
        <v/>
      </c>
      <c r="F823" s="327"/>
      <c r="G823" s="327"/>
      <c r="H823" s="327"/>
      <c r="I823" s="1" t="str">
        <f>IF(Fuel!$D823="", "", Fuel!$D823)</f>
        <v/>
      </c>
      <c r="J823" s="328" t="str">
        <f>Fuel!$AH823</f>
        <v/>
      </c>
      <c r="K823" s="328"/>
      <c r="L823" s="328"/>
      <c r="M823" s="329" t="str">
        <f>Fuel!$AK823</f>
        <v/>
      </c>
      <c r="N823" s="329"/>
      <c r="O823" s="329"/>
      <c r="P823" s="330" t="str">
        <f>Fuel!$AI823</f>
        <v/>
      </c>
      <c r="Q823" s="330"/>
      <c r="R823" s="330"/>
      <c r="S823" s="329" t="str">
        <f>Fuel!$AJ823</f>
        <v/>
      </c>
      <c r="T823" s="329"/>
      <c r="U823" s="331"/>
      <c r="V823" s="55"/>
      <c r="AC823" s="13" t="str">
        <f>Fuel!$S823</f>
        <v/>
      </c>
    </row>
    <row r="824" spans="1:29" x14ac:dyDescent="0.25">
      <c r="A824" s="55"/>
      <c r="B824" s="325" t="str">
        <f>IF(Fuel!$B824="", "", Fuel!$B824)</f>
        <v/>
      </c>
      <c r="C824" s="326"/>
      <c r="D824" s="326"/>
      <c r="E824" s="327" t="str">
        <f>Fuel!$AF824</f>
        <v/>
      </c>
      <c r="F824" s="327"/>
      <c r="G824" s="327"/>
      <c r="H824" s="327"/>
      <c r="I824" s="1" t="str">
        <f>IF(Fuel!$D824="", "", Fuel!$D824)</f>
        <v/>
      </c>
      <c r="J824" s="328" t="str">
        <f>Fuel!$AH824</f>
        <v/>
      </c>
      <c r="K824" s="328"/>
      <c r="L824" s="328"/>
      <c r="M824" s="329" t="str">
        <f>Fuel!$AK824</f>
        <v/>
      </c>
      <c r="N824" s="329"/>
      <c r="O824" s="329"/>
      <c r="P824" s="330" t="str">
        <f>Fuel!$AI824</f>
        <v/>
      </c>
      <c r="Q824" s="330"/>
      <c r="R824" s="330"/>
      <c r="S824" s="329" t="str">
        <f>Fuel!$AJ824</f>
        <v/>
      </c>
      <c r="T824" s="329"/>
      <c r="U824" s="331"/>
      <c r="V824" s="55"/>
      <c r="AC824" s="13" t="str">
        <f>Fuel!$S824</f>
        <v/>
      </c>
    </row>
    <row r="825" spans="1:29" x14ac:dyDescent="0.25">
      <c r="A825" s="55"/>
      <c r="B825" s="325" t="str">
        <f>IF(Fuel!$B825="", "", Fuel!$B825)</f>
        <v/>
      </c>
      <c r="C825" s="326"/>
      <c r="D825" s="326"/>
      <c r="E825" s="327" t="str">
        <f>Fuel!$AF825</f>
        <v/>
      </c>
      <c r="F825" s="327"/>
      <c r="G825" s="327"/>
      <c r="H825" s="327"/>
      <c r="I825" s="1" t="str">
        <f>IF(Fuel!$D825="", "", Fuel!$D825)</f>
        <v/>
      </c>
      <c r="J825" s="328" t="str">
        <f>Fuel!$AH825</f>
        <v/>
      </c>
      <c r="K825" s="328"/>
      <c r="L825" s="328"/>
      <c r="M825" s="329" t="str">
        <f>Fuel!$AK825</f>
        <v/>
      </c>
      <c r="N825" s="329"/>
      <c r="O825" s="329"/>
      <c r="P825" s="330" t="str">
        <f>Fuel!$AI825</f>
        <v/>
      </c>
      <c r="Q825" s="330"/>
      <c r="R825" s="330"/>
      <c r="S825" s="329" t="str">
        <f>Fuel!$AJ825</f>
        <v/>
      </c>
      <c r="T825" s="329"/>
      <c r="U825" s="331"/>
      <c r="V825" s="55"/>
      <c r="AC825" s="13" t="str">
        <f>Fuel!$S825</f>
        <v/>
      </c>
    </row>
    <row r="826" spans="1:29" x14ac:dyDescent="0.25">
      <c r="A826" s="55"/>
      <c r="B826" s="325" t="str">
        <f>IF(Fuel!$B826="", "", Fuel!$B826)</f>
        <v/>
      </c>
      <c r="C826" s="326"/>
      <c r="D826" s="326"/>
      <c r="E826" s="327" t="str">
        <f>Fuel!$AF826</f>
        <v/>
      </c>
      <c r="F826" s="327"/>
      <c r="G826" s="327"/>
      <c r="H826" s="327"/>
      <c r="I826" s="1" t="str">
        <f>IF(Fuel!$D826="", "", Fuel!$D826)</f>
        <v/>
      </c>
      <c r="J826" s="328" t="str">
        <f>Fuel!$AH826</f>
        <v/>
      </c>
      <c r="K826" s="328"/>
      <c r="L826" s="328"/>
      <c r="M826" s="329" t="str">
        <f>Fuel!$AK826</f>
        <v/>
      </c>
      <c r="N826" s="329"/>
      <c r="O826" s="329"/>
      <c r="P826" s="330" t="str">
        <f>Fuel!$AI826</f>
        <v/>
      </c>
      <c r="Q826" s="330"/>
      <c r="R826" s="330"/>
      <c r="S826" s="329" t="str">
        <f>Fuel!$AJ826</f>
        <v/>
      </c>
      <c r="T826" s="329"/>
      <c r="U826" s="331"/>
      <c r="V826" s="55"/>
      <c r="AC826" s="13" t="str">
        <f>Fuel!$S826</f>
        <v/>
      </c>
    </row>
    <row r="827" spans="1:29" x14ac:dyDescent="0.25">
      <c r="A827" s="55"/>
      <c r="B827" s="325" t="str">
        <f>IF(Fuel!$B827="", "", Fuel!$B827)</f>
        <v/>
      </c>
      <c r="C827" s="326"/>
      <c r="D827" s="326"/>
      <c r="E827" s="327" t="str">
        <f>Fuel!$AF827</f>
        <v/>
      </c>
      <c r="F827" s="327"/>
      <c r="G827" s="327"/>
      <c r="H827" s="327"/>
      <c r="I827" s="1" t="str">
        <f>IF(Fuel!$D827="", "", Fuel!$D827)</f>
        <v/>
      </c>
      <c r="J827" s="328" t="str">
        <f>Fuel!$AH827</f>
        <v/>
      </c>
      <c r="K827" s="328"/>
      <c r="L827" s="328"/>
      <c r="M827" s="329" t="str">
        <f>Fuel!$AK827</f>
        <v/>
      </c>
      <c r="N827" s="329"/>
      <c r="O827" s="329"/>
      <c r="P827" s="330" t="str">
        <f>Fuel!$AI827</f>
        <v/>
      </c>
      <c r="Q827" s="330"/>
      <c r="R827" s="330"/>
      <c r="S827" s="329" t="str">
        <f>Fuel!$AJ827</f>
        <v/>
      </c>
      <c r="T827" s="329"/>
      <c r="U827" s="331"/>
      <c r="V827" s="55"/>
      <c r="AC827" s="13" t="str">
        <f>Fuel!$S827</f>
        <v/>
      </c>
    </row>
    <row r="828" spans="1:29" x14ac:dyDescent="0.25">
      <c r="A828" s="55"/>
      <c r="B828" s="325" t="str">
        <f>IF(Fuel!$B828="", "", Fuel!$B828)</f>
        <v/>
      </c>
      <c r="C828" s="326"/>
      <c r="D828" s="326"/>
      <c r="E828" s="327" t="str">
        <f>Fuel!$AF828</f>
        <v/>
      </c>
      <c r="F828" s="327"/>
      <c r="G828" s="327"/>
      <c r="H828" s="327"/>
      <c r="I828" s="1" t="str">
        <f>IF(Fuel!$D828="", "", Fuel!$D828)</f>
        <v/>
      </c>
      <c r="J828" s="328" t="str">
        <f>Fuel!$AH828</f>
        <v/>
      </c>
      <c r="K828" s="328"/>
      <c r="L828" s="328"/>
      <c r="M828" s="329" t="str">
        <f>Fuel!$AK828</f>
        <v/>
      </c>
      <c r="N828" s="329"/>
      <c r="O828" s="329"/>
      <c r="P828" s="330" t="str">
        <f>Fuel!$AI828</f>
        <v/>
      </c>
      <c r="Q828" s="330"/>
      <c r="R828" s="330"/>
      <c r="S828" s="329" t="str">
        <f>Fuel!$AJ828</f>
        <v/>
      </c>
      <c r="T828" s="329"/>
      <c r="U828" s="331"/>
      <c r="V828" s="55"/>
      <c r="AC828" s="13" t="str">
        <f>Fuel!$S828</f>
        <v/>
      </c>
    </row>
    <row r="829" spans="1:29" x14ac:dyDescent="0.25">
      <c r="A829" s="55"/>
      <c r="B829" s="325" t="str">
        <f>IF(Fuel!$B829="", "", Fuel!$B829)</f>
        <v/>
      </c>
      <c r="C829" s="326"/>
      <c r="D829" s="326"/>
      <c r="E829" s="327" t="str">
        <f>Fuel!$AF829</f>
        <v/>
      </c>
      <c r="F829" s="327"/>
      <c r="G829" s="327"/>
      <c r="H829" s="327"/>
      <c r="I829" s="1" t="str">
        <f>IF(Fuel!$D829="", "", Fuel!$D829)</f>
        <v/>
      </c>
      <c r="J829" s="328" t="str">
        <f>Fuel!$AH829</f>
        <v/>
      </c>
      <c r="K829" s="328"/>
      <c r="L829" s="328"/>
      <c r="M829" s="329" t="str">
        <f>Fuel!$AK829</f>
        <v/>
      </c>
      <c r="N829" s="329"/>
      <c r="O829" s="329"/>
      <c r="P829" s="330" t="str">
        <f>Fuel!$AI829</f>
        <v/>
      </c>
      <c r="Q829" s="330"/>
      <c r="R829" s="330"/>
      <c r="S829" s="329" t="str">
        <f>Fuel!$AJ829</f>
        <v/>
      </c>
      <c r="T829" s="329"/>
      <c r="U829" s="331"/>
      <c r="V829" s="55"/>
      <c r="AC829" s="13" t="str">
        <f>Fuel!$S829</f>
        <v/>
      </c>
    </row>
    <row r="830" spans="1:29" x14ac:dyDescent="0.25">
      <c r="A830" s="55"/>
      <c r="B830" s="325" t="str">
        <f>IF(Fuel!$B830="", "", Fuel!$B830)</f>
        <v/>
      </c>
      <c r="C830" s="326"/>
      <c r="D830" s="326"/>
      <c r="E830" s="327" t="str">
        <f>Fuel!$AF830</f>
        <v/>
      </c>
      <c r="F830" s="327"/>
      <c r="G830" s="327"/>
      <c r="H830" s="327"/>
      <c r="I830" s="1" t="str">
        <f>IF(Fuel!$D830="", "", Fuel!$D830)</f>
        <v/>
      </c>
      <c r="J830" s="328" t="str">
        <f>Fuel!$AH830</f>
        <v/>
      </c>
      <c r="K830" s="328"/>
      <c r="L830" s="328"/>
      <c r="M830" s="329" t="str">
        <f>Fuel!$AK830</f>
        <v/>
      </c>
      <c r="N830" s="329"/>
      <c r="O830" s="329"/>
      <c r="P830" s="330" t="str">
        <f>Fuel!$AI830</f>
        <v/>
      </c>
      <c r="Q830" s="330"/>
      <c r="R830" s="330"/>
      <c r="S830" s="329" t="str">
        <f>Fuel!$AJ830</f>
        <v/>
      </c>
      <c r="T830" s="329"/>
      <c r="U830" s="331"/>
      <c r="V830" s="55"/>
      <c r="AC830" s="13" t="str">
        <f>Fuel!$S830</f>
        <v/>
      </c>
    </row>
    <row r="831" spans="1:29" x14ac:dyDescent="0.25">
      <c r="A831" s="55"/>
      <c r="B831" s="325" t="str">
        <f>IF(Fuel!$B831="", "", Fuel!$B831)</f>
        <v/>
      </c>
      <c r="C831" s="326"/>
      <c r="D831" s="326"/>
      <c r="E831" s="327" t="str">
        <f>Fuel!$AF831</f>
        <v/>
      </c>
      <c r="F831" s="327"/>
      <c r="G831" s="327"/>
      <c r="H831" s="327"/>
      <c r="I831" s="1" t="str">
        <f>IF(Fuel!$D831="", "", Fuel!$D831)</f>
        <v/>
      </c>
      <c r="J831" s="328" t="str">
        <f>Fuel!$AH831</f>
        <v/>
      </c>
      <c r="K831" s="328"/>
      <c r="L831" s="328"/>
      <c r="M831" s="329" t="str">
        <f>Fuel!$AK831</f>
        <v/>
      </c>
      <c r="N831" s="329"/>
      <c r="O831" s="329"/>
      <c r="P831" s="330" t="str">
        <f>Fuel!$AI831</f>
        <v/>
      </c>
      <c r="Q831" s="330"/>
      <c r="R831" s="330"/>
      <c r="S831" s="329" t="str">
        <f>Fuel!$AJ831</f>
        <v/>
      </c>
      <c r="T831" s="329"/>
      <c r="U831" s="331"/>
      <c r="V831" s="55"/>
      <c r="AC831" s="13" t="str">
        <f>Fuel!$S831</f>
        <v/>
      </c>
    </row>
    <row r="832" spans="1:29" x14ac:dyDescent="0.25">
      <c r="A832" s="55"/>
      <c r="B832" s="325" t="str">
        <f>IF(Fuel!$B832="", "", Fuel!$B832)</f>
        <v/>
      </c>
      <c r="C832" s="326"/>
      <c r="D832" s="326"/>
      <c r="E832" s="327" t="str">
        <f>Fuel!$AF832</f>
        <v/>
      </c>
      <c r="F832" s="327"/>
      <c r="G832" s="327"/>
      <c r="H832" s="327"/>
      <c r="I832" s="1" t="str">
        <f>IF(Fuel!$D832="", "", Fuel!$D832)</f>
        <v/>
      </c>
      <c r="J832" s="328" t="str">
        <f>Fuel!$AH832</f>
        <v/>
      </c>
      <c r="K832" s="328"/>
      <c r="L832" s="328"/>
      <c r="M832" s="329" t="str">
        <f>Fuel!$AK832</f>
        <v/>
      </c>
      <c r="N832" s="329"/>
      <c r="O832" s="329"/>
      <c r="P832" s="330" t="str">
        <f>Fuel!$AI832</f>
        <v/>
      </c>
      <c r="Q832" s="330"/>
      <c r="R832" s="330"/>
      <c r="S832" s="329" t="str">
        <f>Fuel!$AJ832</f>
        <v/>
      </c>
      <c r="T832" s="329"/>
      <c r="U832" s="331"/>
      <c r="V832" s="55"/>
      <c r="AC832" s="13" t="str">
        <f>Fuel!$S832</f>
        <v/>
      </c>
    </row>
    <row r="833" spans="1:29" x14ac:dyDescent="0.25">
      <c r="A833" s="55"/>
      <c r="B833" s="325" t="str">
        <f>IF(Fuel!$B833="", "", Fuel!$B833)</f>
        <v/>
      </c>
      <c r="C833" s="326"/>
      <c r="D833" s="326"/>
      <c r="E833" s="327" t="str">
        <f>Fuel!$AF833</f>
        <v/>
      </c>
      <c r="F833" s="327"/>
      <c r="G833" s="327"/>
      <c r="H833" s="327"/>
      <c r="I833" s="1" t="str">
        <f>IF(Fuel!$D833="", "", Fuel!$D833)</f>
        <v/>
      </c>
      <c r="J833" s="328" t="str">
        <f>Fuel!$AH833</f>
        <v/>
      </c>
      <c r="K833" s="328"/>
      <c r="L833" s="328"/>
      <c r="M833" s="329" t="str">
        <f>Fuel!$AK833</f>
        <v/>
      </c>
      <c r="N833" s="329"/>
      <c r="O833" s="329"/>
      <c r="P833" s="330" t="str">
        <f>Fuel!$AI833</f>
        <v/>
      </c>
      <c r="Q833" s="330"/>
      <c r="R833" s="330"/>
      <c r="S833" s="329" t="str">
        <f>Fuel!$AJ833</f>
        <v/>
      </c>
      <c r="T833" s="329"/>
      <c r="U833" s="331"/>
      <c r="V833" s="55"/>
      <c r="AC833" s="13" t="str">
        <f>Fuel!$S833</f>
        <v/>
      </c>
    </row>
    <row r="834" spans="1:29" x14ac:dyDescent="0.25">
      <c r="A834" s="55"/>
      <c r="B834" s="325" t="str">
        <f>IF(Fuel!$B834="", "", Fuel!$B834)</f>
        <v/>
      </c>
      <c r="C834" s="326"/>
      <c r="D834" s="326"/>
      <c r="E834" s="327" t="str">
        <f>Fuel!$AF834</f>
        <v/>
      </c>
      <c r="F834" s="327"/>
      <c r="G834" s="327"/>
      <c r="H834" s="327"/>
      <c r="I834" s="1" t="str">
        <f>IF(Fuel!$D834="", "", Fuel!$D834)</f>
        <v/>
      </c>
      <c r="J834" s="328" t="str">
        <f>Fuel!$AH834</f>
        <v/>
      </c>
      <c r="K834" s="328"/>
      <c r="L834" s="328"/>
      <c r="M834" s="329" t="str">
        <f>Fuel!$AK834</f>
        <v/>
      </c>
      <c r="N834" s="329"/>
      <c r="O834" s="329"/>
      <c r="P834" s="330" t="str">
        <f>Fuel!$AI834</f>
        <v/>
      </c>
      <c r="Q834" s="330"/>
      <c r="R834" s="330"/>
      <c r="S834" s="329" t="str">
        <f>Fuel!$AJ834</f>
        <v/>
      </c>
      <c r="T834" s="329"/>
      <c r="U834" s="331"/>
      <c r="V834" s="55"/>
      <c r="AC834" s="13" t="str">
        <f>Fuel!$S834</f>
        <v/>
      </c>
    </row>
    <row r="835" spans="1:29" x14ac:dyDescent="0.25">
      <c r="A835" s="55"/>
      <c r="B835" s="325" t="str">
        <f>IF(Fuel!$B835="", "", Fuel!$B835)</f>
        <v/>
      </c>
      <c r="C835" s="326"/>
      <c r="D835" s="326"/>
      <c r="E835" s="327" t="str">
        <f>Fuel!$AF835</f>
        <v/>
      </c>
      <c r="F835" s="327"/>
      <c r="G835" s="327"/>
      <c r="H835" s="327"/>
      <c r="I835" s="1" t="str">
        <f>IF(Fuel!$D835="", "", Fuel!$D835)</f>
        <v/>
      </c>
      <c r="J835" s="328" t="str">
        <f>Fuel!$AH835</f>
        <v/>
      </c>
      <c r="K835" s="328"/>
      <c r="L835" s="328"/>
      <c r="M835" s="329" t="str">
        <f>Fuel!$AK835</f>
        <v/>
      </c>
      <c r="N835" s="329"/>
      <c r="O835" s="329"/>
      <c r="P835" s="330" t="str">
        <f>Fuel!$AI835</f>
        <v/>
      </c>
      <c r="Q835" s="330"/>
      <c r="R835" s="330"/>
      <c r="S835" s="329" t="str">
        <f>Fuel!$AJ835</f>
        <v/>
      </c>
      <c r="T835" s="329"/>
      <c r="U835" s="331"/>
      <c r="V835" s="55"/>
      <c r="AC835" s="13" t="str">
        <f>Fuel!$S835</f>
        <v/>
      </c>
    </row>
    <row r="836" spans="1:29" x14ac:dyDescent="0.25">
      <c r="A836" s="55"/>
      <c r="B836" s="325" t="str">
        <f>IF(Fuel!$B836="", "", Fuel!$B836)</f>
        <v/>
      </c>
      <c r="C836" s="326"/>
      <c r="D836" s="326"/>
      <c r="E836" s="327" t="str">
        <f>Fuel!$AF836</f>
        <v/>
      </c>
      <c r="F836" s="327"/>
      <c r="G836" s="327"/>
      <c r="H836" s="327"/>
      <c r="I836" s="1" t="str">
        <f>IF(Fuel!$D836="", "", Fuel!$D836)</f>
        <v/>
      </c>
      <c r="J836" s="328" t="str">
        <f>Fuel!$AH836</f>
        <v/>
      </c>
      <c r="K836" s="328"/>
      <c r="L836" s="328"/>
      <c r="M836" s="329" t="str">
        <f>Fuel!$AK836</f>
        <v/>
      </c>
      <c r="N836" s="329"/>
      <c r="O836" s="329"/>
      <c r="P836" s="330" t="str">
        <f>Fuel!$AI836</f>
        <v/>
      </c>
      <c r="Q836" s="330"/>
      <c r="R836" s="330"/>
      <c r="S836" s="329" t="str">
        <f>Fuel!$AJ836</f>
        <v/>
      </c>
      <c r="T836" s="329"/>
      <c r="U836" s="331"/>
      <c r="V836" s="55"/>
      <c r="AC836" s="13" t="str">
        <f>Fuel!$S836</f>
        <v/>
      </c>
    </row>
    <row r="837" spans="1:29" x14ac:dyDescent="0.25">
      <c r="A837" s="55"/>
      <c r="B837" s="325" t="str">
        <f>IF(Fuel!$B837="", "", Fuel!$B837)</f>
        <v/>
      </c>
      <c r="C837" s="326"/>
      <c r="D837" s="326"/>
      <c r="E837" s="327" t="str">
        <f>Fuel!$AF837</f>
        <v/>
      </c>
      <c r="F837" s="327"/>
      <c r="G837" s="327"/>
      <c r="H837" s="327"/>
      <c r="I837" s="1" t="str">
        <f>IF(Fuel!$D837="", "", Fuel!$D837)</f>
        <v/>
      </c>
      <c r="J837" s="328" t="str">
        <f>Fuel!$AH837</f>
        <v/>
      </c>
      <c r="K837" s="328"/>
      <c r="L837" s="328"/>
      <c r="M837" s="329" t="str">
        <f>Fuel!$AK837</f>
        <v/>
      </c>
      <c r="N837" s="329"/>
      <c r="O837" s="329"/>
      <c r="P837" s="330" t="str">
        <f>Fuel!$AI837</f>
        <v/>
      </c>
      <c r="Q837" s="330"/>
      <c r="R837" s="330"/>
      <c r="S837" s="329" t="str">
        <f>Fuel!$AJ837</f>
        <v/>
      </c>
      <c r="T837" s="329"/>
      <c r="U837" s="331"/>
      <c r="V837" s="55"/>
      <c r="AC837" s="13" t="str">
        <f>Fuel!$S837</f>
        <v/>
      </c>
    </row>
    <row r="838" spans="1:29" x14ac:dyDescent="0.25">
      <c r="A838" s="55"/>
      <c r="B838" s="325" t="str">
        <f>IF(Fuel!$B838="", "", Fuel!$B838)</f>
        <v/>
      </c>
      <c r="C838" s="326"/>
      <c r="D838" s="326"/>
      <c r="E838" s="327" t="str">
        <f>Fuel!$AF838</f>
        <v/>
      </c>
      <c r="F838" s="327"/>
      <c r="G838" s="327"/>
      <c r="H838" s="327"/>
      <c r="I838" s="1" t="str">
        <f>IF(Fuel!$D838="", "", Fuel!$D838)</f>
        <v/>
      </c>
      <c r="J838" s="328" t="str">
        <f>Fuel!$AH838</f>
        <v/>
      </c>
      <c r="K838" s="328"/>
      <c r="L838" s="328"/>
      <c r="M838" s="329" t="str">
        <f>Fuel!$AK838</f>
        <v/>
      </c>
      <c r="N838" s="329"/>
      <c r="O838" s="329"/>
      <c r="P838" s="330" t="str">
        <f>Fuel!$AI838</f>
        <v/>
      </c>
      <c r="Q838" s="330"/>
      <c r="R838" s="330"/>
      <c r="S838" s="329" t="str">
        <f>Fuel!$AJ838</f>
        <v/>
      </c>
      <c r="T838" s="329"/>
      <c r="U838" s="331"/>
      <c r="V838" s="55"/>
      <c r="AC838" s="13" t="str">
        <f>Fuel!$S838</f>
        <v/>
      </c>
    </row>
    <row r="839" spans="1:29" x14ac:dyDescent="0.25">
      <c r="A839" s="55"/>
      <c r="B839" s="325" t="str">
        <f>IF(Fuel!$B839="", "", Fuel!$B839)</f>
        <v/>
      </c>
      <c r="C839" s="326"/>
      <c r="D839" s="326"/>
      <c r="E839" s="327" t="str">
        <f>Fuel!$AF839</f>
        <v/>
      </c>
      <c r="F839" s="327"/>
      <c r="G839" s="327"/>
      <c r="H839" s="327"/>
      <c r="I839" s="1" t="str">
        <f>IF(Fuel!$D839="", "", Fuel!$D839)</f>
        <v/>
      </c>
      <c r="J839" s="328" t="str">
        <f>Fuel!$AH839</f>
        <v/>
      </c>
      <c r="K839" s="328"/>
      <c r="L839" s="328"/>
      <c r="M839" s="329" t="str">
        <f>Fuel!$AK839</f>
        <v/>
      </c>
      <c r="N839" s="329"/>
      <c r="O839" s="329"/>
      <c r="P839" s="330" t="str">
        <f>Fuel!$AI839</f>
        <v/>
      </c>
      <c r="Q839" s="330"/>
      <c r="R839" s="330"/>
      <c r="S839" s="329" t="str">
        <f>Fuel!$AJ839</f>
        <v/>
      </c>
      <c r="T839" s="329"/>
      <c r="U839" s="331"/>
      <c r="V839" s="55"/>
      <c r="AC839" s="13" t="str">
        <f>Fuel!$S839</f>
        <v/>
      </c>
    </row>
    <row r="840" spans="1:29" x14ac:dyDescent="0.25">
      <c r="A840" s="55"/>
      <c r="B840" s="325" t="str">
        <f>IF(Fuel!$B840="", "", Fuel!$B840)</f>
        <v/>
      </c>
      <c r="C840" s="326"/>
      <c r="D840" s="326"/>
      <c r="E840" s="327" t="str">
        <f>Fuel!$AF840</f>
        <v/>
      </c>
      <c r="F840" s="327"/>
      <c r="G840" s="327"/>
      <c r="H840" s="327"/>
      <c r="I840" s="1" t="str">
        <f>IF(Fuel!$D840="", "", Fuel!$D840)</f>
        <v/>
      </c>
      <c r="J840" s="328" t="str">
        <f>Fuel!$AH840</f>
        <v/>
      </c>
      <c r="K840" s="328"/>
      <c r="L840" s="328"/>
      <c r="M840" s="329" t="str">
        <f>Fuel!$AK840</f>
        <v/>
      </c>
      <c r="N840" s="329"/>
      <c r="O840" s="329"/>
      <c r="P840" s="330" t="str">
        <f>Fuel!$AI840</f>
        <v/>
      </c>
      <c r="Q840" s="330"/>
      <c r="R840" s="330"/>
      <c r="S840" s="329" t="str">
        <f>Fuel!$AJ840</f>
        <v/>
      </c>
      <c r="T840" s="329"/>
      <c r="U840" s="331"/>
      <c r="V840" s="55"/>
      <c r="AC840" s="13" t="str">
        <f>Fuel!$S840</f>
        <v/>
      </c>
    </row>
    <row r="841" spans="1:29" x14ac:dyDescent="0.25">
      <c r="A841" s="55"/>
      <c r="B841" s="325" t="str">
        <f>IF(Fuel!$B841="", "", Fuel!$B841)</f>
        <v/>
      </c>
      <c r="C841" s="326"/>
      <c r="D841" s="326"/>
      <c r="E841" s="327" t="str">
        <f>Fuel!$AF841</f>
        <v/>
      </c>
      <c r="F841" s="327"/>
      <c r="G841" s="327"/>
      <c r="H841" s="327"/>
      <c r="I841" s="1" t="str">
        <f>IF(Fuel!$D841="", "", Fuel!$D841)</f>
        <v/>
      </c>
      <c r="J841" s="328" t="str">
        <f>Fuel!$AH841</f>
        <v/>
      </c>
      <c r="K841" s="328"/>
      <c r="L841" s="328"/>
      <c r="M841" s="329" t="str">
        <f>Fuel!$AK841</f>
        <v/>
      </c>
      <c r="N841" s="329"/>
      <c r="O841" s="329"/>
      <c r="P841" s="330" t="str">
        <f>Fuel!$AI841</f>
        <v/>
      </c>
      <c r="Q841" s="330"/>
      <c r="R841" s="330"/>
      <c r="S841" s="329" t="str">
        <f>Fuel!$AJ841</f>
        <v/>
      </c>
      <c r="T841" s="329"/>
      <c r="U841" s="331"/>
      <c r="V841" s="55"/>
      <c r="AC841" s="13" t="str">
        <f>Fuel!$S841</f>
        <v/>
      </c>
    </row>
    <row r="842" spans="1:29" x14ac:dyDescent="0.25">
      <c r="A842" s="55"/>
      <c r="B842" s="325" t="str">
        <f>IF(Fuel!$B842="", "", Fuel!$B842)</f>
        <v/>
      </c>
      <c r="C842" s="326"/>
      <c r="D842" s="326"/>
      <c r="E842" s="327" t="str">
        <f>Fuel!$AF842</f>
        <v/>
      </c>
      <c r="F842" s="327"/>
      <c r="G842" s="327"/>
      <c r="H842" s="327"/>
      <c r="I842" s="1" t="str">
        <f>IF(Fuel!$D842="", "", Fuel!$D842)</f>
        <v/>
      </c>
      <c r="J842" s="328" t="str">
        <f>Fuel!$AH842</f>
        <v/>
      </c>
      <c r="K842" s="328"/>
      <c r="L842" s="328"/>
      <c r="M842" s="329" t="str">
        <f>Fuel!$AK842</f>
        <v/>
      </c>
      <c r="N842" s="329"/>
      <c r="O842" s="329"/>
      <c r="P842" s="330" t="str">
        <f>Fuel!$AI842</f>
        <v/>
      </c>
      <c r="Q842" s="330"/>
      <c r="R842" s="330"/>
      <c r="S842" s="329" t="str">
        <f>Fuel!$AJ842</f>
        <v/>
      </c>
      <c r="T842" s="329"/>
      <c r="U842" s="331"/>
      <c r="V842" s="55"/>
      <c r="AC842" s="13" t="str">
        <f>Fuel!$S842</f>
        <v/>
      </c>
    </row>
    <row r="843" spans="1:29" x14ac:dyDescent="0.25">
      <c r="A843" s="55"/>
      <c r="B843" s="325" t="str">
        <f>IF(Fuel!$B843="", "", Fuel!$B843)</f>
        <v/>
      </c>
      <c r="C843" s="326"/>
      <c r="D843" s="326"/>
      <c r="E843" s="327" t="str">
        <f>Fuel!$AF843</f>
        <v/>
      </c>
      <c r="F843" s="327"/>
      <c r="G843" s="327"/>
      <c r="H843" s="327"/>
      <c r="I843" s="1" t="str">
        <f>IF(Fuel!$D843="", "", Fuel!$D843)</f>
        <v/>
      </c>
      <c r="J843" s="328" t="str">
        <f>Fuel!$AH843</f>
        <v/>
      </c>
      <c r="K843" s="328"/>
      <c r="L843" s="328"/>
      <c r="M843" s="329" t="str">
        <f>Fuel!$AK843</f>
        <v/>
      </c>
      <c r="N843" s="329"/>
      <c r="O843" s="329"/>
      <c r="P843" s="330" t="str">
        <f>Fuel!$AI843</f>
        <v/>
      </c>
      <c r="Q843" s="330"/>
      <c r="R843" s="330"/>
      <c r="S843" s="329" t="str">
        <f>Fuel!$AJ843</f>
        <v/>
      </c>
      <c r="T843" s="329"/>
      <c r="U843" s="331"/>
      <c r="V843" s="55"/>
      <c r="AC843" s="13" t="str">
        <f>Fuel!$S843</f>
        <v/>
      </c>
    </row>
    <row r="844" spans="1:29" x14ac:dyDescent="0.25">
      <c r="A844" s="55"/>
      <c r="B844" s="325" t="str">
        <f>IF(Fuel!$B844="", "", Fuel!$B844)</f>
        <v/>
      </c>
      <c r="C844" s="326"/>
      <c r="D844" s="326"/>
      <c r="E844" s="327" t="str">
        <f>Fuel!$AF844</f>
        <v/>
      </c>
      <c r="F844" s="327"/>
      <c r="G844" s="327"/>
      <c r="H844" s="327"/>
      <c r="I844" s="1" t="str">
        <f>IF(Fuel!$D844="", "", Fuel!$D844)</f>
        <v/>
      </c>
      <c r="J844" s="328" t="str">
        <f>Fuel!$AH844</f>
        <v/>
      </c>
      <c r="K844" s="328"/>
      <c r="L844" s="328"/>
      <c r="M844" s="329" t="str">
        <f>Fuel!$AK844</f>
        <v/>
      </c>
      <c r="N844" s="329"/>
      <c r="O844" s="329"/>
      <c r="P844" s="330" t="str">
        <f>Fuel!$AI844</f>
        <v/>
      </c>
      <c r="Q844" s="330"/>
      <c r="R844" s="330"/>
      <c r="S844" s="329" t="str">
        <f>Fuel!$AJ844</f>
        <v/>
      </c>
      <c r="T844" s="329"/>
      <c r="U844" s="331"/>
      <c r="V844" s="55"/>
      <c r="AC844" s="13" t="str">
        <f>Fuel!$S844</f>
        <v/>
      </c>
    </row>
    <row r="845" spans="1:29" x14ac:dyDescent="0.25">
      <c r="A845" s="55"/>
      <c r="B845" s="325" t="str">
        <f>IF(Fuel!$B845="", "", Fuel!$B845)</f>
        <v/>
      </c>
      <c r="C845" s="326"/>
      <c r="D845" s="326"/>
      <c r="E845" s="327" t="str">
        <f>Fuel!$AF845</f>
        <v/>
      </c>
      <c r="F845" s="327"/>
      <c r="G845" s="327"/>
      <c r="H845" s="327"/>
      <c r="I845" s="1" t="str">
        <f>IF(Fuel!$D845="", "", Fuel!$D845)</f>
        <v/>
      </c>
      <c r="J845" s="328" t="str">
        <f>Fuel!$AH845</f>
        <v/>
      </c>
      <c r="K845" s="328"/>
      <c r="L845" s="328"/>
      <c r="M845" s="329" t="str">
        <f>Fuel!$AK845</f>
        <v/>
      </c>
      <c r="N845" s="329"/>
      <c r="O845" s="329"/>
      <c r="P845" s="330" t="str">
        <f>Fuel!$AI845</f>
        <v/>
      </c>
      <c r="Q845" s="330"/>
      <c r="R845" s="330"/>
      <c r="S845" s="329" t="str">
        <f>Fuel!$AJ845</f>
        <v/>
      </c>
      <c r="T845" s="329"/>
      <c r="U845" s="331"/>
      <c r="V845" s="55"/>
      <c r="AC845" s="13" t="str">
        <f>Fuel!$S845</f>
        <v/>
      </c>
    </row>
    <row r="846" spans="1:29" x14ac:dyDescent="0.25">
      <c r="A846" s="55"/>
      <c r="B846" s="325" t="str">
        <f>IF(Fuel!$B846="", "", Fuel!$B846)</f>
        <v/>
      </c>
      <c r="C846" s="326"/>
      <c r="D846" s="326"/>
      <c r="E846" s="327" t="str">
        <f>Fuel!$AF846</f>
        <v/>
      </c>
      <c r="F846" s="327"/>
      <c r="G846" s="327"/>
      <c r="H846" s="327"/>
      <c r="I846" s="1" t="str">
        <f>IF(Fuel!$D846="", "", Fuel!$D846)</f>
        <v/>
      </c>
      <c r="J846" s="328" t="str">
        <f>Fuel!$AH846</f>
        <v/>
      </c>
      <c r="K846" s="328"/>
      <c r="L846" s="328"/>
      <c r="M846" s="329" t="str">
        <f>Fuel!$AK846</f>
        <v/>
      </c>
      <c r="N846" s="329"/>
      <c r="O846" s="329"/>
      <c r="P846" s="330" t="str">
        <f>Fuel!$AI846</f>
        <v/>
      </c>
      <c r="Q846" s="330"/>
      <c r="R846" s="330"/>
      <c r="S846" s="329" t="str">
        <f>Fuel!$AJ846</f>
        <v/>
      </c>
      <c r="T846" s="329"/>
      <c r="U846" s="331"/>
      <c r="V846" s="55"/>
      <c r="AC846" s="13" t="str">
        <f>Fuel!$S846</f>
        <v/>
      </c>
    </row>
    <row r="847" spans="1:29" x14ac:dyDescent="0.25">
      <c r="A847" s="55"/>
      <c r="B847" s="325" t="str">
        <f>IF(Fuel!$B847="", "", Fuel!$B847)</f>
        <v/>
      </c>
      <c r="C847" s="326"/>
      <c r="D847" s="326"/>
      <c r="E847" s="327" t="str">
        <f>Fuel!$AF847</f>
        <v/>
      </c>
      <c r="F847" s="327"/>
      <c r="G847" s="327"/>
      <c r="H847" s="327"/>
      <c r="I847" s="1" t="str">
        <f>IF(Fuel!$D847="", "", Fuel!$D847)</f>
        <v/>
      </c>
      <c r="J847" s="328" t="str">
        <f>Fuel!$AH847</f>
        <v/>
      </c>
      <c r="K847" s="328"/>
      <c r="L847" s="328"/>
      <c r="M847" s="329" t="str">
        <f>Fuel!$AK847</f>
        <v/>
      </c>
      <c r="N847" s="329"/>
      <c r="O847" s="329"/>
      <c r="P847" s="330" t="str">
        <f>Fuel!$AI847</f>
        <v/>
      </c>
      <c r="Q847" s="330"/>
      <c r="R847" s="330"/>
      <c r="S847" s="329" t="str">
        <f>Fuel!$AJ847</f>
        <v/>
      </c>
      <c r="T847" s="329"/>
      <c r="U847" s="331"/>
      <c r="V847" s="55"/>
      <c r="AC847" s="13" t="str">
        <f>Fuel!$S847</f>
        <v/>
      </c>
    </row>
    <row r="848" spans="1:29" x14ac:dyDescent="0.25">
      <c r="A848" s="55"/>
      <c r="B848" s="325" t="str">
        <f>IF(Fuel!$B848="", "", Fuel!$B848)</f>
        <v/>
      </c>
      <c r="C848" s="326"/>
      <c r="D848" s="326"/>
      <c r="E848" s="327" t="str">
        <f>Fuel!$AF848</f>
        <v/>
      </c>
      <c r="F848" s="327"/>
      <c r="G848" s="327"/>
      <c r="H848" s="327"/>
      <c r="I848" s="1" t="str">
        <f>IF(Fuel!$D848="", "", Fuel!$D848)</f>
        <v/>
      </c>
      <c r="J848" s="328" t="str">
        <f>Fuel!$AH848</f>
        <v/>
      </c>
      <c r="K848" s="328"/>
      <c r="L848" s="328"/>
      <c r="M848" s="329" t="str">
        <f>Fuel!$AK848</f>
        <v/>
      </c>
      <c r="N848" s="329"/>
      <c r="O848" s="329"/>
      <c r="P848" s="330" t="str">
        <f>Fuel!$AI848</f>
        <v/>
      </c>
      <c r="Q848" s="330"/>
      <c r="R848" s="330"/>
      <c r="S848" s="329" t="str">
        <f>Fuel!$AJ848</f>
        <v/>
      </c>
      <c r="T848" s="329"/>
      <c r="U848" s="331"/>
      <c r="V848" s="55"/>
      <c r="AC848" s="13" t="str">
        <f>Fuel!$S848</f>
        <v/>
      </c>
    </row>
    <row r="849" spans="1:29" x14ac:dyDescent="0.25">
      <c r="A849" s="55"/>
      <c r="B849" s="325" t="str">
        <f>IF(Fuel!$B849="", "", Fuel!$B849)</f>
        <v/>
      </c>
      <c r="C849" s="326"/>
      <c r="D849" s="326"/>
      <c r="E849" s="327" t="str">
        <f>Fuel!$AF849</f>
        <v/>
      </c>
      <c r="F849" s="327"/>
      <c r="G849" s="327"/>
      <c r="H849" s="327"/>
      <c r="I849" s="1" t="str">
        <f>IF(Fuel!$D849="", "", Fuel!$D849)</f>
        <v/>
      </c>
      <c r="J849" s="328" t="str">
        <f>Fuel!$AH849</f>
        <v/>
      </c>
      <c r="K849" s="328"/>
      <c r="L849" s="328"/>
      <c r="M849" s="329" t="str">
        <f>Fuel!$AK849</f>
        <v/>
      </c>
      <c r="N849" s="329"/>
      <c r="O849" s="329"/>
      <c r="P849" s="330" t="str">
        <f>Fuel!$AI849</f>
        <v/>
      </c>
      <c r="Q849" s="330"/>
      <c r="R849" s="330"/>
      <c r="S849" s="329" t="str">
        <f>Fuel!$AJ849</f>
        <v/>
      </c>
      <c r="T849" s="329"/>
      <c r="U849" s="331"/>
      <c r="V849" s="55"/>
      <c r="AC849" s="13" t="str">
        <f>Fuel!$S849</f>
        <v/>
      </c>
    </row>
    <row r="850" spans="1:29" x14ac:dyDescent="0.25">
      <c r="A850" s="55"/>
      <c r="B850" s="325" t="str">
        <f>IF(Fuel!$B850="", "", Fuel!$B850)</f>
        <v/>
      </c>
      <c r="C850" s="326"/>
      <c r="D850" s="326"/>
      <c r="E850" s="327" t="str">
        <f>Fuel!$AF850</f>
        <v/>
      </c>
      <c r="F850" s="327"/>
      <c r="G850" s="327"/>
      <c r="H850" s="327"/>
      <c r="I850" s="1" t="str">
        <f>IF(Fuel!$D850="", "", Fuel!$D850)</f>
        <v/>
      </c>
      <c r="J850" s="328" t="str">
        <f>Fuel!$AH850</f>
        <v/>
      </c>
      <c r="K850" s="328"/>
      <c r="L850" s="328"/>
      <c r="M850" s="329" t="str">
        <f>Fuel!$AK850</f>
        <v/>
      </c>
      <c r="N850" s="329"/>
      <c r="O850" s="329"/>
      <c r="P850" s="330" t="str">
        <f>Fuel!$AI850</f>
        <v/>
      </c>
      <c r="Q850" s="330"/>
      <c r="R850" s="330"/>
      <c r="S850" s="329" t="str">
        <f>Fuel!$AJ850</f>
        <v/>
      </c>
      <c r="T850" s="329"/>
      <c r="U850" s="331"/>
      <c r="V850" s="55"/>
      <c r="AC850" s="13" t="str">
        <f>Fuel!$S850</f>
        <v/>
      </c>
    </row>
    <row r="851" spans="1:29" x14ac:dyDescent="0.25">
      <c r="A851" s="55"/>
      <c r="B851" s="325" t="str">
        <f>IF(Fuel!$B851="", "", Fuel!$B851)</f>
        <v/>
      </c>
      <c r="C851" s="326"/>
      <c r="D851" s="326"/>
      <c r="E851" s="327" t="str">
        <f>Fuel!$AF851</f>
        <v/>
      </c>
      <c r="F851" s="327"/>
      <c r="G851" s="327"/>
      <c r="H851" s="327"/>
      <c r="I851" s="1" t="str">
        <f>IF(Fuel!$D851="", "", Fuel!$D851)</f>
        <v/>
      </c>
      <c r="J851" s="328" t="str">
        <f>Fuel!$AH851</f>
        <v/>
      </c>
      <c r="K851" s="328"/>
      <c r="L851" s="328"/>
      <c r="M851" s="329" t="str">
        <f>Fuel!$AK851</f>
        <v/>
      </c>
      <c r="N851" s="329"/>
      <c r="O851" s="329"/>
      <c r="P851" s="330" t="str">
        <f>Fuel!$AI851</f>
        <v/>
      </c>
      <c r="Q851" s="330"/>
      <c r="R851" s="330"/>
      <c r="S851" s="329" t="str">
        <f>Fuel!$AJ851</f>
        <v/>
      </c>
      <c r="T851" s="329"/>
      <c r="U851" s="331"/>
      <c r="V851" s="55"/>
      <c r="AC851" s="13" t="str">
        <f>Fuel!$S851</f>
        <v/>
      </c>
    </row>
    <row r="852" spans="1:29" x14ac:dyDescent="0.25">
      <c r="A852" s="55"/>
      <c r="B852" s="325" t="str">
        <f>IF(Fuel!$B852="", "", Fuel!$B852)</f>
        <v/>
      </c>
      <c r="C852" s="326"/>
      <c r="D852" s="326"/>
      <c r="E852" s="327" t="str">
        <f>Fuel!$AF852</f>
        <v/>
      </c>
      <c r="F852" s="327"/>
      <c r="G852" s="327"/>
      <c r="H852" s="327"/>
      <c r="I852" s="1" t="str">
        <f>IF(Fuel!$D852="", "", Fuel!$D852)</f>
        <v/>
      </c>
      <c r="J852" s="328" t="str">
        <f>Fuel!$AH852</f>
        <v/>
      </c>
      <c r="K852" s="328"/>
      <c r="L852" s="328"/>
      <c r="M852" s="329" t="str">
        <f>Fuel!$AK852</f>
        <v/>
      </c>
      <c r="N852" s="329"/>
      <c r="O852" s="329"/>
      <c r="P852" s="330" t="str">
        <f>Fuel!$AI852</f>
        <v/>
      </c>
      <c r="Q852" s="330"/>
      <c r="R852" s="330"/>
      <c r="S852" s="329" t="str">
        <f>Fuel!$AJ852</f>
        <v/>
      </c>
      <c r="T852" s="329"/>
      <c r="U852" s="331"/>
      <c r="V852" s="55"/>
      <c r="AC852" s="13" t="str">
        <f>Fuel!$S852</f>
        <v/>
      </c>
    </row>
    <row r="853" spans="1:29" x14ac:dyDescent="0.25">
      <c r="A853" s="55"/>
      <c r="B853" s="325" t="str">
        <f>IF(Fuel!$B853="", "", Fuel!$B853)</f>
        <v/>
      </c>
      <c r="C853" s="326"/>
      <c r="D853" s="326"/>
      <c r="E853" s="327" t="str">
        <f>Fuel!$AF853</f>
        <v/>
      </c>
      <c r="F853" s="327"/>
      <c r="G853" s="327"/>
      <c r="H853" s="327"/>
      <c r="I853" s="1" t="str">
        <f>IF(Fuel!$D853="", "", Fuel!$D853)</f>
        <v/>
      </c>
      <c r="J853" s="328" t="str">
        <f>Fuel!$AH853</f>
        <v/>
      </c>
      <c r="K853" s="328"/>
      <c r="L853" s="328"/>
      <c r="M853" s="329" t="str">
        <f>Fuel!$AK853</f>
        <v/>
      </c>
      <c r="N853" s="329"/>
      <c r="O853" s="329"/>
      <c r="P853" s="330" t="str">
        <f>Fuel!$AI853</f>
        <v/>
      </c>
      <c r="Q853" s="330"/>
      <c r="R853" s="330"/>
      <c r="S853" s="329" t="str">
        <f>Fuel!$AJ853</f>
        <v/>
      </c>
      <c r="T853" s="329"/>
      <c r="U853" s="331"/>
      <c r="V853" s="55"/>
      <c r="AC853" s="13" t="str">
        <f>Fuel!$S853</f>
        <v/>
      </c>
    </row>
    <row r="854" spans="1:29" x14ac:dyDescent="0.25">
      <c r="A854" s="55"/>
      <c r="B854" s="325" t="str">
        <f>IF(Fuel!$B854="", "", Fuel!$B854)</f>
        <v/>
      </c>
      <c r="C854" s="326"/>
      <c r="D854" s="326"/>
      <c r="E854" s="327" t="str">
        <f>Fuel!$AF854</f>
        <v/>
      </c>
      <c r="F854" s="327"/>
      <c r="G854" s="327"/>
      <c r="H854" s="327"/>
      <c r="I854" s="1" t="str">
        <f>IF(Fuel!$D854="", "", Fuel!$D854)</f>
        <v/>
      </c>
      <c r="J854" s="328" t="str">
        <f>Fuel!$AH854</f>
        <v/>
      </c>
      <c r="K854" s="328"/>
      <c r="L854" s="328"/>
      <c r="M854" s="329" t="str">
        <f>Fuel!$AK854</f>
        <v/>
      </c>
      <c r="N854" s="329"/>
      <c r="O854" s="329"/>
      <c r="P854" s="330" t="str">
        <f>Fuel!$AI854</f>
        <v/>
      </c>
      <c r="Q854" s="330"/>
      <c r="R854" s="330"/>
      <c r="S854" s="329" t="str">
        <f>Fuel!$AJ854</f>
        <v/>
      </c>
      <c r="T854" s="329"/>
      <c r="U854" s="331"/>
      <c r="V854" s="55"/>
      <c r="AC854" s="13" t="str">
        <f>Fuel!$S854</f>
        <v/>
      </c>
    </row>
    <row r="855" spans="1:29" x14ac:dyDescent="0.25">
      <c r="A855" s="55"/>
      <c r="B855" s="325" t="str">
        <f>IF(Fuel!$B855="", "", Fuel!$B855)</f>
        <v/>
      </c>
      <c r="C855" s="326"/>
      <c r="D855" s="326"/>
      <c r="E855" s="327" t="str">
        <f>Fuel!$AF855</f>
        <v/>
      </c>
      <c r="F855" s="327"/>
      <c r="G855" s="327"/>
      <c r="H855" s="327"/>
      <c r="I855" s="1" t="str">
        <f>IF(Fuel!$D855="", "", Fuel!$D855)</f>
        <v/>
      </c>
      <c r="J855" s="328" t="str">
        <f>Fuel!$AH855</f>
        <v/>
      </c>
      <c r="K855" s="328"/>
      <c r="L855" s="328"/>
      <c r="M855" s="329" t="str">
        <f>Fuel!$AK855</f>
        <v/>
      </c>
      <c r="N855" s="329"/>
      <c r="O855" s="329"/>
      <c r="P855" s="330" t="str">
        <f>Fuel!$AI855</f>
        <v/>
      </c>
      <c r="Q855" s="330"/>
      <c r="R855" s="330"/>
      <c r="S855" s="329" t="str">
        <f>Fuel!$AJ855</f>
        <v/>
      </c>
      <c r="T855" s="329"/>
      <c r="U855" s="331"/>
      <c r="V855" s="55"/>
      <c r="AC855" s="13" t="str">
        <f>Fuel!$S855</f>
        <v/>
      </c>
    </row>
    <row r="856" spans="1:29" x14ac:dyDescent="0.25">
      <c r="A856" s="55"/>
      <c r="B856" s="325" t="str">
        <f>IF(Fuel!$B856="", "", Fuel!$B856)</f>
        <v/>
      </c>
      <c r="C856" s="326"/>
      <c r="D856" s="326"/>
      <c r="E856" s="327" t="str">
        <f>Fuel!$AF856</f>
        <v/>
      </c>
      <c r="F856" s="327"/>
      <c r="G856" s="327"/>
      <c r="H856" s="327"/>
      <c r="I856" s="1" t="str">
        <f>IF(Fuel!$D856="", "", Fuel!$D856)</f>
        <v/>
      </c>
      <c r="J856" s="328" t="str">
        <f>Fuel!$AH856</f>
        <v/>
      </c>
      <c r="K856" s="328"/>
      <c r="L856" s="328"/>
      <c r="M856" s="329" t="str">
        <f>Fuel!$AK856</f>
        <v/>
      </c>
      <c r="N856" s="329"/>
      <c r="O856" s="329"/>
      <c r="P856" s="330" t="str">
        <f>Fuel!$AI856</f>
        <v/>
      </c>
      <c r="Q856" s="330"/>
      <c r="R856" s="330"/>
      <c r="S856" s="329" t="str">
        <f>Fuel!$AJ856</f>
        <v/>
      </c>
      <c r="T856" s="329"/>
      <c r="U856" s="331"/>
      <c r="V856" s="55"/>
      <c r="AC856" s="13" t="str">
        <f>Fuel!$S856</f>
        <v/>
      </c>
    </row>
    <row r="857" spans="1:29" x14ac:dyDescent="0.25">
      <c r="A857" s="55"/>
      <c r="B857" s="325" t="str">
        <f>IF(Fuel!$B857="", "", Fuel!$B857)</f>
        <v/>
      </c>
      <c r="C857" s="326"/>
      <c r="D857" s="326"/>
      <c r="E857" s="327" t="str">
        <f>Fuel!$AF857</f>
        <v/>
      </c>
      <c r="F857" s="327"/>
      <c r="G857" s="327"/>
      <c r="H857" s="327"/>
      <c r="I857" s="1" t="str">
        <f>IF(Fuel!$D857="", "", Fuel!$D857)</f>
        <v/>
      </c>
      <c r="J857" s="328" t="str">
        <f>Fuel!$AH857</f>
        <v/>
      </c>
      <c r="K857" s="328"/>
      <c r="L857" s="328"/>
      <c r="M857" s="329" t="str">
        <f>Fuel!$AK857</f>
        <v/>
      </c>
      <c r="N857" s="329"/>
      <c r="O857" s="329"/>
      <c r="P857" s="330" t="str">
        <f>Fuel!$AI857</f>
        <v/>
      </c>
      <c r="Q857" s="330"/>
      <c r="R857" s="330"/>
      <c r="S857" s="329" t="str">
        <f>Fuel!$AJ857</f>
        <v/>
      </c>
      <c r="T857" s="329"/>
      <c r="U857" s="331"/>
      <c r="V857" s="55"/>
      <c r="AC857" s="13" t="str">
        <f>Fuel!$S857</f>
        <v/>
      </c>
    </row>
    <row r="858" spans="1:29" x14ac:dyDescent="0.25">
      <c r="A858" s="55"/>
      <c r="B858" s="325" t="str">
        <f>IF(Fuel!$B858="", "", Fuel!$B858)</f>
        <v/>
      </c>
      <c r="C858" s="326"/>
      <c r="D858" s="326"/>
      <c r="E858" s="327" t="str">
        <f>Fuel!$AF858</f>
        <v/>
      </c>
      <c r="F858" s="327"/>
      <c r="G858" s="327"/>
      <c r="H858" s="327"/>
      <c r="I858" s="1" t="str">
        <f>IF(Fuel!$D858="", "", Fuel!$D858)</f>
        <v/>
      </c>
      <c r="J858" s="328" t="str">
        <f>Fuel!$AH858</f>
        <v/>
      </c>
      <c r="K858" s="328"/>
      <c r="L858" s="328"/>
      <c r="M858" s="329" t="str">
        <f>Fuel!$AK858</f>
        <v/>
      </c>
      <c r="N858" s="329"/>
      <c r="O858" s="329"/>
      <c r="P858" s="330" t="str">
        <f>Fuel!$AI858</f>
        <v/>
      </c>
      <c r="Q858" s="330"/>
      <c r="R858" s="330"/>
      <c r="S858" s="329" t="str">
        <f>Fuel!$AJ858</f>
        <v/>
      </c>
      <c r="T858" s="329"/>
      <c r="U858" s="331"/>
      <c r="V858" s="55"/>
      <c r="AC858" s="13" t="str">
        <f>Fuel!$S858</f>
        <v/>
      </c>
    </row>
    <row r="859" spans="1:29" x14ac:dyDescent="0.25">
      <c r="A859" s="55"/>
      <c r="B859" s="325" t="str">
        <f>IF(Fuel!$B859="", "", Fuel!$B859)</f>
        <v/>
      </c>
      <c r="C859" s="326"/>
      <c r="D859" s="326"/>
      <c r="E859" s="327" t="str">
        <f>Fuel!$AF859</f>
        <v/>
      </c>
      <c r="F859" s="327"/>
      <c r="G859" s="327"/>
      <c r="H859" s="327"/>
      <c r="I859" s="1" t="str">
        <f>IF(Fuel!$D859="", "", Fuel!$D859)</f>
        <v/>
      </c>
      <c r="J859" s="328" t="str">
        <f>Fuel!$AH859</f>
        <v/>
      </c>
      <c r="K859" s="328"/>
      <c r="L859" s="328"/>
      <c r="M859" s="329" t="str">
        <f>Fuel!$AK859</f>
        <v/>
      </c>
      <c r="N859" s="329"/>
      <c r="O859" s="329"/>
      <c r="P859" s="330" t="str">
        <f>Fuel!$AI859</f>
        <v/>
      </c>
      <c r="Q859" s="330"/>
      <c r="R859" s="330"/>
      <c r="S859" s="329" t="str">
        <f>Fuel!$AJ859</f>
        <v/>
      </c>
      <c r="T859" s="329"/>
      <c r="U859" s="331"/>
      <c r="V859" s="55"/>
      <c r="AC859" s="13" t="str">
        <f>Fuel!$S859</f>
        <v/>
      </c>
    </row>
    <row r="860" spans="1:29" x14ac:dyDescent="0.25">
      <c r="A860" s="55"/>
      <c r="B860" s="325" t="str">
        <f>IF(Fuel!$B860="", "", Fuel!$B860)</f>
        <v/>
      </c>
      <c r="C860" s="326"/>
      <c r="D860" s="326"/>
      <c r="E860" s="327" t="str">
        <f>Fuel!$AF860</f>
        <v/>
      </c>
      <c r="F860" s="327"/>
      <c r="G860" s="327"/>
      <c r="H860" s="327"/>
      <c r="I860" s="1" t="str">
        <f>IF(Fuel!$D860="", "", Fuel!$D860)</f>
        <v/>
      </c>
      <c r="J860" s="328" t="str">
        <f>Fuel!$AH860</f>
        <v/>
      </c>
      <c r="K860" s="328"/>
      <c r="L860" s="328"/>
      <c r="M860" s="329" t="str">
        <f>Fuel!$AK860</f>
        <v/>
      </c>
      <c r="N860" s="329"/>
      <c r="O860" s="329"/>
      <c r="P860" s="330" t="str">
        <f>Fuel!$AI860</f>
        <v/>
      </c>
      <c r="Q860" s="330"/>
      <c r="R860" s="330"/>
      <c r="S860" s="329" t="str">
        <f>Fuel!$AJ860</f>
        <v/>
      </c>
      <c r="T860" s="329"/>
      <c r="U860" s="331"/>
      <c r="V860" s="55"/>
      <c r="AC860" s="13" t="str">
        <f>Fuel!$S860</f>
        <v/>
      </c>
    </row>
    <row r="861" spans="1:29" x14ac:dyDescent="0.25">
      <c r="A861" s="55"/>
      <c r="B861" s="325" t="str">
        <f>IF(Fuel!$B861="", "", Fuel!$B861)</f>
        <v/>
      </c>
      <c r="C861" s="326"/>
      <c r="D861" s="326"/>
      <c r="E861" s="327" t="str">
        <f>Fuel!$AF861</f>
        <v/>
      </c>
      <c r="F861" s="327"/>
      <c r="G861" s="327"/>
      <c r="H861" s="327"/>
      <c r="I861" s="1" t="str">
        <f>IF(Fuel!$D861="", "", Fuel!$D861)</f>
        <v/>
      </c>
      <c r="J861" s="328" t="str">
        <f>Fuel!$AH861</f>
        <v/>
      </c>
      <c r="K861" s="328"/>
      <c r="L861" s="328"/>
      <c r="M861" s="329" t="str">
        <f>Fuel!$AK861</f>
        <v/>
      </c>
      <c r="N861" s="329"/>
      <c r="O861" s="329"/>
      <c r="P861" s="330" t="str">
        <f>Fuel!$AI861</f>
        <v/>
      </c>
      <c r="Q861" s="330"/>
      <c r="R861" s="330"/>
      <c r="S861" s="329" t="str">
        <f>Fuel!$AJ861</f>
        <v/>
      </c>
      <c r="T861" s="329"/>
      <c r="U861" s="331"/>
      <c r="V861" s="55"/>
      <c r="AC861" s="13" t="str">
        <f>Fuel!$S861</f>
        <v/>
      </c>
    </row>
    <row r="862" spans="1:29" x14ac:dyDescent="0.25">
      <c r="A862" s="55"/>
      <c r="B862" s="325" t="str">
        <f>IF(Fuel!$B862="", "", Fuel!$B862)</f>
        <v/>
      </c>
      <c r="C862" s="326"/>
      <c r="D862" s="326"/>
      <c r="E862" s="327" t="str">
        <f>Fuel!$AF862</f>
        <v/>
      </c>
      <c r="F862" s="327"/>
      <c r="G862" s="327"/>
      <c r="H862" s="327"/>
      <c r="I862" s="1" t="str">
        <f>IF(Fuel!$D862="", "", Fuel!$D862)</f>
        <v/>
      </c>
      <c r="J862" s="328" t="str">
        <f>Fuel!$AH862</f>
        <v/>
      </c>
      <c r="K862" s="328"/>
      <c r="L862" s="328"/>
      <c r="M862" s="329" t="str">
        <f>Fuel!$AK862</f>
        <v/>
      </c>
      <c r="N862" s="329"/>
      <c r="O862" s="329"/>
      <c r="P862" s="330" t="str">
        <f>Fuel!$AI862</f>
        <v/>
      </c>
      <c r="Q862" s="330"/>
      <c r="R862" s="330"/>
      <c r="S862" s="329" t="str">
        <f>Fuel!$AJ862</f>
        <v/>
      </c>
      <c r="T862" s="329"/>
      <c r="U862" s="331"/>
      <c r="V862" s="55"/>
      <c r="AC862" s="13" t="str">
        <f>Fuel!$S862</f>
        <v/>
      </c>
    </row>
    <row r="863" spans="1:29" x14ac:dyDescent="0.25">
      <c r="A863" s="55"/>
      <c r="B863" s="325" t="str">
        <f>IF(Fuel!$B863="", "", Fuel!$B863)</f>
        <v/>
      </c>
      <c r="C863" s="326"/>
      <c r="D863" s="326"/>
      <c r="E863" s="327" t="str">
        <f>Fuel!$AF863</f>
        <v/>
      </c>
      <c r="F863" s="327"/>
      <c r="G863" s="327"/>
      <c r="H863" s="327"/>
      <c r="I863" s="1" t="str">
        <f>IF(Fuel!$D863="", "", Fuel!$D863)</f>
        <v/>
      </c>
      <c r="J863" s="328" t="str">
        <f>Fuel!$AH863</f>
        <v/>
      </c>
      <c r="K863" s="328"/>
      <c r="L863" s="328"/>
      <c r="M863" s="329" t="str">
        <f>Fuel!$AK863</f>
        <v/>
      </c>
      <c r="N863" s="329"/>
      <c r="O863" s="329"/>
      <c r="P863" s="330" t="str">
        <f>Fuel!$AI863</f>
        <v/>
      </c>
      <c r="Q863" s="330"/>
      <c r="R863" s="330"/>
      <c r="S863" s="329" t="str">
        <f>Fuel!$AJ863</f>
        <v/>
      </c>
      <c r="T863" s="329"/>
      <c r="U863" s="331"/>
      <c r="V863" s="55"/>
      <c r="AC863" s="13" t="str">
        <f>Fuel!$S863</f>
        <v/>
      </c>
    </row>
    <row r="864" spans="1:29" x14ac:dyDescent="0.25">
      <c r="A864" s="55"/>
      <c r="B864" s="325" t="str">
        <f>IF(Fuel!$B864="", "", Fuel!$B864)</f>
        <v/>
      </c>
      <c r="C864" s="326"/>
      <c r="D864" s="326"/>
      <c r="E864" s="327" t="str">
        <f>Fuel!$AF864</f>
        <v/>
      </c>
      <c r="F864" s="327"/>
      <c r="G864" s="327"/>
      <c r="H864" s="327"/>
      <c r="I864" s="1" t="str">
        <f>IF(Fuel!$D864="", "", Fuel!$D864)</f>
        <v/>
      </c>
      <c r="J864" s="328" t="str">
        <f>Fuel!$AH864</f>
        <v/>
      </c>
      <c r="K864" s="328"/>
      <c r="L864" s="328"/>
      <c r="M864" s="329" t="str">
        <f>Fuel!$AK864</f>
        <v/>
      </c>
      <c r="N864" s="329"/>
      <c r="O864" s="329"/>
      <c r="P864" s="330" t="str">
        <f>Fuel!$AI864</f>
        <v/>
      </c>
      <c r="Q864" s="330"/>
      <c r="R864" s="330"/>
      <c r="S864" s="329" t="str">
        <f>Fuel!$AJ864</f>
        <v/>
      </c>
      <c r="T864" s="329"/>
      <c r="U864" s="331"/>
      <c r="V864" s="55"/>
      <c r="AC864" s="13" t="str">
        <f>Fuel!$S864</f>
        <v/>
      </c>
    </row>
    <row r="865" spans="1:29" x14ac:dyDescent="0.25">
      <c r="A865" s="55"/>
      <c r="B865" s="325" t="str">
        <f>IF(Fuel!$B865="", "", Fuel!$B865)</f>
        <v/>
      </c>
      <c r="C865" s="326"/>
      <c r="D865" s="326"/>
      <c r="E865" s="327" t="str">
        <f>Fuel!$AF865</f>
        <v/>
      </c>
      <c r="F865" s="327"/>
      <c r="G865" s="327"/>
      <c r="H865" s="327"/>
      <c r="I865" s="1" t="str">
        <f>IF(Fuel!$D865="", "", Fuel!$D865)</f>
        <v/>
      </c>
      <c r="J865" s="328" t="str">
        <f>Fuel!$AH865</f>
        <v/>
      </c>
      <c r="K865" s="328"/>
      <c r="L865" s="328"/>
      <c r="M865" s="329" t="str">
        <f>Fuel!$AK865</f>
        <v/>
      </c>
      <c r="N865" s="329"/>
      <c r="O865" s="329"/>
      <c r="P865" s="330" t="str">
        <f>Fuel!$AI865</f>
        <v/>
      </c>
      <c r="Q865" s="330"/>
      <c r="R865" s="330"/>
      <c r="S865" s="329" t="str">
        <f>Fuel!$AJ865</f>
        <v/>
      </c>
      <c r="T865" s="329"/>
      <c r="U865" s="331"/>
      <c r="V865" s="55"/>
      <c r="AC865" s="13" t="str">
        <f>Fuel!$S865</f>
        <v/>
      </c>
    </row>
    <row r="866" spans="1:29" x14ac:dyDescent="0.25">
      <c r="A866" s="55"/>
      <c r="B866" s="325" t="str">
        <f>IF(Fuel!$B866="", "", Fuel!$B866)</f>
        <v/>
      </c>
      <c r="C866" s="326"/>
      <c r="D866" s="326"/>
      <c r="E866" s="327" t="str">
        <f>Fuel!$AF866</f>
        <v/>
      </c>
      <c r="F866" s="327"/>
      <c r="G866" s="327"/>
      <c r="H866" s="327"/>
      <c r="I866" s="1" t="str">
        <f>IF(Fuel!$D866="", "", Fuel!$D866)</f>
        <v/>
      </c>
      <c r="J866" s="328" t="str">
        <f>Fuel!$AH866</f>
        <v/>
      </c>
      <c r="K866" s="328"/>
      <c r="L866" s="328"/>
      <c r="M866" s="329" t="str">
        <f>Fuel!$AK866</f>
        <v/>
      </c>
      <c r="N866" s="329"/>
      <c r="O866" s="329"/>
      <c r="P866" s="330" t="str">
        <f>Fuel!$AI866</f>
        <v/>
      </c>
      <c r="Q866" s="330"/>
      <c r="R866" s="330"/>
      <c r="S866" s="329" t="str">
        <f>Fuel!$AJ866</f>
        <v/>
      </c>
      <c r="T866" s="329"/>
      <c r="U866" s="331"/>
      <c r="V866" s="55"/>
      <c r="AC866" s="13" t="str">
        <f>Fuel!$S866</f>
        <v/>
      </c>
    </row>
    <row r="867" spans="1:29" x14ac:dyDescent="0.25">
      <c r="A867" s="55"/>
      <c r="B867" s="325" t="str">
        <f>IF(Fuel!$B867="", "", Fuel!$B867)</f>
        <v/>
      </c>
      <c r="C867" s="326"/>
      <c r="D867" s="326"/>
      <c r="E867" s="327" t="str">
        <f>Fuel!$AF867</f>
        <v/>
      </c>
      <c r="F867" s="327"/>
      <c r="G867" s="327"/>
      <c r="H867" s="327"/>
      <c r="I867" s="1" t="str">
        <f>IF(Fuel!$D867="", "", Fuel!$D867)</f>
        <v/>
      </c>
      <c r="J867" s="328" t="str">
        <f>Fuel!$AH867</f>
        <v/>
      </c>
      <c r="K867" s="328"/>
      <c r="L867" s="328"/>
      <c r="M867" s="329" t="str">
        <f>Fuel!$AK867</f>
        <v/>
      </c>
      <c r="N867" s="329"/>
      <c r="O867" s="329"/>
      <c r="P867" s="330" t="str">
        <f>Fuel!$AI867</f>
        <v/>
      </c>
      <c r="Q867" s="330"/>
      <c r="R867" s="330"/>
      <c r="S867" s="329" t="str">
        <f>Fuel!$AJ867</f>
        <v/>
      </c>
      <c r="T867" s="329"/>
      <c r="U867" s="331"/>
      <c r="V867" s="55"/>
      <c r="AC867" s="13" t="str">
        <f>Fuel!$S867</f>
        <v/>
      </c>
    </row>
    <row r="868" spans="1:29" x14ac:dyDescent="0.25">
      <c r="A868" s="55"/>
      <c r="B868" s="325" t="str">
        <f>IF(Fuel!$B868="", "", Fuel!$B868)</f>
        <v/>
      </c>
      <c r="C868" s="326"/>
      <c r="D868" s="326"/>
      <c r="E868" s="327" t="str">
        <f>Fuel!$AF868</f>
        <v/>
      </c>
      <c r="F868" s="327"/>
      <c r="G868" s="327"/>
      <c r="H868" s="327"/>
      <c r="I868" s="1" t="str">
        <f>IF(Fuel!$D868="", "", Fuel!$D868)</f>
        <v/>
      </c>
      <c r="J868" s="328" t="str">
        <f>Fuel!$AH868</f>
        <v/>
      </c>
      <c r="K868" s="328"/>
      <c r="L868" s="328"/>
      <c r="M868" s="329" t="str">
        <f>Fuel!$AK868</f>
        <v/>
      </c>
      <c r="N868" s="329"/>
      <c r="O868" s="329"/>
      <c r="P868" s="330" t="str">
        <f>Fuel!$AI868</f>
        <v/>
      </c>
      <c r="Q868" s="330"/>
      <c r="R868" s="330"/>
      <c r="S868" s="329" t="str">
        <f>Fuel!$AJ868</f>
        <v/>
      </c>
      <c r="T868" s="329"/>
      <c r="U868" s="331"/>
      <c r="V868" s="55"/>
      <c r="AC868" s="13" t="str">
        <f>Fuel!$S868</f>
        <v/>
      </c>
    </row>
    <row r="869" spans="1:29" x14ac:dyDescent="0.25">
      <c r="A869" s="55"/>
      <c r="B869" s="325" t="str">
        <f>IF(Fuel!$B869="", "", Fuel!$B869)</f>
        <v/>
      </c>
      <c r="C869" s="326"/>
      <c r="D869" s="326"/>
      <c r="E869" s="327" t="str">
        <f>Fuel!$AF869</f>
        <v/>
      </c>
      <c r="F869" s="327"/>
      <c r="G869" s="327"/>
      <c r="H869" s="327"/>
      <c r="I869" s="1" t="str">
        <f>IF(Fuel!$D869="", "", Fuel!$D869)</f>
        <v/>
      </c>
      <c r="J869" s="328" t="str">
        <f>Fuel!$AH869</f>
        <v/>
      </c>
      <c r="K869" s="328"/>
      <c r="L869" s="328"/>
      <c r="M869" s="329" t="str">
        <f>Fuel!$AK869</f>
        <v/>
      </c>
      <c r="N869" s="329"/>
      <c r="O869" s="329"/>
      <c r="P869" s="330" t="str">
        <f>Fuel!$AI869</f>
        <v/>
      </c>
      <c r="Q869" s="330"/>
      <c r="R869" s="330"/>
      <c r="S869" s="329" t="str">
        <f>Fuel!$AJ869</f>
        <v/>
      </c>
      <c r="T869" s="329"/>
      <c r="U869" s="331"/>
      <c r="V869" s="55"/>
      <c r="AC869" s="13" t="str">
        <f>Fuel!$S869</f>
        <v/>
      </c>
    </row>
    <row r="870" spans="1:29" x14ac:dyDescent="0.25">
      <c r="A870" s="55"/>
      <c r="B870" s="325" t="str">
        <f>IF(Fuel!$B870="", "", Fuel!$B870)</f>
        <v/>
      </c>
      <c r="C870" s="326"/>
      <c r="D870" s="326"/>
      <c r="E870" s="327" t="str">
        <f>Fuel!$AF870</f>
        <v/>
      </c>
      <c r="F870" s="327"/>
      <c r="G870" s="327"/>
      <c r="H870" s="327"/>
      <c r="I870" s="1" t="str">
        <f>IF(Fuel!$D870="", "", Fuel!$D870)</f>
        <v/>
      </c>
      <c r="J870" s="328" t="str">
        <f>Fuel!$AH870</f>
        <v/>
      </c>
      <c r="K870" s="328"/>
      <c r="L870" s="328"/>
      <c r="M870" s="329" t="str">
        <f>Fuel!$AK870</f>
        <v/>
      </c>
      <c r="N870" s="329"/>
      <c r="O870" s="329"/>
      <c r="P870" s="330" t="str">
        <f>Fuel!$AI870</f>
        <v/>
      </c>
      <c r="Q870" s="330"/>
      <c r="R870" s="330"/>
      <c r="S870" s="329" t="str">
        <f>Fuel!$AJ870</f>
        <v/>
      </c>
      <c r="T870" s="329"/>
      <c r="U870" s="331"/>
      <c r="V870" s="55"/>
      <c r="AC870" s="13" t="str">
        <f>Fuel!$S870</f>
        <v/>
      </c>
    </row>
    <row r="871" spans="1:29" x14ac:dyDescent="0.25">
      <c r="A871" s="55"/>
      <c r="B871" s="325" t="str">
        <f>IF(Fuel!$B871="", "", Fuel!$B871)</f>
        <v/>
      </c>
      <c r="C871" s="326"/>
      <c r="D871" s="326"/>
      <c r="E871" s="327" t="str">
        <f>Fuel!$AF871</f>
        <v/>
      </c>
      <c r="F871" s="327"/>
      <c r="G871" s="327"/>
      <c r="H871" s="327"/>
      <c r="I871" s="1" t="str">
        <f>IF(Fuel!$D871="", "", Fuel!$D871)</f>
        <v/>
      </c>
      <c r="J871" s="328" t="str">
        <f>Fuel!$AH871</f>
        <v/>
      </c>
      <c r="K871" s="328"/>
      <c r="L871" s="328"/>
      <c r="M871" s="329" t="str">
        <f>Fuel!$AK871</f>
        <v/>
      </c>
      <c r="N871" s="329"/>
      <c r="O871" s="329"/>
      <c r="P871" s="330" t="str">
        <f>Fuel!$AI871</f>
        <v/>
      </c>
      <c r="Q871" s="330"/>
      <c r="R871" s="330"/>
      <c r="S871" s="329" t="str">
        <f>Fuel!$AJ871</f>
        <v/>
      </c>
      <c r="T871" s="329"/>
      <c r="U871" s="331"/>
      <c r="V871" s="55"/>
      <c r="AC871" s="13" t="str">
        <f>Fuel!$S871</f>
        <v/>
      </c>
    </row>
    <row r="872" spans="1:29" x14ac:dyDescent="0.25">
      <c r="A872" s="55"/>
      <c r="B872" s="325" t="str">
        <f>IF(Fuel!$B872="", "", Fuel!$B872)</f>
        <v/>
      </c>
      <c r="C872" s="326"/>
      <c r="D872" s="326"/>
      <c r="E872" s="327" t="str">
        <f>Fuel!$AF872</f>
        <v/>
      </c>
      <c r="F872" s="327"/>
      <c r="G872" s="327"/>
      <c r="H872" s="327"/>
      <c r="I872" s="1" t="str">
        <f>IF(Fuel!$D872="", "", Fuel!$D872)</f>
        <v/>
      </c>
      <c r="J872" s="328" t="str">
        <f>Fuel!$AH872</f>
        <v/>
      </c>
      <c r="K872" s="328"/>
      <c r="L872" s="328"/>
      <c r="M872" s="329" t="str">
        <f>Fuel!$AK872</f>
        <v/>
      </c>
      <c r="N872" s="329"/>
      <c r="O872" s="329"/>
      <c r="P872" s="330" t="str">
        <f>Fuel!$AI872</f>
        <v/>
      </c>
      <c r="Q872" s="330"/>
      <c r="R872" s="330"/>
      <c r="S872" s="329" t="str">
        <f>Fuel!$AJ872</f>
        <v/>
      </c>
      <c r="T872" s="329"/>
      <c r="U872" s="331"/>
      <c r="V872" s="55"/>
      <c r="AC872" s="13" t="str">
        <f>Fuel!$S872</f>
        <v/>
      </c>
    </row>
    <row r="873" spans="1:29" x14ac:dyDescent="0.25">
      <c r="A873" s="55"/>
      <c r="B873" s="325" t="str">
        <f>IF(Fuel!$B873="", "", Fuel!$B873)</f>
        <v/>
      </c>
      <c r="C873" s="326"/>
      <c r="D873" s="326"/>
      <c r="E873" s="327" t="str">
        <f>Fuel!$AF873</f>
        <v/>
      </c>
      <c r="F873" s="327"/>
      <c r="G873" s="327"/>
      <c r="H873" s="327"/>
      <c r="I873" s="1" t="str">
        <f>IF(Fuel!$D873="", "", Fuel!$D873)</f>
        <v/>
      </c>
      <c r="J873" s="328" t="str">
        <f>Fuel!$AH873</f>
        <v/>
      </c>
      <c r="K873" s="328"/>
      <c r="L873" s="328"/>
      <c r="M873" s="329" t="str">
        <f>Fuel!$AK873</f>
        <v/>
      </c>
      <c r="N873" s="329"/>
      <c r="O873" s="329"/>
      <c r="P873" s="330" t="str">
        <f>Fuel!$AI873</f>
        <v/>
      </c>
      <c r="Q873" s="330"/>
      <c r="R873" s="330"/>
      <c r="S873" s="329" t="str">
        <f>Fuel!$AJ873</f>
        <v/>
      </c>
      <c r="T873" s="329"/>
      <c r="U873" s="331"/>
      <c r="V873" s="55"/>
      <c r="AC873" s="13" t="str">
        <f>Fuel!$S873</f>
        <v/>
      </c>
    </row>
    <row r="874" spans="1:29" x14ac:dyDescent="0.25">
      <c r="A874" s="55"/>
      <c r="B874" s="325" t="str">
        <f>IF(Fuel!$B874="", "", Fuel!$B874)</f>
        <v/>
      </c>
      <c r="C874" s="326"/>
      <c r="D874" s="326"/>
      <c r="E874" s="327" t="str">
        <f>Fuel!$AF874</f>
        <v/>
      </c>
      <c r="F874" s="327"/>
      <c r="G874" s="327"/>
      <c r="H874" s="327"/>
      <c r="I874" s="1" t="str">
        <f>IF(Fuel!$D874="", "", Fuel!$D874)</f>
        <v/>
      </c>
      <c r="J874" s="328" t="str">
        <f>Fuel!$AH874</f>
        <v/>
      </c>
      <c r="K874" s="328"/>
      <c r="L874" s="328"/>
      <c r="M874" s="329" t="str">
        <f>Fuel!$AK874</f>
        <v/>
      </c>
      <c r="N874" s="329"/>
      <c r="O874" s="329"/>
      <c r="P874" s="330" t="str">
        <f>Fuel!$AI874</f>
        <v/>
      </c>
      <c r="Q874" s="330"/>
      <c r="R874" s="330"/>
      <c r="S874" s="329" t="str">
        <f>Fuel!$AJ874</f>
        <v/>
      </c>
      <c r="T874" s="329"/>
      <c r="U874" s="331"/>
      <c r="V874" s="55"/>
      <c r="AC874" s="13" t="str">
        <f>Fuel!$S874</f>
        <v/>
      </c>
    </row>
    <row r="875" spans="1:29" x14ac:dyDescent="0.25">
      <c r="A875" s="55"/>
      <c r="B875" s="325" t="str">
        <f>IF(Fuel!$B875="", "", Fuel!$B875)</f>
        <v/>
      </c>
      <c r="C875" s="326"/>
      <c r="D875" s="326"/>
      <c r="E875" s="327" t="str">
        <f>Fuel!$AF875</f>
        <v/>
      </c>
      <c r="F875" s="327"/>
      <c r="G875" s="327"/>
      <c r="H875" s="327"/>
      <c r="I875" s="1" t="str">
        <f>IF(Fuel!$D875="", "", Fuel!$D875)</f>
        <v/>
      </c>
      <c r="J875" s="328" t="str">
        <f>Fuel!$AH875</f>
        <v/>
      </c>
      <c r="K875" s="328"/>
      <c r="L875" s="328"/>
      <c r="M875" s="329" t="str">
        <f>Fuel!$AK875</f>
        <v/>
      </c>
      <c r="N875" s="329"/>
      <c r="O875" s="329"/>
      <c r="P875" s="330" t="str">
        <f>Fuel!$AI875</f>
        <v/>
      </c>
      <c r="Q875" s="330"/>
      <c r="R875" s="330"/>
      <c r="S875" s="329" t="str">
        <f>Fuel!$AJ875</f>
        <v/>
      </c>
      <c r="T875" s="329"/>
      <c r="U875" s="331"/>
      <c r="V875" s="55"/>
      <c r="AC875" s="13" t="str">
        <f>Fuel!$S875</f>
        <v/>
      </c>
    </row>
    <row r="876" spans="1:29" x14ac:dyDescent="0.25">
      <c r="A876" s="55"/>
      <c r="B876" s="325" t="str">
        <f>IF(Fuel!$B876="", "", Fuel!$B876)</f>
        <v/>
      </c>
      <c r="C876" s="326"/>
      <c r="D876" s="326"/>
      <c r="E876" s="327" t="str">
        <f>Fuel!$AF876</f>
        <v/>
      </c>
      <c r="F876" s="327"/>
      <c r="G876" s="327"/>
      <c r="H876" s="327"/>
      <c r="I876" s="1" t="str">
        <f>IF(Fuel!$D876="", "", Fuel!$D876)</f>
        <v/>
      </c>
      <c r="J876" s="328" t="str">
        <f>Fuel!$AH876</f>
        <v/>
      </c>
      <c r="K876" s="328"/>
      <c r="L876" s="328"/>
      <c r="M876" s="329" t="str">
        <f>Fuel!$AK876</f>
        <v/>
      </c>
      <c r="N876" s="329"/>
      <c r="O876" s="329"/>
      <c r="P876" s="330" t="str">
        <f>Fuel!$AI876</f>
        <v/>
      </c>
      <c r="Q876" s="330"/>
      <c r="R876" s="330"/>
      <c r="S876" s="329" t="str">
        <f>Fuel!$AJ876</f>
        <v/>
      </c>
      <c r="T876" s="329"/>
      <c r="U876" s="331"/>
      <c r="V876" s="55"/>
      <c r="AC876" s="13" t="str">
        <f>Fuel!$S876</f>
        <v/>
      </c>
    </row>
    <row r="877" spans="1:29" x14ac:dyDescent="0.25">
      <c r="A877" s="55"/>
      <c r="B877" s="325" t="str">
        <f>IF(Fuel!$B877="", "", Fuel!$B877)</f>
        <v/>
      </c>
      <c r="C877" s="326"/>
      <c r="D877" s="326"/>
      <c r="E877" s="327" t="str">
        <f>Fuel!$AF877</f>
        <v/>
      </c>
      <c r="F877" s="327"/>
      <c r="G877" s="327"/>
      <c r="H877" s="327"/>
      <c r="I877" s="1" t="str">
        <f>IF(Fuel!$D877="", "", Fuel!$D877)</f>
        <v/>
      </c>
      <c r="J877" s="328" t="str">
        <f>Fuel!$AH877</f>
        <v/>
      </c>
      <c r="K877" s="328"/>
      <c r="L877" s="328"/>
      <c r="M877" s="329" t="str">
        <f>Fuel!$AK877</f>
        <v/>
      </c>
      <c r="N877" s="329"/>
      <c r="O877" s="329"/>
      <c r="P877" s="330" t="str">
        <f>Fuel!$AI877</f>
        <v/>
      </c>
      <c r="Q877" s="330"/>
      <c r="R877" s="330"/>
      <c r="S877" s="329" t="str">
        <f>Fuel!$AJ877</f>
        <v/>
      </c>
      <c r="T877" s="329"/>
      <c r="U877" s="331"/>
      <c r="V877" s="55"/>
      <c r="AC877" s="13" t="str">
        <f>Fuel!$S877</f>
        <v/>
      </c>
    </row>
    <row r="878" spans="1:29" x14ac:dyDescent="0.25">
      <c r="A878" s="55"/>
      <c r="B878" s="325" t="str">
        <f>IF(Fuel!$B878="", "", Fuel!$B878)</f>
        <v/>
      </c>
      <c r="C878" s="326"/>
      <c r="D878" s="326"/>
      <c r="E878" s="327" t="str">
        <f>Fuel!$AF878</f>
        <v/>
      </c>
      <c r="F878" s="327"/>
      <c r="G878" s="327"/>
      <c r="H878" s="327"/>
      <c r="I878" s="1" t="str">
        <f>IF(Fuel!$D878="", "", Fuel!$D878)</f>
        <v/>
      </c>
      <c r="J878" s="328" t="str">
        <f>Fuel!$AH878</f>
        <v/>
      </c>
      <c r="K878" s="328"/>
      <c r="L878" s="328"/>
      <c r="M878" s="329" t="str">
        <f>Fuel!$AK878</f>
        <v/>
      </c>
      <c r="N878" s="329"/>
      <c r="O878" s="329"/>
      <c r="P878" s="330" t="str">
        <f>Fuel!$AI878</f>
        <v/>
      </c>
      <c r="Q878" s="330"/>
      <c r="R878" s="330"/>
      <c r="S878" s="329" t="str">
        <f>Fuel!$AJ878</f>
        <v/>
      </c>
      <c r="T878" s="329"/>
      <c r="U878" s="331"/>
      <c r="V878" s="55"/>
      <c r="AC878" s="13" t="str">
        <f>Fuel!$S878</f>
        <v/>
      </c>
    </row>
    <row r="879" spans="1:29" x14ac:dyDescent="0.25">
      <c r="A879" s="55"/>
      <c r="B879" s="325" t="str">
        <f>IF(Fuel!$B879="", "", Fuel!$B879)</f>
        <v/>
      </c>
      <c r="C879" s="326"/>
      <c r="D879" s="326"/>
      <c r="E879" s="327" t="str">
        <f>Fuel!$AF879</f>
        <v/>
      </c>
      <c r="F879" s="327"/>
      <c r="G879" s="327"/>
      <c r="H879" s="327"/>
      <c r="I879" s="1" t="str">
        <f>IF(Fuel!$D879="", "", Fuel!$D879)</f>
        <v/>
      </c>
      <c r="J879" s="328" t="str">
        <f>Fuel!$AH879</f>
        <v/>
      </c>
      <c r="K879" s="328"/>
      <c r="L879" s="328"/>
      <c r="M879" s="329" t="str">
        <f>Fuel!$AK879</f>
        <v/>
      </c>
      <c r="N879" s="329"/>
      <c r="O879" s="329"/>
      <c r="P879" s="330" t="str">
        <f>Fuel!$AI879</f>
        <v/>
      </c>
      <c r="Q879" s="330"/>
      <c r="R879" s="330"/>
      <c r="S879" s="329" t="str">
        <f>Fuel!$AJ879</f>
        <v/>
      </c>
      <c r="T879" s="329"/>
      <c r="U879" s="331"/>
      <c r="V879" s="55"/>
      <c r="AC879" s="13" t="str">
        <f>Fuel!$S879</f>
        <v/>
      </c>
    </row>
    <row r="880" spans="1:29" x14ac:dyDescent="0.25">
      <c r="A880" s="55"/>
      <c r="B880" s="325" t="str">
        <f>IF(Fuel!$B880="", "", Fuel!$B880)</f>
        <v/>
      </c>
      <c r="C880" s="326"/>
      <c r="D880" s="326"/>
      <c r="E880" s="327" t="str">
        <f>Fuel!$AF880</f>
        <v/>
      </c>
      <c r="F880" s="327"/>
      <c r="G880" s="327"/>
      <c r="H880" s="327"/>
      <c r="I880" s="1" t="str">
        <f>IF(Fuel!$D880="", "", Fuel!$D880)</f>
        <v/>
      </c>
      <c r="J880" s="328" t="str">
        <f>Fuel!$AH880</f>
        <v/>
      </c>
      <c r="K880" s="328"/>
      <c r="L880" s="328"/>
      <c r="M880" s="329" t="str">
        <f>Fuel!$AK880</f>
        <v/>
      </c>
      <c r="N880" s="329"/>
      <c r="O880" s="329"/>
      <c r="P880" s="330" t="str">
        <f>Fuel!$AI880</f>
        <v/>
      </c>
      <c r="Q880" s="330"/>
      <c r="R880" s="330"/>
      <c r="S880" s="329" t="str">
        <f>Fuel!$AJ880</f>
        <v/>
      </c>
      <c r="T880" s="329"/>
      <c r="U880" s="331"/>
      <c r="V880" s="55"/>
      <c r="AC880" s="13" t="str">
        <f>Fuel!$S880</f>
        <v/>
      </c>
    </row>
    <row r="881" spans="1:29" x14ac:dyDescent="0.25">
      <c r="A881" s="55"/>
      <c r="B881" s="325" t="str">
        <f>IF(Fuel!$B881="", "", Fuel!$B881)</f>
        <v/>
      </c>
      <c r="C881" s="326"/>
      <c r="D881" s="326"/>
      <c r="E881" s="327" t="str">
        <f>Fuel!$AF881</f>
        <v/>
      </c>
      <c r="F881" s="327"/>
      <c r="G881" s="327"/>
      <c r="H881" s="327"/>
      <c r="I881" s="1" t="str">
        <f>IF(Fuel!$D881="", "", Fuel!$D881)</f>
        <v/>
      </c>
      <c r="J881" s="328" t="str">
        <f>Fuel!$AH881</f>
        <v/>
      </c>
      <c r="K881" s="328"/>
      <c r="L881" s="328"/>
      <c r="M881" s="329" t="str">
        <f>Fuel!$AK881</f>
        <v/>
      </c>
      <c r="N881" s="329"/>
      <c r="O881" s="329"/>
      <c r="P881" s="330" t="str">
        <f>Fuel!$AI881</f>
        <v/>
      </c>
      <c r="Q881" s="330"/>
      <c r="R881" s="330"/>
      <c r="S881" s="329" t="str">
        <f>Fuel!$AJ881</f>
        <v/>
      </c>
      <c r="T881" s="329"/>
      <c r="U881" s="331"/>
      <c r="V881" s="55"/>
      <c r="AC881" s="13" t="str">
        <f>Fuel!$S881</f>
        <v/>
      </c>
    </row>
    <row r="882" spans="1:29" x14ac:dyDescent="0.25">
      <c r="A882" s="55"/>
      <c r="B882" s="325" t="str">
        <f>IF(Fuel!$B882="", "", Fuel!$B882)</f>
        <v/>
      </c>
      <c r="C882" s="326"/>
      <c r="D882" s="326"/>
      <c r="E882" s="327" t="str">
        <f>Fuel!$AF882</f>
        <v/>
      </c>
      <c r="F882" s="327"/>
      <c r="G882" s="327"/>
      <c r="H882" s="327"/>
      <c r="I882" s="1" t="str">
        <f>IF(Fuel!$D882="", "", Fuel!$D882)</f>
        <v/>
      </c>
      <c r="J882" s="328" t="str">
        <f>Fuel!$AH882</f>
        <v/>
      </c>
      <c r="K882" s="328"/>
      <c r="L882" s="328"/>
      <c r="M882" s="329" t="str">
        <f>Fuel!$AK882</f>
        <v/>
      </c>
      <c r="N882" s="329"/>
      <c r="O882" s="329"/>
      <c r="P882" s="330" t="str">
        <f>Fuel!$AI882</f>
        <v/>
      </c>
      <c r="Q882" s="330"/>
      <c r="R882" s="330"/>
      <c r="S882" s="329" t="str">
        <f>Fuel!$AJ882</f>
        <v/>
      </c>
      <c r="T882" s="329"/>
      <c r="U882" s="331"/>
      <c r="V882" s="55"/>
      <c r="AC882" s="13" t="str">
        <f>Fuel!$S882</f>
        <v/>
      </c>
    </row>
    <row r="883" spans="1:29" x14ac:dyDescent="0.25">
      <c r="A883" s="55"/>
      <c r="B883" s="325" t="str">
        <f>IF(Fuel!$B883="", "", Fuel!$B883)</f>
        <v/>
      </c>
      <c r="C883" s="326"/>
      <c r="D883" s="326"/>
      <c r="E883" s="327" t="str">
        <f>Fuel!$AF883</f>
        <v/>
      </c>
      <c r="F883" s="327"/>
      <c r="G883" s="327"/>
      <c r="H883" s="327"/>
      <c r="I883" s="1" t="str">
        <f>IF(Fuel!$D883="", "", Fuel!$D883)</f>
        <v/>
      </c>
      <c r="J883" s="328" t="str">
        <f>Fuel!$AH883</f>
        <v/>
      </c>
      <c r="K883" s="328"/>
      <c r="L883" s="328"/>
      <c r="M883" s="329" t="str">
        <f>Fuel!$AK883</f>
        <v/>
      </c>
      <c r="N883" s="329"/>
      <c r="O883" s="329"/>
      <c r="P883" s="330" t="str">
        <f>Fuel!$AI883</f>
        <v/>
      </c>
      <c r="Q883" s="330"/>
      <c r="R883" s="330"/>
      <c r="S883" s="329" t="str">
        <f>Fuel!$AJ883</f>
        <v/>
      </c>
      <c r="T883" s="329"/>
      <c r="U883" s="331"/>
      <c r="V883" s="55"/>
      <c r="AC883" s="13" t="str">
        <f>Fuel!$S883</f>
        <v/>
      </c>
    </row>
    <row r="884" spans="1:29" x14ac:dyDescent="0.25">
      <c r="A884" s="55"/>
      <c r="B884" s="325" t="str">
        <f>IF(Fuel!$B884="", "", Fuel!$B884)</f>
        <v/>
      </c>
      <c r="C884" s="326"/>
      <c r="D884" s="326"/>
      <c r="E884" s="327" t="str">
        <f>Fuel!$AF884</f>
        <v/>
      </c>
      <c r="F884" s="327"/>
      <c r="G884" s="327"/>
      <c r="H884" s="327"/>
      <c r="I884" s="1" t="str">
        <f>IF(Fuel!$D884="", "", Fuel!$D884)</f>
        <v/>
      </c>
      <c r="J884" s="328" t="str">
        <f>Fuel!$AH884</f>
        <v/>
      </c>
      <c r="K884" s="328"/>
      <c r="L884" s="328"/>
      <c r="M884" s="329" t="str">
        <f>Fuel!$AK884</f>
        <v/>
      </c>
      <c r="N884" s="329"/>
      <c r="O884" s="329"/>
      <c r="P884" s="330" t="str">
        <f>Fuel!$AI884</f>
        <v/>
      </c>
      <c r="Q884" s="330"/>
      <c r="R884" s="330"/>
      <c r="S884" s="329" t="str">
        <f>Fuel!$AJ884</f>
        <v/>
      </c>
      <c r="T884" s="329"/>
      <c r="U884" s="331"/>
      <c r="V884" s="55"/>
      <c r="AC884" s="13" t="str">
        <f>Fuel!$S884</f>
        <v/>
      </c>
    </row>
    <row r="885" spans="1:29" x14ac:dyDescent="0.25">
      <c r="A885" s="55"/>
      <c r="B885" s="325" t="str">
        <f>IF(Fuel!$B885="", "", Fuel!$B885)</f>
        <v/>
      </c>
      <c r="C885" s="326"/>
      <c r="D885" s="326"/>
      <c r="E885" s="327" t="str">
        <f>Fuel!$AF885</f>
        <v/>
      </c>
      <c r="F885" s="327"/>
      <c r="G885" s="327"/>
      <c r="H885" s="327"/>
      <c r="I885" s="1" t="str">
        <f>IF(Fuel!$D885="", "", Fuel!$D885)</f>
        <v/>
      </c>
      <c r="J885" s="328" t="str">
        <f>Fuel!$AH885</f>
        <v/>
      </c>
      <c r="K885" s="328"/>
      <c r="L885" s="328"/>
      <c r="M885" s="329" t="str">
        <f>Fuel!$AK885</f>
        <v/>
      </c>
      <c r="N885" s="329"/>
      <c r="O885" s="329"/>
      <c r="P885" s="330" t="str">
        <f>Fuel!$AI885</f>
        <v/>
      </c>
      <c r="Q885" s="330"/>
      <c r="R885" s="330"/>
      <c r="S885" s="329" t="str">
        <f>Fuel!$AJ885</f>
        <v/>
      </c>
      <c r="T885" s="329"/>
      <c r="U885" s="331"/>
      <c r="V885" s="55"/>
      <c r="AC885" s="13" t="str">
        <f>Fuel!$S885</f>
        <v/>
      </c>
    </row>
    <row r="886" spans="1:29" x14ac:dyDescent="0.25">
      <c r="A886" s="55"/>
      <c r="B886" s="325" t="str">
        <f>IF(Fuel!$B886="", "", Fuel!$B886)</f>
        <v/>
      </c>
      <c r="C886" s="326"/>
      <c r="D886" s="326"/>
      <c r="E886" s="327" t="str">
        <f>Fuel!$AF886</f>
        <v/>
      </c>
      <c r="F886" s="327"/>
      <c r="G886" s="327"/>
      <c r="H886" s="327"/>
      <c r="I886" s="1" t="str">
        <f>IF(Fuel!$D886="", "", Fuel!$D886)</f>
        <v/>
      </c>
      <c r="J886" s="328" t="str">
        <f>Fuel!$AH886</f>
        <v/>
      </c>
      <c r="K886" s="328"/>
      <c r="L886" s="328"/>
      <c r="M886" s="329" t="str">
        <f>Fuel!$AK886</f>
        <v/>
      </c>
      <c r="N886" s="329"/>
      <c r="O886" s="329"/>
      <c r="P886" s="330" t="str">
        <f>Fuel!$AI886</f>
        <v/>
      </c>
      <c r="Q886" s="330"/>
      <c r="R886" s="330"/>
      <c r="S886" s="329" t="str">
        <f>Fuel!$AJ886</f>
        <v/>
      </c>
      <c r="T886" s="329"/>
      <c r="U886" s="331"/>
      <c r="V886" s="55"/>
      <c r="AC886" s="13" t="str">
        <f>Fuel!$S886</f>
        <v/>
      </c>
    </row>
    <row r="887" spans="1:29" x14ac:dyDescent="0.25">
      <c r="A887" s="55"/>
      <c r="B887" s="325" t="str">
        <f>IF(Fuel!$B887="", "", Fuel!$B887)</f>
        <v/>
      </c>
      <c r="C887" s="326"/>
      <c r="D887" s="326"/>
      <c r="E887" s="327" t="str">
        <f>Fuel!$AF887</f>
        <v/>
      </c>
      <c r="F887" s="327"/>
      <c r="G887" s="327"/>
      <c r="H887" s="327"/>
      <c r="I887" s="1" t="str">
        <f>IF(Fuel!$D887="", "", Fuel!$D887)</f>
        <v/>
      </c>
      <c r="J887" s="328" t="str">
        <f>Fuel!$AH887</f>
        <v/>
      </c>
      <c r="K887" s="328"/>
      <c r="L887" s="328"/>
      <c r="M887" s="329" t="str">
        <f>Fuel!$AK887</f>
        <v/>
      </c>
      <c r="N887" s="329"/>
      <c r="O887" s="329"/>
      <c r="P887" s="330" t="str">
        <f>Fuel!$AI887</f>
        <v/>
      </c>
      <c r="Q887" s="330"/>
      <c r="R887" s="330"/>
      <c r="S887" s="329" t="str">
        <f>Fuel!$AJ887</f>
        <v/>
      </c>
      <c r="T887" s="329"/>
      <c r="U887" s="331"/>
      <c r="V887" s="55"/>
      <c r="AC887" s="13" t="str">
        <f>Fuel!$S887</f>
        <v/>
      </c>
    </row>
    <row r="888" spans="1:29" x14ac:dyDescent="0.25">
      <c r="A888" s="55"/>
      <c r="B888" s="325" t="str">
        <f>IF(Fuel!$B888="", "", Fuel!$B888)</f>
        <v/>
      </c>
      <c r="C888" s="326"/>
      <c r="D888" s="326"/>
      <c r="E888" s="327" t="str">
        <f>Fuel!$AF888</f>
        <v/>
      </c>
      <c r="F888" s="327"/>
      <c r="G888" s="327"/>
      <c r="H888" s="327"/>
      <c r="I888" s="1" t="str">
        <f>IF(Fuel!$D888="", "", Fuel!$D888)</f>
        <v/>
      </c>
      <c r="J888" s="328" t="str">
        <f>Fuel!$AH888</f>
        <v/>
      </c>
      <c r="K888" s="328"/>
      <c r="L888" s="328"/>
      <c r="M888" s="329" t="str">
        <f>Fuel!$AK888</f>
        <v/>
      </c>
      <c r="N888" s="329"/>
      <c r="O888" s="329"/>
      <c r="P888" s="330" t="str">
        <f>Fuel!$AI888</f>
        <v/>
      </c>
      <c r="Q888" s="330"/>
      <c r="R888" s="330"/>
      <c r="S888" s="329" t="str">
        <f>Fuel!$AJ888</f>
        <v/>
      </c>
      <c r="T888" s="329"/>
      <c r="U888" s="331"/>
      <c r="V888" s="55"/>
      <c r="AC888" s="13" t="str">
        <f>Fuel!$S888</f>
        <v/>
      </c>
    </row>
    <row r="889" spans="1:29" x14ac:dyDescent="0.25">
      <c r="A889" s="55"/>
      <c r="B889" s="325" t="str">
        <f>IF(Fuel!$B889="", "", Fuel!$B889)</f>
        <v/>
      </c>
      <c r="C889" s="326"/>
      <c r="D889" s="326"/>
      <c r="E889" s="327" t="str">
        <f>Fuel!$AF889</f>
        <v/>
      </c>
      <c r="F889" s="327"/>
      <c r="G889" s="327"/>
      <c r="H889" s="327"/>
      <c r="I889" s="1" t="str">
        <f>IF(Fuel!$D889="", "", Fuel!$D889)</f>
        <v/>
      </c>
      <c r="J889" s="328" t="str">
        <f>Fuel!$AH889</f>
        <v/>
      </c>
      <c r="K889" s="328"/>
      <c r="L889" s="328"/>
      <c r="M889" s="329" t="str">
        <f>Fuel!$AK889</f>
        <v/>
      </c>
      <c r="N889" s="329"/>
      <c r="O889" s="329"/>
      <c r="P889" s="330" t="str">
        <f>Fuel!$AI889</f>
        <v/>
      </c>
      <c r="Q889" s="330"/>
      <c r="R889" s="330"/>
      <c r="S889" s="329" t="str">
        <f>Fuel!$AJ889</f>
        <v/>
      </c>
      <c r="T889" s="329"/>
      <c r="U889" s="331"/>
      <c r="V889" s="55"/>
      <c r="AC889" s="13" t="str">
        <f>Fuel!$S889</f>
        <v/>
      </c>
    </row>
    <row r="890" spans="1:29" x14ac:dyDescent="0.25">
      <c r="A890" s="55"/>
      <c r="B890" s="325" t="str">
        <f>IF(Fuel!$B890="", "", Fuel!$B890)</f>
        <v/>
      </c>
      <c r="C890" s="326"/>
      <c r="D890" s="326"/>
      <c r="E890" s="327" t="str">
        <f>Fuel!$AF890</f>
        <v/>
      </c>
      <c r="F890" s="327"/>
      <c r="G890" s="327"/>
      <c r="H890" s="327"/>
      <c r="I890" s="1" t="str">
        <f>IF(Fuel!$D890="", "", Fuel!$D890)</f>
        <v/>
      </c>
      <c r="J890" s="328" t="str">
        <f>Fuel!$AH890</f>
        <v/>
      </c>
      <c r="K890" s="328"/>
      <c r="L890" s="328"/>
      <c r="M890" s="329" t="str">
        <f>Fuel!$AK890</f>
        <v/>
      </c>
      <c r="N890" s="329"/>
      <c r="O890" s="329"/>
      <c r="P890" s="330" t="str">
        <f>Fuel!$AI890</f>
        <v/>
      </c>
      <c r="Q890" s="330"/>
      <c r="R890" s="330"/>
      <c r="S890" s="329" t="str">
        <f>Fuel!$AJ890</f>
        <v/>
      </c>
      <c r="T890" s="329"/>
      <c r="U890" s="331"/>
      <c r="V890" s="55"/>
      <c r="AC890" s="13" t="str">
        <f>Fuel!$S890</f>
        <v/>
      </c>
    </row>
    <row r="891" spans="1:29" x14ac:dyDescent="0.25">
      <c r="A891" s="55"/>
      <c r="B891" s="325" t="str">
        <f>IF(Fuel!$B891="", "", Fuel!$B891)</f>
        <v/>
      </c>
      <c r="C891" s="326"/>
      <c r="D891" s="326"/>
      <c r="E891" s="327" t="str">
        <f>Fuel!$AF891</f>
        <v/>
      </c>
      <c r="F891" s="327"/>
      <c r="G891" s="327"/>
      <c r="H891" s="327"/>
      <c r="I891" s="1" t="str">
        <f>IF(Fuel!$D891="", "", Fuel!$D891)</f>
        <v/>
      </c>
      <c r="J891" s="328" t="str">
        <f>Fuel!$AH891</f>
        <v/>
      </c>
      <c r="K891" s="328"/>
      <c r="L891" s="328"/>
      <c r="M891" s="329" t="str">
        <f>Fuel!$AK891</f>
        <v/>
      </c>
      <c r="N891" s="329"/>
      <c r="O891" s="329"/>
      <c r="P891" s="330" t="str">
        <f>Fuel!$AI891</f>
        <v/>
      </c>
      <c r="Q891" s="330"/>
      <c r="R891" s="330"/>
      <c r="S891" s="329" t="str">
        <f>Fuel!$AJ891</f>
        <v/>
      </c>
      <c r="T891" s="329"/>
      <c r="U891" s="331"/>
      <c r="V891" s="55"/>
      <c r="AC891" s="13" t="str">
        <f>Fuel!$S891</f>
        <v/>
      </c>
    </row>
    <row r="892" spans="1:29" x14ac:dyDescent="0.25">
      <c r="A892" s="55"/>
      <c r="B892" s="325" t="str">
        <f>IF(Fuel!$B892="", "", Fuel!$B892)</f>
        <v/>
      </c>
      <c r="C892" s="326"/>
      <c r="D892" s="326"/>
      <c r="E892" s="327" t="str">
        <f>Fuel!$AF892</f>
        <v/>
      </c>
      <c r="F892" s="327"/>
      <c r="G892" s="327"/>
      <c r="H892" s="327"/>
      <c r="I892" s="1" t="str">
        <f>IF(Fuel!$D892="", "", Fuel!$D892)</f>
        <v/>
      </c>
      <c r="J892" s="328" t="str">
        <f>Fuel!$AH892</f>
        <v/>
      </c>
      <c r="K892" s="328"/>
      <c r="L892" s="328"/>
      <c r="M892" s="329" t="str">
        <f>Fuel!$AK892</f>
        <v/>
      </c>
      <c r="N892" s="329"/>
      <c r="O892" s="329"/>
      <c r="P892" s="330" t="str">
        <f>Fuel!$AI892</f>
        <v/>
      </c>
      <c r="Q892" s="330"/>
      <c r="R892" s="330"/>
      <c r="S892" s="329" t="str">
        <f>Fuel!$AJ892</f>
        <v/>
      </c>
      <c r="T892" s="329"/>
      <c r="U892" s="331"/>
      <c r="V892" s="55"/>
      <c r="AC892" s="13" t="str">
        <f>Fuel!$S892</f>
        <v/>
      </c>
    </row>
    <row r="893" spans="1:29" x14ac:dyDescent="0.25">
      <c r="A893" s="55"/>
      <c r="B893" s="325" t="str">
        <f>IF(Fuel!$B893="", "", Fuel!$B893)</f>
        <v/>
      </c>
      <c r="C893" s="326"/>
      <c r="D893" s="326"/>
      <c r="E893" s="327" t="str">
        <f>Fuel!$AF893</f>
        <v/>
      </c>
      <c r="F893" s="327"/>
      <c r="G893" s="327"/>
      <c r="H893" s="327"/>
      <c r="I893" s="1" t="str">
        <f>IF(Fuel!$D893="", "", Fuel!$D893)</f>
        <v/>
      </c>
      <c r="J893" s="328" t="str">
        <f>Fuel!$AH893</f>
        <v/>
      </c>
      <c r="K893" s="328"/>
      <c r="L893" s="328"/>
      <c r="M893" s="329" t="str">
        <f>Fuel!$AK893</f>
        <v/>
      </c>
      <c r="N893" s="329"/>
      <c r="O893" s="329"/>
      <c r="P893" s="330" t="str">
        <f>Fuel!$AI893</f>
        <v/>
      </c>
      <c r="Q893" s="330"/>
      <c r="R893" s="330"/>
      <c r="S893" s="329" t="str">
        <f>Fuel!$AJ893</f>
        <v/>
      </c>
      <c r="T893" s="329"/>
      <c r="U893" s="331"/>
      <c r="V893" s="55"/>
      <c r="AC893" s="13" t="str">
        <f>Fuel!$S893</f>
        <v/>
      </c>
    </row>
    <row r="894" spans="1:29" x14ac:dyDescent="0.25">
      <c r="A894" s="55"/>
      <c r="B894" s="325" t="str">
        <f>IF(Fuel!$B894="", "", Fuel!$B894)</f>
        <v/>
      </c>
      <c r="C894" s="326"/>
      <c r="D894" s="326"/>
      <c r="E894" s="327" t="str">
        <f>Fuel!$AF894</f>
        <v/>
      </c>
      <c r="F894" s="327"/>
      <c r="G894" s="327"/>
      <c r="H894" s="327"/>
      <c r="I894" s="1" t="str">
        <f>IF(Fuel!$D894="", "", Fuel!$D894)</f>
        <v/>
      </c>
      <c r="J894" s="328" t="str">
        <f>Fuel!$AH894</f>
        <v/>
      </c>
      <c r="K894" s="328"/>
      <c r="L894" s="328"/>
      <c r="M894" s="329" t="str">
        <f>Fuel!$AK894</f>
        <v/>
      </c>
      <c r="N894" s="329"/>
      <c r="O894" s="329"/>
      <c r="P894" s="330" t="str">
        <f>Fuel!$AI894</f>
        <v/>
      </c>
      <c r="Q894" s="330"/>
      <c r="R894" s="330"/>
      <c r="S894" s="329" t="str">
        <f>Fuel!$AJ894</f>
        <v/>
      </c>
      <c r="T894" s="329"/>
      <c r="U894" s="331"/>
      <c r="V894" s="55"/>
      <c r="AC894" s="13" t="str">
        <f>Fuel!$S894</f>
        <v/>
      </c>
    </row>
    <row r="895" spans="1:29" x14ac:dyDescent="0.25">
      <c r="A895" s="55"/>
      <c r="B895" s="325" t="str">
        <f>IF(Fuel!$B895="", "", Fuel!$B895)</f>
        <v/>
      </c>
      <c r="C895" s="326"/>
      <c r="D895" s="326"/>
      <c r="E895" s="327" t="str">
        <f>Fuel!$AF895</f>
        <v/>
      </c>
      <c r="F895" s="327"/>
      <c r="G895" s="327"/>
      <c r="H895" s="327"/>
      <c r="I895" s="1" t="str">
        <f>IF(Fuel!$D895="", "", Fuel!$D895)</f>
        <v/>
      </c>
      <c r="J895" s="328" t="str">
        <f>Fuel!$AH895</f>
        <v/>
      </c>
      <c r="K895" s="328"/>
      <c r="L895" s="328"/>
      <c r="M895" s="329" t="str">
        <f>Fuel!$AK895</f>
        <v/>
      </c>
      <c r="N895" s="329"/>
      <c r="O895" s="329"/>
      <c r="P895" s="330" t="str">
        <f>Fuel!$AI895</f>
        <v/>
      </c>
      <c r="Q895" s="330"/>
      <c r="R895" s="330"/>
      <c r="S895" s="329" t="str">
        <f>Fuel!$AJ895</f>
        <v/>
      </c>
      <c r="T895" s="329"/>
      <c r="U895" s="331"/>
      <c r="V895" s="55"/>
      <c r="AC895" s="13" t="str">
        <f>Fuel!$S895</f>
        <v/>
      </c>
    </row>
    <row r="896" spans="1:29" x14ac:dyDescent="0.25">
      <c r="A896" s="55"/>
      <c r="B896" s="325" t="str">
        <f>IF(Fuel!$B896="", "", Fuel!$B896)</f>
        <v/>
      </c>
      <c r="C896" s="326"/>
      <c r="D896" s="326"/>
      <c r="E896" s="327" t="str">
        <f>Fuel!$AF896</f>
        <v/>
      </c>
      <c r="F896" s="327"/>
      <c r="G896" s="327"/>
      <c r="H896" s="327"/>
      <c r="I896" s="1" t="str">
        <f>IF(Fuel!$D896="", "", Fuel!$D896)</f>
        <v/>
      </c>
      <c r="J896" s="328" t="str">
        <f>Fuel!$AH896</f>
        <v/>
      </c>
      <c r="K896" s="328"/>
      <c r="L896" s="328"/>
      <c r="M896" s="329" t="str">
        <f>Fuel!$AK896</f>
        <v/>
      </c>
      <c r="N896" s="329"/>
      <c r="O896" s="329"/>
      <c r="P896" s="330" t="str">
        <f>Fuel!$AI896</f>
        <v/>
      </c>
      <c r="Q896" s="330"/>
      <c r="R896" s="330"/>
      <c r="S896" s="329" t="str">
        <f>Fuel!$AJ896</f>
        <v/>
      </c>
      <c r="T896" s="329"/>
      <c r="U896" s="331"/>
      <c r="V896" s="55"/>
      <c r="AC896" s="13" t="str">
        <f>Fuel!$S896</f>
        <v/>
      </c>
    </row>
    <row r="897" spans="1:29" x14ac:dyDescent="0.25">
      <c r="A897" s="55"/>
      <c r="B897" s="325" t="str">
        <f>IF(Fuel!$B897="", "", Fuel!$B897)</f>
        <v/>
      </c>
      <c r="C897" s="326"/>
      <c r="D897" s="326"/>
      <c r="E897" s="327" t="str">
        <f>Fuel!$AF897</f>
        <v/>
      </c>
      <c r="F897" s="327"/>
      <c r="G897" s="327"/>
      <c r="H897" s="327"/>
      <c r="I897" s="1" t="str">
        <f>IF(Fuel!$D897="", "", Fuel!$D897)</f>
        <v/>
      </c>
      <c r="J897" s="328" t="str">
        <f>Fuel!$AH897</f>
        <v/>
      </c>
      <c r="K897" s="328"/>
      <c r="L897" s="328"/>
      <c r="M897" s="329" t="str">
        <f>Fuel!$AK897</f>
        <v/>
      </c>
      <c r="N897" s="329"/>
      <c r="O897" s="329"/>
      <c r="P897" s="330" t="str">
        <f>Fuel!$AI897</f>
        <v/>
      </c>
      <c r="Q897" s="330"/>
      <c r="R897" s="330"/>
      <c r="S897" s="329" t="str">
        <f>Fuel!$AJ897</f>
        <v/>
      </c>
      <c r="T897" s="329"/>
      <c r="U897" s="331"/>
      <c r="V897" s="55"/>
      <c r="AC897" s="13" t="str">
        <f>Fuel!$S897</f>
        <v/>
      </c>
    </row>
    <row r="898" spans="1:29" x14ac:dyDescent="0.25">
      <c r="A898" s="55"/>
      <c r="B898" s="325" t="str">
        <f>IF(Fuel!$B898="", "", Fuel!$B898)</f>
        <v/>
      </c>
      <c r="C898" s="326"/>
      <c r="D898" s="326"/>
      <c r="E898" s="327" t="str">
        <f>Fuel!$AF898</f>
        <v/>
      </c>
      <c r="F898" s="327"/>
      <c r="G898" s="327"/>
      <c r="H898" s="327"/>
      <c r="I898" s="1" t="str">
        <f>IF(Fuel!$D898="", "", Fuel!$D898)</f>
        <v/>
      </c>
      <c r="J898" s="328" t="str">
        <f>Fuel!$AH898</f>
        <v/>
      </c>
      <c r="K898" s="328"/>
      <c r="L898" s="328"/>
      <c r="M898" s="329" t="str">
        <f>Fuel!$AK898</f>
        <v/>
      </c>
      <c r="N898" s="329"/>
      <c r="O898" s="329"/>
      <c r="P898" s="330" t="str">
        <f>Fuel!$AI898</f>
        <v/>
      </c>
      <c r="Q898" s="330"/>
      <c r="R898" s="330"/>
      <c r="S898" s="329" t="str">
        <f>Fuel!$AJ898</f>
        <v/>
      </c>
      <c r="T898" s="329"/>
      <c r="U898" s="331"/>
      <c r="V898" s="55"/>
      <c r="AC898" s="13" t="str">
        <f>Fuel!$S898</f>
        <v/>
      </c>
    </row>
    <row r="899" spans="1:29" x14ac:dyDescent="0.25">
      <c r="A899" s="55"/>
      <c r="B899" s="325" t="str">
        <f>IF(Fuel!$B899="", "", Fuel!$B899)</f>
        <v/>
      </c>
      <c r="C899" s="326"/>
      <c r="D899" s="326"/>
      <c r="E899" s="327" t="str">
        <f>Fuel!$AF899</f>
        <v/>
      </c>
      <c r="F899" s="327"/>
      <c r="G899" s="327"/>
      <c r="H899" s="327"/>
      <c r="I899" s="1" t="str">
        <f>IF(Fuel!$D899="", "", Fuel!$D899)</f>
        <v/>
      </c>
      <c r="J899" s="328" t="str">
        <f>Fuel!$AH899</f>
        <v/>
      </c>
      <c r="K899" s="328"/>
      <c r="L899" s="328"/>
      <c r="M899" s="329" t="str">
        <f>Fuel!$AK899</f>
        <v/>
      </c>
      <c r="N899" s="329"/>
      <c r="O899" s="329"/>
      <c r="P899" s="330" t="str">
        <f>Fuel!$AI899</f>
        <v/>
      </c>
      <c r="Q899" s="330"/>
      <c r="R899" s="330"/>
      <c r="S899" s="329" t="str">
        <f>Fuel!$AJ899</f>
        <v/>
      </c>
      <c r="T899" s="329"/>
      <c r="U899" s="331"/>
      <c r="V899" s="55"/>
      <c r="AC899" s="13" t="str">
        <f>Fuel!$S899</f>
        <v/>
      </c>
    </row>
    <row r="900" spans="1:29" x14ac:dyDescent="0.25">
      <c r="A900" s="55"/>
      <c r="B900" s="325" t="str">
        <f>IF(Fuel!$B900="", "", Fuel!$B900)</f>
        <v/>
      </c>
      <c r="C900" s="326"/>
      <c r="D900" s="326"/>
      <c r="E900" s="327" t="str">
        <f>Fuel!$AF900</f>
        <v/>
      </c>
      <c r="F900" s="327"/>
      <c r="G900" s="327"/>
      <c r="H900" s="327"/>
      <c r="I900" s="1" t="str">
        <f>IF(Fuel!$D900="", "", Fuel!$D900)</f>
        <v/>
      </c>
      <c r="J900" s="328" t="str">
        <f>Fuel!$AH900</f>
        <v/>
      </c>
      <c r="K900" s="328"/>
      <c r="L900" s="328"/>
      <c r="M900" s="329" t="str">
        <f>Fuel!$AK900</f>
        <v/>
      </c>
      <c r="N900" s="329"/>
      <c r="O900" s="329"/>
      <c r="P900" s="330" t="str">
        <f>Fuel!$AI900</f>
        <v/>
      </c>
      <c r="Q900" s="330"/>
      <c r="R900" s="330"/>
      <c r="S900" s="329" t="str">
        <f>Fuel!$AJ900</f>
        <v/>
      </c>
      <c r="T900" s="329"/>
      <c r="U900" s="331"/>
      <c r="V900" s="55"/>
      <c r="AC900" s="13" t="str">
        <f>Fuel!$S900</f>
        <v/>
      </c>
    </row>
    <row r="901" spans="1:29" x14ac:dyDescent="0.25">
      <c r="A901" s="55"/>
      <c r="B901" s="325" t="str">
        <f>IF(Fuel!$B901="", "", Fuel!$B901)</f>
        <v/>
      </c>
      <c r="C901" s="326"/>
      <c r="D901" s="326"/>
      <c r="E901" s="327" t="str">
        <f>Fuel!$AF901</f>
        <v/>
      </c>
      <c r="F901" s="327"/>
      <c r="G901" s="327"/>
      <c r="H901" s="327"/>
      <c r="I901" s="1" t="str">
        <f>IF(Fuel!$D901="", "", Fuel!$D901)</f>
        <v/>
      </c>
      <c r="J901" s="328" t="str">
        <f>Fuel!$AH901</f>
        <v/>
      </c>
      <c r="K901" s="328"/>
      <c r="L901" s="328"/>
      <c r="M901" s="329" t="str">
        <f>Fuel!$AK901</f>
        <v/>
      </c>
      <c r="N901" s="329"/>
      <c r="O901" s="329"/>
      <c r="P901" s="330" t="str">
        <f>Fuel!$AI901</f>
        <v/>
      </c>
      <c r="Q901" s="330"/>
      <c r="R901" s="330"/>
      <c r="S901" s="329" t="str">
        <f>Fuel!$AJ901</f>
        <v/>
      </c>
      <c r="T901" s="329"/>
      <c r="U901" s="331"/>
      <c r="V901" s="55"/>
      <c r="AC901" s="13" t="str">
        <f>Fuel!$S901</f>
        <v/>
      </c>
    </row>
    <row r="902" spans="1:29" x14ac:dyDescent="0.25">
      <c r="A902" s="55"/>
      <c r="B902" s="325" t="str">
        <f>IF(Fuel!$B902="", "", Fuel!$B902)</f>
        <v/>
      </c>
      <c r="C902" s="326"/>
      <c r="D902" s="326"/>
      <c r="E902" s="327" t="str">
        <f>Fuel!$AF902</f>
        <v/>
      </c>
      <c r="F902" s="327"/>
      <c r="G902" s="327"/>
      <c r="H902" s="327"/>
      <c r="I902" s="1" t="str">
        <f>IF(Fuel!$D902="", "", Fuel!$D902)</f>
        <v/>
      </c>
      <c r="J902" s="328" t="str">
        <f>Fuel!$AH902</f>
        <v/>
      </c>
      <c r="K902" s="328"/>
      <c r="L902" s="328"/>
      <c r="M902" s="329" t="str">
        <f>Fuel!$AK902</f>
        <v/>
      </c>
      <c r="N902" s="329"/>
      <c r="O902" s="329"/>
      <c r="P902" s="330" t="str">
        <f>Fuel!$AI902</f>
        <v/>
      </c>
      <c r="Q902" s="330"/>
      <c r="R902" s="330"/>
      <c r="S902" s="329" t="str">
        <f>Fuel!$AJ902</f>
        <v/>
      </c>
      <c r="T902" s="329"/>
      <c r="U902" s="331"/>
      <c r="V902" s="55"/>
      <c r="AC902" s="13" t="str">
        <f>Fuel!$S902</f>
        <v/>
      </c>
    </row>
    <row r="903" spans="1:29" x14ac:dyDescent="0.25">
      <c r="A903" s="55"/>
      <c r="B903" s="325" t="str">
        <f>IF(Fuel!$B903="", "", Fuel!$B903)</f>
        <v/>
      </c>
      <c r="C903" s="326"/>
      <c r="D903" s="326"/>
      <c r="E903" s="327" t="str">
        <f>Fuel!$AF903</f>
        <v/>
      </c>
      <c r="F903" s="327"/>
      <c r="G903" s="327"/>
      <c r="H903" s="327"/>
      <c r="I903" s="1" t="str">
        <f>IF(Fuel!$D903="", "", Fuel!$D903)</f>
        <v/>
      </c>
      <c r="J903" s="328" t="str">
        <f>Fuel!$AH903</f>
        <v/>
      </c>
      <c r="K903" s="328"/>
      <c r="L903" s="328"/>
      <c r="M903" s="329" t="str">
        <f>Fuel!$AK903</f>
        <v/>
      </c>
      <c r="N903" s="329"/>
      <c r="O903" s="329"/>
      <c r="P903" s="330" t="str">
        <f>Fuel!$AI903</f>
        <v/>
      </c>
      <c r="Q903" s="330"/>
      <c r="R903" s="330"/>
      <c r="S903" s="329" t="str">
        <f>Fuel!$AJ903</f>
        <v/>
      </c>
      <c r="T903" s="329"/>
      <c r="U903" s="331"/>
      <c r="V903" s="55"/>
      <c r="AC903" s="13" t="str">
        <f>Fuel!$S903</f>
        <v/>
      </c>
    </row>
    <row r="904" spans="1:29" x14ac:dyDescent="0.25">
      <c r="A904" s="55"/>
      <c r="B904" s="325" t="str">
        <f>IF(Fuel!$B904="", "", Fuel!$B904)</f>
        <v/>
      </c>
      <c r="C904" s="326"/>
      <c r="D904" s="326"/>
      <c r="E904" s="327" t="str">
        <f>Fuel!$AF904</f>
        <v/>
      </c>
      <c r="F904" s="327"/>
      <c r="G904" s="327"/>
      <c r="H904" s="327"/>
      <c r="I904" s="1" t="str">
        <f>IF(Fuel!$D904="", "", Fuel!$D904)</f>
        <v/>
      </c>
      <c r="J904" s="328" t="str">
        <f>Fuel!$AH904</f>
        <v/>
      </c>
      <c r="K904" s="328"/>
      <c r="L904" s="328"/>
      <c r="M904" s="329" t="str">
        <f>Fuel!$AK904</f>
        <v/>
      </c>
      <c r="N904" s="329"/>
      <c r="O904" s="329"/>
      <c r="P904" s="330" t="str">
        <f>Fuel!$AI904</f>
        <v/>
      </c>
      <c r="Q904" s="330"/>
      <c r="R904" s="330"/>
      <c r="S904" s="329" t="str">
        <f>Fuel!$AJ904</f>
        <v/>
      </c>
      <c r="T904" s="329"/>
      <c r="U904" s="331"/>
      <c r="V904" s="55"/>
      <c r="AC904" s="13" t="str">
        <f>Fuel!$S904</f>
        <v/>
      </c>
    </row>
    <row r="905" spans="1:29" x14ac:dyDescent="0.25">
      <c r="A905" s="55"/>
      <c r="B905" s="325" t="str">
        <f>IF(Fuel!$B905="", "", Fuel!$B905)</f>
        <v/>
      </c>
      <c r="C905" s="326"/>
      <c r="D905" s="326"/>
      <c r="E905" s="327" t="str">
        <f>Fuel!$AF905</f>
        <v/>
      </c>
      <c r="F905" s="327"/>
      <c r="G905" s="327"/>
      <c r="H905" s="327"/>
      <c r="I905" s="1" t="str">
        <f>IF(Fuel!$D905="", "", Fuel!$D905)</f>
        <v/>
      </c>
      <c r="J905" s="328" t="str">
        <f>Fuel!$AH905</f>
        <v/>
      </c>
      <c r="K905" s="328"/>
      <c r="L905" s="328"/>
      <c r="M905" s="329" t="str">
        <f>Fuel!$AK905</f>
        <v/>
      </c>
      <c r="N905" s="329"/>
      <c r="O905" s="329"/>
      <c r="P905" s="330" t="str">
        <f>Fuel!$AI905</f>
        <v/>
      </c>
      <c r="Q905" s="330"/>
      <c r="R905" s="330"/>
      <c r="S905" s="329" t="str">
        <f>Fuel!$AJ905</f>
        <v/>
      </c>
      <c r="T905" s="329"/>
      <c r="U905" s="331"/>
      <c r="V905" s="55"/>
      <c r="AC905" s="13" t="str">
        <f>Fuel!$S905</f>
        <v/>
      </c>
    </row>
    <row r="906" spans="1:29" x14ac:dyDescent="0.25">
      <c r="A906" s="55"/>
      <c r="B906" s="325" t="str">
        <f>IF(Fuel!$B906="", "", Fuel!$B906)</f>
        <v/>
      </c>
      <c r="C906" s="326"/>
      <c r="D906" s="326"/>
      <c r="E906" s="327" t="str">
        <f>Fuel!$AF906</f>
        <v/>
      </c>
      <c r="F906" s="327"/>
      <c r="G906" s="327"/>
      <c r="H906" s="327"/>
      <c r="I906" s="1" t="str">
        <f>IF(Fuel!$D906="", "", Fuel!$D906)</f>
        <v/>
      </c>
      <c r="J906" s="328" t="str">
        <f>Fuel!$AH906</f>
        <v/>
      </c>
      <c r="K906" s="328"/>
      <c r="L906" s="328"/>
      <c r="M906" s="329" t="str">
        <f>Fuel!$AK906</f>
        <v/>
      </c>
      <c r="N906" s="329"/>
      <c r="O906" s="329"/>
      <c r="P906" s="330" t="str">
        <f>Fuel!$AI906</f>
        <v/>
      </c>
      <c r="Q906" s="330"/>
      <c r="R906" s="330"/>
      <c r="S906" s="329" t="str">
        <f>Fuel!$AJ906</f>
        <v/>
      </c>
      <c r="T906" s="329"/>
      <c r="U906" s="331"/>
      <c r="V906" s="55"/>
      <c r="AC906" s="13" t="str">
        <f>Fuel!$S906</f>
        <v/>
      </c>
    </row>
    <row r="907" spans="1:29" x14ac:dyDescent="0.25">
      <c r="A907" s="55"/>
      <c r="B907" s="325" t="str">
        <f>IF(Fuel!$B907="", "", Fuel!$B907)</f>
        <v/>
      </c>
      <c r="C907" s="326"/>
      <c r="D907" s="326"/>
      <c r="E907" s="327" t="str">
        <f>Fuel!$AF907</f>
        <v/>
      </c>
      <c r="F907" s="327"/>
      <c r="G907" s="327"/>
      <c r="H907" s="327"/>
      <c r="I907" s="1" t="str">
        <f>IF(Fuel!$D907="", "", Fuel!$D907)</f>
        <v/>
      </c>
      <c r="J907" s="328" t="str">
        <f>Fuel!$AH907</f>
        <v/>
      </c>
      <c r="K907" s="328"/>
      <c r="L907" s="328"/>
      <c r="M907" s="329" t="str">
        <f>Fuel!$AK907</f>
        <v/>
      </c>
      <c r="N907" s="329"/>
      <c r="O907" s="329"/>
      <c r="P907" s="330" t="str">
        <f>Fuel!$AI907</f>
        <v/>
      </c>
      <c r="Q907" s="330"/>
      <c r="R907" s="330"/>
      <c r="S907" s="329" t="str">
        <f>Fuel!$AJ907</f>
        <v/>
      </c>
      <c r="T907" s="329"/>
      <c r="U907" s="331"/>
      <c r="V907" s="55"/>
      <c r="AC907" s="13" t="str">
        <f>Fuel!$S907</f>
        <v/>
      </c>
    </row>
    <row r="908" spans="1:29" x14ac:dyDescent="0.25">
      <c r="A908" s="55"/>
      <c r="B908" s="325" t="str">
        <f>IF(Fuel!$B908="", "", Fuel!$B908)</f>
        <v/>
      </c>
      <c r="C908" s="326"/>
      <c r="D908" s="326"/>
      <c r="E908" s="327" t="str">
        <f>Fuel!$AF908</f>
        <v/>
      </c>
      <c r="F908" s="327"/>
      <c r="G908" s="327"/>
      <c r="H908" s="327"/>
      <c r="I908" s="1" t="str">
        <f>IF(Fuel!$D908="", "", Fuel!$D908)</f>
        <v/>
      </c>
      <c r="J908" s="328" t="str">
        <f>Fuel!$AH908</f>
        <v/>
      </c>
      <c r="K908" s="328"/>
      <c r="L908" s="328"/>
      <c r="M908" s="329" t="str">
        <f>Fuel!$AK908</f>
        <v/>
      </c>
      <c r="N908" s="329"/>
      <c r="O908" s="329"/>
      <c r="P908" s="330" t="str">
        <f>Fuel!$AI908</f>
        <v/>
      </c>
      <c r="Q908" s="330"/>
      <c r="R908" s="330"/>
      <c r="S908" s="329" t="str">
        <f>Fuel!$AJ908</f>
        <v/>
      </c>
      <c r="T908" s="329"/>
      <c r="U908" s="331"/>
      <c r="V908" s="55"/>
      <c r="AC908" s="13" t="str">
        <f>Fuel!$S908</f>
        <v/>
      </c>
    </row>
    <row r="909" spans="1:29" x14ac:dyDescent="0.25">
      <c r="A909" s="55"/>
      <c r="B909" s="325" t="str">
        <f>IF(Fuel!$B909="", "", Fuel!$B909)</f>
        <v/>
      </c>
      <c r="C909" s="326"/>
      <c r="D909" s="326"/>
      <c r="E909" s="327" t="str">
        <f>Fuel!$AF909</f>
        <v/>
      </c>
      <c r="F909" s="327"/>
      <c r="G909" s="327"/>
      <c r="H909" s="327"/>
      <c r="I909" s="1" t="str">
        <f>IF(Fuel!$D909="", "", Fuel!$D909)</f>
        <v/>
      </c>
      <c r="J909" s="328" t="str">
        <f>Fuel!$AH909</f>
        <v/>
      </c>
      <c r="K909" s="328"/>
      <c r="L909" s="328"/>
      <c r="M909" s="329" t="str">
        <f>Fuel!$AK909</f>
        <v/>
      </c>
      <c r="N909" s="329"/>
      <c r="O909" s="329"/>
      <c r="P909" s="330" t="str">
        <f>Fuel!$AI909</f>
        <v/>
      </c>
      <c r="Q909" s="330"/>
      <c r="R909" s="330"/>
      <c r="S909" s="329" t="str">
        <f>Fuel!$AJ909</f>
        <v/>
      </c>
      <c r="T909" s="329"/>
      <c r="U909" s="331"/>
      <c r="V909" s="55"/>
      <c r="AC909" s="13" t="str">
        <f>Fuel!$S909</f>
        <v/>
      </c>
    </row>
    <row r="910" spans="1:29" x14ac:dyDescent="0.25">
      <c r="A910" s="55"/>
      <c r="B910" s="325" t="str">
        <f>IF(Fuel!$B910="", "", Fuel!$B910)</f>
        <v/>
      </c>
      <c r="C910" s="326"/>
      <c r="D910" s="326"/>
      <c r="E910" s="327" t="str">
        <f>Fuel!$AF910</f>
        <v/>
      </c>
      <c r="F910" s="327"/>
      <c r="G910" s="327"/>
      <c r="H910" s="327"/>
      <c r="I910" s="1" t="str">
        <f>IF(Fuel!$D910="", "", Fuel!$D910)</f>
        <v/>
      </c>
      <c r="J910" s="328" t="str">
        <f>Fuel!$AH910</f>
        <v/>
      </c>
      <c r="K910" s="328"/>
      <c r="L910" s="328"/>
      <c r="M910" s="329" t="str">
        <f>Fuel!$AK910</f>
        <v/>
      </c>
      <c r="N910" s="329"/>
      <c r="O910" s="329"/>
      <c r="P910" s="330" t="str">
        <f>Fuel!$AI910</f>
        <v/>
      </c>
      <c r="Q910" s="330"/>
      <c r="R910" s="330"/>
      <c r="S910" s="329" t="str">
        <f>Fuel!$AJ910</f>
        <v/>
      </c>
      <c r="T910" s="329"/>
      <c r="U910" s="331"/>
      <c r="V910" s="55"/>
      <c r="AC910" s="13" t="str">
        <f>Fuel!$S910</f>
        <v/>
      </c>
    </row>
    <row r="911" spans="1:29" x14ac:dyDescent="0.25">
      <c r="A911" s="55"/>
      <c r="B911" s="325" t="str">
        <f>IF(Fuel!$B911="", "", Fuel!$B911)</f>
        <v/>
      </c>
      <c r="C911" s="326"/>
      <c r="D911" s="326"/>
      <c r="E911" s="327" t="str">
        <f>Fuel!$AF911</f>
        <v/>
      </c>
      <c r="F911" s="327"/>
      <c r="G911" s="327"/>
      <c r="H911" s="327"/>
      <c r="I911" s="1" t="str">
        <f>IF(Fuel!$D911="", "", Fuel!$D911)</f>
        <v/>
      </c>
      <c r="J911" s="328" t="str">
        <f>Fuel!$AH911</f>
        <v/>
      </c>
      <c r="K911" s="328"/>
      <c r="L911" s="328"/>
      <c r="M911" s="329" t="str">
        <f>Fuel!$AK911</f>
        <v/>
      </c>
      <c r="N911" s="329"/>
      <c r="O911" s="329"/>
      <c r="P911" s="330" t="str">
        <f>Fuel!$AI911</f>
        <v/>
      </c>
      <c r="Q911" s="330"/>
      <c r="R911" s="330"/>
      <c r="S911" s="329" t="str">
        <f>Fuel!$AJ911</f>
        <v/>
      </c>
      <c r="T911" s="329"/>
      <c r="U911" s="331"/>
      <c r="V911" s="55"/>
      <c r="AC911" s="13" t="str">
        <f>Fuel!$S911</f>
        <v/>
      </c>
    </row>
    <row r="912" spans="1:29" x14ac:dyDescent="0.25">
      <c r="A912" s="55"/>
      <c r="B912" s="325" t="str">
        <f>IF(Fuel!$B912="", "", Fuel!$B912)</f>
        <v/>
      </c>
      <c r="C912" s="326"/>
      <c r="D912" s="326"/>
      <c r="E912" s="327" t="str">
        <f>Fuel!$AF912</f>
        <v/>
      </c>
      <c r="F912" s="327"/>
      <c r="G912" s="327"/>
      <c r="H912" s="327"/>
      <c r="I912" s="1" t="str">
        <f>IF(Fuel!$D912="", "", Fuel!$D912)</f>
        <v/>
      </c>
      <c r="J912" s="328" t="str">
        <f>Fuel!$AH912</f>
        <v/>
      </c>
      <c r="K912" s="328"/>
      <c r="L912" s="328"/>
      <c r="M912" s="329" t="str">
        <f>Fuel!$AK912</f>
        <v/>
      </c>
      <c r="N912" s="329"/>
      <c r="O912" s="329"/>
      <c r="P912" s="330" t="str">
        <f>Fuel!$AI912</f>
        <v/>
      </c>
      <c r="Q912" s="330"/>
      <c r="R912" s="330"/>
      <c r="S912" s="329" t="str">
        <f>Fuel!$AJ912</f>
        <v/>
      </c>
      <c r="T912" s="329"/>
      <c r="U912" s="331"/>
      <c r="V912" s="55"/>
      <c r="AC912" s="13" t="str">
        <f>Fuel!$S912</f>
        <v/>
      </c>
    </row>
    <row r="913" spans="1:29" x14ac:dyDescent="0.25">
      <c r="A913" s="55"/>
      <c r="B913" s="325" t="str">
        <f>IF(Fuel!$B913="", "", Fuel!$B913)</f>
        <v/>
      </c>
      <c r="C913" s="326"/>
      <c r="D913" s="326"/>
      <c r="E913" s="327" t="str">
        <f>Fuel!$AF913</f>
        <v/>
      </c>
      <c r="F913" s="327"/>
      <c r="G913" s="327"/>
      <c r="H913" s="327"/>
      <c r="I913" s="1" t="str">
        <f>IF(Fuel!$D913="", "", Fuel!$D913)</f>
        <v/>
      </c>
      <c r="J913" s="328" t="str">
        <f>Fuel!$AH913</f>
        <v/>
      </c>
      <c r="K913" s="328"/>
      <c r="L913" s="328"/>
      <c r="M913" s="329" t="str">
        <f>Fuel!$AK913</f>
        <v/>
      </c>
      <c r="N913" s="329"/>
      <c r="O913" s="329"/>
      <c r="P913" s="330" t="str">
        <f>Fuel!$AI913</f>
        <v/>
      </c>
      <c r="Q913" s="330"/>
      <c r="R913" s="330"/>
      <c r="S913" s="329" t="str">
        <f>Fuel!$AJ913</f>
        <v/>
      </c>
      <c r="T913" s="329"/>
      <c r="U913" s="331"/>
      <c r="V913" s="55"/>
      <c r="AC913" s="13" t="str">
        <f>Fuel!$S913</f>
        <v/>
      </c>
    </row>
    <row r="914" spans="1:29" x14ac:dyDescent="0.25">
      <c r="A914" s="55"/>
      <c r="B914" s="325" t="str">
        <f>IF(Fuel!$B914="", "", Fuel!$B914)</f>
        <v/>
      </c>
      <c r="C914" s="326"/>
      <c r="D914" s="326"/>
      <c r="E914" s="327" t="str">
        <f>Fuel!$AF914</f>
        <v/>
      </c>
      <c r="F914" s="327"/>
      <c r="G914" s="327"/>
      <c r="H914" s="327"/>
      <c r="I914" s="1" t="str">
        <f>IF(Fuel!$D914="", "", Fuel!$D914)</f>
        <v/>
      </c>
      <c r="J914" s="328" t="str">
        <f>Fuel!$AH914</f>
        <v/>
      </c>
      <c r="K914" s="328"/>
      <c r="L914" s="328"/>
      <c r="M914" s="329" t="str">
        <f>Fuel!$AK914</f>
        <v/>
      </c>
      <c r="N914" s="329"/>
      <c r="O914" s="329"/>
      <c r="P914" s="330" t="str">
        <f>Fuel!$AI914</f>
        <v/>
      </c>
      <c r="Q914" s="330"/>
      <c r="R914" s="330"/>
      <c r="S914" s="329" t="str">
        <f>Fuel!$AJ914</f>
        <v/>
      </c>
      <c r="T914" s="329"/>
      <c r="U914" s="331"/>
      <c r="V914" s="55"/>
      <c r="AC914" s="13" t="str">
        <f>Fuel!$S914</f>
        <v/>
      </c>
    </row>
    <row r="915" spans="1:29" x14ac:dyDescent="0.25">
      <c r="A915" s="55"/>
      <c r="B915" s="325" t="str">
        <f>IF(Fuel!$B915="", "", Fuel!$B915)</f>
        <v/>
      </c>
      <c r="C915" s="326"/>
      <c r="D915" s="326"/>
      <c r="E915" s="327" t="str">
        <f>Fuel!$AF915</f>
        <v/>
      </c>
      <c r="F915" s="327"/>
      <c r="G915" s="327"/>
      <c r="H915" s="327"/>
      <c r="I915" s="1" t="str">
        <f>IF(Fuel!$D915="", "", Fuel!$D915)</f>
        <v/>
      </c>
      <c r="J915" s="328" t="str">
        <f>Fuel!$AH915</f>
        <v/>
      </c>
      <c r="K915" s="328"/>
      <c r="L915" s="328"/>
      <c r="M915" s="329" t="str">
        <f>Fuel!$AK915</f>
        <v/>
      </c>
      <c r="N915" s="329"/>
      <c r="O915" s="329"/>
      <c r="P915" s="330" t="str">
        <f>Fuel!$AI915</f>
        <v/>
      </c>
      <c r="Q915" s="330"/>
      <c r="R915" s="330"/>
      <c r="S915" s="329" t="str">
        <f>Fuel!$AJ915</f>
        <v/>
      </c>
      <c r="T915" s="329"/>
      <c r="U915" s="331"/>
      <c r="V915" s="55"/>
      <c r="AC915" s="13" t="str">
        <f>Fuel!$S915</f>
        <v/>
      </c>
    </row>
    <row r="916" spans="1:29" x14ac:dyDescent="0.25">
      <c r="A916" s="55"/>
      <c r="B916" s="325" t="str">
        <f>IF(Fuel!$B916="", "", Fuel!$B916)</f>
        <v/>
      </c>
      <c r="C916" s="326"/>
      <c r="D916" s="326"/>
      <c r="E916" s="327" t="str">
        <f>Fuel!$AF916</f>
        <v/>
      </c>
      <c r="F916" s="327"/>
      <c r="G916" s="327"/>
      <c r="H916" s="327"/>
      <c r="I916" s="1" t="str">
        <f>IF(Fuel!$D916="", "", Fuel!$D916)</f>
        <v/>
      </c>
      <c r="J916" s="328" t="str">
        <f>Fuel!$AH916</f>
        <v/>
      </c>
      <c r="K916" s="328"/>
      <c r="L916" s="328"/>
      <c r="M916" s="329" t="str">
        <f>Fuel!$AK916</f>
        <v/>
      </c>
      <c r="N916" s="329"/>
      <c r="O916" s="329"/>
      <c r="P916" s="330" t="str">
        <f>Fuel!$AI916</f>
        <v/>
      </c>
      <c r="Q916" s="330"/>
      <c r="R916" s="330"/>
      <c r="S916" s="329" t="str">
        <f>Fuel!$AJ916</f>
        <v/>
      </c>
      <c r="T916" s="329"/>
      <c r="U916" s="331"/>
      <c r="V916" s="55"/>
      <c r="AC916" s="13" t="str">
        <f>Fuel!$S916</f>
        <v/>
      </c>
    </row>
    <row r="917" spans="1:29" x14ac:dyDescent="0.25">
      <c r="A917" s="55"/>
      <c r="B917" s="325" t="str">
        <f>IF(Fuel!$B917="", "", Fuel!$B917)</f>
        <v/>
      </c>
      <c r="C917" s="326"/>
      <c r="D917" s="326"/>
      <c r="E917" s="327" t="str">
        <f>Fuel!$AF917</f>
        <v/>
      </c>
      <c r="F917" s="327"/>
      <c r="G917" s="327"/>
      <c r="H917" s="327"/>
      <c r="I917" s="1" t="str">
        <f>IF(Fuel!$D917="", "", Fuel!$D917)</f>
        <v/>
      </c>
      <c r="J917" s="328" t="str">
        <f>Fuel!$AH917</f>
        <v/>
      </c>
      <c r="K917" s="328"/>
      <c r="L917" s="328"/>
      <c r="M917" s="329" t="str">
        <f>Fuel!$AK917</f>
        <v/>
      </c>
      <c r="N917" s="329"/>
      <c r="O917" s="329"/>
      <c r="P917" s="330" t="str">
        <f>Fuel!$AI917</f>
        <v/>
      </c>
      <c r="Q917" s="330"/>
      <c r="R917" s="330"/>
      <c r="S917" s="329" t="str">
        <f>Fuel!$AJ917</f>
        <v/>
      </c>
      <c r="T917" s="329"/>
      <c r="U917" s="331"/>
      <c r="V917" s="55"/>
      <c r="AC917" s="13" t="str">
        <f>Fuel!$S917</f>
        <v/>
      </c>
    </row>
    <row r="918" spans="1:29" x14ac:dyDescent="0.25">
      <c r="A918" s="55"/>
      <c r="B918" s="325" t="str">
        <f>IF(Fuel!$B918="", "", Fuel!$B918)</f>
        <v/>
      </c>
      <c r="C918" s="326"/>
      <c r="D918" s="326"/>
      <c r="E918" s="327" t="str">
        <f>Fuel!$AF918</f>
        <v/>
      </c>
      <c r="F918" s="327"/>
      <c r="G918" s="327"/>
      <c r="H918" s="327"/>
      <c r="I918" s="1" t="str">
        <f>IF(Fuel!$D918="", "", Fuel!$D918)</f>
        <v/>
      </c>
      <c r="J918" s="328" t="str">
        <f>Fuel!$AH918</f>
        <v/>
      </c>
      <c r="K918" s="328"/>
      <c r="L918" s="328"/>
      <c r="M918" s="329" t="str">
        <f>Fuel!$AK918</f>
        <v/>
      </c>
      <c r="N918" s="329"/>
      <c r="O918" s="329"/>
      <c r="P918" s="330" t="str">
        <f>Fuel!$AI918</f>
        <v/>
      </c>
      <c r="Q918" s="330"/>
      <c r="R918" s="330"/>
      <c r="S918" s="329" t="str">
        <f>Fuel!$AJ918</f>
        <v/>
      </c>
      <c r="T918" s="329"/>
      <c r="U918" s="331"/>
      <c r="V918" s="55"/>
      <c r="AC918" s="13" t="str">
        <f>Fuel!$S918</f>
        <v/>
      </c>
    </row>
    <row r="919" spans="1:29" x14ac:dyDescent="0.25">
      <c r="A919" s="55"/>
      <c r="B919" s="325" t="str">
        <f>IF(Fuel!$B919="", "", Fuel!$B919)</f>
        <v/>
      </c>
      <c r="C919" s="326"/>
      <c r="D919" s="326"/>
      <c r="E919" s="327" t="str">
        <f>Fuel!$AF919</f>
        <v/>
      </c>
      <c r="F919" s="327"/>
      <c r="G919" s="327"/>
      <c r="H919" s="327"/>
      <c r="I919" s="1" t="str">
        <f>IF(Fuel!$D919="", "", Fuel!$D919)</f>
        <v/>
      </c>
      <c r="J919" s="328" t="str">
        <f>Fuel!$AH919</f>
        <v/>
      </c>
      <c r="K919" s="328"/>
      <c r="L919" s="328"/>
      <c r="M919" s="329" t="str">
        <f>Fuel!$AK919</f>
        <v/>
      </c>
      <c r="N919" s="329"/>
      <c r="O919" s="329"/>
      <c r="P919" s="330" t="str">
        <f>Fuel!$AI919</f>
        <v/>
      </c>
      <c r="Q919" s="330"/>
      <c r="R919" s="330"/>
      <c r="S919" s="329" t="str">
        <f>Fuel!$AJ919</f>
        <v/>
      </c>
      <c r="T919" s="329"/>
      <c r="U919" s="331"/>
      <c r="V919" s="55"/>
      <c r="AC919" s="13" t="str">
        <f>Fuel!$S919</f>
        <v/>
      </c>
    </row>
    <row r="920" spans="1:29" x14ac:dyDescent="0.25">
      <c r="A920" s="55"/>
      <c r="B920" s="325" t="str">
        <f>IF(Fuel!$B920="", "", Fuel!$B920)</f>
        <v/>
      </c>
      <c r="C920" s="326"/>
      <c r="D920" s="326"/>
      <c r="E920" s="327" t="str">
        <f>Fuel!$AF920</f>
        <v/>
      </c>
      <c r="F920" s="327"/>
      <c r="G920" s="327"/>
      <c r="H920" s="327"/>
      <c r="I920" s="1" t="str">
        <f>IF(Fuel!$D920="", "", Fuel!$D920)</f>
        <v/>
      </c>
      <c r="J920" s="328" t="str">
        <f>Fuel!$AH920</f>
        <v/>
      </c>
      <c r="K920" s="328"/>
      <c r="L920" s="328"/>
      <c r="M920" s="329" t="str">
        <f>Fuel!$AK920</f>
        <v/>
      </c>
      <c r="N920" s="329"/>
      <c r="O920" s="329"/>
      <c r="P920" s="330" t="str">
        <f>Fuel!$AI920</f>
        <v/>
      </c>
      <c r="Q920" s="330"/>
      <c r="R920" s="330"/>
      <c r="S920" s="329" t="str">
        <f>Fuel!$AJ920</f>
        <v/>
      </c>
      <c r="T920" s="329"/>
      <c r="U920" s="331"/>
      <c r="V920" s="55"/>
      <c r="AC920" s="13" t="str">
        <f>Fuel!$S920</f>
        <v/>
      </c>
    </row>
    <row r="921" spans="1:29" x14ac:dyDescent="0.25">
      <c r="A921" s="55"/>
      <c r="B921" s="325" t="str">
        <f>IF(Fuel!$B921="", "", Fuel!$B921)</f>
        <v/>
      </c>
      <c r="C921" s="326"/>
      <c r="D921" s="326"/>
      <c r="E921" s="327" t="str">
        <f>Fuel!$AF921</f>
        <v/>
      </c>
      <c r="F921" s="327"/>
      <c r="G921" s="327"/>
      <c r="H921" s="327"/>
      <c r="I921" s="1" t="str">
        <f>IF(Fuel!$D921="", "", Fuel!$D921)</f>
        <v/>
      </c>
      <c r="J921" s="328" t="str">
        <f>Fuel!$AH921</f>
        <v/>
      </c>
      <c r="K921" s="328"/>
      <c r="L921" s="328"/>
      <c r="M921" s="329" t="str">
        <f>Fuel!$AK921</f>
        <v/>
      </c>
      <c r="N921" s="329"/>
      <c r="O921" s="329"/>
      <c r="P921" s="330" t="str">
        <f>Fuel!$AI921</f>
        <v/>
      </c>
      <c r="Q921" s="330"/>
      <c r="R921" s="330"/>
      <c r="S921" s="329" t="str">
        <f>Fuel!$AJ921</f>
        <v/>
      </c>
      <c r="T921" s="329"/>
      <c r="U921" s="331"/>
      <c r="V921" s="55"/>
      <c r="AC921" s="13" t="str">
        <f>Fuel!$S921</f>
        <v/>
      </c>
    </row>
    <row r="922" spans="1:29" x14ac:dyDescent="0.25">
      <c r="A922" s="55"/>
      <c r="B922" s="325" t="str">
        <f>IF(Fuel!$B922="", "", Fuel!$B922)</f>
        <v/>
      </c>
      <c r="C922" s="326"/>
      <c r="D922" s="326"/>
      <c r="E922" s="327" t="str">
        <f>Fuel!$AF922</f>
        <v/>
      </c>
      <c r="F922" s="327"/>
      <c r="G922" s="327"/>
      <c r="H922" s="327"/>
      <c r="I922" s="1" t="str">
        <f>IF(Fuel!$D922="", "", Fuel!$D922)</f>
        <v/>
      </c>
      <c r="J922" s="328" t="str">
        <f>Fuel!$AH922</f>
        <v/>
      </c>
      <c r="K922" s="328"/>
      <c r="L922" s="328"/>
      <c r="M922" s="329" t="str">
        <f>Fuel!$AK922</f>
        <v/>
      </c>
      <c r="N922" s="329"/>
      <c r="O922" s="329"/>
      <c r="P922" s="330" t="str">
        <f>Fuel!$AI922</f>
        <v/>
      </c>
      <c r="Q922" s="330"/>
      <c r="R922" s="330"/>
      <c r="S922" s="329" t="str">
        <f>Fuel!$AJ922</f>
        <v/>
      </c>
      <c r="T922" s="329"/>
      <c r="U922" s="331"/>
      <c r="V922" s="55"/>
      <c r="AC922" s="13" t="str">
        <f>Fuel!$S922</f>
        <v/>
      </c>
    </row>
    <row r="923" spans="1:29" x14ac:dyDescent="0.25">
      <c r="A923" s="55"/>
      <c r="B923" s="325" t="str">
        <f>IF(Fuel!$B923="", "", Fuel!$B923)</f>
        <v/>
      </c>
      <c r="C923" s="326"/>
      <c r="D923" s="326"/>
      <c r="E923" s="327" t="str">
        <f>Fuel!$AF923</f>
        <v/>
      </c>
      <c r="F923" s="327"/>
      <c r="G923" s="327"/>
      <c r="H923" s="327"/>
      <c r="I923" s="1" t="str">
        <f>IF(Fuel!$D923="", "", Fuel!$D923)</f>
        <v/>
      </c>
      <c r="J923" s="328" t="str">
        <f>Fuel!$AH923</f>
        <v/>
      </c>
      <c r="K923" s="328"/>
      <c r="L923" s="328"/>
      <c r="M923" s="329" t="str">
        <f>Fuel!$AK923</f>
        <v/>
      </c>
      <c r="N923" s="329"/>
      <c r="O923" s="329"/>
      <c r="P923" s="330" t="str">
        <f>Fuel!$AI923</f>
        <v/>
      </c>
      <c r="Q923" s="330"/>
      <c r="R923" s="330"/>
      <c r="S923" s="329" t="str">
        <f>Fuel!$AJ923</f>
        <v/>
      </c>
      <c r="T923" s="329"/>
      <c r="U923" s="331"/>
      <c r="V923" s="55"/>
      <c r="AC923" s="13" t="str">
        <f>Fuel!$S923</f>
        <v/>
      </c>
    </row>
    <row r="924" spans="1:29" x14ac:dyDescent="0.25">
      <c r="A924" s="55"/>
      <c r="B924" s="325" t="str">
        <f>IF(Fuel!$B924="", "", Fuel!$B924)</f>
        <v/>
      </c>
      <c r="C924" s="326"/>
      <c r="D924" s="326"/>
      <c r="E924" s="327" t="str">
        <f>Fuel!$AF924</f>
        <v/>
      </c>
      <c r="F924" s="327"/>
      <c r="G924" s="327"/>
      <c r="H924" s="327"/>
      <c r="I924" s="1" t="str">
        <f>IF(Fuel!$D924="", "", Fuel!$D924)</f>
        <v/>
      </c>
      <c r="J924" s="328" t="str">
        <f>Fuel!$AH924</f>
        <v/>
      </c>
      <c r="K924" s="328"/>
      <c r="L924" s="328"/>
      <c r="M924" s="329" t="str">
        <f>Fuel!$AK924</f>
        <v/>
      </c>
      <c r="N924" s="329"/>
      <c r="O924" s="329"/>
      <c r="P924" s="330" t="str">
        <f>Fuel!$AI924</f>
        <v/>
      </c>
      <c r="Q924" s="330"/>
      <c r="R924" s="330"/>
      <c r="S924" s="329" t="str">
        <f>Fuel!$AJ924</f>
        <v/>
      </c>
      <c r="T924" s="329"/>
      <c r="U924" s="331"/>
      <c r="V924" s="55"/>
      <c r="AC924" s="13" t="str">
        <f>Fuel!$S924</f>
        <v/>
      </c>
    </row>
    <row r="925" spans="1:29" x14ac:dyDescent="0.25">
      <c r="A925" s="55"/>
      <c r="B925" s="325" t="str">
        <f>IF(Fuel!$B925="", "", Fuel!$B925)</f>
        <v/>
      </c>
      <c r="C925" s="326"/>
      <c r="D925" s="326"/>
      <c r="E925" s="327" t="str">
        <f>Fuel!$AF925</f>
        <v/>
      </c>
      <c r="F925" s="327"/>
      <c r="G925" s="327"/>
      <c r="H925" s="327"/>
      <c r="I925" s="1" t="str">
        <f>IF(Fuel!$D925="", "", Fuel!$D925)</f>
        <v/>
      </c>
      <c r="J925" s="328" t="str">
        <f>Fuel!$AH925</f>
        <v/>
      </c>
      <c r="K925" s="328"/>
      <c r="L925" s="328"/>
      <c r="M925" s="329" t="str">
        <f>Fuel!$AK925</f>
        <v/>
      </c>
      <c r="N925" s="329"/>
      <c r="O925" s="329"/>
      <c r="P925" s="330" t="str">
        <f>Fuel!$AI925</f>
        <v/>
      </c>
      <c r="Q925" s="330"/>
      <c r="R925" s="330"/>
      <c r="S925" s="329" t="str">
        <f>Fuel!$AJ925</f>
        <v/>
      </c>
      <c r="T925" s="329"/>
      <c r="U925" s="331"/>
      <c r="V925" s="55"/>
      <c r="AC925" s="13" t="str">
        <f>Fuel!$S925</f>
        <v/>
      </c>
    </row>
    <row r="926" spans="1:29" x14ac:dyDescent="0.25">
      <c r="A926" s="55"/>
      <c r="B926" s="325" t="str">
        <f>IF(Fuel!$B926="", "", Fuel!$B926)</f>
        <v/>
      </c>
      <c r="C926" s="326"/>
      <c r="D926" s="326"/>
      <c r="E926" s="327" t="str">
        <f>Fuel!$AF926</f>
        <v/>
      </c>
      <c r="F926" s="327"/>
      <c r="G926" s="327"/>
      <c r="H926" s="327"/>
      <c r="I926" s="1" t="str">
        <f>IF(Fuel!$D926="", "", Fuel!$D926)</f>
        <v/>
      </c>
      <c r="J926" s="328" t="str">
        <f>Fuel!$AH926</f>
        <v/>
      </c>
      <c r="K926" s="328"/>
      <c r="L926" s="328"/>
      <c r="M926" s="329" t="str">
        <f>Fuel!$AK926</f>
        <v/>
      </c>
      <c r="N926" s="329"/>
      <c r="O926" s="329"/>
      <c r="P926" s="330" t="str">
        <f>Fuel!$AI926</f>
        <v/>
      </c>
      <c r="Q926" s="330"/>
      <c r="R926" s="330"/>
      <c r="S926" s="329" t="str">
        <f>Fuel!$AJ926</f>
        <v/>
      </c>
      <c r="T926" s="329"/>
      <c r="U926" s="331"/>
      <c r="V926" s="55"/>
      <c r="AC926" s="13" t="str">
        <f>Fuel!$S926</f>
        <v/>
      </c>
    </row>
    <row r="927" spans="1:29" x14ac:dyDescent="0.25">
      <c r="A927" s="55"/>
      <c r="B927" s="325" t="str">
        <f>IF(Fuel!$B927="", "", Fuel!$B927)</f>
        <v/>
      </c>
      <c r="C927" s="326"/>
      <c r="D927" s="326"/>
      <c r="E927" s="327" t="str">
        <f>Fuel!$AF927</f>
        <v/>
      </c>
      <c r="F927" s="327"/>
      <c r="G927" s="327"/>
      <c r="H927" s="327"/>
      <c r="I927" s="1" t="str">
        <f>IF(Fuel!$D927="", "", Fuel!$D927)</f>
        <v/>
      </c>
      <c r="J927" s="328" t="str">
        <f>Fuel!$AH927</f>
        <v/>
      </c>
      <c r="K927" s="328"/>
      <c r="L927" s="328"/>
      <c r="M927" s="329" t="str">
        <f>Fuel!$AK927</f>
        <v/>
      </c>
      <c r="N927" s="329"/>
      <c r="O927" s="329"/>
      <c r="P927" s="330" t="str">
        <f>Fuel!$AI927</f>
        <v/>
      </c>
      <c r="Q927" s="330"/>
      <c r="R927" s="330"/>
      <c r="S927" s="329" t="str">
        <f>Fuel!$AJ927</f>
        <v/>
      </c>
      <c r="T927" s="329"/>
      <c r="U927" s="331"/>
      <c r="V927" s="55"/>
      <c r="AC927" s="13" t="str">
        <f>Fuel!$S927</f>
        <v/>
      </c>
    </row>
    <row r="928" spans="1:29" x14ac:dyDescent="0.25">
      <c r="A928" s="55"/>
      <c r="B928" s="325" t="str">
        <f>IF(Fuel!$B928="", "", Fuel!$B928)</f>
        <v/>
      </c>
      <c r="C928" s="326"/>
      <c r="D928" s="326"/>
      <c r="E928" s="327" t="str">
        <f>Fuel!$AF928</f>
        <v/>
      </c>
      <c r="F928" s="327"/>
      <c r="G928" s="327"/>
      <c r="H928" s="327"/>
      <c r="I928" s="1" t="str">
        <f>IF(Fuel!$D928="", "", Fuel!$D928)</f>
        <v/>
      </c>
      <c r="J928" s="328" t="str">
        <f>Fuel!$AH928</f>
        <v/>
      </c>
      <c r="K928" s="328"/>
      <c r="L928" s="328"/>
      <c r="M928" s="329" t="str">
        <f>Fuel!$AK928</f>
        <v/>
      </c>
      <c r="N928" s="329"/>
      <c r="O928" s="329"/>
      <c r="P928" s="330" t="str">
        <f>Fuel!$AI928</f>
        <v/>
      </c>
      <c r="Q928" s="330"/>
      <c r="R928" s="330"/>
      <c r="S928" s="329" t="str">
        <f>Fuel!$AJ928</f>
        <v/>
      </c>
      <c r="T928" s="329"/>
      <c r="U928" s="331"/>
      <c r="V928" s="55"/>
      <c r="AC928" s="13" t="str">
        <f>Fuel!$S928</f>
        <v/>
      </c>
    </row>
    <row r="929" spans="1:29" x14ac:dyDescent="0.25">
      <c r="A929" s="55"/>
      <c r="B929" s="325" t="str">
        <f>IF(Fuel!$B929="", "", Fuel!$B929)</f>
        <v/>
      </c>
      <c r="C929" s="326"/>
      <c r="D929" s="326"/>
      <c r="E929" s="327" t="str">
        <f>Fuel!$AF929</f>
        <v/>
      </c>
      <c r="F929" s="327"/>
      <c r="G929" s="327"/>
      <c r="H929" s="327"/>
      <c r="I929" s="1" t="str">
        <f>IF(Fuel!$D929="", "", Fuel!$D929)</f>
        <v/>
      </c>
      <c r="J929" s="328" t="str">
        <f>Fuel!$AH929</f>
        <v/>
      </c>
      <c r="K929" s="328"/>
      <c r="L929" s="328"/>
      <c r="M929" s="329" t="str">
        <f>Fuel!$AK929</f>
        <v/>
      </c>
      <c r="N929" s="329"/>
      <c r="O929" s="329"/>
      <c r="P929" s="330" t="str">
        <f>Fuel!$AI929</f>
        <v/>
      </c>
      <c r="Q929" s="330"/>
      <c r="R929" s="330"/>
      <c r="S929" s="329" t="str">
        <f>Fuel!$AJ929</f>
        <v/>
      </c>
      <c r="T929" s="329"/>
      <c r="U929" s="331"/>
      <c r="V929" s="55"/>
      <c r="AC929" s="13" t="str">
        <f>Fuel!$S929</f>
        <v/>
      </c>
    </row>
    <row r="930" spans="1:29" x14ac:dyDescent="0.25">
      <c r="A930" s="55"/>
      <c r="B930" s="325" t="str">
        <f>IF(Fuel!$B930="", "", Fuel!$B930)</f>
        <v/>
      </c>
      <c r="C930" s="326"/>
      <c r="D930" s="326"/>
      <c r="E930" s="327" t="str">
        <f>Fuel!$AF930</f>
        <v/>
      </c>
      <c r="F930" s="327"/>
      <c r="G930" s="327"/>
      <c r="H930" s="327"/>
      <c r="I930" s="1" t="str">
        <f>IF(Fuel!$D930="", "", Fuel!$D930)</f>
        <v/>
      </c>
      <c r="J930" s="328" t="str">
        <f>Fuel!$AH930</f>
        <v/>
      </c>
      <c r="K930" s="328"/>
      <c r="L930" s="328"/>
      <c r="M930" s="329" t="str">
        <f>Fuel!$AK930</f>
        <v/>
      </c>
      <c r="N930" s="329"/>
      <c r="O930" s="329"/>
      <c r="P930" s="330" t="str">
        <f>Fuel!$AI930</f>
        <v/>
      </c>
      <c r="Q930" s="330"/>
      <c r="R930" s="330"/>
      <c r="S930" s="329" t="str">
        <f>Fuel!$AJ930</f>
        <v/>
      </c>
      <c r="T930" s="329"/>
      <c r="U930" s="331"/>
      <c r="V930" s="55"/>
      <c r="AC930" s="13" t="str">
        <f>Fuel!$S930</f>
        <v/>
      </c>
    </row>
    <row r="931" spans="1:29" x14ac:dyDescent="0.25">
      <c r="A931" s="55"/>
      <c r="B931" s="325" t="str">
        <f>IF(Fuel!$B931="", "", Fuel!$B931)</f>
        <v/>
      </c>
      <c r="C931" s="326"/>
      <c r="D931" s="326"/>
      <c r="E931" s="327" t="str">
        <f>Fuel!$AF931</f>
        <v/>
      </c>
      <c r="F931" s="327"/>
      <c r="G931" s="327"/>
      <c r="H931" s="327"/>
      <c r="I931" s="1" t="str">
        <f>IF(Fuel!$D931="", "", Fuel!$D931)</f>
        <v/>
      </c>
      <c r="J931" s="328" t="str">
        <f>Fuel!$AH931</f>
        <v/>
      </c>
      <c r="K931" s="328"/>
      <c r="L931" s="328"/>
      <c r="M931" s="329" t="str">
        <f>Fuel!$AK931</f>
        <v/>
      </c>
      <c r="N931" s="329"/>
      <c r="O931" s="329"/>
      <c r="P931" s="330" t="str">
        <f>Fuel!$AI931</f>
        <v/>
      </c>
      <c r="Q931" s="330"/>
      <c r="R931" s="330"/>
      <c r="S931" s="329" t="str">
        <f>Fuel!$AJ931</f>
        <v/>
      </c>
      <c r="T931" s="329"/>
      <c r="U931" s="331"/>
      <c r="V931" s="55"/>
      <c r="AC931" s="13" t="str">
        <f>Fuel!$S931</f>
        <v/>
      </c>
    </row>
    <row r="932" spans="1:29" x14ac:dyDescent="0.25">
      <c r="A932" s="55"/>
      <c r="B932" s="325" t="str">
        <f>IF(Fuel!$B932="", "", Fuel!$B932)</f>
        <v/>
      </c>
      <c r="C932" s="326"/>
      <c r="D932" s="326"/>
      <c r="E932" s="327" t="str">
        <f>Fuel!$AF932</f>
        <v/>
      </c>
      <c r="F932" s="327"/>
      <c r="G932" s="327"/>
      <c r="H932" s="327"/>
      <c r="I932" s="1" t="str">
        <f>IF(Fuel!$D932="", "", Fuel!$D932)</f>
        <v/>
      </c>
      <c r="J932" s="328" t="str">
        <f>Fuel!$AH932</f>
        <v/>
      </c>
      <c r="K932" s="328"/>
      <c r="L932" s="328"/>
      <c r="M932" s="329" t="str">
        <f>Fuel!$AK932</f>
        <v/>
      </c>
      <c r="N932" s="329"/>
      <c r="O932" s="329"/>
      <c r="P932" s="330" t="str">
        <f>Fuel!$AI932</f>
        <v/>
      </c>
      <c r="Q932" s="330"/>
      <c r="R932" s="330"/>
      <c r="S932" s="329" t="str">
        <f>Fuel!$AJ932</f>
        <v/>
      </c>
      <c r="T932" s="329"/>
      <c r="U932" s="331"/>
      <c r="V932" s="55"/>
      <c r="AC932" s="13" t="str">
        <f>Fuel!$S932</f>
        <v/>
      </c>
    </row>
    <row r="933" spans="1:29" x14ac:dyDescent="0.25">
      <c r="A933" s="55"/>
      <c r="B933" s="325" t="str">
        <f>IF(Fuel!$B933="", "", Fuel!$B933)</f>
        <v/>
      </c>
      <c r="C933" s="326"/>
      <c r="D933" s="326"/>
      <c r="E933" s="327" t="str">
        <f>Fuel!$AF933</f>
        <v/>
      </c>
      <c r="F933" s="327"/>
      <c r="G933" s="327"/>
      <c r="H933" s="327"/>
      <c r="I933" s="1" t="str">
        <f>IF(Fuel!$D933="", "", Fuel!$D933)</f>
        <v/>
      </c>
      <c r="J933" s="328" t="str">
        <f>Fuel!$AH933</f>
        <v/>
      </c>
      <c r="K933" s="328"/>
      <c r="L933" s="328"/>
      <c r="M933" s="329" t="str">
        <f>Fuel!$AK933</f>
        <v/>
      </c>
      <c r="N933" s="329"/>
      <c r="O933" s="329"/>
      <c r="P933" s="330" t="str">
        <f>Fuel!$AI933</f>
        <v/>
      </c>
      <c r="Q933" s="330"/>
      <c r="R933" s="330"/>
      <c r="S933" s="329" t="str">
        <f>Fuel!$AJ933</f>
        <v/>
      </c>
      <c r="T933" s="329"/>
      <c r="U933" s="331"/>
      <c r="V933" s="55"/>
      <c r="AC933" s="13" t="str">
        <f>Fuel!$S933</f>
        <v/>
      </c>
    </row>
    <row r="934" spans="1:29" x14ac:dyDescent="0.25">
      <c r="A934" s="55"/>
      <c r="B934" s="325" t="str">
        <f>IF(Fuel!$B934="", "", Fuel!$B934)</f>
        <v/>
      </c>
      <c r="C934" s="326"/>
      <c r="D934" s="326"/>
      <c r="E934" s="327" t="str">
        <f>Fuel!$AF934</f>
        <v/>
      </c>
      <c r="F934" s="327"/>
      <c r="G934" s="327"/>
      <c r="H934" s="327"/>
      <c r="I934" s="1" t="str">
        <f>IF(Fuel!$D934="", "", Fuel!$D934)</f>
        <v/>
      </c>
      <c r="J934" s="328" t="str">
        <f>Fuel!$AH934</f>
        <v/>
      </c>
      <c r="K934" s="328"/>
      <c r="L934" s="328"/>
      <c r="M934" s="329" t="str">
        <f>Fuel!$AK934</f>
        <v/>
      </c>
      <c r="N934" s="329"/>
      <c r="O934" s="329"/>
      <c r="P934" s="330" t="str">
        <f>Fuel!$AI934</f>
        <v/>
      </c>
      <c r="Q934" s="330"/>
      <c r="R934" s="330"/>
      <c r="S934" s="329" t="str">
        <f>Fuel!$AJ934</f>
        <v/>
      </c>
      <c r="T934" s="329"/>
      <c r="U934" s="331"/>
      <c r="V934" s="55"/>
      <c r="AC934" s="13" t="str">
        <f>Fuel!$S934</f>
        <v/>
      </c>
    </row>
    <row r="935" spans="1:29" x14ac:dyDescent="0.25">
      <c r="A935" s="55"/>
      <c r="B935" s="325" t="str">
        <f>IF(Fuel!$B935="", "", Fuel!$B935)</f>
        <v/>
      </c>
      <c r="C935" s="326"/>
      <c r="D935" s="326"/>
      <c r="E935" s="327" t="str">
        <f>Fuel!$AF935</f>
        <v/>
      </c>
      <c r="F935" s="327"/>
      <c r="G935" s="327"/>
      <c r="H935" s="327"/>
      <c r="I935" s="1" t="str">
        <f>IF(Fuel!$D935="", "", Fuel!$D935)</f>
        <v/>
      </c>
      <c r="J935" s="328" t="str">
        <f>Fuel!$AH935</f>
        <v/>
      </c>
      <c r="K935" s="328"/>
      <c r="L935" s="328"/>
      <c r="M935" s="329" t="str">
        <f>Fuel!$AK935</f>
        <v/>
      </c>
      <c r="N935" s="329"/>
      <c r="O935" s="329"/>
      <c r="P935" s="330" t="str">
        <f>Fuel!$AI935</f>
        <v/>
      </c>
      <c r="Q935" s="330"/>
      <c r="R935" s="330"/>
      <c r="S935" s="329" t="str">
        <f>Fuel!$AJ935</f>
        <v/>
      </c>
      <c r="T935" s="329"/>
      <c r="U935" s="331"/>
      <c r="V935" s="55"/>
      <c r="AC935" s="13" t="str">
        <f>Fuel!$S935</f>
        <v/>
      </c>
    </row>
    <row r="936" spans="1:29" x14ac:dyDescent="0.25">
      <c r="A936" s="55"/>
      <c r="B936" s="325" t="str">
        <f>IF(Fuel!$B936="", "", Fuel!$B936)</f>
        <v/>
      </c>
      <c r="C936" s="326"/>
      <c r="D936" s="326"/>
      <c r="E936" s="327" t="str">
        <f>Fuel!$AF936</f>
        <v/>
      </c>
      <c r="F936" s="327"/>
      <c r="G936" s="327"/>
      <c r="H936" s="327"/>
      <c r="I936" s="1" t="str">
        <f>IF(Fuel!$D936="", "", Fuel!$D936)</f>
        <v/>
      </c>
      <c r="J936" s="328" t="str">
        <f>Fuel!$AH936</f>
        <v/>
      </c>
      <c r="K936" s="328"/>
      <c r="L936" s="328"/>
      <c r="M936" s="329" t="str">
        <f>Fuel!$AK936</f>
        <v/>
      </c>
      <c r="N936" s="329"/>
      <c r="O936" s="329"/>
      <c r="P936" s="330" t="str">
        <f>Fuel!$AI936</f>
        <v/>
      </c>
      <c r="Q936" s="330"/>
      <c r="R936" s="330"/>
      <c r="S936" s="329" t="str">
        <f>Fuel!$AJ936</f>
        <v/>
      </c>
      <c r="T936" s="329"/>
      <c r="U936" s="331"/>
      <c r="V936" s="55"/>
      <c r="AC936" s="13" t="str">
        <f>Fuel!$S936</f>
        <v/>
      </c>
    </row>
    <row r="937" spans="1:29" x14ac:dyDescent="0.25">
      <c r="A937" s="55"/>
      <c r="B937" s="325" t="str">
        <f>IF(Fuel!$B937="", "", Fuel!$B937)</f>
        <v/>
      </c>
      <c r="C937" s="326"/>
      <c r="D937" s="326"/>
      <c r="E937" s="327" t="str">
        <f>Fuel!$AF937</f>
        <v/>
      </c>
      <c r="F937" s="327"/>
      <c r="G937" s="327"/>
      <c r="H937" s="327"/>
      <c r="I937" s="1" t="str">
        <f>IF(Fuel!$D937="", "", Fuel!$D937)</f>
        <v/>
      </c>
      <c r="J937" s="328" t="str">
        <f>Fuel!$AH937</f>
        <v/>
      </c>
      <c r="K937" s="328"/>
      <c r="L937" s="328"/>
      <c r="M937" s="329" t="str">
        <f>Fuel!$AK937</f>
        <v/>
      </c>
      <c r="N937" s="329"/>
      <c r="O937" s="329"/>
      <c r="P937" s="330" t="str">
        <f>Fuel!$AI937</f>
        <v/>
      </c>
      <c r="Q937" s="330"/>
      <c r="R937" s="330"/>
      <c r="S937" s="329" t="str">
        <f>Fuel!$AJ937</f>
        <v/>
      </c>
      <c r="T937" s="329"/>
      <c r="U937" s="331"/>
      <c r="V937" s="55"/>
      <c r="AC937" s="13" t="str">
        <f>Fuel!$S937</f>
        <v/>
      </c>
    </row>
    <row r="938" spans="1:29" x14ac:dyDescent="0.25">
      <c r="A938" s="55"/>
      <c r="B938" s="325" t="str">
        <f>IF(Fuel!$B938="", "", Fuel!$B938)</f>
        <v/>
      </c>
      <c r="C938" s="326"/>
      <c r="D938" s="326"/>
      <c r="E938" s="327" t="str">
        <f>Fuel!$AF938</f>
        <v/>
      </c>
      <c r="F938" s="327"/>
      <c r="G938" s="327"/>
      <c r="H938" s="327"/>
      <c r="I938" s="1" t="str">
        <f>IF(Fuel!$D938="", "", Fuel!$D938)</f>
        <v/>
      </c>
      <c r="J938" s="328" t="str">
        <f>Fuel!$AH938</f>
        <v/>
      </c>
      <c r="K938" s="328"/>
      <c r="L938" s="328"/>
      <c r="M938" s="329" t="str">
        <f>Fuel!$AK938</f>
        <v/>
      </c>
      <c r="N938" s="329"/>
      <c r="O938" s="329"/>
      <c r="P938" s="330" t="str">
        <f>Fuel!$AI938</f>
        <v/>
      </c>
      <c r="Q938" s="330"/>
      <c r="R938" s="330"/>
      <c r="S938" s="329" t="str">
        <f>Fuel!$AJ938</f>
        <v/>
      </c>
      <c r="T938" s="329"/>
      <c r="U938" s="331"/>
      <c r="V938" s="55"/>
      <c r="AC938" s="13" t="str">
        <f>Fuel!$S938</f>
        <v/>
      </c>
    </row>
    <row r="939" spans="1:29" x14ac:dyDescent="0.25">
      <c r="A939" s="55"/>
      <c r="B939" s="325" t="str">
        <f>IF(Fuel!$B939="", "", Fuel!$B939)</f>
        <v/>
      </c>
      <c r="C939" s="326"/>
      <c r="D939" s="326"/>
      <c r="E939" s="327" t="str">
        <f>Fuel!$AF939</f>
        <v/>
      </c>
      <c r="F939" s="327"/>
      <c r="G939" s="327"/>
      <c r="H939" s="327"/>
      <c r="I939" s="1" t="str">
        <f>IF(Fuel!$D939="", "", Fuel!$D939)</f>
        <v/>
      </c>
      <c r="J939" s="328" t="str">
        <f>Fuel!$AH939</f>
        <v/>
      </c>
      <c r="K939" s="328"/>
      <c r="L939" s="328"/>
      <c r="M939" s="329" t="str">
        <f>Fuel!$AK939</f>
        <v/>
      </c>
      <c r="N939" s="329"/>
      <c r="O939" s="329"/>
      <c r="P939" s="330" t="str">
        <f>Fuel!$AI939</f>
        <v/>
      </c>
      <c r="Q939" s="330"/>
      <c r="R939" s="330"/>
      <c r="S939" s="329" t="str">
        <f>Fuel!$AJ939</f>
        <v/>
      </c>
      <c r="T939" s="329"/>
      <c r="U939" s="331"/>
      <c r="V939" s="55"/>
      <c r="AC939" s="13" t="str">
        <f>Fuel!$S939</f>
        <v/>
      </c>
    </row>
    <row r="940" spans="1:29" x14ac:dyDescent="0.25">
      <c r="A940" s="55"/>
      <c r="B940" s="325" t="str">
        <f>IF(Fuel!$B940="", "", Fuel!$B940)</f>
        <v/>
      </c>
      <c r="C940" s="326"/>
      <c r="D940" s="326"/>
      <c r="E940" s="327" t="str">
        <f>Fuel!$AF940</f>
        <v/>
      </c>
      <c r="F940" s="327"/>
      <c r="G940" s="327"/>
      <c r="H940" s="327"/>
      <c r="I940" s="1" t="str">
        <f>IF(Fuel!$D940="", "", Fuel!$D940)</f>
        <v/>
      </c>
      <c r="J940" s="328" t="str">
        <f>Fuel!$AH940</f>
        <v/>
      </c>
      <c r="K940" s="328"/>
      <c r="L940" s="328"/>
      <c r="M940" s="329" t="str">
        <f>Fuel!$AK940</f>
        <v/>
      </c>
      <c r="N940" s="329"/>
      <c r="O940" s="329"/>
      <c r="P940" s="330" t="str">
        <f>Fuel!$AI940</f>
        <v/>
      </c>
      <c r="Q940" s="330"/>
      <c r="R940" s="330"/>
      <c r="S940" s="329" t="str">
        <f>Fuel!$AJ940</f>
        <v/>
      </c>
      <c r="T940" s="329"/>
      <c r="U940" s="331"/>
      <c r="V940" s="55"/>
      <c r="AC940" s="13" t="str">
        <f>Fuel!$S940</f>
        <v/>
      </c>
    </row>
    <row r="941" spans="1:29" x14ac:dyDescent="0.25">
      <c r="A941" s="55"/>
      <c r="B941" s="325" t="str">
        <f>IF(Fuel!$B941="", "", Fuel!$B941)</f>
        <v/>
      </c>
      <c r="C941" s="326"/>
      <c r="D941" s="326"/>
      <c r="E941" s="327" t="str">
        <f>Fuel!$AF941</f>
        <v/>
      </c>
      <c r="F941" s="327"/>
      <c r="G941" s="327"/>
      <c r="H941" s="327"/>
      <c r="I941" s="1" t="str">
        <f>IF(Fuel!$D941="", "", Fuel!$D941)</f>
        <v/>
      </c>
      <c r="J941" s="328" t="str">
        <f>Fuel!$AH941</f>
        <v/>
      </c>
      <c r="K941" s="328"/>
      <c r="L941" s="328"/>
      <c r="M941" s="329" t="str">
        <f>Fuel!$AK941</f>
        <v/>
      </c>
      <c r="N941" s="329"/>
      <c r="O941" s="329"/>
      <c r="P941" s="330" t="str">
        <f>Fuel!$AI941</f>
        <v/>
      </c>
      <c r="Q941" s="330"/>
      <c r="R941" s="330"/>
      <c r="S941" s="329" t="str">
        <f>Fuel!$AJ941</f>
        <v/>
      </c>
      <c r="T941" s="329"/>
      <c r="U941" s="331"/>
      <c r="V941" s="55"/>
      <c r="AC941" s="13" t="str">
        <f>Fuel!$S941</f>
        <v/>
      </c>
    </row>
    <row r="942" spans="1:29" x14ac:dyDescent="0.25">
      <c r="A942" s="55"/>
      <c r="B942" s="325" t="str">
        <f>IF(Fuel!$B942="", "", Fuel!$B942)</f>
        <v/>
      </c>
      <c r="C942" s="326"/>
      <c r="D942" s="326"/>
      <c r="E942" s="327" t="str">
        <f>Fuel!$AF942</f>
        <v/>
      </c>
      <c r="F942" s="327"/>
      <c r="G942" s="327"/>
      <c r="H942" s="327"/>
      <c r="I942" s="1" t="str">
        <f>IF(Fuel!$D942="", "", Fuel!$D942)</f>
        <v/>
      </c>
      <c r="J942" s="328" t="str">
        <f>Fuel!$AH942</f>
        <v/>
      </c>
      <c r="K942" s="328"/>
      <c r="L942" s="328"/>
      <c r="M942" s="329" t="str">
        <f>Fuel!$AK942</f>
        <v/>
      </c>
      <c r="N942" s="329"/>
      <c r="O942" s="329"/>
      <c r="P942" s="330" t="str">
        <f>Fuel!$AI942</f>
        <v/>
      </c>
      <c r="Q942" s="330"/>
      <c r="R942" s="330"/>
      <c r="S942" s="329" t="str">
        <f>Fuel!$AJ942</f>
        <v/>
      </c>
      <c r="T942" s="329"/>
      <c r="U942" s="331"/>
      <c r="V942" s="55"/>
      <c r="AC942" s="13" t="str">
        <f>Fuel!$S942</f>
        <v/>
      </c>
    </row>
    <row r="943" spans="1:29" x14ac:dyDescent="0.25">
      <c r="A943" s="55"/>
      <c r="B943" s="325" t="str">
        <f>IF(Fuel!$B943="", "", Fuel!$B943)</f>
        <v/>
      </c>
      <c r="C943" s="326"/>
      <c r="D943" s="326"/>
      <c r="E943" s="327" t="str">
        <f>Fuel!$AF943</f>
        <v/>
      </c>
      <c r="F943" s="327"/>
      <c r="G943" s="327"/>
      <c r="H943" s="327"/>
      <c r="I943" s="1" t="str">
        <f>IF(Fuel!$D943="", "", Fuel!$D943)</f>
        <v/>
      </c>
      <c r="J943" s="328" t="str">
        <f>Fuel!$AH943</f>
        <v/>
      </c>
      <c r="K943" s="328"/>
      <c r="L943" s="328"/>
      <c r="M943" s="329" t="str">
        <f>Fuel!$AK943</f>
        <v/>
      </c>
      <c r="N943" s="329"/>
      <c r="O943" s="329"/>
      <c r="P943" s="330" t="str">
        <f>Fuel!$AI943</f>
        <v/>
      </c>
      <c r="Q943" s="330"/>
      <c r="R943" s="330"/>
      <c r="S943" s="329" t="str">
        <f>Fuel!$AJ943</f>
        <v/>
      </c>
      <c r="T943" s="329"/>
      <c r="U943" s="331"/>
      <c r="V943" s="55"/>
      <c r="AC943" s="13" t="str">
        <f>Fuel!$S943</f>
        <v/>
      </c>
    </row>
    <row r="944" spans="1:29" x14ac:dyDescent="0.25">
      <c r="A944" s="55"/>
      <c r="B944" s="325" t="str">
        <f>IF(Fuel!$B944="", "", Fuel!$B944)</f>
        <v/>
      </c>
      <c r="C944" s="326"/>
      <c r="D944" s="326"/>
      <c r="E944" s="327" t="str">
        <f>Fuel!$AF944</f>
        <v/>
      </c>
      <c r="F944" s="327"/>
      <c r="G944" s="327"/>
      <c r="H944" s="327"/>
      <c r="I944" s="1" t="str">
        <f>IF(Fuel!$D944="", "", Fuel!$D944)</f>
        <v/>
      </c>
      <c r="J944" s="328" t="str">
        <f>Fuel!$AH944</f>
        <v/>
      </c>
      <c r="K944" s="328"/>
      <c r="L944" s="328"/>
      <c r="M944" s="329" t="str">
        <f>Fuel!$AK944</f>
        <v/>
      </c>
      <c r="N944" s="329"/>
      <c r="O944" s="329"/>
      <c r="P944" s="330" t="str">
        <f>Fuel!$AI944</f>
        <v/>
      </c>
      <c r="Q944" s="330"/>
      <c r="R944" s="330"/>
      <c r="S944" s="329" t="str">
        <f>Fuel!$AJ944</f>
        <v/>
      </c>
      <c r="T944" s="329"/>
      <c r="U944" s="331"/>
      <c r="V944" s="55"/>
      <c r="AC944" s="13" t="str">
        <f>Fuel!$S944</f>
        <v/>
      </c>
    </row>
    <row r="945" spans="1:29" x14ac:dyDescent="0.25">
      <c r="A945" s="55"/>
      <c r="B945" s="325" t="str">
        <f>IF(Fuel!$B945="", "", Fuel!$B945)</f>
        <v/>
      </c>
      <c r="C945" s="326"/>
      <c r="D945" s="326"/>
      <c r="E945" s="327" t="str">
        <f>Fuel!$AF945</f>
        <v/>
      </c>
      <c r="F945" s="327"/>
      <c r="G945" s="327"/>
      <c r="H945" s="327"/>
      <c r="I945" s="1" t="str">
        <f>IF(Fuel!$D945="", "", Fuel!$D945)</f>
        <v/>
      </c>
      <c r="J945" s="328" t="str">
        <f>Fuel!$AH945</f>
        <v/>
      </c>
      <c r="K945" s="328"/>
      <c r="L945" s="328"/>
      <c r="M945" s="329" t="str">
        <f>Fuel!$AK945</f>
        <v/>
      </c>
      <c r="N945" s="329"/>
      <c r="O945" s="329"/>
      <c r="P945" s="330" t="str">
        <f>Fuel!$AI945</f>
        <v/>
      </c>
      <c r="Q945" s="330"/>
      <c r="R945" s="330"/>
      <c r="S945" s="329" t="str">
        <f>Fuel!$AJ945</f>
        <v/>
      </c>
      <c r="T945" s="329"/>
      <c r="U945" s="331"/>
      <c r="V945" s="55"/>
      <c r="AC945" s="13" t="str">
        <f>Fuel!$S945</f>
        <v/>
      </c>
    </row>
    <row r="946" spans="1:29" x14ac:dyDescent="0.25">
      <c r="A946" s="55"/>
      <c r="B946" s="325" t="str">
        <f>IF(Fuel!$B946="", "", Fuel!$B946)</f>
        <v/>
      </c>
      <c r="C946" s="326"/>
      <c r="D946" s="326"/>
      <c r="E946" s="327" t="str">
        <f>Fuel!$AF946</f>
        <v/>
      </c>
      <c r="F946" s="327"/>
      <c r="G946" s="327"/>
      <c r="H946" s="327"/>
      <c r="I946" s="1" t="str">
        <f>IF(Fuel!$D946="", "", Fuel!$D946)</f>
        <v/>
      </c>
      <c r="J946" s="328" t="str">
        <f>Fuel!$AH946</f>
        <v/>
      </c>
      <c r="K946" s="328"/>
      <c r="L946" s="328"/>
      <c r="M946" s="329" t="str">
        <f>Fuel!$AK946</f>
        <v/>
      </c>
      <c r="N946" s="329"/>
      <c r="O946" s="329"/>
      <c r="P946" s="330" t="str">
        <f>Fuel!$AI946</f>
        <v/>
      </c>
      <c r="Q946" s="330"/>
      <c r="R946" s="330"/>
      <c r="S946" s="329" t="str">
        <f>Fuel!$AJ946</f>
        <v/>
      </c>
      <c r="T946" s="329"/>
      <c r="U946" s="331"/>
      <c r="V946" s="55"/>
      <c r="AC946" s="13" t="str">
        <f>Fuel!$S946</f>
        <v/>
      </c>
    </row>
    <row r="947" spans="1:29" x14ac:dyDescent="0.25">
      <c r="A947" s="55"/>
      <c r="B947" s="325" t="str">
        <f>IF(Fuel!$B947="", "", Fuel!$B947)</f>
        <v/>
      </c>
      <c r="C947" s="326"/>
      <c r="D947" s="326"/>
      <c r="E947" s="327" t="str">
        <f>Fuel!$AF947</f>
        <v/>
      </c>
      <c r="F947" s="327"/>
      <c r="G947" s="327"/>
      <c r="H947" s="327"/>
      <c r="I947" s="1" t="str">
        <f>IF(Fuel!$D947="", "", Fuel!$D947)</f>
        <v/>
      </c>
      <c r="J947" s="328" t="str">
        <f>Fuel!$AH947</f>
        <v/>
      </c>
      <c r="K947" s="328"/>
      <c r="L947" s="328"/>
      <c r="M947" s="329" t="str">
        <f>Fuel!$AK947</f>
        <v/>
      </c>
      <c r="N947" s="329"/>
      <c r="O947" s="329"/>
      <c r="P947" s="330" t="str">
        <f>Fuel!$AI947</f>
        <v/>
      </c>
      <c r="Q947" s="330"/>
      <c r="R947" s="330"/>
      <c r="S947" s="329" t="str">
        <f>Fuel!$AJ947</f>
        <v/>
      </c>
      <c r="T947" s="329"/>
      <c r="U947" s="331"/>
      <c r="V947" s="55"/>
      <c r="AC947" s="13" t="str">
        <f>Fuel!$S947</f>
        <v/>
      </c>
    </row>
    <row r="948" spans="1:29" x14ac:dyDescent="0.25">
      <c r="A948" s="55"/>
      <c r="B948" s="325" t="str">
        <f>IF(Fuel!$B948="", "", Fuel!$B948)</f>
        <v/>
      </c>
      <c r="C948" s="326"/>
      <c r="D948" s="326"/>
      <c r="E948" s="327" t="str">
        <f>Fuel!$AF948</f>
        <v/>
      </c>
      <c r="F948" s="327"/>
      <c r="G948" s="327"/>
      <c r="H948" s="327"/>
      <c r="I948" s="1" t="str">
        <f>IF(Fuel!$D948="", "", Fuel!$D948)</f>
        <v/>
      </c>
      <c r="J948" s="328" t="str">
        <f>Fuel!$AH948</f>
        <v/>
      </c>
      <c r="K948" s="328"/>
      <c r="L948" s="328"/>
      <c r="M948" s="329" t="str">
        <f>Fuel!$AK948</f>
        <v/>
      </c>
      <c r="N948" s="329"/>
      <c r="O948" s="329"/>
      <c r="P948" s="330" t="str">
        <f>Fuel!$AI948</f>
        <v/>
      </c>
      <c r="Q948" s="330"/>
      <c r="R948" s="330"/>
      <c r="S948" s="329" t="str">
        <f>Fuel!$AJ948</f>
        <v/>
      </c>
      <c r="T948" s="329"/>
      <c r="U948" s="331"/>
      <c r="V948" s="55"/>
      <c r="AC948" s="13" t="str">
        <f>Fuel!$S948</f>
        <v/>
      </c>
    </row>
    <row r="949" spans="1:29" x14ac:dyDescent="0.25">
      <c r="A949" s="55"/>
      <c r="B949" s="325" t="str">
        <f>IF(Fuel!$B949="", "", Fuel!$B949)</f>
        <v/>
      </c>
      <c r="C949" s="326"/>
      <c r="D949" s="326"/>
      <c r="E949" s="327" t="str">
        <f>Fuel!$AF949</f>
        <v/>
      </c>
      <c r="F949" s="327"/>
      <c r="G949" s="327"/>
      <c r="H949" s="327"/>
      <c r="I949" s="1" t="str">
        <f>IF(Fuel!$D949="", "", Fuel!$D949)</f>
        <v/>
      </c>
      <c r="J949" s="328" t="str">
        <f>Fuel!$AH949</f>
        <v/>
      </c>
      <c r="K949" s="328"/>
      <c r="L949" s="328"/>
      <c r="M949" s="329" t="str">
        <f>Fuel!$AK949</f>
        <v/>
      </c>
      <c r="N949" s="329"/>
      <c r="O949" s="329"/>
      <c r="P949" s="330" t="str">
        <f>Fuel!$AI949</f>
        <v/>
      </c>
      <c r="Q949" s="330"/>
      <c r="R949" s="330"/>
      <c r="S949" s="329" t="str">
        <f>Fuel!$AJ949</f>
        <v/>
      </c>
      <c r="T949" s="329"/>
      <c r="U949" s="331"/>
      <c r="V949" s="55"/>
      <c r="AC949" s="13" t="str">
        <f>Fuel!$S949</f>
        <v/>
      </c>
    </row>
    <row r="950" spans="1:29" x14ac:dyDescent="0.25">
      <c r="A950" s="55"/>
      <c r="B950" s="325" t="str">
        <f>IF(Fuel!$B950="", "", Fuel!$B950)</f>
        <v/>
      </c>
      <c r="C950" s="326"/>
      <c r="D950" s="326"/>
      <c r="E950" s="327" t="str">
        <f>Fuel!$AF950</f>
        <v/>
      </c>
      <c r="F950" s="327"/>
      <c r="G950" s="327"/>
      <c r="H950" s="327"/>
      <c r="I950" s="1" t="str">
        <f>IF(Fuel!$D950="", "", Fuel!$D950)</f>
        <v/>
      </c>
      <c r="J950" s="328" t="str">
        <f>Fuel!$AH950</f>
        <v/>
      </c>
      <c r="K950" s="328"/>
      <c r="L950" s="328"/>
      <c r="M950" s="329" t="str">
        <f>Fuel!$AK950</f>
        <v/>
      </c>
      <c r="N950" s="329"/>
      <c r="O950" s="329"/>
      <c r="P950" s="330" t="str">
        <f>Fuel!$AI950</f>
        <v/>
      </c>
      <c r="Q950" s="330"/>
      <c r="R950" s="330"/>
      <c r="S950" s="329" t="str">
        <f>Fuel!$AJ950</f>
        <v/>
      </c>
      <c r="T950" s="329"/>
      <c r="U950" s="331"/>
      <c r="V950" s="55"/>
      <c r="AC950" s="13" t="str">
        <f>Fuel!$S950</f>
        <v/>
      </c>
    </row>
    <row r="951" spans="1:29" x14ac:dyDescent="0.25">
      <c r="A951" s="55"/>
      <c r="B951" s="325" t="str">
        <f>IF(Fuel!$B951="", "", Fuel!$B951)</f>
        <v/>
      </c>
      <c r="C951" s="326"/>
      <c r="D951" s="326"/>
      <c r="E951" s="327" t="str">
        <f>Fuel!$AF951</f>
        <v/>
      </c>
      <c r="F951" s="327"/>
      <c r="G951" s="327"/>
      <c r="H951" s="327"/>
      <c r="I951" s="1" t="str">
        <f>IF(Fuel!$D951="", "", Fuel!$D951)</f>
        <v/>
      </c>
      <c r="J951" s="328" t="str">
        <f>Fuel!$AH951</f>
        <v/>
      </c>
      <c r="K951" s="328"/>
      <c r="L951" s="328"/>
      <c r="M951" s="329" t="str">
        <f>Fuel!$AK951</f>
        <v/>
      </c>
      <c r="N951" s="329"/>
      <c r="O951" s="329"/>
      <c r="P951" s="330" t="str">
        <f>Fuel!$AI951</f>
        <v/>
      </c>
      <c r="Q951" s="330"/>
      <c r="R951" s="330"/>
      <c r="S951" s="329" t="str">
        <f>Fuel!$AJ951</f>
        <v/>
      </c>
      <c r="T951" s="329"/>
      <c r="U951" s="331"/>
      <c r="V951" s="55"/>
      <c r="AC951" s="13" t="str">
        <f>Fuel!$S951</f>
        <v/>
      </c>
    </row>
    <row r="952" spans="1:29" x14ac:dyDescent="0.25">
      <c r="A952" s="55"/>
      <c r="B952" s="325" t="str">
        <f>IF(Fuel!$B952="", "", Fuel!$B952)</f>
        <v/>
      </c>
      <c r="C952" s="326"/>
      <c r="D952" s="326"/>
      <c r="E952" s="327" t="str">
        <f>Fuel!$AF952</f>
        <v/>
      </c>
      <c r="F952" s="327"/>
      <c r="G952" s="327"/>
      <c r="H952" s="327"/>
      <c r="I952" s="1" t="str">
        <f>IF(Fuel!$D952="", "", Fuel!$D952)</f>
        <v/>
      </c>
      <c r="J952" s="328" t="str">
        <f>Fuel!$AH952</f>
        <v/>
      </c>
      <c r="K952" s="328"/>
      <c r="L952" s="328"/>
      <c r="M952" s="329" t="str">
        <f>Fuel!$AK952</f>
        <v/>
      </c>
      <c r="N952" s="329"/>
      <c r="O952" s="329"/>
      <c r="P952" s="330" t="str">
        <f>Fuel!$AI952</f>
        <v/>
      </c>
      <c r="Q952" s="330"/>
      <c r="R952" s="330"/>
      <c r="S952" s="329" t="str">
        <f>Fuel!$AJ952</f>
        <v/>
      </c>
      <c r="T952" s="329"/>
      <c r="U952" s="331"/>
      <c r="V952" s="55"/>
      <c r="AC952" s="13" t="str">
        <f>Fuel!$S952</f>
        <v/>
      </c>
    </row>
    <row r="953" spans="1:29" x14ac:dyDescent="0.25">
      <c r="A953" s="55"/>
      <c r="B953" s="325" t="str">
        <f>IF(Fuel!$B953="", "", Fuel!$B953)</f>
        <v/>
      </c>
      <c r="C953" s="326"/>
      <c r="D953" s="326"/>
      <c r="E953" s="327" t="str">
        <f>Fuel!$AF953</f>
        <v/>
      </c>
      <c r="F953" s="327"/>
      <c r="G953" s="327"/>
      <c r="H953" s="327"/>
      <c r="I953" s="1" t="str">
        <f>IF(Fuel!$D953="", "", Fuel!$D953)</f>
        <v/>
      </c>
      <c r="J953" s="328" t="str">
        <f>Fuel!$AH953</f>
        <v/>
      </c>
      <c r="K953" s="328"/>
      <c r="L953" s="328"/>
      <c r="M953" s="329" t="str">
        <f>Fuel!$AK953</f>
        <v/>
      </c>
      <c r="N953" s="329"/>
      <c r="O953" s="329"/>
      <c r="P953" s="330" t="str">
        <f>Fuel!$AI953</f>
        <v/>
      </c>
      <c r="Q953" s="330"/>
      <c r="R953" s="330"/>
      <c r="S953" s="329" t="str">
        <f>Fuel!$AJ953</f>
        <v/>
      </c>
      <c r="T953" s="329"/>
      <c r="U953" s="331"/>
      <c r="V953" s="55"/>
      <c r="AC953" s="13" t="str">
        <f>Fuel!$S953</f>
        <v/>
      </c>
    </row>
    <row r="954" spans="1:29" x14ac:dyDescent="0.25">
      <c r="A954" s="55"/>
      <c r="B954" s="325" t="str">
        <f>IF(Fuel!$B954="", "", Fuel!$B954)</f>
        <v/>
      </c>
      <c r="C954" s="326"/>
      <c r="D954" s="326"/>
      <c r="E954" s="327" t="str">
        <f>Fuel!$AF954</f>
        <v/>
      </c>
      <c r="F954" s="327"/>
      <c r="G954" s="327"/>
      <c r="H954" s="327"/>
      <c r="I954" s="1" t="str">
        <f>IF(Fuel!$D954="", "", Fuel!$D954)</f>
        <v/>
      </c>
      <c r="J954" s="328" t="str">
        <f>Fuel!$AH954</f>
        <v/>
      </c>
      <c r="K954" s="328"/>
      <c r="L954" s="328"/>
      <c r="M954" s="329" t="str">
        <f>Fuel!$AK954</f>
        <v/>
      </c>
      <c r="N954" s="329"/>
      <c r="O954" s="329"/>
      <c r="P954" s="330" t="str">
        <f>Fuel!$AI954</f>
        <v/>
      </c>
      <c r="Q954" s="330"/>
      <c r="R954" s="330"/>
      <c r="S954" s="329" t="str">
        <f>Fuel!$AJ954</f>
        <v/>
      </c>
      <c r="T954" s="329"/>
      <c r="U954" s="331"/>
      <c r="V954" s="55"/>
      <c r="AC954" s="13" t="str">
        <f>Fuel!$S954</f>
        <v/>
      </c>
    </row>
    <row r="955" spans="1:29" x14ac:dyDescent="0.25">
      <c r="A955" s="55"/>
      <c r="B955" s="325" t="str">
        <f>IF(Fuel!$B955="", "", Fuel!$B955)</f>
        <v/>
      </c>
      <c r="C955" s="326"/>
      <c r="D955" s="326"/>
      <c r="E955" s="327" t="str">
        <f>Fuel!$AF955</f>
        <v/>
      </c>
      <c r="F955" s="327"/>
      <c r="G955" s="327"/>
      <c r="H955" s="327"/>
      <c r="I955" s="1" t="str">
        <f>IF(Fuel!$D955="", "", Fuel!$D955)</f>
        <v/>
      </c>
      <c r="J955" s="328" t="str">
        <f>Fuel!$AH955</f>
        <v/>
      </c>
      <c r="K955" s="328"/>
      <c r="L955" s="328"/>
      <c r="M955" s="329" t="str">
        <f>Fuel!$AK955</f>
        <v/>
      </c>
      <c r="N955" s="329"/>
      <c r="O955" s="329"/>
      <c r="P955" s="330" t="str">
        <f>Fuel!$AI955</f>
        <v/>
      </c>
      <c r="Q955" s="330"/>
      <c r="R955" s="330"/>
      <c r="S955" s="329" t="str">
        <f>Fuel!$AJ955</f>
        <v/>
      </c>
      <c r="T955" s="329"/>
      <c r="U955" s="331"/>
      <c r="V955" s="55"/>
      <c r="AC955" s="13" t="str">
        <f>Fuel!$S955</f>
        <v/>
      </c>
    </row>
    <row r="956" spans="1:29" x14ac:dyDescent="0.25">
      <c r="A956" s="55"/>
      <c r="B956" s="325" t="str">
        <f>IF(Fuel!$B956="", "", Fuel!$B956)</f>
        <v/>
      </c>
      <c r="C956" s="326"/>
      <c r="D956" s="326"/>
      <c r="E956" s="327" t="str">
        <f>Fuel!$AF956</f>
        <v/>
      </c>
      <c r="F956" s="327"/>
      <c r="G956" s="327"/>
      <c r="H956" s="327"/>
      <c r="I956" s="1" t="str">
        <f>IF(Fuel!$D956="", "", Fuel!$D956)</f>
        <v/>
      </c>
      <c r="J956" s="328" t="str">
        <f>Fuel!$AH956</f>
        <v/>
      </c>
      <c r="K956" s="328"/>
      <c r="L956" s="328"/>
      <c r="M956" s="329" t="str">
        <f>Fuel!$AK956</f>
        <v/>
      </c>
      <c r="N956" s="329"/>
      <c r="O956" s="329"/>
      <c r="P956" s="330" t="str">
        <f>Fuel!$AI956</f>
        <v/>
      </c>
      <c r="Q956" s="330"/>
      <c r="R956" s="330"/>
      <c r="S956" s="329" t="str">
        <f>Fuel!$AJ956</f>
        <v/>
      </c>
      <c r="T956" s="329"/>
      <c r="U956" s="331"/>
      <c r="V956" s="55"/>
      <c r="AC956" s="13" t="str">
        <f>Fuel!$S956</f>
        <v/>
      </c>
    </row>
    <row r="957" spans="1:29" x14ac:dyDescent="0.25">
      <c r="A957" s="55"/>
      <c r="B957" s="325" t="str">
        <f>IF(Fuel!$B957="", "", Fuel!$B957)</f>
        <v/>
      </c>
      <c r="C957" s="326"/>
      <c r="D957" s="326"/>
      <c r="E957" s="327" t="str">
        <f>Fuel!$AF957</f>
        <v/>
      </c>
      <c r="F957" s="327"/>
      <c r="G957" s="327"/>
      <c r="H957" s="327"/>
      <c r="I957" s="1" t="str">
        <f>IF(Fuel!$D957="", "", Fuel!$D957)</f>
        <v/>
      </c>
      <c r="J957" s="328" t="str">
        <f>Fuel!$AH957</f>
        <v/>
      </c>
      <c r="K957" s="328"/>
      <c r="L957" s="328"/>
      <c r="M957" s="329" t="str">
        <f>Fuel!$AK957</f>
        <v/>
      </c>
      <c r="N957" s="329"/>
      <c r="O957" s="329"/>
      <c r="P957" s="330" t="str">
        <f>Fuel!$AI957</f>
        <v/>
      </c>
      <c r="Q957" s="330"/>
      <c r="R957" s="330"/>
      <c r="S957" s="329" t="str">
        <f>Fuel!$AJ957</f>
        <v/>
      </c>
      <c r="T957" s="329"/>
      <c r="U957" s="331"/>
      <c r="V957" s="55"/>
      <c r="AC957" s="13" t="str">
        <f>Fuel!$S957</f>
        <v/>
      </c>
    </row>
    <row r="958" spans="1:29" x14ac:dyDescent="0.25">
      <c r="A958" s="55"/>
      <c r="B958" s="325" t="str">
        <f>IF(Fuel!$B958="", "", Fuel!$B958)</f>
        <v/>
      </c>
      <c r="C958" s="326"/>
      <c r="D958" s="326"/>
      <c r="E958" s="327" t="str">
        <f>Fuel!$AF958</f>
        <v/>
      </c>
      <c r="F958" s="327"/>
      <c r="G958" s="327"/>
      <c r="H958" s="327"/>
      <c r="I958" s="1" t="str">
        <f>IF(Fuel!$D958="", "", Fuel!$D958)</f>
        <v/>
      </c>
      <c r="J958" s="328" t="str">
        <f>Fuel!$AH958</f>
        <v/>
      </c>
      <c r="K958" s="328"/>
      <c r="L958" s="328"/>
      <c r="M958" s="329" t="str">
        <f>Fuel!$AK958</f>
        <v/>
      </c>
      <c r="N958" s="329"/>
      <c r="O958" s="329"/>
      <c r="P958" s="330" t="str">
        <f>Fuel!$AI958</f>
        <v/>
      </c>
      <c r="Q958" s="330"/>
      <c r="R958" s="330"/>
      <c r="S958" s="329" t="str">
        <f>Fuel!$AJ958</f>
        <v/>
      </c>
      <c r="T958" s="329"/>
      <c r="U958" s="331"/>
      <c r="V958" s="55"/>
      <c r="AC958" s="13" t="str">
        <f>Fuel!$S958</f>
        <v/>
      </c>
    </row>
    <row r="959" spans="1:29" x14ac:dyDescent="0.25">
      <c r="A959" s="55"/>
      <c r="B959" s="325" t="str">
        <f>IF(Fuel!$B959="", "", Fuel!$B959)</f>
        <v/>
      </c>
      <c r="C959" s="326"/>
      <c r="D959" s="326"/>
      <c r="E959" s="327" t="str">
        <f>Fuel!$AF959</f>
        <v/>
      </c>
      <c r="F959" s="327"/>
      <c r="G959" s="327"/>
      <c r="H959" s="327"/>
      <c r="I959" s="1" t="str">
        <f>IF(Fuel!$D959="", "", Fuel!$D959)</f>
        <v/>
      </c>
      <c r="J959" s="328" t="str">
        <f>Fuel!$AH959</f>
        <v/>
      </c>
      <c r="K959" s="328"/>
      <c r="L959" s="328"/>
      <c r="M959" s="329" t="str">
        <f>Fuel!$AK959</f>
        <v/>
      </c>
      <c r="N959" s="329"/>
      <c r="O959" s="329"/>
      <c r="P959" s="330" t="str">
        <f>Fuel!$AI959</f>
        <v/>
      </c>
      <c r="Q959" s="330"/>
      <c r="R959" s="330"/>
      <c r="S959" s="329" t="str">
        <f>Fuel!$AJ959</f>
        <v/>
      </c>
      <c r="T959" s="329"/>
      <c r="U959" s="331"/>
      <c r="V959" s="55"/>
      <c r="AC959" s="13" t="str">
        <f>Fuel!$S959</f>
        <v/>
      </c>
    </row>
    <row r="960" spans="1:29" x14ac:dyDescent="0.25">
      <c r="A960" s="55"/>
      <c r="B960" s="325" t="str">
        <f>IF(Fuel!$B960="", "", Fuel!$B960)</f>
        <v/>
      </c>
      <c r="C960" s="326"/>
      <c r="D960" s="326"/>
      <c r="E960" s="327" t="str">
        <f>Fuel!$AF960</f>
        <v/>
      </c>
      <c r="F960" s="327"/>
      <c r="G960" s="327"/>
      <c r="H960" s="327"/>
      <c r="I960" s="1" t="str">
        <f>IF(Fuel!$D960="", "", Fuel!$D960)</f>
        <v/>
      </c>
      <c r="J960" s="328" t="str">
        <f>Fuel!$AH960</f>
        <v/>
      </c>
      <c r="K960" s="328"/>
      <c r="L960" s="328"/>
      <c r="M960" s="329" t="str">
        <f>Fuel!$AK960</f>
        <v/>
      </c>
      <c r="N960" s="329"/>
      <c r="O960" s="329"/>
      <c r="P960" s="330" t="str">
        <f>Fuel!$AI960</f>
        <v/>
      </c>
      <c r="Q960" s="330"/>
      <c r="R960" s="330"/>
      <c r="S960" s="329" t="str">
        <f>Fuel!$AJ960</f>
        <v/>
      </c>
      <c r="T960" s="329"/>
      <c r="U960" s="331"/>
      <c r="V960" s="55"/>
      <c r="AC960" s="13" t="str">
        <f>Fuel!$S960</f>
        <v/>
      </c>
    </row>
    <row r="961" spans="1:29" x14ac:dyDescent="0.25">
      <c r="A961" s="55"/>
      <c r="B961" s="325" t="str">
        <f>IF(Fuel!$B961="", "", Fuel!$B961)</f>
        <v/>
      </c>
      <c r="C961" s="326"/>
      <c r="D961" s="326"/>
      <c r="E961" s="327" t="str">
        <f>Fuel!$AF961</f>
        <v/>
      </c>
      <c r="F961" s="327"/>
      <c r="G961" s="327"/>
      <c r="H961" s="327"/>
      <c r="I961" s="1" t="str">
        <f>IF(Fuel!$D961="", "", Fuel!$D961)</f>
        <v/>
      </c>
      <c r="J961" s="328" t="str">
        <f>Fuel!$AH961</f>
        <v/>
      </c>
      <c r="K961" s="328"/>
      <c r="L961" s="328"/>
      <c r="M961" s="329" t="str">
        <f>Fuel!$AK961</f>
        <v/>
      </c>
      <c r="N961" s="329"/>
      <c r="O961" s="329"/>
      <c r="P961" s="330" t="str">
        <f>Fuel!$AI961</f>
        <v/>
      </c>
      <c r="Q961" s="330"/>
      <c r="R961" s="330"/>
      <c r="S961" s="329" t="str">
        <f>Fuel!$AJ961</f>
        <v/>
      </c>
      <c r="T961" s="329"/>
      <c r="U961" s="331"/>
      <c r="V961" s="55"/>
      <c r="AC961" s="13" t="str">
        <f>Fuel!$S961</f>
        <v/>
      </c>
    </row>
    <row r="962" spans="1:29" x14ac:dyDescent="0.25">
      <c r="A962" s="55"/>
      <c r="B962" s="325" t="str">
        <f>IF(Fuel!$B962="", "", Fuel!$B962)</f>
        <v/>
      </c>
      <c r="C962" s="326"/>
      <c r="D962" s="326"/>
      <c r="E962" s="327" t="str">
        <f>Fuel!$AF962</f>
        <v/>
      </c>
      <c r="F962" s="327"/>
      <c r="G962" s="327"/>
      <c r="H962" s="327"/>
      <c r="I962" s="1" t="str">
        <f>IF(Fuel!$D962="", "", Fuel!$D962)</f>
        <v/>
      </c>
      <c r="J962" s="328" t="str">
        <f>Fuel!$AH962</f>
        <v/>
      </c>
      <c r="K962" s="328"/>
      <c r="L962" s="328"/>
      <c r="M962" s="329" t="str">
        <f>Fuel!$AK962</f>
        <v/>
      </c>
      <c r="N962" s="329"/>
      <c r="O962" s="329"/>
      <c r="P962" s="330" t="str">
        <f>Fuel!$AI962</f>
        <v/>
      </c>
      <c r="Q962" s="330"/>
      <c r="R962" s="330"/>
      <c r="S962" s="329" t="str">
        <f>Fuel!$AJ962</f>
        <v/>
      </c>
      <c r="T962" s="329"/>
      <c r="U962" s="331"/>
      <c r="V962" s="55"/>
      <c r="AC962" s="13" t="str">
        <f>Fuel!$S962</f>
        <v/>
      </c>
    </row>
    <row r="963" spans="1:29" x14ac:dyDescent="0.25">
      <c r="A963" s="55"/>
      <c r="B963" s="325" t="str">
        <f>IF(Fuel!$B963="", "", Fuel!$B963)</f>
        <v/>
      </c>
      <c r="C963" s="326"/>
      <c r="D963" s="326"/>
      <c r="E963" s="327" t="str">
        <f>Fuel!$AF963</f>
        <v/>
      </c>
      <c r="F963" s="327"/>
      <c r="G963" s="327"/>
      <c r="H963" s="327"/>
      <c r="I963" s="1" t="str">
        <f>IF(Fuel!$D963="", "", Fuel!$D963)</f>
        <v/>
      </c>
      <c r="J963" s="328" t="str">
        <f>Fuel!$AH963</f>
        <v/>
      </c>
      <c r="K963" s="328"/>
      <c r="L963" s="328"/>
      <c r="M963" s="329" t="str">
        <f>Fuel!$AK963</f>
        <v/>
      </c>
      <c r="N963" s="329"/>
      <c r="O963" s="329"/>
      <c r="P963" s="330" t="str">
        <f>Fuel!$AI963</f>
        <v/>
      </c>
      <c r="Q963" s="330"/>
      <c r="R963" s="330"/>
      <c r="S963" s="329" t="str">
        <f>Fuel!$AJ963</f>
        <v/>
      </c>
      <c r="T963" s="329"/>
      <c r="U963" s="331"/>
      <c r="V963" s="55"/>
      <c r="AC963" s="13" t="str">
        <f>Fuel!$S963</f>
        <v/>
      </c>
    </row>
    <row r="964" spans="1:29" x14ac:dyDescent="0.25">
      <c r="A964" s="55"/>
      <c r="B964" s="325" t="str">
        <f>IF(Fuel!$B964="", "", Fuel!$B964)</f>
        <v/>
      </c>
      <c r="C964" s="326"/>
      <c r="D964" s="326"/>
      <c r="E964" s="327" t="str">
        <f>Fuel!$AF964</f>
        <v/>
      </c>
      <c r="F964" s="327"/>
      <c r="G964" s="327"/>
      <c r="H964" s="327"/>
      <c r="I964" s="1" t="str">
        <f>IF(Fuel!$D964="", "", Fuel!$D964)</f>
        <v/>
      </c>
      <c r="J964" s="328" t="str">
        <f>Fuel!$AH964</f>
        <v/>
      </c>
      <c r="K964" s="328"/>
      <c r="L964" s="328"/>
      <c r="M964" s="329" t="str">
        <f>Fuel!$AK964</f>
        <v/>
      </c>
      <c r="N964" s="329"/>
      <c r="O964" s="329"/>
      <c r="P964" s="330" t="str">
        <f>Fuel!$AI964</f>
        <v/>
      </c>
      <c r="Q964" s="330"/>
      <c r="R964" s="330"/>
      <c r="S964" s="329" t="str">
        <f>Fuel!$AJ964</f>
        <v/>
      </c>
      <c r="T964" s="329"/>
      <c r="U964" s="331"/>
      <c r="V964" s="55"/>
      <c r="AC964" s="13" t="str">
        <f>Fuel!$S964</f>
        <v/>
      </c>
    </row>
    <row r="965" spans="1:29" x14ac:dyDescent="0.25">
      <c r="A965" s="55"/>
      <c r="B965" s="325" t="str">
        <f>IF(Fuel!$B965="", "", Fuel!$B965)</f>
        <v/>
      </c>
      <c r="C965" s="326"/>
      <c r="D965" s="326"/>
      <c r="E965" s="327" t="str">
        <f>Fuel!$AF965</f>
        <v/>
      </c>
      <c r="F965" s="327"/>
      <c r="G965" s="327"/>
      <c r="H965" s="327"/>
      <c r="I965" s="1" t="str">
        <f>IF(Fuel!$D965="", "", Fuel!$D965)</f>
        <v/>
      </c>
      <c r="J965" s="328" t="str">
        <f>Fuel!$AH965</f>
        <v/>
      </c>
      <c r="K965" s="328"/>
      <c r="L965" s="328"/>
      <c r="M965" s="329" t="str">
        <f>Fuel!$AK965</f>
        <v/>
      </c>
      <c r="N965" s="329"/>
      <c r="O965" s="329"/>
      <c r="P965" s="330" t="str">
        <f>Fuel!$AI965</f>
        <v/>
      </c>
      <c r="Q965" s="330"/>
      <c r="R965" s="330"/>
      <c r="S965" s="329" t="str">
        <f>Fuel!$AJ965</f>
        <v/>
      </c>
      <c r="T965" s="329"/>
      <c r="U965" s="331"/>
      <c r="V965" s="55"/>
      <c r="AC965" s="13" t="str">
        <f>Fuel!$S965</f>
        <v/>
      </c>
    </row>
    <row r="966" spans="1:29" x14ac:dyDescent="0.25">
      <c r="A966" s="55"/>
      <c r="B966" s="325" t="str">
        <f>IF(Fuel!$B966="", "", Fuel!$B966)</f>
        <v/>
      </c>
      <c r="C966" s="326"/>
      <c r="D966" s="326"/>
      <c r="E966" s="327" t="str">
        <f>Fuel!$AF966</f>
        <v/>
      </c>
      <c r="F966" s="327"/>
      <c r="G966" s="327"/>
      <c r="H966" s="327"/>
      <c r="I966" s="1" t="str">
        <f>IF(Fuel!$D966="", "", Fuel!$D966)</f>
        <v/>
      </c>
      <c r="J966" s="328" t="str">
        <f>Fuel!$AH966</f>
        <v/>
      </c>
      <c r="K966" s="328"/>
      <c r="L966" s="328"/>
      <c r="M966" s="329" t="str">
        <f>Fuel!$AK966</f>
        <v/>
      </c>
      <c r="N966" s="329"/>
      <c r="O966" s="329"/>
      <c r="P966" s="330" t="str">
        <f>Fuel!$AI966</f>
        <v/>
      </c>
      <c r="Q966" s="330"/>
      <c r="R966" s="330"/>
      <c r="S966" s="329" t="str">
        <f>Fuel!$AJ966</f>
        <v/>
      </c>
      <c r="T966" s="329"/>
      <c r="U966" s="331"/>
      <c r="V966" s="55"/>
      <c r="AC966" s="13" t="str">
        <f>Fuel!$S966</f>
        <v/>
      </c>
    </row>
    <row r="967" spans="1:29" x14ac:dyDescent="0.25">
      <c r="A967" s="55"/>
      <c r="B967" s="325" t="str">
        <f>IF(Fuel!$B967="", "", Fuel!$B967)</f>
        <v/>
      </c>
      <c r="C967" s="326"/>
      <c r="D967" s="326"/>
      <c r="E967" s="327" t="str">
        <f>Fuel!$AF967</f>
        <v/>
      </c>
      <c r="F967" s="327"/>
      <c r="G967" s="327"/>
      <c r="H967" s="327"/>
      <c r="I967" s="1" t="str">
        <f>IF(Fuel!$D967="", "", Fuel!$D967)</f>
        <v/>
      </c>
      <c r="J967" s="328" t="str">
        <f>Fuel!$AH967</f>
        <v/>
      </c>
      <c r="K967" s="328"/>
      <c r="L967" s="328"/>
      <c r="M967" s="329" t="str">
        <f>Fuel!$AK967</f>
        <v/>
      </c>
      <c r="N967" s="329"/>
      <c r="O967" s="329"/>
      <c r="P967" s="330" t="str">
        <f>Fuel!$AI967</f>
        <v/>
      </c>
      <c r="Q967" s="330"/>
      <c r="R967" s="330"/>
      <c r="S967" s="329" t="str">
        <f>Fuel!$AJ967</f>
        <v/>
      </c>
      <c r="T967" s="329"/>
      <c r="U967" s="331"/>
      <c r="V967" s="55"/>
      <c r="AC967" s="13" t="str">
        <f>Fuel!$S967</f>
        <v/>
      </c>
    </row>
    <row r="968" spans="1:29" x14ac:dyDescent="0.25">
      <c r="A968" s="55"/>
      <c r="B968" s="325" t="str">
        <f>IF(Fuel!$B968="", "", Fuel!$B968)</f>
        <v/>
      </c>
      <c r="C968" s="326"/>
      <c r="D968" s="326"/>
      <c r="E968" s="327" t="str">
        <f>Fuel!$AF968</f>
        <v/>
      </c>
      <c r="F968" s="327"/>
      <c r="G968" s="327"/>
      <c r="H968" s="327"/>
      <c r="I968" s="1" t="str">
        <f>IF(Fuel!$D968="", "", Fuel!$D968)</f>
        <v/>
      </c>
      <c r="J968" s="328" t="str">
        <f>Fuel!$AH968</f>
        <v/>
      </c>
      <c r="K968" s="328"/>
      <c r="L968" s="328"/>
      <c r="M968" s="329" t="str">
        <f>Fuel!$AK968</f>
        <v/>
      </c>
      <c r="N968" s="329"/>
      <c r="O968" s="329"/>
      <c r="P968" s="330" t="str">
        <f>Fuel!$AI968</f>
        <v/>
      </c>
      <c r="Q968" s="330"/>
      <c r="R968" s="330"/>
      <c r="S968" s="329" t="str">
        <f>Fuel!$AJ968</f>
        <v/>
      </c>
      <c r="T968" s="329"/>
      <c r="U968" s="331"/>
      <c r="V968" s="55"/>
      <c r="AC968" s="13" t="str">
        <f>Fuel!$S968</f>
        <v/>
      </c>
    </row>
    <row r="969" spans="1:29" x14ac:dyDescent="0.25">
      <c r="A969" s="55"/>
      <c r="B969" s="325" t="str">
        <f>IF(Fuel!$B969="", "", Fuel!$B969)</f>
        <v/>
      </c>
      <c r="C969" s="326"/>
      <c r="D969" s="326"/>
      <c r="E969" s="327" t="str">
        <f>Fuel!$AF969</f>
        <v/>
      </c>
      <c r="F969" s="327"/>
      <c r="G969" s="327"/>
      <c r="H969" s="327"/>
      <c r="I969" s="1" t="str">
        <f>IF(Fuel!$D969="", "", Fuel!$D969)</f>
        <v/>
      </c>
      <c r="J969" s="328" t="str">
        <f>Fuel!$AH969</f>
        <v/>
      </c>
      <c r="K969" s="328"/>
      <c r="L969" s="328"/>
      <c r="M969" s="329" t="str">
        <f>Fuel!$AK969</f>
        <v/>
      </c>
      <c r="N969" s="329"/>
      <c r="O969" s="329"/>
      <c r="P969" s="330" t="str">
        <f>Fuel!$AI969</f>
        <v/>
      </c>
      <c r="Q969" s="330"/>
      <c r="R969" s="330"/>
      <c r="S969" s="329" t="str">
        <f>Fuel!$AJ969</f>
        <v/>
      </c>
      <c r="T969" s="329"/>
      <c r="U969" s="331"/>
      <c r="V969" s="55"/>
      <c r="AC969" s="13" t="str">
        <f>Fuel!$S969</f>
        <v/>
      </c>
    </row>
    <row r="970" spans="1:29" x14ac:dyDescent="0.25">
      <c r="A970" s="55"/>
      <c r="B970" s="325" t="str">
        <f>IF(Fuel!$B970="", "", Fuel!$B970)</f>
        <v/>
      </c>
      <c r="C970" s="326"/>
      <c r="D970" s="326"/>
      <c r="E970" s="327" t="str">
        <f>Fuel!$AF970</f>
        <v/>
      </c>
      <c r="F970" s="327"/>
      <c r="G970" s="327"/>
      <c r="H970" s="327"/>
      <c r="I970" s="1" t="str">
        <f>IF(Fuel!$D970="", "", Fuel!$D970)</f>
        <v/>
      </c>
      <c r="J970" s="328" t="str">
        <f>Fuel!$AH970</f>
        <v/>
      </c>
      <c r="K970" s="328"/>
      <c r="L970" s="328"/>
      <c r="M970" s="329" t="str">
        <f>Fuel!$AK970</f>
        <v/>
      </c>
      <c r="N970" s="329"/>
      <c r="O970" s="329"/>
      <c r="P970" s="330" t="str">
        <f>Fuel!$AI970</f>
        <v/>
      </c>
      <c r="Q970" s="330"/>
      <c r="R970" s="330"/>
      <c r="S970" s="329" t="str">
        <f>Fuel!$AJ970</f>
        <v/>
      </c>
      <c r="T970" s="329"/>
      <c r="U970" s="331"/>
      <c r="V970" s="55"/>
      <c r="AC970" s="13" t="str">
        <f>Fuel!$S970</f>
        <v/>
      </c>
    </row>
    <row r="971" spans="1:29" x14ac:dyDescent="0.25">
      <c r="A971" s="55"/>
      <c r="B971" s="325" t="str">
        <f>IF(Fuel!$B971="", "", Fuel!$B971)</f>
        <v/>
      </c>
      <c r="C971" s="326"/>
      <c r="D971" s="326"/>
      <c r="E971" s="327" t="str">
        <f>Fuel!$AF971</f>
        <v/>
      </c>
      <c r="F971" s="327"/>
      <c r="G971" s="327"/>
      <c r="H971" s="327"/>
      <c r="I971" s="1" t="str">
        <f>IF(Fuel!$D971="", "", Fuel!$D971)</f>
        <v/>
      </c>
      <c r="J971" s="328" t="str">
        <f>Fuel!$AH971</f>
        <v/>
      </c>
      <c r="K971" s="328"/>
      <c r="L971" s="328"/>
      <c r="M971" s="329" t="str">
        <f>Fuel!$AK971</f>
        <v/>
      </c>
      <c r="N971" s="329"/>
      <c r="O971" s="329"/>
      <c r="P971" s="330" t="str">
        <f>Fuel!$AI971</f>
        <v/>
      </c>
      <c r="Q971" s="330"/>
      <c r="R971" s="330"/>
      <c r="S971" s="329" t="str">
        <f>Fuel!$AJ971</f>
        <v/>
      </c>
      <c r="T971" s="329"/>
      <c r="U971" s="331"/>
      <c r="V971" s="55"/>
      <c r="AC971" s="13" t="str">
        <f>Fuel!$S971</f>
        <v/>
      </c>
    </row>
    <row r="972" spans="1:29" x14ac:dyDescent="0.25">
      <c r="A972" s="55"/>
      <c r="B972" s="325" t="str">
        <f>IF(Fuel!$B972="", "", Fuel!$B972)</f>
        <v/>
      </c>
      <c r="C972" s="326"/>
      <c r="D972" s="326"/>
      <c r="E972" s="327" t="str">
        <f>Fuel!$AF972</f>
        <v/>
      </c>
      <c r="F972" s="327"/>
      <c r="G972" s="327"/>
      <c r="H972" s="327"/>
      <c r="I972" s="1" t="str">
        <f>IF(Fuel!$D972="", "", Fuel!$D972)</f>
        <v/>
      </c>
      <c r="J972" s="328" t="str">
        <f>Fuel!$AH972</f>
        <v/>
      </c>
      <c r="K972" s="328"/>
      <c r="L972" s="328"/>
      <c r="M972" s="329" t="str">
        <f>Fuel!$AK972</f>
        <v/>
      </c>
      <c r="N972" s="329"/>
      <c r="O972" s="329"/>
      <c r="P972" s="330" t="str">
        <f>Fuel!$AI972</f>
        <v/>
      </c>
      <c r="Q972" s="330"/>
      <c r="R972" s="330"/>
      <c r="S972" s="329" t="str">
        <f>Fuel!$AJ972</f>
        <v/>
      </c>
      <c r="T972" s="329"/>
      <c r="U972" s="331"/>
      <c r="V972" s="55"/>
      <c r="AC972" s="13" t="str">
        <f>Fuel!$S972</f>
        <v/>
      </c>
    </row>
    <row r="973" spans="1:29" x14ac:dyDescent="0.25">
      <c r="A973" s="55"/>
      <c r="B973" s="325" t="str">
        <f>IF(Fuel!$B973="", "", Fuel!$B973)</f>
        <v/>
      </c>
      <c r="C973" s="326"/>
      <c r="D973" s="326"/>
      <c r="E973" s="327" t="str">
        <f>Fuel!$AF973</f>
        <v/>
      </c>
      <c r="F973" s="327"/>
      <c r="G973" s="327"/>
      <c r="H973" s="327"/>
      <c r="I973" s="1" t="str">
        <f>IF(Fuel!$D973="", "", Fuel!$D973)</f>
        <v/>
      </c>
      <c r="J973" s="328" t="str">
        <f>Fuel!$AH973</f>
        <v/>
      </c>
      <c r="K973" s="328"/>
      <c r="L973" s="328"/>
      <c r="M973" s="329" t="str">
        <f>Fuel!$AK973</f>
        <v/>
      </c>
      <c r="N973" s="329"/>
      <c r="O973" s="329"/>
      <c r="P973" s="330" t="str">
        <f>Fuel!$AI973</f>
        <v/>
      </c>
      <c r="Q973" s="330"/>
      <c r="R973" s="330"/>
      <c r="S973" s="329" t="str">
        <f>Fuel!$AJ973</f>
        <v/>
      </c>
      <c r="T973" s="329"/>
      <c r="U973" s="331"/>
      <c r="V973" s="55"/>
      <c r="AC973" s="13" t="str">
        <f>Fuel!$S973</f>
        <v/>
      </c>
    </row>
    <row r="974" spans="1:29" x14ac:dyDescent="0.25">
      <c r="A974" s="55"/>
      <c r="B974" s="325" t="str">
        <f>IF(Fuel!$B974="", "", Fuel!$B974)</f>
        <v/>
      </c>
      <c r="C974" s="326"/>
      <c r="D974" s="326"/>
      <c r="E974" s="327" t="str">
        <f>Fuel!$AF974</f>
        <v/>
      </c>
      <c r="F974" s="327"/>
      <c r="G974" s="327"/>
      <c r="H974" s="327"/>
      <c r="I974" s="1" t="str">
        <f>IF(Fuel!$D974="", "", Fuel!$D974)</f>
        <v/>
      </c>
      <c r="J974" s="328" t="str">
        <f>Fuel!$AH974</f>
        <v/>
      </c>
      <c r="K974" s="328"/>
      <c r="L974" s="328"/>
      <c r="M974" s="329" t="str">
        <f>Fuel!$AK974</f>
        <v/>
      </c>
      <c r="N974" s="329"/>
      <c r="O974" s="329"/>
      <c r="P974" s="330" t="str">
        <f>Fuel!$AI974</f>
        <v/>
      </c>
      <c r="Q974" s="330"/>
      <c r="R974" s="330"/>
      <c r="S974" s="329" t="str">
        <f>Fuel!$AJ974</f>
        <v/>
      </c>
      <c r="T974" s="329"/>
      <c r="U974" s="331"/>
      <c r="V974" s="55"/>
      <c r="AC974" s="13" t="str">
        <f>Fuel!$S974</f>
        <v/>
      </c>
    </row>
    <row r="975" spans="1:29" x14ac:dyDescent="0.25">
      <c r="A975" s="55"/>
      <c r="B975" s="325" t="str">
        <f>IF(Fuel!$B975="", "", Fuel!$B975)</f>
        <v/>
      </c>
      <c r="C975" s="326"/>
      <c r="D975" s="326"/>
      <c r="E975" s="327" t="str">
        <f>Fuel!$AF975</f>
        <v/>
      </c>
      <c r="F975" s="327"/>
      <c r="G975" s="327"/>
      <c r="H975" s="327"/>
      <c r="I975" s="1" t="str">
        <f>IF(Fuel!$D975="", "", Fuel!$D975)</f>
        <v/>
      </c>
      <c r="J975" s="328" t="str">
        <f>Fuel!$AH975</f>
        <v/>
      </c>
      <c r="K975" s="328"/>
      <c r="L975" s="328"/>
      <c r="M975" s="329" t="str">
        <f>Fuel!$AK975</f>
        <v/>
      </c>
      <c r="N975" s="329"/>
      <c r="O975" s="329"/>
      <c r="P975" s="330" t="str">
        <f>Fuel!$AI975</f>
        <v/>
      </c>
      <c r="Q975" s="330"/>
      <c r="R975" s="330"/>
      <c r="S975" s="329" t="str">
        <f>Fuel!$AJ975</f>
        <v/>
      </c>
      <c r="T975" s="329"/>
      <c r="U975" s="331"/>
      <c r="V975" s="55"/>
      <c r="AC975" s="13" t="str">
        <f>Fuel!$S975</f>
        <v/>
      </c>
    </row>
    <row r="976" spans="1:29" x14ac:dyDescent="0.25">
      <c r="A976" s="55"/>
      <c r="B976" s="325" t="str">
        <f>IF(Fuel!$B976="", "", Fuel!$B976)</f>
        <v/>
      </c>
      <c r="C976" s="326"/>
      <c r="D976" s="326"/>
      <c r="E976" s="327" t="str">
        <f>Fuel!$AF976</f>
        <v/>
      </c>
      <c r="F976" s="327"/>
      <c r="G976" s="327"/>
      <c r="H976" s="327"/>
      <c r="I976" s="1" t="str">
        <f>IF(Fuel!$D976="", "", Fuel!$D976)</f>
        <v/>
      </c>
      <c r="J976" s="328" t="str">
        <f>Fuel!$AH976</f>
        <v/>
      </c>
      <c r="K976" s="328"/>
      <c r="L976" s="328"/>
      <c r="M976" s="329" t="str">
        <f>Fuel!$AK976</f>
        <v/>
      </c>
      <c r="N976" s="329"/>
      <c r="O976" s="329"/>
      <c r="P976" s="330" t="str">
        <f>Fuel!$AI976</f>
        <v/>
      </c>
      <c r="Q976" s="330"/>
      <c r="R976" s="330"/>
      <c r="S976" s="329" t="str">
        <f>Fuel!$AJ976</f>
        <v/>
      </c>
      <c r="T976" s="329"/>
      <c r="U976" s="331"/>
      <c r="V976" s="55"/>
      <c r="AC976" s="13" t="str">
        <f>Fuel!$S976</f>
        <v/>
      </c>
    </row>
    <row r="977" spans="1:29" x14ac:dyDescent="0.25">
      <c r="A977" s="55"/>
      <c r="B977" s="325" t="str">
        <f>IF(Fuel!$B977="", "", Fuel!$B977)</f>
        <v/>
      </c>
      <c r="C977" s="326"/>
      <c r="D977" s="326"/>
      <c r="E977" s="327" t="str">
        <f>Fuel!$AF977</f>
        <v/>
      </c>
      <c r="F977" s="327"/>
      <c r="G977" s="327"/>
      <c r="H977" s="327"/>
      <c r="I977" s="1" t="str">
        <f>IF(Fuel!$D977="", "", Fuel!$D977)</f>
        <v/>
      </c>
      <c r="J977" s="328" t="str">
        <f>Fuel!$AH977</f>
        <v/>
      </c>
      <c r="K977" s="328"/>
      <c r="L977" s="328"/>
      <c r="M977" s="329" t="str">
        <f>Fuel!$AK977</f>
        <v/>
      </c>
      <c r="N977" s="329"/>
      <c r="O977" s="329"/>
      <c r="P977" s="330" t="str">
        <f>Fuel!$AI977</f>
        <v/>
      </c>
      <c r="Q977" s="330"/>
      <c r="R977" s="330"/>
      <c r="S977" s="329" t="str">
        <f>Fuel!$AJ977</f>
        <v/>
      </c>
      <c r="T977" s="329"/>
      <c r="U977" s="331"/>
      <c r="V977" s="55"/>
      <c r="AC977" s="13" t="str">
        <f>Fuel!$S977</f>
        <v/>
      </c>
    </row>
    <row r="978" spans="1:29" x14ac:dyDescent="0.25">
      <c r="A978" s="55"/>
      <c r="B978" s="325" t="str">
        <f>IF(Fuel!$B978="", "", Fuel!$B978)</f>
        <v/>
      </c>
      <c r="C978" s="326"/>
      <c r="D978" s="326"/>
      <c r="E978" s="327" t="str">
        <f>Fuel!$AF978</f>
        <v/>
      </c>
      <c r="F978" s="327"/>
      <c r="G978" s="327"/>
      <c r="H978" s="327"/>
      <c r="I978" s="1" t="str">
        <f>IF(Fuel!$D978="", "", Fuel!$D978)</f>
        <v/>
      </c>
      <c r="J978" s="328" t="str">
        <f>Fuel!$AH978</f>
        <v/>
      </c>
      <c r="K978" s="328"/>
      <c r="L978" s="328"/>
      <c r="M978" s="329" t="str">
        <f>Fuel!$AK978</f>
        <v/>
      </c>
      <c r="N978" s="329"/>
      <c r="O978" s="329"/>
      <c r="P978" s="330" t="str">
        <f>Fuel!$AI978</f>
        <v/>
      </c>
      <c r="Q978" s="330"/>
      <c r="R978" s="330"/>
      <c r="S978" s="329" t="str">
        <f>Fuel!$AJ978</f>
        <v/>
      </c>
      <c r="T978" s="329"/>
      <c r="U978" s="331"/>
      <c r="V978" s="55"/>
      <c r="AC978" s="13" t="str">
        <f>Fuel!$S978</f>
        <v/>
      </c>
    </row>
    <row r="979" spans="1:29" x14ac:dyDescent="0.25">
      <c r="A979" s="55"/>
      <c r="B979" s="325" t="str">
        <f>IF(Fuel!$B979="", "", Fuel!$B979)</f>
        <v/>
      </c>
      <c r="C979" s="326"/>
      <c r="D979" s="326"/>
      <c r="E979" s="327" t="str">
        <f>Fuel!$AF979</f>
        <v/>
      </c>
      <c r="F979" s="327"/>
      <c r="G979" s="327"/>
      <c r="H979" s="327"/>
      <c r="I979" s="1" t="str">
        <f>IF(Fuel!$D979="", "", Fuel!$D979)</f>
        <v/>
      </c>
      <c r="J979" s="328" t="str">
        <f>Fuel!$AH979</f>
        <v/>
      </c>
      <c r="K979" s="328"/>
      <c r="L979" s="328"/>
      <c r="M979" s="329" t="str">
        <f>Fuel!$AK979</f>
        <v/>
      </c>
      <c r="N979" s="329"/>
      <c r="O979" s="329"/>
      <c r="P979" s="330" t="str">
        <f>Fuel!$AI979</f>
        <v/>
      </c>
      <c r="Q979" s="330"/>
      <c r="R979" s="330"/>
      <c r="S979" s="329" t="str">
        <f>Fuel!$AJ979</f>
        <v/>
      </c>
      <c r="T979" s="329"/>
      <c r="U979" s="331"/>
      <c r="V979" s="55"/>
      <c r="AC979" s="13" t="str">
        <f>Fuel!$S979</f>
        <v/>
      </c>
    </row>
    <row r="980" spans="1:29" x14ac:dyDescent="0.25">
      <c r="A980" s="55"/>
      <c r="B980" s="325" t="str">
        <f>IF(Fuel!$B980="", "", Fuel!$B980)</f>
        <v/>
      </c>
      <c r="C980" s="326"/>
      <c r="D980" s="326"/>
      <c r="E980" s="327" t="str">
        <f>Fuel!$AF980</f>
        <v/>
      </c>
      <c r="F980" s="327"/>
      <c r="G980" s="327"/>
      <c r="H980" s="327"/>
      <c r="I980" s="1" t="str">
        <f>IF(Fuel!$D980="", "", Fuel!$D980)</f>
        <v/>
      </c>
      <c r="J980" s="328" t="str">
        <f>Fuel!$AH980</f>
        <v/>
      </c>
      <c r="K980" s="328"/>
      <c r="L980" s="328"/>
      <c r="M980" s="329" t="str">
        <f>Fuel!$AK980</f>
        <v/>
      </c>
      <c r="N980" s="329"/>
      <c r="O980" s="329"/>
      <c r="P980" s="330" t="str">
        <f>Fuel!$AI980</f>
        <v/>
      </c>
      <c r="Q980" s="330"/>
      <c r="R980" s="330"/>
      <c r="S980" s="329" t="str">
        <f>Fuel!$AJ980</f>
        <v/>
      </c>
      <c r="T980" s="329"/>
      <c r="U980" s="331"/>
      <c r="V980" s="55"/>
      <c r="AC980" s="13" t="str">
        <f>Fuel!$S980</f>
        <v/>
      </c>
    </row>
    <row r="981" spans="1:29" x14ac:dyDescent="0.25">
      <c r="A981" s="55"/>
      <c r="B981" s="325" t="str">
        <f>IF(Fuel!$B981="", "", Fuel!$B981)</f>
        <v/>
      </c>
      <c r="C981" s="326"/>
      <c r="D981" s="326"/>
      <c r="E981" s="327" t="str">
        <f>Fuel!$AF981</f>
        <v/>
      </c>
      <c r="F981" s="327"/>
      <c r="G981" s="327"/>
      <c r="H981" s="327"/>
      <c r="I981" s="1" t="str">
        <f>IF(Fuel!$D981="", "", Fuel!$D981)</f>
        <v/>
      </c>
      <c r="J981" s="328" t="str">
        <f>Fuel!$AH981</f>
        <v/>
      </c>
      <c r="K981" s="328"/>
      <c r="L981" s="328"/>
      <c r="M981" s="329" t="str">
        <f>Fuel!$AK981</f>
        <v/>
      </c>
      <c r="N981" s="329"/>
      <c r="O981" s="329"/>
      <c r="P981" s="330" t="str">
        <f>Fuel!$AI981</f>
        <v/>
      </c>
      <c r="Q981" s="330"/>
      <c r="R981" s="330"/>
      <c r="S981" s="329" t="str">
        <f>Fuel!$AJ981</f>
        <v/>
      </c>
      <c r="T981" s="329"/>
      <c r="U981" s="331"/>
      <c r="V981" s="55"/>
      <c r="AC981" s="13" t="str">
        <f>Fuel!$S981</f>
        <v/>
      </c>
    </row>
    <row r="982" spans="1:29" x14ac:dyDescent="0.25">
      <c r="A982" s="55"/>
      <c r="B982" s="325" t="str">
        <f>IF(Fuel!$B982="", "", Fuel!$B982)</f>
        <v/>
      </c>
      <c r="C982" s="326"/>
      <c r="D982" s="326"/>
      <c r="E982" s="327" t="str">
        <f>Fuel!$AF982</f>
        <v/>
      </c>
      <c r="F982" s="327"/>
      <c r="G982" s="327"/>
      <c r="H982" s="327"/>
      <c r="I982" s="1" t="str">
        <f>IF(Fuel!$D982="", "", Fuel!$D982)</f>
        <v/>
      </c>
      <c r="J982" s="328" t="str">
        <f>Fuel!$AH982</f>
        <v/>
      </c>
      <c r="K982" s="328"/>
      <c r="L982" s="328"/>
      <c r="M982" s="329" t="str">
        <f>Fuel!$AK982</f>
        <v/>
      </c>
      <c r="N982" s="329"/>
      <c r="O982" s="329"/>
      <c r="P982" s="330" t="str">
        <f>Fuel!$AI982</f>
        <v/>
      </c>
      <c r="Q982" s="330"/>
      <c r="R982" s="330"/>
      <c r="S982" s="329" t="str">
        <f>Fuel!$AJ982</f>
        <v/>
      </c>
      <c r="T982" s="329"/>
      <c r="U982" s="331"/>
      <c r="V982" s="55"/>
      <c r="AC982" s="13" t="str">
        <f>Fuel!$S982</f>
        <v/>
      </c>
    </row>
    <row r="983" spans="1:29" x14ac:dyDescent="0.25">
      <c r="A983" s="55"/>
      <c r="B983" s="325" t="str">
        <f>IF(Fuel!$B983="", "", Fuel!$B983)</f>
        <v/>
      </c>
      <c r="C983" s="326"/>
      <c r="D983" s="326"/>
      <c r="E983" s="327" t="str">
        <f>Fuel!$AF983</f>
        <v/>
      </c>
      <c r="F983" s="327"/>
      <c r="G983" s="327"/>
      <c r="H983" s="327"/>
      <c r="I983" s="1" t="str">
        <f>IF(Fuel!$D983="", "", Fuel!$D983)</f>
        <v/>
      </c>
      <c r="J983" s="328" t="str">
        <f>Fuel!$AH983</f>
        <v/>
      </c>
      <c r="K983" s="328"/>
      <c r="L983" s="328"/>
      <c r="M983" s="329" t="str">
        <f>Fuel!$AK983</f>
        <v/>
      </c>
      <c r="N983" s="329"/>
      <c r="O983" s="329"/>
      <c r="P983" s="330" t="str">
        <f>Fuel!$AI983</f>
        <v/>
      </c>
      <c r="Q983" s="330"/>
      <c r="R983" s="330"/>
      <c r="S983" s="329" t="str">
        <f>Fuel!$AJ983</f>
        <v/>
      </c>
      <c r="T983" s="329"/>
      <c r="U983" s="331"/>
      <c r="V983" s="55"/>
      <c r="AC983" s="13" t="str">
        <f>Fuel!$S983</f>
        <v/>
      </c>
    </row>
    <row r="984" spans="1:29" x14ac:dyDescent="0.25">
      <c r="A984" s="55"/>
      <c r="B984" s="325" t="str">
        <f>IF(Fuel!$B984="", "", Fuel!$B984)</f>
        <v/>
      </c>
      <c r="C984" s="326"/>
      <c r="D984" s="326"/>
      <c r="E984" s="327" t="str">
        <f>Fuel!$AF984</f>
        <v/>
      </c>
      <c r="F984" s="327"/>
      <c r="G984" s="327"/>
      <c r="H984" s="327"/>
      <c r="I984" s="1" t="str">
        <f>IF(Fuel!$D984="", "", Fuel!$D984)</f>
        <v/>
      </c>
      <c r="J984" s="328" t="str">
        <f>Fuel!$AH984</f>
        <v/>
      </c>
      <c r="K984" s="328"/>
      <c r="L984" s="328"/>
      <c r="M984" s="329" t="str">
        <f>Fuel!$AK984</f>
        <v/>
      </c>
      <c r="N984" s="329"/>
      <c r="O984" s="329"/>
      <c r="P984" s="330" t="str">
        <f>Fuel!$AI984</f>
        <v/>
      </c>
      <c r="Q984" s="330"/>
      <c r="R984" s="330"/>
      <c r="S984" s="329" t="str">
        <f>Fuel!$AJ984</f>
        <v/>
      </c>
      <c r="T984" s="329"/>
      <c r="U984" s="331"/>
      <c r="V984" s="55"/>
      <c r="AC984" s="13" t="str">
        <f>Fuel!$S984</f>
        <v/>
      </c>
    </row>
    <row r="985" spans="1:29" x14ac:dyDescent="0.25">
      <c r="A985" s="55"/>
      <c r="B985" s="325" t="str">
        <f>IF(Fuel!$B985="", "", Fuel!$B985)</f>
        <v/>
      </c>
      <c r="C985" s="326"/>
      <c r="D985" s="326"/>
      <c r="E985" s="327" t="str">
        <f>Fuel!$AF985</f>
        <v/>
      </c>
      <c r="F985" s="327"/>
      <c r="G985" s="327"/>
      <c r="H985" s="327"/>
      <c r="I985" s="1" t="str">
        <f>IF(Fuel!$D985="", "", Fuel!$D985)</f>
        <v/>
      </c>
      <c r="J985" s="328" t="str">
        <f>Fuel!$AH985</f>
        <v/>
      </c>
      <c r="K985" s="328"/>
      <c r="L985" s="328"/>
      <c r="M985" s="329" t="str">
        <f>Fuel!$AK985</f>
        <v/>
      </c>
      <c r="N985" s="329"/>
      <c r="O985" s="329"/>
      <c r="P985" s="330" t="str">
        <f>Fuel!$AI985</f>
        <v/>
      </c>
      <c r="Q985" s="330"/>
      <c r="R985" s="330"/>
      <c r="S985" s="329" t="str">
        <f>Fuel!$AJ985</f>
        <v/>
      </c>
      <c r="T985" s="329"/>
      <c r="U985" s="331"/>
      <c r="V985" s="55"/>
      <c r="AC985" s="13" t="str">
        <f>Fuel!$S985</f>
        <v/>
      </c>
    </row>
    <row r="986" spans="1:29" x14ac:dyDescent="0.25">
      <c r="A986" s="55"/>
      <c r="B986" s="325" t="str">
        <f>IF(Fuel!$B986="", "", Fuel!$B986)</f>
        <v/>
      </c>
      <c r="C986" s="326"/>
      <c r="D986" s="326"/>
      <c r="E986" s="327" t="str">
        <f>Fuel!$AF986</f>
        <v/>
      </c>
      <c r="F986" s="327"/>
      <c r="G986" s="327"/>
      <c r="H986" s="327"/>
      <c r="I986" s="1" t="str">
        <f>IF(Fuel!$D986="", "", Fuel!$D986)</f>
        <v/>
      </c>
      <c r="J986" s="328" t="str">
        <f>Fuel!$AH986</f>
        <v/>
      </c>
      <c r="K986" s="328"/>
      <c r="L986" s="328"/>
      <c r="M986" s="329" t="str">
        <f>Fuel!$AK986</f>
        <v/>
      </c>
      <c r="N986" s="329"/>
      <c r="O986" s="329"/>
      <c r="P986" s="330" t="str">
        <f>Fuel!$AI986</f>
        <v/>
      </c>
      <c r="Q986" s="330"/>
      <c r="R986" s="330"/>
      <c r="S986" s="329" t="str">
        <f>Fuel!$AJ986</f>
        <v/>
      </c>
      <c r="T986" s="329"/>
      <c r="U986" s="331"/>
      <c r="V986" s="55"/>
      <c r="AC986" s="13" t="str">
        <f>Fuel!$S986</f>
        <v/>
      </c>
    </row>
    <row r="987" spans="1:29" x14ac:dyDescent="0.25">
      <c r="A987" s="55"/>
      <c r="B987" s="325" t="str">
        <f>IF(Fuel!$B987="", "", Fuel!$B987)</f>
        <v/>
      </c>
      <c r="C987" s="326"/>
      <c r="D987" s="326"/>
      <c r="E987" s="327" t="str">
        <f>Fuel!$AF987</f>
        <v/>
      </c>
      <c r="F987" s="327"/>
      <c r="G987" s="327"/>
      <c r="H987" s="327"/>
      <c r="I987" s="1" t="str">
        <f>IF(Fuel!$D987="", "", Fuel!$D987)</f>
        <v/>
      </c>
      <c r="J987" s="328" t="str">
        <f>Fuel!$AH987</f>
        <v/>
      </c>
      <c r="K987" s="328"/>
      <c r="L987" s="328"/>
      <c r="M987" s="329" t="str">
        <f>Fuel!$AK987</f>
        <v/>
      </c>
      <c r="N987" s="329"/>
      <c r="O987" s="329"/>
      <c r="P987" s="330" t="str">
        <f>Fuel!$AI987</f>
        <v/>
      </c>
      <c r="Q987" s="330"/>
      <c r="R987" s="330"/>
      <c r="S987" s="329" t="str">
        <f>Fuel!$AJ987</f>
        <v/>
      </c>
      <c r="T987" s="329"/>
      <c r="U987" s="331"/>
      <c r="V987" s="55"/>
      <c r="AC987" s="13" t="str">
        <f>Fuel!$S987</f>
        <v/>
      </c>
    </row>
    <row r="988" spans="1:29" x14ac:dyDescent="0.25">
      <c r="A988" s="55"/>
      <c r="B988" s="325" t="str">
        <f>IF(Fuel!$B988="", "", Fuel!$B988)</f>
        <v/>
      </c>
      <c r="C988" s="326"/>
      <c r="D988" s="326"/>
      <c r="E988" s="327" t="str">
        <f>Fuel!$AF988</f>
        <v/>
      </c>
      <c r="F988" s="327"/>
      <c r="G988" s="327"/>
      <c r="H988" s="327"/>
      <c r="I988" s="1" t="str">
        <f>IF(Fuel!$D988="", "", Fuel!$D988)</f>
        <v/>
      </c>
      <c r="J988" s="328" t="str">
        <f>Fuel!$AH988</f>
        <v/>
      </c>
      <c r="K988" s="328"/>
      <c r="L988" s="328"/>
      <c r="M988" s="329" t="str">
        <f>Fuel!$AK988</f>
        <v/>
      </c>
      <c r="N988" s="329"/>
      <c r="O988" s="329"/>
      <c r="P988" s="330" t="str">
        <f>Fuel!$AI988</f>
        <v/>
      </c>
      <c r="Q988" s="330"/>
      <c r="R988" s="330"/>
      <c r="S988" s="329" t="str">
        <f>Fuel!$AJ988</f>
        <v/>
      </c>
      <c r="T988" s="329"/>
      <c r="U988" s="331"/>
      <c r="V988" s="55"/>
      <c r="AC988" s="13" t="str">
        <f>Fuel!$S988</f>
        <v/>
      </c>
    </row>
    <row r="989" spans="1:29" x14ac:dyDescent="0.25">
      <c r="A989" s="55"/>
      <c r="B989" s="325" t="str">
        <f>IF(Fuel!$B989="", "", Fuel!$B989)</f>
        <v/>
      </c>
      <c r="C989" s="326"/>
      <c r="D989" s="326"/>
      <c r="E989" s="327" t="str">
        <f>Fuel!$AF989</f>
        <v/>
      </c>
      <c r="F989" s="327"/>
      <c r="G989" s="327"/>
      <c r="H989" s="327"/>
      <c r="I989" s="1" t="str">
        <f>IF(Fuel!$D989="", "", Fuel!$D989)</f>
        <v/>
      </c>
      <c r="J989" s="328" t="str">
        <f>Fuel!$AH989</f>
        <v/>
      </c>
      <c r="K989" s="328"/>
      <c r="L989" s="328"/>
      <c r="M989" s="329" t="str">
        <f>Fuel!$AK989</f>
        <v/>
      </c>
      <c r="N989" s="329"/>
      <c r="O989" s="329"/>
      <c r="P989" s="330" t="str">
        <f>Fuel!$AI989</f>
        <v/>
      </c>
      <c r="Q989" s="330"/>
      <c r="R989" s="330"/>
      <c r="S989" s="329" t="str">
        <f>Fuel!$AJ989</f>
        <v/>
      </c>
      <c r="T989" s="329"/>
      <c r="U989" s="331"/>
      <c r="V989" s="55"/>
      <c r="AC989" s="13" t="str">
        <f>Fuel!$S989</f>
        <v/>
      </c>
    </row>
    <row r="990" spans="1:29" x14ac:dyDescent="0.25">
      <c r="A990" s="55"/>
      <c r="B990" s="325" t="str">
        <f>IF(Fuel!$B990="", "", Fuel!$B990)</f>
        <v/>
      </c>
      <c r="C990" s="326"/>
      <c r="D990" s="326"/>
      <c r="E990" s="327" t="str">
        <f>Fuel!$AF990</f>
        <v/>
      </c>
      <c r="F990" s="327"/>
      <c r="G990" s="327"/>
      <c r="H990" s="327"/>
      <c r="I990" s="1" t="str">
        <f>IF(Fuel!$D990="", "", Fuel!$D990)</f>
        <v/>
      </c>
      <c r="J990" s="328" t="str">
        <f>Fuel!$AH990</f>
        <v/>
      </c>
      <c r="K990" s="328"/>
      <c r="L990" s="328"/>
      <c r="M990" s="329" t="str">
        <f>Fuel!$AK990</f>
        <v/>
      </c>
      <c r="N990" s="329"/>
      <c r="O990" s="329"/>
      <c r="P990" s="330" t="str">
        <f>Fuel!$AI990</f>
        <v/>
      </c>
      <c r="Q990" s="330"/>
      <c r="R990" s="330"/>
      <c r="S990" s="329" t="str">
        <f>Fuel!$AJ990</f>
        <v/>
      </c>
      <c r="T990" s="329"/>
      <c r="U990" s="331"/>
      <c r="V990" s="55"/>
      <c r="AC990" s="13" t="str">
        <f>Fuel!$S990</f>
        <v/>
      </c>
    </row>
    <row r="991" spans="1:29" x14ac:dyDescent="0.25">
      <c r="A991" s="55"/>
      <c r="B991" s="325" t="str">
        <f>IF(Fuel!$B991="", "", Fuel!$B991)</f>
        <v/>
      </c>
      <c r="C991" s="326"/>
      <c r="D991" s="326"/>
      <c r="E991" s="327" t="str">
        <f>Fuel!$AF991</f>
        <v/>
      </c>
      <c r="F991" s="327"/>
      <c r="G991" s="327"/>
      <c r="H991" s="327"/>
      <c r="I991" s="1" t="str">
        <f>IF(Fuel!$D991="", "", Fuel!$D991)</f>
        <v/>
      </c>
      <c r="J991" s="328" t="str">
        <f>Fuel!$AH991</f>
        <v/>
      </c>
      <c r="K991" s="328"/>
      <c r="L991" s="328"/>
      <c r="M991" s="329" t="str">
        <f>Fuel!$AK991</f>
        <v/>
      </c>
      <c r="N991" s="329"/>
      <c r="O991" s="329"/>
      <c r="P991" s="330" t="str">
        <f>Fuel!$AI991</f>
        <v/>
      </c>
      <c r="Q991" s="330"/>
      <c r="R991" s="330"/>
      <c r="S991" s="329" t="str">
        <f>Fuel!$AJ991</f>
        <v/>
      </c>
      <c r="T991" s="329"/>
      <c r="U991" s="331"/>
      <c r="V991" s="55"/>
      <c r="AC991" s="13" t="str">
        <f>Fuel!$S991</f>
        <v/>
      </c>
    </row>
    <row r="992" spans="1:29" x14ac:dyDescent="0.25">
      <c r="A992" s="55"/>
      <c r="B992" s="325" t="str">
        <f>IF(Fuel!$B992="", "", Fuel!$B992)</f>
        <v/>
      </c>
      <c r="C992" s="326"/>
      <c r="D992" s="326"/>
      <c r="E992" s="327" t="str">
        <f>Fuel!$AF992</f>
        <v/>
      </c>
      <c r="F992" s="327"/>
      <c r="G992" s="327"/>
      <c r="H992" s="327"/>
      <c r="I992" s="1" t="str">
        <f>IF(Fuel!$D992="", "", Fuel!$D992)</f>
        <v/>
      </c>
      <c r="J992" s="328" t="str">
        <f>Fuel!$AH992</f>
        <v/>
      </c>
      <c r="K992" s="328"/>
      <c r="L992" s="328"/>
      <c r="M992" s="329" t="str">
        <f>Fuel!$AK992</f>
        <v/>
      </c>
      <c r="N992" s="329"/>
      <c r="O992" s="329"/>
      <c r="P992" s="330" t="str">
        <f>Fuel!$AI992</f>
        <v/>
      </c>
      <c r="Q992" s="330"/>
      <c r="R992" s="330"/>
      <c r="S992" s="329" t="str">
        <f>Fuel!$AJ992</f>
        <v/>
      </c>
      <c r="T992" s="329"/>
      <c r="U992" s="331"/>
      <c r="V992" s="55"/>
      <c r="AC992" s="13" t="str">
        <f>Fuel!$S992</f>
        <v/>
      </c>
    </row>
    <row r="993" spans="1:29" x14ac:dyDescent="0.25">
      <c r="A993" s="55"/>
      <c r="B993" s="325" t="str">
        <f>IF(Fuel!$B993="", "", Fuel!$B993)</f>
        <v/>
      </c>
      <c r="C993" s="326"/>
      <c r="D993" s="326"/>
      <c r="E993" s="327" t="str">
        <f>Fuel!$AF993</f>
        <v/>
      </c>
      <c r="F993" s="327"/>
      <c r="G993" s="327"/>
      <c r="H993" s="327"/>
      <c r="I993" s="1" t="str">
        <f>IF(Fuel!$D993="", "", Fuel!$D993)</f>
        <v/>
      </c>
      <c r="J993" s="328" t="str">
        <f>Fuel!$AH993</f>
        <v/>
      </c>
      <c r="K993" s="328"/>
      <c r="L993" s="328"/>
      <c r="M993" s="329" t="str">
        <f>Fuel!$AK993</f>
        <v/>
      </c>
      <c r="N993" s="329"/>
      <c r="O993" s="329"/>
      <c r="P993" s="330" t="str">
        <f>Fuel!$AI993</f>
        <v/>
      </c>
      <c r="Q993" s="330"/>
      <c r="R993" s="330"/>
      <c r="S993" s="329" t="str">
        <f>Fuel!$AJ993</f>
        <v/>
      </c>
      <c r="T993" s="329"/>
      <c r="U993" s="331"/>
      <c r="V993" s="55"/>
      <c r="AC993" s="13" t="str">
        <f>Fuel!$S993</f>
        <v/>
      </c>
    </row>
    <row r="994" spans="1:29" x14ac:dyDescent="0.25">
      <c r="A994" s="55"/>
      <c r="B994" s="325" t="str">
        <f>IF(Fuel!$B994="", "", Fuel!$B994)</f>
        <v/>
      </c>
      <c r="C994" s="326"/>
      <c r="D994" s="326"/>
      <c r="E994" s="327" t="str">
        <f>Fuel!$AF994</f>
        <v/>
      </c>
      <c r="F994" s="327"/>
      <c r="G994" s="327"/>
      <c r="H994" s="327"/>
      <c r="I994" s="1" t="str">
        <f>IF(Fuel!$D994="", "", Fuel!$D994)</f>
        <v/>
      </c>
      <c r="J994" s="328" t="str">
        <f>Fuel!$AH994</f>
        <v/>
      </c>
      <c r="K994" s="328"/>
      <c r="L994" s="328"/>
      <c r="M994" s="329" t="str">
        <f>Fuel!$AK994</f>
        <v/>
      </c>
      <c r="N994" s="329"/>
      <c r="O994" s="329"/>
      <c r="P994" s="330" t="str">
        <f>Fuel!$AI994</f>
        <v/>
      </c>
      <c r="Q994" s="330"/>
      <c r="R994" s="330"/>
      <c r="S994" s="329" t="str">
        <f>Fuel!$AJ994</f>
        <v/>
      </c>
      <c r="T994" s="329"/>
      <c r="U994" s="331"/>
      <c r="V994" s="55"/>
      <c r="AC994" s="13" t="str">
        <f>Fuel!$S994</f>
        <v/>
      </c>
    </row>
    <row r="995" spans="1:29" x14ac:dyDescent="0.25">
      <c r="A995" s="55"/>
      <c r="B995" s="325" t="str">
        <f>IF(Fuel!$B995="", "", Fuel!$B995)</f>
        <v/>
      </c>
      <c r="C995" s="326"/>
      <c r="D995" s="326"/>
      <c r="E995" s="327" t="str">
        <f>Fuel!$AF995</f>
        <v/>
      </c>
      <c r="F995" s="327"/>
      <c r="G995" s="327"/>
      <c r="H995" s="327"/>
      <c r="I995" s="1" t="str">
        <f>IF(Fuel!$D995="", "", Fuel!$D995)</f>
        <v/>
      </c>
      <c r="J995" s="328" t="str">
        <f>Fuel!$AH995</f>
        <v/>
      </c>
      <c r="K995" s="328"/>
      <c r="L995" s="328"/>
      <c r="M995" s="329" t="str">
        <f>Fuel!$AK995</f>
        <v/>
      </c>
      <c r="N995" s="329"/>
      <c r="O995" s="329"/>
      <c r="P995" s="330" t="str">
        <f>Fuel!$AI995</f>
        <v/>
      </c>
      <c r="Q995" s="330"/>
      <c r="R995" s="330"/>
      <c r="S995" s="329" t="str">
        <f>Fuel!$AJ995</f>
        <v/>
      </c>
      <c r="T995" s="329"/>
      <c r="U995" s="331"/>
      <c r="V995" s="55"/>
      <c r="AC995" s="13" t="str">
        <f>Fuel!$S995</f>
        <v/>
      </c>
    </row>
    <row r="996" spans="1:29" x14ac:dyDescent="0.25">
      <c r="A996" s="55"/>
      <c r="B996" s="325" t="str">
        <f>IF(Fuel!$B996="", "", Fuel!$B996)</f>
        <v/>
      </c>
      <c r="C996" s="326"/>
      <c r="D996" s="326"/>
      <c r="E996" s="327" t="str">
        <f>Fuel!$AF996</f>
        <v/>
      </c>
      <c r="F996" s="327"/>
      <c r="G996" s="327"/>
      <c r="H996" s="327"/>
      <c r="I996" s="1" t="str">
        <f>IF(Fuel!$D996="", "", Fuel!$D996)</f>
        <v/>
      </c>
      <c r="J996" s="328" t="str">
        <f>Fuel!$AH996</f>
        <v/>
      </c>
      <c r="K996" s="328"/>
      <c r="L996" s="328"/>
      <c r="M996" s="329" t="str">
        <f>Fuel!$AK996</f>
        <v/>
      </c>
      <c r="N996" s="329"/>
      <c r="O996" s="329"/>
      <c r="P996" s="330" t="str">
        <f>Fuel!$AI996</f>
        <v/>
      </c>
      <c r="Q996" s="330"/>
      <c r="R996" s="330"/>
      <c r="S996" s="329" t="str">
        <f>Fuel!$AJ996</f>
        <v/>
      </c>
      <c r="T996" s="329"/>
      <c r="U996" s="331"/>
      <c r="V996" s="55"/>
      <c r="AC996" s="13" t="str">
        <f>Fuel!$S996</f>
        <v/>
      </c>
    </row>
    <row r="997" spans="1:29" x14ac:dyDescent="0.25">
      <c r="A997" s="55"/>
      <c r="B997" s="325" t="str">
        <f>IF(Fuel!$B997="", "", Fuel!$B997)</f>
        <v/>
      </c>
      <c r="C997" s="326"/>
      <c r="D997" s="326"/>
      <c r="E997" s="327" t="str">
        <f>Fuel!$AF997</f>
        <v/>
      </c>
      <c r="F997" s="327"/>
      <c r="G997" s="327"/>
      <c r="H997" s="327"/>
      <c r="I997" s="1" t="str">
        <f>IF(Fuel!$D997="", "", Fuel!$D997)</f>
        <v/>
      </c>
      <c r="J997" s="328" t="str">
        <f>Fuel!$AH997</f>
        <v/>
      </c>
      <c r="K997" s="328"/>
      <c r="L997" s="328"/>
      <c r="M997" s="329" t="str">
        <f>Fuel!$AK997</f>
        <v/>
      </c>
      <c r="N997" s="329"/>
      <c r="O997" s="329"/>
      <c r="P997" s="330" t="str">
        <f>Fuel!$AI997</f>
        <v/>
      </c>
      <c r="Q997" s="330"/>
      <c r="R997" s="330"/>
      <c r="S997" s="329" t="str">
        <f>Fuel!$AJ997</f>
        <v/>
      </c>
      <c r="T997" s="329"/>
      <c r="U997" s="331"/>
      <c r="V997" s="55"/>
      <c r="AC997" s="13" t="str">
        <f>Fuel!$S997</f>
        <v/>
      </c>
    </row>
    <row r="998" spans="1:29" x14ac:dyDescent="0.25">
      <c r="A998" s="55"/>
      <c r="B998" s="325" t="str">
        <f>IF(Fuel!$B998="", "", Fuel!$B998)</f>
        <v/>
      </c>
      <c r="C998" s="326"/>
      <c r="D998" s="326"/>
      <c r="E998" s="327" t="str">
        <f>Fuel!$AF998</f>
        <v/>
      </c>
      <c r="F998" s="327"/>
      <c r="G998" s="327"/>
      <c r="H998" s="327"/>
      <c r="I998" s="1" t="str">
        <f>IF(Fuel!$D998="", "", Fuel!$D998)</f>
        <v/>
      </c>
      <c r="J998" s="328" t="str">
        <f>Fuel!$AH998</f>
        <v/>
      </c>
      <c r="K998" s="328"/>
      <c r="L998" s="328"/>
      <c r="M998" s="329" t="str">
        <f>Fuel!$AK998</f>
        <v/>
      </c>
      <c r="N998" s="329"/>
      <c r="O998" s="329"/>
      <c r="P998" s="330" t="str">
        <f>Fuel!$AI998</f>
        <v/>
      </c>
      <c r="Q998" s="330"/>
      <c r="R998" s="330"/>
      <c r="S998" s="329" t="str">
        <f>Fuel!$AJ998</f>
        <v/>
      </c>
      <c r="T998" s="329"/>
      <c r="U998" s="331"/>
      <c r="V998" s="55"/>
      <c r="AC998" s="13" t="str">
        <f>Fuel!$S998</f>
        <v/>
      </c>
    </row>
    <row r="999" spans="1:29" x14ac:dyDescent="0.25">
      <c r="A999" s="55"/>
      <c r="B999" s="325" t="str">
        <f>IF(Fuel!$B999="", "", Fuel!$B999)</f>
        <v/>
      </c>
      <c r="C999" s="326"/>
      <c r="D999" s="326"/>
      <c r="E999" s="327" t="str">
        <f>Fuel!$AF999</f>
        <v/>
      </c>
      <c r="F999" s="327"/>
      <c r="G999" s="327"/>
      <c r="H999" s="327"/>
      <c r="I999" s="1" t="str">
        <f>IF(Fuel!$D999="", "", Fuel!$D999)</f>
        <v/>
      </c>
      <c r="J999" s="328" t="str">
        <f>Fuel!$AH999</f>
        <v/>
      </c>
      <c r="K999" s="328"/>
      <c r="L999" s="328"/>
      <c r="M999" s="329" t="str">
        <f>Fuel!$AK999</f>
        <v/>
      </c>
      <c r="N999" s="329"/>
      <c r="O999" s="329"/>
      <c r="P999" s="330" t="str">
        <f>Fuel!$AI999</f>
        <v/>
      </c>
      <c r="Q999" s="330"/>
      <c r="R999" s="330"/>
      <c r="S999" s="329" t="str">
        <f>Fuel!$AJ999</f>
        <v/>
      </c>
      <c r="T999" s="329"/>
      <c r="U999" s="331"/>
      <c r="V999" s="55"/>
      <c r="AC999" s="13" t="str">
        <f>Fuel!$S999</f>
        <v/>
      </c>
    </row>
    <row r="1000" spans="1:29" x14ac:dyDescent="0.25">
      <c r="A1000" s="55"/>
      <c r="B1000" s="325" t="str">
        <f>IF(Fuel!$B1000="", "", Fuel!$B1000)</f>
        <v/>
      </c>
      <c r="C1000" s="326"/>
      <c r="D1000" s="326"/>
      <c r="E1000" s="327" t="str">
        <f>Fuel!$AF1000</f>
        <v/>
      </c>
      <c r="F1000" s="327"/>
      <c r="G1000" s="327"/>
      <c r="H1000" s="327"/>
      <c r="I1000" s="1" t="str">
        <f>IF(Fuel!$D1000="", "", Fuel!$D1000)</f>
        <v/>
      </c>
      <c r="J1000" s="328" t="str">
        <f>Fuel!$AH1000</f>
        <v/>
      </c>
      <c r="K1000" s="328"/>
      <c r="L1000" s="328"/>
      <c r="M1000" s="329" t="str">
        <f>Fuel!$AK1000</f>
        <v/>
      </c>
      <c r="N1000" s="329"/>
      <c r="O1000" s="329"/>
      <c r="P1000" s="330" t="str">
        <f>Fuel!$AI1000</f>
        <v/>
      </c>
      <c r="Q1000" s="330"/>
      <c r="R1000" s="330"/>
      <c r="S1000" s="329" t="str">
        <f>Fuel!$AJ1000</f>
        <v/>
      </c>
      <c r="T1000" s="329"/>
      <c r="U1000" s="331"/>
      <c r="V1000" s="55"/>
      <c r="AC1000" s="13" t="str">
        <f>Fuel!$S1000</f>
        <v/>
      </c>
    </row>
    <row r="1001" spans="1:29" x14ac:dyDescent="0.25">
      <c r="A1001" s="55"/>
      <c r="B1001" s="325" t="str">
        <f>IF(Fuel!$B1001="", "", Fuel!$B1001)</f>
        <v/>
      </c>
      <c r="C1001" s="326"/>
      <c r="D1001" s="326"/>
      <c r="E1001" s="327" t="str">
        <f>Fuel!$AF1001</f>
        <v/>
      </c>
      <c r="F1001" s="327"/>
      <c r="G1001" s="327"/>
      <c r="H1001" s="327"/>
      <c r="I1001" s="1" t="str">
        <f>IF(Fuel!$D1001="", "", Fuel!$D1001)</f>
        <v/>
      </c>
      <c r="J1001" s="328" t="str">
        <f>Fuel!$AH1001</f>
        <v/>
      </c>
      <c r="K1001" s="328"/>
      <c r="L1001" s="328"/>
      <c r="M1001" s="329" t="str">
        <f>Fuel!$AK1001</f>
        <v/>
      </c>
      <c r="N1001" s="329"/>
      <c r="O1001" s="329"/>
      <c r="P1001" s="330" t="str">
        <f>Fuel!$AI1001</f>
        <v/>
      </c>
      <c r="Q1001" s="330"/>
      <c r="R1001" s="330"/>
      <c r="S1001" s="329" t="str">
        <f>Fuel!$AJ1001</f>
        <v/>
      </c>
      <c r="T1001" s="329"/>
      <c r="U1001" s="331"/>
      <c r="V1001" s="55"/>
      <c r="AC1001" s="13" t="str">
        <f>Fuel!$S1001</f>
        <v/>
      </c>
    </row>
    <row r="1002" spans="1:29" x14ac:dyDescent="0.25">
      <c r="A1002" s="55"/>
      <c r="B1002" s="325" t="str">
        <f>IF(Fuel!$B1002="", "", Fuel!$B1002)</f>
        <v/>
      </c>
      <c r="C1002" s="326"/>
      <c r="D1002" s="326"/>
      <c r="E1002" s="327" t="str">
        <f>Fuel!$AF1002</f>
        <v/>
      </c>
      <c r="F1002" s="327"/>
      <c r="G1002" s="327"/>
      <c r="H1002" s="327"/>
      <c r="I1002" s="1" t="str">
        <f>IF(Fuel!$D1002="", "", Fuel!$D1002)</f>
        <v/>
      </c>
      <c r="J1002" s="328" t="str">
        <f>Fuel!$AH1002</f>
        <v/>
      </c>
      <c r="K1002" s="328"/>
      <c r="L1002" s="328"/>
      <c r="M1002" s="329" t="str">
        <f>Fuel!$AK1002</f>
        <v/>
      </c>
      <c r="N1002" s="329"/>
      <c r="O1002" s="329"/>
      <c r="P1002" s="330" t="str">
        <f>Fuel!$AI1002</f>
        <v/>
      </c>
      <c r="Q1002" s="330"/>
      <c r="R1002" s="330"/>
      <c r="S1002" s="329" t="str">
        <f>Fuel!$AJ1002</f>
        <v/>
      </c>
      <c r="T1002" s="329"/>
      <c r="U1002" s="331"/>
      <c r="V1002" s="55"/>
      <c r="AC1002" s="13" t="str">
        <f>Fuel!$S1002</f>
        <v/>
      </c>
    </row>
    <row r="1003" spans="1:29" x14ac:dyDescent="0.25">
      <c r="A1003" s="55"/>
      <c r="B1003" s="325" t="str">
        <f>IF(Fuel!$B1003="", "", Fuel!$B1003)</f>
        <v/>
      </c>
      <c r="C1003" s="326"/>
      <c r="D1003" s="326"/>
      <c r="E1003" s="327" t="str">
        <f>Fuel!$AF1003</f>
        <v/>
      </c>
      <c r="F1003" s="327"/>
      <c r="G1003" s="327"/>
      <c r="H1003" s="327"/>
      <c r="I1003" s="1" t="str">
        <f>IF(Fuel!$D1003="", "", Fuel!$D1003)</f>
        <v/>
      </c>
      <c r="J1003" s="328" t="str">
        <f>Fuel!$AH1003</f>
        <v/>
      </c>
      <c r="K1003" s="328"/>
      <c r="L1003" s="328"/>
      <c r="M1003" s="329" t="str">
        <f>Fuel!$AK1003</f>
        <v/>
      </c>
      <c r="N1003" s="329"/>
      <c r="O1003" s="329"/>
      <c r="P1003" s="330" t="str">
        <f>Fuel!$AI1003</f>
        <v/>
      </c>
      <c r="Q1003" s="330"/>
      <c r="R1003" s="330"/>
      <c r="S1003" s="329" t="str">
        <f>Fuel!$AJ1003</f>
        <v/>
      </c>
      <c r="T1003" s="329"/>
      <c r="U1003" s="331"/>
      <c r="V1003" s="55"/>
      <c r="AC1003" s="13" t="str">
        <f>Fuel!$S1003</f>
        <v/>
      </c>
    </row>
    <row r="1004" spans="1:29" x14ac:dyDescent="0.25">
      <c r="A1004" s="55"/>
      <c r="B1004" s="325" t="str">
        <f>IF(Fuel!$B1004="", "", Fuel!$B1004)</f>
        <v/>
      </c>
      <c r="C1004" s="326"/>
      <c r="D1004" s="326"/>
      <c r="E1004" s="327" t="str">
        <f>Fuel!$AF1004</f>
        <v/>
      </c>
      <c r="F1004" s="327"/>
      <c r="G1004" s="327"/>
      <c r="H1004" s="327"/>
      <c r="I1004" s="1" t="str">
        <f>IF(Fuel!$D1004="", "", Fuel!$D1004)</f>
        <v/>
      </c>
      <c r="J1004" s="328" t="str">
        <f>Fuel!$AH1004</f>
        <v/>
      </c>
      <c r="K1004" s="328"/>
      <c r="L1004" s="328"/>
      <c r="M1004" s="329" t="str">
        <f>Fuel!$AK1004</f>
        <v/>
      </c>
      <c r="N1004" s="329"/>
      <c r="O1004" s="329"/>
      <c r="P1004" s="330" t="str">
        <f>Fuel!$AI1004</f>
        <v/>
      </c>
      <c r="Q1004" s="330"/>
      <c r="R1004" s="330"/>
      <c r="S1004" s="329" t="str">
        <f>Fuel!$AJ1004</f>
        <v/>
      </c>
      <c r="T1004" s="329"/>
      <c r="U1004" s="331"/>
      <c r="V1004" s="55"/>
      <c r="AC1004" s="13" t="str">
        <f>Fuel!$S1004</f>
        <v/>
      </c>
    </row>
    <row r="1005" spans="1:29" x14ac:dyDescent="0.25">
      <c r="A1005" s="55"/>
      <c r="B1005" s="325" t="str">
        <f>IF(Fuel!$B1005="", "", Fuel!$B1005)</f>
        <v/>
      </c>
      <c r="C1005" s="326"/>
      <c r="D1005" s="326"/>
      <c r="E1005" s="327" t="str">
        <f>Fuel!$AF1005</f>
        <v/>
      </c>
      <c r="F1005" s="327"/>
      <c r="G1005" s="327"/>
      <c r="H1005" s="327"/>
      <c r="I1005" s="1" t="str">
        <f>IF(Fuel!$D1005="", "", Fuel!$D1005)</f>
        <v/>
      </c>
      <c r="J1005" s="328" t="str">
        <f>Fuel!$AH1005</f>
        <v/>
      </c>
      <c r="K1005" s="328"/>
      <c r="L1005" s="328"/>
      <c r="M1005" s="329" t="str">
        <f>Fuel!$AK1005</f>
        <v/>
      </c>
      <c r="N1005" s="329"/>
      <c r="O1005" s="329"/>
      <c r="P1005" s="330" t="str">
        <f>Fuel!$AI1005</f>
        <v/>
      </c>
      <c r="Q1005" s="330"/>
      <c r="R1005" s="330"/>
      <c r="S1005" s="329" t="str">
        <f>Fuel!$AJ1005</f>
        <v/>
      </c>
      <c r="T1005" s="329"/>
      <c r="U1005" s="331"/>
      <c r="V1005" s="55"/>
      <c r="AC1005" s="13" t="str">
        <f>Fuel!$S1005</f>
        <v/>
      </c>
    </row>
    <row r="1006" spans="1:29" x14ac:dyDescent="0.25">
      <c r="A1006" s="55"/>
      <c r="B1006" s="325" t="str">
        <f>IF(Fuel!$B1006="", "", Fuel!$B1006)</f>
        <v/>
      </c>
      <c r="C1006" s="326"/>
      <c r="D1006" s="326"/>
      <c r="E1006" s="327" t="str">
        <f>Fuel!$AF1006</f>
        <v/>
      </c>
      <c r="F1006" s="327"/>
      <c r="G1006" s="327"/>
      <c r="H1006" s="327"/>
      <c r="I1006" s="1" t="str">
        <f>IF(Fuel!$D1006="", "", Fuel!$D1006)</f>
        <v/>
      </c>
      <c r="J1006" s="328" t="str">
        <f>Fuel!$AH1006</f>
        <v/>
      </c>
      <c r="K1006" s="328"/>
      <c r="L1006" s="328"/>
      <c r="M1006" s="329" t="str">
        <f>Fuel!$AK1006</f>
        <v/>
      </c>
      <c r="N1006" s="329"/>
      <c r="O1006" s="329"/>
      <c r="P1006" s="330" t="str">
        <f>Fuel!$AI1006</f>
        <v/>
      </c>
      <c r="Q1006" s="330"/>
      <c r="R1006" s="330"/>
      <c r="S1006" s="329" t="str">
        <f>Fuel!$AJ1006</f>
        <v/>
      </c>
      <c r="T1006" s="329"/>
      <c r="U1006" s="331"/>
      <c r="V1006" s="55"/>
      <c r="AC1006" s="13" t="str">
        <f>Fuel!$S1006</f>
        <v/>
      </c>
    </row>
    <row r="1007" spans="1:29" x14ac:dyDescent="0.25">
      <c r="A1007" s="55"/>
      <c r="B1007" s="325" t="str">
        <f>IF(Fuel!$B1007="", "", Fuel!$B1007)</f>
        <v/>
      </c>
      <c r="C1007" s="326"/>
      <c r="D1007" s="326"/>
      <c r="E1007" s="327" t="str">
        <f>Fuel!$AF1007</f>
        <v/>
      </c>
      <c r="F1007" s="327"/>
      <c r="G1007" s="327"/>
      <c r="H1007" s="327"/>
      <c r="I1007" s="1" t="str">
        <f>IF(Fuel!$D1007="", "", Fuel!$D1007)</f>
        <v/>
      </c>
      <c r="J1007" s="328" t="str">
        <f>Fuel!$AH1007</f>
        <v/>
      </c>
      <c r="K1007" s="328"/>
      <c r="L1007" s="328"/>
      <c r="M1007" s="329" t="str">
        <f>Fuel!$AK1007</f>
        <v/>
      </c>
      <c r="N1007" s="329"/>
      <c r="O1007" s="329"/>
      <c r="P1007" s="330" t="str">
        <f>Fuel!$AI1007</f>
        <v/>
      </c>
      <c r="Q1007" s="330"/>
      <c r="R1007" s="330"/>
      <c r="S1007" s="329" t="str">
        <f>Fuel!$AJ1007</f>
        <v/>
      </c>
      <c r="T1007" s="329"/>
      <c r="U1007" s="331"/>
      <c r="V1007" s="55"/>
      <c r="AC1007" s="13" t="str">
        <f>Fuel!$S1007</f>
        <v/>
      </c>
    </row>
    <row r="1008" spans="1:29" x14ac:dyDescent="0.25">
      <c r="A1008" s="55"/>
      <c r="B1008" s="325" t="str">
        <f>IF(Fuel!$B1008="", "", Fuel!$B1008)</f>
        <v/>
      </c>
      <c r="C1008" s="326"/>
      <c r="D1008" s="326"/>
      <c r="E1008" s="327" t="str">
        <f>Fuel!$AF1008</f>
        <v/>
      </c>
      <c r="F1008" s="327"/>
      <c r="G1008" s="327"/>
      <c r="H1008" s="327"/>
      <c r="I1008" s="1" t="str">
        <f>IF(Fuel!$D1008="", "", Fuel!$D1008)</f>
        <v/>
      </c>
      <c r="J1008" s="328" t="str">
        <f>Fuel!$AH1008</f>
        <v/>
      </c>
      <c r="K1008" s="328"/>
      <c r="L1008" s="328"/>
      <c r="M1008" s="329" t="str">
        <f>Fuel!$AK1008</f>
        <v/>
      </c>
      <c r="N1008" s="329"/>
      <c r="O1008" s="329"/>
      <c r="P1008" s="330" t="str">
        <f>Fuel!$AI1008</f>
        <v/>
      </c>
      <c r="Q1008" s="330"/>
      <c r="R1008" s="330"/>
      <c r="S1008" s="329" t="str">
        <f>Fuel!$AJ1008</f>
        <v/>
      </c>
      <c r="T1008" s="329"/>
      <c r="U1008" s="331"/>
      <c r="V1008" s="55"/>
      <c r="AC1008" s="13" t="str">
        <f>Fuel!$S1008</f>
        <v/>
      </c>
    </row>
    <row r="1009" spans="1:29" x14ac:dyDescent="0.25">
      <c r="A1009" s="55"/>
      <c r="B1009" s="325" t="str">
        <f>IF(Fuel!$B1009="", "", Fuel!$B1009)</f>
        <v/>
      </c>
      <c r="C1009" s="326"/>
      <c r="D1009" s="326"/>
      <c r="E1009" s="327" t="str">
        <f>Fuel!$AF1009</f>
        <v/>
      </c>
      <c r="F1009" s="327"/>
      <c r="G1009" s="327"/>
      <c r="H1009" s="327"/>
      <c r="I1009" s="1" t="str">
        <f>IF(Fuel!$D1009="", "", Fuel!$D1009)</f>
        <v/>
      </c>
      <c r="J1009" s="328" t="str">
        <f>Fuel!$AH1009</f>
        <v/>
      </c>
      <c r="K1009" s="328"/>
      <c r="L1009" s="328"/>
      <c r="M1009" s="329" t="str">
        <f>Fuel!$AK1009</f>
        <v/>
      </c>
      <c r="N1009" s="329"/>
      <c r="O1009" s="329"/>
      <c r="P1009" s="330" t="str">
        <f>Fuel!$AI1009</f>
        <v/>
      </c>
      <c r="Q1009" s="330"/>
      <c r="R1009" s="330"/>
      <c r="S1009" s="329" t="str">
        <f>Fuel!$AJ1009</f>
        <v/>
      </c>
      <c r="T1009" s="329"/>
      <c r="U1009" s="331"/>
      <c r="V1009" s="55"/>
      <c r="AC1009" s="13" t="str">
        <f>Fuel!$S1009</f>
        <v/>
      </c>
    </row>
    <row r="1010" spans="1:29" x14ac:dyDescent="0.25">
      <c r="A1010" s="55"/>
      <c r="B1010" s="325" t="str">
        <f>IF(Fuel!$B1010="", "", Fuel!$B1010)</f>
        <v/>
      </c>
      <c r="C1010" s="326"/>
      <c r="D1010" s="326"/>
      <c r="E1010" s="327" t="str">
        <f>Fuel!$AF1010</f>
        <v/>
      </c>
      <c r="F1010" s="327"/>
      <c r="G1010" s="327"/>
      <c r="H1010" s="327"/>
      <c r="I1010" s="1" t="str">
        <f>IF(Fuel!$D1010="", "", Fuel!$D1010)</f>
        <v/>
      </c>
      <c r="J1010" s="328" t="str">
        <f>Fuel!$AH1010</f>
        <v/>
      </c>
      <c r="K1010" s="328"/>
      <c r="L1010" s="328"/>
      <c r="M1010" s="329" t="str">
        <f>Fuel!$AK1010</f>
        <v/>
      </c>
      <c r="N1010" s="329"/>
      <c r="O1010" s="329"/>
      <c r="P1010" s="330" t="str">
        <f>Fuel!$AI1010</f>
        <v/>
      </c>
      <c r="Q1010" s="330"/>
      <c r="R1010" s="330"/>
      <c r="S1010" s="329" t="str">
        <f>Fuel!$AJ1010</f>
        <v/>
      </c>
      <c r="T1010" s="329"/>
      <c r="U1010" s="331"/>
      <c r="V1010" s="55"/>
      <c r="AC1010" s="13" t="str">
        <f>Fuel!$S1010</f>
        <v/>
      </c>
    </row>
    <row r="1011" spans="1:29" x14ac:dyDescent="0.25">
      <c r="A1011" s="55"/>
      <c r="B1011" s="325" t="str">
        <f>IF(Fuel!$B1011="", "", Fuel!$B1011)</f>
        <v/>
      </c>
      <c r="C1011" s="326"/>
      <c r="D1011" s="326"/>
      <c r="E1011" s="327" t="str">
        <f>Fuel!$AF1011</f>
        <v/>
      </c>
      <c r="F1011" s="327"/>
      <c r="G1011" s="327"/>
      <c r="H1011" s="327"/>
      <c r="I1011" s="1" t="str">
        <f>IF(Fuel!$D1011="", "", Fuel!$D1011)</f>
        <v/>
      </c>
      <c r="J1011" s="328" t="str">
        <f>Fuel!$AH1011</f>
        <v/>
      </c>
      <c r="K1011" s="328"/>
      <c r="L1011" s="328"/>
      <c r="M1011" s="329" t="str">
        <f>Fuel!$AK1011</f>
        <v/>
      </c>
      <c r="N1011" s="329"/>
      <c r="O1011" s="329"/>
      <c r="P1011" s="330" t="str">
        <f>Fuel!$AI1011</f>
        <v/>
      </c>
      <c r="Q1011" s="330"/>
      <c r="R1011" s="330"/>
      <c r="S1011" s="329" t="str">
        <f>Fuel!$AJ1011</f>
        <v/>
      </c>
      <c r="T1011" s="329"/>
      <c r="U1011" s="331"/>
      <c r="V1011" s="55"/>
      <c r="AC1011" s="13" t="str">
        <f>Fuel!$S1011</f>
        <v/>
      </c>
    </row>
    <row r="1012" spans="1:29" x14ac:dyDescent="0.25">
      <c r="A1012" s="55"/>
      <c r="B1012" s="325" t="str">
        <f>IF(Fuel!$B1012="", "", Fuel!$B1012)</f>
        <v/>
      </c>
      <c r="C1012" s="326"/>
      <c r="D1012" s="326"/>
      <c r="E1012" s="327" t="str">
        <f>Fuel!$AF1012</f>
        <v/>
      </c>
      <c r="F1012" s="327"/>
      <c r="G1012" s="327"/>
      <c r="H1012" s="327"/>
      <c r="I1012" s="1" t="str">
        <f>IF(Fuel!$D1012="", "", Fuel!$D1012)</f>
        <v/>
      </c>
      <c r="J1012" s="328" t="str">
        <f>Fuel!$AH1012</f>
        <v/>
      </c>
      <c r="K1012" s="328"/>
      <c r="L1012" s="328"/>
      <c r="M1012" s="329" t="str">
        <f>Fuel!$AK1012</f>
        <v/>
      </c>
      <c r="N1012" s="329"/>
      <c r="O1012" s="329"/>
      <c r="P1012" s="330" t="str">
        <f>Fuel!$AI1012</f>
        <v/>
      </c>
      <c r="Q1012" s="330"/>
      <c r="R1012" s="330"/>
      <c r="S1012" s="329" t="str">
        <f>Fuel!$AJ1012</f>
        <v/>
      </c>
      <c r="T1012" s="329"/>
      <c r="U1012" s="331"/>
      <c r="V1012" s="55"/>
      <c r="AC1012" s="13" t="str">
        <f>Fuel!$S1012</f>
        <v/>
      </c>
    </row>
    <row r="1013" spans="1:29" x14ac:dyDescent="0.25">
      <c r="A1013" s="55"/>
      <c r="B1013" s="325" t="str">
        <f>IF(Fuel!$B1013="", "", Fuel!$B1013)</f>
        <v/>
      </c>
      <c r="C1013" s="326"/>
      <c r="D1013" s="326"/>
      <c r="E1013" s="327" t="str">
        <f>Fuel!$AF1013</f>
        <v/>
      </c>
      <c r="F1013" s="327"/>
      <c r="G1013" s="327"/>
      <c r="H1013" s="327"/>
      <c r="I1013" s="1" t="str">
        <f>IF(Fuel!$D1013="", "", Fuel!$D1013)</f>
        <v/>
      </c>
      <c r="J1013" s="328" t="str">
        <f>Fuel!$AH1013</f>
        <v/>
      </c>
      <c r="K1013" s="328"/>
      <c r="L1013" s="328"/>
      <c r="M1013" s="329" t="str">
        <f>Fuel!$AK1013</f>
        <v/>
      </c>
      <c r="N1013" s="329"/>
      <c r="O1013" s="329"/>
      <c r="P1013" s="330" t="str">
        <f>Fuel!$AI1013</f>
        <v/>
      </c>
      <c r="Q1013" s="330"/>
      <c r="R1013" s="330"/>
      <c r="S1013" s="329" t="str">
        <f>Fuel!$AJ1013</f>
        <v/>
      </c>
      <c r="T1013" s="329"/>
      <c r="U1013" s="331"/>
      <c r="V1013" s="55"/>
      <c r="AC1013" s="13" t="str">
        <f>Fuel!$S1013</f>
        <v/>
      </c>
    </row>
    <row r="1014" spans="1:29" x14ac:dyDescent="0.25">
      <c r="A1014" s="55"/>
      <c r="B1014" s="325" t="str">
        <f>IF(Fuel!$B1014="", "", Fuel!$B1014)</f>
        <v/>
      </c>
      <c r="C1014" s="326"/>
      <c r="D1014" s="326"/>
      <c r="E1014" s="327" t="str">
        <f>Fuel!$AF1014</f>
        <v/>
      </c>
      <c r="F1014" s="327"/>
      <c r="G1014" s="327"/>
      <c r="H1014" s="327"/>
      <c r="I1014" s="1" t="str">
        <f>IF(Fuel!$D1014="", "", Fuel!$D1014)</f>
        <v/>
      </c>
      <c r="J1014" s="328" t="str">
        <f>Fuel!$AH1014</f>
        <v/>
      </c>
      <c r="K1014" s="328"/>
      <c r="L1014" s="328"/>
      <c r="M1014" s="329" t="str">
        <f>Fuel!$AK1014</f>
        <v/>
      </c>
      <c r="N1014" s="329"/>
      <c r="O1014" s="329"/>
      <c r="P1014" s="330" t="str">
        <f>Fuel!$AI1014</f>
        <v/>
      </c>
      <c r="Q1014" s="330"/>
      <c r="R1014" s="330"/>
      <c r="S1014" s="329" t="str">
        <f>Fuel!$AJ1014</f>
        <v/>
      </c>
      <c r="T1014" s="329"/>
      <c r="U1014" s="331"/>
      <c r="V1014" s="55"/>
      <c r="AC1014" s="13" t="str">
        <f>Fuel!$S1014</f>
        <v/>
      </c>
    </row>
    <row r="1015" spans="1:29" x14ac:dyDescent="0.25">
      <c r="A1015" s="55"/>
      <c r="B1015" s="325" t="str">
        <f>IF(Fuel!$B1015="", "", Fuel!$B1015)</f>
        <v/>
      </c>
      <c r="C1015" s="326"/>
      <c r="D1015" s="326"/>
      <c r="E1015" s="327" t="str">
        <f>Fuel!$AF1015</f>
        <v/>
      </c>
      <c r="F1015" s="327"/>
      <c r="G1015" s="327"/>
      <c r="H1015" s="327"/>
      <c r="I1015" s="1" t="str">
        <f>IF(Fuel!$D1015="", "", Fuel!$D1015)</f>
        <v/>
      </c>
      <c r="J1015" s="328" t="str">
        <f>Fuel!$AH1015</f>
        <v/>
      </c>
      <c r="K1015" s="328"/>
      <c r="L1015" s="328"/>
      <c r="M1015" s="329" t="str">
        <f>Fuel!$AK1015</f>
        <v/>
      </c>
      <c r="N1015" s="329"/>
      <c r="O1015" s="329"/>
      <c r="P1015" s="330" t="str">
        <f>Fuel!$AI1015</f>
        <v/>
      </c>
      <c r="Q1015" s="330"/>
      <c r="R1015" s="330"/>
      <c r="S1015" s="329" t="str">
        <f>Fuel!$AJ1015</f>
        <v/>
      </c>
      <c r="T1015" s="329"/>
      <c r="U1015" s="331"/>
      <c r="V1015" s="55"/>
      <c r="AC1015" s="13" t="str">
        <f>Fuel!$S1015</f>
        <v/>
      </c>
    </row>
    <row r="1016" spans="1:29" x14ac:dyDescent="0.25">
      <c r="A1016" s="55"/>
      <c r="B1016" s="325" t="str">
        <f>IF(Fuel!$B1016="", "", Fuel!$B1016)</f>
        <v/>
      </c>
      <c r="C1016" s="326"/>
      <c r="D1016" s="326"/>
      <c r="E1016" s="327" t="str">
        <f>Fuel!$AF1016</f>
        <v/>
      </c>
      <c r="F1016" s="327"/>
      <c r="G1016" s="327"/>
      <c r="H1016" s="327"/>
      <c r="I1016" s="1" t="str">
        <f>IF(Fuel!$D1016="", "", Fuel!$D1016)</f>
        <v/>
      </c>
      <c r="J1016" s="328" t="str">
        <f>Fuel!$AH1016</f>
        <v/>
      </c>
      <c r="K1016" s="328"/>
      <c r="L1016" s="328"/>
      <c r="M1016" s="329" t="str">
        <f>Fuel!$AK1016</f>
        <v/>
      </c>
      <c r="N1016" s="329"/>
      <c r="O1016" s="329"/>
      <c r="P1016" s="330" t="str">
        <f>Fuel!$AI1016</f>
        <v/>
      </c>
      <c r="Q1016" s="330"/>
      <c r="R1016" s="330"/>
      <c r="S1016" s="329" t="str">
        <f>Fuel!$AJ1016</f>
        <v/>
      </c>
      <c r="T1016" s="329"/>
      <c r="U1016" s="331"/>
      <c r="V1016" s="55"/>
      <c r="AC1016" s="13" t="str">
        <f>Fuel!$S1016</f>
        <v/>
      </c>
    </row>
    <row r="1017" spans="1:29" x14ac:dyDescent="0.25">
      <c r="A1017" s="55"/>
      <c r="B1017" s="325" t="str">
        <f>IF(Fuel!$B1017="", "", Fuel!$B1017)</f>
        <v/>
      </c>
      <c r="C1017" s="326"/>
      <c r="D1017" s="326"/>
      <c r="E1017" s="327" t="str">
        <f>Fuel!$AF1017</f>
        <v/>
      </c>
      <c r="F1017" s="327"/>
      <c r="G1017" s="327"/>
      <c r="H1017" s="327"/>
      <c r="I1017" s="1" t="str">
        <f>IF(Fuel!$D1017="", "", Fuel!$D1017)</f>
        <v/>
      </c>
      <c r="J1017" s="328" t="str">
        <f>Fuel!$AH1017</f>
        <v/>
      </c>
      <c r="K1017" s="328"/>
      <c r="L1017" s="328"/>
      <c r="M1017" s="329" t="str">
        <f>Fuel!$AK1017</f>
        <v/>
      </c>
      <c r="N1017" s="329"/>
      <c r="O1017" s="329"/>
      <c r="P1017" s="330" t="str">
        <f>Fuel!$AI1017</f>
        <v/>
      </c>
      <c r="Q1017" s="330"/>
      <c r="R1017" s="330"/>
      <c r="S1017" s="329" t="str">
        <f>Fuel!$AJ1017</f>
        <v/>
      </c>
      <c r="T1017" s="329"/>
      <c r="U1017" s="331"/>
      <c r="V1017" s="55"/>
      <c r="AC1017" s="13" t="str">
        <f>Fuel!$S1017</f>
        <v/>
      </c>
    </row>
    <row r="1018" spans="1:29" x14ac:dyDescent="0.25">
      <c r="A1018" s="55"/>
      <c r="B1018" s="325" t="str">
        <f>IF(Fuel!$B1018="", "", Fuel!$B1018)</f>
        <v/>
      </c>
      <c r="C1018" s="326"/>
      <c r="D1018" s="326"/>
      <c r="E1018" s="327" t="str">
        <f>Fuel!$AF1018</f>
        <v/>
      </c>
      <c r="F1018" s="327"/>
      <c r="G1018" s="327"/>
      <c r="H1018" s="327"/>
      <c r="I1018" s="1" t="str">
        <f>IF(Fuel!$D1018="", "", Fuel!$D1018)</f>
        <v/>
      </c>
      <c r="J1018" s="328" t="str">
        <f>Fuel!$AH1018</f>
        <v/>
      </c>
      <c r="K1018" s="328"/>
      <c r="L1018" s="328"/>
      <c r="M1018" s="329" t="str">
        <f>Fuel!$AK1018</f>
        <v/>
      </c>
      <c r="N1018" s="329"/>
      <c r="O1018" s="329"/>
      <c r="P1018" s="330" t="str">
        <f>Fuel!$AI1018</f>
        <v/>
      </c>
      <c r="Q1018" s="330"/>
      <c r="R1018" s="330"/>
      <c r="S1018" s="329" t="str">
        <f>Fuel!$AJ1018</f>
        <v/>
      </c>
      <c r="T1018" s="329"/>
      <c r="U1018" s="331"/>
      <c r="V1018" s="55"/>
      <c r="AC1018" s="13" t="str">
        <f>Fuel!$S1018</f>
        <v/>
      </c>
    </row>
    <row r="1019" spans="1:29" x14ac:dyDescent="0.25">
      <c r="A1019" s="55"/>
      <c r="B1019" s="325" t="str">
        <f>IF(Fuel!$B1019="", "", Fuel!$B1019)</f>
        <v/>
      </c>
      <c r="C1019" s="326"/>
      <c r="D1019" s="326"/>
      <c r="E1019" s="327" t="str">
        <f>Fuel!$AF1019</f>
        <v/>
      </c>
      <c r="F1019" s="327"/>
      <c r="G1019" s="327"/>
      <c r="H1019" s="327"/>
      <c r="I1019" s="1" t="str">
        <f>IF(Fuel!$D1019="", "", Fuel!$D1019)</f>
        <v/>
      </c>
      <c r="J1019" s="328" t="str">
        <f>Fuel!$AH1019</f>
        <v/>
      </c>
      <c r="K1019" s="328"/>
      <c r="L1019" s="328"/>
      <c r="M1019" s="329" t="str">
        <f>Fuel!$AK1019</f>
        <v/>
      </c>
      <c r="N1019" s="329"/>
      <c r="O1019" s="329"/>
      <c r="P1019" s="330" t="str">
        <f>Fuel!$AI1019</f>
        <v/>
      </c>
      <c r="Q1019" s="330"/>
      <c r="R1019" s="330"/>
      <c r="S1019" s="329" t="str">
        <f>Fuel!$AJ1019</f>
        <v/>
      </c>
      <c r="T1019" s="329"/>
      <c r="U1019" s="331"/>
      <c r="V1019" s="55"/>
      <c r="AC1019" s="13" t="str">
        <f>Fuel!$S1019</f>
        <v/>
      </c>
    </row>
    <row r="1020" spans="1:29" x14ac:dyDescent="0.25">
      <c r="A1020" s="55"/>
      <c r="B1020" s="325" t="str">
        <f>IF(Fuel!$B1020="", "", Fuel!$B1020)</f>
        <v/>
      </c>
      <c r="C1020" s="326"/>
      <c r="D1020" s="326"/>
      <c r="E1020" s="327" t="str">
        <f>Fuel!$AF1020</f>
        <v/>
      </c>
      <c r="F1020" s="327"/>
      <c r="G1020" s="327"/>
      <c r="H1020" s="327"/>
      <c r="I1020" s="1" t="str">
        <f>IF(Fuel!$D1020="", "", Fuel!$D1020)</f>
        <v/>
      </c>
      <c r="J1020" s="328" t="str">
        <f>Fuel!$AH1020</f>
        <v/>
      </c>
      <c r="K1020" s="328"/>
      <c r="L1020" s="328"/>
      <c r="M1020" s="329" t="str">
        <f>Fuel!$AK1020</f>
        <v/>
      </c>
      <c r="N1020" s="329"/>
      <c r="O1020" s="329"/>
      <c r="P1020" s="330" t="str">
        <f>Fuel!$AI1020</f>
        <v/>
      </c>
      <c r="Q1020" s="330"/>
      <c r="R1020" s="330"/>
      <c r="S1020" s="329" t="str">
        <f>Fuel!$AJ1020</f>
        <v/>
      </c>
      <c r="T1020" s="329"/>
      <c r="U1020" s="331"/>
      <c r="V1020" s="55"/>
      <c r="AC1020" s="13" t="str">
        <f>Fuel!$S1020</f>
        <v/>
      </c>
    </row>
    <row r="1021" spans="1:29" x14ac:dyDescent="0.25">
      <c r="A1021" s="55"/>
      <c r="B1021" s="325" t="str">
        <f>IF(Fuel!$B1021="", "", Fuel!$B1021)</f>
        <v/>
      </c>
      <c r="C1021" s="326"/>
      <c r="D1021" s="326"/>
      <c r="E1021" s="327" t="str">
        <f>Fuel!$AF1021</f>
        <v/>
      </c>
      <c r="F1021" s="327"/>
      <c r="G1021" s="327"/>
      <c r="H1021" s="327"/>
      <c r="I1021" s="1" t="str">
        <f>IF(Fuel!$D1021="", "", Fuel!$D1021)</f>
        <v/>
      </c>
      <c r="J1021" s="328" t="str">
        <f>Fuel!$AH1021</f>
        <v/>
      </c>
      <c r="K1021" s="328"/>
      <c r="L1021" s="328"/>
      <c r="M1021" s="329" t="str">
        <f>Fuel!$AK1021</f>
        <v/>
      </c>
      <c r="N1021" s="329"/>
      <c r="O1021" s="329"/>
      <c r="P1021" s="330" t="str">
        <f>Fuel!$AI1021</f>
        <v/>
      </c>
      <c r="Q1021" s="330"/>
      <c r="R1021" s="330"/>
      <c r="S1021" s="329" t="str">
        <f>Fuel!$AJ1021</f>
        <v/>
      </c>
      <c r="T1021" s="329"/>
      <c r="U1021" s="331"/>
      <c r="V1021" s="55"/>
      <c r="AC1021" s="13" t="str">
        <f>Fuel!$S1021</f>
        <v/>
      </c>
    </row>
    <row r="1022" spans="1:29" x14ac:dyDescent="0.25">
      <c r="A1022" s="55"/>
      <c r="B1022" s="325" t="str">
        <f>IF(Fuel!$B1022="", "", Fuel!$B1022)</f>
        <v/>
      </c>
      <c r="C1022" s="326"/>
      <c r="D1022" s="326"/>
      <c r="E1022" s="327" t="str">
        <f>Fuel!$AF1022</f>
        <v/>
      </c>
      <c r="F1022" s="327"/>
      <c r="G1022" s="327"/>
      <c r="H1022" s="327"/>
      <c r="I1022" s="1" t="str">
        <f>IF(Fuel!$D1022="", "", Fuel!$D1022)</f>
        <v/>
      </c>
      <c r="J1022" s="328" t="str">
        <f>Fuel!$AH1022</f>
        <v/>
      </c>
      <c r="K1022" s="328"/>
      <c r="L1022" s="328"/>
      <c r="M1022" s="329" t="str">
        <f>Fuel!$AK1022</f>
        <v/>
      </c>
      <c r="N1022" s="329"/>
      <c r="O1022" s="329"/>
      <c r="P1022" s="330" t="str">
        <f>Fuel!$AI1022</f>
        <v/>
      </c>
      <c r="Q1022" s="330"/>
      <c r="R1022" s="330"/>
      <c r="S1022" s="329" t="str">
        <f>Fuel!$AJ1022</f>
        <v/>
      </c>
      <c r="T1022" s="329"/>
      <c r="U1022" s="331"/>
      <c r="V1022" s="55"/>
      <c r="AC1022" s="13" t="str">
        <f>Fuel!$S1022</f>
        <v/>
      </c>
    </row>
    <row r="1023" spans="1:29" x14ac:dyDescent="0.25">
      <c r="A1023" s="55"/>
      <c r="B1023" s="325" t="str">
        <f>IF(Fuel!$B1023="", "", Fuel!$B1023)</f>
        <v/>
      </c>
      <c r="C1023" s="326"/>
      <c r="D1023" s="326"/>
      <c r="E1023" s="327" t="str">
        <f>Fuel!$AF1023</f>
        <v/>
      </c>
      <c r="F1023" s="327"/>
      <c r="G1023" s="327"/>
      <c r="H1023" s="327"/>
      <c r="I1023" s="1" t="str">
        <f>IF(Fuel!$D1023="", "", Fuel!$D1023)</f>
        <v/>
      </c>
      <c r="J1023" s="328" t="str">
        <f>Fuel!$AH1023</f>
        <v/>
      </c>
      <c r="K1023" s="328"/>
      <c r="L1023" s="328"/>
      <c r="M1023" s="329" t="str">
        <f>Fuel!$AK1023</f>
        <v/>
      </c>
      <c r="N1023" s="329"/>
      <c r="O1023" s="329"/>
      <c r="P1023" s="330" t="str">
        <f>Fuel!$AI1023</f>
        <v/>
      </c>
      <c r="Q1023" s="330"/>
      <c r="R1023" s="330"/>
      <c r="S1023" s="329" t="str">
        <f>Fuel!$AJ1023</f>
        <v/>
      </c>
      <c r="T1023" s="329"/>
      <c r="U1023" s="331"/>
      <c r="V1023" s="55"/>
      <c r="AC1023" s="13" t="str">
        <f>Fuel!$S1023</f>
        <v/>
      </c>
    </row>
    <row r="1024" spans="1:29" x14ac:dyDescent="0.25">
      <c r="A1024" s="55"/>
      <c r="B1024" s="325" t="str">
        <f>IF(Fuel!$B1024="", "", Fuel!$B1024)</f>
        <v/>
      </c>
      <c r="C1024" s="326"/>
      <c r="D1024" s="326"/>
      <c r="E1024" s="327" t="str">
        <f>Fuel!$AF1024</f>
        <v/>
      </c>
      <c r="F1024" s="327"/>
      <c r="G1024" s="327"/>
      <c r="H1024" s="327"/>
      <c r="I1024" s="1" t="str">
        <f>IF(Fuel!$D1024="", "", Fuel!$D1024)</f>
        <v/>
      </c>
      <c r="J1024" s="328" t="str">
        <f>Fuel!$AH1024</f>
        <v/>
      </c>
      <c r="K1024" s="328"/>
      <c r="L1024" s="328"/>
      <c r="M1024" s="329" t="str">
        <f>Fuel!$AK1024</f>
        <v/>
      </c>
      <c r="N1024" s="329"/>
      <c r="O1024" s="329"/>
      <c r="P1024" s="330" t="str">
        <f>Fuel!$AI1024</f>
        <v/>
      </c>
      <c r="Q1024" s="330"/>
      <c r="R1024" s="330"/>
      <c r="S1024" s="329" t="str">
        <f>Fuel!$AJ1024</f>
        <v/>
      </c>
      <c r="T1024" s="329"/>
      <c r="U1024" s="331"/>
      <c r="V1024" s="55"/>
      <c r="AC1024" s="13" t="str">
        <f>Fuel!$S1024</f>
        <v/>
      </c>
    </row>
    <row r="1025" spans="1:29" x14ac:dyDescent="0.25">
      <c r="A1025" s="55"/>
      <c r="B1025" s="325" t="str">
        <f>IF(Fuel!$B1025="", "", Fuel!$B1025)</f>
        <v/>
      </c>
      <c r="C1025" s="326"/>
      <c r="D1025" s="326"/>
      <c r="E1025" s="327" t="str">
        <f>Fuel!$AF1025</f>
        <v/>
      </c>
      <c r="F1025" s="327"/>
      <c r="G1025" s="327"/>
      <c r="H1025" s="327"/>
      <c r="I1025" s="1" t="str">
        <f>IF(Fuel!$D1025="", "", Fuel!$D1025)</f>
        <v/>
      </c>
      <c r="J1025" s="328" t="str">
        <f>Fuel!$AH1025</f>
        <v/>
      </c>
      <c r="K1025" s="328"/>
      <c r="L1025" s="328"/>
      <c r="M1025" s="329" t="str">
        <f>Fuel!$AK1025</f>
        <v/>
      </c>
      <c r="N1025" s="329"/>
      <c r="O1025" s="329"/>
      <c r="P1025" s="330" t="str">
        <f>Fuel!$AI1025</f>
        <v/>
      </c>
      <c r="Q1025" s="330"/>
      <c r="R1025" s="330"/>
      <c r="S1025" s="329" t="str">
        <f>Fuel!$AJ1025</f>
        <v/>
      </c>
      <c r="T1025" s="329"/>
      <c r="U1025" s="331"/>
      <c r="V1025" s="55"/>
      <c r="AC1025" s="13" t="str">
        <f>Fuel!$S1025</f>
        <v/>
      </c>
    </row>
    <row r="1026" spans="1:29" x14ac:dyDescent="0.25">
      <c r="A1026" s="55"/>
      <c r="B1026" s="325" t="str">
        <f>IF(Fuel!$B1026="", "", Fuel!$B1026)</f>
        <v/>
      </c>
      <c r="C1026" s="326"/>
      <c r="D1026" s="326"/>
      <c r="E1026" s="327" t="str">
        <f>Fuel!$AF1026</f>
        <v/>
      </c>
      <c r="F1026" s="327"/>
      <c r="G1026" s="327"/>
      <c r="H1026" s="327"/>
      <c r="I1026" s="1" t="str">
        <f>IF(Fuel!$D1026="", "", Fuel!$D1026)</f>
        <v/>
      </c>
      <c r="J1026" s="328" t="str">
        <f>Fuel!$AH1026</f>
        <v/>
      </c>
      <c r="K1026" s="328"/>
      <c r="L1026" s="328"/>
      <c r="M1026" s="329" t="str">
        <f>Fuel!$AK1026</f>
        <v/>
      </c>
      <c r="N1026" s="329"/>
      <c r="O1026" s="329"/>
      <c r="P1026" s="330" t="str">
        <f>Fuel!$AI1026</f>
        <v/>
      </c>
      <c r="Q1026" s="330"/>
      <c r="R1026" s="330"/>
      <c r="S1026" s="329" t="str">
        <f>Fuel!$AJ1026</f>
        <v/>
      </c>
      <c r="T1026" s="329"/>
      <c r="U1026" s="331"/>
      <c r="V1026" s="55"/>
      <c r="AC1026" s="13" t="str">
        <f>Fuel!$S1026</f>
        <v/>
      </c>
    </row>
    <row r="1027" spans="1:29" x14ac:dyDescent="0.25">
      <c r="A1027" s="55"/>
      <c r="B1027" s="325" t="str">
        <f>IF(Fuel!$B1027="", "", Fuel!$B1027)</f>
        <v/>
      </c>
      <c r="C1027" s="326"/>
      <c r="D1027" s="326"/>
      <c r="E1027" s="327" t="str">
        <f>Fuel!$AF1027</f>
        <v/>
      </c>
      <c r="F1027" s="327"/>
      <c r="G1027" s="327"/>
      <c r="H1027" s="327"/>
      <c r="I1027" s="1" t="str">
        <f>IF(Fuel!$D1027="", "", Fuel!$D1027)</f>
        <v/>
      </c>
      <c r="J1027" s="328" t="str">
        <f>Fuel!$AH1027</f>
        <v/>
      </c>
      <c r="K1027" s="328"/>
      <c r="L1027" s="328"/>
      <c r="M1027" s="329" t="str">
        <f>Fuel!$AK1027</f>
        <v/>
      </c>
      <c r="N1027" s="329"/>
      <c r="O1027" s="329"/>
      <c r="P1027" s="330" t="str">
        <f>Fuel!$AI1027</f>
        <v/>
      </c>
      <c r="Q1027" s="330"/>
      <c r="R1027" s="330"/>
      <c r="S1027" s="329" t="str">
        <f>Fuel!$AJ1027</f>
        <v/>
      </c>
      <c r="T1027" s="329"/>
      <c r="U1027" s="331"/>
      <c r="V1027" s="55"/>
      <c r="AC1027" s="13" t="str">
        <f>Fuel!$S1027</f>
        <v/>
      </c>
    </row>
    <row r="1028" spans="1:29" x14ac:dyDescent="0.25">
      <c r="A1028" s="55"/>
      <c r="B1028" s="325" t="str">
        <f>IF(Fuel!$B1028="", "", Fuel!$B1028)</f>
        <v/>
      </c>
      <c r="C1028" s="326"/>
      <c r="D1028" s="326"/>
      <c r="E1028" s="327" t="str">
        <f>Fuel!$AF1028</f>
        <v/>
      </c>
      <c r="F1028" s="327"/>
      <c r="G1028" s="327"/>
      <c r="H1028" s="327"/>
      <c r="I1028" s="1" t="str">
        <f>IF(Fuel!$D1028="", "", Fuel!$D1028)</f>
        <v/>
      </c>
      <c r="J1028" s="328" t="str">
        <f>Fuel!$AH1028</f>
        <v/>
      </c>
      <c r="K1028" s="328"/>
      <c r="L1028" s="328"/>
      <c r="M1028" s="329" t="str">
        <f>Fuel!$AK1028</f>
        <v/>
      </c>
      <c r="N1028" s="329"/>
      <c r="O1028" s="329"/>
      <c r="P1028" s="330" t="str">
        <f>Fuel!$AI1028</f>
        <v/>
      </c>
      <c r="Q1028" s="330"/>
      <c r="R1028" s="330"/>
      <c r="S1028" s="329" t="str">
        <f>Fuel!$AJ1028</f>
        <v/>
      </c>
      <c r="T1028" s="329"/>
      <c r="U1028" s="331"/>
      <c r="V1028" s="55"/>
      <c r="AC1028" s="13" t="str">
        <f>Fuel!$S1028</f>
        <v/>
      </c>
    </row>
    <row r="1029" spans="1:29" x14ac:dyDescent="0.25">
      <c r="A1029" s="55"/>
      <c r="B1029" s="325" t="str">
        <f>IF(Fuel!$B1029="", "", Fuel!$B1029)</f>
        <v/>
      </c>
      <c r="C1029" s="326"/>
      <c r="D1029" s="326"/>
      <c r="E1029" s="327" t="str">
        <f>Fuel!$AF1029</f>
        <v/>
      </c>
      <c r="F1029" s="327"/>
      <c r="G1029" s="327"/>
      <c r="H1029" s="327"/>
      <c r="I1029" s="1" t="str">
        <f>IF(Fuel!$D1029="", "", Fuel!$D1029)</f>
        <v/>
      </c>
      <c r="J1029" s="328" t="str">
        <f>Fuel!$AH1029</f>
        <v/>
      </c>
      <c r="K1029" s="328"/>
      <c r="L1029" s="328"/>
      <c r="M1029" s="329" t="str">
        <f>Fuel!$AK1029</f>
        <v/>
      </c>
      <c r="N1029" s="329"/>
      <c r="O1029" s="329"/>
      <c r="P1029" s="330" t="str">
        <f>Fuel!$AI1029</f>
        <v/>
      </c>
      <c r="Q1029" s="330"/>
      <c r="R1029" s="330"/>
      <c r="S1029" s="329" t="str">
        <f>Fuel!$AJ1029</f>
        <v/>
      </c>
      <c r="T1029" s="329"/>
      <c r="U1029" s="331"/>
      <c r="V1029" s="55"/>
      <c r="AC1029" s="13" t="str">
        <f>Fuel!$S1029</f>
        <v/>
      </c>
    </row>
    <row r="1030" spans="1:29" x14ac:dyDescent="0.25">
      <c r="A1030" s="55"/>
      <c r="B1030" s="325" t="str">
        <f>IF(Fuel!$B1030="", "", Fuel!$B1030)</f>
        <v/>
      </c>
      <c r="C1030" s="326"/>
      <c r="D1030" s="326"/>
      <c r="E1030" s="327" t="str">
        <f>Fuel!$AF1030</f>
        <v/>
      </c>
      <c r="F1030" s="327"/>
      <c r="G1030" s="327"/>
      <c r="H1030" s="327"/>
      <c r="I1030" s="1" t="str">
        <f>IF(Fuel!$D1030="", "", Fuel!$D1030)</f>
        <v/>
      </c>
      <c r="J1030" s="328" t="str">
        <f>Fuel!$AH1030</f>
        <v/>
      </c>
      <c r="K1030" s="328"/>
      <c r="L1030" s="328"/>
      <c r="M1030" s="329" t="str">
        <f>Fuel!$AK1030</f>
        <v/>
      </c>
      <c r="N1030" s="329"/>
      <c r="O1030" s="329"/>
      <c r="P1030" s="330" t="str">
        <f>Fuel!$AI1030</f>
        <v/>
      </c>
      <c r="Q1030" s="330"/>
      <c r="R1030" s="330"/>
      <c r="S1030" s="329" t="str">
        <f>Fuel!$AJ1030</f>
        <v/>
      </c>
      <c r="T1030" s="329"/>
      <c r="U1030" s="331"/>
      <c r="V1030" s="55"/>
      <c r="AC1030" s="13" t="str">
        <f>Fuel!$S1030</f>
        <v/>
      </c>
    </row>
    <row r="1031" spans="1:29" x14ac:dyDescent="0.25">
      <c r="A1031" s="55"/>
      <c r="B1031" s="325" t="str">
        <f>IF(Fuel!$B1031="", "", Fuel!$B1031)</f>
        <v/>
      </c>
      <c r="C1031" s="326"/>
      <c r="D1031" s="326"/>
      <c r="E1031" s="327" t="str">
        <f>Fuel!$AF1031</f>
        <v/>
      </c>
      <c r="F1031" s="327"/>
      <c r="G1031" s="327"/>
      <c r="H1031" s="327"/>
      <c r="I1031" s="1" t="str">
        <f>IF(Fuel!$D1031="", "", Fuel!$D1031)</f>
        <v/>
      </c>
      <c r="J1031" s="328" t="str">
        <f>Fuel!$AH1031</f>
        <v/>
      </c>
      <c r="K1031" s="328"/>
      <c r="L1031" s="328"/>
      <c r="M1031" s="329" t="str">
        <f>Fuel!$AK1031</f>
        <v/>
      </c>
      <c r="N1031" s="329"/>
      <c r="O1031" s="329"/>
      <c r="P1031" s="330" t="str">
        <f>Fuel!$AI1031</f>
        <v/>
      </c>
      <c r="Q1031" s="330"/>
      <c r="R1031" s="330"/>
      <c r="S1031" s="329" t="str">
        <f>Fuel!$AJ1031</f>
        <v/>
      </c>
      <c r="T1031" s="329"/>
      <c r="U1031" s="331"/>
      <c r="V1031" s="55"/>
      <c r="AC1031" s="13" t="str">
        <f>Fuel!$S1031</f>
        <v/>
      </c>
    </row>
    <row r="1032" spans="1:29" x14ac:dyDescent="0.25">
      <c r="A1032" s="55"/>
      <c r="B1032" s="325" t="str">
        <f>IF(Fuel!$B1032="", "", Fuel!$B1032)</f>
        <v/>
      </c>
      <c r="C1032" s="326"/>
      <c r="D1032" s="326"/>
      <c r="E1032" s="327" t="str">
        <f>Fuel!$AF1032</f>
        <v/>
      </c>
      <c r="F1032" s="327"/>
      <c r="G1032" s="327"/>
      <c r="H1032" s="327"/>
      <c r="I1032" s="1" t="str">
        <f>IF(Fuel!$D1032="", "", Fuel!$D1032)</f>
        <v/>
      </c>
      <c r="J1032" s="328" t="str">
        <f>Fuel!$AH1032</f>
        <v/>
      </c>
      <c r="K1032" s="328"/>
      <c r="L1032" s="328"/>
      <c r="M1032" s="329" t="str">
        <f>Fuel!$AK1032</f>
        <v/>
      </c>
      <c r="N1032" s="329"/>
      <c r="O1032" s="329"/>
      <c r="P1032" s="330" t="str">
        <f>Fuel!$AI1032</f>
        <v/>
      </c>
      <c r="Q1032" s="330"/>
      <c r="R1032" s="330"/>
      <c r="S1032" s="329" t="str">
        <f>Fuel!$AJ1032</f>
        <v/>
      </c>
      <c r="T1032" s="329"/>
      <c r="U1032" s="331"/>
      <c r="V1032" s="55"/>
      <c r="AC1032" s="13" t="str">
        <f>Fuel!$S1032</f>
        <v/>
      </c>
    </row>
    <row r="1033" spans="1:29" x14ac:dyDescent="0.25">
      <c r="A1033" s="55"/>
      <c r="B1033" s="325" t="str">
        <f>IF(Fuel!$B1033="", "", Fuel!$B1033)</f>
        <v/>
      </c>
      <c r="C1033" s="326"/>
      <c r="D1033" s="326"/>
      <c r="E1033" s="327" t="str">
        <f>Fuel!$AF1033</f>
        <v/>
      </c>
      <c r="F1033" s="327"/>
      <c r="G1033" s="327"/>
      <c r="H1033" s="327"/>
      <c r="I1033" s="1" t="str">
        <f>IF(Fuel!$D1033="", "", Fuel!$D1033)</f>
        <v/>
      </c>
      <c r="J1033" s="328" t="str">
        <f>Fuel!$AH1033</f>
        <v/>
      </c>
      <c r="K1033" s="328"/>
      <c r="L1033" s="328"/>
      <c r="M1033" s="329" t="str">
        <f>Fuel!$AK1033</f>
        <v/>
      </c>
      <c r="N1033" s="329"/>
      <c r="O1033" s="329"/>
      <c r="P1033" s="330" t="str">
        <f>Fuel!$AI1033</f>
        <v/>
      </c>
      <c r="Q1033" s="330"/>
      <c r="R1033" s="330"/>
      <c r="S1033" s="329" t="str">
        <f>Fuel!$AJ1033</f>
        <v/>
      </c>
      <c r="T1033" s="329"/>
      <c r="U1033" s="331"/>
      <c r="V1033" s="55"/>
      <c r="AC1033" s="13" t="str">
        <f>Fuel!$S1033</f>
        <v/>
      </c>
    </row>
    <row r="1034" spans="1:29" x14ac:dyDescent="0.25">
      <c r="A1034" s="55"/>
      <c r="B1034" s="325" t="str">
        <f>IF(Fuel!$B1034="", "", Fuel!$B1034)</f>
        <v/>
      </c>
      <c r="C1034" s="326"/>
      <c r="D1034" s="326"/>
      <c r="E1034" s="327" t="str">
        <f>Fuel!$AF1034</f>
        <v/>
      </c>
      <c r="F1034" s="327"/>
      <c r="G1034" s="327"/>
      <c r="H1034" s="327"/>
      <c r="I1034" s="1" t="str">
        <f>IF(Fuel!$D1034="", "", Fuel!$D1034)</f>
        <v/>
      </c>
      <c r="J1034" s="328" t="str">
        <f>Fuel!$AH1034</f>
        <v/>
      </c>
      <c r="K1034" s="328"/>
      <c r="L1034" s="328"/>
      <c r="M1034" s="329" t="str">
        <f>Fuel!$AK1034</f>
        <v/>
      </c>
      <c r="N1034" s="329"/>
      <c r="O1034" s="329"/>
      <c r="P1034" s="330" t="str">
        <f>Fuel!$AI1034</f>
        <v/>
      </c>
      <c r="Q1034" s="330"/>
      <c r="R1034" s="330"/>
      <c r="S1034" s="329" t="str">
        <f>Fuel!$AJ1034</f>
        <v/>
      </c>
      <c r="T1034" s="329"/>
      <c r="U1034" s="331"/>
      <c r="V1034" s="55"/>
      <c r="AC1034" s="13" t="str">
        <f>Fuel!$S1034</f>
        <v/>
      </c>
    </row>
    <row r="1035" spans="1:29" x14ac:dyDescent="0.25">
      <c r="A1035" s="55"/>
      <c r="B1035" s="325" t="str">
        <f>IF(Fuel!$B1035="", "", Fuel!$B1035)</f>
        <v/>
      </c>
      <c r="C1035" s="326"/>
      <c r="D1035" s="326"/>
      <c r="E1035" s="327" t="str">
        <f>Fuel!$AF1035</f>
        <v/>
      </c>
      <c r="F1035" s="327"/>
      <c r="G1035" s="327"/>
      <c r="H1035" s="327"/>
      <c r="I1035" s="1" t="str">
        <f>IF(Fuel!$D1035="", "", Fuel!$D1035)</f>
        <v/>
      </c>
      <c r="J1035" s="328" t="str">
        <f>Fuel!$AH1035</f>
        <v/>
      </c>
      <c r="K1035" s="328"/>
      <c r="L1035" s="328"/>
      <c r="M1035" s="329" t="str">
        <f>Fuel!$AK1035</f>
        <v/>
      </c>
      <c r="N1035" s="329"/>
      <c r="O1035" s="329"/>
      <c r="P1035" s="330" t="str">
        <f>Fuel!$AI1035</f>
        <v/>
      </c>
      <c r="Q1035" s="330"/>
      <c r="R1035" s="330"/>
      <c r="S1035" s="329" t="str">
        <f>Fuel!$AJ1035</f>
        <v/>
      </c>
      <c r="T1035" s="329"/>
      <c r="U1035" s="331"/>
      <c r="V1035" s="55"/>
      <c r="AC1035" s="13" t="str">
        <f>Fuel!$S1035</f>
        <v/>
      </c>
    </row>
    <row r="1036" spans="1:29" x14ac:dyDescent="0.25">
      <c r="A1036" s="55"/>
      <c r="B1036" s="325" t="str">
        <f>IF(Fuel!$B1036="", "", Fuel!$B1036)</f>
        <v/>
      </c>
      <c r="C1036" s="326"/>
      <c r="D1036" s="326"/>
      <c r="E1036" s="327" t="str">
        <f>Fuel!$AF1036</f>
        <v/>
      </c>
      <c r="F1036" s="327"/>
      <c r="G1036" s="327"/>
      <c r="H1036" s="327"/>
      <c r="I1036" s="1" t="str">
        <f>IF(Fuel!$D1036="", "", Fuel!$D1036)</f>
        <v/>
      </c>
      <c r="J1036" s="328" t="str">
        <f>Fuel!$AH1036</f>
        <v/>
      </c>
      <c r="K1036" s="328"/>
      <c r="L1036" s="328"/>
      <c r="M1036" s="329" t="str">
        <f>Fuel!$AK1036</f>
        <v/>
      </c>
      <c r="N1036" s="329"/>
      <c r="O1036" s="329"/>
      <c r="P1036" s="330" t="str">
        <f>Fuel!$AI1036</f>
        <v/>
      </c>
      <c r="Q1036" s="330"/>
      <c r="R1036" s="330"/>
      <c r="S1036" s="329" t="str">
        <f>Fuel!$AJ1036</f>
        <v/>
      </c>
      <c r="T1036" s="329"/>
      <c r="U1036" s="331"/>
      <c r="V1036" s="55"/>
      <c r="AC1036" s="13" t="str">
        <f>Fuel!$S1036</f>
        <v/>
      </c>
    </row>
    <row r="1037" spans="1:29" x14ac:dyDescent="0.25">
      <c r="A1037" s="55"/>
      <c r="B1037" s="325" t="str">
        <f>IF(Fuel!$B1037="", "", Fuel!$B1037)</f>
        <v/>
      </c>
      <c r="C1037" s="326"/>
      <c r="D1037" s="326"/>
      <c r="E1037" s="327" t="str">
        <f>Fuel!$AF1037</f>
        <v/>
      </c>
      <c r="F1037" s="327"/>
      <c r="G1037" s="327"/>
      <c r="H1037" s="327"/>
      <c r="I1037" s="1" t="str">
        <f>IF(Fuel!$D1037="", "", Fuel!$D1037)</f>
        <v/>
      </c>
      <c r="J1037" s="328" t="str">
        <f>Fuel!$AH1037</f>
        <v/>
      </c>
      <c r="K1037" s="328"/>
      <c r="L1037" s="328"/>
      <c r="M1037" s="329" t="str">
        <f>Fuel!$AK1037</f>
        <v/>
      </c>
      <c r="N1037" s="329"/>
      <c r="O1037" s="329"/>
      <c r="P1037" s="330" t="str">
        <f>Fuel!$AI1037</f>
        <v/>
      </c>
      <c r="Q1037" s="330"/>
      <c r="R1037" s="330"/>
      <c r="S1037" s="329" t="str">
        <f>Fuel!$AJ1037</f>
        <v/>
      </c>
      <c r="T1037" s="329"/>
      <c r="U1037" s="331"/>
      <c r="V1037" s="55"/>
      <c r="AC1037" s="13" t="str">
        <f>Fuel!$S1037</f>
        <v/>
      </c>
    </row>
    <row r="1038" spans="1:29" x14ac:dyDescent="0.25">
      <c r="A1038" s="55"/>
      <c r="B1038" s="325" t="str">
        <f>IF(Fuel!$B1038="", "", Fuel!$B1038)</f>
        <v/>
      </c>
      <c r="C1038" s="326"/>
      <c r="D1038" s="326"/>
      <c r="E1038" s="327" t="str">
        <f>Fuel!$AF1038</f>
        <v/>
      </c>
      <c r="F1038" s="327"/>
      <c r="G1038" s="327"/>
      <c r="H1038" s="327"/>
      <c r="I1038" s="1" t="str">
        <f>IF(Fuel!$D1038="", "", Fuel!$D1038)</f>
        <v/>
      </c>
      <c r="J1038" s="328" t="str">
        <f>Fuel!$AH1038</f>
        <v/>
      </c>
      <c r="K1038" s="328"/>
      <c r="L1038" s="328"/>
      <c r="M1038" s="329" t="str">
        <f>Fuel!$AK1038</f>
        <v/>
      </c>
      <c r="N1038" s="329"/>
      <c r="O1038" s="329"/>
      <c r="P1038" s="330" t="str">
        <f>Fuel!$AI1038</f>
        <v/>
      </c>
      <c r="Q1038" s="330"/>
      <c r="R1038" s="330"/>
      <c r="S1038" s="329" t="str">
        <f>Fuel!$AJ1038</f>
        <v/>
      </c>
      <c r="T1038" s="329"/>
      <c r="U1038" s="331"/>
      <c r="V1038" s="55"/>
      <c r="AC1038" s="13" t="str">
        <f>Fuel!$S1038</f>
        <v/>
      </c>
    </row>
    <row r="1039" spans="1:29" x14ac:dyDescent="0.25">
      <c r="A1039" s="55"/>
      <c r="B1039" s="325" t="str">
        <f>IF(Fuel!$B1039="", "", Fuel!$B1039)</f>
        <v/>
      </c>
      <c r="C1039" s="326"/>
      <c r="D1039" s="326"/>
      <c r="E1039" s="327" t="str">
        <f>Fuel!$AF1039</f>
        <v/>
      </c>
      <c r="F1039" s="327"/>
      <c r="G1039" s="327"/>
      <c r="H1039" s="327"/>
      <c r="I1039" s="1" t="str">
        <f>IF(Fuel!$D1039="", "", Fuel!$D1039)</f>
        <v/>
      </c>
      <c r="J1039" s="328" t="str">
        <f>Fuel!$AH1039</f>
        <v/>
      </c>
      <c r="K1039" s="328"/>
      <c r="L1039" s="328"/>
      <c r="M1039" s="329" t="str">
        <f>Fuel!$AK1039</f>
        <v/>
      </c>
      <c r="N1039" s="329"/>
      <c r="O1039" s="329"/>
      <c r="P1039" s="330" t="str">
        <f>Fuel!$AI1039</f>
        <v/>
      </c>
      <c r="Q1039" s="330"/>
      <c r="R1039" s="330"/>
      <c r="S1039" s="329" t="str">
        <f>Fuel!$AJ1039</f>
        <v/>
      </c>
      <c r="T1039" s="329"/>
      <c r="U1039" s="331"/>
      <c r="V1039" s="55"/>
      <c r="AC1039" s="13" t="str">
        <f>Fuel!$S1039</f>
        <v/>
      </c>
    </row>
    <row r="1040" spans="1:29" x14ac:dyDescent="0.25">
      <c r="A1040" s="55"/>
      <c r="B1040" s="325" t="str">
        <f>IF(Fuel!$B1040="", "", Fuel!$B1040)</f>
        <v/>
      </c>
      <c r="C1040" s="326"/>
      <c r="D1040" s="326"/>
      <c r="E1040" s="327" t="str">
        <f>Fuel!$AF1040</f>
        <v/>
      </c>
      <c r="F1040" s="327"/>
      <c r="G1040" s="327"/>
      <c r="H1040" s="327"/>
      <c r="I1040" s="1" t="str">
        <f>IF(Fuel!$D1040="", "", Fuel!$D1040)</f>
        <v/>
      </c>
      <c r="J1040" s="328" t="str">
        <f>Fuel!$AH1040</f>
        <v/>
      </c>
      <c r="K1040" s="328"/>
      <c r="L1040" s="328"/>
      <c r="M1040" s="329" t="str">
        <f>Fuel!$AK1040</f>
        <v/>
      </c>
      <c r="N1040" s="329"/>
      <c r="O1040" s="329"/>
      <c r="P1040" s="330" t="str">
        <f>Fuel!$AI1040</f>
        <v/>
      </c>
      <c r="Q1040" s="330"/>
      <c r="R1040" s="330"/>
      <c r="S1040" s="329" t="str">
        <f>Fuel!$AJ1040</f>
        <v/>
      </c>
      <c r="T1040" s="329"/>
      <c r="U1040" s="331"/>
      <c r="V1040" s="55"/>
      <c r="AC1040" s="13" t="str">
        <f>Fuel!$S1040</f>
        <v/>
      </c>
    </row>
    <row r="1041" spans="1:29" x14ac:dyDescent="0.25">
      <c r="A1041" s="55"/>
      <c r="B1041" s="325" t="str">
        <f>IF(Fuel!$B1041="", "", Fuel!$B1041)</f>
        <v/>
      </c>
      <c r="C1041" s="326"/>
      <c r="D1041" s="326"/>
      <c r="E1041" s="327" t="str">
        <f>Fuel!$AF1041</f>
        <v/>
      </c>
      <c r="F1041" s="327"/>
      <c r="G1041" s="327"/>
      <c r="H1041" s="327"/>
      <c r="I1041" s="1" t="str">
        <f>IF(Fuel!$D1041="", "", Fuel!$D1041)</f>
        <v/>
      </c>
      <c r="J1041" s="328" t="str">
        <f>Fuel!$AH1041</f>
        <v/>
      </c>
      <c r="K1041" s="328"/>
      <c r="L1041" s="328"/>
      <c r="M1041" s="329" t="str">
        <f>Fuel!$AK1041</f>
        <v/>
      </c>
      <c r="N1041" s="329"/>
      <c r="O1041" s="329"/>
      <c r="P1041" s="330" t="str">
        <f>Fuel!$AI1041</f>
        <v/>
      </c>
      <c r="Q1041" s="330"/>
      <c r="R1041" s="330"/>
      <c r="S1041" s="329" t="str">
        <f>Fuel!$AJ1041</f>
        <v/>
      </c>
      <c r="T1041" s="329"/>
      <c r="U1041" s="331"/>
      <c r="V1041" s="55"/>
      <c r="AC1041" s="13" t="str">
        <f>Fuel!$S1041</f>
        <v/>
      </c>
    </row>
    <row r="1042" spans="1:29" x14ac:dyDescent="0.25">
      <c r="A1042" s="55"/>
      <c r="B1042" s="325" t="str">
        <f>IF(Fuel!$B1042="", "", Fuel!$B1042)</f>
        <v/>
      </c>
      <c r="C1042" s="326"/>
      <c r="D1042" s="326"/>
      <c r="E1042" s="327" t="str">
        <f>Fuel!$AF1042</f>
        <v/>
      </c>
      <c r="F1042" s="327"/>
      <c r="G1042" s="327"/>
      <c r="H1042" s="327"/>
      <c r="I1042" s="1" t="str">
        <f>IF(Fuel!$D1042="", "", Fuel!$D1042)</f>
        <v/>
      </c>
      <c r="J1042" s="328" t="str">
        <f>Fuel!$AH1042</f>
        <v/>
      </c>
      <c r="K1042" s="328"/>
      <c r="L1042" s="328"/>
      <c r="M1042" s="329" t="str">
        <f>Fuel!$AK1042</f>
        <v/>
      </c>
      <c r="N1042" s="329"/>
      <c r="O1042" s="329"/>
      <c r="P1042" s="330" t="str">
        <f>Fuel!$AI1042</f>
        <v/>
      </c>
      <c r="Q1042" s="330"/>
      <c r="R1042" s="330"/>
      <c r="S1042" s="329" t="str">
        <f>Fuel!$AJ1042</f>
        <v/>
      </c>
      <c r="T1042" s="329"/>
      <c r="U1042" s="331"/>
      <c r="V1042" s="55"/>
      <c r="AC1042" s="13" t="str">
        <f>Fuel!$S1042</f>
        <v/>
      </c>
    </row>
    <row r="1043" spans="1:29" x14ac:dyDescent="0.25">
      <c r="A1043" s="55"/>
      <c r="B1043" s="325" t="str">
        <f>IF(Fuel!$B1043="", "", Fuel!$B1043)</f>
        <v/>
      </c>
      <c r="C1043" s="326"/>
      <c r="D1043" s="326"/>
      <c r="E1043" s="327" t="str">
        <f>Fuel!$AF1043</f>
        <v/>
      </c>
      <c r="F1043" s="327"/>
      <c r="G1043" s="327"/>
      <c r="H1043" s="327"/>
      <c r="I1043" s="1" t="str">
        <f>IF(Fuel!$D1043="", "", Fuel!$D1043)</f>
        <v/>
      </c>
      <c r="J1043" s="328" t="str">
        <f>Fuel!$AH1043</f>
        <v/>
      </c>
      <c r="K1043" s="328"/>
      <c r="L1043" s="328"/>
      <c r="M1043" s="329" t="str">
        <f>Fuel!$AK1043</f>
        <v/>
      </c>
      <c r="N1043" s="329"/>
      <c r="O1043" s="329"/>
      <c r="P1043" s="330" t="str">
        <f>Fuel!$AI1043</f>
        <v/>
      </c>
      <c r="Q1043" s="330"/>
      <c r="R1043" s="330"/>
      <c r="S1043" s="329" t="str">
        <f>Fuel!$AJ1043</f>
        <v/>
      </c>
      <c r="T1043" s="329"/>
      <c r="U1043" s="331"/>
      <c r="V1043" s="55"/>
      <c r="AC1043" s="13" t="str">
        <f>Fuel!$S1043</f>
        <v/>
      </c>
    </row>
    <row r="1044" spans="1:29" x14ac:dyDescent="0.25">
      <c r="A1044" s="55"/>
      <c r="B1044" s="325" t="str">
        <f>IF(Fuel!$B1044="", "", Fuel!$B1044)</f>
        <v/>
      </c>
      <c r="C1044" s="326"/>
      <c r="D1044" s="326"/>
      <c r="E1044" s="327" t="str">
        <f>Fuel!$AF1044</f>
        <v/>
      </c>
      <c r="F1044" s="327"/>
      <c r="G1044" s="327"/>
      <c r="H1044" s="327"/>
      <c r="I1044" s="1" t="str">
        <f>IF(Fuel!$D1044="", "", Fuel!$D1044)</f>
        <v/>
      </c>
      <c r="J1044" s="328" t="str">
        <f>Fuel!$AH1044</f>
        <v/>
      </c>
      <c r="K1044" s="328"/>
      <c r="L1044" s="328"/>
      <c r="M1044" s="329" t="str">
        <f>Fuel!$AK1044</f>
        <v/>
      </c>
      <c r="N1044" s="329"/>
      <c r="O1044" s="329"/>
      <c r="P1044" s="330" t="str">
        <f>Fuel!$AI1044</f>
        <v/>
      </c>
      <c r="Q1044" s="330"/>
      <c r="R1044" s="330"/>
      <c r="S1044" s="329" t="str">
        <f>Fuel!$AJ1044</f>
        <v/>
      </c>
      <c r="T1044" s="329"/>
      <c r="U1044" s="331"/>
      <c r="V1044" s="55"/>
      <c r="AC1044" s="13" t="str">
        <f>Fuel!$S1044</f>
        <v/>
      </c>
    </row>
    <row r="1045" spans="1:29" x14ac:dyDescent="0.25">
      <c r="A1045" s="55"/>
      <c r="B1045" s="325" t="str">
        <f>IF(Fuel!$B1045="", "", Fuel!$B1045)</f>
        <v/>
      </c>
      <c r="C1045" s="326"/>
      <c r="D1045" s="326"/>
      <c r="E1045" s="327" t="str">
        <f>Fuel!$AF1045</f>
        <v/>
      </c>
      <c r="F1045" s="327"/>
      <c r="G1045" s="327"/>
      <c r="H1045" s="327"/>
      <c r="I1045" s="1" t="str">
        <f>IF(Fuel!$D1045="", "", Fuel!$D1045)</f>
        <v/>
      </c>
      <c r="J1045" s="328" t="str">
        <f>Fuel!$AH1045</f>
        <v/>
      </c>
      <c r="K1045" s="328"/>
      <c r="L1045" s="328"/>
      <c r="M1045" s="329" t="str">
        <f>Fuel!$AK1045</f>
        <v/>
      </c>
      <c r="N1045" s="329"/>
      <c r="O1045" s="329"/>
      <c r="P1045" s="330" t="str">
        <f>Fuel!$AI1045</f>
        <v/>
      </c>
      <c r="Q1045" s="330"/>
      <c r="R1045" s="330"/>
      <c r="S1045" s="329" t="str">
        <f>Fuel!$AJ1045</f>
        <v/>
      </c>
      <c r="T1045" s="329"/>
      <c r="U1045" s="331"/>
      <c r="V1045" s="55"/>
      <c r="AC1045" s="13" t="str">
        <f>Fuel!$S1045</f>
        <v/>
      </c>
    </row>
    <row r="1046" spans="1:29" x14ac:dyDescent="0.25">
      <c r="A1046" s="55"/>
      <c r="B1046" s="325" t="str">
        <f>IF(Fuel!$B1046="", "", Fuel!$B1046)</f>
        <v/>
      </c>
      <c r="C1046" s="326"/>
      <c r="D1046" s="326"/>
      <c r="E1046" s="327" t="str">
        <f>Fuel!$AF1046</f>
        <v/>
      </c>
      <c r="F1046" s="327"/>
      <c r="G1046" s="327"/>
      <c r="H1046" s="327"/>
      <c r="I1046" s="1" t="str">
        <f>IF(Fuel!$D1046="", "", Fuel!$D1046)</f>
        <v/>
      </c>
      <c r="J1046" s="328" t="str">
        <f>Fuel!$AH1046</f>
        <v/>
      </c>
      <c r="K1046" s="328"/>
      <c r="L1046" s="328"/>
      <c r="M1046" s="329" t="str">
        <f>Fuel!$AK1046</f>
        <v/>
      </c>
      <c r="N1046" s="329"/>
      <c r="O1046" s="329"/>
      <c r="P1046" s="330" t="str">
        <f>Fuel!$AI1046</f>
        <v/>
      </c>
      <c r="Q1046" s="330"/>
      <c r="R1046" s="330"/>
      <c r="S1046" s="329" t="str">
        <f>Fuel!$AJ1046</f>
        <v/>
      </c>
      <c r="T1046" s="329"/>
      <c r="U1046" s="331"/>
      <c r="V1046" s="55"/>
      <c r="AC1046" s="13" t="str">
        <f>Fuel!$S1046</f>
        <v/>
      </c>
    </row>
    <row r="1047" spans="1:29" x14ac:dyDescent="0.25">
      <c r="A1047" s="55"/>
      <c r="B1047" s="325" t="str">
        <f>IF(Fuel!$B1047="", "", Fuel!$B1047)</f>
        <v/>
      </c>
      <c r="C1047" s="326"/>
      <c r="D1047" s="326"/>
      <c r="E1047" s="327" t="str">
        <f>Fuel!$AF1047</f>
        <v/>
      </c>
      <c r="F1047" s="327"/>
      <c r="G1047" s="327"/>
      <c r="H1047" s="327"/>
      <c r="I1047" s="1" t="str">
        <f>IF(Fuel!$D1047="", "", Fuel!$D1047)</f>
        <v/>
      </c>
      <c r="J1047" s="328" t="str">
        <f>Fuel!$AH1047</f>
        <v/>
      </c>
      <c r="K1047" s="328"/>
      <c r="L1047" s="328"/>
      <c r="M1047" s="329" t="str">
        <f>Fuel!$AK1047</f>
        <v/>
      </c>
      <c r="N1047" s="329"/>
      <c r="O1047" s="329"/>
      <c r="P1047" s="330" t="str">
        <f>Fuel!$AI1047</f>
        <v/>
      </c>
      <c r="Q1047" s="330"/>
      <c r="R1047" s="330"/>
      <c r="S1047" s="329" t="str">
        <f>Fuel!$AJ1047</f>
        <v/>
      </c>
      <c r="T1047" s="329"/>
      <c r="U1047" s="331"/>
      <c r="V1047" s="55"/>
      <c r="AC1047" s="13" t="str">
        <f>Fuel!$S1047</f>
        <v/>
      </c>
    </row>
    <row r="1048" spans="1:29" x14ac:dyDescent="0.25">
      <c r="A1048" s="55"/>
      <c r="B1048" s="325" t="str">
        <f>IF(Fuel!$B1048="", "", Fuel!$B1048)</f>
        <v/>
      </c>
      <c r="C1048" s="326"/>
      <c r="D1048" s="326"/>
      <c r="E1048" s="327" t="str">
        <f>Fuel!$AF1048</f>
        <v/>
      </c>
      <c r="F1048" s="327"/>
      <c r="G1048" s="327"/>
      <c r="H1048" s="327"/>
      <c r="I1048" s="1" t="str">
        <f>IF(Fuel!$D1048="", "", Fuel!$D1048)</f>
        <v/>
      </c>
      <c r="J1048" s="328" t="str">
        <f>Fuel!$AH1048</f>
        <v/>
      </c>
      <c r="K1048" s="328"/>
      <c r="L1048" s="328"/>
      <c r="M1048" s="329" t="str">
        <f>Fuel!$AK1048</f>
        <v/>
      </c>
      <c r="N1048" s="329"/>
      <c r="O1048" s="329"/>
      <c r="P1048" s="330" t="str">
        <f>Fuel!$AI1048</f>
        <v/>
      </c>
      <c r="Q1048" s="330"/>
      <c r="R1048" s="330"/>
      <c r="S1048" s="329" t="str">
        <f>Fuel!$AJ1048</f>
        <v/>
      </c>
      <c r="T1048" s="329"/>
      <c r="U1048" s="331"/>
      <c r="V1048" s="55"/>
      <c r="AC1048" s="13" t="str">
        <f>Fuel!$S1048</f>
        <v/>
      </c>
    </row>
    <row r="1049" spans="1:29" x14ac:dyDescent="0.25">
      <c r="A1049" s="55"/>
      <c r="B1049" s="325" t="str">
        <f>IF(Fuel!$B1049="", "", Fuel!$B1049)</f>
        <v/>
      </c>
      <c r="C1049" s="326"/>
      <c r="D1049" s="326"/>
      <c r="E1049" s="327" t="str">
        <f>Fuel!$AF1049</f>
        <v/>
      </c>
      <c r="F1049" s="327"/>
      <c r="G1049" s="327"/>
      <c r="H1049" s="327"/>
      <c r="I1049" s="1" t="str">
        <f>IF(Fuel!$D1049="", "", Fuel!$D1049)</f>
        <v/>
      </c>
      <c r="J1049" s="328" t="str">
        <f>Fuel!$AH1049</f>
        <v/>
      </c>
      <c r="K1049" s="328"/>
      <c r="L1049" s="328"/>
      <c r="M1049" s="329" t="str">
        <f>Fuel!$AK1049</f>
        <v/>
      </c>
      <c r="N1049" s="329"/>
      <c r="O1049" s="329"/>
      <c r="P1049" s="330" t="str">
        <f>Fuel!$AI1049</f>
        <v/>
      </c>
      <c r="Q1049" s="330"/>
      <c r="R1049" s="330"/>
      <c r="S1049" s="329" t="str">
        <f>Fuel!$AJ1049</f>
        <v/>
      </c>
      <c r="T1049" s="329"/>
      <c r="U1049" s="331"/>
      <c r="V1049" s="55"/>
      <c r="AC1049" s="13" t="str">
        <f>Fuel!$S1049</f>
        <v/>
      </c>
    </row>
    <row r="1050" spans="1:29" x14ac:dyDescent="0.25">
      <c r="A1050" s="55"/>
      <c r="B1050" s="325" t="str">
        <f>IF(Fuel!$B1050="", "", Fuel!$B1050)</f>
        <v/>
      </c>
      <c r="C1050" s="326"/>
      <c r="D1050" s="326"/>
      <c r="E1050" s="327" t="str">
        <f>Fuel!$AF1050</f>
        <v/>
      </c>
      <c r="F1050" s="327"/>
      <c r="G1050" s="327"/>
      <c r="H1050" s="327"/>
      <c r="I1050" s="1" t="str">
        <f>IF(Fuel!$D1050="", "", Fuel!$D1050)</f>
        <v/>
      </c>
      <c r="J1050" s="328" t="str">
        <f>Fuel!$AH1050</f>
        <v/>
      </c>
      <c r="K1050" s="328"/>
      <c r="L1050" s="328"/>
      <c r="M1050" s="329" t="str">
        <f>Fuel!$AK1050</f>
        <v/>
      </c>
      <c r="N1050" s="329"/>
      <c r="O1050" s="329"/>
      <c r="P1050" s="330" t="str">
        <f>Fuel!$AI1050</f>
        <v/>
      </c>
      <c r="Q1050" s="330"/>
      <c r="R1050" s="330"/>
      <c r="S1050" s="329" t="str">
        <f>Fuel!$AJ1050</f>
        <v/>
      </c>
      <c r="T1050" s="329"/>
      <c r="U1050" s="331"/>
      <c r="V1050" s="55"/>
      <c r="AC1050" s="13" t="str">
        <f>Fuel!$S1050</f>
        <v/>
      </c>
    </row>
    <row r="1051" spans="1:29" x14ac:dyDescent="0.25">
      <c r="A1051" s="55"/>
      <c r="B1051" s="325" t="str">
        <f>IF(Fuel!$B1051="", "", Fuel!$B1051)</f>
        <v/>
      </c>
      <c r="C1051" s="326"/>
      <c r="D1051" s="326"/>
      <c r="E1051" s="327" t="str">
        <f>Fuel!$AF1051</f>
        <v/>
      </c>
      <c r="F1051" s="327"/>
      <c r="G1051" s="327"/>
      <c r="H1051" s="327"/>
      <c r="I1051" s="1" t="str">
        <f>IF(Fuel!$D1051="", "", Fuel!$D1051)</f>
        <v/>
      </c>
      <c r="J1051" s="328" t="str">
        <f>Fuel!$AH1051</f>
        <v/>
      </c>
      <c r="K1051" s="328"/>
      <c r="L1051" s="328"/>
      <c r="M1051" s="329" t="str">
        <f>Fuel!$AK1051</f>
        <v/>
      </c>
      <c r="N1051" s="329"/>
      <c r="O1051" s="329"/>
      <c r="P1051" s="330" t="str">
        <f>Fuel!$AI1051</f>
        <v/>
      </c>
      <c r="Q1051" s="330"/>
      <c r="R1051" s="330"/>
      <c r="S1051" s="329" t="str">
        <f>Fuel!$AJ1051</f>
        <v/>
      </c>
      <c r="T1051" s="329"/>
      <c r="U1051" s="331"/>
      <c r="V1051" s="55"/>
      <c r="AC1051" s="13" t="str">
        <f>Fuel!$S1051</f>
        <v/>
      </c>
    </row>
    <row r="1052" spans="1:29" x14ac:dyDescent="0.25">
      <c r="A1052" s="55"/>
      <c r="B1052" s="325" t="str">
        <f>IF(Fuel!$B1052="", "", Fuel!$B1052)</f>
        <v/>
      </c>
      <c r="C1052" s="326"/>
      <c r="D1052" s="326"/>
      <c r="E1052" s="327" t="str">
        <f>Fuel!$AF1052</f>
        <v/>
      </c>
      <c r="F1052" s="327"/>
      <c r="G1052" s="327"/>
      <c r="H1052" s="327"/>
      <c r="I1052" s="1" t="str">
        <f>IF(Fuel!$D1052="", "", Fuel!$D1052)</f>
        <v/>
      </c>
      <c r="J1052" s="328" t="str">
        <f>Fuel!$AH1052</f>
        <v/>
      </c>
      <c r="K1052" s="328"/>
      <c r="L1052" s="328"/>
      <c r="M1052" s="329" t="str">
        <f>Fuel!$AK1052</f>
        <v/>
      </c>
      <c r="N1052" s="329"/>
      <c r="O1052" s="329"/>
      <c r="P1052" s="330" t="str">
        <f>Fuel!$AI1052</f>
        <v/>
      </c>
      <c r="Q1052" s="330"/>
      <c r="R1052" s="330"/>
      <c r="S1052" s="329" t="str">
        <f>Fuel!$AJ1052</f>
        <v/>
      </c>
      <c r="T1052" s="329"/>
      <c r="U1052" s="331"/>
      <c r="V1052" s="55"/>
      <c r="AC1052" s="13" t="str">
        <f>Fuel!$S1052</f>
        <v/>
      </c>
    </row>
    <row r="1053" spans="1:29" x14ac:dyDescent="0.25">
      <c r="A1053" s="55"/>
      <c r="B1053" s="325" t="str">
        <f>IF(Fuel!$B1053="", "", Fuel!$B1053)</f>
        <v/>
      </c>
      <c r="C1053" s="326"/>
      <c r="D1053" s="326"/>
      <c r="E1053" s="327" t="str">
        <f>Fuel!$AF1053</f>
        <v/>
      </c>
      <c r="F1053" s="327"/>
      <c r="G1053" s="327"/>
      <c r="H1053" s="327"/>
      <c r="I1053" s="1" t="str">
        <f>IF(Fuel!$D1053="", "", Fuel!$D1053)</f>
        <v/>
      </c>
      <c r="J1053" s="328" t="str">
        <f>Fuel!$AH1053</f>
        <v/>
      </c>
      <c r="K1053" s="328"/>
      <c r="L1053" s="328"/>
      <c r="M1053" s="329" t="str">
        <f>Fuel!$AK1053</f>
        <v/>
      </c>
      <c r="N1053" s="329"/>
      <c r="O1053" s="329"/>
      <c r="P1053" s="330" t="str">
        <f>Fuel!$AI1053</f>
        <v/>
      </c>
      <c r="Q1053" s="330"/>
      <c r="R1053" s="330"/>
      <c r="S1053" s="329" t="str">
        <f>Fuel!$AJ1053</f>
        <v/>
      </c>
      <c r="T1053" s="329"/>
      <c r="U1053" s="331"/>
      <c r="V1053" s="55"/>
      <c r="AC1053" s="13" t="str">
        <f>Fuel!$S1053</f>
        <v/>
      </c>
    </row>
    <row r="1054" spans="1:29" x14ac:dyDescent="0.25">
      <c r="A1054" s="55"/>
      <c r="B1054" s="325" t="str">
        <f>IF(Fuel!$B1054="", "", Fuel!$B1054)</f>
        <v/>
      </c>
      <c r="C1054" s="326"/>
      <c r="D1054" s="326"/>
      <c r="E1054" s="327" t="str">
        <f>Fuel!$AF1054</f>
        <v/>
      </c>
      <c r="F1054" s="327"/>
      <c r="G1054" s="327"/>
      <c r="H1054" s="327"/>
      <c r="I1054" s="1" t="str">
        <f>IF(Fuel!$D1054="", "", Fuel!$D1054)</f>
        <v/>
      </c>
      <c r="J1054" s="328" t="str">
        <f>Fuel!$AH1054</f>
        <v/>
      </c>
      <c r="K1054" s="328"/>
      <c r="L1054" s="328"/>
      <c r="M1054" s="329" t="str">
        <f>Fuel!$AK1054</f>
        <v/>
      </c>
      <c r="N1054" s="329"/>
      <c r="O1054" s="329"/>
      <c r="P1054" s="330" t="str">
        <f>Fuel!$AI1054</f>
        <v/>
      </c>
      <c r="Q1054" s="330"/>
      <c r="R1054" s="330"/>
      <c r="S1054" s="329" t="str">
        <f>Fuel!$AJ1054</f>
        <v/>
      </c>
      <c r="T1054" s="329"/>
      <c r="U1054" s="331"/>
      <c r="V1054" s="55"/>
      <c r="AC1054" s="13" t="str">
        <f>Fuel!$S1054</f>
        <v/>
      </c>
    </row>
    <row r="1055" spans="1:29" x14ac:dyDescent="0.25">
      <c r="A1055" s="55"/>
      <c r="B1055" s="325" t="str">
        <f>IF(Fuel!$B1055="", "", Fuel!$B1055)</f>
        <v/>
      </c>
      <c r="C1055" s="326"/>
      <c r="D1055" s="326"/>
      <c r="E1055" s="327" t="str">
        <f>Fuel!$AF1055</f>
        <v/>
      </c>
      <c r="F1055" s="327"/>
      <c r="G1055" s="327"/>
      <c r="H1055" s="327"/>
      <c r="I1055" s="1" t="str">
        <f>IF(Fuel!$D1055="", "", Fuel!$D1055)</f>
        <v/>
      </c>
      <c r="J1055" s="328" t="str">
        <f>Fuel!$AH1055</f>
        <v/>
      </c>
      <c r="K1055" s="328"/>
      <c r="L1055" s="328"/>
      <c r="M1055" s="329" t="str">
        <f>Fuel!$AK1055</f>
        <v/>
      </c>
      <c r="N1055" s="329"/>
      <c r="O1055" s="329"/>
      <c r="P1055" s="330" t="str">
        <f>Fuel!$AI1055</f>
        <v/>
      </c>
      <c r="Q1055" s="330"/>
      <c r="R1055" s="330"/>
      <c r="S1055" s="329" t="str">
        <f>Fuel!$AJ1055</f>
        <v/>
      </c>
      <c r="T1055" s="329"/>
      <c r="U1055" s="331"/>
      <c r="V1055" s="55"/>
      <c r="AC1055" s="13" t="str">
        <f>Fuel!$S1055</f>
        <v/>
      </c>
    </row>
    <row r="1056" spans="1:29" x14ac:dyDescent="0.25">
      <c r="A1056" s="55"/>
      <c r="B1056" s="325" t="str">
        <f>IF(Fuel!$B1056="", "", Fuel!$B1056)</f>
        <v/>
      </c>
      <c r="C1056" s="326"/>
      <c r="D1056" s="326"/>
      <c r="E1056" s="327" t="str">
        <f>Fuel!$AF1056</f>
        <v/>
      </c>
      <c r="F1056" s="327"/>
      <c r="G1056" s="327"/>
      <c r="H1056" s="327"/>
      <c r="I1056" s="1" t="str">
        <f>IF(Fuel!$D1056="", "", Fuel!$D1056)</f>
        <v/>
      </c>
      <c r="J1056" s="328" t="str">
        <f>Fuel!$AH1056</f>
        <v/>
      </c>
      <c r="K1056" s="328"/>
      <c r="L1056" s="328"/>
      <c r="M1056" s="329" t="str">
        <f>Fuel!$AK1056</f>
        <v/>
      </c>
      <c r="N1056" s="329"/>
      <c r="O1056" s="329"/>
      <c r="P1056" s="330" t="str">
        <f>Fuel!$AI1056</f>
        <v/>
      </c>
      <c r="Q1056" s="330"/>
      <c r="R1056" s="330"/>
      <c r="S1056" s="329" t="str">
        <f>Fuel!$AJ1056</f>
        <v/>
      </c>
      <c r="T1056" s="329"/>
      <c r="U1056" s="331"/>
      <c r="V1056" s="55"/>
      <c r="AC1056" s="13" t="str">
        <f>Fuel!$S1056</f>
        <v/>
      </c>
    </row>
    <row r="1057" spans="1:29" x14ac:dyDescent="0.25">
      <c r="A1057" s="55"/>
      <c r="B1057" s="325" t="str">
        <f>IF(Fuel!$B1057="", "", Fuel!$B1057)</f>
        <v/>
      </c>
      <c r="C1057" s="326"/>
      <c r="D1057" s="326"/>
      <c r="E1057" s="327" t="str">
        <f>Fuel!$AF1057</f>
        <v/>
      </c>
      <c r="F1057" s="327"/>
      <c r="G1057" s="327"/>
      <c r="H1057" s="327"/>
      <c r="I1057" s="1" t="str">
        <f>IF(Fuel!$D1057="", "", Fuel!$D1057)</f>
        <v/>
      </c>
      <c r="J1057" s="328" t="str">
        <f>Fuel!$AH1057</f>
        <v/>
      </c>
      <c r="K1057" s="328"/>
      <c r="L1057" s="328"/>
      <c r="M1057" s="329" t="str">
        <f>Fuel!$AK1057</f>
        <v/>
      </c>
      <c r="N1057" s="329"/>
      <c r="O1057" s="329"/>
      <c r="P1057" s="330" t="str">
        <f>Fuel!$AI1057</f>
        <v/>
      </c>
      <c r="Q1057" s="330"/>
      <c r="R1057" s="330"/>
      <c r="S1057" s="329" t="str">
        <f>Fuel!$AJ1057</f>
        <v/>
      </c>
      <c r="T1057" s="329"/>
      <c r="U1057" s="331"/>
      <c r="V1057" s="55"/>
      <c r="AC1057" s="13" t="str">
        <f>Fuel!$S1057</f>
        <v/>
      </c>
    </row>
    <row r="1058" spans="1:29" x14ac:dyDescent="0.25">
      <c r="A1058" s="55"/>
      <c r="B1058" s="325" t="str">
        <f>IF(Fuel!$B1058="", "", Fuel!$B1058)</f>
        <v/>
      </c>
      <c r="C1058" s="326"/>
      <c r="D1058" s="326"/>
      <c r="E1058" s="327" t="str">
        <f>Fuel!$AF1058</f>
        <v/>
      </c>
      <c r="F1058" s="327"/>
      <c r="G1058" s="327"/>
      <c r="H1058" s="327"/>
      <c r="I1058" s="1" t="str">
        <f>IF(Fuel!$D1058="", "", Fuel!$D1058)</f>
        <v/>
      </c>
      <c r="J1058" s="328" t="str">
        <f>Fuel!$AH1058</f>
        <v/>
      </c>
      <c r="K1058" s="328"/>
      <c r="L1058" s="328"/>
      <c r="M1058" s="329" t="str">
        <f>Fuel!$AK1058</f>
        <v/>
      </c>
      <c r="N1058" s="329"/>
      <c r="O1058" s="329"/>
      <c r="P1058" s="330" t="str">
        <f>Fuel!$AI1058</f>
        <v/>
      </c>
      <c r="Q1058" s="330"/>
      <c r="R1058" s="330"/>
      <c r="S1058" s="329" t="str">
        <f>Fuel!$AJ1058</f>
        <v/>
      </c>
      <c r="T1058" s="329"/>
      <c r="U1058" s="331"/>
      <c r="V1058" s="55"/>
      <c r="AC1058" s="13" t="str">
        <f>Fuel!$S1058</f>
        <v/>
      </c>
    </row>
    <row r="1059" spans="1:29" x14ac:dyDescent="0.25">
      <c r="A1059" s="55"/>
      <c r="B1059" s="325" t="str">
        <f>IF(Fuel!$B1059="", "", Fuel!$B1059)</f>
        <v/>
      </c>
      <c r="C1059" s="326"/>
      <c r="D1059" s="326"/>
      <c r="E1059" s="327" t="str">
        <f>Fuel!$AF1059</f>
        <v/>
      </c>
      <c r="F1059" s="327"/>
      <c r="G1059" s="327"/>
      <c r="H1059" s="327"/>
      <c r="I1059" s="1" t="str">
        <f>IF(Fuel!$D1059="", "", Fuel!$D1059)</f>
        <v/>
      </c>
      <c r="J1059" s="328" t="str">
        <f>Fuel!$AH1059</f>
        <v/>
      </c>
      <c r="K1059" s="328"/>
      <c r="L1059" s="328"/>
      <c r="M1059" s="329" t="str">
        <f>Fuel!$AK1059</f>
        <v/>
      </c>
      <c r="N1059" s="329"/>
      <c r="O1059" s="329"/>
      <c r="P1059" s="330" t="str">
        <f>Fuel!$AI1059</f>
        <v/>
      </c>
      <c r="Q1059" s="330"/>
      <c r="R1059" s="330"/>
      <c r="S1059" s="329" t="str">
        <f>Fuel!$AJ1059</f>
        <v/>
      </c>
      <c r="T1059" s="329"/>
      <c r="U1059" s="331"/>
      <c r="V1059" s="55"/>
      <c r="AC1059" s="13" t="str">
        <f>Fuel!$S1059</f>
        <v/>
      </c>
    </row>
    <row r="1060" spans="1:29" x14ac:dyDescent="0.25">
      <c r="A1060" s="55"/>
      <c r="B1060" s="325" t="str">
        <f>IF(Fuel!$B1060="", "", Fuel!$B1060)</f>
        <v/>
      </c>
      <c r="C1060" s="326"/>
      <c r="D1060" s="326"/>
      <c r="E1060" s="327" t="str">
        <f>Fuel!$AF1060</f>
        <v/>
      </c>
      <c r="F1060" s="327"/>
      <c r="G1060" s="327"/>
      <c r="H1060" s="327"/>
      <c r="I1060" s="1" t="str">
        <f>IF(Fuel!$D1060="", "", Fuel!$D1060)</f>
        <v/>
      </c>
      <c r="J1060" s="328" t="str">
        <f>Fuel!$AH1060</f>
        <v/>
      </c>
      <c r="K1060" s="328"/>
      <c r="L1060" s="328"/>
      <c r="M1060" s="329" t="str">
        <f>Fuel!$AK1060</f>
        <v/>
      </c>
      <c r="N1060" s="329"/>
      <c r="O1060" s="329"/>
      <c r="P1060" s="330" t="str">
        <f>Fuel!$AI1060</f>
        <v/>
      </c>
      <c r="Q1060" s="330"/>
      <c r="R1060" s="330"/>
      <c r="S1060" s="329" t="str">
        <f>Fuel!$AJ1060</f>
        <v/>
      </c>
      <c r="T1060" s="329"/>
      <c r="U1060" s="331"/>
      <c r="V1060" s="55"/>
      <c r="AC1060" s="13" t="str">
        <f>Fuel!$S1060</f>
        <v/>
      </c>
    </row>
    <row r="1061" spans="1:29" x14ac:dyDescent="0.25">
      <c r="A1061" s="55"/>
      <c r="B1061" s="325" t="str">
        <f>IF(Fuel!$B1061="", "", Fuel!$B1061)</f>
        <v/>
      </c>
      <c r="C1061" s="326"/>
      <c r="D1061" s="326"/>
      <c r="E1061" s="327" t="str">
        <f>Fuel!$AF1061</f>
        <v/>
      </c>
      <c r="F1061" s="327"/>
      <c r="G1061" s="327"/>
      <c r="H1061" s="327"/>
      <c r="I1061" s="1" t="str">
        <f>IF(Fuel!$D1061="", "", Fuel!$D1061)</f>
        <v/>
      </c>
      <c r="J1061" s="328" t="str">
        <f>Fuel!$AH1061</f>
        <v/>
      </c>
      <c r="K1061" s="328"/>
      <c r="L1061" s="328"/>
      <c r="M1061" s="329" t="str">
        <f>Fuel!$AK1061</f>
        <v/>
      </c>
      <c r="N1061" s="329"/>
      <c r="O1061" s="329"/>
      <c r="P1061" s="330" t="str">
        <f>Fuel!$AI1061</f>
        <v/>
      </c>
      <c r="Q1061" s="330"/>
      <c r="R1061" s="330"/>
      <c r="S1061" s="329" t="str">
        <f>Fuel!$AJ1061</f>
        <v/>
      </c>
      <c r="T1061" s="329"/>
      <c r="U1061" s="331"/>
      <c r="V1061" s="55"/>
      <c r="AC1061" s="13" t="str">
        <f>Fuel!$S1061</f>
        <v/>
      </c>
    </row>
    <row r="1062" spans="1:29" x14ac:dyDescent="0.25">
      <c r="A1062" s="55"/>
      <c r="B1062" s="325" t="str">
        <f>IF(Fuel!$B1062="", "", Fuel!$B1062)</f>
        <v/>
      </c>
      <c r="C1062" s="326"/>
      <c r="D1062" s="326"/>
      <c r="E1062" s="327" t="str">
        <f>Fuel!$AF1062</f>
        <v/>
      </c>
      <c r="F1062" s="327"/>
      <c r="G1062" s="327"/>
      <c r="H1062" s="327"/>
      <c r="I1062" s="1" t="str">
        <f>IF(Fuel!$D1062="", "", Fuel!$D1062)</f>
        <v/>
      </c>
      <c r="J1062" s="328" t="str">
        <f>Fuel!$AH1062</f>
        <v/>
      </c>
      <c r="K1062" s="328"/>
      <c r="L1062" s="328"/>
      <c r="M1062" s="329" t="str">
        <f>Fuel!$AK1062</f>
        <v/>
      </c>
      <c r="N1062" s="329"/>
      <c r="O1062" s="329"/>
      <c r="P1062" s="330" t="str">
        <f>Fuel!$AI1062</f>
        <v/>
      </c>
      <c r="Q1062" s="330"/>
      <c r="R1062" s="330"/>
      <c r="S1062" s="329" t="str">
        <f>Fuel!$AJ1062</f>
        <v/>
      </c>
      <c r="T1062" s="329"/>
      <c r="U1062" s="331"/>
      <c r="V1062" s="55"/>
      <c r="AC1062" s="13" t="str">
        <f>Fuel!$S1062</f>
        <v/>
      </c>
    </row>
    <row r="1063" spans="1:29" x14ac:dyDescent="0.25">
      <c r="A1063" s="55"/>
      <c r="B1063" s="325" t="str">
        <f>IF(Fuel!$B1063="", "", Fuel!$B1063)</f>
        <v/>
      </c>
      <c r="C1063" s="326"/>
      <c r="D1063" s="326"/>
      <c r="E1063" s="327" t="str">
        <f>Fuel!$AF1063</f>
        <v/>
      </c>
      <c r="F1063" s="327"/>
      <c r="G1063" s="327"/>
      <c r="H1063" s="327"/>
      <c r="I1063" s="1" t="str">
        <f>IF(Fuel!$D1063="", "", Fuel!$D1063)</f>
        <v/>
      </c>
      <c r="J1063" s="328" t="str">
        <f>Fuel!$AH1063</f>
        <v/>
      </c>
      <c r="K1063" s="328"/>
      <c r="L1063" s="328"/>
      <c r="M1063" s="329" t="str">
        <f>Fuel!$AK1063</f>
        <v/>
      </c>
      <c r="N1063" s="329"/>
      <c r="O1063" s="329"/>
      <c r="P1063" s="330" t="str">
        <f>Fuel!$AI1063</f>
        <v/>
      </c>
      <c r="Q1063" s="330"/>
      <c r="R1063" s="330"/>
      <c r="S1063" s="329" t="str">
        <f>Fuel!$AJ1063</f>
        <v/>
      </c>
      <c r="T1063" s="329"/>
      <c r="U1063" s="331"/>
      <c r="V1063" s="55"/>
      <c r="AC1063" s="13" t="str">
        <f>Fuel!$S1063</f>
        <v/>
      </c>
    </row>
    <row r="1064" spans="1:29" x14ac:dyDescent="0.25">
      <c r="A1064" s="55"/>
      <c r="B1064" s="325" t="str">
        <f>IF(Fuel!$B1064="", "", Fuel!$B1064)</f>
        <v/>
      </c>
      <c r="C1064" s="326"/>
      <c r="D1064" s="326"/>
      <c r="E1064" s="327" t="str">
        <f>Fuel!$AF1064</f>
        <v/>
      </c>
      <c r="F1064" s="327"/>
      <c r="G1064" s="327"/>
      <c r="H1064" s="327"/>
      <c r="I1064" s="1" t="str">
        <f>IF(Fuel!$D1064="", "", Fuel!$D1064)</f>
        <v/>
      </c>
      <c r="J1064" s="328" t="str">
        <f>Fuel!$AH1064</f>
        <v/>
      </c>
      <c r="K1064" s="328"/>
      <c r="L1064" s="328"/>
      <c r="M1064" s="329" t="str">
        <f>Fuel!$AK1064</f>
        <v/>
      </c>
      <c r="N1064" s="329"/>
      <c r="O1064" s="329"/>
      <c r="P1064" s="330" t="str">
        <f>Fuel!$AI1064</f>
        <v/>
      </c>
      <c r="Q1064" s="330"/>
      <c r="R1064" s="330"/>
      <c r="S1064" s="329" t="str">
        <f>Fuel!$AJ1064</f>
        <v/>
      </c>
      <c r="T1064" s="329"/>
      <c r="U1064" s="331"/>
      <c r="V1064" s="55"/>
      <c r="AC1064" s="13" t="str">
        <f>Fuel!$S1064</f>
        <v/>
      </c>
    </row>
    <row r="1065" spans="1:29" x14ac:dyDescent="0.25">
      <c r="A1065" s="55"/>
      <c r="B1065" s="325" t="str">
        <f>IF(Fuel!$B1065="", "", Fuel!$B1065)</f>
        <v/>
      </c>
      <c r="C1065" s="326"/>
      <c r="D1065" s="326"/>
      <c r="E1065" s="327" t="str">
        <f>Fuel!$AF1065</f>
        <v/>
      </c>
      <c r="F1065" s="327"/>
      <c r="G1065" s="327"/>
      <c r="H1065" s="327"/>
      <c r="I1065" s="1" t="str">
        <f>IF(Fuel!$D1065="", "", Fuel!$D1065)</f>
        <v/>
      </c>
      <c r="J1065" s="328" t="str">
        <f>Fuel!$AH1065</f>
        <v/>
      </c>
      <c r="K1065" s="328"/>
      <c r="L1065" s="328"/>
      <c r="M1065" s="329" t="str">
        <f>Fuel!$AK1065</f>
        <v/>
      </c>
      <c r="N1065" s="329"/>
      <c r="O1065" s="329"/>
      <c r="P1065" s="330" t="str">
        <f>Fuel!$AI1065</f>
        <v/>
      </c>
      <c r="Q1065" s="330"/>
      <c r="R1065" s="330"/>
      <c r="S1065" s="329" t="str">
        <f>Fuel!$AJ1065</f>
        <v/>
      </c>
      <c r="T1065" s="329"/>
      <c r="U1065" s="331"/>
      <c r="V1065" s="55"/>
      <c r="AC1065" s="13" t="str">
        <f>Fuel!$S1065</f>
        <v/>
      </c>
    </row>
    <row r="1066" spans="1:29" x14ac:dyDescent="0.25">
      <c r="A1066" s="55"/>
      <c r="B1066" s="325" t="str">
        <f>IF(Fuel!$B1066="", "", Fuel!$B1066)</f>
        <v/>
      </c>
      <c r="C1066" s="326"/>
      <c r="D1066" s="326"/>
      <c r="E1066" s="327" t="str">
        <f>Fuel!$AF1066</f>
        <v/>
      </c>
      <c r="F1066" s="327"/>
      <c r="G1066" s="327"/>
      <c r="H1066" s="327"/>
      <c r="I1066" s="1" t="str">
        <f>IF(Fuel!$D1066="", "", Fuel!$D1066)</f>
        <v/>
      </c>
      <c r="J1066" s="328" t="str">
        <f>Fuel!$AH1066</f>
        <v/>
      </c>
      <c r="K1066" s="328"/>
      <c r="L1066" s="328"/>
      <c r="M1066" s="329" t="str">
        <f>Fuel!$AK1066</f>
        <v/>
      </c>
      <c r="N1066" s="329"/>
      <c r="O1066" s="329"/>
      <c r="P1066" s="330" t="str">
        <f>Fuel!$AI1066</f>
        <v/>
      </c>
      <c r="Q1066" s="330"/>
      <c r="R1066" s="330"/>
      <c r="S1066" s="329" t="str">
        <f>Fuel!$AJ1066</f>
        <v/>
      </c>
      <c r="T1066" s="329"/>
      <c r="U1066" s="331"/>
      <c r="V1066" s="55"/>
      <c r="AC1066" s="13" t="str">
        <f>Fuel!$S1066</f>
        <v/>
      </c>
    </row>
    <row r="1067" spans="1:29" x14ac:dyDescent="0.25">
      <c r="A1067" s="55"/>
      <c r="B1067" s="325" t="str">
        <f>IF(Fuel!$B1067="", "", Fuel!$B1067)</f>
        <v/>
      </c>
      <c r="C1067" s="326"/>
      <c r="D1067" s="326"/>
      <c r="E1067" s="327" t="str">
        <f>Fuel!$AF1067</f>
        <v/>
      </c>
      <c r="F1067" s="327"/>
      <c r="G1067" s="327"/>
      <c r="H1067" s="327"/>
      <c r="I1067" s="1" t="str">
        <f>IF(Fuel!$D1067="", "", Fuel!$D1067)</f>
        <v/>
      </c>
      <c r="J1067" s="328" t="str">
        <f>Fuel!$AH1067</f>
        <v/>
      </c>
      <c r="K1067" s="328"/>
      <c r="L1067" s="328"/>
      <c r="M1067" s="329" t="str">
        <f>Fuel!$AK1067</f>
        <v/>
      </c>
      <c r="N1067" s="329"/>
      <c r="O1067" s="329"/>
      <c r="P1067" s="330" t="str">
        <f>Fuel!$AI1067</f>
        <v/>
      </c>
      <c r="Q1067" s="330"/>
      <c r="R1067" s="330"/>
      <c r="S1067" s="329" t="str">
        <f>Fuel!$AJ1067</f>
        <v/>
      </c>
      <c r="T1067" s="329"/>
      <c r="U1067" s="331"/>
      <c r="V1067" s="55"/>
      <c r="AC1067" s="13" t="str">
        <f>Fuel!$S1067</f>
        <v/>
      </c>
    </row>
    <row r="1068" spans="1:29" x14ac:dyDescent="0.25">
      <c r="A1068" s="55"/>
      <c r="B1068" s="325" t="str">
        <f>IF(Fuel!$B1068="", "", Fuel!$B1068)</f>
        <v/>
      </c>
      <c r="C1068" s="326"/>
      <c r="D1068" s="326"/>
      <c r="E1068" s="327" t="str">
        <f>Fuel!$AF1068</f>
        <v/>
      </c>
      <c r="F1068" s="327"/>
      <c r="G1068" s="327"/>
      <c r="H1068" s="327"/>
      <c r="I1068" s="1" t="str">
        <f>IF(Fuel!$D1068="", "", Fuel!$D1068)</f>
        <v/>
      </c>
      <c r="J1068" s="328" t="str">
        <f>Fuel!$AH1068</f>
        <v/>
      </c>
      <c r="K1068" s="328"/>
      <c r="L1068" s="328"/>
      <c r="M1068" s="329" t="str">
        <f>Fuel!$AK1068</f>
        <v/>
      </c>
      <c r="N1068" s="329"/>
      <c r="O1068" s="329"/>
      <c r="P1068" s="330" t="str">
        <f>Fuel!$AI1068</f>
        <v/>
      </c>
      <c r="Q1068" s="330"/>
      <c r="R1068" s="330"/>
      <c r="S1068" s="329" t="str">
        <f>Fuel!$AJ1068</f>
        <v/>
      </c>
      <c r="T1068" s="329"/>
      <c r="U1068" s="331"/>
      <c r="V1068" s="55"/>
      <c r="AC1068" s="13" t="str">
        <f>Fuel!$S1068</f>
        <v/>
      </c>
    </row>
    <row r="1069" spans="1:29" x14ac:dyDescent="0.25">
      <c r="A1069" s="55"/>
      <c r="B1069" s="325" t="str">
        <f>IF(Fuel!$B1069="", "", Fuel!$B1069)</f>
        <v/>
      </c>
      <c r="C1069" s="326"/>
      <c r="D1069" s="326"/>
      <c r="E1069" s="327" t="str">
        <f>Fuel!$AF1069</f>
        <v/>
      </c>
      <c r="F1069" s="327"/>
      <c r="G1069" s="327"/>
      <c r="H1069" s="327"/>
      <c r="I1069" s="1" t="str">
        <f>IF(Fuel!$D1069="", "", Fuel!$D1069)</f>
        <v/>
      </c>
      <c r="J1069" s="328" t="str">
        <f>Fuel!$AH1069</f>
        <v/>
      </c>
      <c r="K1069" s="328"/>
      <c r="L1069" s="328"/>
      <c r="M1069" s="329" t="str">
        <f>Fuel!$AK1069</f>
        <v/>
      </c>
      <c r="N1069" s="329"/>
      <c r="O1069" s="329"/>
      <c r="P1069" s="330" t="str">
        <f>Fuel!$AI1069</f>
        <v/>
      </c>
      <c r="Q1069" s="330"/>
      <c r="R1069" s="330"/>
      <c r="S1069" s="329" t="str">
        <f>Fuel!$AJ1069</f>
        <v/>
      </c>
      <c r="T1069" s="329"/>
      <c r="U1069" s="331"/>
      <c r="V1069" s="55"/>
      <c r="AC1069" s="13" t="str">
        <f>Fuel!$S1069</f>
        <v/>
      </c>
    </row>
    <row r="1070" spans="1:29" x14ac:dyDescent="0.25">
      <c r="A1070" s="55"/>
      <c r="B1070" s="325" t="str">
        <f>IF(Fuel!$B1070="", "", Fuel!$B1070)</f>
        <v/>
      </c>
      <c r="C1070" s="326"/>
      <c r="D1070" s="326"/>
      <c r="E1070" s="327" t="str">
        <f>Fuel!$AF1070</f>
        <v/>
      </c>
      <c r="F1070" s="327"/>
      <c r="G1070" s="327"/>
      <c r="H1070" s="327"/>
      <c r="I1070" s="1" t="str">
        <f>IF(Fuel!$D1070="", "", Fuel!$D1070)</f>
        <v/>
      </c>
      <c r="J1070" s="328" t="str">
        <f>Fuel!$AH1070</f>
        <v/>
      </c>
      <c r="K1070" s="328"/>
      <c r="L1070" s="328"/>
      <c r="M1070" s="329" t="str">
        <f>Fuel!$AK1070</f>
        <v/>
      </c>
      <c r="N1070" s="329"/>
      <c r="O1070" s="329"/>
      <c r="P1070" s="330" t="str">
        <f>Fuel!$AI1070</f>
        <v/>
      </c>
      <c r="Q1070" s="330"/>
      <c r="R1070" s="330"/>
      <c r="S1070" s="329" t="str">
        <f>Fuel!$AJ1070</f>
        <v/>
      </c>
      <c r="T1070" s="329"/>
      <c r="U1070" s="331"/>
      <c r="V1070" s="55"/>
      <c r="AC1070" s="13" t="str">
        <f>Fuel!$S1070</f>
        <v/>
      </c>
    </row>
    <row r="1071" spans="1:29" x14ac:dyDescent="0.25">
      <c r="A1071" s="55"/>
      <c r="B1071" s="325" t="str">
        <f>IF(Fuel!$B1071="", "", Fuel!$B1071)</f>
        <v/>
      </c>
      <c r="C1071" s="326"/>
      <c r="D1071" s="326"/>
      <c r="E1071" s="327" t="str">
        <f>Fuel!$AF1071</f>
        <v/>
      </c>
      <c r="F1071" s="327"/>
      <c r="G1071" s="327"/>
      <c r="H1071" s="327"/>
      <c r="I1071" s="1" t="str">
        <f>IF(Fuel!$D1071="", "", Fuel!$D1071)</f>
        <v/>
      </c>
      <c r="J1071" s="328" t="str">
        <f>Fuel!$AH1071</f>
        <v/>
      </c>
      <c r="K1071" s="328"/>
      <c r="L1071" s="328"/>
      <c r="M1071" s="329" t="str">
        <f>Fuel!$AK1071</f>
        <v/>
      </c>
      <c r="N1071" s="329"/>
      <c r="O1071" s="329"/>
      <c r="P1071" s="330" t="str">
        <f>Fuel!$AI1071</f>
        <v/>
      </c>
      <c r="Q1071" s="330"/>
      <c r="R1071" s="330"/>
      <c r="S1071" s="329" t="str">
        <f>Fuel!$AJ1071</f>
        <v/>
      </c>
      <c r="T1071" s="329"/>
      <c r="U1071" s="331"/>
      <c r="V1071" s="55"/>
      <c r="AC1071" s="13" t="str">
        <f>Fuel!$S1071</f>
        <v/>
      </c>
    </row>
    <row r="1072" spans="1:29" x14ac:dyDescent="0.25">
      <c r="A1072" s="55"/>
      <c r="B1072" s="325" t="str">
        <f>IF(Fuel!$B1072="", "", Fuel!$B1072)</f>
        <v/>
      </c>
      <c r="C1072" s="326"/>
      <c r="D1072" s="326"/>
      <c r="E1072" s="327" t="str">
        <f>Fuel!$AF1072</f>
        <v/>
      </c>
      <c r="F1072" s="327"/>
      <c r="G1072" s="327"/>
      <c r="H1072" s="327"/>
      <c r="I1072" s="1" t="str">
        <f>IF(Fuel!$D1072="", "", Fuel!$D1072)</f>
        <v/>
      </c>
      <c r="J1072" s="328" t="str">
        <f>Fuel!$AH1072</f>
        <v/>
      </c>
      <c r="K1072" s="328"/>
      <c r="L1072" s="328"/>
      <c r="M1072" s="329" t="str">
        <f>Fuel!$AK1072</f>
        <v/>
      </c>
      <c r="N1072" s="329"/>
      <c r="O1072" s="329"/>
      <c r="P1072" s="330" t="str">
        <f>Fuel!$AI1072</f>
        <v/>
      </c>
      <c r="Q1072" s="330"/>
      <c r="R1072" s="330"/>
      <c r="S1072" s="329" t="str">
        <f>Fuel!$AJ1072</f>
        <v/>
      </c>
      <c r="T1072" s="329"/>
      <c r="U1072" s="331"/>
      <c r="V1072" s="55"/>
      <c r="AC1072" s="13" t="str">
        <f>Fuel!$S1072</f>
        <v/>
      </c>
    </row>
    <row r="1073" spans="1:29" x14ac:dyDescent="0.25">
      <c r="A1073" s="55"/>
      <c r="B1073" s="325" t="str">
        <f>IF(Fuel!$B1073="", "", Fuel!$B1073)</f>
        <v/>
      </c>
      <c r="C1073" s="326"/>
      <c r="D1073" s="326"/>
      <c r="E1073" s="327" t="str">
        <f>Fuel!$AF1073</f>
        <v/>
      </c>
      <c r="F1073" s="327"/>
      <c r="G1073" s="327"/>
      <c r="H1073" s="327"/>
      <c r="I1073" s="1" t="str">
        <f>IF(Fuel!$D1073="", "", Fuel!$D1073)</f>
        <v/>
      </c>
      <c r="J1073" s="328" t="str">
        <f>Fuel!$AH1073</f>
        <v/>
      </c>
      <c r="K1073" s="328"/>
      <c r="L1073" s="328"/>
      <c r="M1073" s="329" t="str">
        <f>Fuel!$AK1073</f>
        <v/>
      </c>
      <c r="N1073" s="329"/>
      <c r="O1073" s="329"/>
      <c r="P1073" s="330" t="str">
        <f>Fuel!$AI1073</f>
        <v/>
      </c>
      <c r="Q1073" s="330"/>
      <c r="R1073" s="330"/>
      <c r="S1073" s="329" t="str">
        <f>Fuel!$AJ1073</f>
        <v/>
      </c>
      <c r="T1073" s="329"/>
      <c r="U1073" s="331"/>
      <c r="V1073" s="55"/>
      <c r="AC1073" s="13" t="str">
        <f>Fuel!$S1073</f>
        <v/>
      </c>
    </row>
    <row r="1074" spans="1:29" x14ac:dyDescent="0.25">
      <c r="A1074" s="55"/>
      <c r="B1074" s="325" t="str">
        <f>IF(Fuel!$B1074="", "", Fuel!$B1074)</f>
        <v/>
      </c>
      <c r="C1074" s="326"/>
      <c r="D1074" s="326"/>
      <c r="E1074" s="327" t="str">
        <f>Fuel!$AF1074</f>
        <v/>
      </c>
      <c r="F1074" s="327"/>
      <c r="G1074" s="327"/>
      <c r="H1074" s="327"/>
      <c r="I1074" s="1" t="str">
        <f>IF(Fuel!$D1074="", "", Fuel!$D1074)</f>
        <v/>
      </c>
      <c r="J1074" s="328" t="str">
        <f>Fuel!$AH1074</f>
        <v/>
      </c>
      <c r="K1074" s="328"/>
      <c r="L1074" s="328"/>
      <c r="M1074" s="329" t="str">
        <f>Fuel!$AK1074</f>
        <v/>
      </c>
      <c r="N1074" s="329"/>
      <c r="O1074" s="329"/>
      <c r="P1074" s="330" t="str">
        <f>Fuel!$AI1074</f>
        <v/>
      </c>
      <c r="Q1074" s="330"/>
      <c r="R1074" s="330"/>
      <c r="S1074" s="329" t="str">
        <f>Fuel!$AJ1074</f>
        <v/>
      </c>
      <c r="T1074" s="329"/>
      <c r="U1074" s="331"/>
      <c r="V1074" s="55"/>
      <c r="AC1074" s="13" t="str">
        <f>Fuel!$S1074</f>
        <v/>
      </c>
    </row>
    <row r="1075" spans="1:29" x14ac:dyDescent="0.25">
      <c r="A1075" s="55"/>
      <c r="B1075" s="325" t="str">
        <f>IF(Fuel!$B1075="", "", Fuel!$B1075)</f>
        <v/>
      </c>
      <c r="C1075" s="326"/>
      <c r="D1075" s="326"/>
      <c r="E1075" s="327" t="str">
        <f>Fuel!$AF1075</f>
        <v/>
      </c>
      <c r="F1075" s="327"/>
      <c r="G1075" s="327"/>
      <c r="H1075" s="327"/>
      <c r="I1075" s="1" t="str">
        <f>IF(Fuel!$D1075="", "", Fuel!$D1075)</f>
        <v/>
      </c>
      <c r="J1075" s="328" t="str">
        <f>Fuel!$AH1075</f>
        <v/>
      </c>
      <c r="K1075" s="328"/>
      <c r="L1075" s="328"/>
      <c r="M1075" s="329" t="str">
        <f>Fuel!$AK1075</f>
        <v/>
      </c>
      <c r="N1075" s="329"/>
      <c r="O1075" s="329"/>
      <c r="P1075" s="330" t="str">
        <f>Fuel!$AI1075</f>
        <v/>
      </c>
      <c r="Q1075" s="330"/>
      <c r="R1075" s="330"/>
      <c r="S1075" s="329" t="str">
        <f>Fuel!$AJ1075</f>
        <v/>
      </c>
      <c r="T1075" s="329"/>
      <c r="U1075" s="331"/>
      <c r="V1075" s="55"/>
      <c r="AC1075" s="13" t="str">
        <f>Fuel!$S1075</f>
        <v/>
      </c>
    </row>
    <row r="1076" spans="1:29" x14ac:dyDescent="0.25">
      <c r="A1076" s="55"/>
      <c r="B1076" s="325" t="str">
        <f>IF(Fuel!$B1076="", "", Fuel!$B1076)</f>
        <v/>
      </c>
      <c r="C1076" s="326"/>
      <c r="D1076" s="326"/>
      <c r="E1076" s="327" t="str">
        <f>Fuel!$AF1076</f>
        <v/>
      </c>
      <c r="F1076" s="327"/>
      <c r="G1076" s="327"/>
      <c r="H1076" s="327"/>
      <c r="I1076" s="1" t="str">
        <f>IF(Fuel!$D1076="", "", Fuel!$D1076)</f>
        <v/>
      </c>
      <c r="J1076" s="328" t="str">
        <f>Fuel!$AH1076</f>
        <v/>
      </c>
      <c r="K1076" s="328"/>
      <c r="L1076" s="328"/>
      <c r="M1076" s="329" t="str">
        <f>Fuel!$AK1076</f>
        <v/>
      </c>
      <c r="N1076" s="329"/>
      <c r="O1076" s="329"/>
      <c r="P1076" s="330" t="str">
        <f>Fuel!$AI1076</f>
        <v/>
      </c>
      <c r="Q1076" s="330"/>
      <c r="R1076" s="330"/>
      <c r="S1076" s="329" t="str">
        <f>Fuel!$AJ1076</f>
        <v/>
      </c>
      <c r="T1076" s="329"/>
      <c r="U1076" s="331"/>
      <c r="V1076" s="55"/>
      <c r="AC1076" s="13" t="str">
        <f>Fuel!$S1076</f>
        <v/>
      </c>
    </row>
    <row r="1077" spans="1:29" x14ac:dyDescent="0.25">
      <c r="A1077" s="55"/>
      <c r="B1077" s="325" t="str">
        <f>IF(Fuel!$B1077="", "", Fuel!$B1077)</f>
        <v/>
      </c>
      <c r="C1077" s="326"/>
      <c r="D1077" s="326"/>
      <c r="E1077" s="327" t="str">
        <f>Fuel!$AF1077</f>
        <v/>
      </c>
      <c r="F1077" s="327"/>
      <c r="G1077" s="327"/>
      <c r="H1077" s="327"/>
      <c r="I1077" s="1" t="str">
        <f>IF(Fuel!$D1077="", "", Fuel!$D1077)</f>
        <v/>
      </c>
      <c r="J1077" s="328" t="str">
        <f>Fuel!$AH1077</f>
        <v/>
      </c>
      <c r="K1077" s="328"/>
      <c r="L1077" s="328"/>
      <c r="M1077" s="329" t="str">
        <f>Fuel!$AK1077</f>
        <v/>
      </c>
      <c r="N1077" s="329"/>
      <c r="O1077" s="329"/>
      <c r="P1077" s="330" t="str">
        <f>Fuel!$AI1077</f>
        <v/>
      </c>
      <c r="Q1077" s="330"/>
      <c r="R1077" s="330"/>
      <c r="S1077" s="329" t="str">
        <f>Fuel!$AJ1077</f>
        <v/>
      </c>
      <c r="T1077" s="329"/>
      <c r="U1077" s="331"/>
      <c r="V1077" s="55"/>
      <c r="AC1077" s="13" t="str">
        <f>Fuel!$S1077</f>
        <v/>
      </c>
    </row>
    <row r="1078" spans="1:29" x14ac:dyDescent="0.25">
      <c r="A1078" s="55"/>
      <c r="B1078" s="325" t="str">
        <f>IF(Fuel!$B1078="", "", Fuel!$B1078)</f>
        <v/>
      </c>
      <c r="C1078" s="326"/>
      <c r="D1078" s="326"/>
      <c r="E1078" s="327" t="str">
        <f>Fuel!$AF1078</f>
        <v/>
      </c>
      <c r="F1078" s="327"/>
      <c r="G1078" s="327"/>
      <c r="H1078" s="327"/>
      <c r="I1078" s="1" t="str">
        <f>IF(Fuel!$D1078="", "", Fuel!$D1078)</f>
        <v/>
      </c>
      <c r="J1078" s="328" t="str">
        <f>Fuel!$AH1078</f>
        <v/>
      </c>
      <c r="K1078" s="328"/>
      <c r="L1078" s="328"/>
      <c r="M1078" s="329" t="str">
        <f>Fuel!$AK1078</f>
        <v/>
      </c>
      <c r="N1078" s="329"/>
      <c r="O1078" s="329"/>
      <c r="P1078" s="330" t="str">
        <f>Fuel!$AI1078</f>
        <v/>
      </c>
      <c r="Q1078" s="330"/>
      <c r="R1078" s="330"/>
      <c r="S1078" s="329" t="str">
        <f>Fuel!$AJ1078</f>
        <v/>
      </c>
      <c r="T1078" s="329"/>
      <c r="U1078" s="331"/>
      <c r="V1078" s="55"/>
      <c r="AC1078" s="13" t="str">
        <f>Fuel!$S1078</f>
        <v/>
      </c>
    </row>
    <row r="1079" spans="1:29" x14ac:dyDescent="0.25">
      <c r="A1079" s="55"/>
      <c r="B1079" s="325" t="str">
        <f>IF(Fuel!$B1079="", "", Fuel!$B1079)</f>
        <v/>
      </c>
      <c r="C1079" s="326"/>
      <c r="D1079" s="326"/>
      <c r="E1079" s="327" t="str">
        <f>Fuel!$AF1079</f>
        <v/>
      </c>
      <c r="F1079" s="327"/>
      <c r="G1079" s="327"/>
      <c r="H1079" s="327"/>
      <c r="I1079" s="1" t="str">
        <f>IF(Fuel!$D1079="", "", Fuel!$D1079)</f>
        <v/>
      </c>
      <c r="J1079" s="328" t="str">
        <f>Fuel!$AH1079</f>
        <v/>
      </c>
      <c r="K1079" s="328"/>
      <c r="L1079" s="328"/>
      <c r="M1079" s="329" t="str">
        <f>Fuel!$AK1079</f>
        <v/>
      </c>
      <c r="N1079" s="329"/>
      <c r="O1079" s="329"/>
      <c r="P1079" s="330" t="str">
        <f>Fuel!$AI1079</f>
        <v/>
      </c>
      <c r="Q1079" s="330"/>
      <c r="R1079" s="330"/>
      <c r="S1079" s="329" t="str">
        <f>Fuel!$AJ1079</f>
        <v/>
      </c>
      <c r="T1079" s="329"/>
      <c r="U1079" s="331"/>
      <c r="V1079" s="55"/>
      <c r="AC1079" s="13" t="str">
        <f>Fuel!$S1079</f>
        <v/>
      </c>
    </row>
    <row r="1080" spans="1:29" x14ac:dyDescent="0.25">
      <c r="A1080" s="55"/>
      <c r="B1080" s="325" t="str">
        <f>IF(Fuel!$B1080="", "", Fuel!$B1080)</f>
        <v/>
      </c>
      <c r="C1080" s="326"/>
      <c r="D1080" s="326"/>
      <c r="E1080" s="327" t="str">
        <f>Fuel!$AF1080</f>
        <v/>
      </c>
      <c r="F1080" s="327"/>
      <c r="G1080" s="327"/>
      <c r="H1080" s="327"/>
      <c r="I1080" s="1" t="str">
        <f>IF(Fuel!$D1080="", "", Fuel!$D1080)</f>
        <v/>
      </c>
      <c r="J1080" s="328" t="str">
        <f>Fuel!$AH1080</f>
        <v/>
      </c>
      <c r="K1080" s="328"/>
      <c r="L1080" s="328"/>
      <c r="M1080" s="329" t="str">
        <f>Fuel!$AK1080</f>
        <v/>
      </c>
      <c r="N1080" s="329"/>
      <c r="O1080" s="329"/>
      <c r="P1080" s="330" t="str">
        <f>Fuel!$AI1080</f>
        <v/>
      </c>
      <c r="Q1080" s="330"/>
      <c r="R1080" s="330"/>
      <c r="S1080" s="329" t="str">
        <f>Fuel!$AJ1080</f>
        <v/>
      </c>
      <c r="T1080" s="329"/>
      <c r="U1080" s="331"/>
      <c r="V1080" s="55"/>
      <c r="AC1080" s="13" t="str">
        <f>Fuel!$S1080</f>
        <v/>
      </c>
    </row>
    <row r="1081" spans="1:29" x14ac:dyDescent="0.25">
      <c r="A1081" s="55"/>
      <c r="B1081" s="325" t="str">
        <f>IF(Fuel!$B1081="", "", Fuel!$B1081)</f>
        <v/>
      </c>
      <c r="C1081" s="326"/>
      <c r="D1081" s="326"/>
      <c r="E1081" s="327" t="str">
        <f>Fuel!$AF1081</f>
        <v/>
      </c>
      <c r="F1081" s="327"/>
      <c r="G1081" s="327"/>
      <c r="H1081" s="327"/>
      <c r="I1081" s="1" t="str">
        <f>IF(Fuel!$D1081="", "", Fuel!$D1081)</f>
        <v/>
      </c>
      <c r="J1081" s="328" t="str">
        <f>Fuel!$AH1081</f>
        <v/>
      </c>
      <c r="K1081" s="328"/>
      <c r="L1081" s="328"/>
      <c r="M1081" s="329" t="str">
        <f>Fuel!$AK1081</f>
        <v/>
      </c>
      <c r="N1081" s="329"/>
      <c r="O1081" s="329"/>
      <c r="P1081" s="330" t="str">
        <f>Fuel!$AI1081</f>
        <v/>
      </c>
      <c r="Q1081" s="330"/>
      <c r="R1081" s="330"/>
      <c r="S1081" s="329" t="str">
        <f>Fuel!$AJ1081</f>
        <v/>
      </c>
      <c r="T1081" s="329"/>
      <c r="U1081" s="331"/>
      <c r="V1081" s="55"/>
      <c r="AC1081" s="13" t="str">
        <f>Fuel!$S1081</f>
        <v/>
      </c>
    </row>
    <row r="1082" spans="1:29" x14ac:dyDescent="0.25">
      <c r="A1082" s="55"/>
      <c r="B1082" s="325" t="str">
        <f>IF(Fuel!$B1082="", "", Fuel!$B1082)</f>
        <v/>
      </c>
      <c r="C1082" s="326"/>
      <c r="D1082" s="326"/>
      <c r="E1082" s="327" t="str">
        <f>Fuel!$AF1082</f>
        <v/>
      </c>
      <c r="F1082" s="327"/>
      <c r="G1082" s="327"/>
      <c r="H1082" s="327"/>
      <c r="I1082" s="1" t="str">
        <f>IF(Fuel!$D1082="", "", Fuel!$D1082)</f>
        <v/>
      </c>
      <c r="J1082" s="328" t="str">
        <f>Fuel!$AH1082</f>
        <v/>
      </c>
      <c r="K1082" s="328"/>
      <c r="L1082" s="328"/>
      <c r="M1082" s="329" t="str">
        <f>Fuel!$AK1082</f>
        <v/>
      </c>
      <c r="N1082" s="329"/>
      <c r="O1082" s="329"/>
      <c r="P1082" s="330" t="str">
        <f>Fuel!$AI1082</f>
        <v/>
      </c>
      <c r="Q1082" s="330"/>
      <c r="R1082" s="330"/>
      <c r="S1082" s="329" t="str">
        <f>Fuel!$AJ1082</f>
        <v/>
      </c>
      <c r="T1082" s="329"/>
      <c r="U1082" s="331"/>
      <c r="V1082" s="55"/>
      <c r="AC1082" s="13" t="str">
        <f>Fuel!$S1082</f>
        <v/>
      </c>
    </row>
    <row r="1083" spans="1:29" x14ac:dyDescent="0.25">
      <c r="A1083" s="55"/>
      <c r="B1083" s="325" t="str">
        <f>IF(Fuel!$B1083="", "", Fuel!$B1083)</f>
        <v/>
      </c>
      <c r="C1083" s="326"/>
      <c r="D1083" s="326"/>
      <c r="E1083" s="327" t="str">
        <f>Fuel!$AF1083</f>
        <v/>
      </c>
      <c r="F1083" s="327"/>
      <c r="G1083" s="327"/>
      <c r="H1083" s="327"/>
      <c r="I1083" s="1" t="str">
        <f>IF(Fuel!$D1083="", "", Fuel!$D1083)</f>
        <v/>
      </c>
      <c r="J1083" s="328" t="str">
        <f>Fuel!$AH1083</f>
        <v/>
      </c>
      <c r="K1083" s="328"/>
      <c r="L1083" s="328"/>
      <c r="M1083" s="329" t="str">
        <f>Fuel!$AK1083</f>
        <v/>
      </c>
      <c r="N1083" s="329"/>
      <c r="O1083" s="329"/>
      <c r="P1083" s="330" t="str">
        <f>Fuel!$AI1083</f>
        <v/>
      </c>
      <c r="Q1083" s="330"/>
      <c r="R1083" s="330"/>
      <c r="S1083" s="329" t="str">
        <f>Fuel!$AJ1083</f>
        <v/>
      </c>
      <c r="T1083" s="329"/>
      <c r="U1083" s="331"/>
      <c r="V1083" s="55"/>
      <c r="AC1083" s="13" t="str">
        <f>Fuel!$S1083</f>
        <v/>
      </c>
    </row>
    <row r="1084" spans="1:29" x14ac:dyDescent="0.25">
      <c r="A1084" s="55"/>
      <c r="B1084" s="325" t="str">
        <f>IF(Fuel!$B1084="", "", Fuel!$B1084)</f>
        <v/>
      </c>
      <c r="C1084" s="326"/>
      <c r="D1084" s="326"/>
      <c r="E1084" s="327" t="str">
        <f>Fuel!$AF1084</f>
        <v/>
      </c>
      <c r="F1084" s="327"/>
      <c r="G1084" s="327"/>
      <c r="H1084" s="327"/>
      <c r="I1084" s="1" t="str">
        <f>IF(Fuel!$D1084="", "", Fuel!$D1084)</f>
        <v/>
      </c>
      <c r="J1084" s="328" t="str">
        <f>Fuel!$AH1084</f>
        <v/>
      </c>
      <c r="K1084" s="328"/>
      <c r="L1084" s="328"/>
      <c r="M1084" s="329" t="str">
        <f>Fuel!$AK1084</f>
        <v/>
      </c>
      <c r="N1084" s="329"/>
      <c r="O1084" s="329"/>
      <c r="P1084" s="330" t="str">
        <f>Fuel!$AI1084</f>
        <v/>
      </c>
      <c r="Q1084" s="330"/>
      <c r="R1084" s="330"/>
      <c r="S1084" s="329" t="str">
        <f>Fuel!$AJ1084</f>
        <v/>
      </c>
      <c r="T1084" s="329"/>
      <c r="U1084" s="331"/>
      <c r="V1084" s="55"/>
      <c r="AC1084" s="13" t="str">
        <f>Fuel!$S1084</f>
        <v/>
      </c>
    </row>
    <row r="1085" spans="1:29" x14ac:dyDescent="0.25">
      <c r="A1085" s="55"/>
      <c r="B1085" s="325" t="str">
        <f>IF(Fuel!$B1085="", "", Fuel!$B1085)</f>
        <v/>
      </c>
      <c r="C1085" s="326"/>
      <c r="D1085" s="326"/>
      <c r="E1085" s="327" t="str">
        <f>Fuel!$AF1085</f>
        <v/>
      </c>
      <c r="F1085" s="327"/>
      <c r="G1085" s="327"/>
      <c r="H1085" s="327"/>
      <c r="I1085" s="1" t="str">
        <f>IF(Fuel!$D1085="", "", Fuel!$D1085)</f>
        <v/>
      </c>
      <c r="J1085" s="328" t="str">
        <f>Fuel!$AH1085</f>
        <v/>
      </c>
      <c r="K1085" s="328"/>
      <c r="L1085" s="328"/>
      <c r="M1085" s="329" t="str">
        <f>Fuel!$AK1085</f>
        <v/>
      </c>
      <c r="N1085" s="329"/>
      <c r="O1085" s="329"/>
      <c r="P1085" s="330" t="str">
        <f>Fuel!$AI1085</f>
        <v/>
      </c>
      <c r="Q1085" s="330"/>
      <c r="R1085" s="330"/>
      <c r="S1085" s="329" t="str">
        <f>Fuel!$AJ1085</f>
        <v/>
      </c>
      <c r="T1085" s="329"/>
      <c r="U1085" s="331"/>
      <c r="V1085" s="55"/>
      <c r="AC1085" s="13" t="str">
        <f>Fuel!$S1085</f>
        <v/>
      </c>
    </row>
    <row r="1086" spans="1:29" x14ac:dyDescent="0.25">
      <c r="A1086" s="55"/>
      <c r="B1086" s="325" t="str">
        <f>IF(Fuel!$B1086="", "", Fuel!$B1086)</f>
        <v/>
      </c>
      <c r="C1086" s="326"/>
      <c r="D1086" s="326"/>
      <c r="E1086" s="327" t="str">
        <f>Fuel!$AF1086</f>
        <v/>
      </c>
      <c r="F1086" s="327"/>
      <c r="G1086" s="327"/>
      <c r="H1086" s="327"/>
      <c r="I1086" s="1" t="str">
        <f>IF(Fuel!$D1086="", "", Fuel!$D1086)</f>
        <v/>
      </c>
      <c r="J1086" s="328" t="str">
        <f>Fuel!$AH1086</f>
        <v/>
      </c>
      <c r="K1086" s="328"/>
      <c r="L1086" s="328"/>
      <c r="M1086" s="329" t="str">
        <f>Fuel!$AK1086</f>
        <v/>
      </c>
      <c r="N1086" s="329"/>
      <c r="O1086" s="329"/>
      <c r="P1086" s="330" t="str">
        <f>Fuel!$AI1086</f>
        <v/>
      </c>
      <c r="Q1086" s="330"/>
      <c r="R1086" s="330"/>
      <c r="S1086" s="329" t="str">
        <f>Fuel!$AJ1086</f>
        <v/>
      </c>
      <c r="T1086" s="329"/>
      <c r="U1086" s="331"/>
      <c r="V1086" s="55"/>
      <c r="AC1086" s="13" t="str">
        <f>Fuel!$S1086</f>
        <v/>
      </c>
    </row>
    <row r="1087" spans="1:29" x14ac:dyDescent="0.25">
      <c r="A1087" s="55"/>
      <c r="B1087" s="325" t="str">
        <f>IF(Fuel!$B1087="", "", Fuel!$B1087)</f>
        <v/>
      </c>
      <c r="C1087" s="326"/>
      <c r="D1087" s="326"/>
      <c r="E1087" s="327" t="str">
        <f>Fuel!$AF1087</f>
        <v/>
      </c>
      <c r="F1087" s="327"/>
      <c r="G1087" s="327"/>
      <c r="H1087" s="327"/>
      <c r="I1087" s="1" t="str">
        <f>IF(Fuel!$D1087="", "", Fuel!$D1087)</f>
        <v/>
      </c>
      <c r="J1087" s="328" t="str">
        <f>Fuel!$AH1087</f>
        <v/>
      </c>
      <c r="K1087" s="328"/>
      <c r="L1087" s="328"/>
      <c r="M1087" s="329" t="str">
        <f>Fuel!$AK1087</f>
        <v/>
      </c>
      <c r="N1087" s="329"/>
      <c r="O1087" s="329"/>
      <c r="P1087" s="330" t="str">
        <f>Fuel!$AI1087</f>
        <v/>
      </c>
      <c r="Q1087" s="330"/>
      <c r="R1087" s="330"/>
      <c r="S1087" s="329" t="str">
        <f>Fuel!$AJ1087</f>
        <v/>
      </c>
      <c r="T1087" s="329"/>
      <c r="U1087" s="331"/>
      <c r="V1087" s="55"/>
      <c r="AC1087" s="13" t="str">
        <f>Fuel!$S1087</f>
        <v/>
      </c>
    </row>
    <row r="1088" spans="1:29" x14ac:dyDescent="0.25">
      <c r="A1088" s="55"/>
      <c r="B1088" s="325" t="str">
        <f>IF(Fuel!$B1088="", "", Fuel!$B1088)</f>
        <v/>
      </c>
      <c r="C1088" s="326"/>
      <c r="D1088" s="326"/>
      <c r="E1088" s="327" t="str">
        <f>Fuel!$AF1088</f>
        <v/>
      </c>
      <c r="F1088" s="327"/>
      <c r="G1088" s="327"/>
      <c r="H1088" s="327"/>
      <c r="I1088" s="1" t="str">
        <f>IF(Fuel!$D1088="", "", Fuel!$D1088)</f>
        <v/>
      </c>
      <c r="J1088" s="328" t="str">
        <f>Fuel!$AH1088</f>
        <v/>
      </c>
      <c r="K1088" s="328"/>
      <c r="L1088" s="328"/>
      <c r="M1088" s="329" t="str">
        <f>Fuel!$AK1088</f>
        <v/>
      </c>
      <c r="N1088" s="329"/>
      <c r="O1088" s="329"/>
      <c r="P1088" s="330" t="str">
        <f>Fuel!$AI1088</f>
        <v/>
      </c>
      <c r="Q1088" s="330"/>
      <c r="R1088" s="330"/>
      <c r="S1088" s="329" t="str">
        <f>Fuel!$AJ1088</f>
        <v/>
      </c>
      <c r="T1088" s="329"/>
      <c r="U1088" s="331"/>
      <c r="V1088" s="55"/>
      <c r="AC1088" s="13" t="str">
        <f>Fuel!$S1088</f>
        <v/>
      </c>
    </row>
    <row r="1089" spans="1:29" x14ac:dyDescent="0.25">
      <c r="A1089" s="55"/>
      <c r="B1089" s="325" t="str">
        <f>IF(Fuel!$B1089="", "", Fuel!$B1089)</f>
        <v/>
      </c>
      <c r="C1089" s="326"/>
      <c r="D1089" s="326"/>
      <c r="E1089" s="327" t="str">
        <f>Fuel!$AF1089</f>
        <v/>
      </c>
      <c r="F1089" s="327"/>
      <c r="G1089" s="327"/>
      <c r="H1089" s="327"/>
      <c r="I1089" s="1" t="str">
        <f>IF(Fuel!$D1089="", "", Fuel!$D1089)</f>
        <v/>
      </c>
      <c r="J1089" s="328" t="str">
        <f>Fuel!$AH1089</f>
        <v/>
      </c>
      <c r="K1089" s="328"/>
      <c r="L1089" s="328"/>
      <c r="M1089" s="329" t="str">
        <f>Fuel!$AK1089</f>
        <v/>
      </c>
      <c r="N1089" s="329"/>
      <c r="O1089" s="329"/>
      <c r="P1089" s="330" t="str">
        <f>Fuel!$AI1089</f>
        <v/>
      </c>
      <c r="Q1089" s="330"/>
      <c r="R1089" s="330"/>
      <c r="S1089" s="329" t="str">
        <f>Fuel!$AJ1089</f>
        <v/>
      </c>
      <c r="T1089" s="329"/>
      <c r="U1089" s="331"/>
      <c r="V1089" s="55"/>
      <c r="AC1089" s="13" t="str">
        <f>Fuel!$S1089</f>
        <v/>
      </c>
    </row>
    <row r="1090" spans="1:29" x14ac:dyDescent="0.25">
      <c r="A1090" s="55"/>
      <c r="B1090" s="325" t="str">
        <f>IF(Fuel!$B1090="", "", Fuel!$B1090)</f>
        <v/>
      </c>
      <c r="C1090" s="326"/>
      <c r="D1090" s="326"/>
      <c r="E1090" s="327" t="str">
        <f>Fuel!$AF1090</f>
        <v/>
      </c>
      <c r="F1090" s="327"/>
      <c r="G1090" s="327"/>
      <c r="H1090" s="327"/>
      <c r="I1090" s="1" t="str">
        <f>IF(Fuel!$D1090="", "", Fuel!$D1090)</f>
        <v/>
      </c>
      <c r="J1090" s="328" t="str">
        <f>Fuel!$AH1090</f>
        <v/>
      </c>
      <c r="K1090" s="328"/>
      <c r="L1090" s="328"/>
      <c r="M1090" s="329" t="str">
        <f>Fuel!$AK1090</f>
        <v/>
      </c>
      <c r="N1090" s="329"/>
      <c r="O1090" s="329"/>
      <c r="P1090" s="330" t="str">
        <f>Fuel!$AI1090</f>
        <v/>
      </c>
      <c r="Q1090" s="330"/>
      <c r="R1090" s="330"/>
      <c r="S1090" s="329" t="str">
        <f>Fuel!$AJ1090</f>
        <v/>
      </c>
      <c r="T1090" s="329"/>
      <c r="U1090" s="331"/>
      <c r="V1090" s="55"/>
      <c r="AC1090" s="13" t="str">
        <f>Fuel!$S1090</f>
        <v/>
      </c>
    </row>
    <row r="1091" spans="1:29" x14ac:dyDescent="0.25">
      <c r="A1091" s="55"/>
      <c r="B1091" s="325" t="str">
        <f>IF(Fuel!$B1091="", "", Fuel!$B1091)</f>
        <v/>
      </c>
      <c r="C1091" s="326"/>
      <c r="D1091" s="326"/>
      <c r="E1091" s="327" t="str">
        <f>Fuel!$AF1091</f>
        <v/>
      </c>
      <c r="F1091" s="327"/>
      <c r="G1091" s="327"/>
      <c r="H1091" s="327"/>
      <c r="I1091" s="1" t="str">
        <f>IF(Fuel!$D1091="", "", Fuel!$D1091)</f>
        <v/>
      </c>
      <c r="J1091" s="328" t="str">
        <f>Fuel!$AH1091</f>
        <v/>
      </c>
      <c r="K1091" s="328"/>
      <c r="L1091" s="328"/>
      <c r="M1091" s="329" t="str">
        <f>Fuel!$AK1091</f>
        <v/>
      </c>
      <c r="N1091" s="329"/>
      <c r="O1091" s="329"/>
      <c r="P1091" s="330" t="str">
        <f>Fuel!$AI1091</f>
        <v/>
      </c>
      <c r="Q1091" s="330"/>
      <c r="R1091" s="330"/>
      <c r="S1091" s="329" t="str">
        <f>Fuel!$AJ1091</f>
        <v/>
      </c>
      <c r="T1091" s="329"/>
      <c r="U1091" s="331"/>
      <c r="V1091" s="55"/>
      <c r="AC1091" s="13" t="str">
        <f>Fuel!$S1091</f>
        <v/>
      </c>
    </row>
    <row r="1092" spans="1:29" x14ac:dyDescent="0.25">
      <c r="A1092" s="55"/>
      <c r="B1092" s="325" t="str">
        <f>IF(Fuel!$B1092="", "", Fuel!$B1092)</f>
        <v/>
      </c>
      <c r="C1092" s="326"/>
      <c r="D1092" s="326"/>
      <c r="E1092" s="327" t="str">
        <f>Fuel!$AF1092</f>
        <v/>
      </c>
      <c r="F1092" s="327"/>
      <c r="G1092" s="327"/>
      <c r="H1092" s="327"/>
      <c r="I1092" s="1" t="str">
        <f>IF(Fuel!$D1092="", "", Fuel!$D1092)</f>
        <v/>
      </c>
      <c r="J1092" s="328" t="str">
        <f>Fuel!$AH1092</f>
        <v/>
      </c>
      <c r="K1092" s="328"/>
      <c r="L1092" s="328"/>
      <c r="M1092" s="329" t="str">
        <f>Fuel!$AK1092</f>
        <v/>
      </c>
      <c r="N1092" s="329"/>
      <c r="O1092" s="329"/>
      <c r="P1092" s="330" t="str">
        <f>Fuel!$AI1092</f>
        <v/>
      </c>
      <c r="Q1092" s="330"/>
      <c r="R1092" s="330"/>
      <c r="S1092" s="329" t="str">
        <f>Fuel!$AJ1092</f>
        <v/>
      </c>
      <c r="T1092" s="329"/>
      <c r="U1092" s="331"/>
      <c r="V1092" s="55"/>
      <c r="AC1092" s="13" t="str">
        <f>Fuel!$S1092</f>
        <v/>
      </c>
    </row>
    <row r="1093" spans="1:29" x14ac:dyDescent="0.25">
      <c r="A1093" s="55"/>
      <c r="B1093" s="325" t="str">
        <f>IF(Fuel!$B1093="", "", Fuel!$B1093)</f>
        <v/>
      </c>
      <c r="C1093" s="326"/>
      <c r="D1093" s="326"/>
      <c r="E1093" s="327" t="str">
        <f>Fuel!$AF1093</f>
        <v/>
      </c>
      <c r="F1093" s="327"/>
      <c r="G1093" s="327"/>
      <c r="H1093" s="327"/>
      <c r="I1093" s="1" t="str">
        <f>IF(Fuel!$D1093="", "", Fuel!$D1093)</f>
        <v/>
      </c>
      <c r="J1093" s="328" t="str">
        <f>Fuel!$AH1093</f>
        <v/>
      </c>
      <c r="K1093" s="328"/>
      <c r="L1093" s="328"/>
      <c r="M1093" s="329" t="str">
        <f>Fuel!$AK1093</f>
        <v/>
      </c>
      <c r="N1093" s="329"/>
      <c r="O1093" s="329"/>
      <c r="P1093" s="330" t="str">
        <f>Fuel!$AI1093</f>
        <v/>
      </c>
      <c r="Q1093" s="330"/>
      <c r="R1093" s="330"/>
      <c r="S1093" s="329" t="str">
        <f>Fuel!$AJ1093</f>
        <v/>
      </c>
      <c r="T1093" s="329"/>
      <c r="U1093" s="331"/>
      <c r="V1093" s="55"/>
      <c r="AC1093" s="13" t="str">
        <f>Fuel!$S1093</f>
        <v/>
      </c>
    </row>
    <row r="1094" spans="1:29" x14ac:dyDescent="0.25">
      <c r="A1094" s="55"/>
      <c r="B1094" s="325" t="str">
        <f>IF(Fuel!$B1094="", "", Fuel!$B1094)</f>
        <v/>
      </c>
      <c r="C1094" s="326"/>
      <c r="D1094" s="326"/>
      <c r="E1094" s="327" t="str">
        <f>Fuel!$AF1094</f>
        <v/>
      </c>
      <c r="F1094" s="327"/>
      <c r="G1094" s="327"/>
      <c r="H1094" s="327"/>
      <c r="I1094" s="1" t="str">
        <f>IF(Fuel!$D1094="", "", Fuel!$D1094)</f>
        <v/>
      </c>
      <c r="J1094" s="328" t="str">
        <f>Fuel!$AH1094</f>
        <v/>
      </c>
      <c r="K1094" s="328"/>
      <c r="L1094" s="328"/>
      <c r="M1094" s="329" t="str">
        <f>Fuel!$AK1094</f>
        <v/>
      </c>
      <c r="N1094" s="329"/>
      <c r="O1094" s="329"/>
      <c r="P1094" s="330" t="str">
        <f>Fuel!$AI1094</f>
        <v/>
      </c>
      <c r="Q1094" s="330"/>
      <c r="R1094" s="330"/>
      <c r="S1094" s="329" t="str">
        <f>Fuel!$AJ1094</f>
        <v/>
      </c>
      <c r="T1094" s="329"/>
      <c r="U1094" s="331"/>
      <c r="V1094" s="55"/>
      <c r="AC1094" s="13" t="str">
        <f>Fuel!$S1094</f>
        <v/>
      </c>
    </row>
    <row r="1095" spans="1:29" x14ac:dyDescent="0.25">
      <c r="A1095" s="55"/>
      <c r="B1095" s="325" t="str">
        <f>IF(Fuel!$B1095="", "", Fuel!$B1095)</f>
        <v/>
      </c>
      <c r="C1095" s="326"/>
      <c r="D1095" s="326"/>
      <c r="E1095" s="327" t="str">
        <f>Fuel!$AF1095</f>
        <v/>
      </c>
      <c r="F1095" s="327"/>
      <c r="G1095" s="327"/>
      <c r="H1095" s="327"/>
      <c r="I1095" s="1" t="str">
        <f>IF(Fuel!$D1095="", "", Fuel!$D1095)</f>
        <v/>
      </c>
      <c r="J1095" s="328" t="str">
        <f>Fuel!$AH1095</f>
        <v/>
      </c>
      <c r="K1095" s="328"/>
      <c r="L1095" s="328"/>
      <c r="M1095" s="329" t="str">
        <f>Fuel!$AK1095</f>
        <v/>
      </c>
      <c r="N1095" s="329"/>
      <c r="O1095" s="329"/>
      <c r="P1095" s="330" t="str">
        <f>Fuel!$AI1095</f>
        <v/>
      </c>
      <c r="Q1095" s="330"/>
      <c r="R1095" s="330"/>
      <c r="S1095" s="329" t="str">
        <f>Fuel!$AJ1095</f>
        <v/>
      </c>
      <c r="T1095" s="329"/>
      <c r="U1095" s="331"/>
      <c r="V1095" s="55"/>
      <c r="AC1095" s="13" t="str">
        <f>Fuel!$S1095</f>
        <v/>
      </c>
    </row>
    <row r="1096" spans="1:29" x14ac:dyDescent="0.25">
      <c r="A1096" s="55"/>
      <c r="B1096" s="325" t="str">
        <f>IF(Fuel!$B1096="", "", Fuel!$B1096)</f>
        <v/>
      </c>
      <c r="C1096" s="326"/>
      <c r="D1096" s="326"/>
      <c r="E1096" s="327" t="str">
        <f>Fuel!$AF1096</f>
        <v/>
      </c>
      <c r="F1096" s="327"/>
      <c r="G1096" s="327"/>
      <c r="H1096" s="327"/>
      <c r="I1096" s="1" t="str">
        <f>IF(Fuel!$D1096="", "", Fuel!$D1096)</f>
        <v/>
      </c>
      <c r="J1096" s="328" t="str">
        <f>Fuel!$AH1096</f>
        <v/>
      </c>
      <c r="K1096" s="328"/>
      <c r="L1096" s="328"/>
      <c r="M1096" s="329" t="str">
        <f>Fuel!$AK1096</f>
        <v/>
      </c>
      <c r="N1096" s="329"/>
      <c r="O1096" s="329"/>
      <c r="P1096" s="330" t="str">
        <f>Fuel!$AI1096</f>
        <v/>
      </c>
      <c r="Q1096" s="330"/>
      <c r="R1096" s="330"/>
      <c r="S1096" s="329" t="str">
        <f>Fuel!$AJ1096</f>
        <v/>
      </c>
      <c r="T1096" s="329"/>
      <c r="U1096" s="331"/>
      <c r="V1096" s="55"/>
      <c r="AC1096" s="13" t="str">
        <f>Fuel!$S1096</f>
        <v/>
      </c>
    </row>
    <row r="1097" spans="1:29" x14ac:dyDescent="0.25">
      <c r="A1097" s="55"/>
      <c r="B1097" s="325" t="str">
        <f>IF(Fuel!$B1097="", "", Fuel!$B1097)</f>
        <v/>
      </c>
      <c r="C1097" s="326"/>
      <c r="D1097" s="326"/>
      <c r="E1097" s="327" t="str">
        <f>Fuel!$AF1097</f>
        <v/>
      </c>
      <c r="F1097" s="327"/>
      <c r="G1097" s="327"/>
      <c r="H1097" s="327"/>
      <c r="I1097" s="1" t="str">
        <f>IF(Fuel!$D1097="", "", Fuel!$D1097)</f>
        <v/>
      </c>
      <c r="J1097" s="328" t="str">
        <f>Fuel!$AH1097</f>
        <v/>
      </c>
      <c r="K1097" s="328"/>
      <c r="L1097" s="328"/>
      <c r="M1097" s="329" t="str">
        <f>Fuel!$AK1097</f>
        <v/>
      </c>
      <c r="N1097" s="329"/>
      <c r="O1097" s="329"/>
      <c r="P1097" s="330" t="str">
        <f>Fuel!$AI1097</f>
        <v/>
      </c>
      <c r="Q1097" s="330"/>
      <c r="R1097" s="330"/>
      <c r="S1097" s="329" t="str">
        <f>Fuel!$AJ1097</f>
        <v/>
      </c>
      <c r="T1097" s="329"/>
      <c r="U1097" s="331"/>
      <c r="V1097" s="55"/>
      <c r="AC1097" s="13" t="str">
        <f>Fuel!$S1097</f>
        <v/>
      </c>
    </row>
    <row r="1098" spans="1:29" x14ac:dyDescent="0.25">
      <c r="A1098" s="55"/>
      <c r="B1098" s="325" t="str">
        <f>IF(Fuel!$B1098="", "", Fuel!$B1098)</f>
        <v/>
      </c>
      <c r="C1098" s="326"/>
      <c r="D1098" s="326"/>
      <c r="E1098" s="327" t="str">
        <f>Fuel!$AF1098</f>
        <v/>
      </c>
      <c r="F1098" s="327"/>
      <c r="G1098" s="327"/>
      <c r="H1098" s="327"/>
      <c r="I1098" s="1" t="str">
        <f>IF(Fuel!$D1098="", "", Fuel!$D1098)</f>
        <v/>
      </c>
      <c r="J1098" s="328" t="str">
        <f>Fuel!$AH1098</f>
        <v/>
      </c>
      <c r="K1098" s="328"/>
      <c r="L1098" s="328"/>
      <c r="M1098" s="329" t="str">
        <f>Fuel!$AK1098</f>
        <v/>
      </c>
      <c r="N1098" s="329"/>
      <c r="O1098" s="329"/>
      <c r="P1098" s="330" t="str">
        <f>Fuel!$AI1098</f>
        <v/>
      </c>
      <c r="Q1098" s="330"/>
      <c r="R1098" s="330"/>
      <c r="S1098" s="329" t="str">
        <f>Fuel!$AJ1098</f>
        <v/>
      </c>
      <c r="T1098" s="329"/>
      <c r="U1098" s="331"/>
      <c r="V1098" s="55"/>
      <c r="AC1098" s="13" t="str">
        <f>Fuel!$S1098</f>
        <v/>
      </c>
    </row>
    <row r="1099" spans="1:29" x14ac:dyDescent="0.25">
      <c r="A1099" s="55"/>
      <c r="B1099" s="325" t="str">
        <f>IF(Fuel!$B1099="", "", Fuel!$B1099)</f>
        <v/>
      </c>
      <c r="C1099" s="326"/>
      <c r="D1099" s="326"/>
      <c r="E1099" s="327" t="str">
        <f>Fuel!$AF1099</f>
        <v/>
      </c>
      <c r="F1099" s="327"/>
      <c r="G1099" s="327"/>
      <c r="H1099" s="327"/>
      <c r="I1099" s="1" t="str">
        <f>IF(Fuel!$D1099="", "", Fuel!$D1099)</f>
        <v/>
      </c>
      <c r="J1099" s="328" t="str">
        <f>Fuel!$AH1099</f>
        <v/>
      </c>
      <c r="K1099" s="328"/>
      <c r="L1099" s="328"/>
      <c r="M1099" s="329" t="str">
        <f>Fuel!$AK1099</f>
        <v/>
      </c>
      <c r="N1099" s="329"/>
      <c r="O1099" s="329"/>
      <c r="P1099" s="330" t="str">
        <f>Fuel!$AI1099</f>
        <v/>
      </c>
      <c r="Q1099" s="330"/>
      <c r="R1099" s="330"/>
      <c r="S1099" s="329" t="str">
        <f>Fuel!$AJ1099</f>
        <v/>
      </c>
      <c r="T1099" s="329"/>
      <c r="U1099" s="331"/>
      <c r="V1099" s="55"/>
      <c r="AC1099" s="13" t="str">
        <f>Fuel!$S1099</f>
        <v/>
      </c>
    </row>
    <row r="1100" spans="1:29" x14ac:dyDescent="0.25">
      <c r="A1100" s="55"/>
      <c r="B1100" s="325" t="str">
        <f>IF(Fuel!$B1100="", "", Fuel!$B1100)</f>
        <v/>
      </c>
      <c r="C1100" s="326"/>
      <c r="D1100" s="326"/>
      <c r="E1100" s="327" t="str">
        <f>Fuel!$AF1100</f>
        <v/>
      </c>
      <c r="F1100" s="327"/>
      <c r="G1100" s="327"/>
      <c r="H1100" s="327"/>
      <c r="I1100" s="1" t="str">
        <f>IF(Fuel!$D1100="", "", Fuel!$D1100)</f>
        <v/>
      </c>
      <c r="J1100" s="328" t="str">
        <f>Fuel!$AH1100</f>
        <v/>
      </c>
      <c r="K1100" s="328"/>
      <c r="L1100" s="328"/>
      <c r="M1100" s="329" t="str">
        <f>Fuel!$AK1100</f>
        <v/>
      </c>
      <c r="N1100" s="329"/>
      <c r="O1100" s="329"/>
      <c r="P1100" s="330" t="str">
        <f>Fuel!$AI1100</f>
        <v/>
      </c>
      <c r="Q1100" s="330"/>
      <c r="R1100" s="330"/>
      <c r="S1100" s="329" t="str">
        <f>Fuel!$AJ1100</f>
        <v/>
      </c>
      <c r="T1100" s="329"/>
      <c r="U1100" s="331"/>
      <c r="V1100" s="55"/>
      <c r="AC1100" s="13" t="str">
        <f>Fuel!$S1100</f>
        <v/>
      </c>
    </row>
    <row r="1101" spans="1:29" x14ac:dyDescent="0.25">
      <c r="A1101" s="55"/>
      <c r="B1101" s="325" t="str">
        <f>IF(Fuel!$B1101="", "", Fuel!$B1101)</f>
        <v/>
      </c>
      <c r="C1101" s="326"/>
      <c r="D1101" s="326"/>
      <c r="E1101" s="327" t="str">
        <f>Fuel!$AF1101</f>
        <v/>
      </c>
      <c r="F1101" s="327"/>
      <c r="G1101" s="327"/>
      <c r="H1101" s="327"/>
      <c r="I1101" s="1" t="str">
        <f>IF(Fuel!$D1101="", "", Fuel!$D1101)</f>
        <v/>
      </c>
      <c r="J1101" s="328" t="str">
        <f>Fuel!$AH1101</f>
        <v/>
      </c>
      <c r="K1101" s="328"/>
      <c r="L1101" s="328"/>
      <c r="M1101" s="329" t="str">
        <f>Fuel!$AK1101</f>
        <v/>
      </c>
      <c r="N1101" s="329"/>
      <c r="O1101" s="329"/>
      <c r="P1101" s="330" t="str">
        <f>Fuel!$AI1101</f>
        <v/>
      </c>
      <c r="Q1101" s="330"/>
      <c r="R1101" s="330"/>
      <c r="S1101" s="329" t="str">
        <f>Fuel!$AJ1101</f>
        <v/>
      </c>
      <c r="T1101" s="329"/>
      <c r="U1101" s="331"/>
      <c r="V1101" s="55"/>
      <c r="AC1101" s="13" t="str">
        <f>Fuel!$S1101</f>
        <v/>
      </c>
    </row>
    <row r="1102" spans="1:29" x14ac:dyDescent="0.25">
      <c r="A1102" s="55"/>
      <c r="B1102" s="325" t="str">
        <f>IF(Fuel!$B1102="", "", Fuel!$B1102)</f>
        <v/>
      </c>
      <c r="C1102" s="326"/>
      <c r="D1102" s="326"/>
      <c r="E1102" s="327" t="str">
        <f>Fuel!$AF1102</f>
        <v/>
      </c>
      <c r="F1102" s="327"/>
      <c r="G1102" s="327"/>
      <c r="H1102" s="327"/>
      <c r="I1102" s="1" t="str">
        <f>IF(Fuel!$D1102="", "", Fuel!$D1102)</f>
        <v/>
      </c>
      <c r="J1102" s="328" t="str">
        <f>Fuel!$AH1102</f>
        <v/>
      </c>
      <c r="K1102" s="328"/>
      <c r="L1102" s="328"/>
      <c r="M1102" s="329" t="str">
        <f>Fuel!$AK1102</f>
        <v/>
      </c>
      <c r="N1102" s="329"/>
      <c r="O1102" s="329"/>
      <c r="P1102" s="330" t="str">
        <f>Fuel!$AI1102</f>
        <v/>
      </c>
      <c r="Q1102" s="330"/>
      <c r="R1102" s="330"/>
      <c r="S1102" s="329" t="str">
        <f>Fuel!$AJ1102</f>
        <v/>
      </c>
      <c r="T1102" s="329"/>
      <c r="U1102" s="331"/>
      <c r="V1102" s="55"/>
      <c r="AC1102" s="13" t="str">
        <f>Fuel!$S1102</f>
        <v/>
      </c>
    </row>
    <row r="1103" spans="1:29" x14ac:dyDescent="0.25">
      <c r="A1103" s="55"/>
      <c r="B1103" s="325" t="str">
        <f>IF(Fuel!$B1103="", "", Fuel!$B1103)</f>
        <v/>
      </c>
      <c r="C1103" s="326"/>
      <c r="D1103" s="326"/>
      <c r="E1103" s="327" t="str">
        <f>Fuel!$AF1103</f>
        <v/>
      </c>
      <c r="F1103" s="327"/>
      <c r="G1103" s="327"/>
      <c r="H1103" s="327"/>
      <c r="I1103" s="1" t="str">
        <f>IF(Fuel!$D1103="", "", Fuel!$D1103)</f>
        <v/>
      </c>
      <c r="J1103" s="328" t="str">
        <f>Fuel!$AH1103</f>
        <v/>
      </c>
      <c r="K1103" s="328"/>
      <c r="L1103" s="328"/>
      <c r="M1103" s="329" t="str">
        <f>Fuel!$AK1103</f>
        <v/>
      </c>
      <c r="N1103" s="329"/>
      <c r="O1103" s="329"/>
      <c r="P1103" s="330" t="str">
        <f>Fuel!$AI1103</f>
        <v/>
      </c>
      <c r="Q1103" s="330"/>
      <c r="R1103" s="330"/>
      <c r="S1103" s="329" t="str">
        <f>Fuel!$AJ1103</f>
        <v/>
      </c>
      <c r="T1103" s="329"/>
      <c r="U1103" s="331"/>
      <c r="V1103" s="55"/>
      <c r="AC1103" s="13" t="str">
        <f>Fuel!$S1103</f>
        <v/>
      </c>
    </row>
    <row r="1104" spans="1:29" x14ac:dyDescent="0.25">
      <c r="A1104" s="55"/>
      <c r="B1104" s="325" t="str">
        <f>IF(Fuel!$B1104="", "", Fuel!$B1104)</f>
        <v/>
      </c>
      <c r="C1104" s="326"/>
      <c r="D1104" s="326"/>
      <c r="E1104" s="327" t="str">
        <f>Fuel!$AF1104</f>
        <v/>
      </c>
      <c r="F1104" s="327"/>
      <c r="G1104" s="327"/>
      <c r="H1104" s="327"/>
      <c r="I1104" s="1" t="str">
        <f>IF(Fuel!$D1104="", "", Fuel!$D1104)</f>
        <v/>
      </c>
      <c r="J1104" s="328" t="str">
        <f>Fuel!$AH1104</f>
        <v/>
      </c>
      <c r="K1104" s="328"/>
      <c r="L1104" s="328"/>
      <c r="M1104" s="329" t="str">
        <f>Fuel!$AK1104</f>
        <v/>
      </c>
      <c r="N1104" s="329"/>
      <c r="O1104" s="329"/>
      <c r="P1104" s="330" t="str">
        <f>Fuel!$AI1104</f>
        <v/>
      </c>
      <c r="Q1104" s="330"/>
      <c r="R1104" s="330"/>
      <c r="S1104" s="329" t="str">
        <f>Fuel!$AJ1104</f>
        <v/>
      </c>
      <c r="T1104" s="329"/>
      <c r="U1104" s="331"/>
      <c r="V1104" s="55"/>
      <c r="AC1104" s="13" t="str">
        <f>Fuel!$S1104</f>
        <v/>
      </c>
    </row>
    <row r="1105" spans="1:29" x14ac:dyDescent="0.25">
      <c r="A1105" s="55"/>
      <c r="B1105" s="325" t="str">
        <f>IF(Fuel!$B1105="", "", Fuel!$B1105)</f>
        <v/>
      </c>
      <c r="C1105" s="326"/>
      <c r="D1105" s="326"/>
      <c r="E1105" s="327" t="str">
        <f>Fuel!$AF1105</f>
        <v/>
      </c>
      <c r="F1105" s="327"/>
      <c r="G1105" s="327"/>
      <c r="H1105" s="327"/>
      <c r="I1105" s="1" t="str">
        <f>IF(Fuel!$D1105="", "", Fuel!$D1105)</f>
        <v/>
      </c>
      <c r="J1105" s="328" t="str">
        <f>Fuel!$AH1105</f>
        <v/>
      </c>
      <c r="K1105" s="328"/>
      <c r="L1105" s="328"/>
      <c r="M1105" s="329" t="str">
        <f>Fuel!$AK1105</f>
        <v/>
      </c>
      <c r="N1105" s="329"/>
      <c r="O1105" s="329"/>
      <c r="P1105" s="330" t="str">
        <f>Fuel!$AI1105</f>
        <v/>
      </c>
      <c r="Q1105" s="330"/>
      <c r="R1105" s="330"/>
      <c r="S1105" s="329" t="str">
        <f>Fuel!$AJ1105</f>
        <v/>
      </c>
      <c r="T1105" s="329"/>
      <c r="U1105" s="331"/>
      <c r="V1105" s="55"/>
      <c r="AC1105" s="13" t="str">
        <f>Fuel!$S1105</f>
        <v/>
      </c>
    </row>
    <row r="1106" spans="1:29" x14ac:dyDescent="0.25">
      <c r="A1106" s="55"/>
      <c r="B1106" s="325" t="str">
        <f>IF(Fuel!$B1106="", "", Fuel!$B1106)</f>
        <v/>
      </c>
      <c r="C1106" s="326"/>
      <c r="D1106" s="326"/>
      <c r="E1106" s="327" t="str">
        <f>Fuel!$AF1106</f>
        <v/>
      </c>
      <c r="F1106" s="327"/>
      <c r="G1106" s="327"/>
      <c r="H1106" s="327"/>
      <c r="I1106" s="1" t="str">
        <f>IF(Fuel!$D1106="", "", Fuel!$D1106)</f>
        <v/>
      </c>
      <c r="J1106" s="328" t="str">
        <f>Fuel!$AH1106</f>
        <v/>
      </c>
      <c r="K1106" s="328"/>
      <c r="L1106" s="328"/>
      <c r="M1106" s="329" t="str">
        <f>Fuel!$AK1106</f>
        <v/>
      </c>
      <c r="N1106" s="329"/>
      <c r="O1106" s="329"/>
      <c r="P1106" s="330" t="str">
        <f>Fuel!$AI1106</f>
        <v/>
      </c>
      <c r="Q1106" s="330"/>
      <c r="R1106" s="330"/>
      <c r="S1106" s="329" t="str">
        <f>Fuel!$AJ1106</f>
        <v/>
      </c>
      <c r="T1106" s="329"/>
      <c r="U1106" s="331"/>
      <c r="V1106" s="55"/>
      <c r="AC1106" s="13" t="str">
        <f>Fuel!$S1106</f>
        <v/>
      </c>
    </row>
    <row r="1107" spans="1:29" x14ac:dyDescent="0.25">
      <c r="A1107" s="55"/>
      <c r="B1107" s="325" t="str">
        <f>IF(Fuel!$B1107="", "", Fuel!$B1107)</f>
        <v/>
      </c>
      <c r="C1107" s="326"/>
      <c r="D1107" s="326"/>
      <c r="E1107" s="327" t="str">
        <f>Fuel!$AF1107</f>
        <v/>
      </c>
      <c r="F1107" s="327"/>
      <c r="G1107" s="327"/>
      <c r="H1107" s="327"/>
      <c r="I1107" s="1" t="str">
        <f>IF(Fuel!$D1107="", "", Fuel!$D1107)</f>
        <v/>
      </c>
      <c r="J1107" s="328" t="str">
        <f>Fuel!$AH1107</f>
        <v/>
      </c>
      <c r="K1107" s="328"/>
      <c r="L1107" s="328"/>
      <c r="M1107" s="329" t="str">
        <f>Fuel!$AK1107</f>
        <v/>
      </c>
      <c r="N1107" s="329"/>
      <c r="O1107" s="329"/>
      <c r="P1107" s="330" t="str">
        <f>Fuel!$AI1107</f>
        <v/>
      </c>
      <c r="Q1107" s="330"/>
      <c r="R1107" s="330"/>
      <c r="S1107" s="329" t="str">
        <f>Fuel!$AJ1107</f>
        <v/>
      </c>
      <c r="T1107" s="329"/>
      <c r="U1107" s="331"/>
      <c r="V1107" s="55"/>
      <c r="AC1107" s="13" t="str">
        <f>Fuel!$S1107</f>
        <v/>
      </c>
    </row>
    <row r="1108" spans="1:29" x14ac:dyDescent="0.25">
      <c r="A1108" s="55"/>
      <c r="B1108" s="325" t="str">
        <f>IF(Fuel!$B1108="", "", Fuel!$B1108)</f>
        <v/>
      </c>
      <c r="C1108" s="326"/>
      <c r="D1108" s="326"/>
      <c r="E1108" s="327" t="str">
        <f>Fuel!$AF1108</f>
        <v/>
      </c>
      <c r="F1108" s="327"/>
      <c r="G1108" s="327"/>
      <c r="H1108" s="327"/>
      <c r="I1108" s="1" t="str">
        <f>IF(Fuel!$D1108="", "", Fuel!$D1108)</f>
        <v/>
      </c>
      <c r="J1108" s="328" t="str">
        <f>Fuel!$AH1108</f>
        <v/>
      </c>
      <c r="K1108" s="328"/>
      <c r="L1108" s="328"/>
      <c r="M1108" s="329" t="str">
        <f>Fuel!$AK1108</f>
        <v/>
      </c>
      <c r="N1108" s="329"/>
      <c r="O1108" s="329"/>
      <c r="P1108" s="330" t="str">
        <f>Fuel!$AI1108</f>
        <v/>
      </c>
      <c r="Q1108" s="330"/>
      <c r="R1108" s="330"/>
      <c r="S1108" s="329" t="str">
        <f>Fuel!$AJ1108</f>
        <v/>
      </c>
      <c r="T1108" s="329"/>
      <c r="U1108" s="331"/>
      <c r="V1108" s="55"/>
      <c r="AC1108" s="13" t="str">
        <f>Fuel!$S1108</f>
        <v/>
      </c>
    </row>
    <row r="1109" spans="1:29" x14ac:dyDescent="0.25">
      <c r="A1109" s="55"/>
      <c r="B1109" s="325" t="str">
        <f>IF(Fuel!$B1109="", "", Fuel!$B1109)</f>
        <v/>
      </c>
      <c r="C1109" s="326"/>
      <c r="D1109" s="326"/>
      <c r="E1109" s="327" t="str">
        <f>Fuel!$AF1109</f>
        <v/>
      </c>
      <c r="F1109" s="327"/>
      <c r="G1109" s="327"/>
      <c r="H1109" s="327"/>
      <c r="I1109" s="1" t="str">
        <f>IF(Fuel!$D1109="", "", Fuel!$D1109)</f>
        <v/>
      </c>
      <c r="J1109" s="328" t="str">
        <f>Fuel!$AH1109</f>
        <v/>
      </c>
      <c r="K1109" s="328"/>
      <c r="L1109" s="328"/>
      <c r="M1109" s="329" t="str">
        <f>Fuel!$AK1109</f>
        <v/>
      </c>
      <c r="N1109" s="329"/>
      <c r="O1109" s="329"/>
      <c r="P1109" s="330" t="str">
        <f>Fuel!$AI1109</f>
        <v/>
      </c>
      <c r="Q1109" s="330"/>
      <c r="R1109" s="330"/>
      <c r="S1109" s="329" t="str">
        <f>Fuel!$AJ1109</f>
        <v/>
      </c>
      <c r="T1109" s="329"/>
      <c r="U1109" s="331"/>
      <c r="V1109" s="55"/>
      <c r="AC1109" s="13" t="str">
        <f>Fuel!$S1109</f>
        <v/>
      </c>
    </row>
    <row r="1110" spans="1:29" x14ac:dyDescent="0.25">
      <c r="A1110" s="55"/>
      <c r="B1110" s="325" t="str">
        <f>IF(Fuel!$B1110="", "", Fuel!$B1110)</f>
        <v/>
      </c>
      <c r="C1110" s="326"/>
      <c r="D1110" s="326"/>
      <c r="E1110" s="327" t="str">
        <f>Fuel!$AF1110</f>
        <v/>
      </c>
      <c r="F1110" s="327"/>
      <c r="G1110" s="327"/>
      <c r="H1110" s="327"/>
      <c r="I1110" s="1" t="str">
        <f>IF(Fuel!$D1110="", "", Fuel!$D1110)</f>
        <v/>
      </c>
      <c r="J1110" s="328" t="str">
        <f>Fuel!$AH1110</f>
        <v/>
      </c>
      <c r="K1110" s="328"/>
      <c r="L1110" s="328"/>
      <c r="M1110" s="329" t="str">
        <f>Fuel!$AK1110</f>
        <v/>
      </c>
      <c r="N1110" s="329"/>
      <c r="O1110" s="329"/>
      <c r="P1110" s="330" t="str">
        <f>Fuel!$AI1110</f>
        <v/>
      </c>
      <c r="Q1110" s="330"/>
      <c r="R1110" s="330"/>
      <c r="S1110" s="329" t="str">
        <f>Fuel!$AJ1110</f>
        <v/>
      </c>
      <c r="T1110" s="329"/>
      <c r="U1110" s="331"/>
      <c r="V1110" s="55"/>
      <c r="AC1110" s="13" t="str">
        <f>Fuel!$S1110</f>
        <v/>
      </c>
    </row>
    <row r="1111" spans="1:29" x14ac:dyDescent="0.25">
      <c r="A1111" s="55"/>
      <c r="B1111" s="325" t="str">
        <f>IF(Fuel!$B1111="", "", Fuel!$B1111)</f>
        <v/>
      </c>
      <c r="C1111" s="326"/>
      <c r="D1111" s="326"/>
      <c r="E1111" s="327" t="str">
        <f>Fuel!$AF1111</f>
        <v/>
      </c>
      <c r="F1111" s="327"/>
      <c r="G1111" s="327"/>
      <c r="H1111" s="327"/>
      <c r="I1111" s="1" t="str">
        <f>IF(Fuel!$D1111="", "", Fuel!$D1111)</f>
        <v/>
      </c>
      <c r="J1111" s="328" t="str">
        <f>Fuel!$AH1111</f>
        <v/>
      </c>
      <c r="K1111" s="328"/>
      <c r="L1111" s="328"/>
      <c r="M1111" s="329" t="str">
        <f>Fuel!$AK1111</f>
        <v/>
      </c>
      <c r="N1111" s="329"/>
      <c r="O1111" s="329"/>
      <c r="P1111" s="330" t="str">
        <f>Fuel!$AI1111</f>
        <v/>
      </c>
      <c r="Q1111" s="330"/>
      <c r="R1111" s="330"/>
      <c r="S1111" s="329" t="str">
        <f>Fuel!$AJ1111</f>
        <v/>
      </c>
      <c r="T1111" s="329"/>
      <c r="U1111" s="331"/>
      <c r="V1111" s="55"/>
      <c r="AC1111" s="13" t="str">
        <f>Fuel!$S1111</f>
        <v/>
      </c>
    </row>
    <row r="1112" spans="1:29" x14ac:dyDescent="0.25">
      <c r="A1112" s="55"/>
      <c r="B1112" s="325" t="str">
        <f>IF(Fuel!$B1112="", "", Fuel!$B1112)</f>
        <v/>
      </c>
      <c r="C1112" s="326"/>
      <c r="D1112" s="326"/>
      <c r="E1112" s="327" t="str">
        <f>Fuel!$AF1112</f>
        <v/>
      </c>
      <c r="F1112" s="327"/>
      <c r="G1112" s="327"/>
      <c r="H1112" s="327"/>
      <c r="I1112" s="1" t="str">
        <f>IF(Fuel!$D1112="", "", Fuel!$D1112)</f>
        <v/>
      </c>
      <c r="J1112" s="328" t="str">
        <f>Fuel!$AH1112</f>
        <v/>
      </c>
      <c r="K1112" s="328"/>
      <c r="L1112" s="328"/>
      <c r="M1112" s="329" t="str">
        <f>Fuel!$AK1112</f>
        <v/>
      </c>
      <c r="N1112" s="329"/>
      <c r="O1112" s="329"/>
      <c r="P1112" s="330" t="str">
        <f>Fuel!$AI1112</f>
        <v/>
      </c>
      <c r="Q1112" s="330"/>
      <c r="R1112" s="330"/>
      <c r="S1112" s="329" t="str">
        <f>Fuel!$AJ1112</f>
        <v/>
      </c>
      <c r="T1112" s="329"/>
      <c r="U1112" s="331"/>
      <c r="V1112" s="55"/>
      <c r="AC1112" s="13" t="str">
        <f>Fuel!$S1112</f>
        <v/>
      </c>
    </row>
    <row r="1113" spans="1:29" x14ac:dyDescent="0.25">
      <c r="A1113" s="55"/>
      <c r="B1113" s="325" t="str">
        <f>IF(Fuel!$B1113="", "", Fuel!$B1113)</f>
        <v/>
      </c>
      <c r="C1113" s="326"/>
      <c r="D1113" s="326"/>
      <c r="E1113" s="327" t="str">
        <f>Fuel!$AF1113</f>
        <v/>
      </c>
      <c r="F1113" s="327"/>
      <c r="G1113" s="327"/>
      <c r="H1113" s="327"/>
      <c r="I1113" s="1" t="str">
        <f>IF(Fuel!$D1113="", "", Fuel!$D1113)</f>
        <v/>
      </c>
      <c r="J1113" s="328" t="str">
        <f>Fuel!$AH1113</f>
        <v/>
      </c>
      <c r="K1113" s="328"/>
      <c r="L1113" s="328"/>
      <c r="M1113" s="329" t="str">
        <f>Fuel!$AK1113</f>
        <v/>
      </c>
      <c r="N1113" s="329"/>
      <c r="O1113" s="329"/>
      <c r="P1113" s="330" t="str">
        <f>Fuel!$AI1113</f>
        <v/>
      </c>
      <c r="Q1113" s="330"/>
      <c r="R1113" s="330"/>
      <c r="S1113" s="329" t="str">
        <f>Fuel!$AJ1113</f>
        <v/>
      </c>
      <c r="T1113" s="329"/>
      <c r="U1113" s="331"/>
      <c r="V1113" s="55"/>
      <c r="AC1113" s="13" t="str">
        <f>Fuel!$S1113</f>
        <v/>
      </c>
    </row>
    <row r="1114" spans="1:29" x14ac:dyDescent="0.25">
      <c r="A1114" s="55"/>
      <c r="B1114" s="325" t="str">
        <f>IF(Fuel!$B1114="", "", Fuel!$B1114)</f>
        <v/>
      </c>
      <c r="C1114" s="326"/>
      <c r="D1114" s="326"/>
      <c r="E1114" s="327" t="str">
        <f>Fuel!$AF1114</f>
        <v/>
      </c>
      <c r="F1114" s="327"/>
      <c r="G1114" s="327"/>
      <c r="H1114" s="327"/>
      <c r="I1114" s="1" t="str">
        <f>IF(Fuel!$D1114="", "", Fuel!$D1114)</f>
        <v/>
      </c>
      <c r="J1114" s="328" t="str">
        <f>Fuel!$AH1114</f>
        <v/>
      </c>
      <c r="K1114" s="328"/>
      <c r="L1114" s="328"/>
      <c r="M1114" s="329" t="str">
        <f>Fuel!$AK1114</f>
        <v/>
      </c>
      <c r="N1114" s="329"/>
      <c r="O1114" s="329"/>
      <c r="P1114" s="330" t="str">
        <f>Fuel!$AI1114</f>
        <v/>
      </c>
      <c r="Q1114" s="330"/>
      <c r="R1114" s="330"/>
      <c r="S1114" s="329" t="str">
        <f>Fuel!$AJ1114</f>
        <v/>
      </c>
      <c r="T1114" s="329"/>
      <c r="U1114" s="331"/>
      <c r="V1114" s="55"/>
      <c r="AC1114" s="13" t="str">
        <f>Fuel!$S1114</f>
        <v/>
      </c>
    </row>
    <row r="1115" spans="1:29" x14ac:dyDescent="0.25">
      <c r="A1115" s="55"/>
      <c r="B1115" s="325" t="str">
        <f>IF(Fuel!$B1115="", "", Fuel!$B1115)</f>
        <v/>
      </c>
      <c r="C1115" s="326"/>
      <c r="D1115" s="326"/>
      <c r="E1115" s="327" t="str">
        <f>Fuel!$AF1115</f>
        <v/>
      </c>
      <c r="F1115" s="327"/>
      <c r="G1115" s="327"/>
      <c r="H1115" s="327"/>
      <c r="I1115" s="1" t="str">
        <f>IF(Fuel!$D1115="", "", Fuel!$D1115)</f>
        <v/>
      </c>
      <c r="J1115" s="328" t="str">
        <f>Fuel!$AH1115</f>
        <v/>
      </c>
      <c r="K1115" s="328"/>
      <c r="L1115" s="328"/>
      <c r="M1115" s="329" t="str">
        <f>Fuel!$AK1115</f>
        <v/>
      </c>
      <c r="N1115" s="329"/>
      <c r="O1115" s="329"/>
      <c r="P1115" s="330" t="str">
        <f>Fuel!$AI1115</f>
        <v/>
      </c>
      <c r="Q1115" s="330"/>
      <c r="R1115" s="330"/>
      <c r="S1115" s="329" t="str">
        <f>Fuel!$AJ1115</f>
        <v/>
      </c>
      <c r="T1115" s="329"/>
      <c r="U1115" s="331"/>
      <c r="V1115" s="55"/>
      <c r="AC1115" s="13" t="str">
        <f>Fuel!$S1115</f>
        <v/>
      </c>
    </row>
    <row r="1116" spans="1:29" x14ac:dyDescent="0.25">
      <c r="A1116" s="55"/>
      <c r="B1116" s="325" t="str">
        <f>IF(Fuel!$B1116="", "", Fuel!$B1116)</f>
        <v/>
      </c>
      <c r="C1116" s="326"/>
      <c r="D1116" s="326"/>
      <c r="E1116" s="327" t="str">
        <f>Fuel!$AF1116</f>
        <v/>
      </c>
      <c r="F1116" s="327"/>
      <c r="G1116" s="327"/>
      <c r="H1116" s="327"/>
      <c r="I1116" s="1" t="str">
        <f>IF(Fuel!$D1116="", "", Fuel!$D1116)</f>
        <v/>
      </c>
      <c r="J1116" s="328" t="str">
        <f>Fuel!$AH1116</f>
        <v/>
      </c>
      <c r="K1116" s="328"/>
      <c r="L1116" s="328"/>
      <c r="M1116" s="329" t="str">
        <f>Fuel!$AK1116</f>
        <v/>
      </c>
      <c r="N1116" s="329"/>
      <c r="O1116" s="329"/>
      <c r="P1116" s="330" t="str">
        <f>Fuel!$AI1116</f>
        <v/>
      </c>
      <c r="Q1116" s="330"/>
      <c r="R1116" s="330"/>
      <c r="S1116" s="329" t="str">
        <f>Fuel!$AJ1116</f>
        <v/>
      </c>
      <c r="T1116" s="329"/>
      <c r="U1116" s="331"/>
      <c r="V1116" s="55"/>
      <c r="AC1116" s="13" t="str">
        <f>Fuel!$S1116</f>
        <v/>
      </c>
    </row>
    <row r="1117" spans="1:29" x14ac:dyDescent="0.25">
      <c r="A1117" s="55"/>
      <c r="B1117" s="325" t="str">
        <f>IF(Fuel!$B1117="", "", Fuel!$B1117)</f>
        <v/>
      </c>
      <c r="C1117" s="326"/>
      <c r="D1117" s="326"/>
      <c r="E1117" s="327" t="str">
        <f>Fuel!$AF1117</f>
        <v/>
      </c>
      <c r="F1117" s="327"/>
      <c r="G1117" s="327"/>
      <c r="H1117" s="327"/>
      <c r="I1117" s="1" t="str">
        <f>IF(Fuel!$D1117="", "", Fuel!$D1117)</f>
        <v/>
      </c>
      <c r="J1117" s="328" t="str">
        <f>Fuel!$AH1117</f>
        <v/>
      </c>
      <c r="K1117" s="328"/>
      <c r="L1117" s="328"/>
      <c r="M1117" s="329" t="str">
        <f>Fuel!$AK1117</f>
        <v/>
      </c>
      <c r="N1117" s="329"/>
      <c r="O1117" s="329"/>
      <c r="P1117" s="330" t="str">
        <f>Fuel!$AI1117</f>
        <v/>
      </c>
      <c r="Q1117" s="330"/>
      <c r="R1117" s="330"/>
      <c r="S1117" s="329" t="str">
        <f>Fuel!$AJ1117</f>
        <v/>
      </c>
      <c r="T1117" s="329"/>
      <c r="U1117" s="331"/>
      <c r="V1117" s="55"/>
      <c r="AC1117" s="13" t="str">
        <f>Fuel!$S1117</f>
        <v/>
      </c>
    </row>
    <row r="1118" spans="1:29" x14ac:dyDescent="0.25">
      <c r="A1118" s="55"/>
      <c r="B1118" s="325" t="str">
        <f>IF(Fuel!$B1118="", "", Fuel!$B1118)</f>
        <v/>
      </c>
      <c r="C1118" s="326"/>
      <c r="D1118" s="326"/>
      <c r="E1118" s="327" t="str">
        <f>Fuel!$AF1118</f>
        <v/>
      </c>
      <c r="F1118" s="327"/>
      <c r="G1118" s="327"/>
      <c r="H1118" s="327"/>
      <c r="I1118" s="1" t="str">
        <f>IF(Fuel!$D1118="", "", Fuel!$D1118)</f>
        <v/>
      </c>
      <c r="J1118" s="328" t="str">
        <f>Fuel!$AH1118</f>
        <v/>
      </c>
      <c r="K1118" s="328"/>
      <c r="L1118" s="328"/>
      <c r="M1118" s="329" t="str">
        <f>Fuel!$AK1118</f>
        <v/>
      </c>
      <c r="N1118" s="329"/>
      <c r="O1118" s="329"/>
      <c r="P1118" s="330" t="str">
        <f>Fuel!$AI1118</f>
        <v/>
      </c>
      <c r="Q1118" s="330"/>
      <c r="R1118" s="330"/>
      <c r="S1118" s="329" t="str">
        <f>Fuel!$AJ1118</f>
        <v/>
      </c>
      <c r="T1118" s="329"/>
      <c r="U1118" s="331"/>
      <c r="V1118" s="55"/>
      <c r="AC1118" s="13" t="str">
        <f>Fuel!$S1118</f>
        <v/>
      </c>
    </row>
    <row r="1119" spans="1:29" x14ac:dyDescent="0.25">
      <c r="A1119" s="55"/>
      <c r="B1119" s="325" t="str">
        <f>IF(Fuel!$B1119="", "", Fuel!$B1119)</f>
        <v/>
      </c>
      <c r="C1119" s="326"/>
      <c r="D1119" s="326"/>
      <c r="E1119" s="327" t="str">
        <f>Fuel!$AF1119</f>
        <v/>
      </c>
      <c r="F1119" s="327"/>
      <c r="G1119" s="327"/>
      <c r="H1119" s="327"/>
      <c r="I1119" s="1" t="str">
        <f>IF(Fuel!$D1119="", "", Fuel!$D1119)</f>
        <v/>
      </c>
      <c r="J1119" s="328" t="str">
        <f>Fuel!$AH1119</f>
        <v/>
      </c>
      <c r="K1119" s="328"/>
      <c r="L1119" s="328"/>
      <c r="M1119" s="329" t="str">
        <f>Fuel!$AK1119</f>
        <v/>
      </c>
      <c r="N1119" s="329"/>
      <c r="O1119" s="329"/>
      <c r="P1119" s="330" t="str">
        <f>Fuel!$AI1119</f>
        <v/>
      </c>
      <c r="Q1119" s="330"/>
      <c r="R1119" s="330"/>
      <c r="S1119" s="329" t="str">
        <f>Fuel!$AJ1119</f>
        <v/>
      </c>
      <c r="T1119" s="329"/>
      <c r="U1119" s="331"/>
      <c r="V1119" s="55"/>
      <c r="AC1119" s="13" t="str">
        <f>Fuel!$S1119</f>
        <v/>
      </c>
    </row>
    <row r="1120" spans="1:29" x14ac:dyDescent="0.25">
      <c r="A1120" s="55"/>
      <c r="B1120" s="325" t="str">
        <f>IF(Fuel!$B1120="", "", Fuel!$B1120)</f>
        <v/>
      </c>
      <c r="C1120" s="326"/>
      <c r="D1120" s="326"/>
      <c r="E1120" s="327" t="str">
        <f>Fuel!$AF1120</f>
        <v/>
      </c>
      <c r="F1120" s="327"/>
      <c r="G1120" s="327"/>
      <c r="H1120" s="327"/>
      <c r="I1120" s="1" t="str">
        <f>IF(Fuel!$D1120="", "", Fuel!$D1120)</f>
        <v/>
      </c>
      <c r="J1120" s="328" t="str">
        <f>Fuel!$AH1120</f>
        <v/>
      </c>
      <c r="K1120" s="328"/>
      <c r="L1120" s="328"/>
      <c r="M1120" s="329" t="str">
        <f>Fuel!$AK1120</f>
        <v/>
      </c>
      <c r="N1120" s="329"/>
      <c r="O1120" s="329"/>
      <c r="P1120" s="330" t="str">
        <f>Fuel!$AI1120</f>
        <v/>
      </c>
      <c r="Q1120" s="330"/>
      <c r="R1120" s="330"/>
      <c r="S1120" s="329" t="str">
        <f>Fuel!$AJ1120</f>
        <v/>
      </c>
      <c r="T1120" s="329"/>
      <c r="U1120" s="331"/>
      <c r="V1120" s="55"/>
      <c r="AC1120" s="13" t="str">
        <f>Fuel!$S1120</f>
        <v/>
      </c>
    </row>
    <row r="1121" spans="1:29" x14ac:dyDescent="0.25">
      <c r="A1121" s="55"/>
      <c r="B1121" s="325" t="str">
        <f>IF(Fuel!$B1121="", "", Fuel!$B1121)</f>
        <v/>
      </c>
      <c r="C1121" s="326"/>
      <c r="D1121" s="326"/>
      <c r="E1121" s="327" t="str">
        <f>Fuel!$AF1121</f>
        <v/>
      </c>
      <c r="F1121" s="327"/>
      <c r="G1121" s="327"/>
      <c r="H1121" s="327"/>
      <c r="I1121" s="1" t="str">
        <f>IF(Fuel!$D1121="", "", Fuel!$D1121)</f>
        <v/>
      </c>
      <c r="J1121" s="328" t="str">
        <f>Fuel!$AH1121</f>
        <v/>
      </c>
      <c r="K1121" s="328"/>
      <c r="L1121" s="328"/>
      <c r="M1121" s="329" t="str">
        <f>Fuel!$AK1121</f>
        <v/>
      </c>
      <c r="N1121" s="329"/>
      <c r="O1121" s="329"/>
      <c r="P1121" s="330" t="str">
        <f>Fuel!$AI1121</f>
        <v/>
      </c>
      <c r="Q1121" s="330"/>
      <c r="R1121" s="330"/>
      <c r="S1121" s="329" t="str">
        <f>Fuel!$AJ1121</f>
        <v/>
      </c>
      <c r="T1121" s="329"/>
      <c r="U1121" s="331"/>
      <c r="V1121" s="55"/>
      <c r="AC1121" s="13" t="str">
        <f>Fuel!$S1121</f>
        <v/>
      </c>
    </row>
    <row r="1122" spans="1:29" x14ac:dyDescent="0.25">
      <c r="A1122" s="55"/>
      <c r="B1122" s="325" t="str">
        <f>IF(Fuel!$B1122="", "", Fuel!$B1122)</f>
        <v/>
      </c>
      <c r="C1122" s="326"/>
      <c r="D1122" s="326"/>
      <c r="E1122" s="327" t="str">
        <f>Fuel!$AF1122</f>
        <v/>
      </c>
      <c r="F1122" s="327"/>
      <c r="G1122" s="327"/>
      <c r="H1122" s="327"/>
      <c r="I1122" s="1" t="str">
        <f>IF(Fuel!$D1122="", "", Fuel!$D1122)</f>
        <v/>
      </c>
      <c r="J1122" s="328" t="str">
        <f>Fuel!$AH1122</f>
        <v/>
      </c>
      <c r="K1122" s="328"/>
      <c r="L1122" s="328"/>
      <c r="M1122" s="329" t="str">
        <f>Fuel!$AK1122</f>
        <v/>
      </c>
      <c r="N1122" s="329"/>
      <c r="O1122" s="329"/>
      <c r="P1122" s="330" t="str">
        <f>Fuel!$AI1122</f>
        <v/>
      </c>
      <c r="Q1122" s="330"/>
      <c r="R1122" s="330"/>
      <c r="S1122" s="329" t="str">
        <f>Fuel!$AJ1122</f>
        <v/>
      </c>
      <c r="T1122" s="329"/>
      <c r="U1122" s="331"/>
      <c r="V1122" s="55"/>
      <c r="AC1122" s="13" t="str">
        <f>Fuel!$S1122</f>
        <v/>
      </c>
    </row>
    <row r="1123" spans="1:29" x14ac:dyDescent="0.25">
      <c r="A1123" s="55"/>
      <c r="B1123" s="325" t="str">
        <f>IF(Fuel!$B1123="", "", Fuel!$B1123)</f>
        <v/>
      </c>
      <c r="C1123" s="326"/>
      <c r="D1123" s="326"/>
      <c r="E1123" s="327" t="str">
        <f>Fuel!$AF1123</f>
        <v/>
      </c>
      <c r="F1123" s="327"/>
      <c r="G1123" s="327"/>
      <c r="H1123" s="327"/>
      <c r="I1123" s="1" t="str">
        <f>IF(Fuel!$D1123="", "", Fuel!$D1123)</f>
        <v/>
      </c>
      <c r="J1123" s="328" t="str">
        <f>Fuel!$AH1123</f>
        <v/>
      </c>
      <c r="K1123" s="328"/>
      <c r="L1123" s="328"/>
      <c r="M1123" s="329" t="str">
        <f>Fuel!$AK1123</f>
        <v/>
      </c>
      <c r="N1123" s="329"/>
      <c r="O1123" s="329"/>
      <c r="P1123" s="330" t="str">
        <f>Fuel!$AI1123</f>
        <v/>
      </c>
      <c r="Q1123" s="330"/>
      <c r="R1123" s="330"/>
      <c r="S1123" s="329" t="str">
        <f>Fuel!$AJ1123</f>
        <v/>
      </c>
      <c r="T1123" s="329"/>
      <c r="U1123" s="331"/>
      <c r="V1123" s="55"/>
      <c r="AC1123" s="13" t="str">
        <f>Fuel!$S1123</f>
        <v/>
      </c>
    </row>
    <row r="1124" spans="1:29" x14ac:dyDescent="0.25">
      <c r="A1124" s="55"/>
      <c r="B1124" s="325" t="str">
        <f>IF(Fuel!$B1124="", "", Fuel!$B1124)</f>
        <v/>
      </c>
      <c r="C1124" s="326"/>
      <c r="D1124" s="326"/>
      <c r="E1124" s="327" t="str">
        <f>Fuel!$AF1124</f>
        <v/>
      </c>
      <c r="F1124" s="327"/>
      <c r="G1124" s="327"/>
      <c r="H1124" s="327"/>
      <c r="I1124" s="1" t="str">
        <f>IF(Fuel!$D1124="", "", Fuel!$D1124)</f>
        <v/>
      </c>
      <c r="J1124" s="328" t="str">
        <f>Fuel!$AH1124</f>
        <v/>
      </c>
      <c r="K1124" s="328"/>
      <c r="L1124" s="328"/>
      <c r="M1124" s="329" t="str">
        <f>Fuel!$AK1124</f>
        <v/>
      </c>
      <c r="N1124" s="329"/>
      <c r="O1124" s="329"/>
      <c r="P1124" s="330" t="str">
        <f>Fuel!$AI1124</f>
        <v/>
      </c>
      <c r="Q1124" s="330"/>
      <c r="R1124" s="330"/>
      <c r="S1124" s="329" t="str">
        <f>Fuel!$AJ1124</f>
        <v/>
      </c>
      <c r="T1124" s="329"/>
      <c r="U1124" s="331"/>
      <c r="V1124" s="55"/>
      <c r="AC1124" s="13" t="str">
        <f>Fuel!$S1124</f>
        <v/>
      </c>
    </row>
    <row r="1125" spans="1:29" x14ac:dyDescent="0.25">
      <c r="A1125" s="55"/>
      <c r="B1125" s="325" t="str">
        <f>IF(Fuel!$B1125="", "", Fuel!$B1125)</f>
        <v/>
      </c>
      <c r="C1125" s="326"/>
      <c r="D1125" s="326"/>
      <c r="E1125" s="327" t="str">
        <f>Fuel!$AF1125</f>
        <v/>
      </c>
      <c r="F1125" s="327"/>
      <c r="G1125" s="327"/>
      <c r="H1125" s="327"/>
      <c r="I1125" s="1" t="str">
        <f>IF(Fuel!$D1125="", "", Fuel!$D1125)</f>
        <v/>
      </c>
      <c r="J1125" s="328" t="str">
        <f>Fuel!$AH1125</f>
        <v/>
      </c>
      <c r="K1125" s="328"/>
      <c r="L1125" s="328"/>
      <c r="M1125" s="329" t="str">
        <f>Fuel!$AK1125</f>
        <v/>
      </c>
      <c r="N1125" s="329"/>
      <c r="O1125" s="329"/>
      <c r="P1125" s="330" t="str">
        <f>Fuel!$AI1125</f>
        <v/>
      </c>
      <c r="Q1125" s="330"/>
      <c r="R1125" s="330"/>
      <c r="S1125" s="329" t="str">
        <f>Fuel!$AJ1125</f>
        <v/>
      </c>
      <c r="T1125" s="329"/>
      <c r="U1125" s="331"/>
      <c r="V1125" s="55"/>
      <c r="AC1125" s="13" t="str">
        <f>Fuel!$S1125</f>
        <v/>
      </c>
    </row>
    <row r="1126" spans="1:29" x14ac:dyDescent="0.25">
      <c r="A1126" s="55"/>
      <c r="B1126" s="325" t="str">
        <f>IF(Fuel!$B1126="", "", Fuel!$B1126)</f>
        <v/>
      </c>
      <c r="C1126" s="326"/>
      <c r="D1126" s="326"/>
      <c r="E1126" s="327" t="str">
        <f>Fuel!$AF1126</f>
        <v/>
      </c>
      <c r="F1126" s="327"/>
      <c r="G1126" s="327"/>
      <c r="H1126" s="327"/>
      <c r="I1126" s="1" t="str">
        <f>IF(Fuel!$D1126="", "", Fuel!$D1126)</f>
        <v/>
      </c>
      <c r="J1126" s="328" t="str">
        <f>Fuel!$AH1126</f>
        <v/>
      </c>
      <c r="K1126" s="328"/>
      <c r="L1126" s="328"/>
      <c r="M1126" s="329" t="str">
        <f>Fuel!$AK1126</f>
        <v/>
      </c>
      <c r="N1126" s="329"/>
      <c r="O1126" s="329"/>
      <c r="P1126" s="330" t="str">
        <f>Fuel!$AI1126</f>
        <v/>
      </c>
      <c r="Q1126" s="330"/>
      <c r="R1126" s="330"/>
      <c r="S1126" s="329" t="str">
        <f>Fuel!$AJ1126</f>
        <v/>
      </c>
      <c r="T1126" s="329"/>
      <c r="U1126" s="331"/>
      <c r="V1126" s="55"/>
      <c r="AC1126" s="13" t="str">
        <f>Fuel!$S1126</f>
        <v/>
      </c>
    </row>
    <row r="1127" spans="1:29" x14ac:dyDescent="0.25">
      <c r="A1127" s="55"/>
      <c r="B1127" s="325" t="str">
        <f>IF(Fuel!$B1127="", "", Fuel!$B1127)</f>
        <v/>
      </c>
      <c r="C1127" s="326"/>
      <c r="D1127" s="326"/>
      <c r="E1127" s="327" t="str">
        <f>Fuel!$AF1127</f>
        <v/>
      </c>
      <c r="F1127" s="327"/>
      <c r="G1127" s="327"/>
      <c r="H1127" s="327"/>
      <c r="I1127" s="1" t="str">
        <f>IF(Fuel!$D1127="", "", Fuel!$D1127)</f>
        <v/>
      </c>
      <c r="J1127" s="328" t="str">
        <f>Fuel!$AH1127</f>
        <v/>
      </c>
      <c r="K1127" s="328"/>
      <c r="L1127" s="328"/>
      <c r="M1127" s="329" t="str">
        <f>Fuel!$AK1127</f>
        <v/>
      </c>
      <c r="N1127" s="329"/>
      <c r="O1127" s="329"/>
      <c r="P1127" s="330" t="str">
        <f>Fuel!$AI1127</f>
        <v/>
      </c>
      <c r="Q1127" s="330"/>
      <c r="R1127" s="330"/>
      <c r="S1127" s="329" t="str">
        <f>Fuel!$AJ1127</f>
        <v/>
      </c>
      <c r="T1127" s="329"/>
      <c r="U1127" s="331"/>
      <c r="V1127" s="55"/>
      <c r="AC1127" s="13" t="str">
        <f>Fuel!$S1127</f>
        <v/>
      </c>
    </row>
    <row r="1128" spans="1:29" x14ac:dyDescent="0.25">
      <c r="A1128" s="55"/>
      <c r="B1128" s="325" t="str">
        <f>IF(Fuel!$B1128="", "", Fuel!$B1128)</f>
        <v/>
      </c>
      <c r="C1128" s="326"/>
      <c r="D1128" s="326"/>
      <c r="E1128" s="327" t="str">
        <f>Fuel!$AF1128</f>
        <v/>
      </c>
      <c r="F1128" s="327"/>
      <c r="G1128" s="327"/>
      <c r="H1128" s="327"/>
      <c r="I1128" s="1" t="str">
        <f>IF(Fuel!$D1128="", "", Fuel!$D1128)</f>
        <v/>
      </c>
      <c r="J1128" s="328" t="str">
        <f>Fuel!$AH1128</f>
        <v/>
      </c>
      <c r="K1128" s="328"/>
      <c r="L1128" s="328"/>
      <c r="M1128" s="329" t="str">
        <f>Fuel!$AK1128</f>
        <v/>
      </c>
      <c r="N1128" s="329"/>
      <c r="O1128" s="329"/>
      <c r="P1128" s="330" t="str">
        <f>Fuel!$AI1128</f>
        <v/>
      </c>
      <c r="Q1128" s="330"/>
      <c r="R1128" s="330"/>
      <c r="S1128" s="329" t="str">
        <f>Fuel!$AJ1128</f>
        <v/>
      </c>
      <c r="T1128" s="329"/>
      <c r="U1128" s="331"/>
      <c r="V1128" s="55"/>
      <c r="AC1128" s="13" t="str">
        <f>Fuel!$S1128</f>
        <v/>
      </c>
    </row>
    <row r="1129" spans="1:29" x14ac:dyDescent="0.25">
      <c r="A1129" s="55"/>
      <c r="B1129" s="325" t="str">
        <f>IF(Fuel!$B1129="", "", Fuel!$B1129)</f>
        <v/>
      </c>
      <c r="C1129" s="326"/>
      <c r="D1129" s="326"/>
      <c r="E1129" s="327" t="str">
        <f>Fuel!$AF1129</f>
        <v/>
      </c>
      <c r="F1129" s="327"/>
      <c r="G1129" s="327"/>
      <c r="H1129" s="327"/>
      <c r="I1129" s="1" t="str">
        <f>IF(Fuel!$D1129="", "", Fuel!$D1129)</f>
        <v/>
      </c>
      <c r="J1129" s="328" t="str">
        <f>Fuel!$AH1129</f>
        <v/>
      </c>
      <c r="K1129" s="328"/>
      <c r="L1129" s="328"/>
      <c r="M1129" s="329" t="str">
        <f>Fuel!$AK1129</f>
        <v/>
      </c>
      <c r="N1129" s="329"/>
      <c r="O1129" s="329"/>
      <c r="P1129" s="330" t="str">
        <f>Fuel!$AI1129</f>
        <v/>
      </c>
      <c r="Q1129" s="330"/>
      <c r="R1129" s="330"/>
      <c r="S1129" s="329" t="str">
        <f>Fuel!$AJ1129</f>
        <v/>
      </c>
      <c r="T1129" s="329"/>
      <c r="U1129" s="331"/>
      <c r="V1129" s="55"/>
      <c r="AC1129" s="13" t="str">
        <f>Fuel!$S1129</f>
        <v/>
      </c>
    </row>
    <row r="1130" spans="1:29" x14ac:dyDescent="0.25">
      <c r="A1130" s="55"/>
      <c r="B1130" s="325" t="str">
        <f>IF(Fuel!$B1130="", "", Fuel!$B1130)</f>
        <v/>
      </c>
      <c r="C1130" s="326"/>
      <c r="D1130" s="326"/>
      <c r="E1130" s="327" t="str">
        <f>Fuel!$AF1130</f>
        <v/>
      </c>
      <c r="F1130" s="327"/>
      <c r="G1130" s="327"/>
      <c r="H1130" s="327"/>
      <c r="I1130" s="1" t="str">
        <f>IF(Fuel!$D1130="", "", Fuel!$D1130)</f>
        <v/>
      </c>
      <c r="J1130" s="328" t="str">
        <f>Fuel!$AH1130</f>
        <v/>
      </c>
      <c r="K1130" s="328"/>
      <c r="L1130" s="328"/>
      <c r="M1130" s="329" t="str">
        <f>Fuel!$AK1130</f>
        <v/>
      </c>
      <c r="N1130" s="329"/>
      <c r="O1130" s="329"/>
      <c r="P1130" s="330" t="str">
        <f>Fuel!$AI1130</f>
        <v/>
      </c>
      <c r="Q1130" s="330"/>
      <c r="R1130" s="330"/>
      <c r="S1130" s="329" t="str">
        <f>Fuel!$AJ1130</f>
        <v/>
      </c>
      <c r="T1130" s="329"/>
      <c r="U1130" s="331"/>
      <c r="V1130" s="55"/>
      <c r="AC1130" s="13" t="str">
        <f>Fuel!$S1130</f>
        <v/>
      </c>
    </row>
    <row r="1131" spans="1:29" x14ac:dyDescent="0.25">
      <c r="A1131" s="55"/>
      <c r="B1131" s="325" t="str">
        <f>IF(Fuel!$B1131="", "", Fuel!$B1131)</f>
        <v/>
      </c>
      <c r="C1131" s="326"/>
      <c r="D1131" s="326"/>
      <c r="E1131" s="327" t="str">
        <f>Fuel!$AF1131</f>
        <v/>
      </c>
      <c r="F1131" s="327"/>
      <c r="G1131" s="327"/>
      <c r="H1131" s="327"/>
      <c r="I1131" s="1" t="str">
        <f>IF(Fuel!$D1131="", "", Fuel!$D1131)</f>
        <v/>
      </c>
      <c r="J1131" s="328" t="str">
        <f>Fuel!$AH1131</f>
        <v/>
      </c>
      <c r="K1131" s="328"/>
      <c r="L1131" s="328"/>
      <c r="M1131" s="329" t="str">
        <f>Fuel!$AK1131</f>
        <v/>
      </c>
      <c r="N1131" s="329"/>
      <c r="O1131" s="329"/>
      <c r="P1131" s="330" t="str">
        <f>Fuel!$AI1131</f>
        <v/>
      </c>
      <c r="Q1131" s="330"/>
      <c r="R1131" s="330"/>
      <c r="S1131" s="329" t="str">
        <f>Fuel!$AJ1131</f>
        <v/>
      </c>
      <c r="T1131" s="329"/>
      <c r="U1131" s="331"/>
      <c r="V1131" s="55"/>
      <c r="AC1131" s="13" t="str">
        <f>Fuel!$S1131</f>
        <v/>
      </c>
    </row>
    <row r="1132" spans="1:29" x14ac:dyDescent="0.25">
      <c r="A1132" s="55"/>
      <c r="B1132" s="325" t="str">
        <f>IF(Fuel!$B1132="", "", Fuel!$B1132)</f>
        <v/>
      </c>
      <c r="C1132" s="326"/>
      <c r="D1132" s="326"/>
      <c r="E1132" s="327" t="str">
        <f>Fuel!$AF1132</f>
        <v/>
      </c>
      <c r="F1132" s="327"/>
      <c r="G1132" s="327"/>
      <c r="H1132" s="327"/>
      <c r="I1132" s="1" t="str">
        <f>IF(Fuel!$D1132="", "", Fuel!$D1132)</f>
        <v/>
      </c>
      <c r="J1132" s="328" t="str">
        <f>Fuel!$AH1132</f>
        <v/>
      </c>
      <c r="K1132" s="328"/>
      <c r="L1132" s="328"/>
      <c r="M1132" s="329" t="str">
        <f>Fuel!$AK1132</f>
        <v/>
      </c>
      <c r="N1132" s="329"/>
      <c r="O1132" s="329"/>
      <c r="P1132" s="330" t="str">
        <f>Fuel!$AI1132</f>
        <v/>
      </c>
      <c r="Q1132" s="330"/>
      <c r="R1132" s="330"/>
      <c r="S1132" s="329" t="str">
        <f>Fuel!$AJ1132</f>
        <v/>
      </c>
      <c r="T1132" s="329"/>
      <c r="U1132" s="331"/>
      <c r="V1132" s="55"/>
      <c r="AC1132" s="13" t="str">
        <f>Fuel!$S1132</f>
        <v/>
      </c>
    </row>
    <row r="1133" spans="1:29" x14ac:dyDescent="0.25">
      <c r="A1133" s="55"/>
      <c r="B1133" s="325" t="str">
        <f>IF(Fuel!$B1133="", "", Fuel!$B1133)</f>
        <v/>
      </c>
      <c r="C1133" s="326"/>
      <c r="D1133" s="326"/>
      <c r="E1133" s="327" t="str">
        <f>Fuel!$AF1133</f>
        <v/>
      </c>
      <c r="F1133" s="327"/>
      <c r="G1133" s="327"/>
      <c r="H1133" s="327"/>
      <c r="I1133" s="1" t="str">
        <f>IF(Fuel!$D1133="", "", Fuel!$D1133)</f>
        <v/>
      </c>
      <c r="J1133" s="328" t="str">
        <f>Fuel!$AH1133</f>
        <v/>
      </c>
      <c r="K1133" s="328"/>
      <c r="L1133" s="328"/>
      <c r="M1133" s="329" t="str">
        <f>Fuel!$AK1133</f>
        <v/>
      </c>
      <c r="N1133" s="329"/>
      <c r="O1133" s="329"/>
      <c r="P1133" s="330" t="str">
        <f>Fuel!$AI1133</f>
        <v/>
      </c>
      <c r="Q1133" s="330"/>
      <c r="R1133" s="330"/>
      <c r="S1133" s="329" t="str">
        <f>Fuel!$AJ1133</f>
        <v/>
      </c>
      <c r="T1133" s="329"/>
      <c r="U1133" s="331"/>
      <c r="V1133" s="55"/>
      <c r="AC1133" s="13" t="str">
        <f>Fuel!$S1133</f>
        <v/>
      </c>
    </row>
    <row r="1134" spans="1:29" x14ac:dyDescent="0.25">
      <c r="A1134" s="55"/>
      <c r="B1134" s="325" t="str">
        <f>IF(Fuel!$B1134="", "", Fuel!$B1134)</f>
        <v/>
      </c>
      <c r="C1134" s="326"/>
      <c r="D1134" s="326"/>
      <c r="E1134" s="327" t="str">
        <f>Fuel!$AF1134</f>
        <v/>
      </c>
      <c r="F1134" s="327"/>
      <c r="G1134" s="327"/>
      <c r="H1134" s="327"/>
      <c r="I1134" s="1" t="str">
        <f>IF(Fuel!$D1134="", "", Fuel!$D1134)</f>
        <v/>
      </c>
      <c r="J1134" s="328" t="str">
        <f>Fuel!$AH1134</f>
        <v/>
      </c>
      <c r="K1134" s="328"/>
      <c r="L1134" s="328"/>
      <c r="M1134" s="329" t="str">
        <f>Fuel!$AK1134</f>
        <v/>
      </c>
      <c r="N1134" s="329"/>
      <c r="O1134" s="329"/>
      <c r="P1134" s="330" t="str">
        <f>Fuel!$AI1134</f>
        <v/>
      </c>
      <c r="Q1134" s="330"/>
      <c r="R1134" s="330"/>
      <c r="S1134" s="329" t="str">
        <f>Fuel!$AJ1134</f>
        <v/>
      </c>
      <c r="T1134" s="329"/>
      <c r="U1134" s="331"/>
      <c r="V1134" s="55"/>
      <c r="AC1134" s="13" t="str">
        <f>Fuel!$S1134</f>
        <v/>
      </c>
    </row>
    <row r="1135" spans="1:29" x14ac:dyDescent="0.25">
      <c r="A1135" s="55"/>
      <c r="B1135" s="325" t="str">
        <f>IF(Fuel!$B1135="", "", Fuel!$B1135)</f>
        <v/>
      </c>
      <c r="C1135" s="326"/>
      <c r="D1135" s="326"/>
      <c r="E1135" s="327" t="str">
        <f>Fuel!$AF1135</f>
        <v/>
      </c>
      <c r="F1135" s="327"/>
      <c r="G1135" s="327"/>
      <c r="H1135" s="327"/>
      <c r="I1135" s="1" t="str">
        <f>IF(Fuel!$D1135="", "", Fuel!$D1135)</f>
        <v/>
      </c>
      <c r="J1135" s="328" t="str">
        <f>Fuel!$AH1135</f>
        <v/>
      </c>
      <c r="K1135" s="328"/>
      <c r="L1135" s="328"/>
      <c r="M1135" s="329" t="str">
        <f>Fuel!$AK1135</f>
        <v/>
      </c>
      <c r="N1135" s="329"/>
      <c r="O1135" s="329"/>
      <c r="P1135" s="330" t="str">
        <f>Fuel!$AI1135</f>
        <v/>
      </c>
      <c r="Q1135" s="330"/>
      <c r="R1135" s="330"/>
      <c r="S1135" s="329" t="str">
        <f>Fuel!$AJ1135</f>
        <v/>
      </c>
      <c r="T1135" s="329"/>
      <c r="U1135" s="331"/>
      <c r="V1135" s="55"/>
      <c r="AC1135" s="13" t="str">
        <f>Fuel!$S1135</f>
        <v/>
      </c>
    </row>
    <row r="1136" spans="1:29" x14ac:dyDescent="0.25">
      <c r="A1136" s="55"/>
      <c r="B1136" s="325" t="str">
        <f>IF(Fuel!$B1136="", "", Fuel!$B1136)</f>
        <v/>
      </c>
      <c r="C1136" s="326"/>
      <c r="D1136" s="326"/>
      <c r="E1136" s="327" t="str">
        <f>Fuel!$AF1136</f>
        <v/>
      </c>
      <c r="F1136" s="327"/>
      <c r="G1136" s="327"/>
      <c r="H1136" s="327"/>
      <c r="I1136" s="1" t="str">
        <f>IF(Fuel!$D1136="", "", Fuel!$D1136)</f>
        <v/>
      </c>
      <c r="J1136" s="328" t="str">
        <f>Fuel!$AH1136</f>
        <v/>
      </c>
      <c r="K1136" s="328"/>
      <c r="L1136" s="328"/>
      <c r="M1136" s="329" t="str">
        <f>Fuel!$AK1136</f>
        <v/>
      </c>
      <c r="N1136" s="329"/>
      <c r="O1136" s="329"/>
      <c r="P1136" s="330" t="str">
        <f>Fuel!$AI1136</f>
        <v/>
      </c>
      <c r="Q1136" s="330"/>
      <c r="R1136" s="330"/>
      <c r="S1136" s="329" t="str">
        <f>Fuel!$AJ1136</f>
        <v/>
      </c>
      <c r="T1136" s="329"/>
      <c r="U1136" s="331"/>
      <c r="V1136" s="55"/>
      <c r="AC1136" s="13" t="str">
        <f>Fuel!$S1136</f>
        <v/>
      </c>
    </row>
    <row r="1137" spans="1:29" x14ac:dyDescent="0.25">
      <c r="A1137" s="55"/>
      <c r="B1137" s="325" t="str">
        <f>IF(Fuel!$B1137="", "", Fuel!$B1137)</f>
        <v/>
      </c>
      <c r="C1137" s="326"/>
      <c r="D1137" s="326"/>
      <c r="E1137" s="327" t="str">
        <f>Fuel!$AF1137</f>
        <v/>
      </c>
      <c r="F1137" s="327"/>
      <c r="G1137" s="327"/>
      <c r="H1137" s="327"/>
      <c r="I1137" s="1" t="str">
        <f>IF(Fuel!$D1137="", "", Fuel!$D1137)</f>
        <v/>
      </c>
      <c r="J1137" s="328" t="str">
        <f>Fuel!$AH1137</f>
        <v/>
      </c>
      <c r="K1137" s="328"/>
      <c r="L1137" s="328"/>
      <c r="M1137" s="329" t="str">
        <f>Fuel!$AK1137</f>
        <v/>
      </c>
      <c r="N1137" s="329"/>
      <c r="O1137" s="329"/>
      <c r="P1137" s="330" t="str">
        <f>Fuel!$AI1137</f>
        <v/>
      </c>
      <c r="Q1137" s="330"/>
      <c r="R1137" s="330"/>
      <c r="S1137" s="329" t="str">
        <f>Fuel!$AJ1137</f>
        <v/>
      </c>
      <c r="T1137" s="329"/>
      <c r="U1137" s="331"/>
      <c r="V1137" s="55"/>
      <c r="AC1137" s="13" t="str">
        <f>Fuel!$S1137</f>
        <v/>
      </c>
    </row>
    <row r="1138" spans="1:29" x14ac:dyDescent="0.25">
      <c r="A1138" s="55"/>
      <c r="B1138" s="325" t="str">
        <f>IF(Fuel!$B1138="", "", Fuel!$B1138)</f>
        <v/>
      </c>
      <c r="C1138" s="326"/>
      <c r="D1138" s="326"/>
      <c r="E1138" s="327" t="str">
        <f>Fuel!$AF1138</f>
        <v/>
      </c>
      <c r="F1138" s="327"/>
      <c r="G1138" s="327"/>
      <c r="H1138" s="327"/>
      <c r="I1138" s="1" t="str">
        <f>IF(Fuel!$D1138="", "", Fuel!$D1138)</f>
        <v/>
      </c>
      <c r="J1138" s="328" t="str">
        <f>Fuel!$AH1138</f>
        <v/>
      </c>
      <c r="K1138" s="328"/>
      <c r="L1138" s="328"/>
      <c r="M1138" s="329" t="str">
        <f>Fuel!$AK1138</f>
        <v/>
      </c>
      <c r="N1138" s="329"/>
      <c r="O1138" s="329"/>
      <c r="P1138" s="330" t="str">
        <f>Fuel!$AI1138</f>
        <v/>
      </c>
      <c r="Q1138" s="330"/>
      <c r="R1138" s="330"/>
      <c r="S1138" s="329" t="str">
        <f>Fuel!$AJ1138</f>
        <v/>
      </c>
      <c r="T1138" s="329"/>
      <c r="U1138" s="331"/>
      <c r="V1138" s="55"/>
      <c r="AC1138" s="13" t="str">
        <f>Fuel!$S1138</f>
        <v/>
      </c>
    </row>
    <row r="1139" spans="1:29" x14ac:dyDescent="0.25">
      <c r="A1139" s="55"/>
      <c r="B1139" s="325" t="str">
        <f>IF(Fuel!$B1139="", "", Fuel!$B1139)</f>
        <v/>
      </c>
      <c r="C1139" s="326"/>
      <c r="D1139" s="326"/>
      <c r="E1139" s="327" t="str">
        <f>Fuel!$AF1139</f>
        <v/>
      </c>
      <c r="F1139" s="327"/>
      <c r="G1139" s="327"/>
      <c r="H1139" s="327"/>
      <c r="I1139" s="1" t="str">
        <f>IF(Fuel!$D1139="", "", Fuel!$D1139)</f>
        <v/>
      </c>
      <c r="J1139" s="328" t="str">
        <f>Fuel!$AH1139</f>
        <v/>
      </c>
      <c r="K1139" s="328"/>
      <c r="L1139" s="328"/>
      <c r="M1139" s="329" t="str">
        <f>Fuel!$AK1139</f>
        <v/>
      </c>
      <c r="N1139" s="329"/>
      <c r="O1139" s="329"/>
      <c r="P1139" s="330" t="str">
        <f>Fuel!$AI1139</f>
        <v/>
      </c>
      <c r="Q1139" s="330"/>
      <c r="R1139" s="330"/>
      <c r="S1139" s="329" t="str">
        <f>Fuel!$AJ1139</f>
        <v/>
      </c>
      <c r="T1139" s="329"/>
      <c r="U1139" s="331"/>
      <c r="V1139" s="55"/>
      <c r="AC1139" s="13" t="str">
        <f>Fuel!$S1139</f>
        <v/>
      </c>
    </row>
    <row r="1140" spans="1:29" x14ac:dyDescent="0.25">
      <c r="A1140" s="55"/>
      <c r="B1140" s="325" t="str">
        <f>IF(Fuel!$B1140="", "", Fuel!$B1140)</f>
        <v/>
      </c>
      <c r="C1140" s="326"/>
      <c r="D1140" s="326"/>
      <c r="E1140" s="327" t="str">
        <f>Fuel!$AF1140</f>
        <v/>
      </c>
      <c r="F1140" s="327"/>
      <c r="G1140" s="327"/>
      <c r="H1140" s="327"/>
      <c r="I1140" s="1" t="str">
        <f>IF(Fuel!$D1140="", "", Fuel!$D1140)</f>
        <v/>
      </c>
      <c r="J1140" s="328" t="str">
        <f>Fuel!$AH1140</f>
        <v/>
      </c>
      <c r="K1140" s="328"/>
      <c r="L1140" s="328"/>
      <c r="M1140" s="329" t="str">
        <f>Fuel!$AK1140</f>
        <v/>
      </c>
      <c r="N1140" s="329"/>
      <c r="O1140" s="329"/>
      <c r="P1140" s="330" t="str">
        <f>Fuel!$AI1140</f>
        <v/>
      </c>
      <c r="Q1140" s="330"/>
      <c r="R1140" s="330"/>
      <c r="S1140" s="329" t="str">
        <f>Fuel!$AJ1140</f>
        <v/>
      </c>
      <c r="T1140" s="329"/>
      <c r="U1140" s="331"/>
      <c r="V1140" s="55"/>
      <c r="AC1140" s="13" t="str">
        <f>Fuel!$S1140</f>
        <v/>
      </c>
    </row>
    <row r="1141" spans="1:29" x14ac:dyDescent="0.25">
      <c r="A1141" s="55"/>
      <c r="B1141" s="325" t="str">
        <f>IF(Fuel!$B1141="", "", Fuel!$B1141)</f>
        <v/>
      </c>
      <c r="C1141" s="326"/>
      <c r="D1141" s="326"/>
      <c r="E1141" s="327" t="str">
        <f>Fuel!$AF1141</f>
        <v/>
      </c>
      <c r="F1141" s="327"/>
      <c r="G1141" s="327"/>
      <c r="H1141" s="327"/>
      <c r="I1141" s="1" t="str">
        <f>IF(Fuel!$D1141="", "", Fuel!$D1141)</f>
        <v/>
      </c>
      <c r="J1141" s="328" t="str">
        <f>Fuel!$AH1141</f>
        <v/>
      </c>
      <c r="K1141" s="328"/>
      <c r="L1141" s="328"/>
      <c r="M1141" s="329" t="str">
        <f>Fuel!$AK1141</f>
        <v/>
      </c>
      <c r="N1141" s="329"/>
      <c r="O1141" s="329"/>
      <c r="P1141" s="330" t="str">
        <f>Fuel!$AI1141</f>
        <v/>
      </c>
      <c r="Q1141" s="330"/>
      <c r="R1141" s="330"/>
      <c r="S1141" s="329" t="str">
        <f>Fuel!$AJ1141</f>
        <v/>
      </c>
      <c r="T1141" s="329"/>
      <c r="U1141" s="331"/>
      <c r="V1141" s="55"/>
      <c r="AC1141" s="13" t="str">
        <f>Fuel!$S1141</f>
        <v/>
      </c>
    </row>
    <row r="1142" spans="1:29" x14ac:dyDescent="0.25">
      <c r="A1142" s="55"/>
      <c r="B1142" s="325" t="str">
        <f>IF(Fuel!$B1142="", "", Fuel!$B1142)</f>
        <v/>
      </c>
      <c r="C1142" s="326"/>
      <c r="D1142" s="326"/>
      <c r="E1142" s="327" t="str">
        <f>Fuel!$AF1142</f>
        <v/>
      </c>
      <c r="F1142" s="327"/>
      <c r="G1142" s="327"/>
      <c r="H1142" s="327"/>
      <c r="I1142" s="1" t="str">
        <f>IF(Fuel!$D1142="", "", Fuel!$D1142)</f>
        <v/>
      </c>
      <c r="J1142" s="328" t="str">
        <f>Fuel!$AH1142</f>
        <v/>
      </c>
      <c r="K1142" s="328"/>
      <c r="L1142" s="328"/>
      <c r="M1142" s="329" t="str">
        <f>Fuel!$AK1142</f>
        <v/>
      </c>
      <c r="N1142" s="329"/>
      <c r="O1142" s="329"/>
      <c r="P1142" s="330" t="str">
        <f>Fuel!$AI1142</f>
        <v/>
      </c>
      <c r="Q1142" s="330"/>
      <c r="R1142" s="330"/>
      <c r="S1142" s="329" t="str">
        <f>Fuel!$AJ1142</f>
        <v/>
      </c>
      <c r="T1142" s="329"/>
      <c r="U1142" s="331"/>
      <c r="V1142" s="55"/>
      <c r="AC1142" s="13" t="str">
        <f>Fuel!$S1142</f>
        <v/>
      </c>
    </row>
    <row r="1143" spans="1:29" x14ac:dyDescent="0.25">
      <c r="A1143" s="55"/>
      <c r="B1143" s="325" t="str">
        <f>IF(Fuel!$B1143="", "", Fuel!$B1143)</f>
        <v/>
      </c>
      <c r="C1143" s="326"/>
      <c r="D1143" s="326"/>
      <c r="E1143" s="327" t="str">
        <f>Fuel!$AF1143</f>
        <v/>
      </c>
      <c r="F1143" s="327"/>
      <c r="G1143" s="327"/>
      <c r="H1143" s="327"/>
      <c r="I1143" s="1" t="str">
        <f>IF(Fuel!$D1143="", "", Fuel!$D1143)</f>
        <v/>
      </c>
      <c r="J1143" s="328" t="str">
        <f>Fuel!$AH1143</f>
        <v/>
      </c>
      <c r="K1143" s="328"/>
      <c r="L1143" s="328"/>
      <c r="M1143" s="329" t="str">
        <f>Fuel!$AK1143</f>
        <v/>
      </c>
      <c r="N1143" s="329"/>
      <c r="O1143" s="329"/>
      <c r="P1143" s="330" t="str">
        <f>Fuel!$AI1143</f>
        <v/>
      </c>
      <c r="Q1143" s="330"/>
      <c r="R1143" s="330"/>
      <c r="S1143" s="329" t="str">
        <f>Fuel!$AJ1143</f>
        <v/>
      </c>
      <c r="T1143" s="329"/>
      <c r="U1143" s="331"/>
      <c r="V1143" s="55"/>
      <c r="AC1143" s="13" t="str">
        <f>Fuel!$S1143</f>
        <v/>
      </c>
    </row>
    <row r="1144" spans="1:29" x14ac:dyDescent="0.25">
      <c r="A1144" s="55"/>
      <c r="B1144" s="325" t="str">
        <f>IF(Fuel!$B1144="", "", Fuel!$B1144)</f>
        <v/>
      </c>
      <c r="C1144" s="326"/>
      <c r="D1144" s="326"/>
      <c r="E1144" s="327" t="str">
        <f>Fuel!$AF1144</f>
        <v/>
      </c>
      <c r="F1144" s="327"/>
      <c r="G1144" s="327"/>
      <c r="H1144" s="327"/>
      <c r="I1144" s="1" t="str">
        <f>IF(Fuel!$D1144="", "", Fuel!$D1144)</f>
        <v/>
      </c>
      <c r="J1144" s="328" t="str">
        <f>Fuel!$AH1144</f>
        <v/>
      </c>
      <c r="K1144" s="328"/>
      <c r="L1144" s="328"/>
      <c r="M1144" s="329" t="str">
        <f>Fuel!$AK1144</f>
        <v/>
      </c>
      <c r="N1144" s="329"/>
      <c r="O1144" s="329"/>
      <c r="P1144" s="330" t="str">
        <f>Fuel!$AI1144</f>
        <v/>
      </c>
      <c r="Q1144" s="330"/>
      <c r="R1144" s="330"/>
      <c r="S1144" s="329" t="str">
        <f>Fuel!$AJ1144</f>
        <v/>
      </c>
      <c r="T1144" s="329"/>
      <c r="U1144" s="331"/>
      <c r="V1144" s="55"/>
      <c r="AC1144" s="13" t="str">
        <f>Fuel!$S1144</f>
        <v/>
      </c>
    </row>
    <row r="1145" spans="1:29" x14ac:dyDescent="0.25">
      <c r="A1145" s="55"/>
      <c r="B1145" s="325" t="str">
        <f>IF(Fuel!$B1145="", "", Fuel!$B1145)</f>
        <v/>
      </c>
      <c r="C1145" s="326"/>
      <c r="D1145" s="326"/>
      <c r="E1145" s="327" t="str">
        <f>Fuel!$AF1145</f>
        <v/>
      </c>
      <c r="F1145" s="327"/>
      <c r="G1145" s="327"/>
      <c r="H1145" s="327"/>
      <c r="I1145" s="1" t="str">
        <f>IF(Fuel!$D1145="", "", Fuel!$D1145)</f>
        <v/>
      </c>
      <c r="J1145" s="328" t="str">
        <f>Fuel!$AH1145</f>
        <v/>
      </c>
      <c r="K1145" s="328"/>
      <c r="L1145" s="328"/>
      <c r="M1145" s="329" t="str">
        <f>Fuel!$AK1145</f>
        <v/>
      </c>
      <c r="N1145" s="329"/>
      <c r="O1145" s="329"/>
      <c r="P1145" s="330" t="str">
        <f>Fuel!$AI1145</f>
        <v/>
      </c>
      <c r="Q1145" s="330"/>
      <c r="R1145" s="330"/>
      <c r="S1145" s="329" t="str">
        <f>Fuel!$AJ1145</f>
        <v/>
      </c>
      <c r="T1145" s="329"/>
      <c r="U1145" s="331"/>
      <c r="V1145" s="55"/>
      <c r="AC1145" s="13" t="str">
        <f>Fuel!$S1145</f>
        <v/>
      </c>
    </row>
    <row r="1146" spans="1:29" x14ac:dyDescent="0.25">
      <c r="A1146" s="55"/>
      <c r="B1146" s="325" t="str">
        <f>IF(Fuel!$B1146="", "", Fuel!$B1146)</f>
        <v/>
      </c>
      <c r="C1146" s="326"/>
      <c r="D1146" s="326"/>
      <c r="E1146" s="327" t="str">
        <f>Fuel!$AF1146</f>
        <v/>
      </c>
      <c r="F1146" s="327"/>
      <c r="G1146" s="327"/>
      <c r="H1146" s="327"/>
      <c r="I1146" s="1" t="str">
        <f>IF(Fuel!$D1146="", "", Fuel!$D1146)</f>
        <v/>
      </c>
      <c r="J1146" s="328" t="str">
        <f>Fuel!$AH1146</f>
        <v/>
      </c>
      <c r="K1146" s="328"/>
      <c r="L1146" s="328"/>
      <c r="M1146" s="329" t="str">
        <f>Fuel!$AK1146</f>
        <v/>
      </c>
      <c r="N1146" s="329"/>
      <c r="O1146" s="329"/>
      <c r="P1146" s="330" t="str">
        <f>Fuel!$AI1146</f>
        <v/>
      </c>
      <c r="Q1146" s="330"/>
      <c r="R1146" s="330"/>
      <c r="S1146" s="329" t="str">
        <f>Fuel!$AJ1146</f>
        <v/>
      </c>
      <c r="T1146" s="329"/>
      <c r="U1146" s="331"/>
      <c r="V1146" s="55"/>
      <c r="AC1146" s="13" t="str">
        <f>Fuel!$S1146</f>
        <v/>
      </c>
    </row>
    <row r="1147" spans="1:29" x14ac:dyDescent="0.25">
      <c r="A1147" s="55"/>
      <c r="B1147" s="325" t="str">
        <f>IF(Fuel!$B1147="", "", Fuel!$B1147)</f>
        <v/>
      </c>
      <c r="C1147" s="326"/>
      <c r="D1147" s="326"/>
      <c r="E1147" s="327" t="str">
        <f>Fuel!$AF1147</f>
        <v/>
      </c>
      <c r="F1147" s="327"/>
      <c r="G1147" s="327"/>
      <c r="H1147" s="327"/>
      <c r="I1147" s="1" t="str">
        <f>IF(Fuel!$D1147="", "", Fuel!$D1147)</f>
        <v/>
      </c>
      <c r="J1147" s="328" t="str">
        <f>Fuel!$AH1147</f>
        <v/>
      </c>
      <c r="K1147" s="328"/>
      <c r="L1147" s="328"/>
      <c r="M1147" s="329" t="str">
        <f>Fuel!$AK1147</f>
        <v/>
      </c>
      <c r="N1147" s="329"/>
      <c r="O1147" s="329"/>
      <c r="P1147" s="330" t="str">
        <f>Fuel!$AI1147</f>
        <v/>
      </c>
      <c r="Q1147" s="330"/>
      <c r="R1147" s="330"/>
      <c r="S1147" s="329" t="str">
        <f>Fuel!$AJ1147</f>
        <v/>
      </c>
      <c r="T1147" s="329"/>
      <c r="U1147" s="331"/>
      <c r="V1147" s="55"/>
      <c r="AC1147" s="13" t="str">
        <f>Fuel!$S1147</f>
        <v/>
      </c>
    </row>
    <row r="1148" spans="1:29" x14ac:dyDescent="0.25">
      <c r="A1148" s="55"/>
      <c r="B1148" s="325" t="str">
        <f>IF(Fuel!$B1148="", "", Fuel!$B1148)</f>
        <v/>
      </c>
      <c r="C1148" s="326"/>
      <c r="D1148" s="326"/>
      <c r="E1148" s="327" t="str">
        <f>Fuel!$AF1148</f>
        <v/>
      </c>
      <c r="F1148" s="327"/>
      <c r="G1148" s="327"/>
      <c r="H1148" s="327"/>
      <c r="I1148" s="1" t="str">
        <f>IF(Fuel!$D1148="", "", Fuel!$D1148)</f>
        <v/>
      </c>
      <c r="J1148" s="328" t="str">
        <f>Fuel!$AH1148</f>
        <v/>
      </c>
      <c r="K1148" s="328"/>
      <c r="L1148" s="328"/>
      <c r="M1148" s="329" t="str">
        <f>Fuel!$AK1148</f>
        <v/>
      </c>
      <c r="N1148" s="329"/>
      <c r="O1148" s="329"/>
      <c r="P1148" s="330" t="str">
        <f>Fuel!$AI1148</f>
        <v/>
      </c>
      <c r="Q1148" s="330"/>
      <c r="R1148" s="330"/>
      <c r="S1148" s="329" t="str">
        <f>Fuel!$AJ1148</f>
        <v/>
      </c>
      <c r="T1148" s="329"/>
      <c r="U1148" s="331"/>
      <c r="V1148" s="55"/>
      <c r="AC1148" s="13" t="str">
        <f>Fuel!$S1148</f>
        <v/>
      </c>
    </row>
    <row r="1149" spans="1:29" x14ac:dyDescent="0.25">
      <c r="A1149" s="55"/>
      <c r="B1149" s="325" t="str">
        <f>IF(Fuel!$B1149="", "", Fuel!$B1149)</f>
        <v/>
      </c>
      <c r="C1149" s="326"/>
      <c r="D1149" s="326"/>
      <c r="E1149" s="327" t="str">
        <f>Fuel!$AF1149</f>
        <v/>
      </c>
      <c r="F1149" s="327"/>
      <c r="G1149" s="327"/>
      <c r="H1149" s="327"/>
      <c r="I1149" s="1" t="str">
        <f>IF(Fuel!$D1149="", "", Fuel!$D1149)</f>
        <v/>
      </c>
      <c r="J1149" s="328" t="str">
        <f>Fuel!$AH1149</f>
        <v/>
      </c>
      <c r="K1149" s="328"/>
      <c r="L1149" s="328"/>
      <c r="M1149" s="329" t="str">
        <f>Fuel!$AK1149</f>
        <v/>
      </c>
      <c r="N1149" s="329"/>
      <c r="O1149" s="329"/>
      <c r="P1149" s="330" t="str">
        <f>Fuel!$AI1149</f>
        <v/>
      </c>
      <c r="Q1149" s="330"/>
      <c r="R1149" s="330"/>
      <c r="S1149" s="329" t="str">
        <f>Fuel!$AJ1149</f>
        <v/>
      </c>
      <c r="T1149" s="329"/>
      <c r="U1149" s="331"/>
      <c r="V1149" s="55"/>
      <c r="AC1149" s="13" t="str">
        <f>Fuel!$S1149</f>
        <v/>
      </c>
    </row>
    <row r="1150" spans="1:29" x14ac:dyDescent="0.25">
      <c r="A1150" s="55"/>
      <c r="B1150" s="325" t="str">
        <f>IF(Fuel!$B1150="", "", Fuel!$B1150)</f>
        <v/>
      </c>
      <c r="C1150" s="326"/>
      <c r="D1150" s="326"/>
      <c r="E1150" s="327" t="str">
        <f>Fuel!$AF1150</f>
        <v/>
      </c>
      <c r="F1150" s="327"/>
      <c r="G1150" s="327"/>
      <c r="H1150" s="327"/>
      <c r="I1150" s="1" t="str">
        <f>IF(Fuel!$D1150="", "", Fuel!$D1150)</f>
        <v/>
      </c>
      <c r="J1150" s="328" t="str">
        <f>Fuel!$AH1150</f>
        <v/>
      </c>
      <c r="K1150" s="328"/>
      <c r="L1150" s="328"/>
      <c r="M1150" s="329" t="str">
        <f>Fuel!$AK1150</f>
        <v/>
      </c>
      <c r="N1150" s="329"/>
      <c r="O1150" s="329"/>
      <c r="P1150" s="330" t="str">
        <f>Fuel!$AI1150</f>
        <v/>
      </c>
      <c r="Q1150" s="330"/>
      <c r="R1150" s="330"/>
      <c r="S1150" s="329" t="str">
        <f>Fuel!$AJ1150</f>
        <v/>
      </c>
      <c r="T1150" s="329"/>
      <c r="U1150" s="331"/>
      <c r="V1150" s="55"/>
      <c r="AC1150" s="13" t="str">
        <f>Fuel!$S1150</f>
        <v/>
      </c>
    </row>
    <row r="1151" spans="1:29" x14ac:dyDescent="0.25">
      <c r="A1151" s="55"/>
      <c r="B1151" s="325" t="str">
        <f>IF(Fuel!$B1151="", "", Fuel!$B1151)</f>
        <v/>
      </c>
      <c r="C1151" s="326"/>
      <c r="D1151" s="326"/>
      <c r="E1151" s="327" t="str">
        <f>Fuel!$AF1151</f>
        <v/>
      </c>
      <c r="F1151" s="327"/>
      <c r="G1151" s="327"/>
      <c r="H1151" s="327"/>
      <c r="I1151" s="1" t="str">
        <f>IF(Fuel!$D1151="", "", Fuel!$D1151)</f>
        <v/>
      </c>
      <c r="J1151" s="328" t="str">
        <f>Fuel!$AH1151</f>
        <v/>
      </c>
      <c r="K1151" s="328"/>
      <c r="L1151" s="328"/>
      <c r="M1151" s="329" t="str">
        <f>Fuel!$AK1151</f>
        <v/>
      </c>
      <c r="N1151" s="329"/>
      <c r="O1151" s="329"/>
      <c r="P1151" s="330" t="str">
        <f>Fuel!$AI1151</f>
        <v/>
      </c>
      <c r="Q1151" s="330"/>
      <c r="R1151" s="330"/>
      <c r="S1151" s="329" t="str">
        <f>Fuel!$AJ1151</f>
        <v/>
      </c>
      <c r="T1151" s="329"/>
      <c r="U1151" s="331"/>
      <c r="V1151" s="55"/>
      <c r="AC1151" s="13" t="str">
        <f>Fuel!$S1151</f>
        <v/>
      </c>
    </row>
    <row r="1152" spans="1:29" x14ac:dyDescent="0.25">
      <c r="A1152" s="55"/>
      <c r="B1152" s="325" t="str">
        <f>IF(Fuel!$B1152="", "", Fuel!$B1152)</f>
        <v/>
      </c>
      <c r="C1152" s="326"/>
      <c r="D1152" s="326"/>
      <c r="E1152" s="327" t="str">
        <f>Fuel!$AF1152</f>
        <v/>
      </c>
      <c r="F1152" s="327"/>
      <c r="G1152" s="327"/>
      <c r="H1152" s="327"/>
      <c r="I1152" s="1" t="str">
        <f>IF(Fuel!$D1152="", "", Fuel!$D1152)</f>
        <v/>
      </c>
      <c r="J1152" s="328" t="str">
        <f>Fuel!$AH1152</f>
        <v/>
      </c>
      <c r="K1152" s="328"/>
      <c r="L1152" s="328"/>
      <c r="M1152" s="329" t="str">
        <f>Fuel!$AK1152</f>
        <v/>
      </c>
      <c r="N1152" s="329"/>
      <c r="O1152" s="329"/>
      <c r="P1152" s="330" t="str">
        <f>Fuel!$AI1152</f>
        <v/>
      </c>
      <c r="Q1152" s="330"/>
      <c r="R1152" s="330"/>
      <c r="S1152" s="329" t="str">
        <f>Fuel!$AJ1152</f>
        <v/>
      </c>
      <c r="T1152" s="329"/>
      <c r="U1152" s="331"/>
      <c r="V1152" s="55"/>
      <c r="AC1152" s="13" t="str">
        <f>Fuel!$S1152</f>
        <v/>
      </c>
    </row>
    <row r="1153" spans="1:29" x14ac:dyDescent="0.25">
      <c r="A1153" s="55"/>
      <c r="B1153" s="325" t="str">
        <f>IF(Fuel!$B1153="", "", Fuel!$B1153)</f>
        <v/>
      </c>
      <c r="C1153" s="326"/>
      <c r="D1153" s="326"/>
      <c r="E1153" s="327" t="str">
        <f>Fuel!$AF1153</f>
        <v/>
      </c>
      <c r="F1153" s="327"/>
      <c r="G1153" s="327"/>
      <c r="H1153" s="327"/>
      <c r="I1153" s="1" t="str">
        <f>IF(Fuel!$D1153="", "", Fuel!$D1153)</f>
        <v/>
      </c>
      <c r="J1153" s="328" t="str">
        <f>Fuel!$AH1153</f>
        <v/>
      </c>
      <c r="K1153" s="328"/>
      <c r="L1153" s="328"/>
      <c r="M1153" s="329" t="str">
        <f>Fuel!$AK1153</f>
        <v/>
      </c>
      <c r="N1153" s="329"/>
      <c r="O1153" s="329"/>
      <c r="P1153" s="330" t="str">
        <f>Fuel!$AI1153</f>
        <v/>
      </c>
      <c r="Q1153" s="330"/>
      <c r="R1153" s="330"/>
      <c r="S1153" s="329" t="str">
        <f>Fuel!$AJ1153</f>
        <v/>
      </c>
      <c r="T1153" s="329"/>
      <c r="U1153" s="331"/>
      <c r="V1153" s="55"/>
      <c r="AC1153" s="13" t="str">
        <f>Fuel!$S1153</f>
        <v/>
      </c>
    </row>
    <row r="1154" spans="1:29" x14ac:dyDescent="0.25">
      <c r="A1154" s="55"/>
      <c r="B1154" s="325" t="str">
        <f>IF(Fuel!$B1154="", "", Fuel!$B1154)</f>
        <v/>
      </c>
      <c r="C1154" s="326"/>
      <c r="D1154" s="326"/>
      <c r="E1154" s="327" t="str">
        <f>Fuel!$AF1154</f>
        <v/>
      </c>
      <c r="F1154" s="327"/>
      <c r="G1154" s="327"/>
      <c r="H1154" s="327"/>
      <c r="I1154" s="1" t="str">
        <f>IF(Fuel!$D1154="", "", Fuel!$D1154)</f>
        <v/>
      </c>
      <c r="J1154" s="328" t="str">
        <f>Fuel!$AH1154</f>
        <v/>
      </c>
      <c r="K1154" s="328"/>
      <c r="L1154" s="328"/>
      <c r="M1154" s="329" t="str">
        <f>Fuel!$AK1154</f>
        <v/>
      </c>
      <c r="N1154" s="329"/>
      <c r="O1154" s="329"/>
      <c r="P1154" s="330" t="str">
        <f>Fuel!$AI1154</f>
        <v/>
      </c>
      <c r="Q1154" s="330"/>
      <c r="R1154" s="330"/>
      <c r="S1154" s="329" t="str">
        <f>Fuel!$AJ1154</f>
        <v/>
      </c>
      <c r="T1154" s="329"/>
      <c r="U1154" s="331"/>
      <c r="V1154" s="55"/>
      <c r="AC1154" s="13" t="str">
        <f>Fuel!$S1154</f>
        <v/>
      </c>
    </row>
    <row r="1155" spans="1:29" x14ac:dyDescent="0.25">
      <c r="A1155" s="55"/>
      <c r="B1155" s="325" t="str">
        <f>IF(Fuel!$B1155="", "", Fuel!$B1155)</f>
        <v/>
      </c>
      <c r="C1155" s="326"/>
      <c r="D1155" s="326"/>
      <c r="E1155" s="327" t="str">
        <f>Fuel!$AF1155</f>
        <v/>
      </c>
      <c r="F1155" s="327"/>
      <c r="G1155" s="327"/>
      <c r="H1155" s="327"/>
      <c r="I1155" s="1" t="str">
        <f>IF(Fuel!$D1155="", "", Fuel!$D1155)</f>
        <v/>
      </c>
      <c r="J1155" s="328" t="str">
        <f>Fuel!$AH1155</f>
        <v/>
      </c>
      <c r="K1155" s="328"/>
      <c r="L1155" s="328"/>
      <c r="M1155" s="329" t="str">
        <f>Fuel!$AK1155</f>
        <v/>
      </c>
      <c r="N1155" s="329"/>
      <c r="O1155" s="329"/>
      <c r="P1155" s="330" t="str">
        <f>Fuel!$AI1155</f>
        <v/>
      </c>
      <c r="Q1155" s="330"/>
      <c r="R1155" s="330"/>
      <c r="S1155" s="329" t="str">
        <f>Fuel!$AJ1155</f>
        <v/>
      </c>
      <c r="T1155" s="329"/>
      <c r="U1155" s="331"/>
      <c r="V1155" s="55"/>
      <c r="AC1155" s="13" t="str">
        <f>Fuel!$S1155</f>
        <v/>
      </c>
    </row>
    <row r="1156" spans="1:29" x14ac:dyDescent="0.25">
      <c r="A1156" s="55"/>
      <c r="B1156" s="325" t="str">
        <f>IF(Fuel!$B1156="", "", Fuel!$B1156)</f>
        <v/>
      </c>
      <c r="C1156" s="326"/>
      <c r="D1156" s="326"/>
      <c r="E1156" s="327" t="str">
        <f>Fuel!$AF1156</f>
        <v/>
      </c>
      <c r="F1156" s="327"/>
      <c r="G1156" s="327"/>
      <c r="H1156" s="327"/>
      <c r="I1156" s="1" t="str">
        <f>IF(Fuel!$D1156="", "", Fuel!$D1156)</f>
        <v/>
      </c>
      <c r="J1156" s="328" t="str">
        <f>Fuel!$AH1156</f>
        <v/>
      </c>
      <c r="K1156" s="328"/>
      <c r="L1156" s="328"/>
      <c r="M1156" s="329" t="str">
        <f>Fuel!$AK1156</f>
        <v/>
      </c>
      <c r="N1156" s="329"/>
      <c r="O1156" s="329"/>
      <c r="P1156" s="330" t="str">
        <f>Fuel!$AI1156</f>
        <v/>
      </c>
      <c r="Q1156" s="330"/>
      <c r="R1156" s="330"/>
      <c r="S1156" s="329" t="str">
        <f>Fuel!$AJ1156</f>
        <v/>
      </c>
      <c r="T1156" s="329"/>
      <c r="U1156" s="331"/>
      <c r="V1156" s="55"/>
      <c r="AC1156" s="13" t="str">
        <f>Fuel!$S1156</f>
        <v/>
      </c>
    </row>
    <row r="1157" spans="1:29" x14ac:dyDescent="0.25">
      <c r="A1157" s="55"/>
      <c r="B1157" s="325" t="str">
        <f>IF(Fuel!$B1157="", "", Fuel!$B1157)</f>
        <v/>
      </c>
      <c r="C1157" s="326"/>
      <c r="D1157" s="326"/>
      <c r="E1157" s="327" t="str">
        <f>Fuel!$AF1157</f>
        <v/>
      </c>
      <c r="F1157" s="327"/>
      <c r="G1157" s="327"/>
      <c r="H1157" s="327"/>
      <c r="I1157" s="1" t="str">
        <f>IF(Fuel!$D1157="", "", Fuel!$D1157)</f>
        <v/>
      </c>
      <c r="J1157" s="328" t="str">
        <f>Fuel!$AH1157</f>
        <v/>
      </c>
      <c r="K1157" s="328"/>
      <c r="L1157" s="328"/>
      <c r="M1157" s="329" t="str">
        <f>Fuel!$AK1157</f>
        <v/>
      </c>
      <c r="N1157" s="329"/>
      <c r="O1157" s="329"/>
      <c r="P1157" s="330" t="str">
        <f>Fuel!$AI1157</f>
        <v/>
      </c>
      <c r="Q1157" s="330"/>
      <c r="R1157" s="330"/>
      <c r="S1157" s="329" t="str">
        <f>Fuel!$AJ1157</f>
        <v/>
      </c>
      <c r="T1157" s="329"/>
      <c r="U1157" s="331"/>
      <c r="V1157" s="55"/>
      <c r="AC1157" s="13" t="str">
        <f>Fuel!$S1157</f>
        <v/>
      </c>
    </row>
    <row r="1158" spans="1:29" x14ac:dyDescent="0.25">
      <c r="A1158" s="55"/>
      <c r="B1158" s="325" t="str">
        <f>IF(Fuel!$B1158="", "", Fuel!$B1158)</f>
        <v/>
      </c>
      <c r="C1158" s="326"/>
      <c r="D1158" s="326"/>
      <c r="E1158" s="327" t="str">
        <f>Fuel!$AF1158</f>
        <v/>
      </c>
      <c r="F1158" s="327"/>
      <c r="G1158" s="327"/>
      <c r="H1158" s="327"/>
      <c r="I1158" s="1" t="str">
        <f>IF(Fuel!$D1158="", "", Fuel!$D1158)</f>
        <v/>
      </c>
      <c r="J1158" s="328" t="str">
        <f>Fuel!$AH1158</f>
        <v/>
      </c>
      <c r="K1158" s="328"/>
      <c r="L1158" s="328"/>
      <c r="M1158" s="329" t="str">
        <f>Fuel!$AK1158</f>
        <v/>
      </c>
      <c r="N1158" s="329"/>
      <c r="O1158" s="329"/>
      <c r="P1158" s="330" t="str">
        <f>Fuel!$AI1158</f>
        <v/>
      </c>
      <c r="Q1158" s="330"/>
      <c r="R1158" s="330"/>
      <c r="S1158" s="329" t="str">
        <f>Fuel!$AJ1158</f>
        <v/>
      </c>
      <c r="T1158" s="329"/>
      <c r="U1158" s="331"/>
      <c r="V1158" s="55"/>
      <c r="AC1158" s="13" t="str">
        <f>Fuel!$S1158</f>
        <v/>
      </c>
    </row>
    <row r="1159" spans="1:29" x14ac:dyDescent="0.25">
      <c r="A1159" s="55"/>
      <c r="B1159" s="325" t="str">
        <f>IF(Fuel!$B1159="", "", Fuel!$B1159)</f>
        <v/>
      </c>
      <c r="C1159" s="326"/>
      <c r="D1159" s="326"/>
      <c r="E1159" s="327" t="str">
        <f>Fuel!$AF1159</f>
        <v/>
      </c>
      <c r="F1159" s="327"/>
      <c r="G1159" s="327"/>
      <c r="H1159" s="327"/>
      <c r="I1159" s="1" t="str">
        <f>IF(Fuel!$D1159="", "", Fuel!$D1159)</f>
        <v/>
      </c>
      <c r="J1159" s="328" t="str">
        <f>Fuel!$AH1159</f>
        <v/>
      </c>
      <c r="K1159" s="328"/>
      <c r="L1159" s="328"/>
      <c r="M1159" s="329" t="str">
        <f>Fuel!$AK1159</f>
        <v/>
      </c>
      <c r="N1159" s="329"/>
      <c r="O1159" s="329"/>
      <c r="P1159" s="330" t="str">
        <f>Fuel!$AI1159</f>
        <v/>
      </c>
      <c r="Q1159" s="330"/>
      <c r="R1159" s="330"/>
      <c r="S1159" s="329" t="str">
        <f>Fuel!$AJ1159</f>
        <v/>
      </c>
      <c r="T1159" s="329"/>
      <c r="U1159" s="331"/>
      <c r="V1159" s="55"/>
      <c r="AC1159" s="13" t="str">
        <f>Fuel!$S1159</f>
        <v/>
      </c>
    </row>
    <row r="1160" spans="1:29" x14ac:dyDescent="0.25">
      <c r="A1160" s="55"/>
      <c r="B1160" s="325" t="str">
        <f>IF(Fuel!$B1160="", "", Fuel!$B1160)</f>
        <v/>
      </c>
      <c r="C1160" s="326"/>
      <c r="D1160" s="326"/>
      <c r="E1160" s="327" t="str">
        <f>Fuel!$AF1160</f>
        <v/>
      </c>
      <c r="F1160" s="327"/>
      <c r="G1160" s="327"/>
      <c r="H1160" s="327"/>
      <c r="I1160" s="1" t="str">
        <f>IF(Fuel!$D1160="", "", Fuel!$D1160)</f>
        <v/>
      </c>
      <c r="J1160" s="328" t="str">
        <f>Fuel!$AH1160</f>
        <v/>
      </c>
      <c r="K1160" s="328"/>
      <c r="L1160" s="328"/>
      <c r="M1160" s="329" t="str">
        <f>Fuel!$AK1160</f>
        <v/>
      </c>
      <c r="N1160" s="329"/>
      <c r="O1160" s="329"/>
      <c r="P1160" s="330" t="str">
        <f>Fuel!$AI1160</f>
        <v/>
      </c>
      <c r="Q1160" s="330"/>
      <c r="R1160" s="330"/>
      <c r="S1160" s="329" t="str">
        <f>Fuel!$AJ1160</f>
        <v/>
      </c>
      <c r="T1160" s="329"/>
      <c r="U1160" s="331"/>
      <c r="V1160" s="55"/>
      <c r="AC1160" s="13" t="str">
        <f>Fuel!$S1160</f>
        <v/>
      </c>
    </row>
    <row r="1161" spans="1:29" x14ac:dyDescent="0.25">
      <c r="A1161" s="55"/>
      <c r="B1161" s="325" t="str">
        <f>IF(Fuel!$B1161="", "", Fuel!$B1161)</f>
        <v/>
      </c>
      <c r="C1161" s="326"/>
      <c r="D1161" s="326"/>
      <c r="E1161" s="327" t="str">
        <f>Fuel!$AF1161</f>
        <v/>
      </c>
      <c r="F1161" s="327"/>
      <c r="G1161" s="327"/>
      <c r="H1161" s="327"/>
      <c r="I1161" s="1" t="str">
        <f>IF(Fuel!$D1161="", "", Fuel!$D1161)</f>
        <v/>
      </c>
      <c r="J1161" s="328" t="str">
        <f>Fuel!$AH1161</f>
        <v/>
      </c>
      <c r="K1161" s="328"/>
      <c r="L1161" s="328"/>
      <c r="M1161" s="329" t="str">
        <f>Fuel!$AK1161</f>
        <v/>
      </c>
      <c r="N1161" s="329"/>
      <c r="O1161" s="329"/>
      <c r="P1161" s="330" t="str">
        <f>Fuel!$AI1161</f>
        <v/>
      </c>
      <c r="Q1161" s="330"/>
      <c r="R1161" s="330"/>
      <c r="S1161" s="329" t="str">
        <f>Fuel!$AJ1161</f>
        <v/>
      </c>
      <c r="T1161" s="329"/>
      <c r="U1161" s="331"/>
      <c r="V1161" s="55"/>
      <c r="AC1161" s="13" t="str">
        <f>Fuel!$S1161</f>
        <v/>
      </c>
    </row>
    <row r="1162" spans="1:29" x14ac:dyDescent="0.25">
      <c r="A1162" s="55"/>
      <c r="B1162" s="325" t="str">
        <f>IF(Fuel!$B1162="", "", Fuel!$B1162)</f>
        <v/>
      </c>
      <c r="C1162" s="326"/>
      <c r="D1162" s="326"/>
      <c r="E1162" s="327" t="str">
        <f>Fuel!$AF1162</f>
        <v/>
      </c>
      <c r="F1162" s="327"/>
      <c r="G1162" s="327"/>
      <c r="H1162" s="327"/>
      <c r="I1162" s="1" t="str">
        <f>IF(Fuel!$D1162="", "", Fuel!$D1162)</f>
        <v/>
      </c>
      <c r="J1162" s="328" t="str">
        <f>Fuel!$AH1162</f>
        <v/>
      </c>
      <c r="K1162" s="328"/>
      <c r="L1162" s="328"/>
      <c r="M1162" s="329" t="str">
        <f>Fuel!$AK1162</f>
        <v/>
      </c>
      <c r="N1162" s="329"/>
      <c r="O1162" s="329"/>
      <c r="P1162" s="330" t="str">
        <f>Fuel!$AI1162</f>
        <v/>
      </c>
      <c r="Q1162" s="330"/>
      <c r="R1162" s="330"/>
      <c r="S1162" s="329" t="str">
        <f>Fuel!$AJ1162</f>
        <v/>
      </c>
      <c r="T1162" s="329"/>
      <c r="U1162" s="331"/>
      <c r="V1162" s="55"/>
      <c r="AC1162" s="13" t="str">
        <f>Fuel!$S1162</f>
        <v/>
      </c>
    </row>
    <row r="1163" spans="1:29" x14ac:dyDescent="0.25">
      <c r="A1163" s="55"/>
      <c r="B1163" s="325" t="str">
        <f>IF(Fuel!$B1163="", "", Fuel!$B1163)</f>
        <v/>
      </c>
      <c r="C1163" s="326"/>
      <c r="D1163" s="326"/>
      <c r="E1163" s="327" t="str">
        <f>Fuel!$AF1163</f>
        <v/>
      </c>
      <c r="F1163" s="327"/>
      <c r="G1163" s="327"/>
      <c r="H1163" s="327"/>
      <c r="I1163" s="1" t="str">
        <f>IF(Fuel!$D1163="", "", Fuel!$D1163)</f>
        <v/>
      </c>
      <c r="J1163" s="328" t="str">
        <f>Fuel!$AH1163</f>
        <v/>
      </c>
      <c r="K1163" s="328"/>
      <c r="L1163" s="328"/>
      <c r="M1163" s="329" t="str">
        <f>Fuel!$AK1163</f>
        <v/>
      </c>
      <c r="N1163" s="329"/>
      <c r="O1163" s="329"/>
      <c r="P1163" s="330" t="str">
        <f>Fuel!$AI1163</f>
        <v/>
      </c>
      <c r="Q1163" s="330"/>
      <c r="R1163" s="330"/>
      <c r="S1163" s="329" t="str">
        <f>Fuel!$AJ1163</f>
        <v/>
      </c>
      <c r="T1163" s="329"/>
      <c r="U1163" s="331"/>
      <c r="V1163" s="55"/>
      <c r="AC1163" s="13" t="str">
        <f>Fuel!$S1163</f>
        <v/>
      </c>
    </row>
    <row r="1164" spans="1:29" x14ac:dyDescent="0.25">
      <c r="A1164" s="55"/>
      <c r="B1164" s="325" t="str">
        <f>IF(Fuel!$B1164="", "", Fuel!$B1164)</f>
        <v/>
      </c>
      <c r="C1164" s="326"/>
      <c r="D1164" s="326"/>
      <c r="E1164" s="327" t="str">
        <f>Fuel!$AF1164</f>
        <v/>
      </c>
      <c r="F1164" s="327"/>
      <c r="G1164" s="327"/>
      <c r="H1164" s="327"/>
      <c r="I1164" s="1" t="str">
        <f>IF(Fuel!$D1164="", "", Fuel!$D1164)</f>
        <v/>
      </c>
      <c r="J1164" s="328" t="str">
        <f>Fuel!$AH1164</f>
        <v/>
      </c>
      <c r="K1164" s="328"/>
      <c r="L1164" s="328"/>
      <c r="M1164" s="329" t="str">
        <f>Fuel!$AK1164</f>
        <v/>
      </c>
      <c r="N1164" s="329"/>
      <c r="O1164" s="329"/>
      <c r="P1164" s="330" t="str">
        <f>Fuel!$AI1164</f>
        <v/>
      </c>
      <c r="Q1164" s="330"/>
      <c r="R1164" s="330"/>
      <c r="S1164" s="329" t="str">
        <f>Fuel!$AJ1164</f>
        <v/>
      </c>
      <c r="T1164" s="329"/>
      <c r="U1164" s="331"/>
      <c r="V1164" s="55"/>
      <c r="AC1164" s="13" t="str">
        <f>Fuel!$S1164</f>
        <v/>
      </c>
    </row>
    <row r="1165" spans="1:29" x14ac:dyDescent="0.25">
      <c r="A1165" s="55"/>
      <c r="B1165" s="325" t="str">
        <f>IF(Fuel!$B1165="", "", Fuel!$B1165)</f>
        <v/>
      </c>
      <c r="C1165" s="326"/>
      <c r="D1165" s="326"/>
      <c r="E1165" s="327" t="str">
        <f>Fuel!$AF1165</f>
        <v/>
      </c>
      <c r="F1165" s="327"/>
      <c r="G1165" s="327"/>
      <c r="H1165" s="327"/>
      <c r="I1165" s="1" t="str">
        <f>IF(Fuel!$D1165="", "", Fuel!$D1165)</f>
        <v/>
      </c>
      <c r="J1165" s="328" t="str">
        <f>Fuel!$AH1165</f>
        <v/>
      </c>
      <c r="K1165" s="328"/>
      <c r="L1165" s="328"/>
      <c r="M1165" s="329" t="str">
        <f>Fuel!$AK1165</f>
        <v/>
      </c>
      <c r="N1165" s="329"/>
      <c r="O1165" s="329"/>
      <c r="P1165" s="330" t="str">
        <f>Fuel!$AI1165</f>
        <v/>
      </c>
      <c r="Q1165" s="330"/>
      <c r="R1165" s="330"/>
      <c r="S1165" s="329" t="str">
        <f>Fuel!$AJ1165</f>
        <v/>
      </c>
      <c r="T1165" s="329"/>
      <c r="U1165" s="331"/>
      <c r="V1165" s="55"/>
      <c r="AC1165" s="13" t="str">
        <f>Fuel!$S1165</f>
        <v/>
      </c>
    </row>
    <row r="1166" spans="1:29" x14ac:dyDescent="0.25">
      <c r="A1166" s="55"/>
      <c r="B1166" s="325" t="str">
        <f>IF(Fuel!$B1166="", "", Fuel!$B1166)</f>
        <v/>
      </c>
      <c r="C1166" s="326"/>
      <c r="D1166" s="326"/>
      <c r="E1166" s="327" t="str">
        <f>Fuel!$AF1166</f>
        <v/>
      </c>
      <c r="F1166" s="327"/>
      <c r="G1166" s="327"/>
      <c r="H1166" s="327"/>
      <c r="I1166" s="1" t="str">
        <f>IF(Fuel!$D1166="", "", Fuel!$D1166)</f>
        <v/>
      </c>
      <c r="J1166" s="328" t="str">
        <f>Fuel!$AH1166</f>
        <v/>
      </c>
      <c r="K1166" s="328"/>
      <c r="L1166" s="328"/>
      <c r="M1166" s="329" t="str">
        <f>Fuel!$AK1166</f>
        <v/>
      </c>
      <c r="N1166" s="329"/>
      <c r="O1166" s="329"/>
      <c r="P1166" s="330" t="str">
        <f>Fuel!$AI1166</f>
        <v/>
      </c>
      <c r="Q1166" s="330"/>
      <c r="R1166" s="330"/>
      <c r="S1166" s="329" t="str">
        <f>Fuel!$AJ1166</f>
        <v/>
      </c>
      <c r="T1166" s="329"/>
      <c r="U1166" s="331"/>
      <c r="V1166" s="55"/>
      <c r="AC1166" s="13" t="str">
        <f>Fuel!$S1166</f>
        <v/>
      </c>
    </row>
    <row r="1167" spans="1:29" x14ac:dyDescent="0.25">
      <c r="A1167" s="55"/>
      <c r="B1167" s="325" t="str">
        <f>IF(Fuel!$B1167="", "", Fuel!$B1167)</f>
        <v/>
      </c>
      <c r="C1167" s="326"/>
      <c r="D1167" s="326"/>
      <c r="E1167" s="327" t="str">
        <f>Fuel!$AF1167</f>
        <v/>
      </c>
      <c r="F1167" s="327"/>
      <c r="G1167" s="327"/>
      <c r="H1167" s="327"/>
      <c r="I1167" s="1" t="str">
        <f>IF(Fuel!$D1167="", "", Fuel!$D1167)</f>
        <v/>
      </c>
      <c r="J1167" s="328" t="str">
        <f>Fuel!$AH1167</f>
        <v/>
      </c>
      <c r="K1167" s="328"/>
      <c r="L1167" s="328"/>
      <c r="M1167" s="329" t="str">
        <f>Fuel!$AK1167</f>
        <v/>
      </c>
      <c r="N1167" s="329"/>
      <c r="O1167" s="329"/>
      <c r="P1167" s="330" t="str">
        <f>Fuel!$AI1167</f>
        <v/>
      </c>
      <c r="Q1167" s="330"/>
      <c r="R1167" s="330"/>
      <c r="S1167" s="329" t="str">
        <f>Fuel!$AJ1167</f>
        <v/>
      </c>
      <c r="T1167" s="329"/>
      <c r="U1167" s="331"/>
      <c r="V1167" s="55"/>
      <c r="AC1167" s="13" t="str">
        <f>Fuel!$S1167</f>
        <v/>
      </c>
    </row>
    <row r="1168" spans="1:29" x14ac:dyDescent="0.25">
      <c r="A1168" s="55"/>
      <c r="B1168" s="325" t="str">
        <f>IF(Fuel!$B1168="", "", Fuel!$B1168)</f>
        <v/>
      </c>
      <c r="C1168" s="326"/>
      <c r="D1168" s="326"/>
      <c r="E1168" s="327" t="str">
        <f>Fuel!$AF1168</f>
        <v/>
      </c>
      <c r="F1168" s="327"/>
      <c r="G1168" s="327"/>
      <c r="H1168" s="327"/>
      <c r="I1168" s="1" t="str">
        <f>IF(Fuel!$D1168="", "", Fuel!$D1168)</f>
        <v/>
      </c>
      <c r="J1168" s="328" t="str">
        <f>Fuel!$AH1168</f>
        <v/>
      </c>
      <c r="K1168" s="328"/>
      <c r="L1168" s="328"/>
      <c r="M1168" s="329" t="str">
        <f>Fuel!$AK1168</f>
        <v/>
      </c>
      <c r="N1168" s="329"/>
      <c r="O1168" s="329"/>
      <c r="P1168" s="330" t="str">
        <f>Fuel!$AI1168</f>
        <v/>
      </c>
      <c r="Q1168" s="330"/>
      <c r="R1168" s="330"/>
      <c r="S1168" s="329" t="str">
        <f>Fuel!$AJ1168</f>
        <v/>
      </c>
      <c r="T1168" s="329"/>
      <c r="U1168" s="331"/>
      <c r="V1168" s="55"/>
      <c r="AC1168" s="13" t="str">
        <f>Fuel!$S1168</f>
        <v/>
      </c>
    </row>
    <row r="1169" spans="1:29" x14ac:dyDescent="0.25">
      <c r="A1169" s="55"/>
      <c r="B1169" s="325" t="str">
        <f>IF(Fuel!$B1169="", "", Fuel!$B1169)</f>
        <v/>
      </c>
      <c r="C1169" s="326"/>
      <c r="D1169" s="326"/>
      <c r="E1169" s="327" t="str">
        <f>Fuel!$AF1169</f>
        <v/>
      </c>
      <c r="F1169" s="327"/>
      <c r="G1169" s="327"/>
      <c r="H1169" s="327"/>
      <c r="I1169" s="1" t="str">
        <f>IF(Fuel!$D1169="", "", Fuel!$D1169)</f>
        <v/>
      </c>
      <c r="J1169" s="328" t="str">
        <f>Fuel!$AH1169</f>
        <v/>
      </c>
      <c r="K1169" s="328"/>
      <c r="L1169" s="328"/>
      <c r="M1169" s="329" t="str">
        <f>Fuel!$AK1169</f>
        <v/>
      </c>
      <c r="N1169" s="329"/>
      <c r="O1169" s="329"/>
      <c r="P1169" s="330" t="str">
        <f>Fuel!$AI1169</f>
        <v/>
      </c>
      <c r="Q1169" s="330"/>
      <c r="R1169" s="330"/>
      <c r="S1169" s="329" t="str">
        <f>Fuel!$AJ1169</f>
        <v/>
      </c>
      <c r="T1169" s="329"/>
      <c r="U1169" s="331"/>
      <c r="V1169" s="55"/>
      <c r="AC1169" s="13" t="str">
        <f>Fuel!$S1169</f>
        <v/>
      </c>
    </row>
    <row r="1170" spans="1:29" x14ac:dyDescent="0.25">
      <c r="A1170" s="55"/>
      <c r="B1170" s="325" t="str">
        <f>IF(Fuel!$B1170="", "", Fuel!$B1170)</f>
        <v/>
      </c>
      <c r="C1170" s="326"/>
      <c r="D1170" s="326"/>
      <c r="E1170" s="327" t="str">
        <f>Fuel!$AF1170</f>
        <v/>
      </c>
      <c r="F1170" s="327"/>
      <c r="G1170" s="327"/>
      <c r="H1170" s="327"/>
      <c r="I1170" s="1" t="str">
        <f>IF(Fuel!$D1170="", "", Fuel!$D1170)</f>
        <v/>
      </c>
      <c r="J1170" s="328" t="str">
        <f>Fuel!$AH1170</f>
        <v/>
      </c>
      <c r="K1170" s="328"/>
      <c r="L1170" s="328"/>
      <c r="M1170" s="329" t="str">
        <f>Fuel!$AK1170</f>
        <v/>
      </c>
      <c r="N1170" s="329"/>
      <c r="O1170" s="329"/>
      <c r="P1170" s="330" t="str">
        <f>Fuel!$AI1170</f>
        <v/>
      </c>
      <c r="Q1170" s="330"/>
      <c r="R1170" s="330"/>
      <c r="S1170" s="329" t="str">
        <f>Fuel!$AJ1170</f>
        <v/>
      </c>
      <c r="T1170" s="329"/>
      <c r="U1170" s="331"/>
      <c r="V1170" s="55"/>
      <c r="AC1170" s="13" t="str">
        <f>Fuel!$S1170</f>
        <v/>
      </c>
    </row>
    <row r="1171" spans="1:29" x14ac:dyDescent="0.25">
      <c r="A1171" s="55"/>
      <c r="B1171" s="325" t="str">
        <f>IF(Fuel!$B1171="", "", Fuel!$B1171)</f>
        <v/>
      </c>
      <c r="C1171" s="326"/>
      <c r="D1171" s="326"/>
      <c r="E1171" s="327" t="str">
        <f>Fuel!$AF1171</f>
        <v/>
      </c>
      <c r="F1171" s="327"/>
      <c r="G1171" s="327"/>
      <c r="H1171" s="327"/>
      <c r="I1171" s="1" t="str">
        <f>IF(Fuel!$D1171="", "", Fuel!$D1171)</f>
        <v/>
      </c>
      <c r="J1171" s="328" t="str">
        <f>Fuel!$AH1171</f>
        <v/>
      </c>
      <c r="K1171" s="328"/>
      <c r="L1171" s="328"/>
      <c r="M1171" s="329" t="str">
        <f>Fuel!$AK1171</f>
        <v/>
      </c>
      <c r="N1171" s="329"/>
      <c r="O1171" s="329"/>
      <c r="P1171" s="330" t="str">
        <f>Fuel!$AI1171</f>
        <v/>
      </c>
      <c r="Q1171" s="330"/>
      <c r="R1171" s="330"/>
      <c r="S1171" s="329" t="str">
        <f>Fuel!$AJ1171</f>
        <v/>
      </c>
      <c r="T1171" s="329"/>
      <c r="U1171" s="331"/>
      <c r="V1171" s="55"/>
      <c r="AC1171" s="13" t="str">
        <f>Fuel!$S1171</f>
        <v/>
      </c>
    </row>
    <row r="1172" spans="1:29" x14ac:dyDescent="0.25">
      <c r="A1172" s="55"/>
      <c r="B1172" s="325" t="str">
        <f>IF(Fuel!$B1172="", "", Fuel!$B1172)</f>
        <v/>
      </c>
      <c r="C1172" s="326"/>
      <c r="D1172" s="326"/>
      <c r="E1172" s="327" t="str">
        <f>Fuel!$AF1172</f>
        <v/>
      </c>
      <c r="F1172" s="327"/>
      <c r="G1172" s="327"/>
      <c r="H1172" s="327"/>
      <c r="I1172" s="1" t="str">
        <f>IF(Fuel!$D1172="", "", Fuel!$D1172)</f>
        <v/>
      </c>
      <c r="J1172" s="328" t="str">
        <f>Fuel!$AH1172</f>
        <v/>
      </c>
      <c r="K1172" s="328"/>
      <c r="L1172" s="328"/>
      <c r="M1172" s="329" t="str">
        <f>Fuel!$AK1172</f>
        <v/>
      </c>
      <c r="N1172" s="329"/>
      <c r="O1172" s="329"/>
      <c r="P1172" s="330" t="str">
        <f>Fuel!$AI1172</f>
        <v/>
      </c>
      <c r="Q1172" s="330"/>
      <c r="R1172" s="330"/>
      <c r="S1172" s="329" t="str">
        <f>Fuel!$AJ1172</f>
        <v/>
      </c>
      <c r="T1172" s="329"/>
      <c r="U1172" s="331"/>
      <c r="V1172" s="55"/>
      <c r="AC1172" s="13" t="str">
        <f>Fuel!$S1172</f>
        <v/>
      </c>
    </row>
    <row r="1173" spans="1:29" x14ac:dyDescent="0.25">
      <c r="A1173" s="55"/>
      <c r="B1173" s="325" t="str">
        <f>IF(Fuel!$B1173="", "", Fuel!$B1173)</f>
        <v/>
      </c>
      <c r="C1173" s="326"/>
      <c r="D1173" s="326"/>
      <c r="E1173" s="327" t="str">
        <f>Fuel!$AF1173</f>
        <v/>
      </c>
      <c r="F1173" s="327"/>
      <c r="G1173" s="327"/>
      <c r="H1173" s="327"/>
      <c r="I1173" s="1" t="str">
        <f>IF(Fuel!$D1173="", "", Fuel!$D1173)</f>
        <v/>
      </c>
      <c r="J1173" s="328" t="str">
        <f>Fuel!$AH1173</f>
        <v/>
      </c>
      <c r="K1173" s="328"/>
      <c r="L1173" s="328"/>
      <c r="M1173" s="329" t="str">
        <f>Fuel!$AK1173</f>
        <v/>
      </c>
      <c r="N1173" s="329"/>
      <c r="O1173" s="329"/>
      <c r="P1173" s="330" t="str">
        <f>Fuel!$AI1173</f>
        <v/>
      </c>
      <c r="Q1173" s="330"/>
      <c r="R1173" s="330"/>
      <c r="S1173" s="329" t="str">
        <f>Fuel!$AJ1173</f>
        <v/>
      </c>
      <c r="T1173" s="329"/>
      <c r="U1173" s="331"/>
      <c r="V1173" s="55"/>
      <c r="AC1173" s="13" t="str">
        <f>Fuel!$S1173</f>
        <v/>
      </c>
    </row>
    <row r="1174" spans="1:29" x14ac:dyDescent="0.25">
      <c r="A1174" s="55"/>
      <c r="B1174" s="325" t="str">
        <f>IF(Fuel!$B1174="", "", Fuel!$B1174)</f>
        <v/>
      </c>
      <c r="C1174" s="326"/>
      <c r="D1174" s="326"/>
      <c r="E1174" s="327" t="str">
        <f>Fuel!$AF1174</f>
        <v/>
      </c>
      <c r="F1174" s="327"/>
      <c r="G1174" s="327"/>
      <c r="H1174" s="327"/>
      <c r="I1174" s="1" t="str">
        <f>IF(Fuel!$D1174="", "", Fuel!$D1174)</f>
        <v/>
      </c>
      <c r="J1174" s="328" t="str">
        <f>Fuel!$AH1174</f>
        <v/>
      </c>
      <c r="K1174" s="328"/>
      <c r="L1174" s="328"/>
      <c r="M1174" s="329" t="str">
        <f>Fuel!$AK1174</f>
        <v/>
      </c>
      <c r="N1174" s="329"/>
      <c r="O1174" s="329"/>
      <c r="P1174" s="330" t="str">
        <f>Fuel!$AI1174</f>
        <v/>
      </c>
      <c r="Q1174" s="330"/>
      <c r="R1174" s="330"/>
      <c r="S1174" s="329" t="str">
        <f>Fuel!$AJ1174</f>
        <v/>
      </c>
      <c r="T1174" s="329"/>
      <c r="U1174" s="331"/>
      <c r="V1174" s="55"/>
      <c r="AC1174" s="13" t="str">
        <f>Fuel!$S1174</f>
        <v/>
      </c>
    </row>
    <row r="1175" spans="1:29" x14ac:dyDescent="0.25">
      <c r="A1175" s="55"/>
      <c r="B1175" s="325" t="str">
        <f>IF(Fuel!$B1175="", "", Fuel!$B1175)</f>
        <v/>
      </c>
      <c r="C1175" s="326"/>
      <c r="D1175" s="326"/>
      <c r="E1175" s="327" t="str">
        <f>Fuel!$AF1175</f>
        <v/>
      </c>
      <c r="F1175" s="327"/>
      <c r="G1175" s="327"/>
      <c r="H1175" s="327"/>
      <c r="I1175" s="1" t="str">
        <f>IF(Fuel!$D1175="", "", Fuel!$D1175)</f>
        <v/>
      </c>
      <c r="J1175" s="328" t="str">
        <f>Fuel!$AH1175</f>
        <v/>
      </c>
      <c r="K1175" s="328"/>
      <c r="L1175" s="328"/>
      <c r="M1175" s="329" t="str">
        <f>Fuel!$AK1175</f>
        <v/>
      </c>
      <c r="N1175" s="329"/>
      <c r="O1175" s="329"/>
      <c r="P1175" s="330" t="str">
        <f>Fuel!$AI1175</f>
        <v/>
      </c>
      <c r="Q1175" s="330"/>
      <c r="R1175" s="330"/>
      <c r="S1175" s="329" t="str">
        <f>Fuel!$AJ1175</f>
        <v/>
      </c>
      <c r="T1175" s="329"/>
      <c r="U1175" s="331"/>
      <c r="V1175" s="55"/>
      <c r="AC1175" s="13" t="str">
        <f>Fuel!$S1175</f>
        <v/>
      </c>
    </row>
    <row r="1176" spans="1:29" x14ac:dyDescent="0.25">
      <c r="A1176" s="55"/>
      <c r="B1176" s="325" t="str">
        <f>IF(Fuel!$B1176="", "", Fuel!$B1176)</f>
        <v/>
      </c>
      <c r="C1176" s="326"/>
      <c r="D1176" s="326"/>
      <c r="E1176" s="327" t="str">
        <f>Fuel!$AF1176</f>
        <v/>
      </c>
      <c r="F1176" s="327"/>
      <c r="G1176" s="327"/>
      <c r="H1176" s="327"/>
      <c r="I1176" s="1" t="str">
        <f>IF(Fuel!$D1176="", "", Fuel!$D1176)</f>
        <v/>
      </c>
      <c r="J1176" s="328" t="str">
        <f>Fuel!$AH1176</f>
        <v/>
      </c>
      <c r="K1176" s="328"/>
      <c r="L1176" s="328"/>
      <c r="M1176" s="329" t="str">
        <f>Fuel!$AK1176</f>
        <v/>
      </c>
      <c r="N1176" s="329"/>
      <c r="O1176" s="329"/>
      <c r="P1176" s="330" t="str">
        <f>Fuel!$AI1176</f>
        <v/>
      </c>
      <c r="Q1176" s="330"/>
      <c r="R1176" s="330"/>
      <c r="S1176" s="329" t="str">
        <f>Fuel!$AJ1176</f>
        <v/>
      </c>
      <c r="T1176" s="329"/>
      <c r="U1176" s="331"/>
      <c r="V1176" s="55"/>
      <c r="AC1176" s="13" t="str">
        <f>Fuel!$S1176</f>
        <v/>
      </c>
    </row>
    <row r="1177" spans="1:29" x14ac:dyDescent="0.25">
      <c r="A1177" s="55"/>
      <c r="B1177" s="325" t="str">
        <f>IF(Fuel!$B1177="", "", Fuel!$B1177)</f>
        <v/>
      </c>
      <c r="C1177" s="326"/>
      <c r="D1177" s="326"/>
      <c r="E1177" s="327" t="str">
        <f>Fuel!$AF1177</f>
        <v/>
      </c>
      <c r="F1177" s="327"/>
      <c r="G1177" s="327"/>
      <c r="H1177" s="327"/>
      <c r="I1177" s="1" t="str">
        <f>IF(Fuel!$D1177="", "", Fuel!$D1177)</f>
        <v/>
      </c>
      <c r="J1177" s="328" t="str">
        <f>Fuel!$AH1177</f>
        <v/>
      </c>
      <c r="K1177" s="328"/>
      <c r="L1177" s="328"/>
      <c r="M1177" s="329" t="str">
        <f>Fuel!$AK1177</f>
        <v/>
      </c>
      <c r="N1177" s="329"/>
      <c r="O1177" s="329"/>
      <c r="P1177" s="330" t="str">
        <f>Fuel!$AI1177</f>
        <v/>
      </c>
      <c r="Q1177" s="330"/>
      <c r="R1177" s="330"/>
      <c r="S1177" s="329" t="str">
        <f>Fuel!$AJ1177</f>
        <v/>
      </c>
      <c r="T1177" s="329"/>
      <c r="U1177" s="331"/>
      <c r="V1177" s="55"/>
      <c r="AC1177" s="13" t="str">
        <f>Fuel!$S1177</f>
        <v/>
      </c>
    </row>
    <row r="1178" spans="1:29" x14ac:dyDescent="0.25">
      <c r="A1178" s="55"/>
      <c r="B1178" s="325" t="str">
        <f>IF(Fuel!$B1178="", "", Fuel!$B1178)</f>
        <v/>
      </c>
      <c r="C1178" s="326"/>
      <c r="D1178" s="326"/>
      <c r="E1178" s="327" t="str">
        <f>Fuel!$AF1178</f>
        <v/>
      </c>
      <c r="F1178" s="327"/>
      <c r="G1178" s="327"/>
      <c r="H1178" s="327"/>
      <c r="I1178" s="1" t="str">
        <f>IF(Fuel!$D1178="", "", Fuel!$D1178)</f>
        <v/>
      </c>
      <c r="J1178" s="328" t="str">
        <f>Fuel!$AH1178</f>
        <v/>
      </c>
      <c r="K1178" s="328"/>
      <c r="L1178" s="328"/>
      <c r="M1178" s="329" t="str">
        <f>Fuel!$AK1178</f>
        <v/>
      </c>
      <c r="N1178" s="329"/>
      <c r="O1178" s="329"/>
      <c r="P1178" s="330" t="str">
        <f>Fuel!$AI1178</f>
        <v/>
      </c>
      <c r="Q1178" s="330"/>
      <c r="R1178" s="330"/>
      <c r="S1178" s="329" t="str">
        <f>Fuel!$AJ1178</f>
        <v/>
      </c>
      <c r="T1178" s="329"/>
      <c r="U1178" s="331"/>
      <c r="V1178" s="55"/>
      <c r="AC1178" s="13" t="str">
        <f>Fuel!$S1178</f>
        <v/>
      </c>
    </row>
    <row r="1179" spans="1:29" x14ac:dyDescent="0.25">
      <c r="A1179" s="55"/>
      <c r="B1179" s="325" t="str">
        <f>IF(Fuel!$B1179="", "", Fuel!$B1179)</f>
        <v/>
      </c>
      <c r="C1179" s="326"/>
      <c r="D1179" s="326"/>
      <c r="E1179" s="327" t="str">
        <f>Fuel!$AF1179</f>
        <v/>
      </c>
      <c r="F1179" s="327"/>
      <c r="G1179" s="327"/>
      <c r="H1179" s="327"/>
      <c r="I1179" s="1" t="str">
        <f>IF(Fuel!$D1179="", "", Fuel!$D1179)</f>
        <v/>
      </c>
      <c r="J1179" s="328" t="str">
        <f>Fuel!$AH1179</f>
        <v/>
      </c>
      <c r="K1179" s="328"/>
      <c r="L1179" s="328"/>
      <c r="M1179" s="329" t="str">
        <f>Fuel!$AK1179</f>
        <v/>
      </c>
      <c r="N1179" s="329"/>
      <c r="O1179" s="329"/>
      <c r="P1179" s="330" t="str">
        <f>Fuel!$AI1179</f>
        <v/>
      </c>
      <c r="Q1179" s="330"/>
      <c r="R1179" s="330"/>
      <c r="S1179" s="329" t="str">
        <f>Fuel!$AJ1179</f>
        <v/>
      </c>
      <c r="T1179" s="329"/>
      <c r="U1179" s="331"/>
      <c r="V1179" s="55"/>
      <c r="AC1179" s="13" t="str">
        <f>Fuel!$S1179</f>
        <v/>
      </c>
    </row>
    <row r="1180" spans="1:29" x14ac:dyDescent="0.25">
      <c r="A1180" s="55"/>
      <c r="B1180" s="325" t="str">
        <f>IF(Fuel!$B1180="", "", Fuel!$B1180)</f>
        <v/>
      </c>
      <c r="C1180" s="326"/>
      <c r="D1180" s="326"/>
      <c r="E1180" s="327" t="str">
        <f>Fuel!$AF1180</f>
        <v/>
      </c>
      <c r="F1180" s="327"/>
      <c r="G1180" s="327"/>
      <c r="H1180" s="327"/>
      <c r="I1180" s="1" t="str">
        <f>IF(Fuel!$D1180="", "", Fuel!$D1180)</f>
        <v/>
      </c>
      <c r="J1180" s="328" t="str">
        <f>Fuel!$AH1180</f>
        <v/>
      </c>
      <c r="K1180" s="328"/>
      <c r="L1180" s="328"/>
      <c r="M1180" s="329" t="str">
        <f>Fuel!$AK1180</f>
        <v/>
      </c>
      <c r="N1180" s="329"/>
      <c r="O1180" s="329"/>
      <c r="P1180" s="330" t="str">
        <f>Fuel!$AI1180</f>
        <v/>
      </c>
      <c r="Q1180" s="330"/>
      <c r="R1180" s="330"/>
      <c r="S1180" s="329" t="str">
        <f>Fuel!$AJ1180</f>
        <v/>
      </c>
      <c r="T1180" s="329"/>
      <c r="U1180" s="331"/>
      <c r="V1180" s="55"/>
      <c r="AC1180" s="13" t="str">
        <f>Fuel!$S1180</f>
        <v/>
      </c>
    </row>
    <row r="1181" spans="1:29" x14ac:dyDescent="0.25">
      <c r="A1181" s="55"/>
      <c r="B1181" s="325" t="str">
        <f>IF(Fuel!$B1181="", "", Fuel!$B1181)</f>
        <v/>
      </c>
      <c r="C1181" s="326"/>
      <c r="D1181" s="326"/>
      <c r="E1181" s="327" t="str">
        <f>Fuel!$AF1181</f>
        <v/>
      </c>
      <c r="F1181" s="327"/>
      <c r="G1181" s="327"/>
      <c r="H1181" s="327"/>
      <c r="I1181" s="1" t="str">
        <f>IF(Fuel!$D1181="", "", Fuel!$D1181)</f>
        <v/>
      </c>
      <c r="J1181" s="328" t="str">
        <f>Fuel!$AH1181</f>
        <v/>
      </c>
      <c r="K1181" s="328"/>
      <c r="L1181" s="328"/>
      <c r="M1181" s="329" t="str">
        <f>Fuel!$AK1181</f>
        <v/>
      </c>
      <c r="N1181" s="329"/>
      <c r="O1181" s="329"/>
      <c r="P1181" s="330" t="str">
        <f>Fuel!$AI1181</f>
        <v/>
      </c>
      <c r="Q1181" s="330"/>
      <c r="R1181" s="330"/>
      <c r="S1181" s="329" t="str">
        <f>Fuel!$AJ1181</f>
        <v/>
      </c>
      <c r="T1181" s="329"/>
      <c r="U1181" s="331"/>
      <c r="V1181" s="55"/>
      <c r="AC1181" s="13" t="str">
        <f>Fuel!$S1181</f>
        <v/>
      </c>
    </row>
    <row r="1182" spans="1:29" x14ac:dyDescent="0.25">
      <c r="A1182" s="55"/>
      <c r="B1182" s="325" t="str">
        <f>IF(Fuel!$B1182="", "", Fuel!$B1182)</f>
        <v/>
      </c>
      <c r="C1182" s="326"/>
      <c r="D1182" s="326"/>
      <c r="E1182" s="327" t="str">
        <f>Fuel!$AF1182</f>
        <v/>
      </c>
      <c r="F1182" s="327"/>
      <c r="G1182" s="327"/>
      <c r="H1182" s="327"/>
      <c r="I1182" s="1" t="str">
        <f>IF(Fuel!$D1182="", "", Fuel!$D1182)</f>
        <v/>
      </c>
      <c r="J1182" s="328" t="str">
        <f>Fuel!$AH1182</f>
        <v/>
      </c>
      <c r="K1182" s="328"/>
      <c r="L1182" s="328"/>
      <c r="M1182" s="329" t="str">
        <f>Fuel!$AK1182</f>
        <v/>
      </c>
      <c r="N1182" s="329"/>
      <c r="O1182" s="329"/>
      <c r="P1182" s="330" t="str">
        <f>Fuel!$AI1182</f>
        <v/>
      </c>
      <c r="Q1182" s="330"/>
      <c r="R1182" s="330"/>
      <c r="S1182" s="329" t="str">
        <f>Fuel!$AJ1182</f>
        <v/>
      </c>
      <c r="T1182" s="329"/>
      <c r="U1182" s="331"/>
      <c r="V1182" s="55"/>
      <c r="AC1182" s="13" t="str">
        <f>Fuel!$S1182</f>
        <v/>
      </c>
    </row>
    <row r="1183" spans="1:29" x14ac:dyDescent="0.25">
      <c r="A1183" s="55"/>
      <c r="B1183" s="325" t="str">
        <f>IF(Fuel!$B1183="", "", Fuel!$B1183)</f>
        <v/>
      </c>
      <c r="C1183" s="326"/>
      <c r="D1183" s="326"/>
      <c r="E1183" s="327" t="str">
        <f>Fuel!$AF1183</f>
        <v/>
      </c>
      <c r="F1183" s="327"/>
      <c r="G1183" s="327"/>
      <c r="H1183" s="327"/>
      <c r="I1183" s="1" t="str">
        <f>IF(Fuel!$D1183="", "", Fuel!$D1183)</f>
        <v/>
      </c>
      <c r="J1183" s="328" t="str">
        <f>Fuel!$AH1183</f>
        <v/>
      </c>
      <c r="K1183" s="328"/>
      <c r="L1183" s="328"/>
      <c r="M1183" s="329" t="str">
        <f>Fuel!$AK1183</f>
        <v/>
      </c>
      <c r="N1183" s="329"/>
      <c r="O1183" s="329"/>
      <c r="P1183" s="330" t="str">
        <f>Fuel!$AI1183</f>
        <v/>
      </c>
      <c r="Q1183" s="330"/>
      <c r="R1183" s="330"/>
      <c r="S1183" s="329" t="str">
        <f>Fuel!$AJ1183</f>
        <v/>
      </c>
      <c r="T1183" s="329"/>
      <c r="U1183" s="331"/>
      <c r="V1183" s="55"/>
      <c r="AC1183" s="13" t="str">
        <f>Fuel!$S1183</f>
        <v/>
      </c>
    </row>
    <row r="1184" spans="1:29" x14ac:dyDescent="0.25">
      <c r="A1184" s="55"/>
      <c r="B1184" s="325" t="str">
        <f>IF(Fuel!$B1184="", "", Fuel!$B1184)</f>
        <v/>
      </c>
      <c r="C1184" s="326"/>
      <c r="D1184" s="326"/>
      <c r="E1184" s="327" t="str">
        <f>Fuel!$AF1184</f>
        <v/>
      </c>
      <c r="F1184" s="327"/>
      <c r="G1184" s="327"/>
      <c r="H1184" s="327"/>
      <c r="I1184" s="1" t="str">
        <f>IF(Fuel!$D1184="", "", Fuel!$D1184)</f>
        <v/>
      </c>
      <c r="J1184" s="328" t="str">
        <f>Fuel!$AH1184</f>
        <v/>
      </c>
      <c r="K1184" s="328"/>
      <c r="L1184" s="328"/>
      <c r="M1184" s="329" t="str">
        <f>Fuel!$AK1184</f>
        <v/>
      </c>
      <c r="N1184" s="329"/>
      <c r="O1184" s="329"/>
      <c r="P1184" s="330" t="str">
        <f>Fuel!$AI1184</f>
        <v/>
      </c>
      <c r="Q1184" s="330"/>
      <c r="R1184" s="330"/>
      <c r="S1184" s="329" t="str">
        <f>Fuel!$AJ1184</f>
        <v/>
      </c>
      <c r="T1184" s="329"/>
      <c r="U1184" s="331"/>
      <c r="V1184" s="55"/>
      <c r="AC1184" s="13" t="str">
        <f>Fuel!$S1184</f>
        <v/>
      </c>
    </row>
    <row r="1185" spans="1:29" x14ac:dyDescent="0.25">
      <c r="A1185" s="55"/>
      <c r="B1185" s="325" t="str">
        <f>IF(Fuel!$B1185="", "", Fuel!$B1185)</f>
        <v/>
      </c>
      <c r="C1185" s="326"/>
      <c r="D1185" s="326"/>
      <c r="E1185" s="327" t="str">
        <f>Fuel!$AF1185</f>
        <v/>
      </c>
      <c r="F1185" s="327"/>
      <c r="G1185" s="327"/>
      <c r="H1185" s="327"/>
      <c r="I1185" s="1" t="str">
        <f>IF(Fuel!$D1185="", "", Fuel!$D1185)</f>
        <v/>
      </c>
      <c r="J1185" s="328" t="str">
        <f>Fuel!$AH1185</f>
        <v/>
      </c>
      <c r="K1185" s="328"/>
      <c r="L1185" s="328"/>
      <c r="M1185" s="329" t="str">
        <f>Fuel!$AK1185</f>
        <v/>
      </c>
      <c r="N1185" s="329"/>
      <c r="O1185" s="329"/>
      <c r="P1185" s="330" t="str">
        <f>Fuel!$AI1185</f>
        <v/>
      </c>
      <c r="Q1185" s="330"/>
      <c r="R1185" s="330"/>
      <c r="S1185" s="329" t="str">
        <f>Fuel!$AJ1185</f>
        <v/>
      </c>
      <c r="T1185" s="329"/>
      <c r="U1185" s="331"/>
      <c r="V1185" s="55"/>
      <c r="AC1185" s="13" t="str">
        <f>Fuel!$S1185</f>
        <v/>
      </c>
    </row>
    <row r="1186" spans="1:29" x14ac:dyDescent="0.25">
      <c r="A1186" s="55"/>
      <c r="B1186" s="325" t="str">
        <f>IF(Fuel!$B1186="", "", Fuel!$B1186)</f>
        <v/>
      </c>
      <c r="C1186" s="326"/>
      <c r="D1186" s="326"/>
      <c r="E1186" s="327" t="str">
        <f>Fuel!$AF1186</f>
        <v/>
      </c>
      <c r="F1186" s="327"/>
      <c r="G1186" s="327"/>
      <c r="H1186" s="327"/>
      <c r="I1186" s="1" t="str">
        <f>IF(Fuel!$D1186="", "", Fuel!$D1186)</f>
        <v/>
      </c>
      <c r="J1186" s="328" t="str">
        <f>Fuel!$AH1186</f>
        <v/>
      </c>
      <c r="K1186" s="328"/>
      <c r="L1186" s="328"/>
      <c r="M1186" s="329" t="str">
        <f>Fuel!$AK1186</f>
        <v/>
      </c>
      <c r="N1186" s="329"/>
      <c r="O1186" s="329"/>
      <c r="P1186" s="330" t="str">
        <f>Fuel!$AI1186</f>
        <v/>
      </c>
      <c r="Q1186" s="330"/>
      <c r="R1186" s="330"/>
      <c r="S1186" s="329" t="str">
        <f>Fuel!$AJ1186</f>
        <v/>
      </c>
      <c r="T1186" s="329"/>
      <c r="U1186" s="331"/>
      <c r="V1186" s="55"/>
      <c r="AC1186" s="13" t="str">
        <f>Fuel!$S1186</f>
        <v/>
      </c>
    </row>
    <row r="1187" spans="1:29" x14ac:dyDescent="0.25">
      <c r="A1187" s="55"/>
      <c r="B1187" s="325" t="str">
        <f>IF(Fuel!$B1187="", "", Fuel!$B1187)</f>
        <v/>
      </c>
      <c r="C1187" s="326"/>
      <c r="D1187" s="326"/>
      <c r="E1187" s="327" t="str">
        <f>Fuel!$AF1187</f>
        <v/>
      </c>
      <c r="F1187" s="327"/>
      <c r="G1187" s="327"/>
      <c r="H1187" s="327"/>
      <c r="I1187" s="1" t="str">
        <f>IF(Fuel!$D1187="", "", Fuel!$D1187)</f>
        <v/>
      </c>
      <c r="J1187" s="328" t="str">
        <f>Fuel!$AH1187</f>
        <v/>
      </c>
      <c r="K1187" s="328"/>
      <c r="L1187" s="328"/>
      <c r="M1187" s="329" t="str">
        <f>Fuel!$AK1187</f>
        <v/>
      </c>
      <c r="N1187" s="329"/>
      <c r="O1187" s="329"/>
      <c r="P1187" s="330" t="str">
        <f>Fuel!$AI1187</f>
        <v/>
      </c>
      <c r="Q1187" s="330"/>
      <c r="R1187" s="330"/>
      <c r="S1187" s="329" t="str">
        <f>Fuel!$AJ1187</f>
        <v/>
      </c>
      <c r="T1187" s="329"/>
      <c r="U1187" s="331"/>
      <c r="V1187" s="55"/>
      <c r="AC1187" s="13" t="str">
        <f>Fuel!$S1187</f>
        <v/>
      </c>
    </row>
    <row r="1188" spans="1:29" x14ac:dyDescent="0.25">
      <c r="A1188" s="55"/>
      <c r="B1188" s="325" t="str">
        <f>IF(Fuel!$B1188="", "", Fuel!$B1188)</f>
        <v/>
      </c>
      <c r="C1188" s="326"/>
      <c r="D1188" s="326"/>
      <c r="E1188" s="327" t="str">
        <f>Fuel!$AF1188</f>
        <v/>
      </c>
      <c r="F1188" s="327"/>
      <c r="G1188" s="327"/>
      <c r="H1188" s="327"/>
      <c r="I1188" s="1" t="str">
        <f>IF(Fuel!$D1188="", "", Fuel!$D1188)</f>
        <v/>
      </c>
      <c r="J1188" s="328" t="str">
        <f>Fuel!$AH1188</f>
        <v/>
      </c>
      <c r="K1188" s="328"/>
      <c r="L1188" s="328"/>
      <c r="M1188" s="329" t="str">
        <f>Fuel!$AK1188</f>
        <v/>
      </c>
      <c r="N1188" s="329"/>
      <c r="O1188" s="329"/>
      <c r="P1188" s="330" t="str">
        <f>Fuel!$AI1188</f>
        <v/>
      </c>
      <c r="Q1188" s="330"/>
      <c r="R1188" s="330"/>
      <c r="S1188" s="329" t="str">
        <f>Fuel!$AJ1188</f>
        <v/>
      </c>
      <c r="T1188" s="329"/>
      <c r="U1188" s="331"/>
      <c r="V1188" s="55"/>
      <c r="AC1188" s="13" t="str">
        <f>Fuel!$S1188</f>
        <v/>
      </c>
    </row>
    <row r="1189" spans="1:29" x14ac:dyDescent="0.25">
      <c r="A1189" s="55"/>
      <c r="B1189" s="325" t="str">
        <f>IF(Fuel!$B1189="", "", Fuel!$B1189)</f>
        <v/>
      </c>
      <c r="C1189" s="326"/>
      <c r="D1189" s="326"/>
      <c r="E1189" s="327" t="str">
        <f>Fuel!$AF1189</f>
        <v/>
      </c>
      <c r="F1189" s="327"/>
      <c r="G1189" s="327"/>
      <c r="H1189" s="327"/>
      <c r="I1189" s="1" t="str">
        <f>IF(Fuel!$D1189="", "", Fuel!$D1189)</f>
        <v/>
      </c>
      <c r="J1189" s="328" t="str">
        <f>Fuel!$AH1189</f>
        <v/>
      </c>
      <c r="K1189" s="328"/>
      <c r="L1189" s="328"/>
      <c r="M1189" s="329" t="str">
        <f>Fuel!$AK1189</f>
        <v/>
      </c>
      <c r="N1189" s="329"/>
      <c r="O1189" s="329"/>
      <c r="P1189" s="330" t="str">
        <f>Fuel!$AI1189</f>
        <v/>
      </c>
      <c r="Q1189" s="330"/>
      <c r="R1189" s="330"/>
      <c r="S1189" s="329" t="str">
        <f>Fuel!$AJ1189</f>
        <v/>
      </c>
      <c r="T1189" s="329"/>
      <c r="U1189" s="331"/>
      <c r="V1189" s="55"/>
      <c r="AC1189" s="13" t="str">
        <f>Fuel!$S1189</f>
        <v/>
      </c>
    </row>
    <row r="1190" spans="1:29" x14ac:dyDescent="0.25">
      <c r="A1190" s="55"/>
      <c r="B1190" s="325" t="str">
        <f>IF(Fuel!$B1190="", "", Fuel!$B1190)</f>
        <v/>
      </c>
      <c r="C1190" s="326"/>
      <c r="D1190" s="326"/>
      <c r="E1190" s="327" t="str">
        <f>Fuel!$AF1190</f>
        <v/>
      </c>
      <c r="F1190" s="327"/>
      <c r="G1190" s="327"/>
      <c r="H1190" s="327"/>
      <c r="I1190" s="1" t="str">
        <f>IF(Fuel!$D1190="", "", Fuel!$D1190)</f>
        <v/>
      </c>
      <c r="J1190" s="328" t="str">
        <f>Fuel!$AH1190</f>
        <v/>
      </c>
      <c r="K1190" s="328"/>
      <c r="L1190" s="328"/>
      <c r="M1190" s="329" t="str">
        <f>Fuel!$AK1190</f>
        <v/>
      </c>
      <c r="N1190" s="329"/>
      <c r="O1190" s="329"/>
      <c r="P1190" s="330" t="str">
        <f>Fuel!$AI1190</f>
        <v/>
      </c>
      <c r="Q1190" s="330"/>
      <c r="R1190" s="330"/>
      <c r="S1190" s="329" t="str">
        <f>Fuel!$AJ1190</f>
        <v/>
      </c>
      <c r="T1190" s="329"/>
      <c r="U1190" s="331"/>
      <c r="V1190" s="55"/>
      <c r="AC1190" s="13" t="str">
        <f>Fuel!$S1190</f>
        <v/>
      </c>
    </row>
    <row r="1191" spans="1:29" x14ac:dyDescent="0.25">
      <c r="A1191" s="55"/>
      <c r="B1191" s="325" t="str">
        <f>IF(Fuel!$B1191="", "", Fuel!$B1191)</f>
        <v/>
      </c>
      <c r="C1191" s="326"/>
      <c r="D1191" s="326"/>
      <c r="E1191" s="327" t="str">
        <f>Fuel!$AF1191</f>
        <v/>
      </c>
      <c r="F1191" s="327"/>
      <c r="G1191" s="327"/>
      <c r="H1191" s="327"/>
      <c r="I1191" s="1" t="str">
        <f>IF(Fuel!$D1191="", "", Fuel!$D1191)</f>
        <v/>
      </c>
      <c r="J1191" s="328" t="str">
        <f>Fuel!$AH1191</f>
        <v/>
      </c>
      <c r="K1191" s="328"/>
      <c r="L1191" s="328"/>
      <c r="M1191" s="329" t="str">
        <f>Fuel!$AK1191</f>
        <v/>
      </c>
      <c r="N1191" s="329"/>
      <c r="O1191" s="329"/>
      <c r="P1191" s="330" t="str">
        <f>Fuel!$AI1191</f>
        <v/>
      </c>
      <c r="Q1191" s="330"/>
      <c r="R1191" s="330"/>
      <c r="S1191" s="329" t="str">
        <f>Fuel!$AJ1191</f>
        <v/>
      </c>
      <c r="T1191" s="329"/>
      <c r="U1191" s="331"/>
      <c r="V1191" s="55"/>
      <c r="AC1191" s="13" t="str">
        <f>Fuel!$S1191</f>
        <v/>
      </c>
    </row>
    <row r="1192" spans="1:29" x14ac:dyDescent="0.25">
      <c r="A1192" s="55"/>
      <c r="B1192" s="325" t="str">
        <f>IF(Fuel!$B1192="", "", Fuel!$B1192)</f>
        <v/>
      </c>
      <c r="C1192" s="326"/>
      <c r="D1192" s="326"/>
      <c r="E1192" s="327" t="str">
        <f>Fuel!$AF1192</f>
        <v/>
      </c>
      <c r="F1192" s="327"/>
      <c r="G1192" s="327"/>
      <c r="H1192" s="327"/>
      <c r="I1192" s="1" t="str">
        <f>IF(Fuel!$D1192="", "", Fuel!$D1192)</f>
        <v/>
      </c>
      <c r="J1192" s="328" t="str">
        <f>Fuel!$AH1192</f>
        <v/>
      </c>
      <c r="K1192" s="328"/>
      <c r="L1192" s="328"/>
      <c r="M1192" s="329" t="str">
        <f>Fuel!$AK1192</f>
        <v/>
      </c>
      <c r="N1192" s="329"/>
      <c r="O1192" s="329"/>
      <c r="P1192" s="330" t="str">
        <f>Fuel!$AI1192</f>
        <v/>
      </c>
      <c r="Q1192" s="330"/>
      <c r="R1192" s="330"/>
      <c r="S1192" s="329" t="str">
        <f>Fuel!$AJ1192</f>
        <v/>
      </c>
      <c r="T1192" s="329"/>
      <c r="U1192" s="331"/>
      <c r="V1192" s="55"/>
      <c r="AC1192" s="13" t="str">
        <f>Fuel!$S1192</f>
        <v/>
      </c>
    </row>
    <row r="1193" spans="1:29" x14ac:dyDescent="0.25">
      <c r="A1193" s="55"/>
      <c r="B1193" s="325" t="str">
        <f>IF(Fuel!$B1193="", "", Fuel!$B1193)</f>
        <v/>
      </c>
      <c r="C1193" s="326"/>
      <c r="D1193" s="326"/>
      <c r="E1193" s="327" t="str">
        <f>Fuel!$AF1193</f>
        <v/>
      </c>
      <c r="F1193" s="327"/>
      <c r="G1193" s="327"/>
      <c r="H1193" s="327"/>
      <c r="I1193" s="1" t="str">
        <f>IF(Fuel!$D1193="", "", Fuel!$D1193)</f>
        <v/>
      </c>
      <c r="J1193" s="328" t="str">
        <f>Fuel!$AH1193</f>
        <v/>
      </c>
      <c r="K1193" s="328"/>
      <c r="L1193" s="328"/>
      <c r="M1193" s="329" t="str">
        <f>Fuel!$AK1193</f>
        <v/>
      </c>
      <c r="N1193" s="329"/>
      <c r="O1193" s="329"/>
      <c r="P1193" s="330" t="str">
        <f>Fuel!$AI1193</f>
        <v/>
      </c>
      <c r="Q1193" s="330"/>
      <c r="R1193" s="330"/>
      <c r="S1193" s="329" t="str">
        <f>Fuel!$AJ1193</f>
        <v/>
      </c>
      <c r="T1193" s="329"/>
      <c r="U1193" s="331"/>
      <c r="V1193" s="55"/>
      <c r="AC1193" s="13" t="str">
        <f>Fuel!$S1193</f>
        <v/>
      </c>
    </row>
    <row r="1194" spans="1:29" x14ac:dyDescent="0.25">
      <c r="A1194" s="55"/>
      <c r="B1194" s="325" t="str">
        <f>IF(Fuel!$B1194="", "", Fuel!$B1194)</f>
        <v/>
      </c>
      <c r="C1194" s="326"/>
      <c r="D1194" s="326"/>
      <c r="E1194" s="327" t="str">
        <f>Fuel!$AF1194</f>
        <v/>
      </c>
      <c r="F1194" s="327"/>
      <c r="G1194" s="327"/>
      <c r="H1194" s="327"/>
      <c r="I1194" s="1" t="str">
        <f>IF(Fuel!$D1194="", "", Fuel!$D1194)</f>
        <v/>
      </c>
      <c r="J1194" s="328" t="str">
        <f>Fuel!$AH1194</f>
        <v/>
      </c>
      <c r="K1194" s="328"/>
      <c r="L1194" s="328"/>
      <c r="M1194" s="329" t="str">
        <f>Fuel!$AK1194</f>
        <v/>
      </c>
      <c r="N1194" s="329"/>
      <c r="O1194" s="329"/>
      <c r="P1194" s="330" t="str">
        <f>Fuel!$AI1194</f>
        <v/>
      </c>
      <c r="Q1194" s="330"/>
      <c r="R1194" s="330"/>
      <c r="S1194" s="329" t="str">
        <f>Fuel!$AJ1194</f>
        <v/>
      </c>
      <c r="T1194" s="329"/>
      <c r="U1194" s="331"/>
      <c r="V1194" s="55"/>
      <c r="AC1194" s="13" t="str">
        <f>Fuel!$S1194</f>
        <v/>
      </c>
    </row>
    <row r="1195" spans="1:29" x14ac:dyDescent="0.25">
      <c r="A1195" s="55"/>
      <c r="B1195" s="325" t="str">
        <f>IF(Fuel!$B1195="", "", Fuel!$B1195)</f>
        <v/>
      </c>
      <c r="C1195" s="326"/>
      <c r="D1195" s="326"/>
      <c r="E1195" s="327" t="str">
        <f>Fuel!$AF1195</f>
        <v/>
      </c>
      <c r="F1195" s="327"/>
      <c r="G1195" s="327"/>
      <c r="H1195" s="327"/>
      <c r="I1195" s="1" t="str">
        <f>IF(Fuel!$D1195="", "", Fuel!$D1195)</f>
        <v/>
      </c>
      <c r="J1195" s="328" t="str">
        <f>Fuel!$AH1195</f>
        <v/>
      </c>
      <c r="K1195" s="328"/>
      <c r="L1195" s="328"/>
      <c r="M1195" s="329" t="str">
        <f>Fuel!$AK1195</f>
        <v/>
      </c>
      <c r="N1195" s="329"/>
      <c r="O1195" s="329"/>
      <c r="P1195" s="330" t="str">
        <f>Fuel!$AI1195</f>
        <v/>
      </c>
      <c r="Q1195" s="330"/>
      <c r="R1195" s="330"/>
      <c r="S1195" s="329" t="str">
        <f>Fuel!$AJ1195</f>
        <v/>
      </c>
      <c r="T1195" s="329"/>
      <c r="U1195" s="331"/>
      <c r="V1195" s="55"/>
      <c r="AC1195" s="13" t="str">
        <f>Fuel!$S1195</f>
        <v/>
      </c>
    </row>
    <row r="1196" spans="1:29" x14ac:dyDescent="0.25">
      <c r="A1196" s="55"/>
      <c r="B1196" s="325" t="str">
        <f>IF(Fuel!$B1196="", "", Fuel!$B1196)</f>
        <v/>
      </c>
      <c r="C1196" s="326"/>
      <c r="D1196" s="326"/>
      <c r="E1196" s="327" t="str">
        <f>Fuel!$AF1196</f>
        <v/>
      </c>
      <c r="F1196" s="327"/>
      <c r="G1196" s="327"/>
      <c r="H1196" s="327"/>
      <c r="I1196" s="1" t="str">
        <f>IF(Fuel!$D1196="", "", Fuel!$D1196)</f>
        <v/>
      </c>
      <c r="J1196" s="328" t="str">
        <f>Fuel!$AH1196</f>
        <v/>
      </c>
      <c r="K1196" s="328"/>
      <c r="L1196" s="328"/>
      <c r="M1196" s="329" t="str">
        <f>Fuel!$AK1196</f>
        <v/>
      </c>
      <c r="N1196" s="329"/>
      <c r="O1196" s="329"/>
      <c r="P1196" s="330" t="str">
        <f>Fuel!$AI1196</f>
        <v/>
      </c>
      <c r="Q1196" s="330"/>
      <c r="R1196" s="330"/>
      <c r="S1196" s="329" t="str">
        <f>Fuel!$AJ1196</f>
        <v/>
      </c>
      <c r="T1196" s="329"/>
      <c r="U1196" s="331"/>
      <c r="V1196" s="55"/>
      <c r="AC1196" s="13" t="str">
        <f>Fuel!$S1196</f>
        <v/>
      </c>
    </row>
    <row r="1197" spans="1:29" x14ac:dyDescent="0.25">
      <c r="A1197" s="55"/>
      <c r="B1197" s="325" t="str">
        <f>IF(Fuel!$B1197="", "", Fuel!$B1197)</f>
        <v/>
      </c>
      <c r="C1197" s="326"/>
      <c r="D1197" s="326"/>
      <c r="E1197" s="327" t="str">
        <f>Fuel!$AF1197</f>
        <v/>
      </c>
      <c r="F1197" s="327"/>
      <c r="G1197" s="327"/>
      <c r="H1197" s="327"/>
      <c r="I1197" s="1" t="str">
        <f>IF(Fuel!$D1197="", "", Fuel!$D1197)</f>
        <v/>
      </c>
      <c r="J1197" s="328" t="str">
        <f>Fuel!$AH1197</f>
        <v/>
      </c>
      <c r="K1197" s="328"/>
      <c r="L1197" s="328"/>
      <c r="M1197" s="329" t="str">
        <f>Fuel!$AK1197</f>
        <v/>
      </c>
      <c r="N1197" s="329"/>
      <c r="O1197" s="329"/>
      <c r="P1197" s="330" t="str">
        <f>Fuel!$AI1197</f>
        <v/>
      </c>
      <c r="Q1197" s="330"/>
      <c r="R1197" s="330"/>
      <c r="S1197" s="329" t="str">
        <f>Fuel!$AJ1197</f>
        <v/>
      </c>
      <c r="T1197" s="329"/>
      <c r="U1197" s="331"/>
      <c r="V1197" s="55"/>
      <c r="AC1197" s="13" t="str">
        <f>Fuel!$S1197</f>
        <v/>
      </c>
    </row>
    <row r="1198" spans="1:29" x14ac:dyDescent="0.25">
      <c r="A1198" s="55"/>
      <c r="B1198" s="325" t="str">
        <f>IF(Fuel!$B1198="", "", Fuel!$B1198)</f>
        <v/>
      </c>
      <c r="C1198" s="326"/>
      <c r="D1198" s="326"/>
      <c r="E1198" s="327" t="str">
        <f>Fuel!$AF1198</f>
        <v/>
      </c>
      <c r="F1198" s="327"/>
      <c r="G1198" s="327"/>
      <c r="H1198" s="327"/>
      <c r="I1198" s="1" t="str">
        <f>IF(Fuel!$D1198="", "", Fuel!$D1198)</f>
        <v/>
      </c>
      <c r="J1198" s="328" t="str">
        <f>Fuel!$AH1198</f>
        <v/>
      </c>
      <c r="K1198" s="328"/>
      <c r="L1198" s="328"/>
      <c r="M1198" s="329" t="str">
        <f>Fuel!$AK1198</f>
        <v/>
      </c>
      <c r="N1198" s="329"/>
      <c r="O1198" s="329"/>
      <c r="P1198" s="330" t="str">
        <f>Fuel!$AI1198</f>
        <v/>
      </c>
      <c r="Q1198" s="330"/>
      <c r="R1198" s="330"/>
      <c r="S1198" s="329" t="str">
        <f>Fuel!$AJ1198</f>
        <v/>
      </c>
      <c r="T1198" s="329"/>
      <c r="U1198" s="331"/>
      <c r="V1198" s="55"/>
      <c r="AC1198" s="13" t="str">
        <f>Fuel!$S1198</f>
        <v/>
      </c>
    </row>
    <row r="1199" spans="1:29" x14ac:dyDescent="0.25">
      <c r="A1199" s="55"/>
      <c r="B1199" s="325" t="str">
        <f>IF(Fuel!$B1199="", "", Fuel!$B1199)</f>
        <v/>
      </c>
      <c r="C1199" s="326"/>
      <c r="D1199" s="326"/>
      <c r="E1199" s="327" t="str">
        <f>Fuel!$AF1199</f>
        <v/>
      </c>
      <c r="F1199" s="327"/>
      <c r="G1199" s="327"/>
      <c r="H1199" s="327"/>
      <c r="I1199" s="1" t="str">
        <f>IF(Fuel!$D1199="", "", Fuel!$D1199)</f>
        <v/>
      </c>
      <c r="J1199" s="328" t="str">
        <f>Fuel!$AH1199</f>
        <v/>
      </c>
      <c r="K1199" s="328"/>
      <c r="L1199" s="328"/>
      <c r="M1199" s="329" t="str">
        <f>Fuel!$AK1199</f>
        <v/>
      </c>
      <c r="N1199" s="329"/>
      <c r="O1199" s="329"/>
      <c r="P1199" s="330" t="str">
        <f>Fuel!$AI1199</f>
        <v/>
      </c>
      <c r="Q1199" s="330"/>
      <c r="R1199" s="330"/>
      <c r="S1199" s="329" t="str">
        <f>Fuel!$AJ1199</f>
        <v/>
      </c>
      <c r="T1199" s="329"/>
      <c r="U1199" s="331"/>
      <c r="V1199" s="55"/>
      <c r="AC1199" s="13" t="str">
        <f>Fuel!$S1199</f>
        <v/>
      </c>
    </row>
    <row r="1200" spans="1:29" x14ac:dyDescent="0.25">
      <c r="A1200" s="55"/>
      <c r="B1200" s="325" t="str">
        <f>IF(Fuel!$B1200="", "", Fuel!$B1200)</f>
        <v/>
      </c>
      <c r="C1200" s="326"/>
      <c r="D1200" s="326"/>
      <c r="E1200" s="327" t="str">
        <f>Fuel!$AF1200</f>
        <v/>
      </c>
      <c r="F1200" s="327"/>
      <c r="G1200" s="327"/>
      <c r="H1200" s="327"/>
      <c r="I1200" s="1" t="str">
        <f>IF(Fuel!$D1200="", "", Fuel!$D1200)</f>
        <v/>
      </c>
      <c r="J1200" s="328" t="str">
        <f>Fuel!$AH1200</f>
        <v/>
      </c>
      <c r="K1200" s="328"/>
      <c r="L1200" s="328"/>
      <c r="M1200" s="329" t="str">
        <f>Fuel!$AK1200</f>
        <v/>
      </c>
      <c r="N1200" s="329"/>
      <c r="O1200" s="329"/>
      <c r="P1200" s="330" t="str">
        <f>Fuel!$AI1200</f>
        <v/>
      </c>
      <c r="Q1200" s="330"/>
      <c r="R1200" s="330"/>
      <c r="S1200" s="329" t="str">
        <f>Fuel!$AJ1200</f>
        <v/>
      </c>
      <c r="T1200" s="329"/>
      <c r="U1200" s="331"/>
      <c r="V1200" s="55"/>
      <c r="AC1200" s="13" t="str">
        <f>Fuel!$S1200</f>
        <v/>
      </c>
    </row>
    <row r="1201" spans="1:29" x14ac:dyDescent="0.25">
      <c r="A1201" s="55"/>
      <c r="B1201" s="325" t="str">
        <f>IF(Fuel!$B1201="", "", Fuel!$B1201)</f>
        <v/>
      </c>
      <c r="C1201" s="326"/>
      <c r="D1201" s="326"/>
      <c r="E1201" s="327" t="str">
        <f>Fuel!$AF1201</f>
        <v/>
      </c>
      <c r="F1201" s="327"/>
      <c r="G1201" s="327"/>
      <c r="H1201" s="327"/>
      <c r="I1201" s="1" t="str">
        <f>IF(Fuel!$D1201="", "", Fuel!$D1201)</f>
        <v/>
      </c>
      <c r="J1201" s="328" t="str">
        <f>Fuel!$AH1201</f>
        <v/>
      </c>
      <c r="K1201" s="328"/>
      <c r="L1201" s="328"/>
      <c r="M1201" s="329" t="str">
        <f>Fuel!$AK1201</f>
        <v/>
      </c>
      <c r="N1201" s="329"/>
      <c r="O1201" s="329"/>
      <c r="P1201" s="330" t="str">
        <f>Fuel!$AI1201</f>
        <v/>
      </c>
      <c r="Q1201" s="330"/>
      <c r="R1201" s="330"/>
      <c r="S1201" s="329" t="str">
        <f>Fuel!$AJ1201</f>
        <v/>
      </c>
      <c r="T1201" s="329"/>
      <c r="U1201" s="331"/>
      <c r="V1201" s="55"/>
      <c r="AC1201" s="13" t="str">
        <f>Fuel!$S1201</f>
        <v/>
      </c>
    </row>
    <row r="1202" spans="1:29" x14ac:dyDescent="0.25">
      <c r="A1202" s="55"/>
      <c r="B1202" s="325" t="str">
        <f>IF(Fuel!$B1202="", "", Fuel!$B1202)</f>
        <v/>
      </c>
      <c r="C1202" s="326"/>
      <c r="D1202" s="326"/>
      <c r="E1202" s="327" t="str">
        <f>Fuel!$AF1202</f>
        <v/>
      </c>
      <c r="F1202" s="327"/>
      <c r="G1202" s="327"/>
      <c r="H1202" s="327"/>
      <c r="I1202" s="1" t="str">
        <f>IF(Fuel!$D1202="", "", Fuel!$D1202)</f>
        <v/>
      </c>
      <c r="J1202" s="328" t="str">
        <f>Fuel!$AH1202</f>
        <v/>
      </c>
      <c r="K1202" s="328"/>
      <c r="L1202" s="328"/>
      <c r="M1202" s="329" t="str">
        <f>Fuel!$AK1202</f>
        <v/>
      </c>
      <c r="N1202" s="329"/>
      <c r="O1202" s="329"/>
      <c r="P1202" s="330" t="str">
        <f>Fuel!$AI1202</f>
        <v/>
      </c>
      <c r="Q1202" s="330"/>
      <c r="R1202" s="330"/>
      <c r="S1202" s="329" t="str">
        <f>Fuel!$AJ1202</f>
        <v/>
      </c>
      <c r="T1202" s="329"/>
      <c r="U1202" s="331"/>
      <c r="V1202" s="55"/>
      <c r="AC1202" s="13" t="str">
        <f>Fuel!$S1202</f>
        <v/>
      </c>
    </row>
    <row r="1203" spans="1:29" x14ac:dyDescent="0.25">
      <c r="A1203" s="55"/>
      <c r="B1203" s="325" t="str">
        <f>IF(Fuel!$B1203="", "", Fuel!$B1203)</f>
        <v/>
      </c>
      <c r="C1203" s="326"/>
      <c r="D1203" s="326"/>
      <c r="E1203" s="327" t="str">
        <f>Fuel!$AF1203</f>
        <v/>
      </c>
      <c r="F1203" s="327"/>
      <c r="G1203" s="327"/>
      <c r="H1203" s="327"/>
      <c r="I1203" s="1" t="str">
        <f>IF(Fuel!$D1203="", "", Fuel!$D1203)</f>
        <v/>
      </c>
      <c r="J1203" s="328" t="str">
        <f>Fuel!$AH1203</f>
        <v/>
      </c>
      <c r="K1203" s="328"/>
      <c r="L1203" s="328"/>
      <c r="M1203" s="329" t="str">
        <f>Fuel!$AK1203</f>
        <v/>
      </c>
      <c r="N1203" s="329"/>
      <c r="O1203" s="329"/>
      <c r="P1203" s="330" t="str">
        <f>Fuel!$AI1203</f>
        <v/>
      </c>
      <c r="Q1203" s="330"/>
      <c r="R1203" s="330"/>
      <c r="S1203" s="329" t="str">
        <f>Fuel!$AJ1203</f>
        <v/>
      </c>
      <c r="T1203" s="329"/>
      <c r="U1203" s="331"/>
      <c r="V1203" s="55"/>
      <c r="AC1203" s="13" t="str">
        <f>Fuel!$S1203</f>
        <v/>
      </c>
    </row>
    <row r="1204" spans="1:29" x14ac:dyDescent="0.25">
      <c r="A1204" s="55"/>
      <c r="B1204" s="325" t="str">
        <f>IF(Fuel!$B1204="", "", Fuel!$B1204)</f>
        <v/>
      </c>
      <c r="C1204" s="326"/>
      <c r="D1204" s="326"/>
      <c r="E1204" s="327" t="str">
        <f>Fuel!$AF1204</f>
        <v/>
      </c>
      <c r="F1204" s="327"/>
      <c r="G1204" s="327"/>
      <c r="H1204" s="327"/>
      <c r="I1204" s="1" t="str">
        <f>IF(Fuel!$D1204="", "", Fuel!$D1204)</f>
        <v/>
      </c>
      <c r="J1204" s="328" t="str">
        <f>Fuel!$AH1204</f>
        <v/>
      </c>
      <c r="K1204" s="328"/>
      <c r="L1204" s="328"/>
      <c r="M1204" s="329" t="str">
        <f>Fuel!$AK1204</f>
        <v/>
      </c>
      <c r="N1204" s="329"/>
      <c r="O1204" s="329"/>
      <c r="P1204" s="330" t="str">
        <f>Fuel!$AI1204</f>
        <v/>
      </c>
      <c r="Q1204" s="330"/>
      <c r="R1204" s="330"/>
      <c r="S1204" s="329" t="str">
        <f>Fuel!$AJ1204</f>
        <v/>
      </c>
      <c r="T1204" s="329"/>
      <c r="U1204" s="331"/>
      <c r="V1204" s="55"/>
      <c r="AC1204" s="13" t="str">
        <f>Fuel!$S1204</f>
        <v/>
      </c>
    </row>
    <row r="1205" spans="1:29" x14ac:dyDescent="0.25">
      <c r="A1205" s="55"/>
      <c r="B1205" s="325" t="str">
        <f>IF(Fuel!$B1205="", "", Fuel!$B1205)</f>
        <v/>
      </c>
      <c r="C1205" s="326"/>
      <c r="D1205" s="326"/>
      <c r="E1205" s="327" t="str">
        <f>Fuel!$AF1205</f>
        <v/>
      </c>
      <c r="F1205" s="327"/>
      <c r="G1205" s="327"/>
      <c r="H1205" s="327"/>
      <c r="I1205" s="1" t="str">
        <f>IF(Fuel!$D1205="", "", Fuel!$D1205)</f>
        <v/>
      </c>
      <c r="J1205" s="328" t="str">
        <f>Fuel!$AH1205</f>
        <v/>
      </c>
      <c r="K1205" s="328"/>
      <c r="L1205" s="328"/>
      <c r="M1205" s="329" t="str">
        <f>Fuel!$AK1205</f>
        <v/>
      </c>
      <c r="N1205" s="329"/>
      <c r="O1205" s="329"/>
      <c r="P1205" s="330" t="str">
        <f>Fuel!$AI1205</f>
        <v/>
      </c>
      <c r="Q1205" s="330"/>
      <c r="R1205" s="330"/>
      <c r="S1205" s="329" t="str">
        <f>Fuel!$AJ1205</f>
        <v/>
      </c>
      <c r="T1205" s="329"/>
      <c r="U1205" s="331"/>
      <c r="V1205" s="55"/>
      <c r="AC1205" s="13" t="str">
        <f>Fuel!$S1205</f>
        <v/>
      </c>
    </row>
    <row r="1206" spans="1:29" x14ac:dyDescent="0.25">
      <c r="A1206" s="55"/>
      <c r="B1206" s="325" t="str">
        <f>IF(Fuel!$B1206="", "", Fuel!$B1206)</f>
        <v/>
      </c>
      <c r="C1206" s="326"/>
      <c r="D1206" s="326"/>
      <c r="E1206" s="327" t="str">
        <f>Fuel!$AF1206</f>
        <v/>
      </c>
      <c r="F1206" s="327"/>
      <c r="G1206" s="327"/>
      <c r="H1206" s="327"/>
      <c r="I1206" s="1" t="str">
        <f>IF(Fuel!$D1206="", "", Fuel!$D1206)</f>
        <v/>
      </c>
      <c r="J1206" s="328" t="str">
        <f>Fuel!$AH1206</f>
        <v/>
      </c>
      <c r="K1206" s="328"/>
      <c r="L1206" s="328"/>
      <c r="M1206" s="329" t="str">
        <f>Fuel!$AK1206</f>
        <v/>
      </c>
      <c r="N1206" s="329"/>
      <c r="O1206" s="329"/>
      <c r="P1206" s="330" t="str">
        <f>Fuel!$AI1206</f>
        <v/>
      </c>
      <c r="Q1206" s="330"/>
      <c r="R1206" s="330"/>
      <c r="S1206" s="329" t="str">
        <f>Fuel!$AJ1206</f>
        <v/>
      </c>
      <c r="T1206" s="329"/>
      <c r="U1206" s="331"/>
      <c r="V1206" s="55"/>
      <c r="AC1206" s="13" t="str">
        <f>Fuel!$S1206</f>
        <v/>
      </c>
    </row>
    <row r="1207" spans="1:29" x14ac:dyDescent="0.25">
      <c r="A1207" s="55"/>
      <c r="B1207" s="325" t="str">
        <f>IF(Fuel!$B1207="", "", Fuel!$B1207)</f>
        <v/>
      </c>
      <c r="C1207" s="326"/>
      <c r="D1207" s="326"/>
      <c r="E1207" s="327" t="str">
        <f>Fuel!$AF1207</f>
        <v/>
      </c>
      <c r="F1207" s="327"/>
      <c r="G1207" s="327"/>
      <c r="H1207" s="327"/>
      <c r="I1207" s="1" t="str">
        <f>IF(Fuel!$D1207="", "", Fuel!$D1207)</f>
        <v/>
      </c>
      <c r="J1207" s="328" t="str">
        <f>Fuel!$AH1207</f>
        <v/>
      </c>
      <c r="K1207" s="328"/>
      <c r="L1207" s="328"/>
      <c r="M1207" s="329" t="str">
        <f>Fuel!$AK1207</f>
        <v/>
      </c>
      <c r="N1207" s="329"/>
      <c r="O1207" s="329"/>
      <c r="P1207" s="330" t="str">
        <f>Fuel!$AI1207</f>
        <v/>
      </c>
      <c r="Q1207" s="330"/>
      <c r="R1207" s="330"/>
      <c r="S1207" s="329" t="str">
        <f>Fuel!$AJ1207</f>
        <v/>
      </c>
      <c r="T1207" s="329"/>
      <c r="U1207" s="331"/>
      <c r="V1207" s="55"/>
      <c r="AC1207" s="13" t="str">
        <f>Fuel!$S1207</f>
        <v/>
      </c>
    </row>
    <row r="1208" spans="1:29" x14ac:dyDescent="0.25">
      <c r="A1208" s="55"/>
      <c r="B1208" s="325" t="str">
        <f>IF(Fuel!$B1208="", "", Fuel!$B1208)</f>
        <v/>
      </c>
      <c r="C1208" s="326"/>
      <c r="D1208" s="326"/>
      <c r="E1208" s="327" t="str">
        <f>Fuel!$AF1208</f>
        <v/>
      </c>
      <c r="F1208" s="327"/>
      <c r="G1208" s="327"/>
      <c r="H1208" s="327"/>
      <c r="I1208" s="1" t="str">
        <f>IF(Fuel!$D1208="", "", Fuel!$D1208)</f>
        <v/>
      </c>
      <c r="J1208" s="328" t="str">
        <f>Fuel!$AH1208</f>
        <v/>
      </c>
      <c r="K1208" s="328"/>
      <c r="L1208" s="328"/>
      <c r="M1208" s="329" t="str">
        <f>Fuel!$AK1208</f>
        <v/>
      </c>
      <c r="N1208" s="329"/>
      <c r="O1208" s="329"/>
      <c r="P1208" s="330" t="str">
        <f>Fuel!$AI1208</f>
        <v/>
      </c>
      <c r="Q1208" s="330"/>
      <c r="R1208" s="330"/>
      <c r="S1208" s="329" t="str">
        <f>Fuel!$AJ1208</f>
        <v/>
      </c>
      <c r="T1208" s="329"/>
      <c r="U1208" s="331"/>
      <c r="V1208" s="55"/>
      <c r="AC1208" s="13" t="str">
        <f>Fuel!$S1208</f>
        <v/>
      </c>
    </row>
    <row r="1209" spans="1:29" x14ac:dyDescent="0.25">
      <c r="A1209" s="55"/>
      <c r="B1209" s="325" t="str">
        <f>IF(Fuel!$B1209="", "", Fuel!$B1209)</f>
        <v/>
      </c>
      <c r="C1209" s="326"/>
      <c r="D1209" s="326"/>
      <c r="E1209" s="327" t="str">
        <f>Fuel!$AF1209</f>
        <v/>
      </c>
      <c r="F1209" s="327"/>
      <c r="G1209" s="327"/>
      <c r="H1209" s="327"/>
      <c r="I1209" s="1" t="str">
        <f>IF(Fuel!$D1209="", "", Fuel!$D1209)</f>
        <v/>
      </c>
      <c r="J1209" s="328" t="str">
        <f>Fuel!$AH1209</f>
        <v/>
      </c>
      <c r="K1209" s="328"/>
      <c r="L1209" s="328"/>
      <c r="M1209" s="329" t="str">
        <f>Fuel!$AK1209</f>
        <v/>
      </c>
      <c r="N1209" s="329"/>
      <c r="O1209" s="329"/>
      <c r="P1209" s="330" t="str">
        <f>Fuel!$AI1209</f>
        <v/>
      </c>
      <c r="Q1209" s="330"/>
      <c r="R1209" s="330"/>
      <c r="S1209" s="329" t="str">
        <f>Fuel!$AJ1209</f>
        <v/>
      </c>
      <c r="T1209" s="329"/>
      <c r="U1209" s="331"/>
      <c r="V1209" s="55"/>
      <c r="AC1209" s="13" t="str">
        <f>Fuel!$S1209</f>
        <v/>
      </c>
    </row>
    <row r="1210" spans="1:29" x14ac:dyDescent="0.25">
      <c r="A1210" s="55"/>
      <c r="B1210" s="318" t="str">
        <f>IF(Fuel!$B1210="", "", Fuel!$B1210)</f>
        <v/>
      </c>
      <c r="C1210" s="319"/>
      <c r="D1210" s="319"/>
      <c r="E1210" s="320" t="str">
        <f>Fuel!$AF1210</f>
        <v/>
      </c>
      <c r="F1210" s="320"/>
      <c r="G1210" s="320"/>
      <c r="H1210" s="320"/>
      <c r="I1210" s="51" t="str">
        <f>IF(Fuel!$D1210="", "", Fuel!$D1210)</f>
        <v/>
      </c>
      <c r="J1210" s="321" t="str">
        <f>Fuel!$AH1210</f>
        <v/>
      </c>
      <c r="K1210" s="321"/>
      <c r="L1210" s="321"/>
      <c r="M1210" s="322" t="str">
        <f>Fuel!$AK1210</f>
        <v/>
      </c>
      <c r="N1210" s="322"/>
      <c r="O1210" s="322"/>
      <c r="P1210" s="323" t="str">
        <f>Fuel!$AI1210</f>
        <v/>
      </c>
      <c r="Q1210" s="323"/>
      <c r="R1210" s="323"/>
      <c r="S1210" s="322" t="str">
        <f>Fuel!$AJ1210</f>
        <v/>
      </c>
      <c r="T1210" s="322"/>
      <c r="U1210" s="324"/>
      <c r="V1210" s="55"/>
      <c r="AC1210" s="11" t="str">
        <f>Fuel!$S1210</f>
        <v/>
      </c>
    </row>
    <row r="1211" spans="1:29" x14ac:dyDescent="0.25">
      <c r="A1211" s="55"/>
      <c r="B1211" s="55"/>
      <c r="C1211" s="55"/>
      <c r="D1211" s="55"/>
      <c r="E1211" s="55"/>
      <c r="F1211" s="55"/>
      <c r="G1211" s="55"/>
      <c r="H1211" s="55"/>
      <c r="I1211" s="55"/>
      <c r="J1211" s="55"/>
      <c r="K1211" s="55"/>
      <c r="L1211" s="55"/>
      <c r="M1211" s="55"/>
      <c r="N1211" s="55"/>
      <c r="O1211" s="55"/>
      <c r="P1211" s="55"/>
      <c r="Q1211" s="55"/>
      <c r="R1211" s="55"/>
      <c r="S1211" s="55"/>
      <c r="T1211" s="55"/>
      <c r="U1211" s="55"/>
      <c r="V1211" s="55"/>
    </row>
  </sheetData>
  <sheetProtection algorithmName="SHA-512" hashValue="KrrcLK/ichrQQftiJcNs4S3yQOcRI2XgB31fm6XIqn6ODDb8lSEHgnW+AuDrEylK6zhSDu3YuylIgTQQpIF2mA==" saltValue="YGn0SH+w6JSK+nN3f0tJiQ==" spinCount="100000" sheet="1" objects="1" scenarios="1"/>
  <mergeCells count="7223">
    <mergeCell ref="B10:D10"/>
    <mergeCell ref="E10:H10"/>
    <mergeCell ref="J10:L10"/>
    <mergeCell ref="M10:O10"/>
    <mergeCell ref="P10:R10"/>
    <mergeCell ref="S10:U10"/>
    <mergeCell ref="P8:R8"/>
    <mergeCell ref="P9:R9"/>
    <mergeCell ref="J9:L9"/>
    <mergeCell ref="J8:L8"/>
    <mergeCell ref="E9:H9"/>
    <mergeCell ref="E8:H8"/>
    <mergeCell ref="B1:U2"/>
    <mergeCell ref="B9:D9"/>
    <mergeCell ref="M9:O9"/>
    <mergeCell ref="M8:O8"/>
    <mergeCell ref="S8:U8"/>
    <mergeCell ref="S9:U9"/>
    <mergeCell ref="T6:U7"/>
    <mergeCell ref="T3:U4"/>
    <mergeCell ref="B4:R4"/>
    <mergeCell ref="B5:R5"/>
    <mergeCell ref="B3:S3"/>
    <mergeCell ref="B13:D13"/>
    <mergeCell ref="E13:H13"/>
    <mergeCell ref="J13:L13"/>
    <mergeCell ref="M13:O13"/>
    <mergeCell ref="P13:R13"/>
    <mergeCell ref="S13:U13"/>
    <mergeCell ref="B12:D12"/>
    <mergeCell ref="E12:H12"/>
    <mergeCell ref="J12:L12"/>
    <mergeCell ref="M12:O12"/>
    <mergeCell ref="P12:R12"/>
    <mergeCell ref="S12:U12"/>
    <mergeCell ref="B11:D11"/>
    <mergeCell ref="E11:H11"/>
    <mergeCell ref="J11:L11"/>
    <mergeCell ref="M11:O11"/>
    <mergeCell ref="P11:R11"/>
    <mergeCell ref="S11:U11"/>
    <mergeCell ref="B16:D16"/>
    <mergeCell ref="E16:H16"/>
    <mergeCell ref="J16:L16"/>
    <mergeCell ref="M16:O16"/>
    <mergeCell ref="P16:R16"/>
    <mergeCell ref="S16:U16"/>
    <mergeCell ref="B15:D15"/>
    <mergeCell ref="E15:H15"/>
    <mergeCell ref="J15:L15"/>
    <mergeCell ref="M15:O15"/>
    <mergeCell ref="P15:R15"/>
    <mergeCell ref="S15:U15"/>
    <mergeCell ref="B14:D14"/>
    <mergeCell ref="E14:H14"/>
    <mergeCell ref="J14:L14"/>
    <mergeCell ref="M14:O14"/>
    <mergeCell ref="P14:R14"/>
    <mergeCell ref="S14:U14"/>
    <mergeCell ref="B19:D19"/>
    <mergeCell ref="E19:H19"/>
    <mergeCell ref="J19:L19"/>
    <mergeCell ref="M19:O19"/>
    <mergeCell ref="P19:R19"/>
    <mergeCell ref="S19:U19"/>
    <mergeCell ref="B18:D18"/>
    <mergeCell ref="E18:H18"/>
    <mergeCell ref="J18:L18"/>
    <mergeCell ref="M18:O18"/>
    <mergeCell ref="P18:R18"/>
    <mergeCell ref="S18:U18"/>
    <mergeCell ref="B17:D17"/>
    <mergeCell ref="E17:H17"/>
    <mergeCell ref="J17:L17"/>
    <mergeCell ref="M17:O17"/>
    <mergeCell ref="P17:R17"/>
    <mergeCell ref="S17:U17"/>
    <mergeCell ref="B22:D22"/>
    <mergeCell ref="E22:H22"/>
    <mergeCell ref="J22:L22"/>
    <mergeCell ref="M22:O22"/>
    <mergeCell ref="P22:R22"/>
    <mergeCell ref="S22:U22"/>
    <mergeCell ref="B21:D21"/>
    <mergeCell ref="E21:H21"/>
    <mergeCell ref="J21:L21"/>
    <mergeCell ref="M21:O21"/>
    <mergeCell ref="P21:R21"/>
    <mergeCell ref="S21:U21"/>
    <mergeCell ref="B20:D20"/>
    <mergeCell ref="E20:H20"/>
    <mergeCell ref="J20:L20"/>
    <mergeCell ref="M20:O20"/>
    <mergeCell ref="P20:R20"/>
    <mergeCell ref="S20:U20"/>
    <mergeCell ref="B25:D25"/>
    <mergeCell ref="E25:H25"/>
    <mergeCell ref="J25:L25"/>
    <mergeCell ref="M25:O25"/>
    <mergeCell ref="P25:R25"/>
    <mergeCell ref="S25:U25"/>
    <mergeCell ref="B24:D24"/>
    <mergeCell ref="E24:H24"/>
    <mergeCell ref="J24:L24"/>
    <mergeCell ref="M24:O24"/>
    <mergeCell ref="P24:R24"/>
    <mergeCell ref="S24:U24"/>
    <mergeCell ref="B23:D23"/>
    <mergeCell ref="E23:H23"/>
    <mergeCell ref="J23:L23"/>
    <mergeCell ref="M23:O23"/>
    <mergeCell ref="P23:R23"/>
    <mergeCell ref="S23:U23"/>
    <mergeCell ref="B28:D28"/>
    <mergeCell ref="E28:H28"/>
    <mergeCell ref="J28:L28"/>
    <mergeCell ref="M28:O28"/>
    <mergeCell ref="P28:R28"/>
    <mergeCell ref="S28:U28"/>
    <mergeCell ref="B27:D27"/>
    <mergeCell ref="E27:H27"/>
    <mergeCell ref="J27:L27"/>
    <mergeCell ref="M27:O27"/>
    <mergeCell ref="P27:R27"/>
    <mergeCell ref="S27:U27"/>
    <mergeCell ref="B26:D26"/>
    <mergeCell ref="E26:H26"/>
    <mergeCell ref="J26:L26"/>
    <mergeCell ref="M26:O26"/>
    <mergeCell ref="P26:R26"/>
    <mergeCell ref="S26:U26"/>
    <mergeCell ref="B31:D31"/>
    <mergeCell ref="E31:H31"/>
    <mergeCell ref="J31:L31"/>
    <mergeCell ref="M31:O31"/>
    <mergeCell ref="P31:R31"/>
    <mergeCell ref="S31:U31"/>
    <mergeCell ref="B30:D30"/>
    <mergeCell ref="E30:H30"/>
    <mergeCell ref="J30:L30"/>
    <mergeCell ref="M30:O30"/>
    <mergeCell ref="P30:R30"/>
    <mergeCell ref="S30:U30"/>
    <mergeCell ref="B29:D29"/>
    <mergeCell ref="E29:H29"/>
    <mergeCell ref="J29:L29"/>
    <mergeCell ref="M29:O29"/>
    <mergeCell ref="P29:R29"/>
    <mergeCell ref="S29:U29"/>
    <mergeCell ref="B34:D34"/>
    <mergeCell ref="E34:H34"/>
    <mergeCell ref="J34:L34"/>
    <mergeCell ref="M34:O34"/>
    <mergeCell ref="P34:R34"/>
    <mergeCell ref="S34:U34"/>
    <mergeCell ref="B33:D33"/>
    <mergeCell ref="E33:H33"/>
    <mergeCell ref="J33:L33"/>
    <mergeCell ref="M33:O33"/>
    <mergeCell ref="P33:R33"/>
    <mergeCell ref="S33:U33"/>
    <mergeCell ref="B32:D32"/>
    <mergeCell ref="E32:H32"/>
    <mergeCell ref="J32:L32"/>
    <mergeCell ref="M32:O32"/>
    <mergeCell ref="P32:R32"/>
    <mergeCell ref="S32:U32"/>
    <mergeCell ref="B37:D37"/>
    <mergeCell ref="E37:H37"/>
    <mergeCell ref="J37:L37"/>
    <mergeCell ref="M37:O37"/>
    <mergeCell ref="P37:R37"/>
    <mergeCell ref="S37:U37"/>
    <mergeCell ref="B36:D36"/>
    <mergeCell ref="E36:H36"/>
    <mergeCell ref="J36:L36"/>
    <mergeCell ref="M36:O36"/>
    <mergeCell ref="P36:R36"/>
    <mergeCell ref="S36:U36"/>
    <mergeCell ref="B35:D35"/>
    <mergeCell ref="E35:H35"/>
    <mergeCell ref="J35:L35"/>
    <mergeCell ref="M35:O35"/>
    <mergeCell ref="P35:R35"/>
    <mergeCell ref="S35:U35"/>
    <mergeCell ref="B40:D40"/>
    <mergeCell ref="E40:H40"/>
    <mergeCell ref="J40:L40"/>
    <mergeCell ref="M40:O40"/>
    <mergeCell ref="P40:R40"/>
    <mergeCell ref="S40:U40"/>
    <mergeCell ref="B39:D39"/>
    <mergeCell ref="E39:H39"/>
    <mergeCell ref="J39:L39"/>
    <mergeCell ref="M39:O39"/>
    <mergeCell ref="P39:R39"/>
    <mergeCell ref="S39:U39"/>
    <mergeCell ref="B38:D38"/>
    <mergeCell ref="E38:H38"/>
    <mergeCell ref="J38:L38"/>
    <mergeCell ref="M38:O38"/>
    <mergeCell ref="P38:R38"/>
    <mergeCell ref="S38:U38"/>
    <mergeCell ref="B43:D43"/>
    <mergeCell ref="E43:H43"/>
    <mergeCell ref="J43:L43"/>
    <mergeCell ref="M43:O43"/>
    <mergeCell ref="P43:R43"/>
    <mergeCell ref="S43:U43"/>
    <mergeCell ref="B42:D42"/>
    <mergeCell ref="E42:H42"/>
    <mergeCell ref="J42:L42"/>
    <mergeCell ref="M42:O42"/>
    <mergeCell ref="P42:R42"/>
    <mergeCell ref="S42:U42"/>
    <mergeCell ref="B41:D41"/>
    <mergeCell ref="E41:H41"/>
    <mergeCell ref="J41:L41"/>
    <mergeCell ref="M41:O41"/>
    <mergeCell ref="P41:R41"/>
    <mergeCell ref="S41:U41"/>
    <mergeCell ref="B46:D46"/>
    <mergeCell ref="E46:H46"/>
    <mergeCell ref="J46:L46"/>
    <mergeCell ref="M46:O46"/>
    <mergeCell ref="P46:R46"/>
    <mergeCell ref="S46:U46"/>
    <mergeCell ref="B45:D45"/>
    <mergeCell ref="E45:H45"/>
    <mergeCell ref="J45:L45"/>
    <mergeCell ref="M45:O45"/>
    <mergeCell ref="P45:R45"/>
    <mergeCell ref="S45:U45"/>
    <mergeCell ref="B44:D44"/>
    <mergeCell ref="E44:H44"/>
    <mergeCell ref="J44:L44"/>
    <mergeCell ref="M44:O44"/>
    <mergeCell ref="P44:R44"/>
    <mergeCell ref="S44:U44"/>
    <mergeCell ref="B49:D49"/>
    <mergeCell ref="E49:H49"/>
    <mergeCell ref="J49:L49"/>
    <mergeCell ref="M49:O49"/>
    <mergeCell ref="P49:R49"/>
    <mergeCell ref="S49:U49"/>
    <mergeCell ref="B48:D48"/>
    <mergeCell ref="E48:H48"/>
    <mergeCell ref="J48:L48"/>
    <mergeCell ref="M48:O48"/>
    <mergeCell ref="P48:R48"/>
    <mergeCell ref="S48:U48"/>
    <mergeCell ref="B47:D47"/>
    <mergeCell ref="E47:H47"/>
    <mergeCell ref="J47:L47"/>
    <mergeCell ref="M47:O47"/>
    <mergeCell ref="P47:R47"/>
    <mergeCell ref="S47:U47"/>
    <mergeCell ref="B52:D52"/>
    <mergeCell ref="E52:H52"/>
    <mergeCell ref="J52:L52"/>
    <mergeCell ref="M52:O52"/>
    <mergeCell ref="P52:R52"/>
    <mergeCell ref="S52:U52"/>
    <mergeCell ref="B51:D51"/>
    <mergeCell ref="E51:H51"/>
    <mergeCell ref="J51:L51"/>
    <mergeCell ref="M51:O51"/>
    <mergeCell ref="P51:R51"/>
    <mergeCell ref="S51:U51"/>
    <mergeCell ref="B50:D50"/>
    <mergeCell ref="E50:H50"/>
    <mergeCell ref="J50:L50"/>
    <mergeCell ref="M50:O50"/>
    <mergeCell ref="P50:R50"/>
    <mergeCell ref="S50:U50"/>
    <mergeCell ref="B55:D55"/>
    <mergeCell ref="E55:H55"/>
    <mergeCell ref="J55:L55"/>
    <mergeCell ref="M55:O55"/>
    <mergeCell ref="P55:R55"/>
    <mergeCell ref="S55:U55"/>
    <mergeCell ref="B54:D54"/>
    <mergeCell ref="E54:H54"/>
    <mergeCell ref="J54:L54"/>
    <mergeCell ref="M54:O54"/>
    <mergeCell ref="P54:R54"/>
    <mergeCell ref="S54:U54"/>
    <mergeCell ref="B53:D53"/>
    <mergeCell ref="E53:H53"/>
    <mergeCell ref="J53:L53"/>
    <mergeCell ref="M53:O53"/>
    <mergeCell ref="P53:R53"/>
    <mergeCell ref="S53:U53"/>
    <mergeCell ref="B58:D58"/>
    <mergeCell ref="E58:H58"/>
    <mergeCell ref="J58:L58"/>
    <mergeCell ref="M58:O58"/>
    <mergeCell ref="P58:R58"/>
    <mergeCell ref="S58:U58"/>
    <mergeCell ref="B57:D57"/>
    <mergeCell ref="E57:H57"/>
    <mergeCell ref="J57:L57"/>
    <mergeCell ref="M57:O57"/>
    <mergeCell ref="P57:R57"/>
    <mergeCell ref="S57:U57"/>
    <mergeCell ref="B56:D56"/>
    <mergeCell ref="E56:H56"/>
    <mergeCell ref="J56:L56"/>
    <mergeCell ref="M56:O56"/>
    <mergeCell ref="P56:R56"/>
    <mergeCell ref="S56:U56"/>
    <mergeCell ref="B61:D61"/>
    <mergeCell ref="E61:H61"/>
    <mergeCell ref="J61:L61"/>
    <mergeCell ref="M61:O61"/>
    <mergeCell ref="P61:R61"/>
    <mergeCell ref="S61:U61"/>
    <mergeCell ref="B60:D60"/>
    <mergeCell ref="E60:H60"/>
    <mergeCell ref="J60:L60"/>
    <mergeCell ref="M60:O60"/>
    <mergeCell ref="P60:R60"/>
    <mergeCell ref="S60:U60"/>
    <mergeCell ref="B59:D59"/>
    <mergeCell ref="E59:H59"/>
    <mergeCell ref="J59:L59"/>
    <mergeCell ref="M59:O59"/>
    <mergeCell ref="P59:R59"/>
    <mergeCell ref="S59:U59"/>
    <mergeCell ref="B64:D64"/>
    <mergeCell ref="E64:H64"/>
    <mergeCell ref="J64:L64"/>
    <mergeCell ref="M64:O64"/>
    <mergeCell ref="P64:R64"/>
    <mergeCell ref="S64:U64"/>
    <mergeCell ref="B63:D63"/>
    <mergeCell ref="E63:H63"/>
    <mergeCell ref="J63:L63"/>
    <mergeCell ref="M63:O63"/>
    <mergeCell ref="P63:R63"/>
    <mergeCell ref="S63:U63"/>
    <mergeCell ref="B62:D62"/>
    <mergeCell ref="E62:H62"/>
    <mergeCell ref="J62:L62"/>
    <mergeCell ref="M62:O62"/>
    <mergeCell ref="P62:R62"/>
    <mergeCell ref="S62:U62"/>
    <mergeCell ref="B67:D67"/>
    <mergeCell ref="E67:H67"/>
    <mergeCell ref="J67:L67"/>
    <mergeCell ref="M67:O67"/>
    <mergeCell ref="P67:R67"/>
    <mergeCell ref="S67:U67"/>
    <mergeCell ref="B66:D66"/>
    <mergeCell ref="E66:H66"/>
    <mergeCell ref="J66:L66"/>
    <mergeCell ref="M66:O66"/>
    <mergeCell ref="P66:R66"/>
    <mergeCell ref="S66:U66"/>
    <mergeCell ref="B65:D65"/>
    <mergeCell ref="E65:H65"/>
    <mergeCell ref="J65:L65"/>
    <mergeCell ref="M65:O65"/>
    <mergeCell ref="P65:R65"/>
    <mergeCell ref="S65:U65"/>
    <mergeCell ref="B70:D70"/>
    <mergeCell ref="E70:H70"/>
    <mergeCell ref="J70:L70"/>
    <mergeCell ref="M70:O70"/>
    <mergeCell ref="P70:R70"/>
    <mergeCell ref="S70:U70"/>
    <mergeCell ref="B69:D69"/>
    <mergeCell ref="E69:H69"/>
    <mergeCell ref="J69:L69"/>
    <mergeCell ref="M69:O69"/>
    <mergeCell ref="P69:R69"/>
    <mergeCell ref="S69:U69"/>
    <mergeCell ref="B68:D68"/>
    <mergeCell ref="E68:H68"/>
    <mergeCell ref="J68:L68"/>
    <mergeCell ref="M68:O68"/>
    <mergeCell ref="P68:R68"/>
    <mergeCell ref="S68:U68"/>
    <mergeCell ref="B73:D73"/>
    <mergeCell ref="E73:H73"/>
    <mergeCell ref="J73:L73"/>
    <mergeCell ref="M73:O73"/>
    <mergeCell ref="P73:R73"/>
    <mergeCell ref="S73:U73"/>
    <mergeCell ref="B72:D72"/>
    <mergeCell ref="E72:H72"/>
    <mergeCell ref="J72:L72"/>
    <mergeCell ref="M72:O72"/>
    <mergeCell ref="P72:R72"/>
    <mergeCell ref="S72:U72"/>
    <mergeCell ref="B71:D71"/>
    <mergeCell ref="E71:H71"/>
    <mergeCell ref="J71:L71"/>
    <mergeCell ref="M71:O71"/>
    <mergeCell ref="P71:R71"/>
    <mergeCell ref="S71:U71"/>
    <mergeCell ref="B76:D76"/>
    <mergeCell ref="E76:H76"/>
    <mergeCell ref="J76:L76"/>
    <mergeCell ref="M76:O76"/>
    <mergeCell ref="P76:R76"/>
    <mergeCell ref="S76:U76"/>
    <mergeCell ref="B75:D75"/>
    <mergeCell ref="E75:H75"/>
    <mergeCell ref="J75:L75"/>
    <mergeCell ref="M75:O75"/>
    <mergeCell ref="P75:R75"/>
    <mergeCell ref="S75:U75"/>
    <mergeCell ref="B74:D74"/>
    <mergeCell ref="E74:H74"/>
    <mergeCell ref="J74:L74"/>
    <mergeCell ref="M74:O74"/>
    <mergeCell ref="P74:R74"/>
    <mergeCell ref="S74:U74"/>
    <mergeCell ref="B79:D79"/>
    <mergeCell ref="E79:H79"/>
    <mergeCell ref="J79:L79"/>
    <mergeCell ref="M79:O79"/>
    <mergeCell ref="P79:R79"/>
    <mergeCell ref="S79:U79"/>
    <mergeCell ref="B78:D78"/>
    <mergeCell ref="E78:H78"/>
    <mergeCell ref="J78:L78"/>
    <mergeCell ref="M78:O78"/>
    <mergeCell ref="P78:R78"/>
    <mergeCell ref="S78:U78"/>
    <mergeCell ref="B77:D77"/>
    <mergeCell ref="E77:H77"/>
    <mergeCell ref="J77:L77"/>
    <mergeCell ref="M77:O77"/>
    <mergeCell ref="P77:R77"/>
    <mergeCell ref="S77:U77"/>
    <mergeCell ref="B82:D82"/>
    <mergeCell ref="E82:H82"/>
    <mergeCell ref="J82:L82"/>
    <mergeCell ref="M82:O82"/>
    <mergeCell ref="P82:R82"/>
    <mergeCell ref="S82:U82"/>
    <mergeCell ref="B81:D81"/>
    <mergeCell ref="E81:H81"/>
    <mergeCell ref="J81:L81"/>
    <mergeCell ref="M81:O81"/>
    <mergeCell ref="P81:R81"/>
    <mergeCell ref="S81:U81"/>
    <mergeCell ref="B80:D80"/>
    <mergeCell ref="E80:H80"/>
    <mergeCell ref="J80:L80"/>
    <mergeCell ref="M80:O80"/>
    <mergeCell ref="P80:R80"/>
    <mergeCell ref="S80:U80"/>
    <mergeCell ref="B85:D85"/>
    <mergeCell ref="E85:H85"/>
    <mergeCell ref="J85:L85"/>
    <mergeCell ref="M85:O85"/>
    <mergeCell ref="P85:R85"/>
    <mergeCell ref="S85:U85"/>
    <mergeCell ref="B84:D84"/>
    <mergeCell ref="E84:H84"/>
    <mergeCell ref="J84:L84"/>
    <mergeCell ref="M84:O84"/>
    <mergeCell ref="P84:R84"/>
    <mergeCell ref="S84:U84"/>
    <mergeCell ref="B83:D83"/>
    <mergeCell ref="E83:H83"/>
    <mergeCell ref="J83:L83"/>
    <mergeCell ref="M83:O83"/>
    <mergeCell ref="P83:R83"/>
    <mergeCell ref="S83:U83"/>
    <mergeCell ref="B88:D88"/>
    <mergeCell ref="E88:H88"/>
    <mergeCell ref="J88:L88"/>
    <mergeCell ref="M88:O88"/>
    <mergeCell ref="P88:R88"/>
    <mergeCell ref="S88:U88"/>
    <mergeCell ref="B87:D87"/>
    <mergeCell ref="E87:H87"/>
    <mergeCell ref="J87:L87"/>
    <mergeCell ref="M87:O87"/>
    <mergeCell ref="P87:R87"/>
    <mergeCell ref="S87:U87"/>
    <mergeCell ref="B86:D86"/>
    <mergeCell ref="E86:H86"/>
    <mergeCell ref="J86:L86"/>
    <mergeCell ref="M86:O86"/>
    <mergeCell ref="P86:R86"/>
    <mergeCell ref="S86:U86"/>
    <mergeCell ref="B91:D91"/>
    <mergeCell ref="E91:H91"/>
    <mergeCell ref="J91:L91"/>
    <mergeCell ref="M91:O91"/>
    <mergeCell ref="P91:R91"/>
    <mergeCell ref="S91:U91"/>
    <mergeCell ref="B90:D90"/>
    <mergeCell ref="E90:H90"/>
    <mergeCell ref="J90:L90"/>
    <mergeCell ref="M90:O90"/>
    <mergeCell ref="P90:R90"/>
    <mergeCell ref="S90:U90"/>
    <mergeCell ref="B89:D89"/>
    <mergeCell ref="E89:H89"/>
    <mergeCell ref="J89:L89"/>
    <mergeCell ref="M89:O89"/>
    <mergeCell ref="P89:R89"/>
    <mergeCell ref="S89:U89"/>
    <mergeCell ref="B94:D94"/>
    <mergeCell ref="E94:H94"/>
    <mergeCell ref="J94:L94"/>
    <mergeCell ref="M94:O94"/>
    <mergeCell ref="P94:R94"/>
    <mergeCell ref="S94:U94"/>
    <mergeCell ref="B93:D93"/>
    <mergeCell ref="E93:H93"/>
    <mergeCell ref="J93:L93"/>
    <mergeCell ref="M93:O93"/>
    <mergeCell ref="P93:R93"/>
    <mergeCell ref="S93:U93"/>
    <mergeCell ref="B92:D92"/>
    <mergeCell ref="E92:H92"/>
    <mergeCell ref="J92:L92"/>
    <mergeCell ref="M92:O92"/>
    <mergeCell ref="P92:R92"/>
    <mergeCell ref="S92:U92"/>
    <mergeCell ref="B97:D97"/>
    <mergeCell ref="E97:H97"/>
    <mergeCell ref="J97:L97"/>
    <mergeCell ref="M97:O97"/>
    <mergeCell ref="P97:R97"/>
    <mergeCell ref="S97:U97"/>
    <mergeCell ref="B96:D96"/>
    <mergeCell ref="E96:H96"/>
    <mergeCell ref="J96:L96"/>
    <mergeCell ref="M96:O96"/>
    <mergeCell ref="P96:R96"/>
    <mergeCell ref="S96:U96"/>
    <mergeCell ref="B95:D95"/>
    <mergeCell ref="E95:H95"/>
    <mergeCell ref="J95:L95"/>
    <mergeCell ref="M95:O95"/>
    <mergeCell ref="P95:R95"/>
    <mergeCell ref="S95:U95"/>
    <mergeCell ref="B100:D100"/>
    <mergeCell ref="E100:H100"/>
    <mergeCell ref="J100:L100"/>
    <mergeCell ref="M100:O100"/>
    <mergeCell ref="P100:R100"/>
    <mergeCell ref="S100:U100"/>
    <mergeCell ref="B99:D99"/>
    <mergeCell ref="E99:H99"/>
    <mergeCell ref="J99:L99"/>
    <mergeCell ref="M99:O99"/>
    <mergeCell ref="P99:R99"/>
    <mergeCell ref="S99:U99"/>
    <mergeCell ref="B98:D98"/>
    <mergeCell ref="E98:H98"/>
    <mergeCell ref="J98:L98"/>
    <mergeCell ref="M98:O98"/>
    <mergeCell ref="P98:R98"/>
    <mergeCell ref="S98:U98"/>
    <mergeCell ref="B103:D103"/>
    <mergeCell ref="E103:H103"/>
    <mergeCell ref="J103:L103"/>
    <mergeCell ref="M103:O103"/>
    <mergeCell ref="P103:R103"/>
    <mergeCell ref="S103:U103"/>
    <mergeCell ref="B102:D102"/>
    <mergeCell ref="E102:H102"/>
    <mergeCell ref="J102:L102"/>
    <mergeCell ref="M102:O102"/>
    <mergeCell ref="P102:R102"/>
    <mergeCell ref="S102:U102"/>
    <mergeCell ref="B101:D101"/>
    <mergeCell ref="E101:H101"/>
    <mergeCell ref="J101:L101"/>
    <mergeCell ref="M101:O101"/>
    <mergeCell ref="P101:R101"/>
    <mergeCell ref="S101:U101"/>
    <mergeCell ref="B106:D106"/>
    <mergeCell ref="E106:H106"/>
    <mergeCell ref="J106:L106"/>
    <mergeCell ref="M106:O106"/>
    <mergeCell ref="P106:R106"/>
    <mergeCell ref="S106:U106"/>
    <mergeCell ref="B105:D105"/>
    <mergeCell ref="E105:H105"/>
    <mergeCell ref="J105:L105"/>
    <mergeCell ref="M105:O105"/>
    <mergeCell ref="P105:R105"/>
    <mergeCell ref="S105:U105"/>
    <mergeCell ref="B104:D104"/>
    <mergeCell ref="E104:H104"/>
    <mergeCell ref="J104:L104"/>
    <mergeCell ref="M104:O104"/>
    <mergeCell ref="P104:R104"/>
    <mergeCell ref="S104:U104"/>
    <mergeCell ref="B109:D109"/>
    <mergeCell ref="E109:H109"/>
    <mergeCell ref="J109:L109"/>
    <mergeCell ref="M109:O109"/>
    <mergeCell ref="P109:R109"/>
    <mergeCell ref="S109:U109"/>
    <mergeCell ref="B108:D108"/>
    <mergeCell ref="E108:H108"/>
    <mergeCell ref="J108:L108"/>
    <mergeCell ref="M108:O108"/>
    <mergeCell ref="P108:R108"/>
    <mergeCell ref="S108:U108"/>
    <mergeCell ref="B107:D107"/>
    <mergeCell ref="E107:H107"/>
    <mergeCell ref="J107:L107"/>
    <mergeCell ref="M107:O107"/>
    <mergeCell ref="P107:R107"/>
    <mergeCell ref="S107:U107"/>
    <mergeCell ref="B112:D112"/>
    <mergeCell ref="E112:H112"/>
    <mergeCell ref="J112:L112"/>
    <mergeCell ref="M112:O112"/>
    <mergeCell ref="P112:R112"/>
    <mergeCell ref="S112:U112"/>
    <mergeCell ref="B111:D111"/>
    <mergeCell ref="E111:H111"/>
    <mergeCell ref="J111:L111"/>
    <mergeCell ref="M111:O111"/>
    <mergeCell ref="P111:R111"/>
    <mergeCell ref="S111:U111"/>
    <mergeCell ref="B110:D110"/>
    <mergeCell ref="E110:H110"/>
    <mergeCell ref="J110:L110"/>
    <mergeCell ref="M110:O110"/>
    <mergeCell ref="P110:R110"/>
    <mergeCell ref="S110:U110"/>
    <mergeCell ref="B115:D115"/>
    <mergeCell ref="E115:H115"/>
    <mergeCell ref="J115:L115"/>
    <mergeCell ref="M115:O115"/>
    <mergeCell ref="P115:R115"/>
    <mergeCell ref="S115:U115"/>
    <mergeCell ref="B114:D114"/>
    <mergeCell ref="E114:H114"/>
    <mergeCell ref="J114:L114"/>
    <mergeCell ref="M114:O114"/>
    <mergeCell ref="P114:R114"/>
    <mergeCell ref="S114:U114"/>
    <mergeCell ref="B113:D113"/>
    <mergeCell ref="E113:H113"/>
    <mergeCell ref="J113:L113"/>
    <mergeCell ref="M113:O113"/>
    <mergeCell ref="P113:R113"/>
    <mergeCell ref="S113:U113"/>
    <mergeCell ref="B118:D118"/>
    <mergeCell ref="E118:H118"/>
    <mergeCell ref="J118:L118"/>
    <mergeCell ref="M118:O118"/>
    <mergeCell ref="P118:R118"/>
    <mergeCell ref="S118:U118"/>
    <mergeCell ref="B117:D117"/>
    <mergeCell ref="E117:H117"/>
    <mergeCell ref="J117:L117"/>
    <mergeCell ref="M117:O117"/>
    <mergeCell ref="P117:R117"/>
    <mergeCell ref="S117:U117"/>
    <mergeCell ref="B116:D116"/>
    <mergeCell ref="E116:H116"/>
    <mergeCell ref="J116:L116"/>
    <mergeCell ref="M116:O116"/>
    <mergeCell ref="P116:R116"/>
    <mergeCell ref="S116:U116"/>
    <mergeCell ref="B121:D121"/>
    <mergeCell ref="E121:H121"/>
    <mergeCell ref="J121:L121"/>
    <mergeCell ref="M121:O121"/>
    <mergeCell ref="P121:R121"/>
    <mergeCell ref="S121:U121"/>
    <mergeCell ref="B120:D120"/>
    <mergeCell ref="E120:H120"/>
    <mergeCell ref="J120:L120"/>
    <mergeCell ref="M120:O120"/>
    <mergeCell ref="P120:R120"/>
    <mergeCell ref="S120:U120"/>
    <mergeCell ref="B119:D119"/>
    <mergeCell ref="E119:H119"/>
    <mergeCell ref="J119:L119"/>
    <mergeCell ref="M119:O119"/>
    <mergeCell ref="P119:R119"/>
    <mergeCell ref="S119:U119"/>
    <mergeCell ref="B124:D124"/>
    <mergeCell ref="E124:H124"/>
    <mergeCell ref="J124:L124"/>
    <mergeCell ref="M124:O124"/>
    <mergeCell ref="P124:R124"/>
    <mergeCell ref="S124:U124"/>
    <mergeCell ref="B123:D123"/>
    <mergeCell ref="E123:H123"/>
    <mergeCell ref="J123:L123"/>
    <mergeCell ref="M123:O123"/>
    <mergeCell ref="P123:R123"/>
    <mergeCell ref="S123:U123"/>
    <mergeCell ref="B122:D122"/>
    <mergeCell ref="E122:H122"/>
    <mergeCell ref="J122:L122"/>
    <mergeCell ref="M122:O122"/>
    <mergeCell ref="P122:R122"/>
    <mergeCell ref="S122:U122"/>
    <mergeCell ref="B127:D127"/>
    <mergeCell ref="E127:H127"/>
    <mergeCell ref="J127:L127"/>
    <mergeCell ref="M127:O127"/>
    <mergeCell ref="P127:R127"/>
    <mergeCell ref="S127:U127"/>
    <mergeCell ref="B126:D126"/>
    <mergeCell ref="E126:H126"/>
    <mergeCell ref="J126:L126"/>
    <mergeCell ref="M126:O126"/>
    <mergeCell ref="P126:R126"/>
    <mergeCell ref="S126:U126"/>
    <mergeCell ref="B125:D125"/>
    <mergeCell ref="E125:H125"/>
    <mergeCell ref="J125:L125"/>
    <mergeCell ref="M125:O125"/>
    <mergeCell ref="P125:R125"/>
    <mergeCell ref="S125:U125"/>
    <mergeCell ref="B130:D130"/>
    <mergeCell ref="E130:H130"/>
    <mergeCell ref="J130:L130"/>
    <mergeCell ref="M130:O130"/>
    <mergeCell ref="P130:R130"/>
    <mergeCell ref="S130:U130"/>
    <mergeCell ref="B129:D129"/>
    <mergeCell ref="E129:H129"/>
    <mergeCell ref="J129:L129"/>
    <mergeCell ref="M129:O129"/>
    <mergeCell ref="P129:R129"/>
    <mergeCell ref="S129:U129"/>
    <mergeCell ref="B128:D128"/>
    <mergeCell ref="E128:H128"/>
    <mergeCell ref="J128:L128"/>
    <mergeCell ref="M128:O128"/>
    <mergeCell ref="P128:R128"/>
    <mergeCell ref="S128:U128"/>
    <mergeCell ref="B133:D133"/>
    <mergeCell ref="E133:H133"/>
    <mergeCell ref="J133:L133"/>
    <mergeCell ref="M133:O133"/>
    <mergeCell ref="P133:R133"/>
    <mergeCell ref="S133:U133"/>
    <mergeCell ref="B132:D132"/>
    <mergeCell ref="E132:H132"/>
    <mergeCell ref="J132:L132"/>
    <mergeCell ref="M132:O132"/>
    <mergeCell ref="P132:R132"/>
    <mergeCell ref="S132:U132"/>
    <mergeCell ref="B131:D131"/>
    <mergeCell ref="E131:H131"/>
    <mergeCell ref="J131:L131"/>
    <mergeCell ref="M131:O131"/>
    <mergeCell ref="P131:R131"/>
    <mergeCell ref="S131:U131"/>
    <mergeCell ref="B136:D136"/>
    <mergeCell ref="E136:H136"/>
    <mergeCell ref="J136:L136"/>
    <mergeCell ref="M136:O136"/>
    <mergeCell ref="P136:R136"/>
    <mergeCell ref="S136:U136"/>
    <mergeCell ref="B135:D135"/>
    <mergeCell ref="E135:H135"/>
    <mergeCell ref="J135:L135"/>
    <mergeCell ref="M135:O135"/>
    <mergeCell ref="P135:R135"/>
    <mergeCell ref="S135:U135"/>
    <mergeCell ref="B134:D134"/>
    <mergeCell ref="E134:H134"/>
    <mergeCell ref="J134:L134"/>
    <mergeCell ref="M134:O134"/>
    <mergeCell ref="P134:R134"/>
    <mergeCell ref="S134:U134"/>
    <mergeCell ref="B139:D139"/>
    <mergeCell ref="E139:H139"/>
    <mergeCell ref="J139:L139"/>
    <mergeCell ref="M139:O139"/>
    <mergeCell ref="P139:R139"/>
    <mergeCell ref="S139:U139"/>
    <mergeCell ref="B138:D138"/>
    <mergeCell ref="E138:H138"/>
    <mergeCell ref="J138:L138"/>
    <mergeCell ref="M138:O138"/>
    <mergeCell ref="P138:R138"/>
    <mergeCell ref="S138:U138"/>
    <mergeCell ref="B137:D137"/>
    <mergeCell ref="E137:H137"/>
    <mergeCell ref="J137:L137"/>
    <mergeCell ref="M137:O137"/>
    <mergeCell ref="P137:R137"/>
    <mergeCell ref="S137:U137"/>
    <mergeCell ref="B142:D142"/>
    <mergeCell ref="E142:H142"/>
    <mergeCell ref="J142:L142"/>
    <mergeCell ref="M142:O142"/>
    <mergeCell ref="P142:R142"/>
    <mergeCell ref="S142:U142"/>
    <mergeCell ref="B141:D141"/>
    <mergeCell ref="E141:H141"/>
    <mergeCell ref="J141:L141"/>
    <mergeCell ref="M141:O141"/>
    <mergeCell ref="P141:R141"/>
    <mergeCell ref="S141:U141"/>
    <mergeCell ref="B140:D140"/>
    <mergeCell ref="E140:H140"/>
    <mergeCell ref="J140:L140"/>
    <mergeCell ref="M140:O140"/>
    <mergeCell ref="P140:R140"/>
    <mergeCell ref="S140:U140"/>
    <mergeCell ref="B145:D145"/>
    <mergeCell ref="E145:H145"/>
    <mergeCell ref="J145:L145"/>
    <mergeCell ref="M145:O145"/>
    <mergeCell ref="P145:R145"/>
    <mergeCell ref="S145:U145"/>
    <mergeCell ref="B144:D144"/>
    <mergeCell ref="E144:H144"/>
    <mergeCell ref="J144:L144"/>
    <mergeCell ref="M144:O144"/>
    <mergeCell ref="P144:R144"/>
    <mergeCell ref="S144:U144"/>
    <mergeCell ref="B143:D143"/>
    <mergeCell ref="E143:H143"/>
    <mergeCell ref="J143:L143"/>
    <mergeCell ref="M143:O143"/>
    <mergeCell ref="P143:R143"/>
    <mergeCell ref="S143:U143"/>
    <mergeCell ref="B148:D148"/>
    <mergeCell ref="E148:H148"/>
    <mergeCell ref="J148:L148"/>
    <mergeCell ref="M148:O148"/>
    <mergeCell ref="P148:R148"/>
    <mergeCell ref="S148:U148"/>
    <mergeCell ref="B147:D147"/>
    <mergeCell ref="E147:H147"/>
    <mergeCell ref="J147:L147"/>
    <mergeCell ref="M147:O147"/>
    <mergeCell ref="P147:R147"/>
    <mergeCell ref="S147:U147"/>
    <mergeCell ref="B146:D146"/>
    <mergeCell ref="E146:H146"/>
    <mergeCell ref="J146:L146"/>
    <mergeCell ref="M146:O146"/>
    <mergeCell ref="P146:R146"/>
    <mergeCell ref="S146:U146"/>
    <mergeCell ref="B151:D151"/>
    <mergeCell ref="E151:H151"/>
    <mergeCell ref="J151:L151"/>
    <mergeCell ref="M151:O151"/>
    <mergeCell ref="P151:R151"/>
    <mergeCell ref="S151:U151"/>
    <mergeCell ref="B150:D150"/>
    <mergeCell ref="E150:H150"/>
    <mergeCell ref="J150:L150"/>
    <mergeCell ref="M150:O150"/>
    <mergeCell ref="P150:R150"/>
    <mergeCell ref="S150:U150"/>
    <mergeCell ref="B149:D149"/>
    <mergeCell ref="E149:H149"/>
    <mergeCell ref="J149:L149"/>
    <mergeCell ref="M149:O149"/>
    <mergeCell ref="P149:R149"/>
    <mergeCell ref="S149:U149"/>
    <mergeCell ref="B154:D154"/>
    <mergeCell ref="E154:H154"/>
    <mergeCell ref="J154:L154"/>
    <mergeCell ref="M154:O154"/>
    <mergeCell ref="P154:R154"/>
    <mergeCell ref="S154:U154"/>
    <mergeCell ref="B153:D153"/>
    <mergeCell ref="E153:H153"/>
    <mergeCell ref="J153:L153"/>
    <mergeCell ref="M153:O153"/>
    <mergeCell ref="P153:R153"/>
    <mergeCell ref="S153:U153"/>
    <mergeCell ref="B152:D152"/>
    <mergeCell ref="E152:H152"/>
    <mergeCell ref="J152:L152"/>
    <mergeCell ref="M152:O152"/>
    <mergeCell ref="P152:R152"/>
    <mergeCell ref="S152:U152"/>
    <mergeCell ref="B157:D157"/>
    <mergeCell ref="E157:H157"/>
    <mergeCell ref="J157:L157"/>
    <mergeCell ref="M157:O157"/>
    <mergeCell ref="P157:R157"/>
    <mergeCell ref="S157:U157"/>
    <mergeCell ref="B156:D156"/>
    <mergeCell ref="E156:H156"/>
    <mergeCell ref="J156:L156"/>
    <mergeCell ref="M156:O156"/>
    <mergeCell ref="P156:R156"/>
    <mergeCell ref="S156:U156"/>
    <mergeCell ref="B155:D155"/>
    <mergeCell ref="E155:H155"/>
    <mergeCell ref="J155:L155"/>
    <mergeCell ref="M155:O155"/>
    <mergeCell ref="P155:R155"/>
    <mergeCell ref="S155:U155"/>
    <mergeCell ref="B160:D160"/>
    <mergeCell ref="E160:H160"/>
    <mergeCell ref="J160:L160"/>
    <mergeCell ref="M160:O160"/>
    <mergeCell ref="P160:R160"/>
    <mergeCell ref="S160:U160"/>
    <mergeCell ref="B159:D159"/>
    <mergeCell ref="E159:H159"/>
    <mergeCell ref="J159:L159"/>
    <mergeCell ref="M159:O159"/>
    <mergeCell ref="P159:R159"/>
    <mergeCell ref="S159:U159"/>
    <mergeCell ref="B158:D158"/>
    <mergeCell ref="E158:H158"/>
    <mergeCell ref="J158:L158"/>
    <mergeCell ref="M158:O158"/>
    <mergeCell ref="P158:R158"/>
    <mergeCell ref="S158:U158"/>
    <mergeCell ref="B163:D163"/>
    <mergeCell ref="E163:H163"/>
    <mergeCell ref="J163:L163"/>
    <mergeCell ref="M163:O163"/>
    <mergeCell ref="P163:R163"/>
    <mergeCell ref="S163:U163"/>
    <mergeCell ref="B162:D162"/>
    <mergeCell ref="E162:H162"/>
    <mergeCell ref="J162:L162"/>
    <mergeCell ref="M162:O162"/>
    <mergeCell ref="P162:R162"/>
    <mergeCell ref="S162:U162"/>
    <mergeCell ref="B161:D161"/>
    <mergeCell ref="E161:H161"/>
    <mergeCell ref="J161:L161"/>
    <mergeCell ref="M161:O161"/>
    <mergeCell ref="P161:R161"/>
    <mergeCell ref="S161:U161"/>
    <mergeCell ref="B166:D166"/>
    <mergeCell ref="E166:H166"/>
    <mergeCell ref="J166:L166"/>
    <mergeCell ref="M166:O166"/>
    <mergeCell ref="P166:R166"/>
    <mergeCell ref="S166:U166"/>
    <mergeCell ref="B165:D165"/>
    <mergeCell ref="E165:H165"/>
    <mergeCell ref="J165:L165"/>
    <mergeCell ref="M165:O165"/>
    <mergeCell ref="P165:R165"/>
    <mergeCell ref="S165:U165"/>
    <mergeCell ref="B164:D164"/>
    <mergeCell ref="E164:H164"/>
    <mergeCell ref="J164:L164"/>
    <mergeCell ref="M164:O164"/>
    <mergeCell ref="P164:R164"/>
    <mergeCell ref="S164:U164"/>
    <mergeCell ref="B169:D169"/>
    <mergeCell ref="E169:H169"/>
    <mergeCell ref="J169:L169"/>
    <mergeCell ref="M169:O169"/>
    <mergeCell ref="P169:R169"/>
    <mergeCell ref="S169:U169"/>
    <mergeCell ref="B168:D168"/>
    <mergeCell ref="E168:H168"/>
    <mergeCell ref="J168:L168"/>
    <mergeCell ref="M168:O168"/>
    <mergeCell ref="P168:R168"/>
    <mergeCell ref="S168:U168"/>
    <mergeCell ref="B167:D167"/>
    <mergeCell ref="E167:H167"/>
    <mergeCell ref="J167:L167"/>
    <mergeCell ref="M167:O167"/>
    <mergeCell ref="P167:R167"/>
    <mergeCell ref="S167:U167"/>
    <mergeCell ref="B172:D172"/>
    <mergeCell ref="E172:H172"/>
    <mergeCell ref="J172:L172"/>
    <mergeCell ref="M172:O172"/>
    <mergeCell ref="P172:R172"/>
    <mergeCell ref="S172:U172"/>
    <mergeCell ref="B171:D171"/>
    <mergeCell ref="E171:H171"/>
    <mergeCell ref="J171:L171"/>
    <mergeCell ref="M171:O171"/>
    <mergeCell ref="P171:R171"/>
    <mergeCell ref="S171:U171"/>
    <mergeCell ref="B170:D170"/>
    <mergeCell ref="E170:H170"/>
    <mergeCell ref="J170:L170"/>
    <mergeCell ref="M170:O170"/>
    <mergeCell ref="P170:R170"/>
    <mergeCell ref="S170:U170"/>
    <mergeCell ref="B175:D175"/>
    <mergeCell ref="E175:H175"/>
    <mergeCell ref="J175:L175"/>
    <mergeCell ref="M175:O175"/>
    <mergeCell ref="P175:R175"/>
    <mergeCell ref="S175:U175"/>
    <mergeCell ref="B174:D174"/>
    <mergeCell ref="E174:H174"/>
    <mergeCell ref="J174:L174"/>
    <mergeCell ref="M174:O174"/>
    <mergeCell ref="P174:R174"/>
    <mergeCell ref="S174:U174"/>
    <mergeCell ref="B173:D173"/>
    <mergeCell ref="E173:H173"/>
    <mergeCell ref="J173:L173"/>
    <mergeCell ref="M173:O173"/>
    <mergeCell ref="P173:R173"/>
    <mergeCell ref="S173:U173"/>
    <mergeCell ref="B178:D178"/>
    <mergeCell ref="E178:H178"/>
    <mergeCell ref="J178:L178"/>
    <mergeCell ref="M178:O178"/>
    <mergeCell ref="P178:R178"/>
    <mergeCell ref="S178:U178"/>
    <mergeCell ref="B177:D177"/>
    <mergeCell ref="E177:H177"/>
    <mergeCell ref="J177:L177"/>
    <mergeCell ref="M177:O177"/>
    <mergeCell ref="P177:R177"/>
    <mergeCell ref="S177:U177"/>
    <mergeCell ref="B176:D176"/>
    <mergeCell ref="E176:H176"/>
    <mergeCell ref="J176:L176"/>
    <mergeCell ref="M176:O176"/>
    <mergeCell ref="P176:R176"/>
    <mergeCell ref="S176:U176"/>
    <mergeCell ref="B181:D181"/>
    <mergeCell ref="E181:H181"/>
    <mergeCell ref="J181:L181"/>
    <mergeCell ref="M181:O181"/>
    <mergeCell ref="P181:R181"/>
    <mergeCell ref="S181:U181"/>
    <mergeCell ref="B180:D180"/>
    <mergeCell ref="E180:H180"/>
    <mergeCell ref="J180:L180"/>
    <mergeCell ref="M180:O180"/>
    <mergeCell ref="P180:R180"/>
    <mergeCell ref="S180:U180"/>
    <mergeCell ref="B179:D179"/>
    <mergeCell ref="E179:H179"/>
    <mergeCell ref="J179:L179"/>
    <mergeCell ref="M179:O179"/>
    <mergeCell ref="P179:R179"/>
    <mergeCell ref="S179:U179"/>
    <mergeCell ref="B184:D184"/>
    <mergeCell ref="E184:H184"/>
    <mergeCell ref="J184:L184"/>
    <mergeCell ref="M184:O184"/>
    <mergeCell ref="P184:R184"/>
    <mergeCell ref="S184:U184"/>
    <mergeCell ref="B183:D183"/>
    <mergeCell ref="E183:H183"/>
    <mergeCell ref="J183:L183"/>
    <mergeCell ref="M183:O183"/>
    <mergeCell ref="P183:R183"/>
    <mergeCell ref="S183:U183"/>
    <mergeCell ref="B182:D182"/>
    <mergeCell ref="E182:H182"/>
    <mergeCell ref="J182:L182"/>
    <mergeCell ref="M182:O182"/>
    <mergeCell ref="P182:R182"/>
    <mergeCell ref="S182:U182"/>
    <mergeCell ref="B187:D187"/>
    <mergeCell ref="E187:H187"/>
    <mergeCell ref="J187:L187"/>
    <mergeCell ref="M187:O187"/>
    <mergeCell ref="P187:R187"/>
    <mergeCell ref="S187:U187"/>
    <mergeCell ref="B186:D186"/>
    <mergeCell ref="E186:H186"/>
    <mergeCell ref="J186:L186"/>
    <mergeCell ref="M186:O186"/>
    <mergeCell ref="P186:R186"/>
    <mergeCell ref="S186:U186"/>
    <mergeCell ref="B185:D185"/>
    <mergeCell ref="E185:H185"/>
    <mergeCell ref="J185:L185"/>
    <mergeCell ref="M185:O185"/>
    <mergeCell ref="P185:R185"/>
    <mergeCell ref="S185:U185"/>
    <mergeCell ref="B190:D190"/>
    <mergeCell ref="E190:H190"/>
    <mergeCell ref="J190:L190"/>
    <mergeCell ref="M190:O190"/>
    <mergeCell ref="P190:R190"/>
    <mergeCell ref="S190:U190"/>
    <mergeCell ref="B189:D189"/>
    <mergeCell ref="E189:H189"/>
    <mergeCell ref="J189:L189"/>
    <mergeCell ref="M189:O189"/>
    <mergeCell ref="P189:R189"/>
    <mergeCell ref="S189:U189"/>
    <mergeCell ref="B188:D188"/>
    <mergeCell ref="E188:H188"/>
    <mergeCell ref="J188:L188"/>
    <mergeCell ref="M188:O188"/>
    <mergeCell ref="P188:R188"/>
    <mergeCell ref="S188:U188"/>
    <mergeCell ref="B193:D193"/>
    <mergeCell ref="E193:H193"/>
    <mergeCell ref="J193:L193"/>
    <mergeCell ref="M193:O193"/>
    <mergeCell ref="P193:R193"/>
    <mergeCell ref="S193:U193"/>
    <mergeCell ref="B192:D192"/>
    <mergeCell ref="E192:H192"/>
    <mergeCell ref="J192:L192"/>
    <mergeCell ref="M192:O192"/>
    <mergeCell ref="P192:R192"/>
    <mergeCell ref="S192:U192"/>
    <mergeCell ref="B191:D191"/>
    <mergeCell ref="E191:H191"/>
    <mergeCell ref="J191:L191"/>
    <mergeCell ref="M191:O191"/>
    <mergeCell ref="P191:R191"/>
    <mergeCell ref="S191:U191"/>
    <mergeCell ref="B196:D196"/>
    <mergeCell ref="E196:H196"/>
    <mergeCell ref="J196:L196"/>
    <mergeCell ref="M196:O196"/>
    <mergeCell ref="P196:R196"/>
    <mergeCell ref="S196:U196"/>
    <mergeCell ref="B195:D195"/>
    <mergeCell ref="E195:H195"/>
    <mergeCell ref="J195:L195"/>
    <mergeCell ref="M195:O195"/>
    <mergeCell ref="P195:R195"/>
    <mergeCell ref="S195:U195"/>
    <mergeCell ref="B194:D194"/>
    <mergeCell ref="E194:H194"/>
    <mergeCell ref="J194:L194"/>
    <mergeCell ref="M194:O194"/>
    <mergeCell ref="P194:R194"/>
    <mergeCell ref="S194:U194"/>
    <mergeCell ref="B199:D199"/>
    <mergeCell ref="E199:H199"/>
    <mergeCell ref="J199:L199"/>
    <mergeCell ref="M199:O199"/>
    <mergeCell ref="P199:R199"/>
    <mergeCell ref="S199:U199"/>
    <mergeCell ref="B198:D198"/>
    <mergeCell ref="E198:H198"/>
    <mergeCell ref="J198:L198"/>
    <mergeCell ref="M198:O198"/>
    <mergeCell ref="P198:R198"/>
    <mergeCell ref="S198:U198"/>
    <mergeCell ref="B197:D197"/>
    <mergeCell ref="E197:H197"/>
    <mergeCell ref="J197:L197"/>
    <mergeCell ref="M197:O197"/>
    <mergeCell ref="P197:R197"/>
    <mergeCell ref="S197:U197"/>
    <mergeCell ref="B202:D202"/>
    <mergeCell ref="E202:H202"/>
    <mergeCell ref="J202:L202"/>
    <mergeCell ref="M202:O202"/>
    <mergeCell ref="P202:R202"/>
    <mergeCell ref="S202:U202"/>
    <mergeCell ref="B201:D201"/>
    <mergeCell ref="E201:H201"/>
    <mergeCell ref="J201:L201"/>
    <mergeCell ref="M201:O201"/>
    <mergeCell ref="P201:R201"/>
    <mergeCell ref="S201:U201"/>
    <mergeCell ref="B200:D200"/>
    <mergeCell ref="E200:H200"/>
    <mergeCell ref="J200:L200"/>
    <mergeCell ref="M200:O200"/>
    <mergeCell ref="P200:R200"/>
    <mergeCell ref="S200:U200"/>
    <mergeCell ref="B205:D205"/>
    <mergeCell ref="E205:H205"/>
    <mergeCell ref="J205:L205"/>
    <mergeCell ref="M205:O205"/>
    <mergeCell ref="P205:R205"/>
    <mergeCell ref="S205:U205"/>
    <mergeCell ref="B204:D204"/>
    <mergeCell ref="E204:H204"/>
    <mergeCell ref="J204:L204"/>
    <mergeCell ref="M204:O204"/>
    <mergeCell ref="P204:R204"/>
    <mergeCell ref="S204:U204"/>
    <mergeCell ref="B203:D203"/>
    <mergeCell ref="E203:H203"/>
    <mergeCell ref="J203:L203"/>
    <mergeCell ref="M203:O203"/>
    <mergeCell ref="P203:R203"/>
    <mergeCell ref="S203:U203"/>
    <mergeCell ref="B208:D208"/>
    <mergeCell ref="E208:H208"/>
    <mergeCell ref="J208:L208"/>
    <mergeCell ref="M208:O208"/>
    <mergeCell ref="P208:R208"/>
    <mergeCell ref="S208:U208"/>
    <mergeCell ref="B207:D207"/>
    <mergeCell ref="E207:H207"/>
    <mergeCell ref="J207:L207"/>
    <mergeCell ref="M207:O207"/>
    <mergeCell ref="P207:R207"/>
    <mergeCell ref="S207:U207"/>
    <mergeCell ref="B206:D206"/>
    <mergeCell ref="E206:H206"/>
    <mergeCell ref="J206:L206"/>
    <mergeCell ref="M206:O206"/>
    <mergeCell ref="P206:R206"/>
    <mergeCell ref="S206:U206"/>
    <mergeCell ref="B211:D211"/>
    <mergeCell ref="E211:H211"/>
    <mergeCell ref="J211:L211"/>
    <mergeCell ref="M211:O211"/>
    <mergeCell ref="P211:R211"/>
    <mergeCell ref="S211:U211"/>
    <mergeCell ref="B210:D210"/>
    <mergeCell ref="E210:H210"/>
    <mergeCell ref="J210:L210"/>
    <mergeCell ref="M210:O210"/>
    <mergeCell ref="P210:R210"/>
    <mergeCell ref="S210:U210"/>
    <mergeCell ref="B209:D209"/>
    <mergeCell ref="E209:H209"/>
    <mergeCell ref="J209:L209"/>
    <mergeCell ref="M209:O209"/>
    <mergeCell ref="P209:R209"/>
    <mergeCell ref="S209:U209"/>
    <mergeCell ref="B214:D214"/>
    <mergeCell ref="E214:H214"/>
    <mergeCell ref="J214:L214"/>
    <mergeCell ref="M214:O214"/>
    <mergeCell ref="P214:R214"/>
    <mergeCell ref="S214:U214"/>
    <mergeCell ref="B213:D213"/>
    <mergeCell ref="E213:H213"/>
    <mergeCell ref="J213:L213"/>
    <mergeCell ref="M213:O213"/>
    <mergeCell ref="P213:R213"/>
    <mergeCell ref="S213:U213"/>
    <mergeCell ref="B212:D212"/>
    <mergeCell ref="E212:H212"/>
    <mergeCell ref="J212:L212"/>
    <mergeCell ref="M212:O212"/>
    <mergeCell ref="P212:R212"/>
    <mergeCell ref="S212:U212"/>
    <mergeCell ref="B217:D217"/>
    <mergeCell ref="E217:H217"/>
    <mergeCell ref="J217:L217"/>
    <mergeCell ref="M217:O217"/>
    <mergeCell ref="P217:R217"/>
    <mergeCell ref="S217:U217"/>
    <mergeCell ref="B216:D216"/>
    <mergeCell ref="E216:H216"/>
    <mergeCell ref="J216:L216"/>
    <mergeCell ref="M216:O216"/>
    <mergeCell ref="P216:R216"/>
    <mergeCell ref="S216:U216"/>
    <mergeCell ref="B215:D215"/>
    <mergeCell ref="E215:H215"/>
    <mergeCell ref="J215:L215"/>
    <mergeCell ref="M215:O215"/>
    <mergeCell ref="P215:R215"/>
    <mergeCell ref="S215:U215"/>
    <mergeCell ref="B220:D220"/>
    <mergeCell ref="E220:H220"/>
    <mergeCell ref="J220:L220"/>
    <mergeCell ref="M220:O220"/>
    <mergeCell ref="P220:R220"/>
    <mergeCell ref="S220:U220"/>
    <mergeCell ref="B219:D219"/>
    <mergeCell ref="E219:H219"/>
    <mergeCell ref="J219:L219"/>
    <mergeCell ref="M219:O219"/>
    <mergeCell ref="P219:R219"/>
    <mergeCell ref="S219:U219"/>
    <mergeCell ref="B218:D218"/>
    <mergeCell ref="E218:H218"/>
    <mergeCell ref="J218:L218"/>
    <mergeCell ref="M218:O218"/>
    <mergeCell ref="P218:R218"/>
    <mergeCell ref="S218:U218"/>
    <mergeCell ref="B223:D223"/>
    <mergeCell ref="E223:H223"/>
    <mergeCell ref="J223:L223"/>
    <mergeCell ref="M223:O223"/>
    <mergeCell ref="P223:R223"/>
    <mergeCell ref="S223:U223"/>
    <mergeCell ref="B222:D222"/>
    <mergeCell ref="E222:H222"/>
    <mergeCell ref="J222:L222"/>
    <mergeCell ref="M222:O222"/>
    <mergeCell ref="P222:R222"/>
    <mergeCell ref="S222:U222"/>
    <mergeCell ref="B221:D221"/>
    <mergeCell ref="E221:H221"/>
    <mergeCell ref="J221:L221"/>
    <mergeCell ref="M221:O221"/>
    <mergeCell ref="P221:R221"/>
    <mergeCell ref="S221:U221"/>
    <mergeCell ref="B226:D226"/>
    <mergeCell ref="E226:H226"/>
    <mergeCell ref="J226:L226"/>
    <mergeCell ref="M226:O226"/>
    <mergeCell ref="P226:R226"/>
    <mergeCell ref="S226:U226"/>
    <mergeCell ref="B225:D225"/>
    <mergeCell ref="E225:H225"/>
    <mergeCell ref="J225:L225"/>
    <mergeCell ref="M225:O225"/>
    <mergeCell ref="P225:R225"/>
    <mergeCell ref="S225:U225"/>
    <mergeCell ref="B224:D224"/>
    <mergeCell ref="E224:H224"/>
    <mergeCell ref="J224:L224"/>
    <mergeCell ref="M224:O224"/>
    <mergeCell ref="P224:R224"/>
    <mergeCell ref="S224:U224"/>
    <mergeCell ref="B229:D229"/>
    <mergeCell ref="E229:H229"/>
    <mergeCell ref="J229:L229"/>
    <mergeCell ref="M229:O229"/>
    <mergeCell ref="P229:R229"/>
    <mergeCell ref="S229:U229"/>
    <mergeCell ref="B228:D228"/>
    <mergeCell ref="E228:H228"/>
    <mergeCell ref="J228:L228"/>
    <mergeCell ref="M228:O228"/>
    <mergeCell ref="P228:R228"/>
    <mergeCell ref="S228:U228"/>
    <mergeCell ref="B227:D227"/>
    <mergeCell ref="E227:H227"/>
    <mergeCell ref="J227:L227"/>
    <mergeCell ref="M227:O227"/>
    <mergeCell ref="P227:R227"/>
    <mergeCell ref="S227:U227"/>
    <mergeCell ref="B232:D232"/>
    <mergeCell ref="E232:H232"/>
    <mergeCell ref="J232:L232"/>
    <mergeCell ref="M232:O232"/>
    <mergeCell ref="P232:R232"/>
    <mergeCell ref="S232:U232"/>
    <mergeCell ref="B231:D231"/>
    <mergeCell ref="E231:H231"/>
    <mergeCell ref="J231:L231"/>
    <mergeCell ref="M231:O231"/>
    <mergeCell ref="P231:R231"/>
    <mergeCell ref="S231:U231"/>
    <mergeCell ref="B230:D230"/>
    <mergeCell ref="E230:H230"/>
    <mergeCell ref="J230:L230"/>
    <mergeCell ref="M230:O230"/>
    <mergeCell ref="P230:R230"/>
    <mergeCell ref="S230:U230"/>
    <mergeCell ref="B235:D235"/>
    <mergeCell ref="E235:H235"/>
    <mergeCell ref="J235:L235"/>
    <mergeCell ref="M235:O235"/>
    <mergeCell ref="P235:R235"/>
    <mergeCell ref="S235:U235"/>
    <mergeCell ref="B234:D234"/>
    <mergeCell ref="E234:H234"/>
    <mergeCell ref="J234:L234"/>
    <mergeCell ref="M234:O234"/>
    <mergeCell ref="P234:R234"/>
    <mergeCell ref="S234:U234"/>
    <mergeCell ref="B233:D233"/>
    <mergeCell ref="E233:H233"/>
    <mergeCell ref="J233:L233"/>
    <mergeCell ref="M233:O233"/>
    <mergeCell ref="P233:R233"/>
    <mergeCell ref="S233:U233"/>
    <mergeCell ref="B238:D238"/>
    <mergeCell ref="E238:H238"/>
    <mergeCell ref="J238:L238"/>
    <mergeCell ref="M238:O238"/>
    <mergeCell ref="P238:R238"/>
    <mergeCell ref="S238:U238"/>
    <mergeCell ref="B237:D237"/>
    <mergeCell ref="E237:H237"/>
    <mergeCell ref="J237:L237"/>
    <mergeCell ref="M237:O237"/>
    <mergeCell ref="P237:R237"/>
    <mergeCell ref="S237:U237"/>
    <mergeCell ref="B236:D236"/>
    <mergeCell ref="E236:H236"/>
    <mergeCell ref="J236:L236"/>
    <mergeCell ref="M236:O236"/>
    <mergeCell ref="P236:R236"/>
    <mergeCell ref="S236:U236"/>
    <mergeCell ref="B241:D241"/>
    <mergeCell ref="E241:H241"/>
    <mergeCell ref="J241:L241"/>
    <mergeCell ref="M241:O241"/>
    <mergeCell ref="P241:R241"/>
    <mergeCell ref="S241:U241"/>
    <mergeCell ref="B240:D240"/>
    <mergeCell ref="E240:H240"/>
    <mergeCell ref="J240:L240"/>
    <mergeCell ref="M240:O240"/>
    <mergeCell ref="P240:R240"/>
    <mergeCell ref="S240:U240"/>
    <mergeCell ref="B239:D239"/>
    <mergeCell ref="E239:H239"/>
    <mergeCell ref="J239:L239"/>
    <mergeCell ref="M239:O239"/>
    <mergeCell ref="P239:R239"/>
    <mergeCell ref="S239:U239"/>
    <mergeCell ref="B244:D244"/>
    <mergeCell ref="E244:H244"/>
    <mergeCell ref="J244:L244"/>
    <mergeCell ref="M244:O244"/>
    <mergeCell ref="P244:R244"/>
    <mergeCell ref="S244:U244"/>
    <mergeCell ref="B243:D243"/>
    <mergeCell ref="E243:H243"/>
    <mergeCell ref="J243:L243"/>
    <mergeCell ref="M243:O243"/>
    <mergeCell ref="P243:R243"/>
    <mergeCell ref="S243:U243"/>
    <mergeCell ref="B242:D242"/>
    <mergeCell ref="E242:H242"/>
    <mergeCell ref="J242:L242"/>
    <mergeCell ref="M242:O242"/>
    <mergeCell ref="P242:R242"/>
    <mergeCell ref="S242:U242"/>
    <mergeCell ref="B247:D247"/>
    <mergeCell ref="E247:H247"/>
    <mergeCell ref="J247:L247"/>
    <mergeCell ref="M247:O247"/>
    <mergeCell ref="P247:R247"/>
    <mergeCell ref="S247:U247"/>
    <mergeCell ref="B246:D246"/>
    <mergeCell ref="E246:H246"/>
    <mergeCell ref="J246:L246"/>
    <mergeCell ref="M246:O246"/>
    <mergeCell ref="P246:R246"/>
    <mergeCell ref="S246:U246"/>
    <mergeCell ref="B245:D245"/>
    <mergeCell ref="E245:H245"/>
    <mergeCell ref="J245:L245"/>
    <mergeCell ref="M245:O245"/>
    <mergeCell ref="P245:R245"/>
    <mergeCell ref="S245:U245"/>
    <mergeCell ref="B250:D250"/>
    <mergeCell ref="E250:H250"/>
    <mergeCell ref="J250:L250"/>
    <mergeCell ref="M250:O250"/>
    <mergeCell ref="P250:R250"/>
    <mergeCell ref="S250:U250"/>
    <mergeCell ref="B249:D249"/>
    <mergeCell ref="E249:H249"/>
    <mergeCell ref="J249:L249"/>
    <mergeCell ref="M249:O249"/>
    <mergeCell ref="P249:R249"/>
    <mergeCell ref="S249:U249"/>
    <mergeCell ref="B248:D248"/>
    <mergeCell ref="E248:H248"/>
    <mergeCell ref="J248:L248"/>
    <mergeCell ref="M248:O248"/>
    <mergeCell ref="P248:R248"/>
    <mergeCell ref="S248:U248"/>
    <mergeCell ref="B253:D253"/>
    <mergeCell ref="E253:H253"/>
    <mergeCell ref="J253:L253"/>
    <mergeCell ref="M253:O253"/>
    <mergeCell ref="P253:R253"/>
    <mergeCell ref="S253:U253"/>
    <mergeCell ref="B252:D252"/>
    <mergeCell ref="E252:H252"/>
    <mergeCell ref="J252:L252"/>
    <mergeCell ref="M252:O252"/>
    <mergeCell ref="P252:R252"/>
    <mergeCell ref="S252:U252"/>
    <mergeCell ref="B251:D251"/>
    <mergeCell ref="E251:H251"/>
    <mergeCell ref="J251:L251"/>
    <mergeCell ref="M251:O251"/>
    <mergeCell ref="P251:R251"/>
    <mergeCell ref="S251:U251"/>
    <mergeCell ref="B256:D256"/>
    <mergeCell ref="E256:H256"/>
    <mergeCell ref="J256:L256"/>
    <mergeCell ref="M256:O256"/>
    <mergeCell ref="P256:R256"/>
    <mergeCell ref="S256:U256"/>
    <mergeCell ref="B255:D255"/>
    <mergeCell ref="E255:H255"/>
    <mergeCell ref="J255:L255"/>
    <mergeCell ref="M255:O255"/>
    <mergeCell ref="P255:R255"/>
    <mergeCell ref="S255:U255"/>
    <mergeCell ref="B254:D254"/>
    <mergeCell ref="E254:H254"/>
    <mergeCell ref="J254:L254"/>
    <mergeCell ref="M254:O254"/>
    <mergeCell ref="P254:R254"/>
    <mergeCell ref="S254:U254"/>
    <mergeCell ref="B259:D259"/>
    <mergeCell ref="E259:H259"/>
    <mergeCell ref="J259:L259"/>
    <mergeCell ref="M259:O259"/>
    <mergeCell ref="P259:R259"/>
    <mergeCell ref="S259:U259"/>
    <mergeCell ref="B258:D258"/>
    <mergeCell ref="E258:H258"/>
    <mergeCell ref="J258:L258"/>
    <mergeCell ref="M258:O258"/>
    <mergeCell ref="P258:R258"/>
    <mergeCell ref="S258:U258"/>
    <mergeCell ref="B257:D257"/>
    <mergeCell ref="E257:H257"/>
    <mergeCell ref="J257:L257"/>
    <mergeCell ref="M257:O257"/>
    <mergeCell ref="P257:R257"/>
    <mergeCell ref="S257:U257"/>
    <mergeCell ref="B262:D262"/>
    <mergeCell ref="E262:H262"/>
    <mergeCell ref="J262:L262"/>
    <mergeCell ref="M262:O262"/>
    <mergeCell ref="P262:R262"/>
    <mergeCell ref="S262:U262"/>
    <mergeCell ref="B261:D261"/>
    <mergeCell ref="E261:H261"/>
    <mergeCell ref="J261:L261"/>
    <mergeCell ref="M261:O261"/>
    <mergeCell ref="P261:R261"/>
    <mergeCell ref="S261:U261"/>
    <mergeCell ref="B260:D260"/>
    <mergeCell ref="E260:H260"/>
    <mergeCell ref="J260:L260"/>
    <mergeCell ref="M260:O260"/>
    <mergeCell ref="P260:R260"/>
    <mergeCell ref="S260:U260"/>
    <mergeCell ref="B265:D265"/>
    <mergeCell ref="E265:H265"/>
    <mergeCell ref="J265:L265"/>
    <mergeCell ref="M265:O265"/>
    <mergeCell ref="P265:R265"/>
    <mergeCell ref="S265:U265"/>
    <mergeCell ref="B264:D264"/>
    <mergeCell ref="E264:H264"/>
    <mergeCell ref="J264:L264"/>
    <mergeCell ref="M264:O264"/>
    <mergeCell ref="P264:R264"/>
    <mergeCell ref="S264:U264"/>
    <mergeCell ref="B263:D263"/>
    <mergeCell ref="E263:H263"/>
    <mergeCell ref="J263:L263"/>
    <mergeCell ref="M263:O263"/>
    <mergeCell ref="P263:R263"/>
    <mergeCell ref="S263:U263"/>
    <mergeCell ref="B268:D268"/>
    <mergeCell ref="E268:H268"/>
    <mergeCell ref="J268:L268"/>
    <mergeCell ref="M268:O268"/>
    <mergeCell ref="P268:R268"/>
    <mergeCell ref="S268:U268"/>
    <mergeCell ref="B267:D267"/>
    <mergeCell ref="E267:H267"/>
    <mergeCell ref="J267:L267"/>
    <mergeCell ref="M267:O267"/>
    <mergeCell ref="P267:R267"/>
    <mergeCell ref="S267:U267"/>
    <mergeCell ref="B266:D266"/>
    <mergeCell ref="E266:H266"/>
    <mergeCell ref="J266:L266"/>
    <mergeCell ref="M266:O266"/>
    <mergeCell ref="P266:R266"/>
    <mergeCell ref="S266:U266"/>
    <mergeCell ref="B271:D271"/>
    <mergeCell ref="E271:H271"/>
    <mergeCell ref="J271:L271"/>
    <mergeCell ref="M271:O271"/>
    <mergeCell ref="P271:R271"/>
    <mergeCell ref="S271:U271"/>
    <mergeCell ref="B270:D270"/>
    <mergeCell ref="E270:H270"/>
    <mergeCell ref="J270:L270"/>
    <mergeCell ref="M270:O270"/>
    <mergeCell ref="P270:R270"/>
    <mergeCell ref="S270:U270"/>
    <mergeCell ref="B269:D269"/>
    <mergeCell ref="E269:H269"/>
    <mergeCell ref="J269:L269"/>
    <mergeCell ref="M269:O269"/>
    <mergeCell ref="P269:R269"/>
    <mergeCell ref="S269:U269"/>
    <mergeCell ref="B274:D274"/>
    <mergeCell ref="E274:H274"/>
    <mergeCell ref="J274:L274"/>
    <mergeCell ref="M274:O274"/>
    <mergeCell ref="P274:R274"/>
    <mergeCell ref="S274:U274"/>
    <mergeCell ref="B273:D273"/>
    <mergeCell ref="E273:H273"/>
    <mergeCell ref="J273:L273"/>
    <mergeCell ref="M273:O273"/>
    <mergeCell ref="P273:R273"/>
    <mergeCell ref="S273:U273"/>
    <mergeCell ref="B272:D272"/>
    <mergeCell ref="E272:H272"/>
    <mergeCell ref="J272:L272"/>
    <mergeCell ref="M272:O272"/>
    <mergeCell ref="P272:R272"/>
    <mergeCell ref="S272:U272"/>
    <mergeCell ref="B277:D277"/>
    <mergeCell ref="E277:H277"/>
    <mergeCell ref="J277:L277"/>
    <mergeCell ref="M277:O277"/>
    <mergeCell ref="P277:R277"/>
    <mergeCell ref="S277:U277"/>
    <mergeCell ref="B276:D276"/>
    <mergeCell ref="E276:H276"/>
    <mergeCell ref="J276:L276"/>
    <mergeCell ref="M276:O276"/>
    <mergeCell ref="P276:R276"/>
    <mergeCell ref="S276:U276"/>
    <mergeCell ref="B275:D275"/>
    <mergeCell ref="E275:H275"/>
    <mergeCell ref="J275:L275"/>
    <mergeCell ref="M275:O275"/>
    <mergeCell ref="P275:R275"/>
    <mergeCell ref="S275:U275"/>
    <mergeCell ref="B280:D280"/>
    <mergeCell ref="E280:H280"/>
    <mergeCell ref="J280:L280"/>
    <mergeCell ref="M280:O280"/>
    <mergeCell ref="P280:R280"/>
    <mergeCell ref="S280:U280"/>
    <mergeCell ref="B279:D279"/>
    <mergeCell ref="E279:H279"/>
    <mergeCell ref="J279:L279"/>
    <mergeCell ref="M279:O279"/>
    <mergeCell ref="P279:R279"/>
    <mergeCell ref="S279:U279"/>
    <mergeCell ref="B278:D278"/>
    <mergeCell ref="E278:H278"/>
    <mergeCell ref="J278:L278"/>
    <mergeCell ref="M278:O278"/>
    <mergeCell ref="P278:R278"/>
    <mergeCell ref="S278:U278"/>
    <mergeCell ref="B283:D283"/>
    <mergeCell ref="E283:H283"/>
    <mergeCell ref="J283:L283"/>
    <mergeCell ref="M283:O283"/>
    <mergeCell ref="P283:R283"/>
    <mergeCell ref="S283:U283"/>
    <mergeCell ref="B282:D282"/>
    <mergeCell ref="E282:H282"/>
    <mergeCell ref="J282:L282"/>
    <mergeCell ref="M282:O282"/>
    <mergeCell ref="P282:R282"/>
    <mergeCell ref="S282:U282"/>
    <mergeCell ref="B281:D281"/>
    <mergeCell ref="E281:H281"/>
    <mergeCell ref="J281:L281"/>
    <mergeCell ref="M281:O281"/>
    <mergeCell ref="P281:R281"/>
    <mergeCell ref="S281:U281"/>
    <mergeCell ref="B286:D286"/>
    <mergeCell ref="E286:H286"/>
    <mergeCell ref="J286:L286"/>
    <mergeCell ref="M286:O286"/>
    <mergeCell ref="P286:R286"/>
    <mergeCell ref="S286:U286"/>
    <mergeCell ref="B285:D285"/>
    <mergeCell ref="E285:H285"/>
    <mergeCell ref="J285:L285"/>
    <mergeCell ref="M285:O285"/>
    <mergeCell ref="P285:R285"/>
    <mergeCell ref="S285:U285"/>
    <mergeCell ref="B284:D284"/>
    <mergeCell ref="E284:H284"/>
    <mergeCell ref="J284:L284"/>
    <mergeCell ref="M284:O284"/>
    <mergeCell ref="P284:R284"/>
    <mergeCell ref="S284:U284"/>
    <mergeCell ref="B289:D289"/>
    <mergeCell ref="E289:H289"/>
    <mergeCell ref="J289:L289"/>
    <mergeCell ref="M289:O289"/>
    <mergeCell ref="P289:R289"/>
    <mergeCell ref="S289:U289"/>
    <mergeCell ref="B288:D288"/>
    <mergeCell ref="E288:H288"/>
    <mergeCell ref="J288:L288"/>
    <mergeCell ref="M288:O288"/>
    <mergeCell ref="P288:R288"/>
    <mergeCell ref="S288:U288"/>
    <mergeCell ref="B287:D287"/>
    <mergeCell ref="E287:H287"/>
    <mergeCell ref="J287:L287"/>
    <mergeCell ref="M287:O287"/>
    <mergeCell ref="P287:R287"/>
    <mergeCell ref="S287:U287"/>
    <mergeCell ref="B292:D292"/>
    <mergeCell ref="E292:H292"/>
    <mergeCell ref="J292:L292"/>
    <mergeCell ref="M292:O292"/>
    <mergeCell ref="P292:R292"/>
    <mergeCell ref="S292:U292"/>
    <mergeCell ref="B291:D291"/>
    <mergeCell ref="E291:H291"/>
    <mergeCell ref="J291:L291"/>
    <mergeCell ref="M291:O291"/>
    <mergeCell ref="P291:R291"/>
    <mergeCell ref="S291:U291"/>
    <mergeCell ref="B290:D290"/>
    <mergeCell ref="E290:H290"/>
    <mergeCell ref="J290:L290"/>
    <mergeCell ref="M290:O290"/>
    <mergeCell ref="P290:R290"/>
    <mergeCell ref="S290:U290"/>
    <mergeCell ref="B295:D295"/>
    <mergeCell ref="E295:H295"/>
    <mergeCell ref="J295:L295"/>
    <mergeCell ref="M295:O295"/>
    <mergeCell ref="P295:R295"/>
    <mergeCell ref="S295:U295"/>
    <mergeCell ref="B294:D294"/>
    <mergeCell ref="E294:H294"/>
    <mergeCell ref="J294:L294"/>
    <mergeCell ref="M294:O294"/>
    <mergeCell ref="P294:R294"/>
    <mergeCell ref="S294:U294"/>
    <mergeCell ref="B293:D293"/>
    <mergeCell ref="E293:H293"/>
    <mergeCell ref="J293:L293"/>
    <mergeCell ref="M293:O293"/>
    <mergeCell ref="P293:R293"/>
    <mergeCell ref="S293:U293"/>
    <mergeCell ref="B298:D298"/>
    <mergeCell ref="E298:H298"/>
    <mergeCell ref="J298:L298"/>
    <mergeCell ref="M298:O298"/>
    <mergeCell ref="P298:R298"/>
    <mergeCell ref="S298:U298"/>
    <mergeCell ref="B297:D297"/>
    <mergeCell ref="E297:H297"/>
    <mergeCell ref="J297:L297"/>
    <mergeCell ref="M297:O297"/>
    <mergeCell ref="P297:R297"/>
    <mergeCell ref="S297:U297"/>
    <mergeCell ref="B296:D296"/>
    <mergeCell ref="E296:H296"/>
    <mergeCell ref="J296:L296"/>
    <mergeCell ref="M296:O296"/>
    <mergeCell ref="P296:R296"/>
    <mergeCell ref="S296:U296"/>
    <mergeCell ref="B301:D301"/>
    <mergeCell ref="E301:H301"/>
    <mergeCell ref="J301:L301"/>
    <mergeCell ref="M301:O301"/>
    <mergeCell ref="P301:R301"/>
    <mergeCell ref="S301:U301"/>
    <mergeCell ref="B300:D300"/>
    <mergeCell ref="E300:H300"/>
    <mergeCell ref="J300:L300"/>
    <mergeCell ref="M300:O300"/>
    <mergeCell ref="P300:R300"/>
    <mergeCell ref="S300:U300"/>
    <mergeCell ref="B299:D299"/>
    <mergeCell ref="E299:H299"/>
    <mergeCell ref="J299:L299"/>
    <mergeCell ref="M299:O299"/>
    <mergeCell ref="P299:R299"/>
    <mergeCell ref="S299:U299"/>
    <mergeCell ref="B304:D304"/>
    <mergeCell ref="E304:H304"/>
    <mergeCell ref="J304:L304"/>
    <mergeCell ref="M304:O304"/>
    <mergeCell ref="P304:R304"/>
    <mergeCell ref="S304:U304"/>
    <mergeCell ref="B303:D303"/>
    <mergeCell ref="E303:H303"/>
    <mergeCell ref="J303:L303"/>
    <mergeCell ref="M303:O303"/>
    <mergeCell ref="P303:R303"/>
    <mergeCell ref="S303:U303"/>
    <mergeCell ref="B302:D302"/>
    <mergeCell ref="E302:H302"/>
    <mergeCell ref="J302:L302"/>
    <mergeCell ref="M302:O302"/>
    <mergeCell ref="P302:R302"/>
    <mergeCell ref="S302:U302"/>
    <mergeCell ref="B307:D307"/>
    <mergeCell ref="E307:H307"/>
    <mergeCell ref="J307:L307"/>
    <mergeCell ref="M307:O307"/>
    <mergeCell ref="P307:R307"/>
    <mergeCell ref="S307:U307"/>
    <mergeCell ref="B306:D306"/>
    <mergeCell ref="E306:H306"/>
    <mergeCell ref="J306:L306"/>
    <mergeCell ref="M306:O306"/>
    <mergeCell ref="P306:R306"/>
    <mergeCell ref="S306:U306"/>
    <mergeCell ref="B305:D305"/>
    <mergeCell ref="E305:H305"/>
    <mergeCell ref="J305:L305"/>
    <mergeCell ref="M305:O305"/>
    <mergeCell ref="P305:R305"/>
    <mergeCell ref="S305:U305"/>
    <mergeCell ref="B310:D310"/>
    <mergeCell ref="E310:H310"/>
    <mergeCell ref="J310:L310"/>
    <mergeCell ref="M310:O310"/>
    <mergeCell ref="P310:R310"/>
    <mergeCell ref="S310:U310"/>
    <mergeCell ref="B309:D309"/>
    <mergeCell ref="E309:H309"/>
    <mergeCell ref="J309:L309"/>
    <mergeCell ref="M309:O309"/>
    <mergeCell ref="P309:R309"/>
    <mergeCell ref="S309:U309"/>
    <mergeCell ref="B308:D308"/>
    <mergeCell ref="E308:H308"/>
    <mergeCell ref="J308:L308"/>
    <mergeCell ref="M308:O308"/>
    <mergeCell ref="P308:R308"/>
    <mergeCell ref="S308:U308"/>
    <mergeCell ref="B313:D313"/>
    <mergeCell ref="E313:H313"/>
    <mergeCell ref="J313:L313"/>
    <mergeCell ref="M313:O313"/>
    <mergeCell ref="P313:R313"/>
    <mergeCell ref="S313:U313"/>
    <mergeCell ref="B312:D312"/>
    <mergeCell ref="E312:H312"/>
    <mergeCell ref="J312:L312"/>
    <mergeCell ref="M312:O312"/>
    <mergeCell ref="P312:R312"/>
    <mergeCell ref="S312:U312"/>
    <mergeCell ref="B311:D311"/>
    <mergeCell ref="E311:H311"/>
    <mergeCell ref="J311:L311"/>
    <mergeCell ref="M311:O311"/>
    <mergeCell ref="P311:R311"/>
    <mergeCell ref="S311:U311"/>
    <mergeCell ref="B316:D316"/>
    <mergeCell ref="E316:H316"/>
    <mergeCell ref="J316:L316"/>
    <mergeCell ref="M316:O316"/>
    <mergeCell ref="P316:R316"/>
    <mergeCell ref="S316:U316"/>
    <mergeCell ref="B315:D315"/>
    <mergeCell ref="E315:H315"/>
    <mergeCell ref="J315:L315"/>
    <mergeCell ref="M315:O315"/>
    <mergeCell ref="P315:R315"/>
    <mergeCell ref="S315:U315"/>
    <mergeCell ref="B314:D314"/>
    <mergeCell ref="E314:H314"/>
    <mergeCell ref="J314:L314"/>
    <mergeCell ref="M314:O314"/>
    <mergeCell ref="P314:R314"/>
    <mergeCell ref="S314:U314"/>
    <mergeCell ref="B319:D319"/>
    <mergeCell ref="E319:H319"/>
    <mergeCell ref="J319:L319"/>
    <mergeCell ref="M319:O319"/>
    <mergeCell ref="P319:R319"/>
    <mergeCell ref="S319:U319"/>
    <mergeCell ref="B318:D318"/>
    <mergeCell ref="E318:H318"/>
    <mergeCell ref="J318:L318"/>
    <mergeCell ref="M318:O318"/>
    <mergeCell ref="P318:R318"/>
    <mergeCell ref="S318:U318"/>
    <mergeCell ref="B317:D317"/>
    <mergeCell ref="E317:H317"/>
    <mergeCell ref="J317:L317"/>
    <mergeCell ref="M317:O317"/>
    <mergeCell ref="P317:R317"/>
    <mergeCell ref="S317:U317"/>
    <mergeCell ref="B322:D322"/>
    <mergeCell ref="E322:H322"/>
    <mergeCell ref="J322:L322"/>
    <mergeCell ref="M322:O322"/>
    <mergeCell ref="P322:R322"/>
    <mergeCell ref="S322:U322"/>
    <mergeCell ref="B321:D321"/>
    <mergeCell ref="E321:H321"/>
    <mergeCell ref="J321:L321"/>
    <mergeCell ref="M321:O321"/>
    <mergeCell ref="P321:R321"/>
    <mergeCell ref="S321:U321"/>
    <mergeCell ref="B320:D320"/>
    <mergeCell ref="E320:H320"/>
    <mergeCell ref="J320:L320"/>
    <mergeCell ref="M320:O320"/>
    <mergeCell ref="P320:R320"/>
    <mergeCell ref="S320:U320"/>
    <mergeCell ref="B325:D325"/>
    <mergeCell ref="E325:H325"/>
    <mergeCell ref="J325:L325"/>
    <mergeCell ref="M325:O325"/>
    <mergeCell ref="P325:R325"/>
    <mergeCell ref="S325:U325"/>
    <mergeCell ref="B324:D324"/>
    <mergeCell ref="E324:H324"/>
    <mergeCell ref="J324:L324"/>
    <mergeCell ref="M324:O324"/>
    <mergeCell ref="P324:R324"/>
    <mergeCell ref="S324:U324"/>
    <mergeCell ref="B323:D323"/>
    <mergeCell ref="E323:H323"/>
    <mergeCell ref="J323:L323"/>
    <mergeCell ref="M323:O323"/>
    <mergeCell ref="P323:R323"/>
    <mergeCell ref="S323:U323"/>
    <mergeCell ref="B328:D328"/>
    <mergeCell ref="E328:H328"/>
    <mergeCell ref="J328:L328"/>
    <mergeCell ref="M328:O328"/>
    <mergeCell ref="P328:R328"/>
    <mergeCell ref="S328:U328"/>
    <mergeCell ref="B327:D327"/>
    <mergeCell ref="E327:H327"/>
    <mergeCell ref="J327:L327"/>
    <mergeCell ref="M327:O327"/>
    <mergeCell ref="P327:R327"/>
    <mergeCell ref="S327:U327"/>
    <mergeCell ref="B326:D326"/>
    <mergeCell ref="E326:H326"/>
    <mergeCell ref="J326:L326"/>
    <mergeCell ref="M326:O326"/>
    <mergeCell ref="P326:R326"/>
    <mergeCell ref="S326:U326"/>
    <mergeCell ref="B331:D331"/>
    <mergeCell ref="E331:H331"/>
    <mergeCell ref="J331:L331"/>
    <mergeCell ref="M331:O331"/>
    <mergeCell ref="P331:R331"/>
    <mergeCell ref="S331:U331"/>
    <mergeCell ref="B330:D330"/>
    <mergeCell ref="E330:H330"/>
    <mergeCell ref="J330:L330"/>
    <mergeCell ref="M330:O330"/>
    <mergeCell ref="P330:R330"/>
    <mergeCell ref="S330:U330"/>
    <mergeCell ref="B329:D329"/>
    <mergeCell ref="E329:H329"/>
    <mergeCell ref="J329:L329"/>
    <mergeCell ref="M329:O329"/>
    <mergeCell ref="P329:R329"/>
    <mergeCell ref="S329:U329"/>
    <mergeCell ref="B334:D334"/>
    <mergeCell ref="E334:H334"/>
    <mergeCell ref="J334:L334"/>
    <mergeCell ref="M334:O334"/>
    <mergeCell ref="P334:R334"/>
    <mergeCell ref="S334:U334"/>
    <mergeCell ref="B333:D333"/>
    <mergeCell ref="E333:H333"/>
    <mergeCell ref="J333:L333"/>
    <mergeCell ref="M333:O333"/>
    <mergeCell ref="P333:R333"/>
    <mergeCell ref="S333:U333"/>
    <mergeCell ref="B332:D332"/>
    <mergeCell ref="E332:H332"/>
    <mergeCell ref="J332:L332"/>
    <mergeCell ref="M332:O332"/>
    <mergeCell ref="P332:R332"/>
    <mergeCell ref="S332:U332"/>
    <mergeCell ref="B337:D337"/>
    <mergeCell ref="E337:H337"/>
    <mergeCell ref="J337:L337"/>
    <mergeCell ref="M337:O337"/>
    <mergeCell ref="P337:R337"/>
    <mergeCell ref="S337:U337"/>
    <mergeCell ref="B336:D336"/>
    <mergeCell ref="E336:H336"/>
    <mergeCell ref="J336:L336"/>
    <mergeCell ref="M336:O336"/>
    <mergeCell ref="P336:R336"/>
    <mergeCell ref="S336:U336"/>
    <mergeCell ref="B335:D335"/>
    <mergeCell ref="E335:H335"/>
    <mergeCell ref="J335:L335"/>
    <mergeCell ref="M335:O335"/>
    <mergeCell ref="P335:R335"/>
    <mergeCell ref="S335:U335"/>
    <mergeCell ref="B340:D340"/>
    <mergeCell ref="E340:H340"/>
    <mergeCell ref="J340:L340"/>
    <mergeCell ref="M340:O340"/>
    <mergeCell ref="P340:R340"/>
    <mergeCell ref="S340:U340"/>
    <mergeCell ref="B339:D339"/>
    <mergeCell ref="E339:H339"/>
    <mergeCell ref="J339:L339"/>
    <mergeCell ref="M339:O339"/>
    <mergeCell ref="P339:R339"/>
    <mergeCell ref="S339:U339"/>
    <mergeCell ref="B338:D338"/>
    <mergeCell ref="E338:H338"/>
    <mergeCell ref="J338:L338"/>
    <mergeCell ref="M338:O338"/>
    <mergeCell ref="P338:R338"/>
    <mergeCell ref="S338:U338"/>
    <mergeCell ref="B343:D343"/>
    <mergeCell ref="E343:H343"/>
    <mergeCell ref="J343:L343"/>
    <mergeCell ref="M343:O343"/>
    <mergeCell ref="P343:R343"/>
    <mergeCell ref="S343:U343"/>
    <mergeCell ref="B342:D342"/>
    <mergeCell ref="E342:H342"/>
    <mergeCell ref="J342:L342"/>
    <mergeCell ref="M342:O342"/>
    <mergeCell ref="P342:R342"/>
    <mergeCell ref="S342:U342"/>
    <mergeCell ref="B341:D341"/>
    <mergeCell ref="E341:H341"/>
    <mergeCell ref="J341:L341"/>
    <mergeCell ref="M341:O341"/>
    <mergeCell ref="P341:R341"/>
    <mergeCell ref="S341:U341"/>
    <mergeCell ref="B346:D346"/>
    <mergeCell ref="E346:H346"/>
    <mergeCell ref="J346:L346"/>
    <mergeCell ref="M346:O346"/>
    <mergeCell ref="P346:R346"/>
    <mergeCell ref="S346:U346"/>
    <mergeCell ref="B345:D345"/>
    <mergeCell ref="E345:H345"/>
    <mergeCell ref="J345:L345"/>
    <mergeCell ref="M345:O345"/>
    <mergeCell ref="P345:R345"/>
    <mergeCell ref="S345:U345"/>
    <mergeCell ref="B344:D344"/>
    <mergeCell ref="E344:H344"/>
    <mergeCell ref="J344:L344"/>
    <mergeCell ref="M344:O344"/>
    <mergeCell ref="P344:R344"/>
    <mergeCell ref="S344:U344"/>
    <mergeCell ref="B349:D349"/>
    <mergeCell ref="E349:H349"/>
    <mergeCell ref="J349:L349"/>
    <mergeCell ref="M349:O349"/>
    <mergeCell ref="P349:R349"/>
    <mergeCell ref="S349:U349"/>
    <mergeCell ref="B348:D348"/>
    <mergeCell ref="E348:H348"/>
    <mergeCell ref="J348:L348"/>
    <mergeCell ref="M348:O348"/>
    <mergeCell ref="P348:R348"/>
    <mergeCell ref="S348:U348"/>
    <mergeCell ref="B347:D347"/>
    <mergeCell ref="E347:H347"/>
    <mergeCell ref="J347:L347"/>
    <mergeCell ref="M347:O347"/>
    <mergeCell ref="P347:R347"/>
    <mergeCell ref="S347:U347"/>
    <mergeCell ref="B352:D352"/>
    <mergeCell ref="E352:H352"/>
    <mergeCell ref="J352:L352"/>
    <mergeCell ref="M352:O352"/>
    <mergeCell ref="P352:R352"/>
    <mergeCell ref="S352:U352"/>
    <mergeCell ref="B351:D351"/>
    <mergeCell ref="E351:H351"/>
    <mergeCell ref="J351:L351"/>
    <mergeCell ref="M351:O351"/>
    <mergeCell ref="P351:R351"/>
    <mergeCell ref="S351:U351"/>
    <mergeCell ref="B350:D350"/>
    <mergeCell ref="E350:H350"/>
    <mergeCell ref="J350:L350"/>
    <mergeCell ref="M350:O350"/>
    <mergeCell ref="P350:R350"/>
    <mergeCell ref="S350:U350"/>
    <mergeCell ref="B355:D355"/>
    <mergeCell ref="E355:H355"/>
    <mergeCell ref="J355:L355"/>
    <mergeCell ref="M355:O355"/>
    <mergeCell ref="P355:R355"/>
    <mergeCell ref="S355:U355"/>
    <mergeCell ref="B354:D354"/>
    <mergeCell ref="E354:H354"/>
    <mergeCell ref="J354:L354"/>
    <mergeCell ref="M354:O354"/>
    <mergeCell ref="P354:R354"/>
    <mergeCell ref="S354:U354"/>
    <mergeCell ref="B353:D353"/>
    <mergeCell ref="E353:H353"/>
    <mergeCell ref="J353:L353"/>
    <mergeCell ref="M353:O353"/>
    <mergeCell ref="P353:R353"/>
    <mergeCell ref="S353:U353"/>
    <mergeCell ref="B358:D358"/>
    <mergeCell ref="E358:H358"/>
    <mergeCell ref="J358:L358"/>
    <mergeCell ref="M358:O358"/>
    <mergeCell ref="P358:R358"/>
    <mergeCell ref="S358:U358"/>
    <mergeCell ref="B357:D357"/>
    <mergeCell ref="E357:H357"/>
    <mergeCell ref="J357:L357"/>
    <mergeCell ref="M357:O357"/>
    <mergeCell ref="P357:R357"/>
    <mergeCell ref="S357:U357"/>
    <mergeCell ref="B356:D356"/>
    <mergeCell ref="E356:H356"/>
    <mergeCell ref="J356:L356"/>
    <mergeCell ref="M356:O356"/>
    <mergeCell ref="P356:R356"/>
    <mergeCell ref="S356:U356"/>
    <mergeCell ref="B361:D361"/>
    <mergeCell ref="E361:H361"/>
    <mergeCell ref="J361:L361"/>
    <mergeCell ref="M361:O361"/>
    <mergeCell ref="P361:R361"/>
    <mergeCell ref="S361:U361"/>
    <mergeCell ref="B360:D360"/>
    <mergeCell ref="E360:H360"/>
    <mergeCell ref="J360:L360"/>
    <mergeCell ref="M360:O360"/>
    <mergeCell ref="P360:R360"/>
    <mergeCell ref="S360:U360"/>
    <mergeCell ref="B359:D359"/>
    <mergeCell ref="E359:H359"/>
    <mergeCell ref="J359:L359"/>
    <mergeCell ref="M359:O359"/>
    <mergeCell ref="P359:R359"/>
    <mergeCell ref="S359:U359"/>
    <mergeCell ref="B364:D364"/>
    <mergeCell ref="E364:H364"/>
    <mergeCell ref="J364:L364"/>
    <mergeCell ref="M364:O364"/>
    <mergeCell ref="P364:R364"/>
    <mergeCell ref="S364:U364"/>
    <mergeCell ref="B363:D363"/>
    <mergeCell ref="E363:H363"/>
    <mergeCell ref="J363:L363"/>
    <mergeCell ref="M363:O363"/>
    <mergeCell ref="P363:R363"/>
    <mergeCell ref="S363:U363"/>
    <mergeCell ref="B362:D362"/>
    <mergeCell ref="E362:H362"/>
    <mergeCell ref="J362:L362"/>
    <mergeCell ref="M362:O362"/>
    <mergeCell ref="P362:R362"/>
    <mergeCell ref="S362:U362"/>
    <mergeCell ref="B367:D367"/>
    <mergeCell ref="E367:H367"/>
    <mergeCell ref="J367:L367"/>
    <mergeCell ref="M367:O367"/>
    <mergeCell ref="P367:R367"/>
    <mergeCell ref="S367:U367"/>
    <mergeCell ref="B366:D366"/>
    <mergeCell ref="E366:H366"/>
    <mergeCell ref="J366:L366"/>
    <mergeCell ref="M366:O366"/>
    <mergeCell ref="P366:R366"/>
    <mergeCell ref="S366:U366"/>
    <mergeCell ref="B365:D365"/>
    <mergeCell ref="E365:H365"/>
    <mergeCell ref="J365:L365"/>
    <mergeCell ref="M365:O365"/>
    <mergeCell ref="P365:R365"/>
    <mergeCell ref="S365:U365"/>
    <mergeCell ref="B370:D370"/>
    <mergeCell ref="E370:H370"/>
    <mergeCell ref="J370:L370"/>
    <mergeCell ref="M370:O370"/>
    <mergeCell ref="P370:R370"/>
    <mergeCell ref="S370:U370"/>
    <mergeCell ref="B369:D369"/>
    <mergeCell ref="E369:H369"/>
    <mergeCell ref="J369:L369"/>
    <mergeCell ref="M369:O369"/>
    <mergeCell ref="P369:R369"/>
    <mergeCell ref="S369:U369"/>
    <mergeCell ref="B368:D368"/>
    <mergeCell ref="E368:H368"/>
    <mergeCell ref="J368:L368"/>
    <mergeCell ref="M368:O368"/>
    <mergeCell ref="P368:R368"/>
    <mergeCell ref="S368:U368"/>
    <mergeCell ref="B373:D373"/>
    <mergeCell ref="E373:H373"/>
    <mergeCell ref="J373:L373"/>
    <mergeCell ref="M373:O373"/>
    <mergeCell ref="P373:R373"/>
    <mergeCell ref="S373:U373"/>
    <mergeCell ref="B372:D372"/>
    <mergeCell ref="E372:H372"/>
    <mergeCell ref="J372:L372"/>
    <mergeCell ref="M372:O372"/>
    <mergeCell ref="P372:R372"/>
    <mergeCell ref="S372:U372"/>
    <mergeCell ref="B371:D371"/>
    <mergeCell ref="E371:H371"/>
    <mergeCell ref="J371:L371"/>
    <mergeCell ref="M371:O371"/>
    <mergeCell ref="P371:R371"/>
    <mergeCell ref="S371:U371"/>
    <mergeCell ref="B376:D376"/>
    <mergeCell ref="E376:H376"/>
    <mergeCell ref="J376:L376"/>
    <mergeCell ref="M376:O376"/>
    <mergeCell ref="P376:R376"/>
    <mergeCell ref="S376:U376"/>
    <mergeCell ref="B375:D375"/>
    <mergeCell ref="E375:H375"/>
    <mergeCell ref="J375:L375"/>
    <mergeCell ref="M375:O375"/>
    <mergeCell ref="P375:R375"/>
    <mergeCell ref="S375:U375"/>
    <mergeCell ref="B374:D374"/>
    <mergeCell ref="E374:H374"/>
    <mergeCell ref="J374:L374"/>
    <mergeCell ref="M374:O374"/>
    <mergeCell ref="P374:R374"/>
    <mergeCell ref="S374:U374"/>
    <mergeCell ref="B379:D379"/>
    <mergeCell ref="E379:H379"/>
    <mergeCell ref="J379:L379"/>
    <mergeCell ref="M379:O379"/>
    <mergeCell ref="P379:R379"/>
    <mergeCell ref="S379:U379"/>
    <mergeCell ref="B378:D378"/>
    <mergeCell ref="E378:H378"/>
    <mergeCell ref="J378:L378"/>
    <mergeCell ref="M378:O378"/>
    <mergeCell ref="P378:R378"/>
    <mergeCell ref="S378:U378"/>
    <mergeCell ref="B377:D377"/>
    <mergeCell ref="E377:H377"/>
    <mergeCell ref="J377:L377"/>
    <mergeCell ref="M377:O377"/>
    <mergeCell ref="P377:R377"/>
    <mergeCell ref="S377:U377"/>
    <mergeCell ref="B382:D382"/>
    <mergeCell ref="E382:H382"/>
    <mergeCell ref="J382:L382"/>
    <mergeCell ref="M382:O382"/>
    <mergeCell ref="P382:R382"/>
    <mergeCell ref="S382:U382"/>
    <mergeCell ref="B381:D381"/>
    <mergeCell ref="E381:H381"/>
    <mergeCell ref="J381:L381"/>
    <mergeCell ref="M381:O381"/>
    <mergeCell ref="P381:R381"/>
    <mergeCell ref="S381:U381"/>
    <mergeCell ref="B380:D380"/>
    <mergeCell ref="E380:H380"/>
    <mergeCell ref="J380:L380"/>
    <mergeCell ref="M380:O380"/>
    <mergeCell ref="P380:R380"/>
    <mergeCell ref="S380:U380"/>
    <mergeCell ref="B385:D385"/>
    <mergeCell ref="E385:H385"/>
    <mergeCell ref="J385:L385"/>
    <mergeCell ref="M385:O385"/>
    <mergeCell ref="P385:R385"/>
    <mergeCell ref="S385:U385"/>
    <mergeCell ref="B384:D384"/>
    <mergeCell ref="E384:H384"/>
    <mergeCell ref="J384:L384"/>
    <mergeCell ref="M384:O384"/>
    <mergeCell ref="P384:R384"/>
    <mergeCell ref="S384:U384"/>
    <mergeCell ref="B383:D383"/>
    <mergeCell ref="E383:H383"/>
    <mergeCell ref="J383:L383"/>
    <mergeCell ref="M383:O383"/>
    <mergeCell ref="P383:R383"/>
    <mergeCell ref="S383:U383"/>
    <mergeCell ref="B388:D388"/>
    <mergeCell ref="E388:H388"/>
    <mergeCell ref="J388:L388"/>
    <mergeCell ref="M388:O388"/>
    <mergeCell ref="P388:R388"/>
    <mergeCell ref="S388:U388"/>
    <mergeCell ref="B387:D387"/>
    <mergeCell ref="E387:H387"/>
    <mergeCell ref="J387:L387"/>
    <mergeCell ref="M387:O387"/>
    <mergeCell ref="P387:R387"/>
    <mergeCell ref="S387:U387"/>
    <mergeCell ref="B386:D386"/>
    <mergeCell ref="E386:H386"/>
    <mergeCell ref="J386:L386"/>
    <mergeCell ref="M386:O386"/>
    <mergeCell ref="P386:R386"/>
    <mergeCell ref="S386:U386"/>
    <mergeCell ref="B391:D391"/>
    <mergeCell ref="E391:H391"/>
    <mergeCell ref="J391:L391"/>
    <mergeCell ref="M391:O391"/>
    <mergeCell ref="P391:R391"/>
    <mergeCell ref="S391:U391"/>
    <mergeCell ref="B390:D390"/>
    <mergeCell ref="E390:H390"/>
    <mergeCell ref="J390:L390"/>
    <mergeCell ref="M390:O390"/>
    <mergeCell ref="P390:R390"/>
    <mergeCell ref="S390:U390"/>
    <mergeCell ref="B389:D389"/>
    <mergeCell ref="E389:H389"/>
    <mergeCell ref="J389:L389"/>
    <mergeCell ref="M389:O389"/>
    <mergeCell ref="P389:R389"/>
    <mergeCell ref="S389:U389"/>
    <mergeCell ref="B394:D394"/>
    <mergeCell ref="E394:H394"/>
    <mergeCell ref="J394:L394"/>
    <mergeCell ref="M394:O394"/>
    <mergeCell ref="P394:R394"/>
    <mergeCell ref="S394:U394"/>
    <mergeCell ref="B393:D393"/>
    <mergeCell ref="E393:H393"/>
    <mergeCell ref="J393:L393"/>
    <mergeCell ref="M393:O393"/>
    <mergeCell ref="P393:R393"/>
    <mergeCell ref="S393:U393"/>
    <mergeCell ref="B392:D392"/>
    <mergeCell ref="E392:H392"/>
    <mergeCell ref="J392:L392"/>
    <mergeCell ref="M392:O392"/>
    <mergeCell ref="P392:R392"/>
    <mergeCell ref="S392:U392"/>
    <mergeCell ref="B397:D397"/>
    <mergeCell ref="E397:H397"/>
    <mergeCell ref="J397:L397"/>
    <mergeCell ref="M397:O397"/>
    <mergeCell ref="P397:R397"/>
    <mergeCell ref="S397:U397"/>
    <mergeCell ref="B396:D396"/>
    <mergeCell ref="E396:H396"/>
    <mergeCell ref="J396:L396"/>
    <mergeCell ref="M396:O396"/>
    <mergeCell ref="P396:R396"/>
    <mergeCell ref="S396:U396"/>
    <mergeCell ref="B395:D395"/>
    <mergeCell ref="E395:H395"/>
    <mergeCell ref="J395:L395"/>
    <mergeCell ref="M395:O395"/>
    <mergeCell ref="P395:R395"/>
    <mergeCell ref="S395:U395"/>
    <mergeCell ref="B400:D400"/>
    <mergeCell ref="E400:H400"/>
    <mergeCell ref="J400:L400"/>
    <mergeCell ref="M400:O400"/>
    <mergeCell ref="P400:R400"/>
    <mergeCell ref="S400:U400"/>
    <mergeCell ref="B399:D399"/>
    <mergeCell ref="E399:H399"/>
    <mergeCell ref="J399:L399"/>
    <mergeCell ref="M399:O399"/>
    <mergeCell ref="P399:R399"/>
    <mergeCell ref="S399:U399"/>
    <mergeCell ref="B398:D398"/>
    <mergeCell ref="E398:H398"/>
    <mergeCell ref="J398:L398"/>
    <mergeCell ref="M398:O398"/>
    <mergeCell ref="P398:R398"/>
    <mergeCell ref="S398:U398"/>
    <mergeCell ref="B403:D403"/>
    <mergeCell ref="E403:H403"/>
    <mergeCell ref="J403:L403"/>
    <mergeCell ref="M403:O403"/>
    <mergeCell ref="P403:R403"/>
    <mergeCell ref="S403:U403"/>
    <mergeCell ref="B402:D402"/>
    <mergeCell ref="E402:H402"/>
    <mergeCell ref="J402:L402"/>
    <mergeCell ref="M402:O402"/>
    <mergeCell ref="P402:R402"/>
    <mergeCell ref="S402:U402"/>
    <mergeCell ref="B401:D401"/>
    <mergeCell ref="E401:H401"/>
    <mergeCell ref="J401:L401"/>
    <mergeCell ref="M401:O401"/>
    <mergeCell ref="P401:R401"/>
    <mergeCell ref="S401:U401"/>
    <mergeCell ref="B406:D406"/>
    <mergeCell ref="E406:H406"/>
    <mergeCell ref="J406:L406"/>
    <mergeCell ref="M406:O406"/>
    <mergeCell ref="P406:R406"/>
    <mergeCell ref="S406:U406"/>
    <mergeCell ref="B405:D405"/>
    <mergeCell ref="E405:H405"/>
    <mergeCell ref="J405:L405"/>
    <mergeCell ref="M405:O405"/>
    <mergeCell ref="P405:R405"/>
    <mergeCell ref="S405:U405"/>
    <mergeCell ref="B404:D404"/>
    <mergeCell ref="E404:H404"/>
    <mergeCell ref="J404:L404"/>
    <mergeCell ref="M404:O404"/>
    <mergeCell ref="P404:R404"/>
    <mergeCell ref="S404:U404"/>
    <mergeCell ref="B409:D409"/>
    <mergeCell ref="E409:H409"/>
    <mergeCell ref="J409:L409"/>
    <mergeCell ref="M409:O409"/>
    <mergeCell ref="P409:R409"/>
    <mergeCell ref="S409:U409"/>
    <mergeCell ref="B408:D408"/>
    <mergeCell ref="E408:H408"/>
    <mergeCell ref="J408:L408"/>
    <mergeCell ref="M408:O408"/>
    <mergeCell ref="P408:R408"/>
    <mergeCell ref="S408:U408"/>
    <mergeCell ref="B407:D407"/>
    <mergeCell ref="E407:H407"/>
    <mergeCell ref="J407:L407"/>
    <mergeCell ref="M407:O407"/>
    <mergeCell ref="P407:R407"/>
    <mergeCell ref="S407:U407"/>
    <mergeCell ref="B412:D412"/>
    <mergeCell ref="E412:H412"/>
    <mergeCell ref="J412:L412"/>
    <mergeCell ref="M412:O412"/>
    <mergeCell ref="P412:R412"/>
    <mergeCell ref="S412:U412"/>
    <mergeCell ref="B411:D411"/>
    <mergeCell ref="E411:H411"/>
    <mergeCell ref="J411:L411"/>
    <mergeCell ref="M411:O411"/>
    <mergeCell ref="P411:R411"/>
    <mergeCell ref="S411:U411"/>
    <mergeCell ref="B410:D410"/>
    <mergeCell ref="E410:H410"/>
    <mergeCell ref="J410:L410"/>
    <mergeCell ref="M410:O410"/>
    <mergeCell ref="P410:R410"/>
    <mergeCell ref="S410:U410"/>
    <mergeCell ref="B415:D415"/>
    <mergeCell ref="E415:H415"/>
    <mergeCell ref="J415:L415"/>
    <mergeCell ref="M415:O415"/>
    <mergeCell ref="P415:R415"/>
    <mergeCell ref="S415:U415"/>
    <mergeCell ref="B414:D414"/>
    <mergeCell ref="E414:H414"/>
    <mergeCell ref="J414:L414"/>
    <mergeCell ref="M414:O414"/>
    <mergeCell ref="P414:R414"/>
    <mergeCell ref="S414:U414"/>
    <mergeCell ref="B413:D413"/>
    <mergeCell ref="E413:H413"/>
    <mergeCell ref="J413:L413"/>
    <mergeCell ref="M413:O413"/>
    <mergeCell ref="P413:R413"/>
    <mergeCell ref="S413:U413"/>
    <mergeCell ref="B418:D418"/>
    <mergeCell ref="E418:H418"/>
    <mergeCell ref="J418:L418"/>
    <mergeCell ref="M418:O418"/>
    <mergeCell ref="P418:R418"/>
    <mergeCell ref="S418:U418"/>
    <mergeCell ref="B417:D417"/>
    <mergeCell ref="E417:H417"/>
    <mergeCell ref="J417:L417"/>
    <mergeCell ref="M417:O417"/>
    <mergeCell ref="P417:R417"/>
    <mergeCell ref="S417:U417"/>
    <mergeCell ref="B416:D416"/>
    <mergeCell ref="E416:H416"/>
    <mergeCell ref="J416:L416"/>
    <mergeCell ref="M416:O416"/>
    <mergeCell ref="P416:R416"/>
    <mergeCell ref="S416:U416"/>
    <mergeCell ref="B421:D421"/>
    <mergeCell ref="E421:H421"/>
    <mergeCell ref="J421:L421"/>
    <mergeCell ref="M421:O421"/>
    <mergeCell ref="P421:R421"/>
    <mergeCell ref="S421:U421"/>
    <mergeCell ref="B420:D420"/>
    <mergeCell ref="E420:H420"/>
    <mergeCell ref="J420:L420"/>
    <mergeCell ref="M420:O420"/>
    <mergeCell ref="P420:R420"/>
    <mergeCell ref="S420:U420"/>
    <mergeCell ref="B419:D419"/>
    <mergeCell ref="E419:H419"/>
    <mergeCell ref="J419:L419"/>
    <mergeCell ref="M419:O419"/>
    <mergeCell ref="P419:R419"/>
    <mergeCell ref="S419:U419"/>
    <mergeCell ref="B424:D424"/>
    <mergeCell ref="E424:H424"/>
    <mergeCell ref="J424:L424"/>
    <mergeCell ref="M424:O424"/>
    <mergeCell ref="P424:R424"/>
    <mergeCell ref="S424:U424"/>
    <mergeCell ref="B423:D423"/>
    <mergeCell ref="E423:H423"/>
    <mergeCell ref="J423:L423"/>
    <mergeCell ref="M423:O423"/>
    <mergeCell ref="P423:R423"/>
    <mergeCell ref="S423:U423"/>
    <mergeCell ref="B422:D422"/>
    <mergeCell ref="E422:H422"/>
    <mergeCell ref="J422:L422"/>
    <mergeCell ref="M422:O422"/>
    <mergeCell ref="P422:R422"/>
    <mergeCell ref="S422:U422"/>
    <mergeCell ref="B427:D427"/>
    <mergeCell ref="E427:H427"/>
    <mergeCell ref="J427:L427"/>
    <mergeCell ref="M427:O427"/>
    <mergeCell ref="P427:R427"/>
    <mergeCell ref="S427:U427"/>
    <mergeCell ref="B426:D426"/>
    <mergeCell ref="E426:H426"/>
    <mergeCell ref="J426:L426"/>
    <mergeCell ref="M426:O426"/>
    <mergeCell ref="P426:R426"/>
    <mergeCell ref="S426:U426"/>
    <mergeCell ref="B425:D425"/>
    <mergeCell ref="E425:H425"/>
    <mergeCell ref="J425:L425"/>
    <mergeCell ref="M425:O425"/>
    <mergeCell ref="P425:R425"/>
    <mergeCell ref="S425:U425"/>
    <mergeCell ref="B430:D430"/>
    <mergeCell ref="E430:H430"/>
    <mergeCell ref="J430:L430"/>
    <mergeCell ref="M430:O430"/>
    <mergeCell ref="P430:R430"/>
    <mergeCell ref="S430:U430"/>
    <mergeCell ref="B429:D429"/>
    <mergeCell ref="E429:H429"/>
    <mergeCell ref="J429:L429"/>
    <mergeCell ref="M429:O429"/>
    <mergeCell ref="P429:R429"/>
    <mergeCell ref="S429:U429"/>
    <mergeCell ref="B428:D428"/>
    <mergeCell ref="E428:H428"/>
    <mergeCell ref="J428:L428"/>
    <mergeCell ref="M428:O428"/>
    <mergeCell ref="P428:R428"/>
    <mergeCell ref="S428:U428"/>
    <mergeCell ref="B433:D433"/>
    <mergeCell ref="E433:H433"/>
    <mergeCell ref="J433:L433"/>
    <mergeCell ref="M433:O433"/>
    <mergeCell ref="P433:R433"/>
    <mergeCell ref="S433:U433"/>
    <mergeCell ref="B432:D432"/>
    <mergeCell ref="E432:H432"/>
    <mergeCell ref="J432:L432"/>
    <mergeCell ref="M432:O432"/>
    <mergeCell ref="P432:R432"/>
    <mergeCell ref="S432:U432"/>
    <mergeCell ref="B431:D431"/>
    <mergeCell ref="E431:H431"/>
    <mergeCell ref="J431:L431"/>
    <mergeCell ref="M431:O431"/>
    <mergeCell ref="P431:R431"/>
    <mergeCell ref="S431:U431"/>
    <mergeCell ref="B436:D436"/>
    <mergeCell ref="E436:H436"/>
    <mergeCell ref="J436:L436"/>
    <mergeCell ref="M436:O436"/>
    <mergeCell ref="P436:R436"/>
    <mergeCell ref="S436:U436"/>
    <mergeCell ref="B435:D435"/>
    <mergeCell ref="E435:H435"/>
    <mergeCell ref="J435:L435"/>
    <mergeCell ref="M435:O435"/>
    <mergeCell ref="P435:R435"/>
    <mergeCell ref="S435:U435"/>
    <mergeCell ref="B434:D434"/>
    <mergeCell ref="E434:H434"/>
    <mergeCell ref="J434:L434"/>
    <mergeCell ref="M434:O434"/>
    <mergeCell ref="P434:R434"/>
    <mergeCell ref="S434:U434"/>
    <mergeCell ref="B439:D439"/>
    <mergeCell ref="E439:H439"/>
    <mergeCell ref="J439:L439"/>
    <mergeCell ref="M439:O439"/>
    <mergeCell ref="P439:R439"/>
    <mergeCell ref="S439:U439"/>
    <mergeCell ref="B438:D438"/>
    <mergeCell ref="E438:H438"/>
    <mergeCell ref="J438:L438"/>
    <mergeCell ref="M438:O438"/>
    <mergeCell ref="P438:R438"/>
    <mergeCell ref="S438:U438"/>
    <mergeCell ref="B437:D437"/>
    <mergeCell ref="E437:H437"/>
    <mergeCell ref="J437:L437"/>
    <mergeCell ref="M437:O437"/>
    <mergeCell ref="P437:R437"/>
    <mergeCell ref="S437:U437"/>
    <mergeCell ref="B442:D442"/>
    <mergeCell ref="E442:H442"/>
    <mergeCell ref="J442:L442"/>
    <mergeCell ref="M442:O442"/>
    <mergeCell ref="P442:R442"/>
    <mergeCell ref="S442:U442"/>
    <mergeCell ref="B441:D441"/>
    <mergeCell ref="E441:H441"/>
    <mergeCell ref="J441:L441"/>
    <mergeCell ref="M441:O441"/>
    <mergeCell ref="P441:R441"/>
    <mergeCell ref="S441:U441"/>
    <mergeCell ref="B440:D440"/>
    <mergeCell ref="E440:H440"/>
    <mergeCell ref="J440:L440"/>
    <mergeCell ref="M440:O440"/>
    <mergeCell ref="P440:R440"/>
    <mergeCell ref="S440:U440"/>
    <mergeCell ref="B445:D445"/>
    <mergeCell ref="E445:H445"/>
    <mergeCell ref="J445:L445"/>
    <mergeCell ref="M445:O445"/>
    <mergeCell ref="P445:R445"/>
    <mergeCell ref="S445:U445"/>
    <mergeCell ref="B444:D444"/>
    <mergeCell ref="E444:H444"/>
    <mergeCell ref="J444:L444"/>
    <mergeCell ref="M444:O444"/>
    <mergeCell ref="P444:R444"/>
    <mergeCell ref="S444:U444"/>
    <mergeCell ref="B443:D443"/>
    <mergeCell ref="E443:H443"/>
    <mergeCell ref="J443:L443"/>
    <mergeCell ref="M443:O443"/>
    <mergeCell ref="P443:R443"/>
    <mergeCell ref="S443:U443"/>
    <mergeCell ref="B448:D448"/>
    <mergeCell ref="E448:H448"/>
    <mergeCell ref="J448:L448"/>
    <mergeCell ref="M448:O448"/>
    <mergeCell ref="P448:R448"/>
    <mergeCell ref="S448:U448"/>
    <mergeCell ref="B447:D447"/>
    <mergeCell ref="E447:H447"/>
    <mergeCell ref="J447:L447"/>
    <mergeCell ref="M447:O447"/>
    <mergeCell ref="P447:R447"/>
    <mergeCell ref="S447:U447"/>
    <mergeCell ref="B446:D446"/>
    <mergeCell ref="E446:H446"/>
    <mergeCell ref="J446:L446"/>
    <mergeCell ref="M446:O446"/>
    <mergeCell ref="P446:R446"/>
    <mergeCell ref="S446:U446"/>
    <mergeCell ref="B451:D451"/>
    <mergeCell ref="E451:H451"/>
    <mergeCell ref="J451:L451"/>
    <mergeCell ref="M451:O451"/>
    <mergeCell ref="P451:R451"/>
    <mergeCell ref="S451:U451"/>
    <mergeCell ref="B450:D450"/>
    <mergeCell ref="E450:H450"/>
    <mergeCell ref="J450:L450"/>
    <mergeCell ref="M450:O450"/>
    <mergeCell ref="P450:R450"/>
    <mergeCell ref="S450:U450"/>
    <mergeCell ref="B449:D449"/>
    <mergeCell ref="E449:H449"/>
    <mergeCell ref="J449:L449"/>
    <mergeCell ref="M449:O449"/>
    <mergeCell ref="P449:R449"/>
    <mergeCell ref="S449:U449"/>
    <mergeCell ref="B454:D454"/>
    <mergeCell ref="E454:H454"/>
    <mergeCell ref="J454:L454"/>
    <mergeCell ref="M454:O454"/>
    <mergeCell ref="P454:R454"/>
    <mergeCell ref="S454:U454"/>
    <mergeCell ref="B453:D453"/>
    <mergeCell ref="E453:H453"/>
    <mergeCell ref="J453:L453"/>
    <mergeCell ref="M453:O453"/>
    <mergeCell ref="P453:R453"/>
    <mergeCell ref="S453:U453"/>
    <mergeCell ref="B452:D452"/>
    <mergeCell ref="E452:H452"/>
    <mergeCell ref="J452:L452"/>
    <mergeCell ref="M452:O452"/>
    <mergeCell ref="P452:R452"/>
    <mergeCell ref="S452:U452"/>
    <mergeCell ref="B457:D457"/>
    <mergeCell ref="E457:H457"/>
    <mergeCell ref="J457:L457"/>
    <mergeCell ref="M457:O457"/>
    <mergeCell ref="P457:R457"/>
    <mergeCell ref="S457:U457"/>
    <mergeCell ref="B456:D456"/>
    <mergeCell ref="E456:H456"/>
    <mergeCell ref="J456:L456"/>
    <mergeCell ref="M456:O456"/>
    <mergeCell ref="P456:R456"/>
    <mergeCell ref="S456:U456"/>
    <mergeCell ref="B455:D455"/>
    <mergeCell ref="E455:H455"/>
    <mergeCell ref="J455:L455"/>
    <mergeCell ref="M455:O455"/>
    <mergeCell ref="P455:R455"/>
    <mergeCell ref="S455:U455"/>
    <mergeCell ref="B460:D460"/>
    <mergeCell ref="E460:H460"/>
    <mergeCell ref="J460:L460"/>
    <mergeCell ref="M460:O460"/>
    <mergeCell ref="P460:R460"/>
    <mergeCell ref="S460:U460"/>
    <mergeCell ref="B459:D459"/>
    <mergeCell ref="E459:H459"/>
    <mergeCell ref="J459:L459"/>
    <mergeCell ref="M459:O459"/>
    <mergeCell ref="P459:R459"/>
    <mergeCell ref="S459:U459"/>
    <mergeCell ref="B458:D458"/>
    <mergeCell ref="E458:H458"/>
    <mergeCell ref="J458:L458"/>
    <mergeCell ref="M458:O458"/>
    <mergeCell ref="P458:R458"/>
    <mergeCell ref="S458:U458"/>
    <mergeCell ref="B463:D463"/>
    <mergeCell ref="E463:H463"/>
    <mergeCell ref="J463:L463"/>
    <mergeCell ref="M463:O463"/>
    <mergeCell ref="P463:R463"/>
    <mergeCell ref="S463:U463"/>
    <mergeCell ref="B462:D462"/>
    <mergeCell ref="E462:H462"/>
    <mergeCell ref="J462:L462"/>
    <mergeCell ref="M462:O462"/>
    <mergeCell ref="P462:R462"/>
    <mergeCell ref="S462:U462"/>
    <mergeCell ref="B461:D461"/>
    <mergeCell ref="E461:H461"/>
    <mergeCell ref="J461:L461"/>
    <mergeCell ref="M461:O461"/>
    <mergeCell ref="P461:R461"/>
    <mergeCell ref="S461:U461"/>
    <mergeCell ref="B466:D466"/>
    <mergeCell ref="E466:H466"/>
    <mergeCell ref="J466:L466"/>
    <mergeCell ref="M466:O466"/>
    <mergeCell ref="P466:R466"/>
    <mergeCell ref="S466:U466"/>
    <mergeCell ref="B465:D465"/>
    <mergeCell ref="E465:H465"/>
    <mergeCell ref="J465:L465"/>
    <mergeCell ref="M465:O465"/>
    <mergeCell ref="P465:R465"/>
    <mergeCell ref="S465:U465"/>
    <mergeCell ref="B464:D464"/>
    <mergeCell ref="E464:H464"/>
    <mergeCell ref="J464:L464"/>
    <mergeCell ref="M464:O464"/>
    <mergeCell ref="P464:R464"/>
    <mergeCell ref="S464:U464"/>
    <mergeCell ref="B469:D469"/>
    <mergeCell ref="E469:H469"/>
    <mergeCell ref="J469:L469"/>
    <mergeCell ref="M469:O469"/>
    <mergeCell ref="P469:R469"/>
    <mergeCell ref="S469:U469"/>
    <mergeCell ref="B468:D468"/>
    <mergeCell ref="E468:H468"/>
    <mergeCell ref="J468:L468"/>
    <mergeCell ref="M468:O468"/>
    <mergeCell ref="P468:R468"/>
    <mergeCell ref="S468:U468"/>
    <mergeCell ref="B467:D467"/>
    <mergeCell ref="E467:H467"/>
    <mergeCell ref="J467:L467"/>
    <mergeCell ref="M467:O467"/>
    <mergeCell ref="P467:R467"/>
    <mergeCell ref="S467:U467"/>
    <mergeCell ref="B472:D472"/>
    <mergeCell ref="E472:H472"/>
    <mergeCell ref="J472:L472"/>
    <mergeCell ref="M472:O472"/>
    <mergeCell ref="P472:R472"/>
    <mergeCell ref="S472:U472"/>
    <mergeCell ref="B471:D471"/>
    <mergeCell ref="E471:H471"/>
    <mergeCell ref="J471:L471"/>
    <mergeCell ref="M471:O471"/>
    <mergeCell ref="P471:R471"/>
    <mergeCell ref="S471:U471"/>
    <mergeCell ref="B470:D470"/>
    <mergeCell ref="E470:H470"/>
    <mergeCell ref="J470:L470"/>
    <mergeCell ref="M470:O470"/>
    <mergeCell ref="P470:R470"/>
    <mergeCell ref="S470:U470"/>
    <mergeCell ref="B475:D475"/>
    <mergeCell ref="E475:H475"/>
    <mergeCell ref="J475:L475"/>
    <mergeCell ref="M475:O475"/>
    <mergeCell ref="P475:R475"/>
    <mergeCell ref="S475:U475"/>
    <mergeCell ref="B474:D474"/>
    <mergeCell ref="E474:H474"/>
    <mergeCell ref="J474:L474"/>
    <mergeCell ref="M474:O474"/>
    <mergeCell ref="P474:R474"/>
    <mergeCell ref="S474:U474"/>
    <mergeCell ref="B473:D473"/>
    <mergeCell ref="E473:H473"/>
    <mergeCell ref="J473:L473"/>
    <mergeCell ref="M473:O473"/>
    <mergeCell ref="P473:R473"/>
    <mergeCell ref="S473:U473"/>
    <mergeCell ref="B478:D478"/>
    <mergeCell ref="E478:H478"/>
    <mergeCell ref="J478:L478"/>
    <mergeCell ref="M478:O478"/>
    <mergeCell ref="P478:R478"/>
    <mergeCell ref="S478:U478"/>
    <mergeCell ref="B477:D477"/>
    <mergeCell ref="E477:H477"/>
    <mergeCell ref="J477:L477"/>
    <mergeCell ref="M477:O477"/>
    <mergeCell ref="P477:R477"/>
    <mergeCell ref="S477:U477"/>
    <mergeCell ref="B476:D476"/>
    <mergeCell ref="E476:H476"/>
    <mergeCell ref="J476:L476"/>
    <mergeCell ref="M476:O476"/>
    <mergeCell ref="P476:R476"/>
    <mergeCell ref="S476:U476"/>
    <mergeCell ref="B481:D481"/>
    <mergeCell ref="E481:H481"/>
    <mergeCell ref="J481:L481"/>
    <mergeCell ref="M481:O481"/>
    <mergeCell ref="P481:R481"/>
    <mergeCell ref="S481:U481"/>
    <mergeCell ref="B480:D480"/>
    <mergeCell ref="E480:H480"/>
    <mergeCell ref="J480:L480"/>
    <mergeCell ref="M480:O480"/>
    <mergeCell ref="P480:R480"/>
    <mergeCell ref="S480:U480"/>
    <mergeCell ref="B479:D479"/>
    <mergeCell ref="E479:H479"/>
    <mergeCell ref="J479:L479"/>
    <mergeCell ref="M479:O479"/>
    <mergeCell ref="P479:R479"/>
    <mergeCell ref="S479:U479"/>
    <mergeCell ref="B484:D484"/>
    <mergeCell ref="E484:H484"/>
    <mergeCell ref="J484:L484"/>
    <mergeCell ref="M484:O484"/>
    <mergeCell ref="P484:R484"/>
    <mergeCell ref="S484:U484"/>
    <mergeCell ref="B483:D483"/>
    <mergeCell ref="E483:H483"/>
    <mergeCell ref="J483:L483"/>
    <mergeCell ref="M483:O483"/>
    <mergeCell ref="P483:R483"/>
    <mergeCell ref="S483:U483"/>
    <mergeCell ref="B482:D482"/>
    <mergeCell ref="E482:H482"/>
    <mergeCell ref="J482:L482"/>
    <mergeCell ref="M482:O482"/>
    <mergeCell ref="P482:R482"/>
    <mergeCell ref="S482:U482"/>
    <mergeCell ref="B487:D487"/>
    <mergeCell ref="E487:H487"/>
    <mergeCell ref="J487:L487"/>
    <mergeCell ref="M487:O487"/>
    <mergeCell ref="P487:R487"/>
    <mergeCell ref="S487:U487"/>
    <mergeCell ref="B486:D486"/>
    <mergeCell ref="E486:H486"/>
    <mergeCell ref="J486:L486"/>
    <mergeCell ref="M486:O486"/>
    <mergeCell ref="P486:R486"/>
    <mergeCell ref="S486:U486"/>
    <mergeCell ref="B485:D485"/>
    <mergeCell ref="E485:H485"/>
    <mergeCell ref="J485:L485"/>
    <mergeCell ref="M485:O485"/>
    <mergeCell ref="P485:R485"/>
    <mergeCell ref="S485:U485"/>
    <mergeCell ref="B490:D490"/>
    <mergeCell ref="E490:H490"/>
    <mergeCell ref="J490:L490"/>
    <mergeCell ref="M490:O490"/>
    <mergeCell ref="P490:R490"/>
    <mergeCell ref="S490:U490"/>
    <mergeCell ref="B489:D489"/>
    <mergeCell ref="E489:H489"/>
    <mergeCell ref="J489:L489"/>
    <mergeCell ref="M489:O489"/>
    <mergeCell ref="P489:R489"/>
    <mergeCell ref="S489:U489"/>
    <mergeCell ref="B488:D488"/>
    <mergeCell ref="E488:H488"/>
    <mergeCell ref="J488:L488"/>
    <mergeCell ref="M488:O488"/>
    <mergeCell ref="P488:R488"/>
    <mergeCell ref="S488:U488"/>
    <mergeCell ref="B493:D493"/>
    <mergeCell ref="E493:H493"/>
    <mergeCell ref="J493:L493"/>
    <mergeCell ref="M493:O493"/>
    <mergeCell ref="P493:R493"/>
    <mergeCell ref="S493:U493"/>
    <mergeCell ref="B492:D492"/>
    <mergeCell ref="E492:H492"/>
    <mergeCell ref="J492:L492"/>
    <mergeCell ref="M492:O492"/>
    <mergeCell ref="P492:R492"/>
    <mergeCell ref="S492:U492"/>
    <mergeCell ref="B491:D491"/>
    <mergeCell ref="E491:H491"/>
    <mergeCell ref="J491:L491"/>
    <mergeCell ref="M491:O491"/>
    <mergeCell ref="P491:R491"/>
    <mergeCell ref="S491:U491"/>
    <mergeCell ref="B496:D496"/>
    <mergeCell ref="E496:H496"/>
    <mergeCell ref="J496:L496"/>
    <mergeCell ref="M496:O496"/>
    <mergeCell ref="P496:R496"/>
    <mergeCell ref="S496:U496"/>
    <mergeCell ref="B495:D495"/>
    <mergeCell ref="E495:H495"/>
    <mergeCell ref="J495:L495"/>
    <mergeCell ref="M495:O495"/>
    <mergeCell ref="P495:R495"/>
    <mergeCell ref="S495:U495"/>
    <mergeCell ref="B494:D494"/>
    <mergeCell ref="E494:H494"/>
    <mergeCell ref="J494:L494"/>
    <mergeCell ref="M494:O494"/>
    <mergeCell ref="P494:R494"/>
    <mergeCell ref="S494:U494"/>
    <mergeCell ref="B499:D499"/>
    <mergeCell ref="E499:H499"/>
    <mergeCell ref="J499:L499"/>
    <mergeCell ref="M499:O499"/>
    <mergeCell ref="P499:R499"/>
    <mergeCell ref="S499:U499"/>
    <mergeCell ref="B498:D498"/>
    <mergeCell ref="E498:H498"/>
    <mergeCell ref="J498:L498"/>
    <mergeCell ref="M498:O498"/>
    <mergeCell ref="P498:R498"/>
    <mergeCell ref="S498:U498"/>
    <mergeCell ref="B497:D497"/>
    <mergeCell ref="E497:H497"/>
    <mergeCell ref="J497:L497"/>
    <mergeCell ref="M497:O497"/>
    <mergeCell ref="P497:R497"/>
    <mergeCell ref="S497:U497"/>
    <mergeCell ref="B502:D502"/>
    <mergeCell ref="E502:H502"/>
    <mergeCell ref="J502:L502"/>
    <mergeCell ref="M502:O502"/>
    <mergeCell ref="P502:R502"/>
    <mergeCell ref="S502:U502"/>
    <mergeCell ref="B501:D501"/>
    <mergeCell ref="E501:H501"/>
    <mergeCell ref="J501:L501"/>
    <mergeCell ref="M501:O501"/>
    <mergeCell ref="P501:R501"/>
    <mergeCell ref="S501:U501"/>
    <mergeCell ref="B500:D500"/>
    <mergeCell ref="E500:H500"/>
    <mergeCell ref="J500:L500"/>
    <mergeCell ref="M500:O500"/>
    <mergeCell ref="P500:R500"/>
    <mergeCell ref="S500:U500"/>
    <mergeCell ref="B505:D505"/>
    <mergeCell ref="E505:H505"/>
    <mergeCell ref="J505:L505"/>
    <mergeCell ref="M505:O505"/>
    <mergeCell ref="P505:R505"/>
    <mergeCell ref="S505:U505"/>
    <mergeCell ref="B504:D504"/>
    <mergeCell ref="E504:H504"/>
    <mergeCell ref="J504:L504"/>
    <mergeCell ref="M504:O504"/>
    <mergeCell ref="P504:R504"/>
    <mergeCell ref="S504:U504"/>
    <mergeCell ref="B503:D503"/>
    <mergeCell ref="E503:H503"/>
    <mergeCell ref="J503:L503"/>
    <mergeCell ref="M503:O503"/>
    <mergeCell ref="P503:R503"/>
    <mergeCell ref="S503:U503"/>
    <mergeCell ref="B508:D508"/>
    <mergeCell ref="E508:H508"/>
    <mergeCell ref="J508:L508"/>
    <mergeCell ref="M508:O508"/>
    <mergeCell ref="P508:R508"/>
    <mergeCell ref="S508:U508"/>
    <mergeCell ref="B507:D507"/>
    <mergeCell ref="E507:H507"/>
    <mergeCell ref="J507:L507"/>
    <mergeCell ref="M507:O507"/>
    <mergeCell ref="P507:R507"/>
    <mergeCell ref="S507:U507"/>
    <mergeCell ref="B506:D506"/>
    <mergeCell ref="E506:H506"/>
    <mergeCell ref="J506:L506"/>
    <mergeCell ref="M506:O506"/>
    <mergeCell ref="P506:R506"/>
    <mergeCell ref="S506:U506"/>
    <mergeCell ref="B511:D511"/>
    <mergeCell ref="E511:H511"/>
    <mergeCell ref="J511:L511"/>
    <mergeCell ref="M511:O511"/>
    <mergeCell ref="P511:R511"/>
    <mergeCell ref="S511:U511"/>
    <mergeCell ref="B510:D510"/>
    <mergeCell ref="E510:H510"/>
    <mergeCell ref="J510:L510"/>
    <mergeCell ref="M510:O510"/>
    <mergeCell ref="P510:R510"/>
    <mergeCell ref="S510:U510"/>
    <mergeCell ref="B509:D509"/>
    <mergeCell ref="E509:H509"/>
    <mergeCell ref="J509:L509"/>
    <mergeCell ref="M509:O509"/>
    <mergeCell ref="P509:R509"/>
    <mergeCell ref="S509:U509"/>
    <mergeCell ref="B514:D514"/>
    <mergeCell ref="E514:H514"/>
    <mergeCell ref="J514:L514"/>
    <mergeCell ref="M514:O514"/>
    <mergeCell ref="P514:R514"/>
    <mergeCell ref="S514:U514"/>
    <mergeCell ref="B513:D513"/>
    <mergeCell ref="E513:H513"/>
    <mergeCell ref="J513:L513"/>
    <mergeCell ref="M513:O513"/>
    <mergeCell ref="P513:R513"/>
    <mergeCell ref="S513:U513"/>
    <mergeCell ref="B512:D512"/>
    <mergeCell ref="E512:H512"/>
    <mergeCell ref="J512:L512"/>
    <mergeCell ref="M512:O512"/>
    <mergeCell ref="P512:R512"/>
    <mergeCell ref="S512:U512"/>
    <mergeCell ref="B517:D517"/>
    <mergeCell ref="E517:H517"/>
    <mergeCell ref="J517:L517"/>
    <mergeCell ref="M517:O517"/>
    <mergeCell ref="P517:R517"/>
    <mergeCell ref="S517:U517"/>
    <mergeCell ref="B516:D516"/>
    <mergeCell ref="E516:H516"/>
    <mergeCell ref="J516:L516"/>
    <mergeCell ref="M516:O516"/>
    <mergeCell ref="P516:R516"/>
    <mergeCell ref="S516:U516"/>
    <mergeCell ref="B515:D515"/>
    <mergeCell ref="E515:H515"/>
    <mergeCell ref="J515:L515"/>
    <mergeCell ref="M515:O515"/>
    <mergeCell ref="P515:R515"/>
    <mergeCell ref="S515:U515"/>
    <mergeCell ref="B520:D520"/>
    <mergeCell ref="E520:H520"/>
    <mergeCell ref="J520:L520"/>
    <mergeCell ref="M520:O520"/>
    <mergeCell ref="P520:R520"/>
    <mergeCell ref="S520:U520"/>
    <mergeCell ref="B519:D519"/>
    <mergeCell ref="E519:H519"/>
    <mergeCell ref="J519:L519"/>
    <mergeCell ref="M519:O519"/>
    <mergeCell ref="P519:R519"/>
    <mergeCell ref="S519:U519"/>
    <mergeCell ref="B518:D518"/>
    <mergeCell ref="E518:H518"/>
    <mergeCell ref="J518:L518"/>
    <mergeCell ref="M518:O518"/>
    <mergeCell ref="P518:R518"/>
    <mergeCell ref="S518:U518"/>
    <mergeCell ref="B523:D523"/>
    <mergeCell ref="E523:H523"/>
    <mergeCell ref="J523:L523"/>
    <mergeCell ref="M523:O523"/>
    <mergeCell ref="P523:R523"/>
    <mergeCell ref="S523:U523"/>
    <mergeCell ref="B522:D522"/>
    <mergeCell ref="E522:H522"/>
    <mergeCell ref="J522:L522"/>
    <mergeCell ref="M522:O522"/>
    <mergeCell ref="P522:R522"/>
    <mergeCell ref="S522:U522"/>
    <mergeCell ref="B521:D521"/>
    <mergeCell ref="E521:H521"/>
    <mergeCell ref="J521:L521"/>
    <mergeCell ref="M521:O521"/>
    <mergeCell ref="P521:R521"/>
    <mergeCell ref="S521:U521"/>
    <mergeCell ref="B526:D526"/>
    <mergeCell ref="E526:H526"/>
    <mergeCell ref="J526:L526"/>
    <mergeCell ref="M526:O526"/>
    <mergeCell ref="P526:R526"/>
    <mergeCell ref="S526:U526"/>
    <mergeCell ref="B525:D525"/>
    <mergeCell ref="E525:H525"/>
    <mergeCell ref="J525:L525"/>
    <mergeCell ref="M525:O525"/>
    <mergeCell ref="P525:R525"/>
    <mergeCell ref="S525:U525"/>
    <mergeCell ref="B524:D524"/>
    <mergeCell ref="E524:H524"/>
    <mergeCell ref="J524:L524"/>
    <mergeCell ref="M524:O524"/>
    <mergeCell ref="P524:R524"/>
    <mergeCell ref="S524:U524"/>
    <mergeCell ref="B529:D529"/>
    <mergeCell ref="E529:H529"/>
    <mergeCell ref="J529:L529"/>
    <mergeCell ref="M529:O529"/>
    <mergeCell ref="P529:R529"/>
    <mergeCell ref="S529:U529"/>
    <mergeCell ref="B528:D528"/>
    <mergeCell ref="E528:H528"/>
    <mergeCell ref="J528:L528"/>
    <mergeCell ref="M528:O528"/>
    <mergeCell ref="P528:R528"/>
    <mergeCell ref="S528:U528"/>
    <mergeCell ref="B527:D527"/>
    <mergeCell ref="E527:H527"/>
    <mergeCell ref="J527:L527"/>
    <mergeCell ref="M527:O527"/>
    <mergeCell ref="P527:R527"/>
    <mergeCell ref="S527:U527"/>
    <mergeCell ref="B532:D532"/>
    <mergeCell ref="E532:H532"/>
    <mergeCell ref="J532:L532"/>
    <mergeCell ref="M532:O532"/>
    <mergeCell ref="P532:R532"/>
    <mergeCell ref="S532:U532"/>
    <mergeCell ref="B531:D531"/>
    <mergeCell ref="E531:H531"/>
    <mergeCell ref="J531:L531"/>
    <mergeCell ref="M531:O531"/>
    <mergeCell ref="P531:R531"/>
    <mergeCell ref="S531:U531"/>
    <mergeCell ref="B530:D530"/>
    <mergeCell ref="E530:H530"/>
    <mergeCell ref="J530:L530"/>
    <mergeCell ref="M530:O530"/>
    <mergeCell ref="P530:R530"/>
    <mergeCell ref="S530:U530"/>
    <mergeCell ref="B535:D535"/>
    <mergeCell ref="E535:H535"/>
    <mergeCell ref="J535:L535"/>
    <mergeCell ref="M535:O535"/>
    <mergeCell ref="P535:R535"/>
    <mergeCell ref="S535:U535"/>
    <mergeCell ref="B534:D534"/>
    <mergeCell ref="E534:H534"/>
    <mergeCell ref="J534:L534"/>
    <mergeCell ref="M534:O534"/>
    <mergeCell ref="P534:R534"/>
    <mergeCell ref="S534:U534"/>
    <mergeCell ref="B533:D533"/>
    <mergeCell ref="E533:H533"/>
    <mergeCell ref="J533:L533"/>
    <mergeCell ref="M533:O533"/>
    <mergeCell ref="P533:R533"/>
    <mergeCell ref="S533:U533"/>
    <mergeCell ref="B538:D538"/>
    <mergeCell ref="E538:H538"/>
    <mergeCell ref="J538:L538"/>
    <mergeCell ref="M538:O538"/>
    <mergeCell ref="P538:R538"/>
    <mergeCell ref="S538:U538"/>
    <mergeCell ref="B537:D537"/>
    <mergeCell ref="E537:H537"/>
    <mergeCell ref="J537:L537"/>
    <mergeCell ref="M537:O537"/>
    <mergeCell ref="P537:R537"/>
    <mergeCell ref="S537:U537"/>
    <mergeCell ref="B536:D536"/>
    <mergeCell ref="E536:H536"/>
    <mergeCell ref="J536:L536"/>
    <mergeCell ref="M536:O536"/>
    <mergeCell ref="P536:R536"/>
    <mergeCell ref="S536:U536"/>
    <mergeCell ref="B541:D541"/>
    <mergeCell ref="E541:H541"/>
    <mergeCell ref="J541:L541"/>
    <mergeCell ref="M541:O541"/>
    <mergeCell ref="P541:R541"/>
    <mergeCell ref="S541:U541"/>
    <mergeCell ref="B540:D540"/>
    <mergeCell ref="E540:H540"/>
    <mergeCell ref="J540:L540"/>
    <mergeCell ref="M540:O540"/>
    <mergeCell ref="P540:R540"/>
    <mergeCell ref="S540:U540"/>
    <mergeCell ref="B539:D539"/>
    <mergeCell ref="E539:H539"/>
    <mergeCell ref="J539:L539"/>
    <mergeCell ref="M539:O539"/>
    <mergeCell ref="P539:R539"/>
    <mergeCell ref="S539:U539"/>
    <mergeCell ref="B544:D544"/>
    <mergeCell ref="E544:H544"/>
    <mergeCell ref="J544:L544"/>
    <mergeCell ref="M544:O544"/>
    <mergeCell ref="P544:R544"/>
    <mergeCell ref="S544:U544"/>
    <mergeCell ref="B543:D543"/>
    <mergeCell ref="E543:H543"/>
    <mergeCell ref="J543:L543"/>
    <mergeCell ref="M543:O543"/>
    <mergeCell ref="P543:R543"/>
    <mergeCell ref="S543:U543"/>
    <mergeCell ref="B542:D542"/>
    <mergeCell ref="E542:H542"/>
    <mergeCell ref="J542:L542"/>
    <mergeCell ref="M542:O542"/>
    <mergeCell ref="P542:R542"/>
    <mergeCell ref="S542:U542"/>
    <mergeCell ref="B547:D547"/>
    <mergeCell ref="E547:H547"/>
    <mergeCell ref="J547:L547"/>
    <mergeCell ref="M547:O547"/>
    <mergeCell ref="P547:R547"/>
    <mergeCell ref="S547:U547"/>
    <mergeCell ref="B546:D546"/>
    <mergeCell ref="E546:H546"/>
    <mergeCell ref="J546:L546"/>
    <mergeCell ref="M546:O546"/>
    <mergeCell ref="P546:R546"/>
    <mergeCell ref="S546:U546"/>
    <mergeCell ref="B545:D545"/>
    <mergeCell ref="E545:H545"/>
    <mergeCell ref="J545:L545"/>
    <mergeCell ref="M545:O545"/>
    <mergeCell ref="P545:R545"/>
    <mergeCell ref="S545:U545"/>
    <mergeCell ref="B550:D550"/>
    <mergeCell ref="E550:H550"/>
    <mergeCell ref="J550:L550"/>
    <mergeCell ref="M550:O550"/>
    <mergeCell ref="P550:R550"/>
    <mergeCell ref="S550:U550"/>
    <mergeCell ref="B549:D549"/>
    <mergeCell ref="E549:H549"/>
    <mergeCell ref="J549:L549"/>
    <mergeCell ref="M549:O549"/>
    <mergeCell ref="P549:R549"/>
    <mergeCell ref="S549:U549"/>
    <mergeCell ref="B548:D548"/>
    <mergeCell ref="E548:H548"/>
    <mergeCell ref="J548:L548"/>
    <mergeCell ref="M548:O548"/>
    <mergeCell ref="P548:R548"/>
    <mergeCell ref="S548:U548"/>
    <mergeCell ref="B553:D553"/>
    <mergeCell ref="E553:H553"/>
    <mergeCell ref="J553:L553"/>
    <mergeCell ref="M553:O553"/>
    <mergeCell ref="P553:R553"/>
    <mergeCell ref="S553:U553"/>
    <mergeCell ref="B552:D552"/>
    <mergeCell ref="E552:H552"/>
    <mergeCell ref="J552:L552"/>
    <mergeCell ref="M552:O552"/>
    <mergeCell ref="P552:R552"/>
    <mergeCell ref="S552:U552"/>
    <mergeCell ref="B551:D551"/>
    <mergeCell ref="E551:H551"/>
    <mergeCell ref="J551:L551"/>
    <mergeCell ref="M551:O551"/>
    <mergeCell ref="P551:R551"/>
    <mergeCell ref="S551:U551"/>
    <mergeCell ref="B556:D556"/>
    <mergeCell ref="E556:H556"/>
    <mergeCell ref="J556:L556"/>
    <mergeCell ref="M556:O556"/>
    <mergeCell ref="P556:R556"/>
    <mergeCell ref="S556:U556"/>
    <mergeCell ref="B555:D555"/>
    <mergeCell ref="E555:H555"/>
    <mergeCell ref="J555:L555"/>
    <mergeCell ref="M555:O555"/>
    <mergeCell ref="P555:R555"/>
    <mergeCell ref="S555:U555"/>
    <mergeCell ref="B554:D554"/>
    <mergeCell ref="E554:H554"/>
    <mergeCell ref="J554:L554"/>
    <mergeCell ref="M554:O554"/>
    <mergeCell ref="P554:R554"/>
    <mergeCell ref="S554:U554"/>
    <mergeCell ref="B559:D559"/>
    <mergeCell ref="E559:H559"/>
    <mergeCell ref="J559:L559"/>
    <mergeCell ref="M559:O559"/>
    <mergeCell ref="P559:R559"/>
    <mergeCell ref="S559:U559"/>
    <mergeCell ref="B558:D558"/>
    <mergeCell ref="E558:H558"/>
    <mergeCell ref="J558:L558"/>
    <mergeCell ref="M558:O558"/>
    <mergeCell ref="P558:R558"/>
    <mergeCell ref="S558:U558"/>
    <mergeCell ref="B557:D557"/>
    <mergeCell ref="E557:H557"/>
    <mergeCell ref="J557:L557"/>
    <mergeCell ref="M557:O557"/>
    <mergeCell ref="P557:R557"/>
    <mergeCell ref="S557:U557"/>
    <mergeCell ref="B562:D562"/>
    <mergeCell ref="E562:H562"/>
    <mergeCell ref="J562:L562"/>
    <mergeCell ref="M562:O562"/>
    <mergeCell ref="P562:R562"/>
    <mergeCell ref="S562:U562"/>
    <mergeCell ref="B561:D561"/>
    <mergeCell ref="E561:H561"/>
    <mergeCell ref="J561:L561"/>
    <mergeCell ref="M561:O561"/>
    <mergeCell ref="P561:R561"/>
    <mergeCell ref="S561:U561"/>
    <mergeCell ref="B560:D560"/>
    <mergeCell ref="E560:H560"/>
    <mergeCell ref="J560:L560"/>
    <mergeCell ref="M560:O560"/>
    <mergeCell ref="P560:R560"/>
    <mergeCell ref="S560:U560"/>
    <mergeCell ref="B565:D565"/>
    <mergeCell ref="E565:H565"/>
    <mergeCell ref="J565:L565"/>
    <mergeCell ref="M565:O565"/>
    <mergeCell ref="P565:R565"/>
    <mergeCell ref="S565:U565"/>
    <mergeCell ref="B564:D564"/>
    <mergeCell ref="E564:H564"/>
    <mergeCell ref="J564:L564"/>
    <mergeCell ref="M564:O564"/>
    <mergeCell ref="P564:R564"/>
    <mergeCell ref="S564:U564"/>
    <mergeCell ref="B563:D563"/>
    <mergeCell ref="E563:H563"/>
    <mergeCell ref="J563:L563"/>
    <mergeCell ref="M563:O563"/>
    <mergeCell ref="P563:R563"/>
    <mergeCell ref="S563:U563"/>
    <mergeCell ref="B568:D568"/>
    <mergeCell ref="E568:H568"/>
    <mergeCell ref="J568:L568"/>
    <mergeCell ref="M568:O568"/>
    <mergeCell ref="P568:R568"/>
    <mergeCell ref="S568:U568"/>
    <mergeCell ref="B567:D567"/>
    <mergeCell ref="E567:H567"/>
    <mergeCell ref="J567:L567"/>
    <mergeCell ref="M567:O567"/>
    <mergeCell ref="P567:R567"/>
    <mergeCell ref="S567:U567"/>
    <mergeCell ref="B566:D566"/>
    <mergeCell ref="E566:H566"/>
    <mergeCell ref="J566:L566"/>
    <mergeCell ref="M566:O566"/>
    <mergeCell ref="P566:R566"/>
    <mergeCell ref="S566:U566"/>
    <mergeCell ref="B571:D571"/>
    <mergeCell ref="E571:H571"/>
    <mergeCell ref="J571:L571"/>
    <mergeCell ref="M571:O571"/>
    <mergeCell ref="P571:R571"/>
    <mergeCell ref="S571:U571"/>
    <mergeCell ref="B570:D570"/>
    <mergeCell ref="E570:H570"/>
    <mergeCell ref="J570:L570"/>
    <mergeCell ref="M570:O570"/>
    <mergeCell ref="P570:R570"/>
    <mergeCell ref="S570:U570"/>
    <mergeCell ref="B569:D569"/>
    <mergeCell ref="E569:H569"/>
    <mergeCell ref="J569:L569"/>
    <mergeCell ref="M569:O569"/>
    <mergeCell ref="P569:R569"/>
    <mergeCell ref="S569:U569"/>
    <mergeCell ref="B574:D574"/>
    <mergeCell ref="E574:H574"/>
    <mergeCell ref="J574:L574"/>
    <mergeCell ref="M574:O574"/>
    <mergeCell ref="P574:R574"/>
    <mergeCell ref="S574:U574"/>
    <mergeCell ref="B573:D573"/>
    <mergeCell ref="E573:H573"/>
    <mergeCell ref="J573:L573"/>
    <mergeCell ref="M573:O573"/>
    <mergeCell ref="P573:R573"/>
    <mergeCell ref="S573:U573"/>
    <mergeCell ref="B572:D572"/>
    <mergeCell ref="E572:H572"/>
    <mergeCell ref="J572:L572"/>
    <mergeCell ref="M572:O572"/>
    <mergeCell ref="P572:R572"/>
    <mergeCell ref="S572:U572"/>
    <mergeCell ref="B577:D577"/>
    <mergeCell ref="E577:H577"/>
    <mergeCell ref="J577:L577"/>
    <mergeCell ref="M577:O577"/>
    <mergeCell ref="P577:R577"/>
    <mergeCell ref="S577:U577"/>
    <mergeCell ref="B576:D576"/>
    <mergeCell ref="E576:H576"/>
    <mergeCell ref="J576:L576"/>
    <mergeCell ref="M576:O576"/>
    <mergeCell ref="P576:R576"/>
    <mergeCell ref="S576:U576"/>
    <mergeCell ref="B575:D575"/>
    <mergeCell ref="E575:H575"/>
    <mergeCell ref="J575:L575"/>
    <mergeCell ref="M575:O575"/>
    <mergeCell ref="P575:R575"/>
    <mergeCell ref="S575:U575"/>
    <mergeCell ref="B580:D580"/>
    <mergeCell ref="E580:H580"/>
    <mergeCell ref="J580:L580"/>
    <mergeCell ref="M580:O580"/>
    <mergeCell ref="P580:R580"/>
    <mergeCell ref="S580:U580"/>
    <mergeCell ref="B579:D579"/>
    <mergeCell ref="E579:H579"/>
    <mergeCell ref="J579:L579"/>
    <mergeCell ref="M579:O579"/>
    <mergeCell ref="P579:R579"/>
    <mergeCell ref="S579:U579"/>
    <mergeCell ref="B578:D578"/>
    <mergeCell ref="E578:H578"/>
    <mergeCell ref="J578:L578"/>
    <mergeCell ref="M578:O578"/>
    <mergeCell ref="P578:R578"/>
    <mergeCell ref="S578:U578"/>
    <mergeCell ref="B583:D583"/>
    <mergeCell ref="E583:H583"/>
    <mergeCell ref="J583:L583"/>
    <mergeCell ref="M583:O583"/>
    <mergeCell ref="P583:R583"/>
    <mergeCell ref="S583:U583"/>
    <mergeCell ref="B582:D582"/>
    <mergeCell ref="E582:H582"/>
    <mergeCell ref="J582:L582"/>
    <mergeCell ref="M582:O582"/>
    <mergeCell ref="P582:R582"/>
    <mergeCell ref="S582:U582"/>
    <mergeCell ref="B581:D581"/>
    <mergeCell ref="E581:H581"/>
    <mergeCell ref="J581:L581"/>
    <mergeCell ref="M581:O581"/>
    <mergeCell ref="P581:R581"/>
    <mergeCell ref="S581:U581"/>
    <mergeCell ref="B586:D586"/>
    <mergeCell ref="E586:H586"/>
    <mergeCell ref="J586:L586"/>
    <mergeCell ref="M586:O586"/>
    <mergeCell ref="P586:R586"/>
    <mergeCell ref="S586:U586"/>
    <mergeCell ref="B585:D585"/>
    <mergeCell ref="E585:H585"/>
    <mergeCell ref="J585:L585"/>
    <mergeCell ref="M585:O585"/>
    <mergeCell ref="P585:R585"/>
    <mergeCell ref="S585:U585"/>
    <mergeCell ref="B584:D584"/>
    <mergeCell ref="E584:H584"/>
    <mergeCell ref="J584:L584"/>
    <mergeCell ref="M584:O584"/>
    <mergeCell ref="P584:R584"/>
    <mergeCell ref="S584:U584"/>
    <mergeCell ref="B589:D589"/>
    <mergeCell ref="E589:H589"/>
    <mergeCell ref="J589:L589"/>
    <mergeCell ref="M589:O589"/>
    <mergeCell ref="P589:R589"/>
    <mergeCell ref="S589:U589"/>
    <mergeCell ref="B588:D588"/>
    <mergeCell ref="E588:H588"/>
    <mergeCell ref="J588:L588"/>
    <mergeCell ref="M588:O588"/>
    <mergeCell ref="P588:R588"/>
    <mergeCell ref="S588:U588"/>
    <mergeCell ref="B587:D587"/>
    <mergeCell ref="E587:H587"/>
    <mergeCell ref="J587:L587"/>
    <mergeCell ref="M587:O587"/>
    <mergeCell ref="P587:R587"/>
    <mergeCell ref="S587:U587"/>
    <mergeCell ref="B592:D592"/>
    <mergeCell ref="E592:H592"/>
    <mergeCell ref="J592:L592"/>
    <mergeCell ref="M592:O592"/>
    <mergeCell ref="P592:R592"/>
    <mergeCell ref="S592:U592"/>
    <mergeCell ref="B591:D591"/>
    <mergeCell ref="E591:H591"/>
    <mergeCell ref="J591:L591"/>
    <mergeCell ref="M591:O591"/>
    <mergeCell ref="P591:R591"/>
    <mergeCell ref="S591:U591"/>
    <mergeCell ref="B590:D590"/>
    <mergeCell ref="E590:H590"/>
    <mergeCell ref="J590:L590"/>
    <mergeCell ref="M590:O590"/>
    <mergeCell ref="P590:R590"/>
    <mergeCell ref="S590:U590"/>
    <mergeCell ref="B595:D595"/>
    <mergeCell ref="E595:H595"/>
    <mergeCell ref="J595:L595"/>
    <mergeCell ref="M595:O595"/>
    <mergeCell ref="P595:R595"/>
    <mergeCell ref="S595:U595"/>
    <mergeCell ref="B594:D594"/>
    <mergeCell ref="E594:H594"/>
    <mergeCell ref="J594:L594"/>
    <mergeCell ref="M594:O594"/>
    <mergeCell ref="P594:R594"/>
    <mergeCell ref="S594:U594"/>
    <mergeCell ref="B593:D593"/>
    <mergeCell ref="E593:H593"/>
    <mergeCell ref="J593:L593"/>
    <mergeCell ref="M593:O593"/>
    <mergeCell ref="P593:R593"/>
    <mergeCell ref="S593:U593"/>
    <mergeCell ref="B598:D598"/>
    <mergeCell ref="E598:H598"/>
    <mergeCell ref="J598:L598"/>
    <mergeCell ref="M598:O598"/>
    <mergeCell ref="P598:R598"/>
    <mergeCell ref="S598:U598"/>
    <mergeCell ref="B597:D597"/>
    <mergeCell ref="E597:H597"/>
    <mergeCell ref="J597:L597"/>
    <mergeCell ref="M597:O597"/>
    <mergeCell ref="P597:R597"/>
    <mergeCell ref="S597:U597"/>
    <mergeCell ref="B596:D596"/>
    <mergeCell ref="E596:H596"/>
    <mergeCell ref="J596:L596"/>
    <mergeCell ref="M596:O596"/>
    <mergeCell ref="P596:R596"/>
    <mergeCell ref="S596:U596"/>
    <mergeCell ref="B601:D601"/>
    <mergeCell ref="E601:H601"/>
    <mergeCell ref="J601:L601"/>
    <mergeCell ref="M601:O601"/>
    <mergeCell ref="P601:R601"/>
    <mergeCell ref="S601:U601"/>
    <mergeCell ref="B600:D600"/>
    <mergeCell ref="E600:H600"/>
    <mergeCell ref="J600:L600"/>
    <mergeCell ref="M600:O600"/>
    <mergeCell ref="P600:R600"/>
    <mergeCell ref="S600:U600"/>
    <mergeCell ref="B599:D599"/>
    <mergeCell ref="E599:H599"/>
    <mergeCell ref="J599:L599"/>
    <mergeCell ref="M599:O599"/>
    <mergeCell ref="P599:R599"/>
    <mergeCell ref="S599:U599"/>
    <mergeCell ref="B604:D604"/>
    <mergeCell ref="E604:H604"/>
    <mergeCell ref="J604:L604"/>
    <mergeCell ref="M604:O604"/>
    <mergeCell ref="P604:R604"/>
    <mergeCell ref="S604:U604"/>
    <mergeCell ref="B603:D603"/>
    <mergeCell ref="E603:H603"/>
    <mergeCell ref="J603:L603"/>
    <mergeCell ref="M603:O603"/>
    <mergeCell ref="P603:R603"/>
    <mergeCell ref="S603:U603"/>
    <mergeCell ref="B602:D602"/>
    <mergeCell ref="E602:H602"/>
    <mergeCell ref="J602:L602"/>
    <mergeCell ref="M602:O602"/>
    <mergeCell ref="P602:R602"/>
    <mergeCell ref="S602:U602"/>
    <mergeCell ref="B607:D607"/>
    <mergeCell ref="E607:H607"/>
    <mergeCell ref="J607:L607"/>
    <mergeCell ref="M607:O607"/>
    <mergeCell ref="P607:R607"/>
    <mergeCell ref="S607:U607"/>
    <mergeCell ref="B606:D606"/>
    <mergeCell ref="E606:H606"/>
    <mergeCell ref="J606:L606"/>
    <mergeCell ref="M606:O606"/>
    <mergeCell ref="P606:R606"/>
    <mergeCell ref="S606:U606"/>
    <mergeCell ref="B605:D605"/>
    <mergeCell ref="E605:H605"/>
    <mergeCell ref="J605:L605"/>
    <mergeCell ref="M605:O605"/>
    <mergeCell ref="P605:R605"/>
    <mergeCell ref="S605:U605"/>
    <mergeCell ref="B610:D610"/>
    <mergeCell ref="E610:H610"/>
    <mergeCell ref="J610:L610"/>
    <mergeCell ref="M610:O610"/>
    <mergeCell ref="P610:R610"/>
    <mergeCell ref="S610:U610"/>
    <mergeCell ref="B609:D609"/>
    <mergeCell ref="E609:H609"/>
    <mergeCell ref="J609:L609"/>
    <mergeCell ref="M609:O609"/>
    <mergeCell ref="P609:R609"/>
    <mergeCell ref="S609:U609"/>
    <mergeCell ref="B608:D608"/>
    <mergeCell ref="E608:H608"/>
    <mergeCell ref="J608:L608"/>
    <mergeCell ref="M608:O608"/>
    <mergeCell ref="P608:R608"/>
    <mergeCell ref="S608:U608"/>
    <mergeCell ref="B613:D613"/>
    <mergeCell ref="E613:H613"/>
    <mergeCell ref="J613:L613"/>
    <mergeCell ref="M613:O613"/>
    <mergeCell ref="P613:R613"/>
    <mergeCell ref="S613:U613"/>
    <mergeCell ref="B612:D612"/>
    <mergeCell ref="E612:H612"/>
    <mergeCell ref="J612:L612"/>
    <mergeCell ref="M612:O612"/>
    <mergeCell ref="P612:R612"/>
    <mergeCell ref="S612:U612"/>
    <mergeCell ref="B611:D611"/>
    <mergeCell ref="E611:H611"/>
    <mergeCell ref="J611:L611"/>
    <mergeCell ref="M611:O611"/>
    <mergeCell ref="P611:R611"/>
    <mergeCell ref="S611:U611"/>
    <mergeCell ref="B616:D616"/>
    <mergeCell ref="E616:H616"/>
    <mergeCell ref="J616:L616"/>
    <mergeCell ref="M616:O616"/>
    <mergeCell ref="P616:R616"/>
    <mergeCell ref="S616:U616"/>
    <mergeCell ref="B615:D615"/>
    <mergeCell ref="E615:H615"/>
    <mergeCell ref="J615:L615"/>
    <mergeCell ref="M615:O615"/>
    <mergeCell ref="P615:R615"/>
    <mergeCell ref="S615:U615"/>
    <mergeCell ref="B614:D614"/>
    <mergeCell ref="E614:H614"/>
    <mergeCell ref="J614:L614"/>
    <mergeCell ref="M614:O614"/>
    <mergeCell ref="P614:R614"/>
    <mergeCell ref="S614:U614"/>
    <mergeCell ref="B619:D619"/>
    <mergeCell ref="E619:H619"/>
    <mergeCell ref="J619:L619"/>
    <mergeCell ref="M619:O619"/>
    <mergeCell ref="P619:R619"/>
    <mergeCell ref="S619:U619"/>
    <mergeCell ref="B618:D618"/>
    <mergeCell ref="E618:H618"/>
    <mergeCell ref="J618:L618"/>
    <mergeCell ref="M618:O618"/>
    <mergeCell ref="P618:R618"/>
    <mergeCell ref="S618:U618"/>
    <mergeCell ref="B617:D617"/>
    <mergeCell ref="E617:H617"/>
    <mergeCell ref="J617:L617"/>
    <mergeCell ref="M617:O617"/>
    <mergeCell ref="P617:R617"/>
    <mergeCell ref="S617:U617"/>
    <mergeCell ref="B622:D622"/>
    <mergeCell ref="E622:H622"/>
    <mergeCell ref="J622:L622"/>
    <mergeCell ref="M622:O622"/>
    <mergeCell ref="P622:R622"/>
    <mergeCell ref="S622:U622"/>
    <mergeCell ref="B621:D621"/>
    <mergeCell ref="E621:H621"/>
    <mergeCell ref="J621:L621"/>
    <mergeCell ref="M621:O621"/>
    <mergeCell ref="P621:R621"/>
    <mergeCell ref="S621:U621"/>
    <mergeCell ref="B620:D620"/>
    <mergeCell ref="E620:H620"/>
    <mergeCell ref="J620:L620"/>
    <mergeCell ref="M620:O620"/>
    <mergeCell ref="P620:R620"/>
    <mergeCell ref="S620:U620"/>
    <mergeCell ref="B625:D625"/>
    <mergeCell ref="E625:H625"/>
    <mergeCell ref="J625:L625"/>
    <mergeCell ref="M625:O625"/>
    <mergeCell ref="P625:R625"/>
    <mergeCell ref="S625:U625"/>
    <mergeCell ref="B624:D624"/>
    <mergeCell ref="E624:H624"/>
    <mergeCell ref="J624:L624"/>
    <mergeCell ref="M624:O624"/>
    <mergeCell ref="P624:R624"/>
    <mergeCell ref="S624:U624"/>
    <mergeCell ref="B623:D623"/>
    <mergeCell ref="E623:H623"/>
    <mergeCell ref="J623:L623"/>
    <mergeCell ref="M623:O623"/>
    <mergeCell ref="P623:R623"/>
    <mergeCell ref="S623:U623"/>
    <mergeCell ref="B628:D628"/>
    <mergeCell ref="E628:H628"/>
    <mergeCell ref="J628:L628"/>
    <mergeCell ref="M628:O628"/>
    <mergeCell ref="P628:R628"/>
    <mergeCell ref="S628:U628"/>
    <mergeCell ref="B627:D627"/>
    <mergeCell ref="E627:H627"/>
    <mergeCell ref="J627:L627"/>
    <mergeCell ref="M627:O627"/>
    <mergeCell ref="P627:R627"/>
    <mergeCell ref="S627:U627"/>
    <mergeCell ref="B626:D626"/>
    <mergeCell ref="E626:H626"/>
    <mergeCell ref="J626:L626"/>
    <mergeCell ref="M626:O626"/>
    <mergeCell ref="P626:R626"/>
    <mergeCell ref="S626:U626"/>
    <mergeCell ref="B631:D631"/>
    <mergeCell ref="E631:H631"/>
    <mergeCell ref="J631:L631"/>
    <mergeCell ref="M631:O631"/>
    <mergeCell ref="P631:R631"/>
    <mergeCell ref="S631:U631"/>
    <mergeCell ref="B630:D630"/>
    <mergeCell ref="E630:H630"/>
    <mergeCell ref="J630:L630"/>
    <mergeCell ref="M630:O630"/>
    <mergeCell ref="P630:R630"/>
    <mergeCell ref="S630:U630"/>
    <mergeCell ref="B629:D629"/>
    <mergeCell ref="E629:H629"/>
    <mergeCell ref="J629:L629"/>
    <mergeCell ref="M629:O629"/>
    <mergeCell ref="P629:R629"/>
    <mergeCell ref="S629:U629"/>
    <mergeCell ref="B634:D634"/>
    <mergeCell ref="E634:H634"/>
    <mergeCell ref="J634:L634"/>
    <mergeCell ref="M634:O634"/>
    <mergeCell ref="P634:R634"/>
    <mergeCell ref="S634:U634"/>
    <mergeCell ref="B633:D633"/>
    <mergeCell ref="E633:H633"/>
    <mergeCell ref="J633:L633"/>
    <mergeCell ref="M633:O633"/>
    <mergeCell ref="P633:R633"/>
    <mergeCell ref="S633:U633"/>
    <mergeCell ref="B632:D632"/>
    <mergeCell ref="E632:H632"/>
    <mergeCell ref="J632:L632"/>
    <mergeCell ref="M632:O632"/>
    <mergeCell ref="P632:R632"/>
    <mergeCell ref="S632:U632"/>
    <mergeCell ref="B637:D637"/>
    <mergeCell ref="E637:H637"/>
    <mergeCell ref="J637:L637"/>
    <mergeCell ref="M637:O637"/>
    <mergeCell ref="P637:R637"/>
    <mergeCell ref="S637:U637"/>
    <mergeCell ref="B636:D636"/>
    <mergeCell ref="E636:H636"/>
    <mergeCell ref="J636:L636"/>
    <mergeCell ref="M636:O636"/>
    <mergeCell ref="P636:R636"/>
    <mergeCell ref="S636:U636"/>
    <mergeCell ref="B635:D635"/>
    <mergeCell ref="E635:H635"/>
    <mergeCell ref="J635:L635"/>
    <mergeCell ref="M635:O635"/>
    <mergeCell ref="P635:R635"/>
    <mergeCell ref="S635:U635"/>
    <mergeCell ref="B640:D640"/>
    <mergeCell ref="E640:H640"/>
    <mergeCell ref="J640:L640"/>
    <mergeCell ref="M640:O640"/>
    <mergeCell ref="P640:R640"/>
    <mergeCell ref="S640:U640"/>
    <mergeCell ref="B639:D639"/>
    <mergeCell ref="E639:H639"/>
    <mergeCell ref="J639:L639"/>
    <mergeCell ref="M639:O639"/>
    <mergeCell ref="P639:R639"/>
    <mergeCell ref="S639:U639"/>
    <mergeCell ref="B638:D638"/>
    <mergeCell ref="E638:H638"/>
    <mergeCell ref="J638:L638"/>
    <mergeCell ref="M638:O638"/>
    <mergeCell ref="P638:R638"/>
    <mergeCell ref="S638:U638"/>
    <mergeCell ref="B643:D643"/>
    <mergeCell ref="E643:H643"/>
    <mergeCell ref="J643:L643"/>
    <mergeCell ref="M643:O643"/>
    <mergeCell ref="P643:R643"/>
    <mergeCell ref="S643:U643"/>
    <mergeCell ref="B642:D642"/>
    <mergeCell ref="E642:H642"/>
    <mergeCell ref="J642:L642"/>
    <mergeCell ref="M642:O642"/>
    <mergeCell ref="P642:R642"/>
    <mergeCell ref="S642:U642"/>
    <mergeCell ref="B641:D641"/>
    <mergeCell ref="E641:H641"/>
    <mergeCell ref="J641:L641"/>
    <mergeCell ref="M641:O641"/>
    <mergeCell ref="P641:R641"/>
    <mergeCell ref="S641:U641"/>
    <mergeCell ref="B646:D646"/>
    <mergeCell ref="E646:H646"/>
    <mergeCell ref="J646:L646"/>
    <mergeCell ref="M646:O646"/>
    <mergeCell ref="P646:R646"/>
    <mergeCell ref="S646:U646"/>
    <mergeCell ref="B645:D645"/>
    <mergeCell ref="E645:H645"/>
    <mergeCell ref="J645:L645"/>
    <mergeCell ref="M645:O645"/>
    <mergeCell ref="P645:R645"/>
    <mergeCell ref="S645:U645"/>
    <mergeCell ref="B644:D644"/>
    <mergeCell ref="E644:H644"/>
    <mergeCell ref="J644:L644"/>
    <mergeCell ref="M644:O644"/>
    <mergeCell ref="P644:R644"/>
    <mergeCell ref="S644:U644"/>
    <mergeCell ref="B649:D649"/>
    <mergeCell ref="E649:H649"/>
    <mergeCell ref="J649:L649"/>
    <mergeCell ref="M649:O649"/>
    <mergeCell ref="P649:R649"/>
    <mergeCell ref="S649:U649"/>
    <mergeCell ref="B648:D648"/>
    <mergeCell ref="E648:H648"/>
    <mergeCell ref="J648:L648"/>
    <mergeCell ref="M648:O648"/>
    <mergeCell ref="P648:R648"/>
    <mergeCell ref="S648:U648"/>
    <mergeCell ref="B647:D647"/>
    <mergeCell ref="E647:H647"/>
    <mergeCell ref="J647:L647"/>
    <mergeCell ref="M647:O647"/>
    <mergeCell ref="P647:R647"/>
    <mergeCell ref="S647:U647"/>
    <mergeCell ref="B652:D652"/>
    <mergeCell ref="E652:H652"/>
    <mergeCell ref="J652:L652"/>
    <mergeCell ref="M652:O652"/>
    <mergeCell ref="P652:R652"/>
    <mergeCell ref="S652:U652"/>
    <mergeCell ref="B651:D651"/>
    <mergeCell ref="E651:H651"/>
    <mergeCell ref="J651:L651"/>
    <mergeCell ref="M651:O651"/>
    <mergeCell ref="P651:R651"/>
    <mergeCell ref="S651:U651"/>
    <mergeCell ref="B650:D650"/>
    <mergeCell ref="E650:H650"/>
    <mergeCell ref="J650:L650"/>
    <mergeCell ref="M650:O650"/>
    <mergeCell ref="P650:R650"/>
    <mergeCell ref="S650:U650"/>
    <mergeCell ref="B655:D655"/>
    <mergeCell ref="E655:H655"/>
    <mergeCell ref="J655:L655"/>
    <mergeCell ref="M655:O655"/>
    <mergeCell ref="P655:R655"/>
    <mergeCell ref="S655:U655"/>
    <mergeCell ref="B654:D654"/>
    <mergeCell ref="E654:H654"/>
    <mergeCell ref="J654:L654"/>
    <mergeCell ref="M654:O654"/>
    <mergeCell ref="P654:R654"/>
    <mergeCell ref="S654:U654"/>
    <mergeCell ref="B653:D653"/>
    <mergeCell ref="E653:H653"/>
    <mergeCell ref="J653:L653"/>
    <mergeCell ref="M653:O653"/>
    <mergeCell ref="P653:R653"/>
    <mergeCell ref="S653:U653"/>
    <mergeCell ref="B658:D658"/>
    <mergeCell ref="E658:H658"/>
    <mergeCell ref="J658:L658"/>
    <mergeCell ref="M658:O658"/>
    <mergeCell ref="P658:R658"/>
    <mergeCell ref="S658:U658"/>
    <mergeCell ref="B657:D657"/>
    <mergeCell ref="E657:H657"/>
    <mergeCell ref="J657:L657"/>
    <mergeCell ref="M657:O657"/>
    <mergeCell ref="P657:R657"/>
    <mergeCell ref="S657:U657"/>
    <mergeCell ref="B656:D656"/>
    <mergeCell ref="E656:H656"/>
    <mergeCell ref="J656:L656"/>
    <mergeCell ref="M656:O656"/>
    <mergeCell ref="P656:R656"/>
    <mergeCell ref="S656:U656"/>
    <mergeCell ref="B661:D661"/>
    <mergeCell ref="E661:H661"/>
    <mergeCell ref="J661:L661"/>
    <mergeCell ref="M661:O661"/>
    <mergeCell ref="P661:R661"/>
    <mergeCell ref="S661:U661"/>
    <mergeCell ref="B660:D660"/>
    <mergeCell ref="E660:H660"/>
    <mergeCell ref="J660:L660"/>
    <mergeCell ref="M660:O660"/>
    <mergeCell ref="P660:R660"/>
    <mergeCell ref="S660:U660"/>
    <mergeCell ref="B659:D659"/>
    <mergeCell ref="E659:H659"/>
    <mergeCell ref="J659:L659"/>
    <mergeCell ref="M659:O659"/>
    <mergeCell ref="P659:R659"/>
    <mergeCell ref="S659:U659"/>
    <mergeCell ref="B664:D664"/>
    <mergeCell ref="E664:H664"/>
    <mergeCell ref="J664:L664"/>
    <mergeCell ref="M664:O664"/>
    <mergeCell ref="P664:R664"/>
    <mergeCell ref="S664:U664"/>
    <mergeCell ref="B663:D663"/>
    <mergeCell ref="E663:H663"/>
    <mergeCell ref="J663:L663"/>
    <mergeCell ref="M663:O663"/>
    <mergeCell ref="P663:R663"/>
    <mergeCell ref="S663:U663"/>
    <mergeCell ref="B662:D662"/>
    <mergeCell ref="E662:H662"/>
    <mergeCell ref="J662:L662"/>
    <mergeCell ref="M662:O662"/>
    <mergeCell ref="P662:R662"/>
    <mergeCell ref="S662:U662"/>
    <mergeCell ref="B667:D667"/>
    <mergeCell ref="E667:H667"/>
    <mergeCell ref="J667:L667"/>
    <mergeCell ref="M667:O667"/>
    <mergeCell ref="P667:R667"/>
    <mergeCell ref="S667:U667"/>
    <mergeCell ref="B666:D666"/>
    <mergeCell ref="E666:H666"/>
    <mergeCell ref="J666:L666"/>
    <mergeCell ref="M666:O666"/>
    <mergeCell ref="P666:R666"/>
    <mergeCell ref="S666:U666"/>
    <mergeCell ref="B665:D665"/>
    <mergeCell ref="E665:H665"/>
    <mergeCell ref="J665:L665"/>
    <mergeCell ref="M665:O665"/>
    <mergeCell ref="P665:R665"/>
    <mergeCell ref="S665:U665"/>
    <mergeCell ref="B670:D670"/>
    <mergeCell ref="E670:H670"/>
    <mergeCell ref="J670:L670"/>
    <mergeCell ref="M670:O670"/>
    <mergeCell ref="P670:R670"/>
    <mergeCell ref="S670:U670"/>
    <mergeCell ref="B669:D669"/>
    <mergeCell ref="E669:H669"/>
    <mergeCell ref="J669:L669"/>
    <mergeCell ref="M669:O669"/>
    <mergeCell ref="P669:R669"/>
    <mergeCell ref="S669:U669"/>
    <mergeCell ref="B668:D668"/>
    <mergeCell ref="E668:H668"/>
    <mergeCell ref="J668:L668"/>
    <mergeCell ref="M668:O668"/>
    <mergeCell ref="P668:R668"/>
    <mergeCell ref="S668:U668"/>
    <mergeCell ref="B673:D673"/>
    <mergeCell ref="E673:H673"/>
    <mergeCell ref="J673:L673"/>
    <mergeCell ref="M673:O673"/>
    <mergeCell ref="P673:R673"/>
    <mergeCell ref="S673:U673"/>
    <mergeCell ref="B672:D672"/>
    <mergeCell ref="E672:H672"/>
    <mergeCell ref="J672:L672"/>
    <mergeCell ref="M672:O672"/>
    <mergeCell ref="P672:R672"/>
    <mergeCell ref="S672:U672"/>
    <mergeCell ref="B671:D671"/>
    <mergeCell ref="E671:H671"/>
    <mergeCell ref="J671:L671"/>
    <mergeCell ref="M671:O671"/>
    <mergeCell ref="P671:R671"/>
    <mergeCell ref="S671:U671"/>
    <mergeCell ref="B676:D676"/>
    <mergeCell ref="E676:H676"/>
    <mergeCell ref="J676:L676"/>
    <mergeCell ref="M676:O676"/>
    <mergeCell ref="P676:R676"/>
    <mergeCell ref="S676:U676"/>
    <mergeCell ref="B675:D675"/>
    <mergeCell ref="E675:H675"/>
    <mergeCell ref="J675:L675"/>
    <mergeCell ref="M675:O675"/>
    <mergeCell ref="P675:R675"/>
    <mergeCell ref="S675:U675"/>
    <mergeCell ref="B674:D674"/>
    <mergeCell ref="E674:H674"/>
    <mergeCell ref="J674:L674"/>
    <mergeCell ref="M674:O674"/>
    <mergeCell ref="P674:R674"/>
    <mergeCell ref="S674:U674"/>
    <mergeCell ref="B679:D679"/>
    <mergeCell ref="E679:H679"/>
    <mergeCell ref="J679:L679"/>
    <mergeCell ref="M679:O679"/>
    <mergeCell ref="P679:R679"/>
    <mergeCell ref="S679:U679"/>
    <mergeCell ref="B678:D678"/>
    <mergeCell ref="E678:H678"/>
    <mergeCell ref="J678:L678"/>
    <mergeCell ref="M678:O678"/>
    <mergeCell ref="P678:R678"/>
    <mergeCell ref="S678:U678"/>
    <mergeCell ref="B677:D677"/>
    <mergeCell ref="E677:H677"/>
    <mergeCell ref="J677:L677"/>
    <mergeCell ref="M677:O677"/>
    <mergeCell ref="P677:R677"/>
    <mergeCell ref="S677:U677"/>
    <mergeCell ref="B682:D682"/>
    <mergeCell ref="E682:H682"/>
    <mergeCell ref="J682:L682"/>
    <mergeCell ref="M682:O682"/>
    <mergeCell ref="P682:R682"/>
    <mergeCell ref="S682:U682"/>
    <mergeCell ref="B681:D681"/>
    <mergeCell ref="E681:H681"/>
    <mergeCell ref="J681:L681"/>
    <mergeCell ref="M681:O681"/>
    <mergeCell ref="P681:R681"/>
    <mergeCell ref="S681:U681"/>
    <mergeCell ref="B680:D680"/>
    <mergeCell ref="E680:H680"/>
    <mergeCell ref="J680:L680"/>
    <mergeCell ref="M680:O680"/>
    <mergeCell ref="P680:R680"/>
    <mergeCell ref="S680:U680"/>
    <mergeCell ref="B685:D685"/>
    <mergeCell ref="E685:H685"/>
    <mergeCell ref="J685:L685"/>
    <mergeCell ref="M685:O685"/>
    <mergeCell ref="P685:R685"/>
    <mergeCell ref="S685:U685"/>
    <mergeCell ref="B684:D684"/>
    <mergeCell ref="E684:H684"/>
    <mergeCell ref="J684:L684"/>
    <mergeCell ref="M684:O684"/>
    <mergeCell ref="P684:R684"/>
    <mergeCell ref="S684:U684"/>
    <mergeCell ref="B683:D683"/>
    <mergeCell ref="E683:H683"/>
    <mergeCell ref="J683:L683"/>
    <mergeCell ref="M683:O683"/>
    <mergeCell ref="P683:R683"/>
    <mergeCell ref="S683:U683"/>
    <mergeCell ref="B688:D688"/>
    <mergeCell ref="E688:H688"/>
    <mergeCell ref="J688:L688"/>
    <mergeCell ref="M688:O688"/>
    <mergeCell ref="P688:R688"/>
    <mergeCell ref="S688:U688"/>
    <mergeCell ref="B687:D687"/>
    <mergeCell ref="E687:H687"/>
    <mergeCell ref="J687:L687"/>
    <mergeCell ref="M687:O687"/>
    <mergeCell ref="P687:R687"/>
    <mergeCell ref="S687:U687"/>
    <mergeCell ref="B686:D686"/>
    <mergeCell ref="E686:H686"/>
    <mergeCell ref="J686:L686"/>
    <mergeCell ref="M686:O686"/>
    <mergeCell ref="P686:R686"/>
    <mergeCell ref="S686:U686"/>
    <mergeCell ref="B691:D691"/>
    <mergeCell ref="E691:H691"/>
    <mergeCell ref="J691:L691"/>
    <mergeCell ref="M691:O691"/>
    <mergeCell ref="P691:R691"/>
    <mergeCell ref="S691:U691"/>
    <mergeCell ref="B690:D690"/>
    <mergeCell ref="E690:H690"/>
    <mergeCell ref="J690:L690"/>
    <mergeCell ref="M690:O690"/>
    <mergeCell ref="P690:R690"/>
    <mergeCell ref="S690:U690"/>
    <mergeCell ref="B689:D689"/>
    <mergeCell ref="E689:H689"/>
    <mergeCell ref="J689:L689"/>
    <mergeCell ref="M689:O689"/>
    <mergeCell ref="P689:R689"/>
    <mergeCell ref="S689:U689"/>
    <mergeCell ref="B694:D694"/>
    <mergeCell ref="E694:H694"/>
    <mergeCell ref="J694:L694"/>
    <mergeCell ref="M694:O694"/>
    <mergeCell ref="P694:R694"/>
    <mergeCell ref="S694:U694"/>
    <mergeCell ref="B693:D693"/>
    <mergeCell ref="E693:H693"/>
    <mergeCell ref="J693:L693"/>
    <mergeCell ref="M693:O693"/>
    <mergeCell ref="P693:R693"/>
    <mergeCell ref="S693:U693"/>
    <mergeCell ref="B692:D692"/>
    <mergeCell ref="E692:H692"/>
    <mergeCell ref="J692:L692"/>
    <mergeCell ref="M692:O692"/>
    <mergeCell ref="P692:R692"/>
    <mergeCell ref="S692:U692"/>
    <mergeCell ref="B697:D697"/>
    <mergeCell ref="E697:H697"/>
    <mergeCell ref="J697:L697"/>
    <mergeCell ref="M697:O697"/>
    <mergeCell ref="P697:R697"/>
    <mergeCell ref="S697:U697"/>
    <mergeCell ref="B696:D696"/>
    <mergeCell ref="E696:H696"/>
    <mergeCell ref="J696:L696"/>
    <mergeCell ref="M696:O696"/>
    <mergeCell ref="P696:R696"/>
    <mergeCell ref="S696:U696"/>
    <mergeCell ref="B695:D695"/>
    <mergeCell ref="E695:H695"/>
    <mergeCell ref="J695:L695"/>
    <mergeCell ref="M695:O695"/>
    <mergeCell ref="P695:R695"/>
    <mergeCell ref="S695:U695"/>
    <mergeCell ref="B700:D700"/>
    <mergeCell ref="E700:H700"/>
    <mergeCell ref="J700:L700"/>
    <mergeCell ref="M700:O700"/>
    <mergeCell ref="P700:R700"/>
    <mergeCell ref="S700:U700"/>
    <mergeCell ref="B699:D699"/>
    <mergeCell ref="E699:H699"/>
    <mergeCell ref="J699:L699"/>
    <mergeCell ref="M699:O699"/>
    <mergeCell ref="P699:R699"/>
    <mergeCell ref="S699:U699"/>
    <mergeCell ref="B698:D698"/>
    <mergeCell ref="E698:H698"/>
    <mergeCell ref="J698:L698"/>
    <mergeCell ref="M698:O698"/>
    <mergeCell ref="P698:R698"/>
    <mergeCell ref="S698:U698"/>
    <mergeCell ref="B703:D703"/>
    <mergeCell ref="E703:H703"/>
    <mergeCell ref="J703:L703"/>
    <mergeCell ref="M703:O703"/>
    <mergeCell ref="P703:R703"/>
    <mergeCell ref="S703:U703"/>
    <mergeCell ref="B702:D702"/>
    <mergeCell ref="E702:H702"/>
    <mergeCell ref="J702:L702"/>
    <mergeCell ref="M702:O702"/>
    <mergeCell ref="P702:R702"/>
    <mergeCell ref="S702:U702"/>
    <mergeCell ref="B701:D701"/>
    <mergeCell ref="E701:H701"/>
    <mergeCell ref="J701:L701"/>
    <mergeCell ref="M701:O701"/>
    <mergeCell ref="P701:R701"/>
    <mergeCell ref="S701:U701"/>
    <mergeCell ref="B706:D706"/>
    <mergeCell ref="E706:H706"/>
    <mergeCell ref="J706:L706"/>
    <mergeCell ref="M706:O706"/>
    <mergeCell ref="P706:R706"/>
    <mergeCell ref="S706:U706"/>
    <mergeCell ref="B705:D705"/>
    <mergeCell ref="E705:H705"/>
    <mergeCell ref="J705:L705"/>
    <mergeCell ref="M705:O705"/>
    <mergeCell ref="P705:R705"/>
    <mergeCell ref="S705:U705"/>
    <mergeCell ref="B704:D704"/>
    <mergeCell ref="E704:H704"/>
    <mergeCell ref="J704:L704"/>
    <mergeCell ref="M704:O704"/>
    <mergeCell ref="P704:R704"/>
    <mergeCell ref="S704:U704"/>
    <mergeCell ref="B709:D709"/>
    <mergeCell ref="E709:H709"/>
    <mergeCell ref="J709:L709"/>
    <mergeCell ref="M709:O709"/>
    <mergeCell ref="P709:R709"/>
    <mergeCell ref="S709:U709"/>
    <mergeCell ref="B708:D708"/>
    <mergeCell ref="E708:H708"/>
    <mergeCell ref="J708:L708"/>
    <mergeCell ref="M708:O708"/>
    <mergeCell ref="P708:R708"/>
    <mergeCell ref="S708:U708"/>
    <mergeCell ref="B707:D707"/>
    <mergeCell ref="E707:H707"/>
    <mergeCell ref="J707:L707"/>
    <mergeCell ref="M707:O707"/>
    <mergeCell ref="P707:R707"/>
    <mergeCell ref="S707:U707"/>
    <mergeCell ref="B712:D712"/>
    <mergeCell ref="E712:H712"/>
    <mergeCell ref="J712:L712"/>
    <mergeCell ref="M712:O712"/>
    <mergeCell ref="P712:R712"/>
    <mergeCell ref="S712:U712"/>
    <mergeCell ref="B711:D711"/>
    <mergeCell ref="E711:H711"/>
    <mergeCell ref="J711:L711"/>
    <mergeCell ref="M711:O711"/>
    <mergeCell ref="P711:R711"/>
    <mergeCell ref="S711:U711"/>
    <mergeCell ref="B710:D710"/>
    <mergeCell ref="E710:H710"/>
    <mergeCell ref="J710:L710"/>
    <mergeCell ref="M710:O710"/>
    <mergeCell ref="P710:R710"/>
    <mergeCell ref="S710:U710"/>
    <mergeCell ref="B715:D715"/>
    <mergeCell ref="E715:H715"/>
    <mergeCell ref="J715:L715"/>
    <mergeCell ref="M715:O715"/>
    <mergeCell ref="P715:R715"/>
    <mergeCell ref="S715:U715"/>
    <mergeCell ref="B714:D714"/>
    <mergeCell ref="E714:H714"/>
    <mergeCell ref="J714:L714"/>
    <mergeCell ref="M714:O714"/>
    <mergeCell ref="P714:R714"/>
    <mergeCell ref="S714:U714"/>
    <mergeCell ref="B713:D713"/>
    <mergeCell ref="E713:H713"/>
    <mergeCell ref="J713:L713"/>
    <mergeCell ref="M713:O713"/>
    <mergeCell ref="P713:R713"/>
    <mergeCell ref="S713:U713"/>
    <mergeCell ref="B718:D718"/>
    <mergeCell ref="E718:H718"/>
    <mergeCell ref="J718:L718"/>
    <mergeCell ref="M718:O718"/>
    <mergeCell ref="P718:R718"/>
    <mergeCell ref="S718:U718"/>
    <mergeCell ref="B717:D717"/>
    <mergeCell ref="E717:H717"/>
    <mergeCell ref="J717:L717"/>
    <mergeCell ref="M717:O717"/>
    <mergeCell ref="P717:R717"/>
    <mergeCell ref="S717:U717"/>
    <mergeCell ref="B716:D716"/>
    <mergeCell ref="E716:H716"/>
    <mergeCell ref="J716:L716"/>
    <mergeCell ref="M716:O716"/>
    <mergeCell ref="P716:R716"/>
    <mergeCell ref="S716:U716"/>
    <mergeCell ref="B721:D721"/>
    <mergeCell ref="E721:H721"/>
    <mergeCell ref="J721:L721"/>
    <mergeCell ref="M721:O721"/>
    <mergeCell ref="P721:R721"/>
    <mergeCell ref="S721:U721"/>
    <mergeCell ref="B720:D720"/>
    <mergeCell ref="E720:H720"/>
    <mergeCell ref="J720:L720"/>
    <mergeCell ref="M720:O720"/>
    <mergeCell ref="P720:R720"/>
    <mergeCell ref="S720:U720"/>
    <mergeCell ref="B719:D719"/>
    <mergeCell ref="E719:H719"/>
    <mergeCell ref="J719:L719"/>
    <mergeCell ref="M719:O719"/>
    <mergeCell ref="P719:R719"/>
    <mergeCell ref="S719:U719"/>
    <mergeCell ref="B724:D724"/>
    <mergeCell ref="E724:H724"/>
    <mergeCell ref="J724:L724"/>
    <mergeCell ref="M724:O724"/>
    <mergeCell ref="P724:R724"/>
    <mergeCell ref="S724:U724"/>
    <mergeCell ref="B723:D723"/>
    <mergeCell ref="E723:H723"/>
    <mergeCell ref="J723:L723"/>
    <mergeCell ref="M723:O723"/>
    <mergeCell ref="P723:R723"/>
    <mergeCell ref="S723:U723"/>
    <mergeCell ref="B722:D722"/>
    <mergeCell ref="E722:H722"/>
    <mergeCell ref="J722:L722"/>
    <mergeCell ref="M722:O722"/>
    <mergeCell ref="P722:R722"/>
    <mergeCell ref="S722:U722"/>
    <mergeCell ref="B727:D727"/>
    <mergeCell ref="E727:H727"/>
    <mergeCell ref="J727:L727"/>
    <mergeCell ref="M727:O727"/>
    <mergeCell ref="P727:R727"/>
    <mergeCell ref="S727:U727"/>
    <mergeCell ref="B726:D726"/>
    <mergeCell ref="E726:H726"/>
    <mergeCell ref="J726:L726"/>
    <mergeCell ref="M726:O726"/>
    <mergeCell ref="P726:R726"/>
    <mergeCell ref="S726:U726"/>
    <mergeCell ref="B725:D725"/>
    <mergeCell ref="E725:H725"/>
    <mergeCell ref="J725:L725"/>
    <mergeCell ref="M725:O725"/>
    <mergeCell ref="P725:R725"/>
    <mergeCell ref="S725:U725"/>
    <mergeCell ref="B730:D730"/>
    <mergeCell ref="E730:H730"/>
    <mergeCell ref="J730:L730"/>
    <mergeCell ref="M730:O730"/>
    <mergeCell ref="P730:R730"/>
    <mergeCell ref="S730:U730"/>
    <mergeCell ref="B729:D729"/>
    <mergeCell ref="E729:H729"/>
    <mergeCell ref="J729:L729"/>
    <mergeCell ref="M729:O729"/>
    <mergeCell ref="P729:R729"/>
    <mergeCell ref="S729:U729"/>
    <mergeCell ref="B728:D728"/>
    <mergeCell ref="E728:H728"/>
    <mergeCell ref="J728:L728"/>
    <mergeCell ref="M728:O728"/>
    <mergeCell ref="P728:R728"/>
    <mergeCell ref="S728:U728"/>
    <mergeCell ref="B733:D733"/>
    <mergeCell ref="E733:H733"/>
    <mergeCell ref="J733:L733"/>
    <mergeCell ref="M733:O733"/>
    <mergeCell ref="P733:R733"/>
    <mergeCell ref="S733:U733"/>
    <mergeCell ref="B732:D732"/>
    <mergeCell ref="E732:H732"/>
    <mergeCell ref="J732:L732"/>
    <mergeCell ref="M732:O732"/>
    <mergeCell ref="P732:R732"/>
    <mergeCell ref="S732:U732"/>
    <mergeCell ref="B731:D731"/>
    <mergeCell ref="E731:H731"/>
    <mergeCell ref="J731:L731"/>
    <mergeCell ref="M731:O731"/>
    <mergeCell ref="P731:R731"/>
    <mergeCell ref="S731:U731"/>
    <mergeCell ref="B736:D736"/>
    <mergeCell ref="E736:H736"/>
    <mergeCell ref="J736:L736"/>
    <mergeCell ref="M736:O736"/>
    <mergeCell ref="P736:R736"/>
    <mergeCell ref="S736:U736"/>
    <mergeCell ref="B735:D735"/>
    <mergeCell ref="E735:H735"/>
    <mergeCell ref="J735:L735"/>
    <mergeCell ref="M735:O735"/>
    <mergeCell ref="P735:R735"/>
    <mergeCell ref="S735:U735"/>
    <mergeCell ref="B734:D734"/>
    <mergeCell ref="E734:H734"/>
    <mergeCell ref="J734:L734"/>
    <mergeCell ref="M734:O734"/>
    <mergeCell ref="P734:R734"/>
    <mergeCell ref="S734:U734"/>
    <mergeCell ref="B739:D739"/>
    <mergeCell ref="E739:H739"/>
    <mergeCell ref="J739:L739"/>
    <mergeCell ref="M739:O739"/>
    <mergeCell ref="P739:R739"/>
    <mergeCell ref="S739:U739"/>
    <mergeCell ref="B738:D738"/>
    <mergeCell ref="E738:H738"/>
    <mergeCell ref="J738:L738"/>
    <mergeCell ref="M738:O738"/>
    <mergeCell ref="P738:R738"/>
    <mergeCell ref="S738:U738"/>
    <mergeCell ref="B737:D737"/>
    <mergeCell ref="E737:H737"/>
    <mergeCell ref="J737:L737"/>
    <mergeCell ref="M737:O737"/>
    <mergeCell ref="P737:R737"/>
    <mergeCell ref="S737:U737"/>
    <mergeCell ref="B742:D742"/>
    <mergeCell ref="E742:H742"/>
    <mergeCell ref="J742:L742"/>
    <mergeCell ref="M742:O742"/>
    <mergeCell ref="P742:R742"/>
    <mergeCell ref="S742:U742"/>
    <mergeCell ref="B741:D741"/>
    <mergeCell ref="E741:H741"/>
    <mergeCell ref="J741:L741"/>
    <mergeCell ref="M741:O741"/>
    <mergeCell ref="P741:R741"/>
    <mergeCell ref="S741:U741"/>
    <mergeCell ref="B740:D740"/>
    <mergeCell ref="E740:H740"/>
    <mergeCell ref="J740:L740"/>
    <mergeCell ref="M740:O740"/>
    <mergeCell ref="P740:R740"/>
    <mergeCell ref="S740:U740"/>
    <mergeCell ref="B745:D745"/>
    <mergeCell ref="E745:H745"/>
    <mergeCell ref="J745:L745"/>
    <mergeCell ref="M745:O745"/>
    <mergeCell ref="P745:R745"/>
    <mergeCell ref="S745:U745"/>
    <mergeCell ref="B744:D744"/>
    <mergeCell ref="E744:H744"/>
    <mergeCell ref="J744:L744"/>
    <mergeCell ref="M744:O744"/>
    <mergeCell ref="P744:R744"/>
    <mergeCell ref="S744:U744"/>
    <mergeCell ref="B743:D743"/>
    <mergeCell ref="E743:H743"/>
    <mergeCell ref="J743:L743"/>
    <mergeCell ref="M743:O743"/>
    <mergeCell ref="P743:R743"/>
    <mergeCell ref="S743:U743"/>
    <mergeCell ref="B748:D748"/>
    <mergeCell ref="E748:H748"/>
    <mergeCell ref="J748:L748"/>
    <mergeCell ref="M748:O748"/>
    <mergeCell ref="P748:R748"/>
    <mergeCell ref="S748:U748"/>
    <mergeCell ref="B747:D747"/>
    <mergeCell ref="E747:H747"/>
    <mergeCell ref="J747:L747"/>
    <mergeCell ref="M747:O747"/>
    <mergeCell ref="P747:R747"/>
    <mergeCell ref="S747:U747"/>
    <mergeCell ref="B746:D746"/>
    <mergeCell ref="E746:H746"/>
    <mergeCell ref="J746:L746"/>
    <mergeCell ref="M746:O746"/>
    <mergeCell ref="P746:R746"/>
    <mergeCell ref="S746:U746"/>
    <mergeCell ref="B751:D751"/>
    <mergeCell ref="E751:H751"/>
    <mergeCell ref="J751:L751"/>
    <mergeCell ref="M751:O751"/>
    <mergeCell ref="P751:R751"/>
    <mergeCell ref="S751:U751"/>
    <mergeCell ref="B750:D750"/>
    <mergeCell ref="E750:H750"/>
    <mergeCell ref="J750:L750"/>
    <mergeCell ref="M750:O750"/>
    <mergeCell ref="P750:R750"/>
    <mergeCell ref="S750:U750"/>
    <mergeCell ref="B749:D749"/>
    <mergeCell ref="E749:H749"/>
    <mergeCell ref="J749:L749"/>
    <mergeCell ref="M749:O749"/>
    <mergeCell ref="P749:R749"/>
    <mergeCell ref="S749:U749"/>
    <mergeCell ref="B754:D754"/>
    <mergeCell ref="E754:H754"/>
    <mergeCell ref="J754:L754"/>
    <mergeCell ref="M754:O754"/>
    <mergeCell ref="P754:R754"/>
    <mergeCell ref="S754:U754"/>
    <mergeCell ref="B753:D753"/>
    <mergeCell ref="E753:H753"/>
    <mergeCell ref="J753:L753"/>
    <mergeCell ref="M753:O753"/>
    <mergeCell ref="P753:R753"/>
    <mergeCell ref="S753:U753"/>
    <mergeCell ref="B752:D752"/>
    <mergeCell ref="E752:H752"/>
    <mergeCell ref="J752:L752"/>
    <mergeCell ref="M752:O752"/>
    <mergeCell ref="P752:R752"/>
    <mergeCell ref="S752:U752"/>
    <mergeCell ref="B757:D757"/>
    <mergeCell ref="E757:H757"/>
    <mergeCell ref="J757:L757"/>
    <mergeCell ref="M757:O757"/>
    <mergeCell ref="P757:R757"/>
    <mergeCell ref="S757:U757"/>
    <mergeCell ref="B756:D756"/>
    <mergeCell ref="E756:H756"/>
    <mergeCell ref="J756:L756"/>
    <mergeCell ref="M756:O756"/>
    <mergeCell ref="P756:R756"/>
    <mergeCell ref="S756:U756"/>
    <mergeCell ref="B755:D755"/>
    <mergeCell ref="E755:H755"/>
    <mergeCell ref="J755:L755"/>
    <mergeCell ref="M755:O755"/>
    <mergeCell ref="P755:R755"/>
    <mergeCell ref="S755:U755"/>
    <mergeCell ref="B760:D760"/>
    <mergeCell ref="E760:H760"/>
    <mergeCell ref="J760:L760"/>
    <mergeCell ref="M760:O760"/>
    <mergeCell ref="P760:R760"/>
    <mergeCell ref="S760:U760"/>
    <mergeCell ref="B759:D759"/>
    <mergeCell ref="E759:H759"/>
    <mergeCell ref="J759:L759"/>
    <mergeCell ref="M759:O759"/>
    <mergeCell ref="P759:R759"/>
    <mergeCell ref="S759:U759"/>
    <mergeCell ref="B758:D758"/>
    <mergeCell ref="E758:H758"/>
    <mergeCell ref="J758:L758"/>
    <mergeCell ref="M758:O758"/>
    <mergeCell ref="P758:R758"/>
    <mergeCell ref="S758:U758"/>
    <mergeCell ref="B763:D763"/>
    <mergeCell ref="E763:H763"/>
    <mergeCell ref="J763:L763"/>
    <mergeCell ref="M763:O763"/>
    <mergeCell ref="P763:R763"/>
    <mergeCell ref="S763:U763"/>
    <mergeCell ref="B762:D762"/>
    <mergeCell ref="E762:H762"/>
    <mergeCell ref="J762:L762"/>
    <mergeCell ref="M762:O762"/>
    <mergeCell ref="P762:R762"/>
    <mergeCell ref="S762:U762"/>
    <mergeCell ref="B761:D761"/>
    <mergeCell ref="E761:H761"/>
    <mergeCell ref="J761:L761"/>
    <mergeCell ref="M761:O761"/>
    <mergeCell ref="P761:R761"/>
    <mergeCell ref="S761:U761"/>
    <mergeCell ref="B766:D766"/>
    <mergeCell ref="E766:H766"/>
    <mergeCell ref="J766:L766"/>
    <mergeCell ref="M766:O766"/>
    <mergeCell ref="P766:R766"/>
    <mergeCell ref="S766:U766"/>
    <mergeCell ref="B765:D765"/>
    <mergeCell ref="E765:H765"/>
    <mergeCell ref="J765:L765"/>
    <mergeCell ref="M765:O765"/>
    <mergeCell ref="P765:R765"/>
    <mergeCell ref="S765:U765"/>
    <mergeCell ref="B764:D764"/>
    <mergeCell ref="E764:H764"/>
    <mergeCell ref="J764:L764"/>
    <mergeCell ref="M764:O764"/>
    <mergeCell ref="P764:R764"/>
    <mergeCell ref="S764:U764"/>
    <mergeCell ref="B769:D769"/>
    <mergeCell ref="E769:H769"/>
    <mergeCell ref="J769:L769"/>
    <mergeCell ref="M769:O769"/>
    <mergeCell ref="P769:R769"/>
    <mergeCell ref="S769:U769"/>
    <mergeCell ref="B768:D768"/>
    <mergeCell ref="E768:H768"/>
    <mergeCell ref="J768:L768"/>
    <mergeCell ref="M768:O768"/>
    <mergeCell ref="P768:R768"/>
    <mergeCell ref="S768:U768"/>
    <mergeCell ref="B767:D767"/>
    <mergeCell ref="E767:H767"/>
    <mergeCell ref="J767:L767"/>
    <mergeCell ref="M767:O767"/>
    <mergeCell ref="P767:R767"/>
    <mergeCell ref="S767:U767"/>
    <mergeCell ref="B772:D772"/>
    <mergeCell ref="E772:H772"/>
    <mergeCell ref="J772:L772"/>
    <mergeCell ref="M772:O772"/>
    <mergeCell ref="P772:R772"/>
    <mergeCell ref="S772:U772"/>
    <mergeCell ref="B771:D771"/>
    <mergeCell ref="E771:H771"/>
    <mergeCell ref="J771:L771"/>
    <mergeCell ref="M771:O771"/>
    <mergeCell ref="P771:R771"/>
    <mergeCell ref="S771:U771"/>
    <mergeCell ref="B770:D770"/>
    <mergeCell ref="E770:H770"/>
    <mergeCell ref="J770:L770"/>
    <mergeCell ref="M770:O770"/>
    <mergeCell ref="P770:R770"/>
    <mergeCell ref="S770:U770"/>
    <mergeCell ref="B775:D775"/>
    <mergeCell ref="E775:H775"/>
    <mergeCell ref="J775:L775"/>
    <mergeCell ref="M775:O775"/>
    <mergeCell ref="P775:R775"/>
    <mergeCell ref="S775:U775"/>
    <mergeCell ref="B774:D774"/>
    <mergeCell ref="E774:H774"/>
    <mergeCell ref="J774:L774"/>
    <mergeCell ref="M774:O774"/>
    <mergeCell ref="P774:R774"/>
    <mergeCell ref="S774:U774"/>
    <mergeCell ref="B773:D773"/>
    <mergeCell ref="E773:H773"/>
    <mergeCell ref="J773:L773"/>
    <mergeCell ref="M773:O773"/>
    <mergeCell ref="P773:R773"/>
    <mergeCell ref="S773:U773"/>
    <mergeCell ref="B778:D778"/>
    <mergeCell ref="E778:H778"/>
    <mergeCell ref="J778:L778"/>
    <mergeCell ref="M778:O778"/>
    <mergeCell ref="P778:R778"/>
    <mergeCell ref="S778:U778"/>
    <mergeCell ref="B777:D777"/>
    <mergeCell ref="E777:H777"/>
    <mergeCell ref="J777:L777"/>
    <mergeCell ref="M777:O777"/>
    <mergeCell ref="P777:R777"/>
    <mergeCell ref="S777:U777"/>
    <mergeCell ref="B776:D776"/>
    <mergeCell ref="E776:H776"/>
    <mergeCell ref="J776:L776"/>
    <mergeCell ref="M776:O776"/>
    <mergeCell ref="P776:R776"/>
    <mergeCell ref="S776:U776"/>
    <mergeCell ref="B781:D781"/>
    <mergeCell ref="E781:H781"/>
    <mergeCell ref="J781:L781"/>
    <mergeCell ref="M781:O781"/>
    <mergeCell ref="P781:R781"/>
    <mergeCell ref="S781:U781"/>
    <mergeCell ref="B780:D780"/>
    <mergeCell ref="E780:H780"/>
    <mergeCell ref="J780:L780"/>
    <mergeCell ref="M780:O780"/>
    <mergeCell ref="P780:R780"/>
    <mergeCell ref="S780:U780"/>
    <mergeCell ref="B779:D779"/>
    <mergeCell ref="E779:H779"/>
    <mergeCell ref="J779:L779"/>
    <mergeCell ref="M779:O779"/>
    <mergeCell ref="P779:R779"/>
    <mergeCell ref="S779:U779"/>
    <mergeCell ref="B784:D784"/>
    <mergeCell ref="E784:H784"/>
    <mergeCell ref="J784:L784"/>
    <mergeCell ref="M784:O784"/>
    <mergeCell ref="P784:R784"/>
    <mergeCell ref="S784:U784"/>
    <mergeCell ref="B783:D783"/>
    <mergeCell ref="E783:H783"/>
    <mergeCell ref="J783:L783"/>
    <mergeCell ref="M783:O783"/>
    <mergeCell ref="P783:R783"/>
    <mergeCell ref="S783:U783"/>
    <mergeCell ref="B782:D782"/>
    <mergeCell ref="E782:H782"/>
    <mergeCell ref="J782:L782"/>
    <mergeCell ref="M782:O782"/>
    <mergeCell ref="P782:R782"/>
    <mergeCell ref="S782:U782"/>
    <mergeCell ref="B787:D787"/>
    <mergeCell ref="E787:H787"/>
    <mergeCell ref="J787:L787"/>
    <mergeCell ref="M787:O787"/>
    <mergeCell ref="P787:R787"/>
    <mergeCell ref="S787:U787"/>
    <mergeCell ref="B786:D786"/>
    <mergeCell ref="E786:H786"/>
    <mergeCell ref="J786:L786"/>
    <mergeCell ref="M786:O786"/>
    <mergeCell ref="P786:R786"/>
    <mergeCell ref="S786:U786"/>
    <mergeCell ref="B785:D785"/>
    <mergeCell ref="E785:H785"/>
    <mergeCell ref="J785:L785"/>
    <mergeCell ref="M785:O785"/>
    <mergeCell ref="P785:R785"/>
    <mergeCell ref="S785:U785"/>
    <mergeCell ref="B790:D790"/>
    <mergeCell ref="E790:H790"/>
    <mergeCell ref="J790:L790"/>
    <mergeCell ref="M790:O790"/>
    <mergeCell ref="P790:R790"/>
    <mergeCell ref="S790:U790"/>
    <mergeCell ref="B789:D789"/>
    <mergeCell ref="E789:H789"/>
    <mergeCell ref="J789:L789"/>
    <mergeCell ref="M789:O789"/>
    <mergeCell ref="P789:R789"/>
    <mergeCell ref="S789:U789"/>
    <mergeCell ref="B788:D788"/>
    <mergeCell ref="E788:H788"/>
    <mergeCell ref="J788:L788"/>
    <mergeCell ref="M788:O788"/>
    <mergeCell ref="P788:R788"/>
    <mergeCell ref="S788:U788"/>
    <mergeCell ref="B793:D793"/>
    <mergeCell ref="E793:H793"/>
    <mergeCell ref="J793:L793"/>
    <mergeCell ref="M793:O793"/>
    <mergeCell ref="P793:R793"/>
    <mergeCell ref="S793:U793"/>
    <mergeCell ref="B792:D792"/>
    <mergeCell ref="E792:H792"/>
    <mergeCell ref="J792:L792"/>
    <mergeCell ref="M792:O792"/>
    <mergeCell ref="P792:R792"/>
    <mergeCell ref="S792:U792"/>
    <mergeCell ref="B791:D791"/>
    <mergeCell ref="E791:H791"/>
    <mergeCell ref="J791:L791"/>
    <mergeCell ref="M791:O791"/>
    <mergeCell ref="P791:R791"/>
    <mergeCell ref="S791:U791"/>
    <mergeCell ref="B796:D796"/>
    <mergeCell ref="E796:H796"/>
    <mergeCell ref="J796:L796"/>
    <mergeCell ref="M796:O796"/>
    <mergeCell ref="P796:R796"/>
    <mergeCell ref="S796:U796"/>
    <mergeCell ref="B795:D795"/>
    <mergeCell ref="E795:H795"/>
    <mergeCell ref="J795:L795"/>
    <mergeCell ref="M795:O795"/>
    <mergeCell ref="P795:R795"/>
    <mergeCell ref="S795:U795"/>
    <mergeCell ref="B794:D794"/>
    <mergeCell ref="E794:H794"/>
    <mergeCell ref="J794:L794"/>
    <mergeCell ref="M794:O794"/>
    <mergeCell ref="P794:R794"/>
    <mergeCell ref="S794:U794"/>
    <mergeCell ref="B799:D799"/>
    <mergeCell ref="E799:H799"/>
    <mergeCell ref="J799:L799"/>
    <mergeCell ref="M799:O799"/>
    <mergeCell ref="P799:R799"/>
    <mergeCell ref="S799:U799"/>
    <mergeCell ref="B798:D798"/>
    <mergeCell ref="E798:H798"/>
    <mergeCell ref="J798:L798"/>
    <mergeCell ref="M798:O798"/>
    <mergeCell ref="P798:R798"/>
    <mergeCell ref="S798:U798"/>
    <mergeCell ref="B797:D797"/>
    <mergeCell ref="E797:H797"/>
    <mergeCell ref="J797:L797"/>
    <mergeCell ref="M797:O797"/>
    <mergeCell ref="P797:R797"/>
    <mergeCell ref="S797:U797"/>
    <mergeCell ref="B802:D802"/>
    <mergeCell ref="E802:H802"/>
    <mergeCell ref="J802:L802"/>
    <mergeCell ref="M802:O802"/>
    <mergeCell ref="P802:R802"/>
    <mergeCell ref="S802:U802"/>
    <mergeCell ref="B801:D801"/>
    <mergeCell ref="E801:H801"/>
    <mergeCell ref="J801:L801"/>
    <mergeCell ref="M801:O801"/>
    <mergeCell ref="P801:R801"/>
    <mergeCell ref="S801:U801"/>
    <mergeCell ref="B800:D800"/>
    <mergeCell ref="E800:H800"/>
    <mergeCell ref="J800:L800"/>
    <mergeCell ref="M800:O800"/>
    <mergeCell ref="P800:R800"/>
    <mergeCell ref="S800:U800"/>
    <mergeCell ref="B805:D805"/>
    <mergeCell ref="E805:H805"/>
    <mergeCell ref="J805:L805"/>
    <mergeCell ref="M805:O805"/>
    <mergeCell ref="P805:R805"/>
    <mergeCell ref="S805:U805"/>
    <mergeCell ref="B804:D804"/>
    <mergeCell ref="E804:H804"/>
    <mergeCell ref="J804:L804"/>
    <mergeCell ref="M804:O804"/>
    <mergeCell ref="P804:R804"/>
    <mergeCell ref="S804:U804"/>
    <mergeCell ref="B803:D803"/>
    <mergeCell ref="E803:H803"/>
    <mergeCell ref="J803:L803"/>
    <mergeCell ref="M803:O803"/>
    <mergeCell ref="P803:R803"/>
    <mergeCell ref="S803:U803"/>
    <mergeCell ref="B808:D808"/>
    <mergeCell ref="E808:H808"/>
    <mergeCell ref="J808:L808"/>
    <mergeCell ref="M808:O808"/>
    <mergeCell ref="P808:R808"/>
    <mergeCell ref="S808:U808"/>
    <mergeCell ref="B807:D807"/>
    <mergeCell ref="E807:H807"/>
    <mergeCell ref="J807:L807"/>
    <mergeCell ref="M807:O807"/>
    <mergeCell ref="P807:R807"/>
    <mergeCell ref="S807:U807"/>
    <mergeCell ref="B806:D806"/>
    <mergeCell ref="E806:H806"/>
    <mergeCell ref="J806:L806"/>
    <mergeCell ref="M806:O806"/>
    <mergeCell ref="P806:R806"/>
    <mergeCell ref="S806:U806"/>
    <mergeCell ref="B811:D811"/>
    <mergeCell ref="E811:H811"/>
    <mergeCell ref="J811:L811"/>
    <mergeCell ref="M811:O811"/>
    <mergeCell ref="P811:R811"/>
    <mergeCell ref="S811:U811"/>
    <mergeCell ref="B810:D810"/>
    <mergeCell ref="E810:H810"/>
    <mergeCell ref="J810:L810"/>
    <mergeCell ref="M810:O810"/>
    <mergeCell ref="P810:R810"/>
    <mergeCell ref="S810:U810"/>
    <mergeCell ref="B809:D809"/>
    <mergeCell ref="E809:H809"/>
    <mergeCell ref="J809:L809"/>
    <mergeCell ref="M809:O809"/>
    <mergeCell ref="P809:R809"/>
    <mergeCell ref="S809:U809"/>
    <mergeCell ref="B814:D814"/>
    <mergeCell ref="E814:H814"/>
    <mergeCell ref="J814:L814"/>
    <mergeCell ref="M814:O814"/>
    <mergeCell ref="P814:R814"/>
    <mergeCell ref="S814:U814"/>
    <mergeCell ref="B813:D813"/>
    <mergeCell ref="E813:H813"/>
    <mergeCell ref="J813:L813"/>
    <mergeCell ref="M813:O813"/>
    <mergeCell ref="P813:R813"/>
    <mergeCell ref="S813:U813"/>
    <mergeCell ref="B812:D812"/>
    <mergeCell ref="E812:H812"/>
    <mergeCell ref="J812:L812"/>
    <mergeCell ref="M812:O812"/>
    <mergeCell ref="P812:R812"/>
    <mergeCell ref="S812:U812"/>
    <mergeCell ref="B817:D817"/>
    <mergeCell ref="E817:H817"/>
    <mergeCell ref="J817:L817"/>
    <mergeCell ref="M817:O817"/>
    <mergeCell ref="P817:R817"/>
    <mergeCell ref="S817:U817"/>
    <mergeCell ref="B816:D816"/>
    <mergeCell ref="E816:H816"/>
    <mergeCell ref="J816:L816"/>
    <mergeCell ref="M816:O816"/>
    <mergeCell ref="P816:R816"/>
    <mergeCell ref="S816:U816"/>
    <mergeCell ref="B815:D815"/>
    <mergeCell ref="E815:H815"/>
    <mergeCell ref="J815:L815"/>
    <mergeCell ref="M815:O815"/>
    <mergeCell ref="P815:R815"/>
    <mergeCell ref="S815:U815"/>
    <mergeCell ref="B820:D820"/>
    <mergeCell ref="E820:H820"/>
    <mergeCell ref="J820:L820"/>
    <mergeCell ref="M820:O820"/>
    <mergeCell ref="P820:R820"/>
    <mergeCell ref="S820:U820"/>
    <mergeCell ref="B819:D819"/>
    <mergeCell ref="E819:H819"/>
    <mergeCell ref="J819:L819"/>
    <mergeCell ref="M819:O819"/>
    <mergeCell ref="P819:R819"/>
    <mergeCell ref="S819:U819"/>
    <mergeCell ref="B818:D818"/>
    <mergeCell ref="E818:H818"/>
    <mergeCell ref="J818:L818"/>
    <mergeCell ref="M818:O818"/>
    <mergeCell ref="P818:R818"/>
    <mergeCell ref="S818:U818"/>
    <mergeCell ref="B823:D823"/>
    <mergeCell ref="E823:H823"/>
    <mergeCell ref="J823:L823"/>
    <mergeCell ref="M823:O823"/>
    <mergeCell ref="P823:R823"/>
    <mergeCell ref="S823:U823"/>
    <mergeCell ref="B822:D822"/>
    <mergeCell ref="E822:H822"/>
    <mergeCell ref="J822:L822"/>
    <mergeCell ref="M822:O822"/>
    <mergeCell ref="P822:R822"/>
    <mergeCell ref="S822:U822"/>
    <mergeCell ref="B821:D821"/>
    <mergeCell ref="E821:H821"/>
    <mergeCell ref="J821:L821"/>
    <mergeCell ref="M821:O821"/>
    <mergeCell ref="P821:R821"/>
    <mergeCell ref="S821:U821"/>
    <mergeCell ref="B826:D826"/>
    <mergeCell ref="E826:H826"/>
    <mergeCell ref="J826:L826"/>
    <mergeCell ref="M826:O826"/>
    <mergeCell ref="P826:R826"/>
    <mergeCell ref="S826:U826"/>
    <mergeCell ref="B825:D825"/>
    <mergeCell ref="E825:H825"/>
    <mergeCell ref="J825:L825"/>
    <mergeCell ref="M825:O825"/>
    <mergeCell ref="P825:R825"/>
    <mergeCell ref="S825:U825"/>
    <mergeCell ref="B824:D824"/>
    <mergeCell ref="E824:H824"/>
    <mergeCell ref="J824:L824"/>
    <mergeCell ref="M824:O824"/>
    <mergeCell ref="P824:R824"/>
    <mergeCell ref="S824:U824"/>
    <mergeCell ref="B829:D829"/>
    <mergeCell ref="E829:H829"/>
    <mergeCell ref="J829:L829"/>
    <mergeCell ref="M829:O829"/>
    <mergeCell ref="P829:R829"/>
    <mergeCell ref="S829:U829"/>
    <mergeCell ref="B828:D828"/>
    <mergeCell ref="E828:H828"/>
    <mergeCell ref="J828:L828"/>
    <mergeCell ref="M828:O828"/>
    <mergeCell ref="P828:R828"/>
    <mergeCell ref="S828:U828"/>
    <mergeCell ref="B827:D827"/>
    <mergeCell ref="E827:H827"/>
    <mergeCell ref="J827:L827"/>
    <mergeCell ref="M827:O827"/>
    <mergeCell ref="P827:R827"/>
    <mergeCell ref="S827:U827"/>
    <mergeCell ref="B832:D832"/>
    <mergeCell ref="E832:H832"/>
    <mergeCell ref="J832:L832"/>
    <mergeCell ref="M832:O832"/>
    <mergeCell ref="P832:R832"/>
    <mergeCell ref="S832:U832"/>
    <mergeCell ref="B831:D831"/>
    <mergeCell ref="E831:H831"/>
    <mergeCell ref="J831:L831"/>
    <mergeCell ref="M831:O831"/>
    <mergeCell ref="P831:R831"/>
    <mergeCell ref="S831:U831"/>
    <mergeCell ref="B830:D830"/>
    <mergeCell ref="E830:H830"/>
    <mergeCell ref="J830:L830"/>
    <mergeCell ref="M830:O830"/>
    <mergeCell ref="P830:R830"/>
    <mergeCell ref="S830:U830"/>
    <mergeCell ref="B835:D835"/>
    <mergeCell ref="E835:H835"/>
    <mergeCell ref="J835:L835"/>
    <mergeCell ref="M835:O835"/>
    <mergeCell ref="P835:R835"/>
    <mergeCell ref="S835:U835"/>
    <mergeCell ref="B834:D834"/>
    <mergeCell ref="E834:H834"/>
    <mergeCell ref="J834:L834"/>
    <mergeCell ref="M834:O834"/>
    <mergeCell ref="P834:R834"/>
    <mergeCell ref="S834:U834"/>
    <mergeCell ref="B833:D833"/>
    <mergeCell ref="E833:H833"/>
    <mergeCell ref="J833:L833"/>
    <mergeCell ref="M833:O833"/>
    <mergeCell ref="P833:R833"/>
    <mergeCell ref="S833:U833"/>
    <mergeCell ref="B838:D838"/>
    <mergeCell ref="E838:H838"/>
    <mergeCell ref="J838:L838"/>
    <mergeCell ref="M838:O838"/>
    <mergeCell ref="P838:R838"/>
    <mergeCell ref="S838:U838"/>
    <mergeCell ref="B837:D837"/>
    <mergeCell ref="E837:H837"/>
    <mergeCell ref="J837:L837"/>
    <mergeCell ref="M837:O837"/>
    <mergeCell ref="P837:R837"/>
    <mergeCell ref="S837:U837"/>
    <mergeCell ref="B836:D836"/>
    <mergeCell ref="E836:H836"/>
    <mergeCell ref="J836:L836"/>
    <mergeCell ref="M836:O836"/>
    <mergeCell ref="P836:R836"/>
    <mergeCell ref="S836:U836"/>
    <mergeCell ref="B841:D841"/>
    <mergeCell ref="E841:H841"/>
    <mergeCell ref="J841:L841"/>
    <mergeCell ref="M841:O841"/>
    <mergeCell ref="P841:R841"/>
    <mergeCell ref="S841:U841"/>
    <mergeCell ref="B840:D840"/>
    <mergeCell ref="E840:H840"/>
    <mergeCell ref="J840:L840"/>
    <mergeCell ref="M840:O840"/>
    <mergeCell ref="P840:R840"/>
    <mergeCell ref="S840:U840"/>
    <mergeCell ref="B839:D839"/>
    <mergeCell ref="E839:H839"/>
    <mergeCell ref="J839:L839"/>
    <mergeCell ref="M839:O839"/>
    <mergeCell ref="P839:R839"/>
    <mergeCell ref="S839:U839"/>
    <mergeCell ref="B844:D844"/>
    <mergeCell ref="E844:H844"/>
    <mergeCell ref="J844:L844"/>
    <mergeCell ref="M844:O844"/>
    <mergeCell ref="P844:R844"/>
    <mergeCell ref="S844:U844"/>
    <mergeCell ref="B843:D843"/>
    <mergeCell ref="E843:H843"/>
    <mergeCell ref="J843:L843"/>
    <mergeCell ref="M843:O843"/>
    <mergeCell ref="P843:R843"/>
    <mergeCell ref="S843:U843"/>
    <mergeCell ref="B842:D842"/>
    <mergeCell ref="E842:H842"/>
    <mergeCell ref="J842:L842"/>
    <mergeCell ref="M842:O842"/>
    <mergeCell ref="P842:R842"/>
    <mergeCell ref="S842:U842"/>
    <mergeCell ref="B847:D847"/>
    <mergeCell ref="E847:H847"/>
    <mergeCell ref="J847:L847"/>
    <mergeCell ref="M847:O847"/>
    <mergeCell ref="P847:R847"/>
    <mergeCell ref="S847:U847"/>
    <mergeCell ref="B846:D846"/>
    <mergeCell ref="E846:H846"/>
    <mergeCell ref="J846:L846"/>
    <mergeCell ref="M846:O846"/>
    <mergeCell ref="P846:R846"/>
    <mergeCell ref="S846:U846"/>
    <mergeCell ref="B845:D845"/>
    <mergeCell ref="E845:H845"/>
    <mergeCell ref="J845:L845"/>
    <mergeCell ref="M845:O845"/>
    <mergeCell ref="P845:R845"/>
    <mergeCell ref="S845:U845"/>
    <mergeCell ref="B850:D850"/>
    <mergeCell ref="E850:H850"/>
    <mergeCell ref="J850:L850"/>
    <mergeCell ref="M850:O850"/>
    <mergeCell ref="P850:R850"/>
    <mergeCell ref="S850:U850"/>
    <mergeCell ref="B849:D849"/>
    <mergeCell ref="E849:H849"/>
    <mergeCell ref="J849:L849"/>
    <mergeCell ref="M849:O849"/>
    <mergeCell ref="P849:R849"/>
    <mergeCell ref="S849:U849"/>
    <mergeCell ref="B848:D848"/>
    <mergeCell ref="E848:H848"/>
    <mergeCell ref="J848:L848"/>
    <mergeCell ref="M848:O848"/>
    <mergeCell ref="P848:R848"/>
    <mergeCell ref="S848:U848"/>
    <mergeCell ref="B853:D853"/>
    <mergeCell ref="E853:H853"/>
    <mergeCell ref="J853:L853"/>
    <mergeCell ref="M853:O853"/>
    <mergeCell ref="P853:R853"/>
    <mergeCell ref="S853:U853"/>
    <mergeCell ref="B852:D852"/>
    <mergeCell ref="E852:H852"/>
    <mergeCell ref="J852:L852"/>
    <mergeCell ref="M852:O852"/>
    <mergeCell ref="P852:R852"/>
    <mergeCell ref="S852:U852"/>
    <mergeCell ref="B851:D851"/>
    <mergeCell ref="E851:H851"/>
    <mergeCell ref="J851:L851"/>
    <mergeCell ref="M851:O851"/>
    <mergeCell ref="P851:R851"/>
    <mergeCell ref="S851:U851"/>
    <mergeCell ref="B856:D856"/>
    <mergeCell ref="E856:H856"/>
    <mergeCell ref="J856:L856"/>
    <mergeCell ref="M856:O856"/>
    <mergeCell ref="P856:R856"/>
    <mergeCell ref="S856:U856"/>
    <mergeCell ref="B855:D855"/>
    <mergeCell ref="E855:H855"/>
    <mergeCell ref="J855:L855"/>
    <mergeCell ref="M855:O855"/>
    <mergeCell ref="P855:R855"/>
    <mergeCell ref="S855:U855"/>
    <mergeCell ref="B854:D854"/>
    <mergeCell ref="E854:H854"/>
    <mergeCell ref="J854:L854"/>
    <mergeCell ref="M854:O854"/>
    <mergeCell ref="P854:R854"/>
    <mergeCell ref="S854:U854"/>
    <mergeCell ref="B859:D859"/>
    <mergeCell ref="E859:H859"/>
    <mergeCell ref="J859:L859"/>
    <mergeCell ref="M859:O859"/>
    <mergeCell ref="P859:R859"/>
    <mergeCell ref="S859:U859"/>
    <mergeCell ref="B858:D858"/>
    <mergeCell ref="E858:H858"/>
    <mergeCell ref="J858:L858"/>
    <mergeCell ref="M858:O858"/>
    <mergeCell ref="P858:R858"/>
    <mergeCell ref="S858:U858"/>
    <mergeCell ref="B857:D857"/>
    <mergeCell ref="E857:H857"/>
    <mergeCell ref="J857:L857"/>
    <mergeCell ref="M857:O857"/>
    <mergeCell ref="P857:R857"/>
    <mergeCell ref="S857:U857"/>
    <mergeCell ref="B862:D862"/>
    <mergeCell ref="E862:H862"/>
    <mergeCell ref="J862:L862"/>
    <mergeCell ref="M862:O862"/>
    <mergeCell ref="P862:R862"/>
    <mergeCell ref="S862:U862"/>
    <mergeCell ref="B861:D861"/>
    <mergeCell ref="E861:H861"/>
    <mergeCell ref="J861:L861"/>
    <mergeCell ref="M861:O861"/>
    <mergeCell ref="P861:R861"/>
    <mergeCell ref="S861:U861"/>
    <mergeCell ref="B860:D860"/>
    <mergeCell ref="E860:H860"/>
    <mergeCell ref="J860:L860"/>
    <mergeCell ref="M860:O860"/>
    <mergeCell ref="P860:R860"/>
    <mergeCell ref="S860:U860"/>
    <mergeCell ref="B865:D865"/>
    <mergeCell ref="E865:H865"/>
    <mergeCell ref="J865:L865"/>
    <mergeCell ref="M865:O865"/>
    <mergeCell ref="P865:R865"/>
    <mergeCell ref="S865:U865"/>
    <mergeCell ref="B864:D864"/>
    <mergeCell ref="E864:H864"/>
    <mergeCell ref="J864:L864"/>
    <mergeCell ref="M864:O864"/>
    <mergeCell ref="P864:R864"/>
    <mergeCell ref="S864:U864"/>
    <mergeCell ref="B863:D863"/>
    <mergeCell ref="E863:H863"/>
    <mergeCell ref="J863:L863"/>
    <mergeCell ref="M863:O863"/>
    <mergeCell ref="P863:R863"/>
    <mergeCell ref="S863:U863"/>
    <mergeCell ref="B868:D868"/>
    <mergeCell ref="E868:H868"/>
    <mergeCell ref="J868:L868"/>
    <mergeCell ref="M868:O868"/>
    <mergeCell ref="P868:R868"/>
    <mergeCell ref="S868:U868"/>
    <mergeCell ref="B867:D867"/>
    <mergeCell ref="E867:H867"/>
    <mergeCell ref="J867:L867"/>
    <mergeCell ref="M867:O867"/>
    <mergeCell ref="P867:R867"/>
    <mergeCell ref="S867:U867"/>
    <mergeCell ref="B866:D866"/>
    <mergeCell ref="E866:H866"/>
    <mergeCell ref="J866:L866"/>
    <mergeCell ref="M866:O866"/>
    <mergeCell ref="P866:R866"/>
    <mergeCell ref="S866:U866"/>
    <mergeCell ref="B871:D871"/>
    <mergeCell ref="E871:H871"/>
    <mergeCell ref="J871:L871"/>
    <mergeCell ref="M871:O871"/>
    <mergeCell ref="P871:R871"/>
    <mergeCell ref="S871:U871"/>
    <mergeCell ref="B870:D870"/>
    <mergeCell ref="E870:H870"/>
    <mergeCell ref="J870:L870"/>
    <mergeCell ref="M870:O870"/>
    <mergeCell ref="P870:R870"/>
    <mergeCell ref="S870:U870"/>
    <mergeCell ref="B869:D869"/>
    <mergeCell ref="E869:H869"/>
    <mergeCell ref="J869:L869"/>
    <mergeCell ref="M869:O869"/>
    <mergeCell ref="P869:R869"/>
    <mergeCell ref="S869:U869"/>
    <mergeCell ref="B874:D874"/>
    <mergeCell ref="E874:H874"/>
    <mergeCell ref="J874:L874"/>
    <mergeCell ref="M874:O874"/>
    <mergeCell ref="P874:R874"/>
    <mergeCell ref="S874:U874"/>
    <mergeCell ref="B873:D873"/>
    <mergeCell ref="E873:H873"/>
    <mergeCell ref="J873:L873"/>
    <mergeCell ref="M873:O873"/>
    <mergeCell ref="P873:R873"/>
    <mergeCell ref="S873:U873"/>
    <mergeCell ref="B872:D872"/>
    <mergeCell ref="E872:H872"/>
    <mergeCell ref="J872:L872"/>
    <mergeCell ref="M872:O872"/>
    <mergeCell ref="P872:R872"/>
    <mergeCell ref="S872:U872"/>
    <mergeCell ref="B877:D877"/>
    <mergeCell ref="E877:H877"/>
    <mergeCell ref="J877:L877"/>
    <mergeCell ref="M877:O877"/>
    <mergeCell ref="P877:R877"/>
    <mergeCell ref="S877:U877"/>
    <mergeCell ref="B876:D876"/>
    <mergeCell ref="E876:H876"/>
    <mergeCell ref="J876:L876"/>
    <mergeCell ref="M876:O876"/>
    <mergeCell ref="P876:R876"/>
    <mergeCell ref="S876:U876"/>
    <mergeCell ref="B875:D875"/>
    <mergeCell ref="E875:H875"/>
    <mergeCell ref="J875:L875"/>
    <mergeCell ref="M875:O875"/>
    <mergeCell ref="P875:R875"/>
    <mergeCell ref="S875:U875"/>
    <mergeCell ref="B880:D880"/>
    <mergeCell ref="E880:H880"/>
    <mergeCell ref="J880:L880"/>
    <mergeCell ref="M880:O880"/>
    <mergeCell ref="P880:R880"/>
    <mergeCell ref="S880:U880"/>
    <mergeCell ref="B879:D879"/>
    <mergeCell ref="E879:H879"/>
    <mergeCell ref="J879:L879"/>
    <mergeCell ref="M879:O879"/>
    <mergeCell ref="P879:R879"/>
    <mergeCell ref="S879:U879"/>
    <mergeCell ref="B878:D878"/>
    <mergeCell ref="E878:H878"/>
    <mergeCell ref="J878:L878"/>
    <mergeCell ref="M878:O878"/>
    <mergeCell ref="P878:R878"/>
    <mergeCell ref="S878:U878"/>
    <mergeCell ref="B883:D883"/>
    <mergeCell ref="E883:H883"/>
    <mergeCell ref="J883:L883"/>
    <mergeCell ref="M883:O883"/>
    <mergeCell ref="P883:R883"/>
    <mergeCell ref="S883:U883"/>
    <mergeCell ref="B882:D882"/>
    <mergeCell ref="E882:H882"/>
    <mergeCell ref="J882:L882"/>
    <mergeCell ref="M882:O882"/>
    <mergeCell ref="P882:R882"/>
    <mergeCell ref="S882:U882"/>
    <mergeCell ref="B881:D881"/>
    <mergeCell ref="E881:H881"/>
    <mergeCell ref="J881:L881"/>
    <mergeCell ref="M881:O881"/>
    <mergeCell ref="P881:R881"/>
    <mergeCell ref="S881:U881"/>
    <mergeCell ref="B886:D886"/>
    <mergeCell ref="E886:H886"/>
    <mergeCell ref="J886:L886"/>
    <mergeCell ref="M886:O886"/>
    <mergeCell ref="P886:R886"/>
    <mergeCell ref="S886:U886"/>
    <mergeCell ref="B885:D885"/>
    <mergeCell ref="E885:H885"/>
    <mergeCell ref="J885:L885"/>
    <mergeCell ref="M885:O885"/>
    <mergeCell ref="P885:R885"/>
    <mergeCell ref="S885:U885"/>
    <mergeCell ref="B884:D884"/>
    <mergeCell ref="E884:H884"/>
    <mergeCell ref="J884:L884"/>
    <mergeCell ref="M884:O884"/>
    <mergeCell ref="P884:R884"/>
    <mergeCell ref="S884:U884"/>
    <mergeCell ref="B889:D889"/>
    <mergeCell ref="E889:H889"/>
    <mergeCell ref="J889:L889"/>
    <mergeCell ref="M889:O889"/>
    <mergeCell ref="P889:R889"/>
    <mergeCell ref="S889:U889"/>
    <mergeCell ref="B888:D888"/>
    <mergeCell ref="E888:H888"/>
    <mergeCell ref="J888:L888"/>
    <mergeCell ref="M888:O888"/>
    <mergeCell ref="P888:R888"/>
    <mergeCell ref="S888:U888"/>
    <mergeCell ref="B887:D887"/>
    <mergeCell ref="E887:H887"/>
    <mergeCell ref="J887:L887"/>
    <mergeCell ref="M887:O887"/>
    <mergeCell ref="P887:R887"/>
    <mergeCell ref="S887:U887"/>
    <mergeCell ref="B892:D892"/>
    <mergeCell ref="E892:H892"/>
    <mergeCell ref="J892:L892"/>
    <mergeCell ref="M892:O892"/>
    <mergeCell ref="P892:R892"/>
    <mergeCell ref="S892:U892"/>
    <mergeCell ref="B891:D891"/>
    <mergeCell ref="E891:H891"/>
    <mergeCell ref="J891:L891"/>
    <mergeCell ref="M891:O891"/>
    <mergeCell ref="P891:R891"/>
    <mergeCell ref="S891:U891"/>
    <mergeCell ref="B890:D890"/>
    <mergeCell ref="E890:H890"/>
    <mergeCell ref="J890:L890"/>
    <mergeCell ref="M890:O890"/>
    <mergeCell ref="P890:R890"/>
    <mergeCell ref="S890:U890"/>
    <mergeCell ref="B895:D895"/>
    <mergeCell ref="E895:H895"/>
    <mergeCell ref="J895:L895"/>
    <mergeCell ref="M895:O895"/>
    <mergeCell ref="P895:R895"/>
    <mergeCell ref="S895:U895"/>
    <mergeCell ref="B894:D894"/>
    <mergeCell ref="E894:H894"/>
    <mergeCell ref="J894:L894"/>
    <mergeCell ref="M894:O894"/>
    <mergeCell ref="P894:R894"/>
    <mergeCell ref="S894:U894"/>
    <mergeCell ref="B893:D893"/>
    <mergeCell ref="E893:H893"/>
    <mergeCell ref="J893:L893"/>
    <mergeCell ref="M893:O893"/>
    <mergeCell ref="P893:R893"/>
    <mergeCell ref="S893:U893"/>
    <mergeCell ref="B898:D898"/>
    <mergeCell ref="E898:H898"/>
    <mergeCell ref="J898:L898"/>
    <mergeCell ref="M898:O898"/>
    <mergeCell ref="P898:R898"/>
    <mergeCell ref="S898:U898"/>
    <mergeCell ref="B897:D897"/>
    <mergeCell ref="E897:H897"/>
    <mergeCell ref="J897:L897"/>
    <mergeCell ref="M897:O897"/>
    <mergeCell ref="P897:R897"/>
    <mergeCell ref="S897:U897"/>
    <mergeCell ref="B896:D896"/>
    <mergeCell ref="E896:H896"/>
    <mergeCell ref="J896:L896"/>
    <mergeCell ref="M896:O896"/>
    <mergeCell ref="P896:R896"/>
    <mergeCell ref="S896:U896"/>
    <mergeCell ref="B901:D901"/>
    <mergeCell ref="E901:H901"/>
    <mergeCell ref="J901:L901"/>
    <mergeCell ref="M901:O901"/>
    <mergeCell ref="P901:R901"/>
    <mergeCell ref="S901:U901"/>
    <mergeCell ref="B900:D900"/>
    <mergeCell ref="E900:H900"/>
    <mergeCell ref="J900:L900"/>
    <mergeCell ref="M900:O900"/>
    <mergeCell ref="P900:R900"/>
    <mergeCell ref="S900:U900"/>
    <mergeCell ref="B899:D899"/>
    <mergeCell ref="E899:H899"/>
    <mergeCell ref="J899:L899"/>
    <mergeCell ref="M899:O899"/>
    <mergeCell ref="P899:R899"/>
    <mergeCell ref="S899:U899"/>
    <mergeCell ref="B904:D904"/>
    <mergeCell ref="E904:H904"/>
    <mergeCell ref="J904:L904"/>
    <mergeCell ref="M904:O904"/>
    <mergeCell ref="P904:R904"/>
    <mergeCell ref="S904:U904"/>
    <mergeCell ref="B903:D903"/>
    <mergeCell ref="E903:H903"/>
    <mergeCell ref="J903:L903"/>
    <mergeCell ref="M903:O903"/>
    <mergeCell ref="P903:R903"/>
    <mergeCell ref="S903:U903"/>
    <mergeCell ref="B902:D902"/>
    <mergeCell ref="E902:H902"/>
    <mergeCell ref="J902:L902"/>
    <mergeCell ref="M902:O902"/>
    <mergeCell ref="P902:R902"/>
    <mergeCell ref="S902:U902"/>
    <mergeCell ref="B907:D907"/>
    <mergeCell ref="E907:H907"/>
    <mergeCell ref="J907:L907"/>
    <mergeCell ref="M907:O907"/>
    <mergeCell ref="P907:R907"/>
    <mergeCell ref="S907:U907"/>
    <mergeCell ref="B906:D906"/>
    <mergeCell ref="E906:H906"/>
    <mergeCell ref="J906:L906"/>
    <mergeCell ref="M906:O906"/>
    <mergeCell ref="P906:R906"/>
    <mergeCell ref="S906:U906"/>
    <mergeCell ref="B905:D905"/>
    <mergeCell ref="E905:H905"/>
    <mergeCell ref="J905:L905"/>
    <mergeCell ref="M905:O905"/>
    <mergeCell ref="P905:R905"/>
    <mergeCell ref="S905:U905"/>
    <mergeCell ref="B910:D910"/>
    <mergeCell ref="E910:H910"/>
    <mergeCell ref="J910:L910"/>
    <mergeCell ref="M910:O910"/>
    <mergeCell ref="P910:R910"/>
    <mergeCell ref="S910:U910"/>
    <mergeCell ref="B909:D909"/>
    <mergeCell ref="E909:H909"/>
    <mergeCell ref="J909:L909"/>
    <mergeCell ref="M909:O909"/>
    <mergeCell ref="P909:R909"/>
    <mergeCell ref="S909:U909"/>
    <mergeCell ref="B908:D908"/>
    <mergeCell ref="E908:H908"/>
    <mergeCell ref="J908:L908"/>
    <mergeCell ref="M908:O908"/>
    <mergeCell ref="P908:R908"/>
    <mergeCell ref="S908:U908"/>
    <mergeCell ref="B913:D913"/>
    <mergeCell ref="E913:H913"/>
    <mergeCell ref="J913:L913"/>
    <mergeCell ref="M913:O913"/>
    <mergeCell ref="P913:R913"/>
    <mergeCell ref="S913:U913"/>
    <mergeCell ref="B912:D912"/>
    <mergeCell ref="E912:H912"/>
    <mergeCell ref="J912:L912"/>
    <mergeCell ref="M912:O912"/>
    <mergeCell ref="P912:R912"/>
    <mergeCell ref="S912:U912"/>
    <mergeCell ref="B911:D911"/>
    <mergeCell ref="E911:H911"/>
    <mergeCell ref="J911:L911"/>
    <mergeCell ref="M911:O911"/>
    <mergeCell ref="P911:R911"/>
    <mergeCell ref="S911:U911"/>
    <mergeCell ref="B916:D916"/>
    <mergeCell ref="E916:H916"/>
    <mergeCell ref="J916:L916"/>
    <mergeCell ref="M916:O916"/>
    <mergeCell ref="P916:R916"/>
    <mergeCell ref="S916:U916"/>
    <mergeCell ref="B915:D915"/>
    <mergeCell ref="E915:H915"/>
    <mergeCell ref="J915:L915"/>
    <mergeCell ref="M915:O915"/>
    <mergeCell ref="P915:R915"/>
    <mergeCell ref="S915:U915"/>
    <mergeCell ref="B914:D914"/>
    <mergeCell ref="E914:H914"/>
    <mergeCell ref="J914:L914"/>
    <mergeCell ref="M914:O914"/>
    <mergeCell ref="P914:R914"/>
    <mergeCell ref="S914:U914"/>
    <mergeCell ref="B919:D919"/>
    <mergeCell ref="E919:H919"/>
    <mergeCell ref="J919:L919"/>
    <mergeCell ref="M919:O919"/>
    <mergeCell ref="P919:R919"/>
    <mergeCell ref="S919:U919"/>
    <mergeCell ref="B918:D918"/>
    <mergeCell ref="E918:H918"/>
    <mergeCell ref="J918:L918"/>
    <mergeCell ref="M918:O918"/>
    <mergeCell ref="P918:R918"/>
    <mergeCell ref="S918:U918"/>
    <mergeCell ref="B917:D917"/>
    <mergeCell ref="E917:H917"/>
    <mergeCell ref="J917:L917"/>
    <mergeCell ref="M917:O917"/>
    <mergeCell ref="P917:R917"/>
    <mergeCell ref="S917:U917"/>
    <mergeCell ref="B922:D922"/>
    <mergeCell ref="E922:H922"/>
    <mergeCell ref="J922:L922"/>
    <mergeCell ref="M922:O922"/>
    <mergeCell ref="P922:R922"/>
    <mergeCell ref="S922:U922"/>
    <mergeCell ref="B921:D921"/>
    <mergeCell ref="E921:H921"/>
    <mergeCell ref="J921:L921"/>
    <mergeCell ref="M921:O921"/>
    <mergeCell ref="P921:R921"/>
    <mergeCell ref="S921:U921"/>
    <mergeCell ref="B920:D920"/>
    <mergeCell ref="E920:H920"/>
    <mergeCell ref="J920:L920"/>
    <mergeCell ref="M920:O920"/>
    <mergeCell ref="P920:R920"/>
    <mergeCell ref="S920:U920"/>
    <mergeCell ref="B925:D925"/>
    <mergeCell ref="E925:H925"/>
    <mergeCell ref="J925:L925"/>
    <mergeCell ref="M925:O925"/>
    <mergeCell ref="P925:R925"/>
    <mergeCell ref="S925:U925"/>
    <mergeCell ref="B924:D924"/>
    <mergeCell ref="E924:H924"/>
    <mergeCell ref="J924:L924"/>
    <mergeCell ref="M924:O924"/>
    <mergeCell ref="P924:R924"/>
    <mergeCell ref="S924:U924"/>
    <mergeCell ref="B923:D923"/>
    <mergeCell ref="E923:H923"/>
    <mergeCell ref="J923:L923"/>
    <mergeCell ref="M923:O923"/>
    <mergeCell ref="P923:R923"/>
    <mergeCell ref="S923:U923"/>
    <mergeCell ref="B928:D928"/>
    <mergeCell ref="E928:H928"/>
    <mergeCell ref="J928:L928"/>
    <mergeCell ref="M928:O928"/>
    <mergeCell ref="P928:R928"/>
    <mergeCell ref="S928:U928"/>
    <mergeCell ref="B927:D927"/>
    <mergeCell ref="E927:H927"/>
    <mergeCell ref="J927:L927"/>
    <mergeCell ref="M927:O927"/>
    <mergeCell ref="P927:R927"/>
    <mergeCell ref="S927:U927"/>
    <mergeCell ref="B926:D926"/>
    <mergeCell ref="E926:H926"/>
    <mergeCell ref="J926:L926"/>
    <mergeCell ref="M926:O926"/>
    <mergeCell ref="P926:R926"/>
    <mergeCell ref="S926:U926"/>
    <mergeCell ref="B931:D931"/>
    <mergeCell ref="E931:H931"/>
    <mergeCell ref="J931:L931"/>
    <mergeCell ref="M931:O931"/>
    <mergeCell ref="P931:R931"/>
    <mergeCell ref="S931:U931"/>
    <mergeCell ref="B930:D930"/>
    <mergeCell ref="E930:H930"/>
    <mergeCell ref="J930:L930"/>
    <mergeCell ref="M930:O930"/>
    <mergeCell ref="P930:R930"/>
    <mergeCell ref="S930:U930"/>
    <mergeCell ref="B929:D929"/>
    <mergeCell ref="E929:H929"/>
    <mergeCell ref="J929:L929"/>
    <mergeCell ref="M929:O929"/>
    <mergeCell ref="P929:R929"/>
    <mergeCell ref="S929:U929"/>
    <mergeCell ref="B934:D934"/>
    <mergeCell ref="E934:H934"/>
    <mergeCell ref="J934:L934"/>
    <mergeCell ref="M934:O934"/>
    <mergeCell ref="P934:R934"/>
    <mergeCell ref="S934:U934"/>
    <mergeCell ref="B933:D933"/>
    <mergeCell ref="E933:H933"/>
    <mergeCell ref="J933:L933"/>
    <mergeCell ref="M933:O933"/>
    <mergeCell ref="P933:R933"/>
    <mergeCell ref="S933:U933"/>
    <mergeCell ref="B932:D932"/>
    <mergeCell ref="E932:H932"/>
    <mergeCell ref="J932:L932"/>
    <mergeCell ref="M932:O932"/>
    <mergeCell ref="P932:R932"/>
    <mergeCell ref="S932:U932"/>
    <mergeCell ref="B937:D937"/>
    <mergeCell ref="E937:H937"/>
    <mergeCell ref="J937:L937"/>
    <mergeCell ref="M937:O937"/>
    <mergeCell ref="P937:R937"/>
    <mergeCell ref="S937:U937"/>
    <mergeCell ref="B936:D936"/>
    <mergeCell ref="E936:H936"/>
    <mergeCell ref="J936:L936"/>
    <mergeCell ref="M936:O936"/>
    <mergeCell ref="P936:R936"/>
    <mergeCell ref="S936:U936"/>
    <mergeCell ref="B935:D935"/>
    <mergeCell ref="E935:H935"/>
    <mergeCell ref="J935:L935"/>
    <mergeCell ref="M935:O935"/>
    <mergeCell ref="P935:R935"/>
    <mergeCell ref="S935:U935"/>
    <mergeCell ref="B940:D940"/>
    <mergeCell ref="E940:H940"/>
    <mergeCell ref="J940:L940"/>
    <mergeCell ref="M940:O940"/>
    <mergeCell ref="P940:R940"/>
    <mergeCell ref="S940:U940"/>
    <mergeCell ref="B939:D939"/>
    <mergeCell ref="E939:H939"/>
    <mergeCell ref="J939:L939"/>
    <mergeCell ref="M939:O939"/>
    <mergeCell ref="P939:R939"/>
    <mergeCell ref="S939:U939"/>
    <mergeCell ref="B938:D938"/>
    <mergeCell ref="E938:H938"/>
    <mergeCell ref="J938:L938"/>
    <mergeCell ref="M938:O938"/>
    <mergeCell ref="P938:R938"/>
    <mergeCell ref="S938:U938"/>
    <mergeCell ref="B943:D943"/>
    <mergeCell ref="E943:H943"/>
    <mergeCell ref="J943:L943"/>
    <mergeCell ref="M943:O943"/>
    <mergeCell ref="P943:R943"/>
    <mergeCell ref="S943:U943"/>
    <mergeCell ref="B942:D942"/>
    <mergeCell ref="E942:H942"/>
    <mergeCell ref="J942:L942"/>
    <mergeCell ref="M942:O942"/>
    <mergeCell ref="P942:R942"/>
    <mergeCell ref="S942:U942"/>
    <mergeCell ref="B941:D941"/>
    <mergeCell ref="E941:H941"/>
    <mergeCell ref="J941:L941"/>
    <mergeCell ref="M941:O941"/>
    <mergeCell ref="P941:R941"/>
    <mergeCell ref="S941:U941"/>
    <mergeCell ref="B946:D946"/>
    <mergeCell ref="E946:H946"/>
    <mergeCell ref="J946:L946"/>
    <mergeCell ref="M946:O946"/>
    <mergeCell ref="P946:R946"/>
    <mergeCell ref="S946:U946"/>
    <mergeCell ref="B945:D945"/>
    <mergeCell ref="E945:H945"/>
    <mergeCell ref="J945:L945"/>
    <mergeCell ref="M945:O945"/>
    <mergeCell ref="P945:R945"/>
    <mergeCell ref="S945:U945"/>
    <mergeCell ref="B944:D944"/>
    <mergeCell ref="E944:H944"/>
    <mergeCell ref="J944:L944"/>
    <mergeCell ref="M944:O944"/>
    <mergeCell ref="P944:R944"/>
    <mergeCell ref="S944:U944"/>
    <mergeCell ref="B949:D949"/>
    <mergeCell ref="E949:H949"/>
    <mergeCell ref="J949:L949"/>
    <mergeCell ref="M949:O949"/>
    <mergeCell ref="P949:R949"/>
    <mergeCell ref="S949:U949"/>
    <mergeCell ref="B948:D948"/>
    <mergeCell ref="E948:H948"/>
    <mergeCell ref="J948:L948"/>
    <mergeCell ref="M948:O948"/>
    <mergeCell ref="P948:R948"/>
    <mergeCell ref="S948:U948"/>
    <mergeCell ref="B947:D947"/>
    <mergeCell ref="E947:H947"/>
    <mergeCell ref="J947:L947"/>
    <mergeCell ref="M947:O947"/>
    <mergeCell ref="P947:R947"/>
    <mergeCell ref="S947:U947"/>
    <mergeCell ref="B952:D952"/>
    <mergeCell ref="E952:H952"/>
    <mergeCell ref="J952:L952"/>
    <mergeCell ref="M952:O952"/>
    <mergeCell ref="P952:R952"/>
    <mergeCell ref="S952:U952"/>
    <mergeCell ref="B951:D951"/>
    <mergeCell ref="E951:H951"/>
    <mergeCell ref="J951:L951"/>
    <mergeCell ref="M951:O951"/>
    <mergeCell ref="P951:R951"/>
    <mergeCell ref="S951:U951"/>
    <mergeCell ref="B950:D950"/>
    <mergeCell ref="E950:H950"/>
    <mergeCell ref="J950:L950"/>
    <mergeCell ref="M950:O950"/>
    <mergeCell ref="P950:R950"/>
    <mergeCell ref="S950:U950"/>
    <mergeCell ref="B955:D955"/>
    <mergeCell ref="E955:H955"/>
    <mergeCell ref="J955:L955"/>
    <mergeCell ref="M955:O955"/>
    <mergeCell ref="P955:R955"/>
    <mergeCell ref="S955:U955"/>
    <mergeCell ref="B954:D954"/>
    <mergeCell ref="E954:H954"/>
    <mergeCell ref="J954:L954"/>
    <mergeCell ref="M954:O954"/>
    <mergeCell ref="P954:R954"/>
    <mergeCell ref="S954:U954"/>
    <mergeCell ref="B953:D953"/>
    <mergeCell ref="E953:H953"/>
    <mergeCell ref="J953:L953"/>
    <mergeCell ref="M953:O953"/>
    <mergeCell ref="P953:R953"/>
    <mergeCell ref="S953:U953"/>
    <mergeCell ref="B958:D958"/>
    <mergeCell ref="E958:H958"/>
    <mergeCell ref="J958:L958"/>
    <mergeCell ref="M958:O958"/>
    <mergeCell ref="P958:R958"/>
    <mergeCell ref="S958:U958"/>
    <mergeCell ref="B957:D957"/>
    <mergeCell ref="E957:H957"/>
    <mergeCell ref="J957:L957"/>
    <mergeCell ref="M957:O957"/>
    <mergeCell ref="P957:R957"/>
    <mergeCell ref="S957:U957"/>
    <mergeCell ref="B956:D956"/>
    <mergeCell ref="E956:H956"/>
    <mergeCell ref="J956:L956"/>
    <mergeCell ref="M956:O956"/>
    <mergeCell ref="P956:R956"/>
    <mergeCell ref="S956:U956"/>
    <mergeCell ref="B961:D961"/>
    <mergeCell ref="E961:H961"/>
    <mergeCell ref="J961:L961"/>
    <mergeCell ref="M961:O961"/>
    <mergeCell ref="P961:R961"/>
    <mergeCell ref="S961:U961"/>
    <mergeCell ref="B960:D960"/>
    <mergeCell ref="E960:H960"/>
    <mergeCell ref="J960:L960"/>
    <mergeCell ref="M960:O960"/>
    <mergeCell ref="P960:R960"/>
    <mergeCell ref="S960:U960"/>
    <mergeCell ref="B959:D959"/>
    <mergeCell ref="E959:H959"/>
    <mergeCell ref="J959:L959"/>
    <mergeCell ref="M959:O959"/>
    <mergeCell ref="P959:R959"/>
    <mergeCell ref="S959:U959"/>
    <mergeCell ref="B964:D964"/>
    <mergeCell ref="E964:H964"/>
    <mergeCell ref="J964:L964"/>
    <mergeCell ref="M964:O964"/>
    <mergeCell ref="P964:R964"/>
    <mergeCell ref="S964:U964"/>
    <mergeCell ref="B963:D963"/>
    <mergeCell ref="E963:H963"/>
    <mergeCell ref="J963:L963"/>
    <mergeCell ref="M963:O963"/>
    <mergeCell ref="P963:R963"/>
    <mergeCell ref="S963:U963"/>
    <mergeCell ref="B962:D962"/>
    <mergeCell ref="E962:H962"/>
    <mergeCell ref="J962:L962"/>
    <mergeCell ref="M962:O962"/>
    <mergeCell ref="P962:R962"/>
    <mergeCell ref="S962:U962"/>
    <mergeCell ref="B967:D967"/>
    <mergeCell ref="E967:H967"/>
    <mergeCell ref="J967:L967"/>
    <mergeCell ref="M967:O967"/>
    <mergeCell ref="P967:R967"/>
    <mergeCell ref="S967:U967"/>
    <mergeCell ref="B966:D966"/>
    <mergeCell ref="E966:H966"/>
    <mergeCell ref="J966:L966"/>
    <mergeCell ref="M966:O966"/>
    <mergeCell ref="P966:R966"/>
    <mergeCell ref="S966:U966"/>
    <mergeCell ref="B965:D965"/>
    <mergeCell ref="E965:H965"/>
    <mergeCell ref="J965:L965"/>
    <mergeCell ref="M965:O965"/>
    <mergeCell ref="P965:R965"/>
    <mergeCell ref="S965:U965"/>
    <mergeCell ref="B970:D970"/>
    <mergeCell ref="E970:H970"/>
    <mergeCell ref="J970:L970"/>
    <mergeCell ref="M970:O970"/>
    <mergeCell ref="P970:R970"/>
    <mergeCell ref="S970:U970"/>
    <mergeCell ref="B969:D969"/>
    <mergeCell ref="E969:H969"/>
    <mergeCell ref="J969:L969"/>
    <mergeCell ref="M969:O969"/>
    <mergeCell ref="P969:R969"/>
    <mergeCell ref="S969:U969"/>
    <mergeCell ref="B968:D968"/>
    <mergeCell ref="E968:H968"/>
    <mergeCell ref="J968:L968"/>
    <mergeCell ref="M968:O968"/>
    <mergeCell ref="P968:R968"/>
    <mergeCell ref="S968:U968"/>
    <mergeCell ref="B973:D973"/>
    <mergeCell ref="E973:H973"/>
    <mergeCell ref="J973:L973"/>
    <mergeCell ref="M973:O973"/>
    <mergeCell ref="P973:R973"/>
    <mergeCell ref="S973:U973"/>
    <mergeCell ref="B972:D972"/>
    <mergeCell ref="E972:H972"/>
    <mergeCell ref="J972:L972"/>
    <mergeCell ref="M972:O972"/>
    <mergeCell ref="P972:R972"/>
    <mergeCell ref="S972:U972"/>
    <mergeCell ref="B971:D971"/>
    <mergeCell ref="E971:H971"/>
    <mergeCell ref="J971:L971"/>
    <mergeCell ref="M971:O971"/>
    <mergeCell ref="P971:R971"/>
    <mergeCell ref="S971:U971"/>
    <mergeCell ref="B976:D976"/>
    <mergeCell ref="E976:H976"/>
    <mergeCell ref="J976:L976"/>
    <mergeCell ref="M976:O976"/>
    <mergeCell ref="P976:R976"/>
    <mergeCell ref="S976:U976"/>
    <mergeCell ref="B975:D975"/>
    <mergeCell ref="E975:H975"/>
    <mergeCell ref="J975:L975"/>
    <mergeCell ref="M975:O975"/>
    <mergeCell ref="P975:R975"/>
    <mergeCell ref="S975:U975"/>
    <mergeCell ref="B974:D974"/>
    <mergeCell ref="E974:H974"/>
    <mergeCell ref="J974:L974"/>
    <mergeCell ref="M974:O974"/>
    <mergeCell ref="P974:R974"/>
    <mergeCell ref="S974:U974"/>
    <mergeCell ref="B979:D979"/>
    <mergeCell ref="E979:H979"/>
    <mergeCell ref="J979:L979"/>
    <mergeCell ref="M979:O979"/>
    <mergeCell ref="P979:R979"/>
    <mergeCell ref="S979:U979"/>
    <mergeCell ref="B978:D978"/>
    <mergeCell ref="E978:H978"/>
    <mergeCell ref="J978:L978"/>
    <mergeCell ref="M978:O978"/>
    <mergeCell ref="P978:R978"/>
    <mergeCell ref="S978:U978"/>
    <mergeCell ref="B977:D977"/>
    <mergeCell ref="E977:H977"/>
    <mergeCell ref="J977:L977"/>
    <mergeCell ref="M977:O977"/>
    <mergeCell ref="P977:R977"/>
    <mergeCell ref="S977:U977"/>
    <mergeCell ref="B982:D982"/>
    <mergeCell ref="E982:H982"/>
    <mergeCell ref="J982:L982"/>
    <mergeCell ref="M982:O982"/>
    <mergeCell ref="P982:R982"/>
    <mergeCell ref="S982:U982"/>
    <mergeCell ref="B981:D981"/>
    <mergeCell ref="E981:H981"/>
    <mergeCell ref="J981:L981"/>
    <mergeCell ref="M981:O981"/>
    <mergeCell ref="P981:R981"/>
    <mergeCell ref="S981:U981"/>
    <mergeCell ref="B980:D980"/>
    <mergeCell ref="E980:H980"/>
    <mergeCell ref="J980:L980"/>
    <mergeCell ref="M980:O980"/>
    <mergeCell ref="P980:R980"/>
    <mergeCell ref="S980:U980"/>
    <mergeCell ref="B985:D985"/>
    <mergeCell ref="E985:H985"/>
    <mergeCell ref="J985:L985"/>
    <mergeCell ref="M985:O985"/>
    <mergeCell ref="P985:R985"/>
    <mergeCell ref="S985:U985"/>
    <mergeCell ref="B984:D984"/>
    <mergeCell ref="E984:H984"/>
    <mergeCell ref="J984:L984"/>
    <mergeCell ref="M984:O984"/>
    <mergeCell ref="P984:R984"/>
    <mergeCell ref="S984:U984"/>
    <mergeCell ref="B983:D983"/>
    <mergeCell ref="E983:H983"/>
    <mergeCell ref="J983:L983"/>
    <mergeCell ref="M983:O983"/>
    <mergeCell ref="P983:R983"/>
    <mergeCell ref="S983:U983"/>
    <mergeCell ref="B988:D988"/>
    <mergeCell ref="E988:H988"/>
    <mergeCell ref="J988:L988"/>
    <mergeCell ref="M988:O988"/>
    <mergeCell ref="P988:R988"/>
    <mergeCell ref="S988:U988"/>
    <mergeCell ref="B987:D987"/>
    <mergeCell ref="E987:H987"/>
    <mergeCell ref="J987:L987"/>
    <mergeCell ref="M987:O987"/>
    <mergeCell ref="P987:R987"/>
    <mergeCell ref="S987:U987"/>
    <mergeCell ref="B986:D986"/>
    <mergeCell ref="E986:H986"/>
    <mergeCell ref="J986:L986"/>
    <mergeCell ref="M986:O986"/>
    <mergeCell ref="P986:R986"/>
    <mergeCell ref="S986:U986"/>
    <mergeCell ref="B991:D991"/>
    <mergeCell ref="E991:H991"/>
    <mergeCell ref="J991:L991"/>
    <mergeCell ref="M991:O991"/>
    <mergeCell ref="P991:R991"/>
    <mergeCell ref="S991:U991"/>
    <mergeCell ref="B990:D990"/>
    <mergeCell ref="E990:H990"/>
    <mergeCell ref="J990:L990"/>
    <mergeCell ref="M990:O990"/>
    <mergeCell ref="P990:R990"/>
    <mergeCell ref="S990:U990"/>
    <mergeCell ref="B989:D989"/>
    <mergeCell ref="E989:H989"/>
    <mergeCell ref="J989:L989"/>
    <mergeCell ref="M989:O989"/>
    <mergeCell ref="P989:R989"/>
    <mergeCell ref="S989:U989"/>
    <mergeCell ref="B994:D994"/>
    <mergeCell ref="E994:H994"/>
    <mergeCell ref="J994:L994"/>
    <mergeCell ref="M994:O994"/>
    <mergeCell ref="P994:R994"/>
    <mergeCell ref="S994:U994"/>
    <mergeCell ref="B993:D993"/>
    <mergeCell ref="E993:H993"/>
    <mergeCell ref="J993:L993"/>
    <mergeCell ref="M993:O993"/>
    <mergeCell ref="P993:R993"/>
    <mergeCell ref="S993:U993"/>
    <mergeCell ref="B992:D992"/>
    <mergeCell ref="E992:H992"/>
    <mergeCell ref="J992:L992"/>
    <mergeCell ref="M992:O992"/>
    <mergeCell ref="P992:R992"/>
    <mergeCell ref="S992:U992"/>
    <mergeCell ref="B997:D997"/>
    <mergeCell ref="E997:H997"/>
    <mergeCell ref="J997:L997"/>
    <mergeCell ref="M997:O997"/>
    <mergeCell ref="P997:R997"/>
    <mergeCell ref="S997:U997"/>
    <mergeCell ref="B996:D996"/>
    <mergeCell ref="E996:H996"/>
    <mergeCell ref="J996:L996"/>
    <mergeCell ref="M996:O996"/>
    <mergeCell ref="P996:R996"/>
    <mergeCell ref="S996:U996"/>
    <mergeCell ref="B995:D995"/>
    <mergeCell ref="E995:H995"/>
    <mergeCell ref="J995:L995"/>
    <mergeCell ref="M995:O995"/>
    <mergeCell ref="P995:R995"/>
    <mergeCell ref="S995:U995"/>
    <mergeCell ref="B1000:D1000"/>
    <mergeCell ref="E1000:H1000"/>
    <mergeCell ref="J1000:L1000"/>
    <mergeCell ref="M1000:O1000"/>
    <mergeCell ref="P1000:R1000"/>
    <mergeCell ref="S1000:U1000"/>
    <mergeCell ref="B999:D999"/>
    <mergeCell ref="E999:H999"/>
    <mergeCell ref="J999:L999"/>
    <mergeCell ref="M999:O999"/>
    <mergeCell ref="P999:R999"/>
    <mergeCell ref="S999:U999"/>
    <mergeCell ref="B998:D998"/>
    <mergeCell ref="E998:H998"/>
    <mergeCell ref="J998:L998"/>
    <mergeCell ref="M998:O998"/>
    <mergeCell ref="P998:R998"/>
    <mergeCell ref="S998:U998"/>
    <mergeCell ref="B1003:D1003"/>
    <mergeCell ref="E1003:H1003"/>
    <mergeCell ref="J1003:L1003"/>
    <mergeCell ref="M1003:O1003"/>
    <mergeCell ref="P1003:R1003"/>
    <mergeCell ref="S1003:U1003"/>
    <mergeCell ref="B1002:D1002"/>
    <mergeCell ref="E1002:H1002"/>
    <mergeCell ref="J1002:L1002"/>
    <mergeCell ref="M1002:O1002"/>
    <mergeCell ref="P1002:R1002"/>
    <mergeCell ref="S1002:U1002"/>
    <mergeCell ref="B1001:D1001"/>
    <mergeCell ref="E1001:H1001"/>
    <mergeCell ref="J1001:L1001"/>
    <mergeCell ref="M1001:O1001"/>
    <mergeCell ref="P1001:R1001"/>
    <mergeCell ref="S1001:U1001"/>
    <mergeCell ref="B1006:D1006"/>
    <mergeCell ref="E1006:H1006"/>
    <mergeCell ref="J1006:L1006"/>
    <mergeCell ref="M1006:O1006"/>
    <mergeCell ref="P1006:R1006"/>
    <mergeCell ref="S1006:U1006"/>
    <mergeCell ref="B1005:D1005"/>
    <mergeCell ref="E1005:H1005"/>
    <mergeCell ref="J1005:L1005"/>
    <mergeCell ref="M1005:O1005"/>
    <mergeCell ref="P1005:R1005"/>
    <mergeCell ref="S1005:U1005"/>
    <mergeCell ref="B1004:D1004"/>
    <mergeCell ref="E1004:H1004"/>
    <mergeCell ref="J1004:L1004"/>
    <mergeCell ref="M1004:O1004"/>
    <mergeCell ref="P1004:R1004"/>
    <mergeCell ref="S1004:U1004"/>
    <mergeCell ref="B1009:D1009"/>
    <mergeCell ref="E1009:H1009"/>
    <mergeCell ref="J1009:L1009"/>
    <mergeCell ref="M1009:O1009"/>
    <mergeCell ref="P1009:R1009"/>
    <mergeCell ref="S1009:U1009"/>
    <mergeCell ref="B1008:D1008"/>
    <mergeCell ref="E1008:H1008"/>
    <mergeCell ref="J1008:L1008"/>
    <mergeCell ref="M1008:O1008"/>
    <mergeCell ref="P1008:R1008"/>
    <mergeCell ref="S1008:U1008"/>
    <mergeCell ref="B1007:D1007"/>
    <mergeCell ref="E1007:H1007"/>
    <mergeCell ref="J1007:L1007"/>
    <mergeCell ref="M1007:O1007"/>
    <mergeCell ref="P1007:R1007"/>
    <mergeCell ref="S1007:U1007"/>
    <mergeCell ref="B1012:D1012"/>
    <mergeCell ref="E1012:H1012"/>
    <mergeCell ref="J1012:L1012"/>
    <mergeCell ref="M1012:O1012"/>
    <mergeCell ref="P1012:R1012"/>
    <mergeCell ref="S1012:U1012"/>
    <mergeCell ref="B1011:D1011"/>
    <mergeCell ref="E1011:H1011"/>
    <mergeCell ref="J1011:L1011"/>
    <mergeCell ref="M1011:O1011"/>
    <mergeCell ref="P1011:R1011"/>
    <mergeCell ref="S1011:U1011"/>
    <mergeCell ref="B1010:D1010"/>
    <mergeCell ref="E1010:H1010"/>
    <mergeCell ref="J1010:L1010"/>
    <mergeCell ref="M1010:O1010"/>
    <mergeCell ref="P1010:R1010"/>
    <mergeCell ref="S1010:U1010"/>
    <mergeCell ref="B1015:D1015"/>
    <mergeCell ref="E1015:H1015"/>
    <mergeCell ref="J1015:L1015"/>
    <mergeCell ref="M1015:O1015"/>
    <mergeCell ref="P1015:R1015"/>
    <mergeCell ref="S1015:U1015"/>
    <mergeCell ref="B1014:D1014"/>
    <mergeCell ref="E1014:H1014"/>
    <mergeCell ref="J1014:L1014"/>
    <mergeCell ref="M1014:O1014"/>
    <mergeCell ref="P1014:R1014"/>
    <mergeCell ref="S1014:U1014"/>
    <mergeCell ref="B1013:D1013"/>
    <mergeCell ref="E1013:H1013"/>
    <mergeCell ref="J1013:L1013"/>
    <mergeCell ref="M1013:O1013"/>
    <mergeCell ref="P1013:R1013"/>
    <mergeCell ref="S1013:U1013"/>
    <mergeCell ref="B1018:D1018"/>
    <mergeCell ref="E1018:H1018"/>
    <mergeCell ref="J1018:L1018"/>
    <mergeCell ref="M1018:O1018"/>
    <mergeCell ref="P1018:R1018"/>
    <mergeCell ref="S1018:U1018"/>
    <mergeCell ref="B1017:D1017"/>
    <mergeCell ref="E1017:H1017"/>
    <mergeCell ref="J1017:L1017"/>
    <mergeCell ref="M1017:O1017"/>
    <mergeCell ref="P1017:R1017"/>
    <mergeCell ref="S1017:U1017"/>
    <mergeCell ref="B1016:D1016"/>
    <mergeCell ref="E1016:H1016"/>
    <mergeCell ref="J1016:L1016"/>
    <mergeCell ref="M1016:O1016"/>
    <mergeCell ref="P1016:R1016"/>
    <mergeCell ref="S1016:U1016"/>
    <mergeCell ref="B1021:D1021"/>
    <mergeCell ref="E1021:H1021"/>
    <mergeCell ref="J1021:L1021"/>
    <mergeCell ref="M1021:O1021"/>
    <mergeCell ref="P1021:R1021"/>
    <mergeCell ref="S1021:U1021"/>
    <mergeCell ref="B1020:D1020"/>
    <mergeCell ref="E1020:H1020"/>
    <mergeCell ref="J1020:L1020"/>
    <mergeCell ref="M1020:O1020"/>
    <mergeCell ref="P1020:R1020"/>
    <mergeCell ref="S1020:U1020"/>
    <mergeCell ref="B1019:D1019"/>
    <mergeCell ref="E1019:H1019"/>
    <mergeCell ref="J1019:L1019"/>
    <mergeCell ref="M1019:O1019"/>
    <mergeCell ref="P1019:R1019"/>
    <mergeCell ref="S1019:U1019"/>
    <mergeCell ref="B1024:D1024"/>
    <mergeCell ref="E1024:H1024"/>
    <mergeCell ref="J1024:L1024"/>
    <mergeCell ref="M1024:O1024"/>
    <mergeCell ref="P1024:R1024"/>
    <mergeCell ref="S1024:U1024"/>
    <mergeCell ref="B1023:D1023"/>
    <mergeCell ref="E1023:H1023"/>
    <mergeCell ref="J1023:L1023"/>
    <mergeCell ref="M1023:O1023"/>
    <mergeCell ref="P1023:R1023"/>
    <mergeCell ref="S1023:U1023"/>
    <mergeCell ref="B1022:D1022"/>
    <mergeCell ref="E1022:H1022"/>
    <mergeCell ref="J1022:L1022"/>
    <mergeCell ref="M1022:O1022"/>
    <mergeCell ref="P1022:R1022"/>
    <mergeCell ref="S1022:U1022"/>
    <mergeCell ref="B1027:D1027"/>
    <mergeCell ref="E1027:H1027"/>
    <mergeCell ref="J1027:L1027"/>
    <mergeCell ref="M1027:O1027"/>
    <mergeCell ref="P1027:R1027"/>
    <mergeCell ref="S1027:U1027"/>
    <mergeCell ref="B1026:D1026"/>
    <mergeCell ref="E1026:H1026"/>
    <mergeCell ref="J1026:L1026"/>
    <mergeCell ref="M1026:O1026"/>
    <mergeCell ref="P1026:R1026"/>
    <mergeCell ref="S1026:U1026"/>
    <mergeCell ref="B1025:D1025"/>
    <mergeCell ref="E1025:H1025"/>
    <mergeCell ref="J1025:L1025"/>
    <mergeCell ref="M1025:O1025"/>
    <mergeCell ref="P1025:R1025"/>
    <mergeCell ref="S1025:U1025"/>
    <mergeCell ref="B1030:D1030"/>
    <mergeCell ref="E1030:H1030"/>
    <mergeCell ref="J1030:L1030"/>
    <mergeCell ref="M1030:O1030"/>
    <mergeCell ref="P1030:R1030"/>
    <mergeCell ref="S1030:U1030"/>
    <mergeCell ref="B1029:D1029"/>
    <mergeCell ref="E1029:H1029"/>
    <mergeCell ref="J1029:L1029"/>
    <mergeCell ref="M1029:O1029"/>
    <mergeCell ref="P1029:R1029"/>
    <mergeCell ref="S1029:U1029"/>
    <mergeCell ref="B1028:D1028"/>
    <mergeCell ref="E1028:H1028"/>
    <mergeCell ref="J1028:L1028"/>
    <mergeCell ref="M1028:O1028"/>
    <mergeCell ref="P1028:R1028"/>
    <mergeCell ref="S1028:U1028"/>
    <mergeCell ref="B1033:D1033"/>
    <mergeCell ref="E1033:H1033"/>
    <mergeCell ref="J1033:L1033"/>
    <mergeCell ref="M1033:O1033"/>
    <mergeCell ref="P1033:R1033"/>
    <mergeCell ref="S1033:U1033"/>
    <mergeCell ref="B1032:D1032"/>
    <mergeCell ref="E1032:H1032"/>
    <mergeCell ref="J1032:L1032"/>
    <mergeCell ref="M1032:O1032"/>
    <mergeCell ref="P1032:R1032"/>
    <mergeCell ref="S1032:U1032"/>
    <mergeCell ref="B1031:D1031"/>
    <mergeCell ref="E1031:H1031"/>
    <mergeCell ref="J1031:L1031"/>
    <mergeCell ref="M1031:O1031"/>
    <mergeCell ref="P1031:R1031"/>
    <mergeCell ref="S1031:U1031"/>
    <mergeCell ref="B1036:D1036"/>
    <mergeCell ref="E1036:H1036"/>
    <mergeCell ref="J1036:L1036"/>
    <mergeCell ref="M1036:O1036"/>
    <mergeCell ref="P1036:R1036"/>
    <mergeCell ref="S1036:U1036"/>
    <mergeCell ref="B1035:D1035"/>
    <mergeCell ref="E1035:H1035"/>
    <mergeCell ref="J1035:L1035"/>
    <mergeCell ref="M1035:O1035"/>
    <mergeCell ref="P1035:R1035"/>
    <mergeCell ref="S1035:U1035"/>
    <mergeCell ref="B1034:D1034"/>
    <mergeCell ref="E1034:H1034"/>
    <mergeCell ref="J1034:L1034"/>
    <mergeCell ref="M1034:O1034"/>
    <mergeCell ref="P1034:R1034"/>
    <mergeCell ref="S1034:U1034"/>
    <mergeCell ref="B1039:D1039"/>
    <mergeCell ref="E1039:H1039"/>
    <mergeCell ref="J1039:L1039"/>
    <mergeCell ref="M1039:O1039"/>
    <mergeCell ref="P1039:R1039"/>
    <mergeCell ref="S1039:U1039"/>
    <mergeCell ref="B1038:D1038"/>
    <mergeCell ref="E1038:H1038"/>
    <mergeCell ref="J1038:L1038"/>
    <mergeCell ref="M1038:O1038"/>
    <mergeCell ref="P1038:R1038"/>
    <mergeCell ref="S1038:U1038"/>
    <mergeCell ref="B1037:D1037"/>
    <mergeCell ref="E1037:H1037"/>
    <mergeCell ref="J1037:L1037"/>
    <mergeCell ref="M1037:O1037"/>
    <mergeCell ref="P1037:R1037"/>
    <mergeCell ref="S1037:U1037"/>
    <mergeCell ref="B1042:D1042"/>
    <mergeCell ref="E1042:H1042"/>
    <mergeCell ref="J1042:L1042"/>
    <mergeCell ref="M1042:O1042"/>
    <mergeCell ref="P1042:R1042"/>
    <mergeCell ref="S1042:U1042"/>
    <mergeCell ref="B1041:D1041"/>
    <mergeCell ref="E1041:H1041"/>
    <mergeCell ref="J1041:L1041"/>
    <mergeCell ref="M1041:O1041"/>
    <mergeCell ref="P1041:R1041"/>
    <mergeCell ref="S1041:U1041"/>
    <mergeCell ref="B1040:D1040"/>
    <mergeCell ref="E1040:H1040"/>
    <mergeCell ref="J1040:L1040"/>
    <mergeCell ref="M1040:O1040"/>
    <mergeCell ref="P1040:R1040"/>
    <mergeCell ref="S1040:U1040"/>
    <mergeCell ref="B1045:D1045"/>
    <mergeCell ref="E1045:H1045"/>
    <mergeCell ref="J1045:L1045"/>
    <mergeCell ref="M1045:O1045"/>
    <mergeCell ref="P1045:R1045"/>
    <mergeCell ref="S1045:U1045"/>
    <mergeCell ref="B1044:D1044"/>
    <mergeCell ref="E1044:H1044"/>
    <mergeCell ref="J1044:L1044"/>
    <mergeCell ref="M1044:O1044"/>
    <mergeCell ref="P1044:R1044"/>
    <mergeCell ref="S1044:U1044"/>
    <mergeCell ref="B1043:D1043"/>
    <mergeCell ref="E1043:H1043"/>
    <mergeCell ref="J1043:L1043"/>
    <mergeCell ref="M1043:O1043"/>
    <mergeCell ref="P1043:R1043"/>
    <mergeCell ref="S1043:U1043"/>
    <mergeCell ref="B1048:D1048"/>
    <mergeCell ref="E1048:H1048"/>
    <mergeCell ref="J1048:L1048"/>
    <mergeCell ref="M1048:O1048"/>
    <mergeCell ref="P1048:R1048"/>
    <mergeCell ref="S1048:U1048"/>
    <mergeCell ref="B1047:D1047"/>
    <mergeCell ref="E1047:H1047"/>
    <mergeCell ref="J1047:L1047"/>
    <mergeCell ref="M1047:O1047"/>
    <mergeCell ref="P1047:R1047"/>
    <mergeCell ref="S1047:U1047"/>
    <mergeCell ref="B1046:D1046"/>
    <mergeCell ref="E1046:H1046"/>
    <mergeCell ref="J1046:L1046"/>
    <mergeCell ref="M1046:O1046"/>
    <mergeCell ref="P1046:R1046"/>
    <mergeCell ref="S1046:U1046"/>
    <mergeCell ref="B1051:D1051"/>
    <mergeCell ref="E1051:H1051"/>
    <mergeCell ref="J1051:L1051"/>
    <mergeCell ref="M1051:O1051"/>
    <mergeCell ref="P1051:R1051"/>
    <mergeCell ref="S1051:U1051"/>
    <mergeCell ref="B1050:D1050"/>
    <mergeCell ref="E1050:H1050"/>
    <mergeCell ref="J1050:L1050"/>
    <mergeCell ref="M1050:O1050"/>
    <mergeCell ref="P1050:R1050"/>
    <mergeCell ref="S1050:U1050"/>
    <mergeCell ref="B1049:D1049"/>
    <mergeCell ref="E1049:H1049"/>
    <mergeCell ref="J1049:L1049"/>
    <mergeCell ref="M1049:O1049"/>
    <mergeCell ref="P1049:R1049"/>
    <mergeCell ref="S1049:U1049"/>
    <mergeCell ref="B1054:D1054"/>
    <mergeCell ref="E1054:H1054"/>
    <mergeCell ref="J1054:L1054"/>
    <mergeCell ref="M1054:O1054"/>
    <mergeCell ref="P1054:R1054"/>
    <mergeCell ref="S1054:U1054"/>
    <mergeCell ref="B1053:D1053"/>
    <mergeCell ref="E1053:H1053"/>
    <mergeCell ref="J1053:L1053"/>
    <mergeCell ref="M1053:O1053"/>
    <mergeCell ref="P1053:R1053"/>
    <mergeCell ref="S1053:U1053"/>
    <mergeCell ref="B1052:D1052"/>
    <mergeCell ref="E1052:H1052"/>
    <mergeCell ref="J1052:L1052"/>
    <mergeCell ref="M1052:O1052"/>
    <mergeCell ref="P1052:R1052"/>
    <mergeCell ref="S1052:U1052"/>
    <mergeCell ref="B1057:D1057"/>
    <mergeCell ref="E1057:H1057"/>
    <mergeCell ref="J1057:L1057"/>
    <mergeCell ref="M1057:O1057"/>
    <mergeCell ref="P1057:R1057"/>
    <mergeCell ref="S1057:U1057"/>
    <mergeCell ref="B1056:D1056"/>
    <mergeCell ref="E1056:H1056"/>
    <mergeCell ref="J1056:L1056"/>
    <mergeCell ref="M1056:O1056"/>
    <mergeCell ref="P1056:R1056"/>
    <mergeCell ref="S1056:U1056"/>
    <mergeCell ref="B1055:D1055"/>
    <mergeCell ref="E1055:H1055"/>
    <mergeCell ref="J1055:L1055"/>
    <mergeCell ref="M1055:O1055"/>
    <mergeCell ref="P1055:R1055"/>
    <mergeCell ref="S1055:U1055"/>
    <mergeCell ref="B1060:D1060"/>
    <mergeCell ref="E1060:H1060"/>
    <mergeCell ref="J1060:L1060"/>
    <mergeCell ref="M1060:O1060"/>
    <mergeCell ref="P1060:R1060"/>
    <mergeCell ref="S1060:U1060"/>
    <mergeCell ref="B1059:D1059"/>
    <mergeCell ref="E1059:H1059"/>
    <mergeCell ref="J1059:L1059"/>
    <mergeCell ref="M1059:O1059"/>
    <mergeCell ref="P1059:R1059"/>
    <mergeCell ref="S1059:U1059"/>
    <mergeCell ref="B1058:D1058"/>
    <mergeCell ref="E1058:H1058"/>
    <mergeCell ref="J1058:L1058"/>
    <mergeCell ref="M1058:O1058"/>
    <mergeCell ref="P1058:R1058"/>
    <mergeCell ref="S1058:U1058"/>
    <mergeCell ref="B1063:D1063"/>
    <mergeCell ref="E1063:H1063"/>
    <mergeCell ref="J1063:L1063"/>
    <mergeCell ref="M1063:O1063"/>
    <mergeCell ref="P1063:R1063"/>
    <mergeCell ref="S1063:U1063"/>
    <mergeCell ref="B1062:D1062"/>
    <mergeCell ref="E1062:H1062"/>
    <mergeCell ref="J1062:L1062"/>
    <mergeCell ref="M1062:O1062"/>
    <mergeCell ref="P1062:R1062"/>
    <mergeCell ref="S1062:U1062"/>
    <mergeCell ref="B1061:D1061"/>
    <mergeCell ref="E1061:H1061"/>
    <mergeCell ref="J1061:L1061"/>
    <mergeCell ref="M1061:O1061"/>
    <mergeCell ref="P1061:R1061"/>
    <mergeCell ref="S1061:U1061"/>
    <mergeCell ref="B1066:D1066"/>
    <mergeCell ref="E1066:H1066"/>
    <mergeCell ref="J1066:L1066"/>
    <mergeCell ref="M1066:O1066"/>
    <mergeCell ref="P1066:R1066"/>
    <mergeCell ref="S1066:U1066"/>
    <mergeCell ref="B1065:D1065"/>
    <mergeCell ref="E1065:H1065"/>
    <mergeCell ref="J1065:L1065"/>
    <mergeCell ref="M1065:O1065"/>
    <mergeCell ref="P1065:R1065"/>
    <mergeCell ref="S1065:U1065"/>
    <mergeCell ref="B1064:D1064"/>
    <mergeCell ref="E1064:H1064"/>
    <mergeCell ref="J1064:L1064"/>
    <mergeCell ref="M1064:O1064"/>
    <mergeCell ref="P1064:R1064"/>
    <mergeCell ref="S1064:U1064"/>
    <mergeCell ref="B1069:D1069"/>
    <mergeCell ref="E1069:H1069"/>
    <mergeCell ref="J1069:L1069"/>
    <mergeCell ref="M1069:O1069"/>
    <mergeCell ref="P1069:R1069"/>
    <mergeCell ref="S1069:U1069"/>
    <mergeCell ref="B1068:D1068"/>
    <mergeCell ref="E1068:H1068"/>
    <mergeCell ref="J1068:L1068"/>
    <mergeCell ref="M1068:O1068"/>
    <mergeCell ref="P1068:R1068"/>
    <mergeCell ref="S1068:U1068"/>
    <mergeCell ref="B1067:D1067"/>
    <mergeCell ref="E1067:H1067"/>
    <mergeCell ref="J1067:L1067"/>
    <mergeCell ref="M1067:O1067"/>
    <mergeCell ref="P1067:R1067"/>
    <mergeCell ref="S1067:U1067"/>
    <mergeCell ref="B1072:D1072"/>
    <mergeCell ref="E1072:H1072"/>
    <mergeCell ref="J1072:L1072"/>
    <mergeCell ref="M1072:O1072"/>
    <mergeCell ref="P1072:R1072"/>
    <mergeCell ref="S1072:U1072"/>
    <mergeCell ref="B1071:D1071"/>
    <mergeCell ref="E1071:H1071"/>
    <mergeCell ref="J1071:L1071"/>
    <mergeCell ref="M1071:O1071"/>
    <mergeCell ref="P1071:R1071"/>
    <mergeCell ref="S1071:U1071"/>
    <mergeCell ref="B1070:D1070"/>
    <mergeCell ref="E1070:H1070"/>
    <mergeCell ref="J1070:L1070"/>
    <mergeCell ref="M1070:O1070"/>
    <mergeCell ref="P1070:R1070"/>
    <mergeCell ref="S1070:U1070"/>
    <mergeCell ref="B1075:D1075"/>
    <mergeCell ref="E1075:H1075"/>
    <mergeCell ref="J1075:L1075"/>
    <mergeCell ref="M1075:O1075"/>
    <mergeCell ref="P1075:R1075"/>
    <mergeCell ref="S1075:U1075"/>
    <mergeCell ref="B1074:D1074"/>
    <mergeCell ref="E1074:H1074"/>
    <mergeCell ref="J1074:L1074"/>
    <mergeCell ref="M1074:O1074"/>
    <mergeCell ref="P1074:R1074"/>
    <mergeCell ref="S1074:U1074"/>
    <mergeCell ref="B1073:D1073"/>
    <mergeCell ref="E1073:H1073"/>
    <mergeCell ref="J1073:L1073"/>
    <mergeCell ref="M1073:O1073"/>
    <mergeCell ref="P1073:R1073"/>
    <mergeCell ref="S1073:U1073"/>
    <mergeCell ref="B1078:D1078"/>
    <mergeCell ref="E1078:H1078"/>
    <mergeCell ref="J1078:L1078"/>
    <mergeCell ref="M1078:O1078"/>
    <mergeCell ref="P1078:R1078"/>
    <mergeCell ref="S1078:U1078"/>
    <mergeCell ref="B1077:D1077"/>
    <mergeCell ref="E1077:H1077"/>
    <mergeCell ref="J1077:L1077"/>
    <mergeCell ref="M1077:O1077"/>
    <mergeCell ref="P1077:R1077"/>
    <mergeCell ref="S1077:U1077"/>
    <mergeCell ref="B1076:D1076"/>
    <mergeCell ref="E1076:H1076"/>
    <mergeCell ref="J1076:L1076"/>
    <mergeCell ref="M1076:O1076"/>
    <mergeCell ref="P1076:R1076"/>
    <mergeCell ref="S1076:U1076"/>
    <mergeCell ref="B1081:D1081"/>
    <mergeCell ref="E1081:H1081"/>
    <mergeCell ref="J1081:L1081"/>
    <mergeCell ref="M1081:O1081"/>
    <mergeCell ref="P1081:R1081"/>
    <mergeCell ref="S1081:U1081"/>
    <mergeCell ref="B1080:D1080"/>
    <mergeCell ref="E1080:H1080"/>
    <mergeCell ref="J1080:L1080"/>
    <mergeCell ref="M1080:O1080"/>
    <mergeCell ref="P1080:R1080"/>
    <mergeCell ref="S1080:U1080"/>
    <mergeCell ref="B1079:D1079"/>
    <mergeCell ref="E1079:H1079"/>
    <mergeCell ref="J1079:L1079"/>
    <mergeCell ref="M1079:O1079"/>
    <mergeCell ref="P1079:R1079"/>
    <mergeCell ref="S1079:U1079"/>
    <mergeCell ref="B1084:D1084"/>
    <mergeCell ref="E1084:H1084"/>
    <mergeCell ref="J1084:L1084"/>
    <mergeCell ref="M1084:O1084"/>
    <mergeCell ref="P1084:R1084"/>
    <mergeCell ref="S1084:U1084"/>
    <mergeCell ref="B1083:D1083"/>
    <mergeCell ref="E1083:H1083"/>
    <mergeCell ref="J1083:L1083"/>
    <mergeCell ref="M1083:O1083"/>
    <mergeCell ref="P1083:R1083"/>
    <mergeCell ref="S1083:U1083"/>
    <mergeCell ref="B1082:D1082"/>
    <mergeCell ref="E1082:H1082"/>
    <mergeCell ref="J1082:L1082"/>
    <mergeCell ref="M1082:O1082"/>
    <mergeCell ref="P1082:R1082"/>
    <mergeCell ref="S1082:U1082"/>
    <mergeCell ref="B1087:D1087"/>
    <mergeCell ref="E1087:H1087"/>
    <mergeCell ref="J1087:L1087"/>
    <mergeCell ref="M1087:O1087"/>
    <mergeCell ref="P1087:R1087"/>
    <mergeCell ref="S1087:U1087"/>
    <mergeCell ref="B1086:D1086"/>
    <mergeCell ref="E1086:H1086"/>
    <mergeCell ref="J1086:L1086"/>
    <mergeCell ref="M1086:O1086"/>
    <mergeCell ref="P1086:R1086"/>
    <mergeCell ref="S1086:U1086"/>
    <mergeCell ref="B1085:D1085"/>
    <mergeCell ref="E1085:H1085"/>
    <mergeCell ref="J1085:L1085"/>
    <mergeCell ref="M1085:O1085"/>
    <mergeCell ref="P1085:R1085"/>
    <mergeCell ref="S1085:U1085"/>
    <mergeCell ref="B1090:D1090"/>
    <mergeCell ref="E1090:H1090"/>
    <mergeCell ref="J1090:L1090"/>
    <mergeCell ref="M1090:O1090"/>
    <mergeCell ref="P1090:R1090"/>
    <mergeCell ref="S1090:U1090"/>
    <mergeCell ref="B1089:D1089"/>
    <mergeCell ref="E1089:H1089"/>
    <mergeCell ref="J1089:L1089"/>
    <mergeCell ref="M1089:O1089"/>
    <mergeCell ref="P1089:R1089"/>
    <mergeCell ref="S1089:U1089"/>
    <mergeCell ref="B1088:D1088"/>
    <mergeCell ref="E1088:H1088"/>
    <mergeCell ref="J1088:L1088"/>
    <mergeCell ref="M1088:O1088"/>
    <mergeCell ref="P1088:R1088"/>
    <mergeCell ref="S1088:U1088"/>
    <mergeCell ref="B1093:D1093"/>
    <mergeCell ref="E1093:H1093"/>
    <mergeCell ref="J1093:L1093"/>
    <mergeCell ref="M1093:O1093"/>
    <mergeCell ref="P1093:R1093"/>
    <mergeCell ref="S1093:U1093"/>
    <mergeCell ref="B1092:D1092"/>
    <mergeCell ref="E1092:H1092"/>
    <mergeCell ref="J1092:L1092"/>
    <mergeCell ref="M1092:O1092"/>
    <mergeCell ref="P1092:R1092"/>
    <mergeCell ref="S1092:U1092"/>
    <mergeCell ref="B1091:D1091"/>
    <mergeCell ref="E1091:H1091"/>
    <mergeCell ref="J1091:L1091"/>
    <mergeCell ref="M1091:O1091"/>
    <mergeCell ref="P1091:R1091"/>
    <mergeCell ref="S1091:U1091"/>
    <mergeCell ref="B1096:D1096"/>
    <mergeCell ref="E1096:H1096"/>
    <mergeCell ref="J1096:L1096"/>
    <mergeCell ref="M1096:O1096"/>
    <mergeCell ref="P1096:R1096"/>
    <mergeCell ref="S1096:U1096"/>
    <mergeCell ref="B1095:D1095"/>
    <mergeCell ref="E1095:H1095"/>
    <mergeCell ref="J1095:L1095"/>
    <mergeCell ref="M1095:O1095"/>
    <mergeCell ref="P1095:R1095"/>
    <mergeCell ref="S1095:U1095"/>
    <mergeCell ref="B1094:D1094"/>
    <mergeCell ref="E1094:H1094"/>
    <mergeCell ref="J1094:L1094"/>
    <mergeCell ref="M1094:O1094"/>
    <mergeCell ref="P1094:R1094"/>
    <mergeCell ref="S1094:U1094"/>
    <mergeCell ref="B1099:D1099"/>
    <mergeCell ref="E1099:H1099"/>
    <mergeCell ref="J1099:L1099"/>
    <mergeCell ref="M1099:O1099"/>
    <mergeCell ref="P1099:R1099"/>
    <mergeCell ref="S1099:U1099"/>
    <mergeCell ref="B1098:D1098"/>
    <mergeCell ref="E1098:H1098"/>
    <mergeCell ref="J1098:L1098"/>
    <mergeCell ref="M1098:O1098"/>
    <mergeCell ref="P1098:R1098"/>
    <mergeCell ref="S1098:U1098"/>
    <mergeCell ref="B1097:D1097"/>
    <mergeCell ref="E1097:H1097"/>
    <mergeCell ref="J1097:L1097"/>
    <mergeCell ref="M1097:O1097"/>
    <mergeCell ref="P1097:R1097"/>
    <mergeCell ref="S1097:U1097"/>
    <mergeCell ref="B1102:D1102"/>
    <mergeCell ref="E1102:H1102"/>
    <mergeCell ref="J1102:L1102"/>
    <mergeCell ref="M1102:O1102"/>
    <mergeCell ref="P1102:R1102"/>
    <mergeCell ref="S1102:U1102"/>
    <mergeCell ref="B1101:D1101"/>
    <mergeCell ref="E1101:H1101"/>
    <mergeCell ref="J1101:L1101"/>
    <mergeCell ref="M1101:O1101"/>
    <mergeCell ref="P1101:R1101"/>
    <mergeCell ref="S1101:U1101"/>
    <mergeCell ref="B1100:D1100"/>
    <mergeCell ref="E1100:H1100"/>
    <mergeCell ref="J1100:L1100"/>
    <mergeCell ref="M1100:O1100"/>
    <mergeCell ref="P1100:R1100"/>
    <mergeCell ref="S1100:U1100"/>
    <mergeCell ref="B1105:D1105"/>
    <mergeCell ref="E1105:H1105"/>
    <mergeCell ref="J1105:L1105"/>
    <mergeCell ref="M1105:O1105"/>
    <mergeCell ref="P1105:R1105"/>
    <mergeCell ref="S1105:U1105"/>
    <mergeCell ref="B1104:D1104"/>
    <mergeCell ref="E1104:H1104"/>
    <mergeCell ref="J1104:L1104"/>
    <mergeCell ref="M1104:O1104"/>
    <mergeCell ref="P1104:R1104"/>
    <mergeCell ref="S1104:U1104"/>
    <mergeCell ref="B1103:D1103"/>
    <mergeCell ref="E1103:H1103"/>
    <mergeCell ref="J1103:L1103"/>
    <mergeCell ref="M1103:O1103"/>
    <mergeCell ref="P1103:R1103"/>
    <mergeCell ref="S1103:U1103"/>
    <mergeCell ref="B1108:D1108"/>
    <mergeCell ref="E1108:H1108"/>
    <mergeCell ref="J1108:L1108"/>
    <mergeCell ref="M1108:O1108"/>
    <mergeCell ref="P1108:R1108"/>
    <mergeCell ref="S1108:U1108"/>
    <mergeCell ref="B1107:D1107"/>
    <mergeCell ref="E1107:H1107"/>
    <mergeCell ref="J1107:L1107"/>
    <mergeCell ref="M1107:O1107"/>
    <mergeCell ref="P1107:R1107"/>
    <mergeCell ref="S1107:U1107"/>
    <mergeCell ref="B1106:D1106"/>
    <mergeCell ref="E1106:H1106"/>
    <mergeCell ref="J1106:L1106"/>
    <mergeCell ref="M1106:O1106"/>
    <mergeCell ref="P1106:R1106"/>
    <mergeCell ref="S1106:U1106"/>
    <mergeCell ref="B1111:D1111"/>
    <mergeCell ref="E1111:H1111"/>
    <mergeCell ref="J1111:L1111"/>
    <mergeCell ref="M1111:O1111"/>
    <mergeCell ref="P1111:R1111"/>
    <mergeCell ref="S1111:U1111"/>
    <mergeCell ref="B1110:D1110"/>
    <mergeCell ref="E1110:H1110"/>
    <mergeCell ref="J1110:L1110"/>
    <mergeCell ref="M1110:O1110"/>
    <mergeCell ref="P1110:R1110"/>
    <mergeCell ref="S1110:U1110"/>
    <mergeCell ref="B1109:D1109"/>
    <mergeCell ref="E1109:H1109"/>
    <mergeCell ref="J1109:L1109"/>
    <mergeCell ref="M1109:O1109"/>
    <mergeCell ref="P1109:R1109"/>
    <mergeCell ref="S1109:U1109"/>
    <mergeCell ref="B1114:D1114"/>
    <mergeCell ref="E1114:H1114"/>
    <mergeCell ref="J1114:L1114"/>
    <mergeCell ref="M1114:O1114"/>
    <mergeCell ref="P1114:R1114"/>
    <mergeCell ref="S1114:U1114"/>
    <mergeCell ref="B1113:D1113"/>
    <mergeCell ref="E1113:H1113"/>
    <mergeCell ref="J1113:L1113"/>
    <mergeCell ref="M1113:O1113"/>
    <mergeCell ref="P1113:R1113"/>
    <mergeCell ref="S1113:U1113"/>
    <mergeCell ref="B1112:D1112"/>
    <mergeCell ref="E1112:H1112"/>
    <mergeCell ref="J1112:L1112"/>
    <mergeCell ref="M1112:O1112"/>
    <mergeCell ref="P1112:R1112"/>
    <mergeCell ref="S1112:U1112"/>
    <mergeCell ref="B1117:D1117"/>
    <mergeCell ref="E1117:H1117"/>
    <mergeCell ref="J1117:L1117"/>
    <mergeCell ref="M1117:O1117"/>
    <mergeCell ref="P1117:R1117"/>
    <mergeCell ref="S1117:U1117"/>
    <mergeCell ref="B1116:D1116"/>
    <mergeCell ref="E1116:H1116"/>
    <mergeCell ref="J1116:L1116"/>
    <mergeCell ref="M1116:O1116"/>
    <mergeCell ref="P1116:R1116"/>
    <mergeCell ref="S1116:U1116"/>
    <mergeCell ref="B1115:D1115"/>
    <mergeCell ref="E1115:H1115"/>
    <mergeCell ref="J1115:L1115"/>
    <mergeCell ref="M1115:O1115"/>
    <mergeCell ref="P1115:R1115"/>
    <mergeCell ref="S1115:U1115"/>
    <mergeCell ref="B1120:D1120"/>
    <mergeCell ref="E1120:H1120"/>
    <mergeCell ref="J1120:L1120"/>
    <mergeCell ref="M1120:O1120"/>
    <mergeCell ref="P1120:R1120"/>
    <mergeCell ref="S1120:U1120"/>
    <mergeCell ref="B1119:D1119"/>
    <mergeCell ref="E1119:H1119"/>
    <mergeCell ref="J1119:L1119"/>
    <mergeCell ref="M1119:O1119"/>
    <mergeCell ref="P1119:R1119"/>
    <mergeCell ref="S1119:U1119"/>
    <mergeCell ref="B1118:D1118"/>
    <mergeCell ref="E1118:H1118"/>
    <mergeCell ref="J1118:L1118"/>
    <mergeCell ref="M1118:O1118"/>
    <mergeCell ref="P1118:R1118"/>
    <mergeCell ref="S1118:U1118"/>
    <mergeCell ref="B1123:D1123"/>
    <mergeCell ref="E1123:H1123"/>
    <mergeCell ref="J1123:L1123"/>
    <mergeCell ref="M1123:O1123"/>
    <mergeCell ref="P1123:R1123"/>
    <mergeCell ref="S1123:U1123"/>
    <mergeCell ref="B1122:D1122"/>
    <mergeCell ref="E1122:H1122"/>
    <mergeCell ref="J1122:L1122"/>
    <mergeCell ref="M1122:O1122"/>
    <mergeCell ref="P1122:R1122"/>
    <mergeCell ref="S1122:U1122"/>
    <mergeCell ref="B1121:D1121"/>
    <mergeCell ref="E1121:H1121"/>
    <mergeCell ref="J1121:L1121"/>
    <mergeCell ref="M1121:O1121"/>
    <mergeCell ref="P1121:R1121"/>
    <mergeCell ref="S1121:U1121"/>
    <mergeCell ref="B1126:D1126"/>
    <mergeCell ref="E1126:H1126"/>
    <mergeCell ref="J1126:L1126"/>
    <mergeCell ref="M1126:O1126"/>
    <mergeCell ref="P1126:R1126"/>
    <mergeCell ref="S1126:U1126"/>
    <mergeCell ref="B1125:D1125"/>
    <mergeCell ref="E1125:H1125"/>
    <mergeCell ref="J1125:L1125"/>
    <mergeCell ref="M1125:O1125"/>
    <mergeCell ref="P1125:R1125"/>
    <mergeCell ref="S1125:U1125"/>
    <mergeCell ref="B1124:D1124"/>
    <mergeCell ref="E1124:H1124"/>
    <mergeCell ref="J1124:L1124"/>
    <mergeCell ref="M1124:O1124"/>
    <mergeCell ref="P1124:R1124"/>
    <mergeCell ref="S1124:U1124"/>
    <mergeCell ref="B1129:D1129"/>
    <mergeCell ref="E1129:H1129"/>
    <mergeCell ref="J1129:L1129"/>
    <mergeCell ref="M1129:O1129"/>
    <mergeCell ref="P1129:R1129"/>
    <mergeCell ref="S1129:U1129"/>
    <mergeCell ref="B1128:D1128"/>
    <mergeCell ref="E1128:H1128"/>
    <mergeCell ref="J1128:L1128"/>
    <mergeCell ref="M1128:O1128"/>
    <mergeCell ref="P1128:R1128"/>
    <mergeCell ref="S1128:U1128"/>
    <mergeCell ref="B1127:D1127"/>
    <mergeCell ref="E1127:H1127"/>
    <mergeCell ref="J1127:L1127"/>
    <mergeCell ref="M1127:O1127"/>
    <mergeCell ref="P1127:R1127"/>
    <mergeCell ref="S1127:U1127"/>
    <mergeCell ref="B1132:D1132"/>
    <mergeCell ref="E1132:H1132"/>
    <mergeCell ref="J1132:L1132"/>
    <mergeCell ref="M1132:O1132"/>
    <mergeCell ref="P1132:R1132"/>
    <mergeCell ref="S1132:U1132"/>
    <mergeCell ref="B1131:D1131"/>
    <mergeCell ref="E1131:H1131"/>
    <mergeCell ref="J1131:L1131"/>
    <mergeCell ref="M1131:O1131"/>
    <mergeCell ref="P1131:R1131"/>
    <mergeCell ref="S1131:U1131"/>
    <mergeCell ref="B1130:D1130"/>
    <mergeCell ref="E1130:H1130"/>
    <mergeCell ref="J1130:L1130"/>
    <mergeCell ref="M1130:O1130"/>
    <mergeCell ref="P1130:R1130"/>
    <mergeCell ref="S1130:U1130"/>
    <mergeCell ref="B1135:D1135"/>
    <mergeCell ref="E1135:H1135"/>
    <mergeCell ref="J1135:L1135"/>
    <mergeCell ref="M1135:O1135"/>
    <mergeCell ref="P1135:R1135"/>
    <mergeCell ref="S1135:U1135"/>
    <mergeCell ref="B1134:D1134"/>
    <mergeCell ref="E1134:H1134"/>
    <mergeCell ref="J1134:L1134"/>
    <mergeCell ref="M1134:O1134"/>
    <mergeCell ref="P1134:R1134"/>
    <mergeCell ref="S1134:U1134"/>
    <mergeCell ref="B1133:D1133"/>
    <mergeCell ref="E1133:H1133"/>
    <mergeCell ref="J1133:L1133"/>
    <mergeCell ref="M1133:O1133"/>
    <mergeCell ref="P1133:R1133"/>
    <mergeCell ref="S1133:U1133"/>
    <mergeCell ref="B1138:D1138"/>
    <mergeCell ref="E1138:H1138"/>
    <mergeCell ref="J1138:L1138"/>
    <mergeCell ref="M1138:O1138"/>
    <mergeCell ref="P1138:R1138"/>
    <mergeCell ref="S1138:U1138"/>
    <mergeCell ref="B1137:D1137"/>
    <mergeCell ref="E1137:H1137"/>
    <mergeCell ref="J1137:L1137"/>
    <mergeCell ref="M1137:O1137"/>
    <mergeCell ref="P1137:R1137"/>
    <mergeCell ref="S1137:U1137"/>
    <mergeCell ref="B1136:D1136"/>
    <mergeCell ref="E1136:H1136"/>
    <mergeCell ref="J1136:L1136"/>
    <mergeCell ref="M1136:O1136"/>
    <mergeCell ref="P1136:R1136"/>
    <mergeCell ref="S1136:U1136"/>
    <mergeCell ref="B1141:D1141"/>
    <mergeCell ref="E1141:H1141"/>
    <mergeCell ref="J1141:L1141"/>
    <mergeCell ref="M1141:O1141"/>
    <mergeCell ref="P1141:R1141"/>
    <mergeCell ref="S1141:U1141"/>
    <mergeCell ref="B1140:D1140"/>
    <mergeCell ref="E1140:H1140"/>
    <mergeCell ref="J1140:L1140"/>
    <mergeCell ref="M1140:O1140"/>
    <mergeCell ref="P1140:R1140"/>
    <mergeCell ref="S1140:U1140"/>
    <mergeCell ref="B1139:D1139"/>
    <mergeCell ref="E1139:H1139"/>
    <mergeCell ref="J1139:L1139"/>
    <mergeCell ref="M1139:O1139"/>
    <mergeCell ref="P1139:R1139"/>
    <mergeCell ref="S1139:U1139"/>
    <mergeCell ref="B1144:D1144"/>
    <mergeCell ref="E1144:H1144"/>
    <mergeCell ref="J1144:L1144"/>
    <mergeCell ref="M1144:O1144"/>
    <mergeCell ref="P1144:R1144"/>
    <mergeCell ref="S1144:U1144"/>
    <mergeCell ref="B1143:D1143"/>
    <mergeCell ref="E1143:H1143"/>
    <mergeCell ref="J1143:L1143"/>
    <mergeCell ref="M1143:O1143"/>
    <mergeCell ref="P1143:R1143"/>
    <mergeCell ref="S1143:U1143"/>
    <mergeCell ref="B1142:D1142"/>
    <mergeCell ref="E1142:H1142"/>
    <mergeCell ref="J1142:L1142"/>
    <mergeCell ref="M1142:O1142"/>
    <mergeCell ref="P1142:R1142"/>
    <mergeCell ref="S1142:U1142"/>
    <mergeCell ref="B1147:D1147"/>
    <mergeCell ref="E1147:H1147"/>
    <mergeCell ref="J1147:L1147"/>
    <mergeCell ref="M1147:O1147"/>
    <mergeCell ref="P1147:R1147"/>
    <mergeCell ref="S1147:U1147"/>
    <mergeCell ref="B1146:D1146"/>
    <mergeCell ref="E1146:H1146"/>
    <mergeCell ref="J1146:L1146"/>
    <mergeCell ref="M1146:O1146"/>
    <mergeCell ref="P1146:R1146"/>
    <mergeCell ref="S1146:U1146"/>
    <mergeCell ref="B1145:D1145"/>
    <mergeCell ref="E1145:H1145"/>
    <mergeCell ref="J1145:L1145"/>
    <mergeCell ref="M1145:O1145"/>
    <mergeCell ref="P1145:R1145"/>
    <mergeCell ref="S1145:U1145"/>
    <mergeCell ref="B1150:D1150"/>
    <mergeCell ref="E1150:H1150"/>
    <mergeCell ref="J1150:L1150"/>
    <mergeCell ref="M1150:O1150"/>
    <mergeCell ref="P1150:R1150"/>
    <mergeCell ref="S1150:U1150"/>
    <mergeCell ref="B1149:D1149"/>
    <mergeCell ref="E1149:H1149"/>
    <mergeCell ref="J1149:L1149"/>
    <mergeCell ref="M1149:O1149"/>
    <mergeCell ref="P1149:R1149"/>
    <mergeCell ref="S1149:U1149"/>
    <mergeCell ref="B1148:D1148"/>
    <mergeCell ref="E1148:H1148"/>
    <mergeCell ref="J1148:L1148"/>
    <mergeCell ref="M1148:O1148"/>
    <mergeCell ref="P1148:R1148"/>
    <mergeCell ref="S1148:U1148"/>
    <mergeCell ref="B1153:D1153"/>
    <mergeCell ref="E1153:H1153"/>
    <mergeCell ref="J1153:L1153"/>
    <mergeCell ref="M1153:O1153"/>
    <mergeCell ref="P1153:R1153"/>
    <mergeCell ref="S1153:U1153"/>
    <mergeCell ref="B1152:D1152"/>
    <mergeCell ref="E1152:H1152"/>
    <mergeCell ref="J1152:L1152"/>
    <mergeCell ref="M1152:O1152"/>
    <mergeCell ref="P1152:R1152"/>
    <mergeCell ref="S1152:U1152"/>
    <mergeCell ref="B1151:D1151"/>
    <mergeCell ref="E1151:H1151"/>
    <mergeCell ref="J1151:L1151"/>
    <mergeCell ref="M1151:O1151"/>
    <mergeCell ref="P1151:R1151"/>
    <mergeCell ref="S1151:U1151"/>
    <mergeCell ref="B1156:D1156"/>
    <mergeCell ref="E1156:H1156"/>
    <mergeCell ref="J1156:L1156"/>
    <mergeCell ref="M1156:O1156"/>
    <mergeCell ref="P1156:R1156"/>
    <mergeCell ref="S1156:U1156"/>
    <mergeCell ref="B1155:D1155"/>
    <mergeCell ref="E1155:H1155"/>
    <mergeCell ref="J1155:L1155"/>
    <mergeCell ref="M1155:O1155"/>
    <mergeCell ref="P1155:R1155"/>
    <mergeCell ref="S1155:U1155"/>
    <mergeCell ref="B1154:D1154"/>
    <mergeCell ref="E1154:H1154"/>
    <mergeCell ref="J1154:L1154"/>
    <mergeCell ref="M1154:O1154"/>
    <mergeCell ref="P1154:R1154"/>
    <mergeCell ref="S1154:U1154"/>
    <mergeCell ref="B1159:D1159"/>
    <mergeCell ref="E1159:H1159"/>
    <mergeCell ref="J1159:L1159"/>
    <mergeCell ref="M1159:O1159"/>
    <mergeCell ref="P1159:R1159"/>
    <mergeCell ref="S1159:U1159"/>
    <mergeCell ref="B1158:D1158"/>
    <mergeCell ref="E1158:H1158"/>
    <mergeCell ref="J1158:L1158"/>
    <mergeCell ref="M1158:O1158"/>
    <mergeCell ref="P1158:R1158"/>
    <mergeCell ref="S1158:U1158"/>
    <mergeCell ref="B1157:D1157"/>
    <mergeCell ref="E1157:H1157"/>
    <mergeCell ref="J1157:L1157"/>
    <mergeCell ref="M1157:O1157"/>
    <mergeCell ref="P1157:R1157"/>
    <mergeCell ref="S1157:U1157"/>
    <mergeCell ref="B1162:D1162"/>
    <mergeCell ref="E1162:H1162"/>
    <mergeCell ref="J1162:L1162"/>
    <mergeCell ref="M1162:O1162"/>
    <mergeCell ref="P1162:R1162"/>
    <mergeCell ref="S1162:U1162"/>
    <mergeCell ref="B1161:D1161"/>
    <mergeCell ref="E1161:H1161"/>
    <mergeCell ref="J1161:L1161"/>
    <mergeCell ref="M1161:O1161"/>
    <mergeCell ref="P1161:R1161"/>
    <mergeCell ref="S1161:U1161"/>
    <mergeCell ref="B1160:D1160"/>
    <mergeCell ref="E1160:H1160"/>
    <mergeCell ref="J1160:L1160"/>
    <mergeCell ref="M1160:O1160"/>
    <mergeCell ref="P1160:R1160"/>
    <mergeCell ref="S1160:U1160"/>
    <mergeCell ref="B1165:D1165"/>
    <mergeCell ref="E1165:H1165"/>
    <mergeCell ref="J1165:L1165"/>
    <mergeCell ref="M1165:O1165"/>
    <mergeCell ref="P1165:R1165"/>
    <mergeCell ref="S1165:U1165"/>
    <mergeCell ref="B1164:D1164"/>
    <mergeCell ref="E1164:H1164"/>
    <mergeCell ref="J1164:L1164"/>
    <mergeCell ref="M1164:O1164"/>
    <mergeCell ref="P1164:R1164"/>
    <mergeCell ref="S1164:U1164"/>
    <mergeCell ref="B1163:D1163"/>
    <mergeCell ref="E1163:H1163"/>
    <mergeCell ref="J1163:L1163"/>
    <mergeCell ref="M1163:O1163"/>
    <mergeCell ref="P1163:R1163"/>
    <mergeCell ref="S1163:U1163"/>
    <mergeCell ref="B1168:D1168"/>
    <mergeCell ref="E1168:H1168"/>
    <mergeCell ref="J1168:L1168"/>
    <mergeCell ref="M1168:O1168"/>
    <mergeCell ref="P1168:R1168"/>
    <mergeCell ref="S1168:U1168"/>
    <mergeCell ref="B1167:D1167"/>
    <mergeCell ref="E1167:H1167"/>
    <mergeCell ref="J1167:L1167"/>
    <mergeCell ref="M1167:O1167"/>
    <mergeCell ref="P1167:R1167"/>
    <mergeCell ref="S1167:U1167"/>
    <mergeCell ref="B1166:D1166"/>
    <mergeCell ref="E1166:H1166"/>
    <mergeCell ref="J1166:L1166"/>
    <mergeCell ref="M1166:O1166"/>
    <mergeCell ref="P1166:R1166"/>
    <mergeCell ref="S1166:U1166"/>
    <mergeCell ref="B1171:D1171"/>
    <mergeCell ref="E1171:H1171"/>
    <mergeCell ref="J1171:L1171"/>
    <mergeCell ref="M1171:O1171"/>
    <mergeCell ref="P1171:R1171"/>
    <mergeCell ref="S1171:U1171"/>
    <mergeCell ref="B1170:D1170"/>
    <mergeCell ref="E1170:H1170"/>
    <mergeCell ref="J1170:L1170"/>
    <mergeCell ref="M1170:O1170"/>
    <mergeCell ref="P1170:R1170"/>
    <mergeCell ref="S1170:U1170"/>
    <mergeCell ref="B1169:D1169"/>
    <mergeCell ref="E1169:H1169"/>
    <mergeCell ref="J1169:L1169"/>
    <mergeCell ref="M1169:O1169"/>
    <mergeCell ref="P1169:R1169"/>
    <mergeCell ref="S1169:U1169"/>
    <mergeCell ref="B1174:D1174"/>
    <mergeCell ref="E1174:H1174"/>
    <mergeCell ref="J1174:L1174"/>
    <mergeCell ref="M1174:O1174"/>
    <mergeCell ref="P1174:R1174"/>
    <mergeCell ref="S1174:U1174"/>
    <mergeCell ref="B1173:D1173"/>
    <mergeCell ref="E1173:H1173"/>
    <mergeCell ref="J1173:L1173"/>
    <mergeCell ref="M1173:O1173"/>
    <mergeCell ref="P1173:R1173"/>
    <mergeCell ref="S1173:U1173"/>
    <mergeCell ref="B1172:D1172"/>
    <mergeCell ref="E1172:H1172"/>
    <mergeCell ref="J1172:L1172"/>
    <mergeCell ref="M1172:O1172"/>
    <mergeCell ref="P1172:R1172"/>
    <mergeCell ref="S1172:U1172"/>
    <mergeCell ref="B1177:D1177"/>
    <mergeCell ref="E1177:H1177"/>
    <mergeCell ref="J1177:L1177"/>
    <mergeCell ref="M1177:O1177"/>
    <mergeCell ref="P1177:R1177"/>
    <mergeCell ref="S1177:U1177"/>
    <mergeCell ref="B1176:D1176"/>
    <mergeCell ref="E1176:H1176"/>
    <mergeCell ref="J1176:L1176"/>
    <mergeCell ref="M1176:O1176"/>
    <mergeCell ref="P1176:R1176"/>
    <mergeCell ref="S1176:U1176"/>
    <mergeCell ref="B1175:D1175"/>
    <mergeCell ref="E1175:H1175"/>
    <mergeCell ref="J1175:L1175"/>
    <mergeCell ref="M1175:O1175"/>
    <mergeCell ref="P1175:R1175"/>
    <mergeCell ref="S1175:U1175"/>
    <mergeCell ref="B1180:D1180"/>
    <mergeCell ref="E1180:H1180"/>
    <mergeCell ref="J1180:L1180"/>
    <mergeCell ref="M1180:O1180"/>
    <mergeCell ref="P1180:R1180"/>
    <mergeCell ref="S1180:U1180"/>
    <mergeCell ref="B1179:D1179"/>
    <mergeCell ref="E1179:H1179"/>
    <mergeCell ref="J1179:L1179"/>
    <mergeCell ref="M1179:O1179"/>
    <mergeCell ref="P1179:R1179"/>
    <mergeCell ref="S1179:U1179"/>
    <mergeCell ref="B1178:D1178"/>
    <mergeCell ref="E1178:H1178"/>
    <mergeCell ref="J1178:L1178"/>
    <mergeCell ref="M1178:O1178"/>
    <mergeCell ref="P1178:R1178"/>
    <mergeCell ref="S1178:U1178"/>
    <mergeCell ref="B1183:D1183"/>
    <mergeCell ref="E1183:H1183"/>
    <mergeCell ref="J1183:L1183"/>
    <mergeCell ref="M1183:O1183"/>
    <mergeCell ref="P1183:R1183"/>
    <mergeCell ref="S1183:U1183"/>
    <mergeCell ref="B1182:D1182"/>
    <mergeCell ref="E1182:H1182"/>
    <mergeCell ref="J1182:L1182"/>
    <mergeCell ref="M1182:O1182"/>
    <mergeCell ref="P1182:R1182"/>
    <mergeCell ref="S1182:U1182"/>
    <mergeCell ref="B1181:D1181"/>
    <mergeCell ref="E1181:H1181"/>
    <mergeCell ref="J1181:L1181"/>
    <mergeCell ref="M1181:O1181"/>
    <mergeCell ref="P1181:R1181"/>
    <mergeCell ref="S1181:U1181"/>
    <mergeCell ref="B1186:D1186"/>
    <mergeCell ref="E1186:H1186"/>
    <mergeCell ref="J1186:L1186"/>
    <mergeCell ref="M1186:O1186"/>
    <mergeCell ref="P1186:R1186"/>
    <mergeCell ref="S1186:U1186"/>
    <mergeCell ref="B1185:D1185"/>
    <mergeCell ref="E1185:H1185"/>
    <mergeCell ref="J1185:L1185"/>
    <mergeCell ref="M1185:O1185"/>
    <mergeCell ref="P1185:R1185"/>
    <mergeCell ref="S1185:U1185"/>
    <mergeCell ref="B1184:D1184"/>
    <mergeCell ref="E1184:H1184"/>
    <mergeCell ref="J1184:L1184"/>
    <mergeCell ref="M1184:O1184"/>
    <mergeCell ref="P1184:R1184"/>
    <mergeCell ref="S1184:U1184"/>
    <mergeCell ref="B1189:D1189"/>
    <mergeCell ref="E1189:H1189"/>
    <mergeCell ref="J1189:L1189"/>
    <mergeCell ref="M1189:O1189"/>
    <mergeCell ref="P1189:R1189"/>
    <mergeCell ref="S1189:U1189"/>
    <mergeCell ref="B1188:D1188"/>
    <mergeCell ref="E1188:H1188"/>
    <mergeCell ref="J1188:L1188"/>
    <mergeCell ref="M1188:O1188"/>
    <mergeCell ref="P1188:R1188"/>
    <mergeCell ref="S1188:U1188"/>
    <mergeCell ref="B1187:D1187"/>
    <mergeCell ref="E1187:H1187"/>
    <mergeCell ref="J1187:L1187"/>
    <mergeCell ref="M1187:O1187"/>
    <mergeCell ref="P1187:R1187"/>
    <mergeCell ref="S1187:U1187"/>
    <mergeCell ref="B1192:D1192"/>
    <mergeCell ref="E1192:H1192"/>
    <mergeCell ref="J1192:L1192"/>
    <mergeCell ref="M1192:O1192"/>
    <mergeCell ref="P1192:R1192"/>
    <mergeCell ref="S1192:U1192"/>
    <mergeCell ref="B1191:D1191"/>
    <mergeCell ref="E1191:H1191"/>
    <mergeCell ref="J1191:L1191"/>
    <mergeCell ref="M1191:O1191"/>
    <mergeCell ref="P1191:R1191"/>
    <mergeCell ref="S1191:U1191"/>
    <mergeCell ref="B1190:D1190"/>
    <mergeCell ref="E1190:H1190"/>
    <mergeCell ref="J1190:L1190"/>
    <mergeCell ref="M1190:O1190"/>
    <mergeCell ref="P1190:R1190"/>
    <mergeCell ref="S1190:U1190"/>
    <mergeCell ref="B1195:D1195"/>
    <mergeCell ref="E1195:H1195"/>
    <mergeCell ref="J1195:L1195"/>
    <mergeCell ref="M1195:O1195"/>
    <mergeCell ref="P1195:R1195"/>
    <mergeCell ref="S1195:U1195"/>
    <mergeCell ref="B1194:D1194"/>
    <mergeCell ref="E1194:H1194"/>
    <mergeCell ref="J1194:L1194"/>
    <mergeCell ref="M1194:O1194"/>
    <mergeCell ref="P1194:R1194"/>
    <mergeCell ref="S1194:U1194"/>
    <mergeCell ref="B1193:D1193"/>
    <mergeCell ref="E1193:H1193"/>
    <mergeCell ref="J1193:L1193"/>
    <mergeCell ref="M1193:O1193"/>
    <mergeCell ref="P1193:R1193"/>
    <mergeCell ref="S1193:U1193"/>
    <mergeCell ref="B1198:D1198"/>
    <mergeCell ref="E1198:H1198"/>
    <mergeCell ref="J1198:L1198"/>
    <mergeCell ref="M1198:O1198"/>
    <mergeCell ref="P1198:R1198"/>
    <mergeCell ref="S1198:U1198"/>
    <mergeCell ref="B1197:D1197"/>
    <mergeCell ref="E1197:H1197"/>
    <mergeCell ref="J1197:L1197"/>
    <mergeCell ref="M1197:O1197"/>
    <mergeCell ref="P1197:R1197"/>
    <mergeCell ref="S1197:U1197"/>
    <mergeCell ref="B1196:D1196"/>
    <mergeCell ref="E1196:H1196"/>
    <mergeCell ref="J1196:L1196"/>
    <mergeCell ref="M1196:O1196"/>
    <mergeCell ref="P1196:R1196"/>
    <mergeCell ref="S1196:U1196"/>
    <mergeCell ref="B1201:D1201"/>
    <mergeCell ref="E1201:H1201"/>
    <mergeCell ref="J1201:L1201"/>
    <mergeCell ref="M1201:O1201"/>
    <mergeCell ref="P1201:R1201"/>
    <mergeCell ref="S1201:U1201"/>
    <mergeCell ref="B1200:D1200"/>
    <mergeCell ref="E1200:H1200"/>
    <mergeCell ref="J1200:L1200"/>
    <mergeCell ref="M1200:O1200"/>
    <mergeCell ref="P1200:R1200"/>
    <mergeCell ref="S1200:U1200"/>
    <mergeCell ref="B1199:D1199"/>
    <mergeCell ref="E1199:H1199"/>
    <mergeCell ref="J1199:L1199"/>
    <mergeCell ref="M1199:O1199"/>
    <mergeCell ref="P1199:R1199"/>
    <mergeCell ref="S1199:U1199"/>
    <mergeCell ref="B1204:D1204"/>
    <mergeCell ref="E1204:H1204"/>
    <mergeCell ref="J1204:L1204"/>
    <mergeCell ref="M1204:O1204"/>
    <mergeCell ref="P1204:R1204"/>
    <mergeCell ref="S1204:U1204"/>
    <mergeCell ref="B1203:D1203"/>
    <mergeCell ref="E1203:H1203"/>
    <mergeCell ref="J1203:L1203"/>
    <mergeCell ref="M1203:O1203"/>
    <mergeCell ref="P1203:R1203"/>
    <mergeCell ref="S1203:U1203"/>
    <mergeCell ref="B1202:D1202"/>
    <mergeCell ref="E1202:H1202"/>
    <mergeCell ref="J1202:L1202"/>
    <mergeCell ref="M1202:O1202"/>
    <mergeCell ref="P1202:R1202"/>
    <mergeCell ref="S1202:U1202"/>
    <mergeCell ref="B1207:D1207"/>
    <mergeCell ref="E1207:H1207"/>
    <mergeCell ref="J1207:L1207"/>
    <mergeCell ref="M1207:O1207"/>
    <mergeCell ref="P1207:R1207"/>
    <mergeCell ref="S1207:U1207"/>
    <mergeCell ref="B1206:D1206"/>
    <mergeCell ref="E1206:H1206"/>
    <mergeCell ref="J1206:L1206"/>
    <mergeCell ref="M1206:O1206"/>
    <mergeCell ref="P1206:R1206"/>
    <mergeCell ref="S1206:U1206"/>
    <mergeCell ref="B1205:D1205"/>
    <mergeCell ref="E1205:H1205"/>
    <mergeCell ref="J1205:L1205"/>
    <mergeCell ref="M1205:O1205"/>
    <mergeCell ref="P1205:R1205"/>
    <mergeCell ref="S1205:U1205"/>
    <mergeCell ref="B1210:D1210"/>
    <mergeCell ref="E1210:H1210"/>
    <mergeCell ref="J1210:L1210"/>
    <mergeCell ref="M1210:O1210"/>
    <mergeCell ref="P1210:R1210"/>
    <mergeCell ref="S1210:U1210"/>
    <mergeCell ref="B1209:D1209"/>
    <mergeCell ref="E1209:H1209"/>
    <mergeCell ref="J1209:L1209"/>
    <mergeCell ref="M1209:O1209"/>
    <mergeCell ref="P1209:R1209"/>
    <mergeCell ref="S1209:U1209"/>
    <mergeCell ref="B1208:D1208"/>
    <mergeCell ref="E1208:H1208"/>
    <mergeCell ref="J1208:L1208"/>
    <mergeCell ref="M1208:O1208"/>
    <mergeCell ref="P1208:R1208"/>
    <mergeCell ref="S1208:U1208"/>
  </mergeCells>
  <conditionalFormatting sqref="B10:D1210">
    <cfRule type="expression" dxfId="15" priority="5">
      <formula>$AA$4=$AA$5</formula>
    </cfRule>
  </conditionalFormatting>
  <conditionalFormatting sqref="J10:U1210">
    <cfRule type="expression" dxfId="14" priority="1">
      <formula>AND($AC10="X", J10="")</formula>
    </cfRule>
  </conditionalFormatting>
  <conditionalFormatting sqref="M10:O1210 S10:U1210">
    <cfRule type="expression" dxfId="13" priority="2">
      <formula>$AA$11=$AA$8</formula>
    </cfRule>
    <cfRule type="expression" dxfId="12" priority="3">
      <formula>$AA$11=$AA$9</formula>
    </cfRule>
    <cfRule type="expression" dxfId="11" priority="4">
      <formula>$AA$11=$AA$10</formula>
    </cfRule>
  </conditionalFormatting>
  <pageMargins left="0.7" right="0.7" top="0.75" bottom="0.75" header="0.3" footer="0.3"/>
  <pageSetup paperSize="9" orientation="portrait" r:id="rId1"/>
  <rowBreaks count="1" manualBreakCount="1">
    <brk id="34" max="18" man="1"/>
  </rowBreaks>
  <colBreaks count="1" manualBreakCount="1">
    <brk id="22" max="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589BA-E68D-4CEC-935A-DB898F31CA77}">
  <sheetPr>
    <tabColor rgb="FF0070C0"/>
  </sheetPr>
  <dimension ref="A1:AH5011"/>
  <sheetViews>
    <sheetView showRowColHeaders="0"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4" width="8.5703125" style="1" customWidth="1"/>
    <col min="5" max="5" width="22.85546875" style="1" customWidth="1"/>
    <col min="6" max="6" width="2.85546875" style="1" customWidth="1"/>
    <col min="7" max="7" width="5.7109375" style="1" customWidth="1"/>
    <col min="8" max="8" width="2.85546875" style="1" customWidth="1"/>
    <col min="9" max="9" width="9.140625" style="1" hidden="1" customWidth="1"/>
    <col min="10" max="10" width="2.85546875" style="1" hidden="1" customWidth="1"/>
    <col min="11" max="12" width="8.5703125" style="1" hidden="1" customWidth="1"/>
    <col min="13" max="13" width="2.85546875" style="1" hidden="1" customWidth="1"/>
    <col min="14" max="14" width="9.140625" style="1" hidden="1" customWidth="1"/>
    <col min="15" max="15" width="2.85546875" style="1" hidden="1" customWidth="1"/>
    <col min="16" max="19" width="9.140625" style="1" hidden="1" customWidth="1"/>
    <col min="20" max="20" width="2.85546875" style="1" hidden="1" customWidth="1"/>
    <col min="21" max="21" width="11.42578125" style="1" hidden="1" customWidth="1"/>
    <col min="22" max="22" width="2.85546875" style="1" hidden="1" customWidth="1"/>
    <col min="23" max="30" width="8.5703125" style="1" hidden="1" customWidth="1"/>
    <col min="31" max="31" width="11.42578125" style="1" hidden="1" customWidth="1"/>
    <col min="32" max="32" width="2.85546875" style="1" hidden="1" customWidth="1"/>
    <col min="33" max="33" width="22.85546875" style="1" hidden="1" customWidth="1"/>
    <col min="34" max="34" width="2.85546875" style="1" hidden="1" customWidth="1"/>
    <col min="35" max="16384" width="9.140625" style="1" hidden="1"/>
  </cols>
  <sheetData>
    <row r="1" spans="1:33" x14ac:dyDescent="0.25">
      <c r="A1" s="56"/>
      <c r="B1" s="315" t="s">
        <v>115</v>
      </c>
      <c r="C1" s="315"/>
      <c r="D1" s="315"/>
      <c r="E1" s="315"/>
      <c r="F1" s="315"/>
      <c r="G1" s="315"/>
      <c r="H1" s="56"/>
    </row>
    <row r="2" spans="1:33" x14ac:dyDescent="0.25">
      <c r="A2" s="56"/>
      <c r="B2" s="315"/>
      <c r="C2" s="315"/>
      <c r="D2" s="315"/>
      <c r="E2" s="315"/>
      <c r="F2" s="315"/>
      <c r="G2" s="315"/>
      <c r="H2" s="56"/>
      <c r="K2" s="10" t="s">
        <v>7</v>
      </c>
      <c r="L2" s="35" t="str">
        <f>Setup!$AD$11</f>
        <v/>
      </c>
      <c r="N2" s="10" t="s">
        <v>6</v>
      </c>
      <c r="P2" s="2" t="s">
        <v>1</v>
      </c>
      <c r="Q2" s="3" t="s">
        <v>1</v>
      </c>
      <c r="R2" s="3" t="s">
        <v>1</v>
      </c>
      <c r="S2" s="4" t="s">
        <v>1</v>
      </c>
    </row>
    <row r="3" spans="1:33" x14ac:dyDescent="0.25">
      <c r="A3" s="56"/>
      <c r="B3" s="317" t="str">
        <f>Setup!$AI$24</f>
        <v/>
      </c>
      <c r="C3" s="317"/>
      <c r="D3" s="317"/>
      <c r="E3" s="317"/>
      <c r="F3" s="56"/>
      <c r="G3" s="337" t="s">
        <v>110</v>
      </c>
      <c r="H3" s="56"/>
      <c r="K3" s="11" t="s">
        <v>8</v>
      </c>
      <c r="L3" s="37" t="str">
        <f>Setup!$AE$22</f>
        <v/>
      </c>
      <c r="N3" s="11" t="s">
        <v>0</v>
      </c>
      <c r="P3" s="5" t="s">
        <v>0</v>
      </c>
      <c r="Q3" s="6" t="s">
        <v>0</v>
      </c>
      <c r="R3" s="6" t="s">
        <v>0</v>
      </c>
      <c r="S3" s="7" t="s">
        <v>0</v>
      </c>
    </row>
    <row r="4" spans="1:33" x14ac:dyDescent="0.25">
      <c r="A4" s="56"/>
      <c r="B4" s="316" t="s">
        <v>117</v>
      </c>
      <c r="C4" s="316"/>
      <c r="D4" s="316"/>
      <c r="E4" s="316"/>
      <c r="F4" s="56"/>
      <c r="G4" s="338"/>
      <c r="H4" s="56"/>
      <c r="X4" s="93">
        <f>Setup!$H$34</f>
        <v>10000</v>
      </c>
      <c r="AC4" s="48">
        <f>Setup!$B$34</f>
        <v>0.45</v>
      </c>
    </row>
    <row r="5" spans="1:33" x14ac:dyDescent="0.25">
      <c r="A5" s="56"/>
      <c r="B5" s="316" t="s">
        <v>118</v>
      </c>
      <c r="C5" s="316"/>
      <c r="D5" s="316"/>
      <c r="E5" s="316"/>
      <c r="F5" s="56"/>
      <c r="G5" s="56"/>
      <c r="H5" s="56"/>
      <c r="P5" s="24" t="s">
        <v>5</v>
      </c>
      <c r="Q5" s="25" t="s">
        <v>5</v>
      </c>
      <c r="R5" s="25" t="s">
        <v>5</v>
      </c>
      <c r="S5" s="26"/>
      <c r="AC5" s="50">
        <f>Setup!$P$34</f>
        <v>0.25</v>
      </c>
    </row>
    <row r="6" spans="1:33" x14ac:dyDescent="0.25">
      <c r="A6" s="56"/>
      <c r="B6" s="57" t="str">
        <f t="shared" ref="B6:E7" si="0">IF(P6=0, "", IF(P2="", "", P2))</f>
        <v/>
      </c>
      <c r="C6" s="57" t="str">
        <f t="shared" si="0"/>
        <v/>
      </c>
      <c r="D6" s="57" t="str">
        <f t="shared" si="0"/>
        <v/>
      </c>
      <c r="E6" s="57" t="str">
        <f t="shared" si="0"/>
        <v/>
      </c>
      <c r="F6" s="56"/>
      <c r="G6" s="337" t="s">
        <v>109</v>
      </c>
      <c r="H6" s="56"/>
      <c r="K6" s="40">
        <f ca="1">TODAY()</f>
        <v>46063</v>
      </c>
      <c r="N6" s="10" t="s">
        <v>3</v>
      </c>
      <c r="P6" s="9">
        <f t="shared" ref="P6:S7" si="1">COUNTIF(P$11:P$5010, $N6)</f>
        <v>0</v>
      </c>
      <c r="Q6" s="9">
        <f t="shared" si="1"/>
        <v>0</v>
      </c>
      <c r="R6" s="9">
        <f t="shared" si="1"/>
        <v>0</v>
      </c>
      <c r="S6" s="9">
        <f t="shared" si="1"/>
        <v>0</v>
      </c>
    </row>
    <row r="7" spans="1:33" x14ac:dyDescent="0.25">
      <c r="A7" s="56"/>
      <c r="B7" s="57" t="str">
        <f t="shared" si="0"/>
        <v/>
      </c>
      <c r="C7" s="57" t="str">
        <f t="shared" si="0"/>
        <v/>
      </c>
      <c r="D7" s="57" t="str">
        <f t="shared" si="0"/>
        <v/>
      </c>
      <c r="E7" s="57" t="str">
        <f t="shared" si="0"/>
        <v/>
      </c>
      <c r="F7" s="56"/>
      <c r="G7" s="338"/>
      <c r="H7" s="56"/>
      <c r="K7" s="9" t="str">
        <f>Setup!$AD$26</f>
        <v>MM/DD/YY</v>
      </c>
      <c r="L7" s="9">
        <f>Setup!$AE$38</f>
        <v>0</v>
      </c>
      <c r="N7" s="11" t="s">
        <v>4</v>
      </c>
      <c r="P7" s="9">
        <f t="shared" si="1"/>
        <v>0</v>
      </c>
      <c r="Q7" s="9">
        <f t="shared" si="1"/>
        <v>0</v>
      </c>
      <c r="R7" s="9">
        <f t="shared" si="1"/>
        <v>0</v>
      </c>
      <c r="S7" s="9">
        <f t="shared" si="1"/>
        <v>0</v>
      </c>
    </row>
    <row r="8" spans="1:33" x14ac:dyDescent="0.25">
      <c r="A8" s="56"/>
      <c r="B8" s="58"/>
      <c r="C8" s="58" t="s">
        <v>111</v>
      </c>
      <c r="D8" s="58"/>
      <c r="E8" s="58" t="s">
        <v>116</v>
      </c>
      <c r="F8" s="56"/>
      <c r="G8" s="56"/>
      <c r="H8" s="56"/>
      <c r="K8" s="9" t="str">
        <f>Setup!$AD$27</f>
        <v>DD/MM/YY</v>
      </c>
    </row>
    <row r="9" spans="1:33" x14ac:dyDescent="0.25">
      <c r="A9" s="56"/>
      <c r="B9" s="62" t="s">
        <v>62</v>
      </c>
      <c r="C9" s="60" t="s">
        <v>47</v>
      </c>
      <c r="D9" s="60" t="str">
        <f>Setup!$AF$7</f>
        <v>Miles</v>
      </c>
      <c r="E9" s="61" t="s">
        <v>112</v>
      </c>
      <c r="F9" s="56"/>
      <c r="G9" s="81" t="s">
        <v>114</v>
      </c>
      <c r="H9" s="56"/>
      <c r="K9" s="8" t="str">
        <f>B$9</f>
        <v>Date</v>
      </c>
      <c r="L9" s="8" t="str">
        <f>C$9</f>
        <v>Code</v>
      </c>
    </row>
    <row r="10" spans="1:33" x14ac:dyDescent="0.25">
      <c r="A10" s="56"/>
      <c r="B10" s="66"/>
      <c r="C10" s="67"/>
      <c r="D10" s="67"/>
      <c r="E10" s="68"/>
      <c r="F10" s="56"/>
      <c r="G10" s="82"/>
      <c r="H10" s="56"/>
      <c r="K10" s="9"/>
      <c r="L10" s="9"/>
      <c r="N10" s="8" t="s">
        <v>2</v>
      </c>
      <c r="P10" s="8" t="str">
        <f>B$9</f>
        <v>Date</v>
      </c>
      <c r="Q10" s="8" t="str">
        <f>C$9</f>
        <v>Code</v>
      </c>
      <c r="R10" s="8" t="str">
        <f>D$9</f>
        <v>Miles</v>
      </c>
      <c r="S10" s="8" t="str">
        <f>E$9</f>
        <v>Details</v>
      </c>
      <c r="W10" s="8" t="s">
        <v>143</v>
      </c>
      <c r="X10" s="8" t="s">
        <v>144</v>
      </c>
      <c r="Y10" s="8" t="s">
        <v>145</v>
      </c>
      <c r="Z10" s="336" t="s">
        <v>146</v>
      </c>
      <c r="AA10" s="336"/>
      <c r="AB10" s="8" t="s">
        <v>147</v>
      </c>
      <c r="AC10" s="8" t="s">
        <v>148</v>
      </c>
      <c r="AD10" s="8" t="s">
        <v>149</v>
      </c>
      <c r="AE10" s="8" t="s">
        <v>150</v>
      </c>
    </row>
    <row r="11" spans="1:33" x14ac:dyDescent="0.25">
      <c r="A11" s="56"/>
      <c r="B11" s="69"/>
      <c r="C11" s="75"/>
      <c r="D11" s="72"/>
      <c r="E11" s="78"/>
      <c r="F11" s="56"/>
      <c r="G11" s="83" t="str">
        <f>IF($B11="", "", TEXT($B11, "mmm"))</f>
        <v/>
      </c>
      <c r="H11" s="56"/>
      <c r="K11" s="127">
        <f ca="1">$K$6</f>
        <v>46063</v>
      </c>
      <c r="L11" s="83" t="str">
        <f>IF(Setup!$Q40="", "", Setup!$Q40)</f>
        <v/>
      </c>
      <c r="M11" s="128"/>
      <c r="N11" s="83" t="str">
        <f>IF(COUNTIF($B11:$E11, "")=4, "", "X")</f>
        <v/>
      </c>
      <c r="O11" s="128"/>
      <c r="P11" s="83" t="str">
        <f>IF($N11="", "", IF(AND(P$5="X", B11=""), $N$6, IFERROR(IF(AND(NOT(B11=""), OR(ISNUMBER(B11)=FALSE, B11&lt;$L$2, B11&gt;$L$3)), $N$7, ""), $N$7)))</f>
        <v/>
      </c>
      <c r="Q11" s="83" t="str">
        <f t="shared" ref="Q11:Q74" si="2">IF($N11="", "", IF(AND(Q$5="X", C11=""), $N$6, IF(AND(NOT(C11=""), COUNTIF(L$11:L$17, C11)=0), $N$7, "")))</f>
        <v/>
      </c>
      <c r="R11" s="83" t="str">
        <f>IF($N11="", "", IF(AND(R$5="X", D11=""), $N$6, IF(AND(NOT(D11=""), ISNUMBER(D11)=FALSE), $N$7, "")))</f>
        <v/>
      </c>
      <c r="S11" s="83" t="str">
        <f>IF($N11="", "", IF(AND(S$5="X", E11=""), $N$6, ""))</f>
        <v/>
      </c>
      <c r="U11" s="83" t="str">
        <f>IF($B11="", "", TEXT($B11, "mmm yyyy"))</f>
        <v/>
      </c>
      <c r="W11" s="107" t="str">
        <f>IF($N11="", "", SUM($D$11:$D11))</f>
        <v/>
      </c>
      <c r="X11" s="110" t="str">
        <f>IF(W11="", "", IF(W11&lt;=$X$4, W11, $X$4))</f>
        <v/>
      </c>
      <c r="Y11" s="113" t="str">
        <f>IF(W11="", "", IF(W11&lt;=$X$4, 0, W11-$X$4))</f>
        <v/>
      </c>
      <c r="Z11" s="116" t="str">
        <f>X11</f>
        <v/>
      </c>
      <c r="AA11" s="117" t="str">
        <f>Y11</f>
        <v/>
      </c>
      <c r="AB11" s="110" t="str">
        <f>IF($N11="", "", SUM(Z11:AA11))</f>
        <v/>
      </c>
      <c r="AC11" s="118" t="str">
        <f>IF($N11="", "", $Z11*$AC$4)</f>
        <v/>
      </c>
      <c r="AD11" s="119" t="str">
        <f>IF($N11="", "", $AA11*$AC$5)</f>
        <v/>
      </c>
      <c r="AE11" s="120" t="str">
        <f>IF($N11="", "", SUM(AC11:AD11))</f>
        <v/>
      </c>
      <c r="AG11" s="149" t="str">
        <f>IF(OR($U11="", $C11=""), "", CONCATENATE($C11, " - ", $U11))</f>
        <v/>
      </c>
    </row>
    <row r="12" spans="1:33" x14ac:dyDescent="0.25">
      <c r="A12" s="56"/>
      <c r="B12" s="70"/>
      <c r="C12" s="76"/>
      <c r="D12" s="73"/>
      <c r="E12" s="79"/>
      <c r="F12" s="56"/>
      <c r="G12" s="13" t="str">
        <f t="shared" ref="G12:G75" si="3">IF($B12="", "", TEXT($B12, "mmm"))</f>
        <v/>
      </c>
      <c r="H12" s="56"/>
      <c r="K12" s="129">
        <f ca="1">K11-1</f>
        <v>46062</v>
      </c>
      <c r="L12" s="84" t="str">
        <f>IF(Setup!$Q41="", "", Setup!$Q41)</f>
        <v/>
      </c>
      <c r="M12" s="128"/>
      <c r="N12" s="84" t="str">
        <f t="shared" ref="N12:N75" si="4">IF(COUNTIF($B12:$E12, "")=4, "", "X")</f>
        <v/>
      </c>
      <c r="O12" s="128"/>
      <c r="P12" s="84" t="str">
        <f t="shared" ref="P12:P75" si="5">IF($N12="", "", IF(AND(P$5="X", B12=""), $N$6, IFERROR(IF(AND(NOT(B12=""), OR(ISNUMBER(B12)=FALSE, B12&lt;$L$2, B12&gt;$L$3)), $N$7, ""), $N$7)))</f>
        <v/>
      </c>
      <c r="Q12" s="84" t="str">
        <f t="shared" si="2"/>
        <v/>
      </c>
      <c r="R12" s="84" t="str">
        <f t="shared" ref="R12:R75" si="6">IF($N12="", "", IF(AND(R$5="X", D12=""), $N$6, IF(AND(NOT(D12=""), ISNUMBER(D12)=FALSE), $N$7, "")))</f>
        <v/>
      </c>
      <c r="S12" s="84" t="str">
        <f t="shared" ref="S12:S75" si="7">IF($N12="", "", IF(AND(S$5="X", E12=""), $N$6, ""))</f>
        <v/>
      </c>
      <c r="U12" s="84" t="str">
        <f t="shared" ref="U12:U75" si="8">IF($B12="", "", TEXT($B12, "mmm yyyy"))</f>
        <v/>
      </c>
      <c r="W12" s="108" t="str">
        <f>IF($N12="", "", SUM($D$11:$D12))</f>
        <v/>
      </c>
      <c r="X12" s="111" t="str">
        <f t="shared" ref="X12:X75" si="9">IF(W12="", "", IF(W12&lt;=$X$4, W12, $X$4))</f>
        <v/>
      </c>
      <c r="Y12" s="114" t="str">
        <f t="shared" ref="Y12:Y13" si="10">IF(W12="", "", IF(W12&lt;=$X$4, 0, W12-$X$4))</f>
        <v/>
      </c>
      <c r="Z12" s="111" t="str">
        <f>IF(X12="", "", X12-SUM($Z$11:$Z11))</f>
        <v/>
      </c>
      <c r="AA12" s="111" t="str">
        <f>IF($Y12="", "", $Y12-SUM($AA$11:$AA11))</f>
        <v/>
      </c>
      <c r="AB12" s="111" t="str">
        <f t="shared" ref="AB12:AB13" si="11">IF($N12="", "", SUM(Z12:AA12))</f>
        <v/>
      </c>
      <c r="AC12" s="121" t="str">
        <f t="shared" ref="AC12:AC75" si="12">IF($N12="", "", $Z12*$AC$4)</f>
        <v/>
      </c>
      <c r="AD12" s="122" t="str">
        <f t="shared" ref="AD12:AD75" si="13">IF($N12="", "", $AA12*$AC$5)</f>
        <v/>
      </c>
      <c r="AE12" s="123" t="str">
        <f t="shared" ref="AE12:AE13" si="14">IF($N12="", "", SUM(AC12:AD12))</f>
        <v/>
      </c>
      <c r="AG12" s="150" t="str">
        <f t="shared" ref="AG12:AG75" si="15">IF(OR($U12="", $C12=""), "", CONCATENATE($C12, " - ", $U12))</f>
        <v/>
      </c>
    </row>
    <row r="13" spans="1:33" x14ac:dyDescent="0.25">
      <c r="A13" s="56"/>
      <c r="B13" s="70"/>
      <c r="C13" s="76"/>
      <c r="D13" s="73"/>
      <c r="E13" s="79"/>
      <c r="F13" s="56"/>
      <c r="G13" s="13" t="str">
        <f t="shared" si="3"/>
        <v/>
      </c>
      <c r="H13" s="56"/>
      <c r="K13" s="129">
        <f t="shared" ref="K13:K17" ca="1" si="16">K12-1</f>
        <v>46061</v>
      </c>
      <c r="L13" s="84" t="str">
        <f>IF(Setup!$Q42="", "", Setup!$Q42)</f>
        <v/>
      </c>
      <c r="M13" s="128"/>
      <c r="N13" s="84" t="str">
        <f t="shared" si="4"/>
        <v/>
      </c>
      <c r="O13" s="128"/>
      <c r="P13" s="84" t="str">
        <f t="shared" si="5"/>
        <v/>
      </c>
      <c r="Q13" s="84" t="str">
        <f t="shared" si="2"/>
        <v/>
      </c>
      <c r="R13" s="84" t="str">
        <f t="shared" si="6"/>
        <v/>
      </c>
      <c r="S13" s="84" t="str">
        <f t="shared" si="7"/>
        <v/>
      </c>
      <c r="U13" s="84" t="str">
        <f t="shared" si="8"/>
        <v/>
      </c>
      <c r="W13" s="108" t="str">
        <f>IF($N13="", "", SUM($D$11:$D13))</f>
        <v/>
      </c>
      <c r="X13" s="111" t="str">
        <f t="shared" si="9"/>
        <v/>
      </c>
      <c r="Y13" s="114" t="str">
        <f t="shared" si="10"/>
        <v/>
      </c>
      <c r="Z13" s="111" t="str">
        <f>IF(X13="", "", X13-SUM($Z$11:$Z12))</f>
        <v/>
      </c>
      <c r="AA13" s="111" t="str">
        <f>IF($Y13="", "", $Y13-SUM($AA$11:$AA12))</f>
        <v/>
      </c>
      <c r="AB13" s="111" t="str">
        <f t="shared" si="11"/>
        <v/>
      </c>
      <c r="AC13" s="121" t="str">
        <f t="shared" si="12"/>
        <v/>
      </c>
      <c r="AD13" s="122" t="str">
        <f t="shared" si="13"/>
        <v/>
      </c>
      <c r="AE13" s="123" t="str">
        <f t="shared" si="14"/>
        <v/>
      </c>
      <c r="AG13" s="150" t="str">
        <f t="shared" si="15"/>
        <v/>
      </c>
    </row>
    <row r="14" spans="1:33" x14ac:dyDescent="0.25">
      <c r="A14" s="56"/>
      <c r="B14" s="70"/>
      <c r="C14" s="76"/>
      <c r="D14" s="73"/>
      <c r="E14" s="79"/>
      <c r="F14" s="56"/>
      <c r="G14" s="13" t="str">
        <f t="shared" si="3"/>
        <v/>
      </c>
      <c r="H14" s="56"/>
      <c r="K14" s="129">
        <f t="shared" ca="1" si="16"/>
        <v>46060</v>
      </c>
      <c r="L14" s="84" t="str">
        <f>IF(Setup!$Q43="", "", Setup!$Q43)</f>
        <v/>
      </c>
      <c r="M14" s="128"/>
      <c r="N14" s="84" t="str">
        <f t="shared" si="4"/>
        <v/>
      </c>
      <c r="O14" s="128"/>
      <c r="P14" s="84" t="str">
        <f t="shared" si="5"/>
        <v/>
      </c>
      <c r="Q14" s="84" t="str">
        <f t="shared" si="2"/>
        <v/>
      </c>
      <c r="R14" s="84" t="str">
        <f t="shared" si="6"/>
        <v/>
      </c>
      <c r="S14" s="84" t="str">
        <f t="shared" si="7"/>
        <v/>
      </c>
      <c r="U14" s="84" t="str">
        <f t="shared" si="8"/>
        <v/>
      </c>
      <c r="W14" s="108" t="str">
        <f>IF($N14="", "", SUM($D$11:$D14))</f>
        <v/>
      </c>
      <c r="X14" s="111" t="str">
        <f t="shared" si="9"/>
        <v/>
      </c>
      <c r="Y14" s="114" t="str">
        <f t="shared" ref="Y14:Y77" si="17">IF(W14="", "", IF(W14&lt;=$X$4, 0, W14-$X$4))</f>
        <v/>
      </c>
      <c r="Z14" s="111" t="str">
        <f>IF(X14="", "", X14-SUM($Z$11:$Z13))</f>
        <v/>
      </c>
      <c r="AA14" s="111" t="str">
        <f>IF($Y14="", "", $Y14-SUM($AA$11:$AA13))</f>
        <v/>
      </c>
      <c r="AB14" s="111" t="str">
        <f t="shared" ref="AB14:AB77" si="18">IF($N14="", "", SUM(Z14:AA14))</f>
        <v/>
      </c>
      <c r="AC14" s="121" t="str">
        <f t="shared" si="12"/>
        <v/>
      </c>
      <c r="AD14" s="122" t="str">
        <f t="shared" si="13"/>
        <v/>
      </c>
      <c r="AE14" s="123" t="str">
        <f t="shared" ref="AE14:AE77" si="19">IF($N14="", "", SUM(AC14:AD14))</f>
        <v/>
      </c>
      <c r="AG14" s="150" t="str">
        <f t="shared" si="15"/>
        <v/>
      </c>
    </row>
    <row r="15" spans="1:33" x14ac:dyDescent="0.25">
      <c r="A15" s="56"/>
      <c r="B15" s="70"/>
      <c r="C15" s="76"/>
      <c r="D15" s="73"/>
      <c r="E15" s="79"/>
      <c r="F15" s="56"/>
      <c r="G15" s="13" t="str">
        <f t="shared" si="3"/>
        <v/>
      </c>
      <c r="H15" s="56"/>
      <c r="K15" s="129">
        <f t="shared" ca="1" si="16"/>
        <v>46059</v>
      </c>
      <c r="L15" s="84" t="str">
        <f>IF(Setup!$Q44="", "", Setup!$Q44)</f>
        <v/>
      </c>
      <c r="M15" s="128"/>
      <c r="N15" s="84" t="str">
        <f t="shared" si="4"/>
        <v/>
      </c>
      <c r="O15" s="128"/>
      <c r="P15" s="84" t="str">
        <f t="shared" si="5"/>
        <v/>
      </c>
      <c r="Q15" s="84" t="str">
        <f t="shared" si="2"/>
        <v/>
      </c>
      <c r="R15" s="84" t="str">
        <f t="shared" si="6"/>
        <v/>
      </c>
      <c r="S15" s="84" t="str">
        <f t="shared" si="7"/>
        <v/>
      </c>
      <c r="U15" s="84" t="str">
        <f t="shared" si="8"/>
        <v/>
      </c>
      <c r="W15" s="108" t="str">
        <f>IF($N15="", "", SUM($D$11:$D15))</f>
        <v/>
      </c>
      <c r="X15" s="111" t="str">
        <f t="shared" si="9"/>
        <v/>
      </c>
      <c r="Y15" s="114" t="str">
        <f t="shared" si="17"/>
        <v/>
      </c>
      <c r="Z15" s="111" t="str">
        <f>IF(X15="", "", X15-SUM($Z$11:$Z14))</f>
        <v/>
      </c>
      <c r="AA15" s="111" t="str">
        <f>IF($Y15="", "", $Y15-SUM($AA$11:$AA14))</f>
        <v/>
      </c>
      <c r="AB15" s="111" t="str">
        <f t="shared" si="18"/>
        <v/>
      </c>
      <c r="AC15" s="121" t="str">
        <f t="shared" si="12"/>
        <v/>
      </c>
      <c r="AD15" s="122" t="str">
        <f t="shared" si="13"/>
        <v/>
      </c>
      <c r="AE15" s="123" t="str">
        <f t="shared" si="19"/>
        <v/>
      </c>
      <c r="AG15" s="150" t="str">
        <f t="shared" si="15"/>
        <v/>
      </c>
    </row>
    <row r="16" spans="1:33" x14ac:dyDescent="0.25">
      <c r="A16" s="56"/>
      <c r="B16" s="70"/>
      <c r="C16" s="76"/>
      <c r="D16" s="73"/>
      <c r="E16" s="79"/>
      <c r="F16" s="56"/>
      <c r="G16" s="13" t="str">
        <f t="shared" si="3"/>
        <v/>
      </c>
      <c r="H16" s="56"/>
      <c r="K16" s="129">
        <f t="shared" ca="1" si="16"/>
        <v>46058</v>
      </c>
      <c r="L16" s="84" t="str">
        <f>IF(Setup!$Q45="", "", Setup!$Q45)</f>
        <v/>
      </c>
      <c r="M16" s="128"/>
      <c r="N16" s="84" t="str">
        <f t="shared" si="4"/>
        <v/>
      </c>
      <c r="O16" s="128"/>
      <c r="P16" s="84" t="str">
        <f t="shared" si="5"/>
        <v/>
      </c>
      <c r="Q16" s="84" t="str">
        <f t="shared" si="2"/>
        <v/>
      </c>
      <c r="R16" s="84" t="str">
        <f t="shared" si="6"/>
        <v/>
      </c>
      <c r="S16" s="84" t="str">
        <f t="shared" si="7"/>
        <v/>
      </c>
      <c r="U16" s="84" t="str">
        <f t="shared" si="8"/>
        <v/>
      </c>
      <c r="W16" s="108" t="str">
        <f>IF($N16="", "", SUM($D$11:$D16))</f>
        <v/>
      </c>
      <c r="X16" s="111" t="str">
        <f t="shared" si="9"/>
        <v/>
      </c>
      <c r="Y16" s="114" t="str">
        <f t="shared" si="17"/>
        <v/>
      </c>
      <c r="Z16" s="111" t="str">
        <f>IF(X16="", "", X16-SUM($Z$11:$Z15))</f>
        <v/>
      </c>
      <c r="AA16" s="111" t="str">
        <f>IF($Y16="", "", $Y16-SUM($AA$11:$AA15))</f>
        <v/>
      </c>
      <c r="AB16" s="111" t="str">
        <f t="shared" si="18"/>
        <v/>
      </c>
      <c r="AC16" s="121" t="str">
        <f t="shared" si="12"/>
        <v/>
      </c>
      <c r="AD16" s="122" t="str">
        <f t="shared" si="13"/>
        <v/>
      </c>
      <c r="AE16" s="123" t="str">
        <f t="shared" si="19"/>
        <v/>
      </c>
      <c r="AG16" s="150" t="str">
        <f t="shared" si="15"/>
        <v/>
      </c>
    </row>
    <row r="17" spans="1:33" x14ac:dyDescent="0.25">
      <c r="A17" s="56"/>
      <c r="B17" s="70"/>
      <c r="C17" s="76"/>
      <c r="D17" s="73"/>
      <c r="E17" s="79"/>
      <c r="F17" s="56"/>
      <c r="G17" s="13" t="str">
        <f t="shared" si="3"/>
        <v/>
      </c>
      <c r="H17" s="56"/>
      <c r="K17" s="130">
        <f t="shared" ca="1" si="16"/>
        <v>46057</v>
      </c>
      <c r="L17" s="85" t="str">
        <f>IF(Setup!$Q46="", "", Setup!$Q46)</f>
        <v>Other</v>
      </c>
      <c r="M17" s="128"/>
      <c r="N17" s="84" t="str">
        <f t="shared" si="4"/>
        <v/>
      </c>
      <c r="O17" s="128"/>
      <c r="P17" s="84" t="str">
        <f t="shared" si="5"/>
        <v/>
      </c>
      <c r="Q17" s="84" t="str">
        <f t="shared" si="2"/>
        <v/>
      </c>
      <c r="R17" s="84" t="str">
        <f t="shared" si="6"/>
        <v/>
      </c>
      <c r="S17" s="84" t="str">
        <f t="shared" si="7"/>
        <v/>
      </c>
      <c r="U17" s="84" t="str">
        <f t="shared" si="8"/>
        <v/>
      </c>
      <c r="W17" s="108" t="str">
        <f>IF($N17="", "", SUM($D$11:$D17))</f>
        <v/>
      </c>
      <c r="X17" s="111" t="str">
        <f t="shared" si="9"/>
        <v/>
      </c>
      <c r="Y17" s="114" t="str">
        <f t="shared" si="17"/>
        <v/>
      </c>
      <c r="Z17" s="111" t="str">
        <f>IF(X17="", "", X17-SUM($Z$11:$Z16))</f>
        <v/>
      </c>
      <c r="AA17" s="111" t="str">
        <f>IF($Y17="", "", $Y17-SUM($AA$11:$AA16))</f>
        <v/>
      </c>
      <c r="AB17" s="111" t="str">
        <f t="shared" si="18"/>
        <v/>
      </c>
      <c r="AC17" s="121" t="str">
        <f t="shared" si="12"/>
        <v/>
      </c>
      <c r="AD17" s="122" t="str">
        <f t="shared" si="13"/>
        <v/>
      </c>
      <c r="AE17" s="123" t="str">
        <f t="shared" si="19"/>
        <v/>
      </c>
      <c r="AG17" s="150" t="str">
        <f t="shared" si="15"/>
        <v/>
      </c>
    </row>
    <row r="18" spans="1:33" x14ac:dyDescent="0.25">
      <c r="A18" s="56"/>
      <c r="B18" s="70"/>
      <c r="C18" s="76"/>
      <c r="D18" s="73"/>
      <c r="E18" s="79"/>
      <c r="F18" s="56"/>
      <c r="G18" s="13" t="str">
        <f t="shared" si="3"/>
        <v/>
      </c>
      <c r="H18" s="56"/>
      <c r="K18" s="128"/>
      <c r="L18" s="128"/>
      <c r="M18" s="128"/>
      <c r="N18" s="84" t="str">
        <f t="shared" si="4"/>
        <v/>
      </c>
      <c r="O18" s="128"/>
      <c r="P18" s="84" t="str">
        <f t="shared" si="5"/>
        <v/>
      </c>
      <c r="Q18" s="84" t="str">
        <f t="shared" si="2"/>
        <v/>
      </c>
      <c r="R18" s="84" t="str">
        <f t="shared" si="6"/>
        <v/>
      </c>
      <c r="S18" s="84" t="str">
        <f t="shared" si="7"/>
        <v/>
      </c>
      <c r="U18" s="84" t="str">
        <f t="shared" si="8"/>
        <v/>
      </c>
      <c r="W18" s="108" t="str">
        <f>IF($N18="", "", SUM($D$11:$D18))</f>
        <v/>
      </c>
      <c r="X18" s="111" t="str">
        <f t="shared" si="9"/>
        <v/>
      </c>
      <c r="Y18" s="114" t="str">
        <f t="shared" si="17"/>
        <v/>
      </c>
      <c r="Z18" s="111" t="str">
        <f>IF(X18="", "", X18-SUM($Z$11:$Z17))</f>
        <v/>
      </c>
      <c r="AA18" s="111" t="str">
        <f>IF($Y18="", "", $Y18-SUM($AA$11:$AA17))</f>
        <v/>
      </c>
      <c r="AB18" s="111" t="str">
        <f t="shared" si="18"/>
        <v/>
      </c>
      <c r="AC18" s="121" t="str">
        <f t="shared" si="12"/>
        <v/>
      </c>
      <c r="AD18" s="122" t="str">
        <f t="shared" si="13"/>
        <v/>
      </c>
      <c r="AE18" s="123" t="str">
        <f t="shared" si="19"/>
        <v/>
      </c>
      <c r="AG18" s="150" t="str">
        <f t="shared" si="15"/>
        <v/>
      </c>
    </row>
    <row r="19" spans="1:33" x14ac:dyDescent="0.25">
      <c r="A19" s="56"/>
      <c r="B19" s="70"/>
      <c r="C19" s="76"/>
      <c r="D19" s="73"/>
      <c r="E19" s="79"/>
      <c r="F19" s="56"/>
      <c r="G19" s="13" t="str">
        <f t="shared" si="3"/>
        <v/>
      </c>
      <c r="H19" s="56"/>
      <c r="K19" s="128"/>
      <c r="L19" s="128"/>
      <c r="M19" s="128"/>
      <c r="N19" s="84" t="str">
        <f t="shared" si="4"/>
        <v/>
      </c>
      <c r="O19" s="128"/>
      <c r="P19" s="84" t="str">
        <f t="shared" si="5"/>
        <v/>
      </c>
      <c r="Q19" s="84" t="str">
        <f t="shared" si="2"/>
        <v/>
      </c>
      <c r="R19" s="84" t="str">
        <f t="shared" si="6"/>
        <v/>
      </c>
      <c r="S19" s="84" t="str">
        <f t="shared" si="7"/>
        <v/>
      </c>
      <c r="U19" s="84" t="str">
        <f t="shared" si="8"/>
        <v/>
      </c>
      <c r="W19" s="108" t="str">
        <f>IF($N19="", "", SUM($D$11:$D19))</f>
        <v/>
      </c>
      <c r="X19" s="111" t="str">
        <f t="shared" si="9"/>
        <v/>
      </c>
      <c r="Y19" s="114" t="str">
        <f t="shared" si="17"/>
        <v/>
      </c>
      <c r="Z19" s="111" t="str">
        <f>IF(X19="", "", X19-SUM($Z$11:$Z18))</f>
        <v/>
      </c>
      <c r="AA19" s="111" t="str">
        <f>IF($Y19="", "", $Y19-SUM($AA$11:$AA18))</f>
        <v/>
      </c>
      <c r="AB19" s="111" t="str">
        <f t="shared" si="18"/>
        <v/>
      </c>
      <c r="AC19" s="121" t="str">
        <f t="shared" si="12"/>
        <v/>
      </c>
      <c r="AD19" s="122" t="str">
        <f t="shared" si="13"/>
        <v/>
      </c>
      <c r="AE19" s="123" t="str">
        <f t="shared" si="19"/>
        <v/>
      </c>
      <c r="AG19" s="150" t="str">
        <f t="shared" si="15"/>
        <v/>
      </c>
    </row>
    <row r="20" spans="1:33" x14ac:dyDescent="0.25">
      <c r="A20" s="56"/>
      <c r="B20" s="70"/>
      <c r="C20" s="76"/>
      <c r="D20" s="73"/>
      <c r="E20" s="79"/>
      <c r="F20" s="56"/>
      <c r="G20" s="13" t="str">
        <f t="shared" si="3"/>
        <v/>
      </c>
      <c r="H20" s="56"/>
      <c r="K20" s="128"/>
      <c r="L20" s="128"/>
      <c r="M20" s="128"/>
      <c r="N20" s="84" t="str">
        <f t="shared" si="4"/>
        <v/>
      </c>
      <c r="O20" s="128"/>
      <c r="P20" s="84" t="str">
        <f t="shared" si="5"/>
        <v/>
      </c>
      <c r="Q20" s="84" t="str">
        <f t="shared" si="2"/>
        <v/>
      </c>
      <c r="R20" s="84" t="str">
        <f t="shared" si="6"/>
        <v/>
      </c>
      <c r="S20" s="84" t="str">
        <f t="shared" si="7"/>
        <v/>
      </c>
      <c r="U20" s="84" t="str">
        <f t="shared" si="8"/>
        <v/>
      </c>
      <c r="W20" s="108" t="str">
        <f>IF($N20="", "", SUM($D$11:$D20))</f>
        <v/>
      </c>
      <c r="X20" s="111" t="str">
        <f t="shared" si="9"/>
        <v/>
      </c>
      <c r="Y20" s="114" t="str">
        <f t="shared" si="17"/>
        <v/>
      </c>
      <c r="Z20" s="111" t="str">
        <f>IF(X20="", "", X20-SUM($Z$11:$Z19))</f>
        <v/>
      </c>
      <c r="AA20" s="111" t="str">
        <f>IF($Y20="", "", $Y20-SUM($AA$11:$AA19))</f>
        <v/>
      </c>
      <c r="AB20" s="111" t="str">
        <f t="shared" si="18"/>
        <v/>
      </c>
      <c r="AC20" s="121" t="str">
        <f t="shared" si="12"/>
        <v/>
      </c>
      <c r="AD20" s="122" t="str">
        <f t="shared" si="13"/>
        <v/>
      </c>
      <c r="AE20" s="123" t="str">
        <f t="shared" si="19"/>
        <v/>
      </c>
      <c r="AG20" s="150" t="str">
        <f t="shared" si="15"/>
        <v/>
      </c>
    </row>
    <row r="21" spans="1:33" x14ac:dyDescent="0.25">
      <c r="A21" s="56"/>
      <c r="B21" s="70"/>
      <c r="C21" s="76"/>
      <c r="D21" s="73"/>
      <c r="E21" s="79"/>
      <c r="F21" s="56"/>
      <c r="G21" s="13" t="str">
        <f t="shared" si="3"/>
        <v/>
      </c>
      <c r="H21" s="56"/>
      <c r="K21" s="128"/>
      <c r="L21" s="128"/>
      <c r="M21" s="128"/>
      <c r="N21" s="84" t="str">
        <f t="shared" si="4"/>
        <v/>
      </c>
      <c r="O21" s="128"/>
      <c r="P21" s="84" t="str">
        <f t="shared" si="5"/>
        <v/>
      </c>
      <c r="Q21" s="84" t="str">
        <f t="shared" si="2"/>
        <v/>
      </c>
      <c r="R21" s="84" t="str">
        <f t="shared" si="6"/>
        <v/>
      </c>
      <c r="S21" s="84" t="str">
        <f t="shared" si="7"/>
        <v/>
      </c>
      <c r="U21" s="84" t="str">
        <f t="shared" si="8"/>
        <v/>
      </c>
      <c r="W21" s="108" t="str">
        <f>IF($N21="", "", SUM($D$11:$D21))</f>
        <v/>
      </c>
      <c r="X21" s="111" t="str">
        <f t="shared" si="9"/>
        <v/>
      </c>
      <c r="Y21" s="114" t="str">
        <f t="shared" si="17"/>
        <v/>
      </c>
      <c r="Z21" s="111" t="str">
        <f>IF(X21="", "", X21-SUM($Z$11:$Z20))</f>
        <v/>
      </c>
      <c r="AA21" s="111" t="str">
        <f>IF($Y21="", "", $Y21-SUM($AA$11:$AA20))</f>
        <v/>
      </c>
      <c r="AB21" s="111" t="str">
        <f t="shared" si="18"/>
        <v/>
      </c>
      <c r="AC21" s="121" t="str">
        <f t="shared" si="12"/>
        <v/>
      </c>
      <c r="AD21" s="122" t="str">
        <f t="shared" si="13"/>
        <v/>
      </c>
      <c r="AE21" s="123" t="str">
        <f t="shared" si="19"/>
        <v/>
      </c>
      <c r="AG21" s="150" t="str">
        <f t="shared" si="15"/>
        <v/>
      </c>
    </row>
    <row r="22" spans="1:33" x14ac:dyDescent="0.25">
      <c r="A22" s="56"/>
      <c r="B22" s="70"/>
      <c r="C22" s="76"/>
      <c r="D22" s="73"/>
      <c r="E22" s="79"/>
      <c r="F22" s="56"/>
      <c r="G22" s="13" t="str">
        <f t="shared" si="3"/>
        <v/>
      </c>
      <c r="H22" s="56"/>
      <c r="K22" s="128"/>
      <c r="L22" s="128"/>
      <c r="M22" s="128"/>
      <c r="N22" s="84" t="str">
        <f t="shared" si="4"/>
        <v/>
      </c>
      <c r="O22" s="128"/>
      <c r="P22" s="84" t="str">
        <f t="shared" si="5"/>
        <v/>
      </c>
      <c r="Q22" s="84" t="str">
        <f t="shared" si="2"/>
        <v/>
      </c>
      <c r="R22" s="84" t="str">
        <f t="shared" si="6"/>
        <v/>
      </c>
      <c r="S22" s="84" t="str">
        <f t="shared" si="7"/>
        <v/>
      </c>
      <c r="U22" s="84" t="str">
        <f t="shared" si="8"/>
        <v/>
      </c>
      <c r="W22" s="108" t="str">
        <f>IF($N22="", "", SUM($D$11:$D22))</f>
        <v/>
      </c>
      <c r="X22" s="111" t="str">
        <f t="shared" si="9"/>
        <v/>
      </c>
      <c r="Y22" s="114" t="str">
        <f t="shared" si="17"/>
        <v/>
      </c>
      <c r="Z22" s="111" t="str">
        <f>IF(X22="", "", X22-SUM($Z$11:$Z21))</f>
        <v/>
      </c>
      <c r="AA22" s="111" t="str">
        <f>IF($Y22="", "", $Y22-SUM($AA$11:$AA21))</f>
        <v/>
      </c>
      <c r="AB22" s="111" t="str">
        <f t="shared" si="18"/>
        <v/>
      </c>
      <c r="AC22" s="121" t="str">
        <f t="shared" si="12"/>
        <v/>
      </c>
      <c r="AD22" s="122" t="str">
        <f t="shared" si="13"/>
        <v/>
      </c>
      <c r="AE22" s="123" t="str">
        <f t="shared" si="19"/>
        <v/>
      </c>
      <c r="AG22" s="150" t="str">
        <f t="shared" si="15"/>
        <v/>
      </c>
    </row>
    <row r="23" spans="1:33" x14ac:dyDescent="0.25">
      <c r="A23" s="56"/>
      <c r="B23" s="70"/>
      <c r="C23" s="76"/>
      <c r="D23" s="73"/>
      <c r="E23" s="79"/>
      <c r="F23" s="56"/>
      <c r="G23" s="13" t="str">
        <f t="shared" si="3"/>
        <v/>
      </c>
      <c r="H23" s="56"/>
      <c r="K23" s="128"/>
      <c r="L23" s="128"/>
      <c r="M23" s="128"/>
      <c r="N23" s="84" t="str">
        <f t="shared" si="4"/>
        <v/>
      </c>
      <c r="O23" s="128"/>
      <c r="P23" s="84" t="str">
        <f t="shared" si="5"/>
        <v/>
      </c>
      <c r="Q23" s="84" t="str">
        <f t="shared" si="2"/>
        <v/>
      </c>
      <c r="R23" s="84" t="str">
        <f t="shared" si="6"/>
        <v/>
      </c>
      <c r="S23" s="84" t="str">
        <f t="shared" si="7"/>
        <v/>
      </c>
      <c r="U23" s="84" t="str">
        <f t="shared" si="8"/>
        <v/>
      </c>
      <c r="W23" s="108" t="str">
        <f>IF($N23="", "", SUM($D$11:$D23))</f>
        <v/>
      </c>
      <c r="X23" s="111" t="str">
        <f t="shared" si="9"/>
        <v/>
      </c>
      <c r="Y23" s="114" t="str">
        <f t="shared" si="17"/>
        <v/>
      </c>
      <c r="Z23" s="111" t="str">
        <f>IF(X23="", "", X23-SUM($Z$11:$Z22))</f>
        <v/>
      </c>
      <c r="AA23" s="111" t="str">
        <f>IF($Y23="", "", $Y23-SUM($AA$11:$AA22))</f>
        <v/>
      </c>
      <c r="AB23" s="111" t="str">
        <f t="shared" si="18"/>
        <v/>
      </c>
      <c r="AC23" s="121" t="str">
        <f t="shared" si="12"/>
        <v/>
      </c>
      <c r="AD23" s="122" t="str">
        <f t="shared" si="13"/>
        <v/>
      </c>
      <c r="AE23" s="123" t="str">
        <f t="shared" si="19"/>
        <v/>
      </c>
      <c r="AG23" s="150" t="str">
        <f t="shared" si="15"/>
        <v/>
      </c>
    </row>
    <row r="24" spans="1:33" x14ac:dyDescent="0.25">
      <c r="A24" s="56"/>
      <c r="B24" s="70"/>
      <c r="C24" s="76"/>
      <c r="D24" s="73"/>
      <c r="E24" s="79"/>
      <c r="F24" s="56"/>
      <c r="G24" s="13" t="str">
        <f t="shared" si="3"/>
        <v/>
      </c>
      <c r="H24" s="56"/>
      <c r="K24" s="128"/>
      <c r="L24" s="128"/>
      <c r="M24" s="128"/>
      <c r="N24" s="84" t="str">
        <f t="shared" si="4"/>
        <v/>
      </c>
      <c r="O24" s="128"/>
      <c r="P24" s="84" t="str">
        <f t="shared" si="5"/>
        <v/>
      </c>
      <c r="Q24" s="84" t="str">
        <f t="shared" si="2"/>
        <v/>
      </c>
      <c r="R24" s="84" t="str">
        <f t="shared" si="6"/>
        <v/>
      </c>
      <c r="S24" s="84" t="str">
        <f t="shared" si="7"/>
        <v/>
      </c>
      <c r="U24" s="84" t="str">
        <f t="shared" si="8"/>
        <v/>
      </c>
      <c r="W24" s="108" t="str">
        <f>IF($N24="", "", SUM($D$11:$D24))</f>
        <v/>
      </c>
      <c r="X24" s="111" t="str">
        <f t="shared" si="9"/>
        <v/>
      </c>
      <c r="Y24" s="114" t="str">
        <f t="shared" si="17"/>
        <v/>
      </c>
      <c r="Z24" s="111" t="str">
        <f>IF(X24="", "", X24-SUM($Z$11:$Z23))</f>
        <v/>
      </c>
      <c r="AA24" s="111" t="str">
        <f>IF($Y24="", "", $Y24-SUM($AA$11:$AA23))</f>
        <v/>
      </c>
      <c r="AB24" s="111" t="str">
        <f t="shared" si="18"/>
        <v/>
      </c>
      <c r="AC24" s="121" t="str">
        <f t="shared" si="12"/>
        <v/>
      </c>
      <c r="AD24" s="122" t="str">
        <f t="shared" si="13"/>
        <v/>
      </c>
      <c r="AE24" s="123" t="str">
        <f t="shared" si="19"/>
        <v/>
      </c>
      <c r="AG24" s="150" t="str">
        <f t="shared" si="15"/>
        <v/>
      </c>
    </row>
    <row r="25" spans="1:33" x14ac:dyDescent="0.25">
      <c r="A25" s="56"/>
      <c r="B25" s="70"/>
      <c r="C25" s="76"/>
      <c r="D25" s="73"/>
      <c r="E25" s="79"/>
      <c r="F25" s="56"/>
      <c r="G25" s="13" t="str">
        <f t="shared" si="3"/>
        <v/>
      </c>
      <c r="H25" s="56"/>
      <c r="K25" s="128"/>
      <c r="L25" s="128"/>
      <c r="M25" s="128"/>
      <c r="N25" s="84" t="str">
        <f t="shared" si="4"/>
        <v/>
      </c>
      <c r="O25" s="128"/>
      <c r="P25" s="84" t="str">
        <f t="shared" si="5"/>
        <v/>
      </c>
      <c r="Q25" s="84" t="str">
        <f t="shared" si="2"/>
        <v/>
      </c>
      <c r="R25" s="84" t="str">
        <f t="shared" si="6"/>
        <v/>
      </c>
      <c r="S25" s="84" t="str">
        <f t="shared" si="7"/>
        <v/>
      </c>
      <c r="U25" s="84" t="str">
        <f t="shared" si="8"/>
        <v/>
      </c>
      <c r="W25" s="108" t="str">
        <f>IF($N25="", "", SUM($D$11:$D25))</f>
        <v/>
      </c>
      <c r="X25" s="111" t="str">
        <f t="shared" si="9"/>
        <v/>
      </c>
      <c r="Y25" s="114" t="str">
        <f t="shared" si="17"/>
        <v/>
      </c>
      <c r="Z25" s="111" t="str">
        <f>IF(X25="", "", X25-SUM($Z$11:$Z24))</f>
        <v/>
      </c>
      <c r="AA25" s="111" t="str">
        <f>IF($Y25="", "", $Y25-SUM($AA$11:$AA24))</f>
        <v/>
      </c>
      <c r="AB25" s="111" t="str">
        <f t="shared" si="18"/>
        <v/>
      </c>
      <c r="AC25" s="121" t="str">
        <f t="shared" si="12"/>
        <v/>
      </c>
      <c r="AD25" s="122" t="str">
        <f t="shared" si="13"/>
        <v/>
      </c>
      <c r="AE25" s="123" t="str">
        <f t="shared" si="19"/>
        <v/>
      </c>
      <c r="AG25" s="150" t="str">
        <f t="shared" si="15"/>
        <v/>
      </c>
    </row>
    <row r="26" spans="1:33" x14ac:dyDescent="0.25">
      <c r="A26" s="56"/>
      <c r="B26" s="70"/>
      <c r="C26" s="76"/>
      <c r="D26" s="73"/>
      <c r="E26" s="79"/>
      <c r="F26" s="56"/>
      <c r="G26" s="13" t="str">
        <f t="shared" si="3"/>
        <v/>
      </c>
      <c r="H26" s="56"/>
      <c r="K26" s="128"/>
      <c r="L26" s="128"/>
      <c r="M26" s="128"/>
      <c r="N26" s="84" t="str">
        <f t="shared" si="4"/>
        <v/>
      </c>
      <c r="O26" s="128"/>
      <c r="P26" s="84" t="str">
        <f t="shared" si="5"/>
        <v/>
      </c>
      <c r="Q26" s="84" t="str">
        <f t="shared" si="2"/>
        <v/>
      </c>
      <c r="R26" s="84" t="str">
        <f t="shared" si="6"/>
        <v/>
      </c>
      <c r="S26" s="84" t="str">
        <f t="shared" si="7"/>
        <v/>
      </c>
      <c r="U26" s="84" t="str">
        <f t="shared" si="8"/>
        <v/>
      </c>
      <c r="W26" s="108" t="str">
        <f>IF($N26="", "", SUM($D$11:$D26))</f>
        <v/>
      </c>
      <c r="X26" s="111" t="str">
        <f t="shared" si="9"/>
        <v/>
      </c>
      <c r="Y26" s="114" t="str">
        <f t="shared" si="17"/>
        <v/>
      </c>
      <c r="Z26" s="111" t="str">
        <f>IF(X26="", "", X26-SUM($Z$11:$Z25))</f>
        <v/>
      </c>
      <c r="AA26" s="111" t="str">
        <f>IF($Y26="", "", $Y26-SUM($AA$11:$AA25))</f>
        <v/>
      </c>
      <c r="AB26" s="111" t="str">
        <f t="shared" si="18"/>
        <v/>
      </c>
      <c r="AC26" s="121" t="str">
        <f t="shared" si="12"/>
        <v/>
      </c>
      <c r="AD26" s="122" t="str">
        <f t="shared" si="13"/>
        <v/>
      </c>
      <c r="AE26" s="123" t="str">
        <f t="shared" si="19"/>
        <v/>
      </c>
      <c r="AG26" s="150" t="str">
        <f t="shared" si="15"/>
        <v/>
      </c>
    </row>
    <row r="27" spans="1:33" x14ac:dyDescent="0.25">
      <c r="A27" s="56"/>
      <c r="B27" s="70"/>
      <c r="C27" s="76"/>
      <c r="D27" s="73"/>
      <c r="E27" s="79"/>
      <c r="F27" s="56"/>
      <c r="G27" s="13" t="str">
        <f t="shared" si="3"/>
        <v/>
      </c>
      <c r="H27" s="56"/>
      <c r="K27" s="128"/>
      <c r="L27" s="128"/>
      <c r="M27" s="128"/>
      <c r="N27" s="84" t="str">
        <f t="shared" si="4"/>
        <v/>
      </c>
      <c r="O27" s="128"/>
      <c r="P27" s="84" t="str">
        <f t="shared" si="5"/>
        <v/>
      </c>
      <c r="Q27" s="84" t="str">
        <f t="shared" si="2"/>
        <v/>
      </c>
      <c r="R27" s="84" t="str">
        <f t="shared" si="6"/>
        <v/>
      </c>
      <c r="S27" s="84" t="str">
        <f t="shared" si="7"/>
        <v/>
      </c>
      <c r="U27" s="84" t="str">
        <f t="shared" si="8"/>
        <v/>
      </c>
      <c r="W27" s="108" t="str">
        <f>IF($N27="", "", SUM($D$11:$D27))</f>
        <v/>
      </c>
      <c r="X27" s="111" t="str">
        <f t="shared" si="9"/>
        <v/>
      </c>
      <c r="Y27" s="114" t="str">
        <f t="shared" si="17"/>
        <v/>
      </c>
      <c r="Z27" s="111" t="str">
        <f>IF(X27="", "", X27-SUM($Z$11:$Z26))</f>
        <v/>
      </c>
      <c r="AA27" s="111" t="str">
        <f>IF($Y27="", "", $Y27-SUM($AA$11:$AA26))</f>
        <v/>
      </c>
      <c r="AB27" s="111" t="str">
        <f t="shared" si="18"/>
        <v/>
      </c>
      <c r="AC27" s="121" t="str">
        <f t="shared" si="12"/>
        <v/>
      </c>
      <c r="AD27" s="122" t="str">
        <f t="shared" si="13"/>
        <v/>
      </c>
      <c r="AE27" s="123" t="str">
        <f t="shared" si="19"/>
        <v/>
      </c>
      <c r="AG27" s="150" t="str">
        <f t="shared" si="15"/>
        <v/>
      </c>
    </row>
    <row r="28" spans="1:33" x14ac:dyDescent="0.25">
      <c r="A28" s="56"/>
      <c r="B28" s="70"/>
      <c r="C28" s="76"/>
      <c r="D28" s="73"/>
      <c r="E28" s="79"/>
      <c r="F28" s="56"/>
      <c r="G28" s="13" t="str">
        <f t="shared" si="3"/>
        <v/>
      </c>
      <c r="H28" s="56"/>
      <c r="K28" s="128"/>
      <c r="L28" s="128"/>
      <c r="M28" s="128"/>
      <c r="N28" s="84" t="str">
        <f t="shared" si="4"/>
        <v/>
      </c>
      <c r="O28" s="128"/>
      <c r="P28" s="84" t="str">
        <f t="shared" si="5"/>
        <v/>
      </c>
      <c r="Q28" s="84" t="str">
        <f t="shared" si="2"/>
        <v/>
      </c>
      <c r="R28" s="84" t="str">
        <f t="shared" si="6"/>
        <v/>
      </c>
      <c r="S28" s="84" t="str">
        <f t="shared" si="7"/>
        <v/>
      </c>
      <c r="U28" s="84" t="str">
        <f t="shared" si="8"/>
        <v/>
      </c>
      <c r="W28" s="108" t="str">
        <f>IF($N28="", "", SUM($D$11:$D28))</f>
        <v/>
      </c>
      <c r="X28" s="111" t="str">
        <f t="shared" si="9"/>
        <v/>
      </c>
      <c r="Y28" s="114" t="str">
        <f t="shared" si="17"/>
        <v/>
      </c>
      <c r="Z28" s="111" t="str">
        <f>IF(X28="", "", X28-SUM($Z$11:$Z27))</f>
        <v/>
      </c>
      <c r="AA28" s="111" t="str">
        <f>IF($Y28="", "", $Y28-SUM($AA$11:$AA27))</f>
        <v/>
      </c>
      <c r="AB28" s="111" t="str">
        <f t="shared" si="18"/>
        <v/>
      </c>
      <c r="AC28" s="121" t="str">
        <f t="shared" si="12"/>
        <v/>
      </c>
      <c r="AD28" s="122" t="str">
        <f t="shared" si="13"/>
        <v/>
      </c>
      <c r="AE28" s="123" t="str">
        <f t="shared" si="19"/>
        <v/>
      </c>
      <c r="AG28" s="150" t="str">
        <f t="shared" si="15"/>
        <v/>
      </c>
    </row>
    <row r="29" spans="1:33" x14ac:dyDescent="0.25">
      <c r="A29" s="56"/>
      <c r="B29" s="70"/>
      <c r="C29" s="76"/>
      <c r="D29" s="73"/>
      <c r="E29" s="79"/>
      <c r="F29" s="56"/>
      <c r="G29" s="13" t="str">
        <f t="shared" si="3"/>
        <v/>
      </c>
      <c r="H29" s="56"/>
      <c r="K29" s="128"/>
      <c r="L29" s="128"/>
      <c r="M29" s="128"/>
      <c r="N29" s="84" t="str">
        <f t="shared" si="4"/>
        <v/>
      </c>
      <c r="O29" s="128"/>
      <c r="P29" s="84" t="str">
        <f t="shared" si="5"/>
        <v/>
      </c>
      <c r="Q29" s="84" t="str">
        <f t="shared" si="2"/>
        <v/>
      </c>
      <c r="R29" s="84" t="str">
        <f t="shared" si="6"/>
        <v/>
      </c>
      <c r="S29" s="84" t="str">
        <f t="shared" si="7"/>
        <v/>
      </c>
      <c r="U29" s="84" t="str">
        <f t="shared" si="8"/>
        <v/>
      </c>
      <c r="W29" s="108" t="str">
        <f>IF($N29="", "", SUM($D$11:$D29))</f>
        <v/>
      </c>
      <c r="X29" s="111" t="str">
        <f t="shared" si="9"/>
        <v/>
      </c>
      <c r="Y29" s="114" t="str">
        <f t="shared" si="17"/>
        <v/>
      </c>
      <c r="Z29" s="111" t="str">
        <f>IF(X29="", "", X29-SUM($Z$11:$Z28))</f>
        <v/>
      </c>
      <c r="AA29" s="111" t="str">
        <f>IF($Y29="", "", $Y29-SUM($AA$11:$AA28))</f>
        <v/>
      </c>
      <c r="AB29" s="111" t="str">
        <f t="shared" si="18"/>
        <v/>
      </c>
      <c r="AC29" s="121" t="str">
        <f t="shared" si="12"/>
        <v/>
      </c>
      <c r="AD29" s="122" t="str">
        <f t="shared" si="13"/>
        <v/>
      </c>
      <c r="AE29" s="123" t="str">
        <f t="shared" si="19"/>
        <v/>
      </c>
      <c r="AG29" s="150" t="str">
        <f t="shared" si="15"/>
        <v/>
      </c>
    </row>
    <row r="30" spans="1:33" x14ac:dyDescent="0.25">
      <c r="A30" s="56"/>
      <c r="B30" s="70"/>
      <c r="C30" s="76"/>
      <c r="D30" s="73"/>
      <c r="E30" s="79"/>
      <c r="F30" s="56"/>
      <c r="G30" s="13" t="str">
        <f t="shared" si="3"/>
        <v/>
      </c>
      <c r="H30" s="56"/>
      <c r="K30" s="128"/>
      <c r="L30" s="128"/>
      <c r="M30" s="128"/>
      <c r="N30" s="84" t="str">
        <f t="shared" si="4"/>
        <v/>
      </c>
      <c r="O30" s="128"/>
      <c r="P30" s="84" t="str">
        <f t="shared" si="5"/>
        <v/>
      </c>
      <c r="Q30" s="84" t="str">
        <f t="shared" si="2"/>
        <v/>
      </c>
      <c r="R30" s="84" t="str">
        <f t="shared" si="6"/>
        <v/>
      </c>
      <c r="S30" s="84" t="str">
        <f t="shared" si="7"/>
        <v/>
      </c>
      <c r="U30" s="84" t="str">
        <f t="shared" si="8"/>
        <v/>
      </c>
      <c r="W30" s="108" t="str">
        <f>IF($N30="", "", SUM($D$11:$D30))</f>
        <v/>
      </c>
      <c r="X30" s="111" t="str">
        <f t="shared" si="9"/>
        <v/>
      </c>
      <c r="Y30" s="114" t="str">
        <f t="shared" si="17"/>
        <v/>
      </c>
      <c r="Z30" s="111" t="str">
        <f>IF(X30="", "", X30-SUM($Z$11:$Z29))</f>
        <v/>
      </c>
      <c r="AA30" s="111" t="str">
        <f>IF($Y30="", "", $Y30-SUM($AA$11:$AA29))</f>
        <v/>
      </c>
      <c r="AB30" s="111" t="str">
        <f t="shared" si="18"/>
        <v/>
      </c>
      <c r="AC30" s="121" t="str">
        <f t="shared" si="12"/>
        <v/>
      </c>
      <c r="AD30" s="122" t="str">
        <f t="shared" si="13"/>
        <v/>
      </c>
      <c r="AE30" s="123" t="str">
        <f t="shared" si="19"/>
        <v/>
      </c>
      <c r="AG30" s="150" t="str">
        <f t="shared" si="15"/>
        <v/>
      </c>
    </row>
    <row r="31" spans="1:33" x14ac:dyDescent="0.25">
      <c r="A31" s="56"/>
      <c r="B31" s="70"/>
      <c r="C31" s="76"/>
      <c r="D31" s="73"/>
      <c r="E31" s="79"/>
      <c r="F31" s="56"/>
      <c r="G31" s="13" t="str">
        <f t="shared" si="3"/>
        <v/>
      </c>
      <c r="H31" s="56"/>
      <c r="K31" s="128"/>
      <c r="L31" s="128"/>
      <c r="M31" s="128"/>
      <c r="N31" s="84" t="str">
        <f t="shared" si="4"/>
        <v/>
      </c>
      <c r="O31" s="128"/>
      <c r="P31" s="84" t="str">
        <f t="shared" si="5"/>
        <v/>
      </c>
      <c r="Q31" s="84" t="str">
        <f t="shared" si="2"/>
        <v/>
      </c>
      <c r="R31" s="84" t="str">
        <f t="shared" si="6"/>
        <v/>
      </c>
      <c r="S31" s="84" t="str">
        <f t="shared" si="7"/>
        <v/>
      </c>
      <c r="U31" s="84" t="str">
        <f t="shared" si="8"/>
        <v/>
      </c>
      <c r="W31" s="108" t="str">
        <f>IF($N31="", "", SUM($D$11:$D31))</f>
        <v/>
      </c>
      <c r="X31" s="111" t="str">
        <f t="shared" si="9"/>
        <v/>
      </c>
      <c r="Y31" s="114" t="str">
        <f t="shared" si="17"/>
        <v/>
      </c>
      <c r="Z31" s="111" t="str">
        <f>IF(X31="", "", X31-SUM($Z$11:$Z30))</f>
        <v/>
      </c>
      <c r="AA31" s="111" t="str">
        <f>IF($Y31="", "", $Y31-SUM($AA$11:$AA30))</f>
        <v/>
      </c>
      <c r="AB31" s="111" t="str">
        <f t="shared" si="18"/>
        <v/>
      </c>
      <c r="AC31" s="121" t="str">
        <f t="shared" si="12"/>
        <v/>
      </c>
      <c r="AD31" s="122" t="str">
        <f t="shared" si="13"/>
        <v/>
      </c>
      <c r="AE31" s="123" t="str">
        <f t="shared" si="19"/>
        <v/>
      </c>
      <c r="AG31" s="150" t="str">
        <f t="shared" si="15"/>
        <v/>
      </c>
    </row>
    <row r="32" spans="1:33" x14ac:dyDescent="0.25">
      <c r="A32" s="56"/>
      <c r="B32" s="70"/>
      <c r="C32" s="76"/>
      <c r="D32" s="73"/>
      <c r="E32" s="79"/>
      <c r="F32" s="56"/>
      <c r="G32" s="13" t="str">
        <f t="shared" si="3"/>
        <v/>
      </c>
      <c r="H32" s="56"/>
      <c r="K32" s="128"/>
      <c r="L32" s="128"/>
      <c r="M32" s="128"/>
      <c r="N32" s="84" t="str">
        <f t="shared" si="4"/>
        <v/>
      </c>
      <c r="O32" s="128"/>
      <c r="P32" s="84" t="str">
        <f t="shared" si="5"/>
        <v/>
      </c>
      <c r="Q32" s="84" t="str">
        <f t="shared" si="2"/>
        <v/>
      </c>
      <c r="R32" s="84" t="str">
        <f t="shared" si="6"/>
        <v/>
      </c>
      <c r="S32" s="84" t="str">
        <f t="shared" si="7"/>
        <v/>
      </c>
      <c r="U32" s="84" t="str">
        <f t="shared" si="8"/>
        <v/>
      </c>
      <c r="W32" s="108" t="str">
        <f>IF($N32="", "", SUM($D$11:$D32))</f>
        <v/>
      </c>
      <c r="X32" s="111" t="str">
        <f t="shared" si="9"/>
        <v/>
      </c>
      <c r="Y32" s="114" t="str">
        <f t="shared" si="17"/>
        <v/>
      </c>
      <c r="Z32" s="111" t="str">
        <f>IF(X32="", "", X32-SUM($Z$11:$Z31))</f>
        <v/>
      </c>
      <c r="AA32" s="111" t="str">
        <f>IF($Y32="", "", $Y32-SUM($AA$11:$AA31))</f>
        <v/>
      </c>
      <c r="AB32" s="111" t="str">
        <f t="shared" si="18"/>
        <v/>
      </c>
      <c r="AC32" s="121" t="str">
        <f t="shared" si="12"/>
        <v/>
      </c>
      <c r="AD32" s="122" t="str">
        <f t="shared" si="13"/>
        <v/>
      </c>
      <c r="AE32" s="123" t="str">
        <f t="shared" si="19"/>
        <v/>
      </c>
      <c r="AG32" s="150" t="str">
        <f t="shared" si="15"/>
        <v/>
      </c>
    </row>
    <row r="33" spans="1:33" x14ac:dyDescent="0.25">
      <c r="A33" s="56"/>
      <c r="B33" s="70"/>
      <c r="C33" s="76"/>
      <c r="D33" s="73"/>
      <c r="E33" s="79"/>
      <c r="F33" s="56"/>
      <c r="G33" s="13" t="str">
        <f t="shared" si="3"/>
        <v/>
      </c>
      <c r="H33" s="56"/>
      <c r="K33" s="128"/>
      <c r="L33" s="128"/>
      <c r="M33" s="128"/>
      <c r="N33" s="84" t="str">
        <f t="shared" si="4"/>
        <v/>
      </c>
      <c r="O33" s="128"/>
      <c r="P33" s="84" t="str">
        <f t="shared" si="5"/>
        <v/>
      </c>
      <c r="Q33" s="84" t="str">
        <f t="shared" si="2"/>
        <v/>
      </c>
      <c r="R33" s="84" t="str">
        <f t="shared" si="6"/>
        <v/>
      </c>
      <c r="S33" s="84" t="str">
        <f t="shared" si="7"/>
        <v/>
      </c>
      <c r="U33" s="84" t="str">
        <f t="shared" si="8"/>
        <v/>
      </c>
      <c r="W33" s="108" t="str">
        <f>IF($N33="", "", SUM($D$11:$D33))</f>
        <v/>
      </c>
      <c r="X33" s="111" t="str">
        <f t="shared" si="9"/>
        <v/>
      </c>
      <c r="Y33" s="114" t="str">
        <f t="shared" si="17"/>
        <v/>
      </c>
      <c r="Z33" s="111" t="str">
        <f>IF(X33="", "", X33-SUM($Z$11:$Z32))</f>
        <v/>
      </c>
      <c r="AA33" s="111" t="str">
        <f>IF($Y33="", "", $Y33-SUM($AA$11:$AA32))</f>
        <v/>
      </c>
      <c r="AB33" s="111" t="str">
        <f t="shared" si="18"/>
        <v/>
      </c>
      <c r="AC33" s="121" t="str">
        <f t="shared" si="12"/>
        <v/>
      </c>
      <c r="AD33" s="122" t="str">
        <f t="shared" si="13"/>
        <v/>
      </c>
      <c r="AE33" s="123" t="str">
        <f t="shared" si="19"/>
        <v/>
      </c>
      <c r="AG33" s="150" t="str">
        <f t="shared" si="15"/>
        <v/>
      </c>
    </row>
    <row r="34" spans="1:33" x14ac:dyDescent="0.25">
      <c r="A34" s="56"/>
      <c r="B34" s="70"/>
      <c r="C34" s="76"/>
      <c r="D34" s="73"/>
      <c r="E34" s="79"/>
      <c r="F34" s="56"/>
      <c r="G34" s="13" t="str">
        <f t="shared" si="3"/>
        <v/>
      </c>
      <c r="H34" s="56"/>
      <c r="K34" s="128"/>
      <c r="L34" s="128"/>
      <c r="M34" s="128"/>
      <c r="N34" s="84" t="str">
        <f t="shared" si="4"/>
        <v/>
      </c>
      <c r="O34" s="128"/>
      <c r="P34" s="84" t="str">
        <f t="shared" si="5"/>
        <v/>
      </c>
      <c r="Q34" s="84" t="str">
        <f t="shared" si="2"/>
        <v/>
      </c>
      <c r="R34" s="84" t="str">
        <f t="shared" si="6"/>
        <v/>
      </c>
      <c r="S34" s="84" t="str">
        <f t="shared" si="7"/>
        <v/>
      </c>
      <c r="U34" s="84" t="str">
        <f t="shared" si="8"/>
        <v/>
      </c>
      <c r="W34" s="108" t="str">
        <f>IF($N34="", "", SUM($D$11:$D34))</f>
        <v/>
      </c>
      <c r="X34" s="111" t="str">
        <f t="shared" si="9"/>
        <v/>
      </c>
      <c r="Y34" s="114" t="str">
        <f t="shared" si="17"/>
        <v/>
      </c>
      <c r="Z34" s="111" t="str">
        <f>IF(X34="", "", X34-SUM($Z$11:$Z33))</f>
        <v/>
      </c>
      <c r="AA34" s="111" t="str">
        <f>IF($Y34="", "", $Y34-SUM($AA$11:$AA33))</f>
        <v/>
      </c>
      <c r="AB34" s="111" t="str">
        <f t="shared" si="18"/>
        <v/>
      </c>
      <c r="AC34" s="121" t="str">
        <f t="shared" si="12"/>
        <v/>
      </c>
      <c r="AD34" s="122" t="str">
        <f t="shared" si="13"/>
        <v/>
      </c>
      <c r="AE34" s="123" t="str">
        <f t="shared" si="19"/>
        <v/>
      </c>
      <c r="AG34" s="150" t="str">
        <f t="shared" si="15"/>
        <v/>
      </c>
    </row>
    <row r="35" spans="1:33" x14ac:dyDescent="0.25">
      <c r="A35" s="56"/>
      <c r="B35" s="70"/>
      <c r="C35" s="76"/>
      <c r="D35" s="73"/>
      <c r="E35" s="79"/>
      <c r="F35" s="56"/>
      <c r="G35" s="13" t="str">
        <f t="shared" si="3"/>
        <v/>
      </c>
      <c r="H35" s="56"/>
      <c r="K35" s="128"/>
      <c r="L35" s="128"/>
      <c r="M35" s="128"/>
      <c r="N35" s="84" t="str">
        <f t="shared" si="4"/>
        <v/>
      </c>
      <c r="O35" s="128"/>
      <c r="P35" s="84" t="str">
        <f t="shared" si="5"/>
        <v/>
      </c>
      <c r="Q35" s="84" t="str">
        <f t="shared" si="2"/>
        <v/>
      </c>
      <c r="R35" s="84" t="str">
        <f t="shared" si="6"/>
        <v/>
      </c>
      <c r="S35" s="84" t="str">
        <f t="shared" si="7"/>
        <v/>
      </c>
      <c r="U35" s="84" t="str">
        <f t="shared" si="8"/>
        <v/>
      </c>
      <c r="W35" s="108" t="str">
        <f>IF($N35="", "", SUM($D$11:$D35))</f>
        <v/>
      </c>
      <c r="X35" s="111" t="str">
        <f t="shared" si="9"/>
        <v/>
      </c>
      <c r="Y35" s="114" t="str">
        <f t="shared" si="17"/>
        <v/>
      </c>
      <c r="Z35" s="111" t="str">
        <f>IF(X35="", "", X35-SUM($Z$11:$Z34))</f>
        <v/>
      </c>
      <c r="AA35" s="111" t="str">
        <f>IF($Y35="", "", $Y35-SUM($AA$11:$AA34))</f>
        <v/>
      </c>
      <c r="AB35" s="111" t="str">
        <f t="shared" si="18"/>
        <v/>
      </c>
      <c r="AC35" s="121" t="str">
        <f t="shared" si="12"/>
        <v/>
      </c>
      <c r="AD35" s="122" t="str">
        <f t="shared" si="13"/>
        <v/>
      </c>
      <c r="AE35" s="123" t="str">
        <f t="shared" si="19"/>
        <v/>
      </c>
      <c r="AG35" s="150" t="str">
        <f t="shared" si="15"/>
        <v/>
      </c>
    </row>
    <row r="36" spans="1:33" x14ac:dyDescent="0.25">
      <c r="A36" s="56"/>
      <c r="B36" s="70"/>
      <c r="C36" s="76"/>
      <c r="D36" s="73"/>
      <c r="E36" s="79"/>
      <c r="F36" s="56"/>
      <c r="G36" s="13" t="str">
        <f t="shared" si="3"/>
        <v/>
      </c>
      <c r="H36" s="56"/>
      <c r="K36" s="128"/>
      <c r="L36" s="128"/>
      <c r="M36" s="128"/>
      <c r="N36" s="84" t="str">
        <f t="shared" si="4"/>
        <v/>
      </c>
      <c r="O36" s="128"/>
      <c r="P36" s="84" t="str">
        <f t="shared" si="5"/>
        <v/>
      </c>
      <c r="Q36" s="84" t="str">
        <f t="shared" si="2"/>
        <v/>
      </c>
      <c r="R36" s="84" t="str">
        <f t="shared" si="6"/>
        <v/>
      </c>
      <c r="S36" s="84" t="str">
        <f t="shared" si="7"/>
        <v/>
      </c>
      <c r="U36" s="84" t="str">
        <f t="shared" si="8"/>
        <v/>
      </c>
      <c r="W36" s="108" t="str">
        <f>IF($N36="", "", SUM($D$11:$D36))</f>
        <v/>
      </c>
      <c r="X36" s="111" t="str">
        <f t="shared" si="9"/>
        <v/>
      </c>
      <c r="Y36" s="114" t="str">
        <f t="shared" si="17"/>
        <v/>
      </c>
      <c r="Z36" s="111" t="str">
        <f>IF(X36="", "", X36-SUM($Z$11:$Z35))</f>
        <v/>
      </c>
      <c r="AA36" s="111" t="str">
        <f>IF($Y36="", "", $Y36-SUM($AA$11:$AA35))</f>
        <v/>
      </c>
      <c r="AB36" s="111" t="str">
        <f t="shared" si="18"/>
        <v/>
      </c>
      <c r="AC36" s="121" t="str">
        <f t="shared" si="12"/>
        <v/>
      </c>
      <c r="AD36" s="122" t="str">
        <f t="shared" si="13"/>
        <v/>
      </c>
      <c r="AE36" s="123" t="str">
        <f t="shared" si="19"/>
        <v/>
      </c>
      <c r="AG36" s="150" t="str">
        <f t="shared" si="15"/>
        <v/>
      </c>
    </row>
    <row r="37" spans="1:33" x14ac:dyDescent="0.25">
      <c r="A37" s="56"/>
      <c r="B37" s="70"/>
      <c r="C37" s="76"/>
      <c r="D37" s="73"/>
      <c r="E37" s="79"/>
      <c r="F37" s="56"/>
      <c r="G37" s="13" t="str">
        <f t="shared" si="3"/>
        <v/>
      </c>
      <c r="H37" s="56"/>
      <c r="K37" s="128"/>
      <c r="L37" s="128"/>
      <c r="M37" s="128"/>
      <c r="N37" s="84" t="str">
        <f t="shared" si="4"/>
        <v/>
      </c>
      <c r="O37" s="128"/>
      <c r="P37" s="84" t="str">
        <f t="shared" si="5"/>
        <v/>
      </c>
      <c r="Q37" s="84" t="str">
        <f t="shared" si="2"/>
        <v/>
      </c>
      <c r="R37" s="84" t="str">
        <f t="shared" si="6"/>
        <v/>
      </c>
      <c r="S37" s="84" t="str">
        <f t="shared" si="7"/>
        <v/>
      </c>
      <c r="U37" s="84" t="str">
        <f t="shared" si="8"/>
        <v/>
      </c>
      <c r="W37" s="108" t="str">
        <f>IF($N37="", "", SUM($D$11:$D37))</f>
        <v/>
      </c>
      <c r="X37" s="111" t="str">
        <f t="shared" si="9"/>
        <v/>
      </c>
      <c r="Y37" s="114" t="str">
        <f t="shared" si="17"/>
        <v/>
      </c>
      <c r="Z37" s="111" t="str">
        <f>IF(X37="", "", X37-SUM($Z$11:$Z36))</f>
        <v/>
      </c>
      <c r="AA37" s="111" t="str">
        <f>IF($Y37="", "", $Y37-SUM($AA$11:$AA36))</f>
        <v/>
      </c>
      <c r="AB37" s="111" t="str">
        <f t="shared" si="18"/>
        <v/>
      </c>
      <c r="AC37" s="121" t="str">
        <f t="shared" si="12"/>
        <v/>
      </c>
      <c r="AD37" s="122" t="str">
        <f t="shared" si="13"/>
        <v/>
      </c>
      <c r="AE37" s="123" t="str">
        <f t="shared" si="19"/>
        <v/>
      </c>
      <c r="AG37" s="150" t="str">
        <f t="shared" si="15"/>
        <v/>
      </c>
    </row>
    <row r="38" spans="1:33" x14ac:dyDescent="0.25">
      <c r="A38" s="56"/>
      <c r="B38" s="70"/>
      <c r="C38" s="76"/>
      <c r="D38" s="73"/>
      <c r="E38" s="79"/>
      <c r="F38" s="56"/>
      <c r="G38" s="13" t="str">
        <f t="shared" si="3"/>
        <v/>
      </c>
      <c r="H38" s="56"/>
      <c r="K38" s="128"/>
      <c r="L38" s="128"/>
      <c r="M38" s="128"/>
      <c r="N38" s="84" t="str">
        <f t="shared" si="4"/>
        <v/>
      </c>
      <c r="O38" s="128"/>
      <c r="P38" s="84" t="str">
        <f t="shared" si="5"/>
        <v/>
      </c>
      <c r="Q38" s="84" t="str">
        <f t="shared" si="2"/>
        <v/>
      </c>
      <c r="R38" s="84" t="str">
        <f t="shared" si="6"/>
        <v/>
      </c>
      <c r="S38" s="84" t="str">
        <f t="shared" si="7"/>
        <v/>
      </c>
      <c r="U38" s="84" t="str">
        <f t="shared" si="8"/>
        <v/>
      </c>
      <c r="W38" s="108" t="str">
        <f>IF($N38="", "", SUM($D$11:$D38))</f>
        <v/>
      </c>
      <c r="X38" s="111" t="str">
        <f t="shared" si="9"/>
        <v/>
      </c>
      <c r="Y38" s="114" t="str">
        <f t="shared" si="17"/>
        <v/>
      </c>
      <c r="Z38" s="111" t="str">
        <f>IF(X38="", "", X38-SUM($Z$11:$Z37))</f>
        <v/>
      </c>
      <c r="AA38" s="111" t="str">
        <f>IF($Y38="", "", $Y38-SUM($AA$11:$AA37))</f>
        <v/>
      </c>
      <c r="AB38" s="111" t="str">
        <f t="shared" si="18"/>
        <v/>
      </c>
      <c r="AC38" s="121" t="str">
        <f t="shared" si="12"/>
        <v/>
      </c>
      <c r="AD38" s="122" t="str">
        <f t="shared" si="13"/>
        <v/>
      </c>
      <c r="AE38" s="123" t="str">
        <f t="shared" si="19"/>
        <v/>
      </c>
      <c r="AG38" s="150" t="str">
        <f t="shared" si="15"/>
        <v/>
      </c>
    </row>
    <row r="39" spans="1:33" x14ac:dyDescent="0.25">
      <c r="A39" s="56"/>
      <c r="B39" s="70"/>
      <c r="C39" s="76"/>
      <c r="D39" s="73"/>
      <c r="E39" s="79"/>
      <c r="F39" s="56"/>
      <c r="G39" s="13" t="str">
        <f t="shared" si="3"/>
        <v/>
      </c>
      <c r="H39" s="56"/>
      <c r="K39" s="128"/>
      <c r="L39" s="128"/>
      <c r="M39" s="128"/>
      <c r="N39" s="84" t="str">
        <f t="shared" si="4"/>
        <v/>
      </c>
      <c r="O39" s="128"/>
      <c r="P39" s="84" t="str">
        <f t="shared" si="5"/>
        <v/>
      </c>
      <c r="Q39" s="84" t="str">
        <f t="shared" si="2"/>
        <v/>
      </c>
      <c r="R39" s="84" t="str">
        <f t="shared" si="6"/>
        <v/>
      </c>
      <c r="S39" s="84" t="str">
        <f t="shared" si="7"/>
        <v/>
      </c>
      <c r="U39" s="84" t="str">
        <f t="shared" si="8"/>
        <v/>
      </c>
      <c r="W39" s="108" t="str">
        <f>IF($N39="", "", SUM($D$11:$D39))</f>
        <v/>
      </c>
      <c r="X39" s="111" t="str">
        <f t="shared" si="9"/>
        <v/>
      </c>
      <c r="Y39" s="114" t="str">
        <f t="shared" si="17"/>
        <v/>
      </c>
      <c r="Z39" s="111" t="str">
        <f>IF(X39="", "", X39-SUM($Z$11:$Z38))</f>
        <v/>
      </c>
      <c r="AA39" s="111" t="str">
        <f>IF($Y39="", "", $Y39-SUM($AA$11:$AA38))</f>
        <v/>
      </c>
      <c r="AB39" s="111" t="str">
        <f t="shared" si="18"/>
        <v/>
      </c>
      <c r="AC39" s="121" t="str">
        <f t="shared" si="12"/>
        <v/>
      </c>
      <c r="AD39" s="122" t="str">
        <f t="shared" si="13"/>
        <v/>
      </c>
      <c r="AE39" s="123" t="str">
        <f t="shared" si="19"/>
        <v/>
      </c>
      <c r="AG39" s="150" t="str">
        <f t="shared" si="15"/>
        <v/>
      </c>
    </row>
    <row r="40" spans="1:33" x14ac:dyDescent="0.25">
      <c r="A40" s="56"/>
      <c r="B40" s="70"/>
      <c r="C40" s="76"/>
      <c r="D40" s="73"/>
      <c r="E40" s="79"/>
      <c r="F40" s="56"/>
      <c r="G40" s="13" t="str">
        <f t="shared" si="3"/>
        <v/>
      </c>
      <c r="H40" s="56"/>
      <c r="K40" s="128"/>
      <c r="L40" s="128"/>
      <c r="M40" s="128"/>
      <c r="N40" s="84" t="str">
        <f t="shared" si="4"/>
        <v/>
      </c>
      <c r="O40" s="128"/>
      <c r="P40" s="84" t="str">
        <f t="shared" si="5"/>
        <v/>
      </c>
      <c r="Q40" s="84" t="str">
        <f t="shared" si="2"/>
        <v/>
      </c>
      <c r="R40" s="84" t="str">
        <f t="shared" si="6"/>
        <v/>
      </c>
      <c r="S40" s="84" t="str">
        <f t="shared" si="7"/>
        <v/>
      </c>
      <c r="U40" s="84" t="str">
        <f t="shared" si="8"/>
        <v/>
      </c>
      <c r="W40" s="108" t="str">
        <f>IF($N40="", "", SUM($D$11:$D40))</f>
        <v/>
      </c>
      <c r="X40" s="111" t="str">
        <f t="shared" si="9"/>
        <v/>
      </c>
      <c r="Y40" s="114" t="str">
        <f t="shared" si="17"/>
        <v/>
      </c>
      <c r="Z40" s="111" t="str">
        <f>IF(X40="", "", X40-SUM($Z$11:$Z39))</f>
        <v/>
      </c>
      <c r="AA40" s="111" t="str">
        <f>IF($Y40="", "", $Y40-SUM($AA$11:$AA39))</f>
        <v/>
      </c>
      <c r="AB40" s="111" t="str">
        <f t="shared" si="18"/>
        <v/>
      </c>
      <c r="AC40" s="121" t="str">
        <f t="shared" si="12"/>
        <v/>
      </c>
      <c r="AD40" s="122" t="str">
        <f t="shared" si="13"/>
        <v/>
      </c>
      <c r="AE40" s="123" t="str">
        <f t="shared" si="19"/>
        <v/>
      </c>
      <c r="AG40" s="150" t="str">
        <f t="shared" si="15"/>
        <v/>
      </c>
    </row>
    <row r="41" spans="1:33" x14ac:dyDescent="0.25">
      <c r="A41" s="56"/>
      <c r="B41" s="70"/>
      <c r="C41" s="76"/>
      <c r="D41" s="73"/>
      <c r="E41" s="79"/>
      <c r="F41" s="56"/>
      <c r="G41" s="13" t="str">
        <f t="shared" si="3"/>
        <v/>
      </c>
      <c r="H41" s="56"/>
      <c r="K41" s="128"/>
      <c r="L41" s="128"/>
      <c r="M41" s="128"/>
      <c r="N41" s="84" t="str">
        <f t="shared" si="4"/>
        <v/>
      </c>
      <c r="O41" s="128"/>
      <c r="P41" s="84" t="str">
        <f t="shared" si="5"/>
        <v/>
      </c>
      <c r="Q41" s="84" t="str">
        <f t="shared" si="2"/>
        <v/>
      </c>
      <c r="R41" s="84" t="str">
        <f t="shared" si="6"/>
        <v/>
      </c>
      <c r="S41" s="84" t="str">
        <f t="shared" si="7"/>
        <v/>
      </c>
      <c r="U41" s="84" t="str">
        <f t="shared" si="8"/>
        <v/>
      </c>
      <c r="W41" s="108" t="str">
        <f>IF($N41="", "", SUM($D$11:$D41))</f>
        <v/>
      </c>
      <c r="X41" s="111" t="str">
        <f t="shared" si="9"/>
        <v/>
      </c>
      <c r="Y41" s="114" t="str">
        <f t="shared" si="17"/>
        <v/>
      </c>
      <c r="Z41" s="111" t="str">
        <f>IF(X41="", "", X41-SUM($Z$11:$Z40))</f>
        <v/>
      </c>
      <c r="AA41" s="111" t="str">
        <f>IF($Y41="", "", $Y41-SUM($AA$11:$AA40))</f>
        <v/>
      </c>
      <c r="AB41" s="111" t="str">
        <f t="shared" si="18"/>
        <v/>
      </c>
      <c r="AC41" s="121" t="str">
        <f t="shared" si="12"/>
        <v/>
      </c>
      <c r="AD41" s="122" t="str">
        <f t="shared" si="13"/>
        <v/>
      </c>
      <c r="AE41" s="123" t="str">
        <f t="shared" si="19"/>
        <v/>
      </c>
      <c r="AG41" s="150" t="str">
        <f t="shared" si="15"/>
        <v/>
      </c>
    </row>
    <row r="42" spans="1:33" x14ac:dyDescent="0.25">
      <c r="A42" s="56"/>
      <c r="B42" s="70"/>
      <c r="C42" s="76"/>
      <c r="D42" s="73"/>
      <c r="E42" s="79"/>
      <c r="F42" s="56"/>
      <c r="G42" s="13" t="str">
        <f t="shared" si="3"/>
        <v/>
      </c>
      <c r="H42" s="56"/>
      <c r="K42" s="128"/>
      <c r="L42" s="128"/>
      <c r="M42" s="128"/>
      <c r="N42" s="84" t="str">
        <f t="shared" si="4"/>
        <v/>
      </c>
      <c r="O42" s="128"/>
      <c r="P42" s="84" t="str">
        <f t="shared" si="5"/>
        <v/>
      </c>
      <c r="Q42" s="84" t="str">
        <f t="shared" si="2"/>
        <v/>
      </c>
      <c r="R42" s="84" t="str">
        <f t="shared" si="6"/>
        <v/>
      </c>
      <c r="S42" s="84" t="str">
        <f t="shared" si="7"/>
        <v/>
      </c>
      <c r="U42" s="84" t="str">
        <f t="shared" si="8"/>
        <v/>
      </c>
      <c r="W42" s="108" t="str">
        <f>IF($N42="", "", SUM($D$11:$D42))</f>
        <v/>
      </c>
      <c r="X42" s="111" t="str">
        <f t="shared" si="9"/>
        <v/>
      </c>
      <c r="Y42" s="114" t="str">
        <f t="shared" si="17"/>
        <v/>
      </c>
      <c r="Z42" s="111" t="str">
        <f>IF(X42="", "", X42-SUM($Z$11:$Z41))</f>
        <v/>
      </c>
      <c r="AA42" s="111" t="str">
        <f>IF($Y42="", "", $Y42-SUM($AA$11:$AA41))</f>
        <v/>
      </c>
      <c r="AB42" s="111" t="str">
        <f t="shared" si="18"/>
        <v/>
      </c>
      <c r="AC42" s="121" t="str">
        <f t="shared" si="12"/>
        <v/>
      </c>
      <c r="AD42" s="122" t="str">
        <f t="shared" si="13"/>
        <v/>
      </c>
      <c r="AE42" s="123" t="str">
        <f t="shared" si="19"/>
        <v/>
      </c>
      <c r="AG42" s="150" t="str">
        <f t="shared" si="15"/>
        <v/>
      </c>
    </row>
    <row r="43" spans="1:33" x14ac:dyDescent="0.25">
      <c r="A43" s="56"/>
      <c r="B43" s="70"/>
      <c r="C43" s="76"/>
      <c r="D43" s="73"/>
      <c r="E43" s="79"/>
      <c r="F43" s="56"/>
      <c r="G43" s="13" t="str">
        <f t="shared" si="3"/>
        <v/>
      </c>
      <c r="H43" s="56"/>
      <c r="K43" s="128"/>
      <c r="L43" s="128"/>
      <c r="M43" s="128"/>
      <c r="N43" s="84" t="str">
        <f t="shared" si="4"/>
        <v/>
      </c>
      <c r="O43" s="128"/>
      <c r="P43" s="84" t="str">
        <f t="shared" si="5"/>
        <v/>
      </c>
      <c r="Q43" s="84" t="str">
        <f t="shared" si="2"/>
        <v/>
      </c>
      <c r="R43" s="84" t="str">
        <f t="shared" si="6"/>
        <v/>
      </c>
      <c r="S43" s="84" t="str">
        <f t="shared" si="7"/>
        <v/>
      </c>
      <c r="U43" s="84" t="str">
        <f t="shared" si="8"/>
        <v/>
      </c>
      <c r="W43" s="108" t="str">
        <f>IF($N43="", "", SUM($D$11:$D43))</f>
        <v/>
      </c>
      <c r="X43" s="111" t="str">
        <f t="shared" si="9"/>
        <v/>
      </c>
      <c r="Y43" s="114" t="str">
        <f t="shared" si="17"/>
        <v/>
      </c>
      <c r="Z43" s="111" t="str">
        <f>IF(X43="", "", X43-SUM($Z$11:$Z42))</f>
        <v/>
      </c>
      <c r="AA43" s="111" t="str">
        <f>IF($Y43="", "", $Y43-SUM($AA$11:$AA42))</f>
        <v/>
      </c>
      <c r="AB43" s="111" t="str">
        <f t="shared" si="18"/>
        <v/>
      </c>
      <c r="AC43" s="121" t="str">
        <f t="shared" si="12"/>
        <v/>
      </c>
      <c r="AD43" s="122" t="str">
        <f t="shared" si="13"/>
        <v/>
      </c>
      <c r="AE43" s="123" t="str">
        <f t="shared" si="19"/>
        <v/>
      </c>
      <c r="AG43" s="150" t="str">
        <f t="shared" si="15"/>
        <v/>
      </c>
    </row>
    <row r="44" spans="1:33" x14ac:dyDescent="0.25">
      <c r="A44" s="56"/>
      <c r="B44" s="70"/>
      <c r="C44" s="76"/>
      <c r="D44" s="73"/>
      <c r="E44" s="79"/>
      <c r="F44" s="56"/>
      <c r="G44" s="13" t="str">
        <f t="shared" si="3"/>
        <v/>
      </c>
      <c r="H44" s="56"/>
      <c r="K44" s="128"/>
      <c r="L44" s="128"/>
      <c r="M44" s="128"/>
      <c r="N44" s="84" t="str">
        <f t="shared" si="4"/>
        <v/>
      </c>
      <c r="O44" s="128"/>
      <c r="P44" s="84" t="str">
        <f t="shared" si="5"/>
        <v/>
      </c>
      <c r="Q44" s="84" t="str">
        <f t="shared" si="2"/>
        <v/>
      </c>
      <c r="R44" s="84" t="str">
        <f t="shared" si="6"/>
        <v/>
      </c>
      <c r="S44" s="84" t="str">
        <f t="shared" si="7"/>
        <v/>
      </c>
      <c r="U44" s="84" t="str">
        <f t="shared" si="8"/>
        <v/>
      </c>
      <c r="W44" s="108" t="str">
        <f>IF($N44="", "", SUM($D$11:$D44))</f>
        <v/>
      </c>
      <c r="X44" s="111" t="str">
        <f t="shared" si="9"/>
        <v/>
      </c>
      <c r="Y44" s="114" t="str">
        <f t="shared" si="17"/>
        <v/>
      </c>
      <c r="Z44" s="111" t="str">
        <f>IF(X44="", "", X44-SUM($Z$11:$Z43))</f>
        <v/>
      </c>
      <c r="AA44" s="111" t="str">
        <f>IF($Y44="", "", $Y44-SUM($AA$11:$AA43))</f>
        <v/>
      </c>
      <c r="AB44" s="111" t="str">
        <f t="shared" si="18"/>
        <v/>
      </c>
      <c r="AC44" s="121" t="str">
        <f t="shared" si="12"/>
        <v/>
      </c>
      <c r="AD44" s="122" t="str">
        <f t="shared" si="13"/>
        <v/>
      </c>
      <c r="AE44" s="123" t="str">
        <f t="shared" si="19"/>
        <v/>
      </c>
      <c r="AG44" s="150" t="str">
        <f t="shared" si="15"/>
        <v/>
      </c>
    </row>
    <row r="45" spans="1:33" x14ac:dyDescent="0.25">
      <c r="A45" s="56"/>
      <c r="B45" s="70"/>
      <c r="C45" s="76"/>
      <c r="D45" s="73"/>
      <c r="E45" s="79"/>
      <c r="F45" s="56"/>
      <c r="G45" s="13" t="str">
        <f t="shared" si="3"/>
        <v/>
      </c>
      <c r="H45" s="56"/>
      <c r="K45" s="128"/>
      <c r="L45" s="128"/>
      <c r="M45" s="128"/>
      <c r="N45" s="84" t="str">
        <f t="shared" si="4"/>
        <v/>
      </c>
      <c r="O45" s="128"/>
      <c r="P45" s="84" t="str">
        <f t="shared" si="5"/>
        <v/>
      </c>
      <c r="Q45" s="84" t="str">
        <f t="shared" si="2"/>
        <v/>
      </c>
      <c r="R45" s="84" t="str">
        <f t="shared" si="6"/>
        <v/>
      </c>
      <c r="S45" s="84" t="str">
        <f t="shared" si="7"/>
        <v/>
      </c>
      <c r="U45" s="84" t="str">
        <f t="shared" si="8"/>
        <v/>
      </c>
      <c r="W45" s="108" t="str">
        <f>IF($N45="", "", SUM($D$11:$D45))</f>
        <v/>
      </c>
      <c r="X45" s="111" t="str">
        <f t="shared" si="9"/>
        <v/>
      </c>
      <c r="Y45" s="114" t="str">
        <f t="shared" si="17"/>
        <v/>
      </c>
      <c r="Z45" s="111" t="str">
        <f>IF(X45="", "", X45-SUM($Z$11:$Z44))</f>
        <v/>
      </c>
      <c r="AA45" s="111" t="str">
        <f>IF($Y45="", "", $Y45-SUM($AA$11:$AA44))</f>
        <v/>
      </c>
      <c r="AB45" s="111" t="str">
        <f t="shared" si="18"/>
        <v/>
      </c>
      <c r="AC45" s="121" t="str">
        <f t="shared" si="12"/>
        <v/>
      </c>
      <c r="AD45" s="122" t="str">
        <f t="shared" si="13"/>
        <v/>
      </c>
      <c r="AE45" s="123" t="str">
        <f t="shared" si="19"/>
        <v/>
      </c>
      <c r="AG45" s="150" t="str">
        <f t="shared" si="15"/>
        <v/>
      </c>
    </row>
    <row r="46" spans="1:33" x14ac:dyDescent="0.25">
      <c r="A46" s="56"/>
      <c r="B46" s="70"/>
      <c r="C46" s="76"/>
      <c r="D46" s="73"/>
      <c r="E46" s="79"/>
      <c r="F46" s="56"/>
      <c r="G46" s="13" t="str">
        <f t="shared" si="3"/>
        <v/>
      </c>
      <c r="H46" s="56"/>
      <c r="K46" s="128"/>
      <c r="L46" s="128"/>
      <c r="M46" s="128"/>
      <c r="N46" s="84" t="str">
        <f t="shared" si="4"/>
        <v/>
      </c>
      <c r="O46" s="128"/>
      <c r="P46" s="84" t="str">
        <f t="shared" si="5"/>
        <v/>
      </c>
      <c r="Q46" s="84" t="str">
        <f t="shared" si="2"/>
        <v/>
      </c>
      <c r="R46" s="84" t="str">
        <f t="shared" si="6"/>
        <v/>
      </c>
      <c r="S46" s="84" t="str">
        <f t="shared" si="7"/>
        <v/>
      </c>
      <c r="U46" s="84" t="str">
        <f t="shared" si="8"/>
        <v/>
      </c>
      <c r="W46" s="108" t="str">
        <f>IF($N46="", "", SUM($D$11:$D46))</f>
        <v/>
      </c>
      <c r="X46" s="111" t="str">
        <f t="shared" si="9"/>
        <v/>
      </c>
      <c r="Y46" s="114" t="str">
        <f t="shared" si="17"/>
        <v/>
      </c>
      <c r="Z46" s="111" t="str">
        <f>IF(X46="", "", X46-SUM($Z$11:$Z45))</f>
        <v/>
      </c>
      <c r="AA46" s="111" t="str">
        <f>IF($Y46="", "", $Y46-SUM($AA$11:$AA45))</f>
        <v/>
      </c>
      <c r="AB46" s="111" t="str">
        <f t="shared" si="18"/>
        <v/>
      </c>
      <c r="AC46" s="121" t="str">
        <f t="shared" si="12"/>
        <v/>
      </c>
      <c r="AD46" s="122" t="str">
        <f t="shared" si="13"/>
        <v/>
      </c>
      <c r="AE46" s="123" t="str">
        <f t="shared" si="19"/>
        <v/>
      </c>
      <c r="AG46" s="150" t="str">
        <f t="shared" si="15"/>
        <v/>
      </c>
    </row>
    <row r="47" spans="1:33" x14ac:dyDescent="0.25">
      <c r="A47" s="56"/>
      <c r="B47" s="70"/>
      <c r="C47" s="76"/>
      <c r="D47" s="73"/>
      <c r="E47" s="79"/>
      <c r="F47" s="56"/>
      <c r="G47" s="13" t="str">
        <f t="shared" si="3"/>
        <v/>
      </c>
      <c r="H47" s="56"/>
      <c r="K47" s="128"/>
      <c r="L47" s="128"/>
      <c r="M47" s="128"/>
      <c r="N47" s="84" t="str">
        <f t="shared" si="4"/>
        <v/>
      </c>
      <c r="O47" s="128"/>
      <c r="P47" s="84" t="str">
        <f t="shared" si="5"/>
        <v/>
      </c>
      <c r="Q47" s="84" t="str">
        <f t="shared" si="2"/>
        <v/>
      </c>
      <c r="R47" s="84" t="str">
        <f t="shared" si="6"/>
        <v/>
      </c>
      <c r="S47" s="84" t="str">
        <f t="shared" si="7"/>
        <v/>
      </c>
      <c r="U47" s="84" t="str">
        <f t="shared" si="8"/>
        <v/>
      </c>
      <c r="W47" s="108" t="str">
        <f>IF($N47="", "", SUM($D$11:$D47))</f>
        <v/>
      </c>
      <c r="X47" s="111" t="str">
        <f t="shared" si="9"/>
        <v/>
      </c>
      <c r="Y47" s="114" t="str">
        <f t="shared" si="17"/>
        <v/>
      </c>
      <c r="Z47" s="111" t="str">
        <f>IF(X47="", "", X47-SUM($Z$11:$Z46))</f>
        <v/>
      </c>
      <c r="AA47" s="111" t="str">
        <f>IF($Y47="", "", $Y47-SUM($AA$11:$AA46))</f>
        <v/>
      </c>
      <c r="AB47" s="111" t="str">
        <f t="shared" si="18"/>
        <v/>
      </c>
      <c r="AC47" s="121" t="str">
        <f t="shared" si="12"/>
        <v/>
      </c>
      <c r="AD47" s="122" t="str">
        <f t="shared" si="13"/>
        <v/>
      </c>
      <c r="AE47" s="123" t="str">
        <f t="shared" si="19"/>
        <v/>
      </c>
      <c r="AG47" s="150" t="str">
        <f t="shared" si="15"/>
        <v/>
      </c>
    </row>
    <row r="48" spans="1:33" x14ac:dyDescent="0.25">
      <c r="A48" s="56"/>
      <c r="B48" s="70"/>
      <c r="C48" s="76"/>
      <c r="D48" s="73"/>
      <c r="E48" s="79"/>
      <c r="F48" s="56"/>
      <c r="G48" s="13" t="str">
        <f t="shared" si="3"/>
        <v/>
      </c>
      <c r="H48" s="56"/>
      <c r="K48" s="128"/>
      <c r="L48" s="128"/>
      <c r="M48" s="128"/>
      <c r="N48" s="84" t="str">
        <f t="shared" si="4"/>
        <v/>
      </c>
      <c r="O48" s="128"/>
      <c r="P48" s="84" t="str">
        <f t="shared" si="5"/>
        <v/>
      </c>
      <c r="Q48" s="84" t="str">
        <f t="shared" si="2"/>
        <v/>
      </c>
      <c r="R48" s="84" t="str">
        <f t="shared" si="6"/>
        <v/>
      </c>
      <c r="S48" s="84" t="str">
        <f t="shared" si="7"/>
        <v/>
      </c>
      <c r="U48" s="84" t="str">
        <f t="shared" si="8"/>
        <v/>
      </c>
      <c r="W48" s="108" t="str">
        <f>IF($N48="", "", SUM($D$11:$D48))</f>
        <v/>
      </c>
      <c r="X48" s="111" t="str">
        <f t="shared" si="9"/>
        <v/>
      </c>
      <c r="Y48" s="114" t="str">
        <f t="shared" si="17"/>
        <v/>
      </c>
      <c r="Z48" s="111" t="str">
        <f>IF(X48="", "", X48-SUM($Z$11:$Z47))</f>
        <v/>
      </c>
      <c r="AA48" s="111" t="str">
        <f>IF($Y48="", "", $Y48-SUM($AA$11:$AA47))</f>
        <v/>
      </c>
      <c r="AB48" s="111" t="str">
        <f t="shared" si="18"/>
        <v/>
      </c>
      <c r="AC48" s="121" t="str">
        <f t="shared" si="12"/>
        <v/>
      </c>
      <c r="AD48" s="122" t="str">
        <f t="shared" si="13"/>
        <v/>
      </c>
      <c r="AE48" s="123" t="str">
        <f t="shared" si="19"/>
        <v/>
      </c>
      <c r="AG48" s="150" t="str">
        <f t="shared" si="15"/>
        <v/>
      </c>
    </row>
    <row r="49" spans="1:33" x14ac:dyDescent="0.25">
      <c r="A49" s="56"/>
      <c r="B49" s="70"/>
      <c r="C49" s="76"/>
      <c r="D49" s="73"/>
      <c r="E49" s="79"/>
      <c r="F49" s="56"/>
      <c r="G49" s="13" t="str">
        <f t="shared" si="3"/>
        <v/>
      </c>
      <c r="H49" s="56"/>
      <c r="K49" s="128"/>
      <c r="L49" s="128"/>
      <c r="M49" s="128"/>
      <c r="N49" s="84" t="str">
        <f t="shared" si="4"/>
        <v/>
      </c>
      <c r="O49" s="128"/>
      <c r="P49" s="84" t="str">
        <f t="shared" si="5"/>
        <v/>
      </c>
      <c r="Q49" s="84" t="str">
        <f t="shared" si="2"/>
        <v/>
      </c>
      <c r="R49" s="84" t="str">
        <f t="shared" si="6"/>
        <v/>
      </c>
      <c r="S49" s="84" t="str">
        <f t="shared" si="7"/>
        <v/>
      </c>
      <c r="U49" s="84" t="str">
        <f t="shared" si="8"/>
        <v/>
      </c>
      <c r="W49" s="108" t="str">
        <f>IF($N49="", "", SUM($D$11:$D49))</f>
        <v/>
      </c>
      <c r="X49" s="111" t="str">
        <f t="shared" si="9"/>
        <v/>
      </c>
      <c r="Y49" s="114" t="str">
        <f t="shared" si="17"/>
        <v/>
      </c>
      <c r="Z49" s="111" t="str">
        <f>IF(X49="", "", X49-SUM($Z$11:$Z48))</f>
        <v/>
      </c>
      <c r="AA49" s="111" t="str">
        <f>IF($Y49="", "", $Y49-SUM($AA$11:$AA48))</f>
        <v/>
      </c>
      <c r="AB49" s="111" t="str">
        <f t="shared" si="18"/>
        <v/>
      </c>
      <c r="AC49" s="121" t="str">
        <f t="shared" si="12"/>
        <v/>
      </c>
      <c r="AD49" s="122" t="str">
        <f t="shared" si="13"/>
        <v/>
      </c>
      <c r="AE49" s="123" t="str">
        <f t="shared" si="19"/>
        <v/>
      </c>
      <c r="AG49" s="150" t="str">
        <f t="shared" si="15"/>
        <v/>
      </c>
    </row>
    <row r="50" spans="1:33" x14ac:dyDescent="0.25">
      <c r="A50" s="56"/>
      <c r="B50" s="70"/>
      <c r="C50" s="76"/>
      <c r="D50" s="73"/>
      <c r="E50" s="79"/>
      <c r="F50" s="56"/>
      <c r="G50" s="13" t="str">
        <f t="shared" si="3"/>
        <v/>
      </c>
      <c r="H50" s="56"/>
      <c r="K50" s="128"/>
      <c r="L50" s="128"/>
      <c r="M50" s="128"/>
      <c r="N50" s="84" t="str">
        <f t="shared" si="4"/>
        <v/>
      </c>
      <c r="O50" s="128"/>
      <c r="P50" s="84" t="str">
        <f t="shared" si="5"/>
        <v/>
      </c>
      <c r="Q50" s="84" t="str">
        <f t="shared" si="2"/>
        <v/>
      </c>
      <c r="R50" s="84" t="str">
        <f t="shared" si="6"/>
        <v/>
      </c>
      <c r="S50" s="84" t="str">
        <f t="shared" si="7"/>
        <v/>
      </c>
      <c r="U50" s="84" t="str">
        <f t="shared" si="8"/>
        <v/>
      </c>
      <c r="W50" s="108" t="str">
        <f>IF($N50="", "", SUM($D$11:$D50))</f>
        <v/>
      </c>
      <c r="X50" s="111" t="str">
        <f t="shared" si="9"/>
        <v/>
      </c>
      <c r="Y50" s="114" t="str">
        <f t="shared" si="17"/>
        <v/>
      </c>
      <c r="Z50" s="111" t="str">
        <f>IF(X50="", "", X50-SUM($Z$11:$Z49))</f>
        <v/>
      </c>
      <c r="AA50" s="111" t="str">
        <f>IF($Y50="", "", $Y50-SUM($AA$11:$AA49))</f>
        <v/>
      </c>
      <c r="AB50" s="111" t="str">
        <f t="shared" si="18"/>
        <v/>
      </c>
      <c r="AC50" s="121" t="str">
        <f t="shared" si="12"/>
        <v/>
      </c>
      <c r="AD50" s="122" t="str">
        <f t="shared" si="13"/>
        <v/>
      </c>
      <c r="AE50" s="123" t="str">
        <f t="shared" si="19"/>
        <v/>
      </c>
      <c r="AG50" s="150" t="str">
        <f t="shared" si="15"/>
        <v/>
      </c>
    </row>
    <row r="51" spans="1:33" x14ac:dyDescent="0.25">
      <c r="A51" s="56"/>
      <c r="B51" s="70"/>
      <c r="C51" s="76"/>
      <c r="D51" s="73"/>
      <c r="E51" s="79"/>
      <c r="F51" s="56"/>
      <c r="G51" s="13" t="str">
        <f t="shared" si="3"/>
        <v/>
      </c>
      <c r="H51" s="56"/>
      <c r="K51" s="128"/>
      <c r="L51" s="128"/>
      <c r="M51" s="128"/>
      <c r="N51" s="84" t="str">
        <f t="shared" si="4"/>
        <v/>
      </c>
      <c r="O51" s="128"/>
      <c r="P51" s="84" t="str">
        <f t="shared" si="5"/>
        <v/>
      </c>
      <c r="Q51" s="84" t="str">
        <f t="shared" si="2"/>
        <v/>
      </c>
      <c r="R51" s="84" t="str">
        <f t="shared" si="6"/>
        <v/>
      </c>
      <c r="S51" s="84" t="str">
        <f t="shared" si="7"/>
        <v/>
      </c>
      <c r="U51" s="84" t="str">
        <f t="shared" si="8"/>
        <v/>
      </c>
      <c r="W51" s="108" t="str">
        <f>IF($N51="", "", SUM($D$11:$D51))</f>
        <v/>
      </c>
      <c r="X51" s="111" t="str">
        <f t="shared" si="9"/>
        <v/>
      </c>
      <c r="Y51" s="114" t="str">
        <f t="shared" si="17"/>
        <v/>
      </c>
      <c r="Z51" s="111" t="str">
        <f>IF(X51="", "", X51-SUM($Z$11:$Z50))</f>
        <v/>
      </c>
      <c r="AA51" s="111" t="str">
        <f>IF($Y51="", "", $Y51-SUM($AA$11:$AA50))</f>
        <v/>
      </c>
      <c r="AB51" s="111" t="str">
        <f t="shared" si="18"/>
        <v/>
      </c>
      <c r="AC51" s="121" t="str">
        <f t="shared" si="12"/>
        <v/>
      </c>
      <c r="AD51" s="122" t="str">
        <f t="shared" si="13"/>
        <v/>
      </c>
      <c r="AE51" s="123" t="str">
        <f t="shared" si="19"/>
        <v/>
      </c>
      <c r="AG51" s="150" t="str">
        <f t="shared" si="15"/>
        <v/>
      </c>
    </row>
    <row r="52" spans="1:33" x14ac:dyDescent="0.25">
      <c r="A52" s="56"/>
      <c r="B52" s="70"/>
      <c r="C52" s="76"/>
      <c r="D52" s="73"/>
      <c r="E52" s="79"/>
      <c r="F52" s="56"/>
      <c r="G52" s="13" t="str">
        <f t="shared" si="3"/>
        <v/>
      </c>
      <c r="H52" s="56"/>
      <c r="K52" s="128"/>
      <c r="L52" s="128"/>
      <c r="M52" s="128"/>
      <c r="N52" s="84" t="str">
        <f t="shared" si="4"/>
        <v/>
      </c>
      <c r="O52" s="128"/>
      <c r="P52" s="84" t="str">
        <f t="shared" si="5"/>
        <v/>
      </c>
      <c r="Q52" s="84" t="str">
        <f t="shared" si="2"/>
        <v/>
      </c>
      <c r="R52" s="84" t="str">
        <f t="shared" si="6"/>
        <v/>
      </c>
      <c r="S52" s="84" t="str">
        <f t="shared" si="7"/>
        <v/>
      </c>
      <c r="U52" s="84" t="str">
        <f t="shared" si="8"/>
        <v/>
      </c>
      <c r="W52" s="108" t="str">
        <f>IF($N52="", "", SUM($D$11:$D52))</f>
        <v/>
      </c>
      <c r="X52" s="111" t="str">
        <f t="shared" si="9"/>
        <v/>
      </c>
      <c r="Y52" s="114" t="str">
        <f t="shared" si="17"/>
        <v/>
      </c>
      <c r="Z52" s="111" t="str">
        <f>IF(X52="", "", X52-SUM($Z$11:$Z51))</f>
        <v/>
      </c>
      <c r="AA52" s="111" t="str">
        <f>IF($Y52="", "", $Y52-SUM($AA$11:$AA51))</f>
        <v/>
      </c>
      <c r="AB52" s="111" t="str">
        <f t="shared" si="18"/>
        <v/>
      </c>
      <c r="AC52" s="121" t="str">
        <f t="shared" si="12"/>
        <v/>
      </c>
      <c r="AD52" s="122" t="str">
        <f t="shared" si="13"/>
        <v/>
      </c>
      <c r="AE52" s="123" t="str">
        <f t="shared" si="19"/>
        <v/>
      </c>
      <c r="AG52" s="150" t="str">
        <f t="shared" si="15"/>
        <v/>
      </c>
    </row>
    <row r="53" spans="1:33" x14ac:dyDescent="0.25">
      <c r="A53" s="56"/>
      <c r="B53" s="70"/>
      <c r="C53" s="76"/>
      <c r="D53" s="73"/>
      <c r="E53" s="79"/>
      <c r="F53" s="56"/>
      <c r="G53" s="13" t="str">
        <f t="shared" si="3"/>
        <v/>
      </c>
      <c r="H53" s="56"/>
      <c r="K53" s="128"/>
      <c r="L53" s="128"/>
      <c r="M53" s="128"/>
      <c r="N53" s="84" t="str">
        <f t="shared" si="4"/>
        <v/>
      </c>
      <c r="O53" s="128"/>
      <c r="P53" s="84" t="str">
        <f t="shared" si="5"/>
        <v/>
      </c>
      <c r="Q53" s="84" t="str">
        <f t="shared" si="2"/>
        <v/>
      </c>
      <c r="R53" s="84" t="str">
        <f t="shared" si="6"/>
        <v/>
      </c>
      <c r="S53" s="84" t="str">
        <f t="shared" si="7"/>
        <v/>
      </c>
      <c r="U53" s="84" t="str">
        <f t="shared" si="8"/>
        <v/>
      </c>
      <c r="W53" s="108" t="str">
        <f>IF($N53="", "", SUM($D$11:$D53))</f>
        <v/>
      </c>
      <c r="X53" s="111" t="str">
        <f t="shared" si="9"/>
        <v/>
      </c>
      <c r="Y53" s="114" t="str">
        <f t="shared" si="17"/>
        <v/>
      </c>
      <c r="Z53" s="111" t="str">
        <f>IF(X53="", "", X53-SUM($Z$11:$Z52))</f>
        <v/>
      </c>
      <c r="AA53" s="111" t="str">
        <f>IF($Y53="", "", $Y53-SUM($AA$11:$AA52))</f>
        <v/>
      </c>
      <c r="AB53" s="111" t="str">
        <f t="shared" si="18"/>
        <v/>
      </c>
      <c r="AC53" s="121" t="str">
        <f t="shared" si="12"/>
        <v/>
      </c>
      <c r="AD53" s="122" t="str">
        <f t="shared" si="13"/>
        <v/>
      </c>
      <c r="AE53" s="123" t="str">
        <f t="shared" si="19"/>
        <v/>
      </c>
      <c r="AG53" s="150" t="str">
        <f t="shared" si="15"/>
        <v/>
      </c>
    </row>
    <row r="54" spans="1:33" x14ac:dyDescent="0.25">
      <c r="A54" s="56"/>
      <c r="B54" s="70"/>
      <c r="C54" s="76"/>
      <c r="D54" s="73"/>
      <c r="E54" s="79"/>
      <c r="F54" s="56"/>
      <c r="G54" s="13" t="str">
        <f t="shared" si="3"/>
        <v/>
      </c>
      <c r="H54" s="56"/>
      <c r="K54" s="128"/>
      <c r="L54" s="128"/>
      <c r="M54" s="128"/>
      <c r="N54" s="84" t="str">
        <f t="shared" si="4"/>
        <v/>
      </c>
      <c r="O54" s="128"/>
      <c r="P54" s="84" t="str">
        <f t="shared" si="5"/>
        <v/>
      </c>
      <c r="Q54" s="84" t="str">
        <f t="shared" si="2"/>
        <v/>
      </c>
      <c r="R54" s="84" t="str">
        <f t="shared" si="6"/>
        <v/>
      </c>
      <c r="S54" s="84" t="str">
        <f t="shared" si="7"/>
        <v/>
      </c>
      <c r="U54" s="84" t="str">
        <f t="shared" si="8"/>
        <v/>
      </c>
      <c r="W54" s="108" t="str">
        <f>IF($N54="", "", SUM($D$11:$D54))</f>
        <v/>
      </c>
      <c r="X54" s="111" t="str">
        <f t="shared" si="9"/>
        <v/>
      </c>
      <c r="Y54" s="114" t="str">
        <f t="shared" si="17"/>
        <v/>
      </c>
      <c r="Z54" s="111" t="str">
        <f>IF(X54="", "", X54-SUM($Z$11:$Z53))</f>
        <v/>
      </c>
      <c r="AA54" s="111" t="str">
        <f>IF($Y54="", "", $Y54-SUM($AA$11:$AA53))</f>
        <v/>
      </c>
      <c r="AB54" s="111" t="str">
        <f t="shared" si="18"/>
        <v/>
      </c>
      <c r="AC54" s="121" t="str">
        <f t="shared" si="12"/>
        <v/>
      </c>
      <c r="AD54" s="122" t="str">
        <f t="shared" si="13"/>
        <v/>
      </c>
      <c r="AE54" s="123" t="str">
        <f t="shared" si="19"/>
        <v/>
      </c>
      <c r="AG54" s="150" t="str">
        <f t="shared" si="15"/>
        <v/>
      </c>
    </row>
    <row r="55" spans="1:33" x14ac:dyDescent="0.25">
      <c r="A55" s="56"/>
      <c r="B55" s="70"/>
      <c r="C55" s="76"/>
      <c r="D55" s="73"/>
      <c r="E55" s="79"/>
      <c r="F55" s="56"/>
      <c r="G55" s="13" t="str">
        <f t="shared" si="3"/>
        <v/>
      </c>
      <c r="H55" s="56"/>
      <c r="K55" s="128"/>
      <c r="L55" s="128"/>
      <c r="M55" s="128"/>
      <c r="N55" s="84" t="str">
        <f t="shared" si="4"/>
        <v/>
      </c>
      <c r="O55" s="128"/>
      <c r="P55" s="84" t="str">
        <f t="shared" si="5"/>
        <v/>
      </c>
      <c r="Q55" s="84" t="str">
        <f t="shared" si="2"/>
        <v/>
      </c>
      <c r="R55" s="84" t="str">
        <f t="shared" si="6"/>
        <v/>
      </c>
      <c r="S55" s="84" t="str">
        <f t="shared" si="7"/>
        <v/>
      </c>
      <c r="U55" s="84" t="str">
        <f t="shared" si="8"/>
        <v/>
      </c>
      <c r="W55" s="108" t="str">
        <f>IF($N55="", "", SUM($D$11:$D55))</f>
        <v/>
      </c>
      <c r="X55" s="111" t="str">
        <f t="shared" si="9"/>
        <v/>
      </c>
      <c r="Y55" s="114" t="str">
        <f t="shared" si="17"/>
        <v/>
      </c>
      <c r="Z55" s="111" t="str">
        <f>IF(X55="", "", X55-SUM($Z$11:$Z54))</f>
        <v/>
      </c>
      <c r="AA55" s="111" t="str">
        <f>IF($Y55="", "", $Y55-SUM($AA$11:$AA54))</f>
        <v/>
      </c>
      <c r="AB55" s="111" t="str">
        <f t="shared" si="18"/>
        <v/>
      </c>
      <c r="AC55" s="121" t="str">
        <f t="shared" si="12"/>
        <v/>
      </c>
      <c r="AD55" s="122" t="str">
        <f t="shared" si="13"/>
        <v/>
      </c>
      <c r="AE55" s="123" t="str">
        <f t="shared" si="19"/>
        <v/>
      </c>
      <c r="AG55" s="150" t="str">
        <f t="shared" si="15"/>
        <v/>
      </c>
    </row>
    <row r="56" spans="1:33" x14ac:dyDescent="0.25">
      <c r="A56" s="56"/>
      <c r="B56" s="70"/>
      <c r="C56" s="76"/>
      <c r="D56" s="73"/>
      <c r="E56" s="79"/>
      <c r="F56" s="56"/>
      <c r="G56" s="13" t="str">
        <f t="shared" si="3"/>
        <v/>
      </c>
      <c r="H56" s="56"/>
      <c r="K56" s="128"/>
      <c r="L56" s="128"/>
      <c r="M56" s="128"/>
      <c r="N56" s="84" t="str">
        <f t="shared" si="4"/>
        <v/>
      </c>
      <c r="O56" s="128"/>
      <c r="P56" s="84" t="str">
        <f t="shared" si="5"/>
        <v/>
      </c>
      <c r="Q56" s="84" t="str">
        <f t="shared" si="2"/>
        <v/>
      </c>
      <c r="R56" s="84" t="str">
        <f t="shared" si="6"/>
        <v/>
      </c>
      <c r="S56" s="84" t="str">
        <f t="shared" si="7"/>
        <v/>
      </c>
      <c r="U56" s="84" t="str">
        <f t="shared" si="8"/>
        <v/>
      </c>
      <c r="W56" s="108" t="str">
        <f>IF($N56="", "", SUM($D$11:$D56))</f>
        <v/>
      </c>
      <c r="X56" s="111" t="str">
        <f t="shared" si="9"/>
        <v/>
      </c>
      <c r="Y56" s="114" t="str">
        <f t="shared" si="17"/>
        <v/>
      </c>
      <c r="Z56" s="111" t="str">
        <f>IF(X56="", "", X56-SUM($Z$11:$Z55))</f>
        <v/>
      </c>
      <c r="AA56" s="111" t="str">
        <f>IF($Y56="", "", $Y56-SUM($AA$11:$AA55))</f>
        <v/>
      </c>
      <c r="AB56" s="111" t="str">
        <f t="shared" si="18"/>
        <v/>
      </c>
      <c r="AC56" s="121" t="str">
        <f t="shared" si="12"/>
        <v/>
      </c>
      <c r="AD56" s="122" t="str">
        <f t="shared" si="13"/>
        <v/>
      </c>
      <c r="AE56" s="123" t="str">
        <f t="shared" si="19"/>
        <v/>
      </c>
      <c r="AG56" s="150" t="str">
        <f t="shared" si="15"/>
        <v/>
      </c>
    </row>
    <row r="57" spans="1:33" x14ac:dyDescent="0.25">
      <c r="A57" s="56"/>
      <c r="B57" s="70"/>
      <c r="C57" s="76"/>
      <c r="D57" s="73"/>
      <c r="E57" s="79"/>
      <c r="F57" s="56"/>
      <c r="G57" s="13" t="str">
        <f t="shared" si="3"/>
        <v/>
      </c>
      <c r="H57" s="56"/>
      <c r="K57" s="128"/>
      <c r="L57" s="128"/>
      <c r="M57" s="128"/>
      <c r="N57" s="84" t="str">
        <f t="shared" si="4"/>
        <v/>
      </c>
      <c r="O57" s="128"/>
      <c r="P57" s="84" t="str">
        <f t="shared" si="5"/>
        <v/>
      </c>
      <c r="Q57" s="84" t="str">
        <f t="shared" si="2"/>
        <v/>
      </c>
      <c r="R57" s="84" t="str">
        <f t="shared" si="6"/>
        <v/>
      </c>
      <c r="S57" s="84" t="str">
        <f t="shared" si="7"/>
        <v/>
      </c>
      <c r="U57" s="84" t="str">
        <f t="shared" si="8"/>
        <v/>
      </c>
      <c r="W57" s="108" t="str">
        <f>IF($N57="", "", SUM($D$11:$D57))</f>
        <v/>
      </c>
      <c r="X57" s="111" t="str">
        <f t="shared" si="9"/>
        <v/>
      </c>
      <c r="Y57" s="114" t="str">
        <f t="shared" si="17"/>
        <v/>
      </c>
      <c r="Z57" s="111" t="str">
        <f>IF(X57="", "", X57-SUM($Z$11:$Z56))</f>
        <v/>
      </c>
      <c r="AA57" s="111" t="str">
        <f>IF($Y57="", "", $Y57-SUM($AA$11:$AA56))</f>
        <v/>
      </c>
      <c r="AB57" s="111" t="str">
        <f t="shared" si="18"/>
        <v/>
      </c>
      <c r="AC57" s="121" t="str">
        <f t="shared" si="12"/>
        <v/>
      </c>
      <c r="AD57" s="122" t="str">
        <f t="shared" si="13"/>
        <v/>
      </c>
      <c r="AE57" s="123" t="str">
        <f t="shared" si="19"/>
        <v/>
      </c>
      <c r="AG57" s="150" t="str">
        <f t="shared" si="15"/>
        <v/>
      </c>
    </row>
    <row r="58" spans="1:33" x14ac:dyDescent="0.25">
      <c r="A58" s="56"/>
      <c r="B58" s="70"/>
      <c r="C58" s="76"/>
      <c r="D58" s="73"/>
      <c r="E58" s="79"/>
      <c r="F58" s="56"/>
      <c r="G58" s="13" t="str">
        <f t="shared" si="3"/>
        <v/>
      </c>
      <c r="H58" s="56"/>
      <c r="K58" s="128"/>
      <c r="L58" s="128"/>
      <c r="M58" s="128"/>
      <c r="N58" s="84" t="str">
        <f t="shared" si="4"/>
        <v/>
      </c>
      <c r="O58" s="128"/>
      <c r="P58" s="84" t="str">
        <f t="shared" si="5"/>
        <v/>
      </c>
      <c r="Q58" s="84" t="str">
        <f t="shared" si="2"/>
        <v/>
      </c>
      <c r="R58" s="84" t="str">
        <f t="shared" si="6"/>
        <v/>
      </c>
      <c r="S58" s="84" t="str">
        <f t="shared" si="7"/>
        <v/>
      </c>
      <c r="U58" s="84" t="str">
        <f t="shared" si="8"/>
        <v/>
      </c>
      <c r="W58" s="108" t="str">
        <f>IF($N58="", "", SUM($D$11:$D58))</f>
        <v/>
      </c>
      <c r="X58" s="111" t="str">
        <f t="shared" si="9"/>
        <v/>
      </c>
      <c r="Y58" s="114" t="str">
        <f t="shared" si="17"/>
        <v/>
      </c>
      <c r="Z58" s="111" t="str">
        <f>IF(X58="", "", X58-SUM($Z$11:$Z57))</f>
        <v/>
      </c>
      <c r="AA58" s="111" t="str">
        <f>IF($Y58="", "", $Y58-SUM($AA$11:$AA57))</f>
        <v/>
      </c>
      <c r="AB58" s="111" t="str">
        <f t="shared" si="18"/>
        <v/>
      </c>
      <c r="AC58" s="121" t="str">
        <f t="shared" si="12"/>
        <v/>
      </c>
      <c r="AD58" s="122" t="str">
        <f t="shared" si="13"/>
        <v/>
      </c>
      <c r="AE58" s="123" t="str">
        <f t="shared" si="19"/>
        <v/>
      </c>
      <c r="AG58" s="150" t="str">
        <f t="shared" si="15"/>
        <v/>
      </c>
    </row>
    <row r="59" spans="1:33" x14ac:dyDescent="0.25">
      <c r="A59" s="56"/>
      <c r="B59" s="70"/>
      <c r="C59" s="76"/>
      <c r="D59" s="73"/>
      <c r="E59" s="79"/>
      <c r="F59" s="56"/>
      <c r="G59" s="13" t="str">
        <f t="shared" si="3"/>
        <v/>
      </c>
      <c r="H59" s="56"/>
      <c r="K59" s="128"/>
      <c r="L59" s="128"/>
      <c r="M59" s="128"/>
      <c r="N59" s="84" t="str">
        <f t="shared" si="4"/>
        <v/>
      </c>
      <c r="O59" s="128"/>
      <c r="P59" s="84" t="str">
        <f t="shared" si="5"/>
        <v/>
      </c>
      <c r="Q59" s="84" t="str">
        <f t="shared" si="2"/>
        <v/>
      </c>
      <c r="R59" s="84" t="str">
        <f t="shared" si="6"/>
        <v/>
      </c>
      <c r="S59" s="84" t="str">
        <f t="shared" si="7"/>
        <v/>
      </c>
      <c r="U59" s="84" t="str">
        <f t="shared" si="8"/>
        <v/>
      </c>
      <c r="W59" s="108" t="str">
        <f>IF($N59="", "", SUM($D$11:$D59))</f>
        <v/>
      </c>
      <c r="X59" s="111" t="str">
        <f t="shared" si="9"/>
        <v/>
      </c>
      <c r="Y59" s="114" t="str">
        <f t="shared" si="17"/>
        <v/>
      </c>
      <c r="Z59" s="111" t="str">
        <f>IF(X59="", "", X59-SUM($Z$11:$Z58))</f>
        <v/>
      </c>
      <c r="AA59" s="111" t="str">
        <f>IF($Y59="", "", $Y59-SUM($AA$11:$AA58))</f>
        <v/>
      </c>
      <c r="AB59" s="111" t="str">
        <f t="shared" si="18"/>
        <v/>
      </c>
      <c r="AC59" s="121" t="str">
        <f t="shared" si="12"/>
        <v/>
      </c>
      <c r="AD59" s="122" t="str">
        <f t="shared" si="13"/>
        <v/>
      </c>
      <c r="AE59" s="123" t="str">
        <f t="shared" si="19"/>
        <v/>
      </c>
      <c r="AG59" s="150" t="str">
        <f t="shared" si="15"/>
        <v/>
      </c>
    </row>
    <row r="60" spans="1:33" x14ac:dyDescent="0.25">
      <c r="A60" s="56"/>
      <c r="B60" s="70"/>
      <c r="C60" s="76"/>
      <c r="D60" s="73"/>
      <c r="E60" s="79"/>
      <c r="F60" s="56"/>
      <c r="G60" s="13" t="str">
        <f t="shared" si="3"/>
        <v/>
      </c>
      <c r="H60" s="56"/>
      <c r="K60" s="128"/>
      <c r="L60" s="128"/>
      <c r="M60" s="128"/>
      <c r="N60" s="84" t="str">
        <f t="shared" si="4"/>
        <v/>
      </c>
      <c r="O60" s="128"/>
      <c r="P60" s="84" t="str">
        <f t="shared" si="5"/>
        <v/>
      </c>
      <c r="Q60" s="84" t="str">
        <f t="shared" si="2"/>
        <v/>
      </c>
      <c r="R60" s="84" t="str">
        <f t="shared" si="6"/>
        <v/>
      </c>
      <c r="S60" s="84" t="str">
        <f t="shared" si="7"/>
        <v/>
      </c>
      <c r="U60" s="84" t="str">
        <f t="shared" si="8"/>
        <v/>
      </c>
      <c r="W60" s="108" t="str">
        <f>IF($N60="", "", SUM($D$11:$D60))</f>
        <v/>
      </c>
      <c r="X60" s="111" t="str">
        <f t="shared" si="9"/>
        <v/>
      </c>
      <c r="Y60" s="114" t="str">
        <f t="shared" si="17"/>
        <v/>
      </c>
      <c r="Z60" s="111" t="str">
        <f>IF(X60="", "", X60-SUM($Z$11:$Z59))</f>
        <v/>
      </c>
      <c r="AA60" s="111" t="str">
        <f>IF($Y60="", "", $Y60-SUM($AA$11:$AA59))</f>
        <v/>
      </c>
      <c r="AB60" s="111" t="str">
        <f t="shared" si="18"/>
        <v/>
      </c>
      <c r="AC60" s="121" t="str">
        <f t="shared" si="12"/>
        <v/>
      </c>
      <c r="AD60" s="122" t="str">
        <f t="shared" si="13"/>
        <v/>
      </c>
      <c r="AE60" s="123" t="str">
        <f t="shared" si="19"/>
        <v/>
      </c>
      <c r="AG60" s="150" t="str">
        <f t="shared" si="15"/>
        <v/>
      </c>
    </row>
    <row r="61" spans="1:33" x14ac:dyDescent="0.25">
      <c r="A61" s="56"/>
      <c r="B61" s="70"/>
      <c r="C61" s="76"/>
      <c r="D61" s="73"/>
      <c r="E61" s="79"/>
      <c r="F61" s="56"/>
      <c r="G61" s="13" t="str">
        <f t="shared" si="3"/>
        <v/>
      </c>
      <c r="H61" s="56"/>
      <c r="K61" s="128"/>
      <c r="L61" s="128"/>
      <c r="M61" s="128"/>
      <c r="N61" s="84" t="str">
        <f t="shared" si="4"/>
        <v/>
      </c>
      <c r="O61" s="128"/>
      <c r="P61" s="84" t="str">
        <f t="shared" si="5"/>
        <v/>
      </c>
      <c r="Q61" s="84" t="str">
        <f t="shared" si="2"/>
        <v/>
      </c>
      <c r="R61" s="84" t="str">
        <f t="shared" si="6"/>
        <v/>
      </c>
      <c r="S61" s="84" t="str">
        <f t="shared" si="7"/>
        <v/>
      </c>
      <c r="U61" s="84" t="str">
        <f t="shared" si="8"/>
        <v/>
      </c>
      <c r="W61" s="108" t="str">
        <f>IF($N61="", "", SUM($D$11:$D61))</f>
        <v/>
      </c>
      <c r="X61" s="111" t="str">
        <f t="shared" si="9"/>
        <v/>
      </c>
      <c r="Y61" s="114" t="str">
        <f t="shared" si="17"/>
        <v/>
      </c>
      <c r="Z61" s="111" t="str">
        <f>IF(X61="", "", X61-SUM($Z$11:$Z60))</f>
        <v/>
      </c>
      <c r="AA61" s="111" t="str">
        <f>IF($Y61="", "", $Y61-SUM($AA$11:$AA60))</f>
        <v/>
      </c>
      <c r="AB61" s="111" t="str">
        <f t="shared" si="18"/>
        <v/>
      </c>
      <c r="AC61" s="121" t="str">
        <f t="shared" si="12"/>
        <v/>
      </c>
      <c r="AD61" s="122" t="str">
        <f t="shared" si="13"/>
        <v/>
      </c>
      <c r="AE61" s="123" t="str">
        <f t="shared" si="19"/>
        <v/>
      </c>
      <c r="AG61" s="150" t="str">
        <f t="shared" si="15"/>
        <v/>
      </c>
    </row>
    <row r="62" spans="1:33" x14ac:dyDescent="0.25">
      <c r="A62" s="56"/>
      <c r="B62" s="70"/>
      <c r="C62" s="76"/>
      <c r="D62" s="73"/>
      <c r="E62" s="79"/>
      <c r="F62" s="56"/>
      <c r="G62" s="13" t="str">
        <f t="shared" si="3"/>
        <v/>
      </c>
      <c r="H62" s="56"/>
      <c r="K62" s="128"/>
      <c r="L62" s="128"/>
      <c r="M62" s="128"/>
      <c r="N62" s="84" t="str">
        <f t="shared" si="4"/>
        <v/>
      </c>
      <c r="O62" s="128"/>
      <c r="P62" s="84" t="str">
        <f t="shared" si="5"/>
        <v/>
      </c>
      <c r="Q62" s="84" t="str">
        <f t="shared" si="2"/>
        <v/>
      </c>
      <c r="R62" s="84" t="str">
        <f t="shared" si="6"/>
        <v/>
      </c>
      <c r="S62" s="84" t="str">
        <f t="shared" si="7"/>
        <v/>
      </c>
      <c r="U62" s="84" t="str">
        <f t="shared" si="8"/>
        <v/>
      </c>
      <c r="W62" s="108" t="str">
        <f>IF($N62="", "", SUM($D$11:$D62))</f>
        <v/>
      </c>
      <c r="X62" s="111" t="str">
        <f t="shared" si="9"/>
        <v/>
      </c>
      <c r="Y62" s="114" t="str">
        <f t="shared" si="17"/>
        <v/>
      </c>
      <c r="Z62" s="111" t="str">
        <f>IF(X62="", "", X62-SUM($Z$11:$Z61))</f>
        <v/>
      </c>
      <c r="AA62" s="111" t="str">
        <f>IF($Y62="", "", $Y62-SUM($AA$11:$AA61))</f>
        <v/>
      </c>
      <c r="AB62" s="111" t="str">
        <f t="shared" si="18"/>
        <v/>
      </c>
      <c r="AC62" s="121" t="str">
        <f t="shared" si="12"/>
        <v/>
      </c>
      <c r="AD62" s="122" t="str">
        <f t="shared" si="13"/>
        <v/>
      </c>
      <c r="AE62" s="123" t="str">
        <f t="shared" si="19"/>
        <v/>
      </c>
      <c r="AG62" s="150" t="str">
        <f t="shared" si="15"/>
        <v/>
      </c>
    </row>
    <row r="63" spans="1:33" x14ac:dyDescent="0.25">
      <c r="A63" s="56"/>
      <c r="B63" s="70"/>
      <c r="C63" s="76"/>
      <c r="D63" s="73"/>
      <c r="E63" s="79"/>
      <c r="F63" s="56"/>
      <c r="G63" s="13" t="str">
        <f t="shared" si="3"/>
        <v/>
      </c>
      <c r="H63" s="56"/>
      <c r="K63" s="128"/>
      <c r="L63" s="128"/>
      <c r="M63" s="128"/>
      <c r="N63" s="84" t="str">
        <f t="shared" si="4"/>
        <v/>
      </c>
      <c r="O63" s="128"/>
      <c r="P63" s="84" t="str">
        <f t="shared" si="5"/>
        <v/>
      </c>
      <c r="Q63" s="84" t="str">
        <f t="shared" si="2"/>
        <v/>
      </c>
      <c r="R63" s="84" t="str">
        <f t="shared" si="6"/>
        <v/>
      </c>
      <c r="S63" s="84" t="str">
        <f t="shared" si="7"/>
        <v/>
      </c>
      <c r="U63" s="84" t="str">
        <f t="shared" si="8"/>
        <v/>
      </c>
      <c r="W63" s="108" t="str">
        <f>IF($N63="", "", SUM($D$11:$D63))</f>
        <v/>
      </c>
      <c r="X63" s="111" t="str">
        <f t="shared" si="9"/>
        <v/>
      </c>
      <c r="Y63" s="114" t="str">
        <f t="shared" si="17"/>
        <v/>
      </c>
      <c r="Z63" s="111" t="str">
        <f>IF(X63="", "", X63-SUM($Z$11:$Z62))</f>
        <v/>
      </c>
      <c r="AA63" s="111" t="str">
        <f>IF($Y63="", "", $Y63-SUM($AA$11:$AA62))</f>
        <v/>
      </c>
      <c r="AB63" s="111" t="str">
        <f t="shared" si="18"/>
        <v/>
      </c>
      <c r="AC63" s="121" t="str">
        <f t="shared" si="12"/>
        <v/>
      </c>
      <c r="AD63" s="122" t="str">
        <f t="shared" si="13"/>
        <v/>
      </c>
      <c r="AE63" s="123" t="str">
        <f t="shared" si="19"/>
        <v/>
      </c>
      <c r="AG63" s="150" t="str">
        <f t="shared" si="15"/>
        <v/>
      </c>
    </row>
    <row r="64" spans="1:33" x14ac:dyDescent="0.25">
      <c r="A64" s="56"/>
      <c r="B64" s="70"/>
      <c r="C64" s="76"/>
      <c r="D64" s="73"/>
      <c r="E64" s="79"/>
      <c r="F64" s="56"/>
      <c r="G64" s="13" t="str">
        <f t="shared" si="3"/>
        <v/>
      </c>
      <c r="H64" s="56"/>
      <c r="K64" s="128"/>
      <c r="L64" s="128"/>
      <c r="M64" s="128"/>
      <c r="N64" s="84" t="str">
        <f t="shared" si="4"/>
        <v/>
      </c>
      <c r="O64" s="128"/>
      <c r="P64" s="84" t="str">
        <f t="shared" si="5"/>
        <v/>
      </c>
      <c r="Q64" s="84" t="str">
        <f t="shared" si="2"/>
        <v/>
      </c>
      <c r="R64" s="84" t="str">
        <f t="shared" si="6"/>
        <v/>
      </c>
      <c r="S64" s="84" t="str">
        <f t="shared" si="7"/>
        <v/>
      </c>
      <c r="U64" s="84" t="str">
        <f t="shared" si="8"/>
        <v/>
      </c>
      <c r="W64" s="108" t="str">
        <f>IF($N64="", "", SUM($D$11:$D64))</f>
        <v/>
      </c>
      <c r="X64" s="111" t="str">
        <f t="shared" si="9"/>
        <v/>
      </c>
      <c r="Y64" s="114" t="str">
        <f t="shared" si="17"/>
        <v/>
      </c>
      <c r="Z64" s="111" t="str">
        <f>IF(X64="", "", X64-SUM($Z$11:$Z63))</f>
        <v/>
      </c>
      <c r="AA64" s="111" t="str">
        <f>IF($Y64="", "", $Y64-SUM($AA$11:$AA63))</f>
        <v/>
      </c>
      <c r="AB64" s="111" t="str">
        <f t="shared" si="18"/>
        <v/>
      </c>
      <c r="AC64" s="121" t="str">
        <f t="shared" si="12"/>
        <v/>
      </c>
      <c r="AD64" s="122" t="str">
        <f t="shared" si="13"/>
        <v/>
      </c>
      <c r="AE64" s="123" t="str">
        <f t="shared" si="19"/>
        <v/>
      </c>
      <c r="AG64" s="150" t="str">
        <f t="shared" si="15"/>
        <v/>
      </c>
    </row>
    <row r="65" spans="1:33" x14ac:dyDescent="0.25">
      <c r="A65" s="56"/>
      <c r="B65" s="70"/>
      <c r="C65" s="76"/>
      <c r="D65" s="73"/>
      <c r="E65" s="79"/>
      <c r="F65" s="56"/>
      <c r="G65" s="13" t="str">
        <f t="shared" si="3"/>
        <v/>
      </c>
      <c r="H65" s="56"/>
      <c r="K65" s="128"/>
      <c r="L65" s="128"/>
      <c r="M65" s="128"/>
      <c r="N65" s="84" t="str">
        <f t="shared" si="4"/>
        <v/>
      </c>
      <c r="O65" s="128"/>
      <c r="P65" s="84" t="str">
        <f t="shared" si="5"/>
        <v/>
      </c>
      <c r="Q65" s="84" t="str">
        <f t="shared" si="2"/>
        <v/>
      </c>
      <c r="R65" s="84" t="str">
        <f t="shared" si="6"/>
        <v/>
      </c>
      <c r="S65" s="84" t="str">
        <f t="shared" si="7"/>
        <v/>
      </c>
      <c r="U65" s="84" t="str">
        <f t="shared" si="8"/>
        <v/>
      </c>
      <c r="W65" s="108" t="str">
        <f>IF($N65="", "", SUM($D$11:$D65))</f>
        <v/>
      </c>
      <c r="X65" s="111" t="str">
        <f t="shared" si="9"/>
        <v/>
      </c>
      <c r="Y65" s="114" t="str">
        <f t="shared" si="17"/>
        <v/>
      </c>
      <c r="Z65" s="111" t="str">
        <f>IF(X65="", "", X65-SUM($Z$11:$Z64))</f>
        <v/>
      </c>
      <c r="AA65" s="111" t="str">
        <f>IF($Y65="", "", $Y65-SUM($AA$11:$AA64))</f>
        <v/>
      </c>
      <c r="AB65" s="111" t="str">
        <f t="shared" si="18"/>
        <v/>
      </c>
      <c r="AC65" s="121" t="str">
        <f t="shared" si="12"/>
        <v/>
      </c>
      <c r="AD65" s="122" t="str">
        <f t="shared" si="13"/>
        <v/>
      </c>
      <c r="AE65" s="123" t="str">
        <f t="shared" si="19"/>
        <v/>
      </c>
      <c r="AG65" s="150" t="str">
        <f t="shared" si="15"/>
        <v/>
      </c>
    </row>
    <row r="66" spans="1:33" x14ac:dyDescent="0.25">
      <c r="A66" s="56"/>
      <c r="B66" s="70"/>
      <c r="C66" s="76"/>
      <c r="D66" s="73"/>
      <c r="E66" s="79"/>
      <c r="F66" s="56"/>
      <c r="G66" s="13" t="str">
        <f t="shared" si="3"/>
        <v/>
      </c>
      <c r="H66" s="56"/>
      <c r="K66" s="128"/>
      <c r="L66" s="128"/>
      <c r="M66" s="128"/>
      <c r="N66" s="84" t="str">
        <f t="shared" si="4"/>
        <v/>
      </c>
      <c r="O66" s="128"/>
      <c r="P66" s="84" t="str">
        <f t="shared" si="5"/>
        <v/>
      </c>
      <c r="Q66" s="84" t="str">
        <f t="shared" si="2"/>
        <v/>
      </c>
      <c r="R66" s="84" t="str">
        <f t="shared" si="6"/>
        <v/>
      </c>
      <c r="S66" s="84" t="str">
        <f t="shared" si="7"/>
        <v/>
      </c>
      <c r="U66" s="84" t="str">
        <f t="shared" si="8"/>
        <v/>
      </c>
      <c r="W66" s="108" t="str">
        <f>IF($N66="", "", SUM($D$11:$D66))</f>
        <v/>
      </c>
      <c r="X66" s="111" t="str">
        <f t="shared" si="9"/>
        <v/>
      </c>
      <c r="Y66" s="114" t="str">
        <f t="shared" si="17"/>
        <v/>
      </c>
      <c r="Z66" s="111" t="str">
        <f>IF(X66="", "", X66-SUM($Z$11:$Z65))</f>
        <v/>
      </c>
      <c r="AA66" s="111" t="str">
        <f>IF($Y66="", "", $Y66-SUM($AA$11:$AA65))</f>
        <v/>
      </c>
      <c r="AB66" s="111" t="str">
        <f t="shared" si="18"/>
        <v/>
      </c>
      <c r="AC66" s="121" t="str">
        <f t="shared" si="12"/>
        <v/>
      </c>
      <c r="AD66" s="122" t="str">
        <f t="shared" si="13"/>
        <v/>
      </c>
      <c r="AE66" s="123" t="str">
        <f t="shared" si="19"/>
        <v/>
      </c>
      <c r="AG66" s="150" t="str">
        <f t="shared" si="15"/>
        <v/>
      </c>
    </row>
    <row r="67" spans="1:33" x14ac:dyDescent="0.25">
      <c r="A67" s="56"/>
      <c r="B67" s="70"/>
      <c r="C67" s="76"/>
      <c r="D67" s="73"/>
      <c r="E67" s="79"/>
      <c r="F67" s="56"/>
      <c r="G67" s="13" t="str">
        <f t="shared" si="3"/>
        <v/>
      </c>
      <c r="H67" s="56"/>
      <c r="K67" s="128"/>
      <c r="L67" s="128"/>
      <c r="M67" s="128"/>
      <c r="N67" s="84" t="str">
        <f t="shared" si="4"/>
        <v/>
      </c>
      <c r="O67" s="128"/>
      <c r="P67" s="84" t="str">
        <f t="shared" si="5"/>
        <v/>
      </c>
      <c r="Q67" s="84" t="str">
        <f t="shared" si="2"/>
        <v/>
      </c>
      <c r="R67" s="84" t="str">
        <f t="shared" si="6"/>
        <v/>
      </c>
      <c r="S67" s="84" t="str">
        <f t="shared" si="7"/>
        <v/>
      </c>
      <c r="U67" s="84" t="str">
        <f t="shared" si="8"/>
        <v/>
      </c>
      <c r="W67" s="108" t="str">
        <f>IF($N67="", "", SUM($D$11:$D67))</f>
        <v/>
      </c>
      <c r="X67" s="111" t="str">
        <f t="shared" si="9"/>
        <v/>
      </c>
      <c r="Y67" s="114" t="str">
        <f t="shared" si="17"/>
        <v/>
      </c>
      <c r="Z67" s="111" t="str">
        <f>IF(X67="", "", X67-SUM($Z$11:$Z66))</f>
        <v/>
      </c>
      <c r="AA67" s="111" t="str">
        <f>IF($Y67="", "", $Y67-SUM($AA$11:$AA66))</f>
        <v/>
      </c>
      <c r="AB67" s="111" t="str">
        <f t="shared" si="18"/>
        <v/>
      </c>
      <c r="AC67" s="121" t="str">
        <f t="shared" si="12"/>
        <v/>
      </c>
      <c r="AD67" s="122" t="str">
        <f t="shared" si="13"/>
        <v/>
      </c>
      <c r="AE67" s="123" t="str">
        <f t="shared" si="19"/>
        <v/>
      </c>
      <c r="AG67" s="150" t="str">
        <f t="shared" si="15"/>
        <v/>
      </c>
    </row>
    <row r="68" spans="1:33" x14ac:dyDescent="0.25">
      <c r="A68" s="56"/>
      <c r="B68" s="70"/>
      <c r="C68" s="76"/>
      <c r="D68" s="73"/>
      <c r="E68" s="79"/>
      <c r="F68" s="56"/>
      <c r="G68" s="13" t="str">
        <f t="shared" si="3"/>
        <v/>
      </c>
      <c r="H68" s="56"/>
      <c r="K68" s="128"/>
      <c r="L68" s="128"/>
      <c r="M68" s="128"/>
      <c r="N68" s="84" t="str">
        <f t="shared" si="4"/>
        <v/>
      </c>
      <c r="O68" s="128"/>
      <c r="P68" s="84" t="str">
        <f t="shared" si="5"/>
        <v/>
      </c>
      <c r="Q68" s="84" t="str">
        <f t="shared" si="2"/>
        <v/>
      </c>
      <c r="R68" s="84" t="str">
        <f t="shared" si="6"/>
        <v/>
      </c>
      <c r="S68" s="84" t="str">
        <f t="shared" si="7"/>
        <v/>
      </c>
      <c r="U68" s="84" t="str">
        <f t="shared" si="8"/>
        <v/>
      </c>
      <c r="W68" s="108" t="str">
        <f>IF($N68="", "", SUM($D$11:$D68))</f>
        <v/>
      </c>
      <c r="X68" s="111" t="str">
        <f t="shared" si="9"/>
        <v/>
      </c>
      <c r="Y68" s="114" t="str">
        <f t="shared" si="17"/>
        <v/>
      </c>
      <c r="Z68" s="111" t="str">
        <f>IF(X68="", "", X68-SUM($Z$11:$Z67))</f>
        <v/>
      </c>
      <c r="AA68" s="111" t="str">
        <f>IF($Y68="", "", $Y68-SUM($AA$11:$AA67))</f>
        <v/>
      </c>
      <c r="AB68" s="111" t="str">
        <f t="shared" si="18"/>
        <v/>
      </c>
      <c r="AC68" s="121" t="str">
        <f t="shared" si="12"/>
        <v/>
      </c>
      <c r="AD68" s="122" t="str">
        <f t="shared" si="13"/>
        <v/>
      </c>
      <c r="AE68" s="123" t="str">
        <f t="shared" si="19"/>
        <v/>
      </c>
      <c r="AG68" s="150" t="str">
        <f t="shared" si="15"/>
        <v/>
      </c>
    </row>
    <row r="69" spans="1:33" x14ac:dyDescent="0.25">
      <c r="A69" s="56"/>
      <c r="B69" s="70"/>
      <c r="C69" s="76"/>
      <c r="D69" s="73"/>
      <c r="E69" s="79"/>
      <c r="F69" s="56"/>
      <c r="G69" s="13" t="str">
        <f t="shared" si="3"/>
        <v/>
      </c>
      <c r="H69" s="56"/>
      <c r="K69" s="128"/>
      <c r="L69" s="128"/>
      <c r="M69" s="128"/>
      <c r="N69" s="84" t="str">
        <f t="shared" si="4"/>
        <v/>
      </c>
      <c r="O69" s="128"/>
      <c r="P69" s="84" t="str">
        <f t="shared" si="5"/>
        <v/>
      </c>
      <c r="Q69" s="84" t="str">
        <f t="shared" si="2"/>
        <v/>
      </c>
      <c r="R69" s="84" t="str">
        <f t="shared" si="6"/>
        <v/>
      </c>
      <c r="S69" s="84" t="str">
        <f t="shared" si="7"/>
        <v/>
      </c>
      <c r="U69" s="84" t="str">
        <f t="shared" si="8"/>
        <v/>
      </c>
      <c r="W69" s="108" t="str">
        <f>IF($N69="", "", SUM($D$11:$D69))</f>
        <v/>
      </c>
      <c r="X69" s="111" t="str">
        <f t="shared" si="9"/>
        <v/>
      </c>
      <c r="Y69" s="114" t="str">
        <f t="shared" si="17"/>
        <v/>
      </c>
      <c r="Z69" s="111" t="str">
        <f>IF(X69="", "", X69-SUM($Z$11:$Z68))</f>
        <v/>
      </c>
      <c r="AA69" s="111" t="str">
        <f>IF($Y69="", "", $Y69-SUM($AA$11:$AA68))</f>
        <v/>
      </c>
      <c r="AB69" s="111" t="str">
        <f t="shared" si="18"/>
        <v/>
      </c>
      <c r="AC69" s="121" t="str">
        <f t="shared" si="12"/>
        <v/>
      </c>
      <c r="AD69" s="122" t="str">
        <f t="shared" si="13"/>
        <v/>
      </c>
      <c r="AE69" s="123" t="str">
        <f t="shared" si="19"/>
        <v/>
      </c>
      <c r="AG69" s="150" t="str">
        <f t="shared" si="15"/>
        <v/>
      </c>
    </row>
    <row r="70" spans="1:33" x14ac:dyDescent="0.25">
      <c r="A70" s="56"/>
      <c r="B70" s="70"/>
      <c r="C70" s="76"/>
      <c r="D70" s="73"/>
      <c r="E70" s="79"/>
      <c r="F70" s="56"/>
      <c r="G70" s="13" t="str">
        <f t="shared" si="3"/>
        <v/>
      </c>
      <c r="H70" s="56"/>
      <c r="K70" s="128"/>
      <c r="L70" s="128"/>
      <c r="M70" s="128"/>
      <c r="N70" s="84" t="str">
        <f t="shared" si="4"/>
        <v/>
      </c>
      <c r="O70" s="128"/>
      <c r="P70" s="84" t="str">
        <f t="shared" si="5"/>
        <v/>
      </c>
      <c r="Q70" s="84" t="str">
        <f t="shared" si="2"/>
        <v/>
      </c>
      <c r="R70" s="84" t="str">
        <f t="shared" si="6"/>
        <v/>
      </c>
      <c r="S70" s="84" t="str">
        <f t="shared" si="7"/>
        <v/>
      </c>
      <c r="U70" s="84" t="str">
        <f t="shared" si="8"/>
        <v/>
      </c>
      <c r="W70" s="108" t="str">
        <f>IF($N70="", "", SUM($D$11:$D70))</f>
        <v/>
      </c>
      <c r="X70" s="111" t="str">
        <f t="shared" si="9"/>
        <v/>
      </c>
      <c r="Y70" s="114" t="str">
        <f t="shared" si="17"/>
        <v/>
      </c>
      <c r="Z70" s="111" t="str">
        <f>IF(X70="", "", X70-SUM($Z$11:$Z69))</f>
        <v/>
      </c>
      <c r="AA70" s="111" t="str">
        <f>IF($Y70="", "", $Y70-SUM($AA$11:$AA69))</f>
        <v/>
      </c>
      <c r="AB70" s="111" t="str">
        <f t="shared" si="18"/>
        <v/>
      </c>
      <c r="AC70" s="121" t="str">
        <f t="shared" si="12"/>
        <v/>
      </c>
      <c r="AD70" s="122" t="str">
        <f t="shared" si="13"/>
        <v/>
      </c>
      <c r="AE70" s="123" t="str">
        <f t="shared" si="19"/>
        <v/>
      </c>
      <c r="AG70" s="150" t="str">
        <f t="shared" si="15"/>
        <v/>
      </c>
    </row>
    <row r="71" spans="1:33" x14ac:dyDescent="0.25">
      <c r="A71" s="56"/>
      <c r="B71" s="70"/>
      <c r="C71" s="76"/>
      <c r="D71" s="73"/>
      <c r="E71" s="79"/>
      <c r="F71" s="56"/>
      <c r="G71" s="13" t="str">
        <f t="shared" si="3"/>
        <v/>
      </c>
      <c r="H71" s="56"/>
      <c r="K71" s="128"/>
      <c r="L71" s="128"/>
      <c r="M71" s="128"/>
      <c r="N71" s="84" t="str">
        <f t="shared" si="4"/>
        <v/>
      </c>
      <c r="O71" s="128"/>
      <c r="P71" s="84" t="str">
        <f t="shared" si="5"/>
        <v/>
      </c>
      <c r="Q71" s="84" t="str">
        <f t="shared" si="2"/>
        <v/>
      </c>
      <c r="R71" s="84" t="str">
        <f t="shared" si="6"/>
        <v/>
      </c>
      <c r="S71" s="84" t="str">
        <f t="shared" si="7"/>
        <v/>
      </c>
      <c r="U71" s="84" t="str">
        <f t="shared" si="8"/>
        <v/>
      </c>
      <c r="W71" s="108" t="str">
        <f>IF($N71="", "", SUM($D$11:$D71))</f>
        <v/>
      </c>
      <c r="X71" s="111" t="str">
        <f t="shared" si="9"/>
        <v/>
      </c>
      <c r="Y71" s="114" t="str">
        <f t="shared" si="17"/>
        <v/>
      </c>
      <c r="Z71" s="111" t="str">
        <f>IF(X71="", "", X71-SUM($Z$11:$Z70))</f>
        <v/>
      </c>
      <c r="AA71" s="111" t="str">
        <f>IF($Y71="", "", $Y71-SUM($AA$11:$AA70))</f>
        <v/>
      </c>
      <c r="AB71" s="111" t="str">
        <f t="shared" si="18"/>
        <v/>
      </c>
      <c r="AC71" s="121" t="str">
        <f t="shared" si="12"/>
        <v/>
      </c>
      <c r="AD71" s="122" t="str">
        <f t="shared" si="13"/>
        <v/>
      </c>
      <c r="AE71" s="123" t="str">
        <f t="shared" si="19"/>
        <v/>
      </c>
      <c r="AG71" s="150" t="str">
        <f t="shared" si="15"/>
        <v/>
      </c>
    </row>
    <row r="72" spans="1:33" x14ac:dyDescent="0.25">
      <c r="A72" s="56"/>
      <c r="B72" s="70"/>
      <c r="C72" s="76"/>
      <c r="D72" s="73"/>
      <c r="E72" s="79"/>
      <c r="F72" s="56"/>
      <c r="G72" s="13" t="str">
        <f t="shared" si="3"/>
        <v/>
      </c>
      <c r="H72" s="56"/>
      <c r="K72" s="128"/>
      <c r="L72" s="128"/>
      <c r="M72" s="128"/>
      <c r="N72" s="84" t="str">
        <f t="shared" si="4"/>
        <v/>
      </c>
      <c r="O72" s="128"/>
      <c r="P72" s="84" t="str">
        <f t="shared" si="5"/>
        <v/>
      </c>
      <c r="Q72" s="84" t="str">
        <f t="shared" si="2"/>
        <v/>
      </c>
      <c r="R72" s="84" t="str">
        <f t="shared" si="6"/>
        <v/>
      </c>
      <c r="S72" s="84" t="str">
        <f t="shared" si="7"/>
        <v/>
      </c>
      <c r="U72" s="84" t="str">
        <f t="shared" si="8"/>
        <v/>
      </c>
      <c r="W72" s="108" t="str">
        <f>IF($N72="", "", SUM($D$11:$D72))</f>
        <v/>
      </c>
      <c r="X72" s="111" t="str">
        <f t="shared" si="9"/>
        <v/>
      </c>
      <c r="Y72" s="114" t="str">
        <f t="shared" si="17"/>
        <v/>
      </c>
      <c r="Z72" s="111" t="str">
        <f>IF(X72="", "", X72-SUM($Z$11:$Z71))</f>
        <v/>
      </c>
      <c r="AA72" s="111" t="str">
        <f>IF($Y72="", "", $Y72-SUM($AA$11:$AA71))</f>
        <v/>
      </c>
      <c r="AB72" s="111" t="str">
        <f t="shared" si="18"/>
        <v/>
      </c>
      <c r="AC72" s="121" t="str">
        <f t="shared" si="12"/>
        <v/>
      </c>
      <c r="AD72" s="122" t="str">
        <f t="shared" si="13"/>
        <v/>
      </c>
      <c r="AE72" s="123" t="str">
        <f t="shared" si="19"/>
        <v/>
      </c>
      <c r="AG72" s="150" t="str">
        <f t="shared" si="15"/>
        <v/>
      </c>
    </row>
    <row r="73" spans="1:33" x14ac:dyDescent="0.25">
      <c r="A73" s="56"/>
      <c r="B73" s="70"/>
      <c r="C73" s="76"/>
      <c r="D73" s="73"/>
      <c r="E73" s="79"/>
      <c r="F73" s="56"/>
      <c r="G73" s="13" t="str">
        <f t="shared" si="3"/>
        <v/>
      </c>
      <c r="H73" s="56"/>
      <c r="K73" s="128"/>
      <c r="L73" s="128"/>
      <c r="M73" s="128"/>
      <c r="N73" s="84" t="str">
        <f t="shared" si="4"/>
        <v/>
      </c>
      <c r="O73" s="128"/>
      <c r="P73" s="84" t="str">
        <f t="shared" si="5"/>
        <v/>
      </c>
      <c r="Q73" s="84" t="str">
        <f t="shared" si="2"/>
        <v/>
      </c>
      <c r="R73" s="84" t="str">
        <f t="shared" si="6"/>
        <v/>
      </c>
      <c r="S73" s="84" t="str">
        <f t="shared" si="7"/>
        <v/>
      </c>
      <c r="U73" s="84" t="str">
        <f t="shared" si="8"/>
        <v/>
      </c>
      <c r="W73" s="108" t="str">
        <f>IF($N73="", "", SUM($D$11:$D73))</f>
        <v/>
      </c>
      <c r="X73" s="111" t="str">
        <f t="shared" si="9"/>
        <v/>
      </c>
      <c r="Y73" s="114" t="str">
        <f t="shared" si="17"/>
        <v/>
      </c>
      <c r="Z73" s="111" t="str">
        <f>IF(X73="", "", X73-SUM($Z$11:$Z72))</f>
        <v/>
      </c>
      <c r="AA73" s="111" t="str">
        <f>IF($Y73="", "", $Y73-SUM($AA$11:$AA72))</f>
        <v/>
      </c>
      <c r="AB73" s="111" t="str">
        <f t="shared" si="18"/>
        <v/>
      </c>
      <c r="AC73" s="121" t="str">
        <f t="shared" si="12"/>
        <v/>
      </c>
      <c r="AD73" s="122" t="str">
        <f t="shared" si="13"/>
        <v/>
      </c>
      <c r="AE73" s="123" t="str">
        <f t="shared" si="19"/>
        <v/>
      </c>
      <c r="AG73" s="150" t="str">
        <f t="shared" si="15"/>
        <v/>
      </c>
    </row>
    <row r="74" spans="1:33" x14ac:dyDescent="0.25">
      <c r="A74" s="56"/>
      <c r="B74" s="70"/>
      <c r="C74" s="76"/>
      <c r="D74" s="73"/>
      <c r="E74" s="79"/>
      <c r="F74" s="56"/>
      <c r="G74" s="13" t="str">
        <f t="shared" si="3"/>
        <v/>
      </c>
      <c r="H74" s="56"/>
      <c r="K74" s="128"/>
      <c r="L74" s="128"/>
      <c r="M74" s="128"/>
      <c r="N74" s="84" t="str">
        <f t="shared" si="4"/>
        <v/>
      </c>
      <c r="O74" s="128"/>
      <c r="P74" s="84" t="str">
        <f t="shared" si="5"/>
        <v/>
      </c>
      <c r="Q74" s="84" t="str">
        <f t="shared" si="2"/>
        <v/>
      </c>
      <c r="R74" s="84" t="str">
        <f t="shared" si="6"/>
        <v/>
      </c>
      <c r="S74" s="84" t="str">
        <f t="shared" si="7"/>
        <v/>
      </c>
      <c r="U74" s="84" t="str">
        <f t="shared" si="8"/>
        <v/>
      </c>
      <c r="W74" s="108" t="str">
        <f>IF($N74="", "", SUM($D$11:$D74))</f>
        <v/>
      </c>
      <c r="X74" s="111" t="str">
        <f t="shared" si="9"/>
        <v/>
      </c>
      <c r="Y74" s="114" t="str">
        <f t="shared" si="17"/>
        <v/>
      </c>
      <c r="Z74" s="111" t="str">
        <f>IF(X74="", "", X74-SUM($Z$11:$Z73))</f>
        <v/>
      </c>
      <c r="AA74" s="111" t="str">
        <f>IF($Y74="", "", $Y74-SUM($AA$11:$AA73))</f>
        <v/>
      </c>
      <c r="AB74" s="111" t="str">
        <f t="shared" si="18"/>
        <v/>
      </c>
      <c r="AC74" s="121" t="str">
        <f t="shared" si="12"/>
        <v/>
      </c>
      <c r="AD74" s="122" t="str">
        <f t="shared" si="13"/>
        <v/>
      </c>
      <c r="AE74" s="123" t="str">
        <f t="shared" si="19"/>
        <v/>
      </c>
      <c r="AG74" s="150" t="str">
        <f t="shared" si="15"/>
        <v/>
      </c>
    </row>
    <row r="75" spans="1:33" x14ac:dyDescent="0.25">
      <c r="A75" s="56"/>
      <c r="B75" s="70"/>
      <c r="C75" s="76"/>
      <c r="D75" s="73"/>
      <c r="E75" s="79"/>
      <c r="F75" s="56"/>
      <c r="G75" s="13" t="str">
        <f t="shared" si="3"/>
        <v/>
      </c>
      <c r="H75" s="56"/>
      <c r="K75" s="128"/>
      <c r="L75" s="128"/>
      <c r="M75" s="128"/>
      <c r="N75" s="84" t="str">
        <f t="shared" si="4"/>
        <v/>
      </c>
      <c r="O75" s="128"/>
      <c r="P75" s="84" t="str">
        <f t="shared" si="5"/>
        <v/>
      </c>
      <c r="Q75" s="84" t="str">
        <f t="shared" ref="Q75:Q138" si="20">IF($N75="", "", IF(AND(Q$5="X", C75=""), $N$6, IF(AND(NOT(C75=""), COUNTIF(L$11:L$17, C75)=0), $N$7, "")))</f>
        <v/>
      </c>
      <c r="R75" s="84" t="str">
        <f t="shared" si="6"/>
        <v/>
      </c>
      <c r="S75" s="84" t="str">
        <f t="shared" si="7"/>
        <v/>
      </c>
      <c r="U75" s="84" t="str">
        <f t="shared" si="8"/>
        <v/>
      </c>
      <c r="W75" s="108" t="str">
        <f>IF($N75="", "", SUM($D$11:$D75))</f>
        <v/>
      </c>
      <c r="X75" s="111" t="str">
        <f t="shared" si="9"/>
        <v/>
      </c>
      <c r="Y75" s="114" t="str">
        <f t="shared" si="17"/>
        <v/>
      </c>
      <c r="Z75" s="111" t="str">
        <f>IF(X75="", "", X75-SUM($Z$11:$Z74))</f>
        <v/>
      </c>
      <c r="AA75" s="111" t="str">
        <f>IF($Y75="", "", $Y75-SUM($AA$11:$AA74))</f>
        <v/>
      </c>
      <c r="AB75" s="111" t="str">
        <f t="shared" si="18"/>
        <v/>
      </c>
      <c r="AC75" s="121" t="str">
        <f t="shared" si="12"/>
        <v/>
      </c>
      <c r="AD75" s="122" t="str">
        <f t="shared" si="13"/>
        <v/>
      </c>
      <c r="AE75" s="123" t="str">
        <f t="shared" si="19"/>
        <v/>
      </c>
      <c r="AG75" s="150" t="str">
        <f t="shared" si="15"/>
        <v/>
      </c>
    </row>
    <row r="76" spans="1:33" x14ac:dyDescent="0.25">
      <c r="A76" s="56"/>
      <c r="B76" s="70"/>
      <c r="C76" s="76"/>
      <c r="D76" s="73"/>
      <c r="E76" s="79"/>
      <c r="F76" s="56"/>
      <c r="G76" s="13" t="str">
        <f t="shared" ref="G76:G139" si="21">IF($B76="", "", TEXT($B76, "mmm"))</f>
        <v/>
      </c>
      <c r="H76" s="56"/>
      <c r="K76" s="128"/>
      <c r="L76" s="128"/>
      <c r="M76" s="128"/>
      <c r="N76" s="84" t="str">
        <f t="shared" ref="N76:N139" si="22">IF(COUNTIF($B76:$E76, "")=4, "", "X")</f>
        <v/>
      </c>
      <c r="O76" s="128"/>
      <c r="P76" s="84" t="str">
        <f t="shared" ref="P76:P139" si="23">IF($N76="", "", IF(AND(P$5="X", B76=""), $N$6, IFERROR(IF(AND(NOT(B76=""), OR(ISNUMBER(B76)=FALSE, B76&lt;$L$2, B76&gt;$L$3)), $N$7, ""), $N$7)))</f>
        <v/>
      </c>
      <c r="Q76" s="84" t="str">
        <f t="shared" si="20"/>
        <v/>
      </c>
      <c r="R76" s="84" t="str">
        <f t="shared" ref="R76:R139" si="24">IF($N76="", "", IF(AND(R$5="X", D76=""), $N$6, IF(AND(NOT(D76=""), ISNUMBER(D76)=FALSE), $N$7, "")))</f>
        <v/>
      </c>
      <c r="S76" s="84" t="str">
        <f t="shared" ref="S76:S139" si="25">IF($N76="", "", IF(AND(S$5="X", E76=""), $N$6, ""))</f>
        <v/>
      </c>
      <c r="U76" s="84" t="str">
        <f t="shared" ref="U76:U139" si="26">IF($B76="", "", TEXT($B76, "mmm yyyy"))</f>
        <v/>
      </c>
      <c r="W76" s="108" t="str">
        <f>IF($N76="", "", SUM($D$11:$D76))</f>
        <v/>
      </c>
      <c r="X76" s="111" t="str">
        <f t="shared" ref="X76:X139" si="27">IF(W76="", "", IF(W76&lt;=$X$4, W76, $X$4))</f>
        <v/>
      </c>
      <c r="Y76" s="114" t="str">
        <f t="shared" si="17"/>
        <v/>
      </c>
      <c r="Z76" s="111" t="str">
        <f>IF(X76="", "", X76-SUM($Z$11:$Z75))</f>
        <v/>
      </c>
      <c r="AA76" s="111" t="str">
        <f>IF($Y76="", "", $Y76-SUM($AA$11:$AA75))</f>
        <v/>
      </c>
      <c r="AB76" s="111" t="str">
        <f t="shared" si="18"/>
        <v/>
      </c>
      <c r="AC76" s="121" t="str">
        <f t="shared" ref="AC76:AC139" si="28">IF($N76="", "", $Z76*$AC$4)</f>
        <v/>
      </c>
      <c r="AD76" s="122" t="str">
        <f t="shared" ref="AD76:AD139" si="29">IF($N76="", "", $AA76*$AC$5)</f>
        <v/>
      </c>
      <c r="AE76" s="123" t="str">
        <f t="shared" si="19"/>
        <v/>
      </c>
      <c r="AG76" s="150" t="str">
        <f t="shared" ref="AG76:AG139" si="30">IF(OR($U76="", $C76=""), "", CONCATENATE($C76, " - ", $U76))</f>
        <v/>
      </c>
    </row>
    <row r="77" spans="1:33" x14ac:dyDescent="0.25">
      <c r="A77" s="56"/>
      <c r="B77" s="70"/>
      <c r="C77" s="76"/>
      <c r="D77" s="73"/>
      <c r="E77" s="79"/>
      <c r="F77" s="56"/>
      <c r="G77" s="13" t="str">
        <f t="shared" si="21"/>
        <v/>
      </c>
      <c r="H77" s="56"/>
      <c r="K77" s="128"/>
      <c r="L77" s="128"/>
      <c r="M77" s="128"/>
      <c r="N77" s="84" t="str">
        <f t="shared" si="22"/>
        <v/>
      </c>
      <c r="O77" s="128"/>
      <c r="P77" s="84" t="str">
        <f t="shared" si="23"/>
        <v/>
      </c>
      <c r="Q77" s="84" t="str">
        <f t="shared" si="20"/>
        <v/>
      </c>
      <c r="R77" s="84" t="str">
        <f t="shared" si="24"/>
        <v/>
      </c>
      <c r="S77" s="84" t="str">
        <f t="shared" si="25"/>
        <v/>
      </c>
      <c r="U77" s="84" t="str">
        <f t="shared" si="26"/>
        <v/>
      </c>
      <c r="W77" s="108" t="str">
        <f>IF($N77="", "", SUM($D$11:$D77))</f>
        <v/>
      </c>
      <c r="X77" s="111" t="str">
        <f t="shared" si="27"/>
        <v/>
      </c>
      <c r="Y77" s="114" t="str">
        <f t="shared" si="17"/>
        <v/>
      </c>
      <c r="Z77" s="111" t="str">
        <f>IF(X77="", "", X77-SUM($Z$11:$Z76))</f>
        <v/>
      </c>
      <c r="AA77" s="111" t="str">
        <f>IF($Y77="", "", $Y77-SUM($AA$11:$AA76))</f>
        <v/>
      </c>
      <c r="AB77" s="111" t="str">
        <f t="shared" si="18"/>
        <v/>
      </c>
      <c r="AC77" s="121" t="str">
        <f t="shared" si="28"/>
        <v/>
      </c>
      <c r="AD77" s="122" t="str">
        <f t="shared" si="29"/>
        <v/>
      </c>
      <c r="AE77" s="123" t="str">
        <f t="shared" si="19"/>
        <v/>
      </c>
      <c r="AG77" s="150" t="str">
        <f t="shared" si="30"/>
        <v/>
      </c>
    </row>
    <row r="78" spans="1:33" x14ac:dyDescent="0.25">
      <c r="A78" s="56"/>
      <c r="B78" s="70"/>
      <c r="C78" s="76"/>
      <c r="D78" s="73"/>
      <c r="E78" s="79"/>
      <c r="F78" s="56"/>
      <c r="G78" s="13" t="str">
        <f t="shared" si="21"/>
        <v/>
      </c>
      <c r="H78" s="56"/>
      <c r="K78" s="128"/>
      <c r="L78" s="128"/>
      <c r="M78" s="128"/>
      <c r="N78" s="84" t="str">
        <f t="shared" si="22"/>
        <v/>
      </c>
      <c r="O78" s="128"/>
      <c r="P78" s="84" t="str">
        <f t="shared" si="23"/>
        <v/>
      </c>
      <c r="Q78" s="84" t="str">
        <f t="shared" si="20"/>
        <v/>
      </c>
      <c r="R78" s="84" t="str">
        <f t="shared" si="24"/>
        <v/>
      </c>
      <c r="S78" s="84" t="str">
        <f t="shared" si="25"/>
        <v/>
      </c>
      <c r="U78" s="84" t="str">
        <f t="shared" si="26"/>
        <v/>
      </c>
      <c r="W78" s="108" t="str">
        <f>IF($N78="", "", SUM($D$11:$D78))</f>
        <v/>
      </c>
      <c r="X78" s="111" t="str">
        <f t="shared" si="27"/>
        <v/>
      </c>
      <c r="Y78" s="114" t="str">
        <f t="shared" ref="Y78:Y141" si="31">IF(W78="", "", IF(W78&lt;=$X$4, 0, W78-$X$4))</f>
        <v/>
      </c>
      <c r="Z78" s="111" t="str">
        <f>IF(X78="", "", X78-SUM($Z$11:$Z77))</f>
        <v/>
      </c>
      <c r="AA78" s="111" t="str">
        <f>IF($Y78="", "", $Y78-SUM($AA$11:$AA77))</f>
        <v/>
      </c>
      <c r="AB78" s="111" t="str">
        <f t="shared" ref="AB78:AB141" si="32">IF($N78="", "", SUM(Z78:AA78))</f>
        <v/>
      </c>
      <c r="AC78" s="121" t="str">
        <f t="shared" si="28"/>
        <v/>
      </c>
      <c r="AD78" s="122" t="str">
        <f t="shared" si="29"/>
        <v/>
      </c>
      <c r="AE78" s="123" t="str">
        <f t="shared" ref="AE78:AE141" si="33">IF($N78="", "", SUM(AC78:AD78))</f>
        <v/>
      </c>
      <c r="AG78" s="150" t="str">
        <f t="shared" si="30"/>
        <v/>
      </c>
    </row>
    <row r="79" spans="1:33" x14ac:dyDescent="0.25">
      <c r="A79" s="56"/>
      <c r="B79" s="70"/>
      <c r="C79" s="76"/>
      <c r="D79" s="73"/>
      <c r="E79" s="79"/>
      <c r="F79" s="56"/>
      <c r="G79" s="13" t="str">
        <f t="shared" si="21"/>
        <v/>
      </c>
      <c r="H79" s="56"/>
      <c r="K79" s="128"/>
      <c r="L79" s="128"/>
      <c r="M79" s="128"/>
      <c r="N79" s="84" t="str">
        <f t="shared" si="22"/>
        <v/>
      </c>
      <c r="O79" s="128"/>
      <c r="P79" s="84" t="str">
        <f t="shared" si="23"/>
        <v/>
      </c>
      <c r="Q79" s="84" t="str">
        <f t="shared" si="20"/>
        <v/>
      </c>
      <c r="R79" s="84" t="str">
        <f t="shared" si="24"/>
        <v/>
      </c>
      <c r="S79" s="84" t="str">
        <f t="shared" si="25"/>
        <v/>
      </c>
      <c r="U79" s="84" t="str">
        <f t="shared" si="26"/>
        <v/>
      </c>
      <c r="W79" s="108" t="str">
        <f>IF($N79="", "", SUM($D$11:$D79))</f>
        <v/>
      </c>
      <c r="X79" s="111" t="str">
        <f t="shared" si="27"/>
        <v/>
      </c>
      <c r="Y79" s="114" t="str">
        <f t="shared" si="31"/>
        <v/>
      </c>
      <c r="Z79" s="111" t="str">
        <f>IF(X79="", "", X79-SUM($Z$11:$Z78))</f>
        <v/>
      </c>
      <c r="AA79" s="111" t="str">
        <f>IF($Y79="", "", $Y79-SUM($AA$11:$AA78))</f>
        <v/>
      </c>
      <c r="AB79" s="111" t="str">
        <f t="shared" si="32"/>
        <v/>
      </c>
      <c r="AC79" s="121" t="str">
        <f t="shared" si="28"/>
        <v/>
      </c>
      <c r="AD79" s="122" t="str">
        <f t="shared" si="29"/>
        <v/>
      </c>
      <c r="AE79" s="123" t="str">
        <f t="shared" si="33"/>
        <v/>
      </c>
      <c r="AG79" s="150" t="str">
        <f t="shared" si="30"/>
        <v/>
      </c>
    </row>
    <row r="80" spans="1:33" x14ac:dyDescent="0.25">
      <c r="A80" s="56"/>
      <c r="B80" s="70"/>
      <c r="C80" s="76"/>
      <c r="D80" s="73"/>
      <c r="E80" s="79"/>
      <c r="F80" s="56"/>
      <c r="G80" s="13" t="str">
        <f t="shared" si="21"/>
        <v/>
      </c>
      <c r="H80" s="56"/>
      <c r="K80" s="128"/>
      <c r="L80" s="128"/>
      <c r="M80" s="128"/>
      <c r="N80" s="84" t="str">
        <f t="shared" si="22"/>
        <v/>
      </c>
      <c r="O80" s="128"/>
      <c r="P80" s="84" t="str">
        <f t="shared" si="23"/>
        <v/>
      </c>
      <c r="Q80" s="84" t="str">
        <f t="shared" si="20"/>
        <v/>
      </c>
      <c r="R80" s="84" t="str">
        <f t="shared" si="24"/>
        <v/>
      </c>
      <c r="S80" s="84" t="str">
        <f t="shared" si="25"/>
        <v/>
      </c>
      <c r="U80" s="84" t="str">
        <f t="shared" si="26"/>
        <v/>
      </c>
      <c r="W80" s="108" t="str">
        <f>IF($N80="", "", SUM($D$11:$D80))</f>
        <v/>
      </c>
      <c r="X80" s="111" t="str">
        <f t="shared" si="27"/>
        <v/>
      </c>
      <c r="Y80" s="114" t="str">
        <f t="shared" si="31"/>
        <v/>
      </c>
      <c r="Z80" s="111" t="str">
        <f>IF(X80="", "", X80-SUM($Z$11:$Z79))</f>
        <v/>
      </c>
      <c r="AA80" s="111" t="str">
        <f>IF($Y80="", "", $Y80-SUM($AA$11:$AA79))</f>
        <v/>
      </c>
      <c r="AB80" s="111" t="str">
        <f t="shared" si="32"/>
        <v/>
      </c>
      <c r="AC80" s="121" t="str">
        <f t="shared" si="28"/>
        <v/>
      </c>
      <c r="AD80" s="122" t="str">
        <f t="shared" si="29"/>
        <v/>
      </c>
      <c r="AE80" s="123" t="str">
        <f t="shared" si="33"/>
        <v/>
      </c>
      <c r="AG80" s="150" t="str">
        <f t="shared" si="30"/>
        <v/>
      </c>
    </row>
    <row r="81" spans="1:33" x14ac:dyDescent="0.25">
      <c r="A81" s="56"/>
      <c r="B81" s="70"/>
      <c r="C81" s="76"/>
      <c r="D81" s="73"/>
      <c r="E81" s="79"/>
      <c r="F81" s="56"/>
      <c r="G81" s="13" t="str">
        <f t="shared" si="21"/>
        <v/>
      </c>
      <c r="H81" s="56"/>
      <c r="K81" s="128"/>
      <c r="L81" s="128"/>
      <c r="M81" s="128"/>
      <c r="N81" s="84" t="str">
        <f t="shared" si="22"/>
        <v/>
      </c>
      <c r="O81" s="128"/>
      <c r="P81" s="84" t="str">
        <f t="shared" si="23"/>
        <v/>
      </c>
      <c r="Q81" s="84" t="str">
        <f t="shared" si="20"/>
        <v/>
      </c>
      <c r="R81" s="84" t="str">
        <f t="shared" si="24"/>
        <v/>
      </c>
      <c r="S81" s="84" t="str">
        <f t="shared" si="25"/>
        <v/>
      </c>
      <c r="U81" s="84" t="str">
        <f t="shared" si="26"/>
        <v/>
      </c>
      <c r="W81" s="108" t="str">
        <f>IF($N81="", "", SUM($D$11:$D81))</f>
        <v/>
      </c>
      <c r="X81" s="111" t="str">
        <f t="shared" si="27"/>
        <v/>
      </c>
      <c r="Y81" s="114" t="str">
        <f t="shared" si="31"/>
        <v/>
      </c>
      <c r="Z81" s="111" t="str">
        <f>IF(X81="", "", X81-SUM($Z$11:$Z80))</f>
        <v/>
      </c>
      <c r="AA81" s="111" t="str">
        <f>IF($Y81="", "", $Y81-SUM($AA$11:$AA80))</f>
        <v/>
      </c>
      <c r="AB81" s="111" t="str">
        <f t="shared" si="32"/>
        <v/>
      </c>
      <c r="AC81" s="121" t="str">
        <f t="shared" si="28"/>
        <v/>
      </c>
      <c r="AD81" s="122" t="str">
        <f t="shared" si="29"/>
        <v/>
      </c>
      <c r="AE81" s="123" t="str">
        <f t="shared" si="33"/>
        <v/>
      </c>
      <c r="AG81" s="150" t="str">
        <f t="shared" si="30"/>
        <v/>
      </c>
    </row>
    <row r="82" spans="1:33" x14ac:dyDescent="0.25">
      <c r="A82" s="56"/>
      <c r="B82" s="70"/>
      <c r="C82" s="76"/>
      <c r="D82" s="73"/>
      <c r="E82" s="79"/>
      <c r="F82" s="56"/>
      <c r="G82" s="13" t="str">
        <f t="shared" si="21"/>
        <v/>
      </c>
      <c r="H82" s="56"/>
      <c r="K82" s="128"/>
      <c r="L82" s="128"/>
      <c r="M82" s="128"/>
      <c r="N82" s="84" t="str">
        <f t="shared" si="22"/>
        <v/>
      </c>
      <c r="O82" s="128"/>
      <c r="P82" s="84" t="str">
        <f t="shared" si="23"/>
        <v/>
      </c>
      <c r="Q82" s="84" t="str">
        <f t="shared" si="20"/>
        <v/>
      </c>
      <c r="R82" s="84" t="str">
        <f t="shared" si="24"/>
        <v/>
      </c>
      <c r="S82" s="84" t="str">
        <f t="shared" si="25"/>
        <v/>
      </c>
      <c r="U82" s="84" t="str">
        <f t="shared" si="26"/>
        <v/>
      </c>
      <c r="W82" s="108" t="str">
        <f>IF($N82="", "", SUM($D$11:$D82))</f>
        <v/>
      </c>
      <c r="X82" s="111" t="str">
        <f t="shared" si="27"/>
        <v/>
      </c>
      <c r="Y82" s="114" t="str">
        <f t="shared" si="31"/>
        <v/>
      </c>
      <c r="Z82" s="111" t="str">
        <f>IF(X82="", "", X82-SUM($Z$11:$Z81))</f>
        <v/>
      </c>
      <c r="AA82" s="111" t="str">
        <f>IF($Y82="", "", $Y82-SUM($AA$11:$AA81))</f>
        <v/>
      </c>
      <c r="AB82" s="111" t="str">
        <f t="shared" si="32"/>
        <v/>
      </c>
      <c r="AC82" s="121" t="str">
        <f t="shared" si="28"/>
        <v/>
      </c>
      <c r="AD82" s="122" t="str">
        <f t="shared" si="29"/>
        <v/>
      </c>
      <c r="AE82" s="123" t="str">
        <f t="shared" si="33"/>
        <v/>
      </c>
      <c r="AG82" s="150" t="str">
        <f t="shared" si="30"/>
        <v/>
      </c>
    </row>
    <row r="83" spans="1:33" x14ac:dyDescent="0.25">
      <c r="A83" s="56"/>
      <c r="B83" s="70"/>
      <c r="C83" s="76"/>
      <c r="D83" s="73"/>
      <c r="E83" s="79"/>
      <c r="F83" s="56"/>
      <c r="G83" s="13" t="str">
        <f t="shared" si="21"/>
        <v/>
      </c>
      <c r="H83" s="56"/>
      <c r="K83" s="128"/>
      <c r="L83" s="128"/>
      <c r="M83" s="128"/>
      <c r="N83" s="84" t="str">
        <f t="shared" si="22"/>
        <v/>
      </c>
      <c r="O83" s="128"/>
      <c r="P83" s="84" t="str">
        <f t="shared" si="23"/>
        <v/>
      </c>
      <c r="Q83" s="84" t="str">
        <f t="shared" si="20"/>
        <v/>
      </c>
      <c r="R83" s="84" t="str">
        <f t="shared" si="24"/>
        <v/>
      </c>
      <c r="S83" s="84" t="str">
        <f t="shared" si="25"/>
        <v/>
      </c>
      <c r="U83" s="84" t="str">
        <f t="shared" si="26"/>
        <v/>
      </c>
      <c r="W83" s="108" t="str">
        <f>IF($N83="", "", SUM($D$11:$D83))</f>
        <v/>
      </c>
      <c r="X83" s="111" t="str">
        <f t="shared" si="27"/>
        <v/>
      </c>
      <c r="Y83" s="114" t="str">
        <f t="shared" si="31"/>
        <v/>
      </c>
      <c r="Z83" s="111" t="str">
        <f>IF(X83="", "", X83-SUM($Z$11:$Z82))</f>
        <v/>
      </c>
      <c r="AA83" s="111" t="str">
        <f>IF($Y83="", "", $Y83-SUM($AA$11:$AA82))</f>
        <v/>
      </c>
      <c r="AB83" s="111" t="str">
        <f t="shared" si="32"/>
        <v/>
      </c>
      <c r="AC83" s="121" t="str">
        <f t="shared" si="28"/>
        <v/>
      </c>
      <c r="AD83" s="122" t="str">
        <f t="shared" si="29"/>
        <v/>
      </c>
      <c r="AE83" s="123" t="str">
        <f t="shared" si="33"/>
        <v/>
      </c>
      <c r="AG83" s="150" t="str">
        <f t="shared" si="30"/>
        <v/>
      </c>
    </row>
    <row r="84" spans="1:33" x14ac:dyDescent="0.25">
      <c r="A84" s="56"/>
      <c r="B84" s="70"/>
      <c r="C84" s="76"/>
      <c r="D84" s="73"/>
      <c r="E84" s="79"/>
      <c r="F84" s="56"/>
      <c r="G84" s="13" t="str">
        <f t="shared" si="21"/>
        <v/>
      </c>
      <c r="H84" s="56"/>
      <c r="K84" s="128"/>
      <c r="L84" s="128"/>
      <c r="M84" s="128"/>
      <c r="N84" s="84" t="str">
        <f t="shared" si="22"/>
        <v/>
      </c>
      <c r="O84" s="128"/>
      <c r="P84" s="84" t="str">
        <f t="shared" si="23"/>
        <v/>
      </c>
      <c r="Q84" s="84" t="str">
        <f t="shared" si="20"/>
        <v/>
      </c>
      <c r="R84" s="84" t="str">
        <f t="shared" si="24"/>
        <v/>
      </c>
      <c r="S84" s="84" t="str">
        <f t="shared" si="25"/>
        <v/>
      </c>
      <c r="U84" s="84" t="str">
        <f t="shared" si="26"/>
        <v/>
      </c>
      <c r="W84" s="108" t="str">
        <f>IF($N84="", "", SUM($D$11:$D84))</f>
        <v/>
      </c>
      <c r="X84" s="111" t="str">
        <f t="shared" si="27"/>
        <v/>
      </c>
      <c r="Y84" s="114" t="str">
        <f t="shared" si="31"/>
        <v/>
      </c>
      <c r="Z84" s="111" t="str">
        <f>IF(X84="", "", X84-SUM($Z$11:$Z83))</f>
        <v/>
      </c>
      <c r="AA84" s="111" t="str">
        <f>IF($Y84="", "", $Y84-SUM($AA$11:$AA83))</f>
        <v/>
      </c>
      <c r="AB84" s="111" t="str">
        <f t="shared" si="32"/>
        <v/>
      </c>
      <c r="AC84" s="121" t="str">
        <f t="shared" si="28"/>
        <v/>
      </c>
      <c r="AD84" s="122" t="str">
        <f t="shared" si="29"/>
        <v/>
      </c>
      <c r="AE84" s="123" t="str">
        <f t="shared" si="33"/>
        <v/>
      </c>
      <c r="AG84" s="150" t="str">
        <f t="shared" si="30"/>
        <v/>
      </c>
    </row>
    <row r="85" spans="1:33" x14ac:dyDescent="0.25">
      <c r="A85" s="56"/>
      <c r="B85" s="70"/>
      <c r="C85" s="76"/>
      <c r="D85" s="73"/>
      <c r="E85" s="79"/>
      <c r="F85" s="56"/>
      <c r="G85" s="13" t="str">
        <f t="shared" si="21"/>
        <v/>
      </c>
      <c r="H85" s="56"/>
      <c r="K85" s="128"/>
      <c r="L85" s="128"/>
      <c r="M85" s="128"/>
      <c r="N85" s="84" t="str">
        <f t="shared" si="22"/>
        <v/>
      </c>
      <c r="O85" s="128"/>
      <c r="P85" s="84" t="str">
        <f t="shared" si="23"/>
        <v/>
      </c>
      <c r="Q85" s="84" t="str">
        <f t="shared" si="20"/>
        <v/>
      </c>
      <c r="R85" s="84" t="str">
        <f t="shared" si="24"/>
        <v/>
      </c>
      <c r="S85" s="84" t="str">
        <f t="shared" si="25"/>
        <v/>
      </c>
      <c r="U85" s="84" t="str">
        <f t="shared" si="26"/>
        <v/>
      </c>
      <c r="W85" s="108" t="str">
        <f>IF($N85="", "", SUM($D$11:$D85))</f>
        <v/>
      </c>
      <c r="X85" s="111" t="str">
        <f t="shared" si="27"/>
        <v/>
      </c>
      <c r="Y85" s="114" t="str">
        <f t="shared" si="31"/>
        <v/>
      </c>
      <c r="Z85" s="111" t="str">
        <f>IF(X85="", "", X85-SUM($Z$11:$Z84))</f>
        <v/>
      </c>
      <c r="AA85" s="111" t="str">
        <f>IF($Y85="", "", $Y85-SUM($AA$11:$AA84))</f>
        <v/>
      </c>
      <c r="AB85" s="111" t="str">
        <f t="shared" si="32"/>
        <v/>
      </c>
      <c r="AC85" s="121" t="str">
        <f t="shared" si="28"/>
        <v/>
      </c>
      <c r="AD85" s="122" t="str">
        <f t="shared" si="29"/>
        <v/>
      </c>
      <c r="AE85" s="123" t="str">
        <f t="shared" si="33"/>
        <v/>
      </c>
      <c r="AG85" s="150" t="str">
        <f t="shared" si="30"/>
        <v/>
      </c>
    </row>
    <row r="86" spans="1:33" x14ac:dyDescent="0.25">
      <c r="A86" s="56"/>
      <c r="B86" s="70"/>
      <c r="C86" s="76"/>
      <c r="D86" s="73"/>
      <c r="E86" s="79"/>
      <c r="F86" s="56"/>
      <c r="G86" s="13" t="str">
        <f t="shared" si="21"/>
        <v/>
      </c>
      <c r="H86" s="56"/>
      <c r="K86" s="128"/>
      <c r="L86" s="128"/>
      <c r="M86" s="128"/>
      <c r="N86" s="84" t="str">
        <f t="shared" si="22"/>
        <v/>
      </c>
      <c r="O86" s="128"/>
      <c r="P86" s="84" t="str">
        <f t="shared" si="23"/>
        <v/>
      </c>
      <c r="Q86" s="84" t="str">
        <f t="shared" si="20"/>
        <v/>
      </c>
      <c r="R86" s="84" t="str">
        <f t="shared" si="24"/>
        <v/>
      </c>
      <c r="S86" s="84" t="str">
        <f t="shared" si="25"/>
        <v/>
      </c>
      <c r="U86" s="84" t="str">
        <f t="shared" si="26"/>
        <v/>
      </c>
      <c r="W86" s="108" t="str">
        <f>IF($N86="", "", SUM($D$11:$D86))</f>
        <v/>
      </c>
      <c r="X86" s="111" t="str">
        <f t="shared" si="27"/>
        <v/>
      </c>
      <c r="Y86" s="114" t="str">
        <f t="shared" si="31"/>
        <v/>
      </c>
      <c r="Z86" s="111" t="str">
        <f>IF(X86="", "", X86-SUM($Z$11:$Z85))</f>
        <v/>
      </c>
      <c r="AA86" s="111" t="str">
        <f>IF($Y86="", "", $Y86-SUM($AA$11:$AA85))</f>
        <v/>
      </c>
      <c r="AB86" s="111" t="str">
        <f t="shared" si="32"/>
        <v/>
      </c>
      <c r="AC86" s="121" t="str">
        <f t="shared" si="28"/>
        <v/>
      </c>
      <c r="AD86" s="122" t="str">
        <f t="shared" si="29"/>
        <v/>
      </c>
      <c r="AE86" s="123" t="str">
        <f t="shared" si="33"/>
        <v/>
      </c>
      <c r="AG86" s="150" t="str">
        <f t="shared" si="30"/>
        <v/>
      </c>
    </row>
    <row r="87" spans="1:33" x14ac:dyDescent="0.25">
      <c r="A87" s="56"/>
      <c r="B87" s="70"/>
      <c r="C87" s="76"/>
      <c r="D87" s="73"/>
      <c r="E87" s="79"/>
      <c r="F87" s="56"/>
      <c r="G87" s="13" t="str">
        <f t="shared" si="21"/>
        <v/>
      </c>
      <c r="H87" s="56"/>
      <c r="K87" s="128"/>
      <c r="L87" s="128"/>
      <c r="M87" s="128"/>
      <c r="N87" s="84" t="str">
        <f t="shared" si="22"/>
        <v/>
      </c>
      <c r="O87" s="128"/>
      <c r="P87" s="84" t="str">
        <f t="shared" si="23"/>
        <v/>
      </c>
      <c r="Q87" s="84" t="str">
        <f t="shared" si="20"/>
        <v/>
      </c>
      <c r="R87" s="84" t="str">
        <f t="shared" si="24"/>
        <v/>
      </c>
      <c r="S87" s="84" t="str">
        <f t="shared" si="25"/>
        <v/>
      </c>
      <c r="U87" s="84" t="str">
        <f t="shared" si="26"/>
        <v/>
      </c>
      <c r="W87" s="108" t="str">
        <f>IF($N87="", "", SUM($D$11:$D87))</f>
        <v/>
      </c>
      <c r="X87" s="111" t="str">
        <f t="shared" si="27"/>
        <v/>
      </c>
      <c r="Y87" s="114" t="str">
        <f t="shared" si="31"/>
        <v/>
      </c>
      <c r="Z87" s="111" t="str">
        <f>IF(X87="", "", X87-SUM($Z$11:$Z86))</f>
        <v/>
      </c>
      <c r="AA87" s="111" t="str">
        <f>IF($Y87="", "", $Y87-SUM($AA$11:$AA86))</f>
        <v/>
      </c>
      <c r="AB87" s="111" t="str">
        <f t="shared" si="32"/>
        <v/>
      </c>
      <c r="AC87" s="121" t="str">
        <f t="shared" si="28"/>
        <v/>
      </c>
      <c r="AD87" s="122" t="str">
        <f t="shared" si="29"/>
        <v/>
      </c>
      <c r="AE87" s="123" t="str">
        <f t="shared" si="33"/>
        <v/>
      </c>
      <c r="AG87" s="150" t="str">
        <f t="shared" si="30"/>
        <v/>
      </c>
    </row>
    <row r="88" spans="1:33" x14ac:dyDescent="0.25">
      <c r="A88" s="56"/>
      <c r="B88" s="70"/>
      <c r="C88" s="76"/>
      <c r="D88" s="73"/>
      <c r="E88" s="79"/>
      <c r="F88" s="56"/>
      <c r="G88" s="13" t="str">
        <f t="shared" si="21"/>
        <v/>
      </c>
      <c r="H88" s="56"/>
      <c r="K88" s="128"/>
      <c r="L88" s="128"/>
      <c r="M88" s="128"/>
      <c r="N88" s="84" t="str">
        <f t="shared" si="22"/>
        <v/>
      </c>
      <c r="O88" s="128"/>
      <c r="P88" s="84" t="str">
        <f t="shared" si="23"/>
        <v/>
      </c>
      <c r="Q88" s="84" t="str">
        <f t="shared" si="20"/>
        <v/>
      </c>
      <c r="R88" s="84" t="str">
        <f t="shared" si="24"/>
        <v/>
      </c>
      <c r="S88" s="84" t="str">
        <f t="shared" si="25"/>
        <v/>
      </c>
      <c r="U88" s="84" t="str">
        <f t="shared" si="26"/>
        <v/>
      </c>
      <c r="W88" s="108" t="str">
        <f>IF($N88="", "", SUM($D$11:$D88))</f>
        <v/>
      </c>
      <c r="X88" s="111" t="str">
        <f t="shared" si="27"/>
        <v/>
      </c>
      <c r="Y88" s="114" t="str">
        <f t="shared" si="31"/>
        <v/>
      </c>
      <c r="Z88" s="111" t="str">
        <f>IF(X88="", "", X88-SUM($Z$11:$Z87))</f>
        <v/>
      </c>
      <c r="AA88" s="111" t="str">
        <f>IF($Y88="", "", $Y88-SUM($AA$11:$AA87))</f>
        <v/>
      </c>
      <c r="AB88" s="111" t="str">
        <f t="shared" si="32"/>
        <v/>
      </c>
      <c r="AC88" s="121" t="str">
        <f t="shared" si="28"/>
        <v/>
      </c>
      <c r="AD88" s="122" t="str">
        <f t="shared" si="29"/>
        <v/>
      </c>
      <c r="AE88" s="123" t="str">
        <f t="shared" si="33"/>
        <v/>
      </c>
      <c r="AG88" s="150" t="str">
        <f t="shared" si="30"/>
        <v/>
      </c>
    </row>
    <row r="89" spans="1:33" x14ac:dyDescent="0.25">
      <c r="A89" s="56"/>
      <c r="B89" s="70"/>
      <c r="C89" s="76"/>
      <c r="D89" s="73"/>
      <c r="E89" s="79"/>
      <c r="F89" s="56"/>
      <c r="G89" s="13" t="str">
        <f t="shared" si="21"/>
        <v/>
      </c>
      <c r="H89" s="56"/>
      <c r="K89" s="128"/>
      <c r="L89" s="128"/>
      <c r="M89" s="128"/>
      <c r="N89" s="84" t="str">
        <f t="shared" si="22"/>
        <v/>
      </c>
      <c r="O89" s="128"/>
      <c r="P89" s="84" t="str">
        <f t="shared" si="23"/>
        <v/>
      </c>
      <c r="Q89" s="84" t="str">
        <f t="shared" si="20"/>
        <v/>
      </c>
      <c r="R89" s="84" t="str">
        <f t="shared" si="24"/>
        <v/>
      </c>
      <c r="S89" s="84" t="str">
        <f t="shared" si="25"/>
        <v/>
      </c>
      <c r="U89" s="84" t="str">
        <f t="shared" si="26"/>
        <v/>
      </c>
      <c r="W89" s="108" t="str">
        <f>IF($N89="", "", SUM($D$11:$D89))</f>
        <v/>
      </c>
      <c r="X89" s="111" t="str">
        <f t="shared" si="27"/>
        <v/>
      </c>
      <c r="Y89" s="114" t="str">
        <f t="shared" si="31"/>
        <v/>
      </c>
      <c r="Z89" s="111" t="str">
        <f>IF(X89="", "", X89-SUM($Z$11:$Z88))</f>
        <v/>
      </c>
      <c r="AA89" s="111" t="str">
        <f>IF($Y89="", "", $Y89-SUM($AA$11:$AA88))</f>
        <v/>
      </c>
      <c r="AB89" s="111" t="str">
        <f t="shared" si="32"/>
        <v/>
      </c>
      <c r="AC89" s="121" t="str">
        <f t="shared" si="28"/>
        <v/>
      </c>
      <c r="AD89" s="122" t="str">
        <f t="shared" si="29"/>
        <v/>
      </c>
      <c r="AE89" s="123" t="str">
        <f t="shared" si="33"/>
        <v/>
      </c>
      <c r="AG89" s="150" t="str">
        <f t="shared" si="30"/>
        <v/>
      </c>
    </row>
    <row r="90" spans="1:33" x14ac:dyDescent="0.25">
      <c r="A90" s="56"/>
      <c r="B90" s="70"/>
      <c r="C90" s="76"/>
      <c r="D90" s="73"/>
      <c r="E90" s="79"/>
      <c r="F90" s="56"/>
      <c r="G90" s="13" t="str">
        <f t="shared" si="21"/>
        <v/>
      </c>
      <c r="H90" s="56"/>
      <c r="K90" s="128"/>
      <c r="L90" s="128"/>
      <c r="M90" s="128"/>
      <c r="N90" s="84" t="str">
        <f t="shared" si="22"/>
        <v/>
      </c>
      <c r="O90" s="128"/>
      <c r="P90" s="84" t="str">
        <f t="shared" si="23"/>
        <v/>
      </c>
      <c r="Q90" s="84" t="str">
        <f t="shared" si="20"/>
        <v/>
      </c>
      <c r="R90" s="84" t="str">
        <f t="shared" si="24"/>
        <v/>
      </c>
      <c r="S90" s="84" t="str">
        <f t="shared" si="25"/>
        <v/>
      </c>
      <c r="U90" s="84" t="str">
        <f t="shared" si="26"/>
        <v/>
      </c>
      <c r="W90" s="108" t="str">
        <f>IF($N90="", "", SUM($D$11:$D90))</f>
        <v/>
      </c>
      <c r="X90" s="111" t="str">
        <f t="shared" si="27"/>
        <v/>
      </c>
      <c r="Y90" s="114" t="str">
        <f t="shared" si="31"/>
        <v/>
      </c>
      <c r="Z90" s="111" t="str">
        <f>IF(X90="", "", X90-SUM($Z$11:$Z89))</f>
        <v/>
      </c>
      <c r="AA90" s="111" t="str">
        <f>IF($Y90="", "", $Y90-SUM($AA$11:$AA89))</f>
        <v/>
      </c>
      <c r="AB90" s="111" t="str">
        <f t="shared" si="32"/>
        <v/>
      </c>
      <c r="AC90" s="121" t="str">
        <f t="shared" si="28"/>
        <v/>
      </c>
      <c r="AD90" s="122" t="str">
        <f t="shared" si="29"/>
        <v/>
      </c>
      <c r="AE90" s="123" t="str">
        <f t="shared" si="33"/>
        <v/>
      </c>
      <c r="AG90" s="150" t="str">
        <f t="shared" si="30"/>
        <v/>
      </c>
    </row>
    <row r="91" spans="1:33" x14ac:dyDescent="0.25">
      <c r="A91" s="56"/>
      <c r="B91" s="70"/>
      <c r="C91" s="76"/>
      <c r="D91" s="73"/>
      <c r="E91" s="79"/>
      <c r="F91" s="56"/>
      <c r="G91" s="13" t="str">
        <f t="shared" si="21"/>
        <v/>
      </c>
      <c r="H91" s="56"/>
      <c r="K91" s="128"/>
      <c r="L91" s="128"/>
      <c r="M91" s="128"/>
      <c r="N91" s="84" t="str">
        <f t="shared" si="22"/>
        <v/>
      </c>
      <c r="O91" s="128"/>
      <c r="P91" s="84" t="str">
        <f t="shared" si="23"/>
        <v/>
      </c>
      <c r="Q91" s="84" t="str">
        <f t="shared" si="20"/>
        <v/>
      </c>
      <c r="R91" s="84" t="str">
        <f t="shared" si="24"/>
        <v/>
      </c>
      <c r="S91" s="84" t="str">
        <f t="shared" si="25"/>
        <v/>
      </c>
      <c r="U91" s="84" t="str">
        <f t="shared" si="26"/>
        <v/>
      </c>
      <c r="W91" s="108" t="str">
        <f>IF($N91="", "", SUM($D$11:$D91))</f>
        <v/>
      </c>
      <c r="X91" s="111" t="str">
        <f t="shared" si="27"/>
        <v/>
      </c>
      <c r="Y91" s="114" t="str">
        <f t="shared" si="31"/>
        <v/>
      </c>
      <c r="Z91" s="111" t="str">
        <f>IF(X91="", "", X91-SUM($Z$11:$Z90))</f>
        <v/>
      </c>
      <c r="AA91" s="111" t="str">
        <f>IF($Y91="", "", $Y91-SUM($AA$11:$AA90))</f>
        <v/>
      </c>
      <c r="AB91" s="111" t="str">
        <f t="shared" si="32"/>
        <v/>
      </c>
      <c r="AC91" s="121" t="str">
        <f t="shared" si="28"/>
        <v/>
      </c>
      <c r="AD91" s="122" t="str">
        <f t="shared" si="29"/>
        <v/>
      </c>
      <c r="AE91" s="123" t="str">
        <f t="shared" si="33"/>
        <v/>
      </c>
      <c r="AG91" s="150" t="str">
        <f t="shared" si="30"/>
        <v/>
      </c>
    </row>
    <row r="92" spans="1:33" x14ac:dyDescent="0.25">
      <c r="A92" s="56"/>
      <c r="B92" s="70"/>
      <c r="C92" s="76"/>
      <c r="D92" s="73"/>
      <c r="E92" s="79"/>
      <c r="F92" s="56"/>
      <c r="G92" s="13" t="str">
        <f t="shared" si="21"/>
        <v/>
      </c>
      <c r="H92" s="56"/>
      <c r="K92" s="128"/>
      <c r="L92" s="128"/>
      <c r="M92" s="128"/>
      <c r="N92" s="84" t="str">
        <f t="shared" si="22"/>
        <v/>
      </c>
      <c r="O92" s="128"/>
      <c r="P92" s="84" t="str">
        <f t="shared" si="23"/>
        <v/>
      </c>
      <c r="Q92" s="84" t="str">
        <f t="shared" si="20"/>
        <v/>
      </c>
      <c r="R92" s="84" t="str">
        <f t="shared" si="24"/>
        <v/>
      </c>
      <c r="S92" s="84" t="str">
        <f t="shared" si="25"/>
        <v/>
      </c>
      <c r="U92" s="84" t="str">
        <f t="shared" si="26"/>
        <v/>
      </c>
      <c r="W92" s="108" t="str">
        <f>IF($N92="", "", SUM($D$11:$D92))</f>
        <v/>
      </c>
      <c r="X92" s="111" t="str">
        <f t="shared" si="27"/>
        <v/>
      </c>
      <c r="Y92" s="114" t="str">
        <f t="shared" si="31"/>
        <v/>
      </c>
      <c r="Z92" s="111" t="str">
        <f>IF(X92="", "", X92-SUM($Z$11:$Z91))</f>
        <v/>
      </c>
      <c r="AA92" s="111" t="str">
        <f>IF($Y92="", "", $Y92-SUM($AA$11:$AA91))</f>
        <v/>
      </c>
      <c r="AB92" s="111" t="str">
        <f t="shared" si="32"/>
        <v/>
      </c>
      <c r="AC92" s="121" t="str">
        <f t="shared" si="28"/>
        <v/>
      </c>
      <c r="AD92" s="122" t="str">
        <f t="shared" si="29"/>
        <v/>
      </c>
      <c r="AE92" s="123" t="str">
        <f t="shared" si="33"/>
        <v/>
      </c>
      <c r="AG92" s="150" t="str">
        <f t="shared" si="30"/>
        <v/>
      </c>
    </row>
    <row r="93" spans="1:33" x14ac:dyDescent="0.25">
      <c r="A93" s="56"/>
      <c r="B93" s="70"/>
      <c r="C93" s="76"/>
      <c r="D93" s="73"/>
      <c r="E93" s="79"/>
      <c r="F93" s="56"/>
      <c r="G93" s="13" t="str">
        <f t="shared" si="21"/>
        <v/>
      </c>
      <c r="H93" s="56"/>
      <c r="K93" s="128"/>
      <c r="L93" s="128"/>
      <c r="M93" s="128"/>
      <c r="N93" s="84" t="str">
        <f t="shared" si="22"/>
        <v/>
      </c>
      <c r="O93" s="128"/>
      <c r="P93" s="84" t="str">
        <f t="shared" si="23"/>
        <v/>
      </c>
      <c r="Q93" s="84" t="str">
        <f t="shared" si="20"/>
        <v/>
      </c>
      <c r="R93" s="84" t="str">
        <f t="shared" si="24"/>
        <v/>
      </c>
      <c r="S93" s="84" t="str">
        <f t="shared" si="25"/>
        <v/>
      </c>
      <c r="U93" s="84" t="str">
        <f t="shared" si="26"/>
        <v/>
      </c>
      <c r="W93" s="108" t="str">
        <f>IF($N93="", "", SUM($D$11:$D93))</f>
        <v/>
      </c>
      <c r="X93" s="111" t="str">
        <f t="shared" si="27"/>
        <v/>
      </c>
      <c r="Y93" s="114" t="str">
        <f t="shared" si="31"/>
        <v/>
      </c>
      <c r="Z93" s="111" t="str">
        <f>IF(X93="", "", X93-SUM($Z$11:$Z92))</f>
        <v/>
      </c>
      <c r="AA93" s="111" t="str">
        <f>IF($Y93="", "", $Y93-SUM($AA$11:$AA92))</f>
        <v/>
      </c>
      <c r="AB93" s="111" t="str">
        <f t="shared" si="32"/>
        <v/>
      </c>
      <c r="AC93" s="121" t="str">
        <f t="shared" si="28"/>
        <v/>
      </c>
      <c r="AD93" s="122" t="str">
        <f t="shared" si="29"/>
        <v/>
      </c>
      <c r="AE93" s="123" t="str">
        <f t="shared" si="33"/>
        <v/>
      </c>
      <c r="AG93" s="150" t="str">
        <f t="shared" si="30"/>
        <v/>
      </c>
    </row>
    <row r="94" spans="1:33" x14ac:dyDescent="0.25">
      <c r="A94" s="56"/>
      <c r="B94" s="70"/>
      <c r="C94" s="76"/>
      <c r="D94" s="73"/>
      <c r="E94" s="79"/>
      <c r="F94" s="56"/>
      <c r="G94" s="13" t="str">
        <f t="shared" si="21"/>
        <v/>
      </c>
      <c r="H94" s="56"/>
      <c r="K94" s="128"/>
      <c r="L94" s="128"/>
      <c r="M94" s="128"/>
      <c r="N94" s="84" t="str">
        <f t="shared" si="22"/>
        <v/>
      </c>
      <c r="O94" s="128"/>
      <c r="P94" s="84" t="str">
        <f t="shared" si="23"/>
        <v/>
      </c>
      <c r="Q94" s="84" t="str">
        <f t="shared" si="20"/>
        <v/>
      </c>
      <c r="R94" s="84" t="str">
        <f t="shared" si="24"/>
        <v/>
      </c>
      <c r="S94" s="84" t="str">
        <f t="shared" si="25"/>
        <v/>
      </c>
      <c r="U94" s="84" t="str">
        <f t="shared" si="26"/>
        <v/>
      </c>
      <c r="W94" s="108" t="str">
        <f>IF($N94="", "", SUM($D$11:$D94))</f>
        <v/>
      </c>
      <c r="X94" s="111" t="str">
        <f t="shared" si="27"/>
        <v/>
      </c>
      <c r="Y94" s="114" t="str">
        <f t="shared" si="31"/>
        <v/>
      </c>
      <c r="Z94" s="111" t="str">
        <f>IF(X94="", "", X94-SUM($Z$11:$Z93))</f>
        <v/>
      </c>
      <c r="AA94" s="111" t="str">
        <f>IF($Y94="", "", $Y94-SUM($AA$11:$AA93))</f>
        <v/>
      </c>
      <c r="AB94" s="111" t="str">
        <f t="shared" si="32"/>
        <v/>
      </c>
      <c r="AC94" s="121" t="str">
        <f t="shared" si="28"/>
        <v/>
      </c>
      <c r="AD94" s="122" t="str">
        <f t="shared" si="29"/>
        <v/>
      </c>
      <c r="AE94" s="123" t="str">
        <f t="shared" si="33"/>
        <v/>
      </c>
      <c r="AG94" s="150" t="str">
        <f t="shared" si="30"/>
        <v/>
      </c>
    </row>
    <row r="95" spans="1:33" x14ac:dyDescent="0.25">
      <c r="A95" s="56"/>
      <c r="B95" s="70"/>
      <c r="C95" s="76"/>
      <c r="D95" s="73"/>
      <c r="E95" s="79"/>
      <c r="F95" s="56"/>
      <c r="G95" s="13" t="str">
        <f t="shared" si="21"/>
        <v/>
      </c>
      <c r="H95" s="56"/>
      <c r="K95" s="128"/>
      <c r="L95" s="128"/>
      <c r="M95" s="128"/>
      <c r="N95" s="84" t="str">
        <f t="shared" si="22"/>
        <v/>
      </c>
      <c r="O95" s="128"/>
      <c r="P95" s="84" t="str">
        <f t="shared" si="23"/>
        <v/>
      </c>
      <c r="Q95" s="84" t="str">
        <f t="shared" si="20"/>
        <v/>
      </c>
      <c r="R95" s="84" t="str">
        <f t="shared" si="24"/>
        <v/>
      </c>
      <c r="S95" s="84" t="str">
        <f t="shared" si="25"/>
        <v/>
      </c>
      <c r="U95" s="84" t="str">
        <f t="shared" si="26"/>
        <v/>
      </c>
      <c r="W95" s="108" t="str">
        <f>IF($N95="", "", SUM($D$11:$D95))</f>
        <v/>
      </c>
      <c r="X95" s="111" t="str">
        <f t="shared" si="27"/>
        <v/>
      </c>
      <c r="Y95" s="114" t="str">
        <f t="shared" si="31"/>
        <v/>
      </c>
      <c r="Z95" s="111" t="str">
        <f>IF(X95="", "", X95-SUM($Z$11:$Z94))</f>
        <v/>
      </c>
      <c r="AA95" s="111" t="str">
        <f>IF($Y95="", "", $Y95-SUM($AA$11:$AA94))</f>
        <v/>
      </c>
      <c r="AB95" s="111" t="str">
        <f t="shared" si="32"/>
        <v/>
      </c>
      <c r="AC95" s="121" t="str">
        <f t="shared" si="28"/>
        <v/>
      </c>
      <c r="AD95" s="122" t="str">
        <f t="shared" si="29"/>
        <v/>
      </c>
      <c r="AE95" s="123" t="str">
        <f t="shared" si="33"/>
        <v/>
      </c>
      <c r="AG95" s="150" t="str">
        <f t="shared" si="30"/>
        <v/>
      </c>
    </row>
    <row r="96" spans="1:33" x14ac:dyDescent="0.25">
      <c r="A96" s="56"/>
      <c r="B96" s="70"/>
      <c r="C96" s="76"/>
      <c r="D96" s="73"/>
      <c r="E96" s="79"/>
      <c r="F96" s="56"/>
      <c r="G96" s="13" t="str">
        <f t="shared" si="21"/>
        <v/>
      </c>
      <c r="H96" s="56"/>
      <c r="K96" s="128"/>
      <c r="L96" s="128"/>
      <c r="M96" s="128"/>
      <c r="N96" s="84" t="str">
        <f t="shared" si="22"/>
        <v/>
      </c>
      <c r="O96" s="128"/>
      <c r="P96" s="84" t="str">
        <f t="shared" si="23"/>
        <v/>
      </c>
      <c r="Q96" s="84" t="str">
        <f t="shared" si="20"/>
        <v/>
      </c>
      <c r="R96" s="84" t="str">
        <f t="shared" si="24"/>
        <v/>
      </c>
      <c r="S96" s="84" t="str">
        <f t="shared" si="25"/>
        <v/>
      </c>
      <c r="U96" s="84" t="str">
        <f t="shared" si="26"/>
        <v/>
      </c>
      <c r="W96" s="108" t="str">
        <f>IF($N96="", "", SUM($D$11:$D96))</f>
        <v/>
      </c>
      <c r="X96" s="111" t="str">
        <f t="shared" si="27"/>
        <v/>
      </c>
      <c r="Y96" s="114" t="str">
        <f t="shared" si="31"/>
        <v/>
      </c>
      <c r="Z96" s="111" t="str">
        <f>IF(X96="", "", X96-SUM($Z$11:$Z95))</f>
        <v/>
      </c>
      <c r="AA96" s="111" t="str">
        <f>IF($Y96="", "", $Y96-SUM($AA$11:$AA95))</f>
        <v/>
      </c>
      <c r="AB96" s="111" t="str">
        <f t="shared" si="32"/>
        <v/>
      </c>
      <c r="AC96" s="121" t="str">
        <f t="shared" si="28"/>
        <v/>
      </c>
      <c r="AD96" s="122" t="str">
        <f t="shared" si="29"/>
        <v/>
      </c>
      <c r="AE96" s="123" t="str">
        <f t="shared" si="33"/>
        <v/>
      </c>
      <c r="AG96" s="150" t="str">
        <f t="shared" si="30"/>
        <v/>
      </c>
    </row>
    <row r="97" spans="1:33" x14ac:dyDescent="0.25">
      <c r="A97" s="56"/>
      <c r="B97" s="70"/>
      <c r="C97" s="76"/>
      <c r="D97" s="73"/>
      <c r="E97" s="79"/>
      <c r="F97" s="56"/>
      <c r="G97" s="13" t="str">
        <f t="shared" si="21"/>
        <v/>
      </c>
      <c r="H97" s="56"/>
      <c r="K97" s="128"/>
      <c r="L97" s="128"/>
      <c r="M97" s="128"/>
      <c r="N97" s="84" t="str">
        <f t="shared" si="22"/>
        <v/>
      </c>
      <c r="O97" s="128"/>
      <c r="P97" s="84" t="str">
        <f t="shared" si="23"/>
        <v/>
      </c>
      <c r="Q97" s="84" t="str">
        <f t="shared" si="20"/>
        <v/>
      </c>
      <c r="R97" s="84" t="str">
        <f t="shared" si="24"/>
        <v/>
      </c>
      <c r="S97" s="84" t="str">
        <f t="shared" si="25"/>
        <v/>
      </c>
      <c r="U97" s="84" t="str">
        <f t="shared" si="26"/>
        <v/>
      </c>
      <c r="W97" s="108" t="str">
        <f>IF($N97="", "", SUM($D$11:$D97))</f>
        <v/>
      </c>
      <c r="X97" s="111" t="str">
        <f t="shared" si="27"/>
        <v/>
      </c>
      <c r="Y97" s="114" t="str">
        <f t="shared" si="31"/>
        <v/>
      </c>
      <c r="Z97" s="111" t="str">
        <f>IF(X97="", "", X97-SUM($Z$11:$Z96))</f>
        <v/>
      </c>
      <c r="AA97" s="111" t="str">
        <f>IF($Y97="", "", $Y97-SUM($AA$11:$AA96))</f>
        <v/>
      </c>
      <c r="AB97" s="111" t="str">
        <f t="shared" si="32"/>
        <v/>
      </c>
      <c r="AC97" s="121" t="str">
        <f t="shared" si="28"/>
        <v/>
      </c>
      <c r="AD97" s="122" t="str">
        <f t="shared" si="29"/>
        <v/>
      </c>
      <c r="AE97" s="123" t="str">
        <f t="shared" si="33"/>
        <v/>
      </c>
      <c r="AG97" s="150" t="str">
        <f t="shared" si="30"/>
        <v/>
      </c>
    </row>
    <row r="98" spans="1:33" x14ac:dyDescent="0.25">
      <c r="A98" s="56"/>
      <c r="B98" s="70"/>
      <c r="C98" s="76"/>
      <c r="D98" s="73"/>
      <c r="E98" s="79"/>
      <c r="F98" s="56"/>
      <c r="G98" s="13" t="str">
        <f t="shared" si="21"/>
        <v/>
      </c>
      <c r="H98" s="56"/>
      <c r="K98" s="128"/>
      <c r="L98" s="128"/>
      <c r="M98" s="128"/>
      <c r="N98" s="84" t="str">
        <f t="shared" si="22"/>
        <v/>
      </c>
      <c r="O98" s="128"/>
      <c r="P98" s="84" t="str">
        <f t="shared" si="23"/>
        <v/>
      </c>
      <c r="Q98" s="84" t="str">
        <f t="shared" si="20"/>
        <v/>
      </c>
      <c r="R98" s="84" t="str">
        <f t="shared" si="24"/>
        <v/>
      </c>
      <c r="S98" s="84" t="str">
        <f t="shared" si="25"/>
        <v/>
      </c>
      <c r="U98" s="84" t="str">
        <f t="shared" si="26"/>
        <v/>
      </c>
      <c r="W98" s="108" t="str">
        <f>IF($N98="", "", SUM($D$11:$D98))</f>
        <v/>
      </c>
      <c r="X98" s="111" t="str">
        <f t="shared" si="27"/>
        <v/>
      </c>
      <c r="Y98" s="114" t="str">
        <f t="shared" si="31"/>
        <v/>
      </c>
      <c r="Z98" s="111" t="str">
        <f>IF(X98="", "", X98-SUM($Z$11:$Z97))</f>
        <v/>
      </c>
      <c r="AA98" s="111" t="str">
        <f>IF($Y98="", "", $Y98-SUM($AA$11:$AA97))</f>
        <v/>
      </c>
      <c r="AB98" s="111" t="str">
        <f t="shared" si="32"/>
        <v/>
      </c>
      <c r="AC98" s="121" t="str">
        <f t="shared" si="28"/>
        <v/>
      </c>
      <c r="AD98" s="122" t="str">
        <f t="shared" si="29"/>
        <v/>
      </c>
      <c r="AE98" s="123" t="str">
        <f t="shared" si="33"/>
        <v/>
      </c>
      <c r="AG98" s="150" t="str">
        <f t="shared" si="30"/>
        <v/>
      </c>
    </row>
    <row r="99" spans="1:33" x14ac:dyDescent="0.25">
      <c r="A99" s="56"/>
      <c r="B99" s="70"/>
      <c r="C99" s="76"/>
      <c r="D99" s="73"/>
      <c r="E99" s="79"/>
      <c r="F99" s="56"/>
      <c r="G99" s="13" t="str">
        <f t="shared" si="21"/>
        <v/>
      </c>
      <c r="H99" s="56"/>
      <c r="K99" s="128"/>
      <c r="L99" s="128"/>
      <c r="M99" s="128"/>
      <c r="N99" s="84" t="str">
        <f t="shared" si="22"/>
        <v/>
      </c>
      <c r="O99" s="128"/>
      <c r="P99" s="84" t="str">
        <f t="shared" si="23"/>
        <v/>
      </c>
      <c r="Q99" s="84" t="str">
        <f t="shared" si="20"/>
        <v/>
      </c>
      <c r="R99" s="84" t="str">
        <f t="shared" si="24"/>
        <v/>
      </c>
      <c r="S99" s="84" t="str">
        <f t="shared" si="25"/>
        <v/>
      </c>
      <c r="U99" s="84" t="str">
        <f t="shared" si="26"/>
        <v/>
      </c>
      <c r="W99" s="108" t="str">
        <f>IF($N99="", "", SUM($D$11:$D99))</f>
        <v/>
      </c>
      <c r="X99" s="111" t="str">
        <f t="shared" si="27"/>
        <v/>
      </c>
      <c r="Y99" s="114" t="str">
        <f t="shared" si="31"/>
        <v/>
      </c>
      <c r="Z99" s="111" t="str">
        <f>IF(X99="", "", X99-SUM($Z$11:$Z98))</f>
        <v/>
      </c>
      <c r="AA99" s="111" t="str">
        <f>IF($Y99="", "", $Y99-SUM($AA$11:$AA98))</f>
        <v/>
      </c>
      <c r="AB99" s="111" t="str">
        <f t="shared" si="32"/>
        <v/>
      </c>
      <c r="AC99" s="121" t="str">
        <f t="shared" si="28"/>
        <v/>
      </c>
      <c r="AD99" s="122" t="str">
        <f t="shared" si="29"/>
        <v/>
      </c>
      <c r="AE99" s="123" t="str">
        <f t="shared" si="33"/>
        <v/>
      </c>
      <c r="AG99" s="150" t="str">
        <f t="shared" si="30"/>
        <v/>
      </c>
    </row>
    <row r="100" spans="1:33" x14ac:dyDescent="0.25">
      <c r="A100" s="56"/>
      <c r="B100" s="70"/>
      <c r="C100" s="76"/>
      <c r="D100" s="73"/>
      <c r="E100" s="79"/>
      <c r="F100" s="56"/>
      <c r="G100" s="13" t="str">
        <f t="shared" si="21"/>
        <v/>
      </c>
      <c r="H100" s="56"/>
      <c r="K100" s="128"/>
      <c r="L100" s="128"/>
      <c r="M100" s="128"/>
      <c r="N100" s="84" t="str">
        <f t="shared" si="22"/>
        <v/>
      </c>
      <c r="O100" s="128"/>
      <c r="P100" s="84" t="str">
        <f t="shared" si="23"/>
        <v/>
      </c>
      <c r="Q100" s="84" t="str">
        <f t="shared" si="20"/>
        <v/>
      </c>
      <c r="R100" s="84" t="str">
        <f t="shared" si="24"/>
        <v/>
      </c>
      <c r="S100" s="84" t="str">
        <f t="shared" si="25"/>
        <v/>
      </c>
      <c r="U100" s="84" t="str">
        <f t="shared" si="26"/>
        <v/>
      </c>
      <c r="W100" s="108" t="str">
        <f>IF($N100="", "", SUM($D$11:$D100))</f>
        <v/>
      </c>
      <c r="X100" s="111" t="str">
        <f t="shared" si="27"/>
        <v/>
      </c>
      <c r="Y100" s="114" t="str">
        <f t="shared" si="31"/>
        <v/>
      </c>
      <c r="Z100" s="111" t="str">
        <f>IF(X100="", "", X100-SUM($Z$11:$Z99))</f>
        <v/>
      </c>
      <c r="AA100" s="111" t="str">
        <f>IF($Y100="", "", $Y100-SUM($AA$11:$AA99))</f>
        <v/>
      </c>
      <c r="AB100" s="111" t="str">
        <f t="shared" si="32"/>
        <v/>
      </c>
      <c r="AC100" s="121" t="str">
        <f t="shared" si="28"/>
        <v/>
      </c>
      <c r="AD100" s="122" t="str">
        <f t="shared" si="29"/>
        <v/>
      </c>
      <c r="AE100" s="123" t="str">
        <f t="shared" si="33"/>
        <v/>
      </c>
      <c r="AG100" s="150" t="str">
        <f t="shared" si="30"/>
        <v/>
      </c>
    </row>
    <row r="101" spans="1:33" x14ac:dyDescent="0.25">
      <c r="A101" s="56"/>
      <c r="B101" s="70"/>
      <c r="C101" s="76"/>
      <c r="D101" s="73"/>
      <c r="E101" s="79"/>
      <c r="F101" s="56"/>
      <c r="G101" s="13" t="str">
        <f t="shared" si="21"/>
        <v/>
      </c>
      <c r="H101" s="56"/>
      <c r="K101" s="128"/>
      <c r="L101" s="128"/>
      <c r="M101" s="128"/>
      <c r="N101" s="84" t="str">
        <f t="shared" si="22"/>
        <v/>
      </c>
      <c r="O101" s="128"/>
      <c r="P101" s="84" t="str">
        <f t="shared" si="23"/>
        <v/>
      </c>
      <c r="Q101" s="84" t="str">
        <f t="shared" si="20"/>
        <v/>
      </c>
      <c r="R101" s="84" t="str">
        <f t="shared" si="24"/>
        <v/>
      </c>
      <c r="S101" s="84" t="str">
        <f t="shared" si="25"/>
        <v/>
      </c>
      <c r="U101" s="84" t="str">
        <f t="shared" si="26"/>
        <v/>
      </c>
      <c r="W101" s="108" t="str">
        <f>IF($N101="", "", SUM($D$11:$D101))</f>
        <v/>
      </c>
      <c r="X101" s="111" t="str">
        <f t="shared" si="27"/>
        <v/>
      </c>
      <c r="Y101" s="114" t="str">
        <f t="shared" si="31"/>
        <v/>
      </c>
      <c r="Z101" s="111" t="str">
        <f>IF(X101="", "", X101-SUM($Z$11:$Z100))</f>
        <v/>
      </c>
      <c r="AA101" s="111" t="str">
        <f>IF($Y101="", "", $Y101-SUM($AA$11:$AA100))</f>
        <v/>
      </c>
      <c r="AB101" s="111" t="str">
        <f t="shared" si="32"/>
        <v/>
      </c>
      <c r="AC101" s="121" t="str">
        <f t="shared" si="28"/>
        <v/>
      </c>
      <c r="AD101" s="122" t="str">
        <f t="shared" si="29"/>
        <v/>
      </c>
      <c r="AE101" s="123" t="str">
        <f t="shared" si="33"/>
        <v/>
      </c>
      <c r="AG101" s="150" t="str">
        <f t="shared" si="30"/>
        <v/>
      </c>
    </row>
    <row r="102" spans="1:33" x14ac:dyDescent="0.25">
      <c r="A102" s="56"/>
      <c r="B102" s="70"/>
      <c r="C102" s="76"/>
      <c r="D102" s="73"/>
      <c r="E102" s="79"/>
      <c r="F102" s="56"/>
      <c r="G102" s="13" t="str">
        <f t="shared" si="21"/>
        <v/>
      </c>
      <c r="H102" s="56"/>
      <c r="K102" s="128"/>
      <c r="L102" s="128"/>
      <c r="M102" s="128"/>
      <c r="N102" s="84" t="str">
        <f t="shared" si="22"/>
        <v/>
      </c>
      <c r="O102" s="128"/>
      <c r="P102" s="84" t="str">
        <f t="shared" si="23"/>
        <v/>
      </c>
      <c r="Q102" s="84" t="str">
        <f t="shared" si="20"/>
        <v/>
      </c>
      <c r="R102" s="84" t="str">
        <f t="shared" si="24"/>
        <v/>
      </c>
      <c r="S102" s="84" t="str">
        <f t="shared" si="25"/>
        <v/>
      </c>
      <c r="U102" s="84" t="str">
        <f t="shared" si="26"/>
        <v/>
      </c>
      <c r="W102" s="108" t="str">
        <f>IF($N102="", "", SUM($D$11:$D102))</f>
        <v/>
      </c>
      <c r="X102" s="111" t="str">
        <f t="shared" si="27"/>
        <v/>
      </c>
      <c r="Y102" s="114" t="str">
        <f t="shared" si="31"/>
        <v/>
      </c>
      <c r="Z102" s="111" t="str">
        <f>IF(X102="", "", X102-SUM($Z$11:$Z101))</f>
        <v/>
      </c>
      <c r="AA102" s="111" t="str">
        <f>IF($Y102="", "", $Y102-SUM($AA$11:$AA101))</f>
        <v/>
      </c>
      <c r="AB102" s="111" t="str">
        <f t="shared" si="32"/>
        <v/>
      </c>
      <c r="AC102" s="121" t="str">
        <f t="shared" si="28"/>
        <v/>
      </c>
      <c r="AD102" s="122" t="str">
        <f t="shared" si="29"/>
        <v/>
      </c>
      <c r="AE102" s="123" t="str">
        <f t="shared" si="33"/>
        <v/>
      </c>
      <c r="AG102" s="150" t="str">
        <f t="shared" si="30"/>
        <v/>
      </c>
    </row>
    <row r="103" spans="1:33" x14ac:dyDescent="0.25">
      <c r="A103" s="56"/>
      <c r="B103" s="70"/>
      <c r="C103" s="76"/>
      <c r="D103" s="73"/>
      <c r="E103" s="79"/>
      <c r="F103" s="56"/>
      <c r="G103" s="13" t="str">
        <f t="shared" si="21"/>
        <v/>
      </c>
      <c r="H103" s="56"/>
      <c r="K103" s="128"/>
      <c r="L103" s="128"/>
      <c r="M103" s="128"/>
      <c r="N103" s="84" t="str">
        <f t="shared" si="22"/>
        <v/>
      </c>
      <c r="O103" s="128"/>
      <c r="P103" s="84" t="str">
        <f t="shared" si="23"/>
        <v/>
      </c>
      <c r="Q103" s="84" t="str">
        <f t="shared" si="20"/>
        <v/>
      </c>
      <c r="R103" s="84" t="str">
        <f t="shared" si="24"/>
        <v/>
      </c>
      <c r="S103" s="84" t="str">
        <f t="shared" si="25"/>
        <v/>
      </c>
      <c r="U103" s="84" t="str">
        <f t="shared" si="26"/>
        <v/>
      </c>
      <c r="W103" s="108" t="str">
        <f>IF($N103="", "", SUM($D$11:$D103))</f>
        <v/>
      </c>
      <c r="X103" s="111" t="str">
        <f t="shared" si="27"/>
        <v/>
      </c>
      <c r="Y103" s="114" t="str">
        <f t="shared" si="31"/>
        <v/>
      </c>
      <c r="Z103" s="111" t="str">
        <f>IF(X103="", "", X103-SUM($Z$11:$Z102))</f>
        <v/>
      </c>
      <c r="AA103" s="111" t="str">
        <f>IF($Y103="", "", $Y103-SUM($AA$11:$AA102))</f>
        <v/>
      </c>
      <c r="AB103" s="111" t="str">
        <f t="shared" si="32"/>
        <v/>
      </c>
      <c r="AC103" s="121" t="str">
        <f t="shared" si="28"/>
        <v/>
      </c>
      <c r="AD103" s="122" t="str">
        <f t="shared" si="29"/>
        <v/>
      </c>
      <c r="AE103" s="123" t="str">
        <f t="shared" si="33"/>
        <v/>
      </c>
      <c r="AG103" s="150" t="str">
        <f t="shared" si="30"/>
        <v/>
      </c>
    </row>
    <row r="104" spans="1:33" x14ac:dyDescent="0.25">
      <c r="A104" s="56"/>
      <c r="B104" s="70"/>
      <c r="C104" s="76"/>
      <c r="D104" s="73"/>
      <c r="E104" s="79"/>
      <c r="F104" s="56"/>
      <c r="G104" s="13" t="str">
        <f t="shared" si="21"/>
        <v/>
      </c>
      <c r="H104" s="56"/>
      <c r="K104" s="128"/>
      <c r="L104" s="128"/>
      <c r="M104" s="128"/>
      <c r="N104" s="84" t="str">
        <f t="shared" si="22"/>
        <v/>
      </c>
      <c r="O104" s="128"/>
      <c r="P104" s="84" t="str">
        <f t="shared" si="23"/>
        <v/>
      </c>
      <c r="Q104" s="84" t="str">
        <f t="shared" si="20"/>
        <v/>
      </c>
      <c r="R104" s="84" t="str">
        <f t="shared" si="24"/>
        <v/>
      </c>
      <c r="S104" s="84" t="str">
        <f t="shared" si="25"/>
        <v/>
      </c>
      <c r="U104" s="84" t="str">
        <f t="shared" si="26"/>
        <v/>
      </c>
      <c r="W104" s="108" t="str">
        <f>IF($N104="", "", SUM($D$11:$D104))</f>
        <v/>
      </c>
      <c r="X104" s="111" t="str">
        <f t="shared" si="27"/>
        <v/>
      </c>
      <c r="Y104" s="114" t="str">
        <f t="shared" si="31"/>
        <v/>
      </c>
      <c r="Z104" s="111" t="str">
        <f>IF(X104="", "", X104-SUM($Z$11:$Z103))</f>
        <v/>
      </c>
      <c r="AA104" s="111" t="str">
        <f>IF($Y104="", "", $Y104-SUM($AA$11:$AA103))</f>
        <v/>
      </c>
      <c r="AB104" s="111" t="str">
        <f t="shared" si="32"/>
        <v/>
      </c>
      <c r="AC104" s="121" t="str">
        <f t="shared" si="28"/>
        <v/>
      </c>
      <c r="AD104" s="122" t="str">
        <f t="shared" si="29"/>
        <v/>
      </c>
      <c r="AE104" s="123" t="str">
        <f t="shared" si="33"/>
        <v/>
      </c>
      <c r="AG104" s="150" t="str">
        <f t="shared" si="30"/>
        <v/>
      </c>
    </row>
    <row r="105" spans="1:33" x14ac:dyDescent="0.25">
      <c r="A105" s="56"/>
      <c r="B105" s="70"/>
      <c r="C105" s="76"/>
      <c r="D105" s="73"/>
      <c r="E105" s="79"/>
      <c r="F105" s="56"/>
      <c r="G105" s="13" t="str">
        <f t="shared" si="21"/>
        <v/>
      </c>
      <c r="H105" s="56"/>
      <c r="K105" s="128"/>
      <c r="L105" s="128"/>
      <c r="M105" s="128"/>
      <c r="N105" s="84" t="str">
        <f t="shared" si="22"/>
        <v/>
      </c>
      <c r="O105" s="128"/>
      <c r="P105" s="84" t="str">
        <f t="shared" si="23"/>
        <v/>
      </c>
      <c r="Q105" s="84" t="str">
        <f t="shared" si="20"/>
        <v/>
      </c>
      <c r="R105" s="84" t="str">
        <f t="shared" si="24"/>
        <v/>
      </c>
      <c r="S105" s="84" t="str">
        <f t="shared" si="25"/>
        <v/>
      </c>
      <c r="U105" s="84" t="str">
        <f t="shared" si="26"/>
        <v/>
      </c>
      <c r="W105" s="108" t="str">
        <f>IF($N105="", "", SUM($D$11:$D105))</f>
        <v/>
      </c>
      <c r="X105" s="111" t="str">
        <f t="shared" si="27"/>
        <v/>
      </c>
      <c r="Y105" s="114" t="str">
        <f t="shared" si="31"/>
        <v/>
      </c>
      <c r="Z105" s="111" t="str">
        <f>IF(X105="", "", X105-SUM($Z$11:$Z104))</f>
        <v/>
      </c>
      <c r="AA105" s="111" t="str">
        <f>IF($Y105="", "", $Y105-SUM($AA$11:$AA104))</f>
        <v/>
      </c>
      <c r="AB105" s="111" t="str">
        <f t="shared" si="32"/>
        <v/>
      </c>
      <c r="AC105" s="121" t="str">
        <f t="shared" si="28"/>
        <v/>
      </c>
      <c r="AD105" s="122" t="str">
        <f t="shared" si="29"/>
        <v/>
      </c>
      <c r="AE105" s="123" t="str">
        <f t="shared" si="33"/>
        <v/>
      </c>
      <c r="AG105" s="150" t="str">
        <f t="shared" si="30"/>
        <v/>
      </c>
    </row>
    <row r="106" spans="1:33" x14ac:dyDescent="0.25">
      <c r="A106" s="56"/>
      <c r="B106" s="70"/>
      <c r="C106" s="76"/>
      <c r="D106" s="73"/>
      <c r="E106" s="79"/>
      <c r="F106" s="56"/>
      <c r="G106" s="13" t="str">
        <f t="shared" si="21"/>
        <v/>
      </c>
      <c r="H106" s="56"/>
      <c r="K106" s="128"/>
      <c r="L106" s="128"/>
      <c r="M106" s="128"/>
      <c r="N106" s="84" t="str">
        <f t="shared" si="22"/>
        <v/>
      </c>
      <c r="O106" s="128"/>
      <c r="P106" s="84" t="str">
        <f t="shared" si="23"/>
        <v/>
      </c>
      <c r="Q106" s="84" t="str">
        <f t="shared" si="20"/>
        <v/>
      </c>
      <c r="R106" s="84" t="str">
        <f t="shared" si="24"/>
        <v/>
      </c>
      <c r="S106" s="84" t="str">
        <f t="shared" si="25"/>
        <v/>
      </c>
      <c r="U106" s="84" t="str">
        <f t="shared" si="26"/>
        <v/>
      </c>
      <c r="W106" s="108" t="str">
        <f>IF($N106="", "", SUM($D$11:$D106))</f>
        <v/>
      </c>
      <c r="X106" s="111" t="str">
        <f t="shared" si="27"/>
        <v/>
      </c>
      <c r="Y106" s="114" t="str">
        <f t="shared" si="31"/>
        <v/>
      </c>
      <c r="Z106" s="111" t="str">
        <f>IF(X106="", "", X106-SUM($Z$11:$Z105))</f>
        <v/>
      </c>
      <c r="AA106" s="111" t="str">
        <f>IF($Y106="", "", $Y106-SUM($AA$11:$AA105))</f>
        <v/>
      </c>
      <c r="AB106" s="111" t="str">
        <f t="shared" si="32"/>
        <v/>
      </c>
      <c r="AC106" s="121" t="str">
        <f t="shared" si="28"/>
        <v/>
      </c>
      <c r="AD106" s="122" t="str">
        <f t="shared" si="29"/>
        <v/>
      </c>
      <c r="AE106" s="123" t="str">
        <f t="shared" si="33"/>
        <v/>
      </c>
      <c r="AG106" s="150" t="str">
        <f t="shared" si="30"/>
        <v/>
      </c>
    </row>
    <row r="107" spans="1:33" x14ac:dyDescent="0.25">
      <c r="A107" s="56"/>
      <c r="B107" s="70"/>
      <c r="C107" s="76"/>
      <c r="D107" s="73"/>
      <c r="E107" s="79"/>
      <c r="F107" s="56"/>
      <c r="G107" s="13" t="str">
        <f t="shared" si="21"/>
        <v/>
      </c>
      <c r="H107" s="56"/>
      <c r="K107" s="128"/>
      <c r="L107" s="128"/>
      <c r="M107" s="128"/>
      <c r="N107" s="84" t="str">
        <f t="shared" si="22"/>
        <v/>
      </c>
      <c r="O107" s="128"/>
      <c r="P107" s="84" t="str">
        <f t="shared" si="23"/>
        <v/>
      </c>
      <c r="Q107" s="84" t="str">
        <f t="shared" si="20"/>
        <v/>
      </c>
      <c r="R107" s="84" t="str">
        <f t="shared" si="24"/>
        <v/>
      </c>
      <c r="S107" s="84" t="str">
        <f t="shared" si="25"/>
        <v/>
      </c>
      <c r="U107" s="84" t="str">
        <f t="shared" si="26"/>
        <v/>
      </c>
      <c r="W107" s="108" t="str">
        <f>IF($N107="", "", SUM($D$11:$D107))</f>
        <v/>
      </c>
      <c r="X107" s="111" t="str">
        <f t="shared" si="27"/>
        <v/>
      </c>
      <c r="Y107" s="114" t="str">
        <f t="shared" si="31"/>
        <v/>
      </c>
      <c r="Z107" s="111" t="str">
        <f>IF(X107="", "", X107-SUM($Z$11:$Z106))</f>
        <v/>
      </c>
      <c r="AA107" s="111" t="str">
        <f>IF($Y107="", "", $Y107-SUM($AA$11:$AA106))</f>
        <v/>
      </c>
      <c r="AB107" s="111" t="str">
        <f t="shared" si="32"/>
        <v/>
      </c>
      <c r="AC107" s="121" t="str">
        <f t="shared" si="28"/>
        <v/>
      </c>
      <c r="AD107" s="122" t="str">
        <f t="shared" si="29"/>
        <v/>
      </c>
      <c r="AE107" s="123" t="str">
        <f t="shared" si="33"/>
        <v/>
      </c>
      <c r="AG107" s="150" t="str">
        <f t="shared" si="30"/>
        <v/>
      </c>
    </row>
    <row r="108" spans="1:33" x14ac:dyDescent="0.25">
      <c r="A108" s="56"/>
      <c r="B108" s="70"/>
      <c r="C108" s="76"/>
      <c r="D108" s="73"/>
      <c r="E108" s="79"/>
      <c r="F108" s="56"/>
      <c r="G108" s="13" t="str">
        <f t="shared" si="21"/>
        <v/>
      </c>
      <c r="H108" s="56"/>
      <c r="K108" s="128"/>
      <c r="L108" s="128"/>
      <c r="M108" s="128"/>
      <c r="N108" s="84" t="str">
        <f t="shared" si="22"/>
        <v/>
      </c>
      <c r="O108" s="128"/>
      <c r="P108" s="84" t="str">
        <f t="shared" si="23"/>
        <v/>
      </c>
      <c r="Q108" s="84" t="str">
        <f t="shared" si="20"/>
        <v/>
      </c>
      <c r="R108" s="84" t="str">
        <f t="shared" si="24"/>
        <v/>
      </c>
      <c r="S108" s="84" t="str">
        <f t="shared" si="25"/>
        <v/>
      </c>
      <c r="U108" s="84" t="str">
        <f t="shared" si="26"/>
        <v/>
      </c>
      <c r="W108" s="108" t="str">
        <f>IF($N108="", "", SUM($D$11:$D108))</f>
        <v/>
      </c>
      <c r="X108" s="111" t="str">
        <f t="shared" si="27"/>
        <v/>
      </c>
      <c r="Y108" s="114" t="str">
        <f t="shared" si="31"/>
        <v/>
      </c>
      <c r="Z108" s="111" t="str">
        <f>IF(X108="", "", X108-SUM($Z$11:$Z107))</f>
        <v/>
      </c>
      <c r="AA108" s="111" t="str">
        <f>IF($Y108="", "", $Y108-SUM($AA$11:$AA107))</f>
        <v/>
      </c>
      <c r="AB108" s="111" t="str">
        <f t="shared" si="32"/>
        <v/>
      </c>
      <c r="AC108" s="121" t="str">
        <f t="shared" si="28"/>
        <v/>
      </c>
      <c r="AD108" s="122" t="str">
        <f t="shared" si="29"/>
        <v/>
      </c>
      <c r="AE108" s="123" t="str">
        <f t="shared" si="33"/>
        <v/>
      </c>
      <c r="AG108" s="150" t="str">
        <f t="shared" si="30"/>
        <v/>
      </c>
    </row>
    <row r="109" spans="1:33" x14ac:dyDescent="0.25">
      <c r="A109" s="56"/>
      <c r="B109" s="70"/>
      <c r="C109" s="76"/>
      <c r="D109" s="73"/>
      <c r="E109" s="79"/>
      <c r="F109" s="56"/>
      <c r="G109" s="13" t="str">
        <f t="shared" si="21"/>
        <v/>
      </c>
      <c r="H109" s="56"/>
      <c r="K109" s="128"/>
      <c r="L109" s="128"/>
      <c r="M109" s="128"/>
      <c r="N109" s="84" t="str">
        <f t="shared" si="22"/>
        <v/>
      </c>
      <c r="O109" s="128"/>
      <c r="P109" s="84" t="str">
        <f t="shared" si="23"/>
        <v/>
      </c>
      <c r="Q109" s="84" t="str">
        <f t="shared" si="20"/>
        <v/>
      </c>
      <c r="R109" s="84" t="str">
        <f t="shared" si="24"/>
        <v/>
      </c>
      <c r="S109" s="84" t="str">
        <f t="shared" si="25"/>
        <v/>
      </c>
      <c r="U109" s="84" t="str">
        <f t="shared" si="26"/>
        <v/>
      </c>
      <c r="W109" s="108" t="str">
        <f>IF($N109="", "", SUM($D$11:$D109))</f>
        <v/>
      </c>
      <c r="X109" s="111" t="str">
        <f t="shared" si="27"/>
        <v/>
      </c>
      <c r="Y109" s="114" t="str">
        <f t="shared" si="31"/>
        <v/>
      </c>
      <c r="Z109" s="111" t="str">
        <f>IF(X109="", "", X109-SUM($Z$11:$Z108))</f>
        <v/>
      </c>
      <c r="AA109" s="111" t="str">
        <f>IF($Y109="", "", $Y109-SUM($AA$11:$AA108))</f>
        <v/>
      </c>
      <c r="AB109" s="111" t="str">
        <f t="shared" si="32"/>
        <v/>
      </c>
      <c r="AC109" s="121" t="str">
        <f t="shared" si="28"/>
        <v/>
      </c>
      <c r="AD109" s="122" t="str">
        <f t="shared" si="29"/>
        <v/>
      </c>
      <c r="AE109" s="123" t="str">
        <f t="shared" si="33"/>
        <v/>
      </c>
      <c r="AG109" s="150" t="str">
        <f t="shared" si="30"/>
        <v/>
      </c>
    </row>
    <row r="110" spans="1:33" x14ac:dyDescent="0.25">
      <c r="A110" s="56"/>
      <c r="B110" s="70"/>
      <c r="C110" s="76"/>
      <c r="D110" s="73"/>
      <c r="E110" s="79"/>
      <c r="F110" s="56"/>
      <c r="G110" s="13" t="str">
        <f t="shared" si="21"/>
        <v/>
      </c>
      <c r="H110" s="56"/>
      <c r="K110" s="128"/>
      <c r="L110" s="128"/>
      <c r="M110" s="128"/>
      <c r="N110" s="84" t="str">
        <f t="shared" si="22"/>
        <v/>
      </c>
      <c r="O110" s="128"/>
      <c r="P110" s="84" t="str">
        <f t="shared" si="23"/>
        <v/>
      </c>
      <c r="Q110" s="84" t="str">
        <f t="shared" si="20"/>
        <v/>
      </c>
      <c r="R110" s="84" t="str">
        <f t="shared" si="24"/>
        <v/>
      </c>
      <c r="S110" s="84" t="str">
        <f t="shared" si="25"/>
        <v/>
      </c>
      <c r="U110" s="84" t="str">
        <f t="shared" si="26"/>
        <v/>
      </c>
      <c r="W110" s="108" t="str">
        <f>IF($N110="", "", SUM($D$11:$D110))</f>
        <v/>
      </c>
      <c r="X110" s="111" t="str">
        <f t="shared" si="27"/>
        <v/>
      </c>
      <c r="Y110" s="114" t="str">
        <f t="shared" si="31"/>
        <v/>
      </c>
      <c r="Z110" s="111" t="str">
        <f>IF(X110="", "", X110-SUM($Z$11:$Z109))</f>
        <v/>
      </c>
      <c r="AA110" s="111" t="str">
        <f>IF($Y110="", "", $Y110-SUM($AA$11:$AA109))</f>
        <v/>
      </c>
      <c r="AB110" s="111" t="str">
        <f t="shared" si="32"/>
        <v/>
      </c>
      <c r="AC110" s="121" t="str">
        <f t="shared" si="28"/>
        <v/>
      </c>
      <c r="AD110" s="122" t="str">
        <f t="shared" si="29"/>
        <v/>
      </c>
      <c r="AE110" s="123" t="str">
        <f t="shared" si="33"/>
        <v/>
      </c>
      <c r="AG110" s="150" t="str">
        <f t="shared" si="30"/>
        <v/>
      </c>
    </row>
    <row r="111" spans="1:33" x14ac:dyDescent="0.25">
      <c r="A111" s="56"/>
      <c r="B111" s="70"/>
      <c r="C111" s="76"/>
      <c r="D111" s="73"/>
      <c r="E111" s="79"/>
      <c r="F111" s="56"/>
      <c r="G111" s="13" t="str">
        <f t="shared" si="21"/>
        <v/>
      </c>
      <c r="H111" s="56"/>
      <c r="K111" s="128"/>
      <c r="L111" s="128"/>
      <c r="M111" s="128"/>
      <c r="N111" s="84" t="str">
        <f t="shared" si="22"/>
        <v/>
      </c>
      <c r="O111" s="128"/>
      <c r="P111" s="84" t="str">
        <f t="shared" si="23"/>
        <v/>
      </c>
      <c r="Q111" s="84" t="str">
        <f t="shared" si="20"/>
        <v/>
      </c>
      <c r="R111" s="84" t="str">
        <f t="shared" si="24"/>
        <v/>
      </c>
      <c r="S111" s="84" t="str">
        <f t="shared" si="25"/>
        <v/>
      </c>
      <c r="U111" s="84" t="str">
        <f t="shared" si="26"/>
        <v/>
      </c>
      <c r="W111" s="108" t="str">
        <f>IF($N111="", "", SUM($D$11:$D111))</f>
        <v/>
      </c>
      <c r="X111" s="111" t="str">
        <f t="shared" si="27"/>
        <v/>
      </c>
      <c r="Y111" s="114" t="str">
        <f t="shared" si="31"/>
        <v/>
      </c>
      <c r="Z111" s="111" t="str">
        <f>IF(X111="", "", X111-SUM($Z$11:$Z110))</f>
        <v/>
      </c>
      <c r="AA111" s="111" t="str">
        <f>IF($Y111="", "", $Y111-SUM($AA$11:$AA110))</f>
        <v/>
      </c>
      <c r="AB111" s="111" t="str">
        <f t="shared" si="32"/>
        <v/>
      </c>
      <c r="AC111" s="121" t="str">
        <f t="shared" si="28"/>
        <v/>
      </c>
      <c r="AD111" s="122" t="str">
        <f t="shared" si="29"/>
        <v/>
      </c>
      <c r="AE111" s="123" t="str">
        <f t="shared" si="33"/>
        <v/>
      </c>
      <c r="AG111" s="150" t="str">
        <f t="shared" si="30"/>
        <v/>
      </c>
    </row>
    <row r="112" spans="1:33" x14ac:dyDescent="0.25">
      <c r="A112" s="56"/>
      <c r="B112" s="70"/>
      <c r="C112" s="76"/>
      <c r="D112" s="73"/>
      <c r="E112" s="79"/>
      <c r="F112" s="56"/>
      <c r="G112" s="13" t="str">
        <f t="shared" si="21"/>
        <v/>
      </c>
      <c r="H112" s="56"/>
      <c r="K112" s="128"/>
      <c r="L112" s="128"/>
      <c r="M112" s="128"/>
      <c r="N112" s="84" t="str">
        <f t="shared" si="22"/>
        <v/>
      </c>
      <c r="O112" s="128"/>
      <c r="P112" s="84" t="str">
        <f t="shared" si="23"/>
        <v/>
      </c>
      <c r="Q112" s="84" t="str">
        <f t="shared" si="20"/>
        <v/>
      </c>
      <c r="R112" s="84" t="str">
        <f t="shared" si="24"/>
        <v/>
      </c>
      <c r="S112" s="84" t="str">
        <f t="shared" si="25"/>
        <v/>
      </c>
      <c r="U112" s="84" t="str">
        <f t="shared" si="26"/>
        <v/>
      </c>
      <c r="W112" s="108" t="str">
        <f>IF($N112="", "", SUM($D$11:$D112))</f>
        <v/>
      </c>
      <c r="X112" s="111" t="str">
        <f t="shared" si="27"/>
        <v/>
      </c>
      <c r="Y112" s="114" t="str">
        <f t="shared" si="31"/>
        <v/>
      </c>
      <c r="Z112" s="111" t="str">
        <f>IF(X112="", "", X112-SUM($Z$11:$Z111))</f>
        <v/>
      </c>
      <c r="AA112" s="111" t="str">
        <f>IF($Y112="", "", $Y112-SUM($AA$11:$AA111))</f>
        <v/>
      </c>
      <c r="AB112" s="111" t="str">
        <f t="shared" si="32"/>
        <v/>
      </c>
      <c r="AC112" s="121" t="str">
        <f t="shared" si="28"/>
        <v/>
      </c>
      <c r="AD112" s="122" t="str">
        <f t="shared" si="29"/>
        <v/>
      </c>
      <c r="AE112" s="123" t="str">
        <f t="shared" si="33"/>
        <v/>
      </c>
      <c r="AG112" s="150" t="str">
        <f t="shared" si="30"/>
        <v/>
      </c>
    </row>
    <row r="113" spans="1:33" x14ac:dyDescent="0.25">
      <c r="A113" s="56"/>
      <c r="B113" s="70"/>
      <c r="C113" s="76"/>
      <c r="D113" s="73"/>
      <c r="E113" s="79"/>
      <c r="F113" s="56"/>
      <c r="G113" s="13" t="str">
        <f t="shared" si="21"/>
        <v/>
      </c>
      <c r="H113" s="56"/>
      <c r="K113" s="128"/>
      <c r="L113" s="128"/>
      <c r="M113" s="128"/>
      <c r="N113" s="84" t="str">
        <f t="shared" si="22"/>
        <v/>
      </c>
      <c r="O113" s="128"/>
      <c r="P113" s="84" t="str">
        <f t="shared" si="23"/>
        <v/>
      </c>
      <c r="Q113" s="84" t="str">
        <f t="shared" si="20"/>
        <v/>
      </c>
      <c r="R113" s="84" t="str">
        <f t="shared" si="24"/>
        <v/>
      </c>
      <c r="S113" s="84" t="str">
        <f t="shared" si="25"/>
        <v/>
      </c>
      <c r="U113" s="84" t="str">
        <f t="shared" si="26"/>
        <v/>
      </c>
      <c r="W113" s="108" t="str">
        <f>IF($N113="", "", SUM($D$11:$D113))</f>
        <v/>
      </c>
      <c r="X113" s="111" t="str">
        <f t="shared" si="27"/>
        <v/>
      </c>
      <c r="Y113" s="114" t="str">
        <f t="shared" si="31"/>
        <v/>
      </c>
      <c r="Z113" s="111" t="str">
        <f>IF(X113="", "", X113-SUM($Z$11:$Z112))</f>
        <v/>
      </c>
      <c r="AA113" s="111" t="str">
        <f>IF($Y113="", "", $Y113-SUM($AA$11:$AA112))</f>
        <v/>
      </c>
      <c r="AB113" s="111" t="str">
        <f t="shared" si="32"/>
        <v/>
      </c>
      <c r="AC113" s="121" t="str">
        <f t="shared" si="28"/>
        <v/>
      </c>
      <c r="AD113" s="122" t="str">
        <f t="shared" si="29"/>
        <v/>
      </c>
      <c r="AE113" s="123" t="str">
        <f t="shared" si="33"/>
        <v/>
      </c>
      <c r="AG113" s="150" t="str">
        <f t="shared" si="30"/>
        <v/>
      </c>
    </row>
    <row r="114" spans="1:33" x14ac:dyDescent="0.25">
      <c r="A114" s="56"/>
      <c r="B114" s="70"/>
      <c r="C114" s="76"/>
      <c r="D114" s="73"/>
      <c r="E114" s="79"/>
      <c r="F114" s="56"/>
      <c r="G114" s="13" t="str">
        <f t="shared" si="21"/>
        <v/>
      </c>
      <c r="H114" s="56"/>
      <c r="K114" s="128"/>
      <c r="L114" s="128"/>
      <c r="M114" s="128"/>
      <c r="N114" s="84" t="str">
        <f t="shared" si="22"/>
        <v/>
      </c>
      <c r="O114" s="128"/>
      <c r="P114" s="84" t="str">
        <f t="shared" si="23"/>
        <v/>
      </c>
      <c r="Q114" s="84" t="str">
        <f t="shared" si="20"/>
        <v/>
      </c>
      <c r="R114" s="84" t="str">
        <f t="shared" si="24"/>
        <v/>
      </c>
      <c r="S114" s="84" t="str">
        <f t="shared" si="25"/>
        <v/>
      </c>
      <c r="U114" s="84" t="str">
        <f t="shared" si="26"/>
        <v/>
      </c>
      <c r="W114" s="108" t="str">
        <f>IF($N114="", "", SUM($D$11:$D114))</f>
        <v/>
      </c>
      <c r="X114" s="111" t="str">
        <f t="shared" si="27"/>
        <v/>
      </c>
      <c r="Y114" s="114" t="str">
        <f t="shared" si="31"/>
        <v/>
      </c>
      <c r="Z114" s="111" t="str">
        <f>IF(X114="", "", X114-SUM($Z$11:$Z113))</f>
        <v/>
      </c>
      <c r="AA114" s="111" t="str">
        <f>IF($Y114="", "", $Y114-SUM($AA$11:$AA113))</f>
        <v/>
      </c>
      <c r="AB114" s="111" t="str">
        <f t="shared" si="32"/>
        <v/>
      </c>
      <c r="AC114" s="121" t="str">
        <f t="shared" si="28"/>
        <v/>
      </c>
      <c r="AD114" s="122" t="str">
        <f t="shared" si="29"/>
        <v/>
      </c>
      <c r="AE114" s="123" t="str">
        <f t="shared" si="33"/>
        <v/>
      </c>
      <c r="AG114" s="150" t="str">
        <f t="shared" si="30"/>
        <v/>
      </c>
    </row>
    <row r="115" spans="1:33" x14ac:dyDescent="0.25">
      <c r="A115" s="56"/>
      <c r="B115" s="70"/>
      <c r="C115" s="76"/>
      <c r="D115" s="73"/>
      <c r="E115" s="79"/>
      <c r="F115" s="56"/>
      <c r="G115" s="13" t="str">
        <f t="shared" si="21"/>
        <v/>
      </c>
      <c r="H115" s="56"/>
      <c r="K115" s="128"/>
      <c r="L115" s="128"/>
      <c r="M115" s="128"/>
      <c r="N115" s="84" t="str">
        <f t="shared" si="22"/>
        <v/>
      </c>
      <c r="O115" s="128"/>
      <c r="P115" s="84" t="str">
        <f t="shared" si="23"/>
        <v/>
      </c>
      <c r="Q115" s="84" t="str">
        <f t="shared" si="20"/>
        <v/>
      </c>
      <c r="R115" s="84" t="str">
        <f t="shared" si="24"/>
        <v/>
      </c>
      <c r="S115" s="84" t="str">
        <f t="shared" si="25"/>
        <v/>
      </c>
      <c r="U115" s="84" t="str">
        <f t="shared" si="26"/>
        <v/>
      </c>
      <c r="W115" s="108" t="str">
        <f>IF($N115="", "", SUM($D$11:$D115))</f>
        <v/>
      </c>
      <c r="X115" s="111" t="str">
        <f t="shared" si="27"/>
        <v/>
      </c>
      <c r="Y115" s="114" t="str">
        <f t="shared" si="31"/>
        <v/>
      </c>
      <c r="Z115" s="111" t="str">
        <f>IF(X115="", "", X115-SUM($Z$11:$Z114))</f>
        <v/>
      </c>
      <c r="AA115" s="111" t="str">
        <f>IF($Y115="", "", $Y115-SUM($AA$11:$AA114))</f>
        <v/>
      </c>
      <c r="AB115" s="111" t="str">
        <f t="shared" si="32"/>
        <v/>
      </c>
      <c r="AC115" s="121" t="str">
        <f t="shared" si="28"/>
        <v/>
      </c>
      <c r="AD115" s="122" t="str">
        <f t="shared" si="29"/>
        <v/>
      </c>
      <c r="AE115" s="123" t="str">
        <f t="shared" si="33"/>
        <v/>
      </c>
      <c r="AG115" s="150" t="str">
        <f t="shared" si="30"/>
        <v/>
      </c>
    </row>
    <row r="116" spans="1:33" x14ac:dyDescent="0.25">
      <c r="A116" s="56"/>
      <c r="B116" s="70"/>
      <c r="C116" s="76"/>
      <c r="D116" s="73"/>
      <c r="E116" s="79"/>
      <c r="F116" s="56"/>
      <c r="G116" s="13" t="str">
        <f t="shared" si="21"/>
        <v/>
      </c>
      <c r="H116" s="56"/>
      <c r="K116" s="128"/>
      <c r="L116" s="128"/>
      <c r="M116" s="128"/>
      <c r="N116" s="84" t="str">
        <f t="shared" si="22"/>
        <v/>
      </c>
      <c r="O116" s="128"/>
      <c r="P116" s="84" t="str">
        <f t="shared" si="23"/>
        <v/>
      </c>
      <c r="Q116" s="84" t="str">
        <f t="shared" si="20"/>
        <v/>
      </c>
      <c r="R116" s="84" t="str">
        <f t="shared" si="24"/>
        <v/>
      </c>
      <c r="S116" s="84" t="str">
        <f t="shared" si="25"/>
        <v/>
      </c>
      <c r="U116" s="84" t="str">
        <f t="shared" si="26"/>
        <v/>
      </c>
      <c r="W116" s="108" t="str">
        <f>IF($N116="", "", SUM($D$11:$D116))</f>
        <v/>
      </c>
      <c r="X116" s="111" t="str">
        <f t="shared" si="27"/>
        <v/>
      </c>
      <c r="Y116" s="114" t="str">
        <f t="shared" si="31"/>
        <v/>
      </c>
      <c r="Z116" s="111" t="str">
        <f>IF(X116="", "", X116-SUM($Z$11:$Z115))</f>
        <v/>
      </c>
      <c r="AA116" s="111" t="str">
        <f>IF($Y116="", "", $Y116-SUM($AA$11:$AA115))</f>
        <v/>
      </c>
      <c r="AB116" s="111" t="str">
        <f t="shared" si="32"/>
        <v/>
      </c>
      <c r="AC116" s="121" t="str">
        <f t="shared" si="28"/>
        <v/>
      </c>
      <c r="AD116" s="122" t="str">
        <f t="shared" si="29"/>
        <v/>
      </c>
      <c r="AE116" s="123" t="str">
        <f t="shared" si="33"/>
        <v/>
      </c>
      <c r="AG116" s="150" t="str">
        <f t="shared" si="30"/>
        <v/>
      </c>
    </row>
    <row r="117" spans="1:33" x14ac:dyDescent="0.25">
      <c r="A117" s="56"/>
      <c r="B117" s="70"/>
      <c r="C117" s="76"/>
      <c r="D117" s="73"/>
      <c r="E117" s="79"/>
      <c r="F117" s="56"/>
      <c r="G117" s="13" t="str">
        <f t="shared" si="21"/>
        <v/>
      </c>
      <c r="H117" s="56"/>
      <c r="K117" s="128"/>
      <c r="L117" s="128"/>
      <c r="M117" s="128"/>
      <c r="N117" s="84" t="str">
        <f t="shared" si="22"/>
        <v/>
      </c>
      <c r="O117" s="128"/>
      <c r="P117" s="84" t="str">
        <f t="shared" si="23"/>
        <v/>
      </c>
      <c r="Q117" s="84" t="str">
        <f t="shared" si="20"/>
        <v/>
      </c>
      <c r="R117" s="84" t="str">
        <f t="shared" si="24"/>
        <v/>
      </c>
      <c r="S117" s="84" t="str">
        <f t="shared" si="25"/>
        <v/>
      </c>
      <c r="U117" s="84" t="str">
        <f t="shared" si="26"/>
        <v/>
      </c>
      <c r="W117" s="108" t="str">
        <f>IF($N117="", "", SUM($D$11:$D117))</f>
        <v/>
      </c>
      <c r="X117" s="111" t="str">
        <f t="shared" si="27"/>
        <v/>
      </c>
      <c r="Y117" s="114" t="str">
        <f t="shared" si="31"/>
        <v/>
      </c>
      <c r="Z117" s="111" t="str">
        <f>IF(X117="", "", X117-SUM($Z$11:$Z116))</f>
        <v/>
      </c>
      <c r="AA117" s="111" t="str">
        <f>IF($Y117="", "", $Y117-SUM($AA$11:$AA116))</f>
        <v/>
      </c>
      <c r="AB117" s="111" t="str">
        <f t="shared" si="32"/>
        <v/>
      </c>
      <c r="AC117" s="121" t="str">
        <f t="shared" si="28"/>
        <v/>
      </c>
      <c r="AD117" s="122" t="str">
        <f t="shared" si="29"/>
        <v/>
      </c>
      <c r="AE117" s="123" t="str">
        <f t="shared" si="33"/>
        <v/>
      </c>
      <c r="AG117" s="150" t="str">
        <f t="shared" si="30"/>
        <v/>
      </c>
    </row>
    <row r="118" spans="1:33" x14ac:dyDescent="0.25">
      <c r="A118" s="56"/>
      <c r="B118" s="70"/>
      <c r="C118" s="76"/>
      <c r="D118" s="73"/>
      <c r="E118" s="79"/>
      <c r="F118" s="56"/>
      <c r="G118" s="13" t="str">
        <f t="shared" si="21"/>
        <v/>
      </c>
      <c r="H118" s="56"/>
      <c r="K118" s="128"/>
      <c r="L118" s="128"/>
      <c r="M118" s="128"/>
      <c r="N118" s="84" t="str">
        <f t="shared" si="22"/>
        <v/>
      </c>
      <c r="O118" s="128"/>
      <c r="P118" s="84" t="str">
        <f t="shared" si="23"/>
        <v/>
      </c>
      <c r="Q118" s="84" t="str">
        <f t="shared" si="20"/>
        <v/>
      </c>
      <c r="R118" s="84" t="str">
        <f t="shared" si="24"/>
        <v/>
      </c>
      <c r="S118" s="84" t="str">
        <f t="shared" si="25"/>
        <v/>
      </c>
      <c r="U118" s="84" t="str">
        <f t="shared" si="26"/>
        <v/>
      </c>
      <c r="W118" s="108" t="str">
        <f>IF($N118="", "", SUM($D$11:$D118))</f>
        <v/>
      </c>
      <c r="X118" s="111" t="str">
        <f t="shared" si="27"/>
        <v/>
      </c>
      <c r="Y118" s="114" t="str">
        <f t="shared" si="31"/>
        <v/>
      </c>
      <c r="Z118" s="111" t="str">
        <f>IF(X118="", "", X118-SUM($Z$11:$Z117))</f>
        <v/>
      </c>
      <c r="AA118" s="111" t="str">
        <f>IF($Y118="", "", $Y118-SUM($AA$11:$AA117))</f>
        <v/>
      </c>
      <c r="AB118" s="111" t="str">
        <f t="shared" si="32"/>
        <v/>
      </c>
      <c r="AC118" s="121" t="str">
        <f t="shared" si="28"/>
        <v/>
      </c>
      <c r="AD118" s="122" t="str">
        <f t="shared" si="29"/>
        <v/>
      </c>
      <c r="AE118" s="123" t="str">
        <f t="shared" si="33"/>
        <v/>
      </c>
      <c r="AG118" s="150" t="str">
        <f t="shared" si="30"/>
        <v/>
      </c>
    </row>
    <row r="119" spans="1:33" x14ac:dyDescent="0.25">
      <c r="A119" s="56"/>
      <c r="B119" s="70"/>
      <c r="C119" s="76"/>
      <c r="D119" s="73"/>
      <c r="E119" s="79"/>
      <c r="F119" s="56"/>
      <c r="G119" s="13" t="str">
        <f t="shared" si="21"/>
        <v/>
      </c>
      <c r="H119" s="56"/>
      <c r="K119" s="128"/>
      <c r="L119" s="128"/>
      <c r="M119" s="128"/>
      <c r="N119" s="84" t="str">
        <f t="shared" si="22"/>
        <v/>
      </c>
      <c r="O119" s="128"/>
      <c r="P119" s="84" t="str">
        <f t="shared" si="23"/>
        <v/>
      </c>
      <c r="Q119" s="84" t="str">
        <f t="shared" si="20"/>
        <v/>
      </c>
      <c r="R119" s="84" t="str">
        <f t="shared" si="24"/>
        <v/>
      </c>
      <c r="S119" s="84" t="str">
        <f t="shared" si="25"/>
        <v/>
      </c>
      <c r="U119" s="84" t="str">
        <f t="shared" si="26"/>
        <v/>
      </c>
      <c r="W119" s="108" t="str">
        <f>IF($N119="", "", SUM($D$11:$D119))</f>
        <v/>
      </c>
      <c r="X119" s="111" t="str">
        <f t="shared" si="27"/>
        <v/>
      </c>
      <c r="Y119" s="114" t="str">
        <f t="shared" si="31"/>
        <v/>
      </c>
      <c r="Z119" s="111" t="str">
        <f>IF(X119="", "", X119-SUM($Z$11:$Z118))</f>
        <v/>
      </c>
      <c r="AA119" s="111" t="str">
        <f>IF($Y119="", "", $Y119-SUM($AA$11:$AA118))</f>
        <v/>
      </c>
      <c r="AB119" s="111" t="str">
        <f t="shared" si="32"/>
        <v/>
      </c>
      <c r="AC119" s="121" t="str">
        <f t="shared" si="28"/>
        <v/>
      </c>
      <c r="AD119" s="122" t="str">
        <f t="shared" si="29"/>
        <v/>
      </c>
      <c r="AE119" s="123" t="str">
        <f t="shared" si="33"/>
        <v/>
      </c>
      <c r="AG119" s="150" t="str">
        <f t="shared" si="30"/>
        <v/>
      </c>
    </row>
    <row r="120" spans="1:33" x14ac:dyDescent="0.25">
      <c r="A120" s="56"/>
      <c r="B120" s="70"/>
      <c r="C120" s="76"/>
      <c r="D120" s="73"/>
      <c r="E120" s="79"/>
      <c r="F120" s="56"/>
      <c r="G120" s="13" t="str">
        <f t="shared" si="21"/>
        <v/>
      </c>
      <c r="H120" s="56"/>
      <c r="K120" s="128"/>
      <c r="L120" s="128"/>
      <c r="M120" s="128"/>
      <c r="N120" s="84" t="str">
        <f t="shared" si="22"/>
        <v/>
      </c>
      <c r="O120" s="128"/>
      <c r="P120" s="84" t="str">
        <f t="shared" si="23"/>
        <v/>
      </c>
      <c r="Q120" s="84" t="str">
        <f t="shared" si="20"/>
        <v/>
      </c>
      <c r="R120" s="84" t="str">
        <f t="shared" si="24"/>
        <v/>
      </c>
      <c r="S120" s="84" t="str">
        <f t="shared" si="25"/>
        <v/>
      </c>
      <c r="U120" s="84" t="str">
        <f t="shared" si="26"/>
        <v/>
      </c>
      <c r="W120" s="108" t="str">
        <f>IF($N120="", "", SUM($D$11:$D120))</f>
        <v/>
      </c>
      <c r="X120" s="111" t="str">
        <f t="shared" si="27"/>
        <v/>
      </c>
      <c r="Y120" s="114" t="str">
        <f t="shared" si="31"/>
        <v/>
      </c>
      <c r="Z120" s="111" t="str">
        <f>IF(X120="", "", X120-SUM($Z$11:$Z119))</f>
        <v/>
      </c>
      <c r="AA120" s="111" t="str">
        <f>IF($Y120="", "", $Y120-SUM($AA$11:$AA119))</f>
        <v/>
      </c>
      <c r="AB120" s="111" t="str">
        <f t="shared" si="32"/>
        <v/>
      </c>
      <c r="AC120" s="121" t="str">
        <f t="shared" si="28"/>
        <v/>
      </c>
      <c r="AD120" s="122" t="str">
        <f t="shared" si="29"/>
        <v/>
      </c>
      <c r="AE120" s="123" t="str">
        <f t="shared" si="33"/>
        <v/>
      </c>
      <c r="AG120" s="150" t="str">
        <f t="shared" si="30"/>
        <v/>
      </c>
    </row>
    <row r="121" spans="1:33" x14ac:dyDescent="0.25">
      <c r="A121" s="56"/>
      <c r="B121" s="70"/>
      <c r="C121" s="76"/>
      <c r="D121" s="73"/>
      <c r="E121" s="79"/>
      <c r="F121" s="56"/>
      <c r="G121" s="13" t="str">
        <f t="shared" si="21"/>
        <v/>
      </c>
      <c r="H121" s="56"/>
      <c r="K121" s="128"/>
      <c r="L121" s="128"/>
      <c r="M121" s="128"/>
      <c r="N121" s="84" t="str">
        <f t="shared" si="22"/>
        <v/>
      </c>
      <c r="O121" s="128"/>
      <c r="P121" s="84" t="str">
        <f t="shared" si="23"/>
        <v/>
      </c>
      <c r="Q121" s="84" t="str">
        <f t="shared" si="20"/>
        <v/>
      </c>
      <c r="R121" s="84" t="str">
        <f t="shared" si="24"/>
        <v/>
      </c>
      <c r="S121" s="84" t="str">
        <f t="shared" si="25"/>
        <v/>
      </c>
      <c r="U121" s="84" t="str">
        <f t="shared" si="26"/>
        <v/>
      </c>
      <c r="W121" s="108" t="str">
        <f>IF($N121="", "", SUM($D$11:$D121))</f>
        <v/>
      </c>
      <c r="X121" s="111" t="str">
        <f t="shared" si="27"/>
        <v/>
      </c>
      <c r="Y121" s="114" t="str">
        <f t="shared" si="31"/>
        <v/>
      </c>
      <c r="Z121" s="111" t="str">
        <f>IF(X121="", "", X121-SUM($Z$11:$Z120))</f>
        <v/>
      </c>
      <c r="AA121" s="111" t="str">
        <f>IF($Y121="", "", $Y121-SUM($AA$11:$AA120))</f>
        <v/>
      </c>
      <c r="AB121" s="111" t="str">
        <f t="shared" si="32"/>
        <v/>
      </c>
      <c r="AC121" s="121" t="str">
        <f t="shared" si="28"/>
        <v/>
      </c>
      <c r="AD121" s="122" t="str">
        <f t="shared" si="29"/>
        <v/>
      </c>
      <c r="AE121" s="123" t="str">
        <f t="shared" si="33"/>
        <v/>
      </c>
      <c r="AG121" s="150" t="str">
        <f t="shared" si="30"/>
        <v/>
      </c>
    </row>
    <row r="122" spans="1:33" x14ac:dyDescent="0.25">
      <c r="A122" s="56"/>
      <c r="B122" s="70"/>
      <c r="C122" s="76"/>
      <c r="D122" s="73"/>
      <c r="E122" s="79"/>
      <c r="F122" s="56"/>
      <c r="G122" s="13" t="str">
        <f t="shared" si="21"/>
        <v/>
      </c>
      <c r="H122" s="56"/>
      <c r="K122" s="128"/>
      <c r="L122" s="128"/>
      <c r="M122" s="128"/>
      <c r="N122" s="84" t="str">
        <f t="shared" si="22"/>
        <v/>
      </c>
      <c r="O122" s="128"/>
      <c r="P122" s="84" t="str">
        <f t="shared" si="23"/>
        <v/>
      </c>
      <c r="Q122" s="84" t="str">
        <f t="shared" si="20"/>
        <v/>
      </c>
      <c r="R122" s="84" t="str">
        <f t="shared" si="24"/>
        <v/>
      </c>
      <c r="S122" s="84" t="str">
        <f t="shared" si="25"/>
        <v/>
      </c>
      <c r="U122" s="84" t="str">
        <f t="shared" si="26"/>
        <v/>
      </c>
      <c r="W122" s="108" t="str">
        <f>IF($N122="", "", SUM($D$11:$D122))</f>
        <v/>
      </c>
      <c r="X122" s="111" t="str">
        <f t="shared" si="27"/>
        <v/>
      </c>
      <c r="Y122" s="114" t="str">
        <f t="shared" si="31"/>
        <v/>
      </c>
      <c r="Z122" s="111" t="str">
        <f>IF(X122="", "", X122-SUM($Z$11:$Z121))</f>
        <v/>
      </c>
      <c r="AA122" s="111" t="str">
        <f>IF($Y122="", "", $Y122-SUM($AA$11:$AA121))</f>
        <v/>
      </c>
      <c r="AB122" s="111" t="str">
        <f t="shared" si="32"/>
        <v/>
      </c>
      <c r="AC122" s="121" t="str">
        <f t="shared" si="28"/>
        <v/>
      </c>
      <c r="AD122" s="122" t="str">
        <f t="shared" si="29"/>
        <v/>
      </c>
      <c r="AE122" s="123" t="str">
        <f t="shared" si="33"/>
        <v/>
      </c>
      <c r="AG122" s="150" t="str">
        <f t="shared" si="30"/>
        <v/>
      </c>
    </row>
    <row r="123" spans="1:33" x14ac:dyDescent="0.25">
      <c r="A123" s="56"/>
      <c r="B123" s="70"/>
      <c r="C123" s="76"/>
      <c r="D123" s="73"/>
      <c r="E123" s="79"/>
      <c r="F123" s="56"/>
      <c r="G123" s="13" t="str">
        <f t="shared" si="21"/>
        <v/>
      </c>
      <c r="H123" s="56"/>
      <c r="K123" s="128"/>
      <c r="L123" s="128"/>
      <c r="M123" s="128"/>
      <c r="N123" s="84" t="str">
        <f t="shared" si="22"/>
        <v/>
      </c>
      <c r="O123" s="128"/>
      <c r="P123" s="84" t="str">
        <f t="shared" si="23"/>
        <v/>
      </c>
      <c r="Q123" s="84" t="str">
        <f t="shared" si="20"/>
        <v/>
      </c>
      <c r="R123" s="84" t="str">
        <f t="shared" si="24"/>
        <v/>
      </c>
      <c r="S123" s="84" t="str">
        <f t="shared" si="25"/>
        <v/>
      </c>
      <c r="U123" s="84" t="str">
        <f t="shared" si="26"/>
        <v/>
      </c>
      <c r="W123" s="108" t="str">
        <f>IF($N123="", "", SUM($D$11:$D123))</f>
        <v/>
      </c>
      <c r="X123" s="111" t="str">
        <f t="shared" si="27"/>
        <v/>
      </c>
      <c r="Y123" s="114" t="str">
        <f t="shared" si="31"/>
        <v/>
      </c>
      <c r="Z123" s="111" t="str">
        <f>IF(X123="", "", X123-SUM($Z$11:$Z122))</f>
        <v/>
      </c>
      <c r="AA123" s="111" t="str">
        <f>IF($Y123="", "", $Y123-SUM($AA$11:$AA122))</f>
        <v/>
      </c>
      <c r="AB123" s="111" t="str">
        <f t="shared" si="32"/>
        <v/>
      </c>
      <c r="AC123" s="121" t="str">
        <f t="shared" si="28"/>
        <v/>
      </c>
      <c r="AD123" s="122" t="str">
        <f t="shared" si="29"/>
        <v/>
      </c>
      <c r="AE123" s="123" t="str">
        <f t="shared" si="33"/>
        <v/>
      </c>
      <c r="AG123" s="150" t="str">
        <f t="shared" si="30"/>
        <v/>
      </c>
    </row>
    <row r="124" spans="1:33" x14ac:dyDescent="0.25">
      <c r="A124" s="56"/>
      <c r="B124" s="70"/>
      <c r="C124" s="76"/>
      <c r="D124" s="73"/>
      <c r="E124" s="79"/>
      <c r="F124" s="56"/>
      <c r="G124" s="13" t="str">
        <f t="shared" si="21"/>
        <v/>
      </c>
      <c r="H124" s="56"/>
      <c r="K124" s="128"/>
      <c r="L124" s="128"/>
      <c r="M124" s="128"/>
      <c r="N124" s="84" t="str">
        <f t="shared" si="22"/>
        <v/>
      </c>
      <c r="O124" s="128"/>
      <c r="P124" s="84" t="str">
        <f t="shared" si="23"/>
        <v/>
      </c>
      <c r="Q124" s="84" t="str">
        <f t="shared" si="20"/>
        <v/>
      </c>
      <c r="R124" s="84" t="str">
        <f t="shared" si="24"/>
        <v/>
      </c>
      <c r="S124" s="84" t="str">
        <f t="shared" si="25"/>
        <v/>
      </c>
      <c r="U124" s="84" t="str">
        <f t="shared" si="26"/>
        <v/>
      </c>
      <c r="W124" s="108" t="str">
        <f>IF($N124="", "", SUM($D$11:$D124))</f>
        <v/>
      </c>
      <c r="X124" s="111" t="str">
        <f t="shared" si="27"/>
        <v/>
      </c>
      <c r="Y124" s="114" t="str">
        <f t="shared" si="31"/>
        <v/>
      </c>
      <c r="Z124" s="111" t="str">
        <f>IF(X124="", "", X124-SUM($Z$11:$Z123))</f>
        <v/>
      </c>
      <c r="AA124" s="111" t="str">
        <f>IF($Y124="", "", $Y124-SUM($AA$11:$AA123))</f>
        <v/>
      </c>
      <c r="AB124" s="111" t="str">
        <f t="shared" si="32"/>
        <v/>
      </c>
      <c r="AC124" s="121" t="str">
        <f t="shared" si="28"/>
        <v/>
      </c>
      <c r="AD124" s="122" t="str">
        <f t="shared" si="29"/>
        <v/>
      </c>
      <c r="AE124" s="123" t="str">
        <f t="shared" si="33"/>
        <v/>
      </c>
      <c r="AG124" s="150" t="str">
        <f t="shared" si="30"/>
        <v/>
      </c>
    </row>
    <row r="125" spans="1:33" x14ac:dyDescent="0.25">
      <c r="A125" s="56"/>
      <c r="B125" s="70"/>
      <c r="C125" s="76"/>
      <c r="D125" s="73"/>
      <c r="E125" s="79"/>
      <c r="F125" s="56"/>
      <c r="G125" s="13" t="str">
        <f t="shared" si="21"/>
        <v/>
      </c>
      <c r="H125" s="56"/>
      <c r="K125" s="128"/>
      <c r="L125" s="128"/>
      <c r="M125" s="128"/>
      <c r="N125" s="84" t="str">
        <f t="shared" si="22"/>
        <v/>
      </c>
      <c r="O125" s="128"/>
      <c r="P125" s="84" t="str">
        <f t="shared" si="23"/>
        <v/>
      </c>
      <c r="Q125" s="84" t="str">
        <f t="shared" si="20"/>
        <v/>
      </c>
      <c r="R125" s="84" t="str">
        <f t="shared" si="24"/>
        <v/>
      </c>
      <c r="S125" s="84" t="str">
        <f t="shared" si="25"/>
        <v/>
      </c>
      <c r="U125" s="84" t="str">
        <f t="shared" si="26"/>
        <v/>
      </c>
      <c r="W125" s="108" t="str">
        <f>IF($N125="", "", SUM($D$11:$D125))</f>
        <v/>
      </c>
      <c r="X125" s="111" t="str">
        <f t="shared" si="27"/>
        <v/>
      </c>
      <c r="Y125" s="114" t="str">
        <f t="shared" si="31"/>
        <v/>
      </c>
      <c r="Z125" s="111" t="str">
        <f>IF(X125="", "", X125-SUM($Z$11:$Z124))</f>
        <v/>
      </c>
      <c r="AA125" s="111" t="str">
        <f>IF($Y125="", "", $Y125-SUM($AA$11:$AA124))</f>
        <v/>
      </c>
      <c r="AB125" s="111" t="str">
        <f t="shared" si="32"/>
        <v/>
      </c>
      <c r="AC125" s="121" t="str">
        <f t="shared" si="28"/>
        <v/>
      </c>
      <c r="AD125" s="122" t="str">
        <f t="shared" si="29"/>
        <v/>
      </c>
      <c r="AE125" s="123" t="str">
        <f t="shared" si="33"/>
        <v/>
      </c>
      <c r="AG125" s="150" t="str">
        <f t="shared" si="30"/>
        <v/>
      </c>
    </row>
    <row r="126" spans="1:33" x14ac:dyDescent="0.25">
      <c r="A126" s="56"/>
      <c r="B126" s="70"/>
      <c r="C126" s="76"/>
      <c r="D126" s="73"/>
      <c r="E126" s="79"/>
      <c r="F126" s="56"/>
      <c r="G126" s="13" t="str">
        <f t="shared" si="21"/>
        <v/>
      </c>
      <c r="H126" s="56"/>
      <c r="K126" s="128"/>
      <c r="L126" s="128"/>
      <c r="M126" s="128"/>
      <c r="N126" s="84" t="str">
        <f t="shared" si="22"/>
        <v/>
      </c>
      <c r="O126" s="128"/>
      <c r="P126" s="84" t="str">
        <f t="shared" si="23"/>
        <v/>
      </c>
      <c r="Q126" s="84" t="str">
        <f t="shared" si="20"/>
        <v/>
      </c>
      <c r="R126" s="84" t="str">
        <f t="shared" si="24"/>
        <v/>
      </c>
      <c r="S126" s="84" t="str">
        <f t="shared" si="25"/>
        <v/>
      </c>
      <c r="U126" s="84" t="str">
        <f t="shared" si="26"/>
        <v/>
      </c>
      <c r="W126" s="108" t="str">
        <f>IF($N126="", "", SUM($D$11:$D126))</f>
        <v/>
      </c>
      <c r="X126" s="111" t="str">
        <f t="shared" si="27"/>
        <v/>
      </c>
      <c r="Y126" s="114" t="str">
        <f t="shared" si="31"/>
        <v/>
      </c>
      <c r="Z126" s="111" t="str">
        <f>IF(X126="", "", X126-SUM($Z$11:$Z125))</f>
        <v/>
      </c>
      <c r="AA126" s="111" t="str">
        <f>IF($Y126="", "", $Y126-SUM($AA$11:$AA125))</f>
        <v/>
      </c>
      <c r="AB126" s="111" t="str">
        <f t="shared" si="32"/>
        <v/>
      </c>
      <c r="AC126" s="121" t="str">
        <f t="shared" si="28"/>
        <v/>
      </c>
      <c r="AD126" s="122" t="str">
        <f t="shared" si="29"/>
        <v/>
      </c>
      <c r="AE126" s="123" t="str">
        <f t="shared" si="33"/>
        <v/>
      </c>
      <c r="AG126" s="150" t="str">
        <f t="shared" si="30"/>
        <v/>
      </c>
    </row>
    <row r="127" spans="1:33" x14ac:dyDescent="0.25">
      <c r="A127" s="56"/>
      <c r="B127" s="70"/>
      <c r="C127" s="76"/>
      <c r="D127" s="73"/>
      <c r="E127" s="79"/>
      <c r="F127" s="56"/>
      <c r="G127" s="13" t="str">
        <f t="shared" si="21"/>
        <v/>
      </c>
      <c r="H127" s="56"/>
      <c r="K127" s="128"/>
      <c r="L127" s="128"/>
      <c r="M127" s="128"/>
      <c r="N127" s="84" t="str">
        <f t="shared" si="22"/>
        <v/>
      </c>
      <c r="O127" s="128"/>
      <c r="P127" s="84" t="str">
        <f t="shared" si="23"/>
        <v/>
      </c>
      <c r="Q127" s="84" t="str">
        <f t="shared" si="20"/>
        <v/>
      </c>
      <c r="R127" s="84" t="str">
        <f t="shared" si="24"/>
        <v/>
      </c>
      <c r="S127" s="84" t="str">
        <f t="shared" si="25"/>
        <v/>
      </c>
      <c r="U127" s="84" t="str">
        <f t="shared" si="26"/>
        <v/>
      </c>
      <c r="W127" s="108" t="str">
        <f>IF($N127="", "", SUM($D$11:$D127))</f>
        <v/>
      </c>
      <c r="X127" s="111" t="str">
        <f t="shared" si="27"/>
        <v/>
      </c>
      <c r="Y127" s="114" t="str">
        <f t="shared" si="31"/>
        <v/>
      </c>
      <c r="Z127" s="111" t="str">
        <f>IF(X127="", "", X127-SUM($Z$11:$Z126))</f>
        <v/>
      </c>
      <c r="AA127" s="111" t="str">
        <f>IF($Y127="", "", $Y127-SUM($AA$11:$AA126))</f>
        <v/>
      </c>
      <c r="AB127" s="111" t="str">
        <f t="shared" si="32"/>
        <v/>
      </c>
      <c r="AC127" s="121" t="str">
        <f t="shared" si="28"/>
        <v/>
      </c>
      <c r="AD127" s="122" t="str">
        <f t="shared" si="29"/>
        <v/>
      </c>
      <c r="AE127" s="123" t="str">
        <f t="shared" si="33"/>
        <v/>
      </c>
      <c r="AG127" s="150" t="str">
        <f t="shared" si="30"/>
        <v/>
      </c>
    </row>
    <row r="128" spans="1:33" x14ac:dyDescent="0.25">
      <c r="A128" s="56"/>
      <c r="B128" s="70"/>
      <c r="C128" s="76"/>
      <c r="D128" s="73"/>
      <c r="E128" s="79"/>
      <c r="F128" s="56"/>
      <c r="G128" s="13" t="str">
        <f t="shared" si="21"/>
        <v/>
      </c>
      <c r="H128" s="56"/>
      <c r="K128" s="128"/>
      <c r="L128" s="128"/>
      <c r="M128" s="128"/>
      <c r="N128" s="84" t="str">
        <f t="shared" si="22"/>
        <v/>
      </c>
      <c r="O128" s="128"/>
      <c r="P128" s="84" t="str">
        <f t="shared" si="23"/>
        <v/>
      </c>
      <c r="Q128" s="84" t="str">
        <f t="shared" si="20"/>
        <v/>
      </c>
      <c r="R128" s="84" t="str">
        <f t="shared" si="24"/>
        <v/>
      </c>
      <c r="S128" s="84" t="str">
        <f t="shared" si="25"/>
        <v/>
      </c>
      <c r="U128" s="84" t="str">
        <f t="shared" si="26"/>
        <v/>
      </c>
      <c r="W128" s="108" t="str">
        <f>IF($N128="", "", SUM($D$11:$D128))</f>
        <v/>
      </c>
      <c r="X128" s="111" t="str">
        <f t="shared" si="27"/>
        <v/>
      </c>
      <c r="Y128" s="114" t="str">
        <f t="shared" si="31"/>
        <v/>
      </c>
      <c r="Z128" s="111" t="str">
        <f>IF(X128="", "", X128-SUM($Z$11:$Z127))</f>
        <v/>
      </c>
      <c r="AA128" s="111" t="str">
        <f>IF($Y128="", "", $Y128-SUM($AA$11:$AA127))</f>
        <v/>
      </c>
      <c r="AB128" s="111" t="str">
        <f t="shared" si="32"/>
        <v/>
      </c>
      <c r="AC128" s="121" t="str">
        <f t="shared" si="28"/>
        <v/>
      </c>
      <c r="AD128" s="122" t="str">
        <f t="shared" si="29"/>
        <v/>
      </c>
      <c r="AE128" s="123" t="str">
        <f t="shared" si="33"/>
        <v/>
      </c>
      <c r="AG128" s="150" t="str">
        <f t="shared" si="30"/>
        <v/>
      </c>
    </row>
    <row r="129" spans="1:33" x14ac:dyDescent="0.25">
      <c r="A129" s="56"/>
      <c r="B129" s="70"/>
      <c r="C129" s="76"/>
      <c r="D129" s="73"/>
      <c r="E129" s="79"/>
      <c r="F129" s="56"/>
      <c r="G129" s="13" t="str">
        <f t="shared" si="21"/>
        <v/>
      </c>
      <c r="H129" s="56"/>
      <c r="K129" s="128"/>
      <c r="L129" s="128"/>
      <c r="M129" s="128"/>
      <c r="N129" s="84" t="str">
        <f t="shared" si="22"/>
        <v/>
      </c>
      <c r="O129" s="128"/>
      <c r="P129" s="84" t="str">
        <f t="shared" si="23"/>
        <v/>
      </c>
      <c r="Q129" s="84" t="str">
        <f t="shared" si="20"/>
        <v/>
      </c>
      <c r="R129" s="84" t="str">
        <f t="shared" si="24"/>
        <v/>
      </c>
      <c r="S129" s="84" t="str">
        <f t="shared" si="25"/>
        <v/>
      </c>
      <c r="U129" s="84" t="str">
        <f t="shared" si="26"/>
        <v/>
      </c>
      <c r="W129" s="108" t="str">
        <f>IF($N129="", "", SUM($D$11:$D129))</f>
        <v/>
      </c>
      <c r="X129" s="111" t="str">
        <f t="shared" si="27"/>
        <v/>
      </c>
      <c r="Y129" s="114" t="str">
        <f t="shared" si="31"/>
        <v/>
      </c>
      <c r="Z129" s="111" t="str">
        <f>IF(X129="", "", X129-SUM($Z$11:$Z128))</f>
        <v/>
      </c>
      <c r="AA129" s="111" t="str">
        <f>IF($Y129="", "", $Y129-SUM($AA$11:$AA128))</f>
        <v/>
      </c>
      <c r="AB129" s="111" t="str">
        <f t="shared" si="32"/>
        <v/>
      </c>
      <c r="AC129" s="121" t="str">
        <f t="shared" si="28"/>
        <v/>
      </c>
      <c r="AD129" s="122" t="str">
        <f t="shared" si="29"/>
        <v/>
      </c>
      <c r="AE129" s="123" t="str">
        <f t="shared" si="33"/>
        <v/>
      </c>
      <c r="AG129" s="150" t="str">
        <f t="shared" si="30"/>
        <v/>
      </c>
    </row>
    <row r="130" spans="1:33" x14ac:dyDescent="0.25">
      <c r="A130" s="56"/>
      <c r="B130" s="70"/>
      <c r="C130" s="76"/>
      <c r="D130" s="73"/>
      <c r="E130" s="79"/>
      <c r="F130" s="56"/>
      <c r="G130" s="13" t="str">
        <f t="shared" si="21"/>
        <v/>
      </c>
      <c r="H130" s="56"/>
      <c r="K130" s="128"/>
      <c r="L130" s="128"/>
      <c r="M130" s="128"/>
      <c r="N130" s="84" t="str">
        <f t="shared" si="22"/>
        <v/>
      </c>
      <c r="O130" s="128"/>
      <c r="P130" s="84" t="str">
        <f t="shared" si="23"/>
        <v/>
      </c>
      <c r="Q130" s="84" t="str">
        <f t="shared" si="20"/>
        <v/>
      </c>
      <c r="R130" s="84" t="str">
        <f t="shared" si="24"/>
        <v/>
      </c>
      <c r="S130" s="84" t="str">
        <f t="shared" si="25"/>
        <v/>
      </c>
      <c r="U130" s="84" t="str">
        <f t="shared" si="26"/>
        <v/>
      </c>
      <c r="W130" s="108" t="str">
        <f>IF($N130="", "", SUM($D$11:$D130))</f>
        <v/>
      </c>
      <c r="X130" s="111" t="str">
        <f t="shared" si="27"/>
        <v/>
      </c>
      <c r="Y130" s="114" t="str">
        <f t="shared" si="31"/>
        <v/>
      </c>
      <c r="Z130" s="111" t="str">
        <f>IF(X130="", "", X130-SUM($Z$11:$Z129))</f>
        <v/>
      </c>
      <c r="AA130" s="111" t="str">
        <f>IF($Y130="", "", $Y130-SUM($AA$11:$AA129))</f>
        <v/>
      </c>
      <c r="AB130" s="111" t="str">
        <f t="shared" si="32"/>
        <v/>
      </c>
      <c r="AC130" s="121" t="str">
        <f t="shared" si="28"/>
        <v/>
      </c>
      <c r="AD130" s="122" t="str">
        <f t="shared" si="29"/>
        <v/>
      </c>
      <c r="AE130" s="123" t="str">
        <f t="shared" si="33"/>
        <v/>
      </c>
      <c r="AG130" s="150" t="str">
        <f t="shared" si="30"/>
        <v/>
      </c>
    </row>
    <row r="131" spans="1:33" x14ac:dyDescent="0.25">
      <c r="A131" s="56"/>
      <c r="B131" s="70"/>
      <c r="C131" s="76"/>
      <c r="D131" s="73"/>
      <c r="E131" s="79"/>
      <c r="F131" s="56"/>
      <c r="G131" s="13" t="str">
        <f t="shared" si="21"/>
        <v/>
      </c>
      <c r="H131" s="56"/>
      <c r="K131" s="128"/>
      <c r="L131" s="128"/>
      <c r="M131" s="128"/>
      <c r="N131" s="84" t="str">
        <f t="shared" si="22"/>
        <v/>
      </c>
      <c r="O131" s="128"/>
      <c r="P131" s="84" t="str">
        <f t="shared" si="23"/>
        <v/>
      </c>
      <c r="Q131" s="84" t="str">
        <f t="shared" si="20"/>
        <v/>
      </c>
      <c r="R131" s="84" t="str">
        <f t="shared" si="24"/>
        <v/>
      </c>
      <c r="S131" s="84" t="str">
        <f t="shared" si="25"/>
        <v/>
      </c>
      <c r="U131" s="84" t="str">
        <f t="shared" si="26"/>
        <v/>
      </c>
      <c r="W131" s="108" t="str">
        <f>IF($N131="", "", SUM($D$11:$D131))</f>
        <v/>
      </c>
      <c r="X131" s="111" t="str">
        <f t="shared" si="27"/>
        <v/>
      </c>
      <c r="Y131" s="114" t="str">
        <f t="shared" si="31"/>
        <v/>
      </c>
      <c r="Z131" s="111" t="str">
        <f>IF(X131="", "", X131-SUM($Z$11:$Z130))</f>
        <v/>
      </c>
      <c r="AA131" s="111" t="str">
        <f>IF($Y131="", "", $Y131-SUM($AA$11:$AA130))</f>
        <v/>
      </c>
      <c r="AB131" s="111" t="str">
        <f t="shared" si="32"/>
        <v/>
      </c>
      <c r="AC131" s="121" t="str">
        <f t="shared" si="28"/>
        <v/>
      </c>
      <c r="AD131" s="122" t="str">
        <f t="shared" si="29"/>
        <v/>
      </c>
      <c r="AE131" s="123" t="str">
        <f t="shared" si="33"/>
        <v/>
      </c>
      <c r="AG131" s="150" t="str">
        <f t="shared" si="30"/>
        <v/>
      </c>
    </row>
    <row r="132" spans="1:33" x14ac:dyDescent="0.25">
      <c r="A132" s="56"/>
      <c r="B132" s="70"/>
      <c r="C132" s="76"/>
      <c r="D132" s="73"/>
      <c r="E132" s="79"/>
      <c r="F132" s="56"/>
      <c r="G132" s="13" t="str">
        <f t="shared" si="21"/>
        <v/>
      </c>
      <c r="H132" s="56"/>
      <c r="K132" s="128"/>
      <c r="L132" s="128"/>
      <c r="M132" s="128"/>
      <c r="N132" s="84" t="str">
        <f t="shared" si="22"/>
        <v/>
      </c>
      <c r="O132" s="128"/>
      <c r="P132" s="84" t="str">
        <f t="shared" si="23"/>
        <v/>
      </c>
      <c r="Q132" s="84" t="str">
        <f t="shared" si="20"/>
        <v/>
      </c>
      <c r="R132" s="84" t="str">
        <f t="shared" si="24"/>
        <v/>
      </c>
      <c r="S132" s="84" t="str">
        <f t="shared" si="25"/>
        <v/>
      </c>
      <c r="U132" s="84" t="str">
        <f t="shared" si="26"/>
        <v/>
      </c>
      <c r="W132" s="108" t="str">
        <f>IF($N132="", "", SUM($D$11:$D132))</f>
        <v/>
      </c>
      <c r="X132" s="111" t="str">
        <f t="shared" si="27"/>
        <v/>
      </c>
      <c r="Y132" s="114" t="str">
        <f t="shared" si="31"/>
        <v/>
      </c>
      <c r="Z132" s="111" t="str">
        <f>IF(X132="", "", X132-SUM($Z$11:$Z131))</f>
        <v/>
      </c>
      <c r="AA132" s="111" t="str">
        <f>IF($Y132="", "", $Y132-SUM($AA$11:$AA131))</f>
        <v/>
      </c>
      <c r="AB132" s="111" t="str">
        <f t="shared" si="32"/>
        <v/>
      </c>
      <c r="AC132" s="121" t="str">
        <f t="shared" si="28"/>
        <v/>
      </c>
      <c r="AD132" s="122" t="str">
        <f t="shared" si="29"/>
        <v/>
      </c>
      <c r="AE132" s="123" t="str">
        <f t="shared" si="33"/>
        <v/>
      </c>
      <c r="AG132" s="150" t="str">
        <f t="shared" si="30"/>
        <v/>
      </c>
    </row>
    <row r="133" spans="1:33" x14ac:dyDescent="0.25">
      <c r="A133" s="56"/>
      <c r="B133" s="70"/>
      <c r="C133" s="76"/>
      <c r="D133" s="73"/>
      <c r="E133" s="79"/>
      <c r="F133" s="56"/>
      <c r="G133" s="13" t="str">
        <f t="shared" si="21"/>
        <v/>
      </c>
      <c r="H133" s="56"/>
      <c r="K133" s="128"/>
      <c r="L133" s="128"/>
      <c r="M133" s="128"/>
      <c r="N133" s="84" t="str">
        <f t="shared" si="22"/>
        <v/>
      </c>
      <c r="O133" s="128"/>
      <c r="P133" s="84" t="str">
        <f t="shared" si="23"/>
        <v/>
      </c>
      <c r="Q133" s="84" t="str">
        <f t="shared" si="20"/>
        <v/>
      </c>
      <c r="R133" s="84" t="str">
        <f t="shared" si="24"/>
        <v/>
      </c>
      <c r="S133" s="84" t="str">
        <f t="shared" si="25"/>
        <v/>
      </c>
      <c r="U133" s="84" t="str">
        <f t="shared" si="26"/>
        <v/>
      </c>
      <c r="W133" s="108" t="str">
        <f>IF($N133="", "", SUM($D$11:$D133))</f>
        <v/>
      </c>
      <c r="X133" s="111" t="str">
        <f t="shared" si="27"/>
        <v/>
      </c>
      <c r="Y133" s="114" t="str">
        <f t="shared" si="31"/>
        <v/>
      </c>
      <c r="Z133" s="111" t="str">
        <f>IF(X133="", "", X133-SUM($Z$11:$Z132))</f>
        <v/>
      </c>
      <c r="AA133" s="111" t="str">
        <f>IF($Y133="", "", $Y133-SUM($AA$11:$AA132))</f>
        <v/>
      </c>
      <c r="AB133" s="111" t="str">
        <f t="shared" si="32"/>
        <v/>
      </c>
      <c r="AC133" s="121" t="str">
        <f t="shared" si="28"/>
        <v/>
      </c>
      <c r="AD133" s="122" t="str">
        <f t="shared" si="29"/>
        <v/>
      </c>
      <c r="AE133" s="123" t="str">
        <f t="shared" si="33"/>
        <v/>
      </c>
      <c r="AG133" s="150" t="str">
        <f t="shared" si="30"/>
        <v/>
      </c>
    </row>
    <row r="134" spans="1:33" x14ac:dyDescent="0.25">
      <c r="A134" s="56"/>
      <c r="B134" s="70"/>
      <c r="C134" s="76"/>
      <c r="D134" s="73"/>
      <c r="E134" s="79"/>
      <c r="F134" s="56"/>
      <c r="G134" s="13" t="str">
        <f t="shared" si="21"/>
        <v/>
      </c>
      <c r="H134" s="56"/>
      <c r="K134" s="128"/>
      <c r="L134" s="128"/>
      <c r="M134" s="128"/>
      <c r="N134" s="84" t="str">
        <f t="shared" si="22"/>
        <v/>
      </c>
      <c r="O134" s="128"/>
      <c r="P134" s="84" t="str">
        <f t="shared" si="23"/>
        <v/>
      </c>
      <c r="Q134" s="84" t="str">
        <f t="shared" si="20"/>
        <v/>
      </c>
      <c r="R134" s="84" t="str">
        <f t="shared" si="24"/>
        <v/>
      </c>
      <c r="S134" s="84" t="str">
        <f t="shared" si="25"/>
        <v/>
      </c>
      <c r="U134" s="84" t="str">
        <f t="shared" si="26"/>
        <v/>
      </c>
      <c r="W134" s="108" t="str">
        <f>IF($N134="", "", SUM($D$11:$D134))</f>
        <v/>
      </c>
      <c r="X134" s="111" t="str">
        <f t="shared" si="27"/>
        <v/>
      </c>
      <c r="Y134" s="114" t="str">
        <f t="shared" si="31"/>
        <v/>
      </c>
      <c r="Z134" s="111" t="str">
        <f>IF(X134="", "", X134-SUM($Z$11:$Z133))</f>
        <v/>
      </c>
      <c r="AA134" s="111" t="str">
        <f>IF($Y134="", "", $Y134-SUM($AA$11:$AA133))</f>
        <v/>
      </c>
      <c r="AB134" s="111" t="str">
        <f t="shared" si="32"/>
        <v/>
      </c>
      <c r="AC134" s="121" t="str">
        <f t="shared" si="28"/>
        <v/>
      </c>
      <c r="AD134" s="122" t="str">
        <f t="shared" si="29"/>
        <v/>
      </c>
      <c r="AE134" s="123" t="str">
        <f t="shared" si="33"/>
        <v/>
      </c>
      <c r="AG134" s="150" t="str">
        <f t="shared" si="30"/>
        <v/>
      </c>
    </row>
    <row r="135" spans="1:33" x14ac:dyDescent="0.25">
      <c r="A135" s="56"/>
      <c r="B135" s="70"/>
      <c r="C135" s="76"/>
      <c r="D135" s="73"/>
      <c r="E135" s="79"/>
      <c r="F135" s="56"/>
      <c r="G135" s="13" t="str">
        <f t="shared" si="21"/>
        <v/>
      </c>
      <c r="H135" s="56"/>
      <c r="K135" s="128"/>
      <c r="L135" s="128"/>
      <c r="M135" s="128"/>
      <c r="N135" s="84" t="str">
        <f t="shared" si="22"/>
        <v/>
      </c>
      <c r="O135" s="128"/>
      <c r="P135" s="84" t="str">
        <f t="shared" si="23"/>
        <v/>
      </c>
      <c r="Q135" s="84" t="str">
        <f t="shared" si="20"/>
        <v/>
      </c>
      <c r="R135" s="84" t="str">
        <f t="shared" si="24"/>
        <v/>
      </c>
      <c r="S135" s="84" t="str">
        <f t="shared" si="25"/>
        <v/>
      </c>
      <c r="U135" s="84" t="str">
        <f t="shared" si="26"/>
        <v/>
      </c>
      <c r="W135" s="108" t="str">
        <f>IF($N135="", "", SUM($D$11:$D135))</f>
        <v/>
      </c>
      <c r="X135" s="111" t="str">
        <f t="shared" si="27"/>
        <v/>
      </c>
      <c r="Y135" s="114" t="str">
        <f t="shared" si="31"/>
        <v/>
      </c>
      <c r="Z135" s="111" t="str">
        <f>IF(X135="", "", X135-SUM($Z$11:$Z134))</f>
        <v/>
      </c>
      <c r="AA135" s="111" t="str">
        <f>IF($Y135="", "", $Y135-SUM($AA$11:$AA134))</f>
        <v/>
      </c>
      <c r="AB135" s="111" t="str">
        <f t="shared" si="32"/>
        <v/>
      </c>
      <c r="AC135" s="121" t="str">
        <f t="shared" si="28"/>
        <v/>
      </c>
      <c r="AD135" s="122" t="str">
        <f t="shared" si="29"/>
        <v/>
      </c>
      <c r="AE135" s="123" t="str">
        <f t="shared" si="33"/>
        <v/>
      </c>
      <c r="AG135" s="150" t="str">
        <f t="shared" si="30"/>
        <v/>
      </c>
    </row>
    <row r="136" spans="1:33" x14ac:dyDescent="0.25">
      <c r="A136" s="56"/>
      <c r="B136" s="70"/>
      <c r="C136" s="76"/>
      <c r="D136" s="73"/>
      <c r="E136" s="79"/>
      <c r="F136" s="56"/>
      <c r="G136" s="13" t="str">
        <f t="shared" si="21"/>
        <v/>
      </c>
      <c r="H136" s="56"/>
      <c r="K136" s="128"/>
      <c r="L136" s="128"/>
      <c r="M136" s="128"/>
      <c r="N136" s="84" t="str">
        <f t="shared" si="22"/>
        <v/>
      </c>
      <c r="O136" s="128"/>
      <c r="P136" s="84" t="str">
        <f t="shared" si="23"/>
        <v/>
      </c>
      <c r="Q136" s="84" t="str">
        <f t="shared" si="20"/>
        <v/>
      </c>
      <c r="R136" s="84" t="str">
        <f t="shared" si="24"/>
        <v/>
      </c>
      <c r="S136" s="84" t="str">
        <f t="shared" si="25"/>
        <v/>
      </c>
      <c r="U136" s="84" t="str">
        <f t="shared" si="26"/>
        <v/>
      </c>
      <c r="W136" s="108" t="str">
        <f>IF($N136="", "", SUM($D$11:$D136))</f>
        <v/>
      </c>
      <c r="X136" s="111" t="str">
        <f t="shared" si="27"/>
        <v/>
      </c>
      <c r="Y136" s="114" t="str">
        <f t="shared" si="31"/>
        <v/>
      </c>
      <c r="Z136" s="111" t="str">
        <f>IF(X136="", "", X136-SUM($Z$11:$Z135))</f>
        <v/>
      </c>
      <c r="AA136" s="111" t="str">
        <f>IF($Y136="", "", $Y136-SUM($AA$11:$AA135))</f>
        <v/>
      </c>
      <c r="AB136" s="111" t="str">
        <f t="shared" si="32"/>
        <v/>
      </c>
      <c r="AC136" s="121" t="str">
        <f t="shared" si="28"/>
        <v/>
      </c>
      <c r="AD136" s="122" t="str">
        <f t="shared" si="29"/>
        <v/>
      </c>
      <c r="AE136" s="123" t="str">
        <f t="shared" si="33"/>
        <v/>
      </c>
      <c r="AG136" s="150" t="str">
        <f t="shared" si="30"/>
        <v/>
      </c>
    </row>
    <row r="137" spans="1:33" x14ac:dyDescent="0.25">
      <c r="A137" s="56"/>
      <c r="B137" s="70"/>
      <c r="C137" s="76"/>
      <c r="D137" s="73"/>
      <c r="E137" s="79"/>
      <c r="F137" s="56"/>
      <c r="G137" s="13" t="str">
        <f t="shared" si="21"/>
        <v/>
      </c>
      <c r="H137" s="56"/>
      <c r="K137" s="128"/>
      <c r="L137" s="128"/>
      <c r="M137" s="128"/>
      <c r="N137" s="84" t="str">
        <f t="shared" si="22"/>
        <v/>
      </c>
      <c r="O137" s="128"/>
      <c r="P137" s="84" t="str">
        <f t="shared" si="23"/>
        <v/>
      </c>
      <c r="Q137" s="84" t="str">
        <f t="shared" si="20"/>
        <v/>
      </c>
      <c r="R137" s="84" t="str">
        <f t="shared" si="24"/>
        <v/>
      </c>
      <c r="S137" s="84" t="str">
        <f t="shared" si="25"/>
        <v/>
      </c>
      <c r="U137" s="84" t="str">
        <f t="shared" si="26"/>
        <v/>
      </c>
      <c r="W137" s="108" t="str">
        <f>IF($N137="", "", SUM($D$11:$D137))</f>
        <v/>
      </c>
      <c r="X137" s="111" t="str">
        <f t="shared" si="27"/>
        <v/>
      </c>
      <c r="Y137" s="114" t="str">
        <f t="shared" si="31"/>
        <v/>
      </c>
      <c r="Z137" s="111" t="str">
        <f>IF(X137="", "", X137-SUM($Z$11:$Z136))</f>
        <v/>
      </c>
      <c r="AA137" s="111" t="str">
        <f>IF($Y137="", "", $Y137-SUM($AA$11:$AA136))</f>
        <v/>
      </c>
      <c r="AB137" s="111" t="str">
        <f t="shared" si="32"/>
        <v/>
      </c>
      <c r="AC137" s="121" t="str">
        <f t="shared" si="28"/>
        <v/>
      </c>
      <c r="AD137" s="122" t="str">
        <f t="shared" si="29"/>
        <v/>
      </c>
      <c r="AE137" s="123" t="str">
        <f t="shared" si="33"/>
        <v/>
      </c>
      <c r="AG137" s="150" t="str">
        <f t="shared" si="30"/>
        <v/>
      </c>
    </row>
    <row r="138" spans="1:33" x14ac:dyDescent="0.25">
      <c r="A138" s="56"/>
      <c r="B138" s="70"/>
      <c r="C138" s="76"/>
      <c r="D138" s="73"/>
      <c r="E138" s="79"/>
      <c r="F138" s="56"/>
      <c r="G138" s="13" t="str">
        <f t="shared" si="21"/>
        <v/>
      </c>
      <c r="H138" s="56"/>
      <c r="K138" s="128"/>
      <c r="L138" s="128"/>
      <c r="M138" s="128"/>
      <c r="N138" s="84" t="str">
        <f t="shared" si="22"/>
        <v/>
      </c>
      <c r="O138" s="128"/>
      <c r="P138" s="84" t="str">
        <f t="shared" si="23"/>
        <v/>
      </c>
      <c r="Q138" s="84" t="str">
        <f t="shared" si="20"/>
        <v/>
      </c>
      <c r="R138" s="84" t="str">
        <f t="shared" si="24"/>
        <v/>
      </c>
      <c r="S138" s="84" t="str">
        <f t="shared" si="25"/>
        <v/>
      </c>
      <c r="U138" s="84" t="str">
        <f t="shared" si="26"/>
        <v/>
      </c>
      <c r="W138" s="108" t="str">
        <f>IF($N138="", "", SUM($D$11:$D138))</f>
        <v/>
      </c>
      <c r="X138" s="111" t="str">
        <f t="shared" si="27"/>
        <v/>
      </c>
      <c r="Y138" s="114" t="str">
        <f t="shared" si="31"/>
        <v/>
      </c>
      <c r="Z138" s="111" t="str">
        <f>IF(X138="", "", X138-SUM($Z$11:$Z137))</f>
        <v/>
      </c>
      <c r="AA138" s="111" t="str">
        <f>IF($Y138="", "", $Y138-SUM($AA$11:$AA137))</f>
        <v/>
      </c>
      <c r="AB138" s="111" t="str">
        <f t="shared" si="32"/>
        <v/>
      </c>
      <c r="AC138" s="121" t="str">
        <f t="shared" si="28"/>
        <v/>
      </c>
      <c r="AD138" s="122" t="str">
        <f t="shared" si="29"/>
        <v/>
      </c>
      <c r="AE138" s="123" t="str">
        <f t="shared" si="33"/>
        <v/>
      </c>
      <c r="AG138" s="150" t="str">
        <f t="shared" si="30"/>
        <v/>
      </c>
    </row>
    <row r="139" spans="1:33" x14ac:dyDescent="0.25">
      <c r="A139" s="56"/>
      <c r="B139" s="70"/>
      <c r="C139" s="76"/>
      <c r="D139" s="73"/>
      <c r="E139" s="79"/>
      <c r="F139" s="56"/>
      <c r="G139" s="13" t="str">
        <f t="shared" si="21"/>
        <v/>
      </c>
      <c r="H139" s="56"/>
      <c r="K139" s="128"/>
      <c r="L139" s="128"/>
      <c r="M139" s="128"/>
      <c r="N139" s="84" t="str">
        <f t="shared" si="22"/>
        <v/>
      </c>
      <c r="O139" s="128"/>
      <c r="P139" s="84" t="str">
        <f t="shared" si="23"/>
        <v/>
      </c>
      <c r="Q139" s="84" t="str">
        <f t="shared" ref="Q139:Q202" si="34">IF($N139="", "", IF(AND(Q$5="X", C139=""), $N$6, IF(AND(NOT(C139=""), COUNTIF(L$11:L$17, C139)=0), $N$7, "")))</f>
        <v/>
      </c>
      <c r="R139" s="84" t="str">
        <f t="shared" si="24"/>
        <v/>
      </c>
      <c r="S139" s="84" t="str">
        <f t="shared" si="25"/>
        <v/>
      </c>
      <c r="U139" s="84" t="str">
        <f t="shared" si="26"/>
        <v/>
      </c>
      <c r="W139" s="108" t="str">
        <f>IF($N139="", "", SUM($D$11:$D139))</f>
        <v/>
      </c>
      <c r="X139" s="111" t="str">
        <f t="shared" si="27"/>
        <v/>
      </c>
      <c r="Y139" s="114" t="str">
        <f t="shared" si="31"/>
        <v/>
      </c>
      <c r="Z139" s="111" t="str">
        <f>IF(X139="", "", X139-SUM($Z$11:$Z138))</f>
        <v/>
      </c>
      <c r="AA139" s="111" t="str">
        <f>IF($Y139="", "", $Y139-SUM($AA$11:$AA138))</f>
        <v/>
      </c>
      <c r="AB139" s="111" t="str">
        <f t="shared" si="32"/>
        <v/>
      </c>
      <c r="AC139" s="121" t="str">
        <f t="shared" si="28"/>
        <v/>
      </c>
      <c r="AD139" s="122" t="str">
        <f t="shared" si="29"/>
        <v/>
      </c>
      <c r="AE139" s="123" t="str">
        <f t="shared" si="33"/>
        <v/>
      </c>
      <c r="AG139" s="150" t="str">
        <f t="shared" si="30"/>
        <v/>
      </c>
    </row>
    <row r="140" spans="1:33" x14ac:dyDescent="0.25">
      <c r="A140" s="56"/>
      <c r="B140" s="70"/>
      <c r="C140" s="76"/>
      <c r="D140" s="73"/>
      <c r="E140" s="79"/>
      <c r="F140" s="56"/>
      <c r="G140" s="13" t="str">
        <f t="shared" ref="G140:G203" si="35">IF($B140="", "", TEXT($B140, "mmm"))</f>
        <v/>
      </c>
      <c r="H140" s="56"/>
      <c r="K140" s="128"/>
      <c r="L140" s="128"/>
      <c r="M140" s="128"/>
      <c r="N140" s="84" t="str">
        <f t="shared" ref="N140:N203" si="36">IF(COUNTIF($B140:$E140, "")=4, "", "X")</f>
        <v/>
      </c>
      <c r="O140" s="128"/>
      <c r="P140" s="84" t="str">
        <f t="shared" ref="P140:P203" si="37">IF($N140="", "", IF(AND(P$5="X", B140=""), $N$6, IFERROR(IF(AND(NOT(B140=""), OR(ISNUMBER(B140)=FALSE, B140&lt;$L$2, B140&gt;$L$3)), $N$7, ""), $N$7)))</f>
        <v/>
      </c>
      <c r="Q140" s="84" t="str">
        <f t="shared" si="34"/>
        <v/>
      </c>
      <c r="R140" s="84" t="str">
        <f t="shared" ref="R140:R203" si="38">IF($N140="", "", IF(AND(R$5="X", D140=""), $N$6, IF(AND(NOT(D140=""), ISNUMBER(D140)=FALSE), $N$7, "")))</f>
        <v/>
      </c>
      <c r="S140" s="84" t="str">
        <f t="shared" ref="S140:S203" si="39">IF($N140="", "", IF(AND(S$5="X", E140=""), $N$6, ""))</f>
        <v/>
      </c>
      <c r="U140" s="84" t="str">
        <f t="shared" ref="U140:U203" si="40">IF($B140="", "", TEXT($B140, "mmm yyyy"))</f>
        <v/>
      </c>
      <c r="W140" s="108" t="str">
        <f>IF($N140="", "", SUM($D$11:$D140))</f>
        <v/>
      </c>
      <c r="X140" s="111" t="str">
        <f t="shared" ref="X140:X203" si="41">IF(W140="", "", IF(W140&lt;=$X$4, W140, $X$4))</f>
        <v/>
      </c>
      <c r="Y140" s="114" t="str">
        <f t="shared" si="31"/>
        <v/>
      </c>
      <c r="Z140" s="111" t="str">
        <f>IF(X140="", "", X140-SUM($Z$11:$Z139))</f>
        <v/>
      </c>
      <c r="AA140" s="111" t="str">
        <f>IF($Y140="", "", $Y140-SUM($AA$11:$AA139))</f>
        <v/>
      </c>
      <c r="AB140" s="111" t="str">
        <f t="shared" si="32"/>
        <v/>
      </c>
      <c r="AC140" s="121" t="str">
        <f t="shared" ref="AC140:AC203" si="42">IF($N140="", "", $Z140*$AC$4)</f>
        <v/>
      </c>
      <c r="AD140" s="122" t="str">
        <f t="shared" ref="AD140:AD203" si="43">IF($N140="", "", $AA140*$AC$5)</f>
        <v/>
      </c>
      <c r="AE140" s="123" t="str">
        <f t="shared" si="33"/>
        <v/>
      </c>
      <c r="AG140" s="150" t="str">
        <f t="shared" ref="AG140:AG203" si="44">IF(OR($U140="", $C140=""), "", CONCATENATE($C140, " - ", $U140))</f>
        <v/>
      </c>
    </row>
    <row r="141" spans="1:33" x14ac:dyDescent="0.25">
      <c r="A141" s="56"/>
      <c r="B141" s="70"/>
      <c r="C141" s="76"/>
      <c r="D141" s="73"/>
      <c r="E141" s="79"/>
      <c r="F141" s="56"/>
      <c r="G141" s="13" t="str">
        <f t="shared" si="35"/>
        <v/>
      </c>
      <c r="H141" s="56"/>
      <c r="K141" s="128"/>
      <c r="L141" s="128"/>
      <c r="M141" s="128"/>
      <c r="N141" s="84" t="str">
        <f t="shared" si="36"/>
        <v/>
      </c>
      <c r="O141" s="128"/>
      <c r="P141" s="84" t="str">
        <f t="shared" si="37"/>
        <v/>
      </c>
      <c r="Q141" s="84" t="str">
        <f t="shared" si="34"/>
        <v/>
      </c>
      <c r="R141" s="84" t="str">
        <f t="shared" si="38"/>
        <v/>
      </c>
      <c r="S141" s="84" t="str">
        <f t="shared" si="39"/>
        <v/>
      </c>
      <c r="U141" s="84" t="str">
        <f t="shared" si="40"/>
        <v/>
      </c>
      <c r="W141" s="108" t="str">
        <f>IF($N141="", "", SUM($D$11:$D141))</f>
        <v/>
      </c>
      <c r="X141" s="111" t="str">
        <f t="shared" si="41"/>
        <v/>
      </c>
      <c r="Y141" s="114" t="str">
        <f t="shared" si="31"/>
        <v/>
      </c>
      <c r="Z141" s="111" t="str">
        <f>IF(X141="", "", X141-SUM($Z$11:$Z140))</f>
        <v/>
      </c>
      <c r="AA141" s="111" t="str">
        <f>IF($Y141="", "", $Y141-SUM($AA$11:$AA140))</f>
        <v/>
      </c>
      <c r="AB141" s="111" t="str">
        <f t="shared" si="32"/>
        <v/>
      </c>
      <c r="AC141" s="121" t="str">
        <f t="shared" si="42"/>
        <v/>
      </c>
      <c r="AD141" s="122" t="str">
        <f t="shared" si="43"/>
        <v/>
      </c>
      <c r="AE141" s="123" t="str">
        <f t="shared" si="33"/>
        <v/>
      </c>
      <c r="AG141" s="150" t="str">
        <f t="shared" si="44"/>
        <v/>
      </c>
    </row>
    <row r="142" spans="1:33" x14ac:dyDescent="0.25">
      <c r="A142" s="56"/>
      <c r="B142" s="70"/>
      <c r="C142" s="76"/>
      <c r="D142" s="73"/>
      <c r="E142" s="79"/>
      <c r="F142" s="56"/>
      <c r="G142" s="13" t="str">
        <f t="shared" si="35"/>
        <v/>
      </c>
      <c r="H142" s="56"/>
      <c r="K142" s="128"/>
      <c r="L142" s="128"/>
      <c r="M142" s="128"/>
      <c r="N142" s="84" t="str">
        <f t="shared" si="36"/>
        <v/>
      </c>
      <c r="O142" s="128"/>
      <c r="P142" s="84" t="str">
        <f t="shared" si="37"/>
        <v/>
      </c>
      <c r="Q142" s="84" t="str">
        <f t="shared" si="34"/>
        <v/>
      </c>
      <c r="R142" s="84" t="str">
        <f t="shared" si="38"/>
        <v/>
      </c>
      <c r="S142" s="84" t="str">
        <f t="shared" si="39"/>
        <v/>
      </c>
      <c r="U142" s="84" t="str">
        <f t="shared" si="40"/>
        <v/>
      </c>
      <c r="W142" s="108" t="str">
        <f>IF($N142="", "", SUM($D$11:$D142))</f>
        <v/>
      </c>
      <c r="X142" s="111" t="str">
        <f t="shared" si="41"/>
        <v/>
      </c>
      <c r="Y142" s="114" t="str">
        <f t="shared" ref="Y142:Y205" si="45">IF(W142="", "", IF(W142&lt;=$X$4, 0, W142-$X$4))</f>
        <v/>
      </c>
      <c r="Z142" s="111" t="str">
        <f>IF(X142="", "", X142-SUM($Z$11:$Z141))</f>
        <v/>
      </c>
      <c r="AA142" s="111" t="str">
        <f>IF($Y142="", "", $Y142-SUM($AA$11:$AA141))</f>
        <v/>
      </c>
      <c r="AB142" s="111" t="str">
        <f t="shared" ref="AB142:AB205" si="46">IF($N142="", "", SUM(Z142:AA142))</f>
        <v/>
      </c>
      <c r="AC142" s="121" t="str">
        <f t="shared" si="42"/>
        <v/>
      </c>
      <c r="AD142" s="122" t="str">
        <f t="shared" si="43"/>
        <v/>
      </c>
      <c r="AE142" s="123" t="str">
        <f t="shared" ref="AE142:AE205" si="47">IF($N142="", "", SUM(AC142:AD142))</f>
        <v/>
      </c>
      <c r="AG142" s="150" t="str">
        <f t="shared" si="44"/>
        <v/>
      </c>
    </row>
    <row r="143" spans="1:33" x14ac:dyDescent="0.25">
      <c r="A143" s="56"/>
      <c r="B143" s="70"/>
      <c r="C143" s="76"/>
      <c r="D143" s="73"/>
      <c r="E143" s="79"/>
      <c r="F143" s="56"/>
      <c r="G143" s="13" t="str">
        <f t="shared" si="35"/>
        <v/>
      </c>
      <c r="H143" s="56"/>
      <c r="K143" s="128"/>
      <c r="L143" s="128"/>
      <c r="M143" s="128"/>
      <c r="N143" s="84" t="str">
        <f t="shared" si="36"/>
        <v/>
      </c>
      <c r="O143" s="128"/>
      <c r="P143" s="84" t="str">
        <f t="shared" si="37"/>
        <v/>
      </c>
      <c r="Q143" s="84" t="str">
        <f t="shared" si="34"/>
        <v/>
      </c>
      <c r="R143" s="84" t="str">
        <f t="shared" si="38"/>
        <v/>
      </c>
      <c r="S143" s="84" t="str">
        <f t="shared" si="39"/>
        <v/>
      </c>
      <c r="U143" s="84" t="str">
        <f t="shared" si="40"/>
        <v/>
      </c>
      <c r="W143" s="108" t="str">
        <f>IF($N143="", "", SUM($D$11:$D143))</f>
        <v/>
      </c>
      <c r="X143" s="111" t="str">
        <f t="shared" si="41"/>
        <v/>
      </c>
      <c r="Y143" s="114" t="str">
        <f t="shared" si="45"/>
        <v/>
      </c>
      <c r="Z143" s="111" t="str">
        <f>IF(X143="", "", X143-SUM($Z$11:$Z142))</f>
        <v/>
      </c>
      <c r="AA143" s="111" t="str">
        <f>IF($Y143="", "", $Y143-SUM($AA$11:$AA142))</f>
        <v/>
      </c>
      <c r="AB143" s="111" t="str">
        <f t="shared" si="46"/>
        <v/>
      </c>
      <c r="AC143" s="121" t="str">
        <f t="shared" si="42"/>
        <v/>
      </c>
      <c r="AD143" s="122" t="str">
        <f t="shared" si="43"/>
        <v/>
      </c>
      <c r="AE143" s="123" t="str">
        <f t="shared" si="47"/>
        <v/>
      </c>
      <c r="AG143" s="150" t="str">
        <f t="shared" si="44"/>
        <v/>
      </c>
    </row>
    <row r="144" spans="1:33" x14ac:dyDescent="0.25">
      <c r="A144" s="56"/>
      <c r="B144" s="70"/>
      <c r="C144" s="76"/>
      <c r="D144" s="73"/>
      <c r="E144" s="79"/>
      <c r="F144" s="56"/>
      <c r="G144" s="13" t="str">
        <f t="shared" si="35"/>
        <v/>
      </c>
      <c r="H144" s="56"/>
      <c r="K144" s="128"/>
      <c r="L144" s="128"/>
      <c r="M144" s="128"/>
      <c r="N144" s="84" t="str">
        <f t="shared" si="36"/>
        <v/>
      </c>
      <c r="O144" s="128"/>
      <c r="P144" s="84" t="str">
        <f t="shared" si="37"/>
        <v/>
      </c>
      <c r="Q144" s="84" t="str">
        <f t="shared" si="34"/>
        <v/>
      </c>
      <c r="R144" s="84" t="str">
        <f t="shared" si="38"/>
        <v/>
      </c>
      <c r="S144" s="84" t="str">
        <f t="shared" si="39"/>
        <v/>
      </c>
      <c r="U144" s="84" t="str">
        <f t="shared" si="40"/>
        <v/>
      </c>
      <c r="W144" s="108" t="str">
        <f>IF($N144="", "", SUM($D$11:$D144))</f>
        <v/>
      </c>
      <c r="X144" s="111" t="str">
        <f t="shared" si="41"/>
        <v/>
      </c>
      <c r="Y144" s="114" t="str">
        <f t="shared" si="45"/>
        <v/>
      </c>
      <c r="Z144" s="111" t="str">
        <f>IF(X144="", "", X144-SUM($Z$11:$Z143))</f>
        <v/>
      </c>
      <c r="AA144" s="111" t="str">
        <f>IF($Y144="", "", $Y144-SUM($AA$11:$AA143))</f>
        <v/>
      </c>
      <c r="AB144" s="111" t="str">
        <f t="shared" si="46"/>
        <v/>
      </c>
      <c r="AC144" s="121" t="str">
        <f t="shared" si="42"/>
        <v/>
      </c>
      <c r="AD144" s="122" t="str">
        <f t="shared" si="43"/>
        <v/>
      </c>
      <c r="AE144" s="123" t="str">
        <f t="shared" si="47"/>
        <v/>
      </c>
      <c r="AG144" s="150" t="str">
        <f t="shared" si="44"/>
        <v/>
      </c>
    </row>
    <row r="145" spans="1:33" x14ac:dyDescent="0.25">
      <c r="A145" s="56"/>
      <c r="B145" s="70"/>
      <c r="C145" s="76"/>
      <c r="D145" s="73"/>
      <c r="E145" s="79"/>
      <c r="F145" s="56"/>
      <c r="G145" s="13" t="str">
        <f t="shared" si="35"/>
        <v/>
      </c>
      <c r="H145" s="56"/>
      <c r="K145" s="128"/>
      <c r="L145" s="128"/>
      <c r="M145" s="128"/>
      <c r="N145" s="84" t="str">
        <f t="shared" si="36"/>
        <v/>
      </c>
      <c r="O145" s="128"/>
      <c r="P145" s="84" t="str">
        <f t="shared" si="37"/>
        <v/>
      </c>
      <c r="Q145" s="84" t="str">
        <f t="shared" si="34"/>
        <v/>
      </c>
      <c r="R145" s="84" t="str">
        <f t="shared" si="38"/>
        <v/>
      </c>
      <c r="S145" s="84" t="str">
        <f t="shared" si="39"/>
        <v/>
      </c>
      <c r="U145" s="84" t="str">
        <f t="shared" si="40"/>
        <v/>
      </c>
      <c r="W145" s="108" t="str">
        <f>IF($N145="", "", SUM($D$11:$D145))</f>
        <v/>
      </c>
      <c r="X145" s="111" t="str">
        <f t="shared" si="41"/>
        <v/>
      </c>
      <c r="Y145" s="114" t="str">
        <f t="shared" si="45"/>
        <v/>
      </c>
      <c r="Z145" s="111" t="str">
        <f>IF(X145="", "", X145-SUM($Z$11:$Z144))</f>
        <v/>
      </c>
      <c r="AA145" s="111" t="str">
        <f>IF($Y145="", "", $Y145-SUM($AA$11:$AA144))</f>
        <v/>
      </c>
      <c r="AB145" s="111" t="str">
        <f t="shared" si="46"/>
        <v/>
      </c>
      <c r="AC145" s="121" t="str">
        <f t="shared" si="42"/>
        <v/>
      </c>
      <c r="AD145" s="122" t="str">
        <f t="shared" si="43"/>
        <v/>
      </c>
      <c r="AE145" s="123" t="str">
        <f t="shared" si="47"/>
        <v/>
      </c>
      <c r="AG145" s="150" t="str">
        <f t="shared" si="44"/>
        <v/>
      </c>
    </row>
    <row r="146" spans="1:33" x14ac:dyDescent="0.25">
      <c r="A146" s="56"/>
      <c r="B146" s="70"/>
      <c r="C146" s="76"/>
      <c r="D146" s="73"/>
      <c r="E146" s="79"/>
      <c r="F146" s="56"/>
      <c r="G146" s="13" t="str">
        <f t="shared" si="35"/>
        <v/>
      </c>
      <c r="H146" s="56"/>
      <c r="K146" s="128"/>
      <c r="L146" s="128"/>
      <c r="M146" s="128"/>
      <c r="N146" s="84" t="str">
        <f t="shared" si="36"/>
        <v/>
      </c>
      <c r="O146" s="128"/>
      <c r="P146" s="84" t="str">
        <f t="shared" si="37"/>
        <v/>
      </c>
      <c r="Q146" s="84" t="str">
        <f t="shared" si="34"/>
        <v/>
      </c>
      <c r="R146" s="84" t="str">
        <f t="shared" si="38"/>
        <v/>
      </c>
      <c r="S146" s="84" t="str">
        <f t="shared" si="39"/>
        <v/>
      </c>
      <c r="U146" s="84" t="str">
        <f t="shared" si="40"/>
        <v/>
      </c>
      <c r="W146" s="108" t="str">
        <f>IF($N146="", "", SUM($D$11:$D146))</f>
        <v/>
      </c>
      <c r="X146" s="111" t="str">
        <f t="shared" si="41"/>
        <v/>
      </c>
      <c r="Y146" s="114" t="str">
        <f t="shared" si="45"/>
        <v/>
      </c>
      <c r="Z146" s="111" t="str">
        <f>IF(X146="", "", X146-SUM($Z$11:$Z145))</f>
        <v/>
      </c>
      <c r="AA146" s="111" t="str">
        <f>IF($Y146="", "", $Y146-SUM($AA$11:$AA145))</f>
        <v/>
      </c>
      <c r="AB146" s="111" t="str">
        <f t="shared" si="46"/>
        <v/>
      </c>
      <c r="AC146" s="121" t="str">
        <f t="shared" si="42"/>
        <v/>
      </c>
      <c r="AD146" s="122" t="str">
        <f t="shared" si="43"/>
        <v/>
      </c>
      <c r="AE146" s="123" t="str">
        <f t="shared" si="47"/>
        <v/>
      </c>
      <c r="AG146" s="150" t="str">
        <f t="shared" si="44"/>
        <v/>
      </c>
    </row>
    <row r="147" spans="1:33" x14ac:dyDescent="0.25">
      <c r="A147" s="56"/>
      <c r="B147" s="70"/>
      <c r="C147" s="76"/>
      <c r="D147" s="73"/>
      <c r="E147" s="79"/>
      <c r="F147" s="56"/>
      <c r="G147" s="13" t="str">
        <f t="shared" si="35"/>
        <v/>
      </c>
      <c r="H147" s="56"/>
      <c r="K147" s="128"/>
      <c r="L147" s="128"/>
      <c r="M147" s="128"/>
      <c r="N147" s="84" t="str">
        <f t="shared" si="36"/>
        <v/>
      </c>
      <c r="O147" s="128"/>
      <c r="P147" s="84" t="str">
        <f t="shared" si="37"/>
        <v/>
      </c>
      <c r="Q147" s="84" t="str">
        <f t="shared" si="34"/>
        <v/>
      </c>
      <c r="R147" s="84" t="str">
        <f t="shared" si="38"/>
        <v/>
      </c>
      <c r="S147" s="84" t="str">
        <f t="shared" si="39"/>
        <v/>
      </c>
      <c r="U147" s="84" t="str">
        <f t="shared" si="40"/>
        <v/>
      </c>
      <c r="W147" s="108" t="str">
        <f>IF($N147="", "", SUM($D$11:$D147))</f>
        <v/>
      </c>
      <c r="X147" s="111" t="str">
        <f t="shared" si="41"/>
        <v/>
      </c>
      <c r="Y147" s="114" t="str">
        <f t="shared" si="45"/>
        <v/>
      </c>
      <c r="Z147" s="111" t="str">
        <f>IF(X147="", "", X147-SUM($Z$11:$Z146))</f>
        <v/>
      </c>
      <c r="AA147" s="111" t="str">
        <f>IF($Y147="", "", $Y147-SUM($AA$11:$AA146))</f>
        <v/>
      </c>
      <c r="AB147" s="111" t="str">
        <f t="shared" si="46"/>
        <v/>
      </c>
      <c r="AC147" s="121" t="str">
        <f t="shared" si="42"/>
        <v/>
      </c>
      <c r="AD147" s="122" t="str">
        <f t="shared" si="43"/>
        <v/>
      </c>
      <c r="AE147" s="123" t="str">
        <f t="shared" si="47"/>
        <v/>
      </c>
      <c r="AG147" s="150" t="str">
        <f t="shared" si="44"/>
        <v/>
      </c>
    </row>
    <row r="148" spans="1:33" x14ac:dyDescent="0.25">
      <c r="A148" s="56"/>
      <c r="B148" s="70"/>
      <c r="C148" s="76"/>
      <c r="D148" s="73"/>
      <c r="E148" s="79"/>
      <c r="F148" s="56"/>
      <c r="G148" s="13" t="str">
        <f t="shared" si="35"/>
        <v/>
      </c>
      <c r="H148" s="56"/>
      <c r="K148" s="128"/>
      <c r="L148" s="128"/>
      <c r="M148" s="128"/>
      <c r="N148" s="84" t="str">
        <f t="shared" si="36"/>
        <v/>
      </c>
      <c r="O148" s="128"/>
      <c r="P148" s="84" t="str">
        <f t="shared" si="37"/>
        <v/>
      </c>
      <c r="Q148" s="84" t="str">
        <f t="shared" si="34"/>
        <v/>
      </c>
      <c r="R148" s="84" t="str">
        <f t="shared" si="38"/>
        <v/>
      </c>
      <c r="S148" s="84" t="str">
        <f t="shared" si="39"/>
        <v/>
      </c>
      <c r="U148" s="84" t="str">
        <f t="shared" si="40"/>
        <v/>
      </c>
      <c r="W148" s="108" t="str">
        <f>IF($N148="", "", SUM($D$11:$D148))</f>
        <v/>
      </c>
      <c r="X148" s="111" t="str">
        <f t="shared" si="41"/>
        <v/>
      </c>
      <c r="Y148" s="114" t="str">
        <f t="shared" si="45"/>
        <v/>
      </c>
      <c r="Z148" s="111" t="str">
        <f>IF(X148="", "", X148-SUM($Z$11:$Z147))</f>
        <v/>
      </c>
      <c r="AA148" s="111" t="str">
        <f>IF($Y148="", "", $Y148-SUM($AA$11:$AA147))</f>
        <v/>
      </c>
      <c r="AB148" s="111" t="str">
        <f t="shared" si="46"/>
        <v/>
      </c>
      <c r="AC148" s="121" t="str">
        <f t="shared" si="42"/>
        <v/>
      </c>
      <c r="AD148" s="122" t="str">
        <f t="shared" si="43"/>
        <v/>
      </c>
      <c r="AE148" s="123" t="str">
        <f t="shared" si="47"/>
        <v/>
      </c>
      <c r="AG148" s="150" t="str">
        <f t="shared" si="44"/>
        <v/>
      </c>
    </row>
    <row r="149" spans="1:33" x14ac:dyDescent="0.25">
      <c r="A149" s="56"/>
      <c r="B149" s="70"/>
      <c r="C149" s="76"/>
      <c r="D149" s="73"/>
      <c r="E149" s="79"/>
      <c r="F149" s="56"/>
      <c r="G149" s="13" t="str">
        <f t="shared" si="35"/>
        <v/>
      </c>
      <c r="H149" s="56"/>
      <c r="K149" s="128"/>
      <c r="L149" s="128"/>
      <c r="M149" s="128"/>
      <c r="N149" s="84" t="str">
        <f t="shared" si="36"/>
        <v/>
      </c>
      <c r="O149" s="128"/>
      <c r="P149" s="84" t="str">
        <f t="shared" si="37"/>
        <v/>
      </c>
      <c r="Q149" s="84" t="str">
        <f t="shared" si="34"/>
        <v/>
      </c>
      <c r="R149" s="84" t="str">
        <f t="shared" si="38"/>
        <v/>
      </c>
      <c r="S149" s="84" t="str">
        <f t="shared" si="39"/>
        <v/>
      </c>
      <c r="U149" s="84" t="str">
        <f t="shared" si="40"/>
        <v/>
      </c>
      <c r="W149" s="108" t="str">
        <f>IF($N149="", "", SUM($D$11:$D149))</f>
        <v/>
      </c>
      <c r="X149" s="111" t="str">
        <f t="shared" si="41"/>
        <v/>
      </c>
      <c r="Y149" s="114" t="str">
        <f t="shared" si="45"/>
        <v/>
      </c>
      <c r="Z149" s="111" t="str">
        <f>IF(X149="", "", X149-SUM($Z$11:$Z148))</f>
        <v/>
      </c>
      <c r="AA149" s="111" t="str">
        <f>IF($Y149="", "", $Y149-SUM($AA$11:$AA148))</f>
        <v/>
      </c>
      <c r="AB149" s="111" t="str">
        <f t="shared" si="46"/>
        <v/>
      </c>
      <c r="AC149" s="121" t="str">
        <f t="shared" si="42"/>
        <v/>
      </c>
      <c r="AD149" s="122" t="str">
        <f t="shared" si="43"/>
        <v/>
      </c>
      <c r="AE149" s="123" t="str">
        <f t="shared" si="47"/>
        <v/>
      </c>
      <c r="AG149" s="150" t="str">
        <f t="shared" si="44"/>
        <v/>
      </c>
    </row>
    <row r="150" spans="1:33" x14ac:dyDescent="0.25">
      <c r="A150" s="56"/>
      <c r="B150" s="70"/>
      <c r="C150" s="76"/>
      <c r="D150" s="73"/>
      <c r="E150" s="79"/>
      <c r="F150" s="56"/>
      <c r="G150" s="13" t="str">
        <f t="shared" si="35"/>
        <v/>
      </c>
      <c r="H150" s="56"/>
      <c r="K150" s="128"/>
      <c r="L150" s="128"/>
      <c r="M150" s="128"/>
      <c r="N150" s="84" t="str">
        <f t="shared" si="36"/>
        <v/>
      </c>
      <c r="O150" s="128"/>
      <c r="P150" s="84" t="str">
        <f t="shared" si="37"/>
        <v/>
      </c>
      <c r="Q150" s="84" t="str">
        <f t="shared" si="34"/>
        <v/>
      </c>
      <c r="R150" s="84" t="str">
        <f t="shared" si="38"/>
        <v/>
      </c>
      <c r="S150" s="84" t="str">
        <f t="shared" si="39"/>
        <v/>
      </c>
      <c r="U150" s="84" t="str">
        <f t="shared" si="40"/>
        <v/>
      </c>
      <c r="W150" s="108" t="str">
        <f>IF($N150="", "", SUM($D$11:$D150))</f>
        <v/>
      </c>
      <c r="X150" s="111" t="str">
        <f t="shared" si="41"/>
        <v/>
      </c>
      <c r="Y150" s="114" t="str">
        <f t="shared" si="45"/>
        <v/>
      </c>
      <c r="Z150" s="111" t="str">
        <f>IF(X150="", "", X150-SUM($Z$11:$Z149))</f>
        <v/>
      </c>
      <c r="AA150" s="111" t="str">
        <f>IF($Y150="", "", $Y150-SUM($AA$11:$AA149))</f>
        <v/>
      </c>
      <c r="AB150" s="111" t="str">
        <f t="shared" si="46"/>
        <v/>
      </c>
      <c r="AC150" s="121" t="str">
        <f t="shared" si="42"/>
        <v/>
      </c>
      <c r="AD150" s="122" t="str">
        <f t="shared" si="43"/>
        <v/>
      </c>
      <c r="AE150" s="123" t="str">
        <f t="shared" si="47"/>
        <v/>
      </c>
      <c r="AG150" s="150" t="str">
        <f t="shared" si="44"/>
        <v/>
      </c>
    </row>
    <row r="151" spans="1:33" x14ac:dyDescent="0.25">
      <c r="A151" s="56"/>
      <c r="B151" s="70"/>
      <c r="C151" s="76"/>
      <c r="D151" s="73"/>
      <c r="E151" s="79"/>
      <c r="F151" s="56"/>
      <c r="G151" s="13" t="str">
        <f t="shared" si="35"/>
        <v/>
      </c>
      <c r="H151" s="56"/>
      <c r="K151" s="128"/>
      <c r="L151" s="128"/>
      <c r="M151" s="128"/>
      <c r="N151" s="84" t="str">
        <f t="shared" si="36"/>
        <v/>
      </c>
      <c r="O151" s="128"/>
      <c r="P151" s="84" t="str">
        <f t="shared" si="37"/>
        <v/>
      </c>
      <c r="Q151" s="84" t="str">
        <f t="shared" si="34"/>
        <v/>
      </c>
      <c r="R151" s="84" t="str">
        <f t="shared" si="38"/>
        <v/>
      </c>
      <c r="S151" s="84" t="str">
        <f t="shared" si="39"/>
        <v/>
      </c>
      <c r="U151" s="84" t="str">
        <f t="shared" si="40"/>
        <v/>
      </c>
      <c r="W151" s="108" t="str">
        <f>IF($N151="", "", SUM($D$11:$D151))</f>
        <v/>
      </c>
      <c r="X151" s="111" t="str">
        <f t="shared" si="41"/>
        <v/>
      </c>
      <c r="Y151" s="114" t="str">
        <f t="shared" si="45"/>
        <v/>
      </c>
      <c r="Z151" s="111" t="str">
        <f>IF(X151="", "", X151-SUM($Z$11:$Z150))</f>
        <v/>
      </c>
      <c r="AA151" s="111" t="str">
        <f>IF($Y151="", "", $Y151-SUM($AA$11:$AA150))</f>
        <v/>
      </c>
      <c r="AB151" s="111" t="str">
        <f t="shared" si="46"/>
        <v/>
      </c>
      <c r="AC151" s="121" t="str">
        <f t="shared" si="42"/>
        <v/>
      </c>
      <c r="AD151" s="122" t="str">
        <f t="shared" si="43"/>
        <v/>
      </c>
      <c r="AE151" s="123" t="str">
        <f t="shared" si="47"/>
        <v/>
      </c>
      <c r="AG151" s="150" t="str">
        <f t="shared" si="44"/>
        <v/>
      </c>
    </row>
    <row r="152" spans="1:33" x14ac:dyDescent="0.25">
      <c r="A152" s="56"/>
      <c r="B152" s="70"/>
      <c r="C152" s="76"/>
      <c r="D152" s="73"/>
      <c r="E152" s="79"/>
      <c r="F152" s="56"/>
      <c r="G152" s="13" t="str">
        <f t="shared" si="35"/>
        <v/>
      </c>
      <c r="H152" s="56"/>
      <c r="K152" s="128"/>
      <c r="L152" s="128"/>
      <c r="M152" s="128"/>
      <c r="N152" s="84" t="str">
        <f t="shared" si="36"/>
        <v/>
      </c>
      <c r="O152" s="128"/>
      <c r="P152" s="84" t="str">
        <f t="shared" si="37"/>
        <v/>
      </c>
      <c r="Q152" s="84" t="str">
        <f t="shared" si="34"/>
        <v/>
      </c>
      <c r="R152" s="84" t="str">
        <f t="shared" si="38"/>
        <v/>
      </c>
      <c r="S152" s="84" t="str">
        <f t="shared" si="39"/>
        <v/>
      </c>
      <c r="U152" s="84" t="str">
        <f t="shared" si="40"/>
        <v/>
      </c>
      <c r="W152" s="108" t="str">
        <f>IF($N152="", "", SUM($D$11:$D152))</f>
        <v/>
      </c>
      <c r="X152" s="111" t="str">
        <f t="shared" si="41"/>
        <v/>
      </c>
      <c r="Y152" s="114" t="str">
        <f t="shared" si="45"/>
        <v/>
      </c>
      <c r="Z152" s="111" t="str">
        <f>IF(X152="", "", X152-SUM($Z$11:$Z151))</f>
        <v/>
      </c>
      <c r="AA152" s="111" t="str">
        <f>IF($Y152="", "", $Y152-SUM($AA$11:$AA151))</f>
        <v/>
      </c>
      <c r="AB152" s="111" t="str">
        <f t="shared" si="46"/>
        <v/>
      </c>
      <c r="AC152" s="121" t="str">
        <f t="shared" si="42"/>
        <v/>
      </c>
      <c r="AD152" s="122" t="str">
        <f t="shared" si="43"/>
        <v/>
      </c>
      <c r="AE152" s="123" t="str">
        <f t="shared" si="47"/>
        <v/>
      </c>
      <c r="AG152" s="150" t="str">
        <f t="shared" si="44"/>
        <v/>
      </c>
    </row>
    <row r="153" spans="1:33" x14ac:dyDescent="0.25">
      <c r="A153" s="56"/>
      <c r="B153" s="70"/>
      <c r="C153" s="76"/>
      <c r="D153" s="73"/>
      <c r="E153" s="79"/>
      <c r="F153" s="56"/>
      <c r="G153" s="13" t="str">
        <f t="shared" si="35"/>
        <v/>
      </c>
      <c r="H153" s="56"/>
      <c r="K153" s="128"/>
      <c r="L153" s="128"/>
      <c r="M153" s="128"/>
      <c r="N153" s="84" t="str">
        <f t="shared" si="36"/>
        <v/>
      </c>
      <c r="O153" s="128"/>
      <c r="P153" s="84" t="str">
        <f t="shared" si="37"/>
        <v/>
      </c>
      <c r="Q153" s="84" t="str">
        <f t="shared" si="34"/>
        <v/>
      </c>
      <c r="R153" s="84" t="str">
        <f t="shared" si="38"/>
        <v/>
      </c>
      <c r="S153" s="84" t="str">
        <f t="shared" si="39"/>
        <v/>
      </c>
      <c r="U153" s="84" t="str">
        <f t="shared" si="40"/>
        <v/>
      </c>
      <c r="W153" s="108" t="str">
        <f>IF($N153="", "", SUM($D$11:$D153))</f>
        <v/>
      </c>
      <c r="X153" s="111" t="str">
        <f t="shared" si="41"/>
        <v/>
      </c>
      <c r="Y153" s="114" t="str">
        <f t="shared" si="45"/>
        <v/>
      </c>
      <c r="Z153" s="111" t="str">
        <f>IF(X153="", "", X153-SUM($Z$11:$Z152))</f>
        <v/>
      </c>
      <c r="AA153" s="111" t="str">
        <f>IF($Y153="", "", $Y153-SUM($AA$11:$AA152))</f>
        <v/>
      </c>
      <c r="AB153" s="111" t="str">
        <f t="shared" si="46"/>
        <v/>
      </c>
      <c r="AC153" s="121" t="str">
        <f t="shared" si="42"/>
        <v/>
      </c>
      <c r="AD153" s="122" t="str">
        <f t="shared" si="43"/>
        <v/>
      </c>
      <c r="AE153" s="123" t="str">
        <f t="shared" si="47"/>
        <v/>
      </c>
      <c r="AG153" s="150" t="str">
        <f t="shared" si="44"/>
        <v/>
      </c>
    </row>
    <row r="154" spans="1:33" x14ac:dyDescent="0.25">
      <c r="A154" s="56"/>
      <c r="B154" s="70"/>
      <c r="C154" s="76"/>
      <c r="D154" s="73"/>
      <c r="E154" s="79"/>
      <c r="F154" s="56"/>
      <c r="G154" s="13" t="str">
        <f t="shared" si="35"/>
        <v/>
      </c>
      <c r="H154" s="56"/>
      <c r="K154" s="128"/>
      <c r="L154" s="128"/>
      <c r="M154" s="128"/>
      <c r="N154" s="84" t="str">
        <f t="shared" si="36"/>
        <v/>
      </c>
      <c r="O154" s="128"/>
      <c r="P154" s="84" t="str">
        <f t="shared" si="37"/>
        <v/>
      </c>
      <c r="Q154" s="84" t="str">
        <f t="shared" si="34"/>
        <v/>
      </c>
      <c r="R154" s="84" t="str">
        <f t="shared" si="38"/>
        <v/>
      </c>
      <c r="S154" s="84" t="str">
        <f t="shared" si="39"/>
        <v/>
      </c>
      <c r="U154" s="84" t="str">
        <f t="shared" si="40"/>
        <v/>
      </c>
      <c r="W154" s="108" t="str">
        <f>IF($N154="", "", SUM($D$11:$D154))</f>
        <v/>
      </c>
      <c r="X154" s="111" t="str">
        <f t="shared" si="41"/>
        <v/>
      </c>
      <c r="Y154" s="114" t="str">
        <f t="shared" si="45"/>
        <v/>
      </c>
      <c r="Z154" s="111" t="str">
        <f>IF(X154="", "", X154-SUM($Z$11:$Z153))</f>
        <v/>
      </c>
      <c r="AA154" s="111" t="str">
        <f>IF($Y154="", "", $Y154-SUM($AA$11:$AA153))</f>
        <v/>
      </c>
      <c r="AB154" s="111" t="str">
        <f t="shared" si="46"/>
        <v/>
      </c>
      <c r="AC154" s="121" t="str">
        <f t="shared" si="42"/>
        <v/>
      </c>
      <c r="AD154" s="122" t="str">
        <f t="shared" si="43"/>
        <v/>
      </c>
      <c r="AE154" s="123" t="str">
        <f t="shared" si="47"/>
        <v/>
      </c>
      <c r="AG154" s="150" t="str">
        <f t="shared" si="44"/>
        <v/>
      </c>
    </row>
    <row r="155" spans="1:33" x14ac:dyDescent="0.25">
      <c r="A155" s="56"/>
      <c r="B155" s="70"/>
      <c r="C155" s="76"/>
      <c r="D155" s="73"/>
      <c r="E155" s="79"/>
      <c r="F155" s="56"/>
      <c r="G155" s="13" t="str">
        <f t="shared" si="35"/>
        <v/>
      </c>
      <c r="H155" s="56"/>
      <c r="K155" s="128"/>
      <c r="L155" s="128"/>
      <c r="M155" s="128"/>
      <c r="N155" s="84" t="str">
        <f t="shared" si="36"/>
        <v/>
      </c>
      <c r="O155" s="128"/>
      <c r="P155" s="84" t="str">
        <f t="shared" si="37"/>
        <v/>
      </c>
      <c r="Q155" s="84" t="str">
        <f t="shared" si="34"/>
        <v/>
      </c>
      <c r="R155" s="84" t="str">
        <f t="shared" si="38"/>
        <v/>
      </c>
      <c r="S155" s="84" t="str">
        <f t="shared" si="39"/>
        <v/>
      </c>
      <c r="U155" s="84" t="str">
        <f t="shared" si="40"/>
        <v/>
      </c>
      <c r="W155" s="108" t="str">
        <f>IF($N155="", "", SUM($D$11:$D155))</f>
        <v/>
      </c>
      <c r="X155" s="111" t="str">
        <f t="shared" si="41"/>
        <v/>
      </c>
      <c r="Y155" s="114" t="str">
        <f t="shared" si="45"/>
        <v/>
      </c>
      <c r="Z155" s="111" t="str">
        <f>IF(X155="", "", X155-SUM($Z$11:$Z154))</f>
        <v/>
      </c>
      <c r="AA155" s="111" t="str">
        <f>IF($Y155="", "", $Y155-SUM($AA$11:$AA154))</f>
        <v/>
      </c>
      <c r="AB155" s="111" t="str">
        <f t="shared" si="46"/>
        <v/>
      </c>
      <c r="AC155" s="121" t="str">
        <f t="shared" si="42"/>
        <v/>
      </c>
      <c r="AD155" s="122" t="str">
        <f t="shared" si="43"/>
        <v/>
      </c>
      <c r="AE155" s="123" t="str">
        <f t="shared" si="47"/>
        <v/>
      </c>
      <c r="AG155" s="150" t="str">
        <f t="shared" si="44"/>
        <v/>
      </c>
    </row>
    <row r="156" spans="1:33" x14ac:dyDescent="0.25">
      <c r="A156" s="56"/>
      <c r="B156" s="70"/>
      <c r="C156" s="76"/>
      <c r="D156" s="73"/>
      <c r="E156" s="79"/>
      <c r="F156" s="56"/>
      <c r="G156" s="13" t="str">
        <f t="shared" si="35"/>
        <v/>
      </c>
      <c r="H156" s="56"/>
      <c r="K156" s="128"/>
      <c r="L156" s="128"/>
      <c r="M156" s="128"/>
      <c r="N156" s="84" t="str">
        <f t="shared" si="36"/>
        <v/>
      </c>
      <c r="O156" s="128"/>
      <c r="P156" s="84" t="str">
        <f t="shared" si="37"/>
        <v/>
      </c>
      <c r="Q156" s="84" t="str">
        <f t="shared" si="34"/>
        <v/>
      </c>
      <c r="R156" s="84" t="str">
        <f t="shared" si="38"/>
        <v/>
      </c>
      <c r="S156" s="84" t="str">
        <f t="shared" si="39"/>
        <v/>
      </c>
      <c r="U156" s="84" t="str">
        <f t="shared" si="40"/>
        <v/>
      </c>
      <c r="W156" s="108" t="str">
        <f>IF($N156="", "", SUM($D$11:$D156))</f>
        <v/>
      </c>
      <c r="X156" s="111" t="str">
        <f t="shared" si="41"/>
        <v/>
      </c>
      <c r="Y156" s="114" t="str">
        <f t="shared" si="45"/>
        <v/>
      </c>
      <c r="Z156" s="111" t="str">
        <f>IF(X156="", "", X156-SUM($Z$11:$Z155))</f>
        <v/>
      </c>
      <c r="AA156" s="111" t="str">
        <f>IF($Y156="", "", $Y156-SUM($AA$11:$AA155))</f>
        <v/>
      </c>
      <c r="AB156" s="111" t="str">
        <f t="shared" si="46"/>
        <v/>
      </c>
      <c r="AC156" s="121" t="str">
        <f t="shared" si="42"/>
        <v/>
      </c>
      <c r="AD156" s="122" t="str">
        <f t="shared" si="43"/>
        <v/>
      </c>
      <c r="AE156" s="123" t="str">
        <f t="shared" si="47"/>
        <v/>
      </c>
      <c r="AG156" s="150" t="str">
        <f t="shared" si="44"/>
        <v/>
      </c>
    </row>
    <row r="157" spans="1:33" x14ac:dyDescent="0.25">
      <c r="A157" s="56"/>
      <c r="B157" s="70"/>
      <c r="C157" s="76"/>
      <c r="D157" s="73"/>
      <c r="E157" s="79"/>
      <c r="F157" s="56"/>
      <c r="G157" s="13" t="str">
        <f t="shared" si="35"/>
        <v/>
      </c>
      <c r="H157" s="56"/>
      <c r="K157" s="128"/>
      <c r="L157" s="128"/>
      <c r="M157" s="128"/>
      <c r="N157" s="84" t="str">
        <f t="shared" si="36"/>
        <v/>
      </c>
      <c r="O157" s="128"/>
      <c r="P157" s="84" t="str">
        <f t="shared" si="37"/>
        <v/>
      </c>
      <c r="Q157" s="84" t="str">
        <f t="shared" si="34"/>
        <v/>
      </c>
      <c r="R157" s="84" t="str">
        <f t="shared" si="38"/>
        <v/>
      </c>
      <c r="S157" s="84" t="str">
        <f t="shared" si="39"/>
        <v/>
      </c>
      <c r="U157" s="84" t="str">
        <f t="shared" si="40"/>
        <v/>
      </c>
      <c r="W157" s="108" t="str">
        <f>IF($N157="", "", SUM($D$11:$D157))</f>
        <v/>
      </c>
      <c r="X157" s="111" t="str">
        <f t="shared" si="41"/>
        <v/>
      </c>
      <c r="Y157" s="114" t="str">
        <f t="shared" si="45"/>
        <v/>
      </c>
      <c r="Z157" s="111" t="str">
        <f>IF(X157="", "", X157-SUM($Z$11:$Z156))</f>
        <v/>
      </c>
      <c r="AA157" s="111" t="str">
        <f>IF($Y157="", "", $Y157-SUM($AA$11:$AA156))</f>
        <v/>
      </c>
      <c r="AB157" s="111" t="str">
        <f t="shared" si="46"/>
        <v/>
      </c>
      <c r="AC157" s="121" t="str">
        <f t="shared" si="42"/>
        <v/>
      </c>
      <c r="AD157" s="122" t="str">
        <f t="shared" si="43"/>
        <v/>
      </c>
      <c r="AE157" s="123" t="str">
        <f t="shared" si="47"/>
        <v/>
      </c>
      <c r="AG157" s="150" t="str">
        <f t="shared" si="44"/>
        <v/>
      </c>
    </row>
    <row r="158" spans="1:33" x14ac:dyDescent="0.25">
      <c r="A158" s="56"/>
      <c r="B158" s="70"/>
      <c r="C158" s="76"/>
      <c r="D158" s="73"/>
      <c r="E158" s="79"/>
      <c r="F158" s="56"/>
      <c r="G158" s="13" t="str">
        <f t="shared" si="35"/>
        <v/>
      </c>
      <c r="H158" s="56"/>
      <c r="K158" s="128"/>
      <c r="L158" s="128"/>
      <c r="M158" s="128"/>
      <c r="N158" s="84" t="str">
        <f t="shared" si="36"/>
        <v/>
      </c>
      <c r="O158" s="128"/>
      <c r="P158" s="84" t="str">
        <f t="shared" si="37"/>
        <v/>
      </c>
      <c r="Q158" s="84" t="str">
        <f t="shared" si="34"/>
        <v/>
      </c>
      <c r="R158" s="84" t="str">
        <f t="shared" si="38"/>
        <v/>
      </c>
      <c r="S158" s="84" t="str">
        <f t="shared" si="39"/>
        <v/>
      </c>
      <c r="U158" s="84" t="str">
        <f t="shared" si="40"/>
        <v/>
      </c>
      <c r="W158" s="108" t="str">
        <f>IF($N158="", "", SUM($D$11:$D158))</f>
        <v/>
      </c>
      <c r="X158" s="111" t="str">
        <f t="shared" si="41"/>
        <v/>
      </c>
      <c r="Y158" s="114" t="str">
        <f t="shared" si="45"/>
        <v/>
      </c>
      <c r="Z158" s="111" t="str">
        <f>IF(X158="", "", X158-SUM($Z$11:$Z157))</f>
        <v/>
      </c>
      <c r="AA158" s="111" t="str">
        <f>IF($Y158="", "", $Y158-SUM($AA$11:$AA157))</f>
        <v/>
      </c>
      <c r="AB158" s="111" t="str">
        <f t="shared" si="46"/>
        <v/>
      </c>
      <c r="AC158" s="121" t="str">
        <f t="shared" si="42"/>
        <v/>
      </c>
      <c r="AD158" s="122" t="str">
        <f t="shared" si="43"/>
        <v/>
      </c>
      <c r="AE158" s="123" t="str">
        <f t="shared" si="47"/>
        <v/>
      </c>
      <c r="AG158" s="150" t="str">
        <f t="shared" si="44"/>
        <v/>
      </c>
    </row>
    <row r="159" spans="1:33" x14ac:dyDescent="0.25">
      <c r="A159" s="56"/>
      <c r="B159" s="70"/>
      <c r="C159" s="76"/>
      <c r="D159" s="73"/>
      <c r="E159" s="79"/>
      <c r="F159" s="56"/>
      <c r="G159" s="13" t="str">
        <f t="shared" si="35"/>
        <v/>
      </c>
      <c r="H159" s="56"/>
      <c r="K159" s="128"/>
      <c r="L159" s="128"/>
      <c r="M159" s="128"/>
      <c r="N159" s="84" t="str">
        <f t="shared" si="36"/>
        <v/>
      </c>
      <c r="O159" s="128"/>
      <c r="P159" s="84" t="str">
        <f t="shared" si="37"/>
        <v/>
      </c>
      <c r="Q159" s="84" t="str">
        <f t="shared" si="34"/>
        <v/>
      </c>
      <c r="R159" s="84" t="str">
        <f t="shared" si="38"/>
        <v/>
      </c>
      <c r="S159" s="84" t="str">
        <f t="shared" si="39"/>
        <v/>
      </c>
      <c r="U159" s="84" t="str">
        <f t="shared" si="40"/>
        <v/>
      </c>
      <c r="W159" s="108" t="str">
        <f>IF($N159="", "", SUM($D$11:$D159))</f>
        <v/>
      </c>
      <c r="X159" s="111" t="str">
        <f t="shared" si="41"/>
        <v/>
      </c>
      <c r="Y159" s="114" t="str">
        <f t="shared" si="45"/>
        <v/>
      </c>
      <c r="Z159" s="111" t="str">
        <f>IF(X159="", "", X159-SUM($Z$11:$Z158))</f>
        <v/>
      </c>
      <c r="AA159" s="111" t="str">
        <f>IF($Y159="", "", $Y159-SUM($AA$11:$AA158))</f>
        <v/>
      </c>
      <c r="AB159" s="111" t="str">
        <f t="shared" si="46"/>
        <v/>
      </c>
      <c r="AC159" s="121" t="str">
        <f t="shared" si="42"/>
        <v/>
      </c>
      <c r="AD159" s="122" t="str">
        <f t="shared" si="43"/>
        <v/>
      </c>
      <c r="AE159" s="123" t="str">
        <f t="shared" si="47"/>
        <v/>
      </c>
      <c r="AG159" s="150" t="str">
        <f t="shared" si="44"/>
        <v/>
      </c>
    </row>
    <row r="160" spans="1:33" x14ac:dyDescent="0.25">
      <c r="A160" s="56"/>
      <c r="B160" s="70"/>
      <c r="C160" s="76"/>
      <c r="D160" s="73"/>
      <c r="E160" s="79"/>
      <c r="F160" s="56"/>
      <c r="G160" s="13" t="str">
        <f t="shared" si="35"/>
        <v/>
      </c>
      <c r="H160" s="56"/>
      <c r="K160" s="128"/>
      <c r="L160" s="128"/>
      <c r="M160" s="128"/>
      <c r="N160" s="84" t="str">
        <f t="shared" si="36"/>
        <v/>
      </c>
      <c r="O160" s="128"/>
      <c r="P160" s="84" t="str">
        <f t="shared" si="37"/>
        <v/>
      </c>
      <c r="Q160" s="84" t="str">
        <f t="shared" si="34"/>
        <v/>
      </c>
      <c r="R160" s="84" t="str">
        <f t="shared" si="38"/>
        <v/>
      </c>
      <c r="S160" s="84" t="str">
        <f t="shared" si="39"/>
        <v/>
      </c>
      <c r="U160" s="84" t="str">
        <f t="shared" si="40"/>
        <v/>
      </c>
      <c r="W160" s="108" t="str">
        <f>IF($N160="", "", SUM($D$11:$D160))</f>
        <v/>
      </c>
      <c r="X160" s="111" t="str">
        <f t="shared" si="41"/>
        <v/>
      </c>
      <c r="Y160" s="114" t="str">
        <f t="shared" si="45"/>
        <v/>
      </c>
      <c r="Z160" s="111" t="str">
        <f>IF(X160="", "", X160-SUM($Z$11:$Z159))</f>
        <v/>
      </c>
      <c r="AA160" s="111" t="str">
        <f>IF($Y160="", "", $Y160-SUM($AA$11:$AA159))</f>
        <v/>
      </c>
      <c r="AB160" s="111" t="str">
        <f t="shared" si="46"/>
        <v/>
      </c>
      <c r="AC160" s="121" t="str">
        <f t="shared" si="42"/>
        <v/>
      </c>
      <c r="AD160" s="122" t="str">
        <f t="shared" si="43"/>
        <v/>
      </c>
      <c r="AE160" s="123" t="str">
        <f t="shared" si="47"/>
        <v/>
      </c>
      <c r="AG160" s="150" t="str">
        <f t="shared" si="44"/>
        <v/>
      </c>
    </row>
    <row r="161" spans="1:33" x14ac:dyDescent="0.25">
      <c r="A161" s="56"/>
      <c r="B161" s="70"/>
      <c r="C161" s="76"/>
      <c r="D161" s="73"/>
      <c r="E161" s="79"/>
      <c r="F161" s="56"/>
      <c r="G161" s="13" t="str">
        <f t="shared" si="35"/>
        <v/>
      </c>
      <c r="H161" s="56"/>
      <c r="K161" s="128"/>
      <c r="L161" s="128"/>
      <c r="M161" s="128"/>
      <c r="N161" s="84" t="str">
        <f t="shared" si="36"/>
        <v/>
      </c>
      <c r="O161" s="128"/>
      <c r="P161" s="84" t="str">
        <f t="shared" si="37"/>
        <v/>
      </c>
      <c r="Q161" s="84" t="str">
        <f t="shared" si="34"/>
        <v/>
      </c>
      <c r="R161" s="84" t="str">
        <f t="shared" si="38"/>
        <v/>
      </c>
      <c r="S161" s="84" t="str">
        <f t="shared" si="39"/>
        <v/>
      </c>
      <c r="U161" s="84" t="str">
        <f t="shared" si="40"/>
        <v/>
      </c>
      <c r="W161" s="108" t="str">
        <f>IF($N161="", "", SUM($D$11:$D161))</f>
        <v/>
      </c>
      <c r="X161" s="111" t="str">
        <f t="shared" si="41"/>
        <v/>
      </c>
      <c r="Y161" s="114" t="str">
        <f t="shared" si="45"/>
        <v/>
      </c>
      <c r="Z161" s="111" t="str">
        <f>IF(X161="", "", X161-SUM($Z$11:$Z160))</f>
        <v/>
      </c>
      <c r="AA161" s="111" t="str">
        <f>IF($Y161="", "", $Y161-SUM($AA$11:$AA160))</f>
        <v/>
      </c>
      <c r="AB161" s="111" t="str">
        <f t="shared" si="46"/>
        <v/>
      </c>
      <c r="AC161" s="121" t="str">
        <f t="shared" si="42"/>
        <v/>
      </c>
      <c r="AD161" s="122" t="str">
        <f t="shared" si="43"/>
        <v/>
      </c>
      <c r="AE161" s="123" t="str">
        <f t="shared" si="47"/>
        <v/>
      </c>
      <c r="AG161" s="150" t="str">
        <f t="shared" si="44"/>
        <v/>
      </c>
    </row>
    <row r="162" spans="1:33" x14ac:dyDescent="0.25">
      <c r="A162" s="56"/>
      <c r="B162" s="70"/>
      <c r="C162" s="76"/>
      <c r="D162" s="73"/>
      <c r="E162" s="79"/>
      <c r="F162" s="56"/>
      <c r="G162" s="13" t="str">
        <f t="shared" si="35"/>
        <v/>
      </c>
      <c r="H162" s="56"/>
      <c r="K162" s="128"/>
      <c r="L162" s="128"/>
      <c r="M162" s="128"/>
      <c r="N162" s="84" t="str">
        <f t="shared" si="36"/>
        <v/>
      </c>
      <c r="O162" s="128"/>
      <c r="P162" s="84" t="str">
        <f t="shared" si="37"/>
        <v/>
      </c>
      <c r="Q162" s="84" t="str">
        <f t="shared" si="34"/>
        <v/>
      </c>
      <c r="R162" s="84" t="str">
        <f t="shared" si="38"/>
        <v/>
      </c>
      <c r="S162" s="84" t="str">
        <f t="shared" si="39"/>
        <v/>
      </c>
      <c r="U162" s="84" t="str">
        <f t="shared" si="40"/>
        <v/>
      </c>
      <c r="W162" s="108" t="str">
        <f>IF($N162="", "", SUM($D$11:$D162))</f>
        <v/>
      </c>
      <c r="X162" s="111" t="str">
        <f t="shared" si="41"/>
        <v/>
      </c>
      <c r="Y162" s="114" t="str">
        <f t="shared" si="45"/>
        <v/>
      </c>
      <c r="Z162" s="111" t="str">
        <f>IF(X162="", "", X162-SUM($Z$11:$Z161))</f>
        <v/>
      </c>
      <c r="AA162" s="111" t="str">
        <f>IF($Y162="", "", $Y162-SUM($AA$11:$AA161))</f>
        <v/>
      </c>
      <c r="AB162" s="111" t="str">
        <f t="shared" si="46"/>
        <v/>
      </c>
      <c r="AC162" s="121" t="str">
        <f t="shared" si="42"/>
        <v/>
      </c>
      <c r="AD162" s="122" t="str">
        <f t="shared" si="43"/>
        <v/>
      </c>
      <c r="AE162" s="123" t="str">
        <f t="shared" si="47"/>
        <v/>
      </c>
      <c r="AG162" s="150" t="str">
        <f t="shared" si="44"/>
        <v/>
      </c>
    </row>
    <row r="163" spans="1:33" x14ac:dyDescent="0.25">
      <c r="A163" s="56"/>
      <c r="B163" s="70"/>
      <c r="C163" s="76"/>
      <c r="D163" s="73"/>
      <c r="E163" s="79"/>
      <c r="F163" s="56"/>
      <c r="G163" s="13" t="str">
        <f t="shared" si="35"/>
        <v/>
      </c>
      <c r="H163" s="56"/>
      <c r="K163" s="128"/>
      <c r="L163" s="128"/>
      <c r="M163" s="128"/>
      <c r="N163" s="84" t="str">
        <f t="shared" si="36"/>
        <v/>
      </c>
      <c r="O163" s="128"/>
      <c r="P163" s="84" t="str">
        <f t="shared" si="37"/>
        <v/>
      </c>
      <c r="Q163" s="84" t="str">
        <f t="shared" si="34"/>
        <v/>
      </c>
      <c r="R163" s="84" t="str">
        <f t="shared" si="38"/>
        <v/>
      </c>
      <c r="S163" s="84" t="str">
        <f t="shared" si="39"/>
        <v/>
      </c>
      <c r="U163" s="84" t="str">
        <f t="shared" si="40"/>
        <v/>
      </c>
      <c r="W163" s="108" t="str">
        <f>IF($N163="", "", SUM($D$11:$D163))</f>
        <v/>
      </c>
      <c r="X163" s="111" t="str">
        <f t="shared" si="41"/>
        <v/>
      </c>
      <c r="Y163" s="114" t="str">
        <f t="shared" si="45"/>
        <v/>
      </c>
      <c r="Z163" s="111" t="str">
        <f>IF(X163="", "", X163-SUM($Z$11:$Z162))</f>
        <v/>
      </c>
      <c r="AA163" s="111" t="str">
        <f>IF($Y163="", "", $Y163-SUM($AA$11:$AA162))</f>
        <v/>
      </c>
      <c r="AB163" s="111" t="str">
        <f t="shared" si="46"/>
        <v/>
      </c>
      <c r="AC163" s="121" t="str">
        <f t="shared" si="42"/>
        <v/>
      </c>
      <c r="AD163" s="122" t="str">
        <f t="shared" si="43"/>
        <v/>
      </c>
      <c r="AE163" s="123" t="str">
        <f t="shared" si="47"/>
        <v/>
      </c>
      <c r="AG163" s="150" t="str">
        <f t="shared" si="44"/>
        <v/>
      </c>
    </row>
    <row r="164" spans="1:33" x14ac:dyDescent="0.25">
      <c r="A164" s="56"/>
      <c r="B164" s="70"/>
      <c r="C164" s="76"/>
      <c r="D164" s="73"/>
      <c r="E164" s="79"/>
      <c r="F164" s="56"/>
      <c r="G164" s="13" t="str">
        <f t="shared" si="35"/>
        <v/>
      </c>
      <c r="H164" s="56"/>
      <c r="K164" s="128"/>
      <c r="L164" s="128"/>
      <c r="M164" s="128"/>
      <c r="N164" s="84" t="str">
        <f t="shared" si="36"/>
        <v/>
      </c>
      <c r="O164" s="128"/>
      <c r="P164" s="84" t="str">
        <f t="shared" si="37"/>
        <v/>
      </c>
      <c r="Q164" s="84" t="str">
        <f t="shared" si="34"/>
        <v/>
      </c>
      <c r="R164" s="84" t="str">
        <f t="shared" si="38"/>
        <v/>
      </c>
      <c r="S164" s="84" t="str">
        <f t="shared" si="39"/>
        <v/>
      </c>
      <c r="U164" s="84" t="str">
        <f t="shared" si="40"/>
        <v/>
      </c>
      <c r="W164" s="108" t="str">
        <f>IF($N164="", "", SUM($D$11:$D164))</f>
        <v/>
      </c>
      <c r="X164" s="111" t="str">
        <f t="shared" si="41"/>
        <v/>
      </c>
      <c r="Y164" s="114" t="str">
        <f t="shared" si="45"/>
        <v/>
      </c>
      <c r="Z164" s="111" t="str">
        <f>IF(X164="", "", X164-SUM($Z$11:$Z163))</f>
        <v/>
      </c>
      <c r="AA164" s="111" t="str">
        <f>IF($Y164="", "", $Y164-SUM($AA$11:$AA163))</f>
        <v/>
      </c>
      <c r="AB164" s="111" t="str">
        <f t="shared" si="46"/>
        <v/>
      </c>
      <c r="AC164" s="121" t="str">
        <f t="shared" si="42"/>
        <v/>
      </c>
      <c r="AD164" s="122" t="str">
        <f t="shared" si="43"/>
        <v/>
      </c>
      <c r="AE164" s="123" t="str">
        <f t="shared" si="47"/>
        <v/>
      </c>
      <c r="AG164" s="150" t="str">
        <f t="shared" si="44"/>
        <v/>
      </c>
    </row>
    <row r="165" spans="1:33" x14ac:dyDescent="0.25">
      <c r="A165" s="56"/>
      <c r="B165" s="70"/>
      <c r="C165" s="76"/>
      <c r="D165" s="73"/>
      <c r="E165" s="79"/>
      <c r="F165" s="56"/>
      <c r="G165" s="13" t="str">
        <f t="shared" si="35"/>
        <v/>
      </c>
      <c r="H165" s="56"/>
      <c r="K165" s="128"/>
      <c r="L165" s="128"/>
      <c r="M165" s="128"/>
      <c r="N165" s="84" t="str">
        <f t="shared" si="36"/>
        <v/>
      </c>
      <c r="O165" s="128"/>
      <c r="P165" s="84" t="str">
        <f t="shared" si="37"/>
        <v/>
      </c>
      <c r="Q165" s="84" t="str">
        <f t="shared" si="34"/>
        <v/>
      </c>
      <c r="R165" s="84" t="str">
        <f t="shared" si="38"/>
        <v/>
      </c>
      <c r="S165" s="84" t="str">
        <f t="shared" si="39"/>
        <v/>
      </c>
      <c r="U165" s="84" t="str">
        <f t="shared" si="40"/>
        <v/>
      </c>
      <c r="W165" s="108" t="str">
        <f>IF($N165="", "", SUM($D$11:$D165))</f>
        <v/>
      </c>
      <c r="X165" s="111" t="str">
        <f t="shared" si="41"/>
        <v/>
      </c>
      <c r="Y165" s="114" t="str">
        <f t="shared" si="45"/>
        <v/>
      </c>
      <c r="Z165" s="111" t="str">
        <f>IF(X165="", "", X165-SUM($Z$11:$Z164))</f>
        <v/>
      </c>
      <c r="AA165" s="111" t="str">
        <f>IF($Y165="", "", $Y165-SUM($AA$11:$AA164))</f>
        <v/>
      </c>
      <c r="AB165" s="111" t="str">
        <f t="shared" si="46"/>
        <v/>
      </c>
      <c r="AC165" s="121" t="str">
        <f t="shared" si="42"/>
        <v/>
      </c>
      <c r="AD165" s="122" t="str">
        <f t="shared" si="43"/>
        <v/>
      </c>
      <c r="AE165" s="123" t="str">
        <f t="shared" si="47"/>
        <v/>
      </c>
      <c r="AG165" s="150" t="str">
        <f t="shared" si="44"/>
        <v/>
      </c>
    </row>
    <row r="166" spans="1:33" x14ac:dyDescent="0.25">
      <c r="A166" s="56"/>
      <c r="B166" s="70"/>
      <c r="C166" s="76"/>
      <c r="D166" s="73"/>
      <c r="E166" s="79"/>
      <c r="F166" s="56"/>
      <c r="G166" s="13" t="str">
        <f t="shared" si="35"/>
        <v/>
      </c>
      <c r="H166" s="56"/>
      <c r="K166" s="128"/>
      <c r="L166" s="128"/>
      <c r="M166" s="128"/>
      <c r="N166" s="84" t="str">
        <f t="shared" si="36"/>
        <v/>
      </c>
      <c r="O166" s="128"/>
      <c r="P166" s="84" t="str">
        <f t="shared" si="37"/>
        <v/>
      </c>
      <c r="Q166" s="84" t="str">
        <f t="shared" si="34"/>
        <v/>
      </c>
      <c r="R166" s="84" t="str">
        <f t="shared" si="38"/>
        <v/>
      </c>
      <c r="S166" s="84" t="str">
        <f t="shared" si="39"/>
        <v/>
      </c>
      <c r="U166" s="84" t="str">
        <f t="shared" si="40"/>
        <v/>
      </c>
      <c r="W166" s="108" t="str">
        <f>IF($N166="", "", SUM($D$11:$D166))</f>
        <v/>
      </c>
      <c r="X166" s="111" t="str">
        <f t="shared" si="41"/>
        <v/>
      </c>
      <c r="Y166" s="114" t="str">
        <f t="shared" si="45"/>
        <v/>
      </c>
      <c r="Z166" s="111" t="str">
        <f>IF(X166="", "", X166-SUM($Z$11:$Z165))</f>
        <v/>
      </c>
      <c r="AA166" s="111" t="str">
        <f>IF($Y166="", "", $Y166-SUM($AA$11:$AA165))</f>
        <v/>
      </c>
      <c r="AB166" s="111" t="str">
        <f t="shared" si="46"/>
        <v/>
      </c>
      <c r="AC166" s="121" t="str">
        <f t="shared" si="42"/>
        <v/>
      </c>
      <c r="AD166" s="122" t="str">
        <f t="shared" si="43"/>
        <v/>
      </c>
      <c r="AE166" s="123" t="str">
        <f t="shared" si="47"/>
        <v/>
      </c>
      <c r="AG166" s="150" t="str">
        <f t="shared" si="44"/>
        <v/>
      </c>
    </row>
    <row r="167" spans="1:33" x14ac:dyDescent="0.25">
      <c r="A167" s="56"/>
      <c r="B167" s="70"/>
      <c r="C167" s="76"/>
      <c r="D167" s="73"/>
      <c r="E167" s="79"/>
      <c r="F167" s="56"/>
      <c r="G167" s="13" t="str">
        <f t="shared" si="35"/>
        <v/>
      </c>
      <c r="H167" s="56"/>
      <c r="K167" s="128"/>
      <c r="L167" s="128"/>
      <c r="M167" s="128"/>
      <c r="N167" s="84" t="str">
        <f t="shared" si="36"/>
        <v/>
      </c>
      <c r="O167" s="128"/>
      <c r="P167" s="84" t="str">
        <f t="shared" si="37"/>
        <v/>
      </c>
      <c r="Q167" s="84" t="str">
        <f t="shared" si="34"/>
        <v/>
      </c>
      <c r="R167" s="84" t="str">
        <f t="shared" si="38"/>
        <v/>
      </c>
      <c r="S167" s="84" t="str">
        <f t="shared" si="39"/>
        <v/>
      </c>
      <c r="U167" s="84" t="str">
        <f t="shared" si="40"/>
        <v/>
      </c>
      <c r="W167" s="108" t="str">
        <f>IF($N167="", "", SUM($D$11:$D167))</f>
        <v/>
      </c>
      <c r="X167" s="111" t="str">
        <f t="shared" si="41"/>
        <v/>
      </c>
      <c r="Y167" s="114" t="str">
        <f t="shared" si="45"/>
        <v/>
      </c>
      <c r="Z167" s="111" t="str">
        <f>IF(X167="", "", X167-SUM($Z$11:$Z166))</f>
        <v/>
      </c>
      <c r="AA167" s="111" t="str">
        <f>IF($Y167="", "", $Y167-SUM($AA$11:$AA166))</f>
        <v/>
      </c>
      <c r="AB167" s="111" t="str">
        <f t="shared" si="46"/>
        <v/>
      </c>
      <c r="AC167" s="121" t="str">
        <f t="shared" si="42"/>
        <v/>
      </c>
      <c r="AD167" s="122" t="str">
        <f t="shared" si="43"/>
        <v/>
      </c>
      <c r="AE167" s="123" t="str">
        <f t="shared" si="47"/>
        <v/>
      </c>
      <c r="AG167" s="150" t="str">
        <f t="shared" si="44"/>
        <v/>
      </c>
    </row>
    <row r="168" spans="1:33" x14ac:dyDescent="0.25">
      <c r="A168" s="56"/>
      <c r="B168" s="70"/>
      <c r="C168" s="76"/>
      <c r="D168" s="73"/>
      <c r="E168" s="79"/>
      <c r="F168" s="56"/>
      <c r="G168" s="13" t="str">
        <f t="shared" si="35"/>
        <v/>
      </c>
      <c r="H168" s="56"/>
      <c r="K168" s="128"/>
      <c r="L168" s="128"/>
      <c r="M168" s="128"/>
      <c r="N168" s="84" t="str">
        <f t="shared" si="36"/>
        <v/>
      </c>
      <c r="O168" s="128"/>
      <c r="P168" s="84" t="str">
        <f t="shared" si="37"/>
        <v/>
      </c>
      <c r="Q168" s="84" t="str">
        <f t="shared" si="34"/>
        <v/>
      </c>
      <c r="R168" s="84" t="str">
        <f t="shared" si="38"/>
        <v/>
      </c>
      <c r="S168" s="84" t="str">
        <f t="shared" si="39"/>
        <v/>
      </c>
      <c r="U168" s="84" t="str">
        <f t="shared" si="40"/>
        <v/>
      </c>
      <c r="W168" s="108" t="str">
        <f>IF($N168="", "", SUM($D$11:$D168))</f>
        <v/>
      </c>
      <c r="X168" s="111" t="str">
        <f t="shared" si="41"/>
        <v/>
      </c>
      <c r="Y168" s="114" t="str">
        <f t="shared" si="45"/>
        <v/>
      </c>
      <c r="Z168" s="111" t="str">
        <f>IF(X168="", "", X168-SUM($Z$11:$Z167))</f>
        <v/>
      </c>
      <c r="AA168" s="111" t="str">
        <f>IF($Y168="", "", $Y168-SUM($AA$11:$AA167))</f>
        <v/>
      </c>
      <c r="AB168" s="111" t="str">
        <f t="shared" si="46"/>
        <v/>
      </c>
      <c r="AC168" s="121" t="str">
        <f t="shared" si="42"/>
        <v/>
      </c>
      <c r="AD168" s="122" t="str">
        <f t="shared" si="43"/>
        <v/>
      </c>
      <c r="AE168" s="123" t="str">
        <f t="shared" si="47"/>
        <v/>
      </c>
      <c r="AG168" s="150" t="str">
        <f t="shared" si="44"/>
        <v/>
      </c>
    </row>
    <row r="169" spans="1:33" x14ac:dyDescent="0.25">
      <c r="A169" s="56"/>
      <c r="B169" s="70"/>
      <c r="C169" s="76"/>
      <c r="D169" s="73"/>
      <c r="E169" s="79"/>
      <c r="F169" s="56"/>
      <c r="G169" s="13" t="str">
        <f t="shared" si="35"/>
        <v/>
      </c>
      <c r="H169" s="56"/>
      <c r="K169" s="128"/>
      <c r="L169" s="128"/>
      <c r="M169" s="128"/>
      <c r="N169" s="84" t="str">
        <f t="shared" si="36"/>
        <v/>
      </c>
      <c r="O169" s="128"/>
      <c r="P169" s="84" t="str">
        <f t="shared" si="37"/>
        <v/>
      </c>
      <c r="Q169" s="84" t="str">
        <f t="shared" si="34"/>
        <v/>
      </c>
      <c r="R169" s="84" t="str">
        <f t="shared" si="38"/>
        <v/>
      </c>
      <c r="S169" s="84" t="str">
        <f t="shared" si="39"/>
        <v/>
      </c>
      <c r="U169" s="84" t="str">
        <f t="shared" si="40"/>
        <v/>
      </c>
      <c r="W169" s="108" t="str">
        <f>IF($N169="", "", SUM($D$11:$D169))</f>
        <v/>
      </c>
      <c r="X169" s="111" t="str">
        <f t="shared" si="41"/>
        <v/>
      </c>
      <c r="Y169" s="114" t="str">
        <f t="shared" si="45"/>
        <v/>
      </c>
      <c r="Z169" s="111" t="str">
        <f>IF(X169="", "", X169-SUM($Z$11:$Z168))</f>
        <v/>
      </c>
      <c r="AA169" s="111" t="str">
        <f>IF($Y169="", "", $Y169-SUM($AA$11:$AA168))</f>
        <v/>
      </c>
      <c r="AB169" s="111" t="str">
        <f t="shared" si="46"/>
        <v/>
      </c>
      <c r="AC169" s="121" t="str">
        <f t="shared" si="42"/>
        <v/>
      </c>
      <c r="AD169" s="122" t="str">
        <f t="shared" si="43"/>
        <v/>
      </c>
      <c r="AE169" s="123" t="str">
        <f t="shared" si="47"/>
        <v/>
      </c>
      <c r="AG169" s="150" t="str">
        <f t="shared" si="44"/>
        <v/>
      </c>
    </row>
    <row r="170" spans="1:33" x14ac:dyDescent="0.25">
      <c r="A170" s="56"/>
      <c r="B170" s="70"/>
      <c r="C170" s="76"/>
      <c r="D170" s="73"/>
      <c r="E170" s="79"/>
      <c r="F170" s="56"/>
      <c r="G170" s="13" t="str">
        <f t="shared" si="35"/>
        <v/>
      </c>
      <c r="H170" s="56"/>
      <c r="K170" s="128"/>
      <c r="L170" s="128"/>
      <c r="M170" s="128"/>
      <c r="N170" s="84" t="str">
        <f t="shared" si="36"/>
        <v/>
      </c>
      <c r="O170" s="128"/>
      <c r="P170" s="84" t="str">
        <f t="shared" si="37"/>
        <v/>
      </c>
      <c r="Q170" s="84" t="str">
        <f t="shared" si="34"/>
        <v/>
      </c>
      <c r="R170" s="84" t="str">
        <f t="shared" si="38"/>
        <v/>
      </c>
      <c r="S170" s="84" t="str">
        <f t="shared" si="39"/>
        <v/>
      </c>
      <c r="U170" s="84" t="str">
        <f t="shared" si="40"/>
        <v/>
      </c>
      <c r="W170" s="108" t="str">
        <f>IF($N170="", "", SUM($D$11:$D170))</f>
        <v/>
      </c>
      <c r="X170" s="111" t="str">
        <f t="shared" si="41"/>
        <v/>
      </c>
      <c r="Y170" s="114" t="str">
        <f t="shared" si="45"/>
        <v/>
      </c>
      <c r="Z170" s="111" t="str">
        <f>IF(X170="", "", X170-SUM($Z$11:$Z169))</f>
        <v/>
      </c>
      <c r="AA170" s="111" t="str">
        <f>IF($Y170="", "", $Y170-SUM($AA$11:$AA169))</f>
        <v/>
      </c>
      <c r="AB170" s="111" t="str">
        <f t="shared" si="46"/>
        <v/>
      </c>
      <c r="AC170" s="121" t="str">
        <f t="shared" si="42"/>
        <v/>
      </c>
      <c r="AD170" s="122" t="str">
        <f t="shared" si="43"/>
        <v/>
      </c>
      <c r="AE170" s="123" t="str">
        <f t="shared" si="47"/>
        <v/>
      </c>
      <c r="AG170" s="150" t="str">
        <f t="shared" si="44"/>
        <v/>
      </c>
    </row>
    <row r="171" spans="1:33" x14ac:dyDescent="0.25">
      <c r="A171" s="56"/>
      <c r="B171" s="70"/>
      <c r="C171" s="76"/>
      <c r="D171" s="73"/>
      <c r="E171" s="79"/>
      <c r="F171" s="56"/>
      <c r="G171" s="13" t="str">
        <f t="shared" si="35"/>
        <v/>
      </c>
      <c r="H171" s="56"/>
      <c r="K171" s="128"/>
      <c r="L171" s="128"/>
      <c r="M171" s="128"/>
      <c r="N171" s="84" t="str">
        <f t="shared" si="36"/>
        <v/>
      </c>
      <c r="O171" s="128"/>
      <c r="P171" s="84" t="str">
        <f t="shared" si="37"/>
        <v/>
      </c>
      <c r="Q171" s="84" t="str">
        <f t="shared" si="34"/>
        <v/>
      </c>
      <c r="R171" s="84" t="str">
        <f t="shared" si="38"/>
        <v/>
      </c>
      <c r="S171" s="84" t="str">
        <f t="shared" si="39"/>
        <v/>
      </c>
      <c r="U171" s="84" t="str">
        <f t="shared" si="40"/>
        <v/>
      </c>
      <c r="W171" s="108" t="str">
        <f>IF($N171="", "", SUM($D$11:$D171))</f>
        <v/>
      </c>
      <c r="X171" s="111" t="str">
        <f t="shared" si="41"/>
        <v/>
      </c>
      <c r="Y171" s="114" t="str">
        <f t="shared" si="45"/>
        <v/>
      </c>
      <c r="Z171" s="111" t="str">
        <f>IF(X171="", "", X171-SUM($Z$11:$Z170))</f>
        <v/>
      </c>
      <c r="AA171" s="111" t="str">
        <f>IF($Y171="", "", $Y171-SUM($AA$11:$AA170))</f>
        <v/>
      </c>
      <c r="AB171" s="111" t="str">
        <f t="shared" si="46"/>
        <v/>
      </c>
      <c r="AC171" s="121" t="str">
        <f t="shared" si="42"/>
        <v/>
      </c>
      <c r="AD171" s="122" t="str">
        <f t="shared" si="43"/>
        <v/>
      </c>
      <c r="AE171" s="123" t="str">
        <f t="shared" si="47"/>
        <v/>
      </c>
      <c r="AG171" s="150" t="str">
        <f t="shared" si="44"/>
        <v/>
      </c>
    </row>
    <row r="172" spans="1:33" x14ac:dyDescent="0.25">
      <c r="A172" s="56"/>
      <c r="B172" s="70"/>
      <c r="C172" s="76"/>
      <c r="D172" s="73"/>
      <c r="E172" s="79"/>
      <c r="F172" s="56"/>
      <c r="G172" s="13" t="str">
        <f t="shared" si="35"/>
        <v/>
      </c>
      <c r="H172" s="56"/>
      <c r="K172" s="128"/>
      <c r="L172" s="128"/>
      <c r="M172" s="128"/>
      <c r="N172" s="84" t="str">
        <f t="shared" si="36"/>
        <v/>
      </c>
      <c r="O172" s="128"/>
      <c r="P172" s="84" t="str">
        <f t="shared" si="37"/>
        <v/>
      </c>
      <c r="Q172" s="84" t="str">
        <f t="shared" si="34"/>
        <v/>
      </c>
      <c r="R172" s="84" t="str">
        <f t="shared" si="38"/>
        <v/>
      </c>
      <c r="S172" s="84" t="str">
        <f t="shared" si="39"/>
        <v/>
      </c>
      <c r="U172" s="84" t="str">
        <f t="shared" si="40"/>
        <v/>
      </c>
      <c r="W172" s="108" t="str">
        <f>IF($N172="", "", SUM($D$11:$D172))</f>
        <v/>
      </c>
      <c r="X172" s="111" t="str">
        <f t="shared" si="41"/>
        <v/>
      </c>
      <c r="Y172" s="114" t="str">
        <f t="shared" si="45"/>
        <v/>
      </c>
      <c r="Z172" s="111" t="str">
        <f>IF(X172="", "", X172-SUM($Z$11:$Z171))</f>
        <v/>
      </c>
      <c r="AA172" s="111" t="str">
        <f>IF($Y172="", "", $Y172-SUM($AA$11:$AA171))</f>
        <v/>
      </c>
      <c r="AB172" s="111" t="str">
        <f t="shared" si="46"/>
        <v/>
      </c>
      <c r="AC172" s="121" t="str">
        <f t="shared" si="42"/>
        <v/>
      </c>
      <c r="AD172" s="122" t="str">
        <f t="shared" si="43"/>
        <v/>
      </c>
      <c r="AE172" s="123" t="str">
        <f t="shared" si="47"/>
        <v/>
      </c>
      <c r="AG172" s="150" t="str">
        <f t="shared" si="44"/>
        <v/>
      </c>
    </row>
    <row r="173" spans="1:33" x14ac:dyDescent="0.25">
      <c r="A173" s="56"/>
      <c r="B173" s="70"/>
      <c r="C173" s="76"/>
      <c r="D173" s="73"/>
      <c r="E173" s="79"/>
      <c r="F173" s="56"/>
      <c r="G173" s="13" t="str">
        <f t="shared" si="35"/>
        <v/>
      </c>
      <c r="H173" s="56"/>
      <c r="K173" s="128"/>
      <c r="L173" s="128"/>
      <c r="M173" s="128"/>
      <c r="N173" s="84" t="str">
        <f t="shared" si="36"/>
        <v/>
      </c>
      <c r="O173" s="128"/>
      <c r="P173" s="84" t="str">
        <f t="shared" si="37"/>
        <v/>
      </c>
      <c r="Q173" s="84" t="str">
        <f t="shared" si="34"/>
        <v/>
      </c>
      <c r="R173" s="84" t="str">
        <f t="shared" si="38"/>
        <v/>
      </c>
      <c r="S173" s="84" t="str">
        <f t="shared" si="39"/>
        <v/>
      </c>
      <c r="U173" s="84" t="str">
        <f t="shared" si="40"/>
        <v/>
      </c>
      <c r="W173" s="108" t="str">
        <f>IF($N173="", "", SUM($D$11:$D173))</f>
        <v/>
      </c>
      <c r="X173" s="111" t="str">
        <f t="shared" si="41"/>
        <v/>
      </c>
      <c r="Y173" s="114" t="str">
        <f t="shared" si="45"/>
        <v/>
      </c>
      <c r="Z173" s="111" t="str">
        <f>IF(X173="", "", X173-SUM($Z$11:$Z172))</f>
        <v/>
      </c>
      <c r="AA173" s="111" t="str">
        <f>IF($Y173="", "", $Y173-SUM($AA$11:$AA172))</f>
        <v/>
      </c>
      <c r="AB173" s="111" t="str">
        <f t="shared" si="46"/>
        <v/>
      </c>
      <c r="AC173" s="121" t="str">
        <f t="shared" si="42"/>
        <v/>
      </c>
      <c r="AD173" s="122" t="str">
        <f t="shared" si="43"/>
        <v/>
      </c>
      <c r="AE173" s="123" t="str">
        <f t="shared" si="47"/>
        <v/>
      </c>
      <c r="AG173" s="150" t="str">
        <f t="shared" si="44"/>
        <v/>
      </c>
    </row>
    <row r="174" spans="1:33" x14ac:dyDescent="0.25">
      <c r="A174" s="56"/>
      <c r="B174" s="70"/>
      <c r="C174" s="76"/>
      <c r="D174" s="73"/>
      <c r="E174" s="79"/>
      <c r="F174" s="56"/>
      <c r="G174" s="13" t="str">
        <f t="shared" si="35"/>
        <v/>
      </c>
      <c r="H174" s="56"/>
      <c r="K174" s="128"/>
      <c r="L174" s="128"/>
      <c r="M174" s="128"/>
      <c r="N174" s="84" t="str">
        <f t="shared" si="36"/>
        <v/>
      </c>
      <c r="O174" s="128"/>
      <c r="P174" s="84" t="str">
        <f t="shared" si="37"/>
        <v/>
      </c>
      <c r="Q174" s="84" t="str">
        <f t="shared" si="34"/>
        <v/>
      </c>
      <c r="R174" s="84" t="str">
        <f t="shared" si="38"/>
        <v/>
      </c>
      <c r="S174" s="84" t="str">
        <f t="shared" si="39"/>
        <v/>
      </c>
      <c r="U174" s="84" t="str">
        <f t="shared" si="40"/>
        <v/>
      </c>
      <c r="W174" s="108" t="str">
        <f>IF($N174="", "", SUM($D$11:$D174))</f>
        <v/>
      </c>
      <c r="X174" s="111" t="str">
        <f t="shared" si="41"/>
        <v/>
      </c>
      <c r="Y174" s="114" t="str">
        <f t="shared" si="45"/>
        <v/>
      </c>
      <c r="Z174" s="111" t="str">
        <f>IF(X174="", "", X174-SUM($Z$11:$Z173))</f>
        <v/>
      </c>
      <c r="AA174" s="111" t="str">
        <f>IF($Y174="", "", $Y174-SUM($AA$11:$AA173))</f>
        <v/>
      </c>
      <c r="AB174" s="111" t="str">
        <f t="shared" si="46"/>
        <v/>
      </c>
      <c r="AC174" s="121" t="str">
        <f t="shared" si="42"/>
        <v/>
      </c>
      <c r="AD174" s="122" t="str">
        <f t="shared" si="43"/>
        <v/>
      </c>
      <c r="AE174" s="123" t="str">
        <f t="shared" si="47"/>
        <v/>
      </c>
      <c r="AG174" s="150" t="str">
        <f t="shared" si="44"/>
        <v/>
      </c>
    </row>
    <row r="175" spans="1:33" x14ac:dyDescent="0.25">
      <c r="A175" s="56"/>
      <c r="B175" s="70"/>
      <c r="C175" s="76"/>
      <c r="D175" s="73"/>
      <c r="E175" s="79"/>
      <c r="F175" s="56"/>
      <c r="G175" s="13" t="str">
        <f t="shared" si="35"/>
        <v/>
      </c>
      <c r="H175" s="56"/>
      <c r="K175" s="128"/>
      <c r="L175" s="128"/>
      <c r="M175" s="128"/>
      <c r="N175" s="84" t="str">
        <f t="shared" si="36"/>
        <v/>
      </c>
      <c r="O175" s="128"/>
      <c r="P175" s="84" t="str">
        <f t="shared" si="37"/>
        <v/>
      </c>
      <c r="Q175" s="84" t="str">
        <f t="shared" si="34"/>
        <v/>
      </c>
      <c r="R175" s="84" t="str">
        <f t="shared" si="38"/>
        <v/>
      </c>
      <c r="S175" s="84" t="str">
        <f t="shared" si="39"/>
        <v/>
      </c>
      <c r="U175" s="84" t="str">
        <f t="shared" si="40"/>
        <v/>
      </c>
      <c r="W175" s="108" t="str">
        <f>IF($N175="", "", SUM($D$11:$D175))</f>
        <v/>
      </c>
      <c r="X175" s="111" t="str">
        <f t="shared" si="41"/>
        <v/>
      </c>
      <c r="Y175" s="114" t="str">
        <f t="shared" si="45"/>
        <v/>
      </c>
      <c r="Z175" s="111" t="str">
        <f>IF(X175="", "", X175-SUM($Z$11:$Z174))</f>
        <v/>
      </c>
      <c r="AA175" s="111" t="str">
        <f>IF($Y175="", "", $Y175-SUM($AA$11:$AA174))</f>
        <v/>
      </c>
      <c r="AB175" s="111" t="str">
        <f t="shared" si="46"/>
        <v/>
      </c>
      <c r="AC175" s="121" t="str">
        <f t="shared" si="42"/>
        <v/>
      </c>
      <c r="AD175" s="122" t="str">
        <f t="shared" si="43"/>
        <v/>
      </c>
      <c r="AE175" s="123" t="str">
        <f t="shared" si="47"/>
        <v/>
      </c>
      <c r="AG175" s="150" t="str">
        <f t="shared" si="44"/>
        <v/>
      </c>
    </row>
    <row r="176" spans="1:33" x14ac:dyDescent="0.25">
      <c r="A176" s="56"/>
      <c r="B176" s="70"/>
      <c r="C176" s="76"/>
      <c r="D176" s="73"/>
      <c r="E176" s="79"/>
      <c r="F176" s="56"/>
      <c r="G176" s="13" t="str">
        <f t="shared" si="35"/>
        <v/>
      </c>
      <c r="H176" s="56"/>
      <c r="K176" s="128"/>
      <c r="L176" s="128"/>
      <c r="M176" s="128"/>
      <c r="N176" s="84" t="str">
        <f t="shared" si="36"/>
        <v/>
      </c>
      <c r="O176" s="128"/>
      <c r="P176" s="84" t="str">
        <f t="shared" si="37"/>
        <v/>
      </c>
      <c r="Q176" s="84" t="str">
        <f t="shared" si="34"/>
        <v/>
      </c>
      <c r="R176" s="84" t="str">
        <f t="shared" si="38"/>
        <v/>
      </c>
      <c r="S176" s="84" t="str">
        <f t="shared" si="39"/>
        <v/>
      </c>
      <c r="U176" s="84" t="str">
        <f t="shared" si="40"/>
        <v/>
      </c>
      <c r="W176" s="108" t="str">
        <f>IF($N176="", "", SUM($D$11:$D176))</f>
        <v/>
      </c>
      <c r="X176" s="111" t="str">
        <f t="shared" si="41"/>
        <v/>
      </c>
      <c r="Y176" s="114" t="str">
        <f t="shared" si="45"/>
        <v/>
      </c>
      <c r="Z176" s="111" t="str">
        <f>IF(X176="", "", X176-SUM($Z$11:$Z175))</f>
        <v/>
      </c>
      <c r="AA176" s="111" t="str">
        <f>IF($Y176="", "", $Y176-SUM($AA$11:$AA175))</f>
        <v/>
      </c>
      <c r="AB176" s="111" t="str">
        <f t="shared" si="46"/>
        <v/>
      </c>
      <c r="AC176" s="121" t="str">
        <f t="shared" si="42"/>
        <v/>
      </c>
      <c r="AD176" s="122" t="str">
        <f t="shared" si="43"/>
        <v/>
      </c>
      <c r="AE176" s="123" t="str">
        <f t="shared" si="47"/>
        <v/>
      </c>
      <c r="AG176" s="150" t="str">
        <f t="shared" si="44"/>
        <v/>
      </c>
    </row>
    <row r="177" spans="1:33" x14ac:dyDescent="0.25">
      <c r="A177" s="56"/>
      <c r="B177" s="70"/>
      <c r="C177" s="76"/>
      <c r="D177" s="73"/>
      <c r="E177" s="79"/>
      <c r="F177" s="56"/>
      <c r="G177" s="13" t="str">
        <f t="shared" si="35"/>
        <v/>
      </c>
      <c r="H177" s="56"/>
      <c r="K177" s="128"/>
      <c r="L177" s="128"/>
      <c r="M177" s="128"/>
      <c r="N177" s="84" t="str">
        <f t="shared" si="36"/>
        <v/>
      </c>
      <c r="O177" s="128"/>
      <c r="P177" s="84" t="str">
        <f t="shared" si="37"/>
        <v/>
      </c>
      <c r="Q177" s="84" t="str">
        <f t="shared" si="34"/>
        <v/>
      </c>
      <c r="R177" s="84" t="str">
        <f t="shared" si="38"/>
        <v/>
      </c>
      <c r="S177" s="84" t="str">
        <f t="shared" si="39"/>
        <v/>
      </c>
      <c r="U177" s="84" t="str">
        <f t="shared" si="40"/>
        <v/>
      </c>
      <c r="W177" s="108" t="str">
        <f>IF($N177="", "", SUM($D$11:$D177))</f>
        <v/>
      </c>
      <c r="X177" s="111" t="str">
        <f t="shared" si="41"/>
        <v/>
      </c>
      <c r="Y177" s="114" t="str">
        <f t="shared" si="45"/>
        <v/>
      </c>
      <c r="Z177" s="111" t="str">
        <f>IF(X177="", "", X177-SUM($Z$11:$Z176))</f>
        <v/>
      </c>
      <c r="AA177" s="111" t="str">
        <f>IF($Y177="", "", $Y177-SUM($AA$11:$AA176))</f>
        <v/>
      </c>
      <c r="AB177" s="111" t="str">
        <f t="shared" si="46"/>
        <v/>
      </c>
      <c r="AC177" s="121" t="str">
        <f t="shared" si="42"/>
        <v/>
      </c>
      <c r="AD177" s="122" t="str">
        <f t="shared" si="43"/>
        <v/>
      </c>
      <c r="AE177" s="123" t="str">
        <f t="shared" si="47"/>
        <v/>
      </c>
      <c r="AG177" s="150" t="str">
        <f t="shared" si="44"/>
        <v/>
      </c>
    </row>
    <row r="178" spans="1:33" x14ac:dyDescent="0.25">
      <c r="A178" s="56"/>
      <c r="B178" s="70"/>
      <c r="C178" s="76"/>
      <c r="D178" s="73"/>
      <c r="E178" s="79"/>
      <c r="F178" s="56"/>
      <c r="G178" s="13" t="str">
        <f t="shared" si="35"/>
        <v/>
      </c>
      <c r="H178" s="56"/>
      <c r="K178" s="128"/>
      <c r="L178" s="128"/>
      <c r="M178" s="128"/>
      <c r="N178" s="84" t="str">
        <f t="shared" si="36"/>
        <v/>
      </c>
      <c r="O178" s="128"/>
      <c r="P178" s="84" t="str">
        <f t="shared" si="37"/>
        <v/>
      </c>
      <c r="Q178" s="84" t="str">
        <f t="shared" si="34"/>
        <v/>
      </c>
      <c r="R178" s="84" t="str">
        <f t="shared" si="38"/>
        <v/>
      </c>
      <c r="S178" s="84" t="str">
        <f t="shared" si="39"/>
        <v/>
      </c>
      <c r="U178" s="84" t="str">
        <f t="shared" si="40"/>
        <v/>
      </c>
      <c r="W178" s="108" t="str">
        <f>IF($N178="", "", SUM($D$11:$D178))</f>
        <v/>
      </c>
      <c r="X178" s="111" t="str">
        <f t="shared" si="41"/>
        <v/>
      </c>
      <c r="Y178" s="114" t="str">
        <f t="shared" si="45"/>
        <v/>
      </c>
      <c r="Z178" s="111" t="str">
        <f>IF(X178="", "", X178-SUM($Z$11:$Z177))</f>
        <v/>
      </c>
      <c r="AA178" s="111" t="str">
        <f>IF($Y178="", "", $Y178-SUM($AA$11:$AA177))</f>
        <v/>
      </c>
      <c r="AB178" s="111" t="str">
        <f t="shared" si="46"/>
        <v/>
      </c>
      <c r="AC178" s="121" t="str">
        <f t="shared" si="42"/>
        <v/>
      </c>
      <c r="AD178" s="122" t="str">
        <f t="shared" si="43"/>
        <v/>
      </c>
      <c r="AE178" s="123" t="str">
        <f t="shared" si="47"/>
        <v/>
      </c>
      <c r="AG178" s="150" t="str">
        <f t="shared" si="44"/>
        <v/>
      </c>
    </row>
    <row r="179" spans="1:33" x14ac:dyDescent="0.25">
      <c r="A179" s="56"/>
      <c r="B179" s="70"/>
      <c r="C179" s="76"/>
      <c r="D179" s="73"/>
      <c r="E179" s="79"/>
      <c r="F179" s="56"/>
      <c r="G179" s="13" t="str">
        <f t="shared" si="35"/>
        <v/>
      </c>
      <c r="H179" s="56"/>
      <c r="K179" s="128"/>
      <c r="L179" s="128"/>
      <c r="M179" s="128"/>
      <c r="N179" s="84" t="str">
        <f t="shared" si="36"/>
        <v/>
      </c>
      <c r="O179" s="128"/>
      <c r="P179" s="84" t="str">
        <f t="shared" si="37"/>
        <v/>
      </c>
      <c r="Q179" s="84" t="str">
        <f t="shared" si="34"/>
        <v/>
      </c>
      <c r="R179" s="84" t="str">
        <f t="shared" si="38"/>
        <v/>
      </c>
      <c r="S179" s="84" t="str">
        <f t="shared" si="39"/>
        <v/>
      </c>
      <c r="U179" s="84" t="str">
        <f t="shared" si="40"/>
        <v/>
      </c>
      <c r="W179" s="108" t="str">
        <f>IF($N179="", "", SUM($D$11:$D179))</f>
        <v/>
      </c>
      <c r="X179" s="111" t="str">
        <f t="shared" si="41"/>
        <v/>
      </c>
      <c r="Y179" s="114" t="str">
        <f t="shared" si="45"/>
        <v/>
      </c>
      <c r="Z179" s="111" t="str">
        <f>IF(X179="", "", X179-SUM($Z$11:$Z178))</f>
        <v/>
      </c>
      <c r="AA179" s="111" t="str">
        <f>IF($Y179="", "", $Y179-SUM($AA$11:$AA178))</f>
        <v/>
      </c>
      <c r="AB179" s="111" t="str">
        <f t="shared" si="46"/>
        <v/>
      </c>
      <c r="AC179" s="121" t="str">
        <f t="shared" si="42"/>
        <v/>
      </c>
      <c r="AD179" s="122" t="str">
        <f t="shared" si="43"/>
        <v/>
      </c>
      <c r="AE179" s="123" t="str">
        <f t="shared" si="47"/>
        <v/>
      </c>
      <c r="AG179" s="150" t="str">
        <f t="shared" si="44"/>
        <v/>
      </c>
    </row>
    <row r="180" spans="1:33" x14ac:dyDescent="0.25">
      <c r="A180" s="56"/>
      <c r="B180" s="70"/>
      <c r="C180" s="76"/>
      <c r="D180" s="73"/>
      <c r="E180" s="79"/>
      <c r="F180" s="56"/>
      <c r="G180" s="13" t="str">
        <f t="shared" si="35"/>
        <v/>
      </c>
      <c r="H180" s="56"/>
      <c r="K180" s="128"/>
      <c r="L180" s="128"/>
      <c r="M180" s="128"/>
      <c r="N180" s="84" t="str">
        <f t="shared" si="36"/>
        <v/>
      </c>
      <c r="O180" s="128"/>
      <c r="P180" s="84" t="str">
        <f t="shared" si="37"/>
        <v/>
      </c>
      <c r="Q180" s="84" t="str">
        <f t="shared" si="34"/>
        <v/>
      </c>
      <c r="R180" s="84" t="str">
        <f t="shared" si="38"/>
        <v/>
      </c>
      <c r="S180" s="84" t="str">
        <f t="shared" si="39"/>
        <v/>
      </c>
      <c r="U180" s="84" t="str">
        <f t="shared" si="40"/>
        <v/>
      </c>
      <c r="W180" s="108" t="str">
        <f>IF($N180="", "", SUM($D$11:$D180))</f>
        <v/>
      </c>
      <c r="X180" s="111" t="str">
        <f t="shared" si="41"/>
        <v/>
      </c>
      <c r="Y180" s="114" t="str">
        <f t="shared" si="45"/>
        <v/>
      </c>
      <c r="Z180" s="111" t="str">
        <f>IF(X180="", "", X180-SUM($Z$11:$Z179))</f>
        <v/>
      </c>
      <c r="AA180" s="111" t="str">
        <f>IF($Y180="", "", $Y180-SUM($AA$11:$AA179))</f>
        <v/>
      </c>
      <c r="AB180" s="111" t="str">
        <f t="shared" si="46"/>
        <v/>
      </c>
      <c r="AC180" s="121" t="str">
        <f t="shared" si="42"/>
        <v/>
      </c>
      <c r="AD180" s="122" t="str">
        <f t="shared" si="43"/>
        <v/>
      </c>
      <c r="AE180" s="123" t="str">
        <f t="shared" si="47"/>
        <v/>
      </c>
      <c r="AG180" s="150" t="str">
        <f t="shared" si="44"/>
        <v/>
      </c>
    </row>
    <row r="181" spans="1:33" x14ac:dyDescent="0.25">
      <c r="A181" s="56"/>
      <c r="B181" s="70"/>
      <c r="C181" s="76"/>
      <c r="D181" s="73"/>
      <c r="E181" s="79"/>
      <c r="F181" s="56"/>
      <c r="G181" s="13" t="str">
        <f t="shared" si="35"/>
        <v/>
      </c>
      <c r="H181" s="56"/>
      <c r="K181" s="128"/>
      <c r="L181" s="128"/>
      <c r="M181" s="128"/>
      <c r="N181" s="84" t="str">
        <f t="shared" si="36"/>
        <v/>
      </c>
      <c r="O181" s="128"/>
      <c r="P181" s="84" t="str">
        <f t="shared" si="37"/>
        <v/>
      </c>
      <c r="Q181" s="84" t="str">
        <f t="shared" si="34"/>
        <v/>
      </c>
      <c r="R181" s="84" t="str">
        <f t="shared" si="38"/>
        <v/>
      </c>
      <c r="S181" s="84" t="str">
        <f t="shared" si="39"/>
        <v/>
      </c>
      <c r="U181" s="84" t="str">
        <f t="shared" si="40"/>
        <v/>
      </c>
      <c r="W181" s="108" t="str">
        <f>IF($N181="", "", SUM($D$11:$D181))</f>
        <v/>
      </c>
      <c r="X181" s="111" t="str">
        <f t="shared" si="41"/>
        <v/>
      </c>
      <c r="Y181" s="114" t="str">
        <f t="shared" si="45"/>
        <v/>
      </c>
      <c r="Z181" s="111" t="str">
        <f>IF(X181="", "", X181-SUM($Z$11:$Z180))</f>
        <v/>
      </c>
      <c r="AA181" s="111" t="str">
        <f>IF($Y181="", "", $Y181-SUM($AA$11:$AA180))</f>
        <v/>
      </c>
      <c r="AB181" s="111" t="str">
        <f t="shared" si="46"/>
        <v/>
      </c>
      <c r="AC181" s="121" t="str">
        <f t="shared" si="42"/>
        <v/>
      </c>
      <c r="AD181" s="122" t="str">
        <f t="shared" si="43"/>
        <v/>
      </c>
      <c r="AE181" s="123" t="str">
        <f t="shared" si="47"/>
        <v/>
      </c>
      <c r="AG181" s="150" t="str">
        <f t="shared" si="44"/>
        <v/>
      </c>
    </row>
    <row r="182" spans="1:33" x14ac:dyDescent="0.25">
      <c r="A182" s="56"/>
      <c r="B182" s="70"/>
      <c r="C182" s="76"/>
      <c r="D182" s="73"/>
      <c r="E182" s="79"/>
      <c r="F182" s="56"/>
      <c r="G182" s="13" t="str">
        <f t="shared" si="35"/>
        <v/>
      </c>
      <c r="H182" s="56"/>
      <c r="K182" s="128"/>
      <c r="L182" s="128"/>
      <c r="M182" s="128"/>
      <c r="N182" s="84" t="str">
        <f t="shared" si="36"/>
        <v/>
      </c>
      <c r="O182" s="128"/>
      <c r="P182" s="84" t="str">
        <f t="shared" si="37"/>
        <v/>
      </c>
      <c r="Q182" s="84" t="str">
        <f t="shared" si="34"/>
        <v/>
      </c>
      <c r="R182" s="84" t="str">
        <f t="shared" si="38"/>
        <v/>
      </c>
      <c r="S182" s="84" t="str">
        <f t="shared" si="39"/>
        <v/>
      </c>
      <c r="U182" s="84" t="str">
        <f t="shared" si="40"/>
        <v/>
      </c>
      <c r="W182" s="108" t="str">
        <f>IF($N182="", "", SUM($D$11:$D182))</f>
        <v/>
      </c>
      <c r="X182" s="111" t="str">
        <f t="shared" si="41"/>
        <v/>
      </c>
      <c r="Y182" s="114" t="str">
        <f t="shared" si="45"/>
        <v/>
      </c>
      <c r="Z182" s="111" t="str">
        <f>IF(X182="", "", X182-SUM($Z$11:$Z181))</f>
        <v/>
      </c>
      <c r="AA182" s="111" t="str">
        <f>IF($Y182="", "", $Y182-SUM($AA$11:$AA181))</f>
        <v/>
      </c>
      <c r="AB182" s="111" t="str">
        <f t="shared" si="46"/>
        <v/>
      </c>
      <c r="AC182" s="121" t="str">
        <f t="shared" si="42"/>
        <v/>
      </c>
      <c r="AD182" s="122" t="str">
        <f t="shared" si="43"/>
        <v/>
      </c>
      <c r="AE182" s="123" t="str">
        <f t="shared" si="47"/>
        <v/>
      </c>
      <c r="AG182" s="150" t="str">
        <f t="shared" si="44"/>
        <v/>
      </c>
    </row>
    <row r="183" spans="1:33" x14ac:dyDescent="0.25">
      <c r="A183" s="56"/>
      <c r="B183" s="70"/>
      <c r="C183" s="76"/>
      <c r="D183" s="73"/>
      <c r="E183" s="79"/>
      <c r="F183" s="56"/>
      <c r="G183" s="13" t="str">
        <f t="shared" si="35"/>
        <v/>
      </c>
      <c r="H183" s="56"/>
      <c r="K183" s="128"/>
      <c r="L183" s="128"/>
      <c r="M183" s="128"/>
      <c r="N183" s="84" t="str">
        <f t="shared" si="36"/>
        <v/>
      </c>
      <c r="O183" s="128"/>
      <c r="P183" s="84" t="str">
        <f t="shared" si="37"/>
        <v/>
      </c>
      <c r="Q183" s="84" t="str">
        <f t="shared" si="34"/>
        <v/>
      </c>
      <c r="R183" s="84" t="str">
        <f t="shared" si="38"/>
        <v/>
      </c>
      <c r="S183" s="84" t="str">
        <f t="shared" si="39"/>
        <v/>
      </c>
      <c r="U183" s="84" t="str">
        <f t="shared" si="40"/>
        <v/>
      </c>
      <c r="W183" s="108" t="str">
        <f>IF($N183="", "", SUM($D$11:$D183))</f>
        <v/>
      </c>
      <c r="X183" s="111" t="str">
        <f t="shared" si="41"/>
        <v/>
      </c>
      <c r="Y183" s="114" t="str">
        <f t="shared" si="45"/>
        <v/>
      </c>
      <c r="Z183" s="111" t="str">
        <f>IF(X183="", "", X183-SUM($Z$11:$Z182))</f>
        <v/>
      </c>
      <c r="AA183" s="111" t="str">
        <f>IF($Y183="", "", $Y183-SUM($AA$11:$AA182))</f>
        <v/>
      </c>
      <c r="AB183" s="111" t="str">
        <f t="shared" si="46"/>
        <v/>
      </c>
      <c r="AC183" s="121" t="str">
        <f t="shared" si="42"/>
        <v/>
      </c>
      <c r="AD183" s="122" t="str">
        <f t="shared" si="43"/>
        <v/>
      </c>
      <c r="AE183" s="123" t="str">
        <f t="shared" si="47"/>
        <v/>
      </c>
      <c r="AG183" s="150" t="str">
        <f t="shared" si="44"/>
        <v/>
      </c>
    </row>
    <row r="184" spans="1:33" x14ac:dyDescent="0.25">
      <c r="A184" s="56"/>
      <c r="B184" s="70"/>
      <c r="C184" s="76"/>
      <c r="D184" s="73"/>
      <c r="E184" s="79"/>
      <c r="F184" s="56"/>
      <c r="G184" s="13" t="str">
        <f t="shared" si="35"/>
        <v/>
      </c>
      <c r="H184" s="56"/>
      <c r="K184" s="128"/>
      <c r="L184" s="128"/>
      <c r="M184" s="128"/>
      <c r="N184" s="84" t="str">
        <f t="shared" si="36"/>
        <v/>
      </c>
      <c r="O184" s="128"/>
      <c r="P184" s="84" t="str">
        <f t="shared" si="37"/>
        <v/>
      </c>
      <c r="Q184" s="84" t="str">
        <f t="shared" si="34"/>
        <v/>
      </c>
      <c r="R184" s="84" t="str">
        <f t="shared" si="38"/>
        <v/>
      </c>
      <c r="S184" s="84" t="str">
        <f t="shared" si="39"/>
        <v/>
      </c>
      <c r="U184" s="84" t="str">
        <f t="shared" si="40"/>
        <v/>
      </c>
      <c r="W184" s="108" t="str">
        <f>IF($N184="", "", SUM($D$11:$D184))</f>
        <v/>
      </c>
      <c r="X184" s="111" t="str">
        <f t="shared" si="41"/>
        <v/>
      </c>
      <c r="Y184" s="114" t="str">
        <f t="shared" si="45"/>
        <v/>
      </c>
      <c r="Z184" s="111" t="str">
        <f>IF(X184="", "", X184-SUM($Z$11:$Z183))</f>
        <v/>
      </c>
      <c r="AA184" s="111" t="str">
        <f>IF($Y184="", "", $Y184-SUM($AA$11:$AA183))</f>
        <v/>
      </c>
      <c r="AB184" s="111" t="str">
        <f t="shared" si="46"/>
        <v/>
      </c>
      <c r="AC184" s="121" t="str">
        <f t="shared" si="42"/>
        <v/>
      </c>
      <c r="AD184" s="122" t="str">
        <f t="shared" si="43"/>
        <v/>
      </c>
      <c r="AE184" s="123" t="str">
        <f t="shared" si="47"/>
        <v/>
      </c>
      <c r="AG184" s="150" t="str">
        <f t="shared" si="44"/>
        <v/>
      </c>
    </row>
    <row r="185" spans="1:33" x14ac:dyDescent="0.25">
      <c r="A185" s="56"/>
      <c r="B185" s="70"/>
      <c r="C185" s="76"/>
      <c r="D185" s="73"/>
      <c r="E185" s="79"/>
      <c r="F185" s="56"/>
      <c r="G185" s="13" t="str">
        <f t="shared" si="35"/>
        <v/>
      </c>
      <c r="H185" s="56"/>
      <c r="K185" s="128"/>
      <c r="L185" s="128"/>
      <c r="M185" s="128"/>
      <c r="N185" s="84" t="str">
        <f t="shared" si="36"/>
        <v/>
      </c>
      <c r="O185" s="128"/>
      <c r="P185" s="84" t="str">
        <f t="shared" si="37"/>
        <v/>
      </c>
      <c r="Q185" s="84" t="str">
        <f t="shared" si="34"/>
        <v/>
      </c>
      <c r="R185" s="84" t="str">
        <f t="shared" si="38"/>
        <v/>
      </c>
      <c r="S185" s="84" t="str">
        <f t="shared" si="39"/>
        <v/>
      </c>
      <c r="U185" s="84" t="str">
        <f t="shared" si="40"/>
        <v/>
      </c>
      <c r="W185" s="108" t="str">
        <f>IF($N185="", "", SUM($D$11:$D185))</f>
        <v/>
      </c>
      <c r="X185" s="111" t="str">
        <f t="shared" si="41"/>
        <v/>
      </c>
      <c r="Y185" s="114" t="str">
        <f t="shared" si="45"/>
        <v/>
      </c>
      <c r="Z185" s="111" t="str">
        <f>IF(X185="", "", X185-SUM($Z$11:$Z184))</f>
        <v/>
      </c>
      <c r="AA185" s="111" t="str">
        <f>IF($Y185="", "", $Y185-SUM($AA$11:$AA184))</f>
        <v/>
      </c>
      <c r="AB185" s="111" t="str">
        <f t="shared" si="46"/>
        <v/>
      </c>
      <c r="AC185" s="121" t="str">
        <f t="shared" si="42"/>
        <v/>
      </c>
      <c r="AD185" s="122" t="str">
        <f t="shared" si="43"/>
        <v/>
      </c>
      <c r="AE185" s="123" t="str">
        <f t="shared" si="47"/>
        <v/>
      </c>
      <c r="AG185" s="150" t="str">
        <f t="shared" si="44"/>
        <v/>
      </c>
    </row>
    <row r="186" spans="1:33" x14ac:dyDescent="0.25">
      <c r="A186" s="56"/>
      <c r="B186" s="70"/>
      <c r="C186" s="76"/>
      <c r="D186" s="73"/>
      <c r="E186" s="79"/>
      <c r="F186" s="56"/>
      <c r="G186" s="13" t="str">
        <f t="shared" si="35"/>
        <v/>
      </c>
      <c r="H186" s="56"/>
      <c r="K186" s="128"/>
      <c r="L186" s="128"/>
      <c r="M186" s="128"/>
      <c r="N186" s="84" t="str">
        <f t="shared" si="36"/>
        <v/>
      </c>
      <c r="O186" s="128"/>
      <c r="P186" s="84" t="str">
        <f t="shared" si="37"/>
        <v/>
      </c>
      <c r="Q186" s="84" t="str">
        <f t="shared" si="34"/>
        <v/>
      </c>
      <c r="R186" s="84" t="str">
        <f t="shared" si="38"/>
        <v/>
      </c>
      <c r="S186" s="84" t="str">
        <f t="shared" si="39"/>
        <v/>
      </c>
      <c r="U186" s="84" t="str">
        <f t="shared" si="40"/>
        <v/>
      </c>
      <c r="W186" s="108" t="str">
        <f>IF($N186="", "", SUM($D$11:$D186))</f>
        <v/>
      </c>
      <c r="X186" s="111" t="str">
        <f t="shared" si="41"/>
        <v/>
      </c>
      <c r="Y186" s="114" t="str">
        <f t="shared" si="45"/>
        <v/>
      </c>
      <c r="Z186" s="111" t="str">
        <f>IF(X186="", "", X186-SUM($Z$11:$Z185))</f>
        <v/>
      </c>
      <c r="AA186" s="111" t="str">
        <f>IF($Y186="", "", $Y186-SUM($AA$11:$AA185))</f>
        <v/>
      </c>
      <c r="AB186" s="111" t="str">
        <f t="shared" si="46"/>
        <v/>
      </c>
      <c r="AC186" s="121" t="str">
        <f t="shared" si="42"/>
        <v/>
      </c>
      <c r="AD186" s="122" t="str">
        <f t="shared" si="43"/>
        <v/>
      </c>
      <c r="AE186" s="123" t="str">
        <f t="shared" si="47"/>
        <v/>
      </c>
      <c r="AG186" s="150" t="str">
        <f t="shared" si="44"/>
        <v/>
      </c>
    </row>
    <row r="187" spans="1:33" x14ac:dyDescent="0.25">
      <c r="A187" s="56"/>
      <c r="B187" s="70"/>
      <c r="C187" s="76"/>
      <c r="D187" s="73"/>
      <c r="E187" s="79"/>
      <c r="F187" s="56"/>
      <c r="G187" s="13" t="str">
        <f t="shared" si="35"/>
        <v/>
      </c>
      <c r="H187" s="56"/>
      <c r="K187" s="128"/>
      <c r="L187" s="128"/>
      <c r="M187" s="128"/>
      <c r="N187" s="84" t="str">
        <f t="shared" si="36"/>
        <v/>
      </c>
      <c r="O187" s="128"/>
      <c r="P187" s="84" t="str">
        <f t="shared" si="37"/>
        <v/>
      </c>
      <c r="Q187" s="84" t="str">
        <f t="shared" si="34"/>
        <v/>
      </c>
      <c r="R187" s="84" t="str">
        <f t="shared" si="38"/>
        <v/>
      </c>
      <c r="S187" s="84" t="str">
        <f t="shared" si="39"/>
        <v/>
      </c>
      <c r="U187" s="84" t="str">
        <f t="shared" si="40"/>
        <v/>
      </c>
      <c r="W187" s="108" t="str">
        <f>IF($N187="", "", SUM($D$11:$D187))</f>
        <v/>
      </c>
      <c r="X187" s="111" t="str">
        <f t="shared" si="41"/>
        <v/>
      </c>
      <c r="Y187" s="114" t="str">
        <f t="shared" si="45"/>
        <v/>
      </c>
      <c r="Z187" s="111" t="str">
        <f>IF(X187="", "", X187-SUM($Z$11:$Z186))</f>
        <v/>
      </c>
      <c r="AA187" s="111" t="str">
        <f>IF($Y187="", "", $Y187-SUM($AA$11:$AA186))</f>
        <v/>
      </c>
      <c r="AB187" s="111" t="str">
        <f t="shared" si="46"/>
        <v/>
      </c>
      <c r="AC187" s="121" t="str">
        <f t="shared" si="42"/>
        <v/>
      </c>
      <c r="AD187" s="122" t="str">
        <f t="shared" si="43"/>
        <v/>
      </c>
      <c r="AE187" s="123" t="str">
        <f t="shared" si="47"/>
        <v/>
      </c>
      <c r="AG187" s="150" t="str">
        <f t="shared" si="44"/>
        <v/>
      </c>
    </row>
    <row r="188" spans="1:33" x14ac:dyDescent="0.25">
      <c r="A188" s="56"/>
      <c r="B188" s="70"/>
      <c r="C188" s="76"/>
      <c r="D188" s="73"/>
      <c r="E188" s="79"/>
      <c r="F188" s="56"/>
      <c r="G188" s="13" t="str">
        <f t="shared" si="35"/>
        <v/>
      </c>
      <c r="H188" s="56"/>
      <c r="K188" s="128"/>
      <c r="L188" s="128"/>
      <c r="M188" s="128"/>
      <c r="N188" s="84" t="str">
        <f t="shared" si="36"/>
        <v/>
      </c>
      <c r="O188" s="128"/>
      <c r="P188" s="84" t="str">
        <f t="shared" si="37"/>
        <v/>
      </c>
      <c r="Q188" s="84" t="str">
        <f t="shared" si="34"/>
        <v/>
      </c>
      <c r="R188" s="84" t="str">
        <f t="shared" si="38"/>
        <v/>
      </c>
      <c r="S188" s="84" t="str">
        <f t="shared" si="39"/>
        <v/>
      </c>
      <c r="U188" s="84" t="str">
        <f t="shared" si="40"/>
        <v/>
      </c>
      <c r="W188" s="108" t="str">
        <f>IF($N188="", "", SUM($D$11:$D188))</f>
        <v/>
      </c>
      <c r="X188" s="111" t="str">
        <f t="shared" si="41"/>
        <v/>
      </c>
      <c r="Y188" s="114" t="str">
        <f t="shared" si="45"/>
        <v/>
      </c>
      <c r="Z188" s="111" t="str">
        <f>IF(X188="", "", X188-SUM($Z$11:$Z187))</f>
        <v/>
      </c>
      <c r="AA188" s="111" t="str">
        <f>IF($Y188="", "", $Y188-SUM($AA$11:$AA187))</f>
        <v/>
      </c>
      <c r="AB188" s="111" t="str">
        <f t="shared" si="46"/>
        <v/>
      </c>
      <c r="AC188" s="121" t="str">
        <f t="shared" si="42"/>
        <v/>
      </c>
      <c r="AD188" s="122" t="str">
        <f t="shared" si="43"/>
        <v/>
      </c>
      <c r="AE188" s="123" t="str">
        <f t="shared" si="47"/>
        <v/>
      </c>
      <c r="AG188" s="150" t="str">
        <f t="shared" si="44"/>
        <v/>
      </c>
    </row>
    <row r="189" spans="1:33" x14ac:dyDescent="0.25">
      <c r="A189" s="56"/>
      <c r="B189" s="70"/>
      <c r="C189" s="76"/>
      <c r="D189" s="73"/>
      <c r="E189" s="79"/>
      <c r="F189" s="56"/>
      <c r="G189" s="13" t="str">
        <f t="shared" si="35"/>
        <v/>
      </c>
      <c r="H189" s="56"/>
      <c r="K189" s="128"/>
      <c r="L189" s="128"/>
      <c r="M189" s="128"/>
      <c r="N189" s="84" t="str">
        <f t="shared" si="36"/>
        <v/>
      </c>
      <c r="O189" s="128"/>
      <c r="P189" s="84" t="str">
        <f t="shared" si="37"/>
        <v/>
      </c>
      <c r="Q189" s="84" t="str">
        <f t="shared" si="34"/>
        <v/>
      </c>
      <c r="R189" s="84" t="str">
        <f t="shared" si="38"/>
        <v/>
      </c>
      <c r="S189" s="84" t="str">
        <f t="shared" si="39"/>
        <v/>
      </c>
      <c r="U189" s="84" t="str">
        <f t="shared" si="40"/>
        <v/>
      </c>
      <c r="W189" s="108" t="str">
        <f>IF($N189="", "", SUM($D$11:$D189))</f>
        <v/>
      </c>
      <c r="X189" s="111" t="str">
        <f t="shared" si="41"/>
        <v/>
      </c>
      <c r="Y189" s="114" t="str">
        <f t="shared" si="45"/>
        <v/>
      </c>
      <c r="Z189" s="111" t="str">
        <f>IF(X189="", "", X189-SUM($Z$11:$Z188))</f>
        <v/>
      </c>
      <c r="AA189" s="111" t="str">
        <f>IF($Y189="", "", $Y189-SUM($AA$11:$AA188))</f>
        <v/>
      </c>
      <c r="AB189" s="111" t="str">
        <f t="shared" si="46"/>
        <v/>
      </c>
      <c r="AC189" s="121" t="str">
        <f t="shared" si="42"/>
        <v/>
      </c>
      <c r="AD189" s="122" t="str">
        <f t="shared" si="43"/>
        <v/>
      </c>
      <c r="AE189" s="123" t="str">
        <f t="shared" si="47"/>
        <v/>
      </c>
      <c r="AG189" s="150" t="str">
        <f t="shared" si="44"/>
        <v/>
      </c>
    </row>
    <row r="190" spans="1:33" x14ac:dyDescent="0.25">
      <c r="A190" s="56"/>
      <c r="B190" s="70"/>
      <c r="C190" s="76"/>
      <c r="D190" s="73"/>
      <c r="E190" s="79"/>
      <c r="F190" s="56"/>
      <c r="G190" s="13" t="str">
        <f t="shared" si="35"/>
        <v/>
      </c>
      <c r="H190" s="56"/>
      <c r="K190" s="128"/>
      <c r="L190" s="128"/>
      <c r="M190" s="128"/>
      <c r="N190" s="84" t="str">
        <f t="shared" si="36"/>
        <v/>
      </c>
      <c r="O190" s="128"/>
      <c r="P190" s="84" t="str">
        <f t="shared" si="37"/>
        <v/>
      </c>
      <c r="Q190" s="84" t="str">
        <f t="shared" si="34"/>
        <v/>
      </c>
      <c r="R190" s="84" t="str">
        <f t="shared" si="38"/>
        <v/>
      </c>
      <c r="S190" s="84" t="str">
        <f t="shared" si="39"/>
        <v/>
      </c>
      <c r="U190" s="84" t="str">
        <f t="shared" si="40"/>
        <v/>
      </c>
      <c r="W190" s="108" t="str">
        <f>IF($N190="", "", SUM($D$11:$D190))</f>
        <v/>
      </c>
      <c r="X190" s="111" t="str">
        <f t="shared" si="41"/>
        <v/>
      </c>
      <c r="Y190" s="114" t="str">
        <f t="shared" si="45"/>
        <v/>
      </c>
      <c r="Z190" s="111" t="str">
        <f>IF(X190="", "", X190-SUM($Z$11:$Z189))</f>
        <v/>
      </c>
      <c r="AA190" s="111" t="str">
        <f>IF($Y190="", "", $Y190-SUM($AA$11:$AA189))</f>
        <v/>
      </c>
      <c r="AB190" s="111" t="str">
        <f t="shared" si="46"/>
        <v/>
      </c>
      <c r="AC190" s="121" t="str">
        <f t="shared" si="42"/>
        <v/>
      </c>
      <c r="AD190" s="122" t="str">
        <f t="shared" si="43"/>
        <v/>
      </c>
      <c r="AE190" s="123" t="str">
        <f t="shared" si="47"/>
        <v/>
      </c>
      <c r="AG190" s="150" t="str">
        <f t="shared" si="44"/>
        <v/>
      </c>
    </row>
    <row r="191" spans="1:33" x14ac:dyDescent="0.25">
      <c r="A191" s="56"/>
      <c r="B191" s="70"/>
      <c r="C191" s="76"/>
      <c r="D191" s="73"/>
      <c r="E191" s="79"/>
      <c r="F191" s="56"/>
      <c r="G191" s="13" t="str">
        <f t="shared" si="35"/>
        <v/>
      </c>
      <c r="H191" s="56"/>
      <c r="K191" s="128"/>
      <c r="L191" s="128"/>
      <c r="M191" s="128"/>
      <c r="N191" s="84" t="str">
        <f t="shared" si="36"/>
        <v/>
      </c>
      <c r="O191" s="128"/>
      <c r="P191" s="84" t="str">
        <f t="shared" si="37"/>
        <v/>
      </c>
      <c r="Q191" s="84" t="str">
        <f t="shared" si="34"/>
        <v/>
      </c>
      <c r="R191" s="84" t="str">
        <f t="shared" si="38"/>
        <v/>
      </c>
      <c r="S191" s="84" t="str">
        <f t="shared" si="39"/>
        <v/>
      </c>
      <c r="U191" s="84" t="str">
        <f t="shared" si="40"/>
        <v/>
      </c>
      <c r="W191" s="108" t="str">
        <f>IF($N191="", "", SUM($D$11:$D191))</f>
        <v/>
      </c>
      <c r="X191" s="111" t="str">
        <f t="shared" si="41"/>
        <v/>
      </c>
      <c r="Y191" s="114" t="str">
        <f t="shared" si="45"/>
        <v/>
      </c>
      <c r="Z191" s="111" t="str">
        <f>IF(X191="", "", X191-SUM($Z$11:$Z190))</f>
        <v/>
      </c>
      <c r="AA191" s="111" t="str">
        <f>IF($Y191="", "", $Y191-SUM($AA$11:$AA190))</f>
        <v/>
      </c>
      <c r="AB191" s="111" t="str">
        <f t="shared" si="46"/>
        <v/>
      </c>
      <c r="AC191" s="121" t="str">
        <f t="shared" si="42"/>
        <v/>
      </c>
      <c r="AD191" s="122" t="str">
        <f t="shared" si="43"/>
        <v/>
      </c>
      <c r="AE191" s="123" t="str">
        <f t="shared" si="47"/>
        <v/>
      </c>
      <c r="AG191" s="150" t="str">
        <f t="shared" si="44"/>
        <v/>
      </c>
    </row>
    <row r="192" spans="1:33" x14ac:dyDescent="0.25">
      <c r="A192" s="56"/>
      <c r="B192" s="70"/>
      <c r="C192" s="76"/>
      <c r="D192" s="73"/>
      <c r="E192" s="79"/>
      <c r="F192" s="56"/>
      <c r="G192" s="13" t="str">
        <f t="shared" si="35"/>
        <v/>
      </c>
      <c r="H192" s="56"/>
      <c r="K192" s="128"/>
      <c r="L192" s="128"/>
      <c r="M192" s="128"/>
      <c r="N192" s="84" t="str">
        <f t="shared" si="36"/>
        <v/>
      </c>
      <c r="O192" s="128"/>
      <c r="P192" s="84" t="str">
        <f t="shared" si="37"/>
        <v/>
      </c>
      <c r="Q192" s="84" t="str">
        <f t="shared" si="34"/>
        <v/>
      </c>
      <c r="R192" s="84" t="str">
        <f t="shared" si="38"/>
        <v/>
      </c>
      <c r="S192" s="84" t="str">
        <f t="shared" si="39"/>
        <v/>
      </c>
      <c r="U192" s="84" t="str">
        <f t="shared" si="40"/>
        <v/>
      </c>
      <c r="W192" s="108" t="str">
        <f>IF($N192="", "", SUM($D$11:$D192))</f>
        <v/>
      </c>
      <c r="X192" s="111" t="str">
        <f t="shared" si="41"/>
        <v/>
      </c>
      <c r="Y192" s="114" t="str">
        <f t="shared" si="45"/>
        <v/>
      </c>
      <c r="Z192" s="111" t="str">
        <f>IF(X192="", "", X192-SUM($Z$11:$Z191))</f>
        <v/>
      </c>
      <c r="AA192" s="111" t="str">
        <f>IF($Y192="", "", $Y192-SUM($AA$11:$AA191))</f>
        <v/>
      </c>
      <c r="AB192" s="111" t="str">
        <f t="shared" si="46"/>
        <v/>
      </c>
      <c r="AC192" s="121" t="str">
        <f t="shared" si="42"/>
        <v/>
      </c>
      <c r="AD192" s="122" t="str">
        <f t="shared" si="43"/>
        <v/>
      </c>
      <c r="AE192" s="123" t="str">
        <f t="shared" si="47"/>
        <v/>
      </c>
      <c r="AG192" s="150" t="str">
        <f t="shared" si="44"/>
        <v/>
      </c>
    </row>
    <row r="193" spans="1:33" x14ac:dyDescent="0.25">
      <c r="A193" s="56"/>
      <c r="B193" s="70"/>
      <c r="C193" s="76"/>
      <c r="D193" s="73"/>
      <c r="E193" s="79"/>
      <c r="F193" s="56"/>
      <c r="G193" s="13" t="str">
        <f t="shared" si="35"/>
        <v/>
      </c>
      <c r="H193" s="56"/>
      <c r="K193" s="128"/>
      <c r="L193" s="128"/>
      <c r="M193" s="128"/>
      <c r="N193" s="84" t="str">
        <f t="shared" si="36"/>
        <v/>
      </c>
      <c r="O193" s="128"/>
      <c r="P193" s="84" t="str">
        <f t="shared" si="37"/>
        <v/>
      </c>
      <c r="Q193" s="84" t="str">
        <f t="shared" si="34"/>
        <v/>
      </c>
      <c r="R193" s="84" t="str">
        <f t="shared" si="38"/>
        <v/>
      </c>
      <c r="S193" s="84" t="str">
        <f t="shared" si="39"/>
        <v/>
      </c>
      <c r="U193" s="84" t="str">
        <f t="shared" si="40"/>
        <v/>
      </c>
      <c r="W193" s="108" t="str">
        <f>IF($N193="", "", SUM($D$11:$D193))</f>
        <v/>
      </c>
      <c r="X193" s="111" t="str">
        <f t="shared" si="41"/>
        <v/>
      </c>
      <c r="Y193" s="114" t="str">
        <f t="shared" si="45"/>
        <v/>
      </c>
      <c r="Z193" s="111" t="str">
        <f>IF(X193="", "", X193-SUM($Z$11:$Z192))</f>
        <v/>
      </c>
      <c r="AA193" s="111" t="str">
        <f>IF($Y193="", "", $Y193-SUM($AA$11:$AA192))</f>
        <v/>
      </c>
      <c r="AB193" s="111" t="str">
        <f t="shared" si="46"/>
        <v/>
      </c>
      <c r="AC193" s="121" t="str">
        <f t="shared" si="42"/>
        <v/>
      </c>
      <c r="AD193" s="122" t="str">
        <f t="shared" si="43"/>
        <v/>
      </c>
      <c r="AE193" s="123" t="str">
        <f t="shared" si="47"/>
        <v/>
      </c>
      <c r="AG193" s="150" t="str">
        <f t="shared" si="44"/>
        <v/>
      </c>
    </row>
    <row r="194" spans="1:33" x14ac:dyDescent="0.25">
      <c r="A194" s="56"/>
      <c r="B194" s="70"/>
      <c r="C194" s="76"/>
      <c r="D194" s="73"/>
      <c r="E194" s="79"/>
      <c r="F194" s="56"/>
      <c r="G194" s="13" t="str">
        <f t="shared" si="35"/>
        <v/>
      </c>
      <c r="H194" s="56"/>
      <c r="K194" s="128"/>
      <c r="L194" s="128"/>
      <c r="M194" s="128"/>
      <c r="N194" s="84" t="str">
        <f t="shared" si="36"/>
        <v/>
      </c>
      <c r="O194" s="128"/>
      <c r="P194" s="84" t="str">
        <f t="shared" si="37"/>
        <v/>
      </c>
      <c r="Q194" s="84" t="str">
        <f t="shared" si="34"/>
        <v/>
      </c>
      <c r="R194" s="84" t="str">
        <f t="shared" si="38"/>
        <v/>
      </c>
      <c r="S194" s="84" t="str">
        <f t="shared" si="39"/>
        <v/>
      </c>
      <c r="U194" s="84" t="str">
        <f t="shared" si="40"/>
        <v/>
      </c>
      <c r="W194" s="108" t="str">
        <f>IF($N194="", "", SUM($D$11:$D194))</f>
        <v/>
      </c>
      <c r="X194" s="111" t="str">
        <f t="shared" si="41"/>
        <v/>
      </c>
      <c r="Y194" s="114" t="str">
        <f t="shared" si="45"/>
        <v/>
      </c>
      <c r="Z194" s="111" t="str">
        <f>IF(X194="", "", X194-SUM($Z$11:$Z193))</f>
        <v/>
      </c>
      <c r="AA194" s="111" t="str">
        <f>IF($Y194="", "", $Y194-SUM($AA$11:$AA193))</f>
        <v/>
      </c>
      <c r="AB194" s="111" t="str">
        <f t="shared" si="46"/>
        <v/>
      </c>
      <c r="AC194" s="121" t="str">
        <f t="shared" si="42"/>
        <v/>
      </c>
      <c r="AD194" s="122" t="str">
        <f t="shared" si="43"/>
        <v/>
      </c>
      <c r="AE194" s="123" t="str">
        <f t="shared" si="47"/>
        <v/>
      </c>
      <c r="AG194" s="150" t="str">
        <f t="shared" si="44"/>
        <v/>
      </c>
    </row>
    <row r="195" spans="1:33" x14ac:dyDescent="0.25">
      <c r="A195" s="56"/>
      <c r="B195" s="70"/>
      <c r="C195" s="76"/>
      <c r="D195" s="73"/>
      <c r="E195" s="79"/>
      <c r="F195" s="56"/>
      <c r="G195" s="13" t="str">
        <f t="shared" si="35"/>
        <v/>
      </c>
      <c r="H195" s="56"/>
      <c r="K195" s="128"/>
      <c r="L195" s="128"/>
      <c r="M195" s="128"/>
      <c r="N195" s="84" t="str">
        <f t="shared" si="36"/>
        <v/>
      </c>
      <c r="O195" s="128"/>
      <c r="P195" s="84" t="str">
        <f t="shared" si="37"/>
        <v/>
      </c>
      <c r="Q195" s="84" t="str">
        <f t="shared" si="34"/>
        <v/>
      </c>
      <c r="R195" s="84" t="str">
        <f t="shared" si="38"/>
        <v/>
      </c>
      <c r="S195" s="84" t="str">
        <f t="shared" si="39"/>
        <v/>
      </c>
      <c r="U195" s="84" t="str">
        <f t="shared" si="40"/>
        <v/>
      </c>
      <c r="W195" s="108" t="str">
        <f>IF($N195="", "", SUM($D$11:$D195))</f>
        <v/>
      </c>
      <c r="X195" s="111" t="str">
        <f t="shared" si="41"/>
        <v/>
      </c>
      <c r="Y195" s="114" t="str">
        <f t="shared" si="45"/>
        <v/>
      </c>
      <c r="Z195" s="111" t="str">
        <f>IF(X195="", "", X195-SUM($Z$11:$Z194))</f>
        <v/>
      </c>
      <c r="AA195" s="111" t="str">
        <f>IF($Y195="", "", $Y195-SUM($AA$11:$AA194))</f>
        <v/>
      </c>
      <c r="AB195" s="111" t="str">
        <f t="shared" si="46"/>
        <v/>
      </c>
      <c r="AC195" s="121" t="str">
        <f t="shared" si="42"/>
        <v/>
      </c>
      <c r="AD195" s="122" t="str">
        <f t="shared" si="43"/>
        <v/>
      </c>
      <c r="AE195" s="123" t="str">
        <f t="shared" si="47"/>
        <v/>
      </c>
      <c r="AG195" s="150" t="str">
        <f t="shared" si="44"/>
        <v/>
      </c>
    </row>
    <row r="196" spans="1:33" x14ac:dyDescent="0.25">
      <c r="A196" s="56"/>
      <c r="B196" s="70"/>
      <c r="C196" s="76"/>
      <c r="D196" s="73"/>
      <c r="E196" s="79"/>
      <c r="F196" s="56"/>
      <c r="G196" s="13" t="str">
        <f t="shared" si="35"/>
        <v/>
      </c>
      <c r="H196" s="56"/>
      <c r="K196" s="128"/>
      <c r="L196" s="128"/>
      <c r="M196" s="128"/>
      <c r="N196" s="84" t="str">
        <f t="shared" si="36"/>
        <v/>
      </c>
      <c r="O196" s="128"/>
      <c r="P196" s="84" t="str">
        <f t="shared" si="37"/>
        <v/>
      </c>
      <c r="Q196" s="84" t="str">
        <f t="shared" si="34"/>
        <v/>
      </c>
      <c r="R196" s="84" t="str">
        <f t="shared" si="38"/>
        <v/>
      </c>
      <c r="S196" s="84" t="str">
        <f t="shared" si="39"/>
        <v/>
      </c>
      <c r="U196" s="84" t="str">
        <f t="shared" si="40"/>
        <v/>
      </c>
      <c r="W196" s="108" t="str">
        <f>IF($N196="", "", SUM($D$11:$D196))</f>
        <v/>
      </c>
      <c r="X196" s="111" t="str">
        <f t="shared" si="41"/>
        <v/>
      </c>
      <c r="Y196" s="114" t="str">
        <f t="shared" si="45"/>
        <v/>
      </c>
      <c r="Z196" s="111" t="str">
        <f>IF(X196="", "", X196-SUM($Z$11:$Z195))</f>
        <v/>
      </c>
      <c r="AA196" s="111" t="str">
        <f>IF($Y196="", "", $Y196-SUM($AA$11:$AA195))</f>
        <v/>
      </c>
      <c r="AB196" s="111" t="str">
        <f t="shared" si="46"/>
        <v/>
      </c>
      <c r="AC196" s="121" t="str">
        <f t="shared" si="42"/>
        <v/>
      </c>
      <c r="AD196" s="122" t="str">
        <f t="shared" si="43"/>
        <v/>
      </c>
      <c r="AE196" s="123" t="str">
        <f t="shared" si="47"/>
        <v/>
      </c>
      <c r="AG196" s="150" t="str">
        <f t="shared" si="44"/>
        <v/>
      </c>
    </row>
    <row r="197" spans="1:33" x14ac:dyDescent="0.25">
      <c r="A197" s="56"/>
      <c r="B197" s="70"/>
      <c r="C197" s="76"/>
      <c r="D197" s="73"/>
      <c r="E197" s="79"/>
      <c r="F197" s="56"/>
      <c r="G197" s="13" t="str">
        <f t="shared" si="35"/>
        <v/>
      </c>
      <c r="H197" s="56"/>
      <c r="K197" s="128"/>
      <c r="L197" s="128"/>
      <c r="M197" s="128"/>
      <c r="N197" s="84" t="str">
        <f t="shared" si="36"/>
        <v/>
      </c>
      <c r="O197" s="128"/>
      <c r="P197" s="84" t="str">
        <f t="shared" si="37"/>
        <v/>
      </c>
      <c r="Q197" s="84" t="str">
        <f t="shared" si="34"/>
        <v/>
      </c>
      <c r="R197" s="84" t="str">
        <f t="shared" si="38"/>
        <v/>
      </c>
      <c r="S197" s="84" t="str">
        <f t="shared" si="39"/>
        <v/>
      </c>
      <c r="U197" s="84" t="str">
        <f t="shared" si="40"/>
        <v/>
      </c>
      <c r="W197" s="108" t="str">
        <f>IF($N197="", "", SUM($D$11:$D197))</f>
        <v/>
      </c>
      <c r="X197" s="111" t="str">
        <f t="shared" si="41"/>
        <v/>
      </c>
      <c r="Y197" s="114" t="str">
        <f t="shared" si="45"/>
        <v/>
      </c>
      <c r="Z197" s="111" t="str">
        <f>IF(X197="", "", X197-SUM($Z$11:$Z196))</f>
        <v/>
      </c>
      <c r="AA197" s="111" t="str">
        <f>IF($Y197="", "", $Y197-SUM($AA$11:$AA196))</f>
        <v/>
      </c>
      <c r="AB197" s="111" t="str">
        <f t="shared" si="46"/>
        <v/>
      </c>
      <c r="AC197" s="121" t="str">
        <f t="shared" si="42"/>
        <v/>
      </c>
      <c r="AD197" s="122" t="str">
        <f t="shared" si="43"/>
        <v/>
      </c>
      <c r="AE197" s="123" t="str">
        <f t="shared" si="47"/>
        <v/>
      </c>
      <c r="AG197" s="150" t="str">
        <f t="shared" si="44"/>
        <v/>
      </c>
    </row>
    <row r="198" spans="1:33" x14ac:dyDescent="0.25">
      <c r="A198" s="56"/>
      <c r="B198" s="70"/>
      <c r="C198" s="76"/>
      <c r="D198" s="73"/>
      <c r="E198" s="79"/>
      <c r="F198" s="56"/>
      <c r="G198" s="13" t="str">
        <f t="shared" si="35"/>
        <v/>
      </c>
      <c r="H198" s="56"/>
      <c r="K198" s="128"/>
      <c r="L198" s="128"/>
      <c r="M198" s="128"/>
      <c r="N198" s="84" t="str">
        <f t="shared" si="36"/>
        <v/>
      </c>
      <c r="O198" s="128"/>
      <c r="P198" s="84" t="str">
        <f t="shared" si="37"/>
        <v/>
      </c>
      <c r="Q198" s="84" t="str">
        <f t="shared" si="34"/>
        <v/>
      </c>
      <c r="R198" s="84" t="str">
        <f t="shared" si="38"/>
        <v/>
      </c>
      <c r="S198" s="84" t="str">
        <f t="shared" si="39"/>
        <v/>
      </c>
      <c r="U198" s="84" t="str">
        <f t="shared" si="40"/>
        <v/>
      </c>
      <c r="W198" s="108" t="str">
        <f>IF($N198="", "", SUM($D$11:$D198))</f>
        <v/>
      </c>
      <c r="X198" s="111" t="str">
        <f t="shared" si="41"/>
        <v/>
      </c>
      <c r="Y198" s="114" t="str">
        <f t="shared" si="45"/>
        <v/>
      </c>
      <c r="Z198" s="111" t="str">
        <f>IF(X198="", "", X198-SUM($Z$11:$Z197))</f>
        <v/>
      </c>
      <c r="AA198" s="111" t="str">
        <f>IF($Y198="", "", $Y198-SUM($AA$11:$AA197))</f>
        <v/>
      </c>
      <c r="AB198" s="111" t="str">
        <f t="shared" si="46"/>
        <v/>
      </c>
      <c r="AC198" s="121" t="str">
        <f t="shared" si="42"/>
        <v/>
      </c>
      <c r="AD198" s="122" t="str">
        <f t="shared" si="43"/>
        <v/>
      </c>
      <c r="AE198" s="123" t="str">
        <f t="shared" si="47"/>
        <v/>
      </c>
      <c r="AG198" s="150" t="str">
        <f t="shared" si="44"/>
        <v/>
      </c>
    </row>
    <row r="199" spans="1:33" x14ac:dyDescent="0.25">
      <c r="A199" s="56"/>
      <c r="B199" s="70"/>
      <c r="C199" s="76"/>
      <c r="D199" s="73"/>
      <c r="E199" s="79"/>
      <c r="F199" s="56"/>
      <c r="G199" s="13" t="str">
        <f t="shared" si="35"/>
        <v/>
      </c>
      <c r="H199" s="56"/>
      <c r="K199" s="128"/>
      <c r="L199" s="128"/>
      <c r="M199" s="128"/>
      <c r="N199" s="84" t="str">
        <f t="shared" si="36"/>
        <v/>
      </c>
      <c r="O199" s="128"/>
      <c r="P199" s="84" t="str">
        <f t="shared" si="37"/>
        <v/>
      </c>
      <c r="Q199" s="84" t="str">
        <f t="shared" si="34"/>
        <v/>
      </c>
      <c r="R199" s="84" t="str">
        <f t="shared" si="38"/>
        <v/>
      </c>
      <c r="S199" s="84" t="str">
        <f t="shared" si="39"/>
        <v/>
      </c>
      <c r="U199" s="84" t="str">
        <f t="shared" si="40"/>
        <v/>
      </c>
      <c r="W199" s="108" t="str">
        <f>IF($N199="", "", SUM($D$11:$D199))</f>
        <v/>
      </c>
      <c r="X199" s="111" t="str">
        <f t="shared" si="41"/>
        <v/>
      </c>
      <c r="Y199" s="114" t="str">
        <f t="shared" si="45"/>
        <v/>
      </c>
      <c r="Z199" s="111" t="str">
        <f>IF(X199="", "", X199-SUM($Z$11:$Z198))</f>
        <v/>
      </c>
      <c r="AA199" s="111" t="str">
        <f>IF($Y199="", "", $Y199-SUM($AA$11:$AA198))</f>
        <v/>
      </c>
      <c r="AB199" s="111" t="str">
        <f t="shared" si="46"/>
        <v/>
      </c>
      <c r="AC199" s="121" t="str">
        <f t="shared" si="42"/>
        <v/>
      </c>
      <c r="AD199" s="122" t="str">
        <f t="shared" si="43"/>
        <v/>
      </c>
      <c r="AE199" s="123" t="str">
        <f t="shared" si="47"/>
        <v/>
      </c>
      <c r="AG199" s="150" t="str">
        <f t="shared" si="44"/>
        <v/>
      </c>
    </row>
    <row r="200" spans="1:33" x14ac:dyDescent="0.25">
      <c r="A200" s="56"/>
      <c r="B200" s="70"/>
      <c r="C200" s="76"/>
      <c r="D200" s="73"/>
      <c r="E200" s="79"/>
      <c r="F200" s="56"/>
      <c r="G200" s="13" t="str">
        <f t="shared" si="35"/>
        <v/>
      </c>
      <c r="H200" s="56"/>
      <c r="K200" s="128"/>
      <c r="L200" s="128"/>
      <c r="M200" s="128"/>
      <c r="N200" s="84" t="str">
        <f t="shared" si="36"/>
        <v/>
      </c>
      <c r="O200" s="128"/>
      <c r="P200" s="84" t="str">
        <f t="shared" si="37"/>
        <v/>
      </c>
      <c r="Q200" s="84" t="str">
        <f t="shared" si="34"/>
        <v/>
      </c>
      <c r="R200" s="84" t="str">
        <f t="shared" si="38"/>
        <v/>
      </c>
      <c r="S200" s="84" t="str">
        <f t="shared" si="39"/>
        <v/>
      </c>
      <c r="U200" s="84" t="str">
        <f t="shared" si="40"/>
        <v/>
      </c>
      <c r="W200" s="108" t="str">
        <f>IF($N200="", "", SUM($D$11:$D200))</f>
        <v/>
      </c>
      <c r="X200" s="111" t="str">
        <f t="shared" si="41"/>
        <v/>
      </c>
      <c r="Y200" s="114" t="str">
        <f t="shared" si="45"/>
        <v/>
      </c>
      <c r="Z200" s="111" t="str">
        <f>IF(X200="", "", X200-SUM($Z$11:$Z199))</f>
        <v/>
      </c>
      <c r="AA200" s="111" t="str">
        <f>IF($Y200="", "", $Y200-SUM($AA$11:$AA199))</f>
        <v/>
      </c>
      <c r="AB200" s="111" t="str">
        <f t="shared" si="46"/>
        <v/>
      </c>
      <c r="AC200" s="121" t="str">
        <f t="shared" si="42"/>
        <v/>
      </c>
      <c r="AD200" s="122" t="str">
        <f t="shared" si="43"/>
        <v/>
      </c>
      <c r="AE200" s="123" t="str">
        <f t="shared" si="47"/>
        <v/>
      </c>
      <c r="AG200" s="150" t="str">
        <f t="shared" si="44"/>
        <v/>
      </c>
    </row>
    <row r="201" spans="1:33" x14ac:dyDescent="0.25">
      <c r="A201" s="56"/>
      <c r="B201" s="70"/>
      <c r="C201" s="76"/>
      <c r="D201" s="73"/>
      <c r="E201" s="79"/>
      <c r="F201" s="56"/>
      <c r="G201" s="13" t="str">
        <f t="shared" si="35"/>
        <v/>
      </c>
      <c r="H201" s="56"/>
      <c r="K201" s="128"/>
      <c r="L201" s="128"/>
      <c r="M201" s="128"/>
      <c r="N201" s="84" t="str">
        <f t="shared" si="36"/>
        <v/>
      </c>
      <c r="O201" s="128"/>
      <c r="P201" s="84" t="str">
        <f t="shared" si="37"/>
        <v/>
      </c>
      <c r="Q201" s="84" t="str">
        <f t="shared" si="34"/>
        <v/>
      </c>
      <c r="R201" s="84" t="str">
        <f t="shared" si="38"/>
        <v/>
      </c>
      <c r="S201" s="84" t="str">
        <f t="shared" si="39"/>
        <v/>
      </c>
      <c r="U201" s="84" t="str">
        <f t="shared" si="40"/>
        <v/>
      </c>
      <c r="W201" s="108" t="str">
        <f>IF($N201="", "", SUM($D$11:$D201))</f>
        <v/>
      </c>
      <c r="X201" s="111" t="str">
        <f t="shared" si="41"/>
        <v/>
      </c>
      <c r="Y201" s="114" t="str">
        <f t="shared" si="45"/>
        <v/>
      </c>
      <c r="Z201" s="111" t="str">
        <f>IF(X201="", "", X201-SUM($Z$11:$Z200))</f>
        <v/>
      </c>
      <c r="AA201" s="111" t="str">
        <f>IF($Y201="", "", $Y201-SUM($AA$11:$AA200))</f>
        <v/>
      </c>
      <c r="AB201" s="111" t="str">
        <f t="shared" si="46"/>
        <v/>
      </c>
      <c r="AC201" s="121" t="str">
        <f t="shared" si="42"/>
        <v/>
      </c>
      <c r="AD201" s="122" t="str">
        <f t="shared" si="43"/>
        <v/>
      </c>
      <c r="AE201" s="123" t="str">
        <f t="shared" si="47"/>
        <v/>
      </c>
      <c r="AG201" s="150" t="str">
        <f t="shared" si="44"/>
        <v/>
      </c>
    </row>
    <row r="202" spans="1:33" x14ac:dyDescent="0.25">
      <c r="A202" s="56"/>
      <c r="B202" s="70"/>
      <c r="C202" s="76"/>
      <c r="D202" s="73"/>
      <c r="E202" s="79"/>
      <c r="F202" s="56"/>
      <c r="G202" s="13" t="str">
        <f t="shared" si="35"/>
        <v/>
      </c>
      <c r="H202" s="56"/>
      <c r="K202" s="128"/>
      <c r="L202" s="128"/>
      <c r="M202" s="128"/>
      <c r="N202" s="84" t="str">
        <f t="shared" si="36"/>
        <v/>
      </c>
      <c r="O202" s="128"/>
      <c r="P202" s="84" t="str">
        <f t="shared" si="37"/>
        <v/>
      </c>
      <c r="Q202" s="84" t="str">
        <f t="shared" si="34"/>
        <v/>
      </c>
      <c r="R202" s="84" t="str">
        <f t="shared" si="38"/>
        <v/>
      </c>
      <c r="S202" s="84" t="str">
        <f t="shared" si="39"/>
        <v/>
      </c>
      <c r="U202" s="84" t="str">
        <f t="shared" si="40"/>
        <v/>
      </c>
      <c r="W202" s="108" t="str">
        <f>IF($N202="", "", SUM($D$11:$D202))</f>
        <v/>
      </c>
      <c r="X202" s="111" t="str">
        <f t="shared" si="41"/>
        <v/>
      </c>
      <c r="Y202" s="114" t="str">
        <f t="shared" si="45"/>
        <v/>
      </c>
      <c r="Z202" s="111" t="str">
        <f>IF(X202="", "", X202-SUM($Z$11:$Z201))</f>
        <v/>
      </c>
      <c r="AA202" s="111" t="str">
        <f>IF($Y202="", "", $Y202-SUM($AA$11:$AA201))</f>
        <v/>
      </c>
      <c r="AB202" s="111" t="str">
        <f t="shared" si="46"/>
        <v/>
      </c>
      <c r="AC202" s="121" t="str">
        <f t="shared" si="42"/>
        <v/>
      </c>
      <c r="AD202" s="122" t="str">
        <f t="shared" si="43"/>
        <v/>
      </c>
      <c r="AE202" s="123" t="str">
        <f t="shared" si="47"/>
        <v/>
      </c>
      <c r="AG202" s="150" t="str">
        <f t="shared" si="44"/>
        <v/>
      </c>
    </row>
    <row r="203" spans="1:33" x14ac:dyDescent="0.25">
      <c r="A203" s="56"/>
      <c r="B203" s="70"/>
      <c r="C203" s="76"/>
      <c r="D203" s="73"/>
      <c r="E203" s="79"/>
      <c r="F203" s="56"/>
      <c r="G203" s="13" t="str">
        <f t="shared" si="35"/>
        <v/>
      </c>
      <c r="H203" s="56"/>
      <c r="K203" s="128"/>
      <c r="L203" s="128"/>
      <c r="M203" s="128"/>
      <c r="N203" s="84" t="str">
        <f t="shared" si="36"/>
        <v/>
      </c>
      <c r="O203" s="128"/>
      <c r="P203" s="84" t="str">
        <f t="shared" si="37"/>
        <v/>
      </c>
      <c r="Q203" s="84" t="str">
        <f t="shared" ref="Q203:Q266" si="48">IF($N203="", "", IF(AND(Q$5="X", C203=""), $N$6, IF(AND(NOT(C203=""), COUNTIF(L$11:L$17, C203)=0), $N$7, "")))</f>
        <v/>
      </c>
      <c r="R203" s="84" t="str">
        <f t="shared" si="38"/>
        <v/>
      </c>
      <c r="S203" s="84" t="str">
        <f t="shared" si="39"/>
        <v/>
      </c>
      <c r="U203" s="84" t="str">
        <f t="shared" si="40"/>
        <v/>
      </c>
      <c r="W203" s="108" t="str">
        <f>IF($N203="", "", SUM($D$11:$D203))</f>
        <v/>
      </c>
      <c r="X203" s="111" t="str">
        <f t="shared" si="41"/>
        <v/>
      </c>
      <c r="Y203" s="114" t="str">
        <f t="shared" si="45"/>
        <v/>
      </c>
      <c r="Z203" s="111" t="str">
        <f>IF(X203="", "", X203-SUM($Z$11:$Z202))</f>
        <v/>
      </c>
      <c r="AA203" s="111" t="str">
        <f>IF($Y203="", "", $Y203-SUM($AA$11:$AA202))</f>
        <v/>
      </c>
      <c r="AB203" s="111" t="str">
        <f t="shared" si="46"/>
        <v/>
      </c>
      <c r="AC203" s="121" t="str">
        <f t="shared" si="42"/>
        <v/>
      </c>
      <c r="AD203" s="122" t="str">
        <f t="shared" si="43"/>
        <v/>
      </c>
      <c r="AE203" s="123" t="str">
        <f t="shared" si="47"/>
        <v/>
      </c>
      <c r="AG203" s="150" t="str">
        <f t="shared" si="44"/>
        <v/>
      </c>
    </row>
    <row r="204" spans="1:33" x14ac:dyDescent="0.25">
      <c r="A204" s="56"/>
      <c r="B204" s="70"/>
      <c r="C204" s="76"/>
      <c r="D204" s="73"/>
      <c r="E204" s="79"/>
      <c r="F204" s="56"/>
      <c r="G204" s="13" t="str">
        <f t="shared" ref="G204:G267" si="49">IF($B204="", "", TEXT($B204, "mmm"))</f>
        <v/>
      </c>
      <c r="H204" s="56"/>
      <c r="K204" s="128"/>
      <c r="L204" s="128"/>
      <c r="M204" s="128"/>
      <c r="N204" s="84" t="str">
        <f t="shared" ref="N204:N267" si="50">IF(COUNTIF($B204:$E204, "")=4, "", "X")</f>
        <v/>
      </c>
      <c r="O204" s="128"/>
      <c r="P204" s="84" t="str">
        <f t="shared" ref="P204:P267" si="51">IF($N204="", "", IF(AND(P$5="X", B204=""), $N$6, IFERROR(IF(AND(NOT(B204=""), OR(ISNUMBER(B204)=FALSE, B204&lt;$L$2, B204&gt;$L$3)), $N$7, ""), $N$7)))</f>
        <v/>
      </c>
      <c r="Q204" s="84" t="str">
        <f t="shared" si="48"/>
        <v/>
      </c>
      <c r="R204" s="84" t="str">
        <f t="shared" ref="R204:R267" si="52">IF($N204="", "", IF(AND(R$5="X", D204=""), $N$6, IF(AND(NOT(D204=""), ISNUMBER(D204)=FALSE), $N$7, "")))</f>
        <v/>
      </c>
      <c r="S204" s="84" t="str">
        <f t="shared" ref="S204:S267" si="53">IF($N204="", "", IF(AND(S$5="X", E204=""), $N$6, ""))</f>
        <v/>
      </c>
      <c r="U204" s="84" t="str">
        <f t="shared" ref="U204:U267" si="54">IF($B204="", "", TEXT($B204, "mmm yyyy"))</f>
        <v/>
      </c>
      <c r="W204" s="108" t="str">
        <f>IF($N204="", "", SUM($D$11:$D204))</f>
        <v/>
      </c>
      <c r="X204" s="111" t="str">
        <f t="shared" ref="X204:X267" si="55">IF(W204="", "", IF(W204&lt;=$X$4, W204, $X$4))</f>
        <v/>
      </c>
      <c r="Y204" s="114" t="str">
        <f t="shared" si="45"/>
        <v/>
      </c>
      <c r="Z204" s="111" t="str">
        <f>IF(X204="", "", X204-SUM($Z$11:$Z203))</f>
        <v/>
      </c>
      <c r="AA204" s="111" t="str">
        <f>IF($Y204="", "", $Y204-SUM($AA$11:$AA203))</f>
        <v/>
      </c>
      <c r="AB204" s="111" t="str">
        <f t="shared" si="46"/>
        <v/>
      </c>
      <c r="AC204" s="121" t="str">
        <f t="shared" ref="AC204:AC267" si="56">IF($N204="", "", $Z204*$AC$4)</f>
        <v/>
      </c>
      <c r="AD204" s="122" t="str">
        <f t="shared" ref="AD204:AD267" si="57">IF($N204="", "", $AA204*$AC$5)</f>
        <v/>
      </c>
      <c r="AE204" s="123" t="str">
        <f t="shared" si="47"/>
        <v/>
      </c>
      <c r="AG204" s="150" t="str">
        <f t="shared" ref="AG204:AG267" si="58">IF(OR($U204="", $C204=""), "", CONCATENATE($C204, " - ", $U204))</f>
        <v/>
      </c>
    </row>
    <row r="205" spans="1:33" x14ac:dyDescent="0.25">
      <c r="A205" s="56"/>
      <c r="B205" s="70"/>
      <c r="C205" s="76"/>
      <c r="D205" s="73"/>
      <c r="E205" s="79"/>
      <c r="F205" s="56"/>
      <c r="G205" s="13" t="str">
        <f t="shared" si="49"/>
        <v/>
      </c>
      <c r="H205" s="56"/>
      <c r="K205" s="128"/>
      <c r="L205" s="128"/>
      <c r="M205" s="128"/>
      <c r="N205" s="84" t="str">
        <f t="shared" si="50"/>
        <v/>
      </c>
      <c r="O205" s="128"/>
      <c r="P205" s="84" t="str">
        <f t="shared" si="51"/>
        <v/>
      </c>
      <c r="Q205" s="84" t="str">
        <f t="shared" si="48"/>
        <v/>
      </c>
      <c r="R205" s="84" t="str">
        <f t="shared" si="52"/>
        <v/>
      </c>
      <c r="S205" s="84" t="str">
        <f t="shared" si="53"/>
        <v/>
      </c>
      <c r="U205" s="84" t="str">
        <f t="shared" si="54"/>
        <v/>
      </c>
      <c r="W205" s="108" t="str">
        <f>IF($N205="", "", SUM($D$11:$D205))</f>
        <v/>
      </c>
      <c r="X205" s="111" t="str">
        <f t="shared" si="55"/>
        <v/>
      </c>
      <c r="Y205" s="114" t="str">
        <f t="shared" si="45"/>
        <v/>
      </c>
      <c r="Z205" s="111" t="str">
        <f>IF(X205="", "", X205-SUM($Z$11:$Z204))</f>
        <v/>
      </c>
      <c r="AA205" s="111" t="str">
        <f>IF($Y205="", "", $Y205-SUM($AA$11:$AA204))</f>
        <v/>
      </c>
      <c r="AB205" s="111" t="str">
        <f t="shared" si="46"/>
        <v/>
      </c>
      <c r="AC205" s="121" t="str">
        <f t="shared" si="56"/>
        <v/>
      </c>
      <c r="AD205" s="122" t="str">
        <f t="shared" si="57"/>
        <v/>
      </c>
      <c r="AE205" s="123" t="str">
        <f t="shared" si="47"/>
        <v/>
      </c>
      <c r="AG205" s="150" t="str">
        <f t="shared" si="58"/>
        <v/>
      </c>
    </row>
    <row r="206" spans="1:33" x14ac:dyDescent="0.25">
      <c r="A206" s="56"/>
      <c r="B206" s="70"/>
      <c r="C206" s="76"/>
      <c r="D206" s="73"/>
      <c r="E206" s="79"/>
      <c r="F206" s="56"/>
      <c r="G206" s="13" t="str">
        <f t="shared" si="49"/>
        <v/>
      </c>
      <c r="H206" s="56"/>
      <c r="K206" s="128"/>
      <c r="L206" s="128"/>
      <c r="M206" s="128"/>
      <c r="N206" s="84" t="str">
        <f t="shared" si="50"/>
        <v/>
      </c>
      <c r="O206" s="128"/>
      <c r="P206" s="84" t="str">
        <f t="shared" si="51"/>
        <v/>
      </c>
      <c r="Q206" s="84" t="str">
        <f t="shared" si="48"/>
        <v/>
      </c>
      <c r="R206" s="84" t="str">
        <f t="shared" si="52"/>
        <v/>
      </c>
      <c r="S206" s="84" t="str">
        <f t="shared" si="53"/>
        <v/>
      </c>
      <c r="U206" s="84" t="str">
        <f t="shared" si="54"/>
        <v/>
      </c>
      <c r="W206" s="108" t="str">
        <f>IF($N206="", "", SUM($D$11:$D206))</f>
        <v/>
      </c>
      <c r="X206" s="111" t="str">
        <f t="shared" si="55"/>
        <v/>
      </c>
      <c r="Y206" s="114" t="str">
        <f t="shared" ref="Y206:Y269" si="59">IF(W206="", "", IF(W206&lt;=$X$4, 0, W206-$X$4))</f>
        <v/>
      </c>
      <c r="Z206" s="111" t="str">
        <f>IF(X206="", "", X206-SUM($Z$11:$Z205))</f>
        <v/>
      </c>
      <c r="AA206" s="111" t="str">
        <f>IF($Y206="", "", $Y206-SUM($AA$11:$AA205))</f>
        <v/>
      </c>
      <c r="AB206" s="111" t="str">
        <f t="shared" ref="AB206:AB269" si="60">IF($N206="", "", SUM(Z206:AA206))</f>
        <v/>
      </c>
      <c r="AC206" s="121" t="str">
        <f t="shared" si="56"/>
        <v/>
      </c>
      <c r="AD206" s="122" t="str">
        <f t="shared" si="57"/>
        <v/>
      </c>
      <c r="AE206" s="123" t="str">
        <f t="shared" ref="AE206:AE269" si="61">IF($N206="", "", SUM(AC206:AD206))</f>
        <v/>
      </c>
      <c r="AG206" s="150" t="str">
        <f t="shared" si="58"/>
        <v/>
      </c>
    </row>
    <row r="207" spans="1:33" x14ac:dyDescent="0.25">
      <c r="A207" s="56"/>
      <c r="B207" s="70"/>
      <c r="C207" s="76"/>
      <c r="D207" s="73"/>
      <c r="E207" s="79"/>
      <c r="F207" s="56"/>
      <c r="G207" s="13" t="str">
        <f t="shared" si="49"/>
        <v/>
      </c>
      <c r="H207" s="56"/>
      <c r="K207" s="128"/>
      <c r="L207" s="128"/>
      <c r="M207" s="128"/>
      <c r="N207" s="84" t="str">
        <f t="shared" si="50"/>
        <v/>
      </c>
      <c r="O207" s="128"/>
      <c r="P207" s="84" t="str">
        <f t="shared" si="51"/>
        <v/>
      </c>
      <c r="Q207" s="84" t="str">
        <f t="shared" si="48"/>
        <v/>
      </c>
      <c r="R207" s="84" t="str">
        <f t="shared" si="52"/>
        <v/>
      </c>
      <c r="S207" s="84" t="str">
        <f t="shared" si="53"/>
        <v/>
      </c>
      <c r="U207" s="84" t="str">
        <f t="shared" si="54"/>
        <v/>
      </c>
      <c r="W207" s="108" t="str">
        <f>IF($N207="", "", SUM($D$11:$D207))</f>
        <v/>
      </c>
      <c r="X207" s="111" t="str">
        <f t="shared" si="55"/>
        <v/>
      </c>
      <c r="Y207" s="114" t="str">
        <f t="shared" si="59"/>
        <v/>
      </c>
      <c r="Z207" s="111" t="str">
        <f>IF(X207="", "", X207-SUM($Z$11:$Z206))</f>
        <v/>
      </c>
      <c r="AA207" s="111" t="str">
        <f>IF($Y207="", "", $Y207-SUM($AA$11:$AA206))</f>
        <v/>
      </c>
      <c r="AB207" s="111" t="str">
        <f t="shared" si="60"/>
        <v/>
      </c>
      <c r="AC207" s="121" t="str">
        <f t="shared" si="56"/>
        <v/>
      </c>
      <c r="AD207" s="122" t="str">
        <f t="shared" si="57"/>
        <v/>
      </c>
      <c r="AE207" s="123" t="str">
        <f t="shared" si="61"/>
        <v/>
      </c>
      <c r="AG207" s="150" t="str">
        <f t="shared" si="58"/>
        <v/>
      </c>
    </row>
    <row r="208" spans="1:33" x14ac:dyDescent="0.25">
      <c r="A208" s="56"/>
      <c r="B208" s="70"/>
      <c r="C208" s="76"/>
      <c r="D208" s="73"/>
      <c r="E208" s="79"/>
      <c r="F208" s="56"/>
      <c r="G208" s="13" t="str">
        <f t="shared" si="49"/>
        <v/>
      </c>
      <c r="H208" s="56"/>
      <c r="K208" s="128"/>
      <c r="L208" s="128"/>
      <c r="M208" s="128"/>
      <c r="N208" s="84" t="str">
        <f t="shared" si="50"/>
        <v/>
      </c>
      <c r="O208" s="128"/>
      <c r="P208" s="84" t="str">
        <f t="shared" si="51"/>
        <v/>
      </c>
      <c r="Q208" s="84" t="str">
        <f t="shared" si="48"/>
        <v/>
      </c>
      <c r="R208" s="84" t="str">
        <f t="shared" si="52"/>
        <v/>
      </c>
      <c r="S208" s="84" t="str">
        <f t="shared" si="53"/>
        <v/>
      </c>
      <c r="U208" s="84" t="str">
        <f t="shared" si="54"/>
        <v/>
      </c>
      <c r="W208" s="108" t="str">
        <f>IF($N208="", "", SUM($D$11:$D208))</f>
        <v/>
      </c>
      <c r="X208" s="111" t="str">
        <f t="shared" si="55"/>
        <v/>
      </c>
      <c r="Y208" s="114" t="str">
        <f t="shared" si="59"/>
        <v/>
      </c>
      <c r="Z208" s="111" t="str">
        <f>IF(X208="", "", X208-SUM($Z$11:$Z207))</f>
        <v/>
      </c>
      <c r="AA208" s="111" t="str">
        <f>IF($Y208="", "", $Y208-SUM($AA$11:$AA207))</f>
        <v/>
      </c>
      <c r="AB208" s="111" t="str">
        <f t="shared" si="60"/>
        <v/>
      </c>
      <c r="AC208" s="121" t="str">
        <f t="shared" si="56"/>
        <v/>
      </c>
      <c r="AD208" s="122" t="str">
        <f t="shared" si="57"/>
        <v/>
      </c>
      <c r="AE208" s="123" t="str">
        <f t="shared" si="61"/>
        <v/>
      </c>
      <c r="AG208" s="150" t="str">
        <f t="shared" si="58"/>
        <v/>
      </c>
    </row>
    <row r="209" spans="1:33" x14ac:dyDescent="0.25">
      <c r="A209" s="56"/>
      <c r="B209" s="70"/>
      <c r="C209" s="76"/>
      <c r="D209" s="73"/>
      <c r="E209" s="79"/>
      <c r="F209" s="56"/>
      <c r="G209" s="13" t="str">
        <f t="shared" si="49"/>
        <v/>
      </c>
      <c r="H209" s="56"/>
      <c r="K209" s="128"/>
      <c r="L209" s="128"/>
      <c r="M209" s="128"/>
      <c r="N209" s="84" t="str">
        <f t="shared" si="50"/>
        <v/>
      </c>
      <c r="O209" s="128"/>
      <c r="P209" s="84" t="str">
        <f t="shared" si="51"/>
        <v/>
      </c>
      <c r="Q209" s="84" t="str">
        <f t="shared" si="48"/>
        <v/>
      </c>
      <c r="R209" s="84" t="str">
        <f t="shared" si="52"/>
        <v/>
      </c>
      <c r="S209" s="84" t="str">
        <f t="shared" si="53"/>
        <v/>
      </c>
      <c r="U209" s="84" t="str">
        <f t="shared" si="54"/>
        <v/>
      </c>
      <c r="W209" s="108" t="str">
        <f>IF($N209="", "", SUM($D$11:$D209))</f>
        <v/>
      </c>
      <c r="X209" s="111" t="str">
        <f t="shared" si="55"/>
        <v/>
      </c>
      <c r="Y209" s="114" t="str">
        <f t="shared" si="59"/>
        <v/>
      </c>
      <c r="Z209" s="111" t="str">
        <f>IF(X209="", "", X209-SUM($Z$11:$Z208))</f>
        <v/>
      </c>
      <c r="AA209" s="111" t="str">
        <f>IF($Y209="", "", $Y209-SUM($AA$11:$AA208))</f>
        <v/>
      </c>
      <c r="AB209" s="111" t="str">
        <f t="shared" si="60"/>
        <v/>
      </c>
      <c r="AC209" s="121" t="str">
        <f t="shared" si="56"/>
        <v/>
      </c>
      <c r="AD209" s="122" t="str">
        <f t="shared" si="57"/>
        <v/>
      </c>
      <c r="AE209" s="123" t="str">
        <f t="shared" si="61"/>
        <v/>
      </c>
      <c r="AG209" s="150" t="str">
        <f t="shared" si="58"/>
        <v/>
      </c>
    </row>
    <row r="210" spans="1:33" x14ac:dyDescent="0.25">
      <c r="A210" s="56"/>
      <c r="B210" s="70"/>
      <c r="C210" s="76"/>
      <c r="D210" s="73"/>
      <c r="E210" s="79"/>
      <c r="F210" s="56"/>
      <c r="G210" s="13" t="str">
        <f t="shared" si="49"/>
        <v/>
      </c>
      <c r="H210" s="56"/>
      <c r="K210" s="128"/>
      <c r="L210" s="128"/>
      <c r="M210" s="128"/>
      <c r="N210" s="84" t="str">
        <f t="shared" si="50"/>
        <v/>
      </c>
      <c r="O210" s="128"/>
      <c r="P210" s="84" t="str">
        <f t="shared" si="51"/>
        <v/>
      </c>
      <c r="Q210" s="84" t="str">
        <f t="shared" si="48"/>
        <v/>
      </c>
      <c r="R210" s="84" t="str">
        <f t="shared" si="52"/>
        <v/>
      </c>
      <c r="S210" s="84" t="str">
        <f t="shared" si="53"/>
        <v/>
      </c>
      <c r="U210" s="84" t="str">
        <f t="shared" si="54"/>
        <v/>
      </c>
      <c r="W210" s="108" t="str">
        <f>IF($N210="", "", SUM($D$11:$D210))</f>
        <v/>
      </c>
      <c r="X210" s="111" t="str">
        <f t="shared" si="55"/>
        <v/>
      </c>
      <c r="Y210" s="114" t="str">
        <f t="shared" si="59"/>
        <v/>
      </c>
      <c r="Z210" s="111" t="str">
        <f>IF(X210="", "", X210-SUM($Z$11:$Z209))</f>
        <v/>
      </c>
      <c r="AA210" s="111" t="str">
        <f>IF($Y210="", "", $Y210-SUM($AA$11:$AA209))</f>
        <v/>
      </c>
      <c r="AB210" s="111" t="str">
        <f t="shared" si="60"/>
        <v/>
      </c>
      <c r="AC210" s="121" t="str">
        <f t="shared" si="56"/>
        <v/>
      </c>
      <c r="AD210" s="122" t="str">
        <f t="shared" si="57"/>
        <v/>
      </c>
      <c r="AE210" s="123" t="str">
        <f t="shared" si="61"/>
        <v/>
      </c>
      <c r="AG210" s="150" t="str">
        <f t="shared" si="58"/>
        <v/>
      </c>
    </row>
    <row r="211" spans="1:33" x14ac:dyDescent="0.25">
      <c r="A211" s="56"/>
      <c r="B211" s="70"/>
      <c r="C211" s="76"/>
      <c r="D211" s="73"/>
      <c r="E211" s="79"/>
      <c r="F211" s="56"/>
      <c r="G211" s="13" t="str">
        <f t="shared" si="49"/>
        <v/>
      </c>
      <c r="H211" s="56"/>
      <c r="K211" s="128"/>
      <c r="L211" s="128"/>
      <c r="M211" s="128"/>
      <c r="N211" s="84" t="str">
        <f t="shared" si="50"/>
        <v/>
      </c>
      <c r="O211" s="128"/>
      <c r="P211" s="84" t="str">
        <f t="shared" si="51"/>
        <v/>
      </c>
      <c r="Q211" s="84" t="str">
        <f t="shared" si="48"/>
        <v/>
      </c>
      <c r="R211" s="84" t="str">
        <f t="shared" si="52"/>
        <v/>
      </c>
      <c r="S211" s="84" t="str">
        <f t="shared" si="53"/>
        <v/>
      </c>
      <c r="U211" s="84" t="str">
        <f t="shared" si="54"/>
        <v/>
      </c>
      <c r="W211" s="108" t="str">
        <f>IF($N211="", "", SUM($D$11:$D211))</f>
        <v/>
      </c>
      <c r="X211" s="111" t="str">
        <f t="shared" si="55"/>
        <v/>
      </c>
      <c r="Y211" s="114" t="str">
        <f t="shared" si="59"/>
        <v/>
      </c>
      <c r="Z211" s="111" t="str">
        <f>IF(X211="", "", X211-SUM($Z$11:$Z210))</f>
        <v/>
      </c>
      <c r="AA211" s="111" t="str">
        <f>IF($Y211="", "", $Y211-SUM($AA$11:$AA210))</f>
        <v/>
      </c>
      <c r="AB211" s="111" t="str">
        <f t="shared" si="60"/>
        <v/>
      </c>
      <c r="AC211" s="121" t="str">
        <f t="shared" si="56"/>
        <v/>
      </c>
      <c r="AD211" s="122" t="str">
        <f t="shared" si="57"/>
        <v/>
      </c>
      <c r="AE211" s="123" t="str">
        <f t="shared" si="61"/>
        <v/>
      </c>
      <c r="AG211" s="150" t="str">
        <f t="shared" si="58"/>
        <v/>
      </c>
    </row>
    <row r="212" spans="1:33" x14ac:dyDescent="0.25">
      <c r="A212" s="56"/>
      <c r="B212" s="70"/>
      <c r="C212" s="76"/>
      <c r="D212" s="73"/>
      <c r="E212" s="79"/>
      <c r="F212" s="56"/>
      <c r="G212" s="13" t="str">
        <f t="shared" si="49"/>
        <v/>
      </c>
      <c r="H212" s="56"/>
      <c r="K212" s="128"/>
      <c r="L212" s="128"/>
      <c r="M212" s="128"/>
      <c r="N212" s="84" t="str">
        <f t="shared" si="50"/>
        <v/>
      </c>
      <c r="O212" s="128"/>
      <c r="P212" s="84" t="str">
        <f t="shared" si="51"/>
        <v/>
      </c>
      <c r="Q212" s="84" t="str">
        <f t="shared" si="48"/>
        <v/>
      </c>
      <c r="R212" s="84" t="str">
        <f t="shared" si="52"/>
        <v/>
      </c>
      <c r="S212" s="84" t="str">
        <f t="shared" si="53"/>
        <v/>
      </c>
      <c r="U212" s="84" t="str">
        <f t="shared" si="54"/>
        <v/>
      </c>
      <c r="W212" s="108" t="str">
        <f>IF($N212="", "", SUM($D$11:$D212))</f>
        <v/>
      </c>
      <c r="X212" s="111" t="str">
        <f t="shared" si="55"/>
        <v/>
      </c>
      <c r="Y212" s="114" t="str">
        <f t="shared" si="59"/>
        <v/>
      </c>
      <c r="Z212" s="111" t="str">
        <f>IF(X212="", "", X212-SUM($Z$11:$Z211))</f>
        <v/>
      </c>
      <c r="AA212" s="111" t="str">
        <f>IF($Y212="", "", $Y212-SUM($AA$11:$AA211))</f>
        <v/>
      </c>
      <c r="AB212" s="111" t="str">
        <f t="shared" si="60"/>
        <v/>
      </c>
      <c r="AC212" s="121" t="str">
        <f t="shared" si="56"/>
        <v/>
      </c>
      <c r="AD212" s="122" t="str">
        <f t="shared" si="57"/>
        <v/>
      </c>
      <c r="AE212" s="123" t="str">
        <f t="shared" si="61"/>
        <v/>
      </c>
      <c r="AG212" s="150" t="str">
        <f t="shared" si="58"/>
        <v/>
      </c>
    </row>
    <row r="213" spans="1:33" x14ac:dyDescent="0.25">
      <c r="A213" s="56"/>
      <c r="B213" s="70"/>
      <c r="C213" s="76"/>
      <c r="D213" s="73"/>
      <c r="E213" s="79"/>
      <c r="F213" s="56"/>
      <c r="G213" s="13" t="str">
        <f t="shared" si="49"/>
        <v/>
      </c>
      <c r="H213" s="56"/>
      <c r="K213" s="128"/>
      <c r="L213" s="128"/>
      <c r="M213" s="128"/>
      <c r="N213" s="84" t="str">
        <f t="shared" si="50"/>
        <v/>
      </c>
      <c r="O213" s="128"/>
      <c r="P213" s="84" t="str">
        <f t="shared" si="51"/>
        <v/>
      </c>
      <c r="Q213" s="84" t="str">
        <f t="shared" si="48"/>
        <v/>
      </c>
      <c r="R213" s="84" t="str">
        <f t="shared" si="52"/>
        <v/>
      </c>
      <c r="S213" s="84" t="str">
        <f t="shared" si="53"/>
        <v/>
      </c>
      <c r="U213" s="84" t="str">
        <f t="shared" si="54"/>
        <v/>
      </c>
      <c r="W213" s="108" t="str">
        <f>IF($N213="", "", SUM($D$11:$D213))</f>
        <v/>
      </c>
      <c r="X213" s="111" t="str">
        <f t="shared" si="55"/>
        <v/>
      </c>
      <c r="Y213" s="114" t="str">
        <f t="shared" si="59"/>
        <v/>
      </c>
      <c r="Z213" s="111" t="str">
        <f>IF(X213="", "", X213-SUM($Z$11:$Z212))</f>
        <v/>
      </c>
      <c r="AA213" s="111" t="str">
        <f>IF($Y213="", "", $Y213-SUM($AA$11:$AA212))</f>
        <v/>
      </c>
      <c r="AB213" s="111" t="str">
        <f t="shared" si="60"/>
        <v/>
      </c>
      <c r="AC213" s="121" t="str">
        <f t="shared" si="56"/>
        <v/>
      </c>
      <c r="AD213" s="122" t="str">
        <f t="shared" si="57"/>
        <v/>
      </c>
      <c r="AE213" s="123" t="str">
        <f t="shared" si="61"/>
        <v/>
      </c>
      <c r="AG213" s="150" t="str">
        <f t="shared" si="58"/>
        <v/>
      </c>
    </row>
    <row r="214" spans="1:33" x14ac:dyDescent="0.25">
      <c r="A214" s="56"/>
      <c r="B214" s="70"/>
      <c r="C214" s="76"/>
      <c r="D214" s="73"/>
      <c r="E214" s="79"/>
      <c r="F214" s="56"/>
      <c r="G214" s="13" t="str">
        <f t="shared" si="49"/>
        <v/>
      </c>
      <c r="H214" s="56"/>
      <c r="K214" s="128"/>
      <c r="L214" s="128"/>
      <c r="M214" s="128"/>
      <c r="N214" s="84" t="str">
        <f t="shared" si="50"/>
        <v/>
      </c>
      <c r="O214" s="128"/>
      <c r="P214" s="84" t="str">
        <f t="shared" si="51"/>
        <v/>
      </c>
      <c r="Q214" s="84" t="str">
        <f t="shared" si="48"/>
        <v/>
      </c>
      <c r="R214" s="84" t="str">
        <f t="shared" si="52"/>
        <v/>
      </c>
      <c r="S214" s="84" t="str">
        <f t="shared" si="53"/>
        <v/>
      </c>
      <c r="U214" s="84" t="str">
        <f t="shared" si="54"/>
        <v/>
      </c>
      <c r="W214" s="108" t="str">
        <f>IF($N214="", "", SUM($D$11:$D214))</f>
        <v/>
      </c>
      <c r="X214" s="111" t="str">
        <f t="shared" si="55"/>
        <v/>
      </c>
      <c r="Y214" s="114" t="str">
        <f t="shared" si="59"/>
        <v/>
      </c>
      <c r="Z214" s="111" t="str">
        <f>IF(X214="", "", X214-SUM($Z$11:$Z213))</f>
        <v/>
      </c>
      <c r="AA214" s="111" t="str">
        <f>IF($Y214="", "", $Y214-SUM($AA$11:$AA213))</f>
        <v/>
      </c>
      <c r="AB214" s="111" t="str">
        <f t="shared" si="60"/>
        <v/>
      </c>
      <c r="AC214" s="121" t="str">
        <f t="shared" si="56"/>
        <v/>
      </c>
      <c r="AD214" s="122" t="str">
        <f t="shared" si="57"/>
        <v/>
      </c>
      <c r="AE214" s="123" t="str">
        <f t="shared" si="61"/>
        <v/>
      </c>
      <c r="AG214" s="150" t="str">
        <f t="shared" si="58"/>
        <v/>
      </c>
    </row>
    <row r="215" spans="1:33" x14ac:dyDescent="0.25">
      <c r="A215" s="56"/>
      <c r="B215" s="70"/>
      <c r="C215" s="76"/>
      <c r="D215" s="73"/>
      <c r="E215" s="79"/>
      <c r="F215" s="56"/>
      <c r="G215" s="13" t="str">
        <f t="shared" si="49"/>
        <v/>
      </c>
      <c r="H215" s="56"/>
      <c r="K215" s="128"/>
      <c r="L215" s="128"/>
      <c r="M215" s="128"/>
      <c r="N215" s="84" t="str">
        <f t="shared" si="50"/>
        <v/>
      </c>
      <c r="O215" s="128"/>
      <c r="P215" s="84" t="str">
        <f t="shared" si="51"/>
        <v/>
      </c>
      <c r="Q215" s="84" t="str">
        <f t="shared" si="48"/>
        <v/>
      </c>
      <c r="R215" s="84" t="str">
        <f t="shared" si="52"/>
        <v/>
      </c>
      <c r="S215" s="84" t="str">
        <f t="shared" si="53"/>
        <v/>
      </c>
      <c r="U215" s="84" t="str">
        <f t="shared" si="54"/>
        <v/>
      </c>
      <c r="W215" s="108" t="str">
        <f>IF($N215="", "", SUM($D$11:$D215))</f>
        <v/>
      </c>
      <c r="X215" s="111" t="str">
        <f t="shared" si="55"/>
        <v/>
      </c>
      <c r="Y215" s="114" t="str">
        <f t="shared" si="59"/>
        <v/>
      </c>
      <c r="Z215" s="111" t="str">
        <f>IF(X215="", "", X215-SUM($Z$11:$Z214))</f>
        <v/>
      </c>
      <c r="AA215" s="111" t="str">
        <f>IF($Y215="", "", $Y215-SUM($AA$11:$AA214))</f>
        <v/>
      </c>
      <c r="AB215" s="111" t="str">
        <f t="shared" si="60"/>
        <v/>
      </c>
      <c r="AC215" s="121" t="str">
        <f t="shared" si="56"/>
        <v/>
      </c>
      <c r="AD215" s="122" t="str">
        <f t="shared" si="57"/>
        <v/>
      </c>
      <c r="AE215" s="123" t="str">
        <f t="shared" si="61"/>
        <v/>
      </c>
      <c r="AG215" s="150" t="str">
        <f t="shared" si="58"/>
        <v/>
      </c>
    </row>
    <row r="216" spans="1:33" x14ac:dyDescent="0.25">
      <c r="A216" s="56"/>
      <c r="B216" s="70"/>
      <c r="C216" s="76"/>
      <c r="D216" s="73"/>
      <c r="E216" s="79"/>
      <c r="F216" s="56"/>
      <c r="G216" s="13" t="str">
        <f t="shared" si="49"/>
        <v/>
      </c>
      <c r="H216" s="56"/>
      <c r="K216" s="128"/>
      <c r="L216" s="128"/>
      <c r="M216" s="128"/>
      <c r="N216" s="84" t="str">
        <f t="shared" si="50"/>
        <v/>
      </c>
      <c r="O216" s="128"/>
      <c r="P216" s="84" t="str">
        <f t="shared" si="51"/>
        <v/>
      </c>
      <c r="Q216" s="84" t="str">
        <f t="shared" si="48"/>
        <v/>
      </c>
      <c r="R216" s="84" t="str">
        <f t="shared" si="52"/>
        <v/>
      </c>
      <c r="S216" s="84" t="str">
        <f t="shared" si="53"/>
        <v/>
      </c>
      <c r="U216" s="84" t="str">
        <f t="shared" si="54"/>
        <v/>
      </c>
      <c r="W216" s="108" t="str">
        <f>IF($N216="", "", SUM($D$11:$D216))</f>
        <v/>
      </c>
      <c r="X216" s="111" t="str">
        <f t="shared" si="55"/>
        <v/>
      </c>
      <c r="Y216" s="114" t="str">
        <f t="shared" si="59"/>
        <v/>
      </c>
      <c r="Z216" s="111" t="str">
        <f>IF(X216="", "", X216-SUM($Z$11:$Z215))</f>
        <v/>
      </c>
      <c r="AA216" s="111" t="str">
        <f>IF($Y216="", "", $Y216-SUM($AA$11:$AA215))</f>
        <v/>
      </c>
      <c r="AB216" s="111" t="str">
        <f t="shared" si="60"/>
        <v/>
      </c>
      <c r="AC216" s="121" t="str">
        <f t="shared" si="56"/>
        <v/>
      </c>
      <c r="AD216" s="122" t="str">
        <f t="shared" si="57"/>
        <v/>
      </c>
      <c r="AE216" s="123" t="str">
        <f t="shared" si="61"/>
        <v/>
      </c>
      <c r="AG216" s="150" t="str">
        <f t="shared" si="58"/>
        <v/>
      </c>
    </row>
    <row r="217" spans="1:33" x14ac:dyDescent="0.25">
      <c r="A217" s="56"/>
      <c r="B217" s="70"/>
      <c r="C217" s="76"/>
      <c r="D217" s="73"/>
      <c r="E217" s="79"/>
      <c r="F217" s="56"/>
      <c r="G217" s="13" t="str">
        <f t="shared" si="49"/>
        <v/>
      </c>
      <c r="H217" s="56"/>
      <c r="K217" s="128"/>
      <c r="L217" s="128"/>
      <c r="M217" s="128"/>
      <c r="N217" s="84" t="str">
        <f t="shared" si="50"/>
        <v/>
      </c>
      <c r="O217" s="128"/>
      <c r="P217" s="84" t="str">
        <f t="shared" si="51"/>
        <v/>
      </c>
      <c r="Q217" s="84" t="str">
        <f t="shared" si="48"/>
        <v/>
      </c>
      <c r="R217" s="84" t="str">
        <f t="shared" si="52"/>
        <v/>
      </c>
      <c r="S217" s="84" t="str">
        <f t="shared" si="53"/>
        <v/>
      </c>
      <c r="U217" s="84" t="str">
        <f t="shared" si="54"/>
        <v/>
      </c>
      <c r="W217" s="108" t="str">
        <f>IF($N217="", "", SUM($D$11:$D217))</f>
        <v/>
      </c>
      <c r="X217" s="111" t="str">
        <f t="shared" si="55"/>
        <v/>
      </c>
      <c r="Y217" s="114" t="str">
        <f t="shared" si="59"/>
        <v/>
      </c>
      <c r="Z217" s="111" t="str">
        <f>IF(X217="", "", X217-SUM($Z$11:$Z216))</f>
        <v/>
      </c>
      <c r="AA217" s="111" t="str">
        <f>IF($Y217="", "", $Y217-SUM($AA$11:$AA216))</f>
        <v/>
      </c>
      <c r="AB217" s="111" t="str">
        <f t="shared" si="60"/>
        <v/>
      </c>
      <c r="AC217" s="121" t="str">
        <f t="shared" si="56"/>
        <v/>
      </c>
      <c r="AD217" s="122" t="str">
        <f t="shared" si="57"/>
        <v/>
      </c>
      <c r="AE217" s="123" t="str">
        <f t="shared" si="61"/>
        <v/>
      </c>
      <c r="AG217" s="150" t="str">
        <f t="shared" si="58"/>
        <v/>
      </c>
    </row>
    <row r="218" spans="1:33" x14ac:dyDescent="0.25">
      <c r="A218" s="56"/>
      <c r="B218" s="70"/>
      <c r="C218" s="76"/>
      <c r="D218" s="73"/>
      <c r="E218" s="79"/>
      <c r="F218" s="56"/>
      <c r="G218" s="13" t="str">
        <f t="shared" si="49"/>
        <v/>
      </c>
      <c r="H218" s="56"/>
      <c r="K218" s="128"/>
      <c r="L218" s="128"/>
      <c r="M218" s="128"/>
      <c r="N218" s="84" t="str">
        <f t="shared" si="50"/>
        <v/>
      </c>
      <c r="O218" s="128"/>
      <c r="P218" s="84" t="str">
        <f t="shared" si="51"/>
        <v/>
      </c>
      <c r="Q218" s="84" t="str">
        <f t="shared" si="48"/>
        <v/>
      </c>
      <c r="R218" s="84" t="str">
        <f t="shared" si="52"/>
        <v/>
      </c>
      <c r="S218" s="84" t="str">
        <f t="shared" si="53"/>
        <v/>
      </c>
      <c r="U218" s="84" t="str">
        <f t="shared" si="54"/>
        <v/>
      </c>
      <c r="W218" s="108" t="str">
        <f>IF($N218="", "", SUM($D$11:$D218))</f>
        <v/>
      </c>
      <c r="X218" s="111" t="str">
        <f t="shared" si="55"/>
        <v/>
      </c>
      <c r="Y218" s="114" t="str">
        <f t="shared" si="59"/>
        <v/>
      </c>
      <c r="Z218" s="111" t="str">
        <f>IF(X218="", "", X218-SUM($Z$11:$Z217))</f>
        <v/>
      </c>
      <c r="AA218" s="111" t="str">
        <f>IF($Y218="", "", $Y218-SUM($AA$11:$AA217))</f>
        <v/>
      </c>
      <c r="AB218" s="111" t="str">
        <f t="shared" si="60"/>
        <v/>
      </c>
      <c r="AC218" s="121" t="str">
        <f t="shared" si="56"/>
        <v/>
      </c>
      <c r="AD218" s="122" t="str">
        <f t="shared" si="57"/>
        <v/>
      </c>
      <c r="AE218" s="123" t="str">
        <f t="shared" si="61"/>
        <v/>
      </c>
      <c r="AG218" s="150" t="str">
        <f t="shared" si="58"/>
        <v/>
      </c>
    </row>
    <row r="219" spans="1:33" x14ac:dyDescent="0.25">
      <c r="A219" s="56"/>
      <c r="B219" s="70"/>
      <c r="C219" s="76"/>
      <c r="D219" s="73"/>
      <c r="E219" s="79"/>
      <c r="F219" s="56"/>
      <c r="G219" s="13" t="str">
        <f t="shared" si="49"/>
        <v/>
      </c>
      <c r="H219" s="56"/>
      <c r="K219" s="128"/>
      <c r="L219" s="128"/>
      <c r="M219" s="128"/>
      <c r="N219" s="84" t="str">
        <f t="shared" si="50"/>
        <v/>
      </c>
      <c r="O219" s="128"/>
      <c r="P219" s="84" t="str">
        <f t="shared" si="51"/>
        <v/>
      </c>
      <c r="Q219" s="84" t="str">
        <f t="shared" si="48"/>
        <v/>
      </c>
      <c r="R219" s="84" t="str">
        <f t="shared" si="52"/>
        <v/>
      </c>
      <c r="S219" s="84" t="str">
        <f t="shared" si="53"/>
        <v/>
      </c>
      <c r="U219" s="84" t="str">
        <f t="shared" si="54"/>
        <v/>
      </c>
      <c r="W219" s="108" t="str">
        <f>IF($N219="", "", SUM($D$11:$D219))</f>
        <v/>
      </c>
      <c r="X219" s="111" t="str">
        <f t="shared" si="55"/>
        <v/>
      </c>
      <c r="Y219" s="114" t="str">
        <f t="shared" si="59"/>
        <v/>
      </c>
      <c r="Z219" s="111" t="str">
        <f>IF(X219="", "", X219-SUM($Z$11:$Z218))</f>
        <v/>
      </c>
      <c r="AA219" s="111" t="str">
        <f>IF($Y219="", "", $Y219-SUM($AA$11:$AA218))</f>
        <v/>
      </c>
      <c r="AB219" s="111" t="str">
        <f t="shared" si="60"/>
        <v/>
      </c>
      <c r="AC219" s="121" t="str">
        <f t="shared" si="56"/>
        <v/>
      </c>
      <c r="AD219" s="122" t="str">
        <f t="shared" si="57"/>
        <v/>
      </c>
      <c r="AE219" s="123" t="str">
        <f t="shared" si="61"/>
        <v/>
      </c>
      <c r="AG219" s="150" t="str">
        <f t="shared" si="58"/>
        <v/>
      </c>
    </row>
    <row r="220" spans="1:33" x14ac:dyDescent="0.25">
      <c r="A220" s="56"/>
      <c r="B220" s="70"/>
      <c r="C220" s="76"/>
      <c r="D220" s="73"/>
      <c r="E220" s="79"/>
      <c r="F220" s="56"/>
      <c r="G220" s="13" t="str">
        <f t="shared" si="49"/>
        <v/>
      </c>
      <c r="H220" s="56"/>
      <c r="K220" s="128"/>
      <c r="L220" s="128"/>
      <c r="M220" s="128"/>
      <c r="N220" s="84" t="str">
        <f t="shared" si="50"/>
        <v/>
      </c>
      <c r="O220" s="128"/>
      <c r="P220" s="84" t="str">
        <f t="shared" si="51"/>
        <v/>
      </c>
      <c r="Q220" s="84" t="str">
        <f t="shared" si="48"/>
        <v/>
      </c>
      <c r="R220" s="84" t="str">
        <f t="shared" si="52"/>
        <v/>
      </c>
      <c r="S220" s="84" t="str">
        <f t="shared" si="53"/>
        <v/>
      </c>
      <c r="U220" s="84" t="str">
        <f t="shared" si="54"/>
        <v/>
      </c>
      <c r="W220" s="108" t="str">
        <f>IF($N220="", "", SUM($D$11:$D220))</f>
        <v/>
      </c>
      <c r="X220" s="111" t="str">
        <f t="shared" si="55"/>
        <v/>
      </c>
      <c r="Y220" s="114" t="str">
        <f t="shared" si="59"/>
        <v/>
      </c>
      <c r="Z220" s="111" t="str">
        <f>IF(X220="", "", X220-SUM($Z$11:$Z219))</f>
        <v/>
      </c>
      <c r="AA220" s="111" t="str">
        <f>IF($Y220="", "", $Y220-SUM($AA$11:$AA219))</f>
        <v/>
      </c>
      <c r="AB220" s="111" t="str">
        <f t="shared" si="60"/>
        <v/>
      </c>
      <c r="AC220" s="121" t="str">
        <f t="shared" si="56"/>
        <v/>
      </c>
      <c r="AD220" s="122" t="str">
        <f t="shared" si="57"/>
        <v/>
      </c>
      <c r="AE220" s="123" t="str">
        <f t="shared" si="61"/>
        <v/>
      </c>
      <c r="AG220" s="150" t="str">
        <f t="shared" si="58"/>
        <v/>
      </c>
    </row>
    <row r="221" spans="1:33" x14ac:dyDescent="0.25">
      <c r="A221" s="56"/>
      <c r="B221" s="70"/>
      <c r="C221" s="76"/>
      <c r="D221" s="73"/>
      <c r="E221" s="79"/>
      <c r="F221" s="56"/>
      <c r="G221" s="13" t="str">
        <f t="shared" si="49"/>
        <v/>
      </c>
      <c r="H221" s="56"/>
      <c r="K221" s="128"/>
      <c r="L221" s="128"/>
      <c r="M221" s="128"/>
      <c r="N221" s="84" t="str">
        <f t="shared" si="50"/>
        <v/>
      </c>
      <c r="O221" s="128"/>
      <c r="P221" s="84" t="str">
        <f t="shared" si="51"/>
        <v/>
      </c>
      <c r="Q221" s="84" t="str">
        <f t="shared" si="48"/>
        <v/>
      </c>
      <c r="R221" s="84" t="str">
        <f t="shared" si="52"/>
        <v/>
      </c>
      <c r="S221" s="84" t="str">
        <f t="shared" si="53"/>
        <v/>
      </c>
      <c r="U221" s="84" t="str">
        <f t="shared" si="54"/>
        <v/>
      </c>
      <c r="W221" s="108" t="str">
        <f>IF($N221="", "", SUM($D$11:$D221))</f>
        <v/>
      </c>
      <c r="X221" s="111" t="str">
        <f t="shared" si="55"/>
        <v/>
      </c>
      <c r="Y221" s="114" t="str">
        <f t="shared" si="59"/>
        <v/>
      </c>
      <c r="Z221" s="111" t="str">
        <f>IF(X221="", "", X221-SUM($Z$11:$Z220))</f>
        <v/>
      </c>
      <c r="AA221" s="111" t="str">
        <f>IF($Y221="", "", $Y221-SUM($AA$11:$AA220))</f>
        <v/>
      </c>
      <c r="AB221" s="111" t="str">
        <f t="shared" si="60"/>
        <v/>
      </c>
      <c r="AC221" s="121" t="str">
        <f t="shared" si="56"/>
        <v/>
      </c>
      <c r="AD221" s="122" t="str">
        <f t="shared" si="57"/>
        <v/>
      </c>
      <c r="AE221" s="123" t="str">
        <f t="shared" si="61"/>
        <v/>
      </c>
      <c r="AG221" s="150" t="str">
        <f t="shared" si="58"/>
        <v/>
      </c>
    </row>
    <row r="222" spans="1:33" x14ac:dyDescent="0.25">
      <c r="A222" s="56"/>
      <c r="B222" s="70"/>
      <c r="C222" s="76"/>
      <c r="D222" s="73"/>
      <c r="E222" s="79"/>
      <c r="F222" s="56"/>
      <c r="G222" s="13" t="str">
        <f t="shared" si="49"/>
        <v/>
      </c>
      <c r="H222" s="56"/>
      <c r="K222" s="128"/>
      <c r="L222" s="128"/>
      <c r="M222" s="128"/>
      <c r="N222" s="84" t="str">
        <f t="shared" si="50"/>
        <v/>
      </c>
      <c r="O222" s="128"/>
      <c r="P222" s="84" t="str">
        <f t="shared" si="51"/>
        <v/>
      </c>
      <c r="Q222" s="84" t="str">
        <f t="shared" si="48"/>
        <v/>
      </c>
      <c r="R222" s="84" t="str">
        <f t="shared" si="52"/>
        <v/>
      </c>
      <c r="S222" s="84" t="str">
        <f t="shared" si="53"/>
        <v/>
      </c>
      <c r="U222" s="84" t="str">
        <f t="shared" si="54"/>
        <v/>
      </c>
      <c r="W222" s="108" t="str">
        <f>IF($N222="", "", SUM($D$11:$D222))</f>
        <v/>
      </c>
      <c r="X222" s="111" t="str">
        <f t="shared" si="55"/>
        <v/>
      </c>
      <c r="Y222" s="114" t="str">
        <f t="shared" si="59"/>
        <v/>
      </c>
      <c r="Z222" s="111" t="str">
        <f>IF(X222="", "", X222-SUM($Z$11:$Z221))</f>
        <v/>
      </c>
      <c r="AA222" s="111" t="str">
        <f>IF($Y222="", "", $Y222-SUM($AA$11:$AA221))</f>
        <v/>
      </c>
      <c r="AB222" s="111" t="str">
        <f t="shared" si="60"/>
        <v/>
      </c>
      <c r="AC222" s="121" t="str">
        <f t="shared" si="56"/>
        <v/>
      </c>
      <c r="AD222" s="122" t="str">
        <f t="shared" si="57"/>
        <v/>
      </c>
      <c r="AE222" s="123" t="str">
        <f t="shared" si="61"/>
        <v/>
      </c>
      <c r="AG222" s="150" t="str">
        <f t="shared" si="58"/>
        <v/>
      </c>
    </row>
    <row r="223" spans="1:33" x14ac:dyDescent="0.25">
      <c r="A223" s="56"/>
      <c r="B223" s="70"/>
      <c r="C223" s="76"/>
      <c r="D223" s="73"/>
      <c r="E223" s="79"/>
      <c r="F223" s="56"/>
      <c r="G223" s="13" t="str">
        <f t="shared" si="49"/>
        <v/>
      </c>
      <c r="H223" s="56"/>
      <c r="K223" s="128"/>
      <c r="L223" s="128"/>
      <c r="M223" s="128"/>
      <c r="N223" s="84" t="str">
        <f t="shared" si="50"/>
        <v/>
      </c>
      <c r="O223" s="128"/>
      <c r="P223" s="84" t="str">
        <f t="shared" si="51"/>
        <v/>
      </c>
      <c r="Q223" s="84" t="str">
        <f t="shared" si="48"/>
        <v/>
      </c>
      <c r="R223" s="84" t="str">
        <f t="shared" si="52"/>
        <v/>
      </c>
      <c r="S223" s="84" t="str">
        <f t="shared" si="53"/>
        <v/>
      </c>
      <c r="U223" s="84" t="str">
        <f t="shared" si="54"/>
        <v/>
      </c>
      <c r="W223" s="108" t="str">
        <f>IF($N223="", "", SUM($D$11:$D223))</f>
        <v/>
      </c>
      <c r="X223" s="111" t="str">
        <f t="shared" si="55"/>
        <v/>
      </c>
      <c r="Y223" s="114" t="str">
        <f t="shared" si="59"/>
        <v/>
      </c>
      <c r="Z223" s="111" t="str">
        <f>IF(X223="", "", X223-SUM($Z$11:$Z222))</f>
        <v/>
      </c>
      <c r="AA223" s="111" t="str">
        <f>IF($Y223="", "", $Y223-SUM($AA$11:$AA222))</f>
        <v/>
      </c>
      <c r="AB223" s="111" t="str">
        <f t="shared" si="60"/>
        <v/>
      </c>
      <c r="AC223" s="121" t="str">
        <f t="shared" si="56"/>
        <v/>
      </c>
      <c r="AD223" s="122" t="str">
        <f t="shared" si="57"/>
        <v/>
      </c>
      <c r="AE223" s="123" t="str">
        <f t="shared" si="61"/>
        <v/>
      </c>
      <c r="AG223" s="150" t="str">
        <f t="shared" si="58"/>
        <v/>
      </c>
    </row>
    <row r="224" spans="1:33" x14ac:dyDescent="0.25">
      <c r="A224" s="56"/>
      <c r="B224" s="70"/>
      <c r="C224" s="76"/>
      <c r="D224" s="73"/>
      <c r="E224" s="79"/>
      <c r="F224" s="56"/>
      <c r="G224" s="13" t="str">
        <f t="shared" si="49"/>
        <v/>
      </c>
      <c r="H224" s="56"/>
      <c r="K224" s="128"/>
      <c r="L224" s="128"/>
      <c r="M224" s="128"/>
      <c r="N224" s="84" t="str">
        <f t="shared" si="50"/>
        <v/>
      </c>
      <c r="O224" s="128"/>
      <c r="P224" s="84" t="str">
        <f t="shared" si="51"/>
        <v/>
      </c>
      <c r="Q224" s="84" t="str">
        <f t="shared" si="48"/>
        <v/>
      </c>
      <c r="R224" s="84" t="str">
        <f t="shared" si="52"/>
        <v/>
      </c>
      <c r="S224" s="84" t="str">
        <f t="shared" si="53"/>
        <v/>
      </c>
      <c r="U224" s="84" t="str">
        <f t="shared" si="54"/>
        <v/>
      </c>
      <c r="W224" s="108" t="str">
        <f>IF($N224="", "", SUM($D$11:$D224))</f>
        <v/>
      </c>
      <c r="X224" s="111" t="str">
        <f t="shared" si="55"/>
        <v/>
      </c>
      <c r="Y224" s="114" t="str">
        <f t="shared" si="59"/>
        <v/>
      </c>
      <c r="Z224" s="111" t="str">
        <f>IF(X224="", "", X224-SUM($Z$11:$Z223))</f>
        <v/>
      </c>
      <c r="AA224" s="111" t="str">
        <f>IF($Y224="", "", $Y224-SUM($AA$11:$AA223))</f>
        <v/>
      </c>
      <c r="AB224" s="111" t="str">
        <f t="shared" si="60"/>
        <v/>
      </c>
      <c r="AC224" s="121" t="str">
        <f t="shared" si="56"/>
        <v/>
      </c>
      <c r="AD224" s="122" t="str">
        <f t="shared" si="57"/>
        <v/>
      </c>
      <c r="AE224" s="123" t="str">
        <f t="shared" si="61"/>
        <v/>
      </c>
      <c r="AG224" s="150" t="str">
        <f t="shared" si="58"/>
        <v/>
      </c>
    </row>
    <row r="225" spans="1:33" x14ac:dyDescent="0.25">
      <c r="A225" s="56"/>
      <c r="B225" s="70"/>
      <c r="C225" s="76"/>
      <c r="D225" s="73"/>
      <c r="E225" s="79"/>
      <c r="F225" s="56"/>
      <c r="G225" s="13" t="str">
        <f t="shared" si="49"/>
        <v/>
      </c>
      <c r="H225" s="56"/>
      <c r="K225" s="128"/>
      <c r="L225" s="128"/>
      <c r="M225" s="128"/>
      <c r="N225" s="84" t="str">
        <f t="shared" si="50"/>
        <v/>
      </c>
      <c r="O225" s="128"/>
      <c r="P225" s="84" t="str">
        <f t="shared" si="51"/>
        <v/>
      </c>
      <c r="Q225" s="84" t="str">
        <f t="shared" si="48"/>
        <v/>
      </c>
      <c r="R225" s="84" t="str">
        <f t="shared" si="52"/>
        <v/>
      </c>
      <c r="S225" s="84" t="str">
        <f t="shared" si="53"/>
        <v/>
      </c>
      <c r="U225" s="84" t="str">
        <f t="shared" si="54"/>
        <v/>
      </c>
      <c r="W225" s="108" t="str">
        <f>IF($N225="", "", SUM($D$11:$D225))</f>
        <v/>
      </c>
      <c r="X225" s="111" t="str">
        <f t="shared" si="55"/>
        <v/>
      </c>
      <c r="Y225" s="114" t="str">
        <f t="shared" si="59"/>
        <v/>
      </c>
      <c r="Z225" s="111" t="str">
        <f>IF(X225="", "", X225-SUM($Z$11:$Z224))</f>
        <v/>
      </c>
      <c r="AA225" s="111" t="str">
        <f>IF($Y225="", "", $Y225-SUM($AA$11:$AA224))</f>
        <v/>
      </c>
      <c r="AB225" s="111" t="str">
        <f t="shared" si="60"/>
        <v/>
      </c>
      <c r="AC225" s="121" t="str">
        <f t="shared" si="56"/>
        <v/>
      </c>
      <c r="AD225" s="122" t="str">
        <f t="shared" si="57"/>
        <v/>
      </c>
      <c r="AE225" s="123" t="str">
        <f t="shared" si="61"/>
        <v/>
      </c>
      <c r="AG225" s="150" t="str">
        <f t="shared" si="58"/>
        <v/>
      </c>
    </row>
    <row r="226" spans="1:33" x14ac:dyDescent="0.25">
      <c r="A226" s="56"/>
      <c r="B226" s="70"/>
      <c r="C226" s="76"/>
      <c r="D226" s="73"/>
      <c r="E226" s="79"/>
      <c r="F226" s="56"/>
      <c r="G226" s="13" t="str">
        <f t="shared" si="49"/>
        <v/>
      </c>
      <c r="H226" s="56"/>
      <c r="K226" s="128"/>
      <c r="L226" s="128"/>
      <c r="M226" s="128"/>
      <c r="N226" s="84" t="str">
        <f t="shared" si="50"/>
        <v/>
      </c>
      <c r="O226" s="128"/>
      <c r="P226" s="84" t="str">
        <f t="shared" si="51"/>
        <v/>
      </c>
      <c r="Q226" s="84" t="str">
        <f t="shared" si="48"/>
        <v/>
      </c>
      <c r="R226" s="84" t="str">
        <f t="shared" si="52"/>
        <v/>
      </c>
      <c r="S226" s="84" t="str">
        <f t="shared" si="53"/>
        <v/>
      </c>
      <c r="U226" s="84" t="str">
        <f t="shared" si="54"/>
        <v/>
      </c>
      <c r="W226" s="108" t="str">
        <f>IF($N226="", "", SUM($D$11:$D226))</f>
        <v/>
      </c>
      <c r="X226" s="111" t="str">
        <f t="shared" si="55"/>
        <v/>
      </c>
      <c r="Y226" s="114" t="str">
        <f t="shared" si="59"/>
        <v/>
      </c>
      <c r="Z226" s="111" t="str">
        <f>IF(X226="", "", X226-SUM($Z$11:$Z225))</f>
        <v/>
      </c>
      <c r="AA226" s="111" t="str">
        <f>IF($Y226="", "", $Y226-SUM($AA$11:$AA225))</f>
        <v/>
      </c>
      <c r="AB226" s="111" t="str">
        <f t="shared" si="60"/>
        <v/>
      </c>
      <c r="AC226" s="121" t="str">
        <f t="shared" si="56"/>
        <v/>
      </c>
      <c r="AD226" s="122" t="str">
        <f t="shared" si="57"/>
        <v/>
      </c>
      <c r="AE226" s="123" t="str">
        <f t="shared" si="61"/>
        <v/>
      </c>
      <c r="AG226" s="150" t="str">
        <f t="shared" si="58"/>
        <v/>
      </c>
    </row>
    <row r="227" spans="1:33" x14ac:dyDescent="0.25">
      <c r="A227" s="56"/>
      <c r="B227" s="70"/>
      <c r="C227" s="76"/>
      <c r="D227" s="73"/>
      <c r="E227" s="79"/>
      <c r="F227" s="56"/>
      <c r="G227" s="13" t="str">
        <f t="shared" si="49"/>
        <v/>
      </c>
      <c r="H227" s="56"/>
      <c r="K227" s="128"/>
      <c r="L227" s="128"/>
      <c r="M227" s="128"/>
      <c r="N227" s="84" t="str">
        <f t="shared" si="50"/>
        <v/>
      </c>
      <c r="O227" s="128"/>
      <c r="P227" s="84" t="str">
        <f t="shared" si="51"/>
        <v/>
      </c>
      <c r="Q227" s="84" t="str">
        <f t="shared" si="48"/>
        <v/>
      </c>
      <c r="R227" s="84" t="str">
        <f t="shared" si="52"/>
        <v/>
      </c>
      <c r="S227" s="84" t="str">
        <f t="shared" si="53"/>
        <v/>
      </c>
      <c r="U227" s="84" t="str">
        <f t="shared" si="54"/>
        <v/>
      </c>
      <c r="W227" s="108" t="str">
        <f>IF($N227="", "", SUM($D$11:$D227))</f>
        <v/>
      </c>
      <c r="X227" s="111" t="str">
        <f t="shared" si="55"/>
        <v/>
      </c>
      <c r="Y227" s="114" t="str">
        <f t="shared" si="59"/>
        <v/>
      </c>
      <c r="Z227" s="111" t="str">
        <f>IF(X227="", "", X227-SUM($Z$11:$Z226))</f>
        <v/>
      </c>
      <c r="AA227" s="111" t="str">
        <f>IF($Y227="", "", $Y227-SUM($AA$11:$AA226))</f>
        <v/>
      </c>
      <c r="AB227" s="111" t="str">
        <f t="shared" si="60"/>
        <v/>
      </c>
      <c r="AC227" s="121" t="str">
        <f t="shared" si="56"/>
        <v/>
      </c>
      <c r="AD227" s="122" t="str">
        <f t="shared" si="57"/>
        <v/>
      </c>
      <c r="AE227" s="123" t="str">
        <f t="shared" si="61"/>
        <v/>
      </c>
      <c r="AG227" s="150" t="str">
        <f t="shared" si="58"/>
        <v/>
      </c>
    </row>
    <row r="228" spans="1:33" x14ac:dyDescent="0.25">
      <c r="A228" s="56"/>
      <c r="B228" s="70"/>
      <c r="C228" s="76"/>
      <c r="D228" s="73"/>
      <c r="E228" s="79"/>
      <c r="F228" s="56"/>
      <c r="G228" s="13" t="str">
        <f t="shared" si="49"/>
        <v/>
      </c>
      <c r="H228" s="56"/>
      <c r="K228" s="128"/>
      <c r="L228" s="128"/>
      <c r="M228" s="128"/>
      <c r="N228" s="84" t="str">
        <f t="shared" si="50"/>
        <v/>
      </c>
      <c r="O228" s="128"/>
      <c r="P228" s="84" t="str">
        <f t="shared" si="51"/>
        <v/>
      </c>
      <c r="Q228" s="84" t="str">
        <f t="shared" si="48"/>
        <v/>
      </c>
      <c r="R228" s="84" t="str">
        <f t="shared" si="52"/>
        <v/>
      </c>
      <c r="S228" s="84" t="str">
        <f t="shared" si="53"/>
        <v/>
      </c>
      <c r="U228" s="84" t="str">
        <f t="shared" si="54"/>
        <v/>
      </c>
      <c r="W228" s="108" t="str">
        <f>IF($N228="", "", SUM($D$11:$D228))</f>
        <v/>
      </c>
      <c r="X228" s="111" t="str">
        <f t="shared" si="55"/>
        <v/>
      </c>
      <c r="Y228" s="114" t="str">
        <f t="shared" si="59"/>
        <v/>
      </c>
      <c r="Z228" s="111" t="str">
        <f>IF(X228="", "", X228-SUM($Z$11:$Z227))</f>
        <v/>
      </c>
      <c r="AA228" s="111" t="str">
        <f>IF($Y228="", "", $Y228-SUM($AA$11:$AA227))</f>
        <v/>
      </c>
      <c r="AB228" s="111" t="str">
        <f t="shared" si="60"/>
        <v/>
      </c>
      <c r="AC228" s="121" t="str">
        <f t="shared" si="56"/>
        <v/>
      </c>
      <c r="AD228" s="122" t="str">
        <f t="shared" si="57"/>
        <v/>
      </c>
      <c r="AE228" s="123" t="str">
        <f t="shared" si="61"/>
        <v/>
      </c>
      <c r="AG228" s="150" t="str">
        <f t="shared" si="58"/>
        <v/>
      </c>
    </row>
    <row r="229" spans="1:33" x14ac:dyDescent="0.25">
      <c r="A229" s="56"/>
      <c r="B229" s="70"/>
      <c r="C229" s="76"/>
      <c r="D229" s="73"/>
      <c r="E229" s="79"/>
      <c r="F229" s="56"/>
      <c r="G229" s="13" t="str">
        <f t="shared" si="49"/>
        <v/>
      </c>
      <c r="H229" s="56"/>
      <c r="K229" s="128"/>
      <c r="L229" s="128"/>
      <c r="M229" s="128"/>
      <c r="N229" s="84" t="str">
        <f t="shared" si="50"/>
        <v/>
      </c>
      <c r="O229" s="128"/>
      <c r="P229" s="84" t="str">
        <f t="shared" si="51"/>
        <v/>
      </c>
      <c r="Q229" s="84" t="str">
        <f t="shared" si="48"/>
        <v/>
      </c>
      <c r="R229" s="84" t="str">
        <f t="shared" si="52"/>
        <v/>
      </c>
      <c r="S229" s="84" t="str">
        <f t="shared" si="53"/>
        <v/>
      </c>
      <c r="U229" s="84" t="str">
        <f t="shared" si="54"/>
        <v/>
      </c>
      <c r="W229" s="108" t="str">
        <f>IF($N229="", "", SUM($D$11:$D229))</f>
        <v/>
      </c>
      <c r="X229" s="111" t="str">
        <f t="shared" si="55"/>
        <v/>
      </c>
      <c r="Y229" s="114" t="str">
        <f t="shared" si="59"/>
        <v/>
      </c>
      <c r="Z229" s="111" t="str">
        <f>IF(X229="", "", X229-SUM($Z$11:$Z228))</f>
        <v/>
      </c>
      <c r="AA229" s="111" t="str">
        <f>IF($Y229="", "", $Y229-SUM($AA$11:$AA228))</f>
        <v/>
      </c>
      <c r="AB229" s="111" t="str">
        <f t="shared" si="60"/>
        <v/>
      </c>
      <c r="AC229" s="121" t="str">
        <f t="shared" si="56"/>
        <v/>
      </c>
      <c r="AD229" s="122" t="str">
        <f t="shared" si="57"/>
        <v/>
      </c>
      <c r="AE229" s="123" t="str">
        <f t="shared" si="61"/>
        <v/>
      </c>
      <c r="AG229" s="150" t="str">
        <f t="shared" si="58"/>
        <v/>
      </c>
    </row>
    <row r="230" spans="1:33" x14ac:dyDescent="0.25">
      <c r="A230" s="56"/>
      <c r="B230" s="70"/>
      <c r="C230" s="76"/>
      <c r="D230" s="73"/>
      <c r="E230" s="79"/>
      <c r="F230" s="56"/>
      <c r="G230" s="13" t="str">
        <f t="shared" si="49"/>
        <v/>
      </c>
      <c r="H230" s="56"/>
      <c r="K230" s="128"/>
      <c r="L230" s="128"/>
      <c r="M230" s="128"/>
      <c r="N230" s="84" t="str">
        <f t="shared" si="50"/>
        <v/>
      </c>
      <c r="O230" s="128"/>
      <c r="P230" s="84" t="str">
        <f t="shared" si="51"/>
        <v/>
      </c>
      <c r="Q230" s="84" t="str">
        <f t="shared" si="48"/>
        <v/>
      </c>
      <c r="R230" s="84" t="str">
        <f t="shared" si="52"/>
        <v/>
      </c>
      <c r="S230" s="84" t="str">
        <f t="shared" si="53"/>
        <v/>
      </c>
      <c r="U230" s="84" t="str">
        <f t="shared" si="54"/>
        <v/>
      </c>
      <c r="W230" s="108" t="str">
        <f>IF($N230="", "", SUM($D$11:$D230))</f>
        <v/>
      </c>
      <c r="X230" s="111" t="str">
        <f t="shared" si="55"/>
        <v/>
      </c>
      <c r="Y230" s="114" t="str">
        <f t="shared" si="59"/>
        <v/>
      </c>
      <c r="Z230" s="111" t="str">
        <f>IF(X230="", "", X230-SUM($Z$11:$Z229))</f>
        <v/>
      </c>
      <c r="AA230" s="111" t="str">
        <f>IF($Y230="", "", $Y230-SUM($AA$11:$AA229))</f>
        <v/>
      </c>
      <c r="AB230" s="111" t="str">
        <f t="shared" si="60"/>
        <v/>
      </c>
      <c r="AC230" s="121" t="str">
        <f t="shared" si="56"/>
        <v/>
      </c>
      <c r="AD230" s="122" t="str">
        <f t="shared" si="57"/>
        <v/>
      </c>
      <c r="AE230" s="123" t="str">
        <f t="shared" si="61"/>
        <v/>
      </c>
      <c r="AG230" s="150" t="str">
        <f t="shared" si="58"/>
        <v/>
      </c>
    </row>
    <row r="231" spans="1:33" x14ac:dyDescent="0.25">
      <c r="A231" s="56"/>
      <c r="B231" s="70"/>
      <c r="C231" s="76"/>
      <c r="D231" s="73"/>
      <c r="E231" s="79"/>
      <c r="F231" s="56"/>
      <c r="G231" s="13" t="str">
        <f t="shared" si="49"/>
        <v/>
      </c>
      <c r="H231" s="56"/>
      <c r="K231" s="128"/>
      <c r="L231" s="128"/>
      <c r="M231" s="128"/>
      <c r="N231" s="84" t="str">
        <f t="shared" si="50"/>
        <v/>
      </c>
      <c r="O231" s="128"/>
      <c r="P231" s="84" t="str">
        <f t="shared" si="51"/>
        <v/>
      </c>
      <c r="Q231" s="84" t="str">
        <f t="shared" si="48"/>
        <v/>
      </c>
      <c r="R231" s="84" t="str">
        <f t="shared" si="52"/>
        <v/>
      </c>
      <c r="S231" s="84" t="str">
        <f t="shared" si="53"/>
        <v/>
      </c>
      <c r="U231" s="84" t="str">
        <f t="shared" si="54"/>
        <v/>
      </c>
      <c r="W231" s="108" t="str">
        <f>IF($N231="", "", SUM($D$11:$D231))</f>
        <v/>
      </c>
      <c r="X231" s="111" t="str">
        <f t="shared" si="55"/>
        <v/>
      </c>
      <c r="Y231" s="114" t="str">
        <f t="shared" si="59"/>
        <v/>
      </c>
      <c r="Z231" s="111" t="str">
        <f>IF(X231="", "", X231-SUM($Z$11:$Z230))</f>
        <v/>
      </c>
      <c r="AA231" s="111" t="str">
        <f>IF($Y231="", "", $Y231-SUM($AA$11:$AA230))</f>
        <v/>
      </c>
      <c r="AB231" s="111" t="str">
        <f t="shared" si="60"/>
        <v/>
      </c>
      <c r="AC231" s="121" t="str">
        <f t="shared" si="56"/>
        <v/>
      </c>
      <c r="AD231" s="122" t="str">
        <f t="shared" si="57"/>
        <v/>
      </c>
      <c r="AE231" s="123" t="str">
        <f t="shared" si="61"/>
        <v/>
      </c>
      <c r="AG231" s="150" t="str">
        <f t="shared" si="58"/>
        <v/>
      </c>
    </row>
    <row r="232" spans="1:33" x14ac:dyDescent="0.25">
      <c r="A232" s="56"/>
      <c r="B232" s="70"/>
      <c r="C232" s="76"/>
      <c r="D232" s="73"/>
      <c r="E232" s="79"/>
      <c r="F232" s="56"/>
      <c r="G232" s="13" t="str">
        <f t="shared" si="49"/>
        <v/>
      </c>
      <c r="H232" s="56"/>
      <c r="K232" s="128"/>
      <c r="L232" s="128"/>
      <c r="M232" s="128"/>
      <c r="N232" s="84" t="str">
        <f t="shared" si="50"/>
        <v/>
      </c>
      <c r="O232" s="128"/>
      <c r="P232" s="84" t="str">
        <f t="shared" si="51"/>
        <v/>
      </c>
      <c r="Q232" s="84" t="str">
        <f t="shared" si="48"/>
        <v/>
      </c>
      <c r="R232" s="84" t="str">
        <f t="shared" si="52"/>
        <v/>
      </c>
      <c r="S232" s="84" t="str">
        <f t="shared" si="53"/>
        <v/>
      </c>
      <c r="U232" s="84" t="str">
        <f t="shared" si="54"/>
        <v/>
      </c>
      <c r="W232" s="108" t="str">
        <f>IF($N232="", "", SUM($D$11:$D232))</f>
        <v/>
      </c>
      <c r="X232" s="111" t="str">
        <f t="shared" si="55"/>
        <v/>
      </c>
      <c r="Y232" s="114" t="str">
        <f t="shared" si="59"/>
        <v/>
      </c>
      <c r="Z232" s="111" t="str">
        <f>IF(X232="", "", X232-SUM($Z$11:$Z231))</f>
        <v/>
      </c>
      <c r="AA232" s="111" t="str">
        <f>IF($Y232="", "", $Y232-SUM($AA$11:$AA231))</f>
        <v/>
      </c>
      <c r="AB232" s="111" t="str">
        <f t="shared" si="60"/>
        <v/>
      </c>
      <c r="AC232" s="121" t="str">
        <f t="shared" si="56"/>
        <v/>
      </c>
      <c r="AD232" s="122" t="str">
        <f t="shared" si="57"/>
        <v/>
      </c>
      <c r="AE232" s="123" t="str">
        <f t="shared" si="61"/>
        <v/>
      </c>
      <c r="AG232" s="150" t="str">
        <f t="shared" si="58"/>
        <v/>
      </c>
    </row>
    <row r="233" spans="1:33" x14ac:dyDescent="0.25">
      <c r="A233" s="56"/>
      <c r="B233" s="70"/>
      <c r="C233" s="76"/>
      <c r="D233" s="73"/>
      <c r="E233" s="79"/>
      <c r="F233" s="56"/>
      <c r="G233" s="13" t="str">
        <f t="shared" si="49"/>
        <v/>
      </c>
      <c r="H233" s="56"/>
      <c r="K233" s="128"/>
      <c r="L233" s="128"/>
      <c r="M233" s="128"/>
      <c r="N233" s="84" t="str">
        <f t="shared" si="50"/>
        <v/>
      </c>
      <c r="O233" s="128"/>
      <c r="P233" s="84" t="str">
        <f t="shared" si="51"/>
        <v/>
      </c>
      <c r="Q233" s="84" t="str">
        <f t="shared" si="48"/>
        <v/>
      </c>
      <c r="R233" s="84" t="str">
        <f t="shared" si="52"/>
        <v/>
      </c>
      <c r="S233" s="84" t="str">
        <f t="shared" si="53"/>
        <v/>
      </c>
      <c r="U233" s="84" t="str">
        <f t="shared" si="54"/>
        <v/>
      </c>
      <c r="W233" s="108" t="str">
        <f>IF($N233="", "", SUM($D$11:$D233))</f>
        <v/>
      </c>
      <c r="X233" s="111" t="str">
        <f t="shared" si="55"/>
        <v/>
      </c>
      <c r="Y233" s="114" t="str">
        <f t="shared" si="59"/>
        <v/>
      </c>
      <c r="Z233" s="111" t="str">
        <f>IF(X233="", "", X233-SUM($Z$11:$Z232))</f>
        <v/>
      </c>
      <c r="AA233" s="111" t="str">
        <f>IF($Y233="", "", $Y233-SUM($AA$11:$AA232))</f>
        <v/>
      </c>
      <c r="AB233" s="111" t="str">
        <f t="shared" si="60"/>
        <v/>
      </c>
      <c r="AC233" s="121" t="str">
        <f t="shared" si="56"/>
        <v/>
      </c>
      <c r="AD233" s="122" t="str">
        <f t="shared" si="57"/>
        <v/>
      </c>
      <c r="AE233" s="123" t="str">
        <f t="shared" si="61"/>
        <v/>
      </c>
      <c r="AG233" s="150" t="str">
        <f t="shared" si="58"/>
        <v/>
      </c>
    </row>
    <row r="234" spans="1:33" x14ac:dyDescent="0.25">
      <c r="A234" s="56"/>
      <c r="B234" s="70"/>
      <c r="C234" s="76"/>
      <c r="D234" s="73"/>
      <c r="E234" s="79"/>
      <c r="F234" s="56"/>
      <c r="G234" s="13" t="str">
        <f t="shared" si="49"/>
        <v/>
      </c>
      <c r="H234" s="56"/>
      <c r="K234" s="128"/>
      <c r="L234" s="128"/>
      <c r="M234" s="128"/>
      <c r="N234" s="84" t="str">
        <f t="shared" si="50"/>
        <v/>
      </c>
      <c r="O234" s="128"/>
      <c r="P234" s="84" t="str">
        <f t="shared" si="51"/>
        <v/>
      </c>
      <c r="Q234" s="84" t="str">
        <f t="shared" si="48"/>
        <v/>
      </c>
      <c r="R234" s="84" t="str">
        <f t="shared" si="52"/>
        <v/>
      </c>
      <c r="S234" s="84" t="str">
        <f t="shared" si="53"/>
        <v/>
      </c>
      <c r="U234" s="84" t="str">
        <f t="shared" si="54"/>
        <v/>
      </c>
      <c r="W234" s="108" t="str">
        <f>IF($N234="", "", SUM($D$11:$D234))</f>
        <v/>
      </c>
      <c r="X234" s="111" t="str">
        <f t="shared" si="55"/>
        <v/>
      </c>
      <c r="Y234" s="114" t="str">
        <f t="shared" si="59"/>
        <v/>
      </c>
      <c r="Z234" s="111" t="str">
        <f>IF(X234="", "", X234-SUM($Z$11:$Z233))</f>
        <v/>
      </c>
      <c r="AA234" s="111" t="str">
        <f>IF($Y234="", "", $Y234-SUM($AA$11:$AA233))</f>
        <v/>
      </c>
      <c r="AB234" s="111" t="str">
        <f t="shared" si="60"/>
        <v/>
      </c>
      <c r="AC234" s="121" t="str">
        <f t="shared" si="56"/>
        <v/>
      </c>
      <c r="AD234" s="122" t="str">
        <f t="shared" si="57"/>
        <v/>
      </c>
      <c r="AE234" s="123" t="str">
        <f t="shared" si="61"/>
        <v/>
      </c>
      <c r="AG234" s="150" t="str">
        <f t="shared" si="58"/>
        <v/>
      </c>
    </row>
    <row r="235" spans="1:33" x14ac:dyDescent="0.25">
      <c r="A235" s="56"/>
      <c r="B235" s="70"/>
      <c r="C235" s="76"/>
      <c r="D235" s="73"/>
      <c r="E235" s="79"/>
      <c r="F235" s="56"/>
      <c r="G235" s="13" t="str">
        <f t="shared" si="49"/>
        <v/>
      </c>
      <c r="H235" s="56"/>
      <c r="K235" s="128"/>
      <c r="L235" s="128"/>
      <c r="M235" s="128"/>
      <c r="N235" s="84" t="str">
        <f t="shared" si="50"/>
        <v/>
      </c>
      <c r="O235" s="128"/>
      <c r="P235" s="84" t="str">
        <f t="shared" si="51"/>
        <v/>
      </c>
      <c r="Q235" s="84" t="str">
        <f t="shared" si="48"/>
        <v/>
      </c>
      <c r="R235" s="84" t="str">
        <f t="shared" si="52"/>
        <v/>
      </c>
      <c r="S235" s="84" t="str">
        <f t="shared" si="53"/>
        <v/>
      </c>
      <c r="U235" s="84" t="str">
        <f t="shared" si="54"/>
        <v/>
      </c>
      <c r="W235" s="108" t="str">
        <f>IF($N235="", "", SUM($D$11:$D235))</f>
        <v/>
      </c>
      <c r="X235" s="111" t="str">
        <f t="shared" si="55"/>
        <v/>
      </c>
      <c r="Y235" s="114" t="str">
        <f t="shared" si="59"/>
        <v/>
      </c>
      <c r="Z235" s="111" t="str">
        <f>IF(X235="", "", X235-SUM($Z$11:$Z234))</f>
        <v/>
      </c>
      <c r="AA235" s="111" t="str">
        <f>IF($Y235="", "", $Y235-SUM($AA$11:$AA234))</f>
        <v/>
      </c>
      <c r="AB235" s="111" t="str">
        <f t="shared" si="60"/>
        <v/>
      </c>
      <c r="AC235" s="121" t="str">
        <f t="shared" si="56"/>
        <v/>
      </c>
      <c r="AD235" s="122" t="str">
        <f t="shared" si="57"/>
        <v/>
      </c>
      <c r="AE235" s="123" t="str">
        <f t="shared" si="61"/>
        <v/>
      </c>
      <c r="AG235" s="150" t="str">
        <f t="shared" si="58"/>
        <v/>
      </c>
    </row>
    <row r="236" spans="1:33" x14ac:dyDescent="0.25">
      <c r="A236" s="56"/>
      <c r="B236" s="70"/>
      <c r="C236" s="76"/>
      <c r="D236" s="73"/>
      <c r="E236" s="79"/>
      <c r="F236" s="56"/>
      <c r="G236" s="13" t="str">
        <f t="shared" si="49"/>
        <v/>
      </c>
      <c r="H236" s="56"/>
      <c r="K236" s="128"/>
      <c r="L236" s="128"/>
      <c r="M236" s="128"/>
      <c r="N236" s="84" t="str">
        <f t="shared" si="50"/>
        <v/>
      </c>
      <c r="O236" s="128"/>
      <c r="P236" s="84" t="str">
        <f t="shared" si="51"/>
        <v/>
      </c>
      <c r="Q236" s="84" t="str">
        <f t="shared" si="48"/>
        <v/>
      </c>
      <c r="R236" s="84" t="str">
        <f t="shared" si="52"/>
        <v/>
      </c>
      <c r="S236" s="84" t="str">
        <f t="shared" si="53"/>
        <v/>
      </c>
      <c r="U236" s="84" t="str">
        <f t="shared" si="54"/>
        <v/>
      </c>
      <c r="W236" s="108" t="str">
        <f>IF($N236="", "", SUM($D$11:$D236))</f>
        <v/>
      </c>
      <c r="X236" s="111" t="str">
        <f t="shared" si="55"/>
        <v/>
      </c>
      <c r="Y236" s="114" t="str">
        <f t="shared" si="59"/>
        <v/>
      </c>
      <c r="Z236" s="111" t="str">
        <f>IF(X236="", "", X236-SUM($Z$11:$Z235))</f>
        <v/>
      </c>
      <c r="AA236" s="111" t="str">
        <f>IF($Y236="", "", $Y236-SUM($AA$11:$AA235))</f>
        <v/>
      </c>
      <c r="AB236" s="111" t="str">
        <f t="shared" si="60"/>
        <v/>
      </c>
      <c r="AC236" s="121" t="str">
        <f t="shared" si="56"/>
        <v/>
      </c>
      <c r="AD236" s="122" t="str">
        <f t="shared" si="57"/>
        <v/>
      </c>
      <c r="AE236" s="123" t="str">
        <f t="shared" si="61"/>
        <v/>
      </c>
      <c r="AG236" s="150" t="str">
        <f t="shared" si="58"/>
        <v/>
      </c>
    </row>
    <row r="237" spans="1:33" x14ac:dyDescent="0.25">
      <c r="A237" s="56"/>
      <c r="B237" s="70"/>
      <c r="C237" s="76"/>
      <c r="D237" s="73"/>
      <c r="E237" s="79"/>
      <c r="F237" s="56"/>
      <c r="G237" s="13" t="str">
        <f t="shared" si="49"/>
        <v/>
      </c>
      <c r="H237" s="56"/>
      <c r="K237" s="128"/>
      <c r="L237" s="128"/>
      <c r="M237" s="128"/>
      <c r="N237" s="84" t="str">
        <f t="shared" si="50"/>
        <v/>
      </c>
      <c r="O237" s="128"/>
      <c r="P237" s="84" t="str">
        <f t="shared" si="51"/>
        <v/>
      </c>
      <c r="Q237" s="84" t="str">
        <f t="shared" si="48"/>
        <v/>
      </c>
      <c r="R237" s="84" t="str">
        <f t="shared" si="52"/>
        <v/>
      </c>
      <c r="S237" s="84" t="str">
        <f t="shared" si="53"/>
        <v/>
      </c>
      <c r="U237" s="84" t="str">
        <f t="shared" si="54"/>
        <v/>
      </c>
      <c r="W237" s="108" t="str">
        <f>IF($N237="", "", SUM($D$11:$D237))</f>
        <v/>
      </c>
      <c r="X237" s="111" t="str">
        <f t="shared" si="55"/>
        <v/>
      </c>
      <c r="Y237" s="114" t="str">
        <f t="shared" si="59"/>
        <v/>
      </c>
      <c r="Z237" s="111" t="str">
        <f>IF(X237="", "", X237-SUM($Z$11:$Z236))</f>
        <v/>
      </c>
      <c r="AA237" s="111" t="str">
        <f>IF($Y237="", "", $Y237-SUM($AA$11:$AA236))</f>
        <v/>
      </c>
      <c r="AB237" s="111" t="str">
        <f t="shared" si="60"/>
        <v/>
      </c>
      <c r="AC237" s="121" t="str">
        <f t="shared" si="56"/>
        <v/>
      </c>
      <c r="AD237" s="122" t="str">
        <f t="shared" si="57"/>
        <v/>
      </c>
      <c r="AE237" s="123" t="str">
        <f t="shared" si="61"/>
        <v/>
      </c>
      <c r="AG237" s="150" t="str">
        <f t="shared" si="58"/>
        <v/>
      </c>
    </row>
    <row r="238" spans="1:33" x14ac:dyDescent="0.25">
      <c r="A238" s="56"/>
      <c r="B238" s="70"/>
      <c r="C238" s="76"/>
      <c r="D238" s="73"/>
      <c r="E238" s="79"/>
      <c r="F238" s="56"/>
      <c r="G238" s="13" t="str">
        <f t="shared" si="49"/>
        <v/>
      </c>
      <c r="H238" s="56"/>
      <c r="K238" s="128"/>
      <c r="L238" s="128"/>
      <c r="M238" s="128"/>
      <c r="N238" s="84" t="str">
        <f t="shared" si="50"/>
        <v/>
      </c>
      <c r="O238" s="128"/>
      <c r="P238" s="84" t="str">
        <f t="shared" si="51"/>
        <v/>
      </c>
      <c r="Q238" s="84" t="str">
        <f t="shared" si="48"/>
        <v/>
      </c>
      <c r="R238" s="84" t="str">
        <f t="shared" si="52"/>
        <v/>
      </c>
      <c r="S238" s="84" t="str">
        <f t="shared" si="53"/>
        <v/>
      </c>
      <c r="U238" s="84" t="str">
        <f t="shared" si="54"/>
        <v/>
      </c>
      <c r="W238" s="108" t="str">
        <f>IF($N238="", "", SUM($D$11:$D238))</f>
        <v/>
      </c>
      <c r="X238" s="111" t="str">
        <f t="shared" si="55"/>
        <v/>
      </c>
      <c r="Y238" s="114" t="str">
        <f t="shared" si="59"/>
        <v/>
      </c>
      <c r="Z238" s="111" t="str">
        <f>IF(X238="", "", X238-SUM($Z$11:$Z237))</f>
        <v/>
      </c>
      <c r="AA238" s="111" t="str">
        <f>IF($Y238="", "", $Y238-SUM($AA$11:$AA237))</f>
        <v/>
      </c>
      <c r="AB238" s="111" t="str">
        <f t="shared" si="60"/>
        <v/>
      </c>
      <c r="AC238" s="121" t="str">
        <f t="shared" si="56"/>
        <v/>
      </c>
      <c r="AD238" s="122" t="str">
        <f t="shared" si="57"/>
        <v/>
      </c>
      <c r="AE238" s="123" t="str">
        <f t="shared" si="61"/>
        <v/>
      </c>
      <c r="AG238" s="150" t="str">
        <f t="shared" si="58"/>
        <v/>
      </c>
    </row>
    <row r="239" spans="1:33" x14ac:dyDescent="0.25">
      <c r="A239" s="56"/>
      <c r="B239" s="70"/>
      <c r="C239" s="76"/>
      <c r="D239" s="73"/>
      <c r="E239" s="79"/>
      <c r="F239" s="56"/>
      <c r="G239" s="13" t="str">
        <f t="shared" si="49"/>
        <v/>
      </c>
      <c r="H239" s="56"/>
      <c r="K239" s="128"/>
      <c r="L239" s="128"/>
      <c r="M239" s="128"/>
      <c r="N239" s="84" t="str">
        <f t="shared" si="50"/>
        <v/>
      </c>
      <c r="O239" s="128"/>
      <c r="P239" s="84" t="str">
        <f t="shared" si="51"/>
        <v/>
      </c>
      <c r="Q239" s="84" t="str">
        <f t="shared" si="48"/>
        <v/>
      </c>
      <c r="R239" s="84" t="str">
        <f t="shared" si="52"/>
        <v/>
      </c>
      <c r="S239" s="84" t="str">
        <f t="shared" si="53"/>
        <v/>
      </c>
      <c r="U239" s="84" t="str">
        <f t="shared" si="54"/>
        <v/>
      </c>
      <c r="W239" s="108" t="str">
        <f>IF($N239="", "", SUM($D$11:$D239))</f>
        <v/>
      </c>
      <c r="X239" s="111" t="str">
        <f t="shared" si="55"/>
        <v/>
      </c>
      <c r="Y239" s="114" t="str">
        <f t="shared" si="59"/>
        <v/>
      </c>
      <c r="Z239" s="111" t="str">
        <f>IF(X239="", "", X239-SUM($Z$11:$Z238))</f>
        <v/>
      </c>
      <c r="AA239" s="111" t="str">
        <f>IF($Y239="", "", $Y239-SUM($AA$11:$AA238))</f>
        <v/>
      </c>
      <c r="AB239" s="111" t="str">
        <f t="shared" si="60"/>
        <v/>
      </c>
      <c r="AC239" s="121" t="str">
        <f t="shared" si="56"/>
        <v/>
      </c>
      <c r="AD239" s="122" t="str">
        <f t="shared" si="57"/>
        <v/>
      </c>
      <c r="AE239" s="123" t="str">
        <f t="shared" si="61"/>
        <v/>
      </c>
      <c r="AG239" s="150" t="str">
        <f t="shared" si="58"/>
        <v/>
      </c>
    </row>
    <row r="240" spans="1:33" x14ac:dyDescent="0.25">
      <c r="A240" s="56"/>
      <c r="B240" s="70"/>
      <c r="C240" s="76"/>
      <c r="D240" s="73"/>
      <c r="E240" s="79"/>
      <c r="F240" s="56"/>
      <c r="G240" s="13" t="str">
        <f t="shared" si="49"/>
        <v/>
      </c>
      <c r="H240" s="56"/>
      <c r="K240" s="128"/>
      <c r="L240" s="128"/>
      <c r="M240" s="128"/>
      <c r="N240" s="84" t="str">
        <f t="shared" si="50"/>
        <v/>
      </c>
      <c r="O240" s="128"/>
      <c r="P240" s="84" t="str">
        <f t="shared" si="51"/>
        <v/>
      </c>
      <c r="Q240" s="84" t="str">
        <f t="shared" si="48"/>
        <v/>
      </c>
      <c r="R240" s="84" t="str">
        <f t="shared" si="52"/>
        <v/>
      </c>
      <c r="S240" s="84" t="str">
        <f t="shared" si="53"/>
        <v/>
      </c>
      <c r="U240" s="84" t="str">
        <f t="shared" si="54"/>
        <v/>
      </c>
      <c r="W240" s="108" t="str">
        <f>IF($N240="", "", SUM($D$11:$D240))</f>
        <v/>
      </c>
      <c r="X240" s="111" t="str">
        <f t="shared" si="55"/>
        <v/>
      </c>
      <c r="Y240" s="114" t="str">
        <f t="shared" si="59"/>
        <v/>
      </c>
      <c r="Z240" s="111" t="str">
        <f>IF(X240="", "", X240-SUM($Z$11:$Z239))</f>
        <v/>
      </c>
      <c r="AA240" s="111" t="str">
        <f>IF($Y240="", "", $Y240-SUM($AA$11:$AA239))</f>
        <v/>
      </c>
      <c r="AB240" s="111" t="str">
        <f t="shared" si="60"/>
        <v/>
      </c>
      <c r="AC240" s="121" t="str">
        <f t="shared" si="56"/>
        <v/>
      </c>
      <c r="AD240" s="122" t="str">
        <f t="shared" si="57"/>
        <v/>
      </c>
      <c r="AE240" s="123" t="str">
        <f t="shared" si="61"/>
        <v/>
      </c>
      <c r="AG240" s="150" t="str">
        <f t="shared" si="58"/>
        <v/>
      </c>
    </row>
    <row r="241" spans="1:33" x14ac:dyDescent="0.25">
      <c r="A241" s="56"/>
      <c r="B241" s="70"/>
      <c r="C241" s="76"/>
      <c r="D241" s="73"/>
      <c r="E241" s="79"/>
      <c r="F241" s="56"/>
      <c r="G241" s="13" t="str">
        <f t="shared" si="49"/>
        <v/>
      </c>
      <c r="H241" s="56"/>
      <c r="K241" s="128"/>
      <c r="L241" s="128"/>
      <c r="M241" s="128"/>
      <c r="N241" s="84" t="str">
        <f t="shared" si="50"/>
        <v/>
      </c>
      <c r="O241" s="128"/>
      <c r="P241" s="84" t="str">
        <f t="shared" si="51"/>
        <v/>
      </c>
      <c r="Q241" s="84" t="str">
        <f t="shared" si="48"/>
        <v/>
      </c>
      <c r="R241" s="84" t="str">
        <f t="shared" si="52"/>
        <v/>
      </c>
      <c r="S241" s="84" t="str">
        <f t="shared" si="53"/>
        <v/>
      </c>
      <c r="U241" s="84" t="str">
        <f t="shared" si="54"/>
        <v/>
      </c>
      <c r="W241" s="108" t="str">
        <f>IF($N241="", "", SUM($D$11:$D241))</f>
        <v/>
      </c>
      <c r="X241" s="111" t="str">
        <f t="shared" si="55"/>
        <v/>
      </c>
      <c r="Y241" s="114" t="str">
        <f t="shared" si="59"/>
        <v/>
      </c>
      <c r="Z241" s="111" t="str">
        <f>IF(X241="", "", X241-SUM($Z$11:$Z240))</f>
        <v/>
      </c>
      <c r="AA241" s="111" t="str">
        <f>IF($Y241="", "", $Y241-SUM($AA$11:$AA240))</f>
        <v/>
      </c>
      <c r="AB241" s="111" t="str">
        <f t="shared" si="60"/>
        <v/>
      </c>
      <c r="AC241" s="121" t="str">
        <f t="shared" si="56"/>
        <v/>
      </c>
      <c r="AD241" s="122" t="str">
        <f t="shared" si="57"/>
        <v/>
      </c>
      <c r="AE241" s="123" t="str">
        <f t="shared" si="61"/>
        <v/>
      </c>
      <c r="AG241" s="150" t="str">
        <f t="shared" si="58"/>
        <v/>
      </c>
    </row>
    <row r="242" spans="1:33" x14ac:dyDescent="0.25">
      <c r="A242" s="56"/>
      <c r="B242" s="70"/>
      <c r="C242" s="76"/>
      <c r="D242" s="73"/>
      <c r="E242" s="79"/>
      <c r="F242" s="56"/>
      <c r="G242" s="13" t="str">
        <f t="shared" si="49"/>
        <v/>
      </c>
      <c r="H242" s="56"/>
      <c r="K242" s="128"/>
      <c r="L242" s="128"/>
      <c r="M242" s="128"/>
      <c r="N242" s="84" t="str">
        <f t="shared" si="50"/>
        <v/>
      </c>
      <c r="O242" s="128"/>
      <c r="P242" s="84" t="str">
        <f t="shared" si="51"/>
        <v/>
      </c>
      <c r="Q242" s="84" t="str">
        <f t="shared" si="48"/>
        <v/>
      </c>
      <c r="R242" s="84" t="str">
        <f t="shared" si="52"/>
        <v/>
      </c>
      <c r="S242" s="84" t="str">
        <f t="shared" si="53"/>
        <v/>
      </c>
      <c r="U242" s="84" t="str">
        <f t="shared" si="54"/>
        <v/>
      </c>
      <c r="W242" s="108" t="str">
        <f>IF($N242="", "", SUM($D$11:$D242))</f>
        <v/>
      </c>
      <c r="X242" s="111" t="str">
        <f t="shared" si="55"/>
        <v/>
      </c>
      <c r="Y242" s="114" t="str">
        <f t="shared" si="59"/>
        <v/>
      </c>
      <c r="Z242" s="111" t="str">
        <f>IF(X242="", "", X242-SUM($Z$11:$Z241))</f>
        <v/>
      </c>
      <c r="AA242" s="111" t="str">
        <f>IF($Y242="", "", $Y242-SUM($AA$11:$AA241))</f>
        <v/>
      </c>
      <c r="AB242" s="111" t="str">
        <f t="shared" si="60"/>
        <v/>
      </c>
      <c r="AC242" s="121" t="str">
        <f t="shared" si="56"/>
        <v/>
      </c>
      <c r="AD242" s="122" t="str">
        <f t="shared" si="57"/>
        <v/>
      </c>
      <c r="AE242" s="123" t="str">
        <f t="shared" si="61"/>
        <v/>
      </c>
      <c r="AG242" s="150" t="str">
        <f t="shared" si="58"/>
        <v/>
      </c>
    </row>
    <row r="243" spans="1:33" x14ac:dyDescent="0.25">
      <c r="A243" s="56"/>
      <c r="B243" s="70"/>
      <c r="C243" s="76"/>
      <c r="D243" s="73"/>
      <c r="E243" s="79"/>
      <c r="F243" s="56"/>
      <c r="G243" s="13" t="str">
        <f t="shared" si="49"/>
        <v/>
      </c>
      <c r="H243" s="56"/>
      <c r="K243" s="128"/>
      <c r="L243" s="128"/>
      <c r="M243" s="128"/>
      <c r="N243" s="84" t="str">
        <f t="shared" si="50"/>
        <v/>
      </c>
      <c r="O243" s="128"/>
      <c r="P243" s="84" t="str">
        <f t="shared" si="51"/>
        <v/>
      </c>
      <c r="Q243" s="84" t="str">
        <f t="shared" si="48"/>
        <v/>
      </c>
      <c r="R243" s="84" t="str">
        <f t="shared" si="52"/>
        <v/>
      </c>
      <c r="S243" s="84" t="str">
        <f t="shared" si="53"/>
        <v/>
      </c>
      <c r="U243" s="84" t="str">
        <f t="shared" si="54"/>
        <v/>
      </c>
      <c r="W243" s="108" t="str">
        <f>IF($N243="", "", SUM($D$11:$D243))</f>
        <v/>
      </c>
      <c r="X243" s="111" t="str">
        <f t="shared" si="55"/>
        <v/>
      </c>
      <c r="Y243" s="114" t="str">
        <f t="shared" si="59"/>
        <v/>
      </c>
      <c r="Z243" s="111" t="str">
        <f>IF(X243="", "", X243-SUM($Z$11:$Z242))</f>
        <v/>
      </c>
      <c r="AA243" s="111" t="str">
        <f>IF($Y243="", "", $Y243-SUM($AA$11:$AA242))</f>
        <v/>
      </c>
      <c r="AB243" s="111" t="str">
        <f t="shared" si="60"/>
        <v/>
      </c>
      <c r="AC243" s="121" t="str">
        <f t="shared" si="56"/>
        <v/>
      </c>
      <c r="AD243" s="122" t="str">
        <f t="shared" si="57"/>
        <v/>
      </c>
      <c r="AE243" s="123" t="str">
        <f t="shared" si="61"/>
        <v/>
      </c>
      <c r="AG243" s="150" t="str">
        <f t="shared" si="58"/>
        <v/>
      </c>
    </row>
    <row r="244" spans="1:33" x14ac:dyDescent="0.25">
      <c r="A244" s="56"/>
      <c r="B244" s="70"/>
      <c r="C244" s="76"/>
      <c r="D244" s="73"/>
      <c r="E244" s="79"/>
      <c r="F244" s="56"/>
      <c r="G244" s="13" t="str">
        <f t="shared" si="49"/>
        <v/>
      </c>
      <c r="H244" s="56"/>
      <c r="K244" s="128"/>
      <c r="L244" s="128"/>
      <c r="M244" s="128"/>
      <c r="N244" s="84" t="str">
        <f t="shared" si="50"/>
        <v/>
      </c>
      <c r="O244" s="128"/>
      <c r="P244" s="84" t="str">
        <f t="shared" si="51"/>
        <v/>
      </c>
      <c r="Q244" s="84" t="str">
        <f t="shared" si="48"/>
        <v/>
      </c>
      <c r="R244" s="84" t="str">
        <f t="shared" si="52"/>
        <v/>
      </c>
      <c r="S244" s="84" t="str">
        <f t="shared" si="53"/>
        <v/>
      </c>
      <c r="U244" s="84" t="str">
        <f t="shared" si="54"/>
        <v/>
      </c>
      <c r="W244" s="108" t="str">
        <f>IF($N244="", "", SUM($D$11:$D244))</f>
        <v/>
      </c>
      <c r="X244" s="111" t="str">
        <f t="shared" si="55"/>
        <v/>
      </c>
      <c r="Y244" s="114" t="str">
        <f t="shared" si="59"/>
        <v/>
      </c>
      <c r="Z244" s="111" t="str">
        <f>IF(X244="", "", X244-SUM($Z$11:$Z243))</f>
        <v/>
      </c>
      <c r="AA244" s="111" t="str">
        <f>IF($Y244="", "", $Y244-SUM($AA$11:$AA243))</f>
        <v/>
      </c>
      <c r="AB244" s="111" t="str">
        <f t="shared" si="60"/>
        <v/>
      </c>
      <c r="AC244" s="121" t="str">
        <f t="shared" si="56"/>
        <v/>
      </c>
      <c r="AD244" s="122" t="str">
        <f t="shared" si="57"/>
        <v/>
      </c>
      <c r="AE244" s="123" t="str">
        <f t="shared" si="61"/>
        <v/>
      </c>
      <c r="AG244" s="150" t="str">
        <f t="shared" si="58"/>
        <v/>
      </c>
    </row>
    <row r="245" spans="1:33" x14ac:dyDescent="0.25">
      <c r="A245" s="56"/>
      <c r="B245" s="70"/>
      <c r="C245" s="76"/>
      <c r="D245" s="73"/>
      <c r="E245" s="79"/>
      <c r="F245" s="56"/>
      <c r="G245" s="13" t="str">
        <f t="shared" si="49"/>
        <v/>
      </c>
      <c r="H245" s="56"/>
      <c r="K245" s="128"/>
      <c r="L245" s="128"/>
      <c r="M245" s="128"/>
      <c r="N245" s="84" t="str">
        <f t="shared" si="50"/>
        <v/>
      </c>
      <c r="O245" s="128"/>
      <c r="P245" s="84" t="str">
        <f t="shared" si="51"/>
        <v/>
      </c>
      <c r="Q245" s="84" t="str">
        <f t="shared" si="48"/>
        <v/>
      </c>
      <c r="R245" s="84" t="str">
        <f t="shared" si="52"/>
        <v/>
      </c>
      <c r="S245" s="84" t="str">
        <f t="shared" si="53"/>
        <v/>
      </c>
      <c r="U245" s="84" t="str">
        <f t="shared" si="54"/>
        <v/>
      </c>
      <c r="W245" s="108" t="str">
        <f>IF($N245="", "", SUM($D$11:$D245))</f>
        <v/>
      </c>
      <c r="X245" s="111" t="str">
        <f t="shared" si="55"/>
        <v/>
      </c>
      <c r="Y245" s="114" t="str">
        <f t="shared" si="59"/>
        <v/>
      </c>
      <c r="Z245" s="111" t="str">
        <f>IF(X245="", "", X245-SUM($Z$11:$Z244))</f>
        <v/>
      </c>
      <c r="AA245" s="111" t="str">
        <f>IF($Y245="", "", $Y245-SUM($AA$11:$AA244))</f>
        <v/>
      </c>
      <c r="AB245" s="111" t="str">
        <f t="shared" si="60"/>
        <v/>
      </c>
      <c r="AC245" s="121" t="str">
        <f t="shared" si="56"/>
        <v/>
      </c>
      <c r="AD245" s="122" t="str">
        <f t="shared" si="57"/>
        <v/>
      </c>
      <c r="AE245" s="123" t="str">
        <f t="shared" si="61"/>
        <v/>
      </c>
      <c r="AG245" s="150" t="str">
        <f t="shared" si="58"/>
        <v/>
      </c>
    </row>
    <row r="246" spans="1:33" x14ac:dyDescent="0.25">
      <c r="A246" s="56"/>
      <c r="B246" s="70"/>
      <c r="C246" s="76"/>
      <c r="D246" s="73"/>
      <c r="E246" s="79"/>
      <c r="F246" s="56"/>
      <c r="G246" s="13" t="str">
        <f t="shared" si="49"/>
        <v/>
      </c>
      <c r="H246" s="56"/>
      <c r="K246" s="128"/>
      <c r="L246" s="128"/>
      <c r="M246" s="128"/>
      <c r="N246" s="84" t="str">
        <f t="shared" si="50"/>
        <v/>
      </c>
      <c r="O246" s="128"/>
      <c r="P246" s="84" t="str">
        <f t="shared" si="51"/>
        <v/>
      </c>
      <c r="Q246" s="84" t="str">
        <f t="shared" si="48"/>
        <v/>
      </c>
      <c r="R246" s="84" t="str">
        <f t="shared" si="52"/>
        <v/>
      </c>
      <c r="S246" s="84" t="str">
        <f t="shared" si="53"/>
        <v/>
      </c>
      <c r="U246" s="84" t="str">
        <f t="shared" si="54"/>
        <v/>
      </c>
      <c r="W246" s="108" t="str">
        <f>IF($N246="", "", SUM($D$11:$D246))</f>
        <v/>
      </c>
      <c r="X246" s="111" t="str">
        <f t="shared" si="55"/>
        <v/>
      </c>
      <c r="Y246" s="114" t="str">
        <f t="shared" si="59"/>
        <v/>
      </c>
      <c r="Z246" s="111" t="str">
        <f>IF(X246="", "", X246-SUM($Z$11:$Z245))</f>
        <v/>
      </c>
      <c r="AA246" s="111" t="str">
        <f>IF($Y246="", "", $Y246-SUM($AA$11:$AA245))</f>
        <v/>
      </c>
      <c r="AB246" s="111" t="str">
        <f t="shared" si="60"/>
        <v/>
      </c>
      <c r="AC246" s="121" t="str">
        <f t="shared" si="56"/>
        <v/>
      </c>
      <c r="AD246" s="122" t="str">
        <f t="shared" si="57"/>
        <v/>
      </c>
      <c r="AE246" s="123" t="str">
        <f t="shared" si="61"/>
        <v/>
      </c>
      <c r="AG246" s="150" t="str">
        <f t="shared" si="58"/>
        <v/>
      </c>
    </row>
    <row r="247" spans="1:33" x14ac:dyDescent="0.25">
      <c r="A247" s="56"/>
      <c r="B247" s="70"/>
      <c r="C247" s="76"/>
      <c r="D247" s="73"/>
      <c r="E247" s="79"/>
      <c r="F247" s="56"/>
      <c r="G247" s="13" t="str">
        <f t="shared" si="49"/>
        <v/>
      </c>
      <c r="H247" s="56"/>
      <c r="K247" s="128"/>
      <c r="L247" s="128"/>
      <c r="M247" s="128"/>
      <c r="N247" s="84" t="str">
        <f t="shared" si="50"/>
        <v/>
      </c>
      <c r="O247" s="128"/>
      <c r="P247" s="84" t="str">
        <f t="shared" si="51"/>
        <v/>
      </c>
      <c r="Q247" s="84" t="str">
        <f t="shared" si="48"/>
        <v/>
      </c>
      <c r="R247" s="84" t="str">
        <f t="shared" si="52"/>
        <v/>
      </c>
      <c r="S247" s="84" t="str">
        <f t="shared" si="53"/>
        <v/>
      </c>
      <c r="U247" s="84" t="str">
        <f t="shared" si="54"/>
        <v/>
      </c>
      <c r="W247" s="108" t="str">
        <f>IF($N247="", "", SUM($D$11:$D247))</f>
        <v/>
      </c>
      <c r="X247" s="111" t="str">
        <f t="shared" si="55"/>
        <v/>
      </c>
      <c r="Y247" s="114" t="str">
        <f t="shared" si="59"/>
        <v/>
      </c>
      <c r="Z247" s="111" t="str">
        <f>IF(X247="", "", X247-SUM($Z$11:$Z246))</f>
        <v/>
      </c>
      <c r="AA247" s="111" t="str">
        <f>IF($Y247="", "", $Y247-SUM($AA$11:$AA246))</f>
        <v/>
      </c>
      <c r="AB247" s="111" t="str">
        <f t="shared" si="60"/>
        <v/>
      </c>
      <c r="AC247" s="121" t="str">
        <f t="shared" si="56"/>
        <v/>
      </c>
      <c r="AD247" s="122" t="str">
        <f t="shared" si="57"/>
        <v/>
      </c>
      <c r="AE247" s="123" t="str">
        <f t="shared" si="61"/>
        <v/>
      </c>
      <c r="AG247" s="150" t="str">
        <f t="shared" si="58"/>
        <v/>
      </c>
    </row>
    <row r="248" spans="1:33" x14ac:dyDescent="0.25">
      <c r="A248" s="56"/>
      <c r="B248" s="70"/>
      <c r="C248" s="76"/>
      <c r="D248" s="73"/>
      <c r="E248" s="79"/>
      <c r="F248" s="56"/>
      <c r="G248" s="13" t="str">
        <f t="shared" si="49"/>
        <v/>
      </c>
      <c r="H248" s="56"/>
      <c r="K248" s="128"/>
      <c r="L248" s="128"/>
      <c r="M248" s="128"/>
      <c r="N248" s="84" t="str">
        <f t="shared" si="50"/>
        <v/>
      </c>
      <c r="O248" s="128"/>
      <c r="P248" s="84" t="str">
        <f t="shared" si="51"/>
        <v/>
      </c>
      <c r="Q248" s="84" t="str">
        <f t="shared" si="48"/>
        <v/>
      </c>
      <c r="R248" s="84" t="str">
        <f t="shared" si="52"/>
        <v/>
      </c>
      <c r="S248" s="84" t="str">
        <f t="shared" si="53"/>
        <v/>
      </c>
      <c r="U248" s="84" t="str">
        <f t="shared" si="54"/>
        <v/>
      </c>
      <c r="W248" s="108" t="str">
        <f>IF($N248="", "", SUM($D$11:$D248))</f>
        <v/>
      </c>
      <c r="X248" s="111" t="str">
        <f t="shared" si="55"/>
        <v/>
      </c>
      <c r="Y248" s="114" t="str">
        <f t="shared" si="59"/>
        <v/>
      </c>
      <c r="Z248" s="111" t="str">
        <f>IF(X248="", "", X248-SUM($Z$11:$Z247))</f>
        <v/>
      </c>
      <c r="AA248" s="111" t="str">
        <f>IF($Y248="", "", $Y248-SUM($AA$11:$AA247))</f>
        <v/>
      </c>
      <c r="AB248" s="111" t="str">
        <f t="shared" si="60"/>
        <v/>
      </c>
      <c r="AC248" s="121" t="str">
        <f t="shared" si="56"/>
        <v/>
      </c>
      <c r="AD248" s="122" t="str">
        <f t="shared" si="57"/>
        <v/>
      </c>
      <c r="AE248" s="123" t="str">
        <f t="shared" si="61"/>
        <v/>
      </c>
      <c r="AG248" s="150" t="str">
        <f t="shared" si="58"/>
        <v/>
      </c>
    </row>
    <row r="249" spans="1:33" x14ac:dyDescent="0.25">
      <c r="A249" s="56"/>
      <c r="B249" s="70"/>
      <c r="C249" s="76"/>
      <c r="D249" s="73"/>
      <c r="E249" s="79"/>
      <c r="F249" s="56"/>
      <c r="G249" s="13" t="str">
        <f t="shared" si="49"/>
        <v/>
      </c>
      <c r="H249" s="56"/>
      <c r="K249" s="128"/>
      <c r="L249" s="128"/>
      <c r="M249" s="128"/>
      <c r="N249" s="84" t="str">
        <f t="shared" si="50"/>
        <v/>
      </c>
      <c r="O249" s="128"/>
      <c r="P249" s="84" t="str">
        <f t="shared" si="51"/>
        <v/>
      </c>
      <c r="Q249" s="84" t="str">
        <f t="shared" si="48"/>
        <v/>
      </c>
      <c r="R249" s="84" t="str">
        <f t="shared" si="52"/>
        <v/>
      </c>
      <c r="S249" s="84" t="str">
        <f t="shared" si="53"/>
        <v/>
      </c>
      <c r="U249" s="84" t="str">
        <f t="shared" si="54"/>
        <v/>
      </c>
      <c r="W249" s="108" t="str">
        <f>IF($N249="", "", SUM($D$11:$D249))</f>
        <v/>
      </c>
      <c r="X249" s="111" t="str">
        <f t="shared" si="55"/>
        <v/>
      </c>
      <c r="Y249" s="114" t="str">
        <f t="shared" si="59"/>
        <v/>
      </c>
      <c r="Z249" s="111" t="str">
        <f>IF(X249="", "", X249-SUM($Z$11:$Z248))</f>
        <v/>
      </c>
      <c r="AA249" s="111" t="str">
        <f>IF($Y249="", "", $Y249-SUM($AA$11:$AA248))</f>
        <v/>
      </c>
      <c r="AB249" s="111" t="str">
        <f t="shared" si="60"/>
        <v/>
      </c>
      <c r="AC249" s="121" t="str">
        <f t="shared" si="56"/>
        <v/>
      </c>
      <c r="AD249" s="122" t="str">
        <f t="shared" si="57"/>
        <v/>
      </c>
      <c r="AE249" s="123" t="str">
        <f t="shared" si="61"/>
        <v/>
      </c>
      <c r="AG249" s="150" t="str">
        <f t="shared" si="58"/>
        <v/>
      </c>
    </row>
    <row r="250" spans="1:33" x14ac:dyDescent="0.25">
      <c r="A250" s="56"/>
      <c r="B250" s="70"/>
      <c r="C250" s="76"/>
      <c r="D250" s="73"/>
      <c r="E250" s="79"/>
      <c r="F250" s="56"/>
      <c r="G250" s="13" t="str">
        <f t="shared" si="49"/>
        <v/>
      </c>
      <c r="H250" s="56"/>
      <c r="K250" s="128"/>
      <c r="L250" s="128"/>
      <c r="M250" s="128"/>
      <c r="N250" s="84" t="str">
        <f t="shared" si="50"/>
        <v/>
      </c>
      <c r="O250" s="128"/>
      <c r="P250" s="84" t="str">
        <f t="shared" si="51"/>
        <v/>
      </c>
      <c r="Q250" s="84" t="str">
        <f t="shared" si="48"/>
        <v/>
      </c>
      <c r="R250" s="84" t="str">
        <f t="shared" si="52"/>
        <v/>
      </c>
      <c r="S250" s="84" t="str">
        <f t="shared" si="53"/>
        <v/>
      </c>
      <c r="U250" s="84" t="str">
        <f t="shared" si="54"/>
        <v/>
      </c>
      <c r="W250" s="108" t="str">
        <f>IF($N250="", "", SUM($D$11:$D250))</f>
        <v/>
      </c>
      <c r="X250" s="111" t="str">
        <f t="shared" si="55"/>
        <v/>
      </c>
      <c r="Y250" s="114" t="str">
        <f t="shared" si="59"/>
        <v/>
      </c>
      <c r="Z250" s="111" t="str">
        <f>IF(X250="", "", X250-SUM($Z$11:$Z249))</f>
        <v/>
      </c>
      <c r="AA250" s="111" t="str">
        <f>IF($Y250="", "", $Y250-SUM($AA$11:$AA249))</f>
        <v/>
      </c>
      <c r="AB250" s="111" t="str">
        <f t="shared" si="60"/>
        <v/>
      </c>
      <c r="AC250" s="121" t="str">
        <f t="shared" si="56"/>
        <v/>
      </c>
      <c r="AD250" s="122" t="str">
        <f t="shared" si="57"/>
        <v/>
      </c>
      <c r="AE250" s="123" t="str">
        <f t="shared" si="61"/>
        <v/>
      </c>
      <c r="AG250" s="150" t="str">
        <f t="shared" si="58"/>
        <v/>
      </c>
    </row>
    <row r="251" spans="1:33" x14ac:dyDescent="0.25">
      <c r="A251" s="56"/>
      <c r="B251" s="70"/>
      <c r="C251" s="76"/>
      <c r="D251" s="73"/>
      <c r="E251" s="79"/>
      <c r="F251" s="56"/>
      <c r="G251" s="13" t="str">
        <f t="shared" si="49"/>
        <v/>
      </c>
      <c r="H251" s="56"/>
      <c r="K251" s="128"/>
      <c r="L251" s="128"/>
      <c r="M251" s="128"/>
      <c r="N251" s="84" t="str">
        <f t="shared" si="50"/>
        <v/>
      </c>
      <c r="O251" s="128"/>
      <c r="P251" s="84" t="str">
        <f t="shared" si="51"/>
        <v/>
      </c>
      <c r="Q251" s="84" t="str">
        <f t="shared" si="48"/>
        <v/>
      </c>
      <c r="R251" s="84" t="str">
        <f t="shared" si="52"/>
        <v/>
      </c>
      <c r="S251" s="84" t="str">
        <f t="shared" si="53"/>
        <v/>
      </c>
      <c r="U251" s="84" t="str">
        <f t="shared" si="54"/>
        <v/>
      </c>
      <c r="W251" s="108" t="str">
        <f>IF($N251="", "", SUM($D$11:$D251))</f>
        <v/>
      </c>
      <c r="X251" s="111" t="str">
        <f t="shared" si="55"/>
        <v/>
      </c>
      <c r="Y251" s="114" t="str">
        <f t="shared" si="59"/>
        <v/>
      </c>
      <c r="Z251" s="111" t="str">
        <f>IF(X251="", "", X251-SUM($Z$11:$Z250))</f>
        <v/>
      </c>
      <c r="AA251" s="111" t="str">
        <f>IF($Y251="", "", $Y251-SUM($AA$11:$AA250))</f>
        <v/>
      </c>
      <c r="AB251" s="111" t="str">
        <f t="shared" si="60"/>
        <v/>
      </c>
      <c r="AC251" s="121" t="str">
        <f t="shared" si="56"/>
        <v/>
      </c>
      <c r="AD251" s="122" t="str">
        <f t="shared" si="57"/>
        <v/>
      </c>
      <c r="AE251" s="123" t="str">
        <f t="shared" si="61"/>
        <v/>
      </c>
      <c r="AG251" s="150" t="str">
        <f t="shared" si="58"/>
        <v/>
      </c>
    </row>
    <row r="252" spans="1:33" x14ac:dyDescent="0.25">
      <c r="A252" s="56"/>
      <c r="B252" s="70"/>
      <c r="C252" s="76"/>
      <c r="D252" s="73"/>
      <c r="E252" s="79"/>
      <c r="F252" s="56"/>
      <c r="G252" s="13" t="str">
        <f t="shared" si="49"/>
        <v/>
      </c>
      <c r="H252" s="56"/>
      <c r="K252" s="128"/>
      <c r="L252" s="128"/>
      <c r="M252" s="128"/>
      <c r="N252" s="84" t="str">
        <f t="shared" si="50"/>
        <v/>
      </c>
      <c r="O252" s="128"/>
      <c r="P252" s="84" t="str">
        <f t="shared" si="51"/>
        <v/>
      </c>
      <c r="Q252" s="84" t="str">
        <f t="shared" si="48"/>
        <v/>
      </c>
      <c r="R252" s="84" t="str">
        <f t="shared" si="52"/>
        <v/>
      </c>
      <c r="S252" s="84" t="str">
        <f t="shared" si="53"/>
        <v/>
      </c>
      <c r="U252" s="84" t="str">
        <f t="shared" si="54"/>
        <v/>
      </c>
      <c r="W252" s="108" t="str">
        <f>IF($N252="", "", SUM($D$11:$D252))</f>
        <v/>
      </c>
      <c r="X252" s="111" t="str">
        <f t="shared" si="55"/>
        <v/>
      </c>
      <c r="Y252" s="114" t="str">
        <f t="shared" si="59"/>
        <v/>
      </c>
      <c r="Z252" s="111" t="str">
        <f>IF(X252="", "", X252-SUM($Z$11:$Z251))</f>
        <v/>
      </c>
      <c r="AA252" s="111" t="str">
        <f>IF($Y252="", "", $Y252-SUM($AA$11:$AA251))</f>
        <v/>
      </c>
      <c r="AB252" s="111" t="str">
        <f t="shared" si="60"/>
        <v/>
      </c>
      <c r="AC252" s="121" t="str">
        <f t="shared" si="56"/>
        <v/>
      </c>
      <c r="AD252" s="122" t="str">
        <f t="shared" si="57"/>
        <v/>
      </c>
      <c r="AE252" s="123" t="str">
        <f t="shared" si="61"/>
        <v/>
      </c>
      <c r="AG252" s="150" t="str">
        <f t="shared" si="58"/>
        <v/>
      </c>
    </row>
    <row r="253" spans="1:33" x14ac:dyDescent="0.25">
      <c r="A253" s="56"/>
      <c r="B253" s="70"/>
      <c r="C253" s="76"/>
      <c r="D253" s="73"/>
      <c r="E253" s="79"/>
      <c r="F253" s="56"/>
      <c r="G253" s="13" t="str">
        <f t="shared" si="49"/>
        <v/>
      </c>
      <c r="H253" s="56"/>
      <c r="K253" s="128"/>
      <c r="L253" s="128"/>
      <c r="M253" s="128"/>
      <c r="N253" s="84" t="str">
        <f t="shared" si="50"/>
        <v/>
      </c>
      <c r="O253" s="128"/>
      <c r="P253" s="84" t="str">
        <f t="shared" si="51"/>
        <v/>
      </c>
      <c r="Q253" s="84" t="str">
        <f t="shared" si="48"/>
        <v/>
      </c>
      <c r="R253" s="84" t="str">
        <f t="shared" si="52"/>
        <v/>
      </c>
      <c r="S253" s="84" t="str">
        <f t="shared" si="53"/>
        <v/>
      </c>
      <c r="U253" s="84" t="str">
        <f t="shared" si="54"/>
        <v/>
      </c>
      <c r="W253" s="108" t="str">
        <f>IF($N253="", "", SUM($D$11:$D253))</f>
        <v/>
      </c>
      <c r="X253" s="111" t="str">
        <f t="shared" si="55"/>
        <v/>
      </c>
      <c r="Y253" s="114" t="str">
        <f t="shared" si="59"/>
        <v/>
      </c>
      <c r="Z253" s="111" t="str">
        <f>IF(X253="", "", X253-SUM($Z$11:$Z252))</f>
        <v/>
      </c>
      <c r="AA253" s="111" t="str">
        <f>IF($Y253="", "", $Y253-SUM($AA$11:$AA252))</f>
        <v/>
      </c>
      <c r="AB253" s="111" t="str">
        <f t="shared" si="60"/>
        <v/>
      </c>
      <c r="AC253" s="121" t="str">
        <f t="shared" si="56"/>
        <v/>
      </c>
      <c r="AD253" s="122" t="str">
        <f t="shared" si="57"/>
        <v/>
      </c>
      <c r="AE253" s="123" t="str">
        <f t="shared" si="61"/>
        <v/>
      </c>
      <c r="AG253" s="150" t="str">
        <f t="shared" si="58"/>
        <v/>
      </c>
    </row>
    <row r="254" spans="1:33" x14ac:dyDescent="0.25">
      <c r="A254" s="56"/>
      <c r="B254" s="70"/>
      <c r="C254" s="76"/>
      <c r="D254" s="73"/>
      <c r="E254" s="79"/>
      <c r="F254" s="56"/>
      <c r="G254" s="13" t="str">
        <f t="shared" si="49"/>
        <v/>
      </c>
      <c r="H254" s="56"/>
      <c r="K254" s="128"/>
      <c r="L254" s="128"/>
      <c r="M254" s="128"/>
      <c r="N254" s="84" t="str">
        <f t="shared" si="50"/>
        <v/>
      </c>
      <c r="O254" s="128"/>
      <c r="P254" s="84" t="str">
        <f t="shared" si="51"/>
        <v/>
      </c>
      <c r="Q254" s="84" t="str">
        <f t="shared" si="48"/>
        <v/>
      </c>
      <c r="R254" s="84" t="str">
        <f t="shared" si="52"/>
        <v/>
      </c>
      <c r="S254" s="84" t="str">
        <f t="shared" si="53"/>
        <v/>
      </c>
      <c r="U254" s="84" t="str">
        <f t="shared" si="54"/>
        <v/>
      </c>
      <c r="W254" s="108" t="str">
        <f>IF($N254="", "", SUM($D$11:$D254))</f>
        <v/>
      </c>
      <c r="X254" s="111" t="str">
        <f t="shared" si="55"/>
        <v/>
      </c>
      <c r="Y254" s="114" t="str">
        <f t="shared" si="59"/>
        <v/>
      </c>
      <c r="Z254" s="111" t="str">
        <f>IF(X254="", "", X254-SUM($Z$11:$Z253))</f>
        <v/>
      </c>
      <c r="AA254" s="111" t="str">
        <f>IF($Y254="", "", $Y254-SUM($AA$11:$AA253))</f>
        <v/>
      </c>
      <c r="AB254" s="111" t="str">
        <f t="shared" si="60"/>
        <v/>
      </c>
      <c r="AC254" s="121" t="str">
        <f t="shared" si="56"/>
        <v/>
      </c>
      <c r="AD254" s="122" t="str">
        <f t="shared" si="57"/>
        <v/>
      </c>
      <c r="AE254" s="123" t="str">
        <f t="shared" si="61"/>
        <v/>
      </c>
      <c r="AG254" s="150" t="str">
        <f t="shared" si="58"/>
        <v/>
      </c>
    </row>
    <row r="255" spans="1:33" x14ac:dyDescent="0.25">
      <c r="A255" s="56"/>
      <c r="B255" s="70"/>
      <c r="C255" s="76"/>
      <c r="D255" s="73"/>
      <c r="E255" s="79"/>
      <c r="F255" s="56"/>
      <c r="G255" s="13" t="str">
        <f t="shared" si="49"/>
        <v/>
      </c>
      <c r="H255" s="56"/>
      <c r="K255" s="128"/>
      <c r="L255" s="128"/>
      <c r="M255" s="128"/>
      <c r="N255" s="84" t="str">
        <f t="shared" si="50"/>
        <v/>
      </c>
      <c r="O255" s="128"/>
      <c r="P255" s="84" t="str">
        <f t="shared" si="51"/>
        <v/>
      </c>
      <c r="Q255" s="84" t="str">
        <f t="shared" si="48"/>
        <v/>
      </c>
      <c r="R255" s="84" t="str">
        <f t="shared" si="52"/>
        <v/>
      </c>
      <c r="S255" s="84" t="str">
        <f t="shared" si="53"/>
        <v/>
      </c>
      <c r="U255" s="84" t="str">
        <f t="shared" si="54"/>
        <v/>
      </c>
      <c r="W255" s="108" t="str">
        <f>IF($N255="", "", SUM($D$11:$D255))</f>
        <v/>
      </c>
      <c r="X255" s="111" t="str">
        <f t="shared" si="55"/>
        <v/>
      </c>
      <c r="Y255" s="114" t="str">
        <f t="shared" si="59"/>
        <v/>
      </c>
      <c r="Z255" s="111" t="str">
        <f>IF(X255="", "", X255-SUM($Z$11:$Z254))</f>
        <v/>
      </c>
      <c r="AA255" s="111" t="str">
        <f>IF($Y255="", "", $Y255-SUM($AA$11:$AA254))</f>
        <v/>
      </c>
      <c r="AB255" s="111" t="str">
        <f t="shared" si="60"/>
        <v/>
      </c>
      <c r="AC255" s="121" t="str">
        <f t="shared" si="56"/>
        <v/>
      </c>
      <c r="AD255" s="122" t="str">
        <f t="shared" si="57"/>
        <v/>
      </c>
      <c r="AE255" s="123" t="str">
        <f t="shared" si="61"/>
        <v/>
      </c>
      <c r="AG255" s="150" t="str">
        <f t="shared" si="58"/>
        <v/>
      </c>
    </row>
    <row r="256" spans="1:33" x14ac:dyDescent="0.25">
      <c r="A256" s="56"/>
      <c r="B256" s="70"/>
      <c r="C256" s="76"/>
      <c r="D256" s="73"/>
      <c r="E256" s="79"/>
      <c r="F256" s="56"/>
      <c r="G256" s="13" t="str">
        <f t="shared" si="49"/>
        <v/>
      </c>
      <c r="H256" s="56"/>
      <c r="K256" s="128"/>
      <c r="L256" s="128"/>
      <c r="M256" s="128"/>
      <c r="N256" s="84" t="str">
        <f t="shared" si="50"/>
        <v/>
      </c>
      <c r="O256" s="128"/>
      <c r="P256" s="84" t="str">
        <f t="shared" si="51"/>
        <v/>
      </c>
      <c r="Q256" s="84" t="str">
        <f t="shared" si="48"/>
        <v/>
      </c>
      <c r="R256" s="84" t="str">
        <f t="shared" si="52"/>
        <v/>
      </c>
      <c r="S256" s="84" t="str">
        <f t="shared" si="53"/>
        <v/>
      </c>
      <c r="U256" s="84" t="str">
        <f t="shared" si="54"/>
        <v/>
      </c>
      <c r="W256" s="108" t="str">
        <f>IF($N256="", "", SUM($D$11:$D256))</f>
        <v/>
      </c>
      <c r="X256" s="111" t="str">
        <f t="shared" si="55"/>
        <v/>
      </c>
      <c r="Y256" s="114" t="str">
        <f t="shared" si="59"/>
        <v/>
      </c>
      <c r="Z256" s="111" t="str">
        <f>IF(X256="", "", X256-SUM($Z$11:$Z255))</f>
        <v/>
      </c>
      <c r="AA256" s="111" t="str">
        <f>IF($Y256="", "", $Y256-SUM($AA$11:$AA255))</f>
        <v/>
      </c>
      <c r="AB256" s="111" t="str">
        <f t="shared" si="60"/>
        <v/>
      </c>
      <c r="AC256" s="121" t="str">
        <f t="shared" si="56"/>
        <v/>
      </c>
      <c r="AD256" s="122" t="str">
        <f t="shared" si="57"/>
        <v/>
      </c>
      <c r="AE256" s="123" t="str">
        <f t="shared" si="61"/>
        <v/>
      </c>
      <c r="AG256" s="150" t="str">
        <f t="shared" si="58"/>
        <v/>
      </c>
    </row>
    <row r="257" spans="1:33" x14ac:dyDescent="0.25">
      <c r="A257" s="56"/>
      <c r="B257" s="70"/>
      <c r="C257" s="76"/>
      <c r="D257" s="73"/>
      <c r="E257" s="79"/>
      <c r="F257" s="56"/>
      <c r="G257" s="13" t="str">
        <f t="shared" si="49"/>
        <v/>
      </c>
      <c r="H257" s="56"/>
      <c r="K257" s="128"/>
      <c r="L257" s="128"/>
      <c r="M257" s="128"/>
      <c r="N257" s="84" t="str">
        <f t="shared" si="50"/>
        <v/>
      </c>
      <c r="O257" s="128"/>
      <c r="P257" s="84" t="str">
        <f t="shared" si="51"/>
        <v/>
      </c>
      <c r="Q257" s="84" t="str">
        <f t="shared" si="48"/>
        <v/>
      </c>
      <c r="R257" s="84" t="str">
        <f t="shared" si="52"/>
        <v/>
      </c>
      <c r="S257" s="84" t="str">
        <f t="shared" si="53"/>
        <v/>
      </c>
      <c r="U257" s="84" t="str">
        <f t="shared" si="54"/>
        <v/>
      </c>
      <c r="W257" s="108" t="str">
        <f>IF($N257="", "", SUM($D$11:$D257))</f>
        <v/>
      </c>
      <c r="X257" s="111" t="str">
        <f t="shared" si="55"/>
        <v/>
      </c>
      <c r="Y257" s="114" t="str">
        <f t="shared" si="59"/>
        <v/>
      </c>
      <c r="Z257" s="111" t="str">
        <f>IF(X257="", "", X257-SUM($Z$11:$Z256))</f>
        <v/>
      </c>
      <c r="AA257" s="111" t="str">
        <f>IF($Y257="", "", $Y257-SUM($AA$11:$AA256))</f>
        <v/>
      </c>
      <c r="AB257" s="111" t="str">
        <f t="shared" si="60"/>
        <v/>
      </c>
      <c r="AC257" s="121" t="str">
        <f t="shared" si="56"/>
        <v/>
      </c>
      <c r="AD257" s="122" t="str">
        <f t="shared" si="57"/>
        <v/>
      </c>
      <c r="AE257" s="123" t="str">
        <f t="shared" si="61"/>
        <v/>
      </c>
      <c r="AG257" s="150" t="str">
        <f t="shared" si="58"/>
        <v/>
      </c>
    </row>
    <row r="258" spans="1:33" x14ac:dyDescent="0.25">
      <c r="A258" s="56"/>
      <c r="B258" s="70"/>
      <c r="C258" s="76"/>
      <c r="D258" s="73"/>
      <c r="E258" s="79"/>
      <c r="F258" s="56"/>
      <c r="G258" s="13" t="str">
        <f t="shared" si="49"/>
        <v/>
      </c>
      <c r="H258" s="56"/>
      <c r="K258" s="128"/>
      <c r="L258" s="128"/>
      <c r="M258" s="128"/>
      <c r="N258" s="84" t="str">
        <f t="shared" si="50"/>
        <v/>
      </c>
      <c r="O258" s="128"/>
      <c r="P258" s="84" t="str">
        <f t="shared" si="51"/>
        <v/>
      </c>
      <c r="Q258" s="84" t="str">
        <f t="shared" si="48"/>
        <v/>
      </c>
      <c r="R258" s="84" t="str">
        <f t="shared" si="52"/>
        <v/>
      </c>
      <c r="S258" s="84" t="str">
        <f t="shared" si="53"/>
        <v/>
      </c>
      <c r="U258" s="84" t="str">
        <f t="shared" si="54"/>
        <v/>
      </c>
      <c r="W258" s="108" t="str">
        <f>IF($N258="", "", SUM($D$11:$D258))</f>
        <v/>
      </c>
      <c r="X258" s="111" t="str">
        <f t="shared" si="55"/>
        <v/>
      </c>
      <c r="Y258" s="114" t="str">
        <f t="shared" si="59"/>
        <v/>
      </c>
      <c r="Z258" s="111" t="str">
        <f>IF(X258="", "", X258-SUM($Z$11:$Z257))</f>
        <v/>
      </c>
      <c r="AA258" s="111" t="str">
        <f>IF($Y258="", "", $Y258-SUM($AA$11:$AA257))</f>
        <v/>
      </c>
      <c r="AB258" s="111" t="str">
        <f t="shared" si="60"/>
        <v/>
      </c>
      <c r="AC258" s="121" t="str">
        <f t="shared" si="56"/>
        <v/>
      </c>
      <c r="AD258" s="122" t="str">
        <f t="shared" si="57"/>
        <v/>
      </c>
      <c r="AE258" s="123" t="str">
        <f t="shared" si="61"/>
        <v/>
      </c>
      <c r="AG258" s="150" t="str">
        <f t="shared" si="58"/>
        <v/>
      </c>
    </row>
    <row r="259" spans="1:33" x14ac:dyDescent="0.25">
      <c r="A259" s="56"/>
      <c r="B259" s="70"/>
      <c r="C259" s="76"/>
      <c r="D259" s="73"/>
      <c r="E259" s="79"/>
      <c r="F259" s="56"/>
      <c r="G259" s="13" t="str">
        <f t="shared" si="49"/>
        <v/>
      </c>
      <c r="H259" s="56"/>
      <c r="K259" s="128"/>
      <c r="L259" s="128"/>
      <c r="M259" s="128"/>
      <c r="N259" s="84" t="str">
        <f t="shared" si="50"/>
        <v/>
      </c>
      <c r="O259" s="128"/>
      <c r="P259" s="84" t="str">
        <f t="shared" si="51"/>
        <v/>
      </c>
      <c r="Q259" s="84" t="str">
        <f t="shared" si="48"/>
        <v/>
      </c>
      <c r="R259" s="84" t="str">
        <f t="shared" si="52"/>
        <v/>
      </c>
      <c r="S259" s="84" t="str">
        <f t="shared" si="53"/>
        <v/>
      </c>
      <c r="U259" s="84" t="str">
        <f t="shared" si="54"/>
        <v/>
      </c>
      <c r="W259" s="108" t="str">
        <f>IF($N259="", "", SUM($D$11:$D259))</f>
        <v/>
      </c>
      <c r="X259" s="111" t="str">
        <f t="shared" si="55"/>
        <v/>
      </c>
      <c r="Y259" s="114" t="str">
        <f t="shared" si="59"/>
        <v/>
      </c>
      <c r="Z259" s="111" t="str">
        <f>IF(X259="", "", X259-SUM($Z$11:$Z258))</f>
        <v/>
      </c>
      <c r="AA259" s="111" t="str">
        <f>IF($Y259="", "", $Y259-SUM($AA$11:$AA258))</f>
        <v/>
      </c>
      <c r="AB259" s="111" t="str">
        <f t="shared" si="60"/>
        <v/>
      </c>
      <c r="AC259" s="121" t="str">
        <f t="shared" si="56"/>
        <v/>
      </c>
      <c r="AD259" s="122" t="str">
        <f t="shared" si="57"/>
        <v/>
      </c>
      <c r="AE259" s="123" t="str">
        <f t="shared" si="61"/>
        <v/>
      </c>
      <c r="AG259" s="150" t="str">
        <f t="shared" si="58"/>
        <v/>
      </c>
    </row>
    <row r="260" spans="1:33" x14ac:dyDescent="0.25">
      <c r="A260" s="56"/>
      <c r="B260" s="70"/>
      <c r="C260" s="76"/>
      <c r="D260" s="73"/>
      <c r="E260" s="79"/>
      <c r="F260" s="56"/>
      <c r="G260" s="13" t="str">
        <f t="shared" si="49"/>
        <v/>
      </c>
      <c r="H260" s="56"/>
      <c r="K260" s="128"/>
      <c r="L260" s="128"/>
      <c r="M260" s="128"/>
      <c r="N260" s="84" t="str">
        <f t="shared" si="50"/>
        <v/>
      </c>
      <c r="O260" s="128"/>
      <c r="P260" s="84" t="str">
        <f t="shared" si="51"/>
        <v/>
      </c>
      <c r="Q260" s="84" t="str">
        <f t="shared" si="48"/>
        <v/>
      </c>
      <c r="R260" s="84" t="str">
        <f t="shared" si="52"/>
        <v/>
      </c>
      <c r="S260" s="84" t="str">
        <f t="shared" si="53"/>
        <v/>
      </c>
      <c r="U260" s="84" t="str">
        <f t="shared" si="54"/>
        <v/>
      </c>
      <c r="W260" s="108" t="str">
        <f>IF($N260="", "", SUM($D$11:$D260))</f>
        <v/>
      </c>
      <c r="X260" s="111" t="str">
        <f t="shared" si="55"/>
        <v/>
      </c>
      <c r="Y260" s="114" t="str">
        <f t="shared" si="59"/>
        <v/>
      </c>
      <c r="Z260" s="111" t="str">
        <f>IF(X260="", "", X260-SUM($Z$11:$Z259))</f>
        <v/>
      </c>
      <c r="AA260" s="111" t="str">
        <f>IF($Y260="", "", $Y260-SUM($AA$11:$AA259))</f>
        <v/>
      </c>
      <c r="AB260" s="111" t="str">
        <f t="shared" si="60"/>
        <v/>
      </c>
      <c r="AC260" s="121" t="str">
        <f t="shared" si="56"/>
        <v/>
      </c>
      <c r="AD260" s="122" t="str">
        <f t="shared" si="57"/>
        <v/>
      </c>
      <c r="AE260" s="123" t="str">
        <f t="shared" si="61"/>
        <v/>
      </c>
      <c r="AG260" s="150" t="str">
        <f t="shared" si="58"/>
        <v/>
      </c>
    </row>
    <row r="261" spans="1:33" x14ac:dyDescent="0.25">
      <c r="A261" s="56"/>
      <c r="B261" s="70"/>
      <c r="C261" s="76"/>
      <c r="D261" s="73"/>
      <c r="E261" s="79"/>
      <c r="F261" s="56"/>
      <c r="G261" s="13" t="str">
        <f t="shared" si="49"/>
        <v/>
      </c>
      <c r="H261" s="56"/>
      <c r="K261" s="128"/>
      <c r="L261" s="128"/>
      <c r="M261" s="128"/>
      <c r="N261" s="84" t="str">
        <f t="shared" si="50"/>
        <v/>
      </c>
      <c r="O261" s="128"/>
      <c r="P261" s="84" t="str">
        <f t="shared" si="51"/>
        <v/>
      </c>
      <c r="Q261" s="84" t="str">
        <f t="shared" si="48"/>
        <v/>
      </c>
      <c r="R261" s="84" t="str">
        <f t="shared" si="52"/>
        <v/>
      </c>
      <c r="S261" s="84" t="str">
        <f t="shared" si="53"/>
        <v/>
      </c>
      <c r="U261" s="84" t="str">
        <f t="shared" si="54"/>
        <v/>
      </c>
      <c r="W261" s="108" t="str">
        <f>IF($N261="", "", SUM($D$11:$D261))</f>
        <v/>
      </c>
      <c r="X261" s="111" t="str">
        <f t="shared" si="55"/>
        <v/>
      </c>
      <c r="Y261" s="114" t="str">
        <f t="shared" si="59"/>
        <v/>
      </c>
      <c r="Z261" s="111" t="str">
        <f>IF(X261="", "", X261-SUM($Z$11:$Z260))</f>
        <v/>
      </c>
      <c r="AA261" s="111" t="str">
        <f>IF($Y261="", "", $Y261-SUM($AA$11:$AA260))</f>
        <v/>
      </c>
      <c r="AB261" s="111" t="str">
        <f t="shared" si="60"/>
        <v/>
      </c>
      <c r="AC261" s="121" t="str">
        <f t="shared" si="56"/>
        <v/>
      </c>
      <c r="AD261" s="122" t="str">
        <f t="shared" si="57"/>
        <v/>
      </c>
      <c r="AE261" s="123" t="str">
        <f t="shared" si="61"/>
        <v/>
      </c>
      <c r="AG261" s="150" t="str">
        <f t="shared" si="58"/>
        <v/>
      </c>
    </row>
    <row r="262" spans="1:33" x14ac:dyDescent="0.25">
      <c r="A262" s="56"/>
      <c r="B262" s="70"/>
      <c r="C262" s="76"/>
      <c r="D262" s="73"/>
      <c r="E262" s="79"/>
      <c r="F262" s="56"/>
      <c r="G262" s="13" t="str">
        <f t="shared" si="49"/>
        <v/>
      </c>
      <c r="H262" s="56"/>
      <c r="K262" s="128"/>
      <c r="L262" s="128"/>
      <c r="M262" s="128"/>
      <c r="N262" s="84" t="str">
        <f t="shared" si="50"/>
        <v/>
      </c>
      <c r="O262" s="128"/>
      <c r="P262" s="84" t="str">
        <f t="shared" si="51"/>
        <v/>
      </c>
      <c r="Q262" s="84" t="str">
        <f t="shared" si="48"/>
        <v/>
      </c>
      <c r="R262" s="84" t="str">
        <f t="shared" si="52"/>
        <v/>
      </c>
      <c r="S262" s="84" t="str">
        <f t="shared" si="53"/>
        <v/>
      </c>
      <c r="U262" s="84" t="str">
        <f t="shared" si="54"/>
        <v/>
      </c>
      <c r="W262" s="108" t="str">
        <f>IF($N262="", "", SUM($D$11:$D262))</f>
        <v/>
      </c>
      <c r="X262" s="111" t="str">
        <f t="shared" si="55"/>
        <v/>
      </c>
      <c r="Y262" s="114" t="str">
        <f t="shared" si="59"/>
        <v/>
      </c>
      <c r="Z262" s="111" t="str">
        <f>IF(X262="", "", X262-SUM($Z$11:$Z261))</f>
        <v/>
      </c>
      <c r="AA262" s="111" t="str">
        <f>IF($Y262="", "", $Y262-SUM($AA$11:$AA261))</f>
        <v/>
      </c>
      <c r="AB262" s="111" t="str">
        <f t="shared" si="60"/>
        <v/>
      </c>
      <c r="AC262" s="121" t="str">
        <f t="shared" si="56"/>
        <v/>
      </c>
      <c r="AD262" s="122" t="str">
        <f t="shared" si="57"/>
        <v/>
      </c>
      <c r="AE262" s="123" t="str">
        <f t="shared" si="61"/>
        <v/>
      </c>
      <c r="AG262" s="150" t="str">
        <f t="shared" si="58"/>
        <v/>
      </c>
    </row>
    <row r="263" spans="1:33" x14ac:dyDescent="0.25">
      <c r="A263" s="56"/>
      <c r="B263" s="70"/>
      <c r="C263" s="76"/>
      <c r="D263" s="73"/>
      <c r="E263" s="79"/>
      <c r="F263" s="56"/>
      <c r="G263" s="13" t="str">
        <f t="shared" si="49"/>
        <v/>
      </c>
      <c r="H263" s="56"/>
      <c r="K263" s="128"/>
      <c r="L263" s="128"/>
      <c r="M263" s="128"/>
      <c r="N263" s="84" t="str">
        <f t="shared" si="50"/>
        <v/>
      </c>
      <c r="O263" s="128"/>
      <c r="P263" s="84" t="str">
        <f t="shared" si="51"/>
        <v/>
      </c>
      <c r="Q263" s="84" t="str">
        <f t="shared" si="48"/>
        <v/>
      </c>
      <c r="R263" s="84" t="str">
        <f t="shared" si="52"/>
        <v/>
      </c>
      <c r="S263" s="84" t="str">
        <f t="shared" si="53"/>
        <v/>
      </c>
      <c r="U263" s="84" t="str">
        <f t="shared" si="54"/>
        <v/>
      </c>
      <c r="W263" s="108" t="str">
        <f>IF($N263="", "", SUM($D$11:$D263))</f>
        <v/>
      </c>
      <c r="X263" s="111" t="str">
        <f t="shared" si="55"/>
        <v/>
      </c>
      <c r="Y263" s="114" t="str">
        <f t="shared" si="59"/>
        <v/>
      </c>
      <c r="Z263" s="111" t="str">
        <f>IF(X263="", "", X263-SUM($Z$11:$Z262))</f>
        <v/>
      </c>
      <c r="AA263" s="111" t="str">
        <f>IF($Y263="", "", $Y263-SUM($AA$11:$AA262))</f>
        <v/>
      </c>
      <c r="AB263" s="111" t="str">
        <f t="shared" si="60"/>
        <v/>
      </c>
      <c r="AC263" s="121" t="str">
        <f t="shared" si="56"/>
        <v/>
      </c>
      <c r="AD263" s="122" t="str">
        <f t="shared" si="57"/>
        <v/>
      </c>
      <c r="AE263" s="123" t="str">
        <f t="shared" si="61"/>
        <v/>
      </c>
      <c r="AG263" s="150" t="str">
        <f t="shared" si="58"/>
        <v/>
      </c>
    </row>
    <row r="264" spans="1:33" x14ac:dyDescent="0.25">
      <c r="A264" s="56"/>
      <c r="B264" s="70"/>
      <c r="C264" s="76"/>
      <c r="D264" s="73"/>
      <c r="E264" s="79"/>
      <c r="F264" s="56"/>
      <c r="G264" s="13" t="str">
        <f t="shared" si="49"/>
        <v/>
      </c>
      <c r="H264" s="56"/>
      <c r="K264" s="128"/>
      <c r="L264" s="128"/>
      <c r="M264" s="128"/>
      <c r="N264" s="84" t="str">
        <f t="shared" si="50"/>
        <v/>
      </c>
      <c r="O264" s="128"/>
      <c r="P264" s="84" t="str">
        <f t="shared" si="51"/>
        <v/>
      </c>
      <c r="Q264" s="84" t="str">
        <f t="shared" si="48"/>
        <v/>
      </c>
      <c r="R264" s="84" t="str">
        <f t="shared" si="52"/>
        <v/>
      </c>
      <c r="S264" s="84" t="str">
        <f t="shared" si="53"/>
        <v/>
      </c>
      <c r="U264" s="84" t="str">
        <f t="shared" si="54"/>
        <v/>
      </c>
      <c r="W264" s="108" t="str">
        <f>IF($N264="", "", SUM($D$11:$D264))</f>
        <v/>
      </c>
      <c r="X264" s="111" t="str">
        <f t="shared" si="55"/>
        <v/>
      </c>
      <c r="Y264" s="114" t="str">
        <f t="shared" si="59"/>
        <v/>
      </c>
      <c r="Z264" s="111" t="str">
        <f>IF(X264="", "", X264-SUM($Z$11:$Z263))</f>
        <v/>
      </c>
      <c r="AA264" s="111" t="str">
        <f>IF($Y264="", "", $Y264-SUM($AA$11:$AA263))</f>
        <v/>
      </c>
      <c r="AB264" s="111" t="str">
        <f t="shared" si="60"/>
        <v/>
      </c>
      <c r="AC264" s="121" t="str">
        <f t="shared" si="56"/>
        <v/>
      </c>
      <c r="AD264" s="122" t="str">
        <f t="shared" si="57"/>
        <v/>
      </c>
      <c r="AE264" s="123" t="str">
        <f t="shared" si="61"/>
        <v/>
      </c>
      <c r="AG264" s="150" t="str">
        <f t="shared" si="58"/>
        <v/>
      </c>
    </row>
    <row r="265" spans="1:33" x14ac:dyDescent="0.25">
      <c r="A265" s="56"/>
      <c r="B265" s="70"/>
      <c r="C265" s="76"/>
      <c r="D265" s="73"/>
      <c r="E265" s="79"/>
      <c r="F265" s="56"/>
      <c r="G265" s="13" t="str">
        <f t="shared" si="49"/>
        <v/>
      </c>
      <c r="H265" s="56"/>
      <c r="K265" s="128"/>
      <c r="L265" s="128"/>
      <c r="M265" s="128"/>
      <c r="N265" s="84" t="str">
        <f t="shared" si="50"/>
        <v/>
      </c>
      <c r="O265" s="128"/>
      <c r="P265" s="84" t="str">
        <f t="shared" si="51"/>
        <v/>
      </c>
      <c r="Q265" s="84" t="str">
        <f t="shared" si="48"/>
        <v/>
      </c>
      <c r="R265" s="84" t="str">
        <f t="shared" si="52"/>
        <v/>
      </c>
      <c r="S265" s="84" t="str">
        <f t="shared" si="53"/>
        <v/>
      </c>
      <c r="U265" s="84" t="str">
        <f t="shared" si="54"/>
        <v/>
      </c>
      <c r="W265" s="108" t="str">
        <f>IF($N265="", "", SUM($D$11:$D265))</f>
        <v/>
      </c>
      <c r="X265" s="111" t="str">
        <f t="shared" si="55"/>
        <v/>
      </c>
      <c r="Y265" s="114" t="str">
        <f t="shared" si="59"/>
        <v/>
      </c>
      <c r="Z265" s="111" t="str">
        <f>IF(X265="", "", X265-SUM($Z$11:$Z264))</f>
        <v/>
      </c>
      <c r="AA265" s="111" t="str">
        <f>IF($Y265="", "", $Y265-SUM($AA$11:$AA264))</f>
        <v/>
      </c>
      <c r="AB265" s="111" t="str">
        <f t="shared" si="60"/>
        <v/>
      </c>
      <c r="AC265" s="121" t="str">
        <f t="shared" si="56"/>
        <v/>
      </c>
      <c r="AD265" s="122" t="str">
        <f t="shared" si="57"/>
        <v/>
      </c>
      <c r="AE265" s="123" t="str">
        <f t="shared" si="61"/>
        <v/>
      </c>
      <c r="AG265" s="150" t="str">
        <f t="shared" si="58"/>
        <v/>
      </c>
    </row>
    <row r="266" spans="1:33" x14ac:dyDescent="0.25">
      <c r="A266" s="56"/>
      <c r="B266" s="70"/>
      <c r="C266" s="76"/>
      <c r="D266" s="73"/>
      <c r="E266" s="79"/>
      <c r="F266" s="56"/>
      <c r="G266" s="13" t="str">
        <f t="shared" si="49"/>
        <v/>
      </c>
      <c r="H266" s="56"/>
      <c r="K266" s="128"/>
      <c r="L266" s="128"/>
      <c r="M266" s="128"/>
      <c r="N266" s="84" t="str">
        <f t="shared" si="50"/>
        <v/>
      </c>
      <c r="O266" s="128"/>
      <c r="P266" s="84" t="str">
        <f t="shared" si="51"/>
        <v/>
      </c>
      <c r="Q266" s="84" t="str">
        <f t="shared" si="48"/>
        <v/>
      </c>
      <c r="R266" s="84" t="str">
        <f t="shared" si="52"/>
        <v/>
      </c>
      <c r="S266" s="84" t="str">
        <f t="shared" si="53"/>
        <v/>
      </c>
      <c r="U266" s="84" t="str">
        <f t="shared" si="54"/>
        <v/>
      </c>
      <c r="W266" s="108" t="str">
        <f>IF($N266="", "", SUM($D$11:$D266))</f>
        <v/>
      </c>
      <c r="X266" s="111" t="str">
        <f t="shared" si="55"/>
        <v/>
      </c>
      <c r="Y266" s="114" t="str">
        <f t="shared" si="59"/>
        <v/>
      </c>
      <c r="Z266" s="111" t="str">
        <f>IF(X266="", "", X266-SUM($Z$11:$Z265))</f>
        <v/>
      </c>
      <c r="AA266" s="111" t="str">
        <f>IF($Y266="", "", $Y266-SUM($AA$11:$AA265))</f>
        <v/>
      </c>
      <c r="AB266" s="111" t="str">
        <f t="shared" si="60"/>
        <v/>
      </c>
      <c r="AC266" s="121" t="str">
        <f t="shared" si="56"/>
        <v/>
      </c>
      <c r="AD266" s="122" t="str">
        <f t="shared" si="57"/>
        <v/>
      </c>
      <c r="AE266" s="123" t="str">
        <f t="shared" si="61"/>
        <v/>
      </c>
      <c r="AG266" s="150" t="str">
        <f t="shared" si="58"/>
        <v/>
      </c>
    </row>
    <row r="267" spans="1:33" x14ac:dyDescent="0.25">
      <c r="A267" s="56"/>
      <c r="B267" s="70"/>
      <c r="C267" s="76"/>
      <c r="D267" s="73"/>
      <c r="E267" s="79"/>
      <c r="F267" s="56"/>
      <c r="G267" s="13" t="str">
        <f t="shared" si="49"/>
        <v/>
      </c>
      <c r="H267" s="56"/>
      <c r="K267" s="128"/>
      <c r="L267" s="128"/>
      <c r="M267" s="128"/>
      <c r="N267" s="84" t="str">
        <f t="shared" si="50"/>
        <v/>
      </c>
      <c r="O267" s="128"/>
      <c r="P267" s="84" t="str">
        <f t="shared" si="51"/>
        <v/>
      </c>
      <c r="Q267" s="84" t="str">
        <f t="shared" ref="Q267:Q330" si="62">IF($N267="", "", IF(AND(Q$5="X", C267=""), $N$6, IF(AND(NOT(C267=""), COUNTIF(L$11:L$17, C267)=0), $N$7, "")))</f>
        <v/>
      </c>
      <c r="R267" s="84" t="str">
        <f t="shared" si="52"/>
        <v/>
      </c>
      <c r="S267" s="84" t="str">
        <f t="shared" si="53"/>
        <v/>
      </c>
      <c r="U267" s="84" t="str">
        <f t="shared" si="54"/>
        <v/>
      </c>
      <c r="W267" s="108" t="str">
        <f>IF($N267="", "", SUM($D$11:$D267))</f>
        <v/>
      </c>
      <c r="X267" s="111" t="str">
        <f t="shared" si="55"/>
        <v/>
      </c>
      <c r="Y267" s="114" t="str">
        <f t="shared" si="59"/>
        <v/>
      </c>
      <c r="Z267" s="111" t="str">
        <f>IF(X267="", "", X267-SUM($Z$11:$Z266))</f>
        <v/>
      </c>
      <c r="AA267" s="111" t="str">
        <f>IF($Y267="", "", $Y267-SUM($AA$11:$AA266))</f>
        <v/>
      </c>
      <c r="AB267" s="111" t="str">
        <f t="shared" si="60"/>
        <v/>
      </c>
      <c r="AC267" s="121" t="str">
        <f t="shared" si="56"/>
        <v/>
      </c>
      <c r="AD267" s="122" t="str">
        <f t="shared" si="57"/>
        <v/>
      </c>
      <c r="AE267" s="123" t="str">
        <f t="shared" si="61"/>
        <v/>
      </c>
      <c r="AG267" s="150" t="str">
        <f t="shared" si="58"/>
        <v/>
      </c>
    </row>
    <row r="268" spans="1:33" x14ac:dyDescent="0.25">
      <c r="A268" s="56"/>
      <c r="B268" s="70"/>
      <c r="C268" s="76"/>
      <c r="D268" s="73"/>
      <c r="E268" s="79"/>
      <c r="F268" s="56"/>
      <c r="G268" s="13" t="str">
        <f t="shared" ref="G268:G331" si="63">IF($B268="", "", TEXT($B268, "mmm"))</f>
        <v/>
      </c>
      <c r="H268" s="56"/>
      <c r="K268" s="128"/>
      <c r="L268" s="128"/>
      <c r="M268" s="128"/>
      <c r="N268" s="84" t="str">
        <f t="shared" ref="N268:N331" si="64">IF(COUNTIF($B268:$E268, "")=4, "", "X")</f>
        <v/>
      </c>
      <c r="O268" s="128"/>
      <c r="P268" s="84" t="str">
        <f t="shared" ref="P268:P331" si="65">IF($N268="", "", IF(AND(P$5="X", B268=""), $N$6, IFERROR(IF(AND(NOT(B268=""), OR(ISNUMBER(B268)=FALSE, B268&lt;$L$2, B268&gt;$L$3)), $N$7, ""), $N$7)))</f>
        <v/>
      </c>
      <c r="Q268" s="84" t="str">
        <f t="shared" si="62"/>
        <v/>
      </c>
      <c r="R268" s="84" t="str">
        <f t="shared" ref="R268:R331" si="66">IF($N268="", "", IF(AND(R$5="X", D268=""), $N$6, IF(AND(NOT(D268=""), ISNUMBER(D268)=FALSE), $N$7, "")))</f>
        <v/>
      </c>
      <c r="S268" s="84" t="str">
        <f t="shared" ref="S268:S331" si="67">IF($N268="", "", IF(AND(S$5="X", E268=""), $N$6, ""))</f>
        <v/>
      </c>
      <c r="U268" s="84" t="str">
        <f t="shared" ref="U268:U331" si="68">IF($B268="", "", TEXT($B268, "mmm yyyy"))</f>
        <v/>
      </c>
      <c r="W268" s="108" t="str">
        <f>IF($N268="", "", SUM($D$11:$D268))</f>
        <v/>
      </c>
      <c r="X268" s="111" t="str">
        <f t="shared" ref="X268:X331" si="69">IF(W268="", "", IF(W268&lt;=$X$4, W268, $X$4))</f>
        <v/>
      </c>
      <c r="Y268" s="114" t="str">
        <f t="shared" si="59"/>
        <v/>
      </c>
      <c r="Z268" s="111" t="str">
        <f>IF(X268="", "", X268-SUM($Z$11:$Z267))</f>
        <v/>
      </c>
      <c r="AA268" s="111" t="str">
        <f>IF($Y268="", "", $Y268-SUM($AA$11:$AA267))</f>
        <v/>
      </c>
      <c r="AB268" s="111" t="str">
        <f t="shared" si="60"/>
        <v/>
      </c>
      <c r="AC268" s="121" t="str">
        <f t="shared" ref="AC268:AC331" si="70">IF($N268="", "", $Z268*$AC$4)</f>
        <v/>
      </c>
      <c r="AD268" s="122" t="str">
        <f t="shared" ref="AD268:AD331" si="71">IF($N268="", "", $AA268*$AC$5)</f>
        <v/>
      </c>
      <c r="AE268" s="123" t="str">
        <f t="shared" si="61"/>
        <v/>
      </c>
      <c r="AG268" s="150" t="str">
        <f t="shared" ref="AG268:AG331" si="72">IF(OR($U268="", $C268=""), "", CONCATENATE($C268, " - ", $U268))</f>
        <v/>
      </c>
    </row>
    <row r="269" spans="1:33" x14ac:dyDescent="0.25">
      <c r="A269" s="56"/>
      <c r="B269" s="70"/>
      <c r="C269" s="76"/>
      <c r="D269" s="73"/>
      <c r="E269" s="79"/>
      <c r="F269" s="56"/>
      <c r="G269" s="13" t="str">
        <f t="shared" si="63"/>
        <v/>
      </c>
      <c r="H269" s="56"/>
      <c r="K269" s="128"/>
      <c r="L269" s="128"/>
      <c r="M269" s="128"/>
      <c r="N269" s="84" t="str">
        <f t="shared" si="64"/>
        <v/>
      </c>
      <c r="O269" s="128"/>
      <c r="P269" s="84" t="str">
        <f t="shared" si="65"/>
        <v/>
      </c>
      <c r="Q269" s="84" t="str">
        <f t="shared" si="62"/>
        <v/>
      </c>
      <c r="R269" s="84" t="str">
        <f t="shared" si="66"/>
        <v/>
      </c>
      <c r="S269" s="84" t="str">
        <f t="shared" si="67"/>
        <v/>
      </c>
      <c r="U269" s="84" t="str">
        <f t="shared" si="68"/>
        <v/>
      </c>
      <c r="W269" s="108" t="str">
        <f>IF($N269="", "", SUM($D$11:$D269))</f>
        <v/>
      </c>
      <c r="X269" s="111" t="str">
        <f t="shared" si="69"/>
        <v/>
      </c>
      <c r="Y269" s="114" t="str">
        <f t="shared" si="59"/>
        <v/>
      </c>
      <c r="Z269" s="111" t="str">
        <f>IF(X269="", "", X269-SUM($Z$11:$Z268))</f>
        <v/>
      </c>
      <c r="AA269" s="111" t="str">
        <f>IF($Y269="", "", $Y269-SUM($AA$11:$AA268))</f>
        <v/>
      </c>
      <c r="AB269" s="111" t="str">
        <f t="shared" si="60"/>
        <v/>
      </c>
      <c r="AC269" s="121" t="str">
        <f t="shared" si="70"/>
        <v/>
      </c>
      <c r="AD269" s="122" t="str">
        <f t="shared" si="71"/>
        <v/>
      </c>
      <c r="AE269" s="123" t="str">
        <f t="shared" si="61"/>
        <v/>
      </c>
      <c r="AG269" s="150" t="str">
        <f t="shared" si="72"/>
        <v/>
      </c>
    </row>
    <row r="270" spans="1:33" x14ac:dyDescent="0.25">
      <c r="A270" s="56"/>
      <c r="B270" s="70"/>
      <c r="C270" s="76"/>
      <c r="D270" s="73"/>
      <c r="E270" s="79"/>
      <c r="F270" s="56"/>
      <c r="G270" s="13" t="str">
        <f t="shared" si="63"/>
        <v/>
      </c>
      <c r="H270" s="56"/>
      <c r="K270" s="128"/>
      <c r="L270" s="128"/>
      <c r="M270" s="128"/>
      <c r="N270" s="84" t="str">
        <f t="shared" si="64"/>
        <v/>
      </c>
      <c r="O270" s="128"/>
      <c r="P270" s="84" t="str">
        <f t="shared" si="65"/>
        <v/>
      </c>
      <c r="Q270" s="84" t="str">
        <f t="shared" si="62"/>
        <v/>
      </c>
      <c r="R270" s="84" t="str">
        <f t="shared" si="66"/>
        <v/>
      </c>
      <c r="S270" s="84" t="str">
        <f t="shared" si="67"/>
        <v/>
      </c>
      <c r="U270" s="84" t="str">
        <f t="shared" si="68"/>
        <v/>
      </c>
      <c r="W270" s="108" t="str">
        <f>IF($N270="", "", SUM($D$11:$D270))</f>
        <v/>
      </c>
      <c r="X270" s="111" t="str">
        <f t="shared" si="69"/>
        <v/>
      </c>
      <c r="Y270" s="114" t="str">
        <f t="shared" ref="Y270:Y333" si="73">IF(W270="", "", IF(W270&lt;=$X$4, 0, W270-$X$4))</f>
        <v/>
      </c>
      <c r="Z270" s="111" t="str">
        <f>IF(X270="", "", X270-SUM($Z$11:$Z269))</f>
        <v/>
      </c>
      <c r="AA270" s="111" t="str">
        <f>IF($Y270="", "", $Y270-SUM($AA$11:$AA269))</f>
        <v/>
      </c>
      <c r="AB270" s="111" t="str">
        <f t="shared" ref="AB270:AB333" si="74">IF($N270="", "", SUM(Z270:AA270))</f>
        <v/>
      </c>
      <c r="AC270" s="121" t="str">
        <f t="shared" si="70"/>
        <v/>
      </c>
      <c r="AD270" s="122" t="str">
        <f t="shared" si="71"/>
        <v/>
      </c>
      <c r="AE270" s="123" t="str">
        <f t="shared" ref="AE270:AE333" si="75">IF($N270="", "", SUM(AC270:AD270))</f>
        <v/>
      </c>
      <c r="AG270" s="150" t="str">
        <f t="shared" si="72"/>
        <v/>
      </c>
    </row>
    <row r="271" spans="1:33" x14ac:dyDescent="0.25">
      <c r="A271" s="56"/>
      <c r="B271" s="70"/>
      <c r="C271" s="76"/>
      <c r="D271" s="73"/>
      <c r="E271" s="79"/>
      <c r="F271" s="56"/>
      <c r="G271" s="13" t="str">
        <f t="shared" si="63"/>
        <v/>
      </c>
      <c r="H271" s="56"/>
      <c r="K271" s="128"/>
      <c r="L271" s="128"/>
      <c r="M271" s="128"/>
      <c r="N271" s="84" t="str">
        <f t="shared" si="64"/>
        <v/>
      </c>
      <c r="O271" s="128"/>
      <c r="P271" s="84" t="str">
        <f t="shared" si="65"/>
        <v/>
      </c>
      <c r="Q271" s="84" t="str">
        <f t="shared" si="62"/>
        <v/>
      </c>
      <c r="R271" s="84" t="str">
        <f t="shared" si="66"/>
        <v/>
      </c>
      <c r="S271" s="84" t="str">
        <f t="shared" si="67"/>
        <v/>
      </c>
      <c r="U271" s="84" t="str">
        <f t="shared" si="68"/>
        <v/>
      </c>
      <c r="W271" s="108" t="str">
        <f>IF($N271="", "", SUM($D$11:$D271))</f>
        <v/>
      </c>
      <c r="X271" s="111" t="str">
        <f t="shared" si="69"/>
        <v/>
      </c>
      <c r="Y271" s="114" t="str">
        <f t="shared" si="73"/>
        <v/>
      </c>
      <c r="Z271" s="111" t="str">
        <f>IF(X271="", "", X271-SUM($Z$11:$Z270))</f>
        <v/>
      </c>
      <c r="AA271" s="111" t="str">
        <f>IF($Y271="", "", $Y271-SUM($AA$11:$AA270))</f>
        <v/>
      </c>
      <c r="AB271" s="111" t="str">
        <f t="shared" si="74"/>
        <v/>
      </c>
      <c r="AC271" s="121" t="str">
        <f t="shared" si="70"/>
        <v/>
      </c>
      <c r="AD271" s="122" t="str">
        <f t="shared" si="71"/>
        <v/>
      </c>
      <c r="AE271" s="123" t="str">
        <f t="shared" si="75"/>
        <v/>
      </c>
      <c r="AG271" s="150" t="str">
        <f t="shared" si="72"/>
        <v/>
      </c>
    </row>
    <row r="272" spans="1:33" x14ac:dyDescent="0.25">
      <c r="A272" s="56"/>
      <c r="B272" s="70"/>
      <c r="C272" s="76"/>
      <c r="D272" s="73"/>
      <c r="E272" s="79"/>
      <c r="F272" s="56"/>
      <c r="G272" s="13" t="str">
        <f t="shared" si="63"/>
        <v/>
      </c>
      <c r="H272" s="56"/>
      <c r="K272" s="128"/>
      <c r="L272" s="128"/>
      <c r="M272" s="128"/>
      <c r="N272" s="84" t="str">
        <f t="shared" si="64"/>
        <v/>
      </c>
      <c r="O272" s="128"/>
      <c r="P272" s="84" t="str">
        <f t="shared" si="65"/>
        <v/>
      </c>
      <c r="Q272" s="84" t="str">
        <f t="shared" si="62"/>
        <v/>
      </c>
      <c r="R272" s="84" t="str">
        <f t="shared" si="66"/>
        <v/>
      </c>
      <c r="S272" s="84" t="str">
        <f t="shared" si="67"/>
        <v/>
      </c>
      <c r="U272" s="84" t="str">
        <f t="shared" si="68"/>
        <v/>
      </c>
      <c r="W272" s="108" t="str">
        <f>IF($N272="", "", SUM($D$11:$D272))</f>
        <v/>
      </c>
      <c r="X272" s="111" t="str">
        <f t="shared" si="69"/>
        <v/>
      </c>
      <c r="Y272" s="114" t="str">
        <f t="shared" si="73"/>
        <v/>
      </c>
      <c r="Z272" s="111" t="str">
        <f>IF(X272="", "", X272-SUM($Z$11:$Z271))</f>
        <v/>
      </c>
      <c r="AA272" s="111" t="str">
        <f>IF($Y272="", "", $Y272-SUM($AA$11:$AA271))</f>
        <v/>
      </c>
      <c r="AB272" s="111" t="str">
        <f t="shared" si="74"/>
        <v/>
      </c>
      <c r="AC272" s="121" t="str">
        <f t="shared" si="70"/>
        <v/>
      </c>
      <c r="AD272" s="122" t="str">
        <f t="shared" si="71"/>
        <v/>
      </c>
      <c r="AE272" s="123" t="str">
        <f t="shared" si="75"/>
        <v/>
      </c>
      <c r="AG272" s="150" t="str">
        <f t="shared" si="72"/>
        <v/>
      </c>
    </row>
    <row r="273" spans="1:33" x14ac:dyDescent="0.25">
      <c r="A273" s="56"/>
      <c r="B273" s="70"/>
      <c r="C273" s="76"/>
      <c r="D273" s="73"/>
      <c r="E273" s="79"/>
      <c r="F273" s="56"/>
      <c r="G273" s="13" t="str">
        <f t="shared" si="63"/>
        <v/>
      </c>
      <c r="H273" s="56"/>
      <c r="K273" s="128"/>
      <c r="L273" s="128"/>
      <c r="M273" s="128"/>
      <c r="N273" s="84" t="str">
        <f t="shared" si="64"/>
        <v/>
      </c>
      <c r="O273" s="128"/>
      <c r="P273" s="84" t="str">
        <f t="shared" si="65"/>
        <v/>
      </c>
      <c r="Q273" s="84" t="str">
        <f t="shared" si="62"/>
        <v/>
      </c>
      <c r="R273" s="84" t="str">
        <f t="shared" si="66"/>
        <v/>
      </c>
      <c r="S273" s="84" t="str">
        <f t="shared" si="67"/>
        <v/>
      </c>
      <c r="U273" s="84" t="str">
        <f t="shared" si="68"/>
        <v/>
      </c>
      <c r="W273" s="108" t="str">
        <f>IF($N273="", "", SUM($D$11:$D273))</f>
        <v/>
      </c>
      <c r="X273" s="111" t="str">
        <f t="shared" si="69"/>
        <v/>
      </c>
      <c r="Y273" s="114" t="str">
        <f t="shared" si="73"/>
        <v/>
      </c>
      <c r="Z273" s="111" t="str">
        <f>IF(X273="", "", X273-SUM($Z$11:$Z272))</f>
        <v/>
      </c>
      <c r="AA273" s="111" t="str">
        <f>IF($Y273="", "", $Y273-SUM($AA$11:$AA272))</f>
        <v/>
      </c>
      <c r="AB273" s="111" t="str">
        <f t="shared" si="74"/>
        <v/>
      </c>
      <c r="AC273" s="121" t="str">
        <f t="shared" si="70"/>
        <v/>
      </c>
      <c r="AD273" s="122" t="str">
        <f t="shared" si="71"/>
        <v/>
      </c>
      <c r="AE273" s="123" t="str">
        <f t="shared" si="75"/>
        <v/>
      </c>
      <c r="AG273" s="150" t="str">
        <f t="shared" si="72"/>
        <v/>
      </c>
    </row>
    <row r="274" spans="1:33" x14ac:dyDescent="0.25">
      <c r="A274" s="56"/>
      <c r="B274" s="70"/>
      <c r="C274" s="76"/>
      <c r="D274" s="73"/>
      <c r="E274" s="79"/>
      <c r="F274" s="56"/>
      <c r="G274" s="13" t="str">
        <f t="shared" si="63"/>
        <v/>
      </c>
      <c r="H274" s="56"/>
      <c r="K274" s="128"/>
      <c r="L274" s="128"/>
      <c r="M274" s="128"/>
      <c r="N274" s="84" t="str">
        <f t="shared" si="64"/>
        <v/>
      </c>
      <c r="O274" s="128"/>
      <c r="P274" s="84" t="str">
        <f t="shared" si="65"/>
        <v/>
      </c>
      <c r="Q274" s="84" t="str">
        <f t="shared" si="62"/>
        <v/>
      </c>
      <c r="R274" s="84" t="str">
        <f t="shared" si="66"/>
        <v/>
      </c>
      <c r="S274" s="84" t="str">
        <f t="shared" si="67"/>
        <v/>
      </c>
      <c r="U274" s="84" t="str">
        <f t="shared" si="68"/>
        <v/>
      </c>
      <c r="W274" s="108" t="str">
        <f>IF($N274="", "", SUM($D$11:$D274))</f>
        <v/>
      </c>
      <c r="X274" s="111" t="str">
        <f t="shared" si="69"/>
        <v/>
      </c>
      <c r="Y274" s="114" t="str">
        <f t="shared" si="73"/>
        <v/>
      </c>
      <c r="Z274" s="111" t="str">
        <f>IF(X274="", "", X274-SUM($Z$11:$Z273))</f>
        <v/>
      </c>
      <c r="AA274" s="111" t="str">
        <f>IF($Y274="", "", $Y274-SUM($AA$11:$AA273))</f>
        <v/>
      </c>
      <c r="AB274" s="111" t="str">
        <f t="shared" si="74"/>
        <v/>
      </c>
      <c r="AC274" s="121" t="str">
        <f t="shared" si="70"/>
        <v/>
      </c>
      <c r="AD274" s="122" t="str">
        <f t="shared" si="71"/>
        <v/>
      </c>
      <c r="AE274" s="123" t="str">
        <f t="shared" si="75"/>
        <v/>
      </c>
      <c r="AG274" s="150" t="str">
        <f t="shared" si="72"/>
        <v/>
      </c>
    </row>
    <row r="275" spans="1:33" x14ac:dyDescent="0.25">
      <c r="A275" s="56"/>
      <c r="B275" s="70"/>
      <c r="C275" s="76"/>
      <c r="D275" s="73"/>
      <c r="E275" s="79"/>
      <c r="F275" s="56"/>
      <c r="G275" s="13" t="str">
        <f t="shared" si="63"/>
        <v/>
      </c>
      <c r="H275" s="56"/>
      <c r="K275" s="128"/>
      <c r="L275" s="128"/>
      <c r="M275" s="128"/>
      <c r="N275" s="84" t="str">
        <f t="shared" si="64"/>
        <v/>
      </c>
      <c r="O275" s="128"/>
      <c r="P275" s="84" t="str">
        <f t="shared" si="65"/>
        <v/>
      </c>
      <c r="Q275" s="84" t="str">
        <f t="shared" si="62"/>
        <v/>
      </c>
      <c r="R275" s="84" t="str">
        <f t="shared" si="66"/>
        <v/>
      </c>
      <c r="S275" s="84" t="str">
        <f t="shared" si="67"/>
        <v/>
      </c>
      <c r="U275" s="84" t="str">
        <f t="shared" si="68"/>
        <v/>
      </c>
      <c r="W275" s="108" t="str">
        <f>IF($N275="", "", SUM($D$11:$D275))</f>
        <v/>
      </c>
      <c r="X275" s="111" t="str">
        <f t="shared" si="69"/>
        <v/>
      </c>
      <c r="Y275" s="114" t="str">
        <f t="shared" si="73"/>
        <v/>
      </c>
      <c r="Z275" s="111" t="str">
        <f>IF(X275="", "", X275-SUM($Z$11:$Z274))</f>
        <v/>
      </c>
      <c r="AA275" s="111" t="str">
        <f>IF($Y275="", "", $Y275-SUM($AA$11:$AA274))</f>
        <v/>
      </c>
      <c r="AB275" s="111" t="str">
        <f t="shared" si="74"/>
        <v/>
      </c>
      <c r="AC275" s="121" t="str">
        <f t="shared" si="70"/>
        <v/>
      </c>
      <c r="AD275" s="122" t="str">
        <f t="shared" si="71"/>
        <v/>
      </c>
      <c r="AE275" s="123" t="str">
        <f t="shared" si="75"/>
        <v/>
      </c>
      <c r="AG275" s="150" t="str">
        <f t="shared" si="72"/>
        <v/>
      </c>
    </row>
    <row r="276" spans="1:33" x14ac:dyDescent="0.25">
      <c r="A276" s="56"/>
      <c r="B276" s="70"/>
      <c r="C276" s="76"/>
      <c r="D276" s="73"/>
      <c r="E276" s="79"/>
      <c r="F276" s="56"/>
      <c r="G276" s="13" t="str">
        <f t="shared" si="63"/>
        <v/>
      </c>
      <c r="H276" s="56"/>
      <c r="K276" s="128"/>
      <c r="L276" s="128"/>
      <c r="M276" s="128"/>
      <c r="N276" s="84" t="str">
        <f t="shared" si="64"/>
        <v/>
      </c>
      <c r="O276" s="128"/>
      <c r="P276" s="84" t="str">
        <f t="shared" si="65"/>
        <v/>
      </c>
      <c r="Q276" s="84" t="str">
        <f t="shared" si="62"/>
        <v/>
      </c>
      <c r="R276" s="84" t="str">
        <f t="shared" si="66"/>
        <v/>
      </c>
      <c r="S276" s="84" t="str">
        <f t="shared" si="67"/>
        <v/>
      </c>
      <c r="U276" s="84" t="str">
        <f t="shared" si="68"/>
        <v/>
      </c>
      <c r="W276" s="108" t="str">
        <f>IF($N276="", "", SUM($D$11:$D276))</f>
        <v/>
      </c>
      <c r="X276" s="111" t="str">
        <f t="shared" si="69"/>
        <v/>
      </c>
      <c r="Y276" s="114" t="str">
        <f t="shared" si="73"/>
        <v/>
      </c>
      <c r="Z276" s="111" t="str">
        <f>IF(X276="", "", X276-SUM($Z$11:$Z275))</f>
        <v/>
      </c>
      <c r="AA276" s="111" t="str">
        <f>IF($Y276="", "", $Y276-SUM($AA$11:$AA275))</f>
        <v/>
      </c>
      <c r="AB276" s="111" t="str">
        <f t="shared" si="74"/>
        <v/>
      </c>
      <c r="AC276" s="121" t="str">
        <f t="shared" si="70"/>
        <v/>
      </c>
      <c r="AD276" s="122" t="str">
        <f t="shared" si="71"/>
        <v/>
      </c>
      <c r="AE276" s="123" t="str">
        <f t="shared" si="75"/>
        <v/>
      </c>
      <c r="AG276" s="150" t="str">
        <f t="shared" si="72"/>
        <v/>
      </c>
    </row>
    <row r="277" spans="1:33" x14ac:dyDescent="0.25">
      <c r="A277" s="56"/>
      <c r="B277" s="70"/>
      <c r="C277" s="76"/>
      <c r="D277" s="73"/>
      <c r="E277" s="79"/>
      <c r="F277" s="56"/>
      <c r="G277" s="13" t="str">
        <f t="shared" si="63"/>
        <v/>
      </c>
      <c r="H277" s="56"/>
      <c r="K277" s="128"/>
      <c r="L277" s="128"/>
      <c r="M277" s="128"/>
      <c r="N277" s="84" t="str">
        <f t="shared" si="64"/>
        <v/>
      </c>
      <c r="O277" s="128"/>
      <c r="P277" s="84" t="str">
        <f t="shared" si="65"/>
        <v/>
      </c>
      <c r="Q277" s="84" t="str">
        <f t="shared" si="62"/>
        <v/>
      </c>
      <c r="R277" s="84" t="str">
        <f t="shared" si="66"/>
        <v/>
      </c>
      <c r="S277" s="84" t="str">
        <f t="shared" si="67"/>
        <v/>
      </c>
      <c r="U277" s="84" t="str">
        <f t="shared" si="68"/>
        <v/>
      </c>
      <c r="W277" s="108" t="str">
        <f>IF($N277="", "", SUM($D$11:$D277))</f>
        <v/>
      </c>
      <c r="X277" s="111" t="str">
        <f t="shared" si="69"/>
        <v/>
      </c>
      <c r="Y277" s="114" t="str">
        <f t="shared" si="73"/>
        <v/>
      </c>
      <c r="Z277" s="111" t="str">
        <f>IF(X277="", "", X277-SUM($Z$11:$Z276))</f>
        <v/>
      </c>
      <c r="AA277" s="111" t="str">
        <f>IF($Y277="", "", $Y277-SUM($AA$11:$AA276))</f>
        <v/>
      </c>
      <c r="AB277" s="111" t="str">
        <f t="shared" si="74"/>
        <v/>
      </c>
      <c r="AC277" s="121" t="str">
        <f t="shared" si="70"/>
        <v/>
      </c>
      <c r="AD277" s="122" t="str">
        <f t="shared" si="71"/>
        <v/>
      </c>
      <c r="AE277" s="123" t="str">
        <f t="shared" si="75"/>
        <v/>
      </c>
      <c r="AG277" s="150" t="str">
        <f t="shared" si="72"/>
        <v/>
      </c>
    </row>
    <row r="278" spans="1:33" x14ac:dyDescent="0.25">
      <c r="A278" s="56"/>
      <c r="B278" s="70"/>
      <c r="C278" s="76"/>
      <c r="D278" s="73"/>
      <c r="E278" s="79"/>
      <c r="F278" s="56"/>
      <c r="G278" s="13" t="str">
        <f t="shared" si="63"/>
        <v/>
      </c>
      <c r="H278" s="56"/>
      <c r="K278" s="128"/>
      <c r="L278" s="128"/>
      <c r="M278" s="128"/>
      <c r="N278" s="84" t="str">
        <f t="shared" si="64"/>
        <v/>
      </c>
      <c r="O278" s="128"/>
      <c r="P278" s="84" t="str">
        <f t="shared" si="65"/>
        <v/>
      </c>
      <c r="Q278" s="84" t="str">
        <f t="shared" si="62"/>
        <v/>
      </c>
      <c r="R278" s="84" t="str">
        <f t="shared" si="66"/>
        <v/>
      </c>
      <c r="S278" s="84" t="str">
        <f t="shared" si="67"/>
        <v/>
      </c>
      <c r="U278" s="84" t="str">
        <f t="shared" si="68"/>
        <v/>
      </c>
      <c r="W278" s="108" t="str">
        <f>IF($N278="", "", SUM($D$11:$D278))</f>
        <v/>
      </c>
      <c r="X278" s="111" t="str">
        <f t="shared" si="69"/>
        <v/>
      </c>
      <c r="Y278" s="114" t="str">
        <f t="shared" si="73"/>
        <v/>
      </c>
      <c r="Z278" s="111" t="str">
        <f>IF(X278="", "", X278-SUM($Z$11:$Z277))</f>
        <v/>
      </c>
      <c r="AA278" s="111" t="str">
        <f>IF($Y278="", "", $Y278-SUM($AA$11:$AA277))</f>
        <v/>
      </c>
      <c r="AB278" s="111" t="str">
        <f t="shared" si="74"/>
        <v/>
      </c>
      <c r="AC278" s="121" t="str">
        <f t="shared" si="70"/>
        <v/>
      </c>
      <c r="AD278" s="122" t="str">
        <f t="shared" si="71"/>
        <v/>
      </c>
      <c r="AE278" s="123" t="str">
        <f t="shared" si="75"/>
        <v/>
      </c>
      <c r="AG278" s="150" t="str">
        <f t="shared" si="72"/>
        <v/>
      </c>
    </row>
    <row r="279" spans="1:33" x14ac:dyDescent="0.25">
      <c r="A279" s="56"/>
      <c r="B279" s="70"/>
      <c r="C279" s="76"/>
      <c r="D279" s="73"/>
      <c r="E279" s="79"/>
      <c r="F279" s="56"/>
      <c r="G279" s="13" t="str">
        <f t="shared" si="63"/>
        <v/>
      </c>
      <c r="H279" s="56"/>
      <c r="K279" s="128"/>
      <c r="L279" s="128"/>
      <c r="M279" s="128"/>
      <c r="N279" s="84" t="str">
        <f t="shared" si="64"/>
        <v/>
      </c>
      <c r="O279" s="128"/>
      <c r="P279" s="84" t="str">
        <f t="shared" si="65"/>
        <v/>
      </c>
      <c r="Q279" s="84" t="str">
        <f t="shared" si="62"/>
        <v/>
      </c>
      <c r="R279" s="84" t="str">
        <f t="shared" si="66"/>
        <v/>
      </c>
      <c r="S279" s="84" t="str">
        <f t="shared" si="67"/>
        <v/>
      </c>
      <c r="U279" s="84" t="str">
        <f t="shared" si="68"/>
        <v/>
      </c>
      <c r="W279" s="108" t="str">
        <f>IF($N279="", "", SUM($D$11:$D279))</f>
        <v/>
      </c>
      <c r="X279" s="111" t="str">
        <f t="shared" si="69"/>
        <v/>
      </c>
      <c r="Y279" s="114" t="str">
        <f t="shared" si="73"/>
        <v/>
      </c>
      <c r="Z279" s="111" t="str">
        <f>IF(X279="", "", X279-SUM($Z$11:$Z278))</f>
        <v/>
      </c>
      <c r="AA279" s="111" t="str">
        <f>IF($Y279="", "", $Y279-SUM($AA$11:$AA278))</f>
        <v/>
      </c>
      <c r="AB279" s="111" t="str">
        <f t="shared" si="74"/>
        <v/>
      </c>
      <c r="AC279" s="121" t="str">
        <f t="shared" si="70"/>
        <v/>
      </c>
      <c r="AD279" s="122" t="str">
        <f t="shared" si="71"/>
        <v/>
      </c>
      <c r="AE279" s="123" t="str">
        <f t="shared" si="75"/>
        <v/>
      </c>
      <c r="AG279" s="150" t="str">
        <f t="shared" si="72"/>
        <v/>
      </c>
    </row>
    <row r="280" spans="1:33" x14ac:dyDescent="0.25">
      <c r="A280" s="56"/>
      <c r="B280" s="70"/>
      <c r="C280" s="76"/>
      <c r="D280" s="73"/>
      <c r="E280" s="79"/>
      <c r="F280" s="56"/>
      <c r="G280" s="13" t="str">
        <f t="shared" si="63"/>
        <v/>
      </c>
      <c r="H280" s="56"/>
      <c r="K280" s="128"/>
      <c r="L280" s="128"/>
      <c r="M280" s="128"/>
      <c r="N280" s="84" t="str">
        <f t="shared" si="64"/>
        <v/>
      </c>
      <c r="O280" s="128"/>
      <c r="P280" s="84" t="str">
        <f t="shared" si="65"/>
        <v/>
      </c>
      <c r="Q280" s="84" t="str">
        <f t="shared" si="62"/>
        <v/>
      </c>
      <c r="R280" s="84" t="str">
        <f t="shared" si="66"/>
        <v/>
      </c>
      <c r="S280" s="84" t="str">
        <f t="shared" si="67"/>
        <v/>
      </c>
      <c r="U280" s="84" t="str">
        <f t="shared" si="68"/>
        <v/>
      </c>
      <c r="W280" s="108" t="str">
        <f>IF($N280="", "", SUM($D$11:$D280))</f>
        <v/>
      </c>
      <c r="X280" s="111" t="str">
        <f t="shared" si="69"/>
        <v/>
      </c>
      <c r="Y280" s="114" t="str">
        <f t="shared" si="73"/>
        <v/>
      </c>
      <c r="Z280" s="111" t="str">
        <f>IF(X280="", "", X280-SUM($Z$11:$Z279))</f>
        <v/>
      </c>
      <c r="AA280" s="111" t="str">
        <f>IF($Y280="", "", $Y280-SUM($AA$11:$AA279))</f>
        <v/>
      </c>
      <c r="AB280" s="111" t="str">
        <f t="shared" si="74"/>
        <v/>
      </c>
      <c r="AC280" s="121" t="str">
        <f t="shared" si="70"/>
        <v/>
      </c>
      <c r="AD280" s="122" t="str">
        <f t="shared" si="71"/>
        <v/>
      </c>
      <c r="AE280" s="123" t="str">
        <f t="shared" si="75"/>
        <v/>
      </c>
      <c r="AG280" s="150" t="str">
        <f t="shared" si="72"/>
        <v/>
      </c>
    </row>
    <row r="281" spans="1:33" x14ac:dyDescent="0.25">
      <c r="A281" s="56"/>
      <c r="B281" s="70"/>
      <c r="C281" s="76"/>
      <c r="D281" s="73"/>
      <c r="E281" s="79"/>
      <c r="F281" s="56"/>
      <c r="G281" s="13" t="str">
        <f t="shared" si="63"/>
        <v/>
      </c>
      <c r="H281" s="56"/>
      <c r="K281" s="128"/>
      <c r="L281" s="128"/>
      <c r="M281" s="128"/>
      <c r="N281" s="84" t="str">
        <f t="shared" si="64"/>
        <v/>
      </c>
      <c r="O281" s="128"/>
      <c r="P281" s="84" t="str">
        <f t="shared" si="65"/>
        <v/>
      </c>
      <c r="Q281" s="84" t="str">
        <f t="shared" si="62"/>
        <v/>
      </c>
      <c r="R281" s="84" t="str">
        <f t="shared" si="66"/>
        <v/>
      </c>
      <c r="S281" s="84" t="str">
        <f t="shared" si="67"/>
        <v/>
      </c>
      <c r="U281" s="84" t="str">
        <f t="shared" si="68"/>
        <v/>
      </c>
      <c r="W281" s="108" t="str">
        <f>IF($N281="", "", SUM($D$11:$D281))</f>
        <v/>
      </c>
      <c r="X281" s="111" t="str">
        <f t="shared" si="69"/>
        <v/>
      </c>
      <c r="Y281" s="114" t="str">
        <f t="shared" si="73"/>
        <v/>
      </c>
      <c r="Z281" s="111" t="str">
        <f>IF(X281="", "", X281-SUM($Z$11:$Z280))</f>
        <v/>
      </c>
      <c r="AA281" s="111" t="str">
        <f>IF($Y281="", "", $Y281-SUM($AA$11:$AA280))</f>
        <v/>
      </c>
      <c r="AB281" s="111" t="str">
        <f t="shared" si="74"/>
        <v/>
      </c>
      <c r="AC281" s="121" t="str">
        <f t="shared" si="70"/>
        <v/>
      </c>
      <c r="AD281" s="122" t="str">
        <f t="shared" si="71"/>
        <v/>
      </c>
      <c r="AE281" s="123" t="str">
        <f t="shared" si="75"/>
        <v/>
      </c>
      <c r="AG281" s="150" t="str">
        <f t="shared" si="72"/>
        <v/>
      </c>
    </row>
    <row r="282" spans="1:33" x14ac:dyDescent="0.25">
      <c r="A282" s="56"/>
      <c r="B282" s="70"/>
      <c r="C282" s="76"/>
      <c r="D282" s="73"/>
      <c r="E282" s="79"/>
      <c r="F282" s="56"/>
      <c r="G282" s="13" t="str">
        <f t="shared" si="63"/>
        <v/>
      </c>
      <c r="H282" s="56"/>
      <c r="K282" s="128"/>
      <c r="L282" s="128"/>
      <c r="M282" s="128"/>
      <c r="N282" s="84" t="str">
        <f t="shared" si="64"/>
        <v/>
      </c>
      <c r="O282" s="128"/>
      <c r="P282" s="84" t="str">
        <f t="shared" si="65"/>
        <v/>
      </c>
      <c r="Q282" s="84" t="str">
        <f t="shared" si="62"/>
        <v/>
      </c>
      <c r="R282" s="84" t="str">
        <f t="shared" si="66"/>
        <v/>
      </c>
      <c r="S282" s="84" t="str">
        <f t="shared" si="67"/>
        <v/>
      </c>
      <c r="U282" s="84" t="str">
        <f t="shared" si="68"/>
        <v/>
      </c>
      <c r="W282" s="108" t="str">
        <f>IF($N282="", "", SUM($D$11:$D282))</f>
        <v/>
      </c>
      <c r="X282" s="111" t="str">
        <f t="shared" si="69"/>
        <v/>
      </c>
      <c r="Y282" s="114" t="str">
        <f t="shared" si="73"/>
        <v/>
      </c>
      <c r="Z282" s="111" t="str">
        <f>IF(X282="", "", X282-SUM($Z$11:$Z281))</f>
        <v/>
      </c>
      <c r="AA282" s="111" t="str">
        <f>IF($Y282="", "", $Y282-SUM($AA$11:$AA281))</f>
        <v/>
      </c>
      <c r="AB282" s="111" t="str">
        <f t="shared" si="74"/>
        <v/>
      </c>
      <c r="AC282" s="121" t="str">
        <f t="shared" si="70"/>
        <v/>
      </c>
      <c r="AD282" s="122" t="str">
        <f t="shared" si="71"/>
        <v/>
      </c>
      <c r="AE282" s="123" t="str">
        <f t="shared" si="75"/>
        <v/>
      </c>
      <c r="AG282" s="150" t="str">
        <f t="shared" si="72"/>
        <v/>
      </c>
    </row>
    <row r="283" spans="1:33" x14ac:dyDescent="0.25">
      <c r="A283" s="56"/>
      <c r="B283" s="70"/>
      <c r="C283" s="76"/>
      <c r="D283" s="73"/>
      <c r="E283" s="79"/>
      <c r="F283" s="56"/>
      <c r="G283" s="13" t="str">
        <f t="shared" si="63"/>
        <v/>
      </c>
      <c r="H283" s="56"/>
      <c r="K283" s="128"/>
      <c r="L283" s="128"/>
      <c r="M283" s="128"/>
      <c r="N283" s="84" t="str">
        <f t="shared" si="64"/>
        <v/>
      </c>
      <c r="O283" s="128"/>
      <c r="P283" s="84" t="str">
        <f t="shared" si="65"/>
        <v/>
      </c>
      <c r="Q283" s="84" t="str">
        <f t="shared" si="62"/>
        <v/>
      </c>
      <c r="R283" s="84" t="str">
        <f t="shared" si="66"/>
        <v/>
      </c>
      <c r="S283" s="84" t="str">
        <f t="shared" si="67"/>
        <v/>
      </c>
      <c r="U283" s="84" t="str">
        <f t="shared" si="68"/>
        <v/>
      </c>
      <c r="W283" s="108" t="str">
        <f>IF($N283="", "", SUM($D$11:$D283))</f>
        <v/>
      </c>
      <c r="X283" s="111" t="str">
        <f t="shared" si="69"/>
        <v/>
      </c>
      <c r="Y283" s="114" t="str">
        <f t="shared" si="73"/>
        <v/>
      </c>
      <c r="Z283" s="111" t="str">
        <f>IF(X283="", "", X283-SUM($Z$11:$Z282))</f>
        <v/>
      </c>
      <c r="AA283" s="111" t="str">
        <f>IF($Y283="", "", $Y283-SUM($AA$11:$AA282))</f>
        <v/>
      </c>
      <c r="AB283" s="111" t="str">
        <f t="shared" si="74"/>
        <v/>
      </c>
      <c r="AC283" s="121" t="str">
        <f t="shared" si="70"/>
        <v/>
      </c>
      <c r="AD283" s="122" t="str">
        <f t="shared" si="71"/>
        <v/>
      </c>
      <c r="AE283" s="123" t="str">
        <f t="shared" si="75"/>
        <v/>
      </c>
      <c r="AG283" s="150" t="str">
        <f t="shared" si="72"/>
        <v/>
      </c>
    </row>
    <row r="284" spans="1:33" x14ac:dyDescent="0.25">
      <c r="A284" s="56"/>
      <c r="B284" s="70"/>
      <c r="C284" s="76"/>
      <c r="D284" s="73"/>
      <c r="E284" s="79"/>
      <c r="F284" s="56"/>
      <c r="G284" s="13" t="str">
        <f t="shared" si="63"/>
        <v/>
      </c>
      <c r="H284" s="56"/>
      <c r="K284" s="128"/>
      <c r="L284" s="128"/>
      <c r="M284" s="128"/>
      <c r="N284" s="84" t="str">
        <f t="shared" si="64"/>
        <v/>
      </c>
      <c r="O284" s="128"/>
      <c r="P284" s="84" t="str">
        <f t="shared" si="65"/>
        <v/>
      </c>
      <c r="Q284" s="84" t="str">
        <f t="shared" si="62"/>
        <v/>
      </c>
      <c r="R284" s="84" t="str">
        <f t="shared" si="66"/>
        <v/>
      </c>
      <c r="S284" s="84" t="str">
        <f t="shared" si="67"/>
        <v/>
      </c>
      <c r="U284" s="84" t="str">
        <f t="shared" si="68"/>
        <v/>
      </c>
      <c r="W284" s="108" t="str">
        <f>IF($N284="", "", SUM($D$11:$D284))</f>
        <v/>
      </c>
      <c r="X284" s="111" t="str">
        <f t="shared" si="69"/>
        <v/>
      </c>
      <c r="Y284" s="114" t="str">
        <f t="shared" si="73"/>
        <v/>
      </c>
      <c r="Z284" s="111" t="str">
        <f>IF(X284="", "", X284-SUM($Z$11:$Z283))</f>
        <v/>
      </c>
      <c r="AA284" s="111" t="str">
        <f>IF($Y284="", "", $Y284-SUM($AA$11:$AA283))</f>
        <v/>
      </c>
      <c r="AB284" s="111" t="str">
        <f t="shared" si="74"/>
        <v/>
      </c>
      <c r="AC284" s="121" t="str">
        <f t="shared" si="70"/>
        <v/>
      </c>
      <c r="AD284" s="122" t="str">
        <f t="shared" si="71"/>
        <v/>
      </c>
      <c r="AE284" s="123" t="str">
        <f t="shared" si="75"/>
        <v/>
      </c>
      <c r="AG284" s="150" t="str">
        <f t="shared" si="72"/>
        <v/>
      </c>
    </row>
    <row r="285" spans="1:33" x14ac:dyDescent="0.25">
      <c r="A285" s="56"/>
      <c r="B285" s="70"/>
      <c r="C285" s="76"/>
      <c r="D285" s="73"/>
      <c r="E285" s="79"/>
      <c r="F285" s="56"/>
      <c r="G285" s="13" t="str">
        <f t="shared" si="63"/>
        <v/>
      </c>
      <c r="H285" s="56"/>
      <c r="K285" s="128"/>
      <c r="L285" s="128"/>
      <c r="M285" s="128"/>
      <c r="N285" s="84" t="str">
        <f t="shared" si="64"/>
        <v/>
      </c>
      <c r="O285" s="128"/>
      <c r="P285" s="84" t="str">
        <f t="shared" si="65"/>
        <v/>
      </c>
      <c r="Q285" s="84" t="str">
        <f t="shared" si="62"/>
        <v/>
      </c>
      <c r="R285" s="84" t="str">
        <f t="shared" si="66"/>
        <v/>
      </c>
      <c r="S285" s="84" t="str">
        <f t="shared" si="67"/>
        <v/>
      </c>
      <c r="U285" s="84" t="str">
        <f t="shared" si="68"/>
        <v/>
      </c>
      <c r="W285" s="108" t="str">
        <f>IF($N285="", "", SUM($D$11:$D285))</f>
        <v/>
      </c>
      <c r="X285" s="111" t="str">
        <f t="shared" si="69"/>
        <v/>
      </c>
      <c r="Y285" s="114" t="str">
        <f t="shared" si="73"/>
        <v/>
      </c>
      <c r="Z285" s="111" t="str">
        <f>IF(X285="", "", X285-SUM($Z$11:$Z284))</f>
        <v/>
      </c>
      <c r="AA285" s="111" t="str">
        <f>IF($Y285="", "", $Y285-SUM($AA$11:$AA284))</f>
        <v/>
      </c>
      <c r="AB285" s="111" t="str">
        <f t="shared" si="74"/>
        <v/>
      </c>
      <c r="AC285" s="121" t="str">
        <f t="shared" si="70"/>
        <v/>
      </c>
      <c r="AD285" s="122" t="str">
        <f t="shared" si="71"/>
        <v/>
      </c>
      <c r="AE285" s="123" t="str">
        <f t="shared" si="75"/>
        <v/>
      </c>
      <c r="AG285" s="150" t="str">
        <f t="shared" si="72"/>
        <v/>
      </c>
    </row>
    <row r="286" spans="1:33" x14ac:dyDescent="0.25">
      <c r="A286" s="56"/>
      <c r="B286" s="70"/>
      <c r="C286" s="76"/>
      <c r="D286" s="73"/>
      <c r="E286" s="79"/>
      <c r="F286" s="56"/>
      <c r="G286" s="13" t="str">
        <f t="shared" si="63"/>
        <v/>
      </c>
      <c r="H286" s="56"/>
      <c r="K286" s="128"/>
      <c r="L286" s="128"/>
      <c r="M286" s="128"/>
      <c r="N286" s="84" t="str">
        <f t="shared" si="64"/>
        <v/>
      </c>
      <c r="O286" s="128"/>
      <c r="P286" s="84" t="str">
        <f t="shared" si="65"/>
        <v/>
      </c>
      <c r="Q286" s="84" t="str">
        <f t="shared" si="62"/>
        <v/>
      </c>
      <c r="R286" s="84" t="str">
        <f t="shared" si="66"/>
        <v/>
      </c>
      <c r="S286" s="84" t="str">
        <f t="shared" si="67"/>
        <v/>
      </c>
      <c r="U286" s="84" t="str">
        <f t="shared" si="68"/>
        <v/>
      </c>
      <c r="W286" s="108" t="str">
        <f>IF($N286="", "", SUM($D$11:$D286))</f>
        <v/>
      </c>
      <c r="X286" s="111" t="str">
        <f t="shared" si="69"/>
        <v/>
      </c>
      <c r="Y286" s="114" t="str">
        <f t="shared" si="73"/>
        <v/>
      </c>
      <c r="Z286" s="111" t="str">
        <f>IF(X286="", "", X286-SUM($Z$11:$Z285))</f>
        <v/>
      </c>
      <c r="AA286" s="111" t="str">
        <f>IF($Y286="", "", $Y286-SUM($AA$11:$AA285))</f>
        <v/>
      </c>
      <c r="AB286" s="111" t="str">
        <f t="shared" si="74"/>
        <v/>
      </c>
      <c r="AC286" s="121" t="str">
        <f t="shared" si="70"/>
        <v/>
      </c>
      <c r="AD286" s="122" t="str">
        <f t="shared" si="71"/>
        <v/>
      </c>
      <c r="AE286" s="123" t="str">
        <f t="shared" si="75"/>
        <v/>
      </c>
      <c r="AG286" s="150" t="str">
        <f t="shared" si="72"/>
        <v/>
      </c>
    </row>
    <row r="287" spans="1:33" x14ac:dyDescent="0.25">
      <c r="A287" s="56"/>
      <c r="B287" s="70"/>
      <c r="C287" s="76"/>
      <c r="D287" s="73"/>
      <c r="E287" s="79"/>
      <c r="F287" s="56"/>
      <c r="G287" s="13" t="str">
        <f t="shared" si="63"/>
        <v/>
      </c>
      <c r="H287" s="56"/>
      <c r="K287" s="128"/>
      <c r="L287" s="128"/>
      <c r="M287" s="128"/>
      <c r="N287" s="84" t="str">
        <f t="shared" si="64"/>
        <v/>
      </c>
      <c r="O287" s="128"/>
      <c r="P287" s="84" t="str">
        <f t="shared" si="65"/>
        <v/>
      </c>
      <c r="Q287" s="84" t="str">
        <f t="shared" si="62"/>
        <v/>
      </c>
      <c r="R287" s="84" t="str">
        <f t="shared" si="66"/>
        <v/>
      </c>
      <c r="S287" s="84" t="str">
        <f t="shared" si="67"/>
        <v/>
      </c>
      <c r="U287" s="84" t="str">
        <f t="shared" si="68"/>
        <v/>
      </c>
      <c r="W287" s="108" t="str">
        <f>IF($N287="", "", SUM($D$11:$D287))</f>
        <v/>
      </c>
      <c r="X287" s="111" t="str">
        <f t="shared" si="69"/>
        <v/>
      </c>
      <c r="Y287" s="114" t="str">
        <f t="shared" si="73"/>
        <v/>
      </c>
      <c r="Z287" s="111" t="str">
        <f>IF(X287="", "", X287-SUM($Z$11:$Z286))</f>
        <v/>
      </c>
      <c r="AA287" s="111" t="str">
        <f>IF($Y287="", "", $Y287-SUM($AA$11:$AA286))</f>
        <v/>
      </c>
      <c r="AB287" s="111" t="str">
        <f t="shared" si="74"/>
        <v/>
      </c>
      <c r="AC287" s="121" t="str">
        <f t="shared" si="70"/>
        <v/>
      </c>
      <c r="AD287" s="122" t="str">
        <f t="shared" si="71"/>
        <v/>
      </c>
      <c r="AE287" s="123" t="str">
        <f t="shared" si="75"/>
        <v/>
      </c>
      <c r="AG287" s="150" t="str">
        <f t="shared" si="72"/>
        <v/>
      </c>
    </row>
    <row r="288" spans="1:33" x14ac:dyDescent="0.25">
      <c r="A288" s="56"/>
      <c r="B288" s="70"/>
      <c r="C288" s="76"/>
      <c r="D288" s="73"/>
      <c r="E288" s="79"/>
      <c r="F288" s="56"/>
      <c r="G288" s="13" t="str">
        <f t="shared" si="63"/>
        <v/>
      </c>
      <c r="H288" s="56"/>
      <c r="K288" s="128"/>
      <c r="L288" s="128"/>
      <c r="M288" s="128"/>
      <c r="N288" s="84" t="str">
        <f t="shared" si="64"/>
        <v/>
      </c>
      <c r="O288" s="128"/>
      <c r="P288" s="84" t="str">
        <f t="shared" si="65"/>
        <v/>
      </c>
      <c r="Q288" s="84" t="str">
        <f t="shared" si="62"/>
        <v/>
      </c>
      <c r="R288" s="84" t="str">
        <f t="shared" si="66"/>
        <v/>
      </c>
      <c r="S288" s="84" t="str">
        <f t="shared" si="67"/>
        <v/>
      </c>
      <c r="U288" s="84" t="str">
        <f t="shared" si="68"/>
        <v/>
      </c>
      <c r="W288" s="108" t="str">
        <f>IF($N288="", "", SUM($D$11:$D288))</f>
        <v/>
      </c>
      <c r="X288" s="111" t="str">
        <f t="shared" si="69"/>
        <v/>
      </c>
      <c r="Y288" s="114" t="str">
        <f t="shared" si="73"/>
        <v/>
      </c>
      <c r="Z288" s="111" t="str">
        <f>IF(X288="", "", X288-SUM($Z$11:$Z287))</f>
        <v/>
      </c>
      <c r="AA288" s="111" t="str">
        <f>IF($Y288="", "", $Y288-SUM($AA$11:$AA287))</f>
        <v/>
      </c>
      <c r="AB288" s="111" t="str">
        <f t="shared" si="74"/>
        <v/>
      </c>
      <c r="AC288" s="121" t="str">
        <f t="shared" si="70"/>
        <v/>
      </c>
      <c r="AD288" s="122" t="str">
        <f t="shared" si="71"/>
        <v/>
      </c>
      <c r="AE288" s="123" t="str">
        <f t="shared" si="75"/>
        <v/>
      </c>
      <c r="AG288" s="150" t="str">
        <f t="shared" si="72"/>
        <v/>
      </c>
    </row>
    <row r="289" spans="1:33" x14ac:dyDescent="0.25">
      <c r="A289" s="56"/>
      <c r="B289" s="70"/>
      <c r="C289" s="76"/>
      <c r="D289" s="73"/>
      <c r="E289" s="79"/>
      <c r="F289" s="56"/>
      <c r="G289" s="13" t="str">
        <f t="shared" si="63"/>
        <v/>
      </c>
      <c r="H289" s="56"/>
      <c r="K289" s="128"/>
      <c r="L289" s="128"/>
      <c r="M289" s="128"/>
      <c r="N289" s="84" t="str">
        <f t="shared" si="64"/>
        <v/>
      </c>
      <c r="O289" s="128"/>
      <c r="P289" s="84" t="str">
        <f t="shared" si="65"/>
        <v/>
      </c>
      <c r="Q289" s="84" t="str">
        <f t="shared" si="62"/>
        <v/>
      </c>
      <c r="R289" s="84" t="str">
        <f t="shared" si="66"/>
        <v/>
      </c>
      <c r="S289" s="84" t="str">
        <f t="shared" si="67"/>
        <v/>
      </c>
      <c r="U289" s="84" t="str">
        <f t="shared" si="68"/>
        <v/>
      </c>
      <c r="W289" s="108" t="str">
        <f>IF($N289="", "", SUM($D$11:$D289))</f>
        <v/>
      </c>
      <c r="X289" s="111" t="str">
        <f t="shared" si="69"/>
        <v/>
      </c>
      <c r="Y289" s="114" t="str">
        <f t="shared" si="73"/>
        <v/>
      </c>
      <c r="Z289" s="111" t="str">
        <f>IF(X289="", "", X289-SUM($Z$11:$Z288))</f>
        <v/>
      </c>
      <c r="AA289" s="111" t="str">
        <f>IF($Y289="", "", $Y289-SUM($AA$11:$AA288))</f>
        <v/>
      </c>
      <c r="AB289" s="111" t="str">
        <f t="shared" si="74"/>
        <v/>
      </c>
      <c r="AC289" s="121" t="str">
        <f t="shared" si="70"/>
        <v/>
      </c>
      <c r="AD289" s="122" t="str">
        <f t="shared" si="71"/>
        <v/>
      </c>
      <c r="AE289" s="123" t="str">
        <f t="shared" si="75"/>
        <v/>
      </c>
      <c r="AG289" s="150" t="str">
        <f t="shared" si="72"/>
        <v/>
      </c>
    </row>
    <row r="290" spans="1:33" x14ac:dyDescent="0.25">
      <c r="A290" s="56"/>
      <c r="B290" s="70"/>
      <c r="C290" s="76"/>
      <c r="D290" s="73"/>
      <c r="E290" s="79"/>
      <c r="F290" s="56"/>
      <c r="G290" s="13" t="str">
        <f t="shared" si="63"/>
        <v/>
      </c>
      <c r="H290" s="56"/>
      <c r="K290" s="128"/>
      <c r="L290" s="128"/>
      <c r="M290" s="128"/>
      <c r="N290" s="84" t="str">
        <f t="shared" si="64"/>
        <v/>
      </c>
      <c r="O290" s="128"/>
      <c r="P290" s="84" t="str">
        <f t="shared" si="65"/>
        <v/>
      </c>
      <c r="Q290" s="84" t="str">
        <f t="shared" si="62"/>
        <v/>
      </c>
      <c r="R290" s="84" t="str">
        <f t="shared" si="66"/>
        <v/>
      </c>
      <c r="S290" s="84" t="str">
        <f t="shared" si="67"/>
        <v/>
      </c>
      <c r="U290" s="84" t="str">
        <f t="shared" si="68"/>
        <v/>
      </c>
      <c r="W290" s="108" t="str">
        <f>IF($N290="", "", SUM($D$11:$D290))</f>
        <v/>
      </c>
      <c r="X290" s="111" t="str">
        <f t="shared" si="69"/>
        <v/>
      </c>
      <c r="Y290" s="114" t="str">
        <f t="shared" si="73"/>
        <v/>
      </c>
      <c r="Z290" s="111" t="str">
        <f>IF(X290="", "", X290-SUM($Z$11:$Z289))</f>
        <v/>
      </c>
      <c r="AA290" s="111" t="str">
        <f>IF($Y290="", "", $Y290-SUM($AA$11:$AA289))</f>
        <v/>
      </c>
      <c r="AB290" s="111" t="str">
        <f t="shared" si="74"/>
        <v/>
      </c>
      <c r="AC290" s="121" t="str">
        <f t="shared" si="70"/>
        <v/>
      </c>
      <c r="AD290" s="122" t="str">
        <f t="shared" si="71"/>
        <v/>
      </c>
      <c r="AE290" s="123" t="str">
        <f t="shared" si="75"/>
        <v/>
      </c>
      <c r="AG290" s="150" t="str">
        <f t="shared" si="72"/>
        <v/>
      </c>
    </row>
    <row r="291" spans="1:33" x14ac:dyDescent="0.25">
      <c r="A291" s="56"/>
      <c r="B291" s="70"/>
      <c r="C291" s="76"/>
      <c r="D291" s="73"/>
      <c r="E291" s="79"/>
      <c r="F291" s="56"/>
      <c r="G291" s="13" t="str">
        <f t="shared" si="63"/>
        <v/>
      </c>
      <c r="H291" s="56"/>
      <c r="K291" s="128"/>
      <c r="L291" s="128"/>
      <c r="M291" s="128"/>
      <c r="N291" s="84" t="str">
        <f t="shared" si="64"/>
        <v/>
      </c>
      <c r="O291" s="128"/>
      <c r="P291" s="84" t="str">
        <f t="shared" si="65"/>
        <v/>
      </c>
      <c r="Q291" s="84" t="str">
        <f t="shared" si="62"/>
        <v/>
      </c>
      <c r="R291" s="84" t="str">
        <f t="shared" si="66"/>
        <v/>
      </c>
      <c r="S291" s="84" t="str">
        <f t="shared" si="67"/>
        <v/>
      </c>
      <c r="U291" s="84" t="str">
        <f t="shared" si="68"/>
        <v/>
      </c>
      <c r="W291" s="108" t="str">
        <f>IF($N291="", "", SUM($D$11:$D291))</f>
        <v/>
      </c>
      <c r="X291" s="111" t="str">
        <f t="shared" si="69"/>
        <v/>
      </c>
      <c r="Y291" s="114" t="str">
        <f t="shared" si="73"/>
        <v/>
      </c>
      <c r="Z291" s="111" t="str">
        <f>IF(X291="", "", X291-SUM($Z$11:$Z290))</f>
        <v/>
      </c>
      <c r="AA291" s="111" t="str">
        <f>IF($Y291="", "", $Y291-SUM($AA$11:$AA290))</f>
        <v/>
      </c>
      <c r="AB291" s="111" t="str">
        <f t="shared" si="74"/>
        <v/>
      </c>
      <c r="AC291" s="121" t="str">
        <f t="shared" si="70"/>
        <v/>
      </c>
      <c r="AD291" s="122" t="str">
        <f t="shared" si="71"/>
        <v/>
      </c>
      <c r="AE291" s="123" t="str">
        <f t="shared" si="75"/>
        <v/>
      </c>
      <c r="AG291" s="150" t="str">
        <f t="shared" si="72"/>
        <v/>
      </c>
    </row>
    <row r="292" spans="1:33" x14ac:dyDescent="0.25">
      <c r="A292" s="56"/>
      <c r="B292" s="70"/>
      <c r="C292" s="76"/>
      <c r="D292" s="73"/>
      <c r="E292" s="79"/>
      <c r="F292" s="56"/>
      <c r="G292" s="13" t="str">
        <f t="shared" si="63"/>
        <v/>
      </c>
      <c r="H292" s="56"/>
      <c r="K292" s="128"/>
      <c r="L292" s="128"/>
      <c r="M292" s="128"/>
      <c r="N292" s="84" t="str">
        <f t="shared" si="64"/>
        <v/>
      </c>
      <c r="O292" s="128"/>
      <c r="P292" s="84" t="str">
        <f t="shared" si="65"/>
        <v/>
      </c>
      <c r="Q292" s="84" t="str">
        <f t="shared" si="62"/>
        <v/>
      </c>
      <c r="R292" s="84" t="str">
        <f t="shared" si="66"/>
        <v/>
      </c>
      <c r="S292" s="84" t="str">
        <f t="shared" si="67"/>
        <v/>
      </c>
      <c r="U292" s="84" t="str">
        <f t="shared" si="68"/>
        <v/>
      </c>
      <c r="W292" s="108" t="str">
        <f>IF($N292="", "", SUM($D$11:$D292))</f>
        <v/>
      </c>
      <c r="X292" s="111" t="str">
        <f t="shared" si="69"/>
        <v/>
      </c>
      <c r="Y292" s="114" t="str">
        <f t="shared" si="73"/>
        <v/>
      </c>
      <c r="Z292" s="111" t="str">
        <f>IF(X292="", "", X292-SUM($Z$11:$Z291))</f>
        <v/>
      </c>
      <c r="AA292" s="111" t="str">
        <f>IF($Y292="", "", $Y292-SUM($AA$11:$AA291))</f>
        <v/>
      </c>
      <c r="AB292" s="111" t="str">
        <f t="shared" si="74"/>
        <v/>
      </c>
      <c r="AC292" s="121" t="str">
        <f t="shared" si="70"/>
        <v/>
      </c>
      <c r="AD292" s="122" t="str">
        <f t="shared" si="71"/>
        <v/>
      </c>
      <c r="AE292" s="123" t="str">
        <f t="shared" si="75"/>
        <v/>
      </c>
      <c r="AG292" s="150" t="str">
        <f t="shared" si="72"/>
        <v/>
      </c>
    </row>
    <row r="293" spans="1:33" x14ac:dyDescent="0.25">
      <c r="A293" s="56"/>
      <c r="B293" s="70"/>
      <c r="C293" s="76"/>
      <c r="D293" s="73"/>
      <c r="E293" s="79"/>
      <c r="F293" s="56"/>
      <c r="G293" s="13" t="str">
        <f t="shared" si="63"/>
        <v/>
      </c>
      <c r="H293" s="56"/>
      <c r="K293" s="128"/>
      <c r="L293" s="128"/>
      <c r="M293" s="128"/>
      <c r="N293" s="84" t="str">
        <f t="shared" si="64"/>
        <v/>
      </c>
      <c r="O293" s="128"/>
      <c r="P293" s="84" t="str">
        <f t="shared" si="65"/>
        <v/>
      </c>
      <c r="Q293" s="84" t="str">
        <f t="shared" si="62"/>
        <v/>
      </c>
      <c r="R293" s="84" t="str">
        <f t="shared" si="66"/>
        <v/>
      </c>
      <c r="S293" s="84" t="str">
        <f t="shared" si="67"/>
        <v/>
      </c>
      <c r="U293" s="84" t="str">
        <f t="shared" si="68"/>
        <v/>
      </c>
      <c r="W293" s="108" t="str">
        <f>IF($N293="", "", SUM($D$11:$D293))</f>
        <v/>
      </c>
      <c r="X293" s="111" t="str">
        <f t="shared" si="69"/>
        <v/>
      </c>
      <c r="Y293" s="114" t="str">
        <f t="shared" si="73"/>
        <v/>
      </c>
      <c r="Z293" s="111" t="str">
        <f>IF(X293="", "", X293-SUM($Z$11:$Z292))</f>
        <v/>
      </c>
      <c r="AA293" s="111" t="str">
        <f>IF($Y293="", "", $Y293-SUM($AA$11:$AA292))</f>
        <v/>
      </c>
      <c r="AB293" s="111" t="str">
        <f t="shared" si="74"/>
        <v/>
      </c>
      <c r="AC293" s="121" t="str">
        <f t="shared" si="70"/>
        <v/>
      </c>
      <c r="AD293" s="122" t="str">
        <f t="shared" si="71"/>
        <v/>
      </c>
      <c r="AE293" s="123" t="str">
        <f t="shared" si="75"/>
        <v/>
      </c>
      <c r="AG293" s="150" t="str">
        <f t="shared" si="72"/>
        <v/>
      </c>
    </row>
    <row r="294" spans="1:33" x14ac:dyDescent="0.25">
      <c r="A294" s="56"/>
      <c r="B294" s="70"/>
      <c r="C294" s="76"/>
      <c r="D294" s="73"/>
      <c r="E294" s="79"/>
      <c r="F294" s="56"/>
      <c r="G294" s="13" t="str">
        <f t="shared" si="63"/>
        <v/>
      </c>
      <c r="H294" s="56"/>
      <c r="K294" s="128"/>
      <c r="L294" s="128"/>
      <c r="M294" s="128"/>
      <c r="N294" s="84" t="str">
        <f t="shared" si="64"/>
        <v/>
      </c>
      <c r="O294" s="128"/>
      <c r="P294" s="84" t="str">
        <f t="shared" si="65"/>
        <v/>
      </c>
      <c r="Q294" s="84" t="str">
        <f t="shared" si="62"/>
        <v/>
      </c>
      <c r="R294" s="84" t="str">
        <f t="shared" si="66"/>
        <v/>
      </c>
      <c r="S294" s="84" t="str">
        <f t="shared" si="67"/>
        <v/>
      </c>
      <c r="U294" s="84" t="str">
        <f t="shared" si="68"/>
        <v/>
      </c>
      <c r="W294" s="108" t="str">
        <f>IF($N294="", "", SUM($D$11:$D294))</f>
        <v/>
      </c>
      <c r="X294" s="111" t="str">
        <f t="shared" si="69"/>
        <v/>
      </c>
      <c r="Y294" s="114" t="str">
        <f t="shared" si="73"/>
        <v/>
      </c>
      <c r="Z294" s="111" t="str">
        <f>IF(X294="", "", X294-SUM($Z$11:$Z293))</f>
        <v/>
      </c>
      <c r="AA294" s="111" t="str">
        <f>IF($Y294="", "", $Y294-SUM($AA$11:$AA293))</f>
        <v/>
      </c>
      <c r="AB294" s="111" t="str">
        <f t="shared" si="74"/>
        <v/>
      </c>
      <c r="AC294" s="121" t="str">
        <f t="shared" si="70"/>
        <v/>
      </c>
      <c r="AD294" s="122" t="str">
        <f t="shared" si="71"/>
        <v/>
      </c>
      <c r="AE294" s="123" t="str">
        <f t="shared" si="75"/>
        <v/>
      </c>
      <c r="AG294" s="150" t="str">
        <f t="shared" si="72"/>
        <v/>
      </c>
    </row>
    <row r="295" spans="1:33" x14ac:dyDescent="0.25">
      <c r="A295" s="56"/>
      <c r="B295" s="70"/>
      <c r="C295" s="76"/>
      <c r="D295" s="73"/>
      <c r="E295" s="79"/>
      <c r="F295" s="56"/>
      <c r="G295" s="13" t="str">
        <f t="shared" si="63"/>
        <v/>
      </c>
      <c r="H295" s="56"/>
      <c r="K295" s="128"/>
      <c r="L295" s="128"/>
      <c r="M295" s="128"/>
      <c r="N295" s="84" t="str">
        <f t="shared" si="64"/>
        <v/>
      </c>
      <c r="O295" s="128"/>
      <c r="P295" s="84" t="str">
        <f t="shared" si="65"/>
        <v/>
      </c>
      <c r="Q295" s="84" t="str">
        <f t="shared" si="62"/>
        <v/>
      </c>
      <c r="R295" s="84" t="str">
        <f t="shared" si="66"/>
        <v/>
      </c>
      <c r="S295" s="84" t="str">
        <f t="shared" si="67"/>
        <v/>
      </c>
      <c r="U295" s="84" t="str">
        <f t="shared" si="68"/>
        <v/>
      </c>
      <c r="W295" s="108" t="str">
        <f>IF($N295="", "", SUM($D$11:$D295))</f>
        <v/>
      </c>
      <c r="X295" s="111" t="str">
        <f t="shared" si="69"/>
        <v/>
      </c>
      <c r="Y295" s="114" t="str">
        <f t="shared" si="73"/>
        <v/>
      </c>
      <c r="Z295" s="111" t="str">
        <f>IF(X295="", "", X295-SUM($Z$11:$Z294))</f>
        <v/>
      </c>
      <c r="AA295" s="111" t="str">
        <f>IF($Y295="", "", $Y295-SUM($AA$11:$AA294))</f>
        <v/>
      </c>
      <c r="AB295" s="111" t="str">
        <f t="shared" si="74"/>
        <v/>
      </c>
      <c r="AC295" s="121" t="str">
        <f t="shared" si="70"/>
        <v/>
      </c>
      <c r="AD295" s="122" t="str">
        <f t="shared" si="71"/>
        <v/>
      </c>
      <c r="AE295" s="123" t="str">
        <f t="shared" si="75"/>
        <v/>
      </c>
      <c r="AG295" s="150" t="str">
        <f t="shared" si="72"/>
        <v/>
      </c>
    </row>
    <row r="296" spans="1:33" x14ac:dyDescent="0.25">
      <c r="A296" s="56"/>
      <c r="B296" s="70"/>
      <c r="C296" s="76"/>
      <c r="D296" s="73"/>
      <c r="E296" s="79"/>
      <c r="F296" s="56"/>
      <c r="G296" s="13" t="str">
        <f t="shared" si="63"/>
        <v/>
      </c>
      <c r="H296" s="56"/>
      <c r="K296" s="128"/>
      <c r="L296" s="128"/>
      <c r="M296" s="128"/>
      <c r="N296" s="84" t="str">
        <f t="shared" si="64"/>
        <v/>
      </c>
      <c r="O296" s="128"/>
      <c r="P296" s="84" t="str">
        <f t="shared" si="65"/>
        <v/>
      </c>
      <c r="Q296" s="84" t="str">
        <f t="shared" si="62"/>
        <v/>
      </c>
      <c r="R296" s="84" t="str">
        <f t="shared" si="66"/>
        <v/>
      </c>
      <c r="S296" s="84" t="str">
        <f t="shared" si="67"/>
        <v/>
      </c>
      <c r="U296" s="84" t="str">
        <f t="shared" si="68"/>
        <v/>
      </c>
      <c r="W296" s="108" t="str">
        <f>IF($N296="", "", SUM($D$11:$D296))</f>
        <v/>
      </c>
      <c r="X296" s="111" t="str">
        <f t="shared" si="69"/>
        <v/>
      </c>
      <c r="Y296" s="114" t="str">
        <f t="shared" si="73"/>
        <v/>
      </c>
      <c r="Z296" s="111" t="str">
        <f>IF(X296="", "", X296-SUM($Z$11:$Z295))</f>
        <v/>
      </c>
      <c r="AA296" s="111" t="str">
        <f>IF($Y296="", "", $Y296-SUM($AA$11:$AA295))</f>
        <v/>
      </c>
      <c r="AB296" s="111" t="str">
        <f t="shared" si="74"/>
        <v/>
      </c>
      <c r="AC296" s="121" t="str">
        <f t="shared" si="70"/>
        <v/>
      </c>
      <c r="AD296" s="122" t="str">
        <f t="shared" si="71"/>
        <v/>
      </c>
      <c r="AE296" s="123" t="str">
        <f t="shared" si="75"/>
        <v/>
      </c>
      <c r="AG296" s="150" t="str">
        <f t="shared" si="72"/>
        <v/>
      </c>
    </row>
    <row r="297" spans="1:33" x14ac:dyDescent="0.25">
      <c r="A297" s="56"/>
      <c r="B297" s="70"/>
      <c r="C297" s="76"/>
      <c r="D297" s="73"/>
      <c r="E297" s="79"/>
      <c r="F297" s="56"/>
      <c r="G297" s="13" t="str">
        <f t="shared" si="63"/>
        <v/>
      </c>
      <c r="H297" s="56"/>
      <c r="K297" s="128"/>
      <c r="L297" s="128"/>
      <c r="M297" s="128"/>
      <c r="N297" s="84" t="str">
        <f t="shared" si="64"/>
        <v/>
      </c>
      <c r="O297" s="128"/>
      <c r="P297" s="84" t="str">
        <f t="shared" si="65"/>
        <v/>
      </c>
      <c r="Q297" s="84" t="str">
        <f t="shared" si="62"/>
        <v/>
      </c>
      <c r="R297" s="84" t="str">
        <f t="shared" si="66"/>
        <v/>
      </c>
      <c r="S297" s="84" t="str">
        <f t="shared" si="67"/>
        <v/>
      </c>
      <c r="U297" s="84" t="str">
        <f t="shared" si="68"/>
        <v/>
      </c>
      <c r="W297" s="108" t="str">
        <f>IF($N297="", "", SUM($D$11:$D297))</f>
        <v/>
      </c>
      <c r="X297" s="111" t="str">
        <f t="shared" si="69"/>
        <v/>
      </c>
      <c r="Y297" s="114" t="str">
        <f t="shared" si="73"/>
        <v/>
      </c>
      <c r="Z297" s="111" t="str">
        <f>IF(X297="", "", X297-SUM($Z$11:$Z296))</f>
        <v/>
      </c>
      <c r="AA297" s="111" t="str">
        <f>IF($Y297="", "", $Y297-SUM($AA$11:$AA296))</f>
        <v/>
      </c>
      <c r="AB297" s="111" t="str">
        <f t="shared" si="74"/>
        <v/>
      </c>
      <c r="AC297" s="121" t="str">
        <f t="shared" si="70"/>
        <v/>
      </c>
      <c r="AD297" s="122" t="str">
        <f t="shared" si="71"/>
        <v/>
      </c>
      <c r="AE297" s="123" t="str">
        <f t="shared" si="75"/>
        <v/>
      </c>
      <c r="AG297" s="150" t="str">
        <f t="shared" si="72"/>
        <v/>
      </c>
    </row>
    <row r="298" spans="1:33" x14ac:dyDescent="0.25">
      <c r="A298" s="56"/>
      <c r="B298" s="70"/>
      <c r="C298" s="76"/>
      <c r="D298" s="73"/>
      <c r="E298" s="79"/>
      <c r="F298" s="56"/>
      <c r="G298" s="13" t="str">
        <f t="shared" si="63"/>
        <v/>
      </c>
      <c r="H298" s="56"/>
      <c r="K298" s="128"/>
      <c r="L298" s="128"/>
      <c r="M298" s="128"/>
      <c r="N298" s="84" t="str">
        <f t="shared" si="64"/>
        <v/>
      </c>
      <c r="O298" s="128"/>
      <c r="P298" s="84" t="str">
        <f t="shared" si="65"/>
        <v/>
      </c>
      <c r="Q298" s="84" t="str">
        <f t="shared" si="62"/>
        <v/>
      </c>
      <c r="R298" s="84" t="str">
        <f t="shared" si="66"/>
        <v/>
      </c>
      <c r="S298" s="84" t="str">
        <f t="shared" si="67"/>
        <v/>
      </c>
      <c r="U298" s="84" t="str">
        <f t="shared" si="68"/>
        <v/>
      </c>
      <c r="W298" s="108" t="str">
        <f>IF($N298="", "", SUM($D$11:$D298))</f>
        <v/>
      </c>
      <c r="X298" s="111" t="str">
        <f t="shared" si="69"/>
        <v/>
      </c>
      <c r="Y298" s="114" t="str">
        <f t="shared" si="73"/>
        <v/>
      </c>
      <c r="Z298" s="111" t="str">
        <f>IF(X298="", "", X298-SUM($Z$11:$Z297))</f>
        <v/>
      </c>
      <c r="AA298" s="111" t="str">
        <f>IF($Y298="", "", $Y298-SUM($AA$11:$AA297))</f>
        <v/>
      </c>
      <c r="AB298" s="111" t="str">
        <f t="shared" si="74"/>
        <v/>
      </c>
      <c r="AC298" s="121" t="str">
        <f t="shared" si="70"/>
        <v/>
      </c>
      <c r="AD298" s="122" t="str">
        <f t="shared" si="71"/>
        <v/>
      </c>
      <c r="AE298" s="123" t="str">
        <f t="shared" si="75"/>
        <v/>
      </c>
      <c r="AG298" s="150" t="str">
        <f t="shared" si="72"/>
        <v/>
      </c>
    </row>
    <row r="299" spans="1:33" x14ac:dyDescent="0.25">
      <c r="A299" s="56"/>
      <c r="B299" s="70"/>
      <c r="C299" s="76"/>
      <c r="D299" s="73"/>
      <c r="E299" s="79"/>
      <c r="F299" s="56"/>
      <c r="G299" s="13" t="str">
        <f t="shared" si="63"/>
        <v/>
      </c>
      <c r="H299" s="56"/>
      <c r="K299" s="128"/>
      <c r="L299" s="128"/>
      <c r="M299" s="128"/>
      <c r="N299" s="84" t="str">
        <f t="shared" si="64"/>
        <v/>
      </c>
      <c r="O299" s="128"/>
      <c r="P299" s="84" t="str">
        <f t="shared" si="65"/>
        <v/>
      </c>
      <c r="Q299" s="84" t="str">
        <f t="shared" si="62"/>
        <v/>
      </c>
      <c r="R299" s="84" t="str">
        <f t="shared" si="66"/>
        <v/>
      </c>
      <c r="S299" s="84" t="str">
        <f t="shared" si="67"/>
        <v/>
      </c>
      <c r="U299" s="84" t="str">
        <f t="shared" si="68"/>
        <v/>
      </c>
      <c r="W299" s="108" t="str">
        <f>IF($N299="", "", SUM($D$11:$D299))</f>
        <v/>
      </c>
      <c r="X299" s="111" t="str">
        <f t="shared" si="69"/>
        <v/>
      </c>
      <c r="Y299" s="114" t="str">
        <f t="shared" si="73"/>
        <v/>
      </c>
      <c r="Z299" s="111" t="str">
        <f>IF(X299="", "", X299-SUM($Z$11:$Z298))</f>
        <v/>
      </c>
      <c r="AA299" s="111" t="str">
        <f>IF($Y299="", "", $Y299-SUM($AA$11:$AA298))</f>
        <v/>
      </c>
      <c r="AB299" s="111" t="str">
        <f t="shared" si="74"/>
        <v/>
      </c>
      <c r="AC299" s="121" t="str">
        <f t="shared" si="70"/>
        <v/>
      </c>
      <c r="AD299" s="122" t="str">
        <f t="shared" si="71"/>
        <v/>
      </c>
      <c r="AE299" s="123" t="str">
        <f t="shared" si="75"/>
        <v/>
      </c>
      <c r="AG299" s="150" t="str">
        <f t="shared" si="72"/>
        <v/>
      </c>
    </row>
    <row r="300" spans="1:33" x14ac:dyDescent="0.25">
      <c r="A300" s="56"/>
      <c r="B300" s="70"/>
      <c r="C300" s="76"/>
      <c r="D300" s="73"/>
      <c r="E300" s="79"/>
      <c r="F300" s="56"/>
      <c r="G300" s="13" t="str">
        <f t="shared" si="63"/>
        <v/>
      </c>
      <c r="H300" s="56"/>
      <c r="K300" s="128"/>
      <c r="L300" s="128"/>
      <c r="M300" s="128"/>
      <c r="N300" s="84" t="str">
        <f t="shared" si="64"/>
        <v/>
      </c>
      <c r="O300" s="128"/>
      <c r="P300" s="84" t="str">
        <f t="shared" si="65"/>
        <v/>
      </c>
      <c r="Q300" s="84" t="str">
        <f t="shared" si="62"/>
        <v/>
      </c>
      <c r="R300" s="84" t="str">
        <f t="shared" si="66"/>
        <v/>
      </c>
      <c r="S300" s="84" t="str">
        <f t="shared" si="67"/>
        <v/>
      </c>
      <c r="U300" s="84" t="str">
        <f t="shared" si="68"/>
        <v/>
      </c>
      <c r="W300" s="108" t="str">
        <f>IF($N300="", "", SUM($D$11:$D300))</f>
        <v/>
      </c>
      <c r="X300" s="111" t="str">
        <f t="shared" si="69"/>
        <v/>
      </c>
      <c r="Y300" s="114" t="str">
        <f t="shared" si="73"/>
        <v/>
      </c>
      <c r="Z300" s="111" t="str">
        <f>IF(X300="", "", X300-SUM($Z$11:$Z299))</f>
        <v/>
      </c>
      <c r="AA300" s="111" t="str">
        <f>IF($Y300="", "", $Y300-SUM($AA$11:$AA299))</f>
        <v/>
      </c>
      <c r="AB300" s="111" t="str">
        <f t="shared" si="74"/>
        <v/>
      </c>
      <c r="AC300" s="121" t="str">
        <f t="shared" si="70"/>
        <v/>
      </c>
      <c r="AD300" s="122" t="str">
        <f t="shared" si="71"/>
        <v/>
      </c>
      <c r="AE300" s="123" t="str">
        <f t="shared" si="75"/>
        <v/>
      </c>
      <c r="AG300" s="150" t="str">
        <f t="shared" si="72"/>
        <v/>
      </c>
    </row>
    <row r="301" spans="1:33" x14ac:dyDescent="0.25">
      <c r="A301" s="56"/>
      <c r="B301" s="70"/>
      <c r="C301" s="76"/>
      <c r="D301" s="73"/>
      <c r="E301" s="79"/>
      <c r="F301" s="56"/>
      <c r="G301" s="13" t="str">
        <f t="shared" si="63"/>
        <v/>
      </c>
      <c r="H301" s="56"/>
      <c r="K301" s="128"/>
      <c r="L301" s="128"/>
      <c r="M301" s="128"/>
      <c r="N301" s="84" t="str">
        <f t="shared" si="64"/>
        <v/>
      </c>
      <c r="O301" s="128"/>
      <c r="P301" s="84" t="str">
        <f t="shared" si="65"/>
        <v/>
      </c>
      <c r="Q301" s="84" t="str">
        <f t="shared" si="62"/>
        <v/>
      </c>
      <c r="R301" s="84" t="str">
        <f t="shared" si="66"/>
        <v/>
      </c>
      <c r="S301" s="84" t="str">
        <f t="shared" si="67"/>
        <v/>
      </c>
      <c r="U301" s="84" t="str">
        <f t="shared" si="68"/>
        <v/>
      </c>
      <c r="W301" s="108" t="str">
        <f>IF($N301="", "", SUM($D$11:$D301))</f>
        <v/>
      </c>
      <c r="X301" s="111" t="str">
        <f t="shared" si="69"/>
        <v/>
      </c>
      <c r="Y301" s="114" t="str">
        <f t="shared" si="73"/>
        <v/>
      </c>
      <c r="Z301" s="111" t="str">
        <f>IF(X301="", "", X301-SUM($Z$11:$Z300))</f>
        <v/>
      </c>
      <c r="AA301" s="111" t="str">
        <f>IF($Y301="", "", $Y301-SUM($AA$11:$AA300))</f>
        <v/>
      </c>
      <c r="AB301" s="111" t="str">
        <f t="shared" si="74"/>
        <v/>
      </c>
      <c r="AC301" s="121" t="str">
        <f t="shared" si="70"/>
        <v/>
      </c>
      <c r="AD301" s="122" t="str">
        <f t="shared" si="71"/>
        <v/>
      </c>
      <c r="AE301" s="123" t="str">
        <f t="shared" si="75"/>
        <v/>
      </c>
      <c r="AG301" s="150" t="str">
        <f t="shared" si="72"/>
        <v/>
      </c>
    </row>
    <row r="302" spans="1:33" x14ac:dyDescent="0.25">
      <c r="A302" s="56"/>
      <c r="B302" s="70"/>
      <c r="C302" s="76"/>
      <c r="D302" s="73"/>
      <c r="E302" s="79"/>
      <c r="F302" s="56"/>
      <c r="G302" s="13" t="str">
        <f t="shared" si="63"/>
        <v/>
      </c>
      <c r="H302" s="56"/>
      <c r="K302" s="128"/>
      <c r="L302" s="128"/>
      <c r="M302" s="128"/>
      <c r="N302" s="84" t="str">
        <f t="shared" si="64"/>
        <v/>
      </c>
      <c r="O302" s="128"/>
      <c r="P302" s="84" t="str">
        <f t="shared" si="65"/>
        <v/>
      </c>
      <c r="Q302" s="84" t="str">
        <f t="shared" si="62"/>
        <v/>
      </c>
      <c r="R302" s="84" t="str">
        <f t="shared" si="66"/>
        <v/>
      </c>
      <c r="S302" s="84" t="str">
        <f t="shared" si="67"/>
        <v/>
      </c>
      <c r="U302" s="84" t="str">
        <f t="shared" si="68"/>
        <v/>
      </c>
      <c r="W302" s="108" t="str">
        <f>IF($N302="", "", SUM($D$11:$D302))</f>
        <v/>
      </c>
      <c r="X302" s="111" t="str">
        <f t="shared" si="69"/>
        <v/>
      </c>
      <c r="Y302" s="114" t="str">
        <f t="shared" si="73"/>
        <v/>
      </c>
      <c r="Z302" s="111" t="str">
        <f>IF(X302="", "", X302-SUM($Z$11:$Z301))</f>
        <v/>
      </c>
      <c r="AA302" s="111" t="str">
        <f>IF($Y302="", "", $Y302-SUM($AA$11:$AA301))</f>
        <v/>
      </c>
      <c r="AB302" s="111" t="str">
        <f t="shared" si="74"/>
        <v/>
      </c>
      <c r="AC302" s="121" t="str">
        <f t="shared" si="70"/>
        <v/>
      </c>
      <c r="AD302" s="122" t="str">
        <f t="shared" si="71"/>
        <v/>
      </c>
      <c r="AE302" s="123" t="str">
        <f t="shared" si="75"/>
        <v/>
      </c>
      <c r="AG302" s="150" t="str">
        <f t="shared" si="72"/>
        <v/>
      </c>
    </row>
    <row r="303" spans="1:33" x14ac:dyDescent="0.25">
      <c r="A303" s="56"/>
      <c r="B303" s="70"/>
      <c r="C303" s="76"/>
      <c r="D303" s="73"/>
      <c r="E303" s="79"/>
      <c r="F303" s="56"/>
      <c r="G303" s="13" t="str">
        <f t="shared" si="63"/>
        <v/>
      </c>
      <c r="H303" s="56"/>
      <c r="K303" s="128"/>
      <c r="L303" s="128"/>
      <c r="M303" s="128"/>
      <c r="N303" s="84" t="str">
        <f t="shared" si="64"/>
        <v/>
      </c>
      <c r="O303" s="128"/>
      <c r="P303" s="84" t="str">
        <f t="shared" si="65"/>
        <v/>
      </c>
      <c r="Q303" s="84" t="str">
        <f t="shared" si="62"/>
        <v/>
      </c>
      <c r="R303" s="84" t="str">
        <f t="shared" si="66"/>
        <v/>
      </c>
      <c r="S303" s="84" t="str">
        <f t="shared" si="67"/>
        <v/>
      </c>
      <c r="U303" s="84" t="str">
        <f t="shared" si="68"/>
        <v/>
      </c>
      <c r="W303" s="108" t="str">
        <f>IF($N303="", "", SUM($D$11:$D303))</f>
        <v/>
      </c>
      <c r="X303" s="111" t="str">
        <f t="shared" si="69"/>
        <v/>
      </c>
      <c r="Y303" s="114" t="str">
        <f t="shared" si="73"/>
        <v/>
      </c>
      <c r="Z303" s="111" t="str">
        <f>IF(X303="", "", X303-SUM($Z$11:$Z302))</f>
        <v/>
      </c>
      <c r="AA303" s="111" t="str">
        <f>IF($Y303="", "", $Y303-SUM($AA$11:$AA302))</f>
        <v/>
      </c>
      <c r="AB303" s="111" t="str">
        <f t="shared" si="74"/>
        <v/>
      </c>
      <c r="AC303" s="121" t="str">
        <f t="shared" si="70"/>
        <v/>
      </c>
      <c r="AD303" s="122" t="str">
        <f t="shared" si="71"/>
        <v/>
      </c>
      <c r="AE303" s="123" t="str">
        <f t="shared" si="75"/>
        <v/>
      </c>
      <c r="AG303" s="150" t="str">
        <f t="shared" si="72"/>
        <v/>
      </c>
    </row>
    <row r="304" spans="1:33" x14ac:dyDescent="0.25">
      <c r="A304" s="56"/>
      <c r="B304" s="70"/>
      <c r="C304" s="76"/>
      <c r="D304" s="73"/>
      <c r="E304" s="79"/>
      <c r="F304" s="56"/>
      <c r="G304" s="13" t="str">
        <f t="shared" si="63"/>
        <v/>
      </c>
      <c r="H304" s="56"/>
      <c r="K304" s="128"/>
      <c r="L304" s="128"/>
      <c r="M304" s="128"/>
      <c r="N304" s="84" t="str">
        <f t="shared" si="64"/>
        <v/>
      </c>
      <c r="O304" s="128"/>
      <c r="P304" s="84" t="str">
        <f t="shared" si="65"/>
        <v/>
      </c>
      <c r="Q304" s="84" t="str">
        <f t="shared" si="62"/>
        <v/>
      </c>
      <c r="R304" s="84" t="str">
        <f t="shared" si="66"/>
        <v/>
      </c>
      <c r="S304" s="84" t="str">
        <f t="shared" si="67"/>
        <v/>
      </c>
      <c r="U304" s="84" t="str">
        <f t="shared" si="68"/>
        <v/>
      </c>
      <c r="W304" s="108" t="str">
        <f>IF($N304="", "", SUM($D$11:$D304))</f>
        <v/>
      </c>
      <c r="X304" s="111" t="str">
        <f t="shared" si="69"/>
        <v/>
      </c>
      <c r="Y304" s="114" t="str">
        <f t="shared" si="73"/>
        <v/>
      </c>
      <c r="Z304" s="111" t="str">
        <f>IF(X304="", "", X304-SUM($Z$11:$Z303))</f>
        <v/>
      </c>
      <c r="AA304" s="111" t="str">
        <f>IF($Y304="", "", $Y304-SUM($AA$11:$AA303))</f>
        <v/>
      </c>
      <c r="AB304" s="111" t="str">
        <f t="shared" si="74"/>
        <v/>
      </c>
      <c r="AC304" s="121" t="str">
        <f t="shared" si="70"/>
        <v/>
      </c>
      <c r="AD304" s="122" t="str">
        <f t="shared" si="71"/>
        <v/>
      </c>
      <c r="AE304" s="123" t="str">
        <f t="shared" si="75"/>
        <v/>
      </c>
      <c r="AG304" s="150" t="str">
        <f t="shared" si="72"/>
        <v/>
      </c>
    </row>
    <row r="305" spans="1:33" x14ac:dyDescent="0.25">
      <c r="A305" s="56"/>
      <c r="B305" s="70"/>
      <c r="C305" s="76"/>
      <c r="D305" s="73"/>
      <c r="E305" s="79"/>
      <c r="F305" s="56"/>
      <c r="G305" s="13" t="str">
        <f t="shared" si="63"/>
        <v/>
      </c>
      <c r="H305" s="56"/>
      <c r="K305" s="128"/>
      <c r="L305" s="128"/>
      <c r="M305" s="128"/>
      <c r="N305" s="84" t="str">
        <f t="shared" si="64"/>
        <v/>
      </c>
      <c r="O305" s="128"/>
      <c r="P305" s="84" t="str">
        <f t="shared" si="65"/>
        <v/>
      </c>
      <c r="Q305" s="84" t="str">
        <f t="shared" si="62"/>
        <v/>
      </c>
      <c r="R305" s="84" t="str">
        <f t="shared" si="66"/>
        <v/>
      </c>
      <c r="S305" s="84" t="str">
        <f t="shared" si="67"/>
        <v/>
      </c>
      <c r="U305" s="84" t="str">
        <f t="shared" si="68"/>
        <v/>
      </c>
      <c r="W305" s="108" t="str">
        <f>IF($N305="", "", SUM($D$11:$D305))</f>
        <v/>
      </c>
      <c r="X305" s="111" t="str">
        <f t="shared" si="69"/>
        <v/>
      </c>
      <c r="Y305" s="114" t="str">
        <f t="shared" si="73"/>
        <v/>
      </c>
      <c r="Z305" s="111" t="str">
        <f>IF(X305="", "", X305-SUM($Z$11:$Z304))</f>
        <v/>
      </c>
      <c r="AA305" s="111" t="str">
        <f>IF($Y305="", "", $Y305-SUM($AA$11:$AA304))</f>
        <v/>
      </c>
      <c r="AB305" s="111" t="str">
        <f t="shared" si="74"/>
        <v/>
      </c>
      <c r="AC305" s="121" t="str">
        <f t="shared" si="70"/>
        <v/>
      </c>
      <c r="AD305" s="122" t="str">
        <f t="shared" si="71"/>
        <v/>
      </c>
      <c r="AE305" s="123" t="str">
        <f t="shared" si="75"/>
        <v/>
      </c>
      <c r="AG305" s="150" t="str">
        <f t="shared" si="72"/>
        <v/>
      </c>
    </row>
    <row r="306" spans="1:33" x14ac:dyDescent="0.25">
      <c r="A306" s="56"/>
      <c r="B306" s="70"/>
      <c r="C306" s="76"/>
      <c r="D306" s="73"/>
      <c r="E306" s="79"/>
      <c r="F306" s="56"/>
      <c r="G306" s="13" t="str">
        <f t="shared" si="63"/>
        <v/>
      </c>
      <c r="H306" s="56"/>
      <c r="K306" s="128"/>
      <c r="L306" s="128"/>
      <c r="M306" s="128"/>
      <c r="N306" s="84" t="str">
        <f t="shared" si="64"/>
        <v/>
      </c>
      <c r="O306" s="128"/>
      <c r="P306" s="84" t="str">
        <f t="shared" si="65"/>
        <v/>
      </c>
      <c r="Q306" s="84" t="str">
        <f t="shared" si="62"/>
        <v/>
      </c>
      <c r="R306" s="84" t="str">
        <f t="shared" si="66"/>
        <v/>
      </c>
      <c r="S306" s="84" t="str">
        <f t="shared" si="67"/>
        <v/>
      </c>
      <c r="U306" s="84" t="str">
        <f t="shared" si="68"/>
        <v/>
      </c>
      <c r="W306" s="108" t="str">
        <f>IF($N306="", "", SUM($D$11:$D306))</f>
        <v/>
      </c>
      <c r="X306" s="111" t="str">
        <f t="shared" si="69"/>
        <v/>
      </c>
      <c r="Y306" s="114" t="str">
        <f t="shared" si="73"/>
        <v/>
      </c>
      <c r="Z306" s="111" t="str">
        <f>IF(X306="", "", X306-SUM($Z$11:$Z305))</f>
        <v/>
      </c>
      <c r="AA306" s="111" t="str">
        <f>IF($Y306="", "", $Y306-SUM($AA$11:$AA305))</f>
        <v/>
      </c>
      <c r="AB306" s="111" t="str">
        <f t="shared" si="74"/>
        <v/>
      </c>
      <c r="AC306" s="121" t="str">
        <f t="shared" si="70"/>
        <v/>
      </c>
      <c r="AD306" s="122" t="str">
        <f t="shared" si="71"/>
        <v/>
      </c>
      <c r="AE306" s="123" t="str">
        <f t="shared" si="75"/>
        <v/>
      </c>
      <c r="AG306" s="150" t="str">
        <f t="shared" si="72"/>
        <v/>
      </c>
    </row>
    <row r="307" spans="1:33" x14ac:dyDescent="0.25">
      <c r="A307" s="56"/>
      <c r="B307" s="70"/>
      <c r="C307" s="76"/>
      <c r="D307" s="73"/>
      <c r="E307" s="79"/>
      <c r="F307" s="56"/>
      <c r="G307" s="13" t="str">
        <f t="shared" si="63"/>
        <v/>
      </c>
      <c r="H307" s="56"/>
      <c r="K307" s="128"/>
      <c r="L307" s="128"/>
      <c r="M307" s="128"/>
      <c r="N307" s="84" t="str">
        <f t="shared" si="64"/>
        <v/>
      </c>
      <c r="O307" s="128"/>
      <c r="P307" s="84" t="str">
        <f t="shared" si="65"/>
        <v/>
      </c>
      <c r="Q307" s="84" t="str">
        <f t="shared" si="62"/>
        <v/>
      </c>
      <c r="R307" s="84" t="str">
        <f t="shared" si="66"/>
        <v/>
      </c>
      <c r="S307" s="84" t="str">
        <f t="shared" si="67"/>
        <v/>
      </c>
      <c r="U307" s="84" t="str">
        <f t="shared" si="68"/>
        <v/>
      </c>
      <c r="W307" s="108" t="str">
        <f>IF($N307="", "", SUM($D$11:$D307))</f>
        <v/>
      </c>
      <c r="X307" s="111" t="str">
        <f t="shared" si="69"/>
        <v/>
      </c>
      <c r="Y307" s="114" t="str">
        <f t="shared" si="73"/>
        <v/>
      </c>
      <c r="Z307" s="111" t="str">
        <f>IF(X307="", "", X307-SUM($Z$11:$Z306))</f>
        <v/>
      </c>
      <c r="AA307" s="111" t="str">
        <f>IF($Y307="", "", $Y307-SUM($AA$11:$AA306))</f>
        <v/>
      </c>
      <c r="AB307" s="111" t="str">
        <f t="shared" si="74"/>
        <v/>
      </c>
      <c r="AC307" s="121" t="str">
        <f t="shared" si="70"/>
        <v/>
      </c>
      <c r="AD307" s="122" t="str">
        <f t="shared" si="71"/>
        <v/>
      </c>
      <c r="AE307" s="123" t="str">
        <f t="shared" si="75"/>
        <v/>
      </c>
      <c r="AG307" s="150" t="str">
        <f t="shared" si="72"/>
        <v/>
      </c>
    </row>
    <row r="308" spans="1:33" x14ac:dyDescent="0.25">
      <c r="A308" s="56"/>
      <c r="B308" s="70"/>
      <c r="C308" s="76"/>
      <c r="D308" s="73"/>
      <c r="E308" s="79"/>
      <c r="F308" s="56"/>
      <c r="G308" s="13" t="str">
        <f t="shared" si="63"/>
        <v/>
      </c>
      <c r="H308" s="56"/>
      <c r="K308" s="128"/>
      <c r="L308" s="128"/>
      <c r="M308" s="128"/>
      <c r="N308" s="84" t="str">
        <f t="shared" si="64"/>
        <v/>
      </c>
      <c r="O308" s="128"/>
      <c r="P308" s="84" t="str">
        <f t="shared" si="65"/>
        <v/>
      </c>
      <c r="Q308" s="84" t="str">
        <f t="shared" si="62"/>
        <v/>
      </c>
      <c r="R308" s="84" t="str">
        <f t="shared" si="66"/>
        <v/>
      </c>
      <c r="S308" s="84" t="str">
        <f t="shared" si="67"/>
        <v/>
      </c>
      <c r="U308" s="84" t="str">
        <f t="shared" si="68"/>
        <v/>
      </c>
      <c r="W308" s="108" t="str">
        <f>IF($N308="", "", SUM($D$11:$D308))</f>
        <v/>
      </c>
      <c r="X308" s="111" t="str">
        <f t="shared" si="69"/>
        <v/>
      </c>
      <c r="Y308" s="114" t="str">
        <f t="shared" si="73"/>
        <v/>
      </c>
      <c r="Z308" s="111" t="str">
        <f>IF(X308="", "", X308-SUM($Z$11:$Z307))</f>
        <v/>
      </c>
      <c r="AA308" s="111" t="str">
        <f>IF($Y308="", "", $Y308-SUM($AA$11:$AA307))</f>
        <v/>
      </c>
      <c r="AB308" s="111" t="str">
        <f t="shared" si="74"/>
        <v/>
      </c>
      <c r="AC308" s="121" t="str">
        <f t="shared" si="70"/>
        <v/>
      </c>
      <c r="AD308" s="122" t="str">
        <f t="shared" si="71"/>
        <v/>
      </c>
      <c r="AE308" s="123" t="str">
        <f t="shared" si="75"/>
        <v/>
      </c>
      <c r="AG308" s="150" t="str">
        <f t="shared" si="72"/>
        <v/>
      </c>
    </row>
    <row r="309" spans="1:33" x14ac:dyDescent="0.25">
      <c r="A309" s="56"/>
      <c r="B309" s="70"/>
      <c r="C309" s="76"/>
      <c r="D309" s="73"/>
      <c r="E309" s="79"/>
      <c r="F309" s="56"/>
      <c r="G309" s="13" t="str">
        <f t="shared" si="63"/>
        <v/>
      </c>
      <c r="H309" s="56"/>
      <c r="K309" s="128"/>
      <c r="L309" s="128"/>
      <c r="M309" s="128"/>
      <c r="N309" s="84" t="str">
        <f t="shared" si="64"/>
        <v/>
      </c>
      <c r="O309" s="128"/>
      <c r="P309" s="84" t="str">
        <f t="shared" si="65"/>
        <v/>
      </c>
      <c r="Q309" s="84" t="str">
        <f t="shared" si="62"/>
        <v/>
      </c>
      <c r="R309" s="84" t="str">
        <f t="shared" si="66"/>
        <v/>
      </c>
      <c r="S309" s="84" t="str">
        <f t="shared" si="67"/>
        <v/>
      </c>
      <c r="U309" s="84" t="str">
        <f t="shared" si="68"/>
        <v/>
      </c>
      <c r="W309" s="108" t="str">
        <f>IF($N309="", "", SUM($D$11:$D309))</f>
        <v/>
      </c>
      <c r="X309" s="111" t="str">
        <f t="shared" si="69"/>
        <v/>
      </c>
      <c r="Y309" s="114" t="str">
        <f t="shared" si="73"/>
        <v/>
      </c>
      <c r="Z309" s="111" t="str">
        <f>IF(X309="", "", X309-SUM($Z$11:$Z308))</f>
        <v/>
      </c>
      <c r="AA309" s="111" t="str">
        <f>IF($Y309="", "", $Y309-SUM($AA$11:$AA308))</f>
        <v/>
      </c>
      <c r="AB309" s="111" t="str">
        <f t="shared" si="74"/>
        <v/>
      </c>
      <c r="AC309" s="121" t="str">
        <f t="shared" si="70"/>
        <v/>
      </c>
      <c r="AD309" s="122" t="str">
        <f t="shared" si="71"/>
        <v/>
      </c>
      <c r="AE309" s="123" t="str">
        <f t="shared" si="75"/>
        <v/>
      </c>
      <c r="AG309" s="150" t="str">
        <f t="shared" si="72"/>
        <v/>
      </c>
    </row>
    <row r="310" spans="1:33" x14ac:dyDescent="0.25">
      <c r="A310" s="56"/>
      <c r="B310" s="70"/>
      <c r="C310" s="76"/>
      <c r="D310" s="73"/>
      <c r="E310" s="79"/>
      <c r="F310" s="56"/>
      <c r="G310" s="13" t="str">
        <f t="shared" si="63"/>
        <v/>
      </c>
      <c r="H310" s="56"/>
      <c r="K310" s="128"/>
      <c r="L310" s="128"/>
      <c r="M310" s="128"/>
      <c r="N310" s="84" t="str">
        <f t="shared" si="64"/>
        <v/>
      </c>
      <c r="O310" s="128"/>
      <c r="P310" s="84" t="str">
        <f t="shared" si="65"/>
        <v/>
      </c>
      <c r="Q310" s="84" t="str">
        <f t="shared" si="62"/>
        <v/>
      </c>
      <c r="R310" s="84" t="str">
        <f t="shared" si="66"/>
        <v/>
      </c>
      <c r="S310" s="84" t="str">
        <f t="shared" si="67"/>
        <v/>
      </c>
      <c r="U310" s="84" t="str">
        <f t="shared" si="68"/>
        <v/>
      </c>
      <c r="W310" s="108" t="str">
        <f>IF($N310="", "", SUM($D$11:$D310))</f>
        <v/>
      </c>
      <c r="X310" s="111" t="str">
        <f t="shared" si="69"/>
        <v/>
      </c>
      <c r="Y310" s="114" t="str">
        <f t="shared" si="73"/>
        <v/>
      </c>
      <c r="Z310" s="111" t="str">
        <f>IF(X310="", "", X310-SUM($Z$11:$Z309))</f>
        <v/>
      </c>
      <c r="AA310" s="111" t="str">
        <f>IF($Y310="", "", $Y310-SUM($AA$11:$AA309))</f>
        <v/>
      </c>
      <c r="AB310" s="111" t="str">
        <f t="shared" si="74"/>
        <v/>
      </c>
      <c r="AC310" s="121" t="str">
        <f t="shared" si="70"/>
        <v/>
      </c>
      <c r="AD310" s="122" t="str">
        <f t="shared" si="71"/>
        <v/>
      </c>
      <c r="AE310" s="123" t="str">
        <f t="shared" si="75"/>
        <v/>
      </c>
      <c r="AG310" s="150" t="str">
        <f t="shared" si="72"/>
        <v/>
      </c>
    </row>
    <row r="311" spans="1:33" x14ac:dyDescent="0.25">
      <c r="A311" s="56"/>
      <c r="B311" s="70"/>
      <c r="C311" s="76"/>
      <c r="D311" s="73"/>
      <c r="E311" s="79"/>
      <c r="F311" s="56"/>
      <c r="G311" s="13" t="str">
        <f t="shared" si="63"/>
        <v/>
      </c>
      <c r="H311" s="56"/>
      <c r="K311" s="128"/>
      <c r="L311" s="128"/>
      <c r="M311" s="128"/>
      <c r="N311" s="84" t="str">
        <f t="shared" si="64"/>
        <v/>
      </c>
      <c r="O311" s="128"/>
      <c r="P311" s="84" t="str">
        <f t="shared" si="65"/>
        <v/>
      </c>
      <c r="Q311" s="84" t="str">
        <f t="shared" si="62"/>
        <v/>
      </c>
      <c r="R311" s="84" t="str">
        <f t="shared" si="66"/>
        <v/>
      </c>
      <c r="S311" s="84" t="str">
        <f t="shared" si="67"/>
        <v/>
      </c>
      <c r="U311" s="84" t="str">
        <f t="shared" si="68"/>
        <v/>
      </c>
      <c r="W311" s="108" t="str">
        <f>IF($N311="", "", SUM($D$11:$D311))</f>
        <v/>
      </c>
      <c r="X311" s="111" t="str">
        <f t="shared" si="69"/>
        <v/>
      </c>
      <c r="Y311" s="114" t="str">
        <f t="shared" si="73"/>
        <v/>
      </c>
      <c r="Z311" s="111" t="str">
        <f>IF(X311="", "", X311-SUM($Z$11:$Z310))</f>
        <v/>
      </c>
      <c r="AA311" s="111" t="str">
        <f>IF($Y311="", "", $Y311-SUM($AA$11:$AA310))</f>
        <v/>
      </c>
      <c r="AB311" s="111" t="str">
        <f t="shared" si="74"/>
        <v/>
      </c>
      <c r="AC311" s="121" t="str">
        <f t="shared" si="70"/>
        <v/>
      </c>
      <c r="AD311" s="122" t="str">
        <f t="shared" si="71"/>
        <v/>
      </c>
      <c r="AE311" s="123" t="str">
        <f t="shared" si="75"/>
        <v/>
      </c>
      <c r="AG311" s="150" t="str">
        <f t="shared" si="72"/>
        <v/>
      </c>
    </row>
    <row r="312" spans="1:33" x14ac:dyDescent="0.25">
      <c r="A312" s="56"/>
      <c r="B312" s="70"/>
      <c r="C312" s="76"/>
      <c r="D312" s="73"/>
      <c r="E312" s="79"/>
      <c r="F312" s="56"/>
      <c r="G312" s="13" t="str">
        <f t="shared" si="63"/>
        <v/>
      </c>
      <c r="H312" s="56"/>
      <c r="K312" s="128"/>
      <c r="L312" s="128"/>
      <c r="M312" s="128"/>
      <c r="N312" s="84" t="str">
        <f t="shared" si="64"/>
        <v/>
      </c>
      <c r="O312" s="128"/>
      <c r="P312" s="84" t="str">
        <f t="shared" si="65"/>
        <v/>
      </c>
      <c r="Q312" s="84" t="str">
        <f t="shared" si="62"/>
        <v/>
      </c>
      <c r="R312" s="84" t="str">
        <f t="shared" si="66"/>
        <v/>
      </c>
      <c r="S312" s="84" t="str">
        <f t="shared" si="67"/>
        <v/>
      </c>
      <c r="U312" s="84" t="str">
        <f t="shared" si="68"/>
        <v/>
      </c>
      <c r="W312" s="108" t="str">
        <f>IF($N312="", "", SUM($D$11:$D312))</f>
        <v/>
      </c>
      <c r="X312" s="111" t="str">
        <f t="shared" si="69"/>
        <v/>
      </c>
      <c r="Y312" s="114" t="str">
        <f t="shared" si="73"/>
        <v/>
      </c>
      <c r="Z312" s="111" t="str">
        <f>IF(X312="", "", X312-SUM($Z$11:$Z311))</f>
        <v/>
      </c>
      <c r="AA312" s="111" t="str">
        <f>IF($Y312="", "", $Y312-SUM($AA$11:$AA311))</f>
        <v/>
      </c>
      <c r="AB312" s="111" t="str">
        <f t="shared" si="74"/>
        <v/>
      </c>
      <c r="AC312" s="121" t="str">
        <f t="shared" si="70"/>
        <v/>
      </c>
      <c r="AD312" s="122" t="str">
        <f t="shared" si="71"/>
        <v/>
      </c>
      <c r="AE312" s="123" t="str">
        <f t="shared" si="75"/>
        <v/>
      </c>
      <c r="AG312" s="150" t="str">
        <f t="shared" si="72"/>
        <v/>
      </c>
    </row>
    <row r="313" spans="1:33" x14ac:dyDescent="0.25">
      <c r="A313" s="56"/>
      <c r="B313" s="70"/>
      <c r="C313" s="76"/>
      <c r="D313" s="73"/>
      <c r="E313" s="79"/>
      <c r="F313" s="56"/>
      <c r="G313" s="13" t="str">
        <f t="shared" si="63"/>
        <v/>
      </c>
      <c r="H313" s="56"/>
      <c r="K313" s="128"/>
      <c r="L313" s="128"/>
      <c r="M313" s="128"/>
      <c r="N313" s="84" t="str">
        <f t="shared" si="64"/>
        <v/>
      </c>
      <c r="O313" s="128"/>
      <c r="P313" s="84" t="str">
        <f t="shared" si="65"/>
        <v/>
      </c>
      <c r="Q313" s="84" t="str">
        <f t="shared" si="62"/>
        <v/>
      </c>
      <c r="R313" s="84" t="str">
        <f t="shared" si="66"/>
        <v/>
      </c>
      <c r="S313" s="84" t="str">
        <f t="shared" si="67"/>
        <v/>
      </c>
      <c r="U313" s="84" t="str">
        <f t="shared" si="68"/>
        <v/>
      </c>
      <c r="W313" s="108" t="str">
        <f>IF($N313="", "", SUM($D$11:$D313))</f>
        <v/>
      </c>
      <c r="X313" s="111" t="str">
        <f t="shared" si="69"/>
        <v/>
      </c>
      <c r="Y313" s="114" t="str">
        <f t="shared" si="73"/>
        <v/>
      </c>
      <c r="Z313" s="111" t="str">
        <f>IF(X313="", "", X313-SUM($Z$11:$Z312))</f>
        <v/>
      </c>
      <c r="AA313" s="111" t="str">
        <f>IF($Y313="", "", $Y313-SUM($AA$11:$AA312))</f>
        <v/>
      </c>
      <c r="AB313" s="111" t="str">
        <f t="shared" si="74"/>
        <v/>
      </c>
      <c r="AC313" s="121" t="str">
        <f t="shared" si="70"/>
        <v/>
      </c>
      <c r="AD313" s="122" t="str">
        <f t="shared" si="71"/>
        <v/>
      </c>
      <c r="AE313" s="123" t="str">
        <f t="shared" si="75"/>
        <v/>
      </c>
      <c r="AG313" s="150" t="str">
        <f t="shared" si="72"/>
        <v/>
      </c>
    </row>
    <row r="314" spans="1:33" x14ac:dyDescent="0.25">
      <c r="A314" s="56"/>
      <c r="B314" s="70"/>
      <c r="C314" s="76"/>
      <c r="D314" s="73"/>
      <c r="E314" s="79"/>
      <c r="F314" s="56"/>
      <c r="G314" s="13" t="str">
        <f t="shared" si="63"/>
        <v/>
      </c>
      <c r="H314" s="56"/>
      <c r="K314" s="128"/>
      <c r="L314" s="128"/>
      <c r="M314" s="128"/>
      <c r="N314" s="84" t="str">
        <f t="shared" si="64"/>
        <v/>
      </c>
      <c r="O314" s="128"/>
      <c r="P314" s="84" t="str">
        <f t="shared" si="65"/>
        <v/>
      </c>
      <c r="Q314" s="84" t="str">
        <f t="shared" si="62"/>
        <v/>
      </c>
      <c r="R314" s="84" t="str">
        <f t="shared" si="66"/>
        <v/>
      </c>
      <c r="S314" s="84" t="str">
        <f t="shared" si="67"/>
        <v/>
      </c>
      <c r="U314" s="84" t="str">
        <f t="shared" si="68"/>
        <v/>
      </c>
      <c r="W314" s="108" t="str">
        <f>IF($N314="", "", SUM($D$11:$D314))</f>
        <v/>
      </c>
      <c r="X314" s="111" t="str">
        <f t="shared" si="69"/>
        <v/>
      </c>
      <c r="Y314" s="114" t="str">
        <f t="shared" si="73"/>
        <v/>
      </c>
      <c r="Z314" s="111" t="str">
        <f>IF(X314="", "", X314-SUM($Z$11:$Z313))</f>
        <v/>
      </c>
      <c r="AA314" s="111" t="str">
        <f>IF($Y314="", "", $Y314-SUM($AA$11:$AA313))</f>
        <v/>
      </c>
      <c r="AB314" s="111" t="str">
        <f t="shared" si="74"/>
        <v/>
      </c>
      <c r="AC314" s="121" t="str">
        <f t="shared" si="70"/>
        <v/>
      </c>
      <c r="AD314" s="122" t="str">
        <f t="shared" si="71"/>
        <v/>
      </c>
      <c r="AE314" s="123" t="str">
        <f t="shared" si="75"/>
        <v/>
      </c>
      <c r="AG314" s="150" t="str">
        <f t="shared" si="72"/>
        <v/>
      </c>
    </row>
    <row r="315" spans="1:33" x14ac:dyDescent="0.25">
      <c r="A315" s="56"/>
      <c r="B315" s="70"/>
      <c r="C315" s="76"/>
      <c r="D315" s="73"/>
      <c r="E315" s="79"/>
      <c r="F315" s="56"/>
      <c r="G315" s="13" t="str">
        <f t="shared" si="63"/>
        <v/>
      </c>
      <c r="H315" s="56"/>
      <c r="K315" s="128"/>
      <c r="L315" s="128"/>
      <c r="M315" s="128"/>
      <c r="N315" s="84" t="str">
        <f t="shared" si="64"/>
        <v/>
      </c>
      <c r="O315" s="128"/>
      <c r="P315" s="84" t="str">
        <f t="shared" si="65"/>
        <v/>
      </c>
      <c r="Q315" s="84" t="str">
        <f t="shared" si="62"/>
        <v/>
      </c>
      <c r="R315" s="84" t="str">
        <f t="shared" si="66"/>
        <v/>
      </c>
      <c r="S315" s="84" t="str">
        <f t="shared" si="67"/>
        <v/>
      </c>
      <c r="U315" s="84" t="str">
        <f t="shared" si="68"/>
        <v/>
      </c>
      <c r="W315" s="108" t="str">
        <f>IF($N315="", "", SUM($D$11:$D315))</f>
        <v/>
      </c>
      <c r="X315" s="111" t="str">
        <f t="shared" si="69"/>
        <v/>
      </c>
      <c r="Y315" s="114" t="str">
        <f t="shared" si="73"/>
        <v/>
      </c>
      <c r="Z315" s="111" t="str">
        <f>IF(X315="", "", X315-SUM($Z$11:$Z314))</f>
        <v/>
      </c>
      <c r="AA315" s="111" t="str">
        <f>IF($Y315="", "", $Y315-SUM($AA$11:$AA314))</f>
        <v/>
      </c>
      <c r="AB315" s="111" t="str">
        <f t="shared" si="74"/>
        <v/>
      </c>
      <c r="AC315" s="121" t="str">
        <f t="shared" si="70"/>
        <v/>
      </c>
      <c r="AD315" s="122" t="str">
        <f t="shared" si="71"/>
        <v/>
      </c>
      <c r="AE315" s="123" t="str">
        <f t="shared" si="75"/>
        <v/>
      </c>
      <c r="AG315" s="150" t="str">
        <f t="shared" si="72"/>
        <v/>
      </c>
    </row>
    <row r="316" spans="1:33" x14ac:dyDescent="0.25">
      <c r="A316" s="56"/>
      <c r="B316" s="70"/>
      <c r="C316" s="76"/>
      <c r="D316" s="73"/>
      <c r="E316" s="79"/>
      <c r="F316" s="56"/>
      <c r="G316" s="13" t="str">
        <f t="shared" si="63"/>
        <v/>
      </c>
      <c r="H316" s="56"/>
      <c r="K316" s="128"/>
      <c r="L316" s="128"/>
      <c r="M316" s="128"/>
      <c r="N316" s="84" t="str">
        <f t="shared" si="64"/>
        <v/>
      </c>
      <c r="O316" s="128"/>
      <c r="P316" s="84" t="str">
        <f t="shared" si="65"/>
        <v/>
      </c>
      <c r="Q316" s="84" t="str">
        <f t="shared" si="62"/>
        <v/>
      </c>
      <c r="R316" s="84" t="str">
        <f t="shared" si="66"/>
        <v/>
      </c>
      <c r="S316" s="84" t="str">
        <f t="shared" si="67"/>
        <v/>
      </c>
      <c r="U316" s="84" t="str">
        <f t="shared" si="68"/>
        <v/>
      </c>
      <c r="W316" s="108" t="str">
        <f>IF($N316="", "", SUM($D$11:$D316))</f>
        <v/>
      </c>
      <c r="X316" s="111" t="str">
        <f t="shared" si="69"/>
        <v/>
      </c>
      <c r="Y316" s="114" t="str">
        <f t="shared" si="73"/>
        <v/>
      </c>
      <c r="Z316" s="111" t="str">
        <f>IF(X316="", "", X316-SUM($Z$11:$Z315))</f>
        <v/>
      </c>
      <c r="AA316" s="111" t="str">
        <f>IF($Y316="", "", $Y316-SUM($AA$11:$AA315))</f>
        <v/>
      </c>
      <c r="AB316" s="111" t="str">
        <f t="shared" si="74"/>
        <v/>
      </c>
      <c r="AC316" s="121" t="str">
        <f t="shared" si="70"/>
        <v/>
      </c>
      <c r="AD316" s="122" t="str">
        <f t="shared" si="71"/>
        <v/>
      </c>
      <c r="AE316" s="123" t="str">
        <f t="shared" si="75"/>
        <v/>
      </c>
      <c r="AG316" s="150" t="str">
        <f t="shared" si="72"/>
        <v/>
      </c>
    </row>
    <row r="317" spans="1:33" x14ac:dyDescent="0.25">
      <c r="A317" s="56"/>
      <c r="B317" s="70"/>
      <c r="C317" s="76"/>
      <c r="D317" s="73"/>
      <c r="E317" s="79"/>
      <c r="F317" s="56"/>
      <c r="G317" s="13" t="str">
        <f t="shared" si="63"/>
        <v/>
      </c>
      <c r="H317" s="56"/>
      <c r="K317" s="128"/>
      <c r="L317" s="128"/>
      <c r="M317" s="128"/>
      <c r="N317" s="84" t="str">
        <f t="shared" si="64"/>
        <v/>
      </c>
      <c r="O317" s="128"/>
      <c r="P317" s="84" t="str">
        <f t="shared" si="65"/>
        <v/>
      </c>
      <c r="Q317" s="84" t="str">
        <f t="shared" si="62"/>
        <v/>
      </c>
      <c r="R317" s="84" t="str">
        <f t="shared" si="66"/>
        <v/>
      </c>
      <c r="S317" s="84" t="str">
        <f t="shared" si="67"/>
        <v/>
      </c>
      <c r="U317" s="84" t="str">
        <f t="shared" si="68"/>
        <v/>
      </c>
      <c r="W317" s="108" t="str">
        <f>IF($N317="", "", SUM($D$11:$D317))</f>
        <v/>
      </c>
      <c r="X317" s="111" t="str">
        <f t="shared" si="69"/>
        <v/>
      </c>
      <c r="Y317" s="114" t="str">
        <f t="shared" si="73"/>
        <v/>
      </c>
      <c r="Z317" s="111" t="str">
        <f>IF(X317="", "", X317-SUM($Z$11:$Z316))</f>
        <v/>
      </c>
      <c r="AA317" s="111" t="str">
        <f>IF($Y317="", "", $Y317-SUM($AA$11:$AA316))</f>
        <v/>
      </c>
      <c r="AB317" s="111" t="str">
        <f t="shared" si="74"/>
        <v/>
      </c>
      <c r="AC317" s="121" t="str">
        <f t="shared" si="70"/>
        <v/>
      </c>
      <c r="AD317" s="122" t="str">
        <f t="shared" si="71"/>
        <v/>
      </c>
      <c r="AE317" s="123" t="str">
        <f t="shared" si="75"/>
        <v/>
      </c>
      <c r="AG317" s="150" t="str">
        <f t="shared" si="72"/>
        <v/>
      </c>
    </row>
    <row r="318" spans="1:33" x14ac:dyDescent="0.25">
      <c r="A318" s="56"/>
      <c r="B318" s="70"/>
      <c r="C318" s="76"/>
      <c r="D318" s="73"/>
      <c r="E318" s="79"/>
      <c r="F318" s="56"/>
      <c r="G318" s="13" t="str">
        <f t="shared" si="63"/>
        <v/>
      </c>
      <c r="H318" s="56"/>
      <c r="K318" s="128"/>
      <c r="L318" s="128"/>
      <c r="M318" s="128"/>
      <c r="N318" s="84" t="str">
        <f t="shared" si="64"/>
        <v/>
      </c>
      <c r="O318" s="128"/>
      <c r="P318" s="84" t="str">
        <f t="shared" si="65"/>
        <v/>
      </c>
      <c r="Q318" s="84" t="str">
        <f t="shared" si="62"/>
        <v/>
      </c>
      <c r="R318" s="84" t="str">
        <f t="shared" si="66"/>
        <v/>
      </c>
      <c r="S318" s="84" t="str">
        <f t="shared" si="67"/>
        <v/>
      </c>
      <c r="U318" s="84" t="str">
        <f t="shared" si="68"/>
        <v/>
      </c>
      <c r="W318" s="108" t="str">
        <f>IF($N318="", "", SUM($D$11:$D318))</f>
        <v/>
      </c>
      <c r="X318" s="111" t="str">
        <f t="shared" si="69"/>
        <v/>
      </c>
      <c r="Y318" s="114" t="str">
        <f t="shared" si="73"/>
        <v/>
      </c>
      <c r="Z318" s="111" t="str">
        <f>IF(X318="", "", X318-SUM($Z$11:$Z317))</f>
        <v/>
      </c>
      <c r="AA318" s="111" t="str">
        <f>IF($Y318="", "", $Y318-SUM($AA$11:$AA317))</f>
        <v/>
      </c>
      <c r="AB318" s="111" t="str">
        <f t="shared" si="74"/>
        <v/>
      </c>
      <c r="AC318" s="121" t="str">
        <f t="shared" si="70"/>
        <v/>
      </c>
      <c r="AD318" s="122" t="str">
        <f t="shared" si="71"/>
        <v/>
      </c>
      <c r="AE318" s="123" t="str">
        <f t="shared" si="75"/>
        <v/>
      </c>
      <c r="AG318" s="150" t="str">
        <f t="shared" si="72"/>
        <v/>
      </c>
    </row>
    <row r="319" spans="1:33" x14ac:dyDescent="0.25">
      <c r="A319" s="56"/>
      <c r="B319" s="70"/>
      <c r="C319" s="76"/>
      <c r="D319" s="73"/>
      <c r="E319" s="79"/>
      <c r="F319" s="56"/>
      <c r="G319" s="13" t="str">
        <f t="shared" si="63"/>
        <v/>
      </c>
      <c r="H319" s="56"/>
      <c r="K319" s="128"/>
      <c r="L319" s="128"/>
      <c r="M319" s="128"/>
      <c r="N319" s="84" t="str">
        <f t="shared" si="64"/>
        <v/>
      </c>
      <c r="O319" s="128"/>
      <c r="P319" s="84" t="str">
        <f t="shared" si="65"/>
        <v/>
      </c>
      <c r="Q319" s="84" t="str">
        <f t="shared" si="62"/>
        <v/>
      </c>
      <c r="R319" s="84" t="str">
        <f t="shared" si="66"/>
        <v/>
      </c>
      <c r="S319" s="84" t="str">
        <f t="shared" si="67"/>
        <v/>
      </c>
      <c r="U319" s="84" t="str">
        <f t="shared" si="68"/>
        <v/>
      </c>
      <c r="W319" s="108" t="str">
        <f>IF($N319="", "", SUM($D$11:$D319))</f>
        <v/>
      </c>
      <c r="X319" s="111" t="str">
        <f t="shared" si="69"/>
        <v/>
      </c>
      <c r="Y319" s="114" t="str">
        <f t="shared" si="73"/>
        <v/>
      </c>
      <c r="Z319" s="111" t="str">
        <f>IF(X319="", "", X319-SUM($Z$11:$Z318))</f>
        <v/>
      </c>
      <c r="AA319" s="111" t="str">
        <f>IF($Y319="", "", $Y319-SUM($AA$11:$AA318))</f>
        <v/>
      </c>
      <c r="AB319" s="111" t="str">
        <f t="shared" si="74"/>
        <v/>
      </c>
      <c r="AC319" s="121" t="str">
        <f t="shared" si="70"/>
        <v/>
      </c>
      <c r="AD319" s="122" t="str">
        <f t="shared" si="71"/>
        <v/>
      </c>
      <c r="AE319" s="123" t="str">
        <f t="shared" si="75"/>
        <v/>
      </c>
      <c r="AG319" s="150" t="str">
        <f t="shared" si="72"/>
        <v/>
      </c>
    </row>
    <row r="320" spans="1:33" x14ac:dyDescent="0.25">
      <c r="A320" s="56"/>
      <c r="B320" s="70"/>
      <c r="C320" s="76"/>
      <c r="D320" s="73"/>
      <c r="E320" s="79"/>
      <c r="F320" s="56"/>
      <c r="G320" s="13" t="str">
        <f t="shared" si="63"/>
        <v/>
      </c>
      <c r="H320" s="56"/>
      <c r="K320" s="128"/>
      <c r="L320" s="128"/>
      <c r="M320" s="128"/>
      <c r="N320" s="84" t="str">
        <f t="shared" si="64"/>
        <v/>
      </c>
      <c r="O320" s="128"/>
      <c r="P320" s="84" t="str">
        <f t="shared" si="65"/>
        <v/>
      </c>
      <c r="Q320" s="84" t="str">
        <f t="shared" si="62"/>
        <v/>
      </c>
      <c r="R320" s="84" t="str">
        <f t="shared" si="66"/>
        <v/>
      </c>
      <c r="S320" s="84" t="str">
        <f t="shared" si="67"/>
        <v/>
      </c>
      <c r="U320" s="84" t="str">
        <f t="shared" si="68"/>
        <v/>
      </c>
      <c r="W320" s="108" t="str">
        <f>IF($N320="", "", SUM($D$11:$D320))</f>
        <v/>
      </c>
      <c r="X320" s="111" t="str">
        <f t="shared" si="69"/>
        <v/>
      </c>
      <c r="Y320" s="114" t="str">
        <f t="shared" si="73"/>
        <v/>
      </c>
      <c r="Z320" s="111" t="str">
        <f>IF(X320="", "", X320-SUM($Z$11:$Z319))</f>
        <v/>
      </c>
      <c r="AA320" s="111" t="str">
        <f>IF($Y320="", "", $Y320-SUM($AA$11:$AA319))</f>
        <v/>
      </c>
      <c r="AB320" s="111" t="str">
        <f t="shared" si="74"/>
        <v/>
      </c>
      <c r="AC320" s="121" t="str">
        <f t="shared" si="70"/>
        <v/>
      </c>
      <c r="AD320" s="122" t="str">
        <f t="shared" si="71"/>
        <v/>
      </c>
      <c r="AE320" s="123" t="str">
        <f t="shared" si="75"/>
        <v/>
      </c>
      <c r="AG320" s="150" t="str">
        <f t="shared" si="72"/>
        <v/>
      </c>
    </row>
    <row r="321" spans="1:33" x14ac:dyDescent="0.25">
      <c r="A321" s="56"/>
      <c r="B321" s="70"/>
      <c r="C321" s="76"/>
      <c r="D321" s="73"/>
      <c r="E321" s="79"/>
      <c r="F321" s="56"/>
      <c r="G321" s="13" t="str">
        <f t="shared" si="63"/>
        <v/>
      </c>
      <c r="H321" s="56"/>
      <c r="K321" s="128"/>
      <c r="L321" s="128"/>
      <c r="M321" s="128"/>
      <c r="N321" s="84" t="str">
        <f t="shared" si="64"/>
        <v/>
      </c>
      <c r="O321" s="128"/>
      <c r="P321" s="84" t="str">
        <f t="shared" si="65"/>
        <v/>
      </c>
      <c r="Q321" s="84" t="str">
        <f t="shared" si="62"/>
        <v/>
      </c>
      <c r="R321" s="84" t="str">
        <f t="shared" si="66"/>
        <v/>
      </c>
      <c r="S321" s="84" t="str">
        <f t="shared" si="67"/>
        <v/>
      </c>
      <c r="U321" s="84" t="str">
        <f t="shared" si="68"/>
        <v/>
      </c>
      <c r="W321" s="108" t="str">
        <f>IF($N321="", "", SUM($D$11:$D321))</f>
        <v/>
      </c>
      <c r="X321" s="111" t="str">
        <f t="shared" si="69"/>
        <v/>
      </c>
      <c r="Y321" s="114" t="str">
        <f t="shared" si="73"/>
        <v/>
      </c>
      <c r="Z321" s="111" t="str">
        <f>IF(X321="", "", X321-SUM($Z$11:$Z320))</f>
        <v/>
      </c>
      <c r="AA321" s="111" t="str">
        <f>IF($Y321="", "", $Y321-SUM($AA$11:$AA320))</f>
        <v/>
      </c>
      <c r="AB321" s="111" t="str">
        <f t="shared" si="74"/>
        <v/>
      </c>
      <c r="AC321" s="121" t="str">
        <f t="shared" si="70"/>
        <v/>
      </c>
      <c r="AD321" s="122" t="str">
        <f t="shared" si="71"/>
        <v/>
      </c>
      <c r="AE321" s="123" t="str">
        <f t="shared" si="75"/>
        <v/>
      </c>
      <c r="AG321" s="150" t="str">
        <f t="shared" si="72"/>
        <v/>
      </c>
    </row>
    <row r="322" spans="1:33" x14ac:dyDescent="0.25">
      <c r="A322" s="56"/>
      <c r="B322" s="70"/>
      <c r="C322" s="76"/>
      <c r="D322" s="73"/>
      <c r="E322" s="79"/>
      <c r="F322" s="56"/>
      <c r="G322" s="13" t="str">
        <f t="shared" si="63"/>
        <v/>
      </c>
      <c r="H322" s="56"/>
      <c r="K322" s="128"/>
      <c r="L322" s="128"/>
      <c r="M322" s="128"/>
      <c r="N322" s="84" t="str">
        <f t="shared" si="64"/>
        <v/>
      </c>
      <c r="O322" s="128"/>
      <c r="P322" s="84" t="str">
        <f t="shared" si="65"/>
        <v/>
      </c>
      <c r="Q322" s="84" t="str">
        <f t="shared" si="62"/>
        <v/>
      </c>
      <c r="R322" s="84" t="str">
        <f t="shared" si="66"/>
        <v/>
      </c>
      <c r="S322" s="84" t="str">
        <f t="shared" si="67"/>
        <v/>
      </c>
      <c r="U322" s="84" t="str">
        <f t="shared" si="68"/>
        <v/>
      </c>
      <c r="W322" s="108" t="str">
        <f>IF($N322="", "", SUM($D$11:$D322))</f>
        <v/>
      </c>
      <c r="X322" s="111" t="str">
        <f t="shared" si="69"/>
        <v/>
      </c>
      <c r="Y322" s="114" t="str">
        <f t="shared" si="73"/>
        <v/>
      </c>
      <c r="Z322" s="111" t="str">
        <f>IF(X322="", "", X322-SUM($Z$11:$Z321))</f>
        <v/>
      </c>
      <c r="AA322" s="111" t="str">
        <f>IF($Y322="", "", $Y322-SUM($AA$11:$AA321))</f>
        <v/>
      </c>
      <c r="AB322" s="111" t="str">
        <f t="shared" si="74"/>
        <v/>
      </c>
      <c r="AC322" s="121" t="str">
        <f t="shared" si="70"/>
        <v/>
      </c>
      <c r="AD322" s="122" t="str">
        <f t="shared" si="71"/>
        <v/>
      </c>
      <c r="AE322" s="123" t="str">
        <f t="shared" si="75"/>
        <v/>
      </c>
      <c r="AG322" s="150" t="str">
        <f t="shared" si="72"/>
        <v/>
      </c>
    </row>
    <row r="323" spans="1:33" x14ac:dyDescent="0.25">
      <c r="A323" s="56"/>
      <c r="B323" s="70"/>
      <c r="C323" s="76"/>
      <c r="D323" s="73"/>
      <c r="E323" s="79"/>
      <c r="F323" s="56"/>
      <c r="G323" s="13" t="str">
        <f t="shared" si="63"/>
        <v/>
      </c>
      <c r="H323" s="56"/>
      <c r="K323" s="128"/>
      <c r="L323" s="128"/>
      <c r="M323" s="128"/>
      <c r="N323" s="84" t="str">
        <f t="shared" si="64"/>
        <v/>
      </c>
      <c r="O323" s="128"/>
      <c r="P323" s="84" t="str">
        <f t="shared" si="65"/>
        <v/>
      </c>
      <c r="Q323" s="84" t="str">
        <f t="shared" si="62"/>
        <v/>
      </c>
      <c r="R323" s="84" t="str">
        <f t="shared" si="66"/>
        <v/>
      </c>
      <c r="S323" s="84" t="str">
        <f t="shared" si="67"/>
        <v/>
      </c>
      <c r="U323" s="84" t="str">
        <f t="shared" si="68"/>
        <v/>
      </c>
      <c r="W323" s="108" t="str">
        <f>IF($N323="", "", SUM($D$11:$D323))</f>
        <v/>
      </c>
      <c r="X323" s="111" t="str">
        <f t="shared" si="69"/>
        <v/>
      </c>
      <c r="Y323" s="114" t="str">
        <f t="shared" si="73"/>
        <v/>
      </c>
      <c r="Z323" s="111" t="str">
        <f>IF(X323="", "", X323-SUM($Z$11:$Z322))</f>
        <v/>
      </c>
      <c r="AA323" s="111" t="str">
        <f>IF($Y323="", "", $Y323-SUM($AA$11:$AA322))</f>
        <v/>
      </c>
      <c r="AB323" s="111" t="str">
        <f t="shared" si="74"/>
        <v/>
      </c>
      <c r="AC323" s="121" t="str">
        <f t="shared" si="70"/>
        <v/>
      </c>
      <c r="AD323" s="122" t="str">
        <f t="shared" si="71"/>
        <v/>
      </c>
      <c r="AE323" s="123" t="str">
        <f t="shared" si="75"/>
        <v/>
      </c>
      <c r="AG323" s="150" t="str">
        <f t="shared" si="72"/>
        <v/>
      </c>
    </row>
    <row r="324" spans="1:33" x14ac:dyDescent="0.25">
      <c r="A324" s="56"/>
      <c r="B324" s="70"/>
      <c r="C324" s="76"/>
      <c r="D324" s="73"/>
      <c r="E324" s="79"/>
      <c r="F324" s="56"/>
      <c r="G324" s="13" t="str">
        <f t="shared" si="63"/>
        <v/>
      </c>
      <c r="H324" s="56"/>
      <c r="K324" s="128"/>
      <c r="L324" s="128"/>
      <c r="M324" s="128"/>
      <c r="N324" s="84" t="str">
        <f t="shared" si="64"/>
        <v/>
      </c>
      <c r="O324" s="128"/>
      <c r="P324" s="84" t="str">
        <f t="shared" si="65"/>
        <v/>
      </c>
      <c r="Q324" s="84" t="str">
        <f t="shared" si="62"/>
        <v/>
      </c>
      <c r="R324" s="84" t="str">
        <f t="shared" si="66"/>
        <v/>
      </c>
      <c r="S324" s="84" t="str">
        <f t="shared" si="67"/>
        <v/>
      </c>
      <c r="U324" s="84" t="str">
        <f t="shared" si="68"/>
        <v/>
      </c>
      <c r="W324" s="108" t="str">
        <f>IF($N324="", "", SUM($D$11:$D324))</f>
        <v/>
      </c>
      <c r="X324" s="111" t="str">
        <f t="shared" si="69"/>
        <v/>
      </c>
      <c r="Y324" s="114" t="str">
        <f t="shared" si="73"/>
        <v/>
      </c>
      <c r="Z324" s="111" t="str">
        <f>IF(X324="", "", X324-SUM($Z$11:$Z323))</f>
        <v/>
      </c>
      <c r="AA324" s="111" t="str">
        <f>IF($Y324="", "", $Y324-SUM($AA$11:$AA323))</f>
        <v/>
      </c>
      <c r="AB324" s="111" t="str">
        <f t="shared" si="74"/>
        <v/>
      </c>
      <c r="AC324" s="121" t="str">
        <f t="shared" si="70"/>
        <v/>
      </c>
      <c r="AD324" s="122" t="str">
        <f t="shared" si="71"/>
        <v/>
      </c>
      <c r="AE324" s="123" t="str">
        <f t="shared" si="75"/>
        <v/>
      </c>
      <c r="AG324" s="150" t="str">
        <f t="shared" si="72"/>
        <v/>
      </c>
    </row>
    <row r="325" spans="1:33" x14ac:dyDescent="0.25">
      <c r="A325" s="56"/>
      <c r="B325" s="70"/>
      <c r="C325" s="76"/>
      <c r="D325" s="73"/>
      <c r="E325" s="79"/>
      <c r="F325" s="56"/>
      <c r="G325" s="13" t="str">
        <f t="shared" si="63"/>
        <v/>
      </c>
      <c r="H325" s="56"/>
      <c r="K325" s="128"/>
      <c r="L325" s="128"/>
      <c r="M325" s="128"/>
      <c r="N325" s="84" t="str">
        <f t="shared" si="64"/>
        <v/>
      </c>
      <c r="O325" s="128"/>
      <c r="P325" s="84" t="str">
        <f t="shared" si="65"/>
        <v/>
      </c>
      <c r="Q325" s="84" t="str">
        <f t="shared" si="62"/>
        <v/>
      </c>
      <c r="R325" s="84" t="str">
        <f t="shared" si="66"/>
        <v/>
      </c>
      <c r="S325" s="84" t="str">
        <f t="shared" si="67"/>
        <v/>
      </c>
      <c r="U325" s="84" t="str">
        <f t="shared" si="68"/>
        <v/>
      </c>
      <c r="W325" s="108" t="str">
        <f>IF($N325="", "", SUM($D$11:$D325))</f>
        <v/>
      </c>
      <c r="X325" s="111" t="str">
        <f t="shared" si="69"/>
        <v/>
      </c>
      <c r="Y325" s="114" t="str">
        <f t="shared" si="73"/>
        <v/>
      </c>
      <c r="Z325" s="111" t="str">
        <f>IF(X325="", "", X325-SUM($Z$11:$Z324))</f>
        <v/>
      </c>
      <c r="AA325" s="111" t="str">
        <f>IF($Y325="", "", $Y325-SUM($AA$11:$AA324))</f>
        <v/>
      </c>
      <c r="AB325" s="111" t="str">
        <f t="shared" si="74"/>
        <v/>
      </c>
      <c r="AC325" s="121" t="str">
        <f t="shared" si="70"/>
        <v/>
      </c>
      <c r="AD325" s="122" t="str">
        <f t="shared" si="71"/>
        <v/>
      </c>
      <c r="AE325" s="123" t="str">
        <f t="shared" si="75"/>
        <v/>
      </c>
      <c r="AG325" s="150" t="str">
        <f t="shared" si="72"/>
        <v/>
      </c>
    </row>
    <row r="326" spans="1:33" x14ac:dyDescent="0.25">
      <c r="A326" s="56"/>
      <c r="B326" s="70"/>
      <c r="C326" s="76"/>
      <c r="D326" s="73"/>
      <c r="E326" s="79"/>
      <c r="F326" s="56"/>
      <c r="G326" s="13" t="str">
        <f t="shared" si="63"/>
        <v/>
      </c>
      <c r="H326" s="56"/>
      <c r="K326" s="128"/>
      <c r="L326" s="128"/>
      <c r="M326" s="128"/>
      <c r="N326" s="84" t="str">
        <f t="shared" si="64"/>
        <v/>
      </c>
      <c r="O326" s="128"/>
      <c r="P326" s="84" t="str">
        <f t="shared" si="65"/>
        <v/>
      </c>
      <c r="Q326" s="84" t="str">
        <f t="shared" si="62"/>
        <v/>
      </c>
      <c r="R326" s="84" t="str">
        <f t="shared" si="66"/>
        <v/>
      </c>
      <c r="S326" s="84" t="str">
        <f t="shared" si="67"/>
        <v/>
      </c>
      <c r="U326" s="84" t="str">
        <f t="shared" si="68"/>
        <v/>
      </c>
      <c r="W326" s="108" t="str">
        <f>IF($N326="", "", SUM($D$11:$D326))</f>
        <v/>
      </c>
      <c r="X326" s="111" t="str">
        <f t="shared" si="69"/>
        <v/>
      </c>
      <c r="Y326" s="114" t="str">
        <f t="shared" si="73"/>
        <v/>
      </c>
      <c r="Z326" s="111" t="str">
        <f>IF(X326="", "", X326-SUM($Z$11:$Z325))</f>
        <v/>
      </c>
      <c r="AA326" s="111" t="str">
        <f>IF($Y326="", "", $Y326-SUM($AA$11:$AA325))</f>
        <v/>
      </c>
      <c r="AB326" s="111" t="str">
        <f t="shared" si="74"/>
        <v/>
      </c>
      <c r="AC326" s="121" t="str">
        <f t="shared" si="70"/>
        <v/>
      </c>
      <c r="AD326" s="122" t="str">
        <f t="shared" si="71"/>
        <v/>
      </c>
      <c r="AE326" s="123" t="str">
        <f t="shared" si="75"/>
        <v/>
      </c>
      <c r="AG326" s="150" t="str">
        <f t="shared" si="72"/>
        <v/>
      </c>
    </row>
    <row r="327" spans="1:33" x14ac:dyDescent="0.25">
      <c r="A327" s="56"/>
      <c r="B327" s="70"/>
      <c r="C327" s="76"/>
      <c r="D327" s="73"/>
      <c r="E327" s="79"/>
      <c r="F327" s="56"/>
      <c r="G327" s="13" t="str">
        <f t="shared" si="63"/>
        <v/>
      </c>
      <c r="H327" s="56"/>
      <c r="K327" s="128"/>
      <c r="L327" s="128"/>
      <c r="M327" s="128"/>
      <c r="N327" s="84" t="str">
        <f t="shared" si="64"/>
        <v/>
      </c>
      <c r="O327" s="128"/>
      <c r="P327" s="84" t="str">
        <f t="shared" si="65"/>
        <v/>
      </c>
      <c r="Q327" s="84" t="str">
        <f t="shared" si="62"/>
        <v/>
      </c>
      <c r="R327" s="84" t="str">
        <f t="shared" si="66"/>
        <v/>
      </c>
      <c r="S327" s="84" t="str">
        <f t="shared" si="67"/>
        <v/>
      </c>
      <c r="U327" s="84" t="str">
        <f t="shared" si="68"/>
        <v/>
      </c>
      <c r="W327" s="108" t="str">
        <f>IF($N327="", "", SUM($D$11:$D327))</f>
        <v/>
      </c>
      <c r="X327" s="111" t="str">
        <f t="shared" si="69"/>
        <v/>
      </c>
      <c r="Y327" s="114" t="str">
        <f t="shared" si="73"/>
        <v/>
      </c>
      <c r="Z327" s="111" t="str">
        <f>IF(X327="", "", X327-SUM($Z$11:$Z326))</f>
        <v/>
      </c>
      <c r="AA327" s="111" t="str">
        <f>IF($Y327="", "", $Y327-SUM($AA$11:$AA326))</f>
        <v/>
      </c>
      <c r="AB327" s="111" t="str">
        <f t="shared" si="74"/>
        <v/>
      </c>
      <c r="AC327" s="121" t="str">
        <f t="shared" si="70"/>
        <v/>
      </c>
      <c r="AD327" s="122" t="str">
        <f t="shared" si="71"/>
        <v/>
      </c>
      <c r="AE327" s="123" t="str">
        <f t="shared" si="75"/>
        <v/>
      </c>
      <c r="AG327" s="150" t="str">
        <f t="shared" si="72"/>
        <v/>
      </c>
    </row>
    <row r="328" spans="1:33" x14ac:dyDescent="0.25">
      <c r="A328" s="56"/>
      <c r="B328" s="70"/>
      <c r="C328" s="76"/>
      <c r="D328" s="73"/>
      <c r="E328" s="79"/>
      <c r="F328" s="56"/>
      <c r="G328" s="13" t="str">
        <f t="shared" si="63"/>
        <v/>
      </c>
      <c r="H328" s="56"/>
      <c r="K328" s="128"/>
      <c r="L328" s="128"/>
      <c r="M328" s="128"/>
      <c r="N328" s="84" t="str">
        <f t="shared" si="64"/>
        <v/>
      </c>
      <c r="O328" s="128"/>
      <c r="P328" s="84" t="str">
        <f t="shared" si="65"/>
        <v/>
      </c>
      <c r="Q328" s="84" t="str">
        <f t="shared" si="62"/>
        <v/>
      </c>
      <c r="R328" s="84" t="str">
        <f t="shared" si="66"/>
        <v/>
      </c>
      <c r="S328" s="84" t="str">
        <f t="shared" si="67"/>
        <v/>
      </c>
      <c r="U328" s="84" t="str">
        <f t="shared" si="68"/>
        <v/>
      </c>
      <c r="W328" s="108" t="str">
        <f>IF($N328="", "", SUM($D$11:$D328))</f>
        <v/>
      </c>
      <c r="X328" s="111" t="str">
        <f t="shared" si="69"/>
        <v/>
      </c>
      <c r="Y328" s="114" t="str">
        <f t="shared" si="73"/>
        <v/>
      </c>
      <c r="Z328" s="111" t="str">
        <f>IF(X328="", "", X328-SUM($Z$11:$Z327))</f>
        <v/>
      </c>
      <c r="AA328" s="111" t="str">
        <f>IF($Y328="", "", $Y328-SUM($AA$11:$AA327))</f>
        <v/>
      </c>
      <c r="AB328" s="111" t="str">
        <f t="shared" si="74"/>
        <v/>
      </c>
      <c r="AC328" s="121" t="str">
        <f t="shared" si="70"/>
        <v/>
      </c>
      <c r="AD328" s="122" t="str">
        <f t="shared" si="71"/>
        <v/>
      </c>
      <c r="AE328" s="123" t="str">
        <f t="shared" si="75"/>
        <v/>
      </c>
      <c r="AG328" s="150" t="str">
        <f t="shared" si="72"/>
        <v/>
      </c>
    </row>
    <row r="329" spans="1:33" x14ac:dyDescent="0.25">
      <c r="A329" s="56"/>
      <c r="B329" s="70"/>
      <c r="C329" s="76"/>
      <c r="D329" s="73"/>
      <c r="E329" s="79"/>
      <c r="F329" s="56"/>
      <c r="G329" s="13" t="str">
        <f t="shared" si="63"/>
        <v/>
      </c>
      <c r="H329" s="56"/>
      <c r="K329" s="128"/>
      <c r="L329" s="128"/>
      <c r="M329" s="128"/>
      <c r="N329" s="84" t="str">
        <f t="shared" si="64"/>
        <v/>
      </c>
      <c r="O329" s="128"/>
      <c r="P329" s="84" t="str">
        <f t="shared" si="65"/>
        <v/>
      </c>
      <c r="Q329" s="84" t="str">
        <f t="shared" si="62"/>
        <v/>
      </c>
      <c r="R329" s="84" t="str">
        <f t="shared" si="66"/>
        <v/>
      </c>
      <c r="S329" s="84" t="str">
        <f t="shared" si="67"/>
        <v/>
      </c>
      <c r="U329" s="84" t="str">
        <f t="shared" si="68"/>
        <v/>
      </c>
      <c r="W329" s="108" t="str">
        <f>IF($N329="", "", SUM($D$11:$D329))</f>
        <v/>
      </c>
      <c r="X329" s="111" t="str">
        <f t="shared" si="69"/>
        <v/>
      </c>
      <c r="Y329" s="114" t="str">
        <f t="shared" si="73"/>
        <v/>
      </c>
      <c r="Z329" s="111" t="str">
        <f>IF(X329="", "", X329-SUM($Z$11:$Z328))</f>
        <v/>
      </c>
      <c r="AA329" s="111" t="str">
        <f>IF($Y329="", "", $Y329-SUM($AA$11:$AA328))</f>
        <v/>
      </c>
      <c r="AB329" s="111" t="str">
        <f t="shared" si="74"/>
        <v/>
      </c>
      <c r="AC329" s="121" t="str">
        <f t="shared" si="70"/>
        <v/>
      </c>
      <c r="AD329" s="122" t="str">
        <f t="shared" si="71"/>
        <v/>
      </c>
      <c r="AE329" s="123" t="str">
        <f t="shared" si="75"/>
        <v/>
      </c>
      <c r="AG329" s="150" t="str">
        <f t="shared" si="72"/>
        <v/>
      </c>
    </row>
    <row r="330" spans="1:33" x14ac:dyDescent="0.25">
      <c r="A330" s="56"/>
      <c r="B330" s="70"/>
      <c r="C330" s="76"/>
      <c r="D330" s="73"/>
      <c r="E330" s="79"/>
      <c r="F330" s="56"/>
      <c r="G330" s="13" t="str">
        <f t="shared" si="63"/>
        <v/>
      </c>
      <c r="H330" s="56"/>
      <c r="K330" s="128"/>
      <c r="L330" s="128"/>
      <c r="M330" s="128"/>
      <c r="N330" s="84" t="str">
        <f t="shared" si="64"/>
        <v/>
      </c>
      <c r="O330" s="128"/>
      <c r="P330" s="84" t="str">
        <f t="shared" si="65"/>
        <v/>
      </c>
      <c r="Q330" s="84" t="str">
        <f t="shared" si="62"/>
        <v/>
      </c>
      <c r="R330" s="84" t="str">
        <f t="shared" si="66"/>
        <v/>
      </c>
      <c r="S330" s="84" t="str">
        <f t="shared" si="67"/>
        <v/>
      </c>
      <c r="U330" s="84" t="str">
        <f t="shared" si="68"/>
        <v/>
      </c>
      <c r="W330" s="108" t="str">
        <f>IF($N330="", "", SUM($D$11:$D330))</f>
        <v/>
      </c>
      <c r="X330" s="111" t="str">
        <f t="shared" si="69"/>
        <v/>
      </c>
      <c r="Y330" s="114" t="str">
        <f t="shared" si="73"/>
        <v/>
      </c>
      <c r="Z330" s="111" t="str">
        <f>IF(X330="", "", X330-SUM($Z$11:$Z329))</f>
        <v/>
      </c>
      <c r="AA330" s="111" t="str">
        <f>IF($Y330="", "", $Y330-SUM($AA$11:$AA329))</f>
        <v/>
      </c>
      <c r="AB330" s="111" t="str">
        <f t="shared" si="74"/>
        <v/>
      </c>
      <c r="AC330" s="121" t="str">
        <f t="shared" si="70"/>
        <v/>
      </c>
      <c r="AD330" s="122" t="str">
        <f t="shared" si="71"/>
        <v/>
      </c>
      <c r="AE330" s="123" t="str">
        <f t="shared" si="75"/>
        <v/>
      </c>
      <c r="AG330" s="150" t="str">
        <f t="shared" si="72"/>
        <v/>
      </c>
    </row>
    <row r="331" spans="1:33" x14ac:dyDescent="0.25">
      <c r="A331" s="56"/>
      <c r="B331" s="70"/>
      <c r="C331" s="76"/>
      <c r="D331" s="73"/>
      <c r="E331" s="79"/>
      <c r="F331" s="56"/>
      <c r="G331" s="13" t="str">
        <f t="shared" si="63"/>
        <v/>
      </c>
      <c r="H331" s="56"/>
      <c r="K331" s="128"/>
      <c r="L331" s="128"/>
      <c r="M331" s="128"/>
      <c r="N331" s="84" t="str">
        <f t="shared" si="64"/>
        <v/>
      </c>
      <c r="O331" s="128"/>
      <c r="P331" s="84" t="str">
        <f t="shared" si="65"/>
        <v/>
      </c>
      <c r="Q331" s="84" t="str">
        <f t="shared" ref="Q331:Q394" si="76">IF($N331="", "", IF(AND(Q$5="X", C331=""), $N$6, IF(AND(NOT(C331=""), COUNTIF(L$11:L$17, C331)=0), $N$7, "")))</f>
        <v/>
      </c>
      <c r="R331" s="84" t="str">
        <f t="shared" si="66"/>
        <v/>
      </c>
      <c r="S331" s="84" t="str">
        <f t="shared" si="67"/>
        <v/>
      </c>
      <c r="U331" s="84" t="str">
        <f t="shared" si="68"/>
        <v/>
      </c>
      <c r="W331" s="108" t="str">
        <f>IF($N331="", "", SUM($D$11:$D331))</f>
        <v/>
      </c>
      <c r="X331" s="111" t="str">
        <f t="shared" si="69"/>
        <v/>
      </c>
      <c r="Y331" s="114" t="str">
        <f t="shared" si="73"/>
        <v/>
      </c>
      <c r="Z331" s="111" t="str">
        <f>IF(X331="", "", X331-SUM($Z$11:$Z330))</f>
        <v/>
      </c>
      <c r="AA331" s="111" t="str">
        <f>IF($Y331="", "", $Y331-SUM($AA$11:$AA330))</f>
        <v/>
      </c>
      <c r="AB331" s="111" t="str">
        <f t="shared" si="74"/>
        <v/>
      </c>
      <c r="AC331" s="121" t="str">
        <f t="shared" si="70"/>
        <v/>
      </c>
      <c r="AD331" s="122" t="str">
        <f t="shared" si="71"/>
        <v/>
      </c>
      <c r="AE331" s="123" t="str">
        <f t="shared" si="75"/>
        <v/>
      </c>
      <c r="AG331" s="150" t="str">
        <f t="shared" si="72"/>
        <v/>
      </c>
    </row>
    <row r="332" spans="1:33" x14ac:dyDescent="0.25">
      <c r="A332" s="56"/>
      <c r="B332" s="70"/>
      <c r="C332" s="76"/>
      <c r="D332" s="73"/>
      <c r="E332" s="79"/>
      <c r="F332" s="56"/>
      <c r="G332" s="13" t="str">
        <f t="shared" ref="G332:G395" si="77">IF($B332="", "", TEXT($B332, "mmm"))</f>
        <v/>
      </c>
      <c r="H332" s="56"/>
      <c r="K332" s="128"/>
      <c r="L332" s="128"/>
      <c r="M332" s="128"/>
      <c r="N332" s="84" t="str">
        <f t="shared" ref="N332:N395" si="78">IF(COUNTIF($B332:$E332, "")=4, "", "X")</f>
        <v/>
      </c>
      <c r="O332" s="128"/>
      <c r="P332" s="84" t="str">
        <f t="shared" ref="P332:P395" si="79">IF($N332="", "", IF(AND(P$5="X", B332=""), $N$6, IFERROR(IF(AND(NOT(B332=""), OR(ISNUMBER(B332)=FALSE, B332&lt;$L$2, B332&gt;$L$3)), $N$7, ""), $N$7)))</f>
        <v/>
      </c>
      <c r="Q332" s="84" t="str">
        <f t="shared" si="76"/>
        <v/>
      </c>
      <c r="R332" s="84" t="str">
        <f t="shared" ref="R332:R395" si="80">IF($N332="", "", IF(AND(R$5="X", D332=""), $N$6, IF(AND(NOT(D332=""), ISNUMBER(D332)=FALSE), $N$7, "")))</f>
        <v/>
      </c>
      <c r="S332" s="84" t="str">
        <f t="shared" ref="S332:S395" si="81">IF($N332="", "", IF(AND(S$5="X", E332=""), $N$6, ""))</f>
        <v/>
      </c>
      <c r="U332" s="84" t="str">
        <f t="shared" ref="U332:U395" si="82">IF($B332="", "", TEXT($B332, "mmm yyyy"))</f>
        <v/>
      </c>
      <c r="W332" s="108" t="str">
        <f>IF($N332="", "", SUM($D$11:$D332))</f>
        <v/>
      </c>
      <c r="X332" s="111" t="str">
        <f t="shared" ref="X332:X395" si="83">IF(W332="", "", IF(W332&lt;=$X$4, W332, $X$4))</f>
        <v/>
      </c>
      <c r="Y332" s="114" t="str">
        <f t="shared" si="73"/>
        <v/>
      </c>
      <c r="Z332" s="111" t="str">
        <f>IF(X332="", "", X332-SUM($Z$11:$Z331))</f>
        <v/>
      </c>
      <c r="AA332" s="111" t="str">
        <f>IF($Y332="", "", $Y332-SUM($AA$11:$AA331))</f>
        <v/>
      </c>
      <c r="AB332" s="111" t="str">
        <f t="shared" si="74"/>
        <v/>
      </c>
      <c r="AC332" s="121" t="str">
        <f t="shared" ref="AC332:AC395" si="84">IF($N332="", "", $Z332*$AC$4)</f>
        <v/>
      </c>
      <c r="AD332" s="122" t="str">
        <f t="shared" ref="AD332:AD395" si="85">IF($N332="", "", $AA332*$AC$5)</f>
        <v/>
      </c>
      <c r="AE332" s="123" t="str">
        <f t="shared" si="75"/>
        <v/>
      </c>
      <c r="AG332" s="150" t="str">
        <f t="shared" ref="AG332:AG395" si="86">IF(OR($U332="", $C332=""), "", CONCATENATE($C332, " - ", $U332))</f>
        <v/>
      </c>
    </row>
    <row r="333" spans="1:33" x14ac:dyDescent="0.25">
      <c r="A333" s="56"/>
      <c r="B333" s="70"/>
      <c r="C333" s="76"/>
      <c r="D333" s="73"/>
      <c r="E333" s="79"/>
      <c r="F333" s="56"/>
      <c r="G333" s="13" t="str">
        <f t="shared" si="77"/>
        <v/>
      </c>
      <c r="H333" s="56"/>
      <c r="K333" s="128"/>
      <c r="L333" s="128"/>
      <c r="M333" s="128"/>
      <c r="N333" s="84" t="str">
        <f t="shared" si="78"/>
        <v/>
      </c>
      <c r="O333" s="128"/>
      <c r="P333" s="84" t="str">
        <f t="shared" si="79"/>
        <v/>
      </c>
      <c r="Q333" s="84" t="str">
        <f t="shared" si="76"/>
        <v/>
      </c>
      <c r="R333" s="84" t="str">
        <f t="shared" si="80"/>
        <v/>
      </c>
      <c r="S333" s="84" t="str">
        <f t="shared" si="81"/>
        <v/>
      </c>
      <c r="U333" s="84" t="str">
        <f t="shared" si="82"/>
        <v/>
      </c>
      <c r="W333" s="108" t="str">
        <f>IF($N333="", "", SUM($D$11:$D333))</f>
        <v/>
      </c>
      <c r="X333" s="111" t="str">
        <f t="shared" si="83"/>
        <v/>
      </c>
      <c r="Y333" s="114" t="str">
        <f t="shared" si="73"/>
        <v/>
      </c>
      <c r="Z333" s="111" t="str">
        <f>IF(X333="", "", X333-SUM($Z$11:$Z332))</f>
        <v/>
      </c>
      <c r="AA333" s="111" t="str">
        <f>IF($Y333="", "", $Y333-SUM($AA$11:$AA332))</f>
        <v/>
      </c>
      <c r="AB333" s="111" t="str">
        <f t="shared" si="74"/>
        <v/>
      </c>
      <c r="AC333" s="121" t="str">
        <f t="shared" si="84"/>
        <v/>
      </c>
      <c r="AD333" s="122" t="str">
        <f t="shared" si="85"/>
        <v/>
      </c>
      <c r="AE333" s="123" t="str">
        <f t="shared" si="75"/>
        <v/>
      </c>
      <c r="AG333" s="150" t="str">
        <f t="shared" si="86"/>
        <v/>
      </c>
    </row>
    <row r="334" spans="1:33" x14ac:dyDescent="0.25">
      <c r="A334" s="56"/>
      <c r="B334" s="70"/>
      <c r="C334" s="76"/>
      <c r="D334" s="73"/>
      <c r="E334" s="79"/>
      <c r="F334" s="56"/>
      <c r="G334" s="13" t="str">
        <f t="shared" si="77"/>
        <v/>
      </c>
      <c r="H334" s="56"/>
      <c r="K334" s="128"/>
      <c r="L334" s="128"/>
      <c r="M334" s="128"/>
      <c r="N334" s="84" t="str">
        <f t="shared" si="78"/>
        <v/>
      </c>
      <c r="O334" s="128"/>
      <c r="P334" s="84" t="str">
        <f t="shared" si="79"/>
        <v/>
      </c>
      <c r="Q334" s="84" t="str">
        <f t="shared" si="76"/>
        <v/>
      </c>
      <c r="R334" s="84" t="str">
        <f t="shared" si="80"/>
        <v/>
      </c>
      <c r="S334" s="84" t="str">
        <f t="shared" si="81"/>
        <v/>
      </c>
      <c r="U334" s="84" t="str">
        <f t="shared" si="82"/>
        <v/>
      </c>
      <c r="W334" s="108" t="str">
        <f>IF($N334="", "", SUM($D$11:$D334))</f>
        <v/>
      </c>
      <c r="X334" s="111" t="str">
        <f t="shared" si="83"/>
        <v/>
      </c>
      <c r="Y334" s="114" t="str">
        <f t="shared" ref="Y334:Y397" si="87">IF(W334="", "", IF(W334&lt;=$X$4, 0, W334-$X$4))</f>
        <v/>
      </c>
      <c r="Z334" s="111" t="str">
        <f>IF(X334="", "", X334-SUM($Z$11:$Z333))</f>
        <v/>
      </c>
      <c r="AA334" s="111" t="str">
        <f>IF($Y334="", "", $Y334-SUM($AA$11:$AA333))</f>
        <v/>
      </c>
      <c r="AB334" s="111" t="str">
        <f t="shared" ref="AB334:AB397" si="88">IF($N334="", "", SUM(Z334:AA334))</f>
        <v/>
      </c>
      <c r="AC334" s="121" t="str">
        <f t="shared" si="84"/>
        <v/>
      </c>
      <c r="AD334" s="122" t="str">
        <f t="shared" si="85"/>
        <v/>
      </c>
      <c r="AE334" s="123" t="str">
        <f t="shared" ref="AE334:AE397" si="89">IF($N334="", "", SUM(AC334:AD334))</f>
        <v/>
      </c>
      <c r="AG334" s="150" t="str">
        <f t="shared" si="86"/>
        <v/>
      </c>
    </row>
    <row r="335" spans="1:33" x14ac:dyDescent="0.25">
      <c r="A335" s="56"/>
      <c r="B335" s="70"/>
      <c r="C335" s="76"/>
      <c r="D335" s="73"/>
      <c r="E335" s="79"/>
      <c r="F335" s="56"/>
      <c r="G335" s="13" t="str">
        <f t="shared" si="77"/>
        <v/>
      </c>
      <c r="H335" s="56"/>
      <c r="K335" s="128"/>
      <c r="L335" s="128"/>
      <c r="M335" s="128"/>
      <c r="N335" s="84" t="str">
        <f t="shared" si="78"/>
        <v/>
      </c>
      <c r="O335" s="128"/>
      <c r="P335" s="84" t="str">
        <f t="shared" si="79"/>
        <v/>
      </c>
      <c r="Q335" s="84" t="str">
        <f t="shared" si="76"/>
        <v/>
      </c>
      <c r="R335" s="84" t="str">
        <f t="shared" si="80"/>
        <v/>
      </c>
      <c r="S335" s="84" t="str">
        <f t="shared" si="81"/>
        <v/>
      </c>
      <c r="U335" s="84" t="str">
        <f t="shared" si="82"/>
        <v/>
      </c>
      <c r="W335" s="108" t="str">
        <f>IF($N335="", "", SUM($D$11:$D335))</f>
        <v/>
      </c>
      <c r="X335" s="111" t="str">
        <f t="shared" si="83"/>
        <v/>
      </c>
      <c r="Y335" s="114" t="str">
        <f t="shared" si="87"/>
        <v/>
      </c>
      <c r="Z335" s="111" t="str">
        <f>IF(X335="", "", X335-SUM($Z$11:$Z334))</f>
        <v/>
      </c>
      <c r="AA335" s="111" t="str">
        <f>IF($Y335="", "", $Y335-SUM($AA$11:$AA334))</f>
        <v/>
      </c>
      <c r="AB335" s="111" t="str">
        <f t="shared" si="88"/>
        <v/>
      </c>
      <c r="AC335" s="121" t="str">
        <f t="shared" si="84"/>
        <v/>
      </c>
      <c r="AD335" s="122" t="str">
        <f t="shared" si="85"/>
        <v/>
      </c>
      <c r="AE335" s="123" t="str">
        <f t="shared" si="89"/>
        <v/>
      </c>
      <c r="AG335" s="150" t="str">
        <f t="shared" si="86"/>
        <v/>
      </c>
    </row>
    <row r="336" spans="1:33" x14ac:dyDescent="0.25">
      <c r="A336" s="56"/>
      <c r="B336" s="70"/>
      <c r="C336" s="76"/>
      <c r="D336" s="73"/>
      <c r="E336" s="79"/>
      <c r="F336" s="56"/>
      <c r="G336" s="13" t="str">
        <f t="shared" si="77"/>
        <v/>
      </c>
      <c r="H336" s="56"/>
      <c r="K336" s="128"/>
      <c r="L336" s="128"/>
      <c r="M336" s="128"/>
      <c r="N336" s="84" t="str">
        <f t="shared" si="78"/>
        <v/>
      </c>
      <c r="O336" s="128"/>
      <c r="P336" s="84" t="str">
        <f t="shared" si="79"/>
        <v/>
      </c>
      <c r="Q336" s="84" t="str">
        <f t="shared" si="76"/>
        <v/>
      </c>
      <c r="R336" s="84" t="str">
        <f t="shared" si="80"/>
        <v/>
      </c>
      <c r="S336" s="84" t="str">
        <f t="shared" si="81"/>
        <v/>
      </c>
      <c r="U336" s="84" t="str">
        <f t="shared" si="82"/>
        <v/>
      </c>
      <c r="W336" s="108" t="str">
        <f>IF($N336="", "", SUM($D$11:$D336))</f>
        <v/>
      </c>
      <c r="X336" s="111" t="str">
        <f t="shared" si="83"/>
        <v/>
      </c>
      <c r="Y336" s="114" t="str">
        <f t="shared" si="87"/>
        <v/>
      </c>
      <c r="Z336" s="111" t="str">
        <f>IF(X336="", "", X336-SUM($Z$11:$Z335))</f>
        <v/>
      </c>
      <c r="AA336" s="111" t="str">
        <f>IF($Y336="", "", $Y336-SUM($AA$11:$AA335))</f>
        <v/>
      </c>
      <c r="AB336" s="111" t="str">
        <f t="shared" si="88"/>
        <v/>
      </c>
      <c r="AC336" s="121" t="str">
        <f t="shared" si="84"/>
        <v/>
      </c>
      <c r="AD336" s="122" t="str">
        <f t="shared" si="85"/>
        <v/>
      </c>
      <c r="AE336" s="123" t="str">
        <f t="shared" si="89"/>
        <v/>
      </c>
      <c r="AG336" s="150" t="str">
        <f t="shared" si="86"/>
        <v/>
      </c>
    </row>
    <row r="337" spans="1:33" x14ac:dyDescent="0.25">
      <c r="A337" s="56"/>
      <c r="B337" s="70"/>
      <c r="C337" s="76"/>
      <c r="D337" s="73"/>
      <c r="E337" s="79"/>
      <c r="F337" s="56"/>
      <c r="G337" s="13" t="str">
        <f t="shared" si="77"/>
        <v/>
      </c>
      <c r="H337" s="56"/>
      <c r="K337" s="128"/>
      <c r="L337" s="128"/>
      <c r="M337" s="128"/>
      <c r="N337" s="84" t="str">
        <f t="shared" si="78"/>
        <v/>
      </c>
      <c r="O337" s="128"/>
      <c r="P337" s="84" t="str">
        <f t="shared" si="79"/>
        <v/>
      </c>
      <c r="Q337" s="84" t="str">
        <f t="shared" si="76"/>
        <v/>
      </c>
      <c r="R337" s="84" t="str">
        <f t="shared" si="80"/>
        <v/>
      </c>
      <c r="S337" s="84" t="str">
        <f t="shared" si="81"/>
        <v/>
      </c>
      <c r="U337" s="84" t="str">
        <f t="shared" si="82"/>
        <v/>
      </c>
      <c r="W337" s="108" t="str">
        <f>IF($N337="", "", SUM($D$11:$D337))</f>
        <v/>
      </c>
      <c r="X337" s="111" t="str">
        <f t="shared" si="83"/>
        <v/>
      </c>
      <c r="Y337" s="114" t="str">
        <f t="shared" si="87"/>
        <v/>
      </c>
      <c r="Z337" s="111" t="str">
        <f>IF(X337="", "", X337-SUM($Z$11:$Z336))</f>
        <v/>
      </c>
      <c r="AA337" s="111" t="str">
        <f>IF($Y337="", "", $Y337-SUM($AA$11:$AA336))</f>
        <v/>
      </c>
      <c r="AB337" s="111" t="str">
        <f t="shared" si="88"/>
        <v/>
      </c>
      <c r="AC337" s="121" t="str">
        <f t="shared" si="84"/>
        <v/>
      </c>
      <c r="AD337" s="122" t="str">
        <f t="shared" si="85"/>
        <v/>
      </c>
      <c r="AE337" s="123" t="str">
        <f t="shared" si="89"/>
        <v/>
      </c>
      <c r="AG337" s="150" t="str">
        <f t="shared" si="86"/>
        <v/>
      </c>
    </row>
    <row r="338" spans="1:33" x14ac:dyDescent="0.25">
      <c r="A338" s="56"/>
      <c r="B338" s="70"/>
      <c r="C338" s="76"/>
      <c r="D338" s="73"/>
      <c r="E338" s="79"/>
      <c r="F338" s="56"/>
      <c r="G338" s="13" t="str">
        <f t="shared" si="77"/>
        <v/>
      </c>
      <c r="H338" s="56"/>
      <c r="K338" s="128"/>
      <c r="L338" s="128"/>
      <c r="M338" s="128"/>
      <c r="N338" s="84" t="str">
        <f t="shared" si="78"/>
        <v/>
      </c>
      <c r="O338" s="128"/>
      <c r="P338" s="84" t="str">
        <f t="shared" si="79"/>
        <v/>
      </c>
      <c r="Q338" s="84" t="str">
        <f t="shared" si="76"/>
        <v/>
      </c>
      <c r="R338" s="84" t="str">
        <f t="shared" si="80"/>
        <v/>
      </c>
      <c r="S338" s="84" t="str">
        <f t="shared" si="81"/>
        <v/>
      </c>
      <c r="U338" s="84" t="str">
        <f t="shared" si="82"/>
        <v/>
      </c>
      <c r="W338" s="108" t="str">
        <f>IF($N338="", "", SUM($D$11:$D338))</f>
        <v/>
      </c>
      <c r="X338" s="111" t="str">
        <f t="shared" si="83"/>
        <v/>
      </c>
      <c r="Y338" s="114" t="str">
        <f t="shared" si="87"/>
        <v/>
      </c>
      <c r="Z338" s="111" t="str">
        <f>IF(X338="", "", X338-SUM($Z$11:$Z337))</f>
        <v/>
      </c>
      <c r="AA338" s="111" t="str">
        <f>IF($Y338="", "", $Y338-SUM($AA$11:$AA337))</f>
        <v/>
      </c>
      <c r="AB338" s="111" t="str">
        <f t="shared" si="88"/>
        <v/>
      </c>
      <c r="AC338" s="121" t="str">
        <f t="shared" si="84"/>
        <v/>
      </c>
      <c r="AD338" s="122" t="str">
        <f t="shared" si="85"/>
        <v/>
      </c>
      <c r="AE338" s="123" t="str">
        <f t="shared" si="89"/>
        <v/>
      </c>
      <c r="AG338" s="150" t="str">
        <f t="shared" si="86"/>
        <v/>
      </c>
    </row>
    <row r="339" spans="1:33" x14ac:dyDescent="0.25">
      <c r="A339" s="56"/>
      <c r="B339" s="70"/>
      <c r="C339" s="76"/>
      <c r="D339" s="73"/>
      <c r="E339" s="79"/>
      <c r="F339" s="56"/>
      <c r="G339" s="13" t="str">
        <f t="shared" si="77"/>
        <v/>
      </c>
      <c r="H339" s="56"/>
      <c r="K339" s="128"/>
      <c r="L339" s="128"/>
      <c r="M339" s="128"/>
      <c r="N339" s="84" t="str">
        <f t="shared" si="78"/>
        <v/>
      </c>
      <c r="O339" s="128"/>
      <c r="P339" s="84" t="str">
        <f t="shared" si="79"/>
        <v/>
      </c>
      <c r="Q339" s="84" t="str">
        <f t="shared" si="76"/>
        <v/>
      </c>
      <c r="R339" s="84" t="str">
        <f t="shared" si="80"/>
        <v/>
      </c>
      <c r="S339" s="84" t="str">
        <f t="shared" si="81"/>
        <v/>
      </c>
      <c r="U339" s="84" t="str">
        <f t="shared" si="82"/>
        <v/>
      </c>
      <c r="W339" s="108" t="str">
        <f>IF($N339="", "", SUM($D$11:$D339))</f>
        <v/>
      </c>
      <c r="X339" s="111" t="str">
        <f t="shared" si="83"/>
        <v/>
      </c>
      <c r="Y339" s="114" t="str">
        <f t="shared" si="87"/>
        <v/>
      </c>
      <c r="Z339" s="111" t="str">
        <f>IF(X339="", "", X339-SUM($Z$11:$Z338))</f>
        <v/>
      </c>
      <c r="AA339" s="111" t="str">
        <f>IF($Y339="", "", $Y339-SUM($AA$11:$AA338))</f>
        <v/>
      </c>
      <c r="AB339" s="111" t="str">
        <f t="shared" si="88"/>
        <v/>
      </c>
      <c r="AC339" s="121" t="str">
        <f t="shared" si="84"/>
        <v/>
      </c>
      <c r="AD339" s="122" t="str">
        <f t="shared" si="85"/>
        <v/>
      </c>
      <c r="AE339" s="123" t="str">
        <f t="shared" si="89"/>
        <v/>
      </c>
      <c r="AG339" s="150" t="str">
        <f t="shared" si="86"/>
        <v/>
      </c>
    </row>
    <row r="340" spans="1:33" x14ac:dyDescent="0.25">
      <c r="A340" s="56"/>
      <c r="B340" s="70"/>
      <c r="C340" s="76"/>
      <c r="D340" s="73"/>
      <c r="E340" s="79"/>
      <c r="F340" s="56"/>
      <c r="G340" s="13" t="str">
        <f t="shared" si="77"/>
        <v/>
      </c>
      <c r="H340" s="56"/>
      <c r="K340" s="128"/>
      <c r="L340" s="128"/>
      <c r="M340" s="128"/>
      <c r="N340" s="84" t="str">
        <f t="shared" si="78"/>
        <v/>
      </c>
      <c r="O340" s="128"/>
      <c r="P340" s="84" t="str">
        <f t="shared" si="79"/>
        <v/>
      </c>
      <c r="Q340" s="84" t="str">
        <f t="shared" si="76"/>
        <v/>
      </c>
      <c r="R340" s="84" t="str">
        <f t="shared" si="80"/>
        <v/>
      </c>
      <c r="S340" s="84" t="str">
        <f t="shared" si="81"/>
        <v/>
      </c>
      <c r="U340" s="84" t="str">
        <f t="shared" si="82"/>
        <v/>
      </c>
      <c r="W340" s="108" t="str">
        <f>IF($N340="", "", SUM($D$11:$D340))</f>
        <v/>
      </c>
      <c r="X340" s="111" t="str">
        <f t="shared" si="83"/>
        <v/>
      </c>
      <c r="Y340" s="114" t="str">
        <f t="shared" si="87"/>
        <v/>
      </c>
      <c r="Z340" s="111" t="str">
        <f>IF(X340="", "", X340-SUM($Z$11:$Z339))</f>
        <v/>
      </c>
      <c r="AA340" s="111" t="str">
        <f>IF($Y340="", "", $Y340-SUM($AA$11:$AA339))</f>
        <v/>
      </c>
      <c r="AB340" s="111" t="str">
        <f t="shared" si="88"/>
        <v/>
      </c>
      <c r="AC340" s="121" t="str">
        <f t="shared" si="84"/>
        <v/>
      </c>
      <c r="AD340" s="122" t="str">
        <f t="shared" si="85"/>
        <v/>
      </c>
      <c r="AE340" s="123" t="str">
        <f t="shared" si="89"/>
        <v/>
      </c>
      <c r="AG340" s="150" t="str">
        <f t="shared" si="86"/>
        <v/>
      </c>
    </row>
    <row r="341" spans="1:33" x14ac:dyDescent="0.25">
      <c r="A341" s="56"/>
      <c r="B341" s="70"/>
      <c r="C341" s="76"/>
      <c r="D341" s="73"/>
      <c r="E341" s="79"/>
      <c r="F341" s="56"/>
      <c r="G341" s="13" t="str">
        <f t="shared" si="77"/>
        <v/>
      </c>
      <c r="H341" s="56"/>
      <c r="K341" s="128"/>
      <c r="L341" s="128"/>
      <c r="M341" s="128"/>
      <c r="N341" s="84" t="str">
        <f t="shared" si="78"/>
        <v/>
      </c>
      <c r="O341" s="128"/>
      <c r="P341" s="84" t="str">
        <f t="shared" si="79"/>
        <v/>
      </c>
      <c r="Q341" s="84" t="str">
        <f t="shared" si="76"/>
        <v/>
      </c>
      <c r="R341" s="84" t="str">
        <f t="shared" si="80"/>
        <v/>
      </c>
      <c r="S341" s="84" t="str">
        <f t="shared" si="81"/>
        <v/>
      </c>
      <c r="U341" s="84" t="str">
        <f t="shared" si="82"/>
        <v/>
      </c>
      <c r="W341" s="108" t="str">
        <f>IF($N341="", "", SUM($D$11:$D341))</f>
        <v/>
      </c>
      <c r="X341" s="111" t="str">
        <f t="shared" si="83"/>
        <v/>
      </c>
      <c r="Y341" s="114" t="str">
        <f t="shared" si="87"/>
        <v/>
      </c>
      <c r="Z341" s="111" t="str">
        <f>IF(X341="", "", X341-SUM($Z$11:$Z340))</f>
        <v/>
      </c>
      <c r="AA341" s="111" t="str">
        <f>IF($Y341="", "", $Y341-SUM($AA$11:$AA340))</f>
        <v/>
      </c>
      <c r="AB341" s="111" t="str">
        <f t="shared" si="88"/>
        <v/>
      </c>
      <c r="AC341" s="121" t="str">
        <f t="shared" si="84"/>
        <v/>
      </c>
      <c r="AD341" s="122" t="str">
        <f t="shared" si="85"/>
        <v/>
      </c>
      <c r="AE341" s="123" t="str">
        <f t="shared" si="89"/>
        <v/>
      </c>
      <c r="AG341" s="150" t="str">
        <f t="shared" si="86"/>
        <v/>
      </c>
    </row>
    <row r="342" spans="1:33" x14ac:dyDescent="0.25">
      <c r="A342" s="56"/>
      <c r="B342" s="70"/>
      <c r="C342" s="76"/>
      <c r="D342" s="73"/>
      <c r="E342" s="79"/>
      <c r="F342" s="56"/>
      <c r="G342" s="13" t="str">
        <f t="shared" si="77"/>
        <v/>
      </c>
      <c r="H342" s="56"/>
      <c r="K342" s="128"/>
      <c r="L342" s="128"/>
      <c r="M342" s="128"/>
      <c r="N342" s="84" t="str">
        <f t="shared" si="78"/>
        <v/>
      </c>
      <c r="O342" s="128"/>
      <c r="P342" s="84" t="str">
        <f t="shared" si="79"/>
        <v/>
      </c>
      <c r="Q342" s="84" t="str">
        <f t="shared" si="76"/>
        <v/>
      </c>
      <c r="R342" s="84" t="str">
        <f t="shared" si="80"/>
        <v/>
      </c>
      <c r="S342" s="84" t="str">
        <f t="shared" si="81"/>
        <v/>
      </c>
      <c r="U342" s="84" t="str">
        <f t="shared" si="82"/>
        <v/>
      </c>
      <c r="W342" s="108" t="str">
        <f>IF($N342="", "", SUM($D$11:$D342))</f>
        <v/>
      </c>
      <c r="X342" s="111" t="str">
        <f t="shared" si="83"/>
        <v/>
      </c>
      <c r="Y342" s="114" t="str">
        <f t="shared" si="87"/>
        <v/>
      </c>
      <c r="Z342" s="111" t="str">
        <f>IF(X342="", "", X342-SUM($Z$11:$Z341))</f>
        <v/>
      </c>
      <c r="AA342" s="111" t="str">
        <f>IF($Y342="", "", $Y342-SUM($AA$11:$AA341))</f>
        <v/>
      </c>
      <c r="AB342" s="111" t="str">
        <f t="shared" si="88"/>
        <v/>
      </c>
      <c r="AC342" s="121" t="str">
        <f t="shared" si="84"/>
        <v/>
      </c>
      <c r="AD342" s="122" t="str">
        <f t="shared" si="85"/>
        <v/>
      </c>
      <c r="AE342" s="123" t="str">
        <f t="shared" si="89"/>
        <v/>
      </c>
      <c r="AG342" s="150" t="str">
        <f t="shared" si="86"/>
        <v/>
      </c>
    </row>
    <row r="343" spans="1:33" x14ac:dyDescent="0.25">
      <c r="A343" s="56"/>
      <c r="B343" s="70"/>
      <c r="C343" s="76"/>
      <c r="D343" s="73"/>
      <c r="E343" s="79"/>
      <c r="F343" s="56"/>
      <c r="G343" s="13" t="str">
        <f t="shared" si="77"/>
        <v/>
      </c>
      <c r="H343" s="56"/>
      <c r="K343" s="128"/>
      <c r="L343" s="128"/>
      <c r="M343" s="128"/>
      <c r="N343" s="84" t="str">
        <f t="shared" si="78"/>
        <v/>
      </c>
      <c r="O343" s="128"/>
      <c r="P343" s="84" t="str">
        <f t="shared" si="79"/>
        <v/>
      </c>
      <c r="Q343" s="84" t="str">
        <f t="shared" si="76"/>
        <v/>
      </c>
      <c r="R343" s="84" t="str">
        <f t="shared" si="80"/>
        <v/>
      </c>
      <c r="S343" s="84" t="str">
        <f t="shared" si="81"/>
        <v/>
      </c>
      <c r="U343" s="84" t="str">
        <f t="shared" si="82"/>
        <v/>
      </c>
      <c r="W343" s="108" t="str">
        <f>IF($N343="", "", SUM($D$11:$D343))</f>
        <v/>
      </c>
      <c r="X343" s="111" t="str">
        <f t="shared" si="83"/>
        <v/>
      </c>
      <c r="Y343" s="114" t="str">
        <f t="shared" si="87"/>
        <v/>
      </c>
      <c r="Z343" s="111" t="str">
        <f>IF(X343="", "", X343-SUM($Z$11:$Z342))</f>
        <v/>
      </c>
      <c r="AA343" s="111" t="str">
        <f>IF($Y343="", "", $Y343-SUM($AA$11:$AA342))</f>
        <v/>
      </c>
      <c r="AB343" s="111" t="str">
        <f t="shared" si="88"/>
        <v/>
      </c>
      <c r="AC343" s="121" t="str">
        <f t="shared" si="84"/>
        <v/>
      </c>
      <c r="AD343" s="122" t="str">
        <f t="shared" si="85"/>
        <v/>
      </c>
      <c r="AE343" s="123" t="str">
        <f t="shared" si="89"/>
        <v/>
      </c>
      <c r="AG343" s="150" t="str">
        <f t="shared" si="86"/>
        <v/>
      </c>
    </row>
    <row r="344" spans="1:33" x14ac:dyDescent="0.25">
      <c r="A344" s="56"/>
      <c r="B344" s="70"/>
      <c r="C344" s="76"/>
      <c r="D344" s="73"/>
      <c r="E344" s="79"/>
      <c r="F344" s="56"/>
      <c r="G344" s="13" t="str">
        <f t="shared" si="77"/>
        <v/>
      </c>
      <c r="H344" s="56"/>
      <c r="K344" s="128"/>
      <c r="L344" s="128"/>
      <c r="M344" s="128"/>
      <c r="N344" s="84" t="str">
        <f t="shared" si="78"/>
        <v/>
      </c>
      <c r="O344" s="128"/>
      <c r="P344" s="84" t="str">
        <f t="shared" si="79"/>
        <v/>
      </c>
      <c r="Q344" s="84" t="str">
        <f t="shared" si="76"/>
        <v/>
      </c>
      <c r="R344" s="84" t="str">
        <f t="shared" si="80"/>
        <v/>
      </c>
      <c r="S344" s="84" t="str">
        <f t="shared" si="81"/>
        <v/>
      </c>
      <c r="U344" s="84" t="str">
        <f t="shared" si="82"/>
        <v/>
      </c>
      <c r="W344" s="108" t="str">
        <f>IF($N344="", "", SUM($D$11:$D344))</f>
        <v/>
      </c>
      <c r="X344" s="111" t="str">
        <f t="shared" si="83"/>
        <v/>
      </c>
      <c r="Y344" s="114" t="str">
        <f t="shared" si="87"/>
        <v/>
      </c>
      <c r="Z344" s="111" t="str">
        <f>IF(X344="", "", X344-SUM($Z$11:$Z343))</f>
        <v/>
      </c>
      <c r="AA344" s="111" t="str">
        <f>IF($Y344="", "", $Y344-SUM($AA$11:$AA343))</f>
        <v/>
      </c>
      <c r="AB344" s="111" t="str">
        <f t="shared" si="88"/>
        <v/>
      </c>
      <c r="AC344" s="121" t="str">
        <f t="shared" si="84"/>
        <v/>
      </c>
      <c r="AD344" s="122" t="str">
        <f t="shared" si="85"/>
        <v/>
      </c>
      <c r="AE344" s="123" t="str">
        <f t="shared" si="89"/>
        <v/>
      </c>
      <c r="AG344" s="150" t="str">
        <f t="shared" si="86"/>
        <v/>
      </c>
    </row>
    <row r="345" spans="1:33" x14ac:dyDescent="0.25">
      <c r="A345" s="56"/>
      <c r="B345" s="70"/>
      <c r="C345" s="76"/>
      <c r="D345" s="73"/>
      <c r="E345" s="79"/>
      <c r="F345" s="56"/>
      <c r="G345" s="13" t="str">
        <f t="shared" si="77"/>
        <v/>
      </c>
      <c r="H345" s="56"/>
      <c r="K345" s="128"/>
      <c r="L345" s="128"/>
      <c r="M345" s="128"/>
      <c r="N345" s="84" t="str">
        <f t="shared" si="78"/>
        <v/>
      </c>
      <c r="O345" s="128"/>
      <c r="P345" s="84" t="str">
        <f t="shared" si="79"/>
        <v/>
      </c>
      <c r="Q345" s="84" t="str">
        <f t="shared" si="76"/>
        <v/>
      </c>
      <c r="R345" s="84" t="str">
        <f t="shared" si="80"/>
        <v/>
      </c>
      <c r="S345" s="84" t="str">
        <f t="shared" si="81"/>
        <v/>
      </c>
      <c r="U345" s="84" t="str">
        <f t="shared" si="82"/>
        <v/>
      </c>
      <c r="W345" s="108" t="str">
        <f>IF($N345="", "", SUM($D$11:$D345))</f>
        <v/>
      </c>
      <c r="X345" s="111" t="str">
        <f t="shared" si="83"/>
        <v/>
      </c>
      <c r="Y345" s="114" t="str">
        <f t="shared" si="87"/>
        <v/>
      </c>
      <c r="Z345" s="111" t="str">
        <f>IF(X345="", "", X345-SUM($Z$11:$Z344))</f>
        <v/>
      </c>
      <c r="AA345" s="111" t="str">
        <f>IF($Y345="", "", $Y345-SUM($AA$11:$AA344))</f>
        <v/>
      </c>
      <c r="AB345" s="111" t="str">
        <f t="shared" si="88"/>
        <v/>
      </c>
      <c r="AC345" s="121" t="str">
        <f t="shared" si="84"/>
        <v/>
      </c>
      <c r="AD345" s="122" t="str">
        <f t="shared" si="85"/>
        <v/>
      </c>
      <c r="AE345" s="123" t="str">
        <f t="shared" si="89"/>
        <v/>
      </c>
      <c r="AG345" s="150" t="str">
        <f t="shared" si="86"/>
        <v/>
      </c>
    </row>
    <row r="346" spans="1:33" x14ac:dyDescent="0.25">
      <c r="A346" s="56"/>
      <c r="B346" s="70"/>
      <c r="C346" s="76"/>
      <c r="D346" s="73"/>
      <c r="E346" s="79"/>
      <c r="F346" s="56"/>
      <c r="G346" s="13" t="str">
        <f t="shared" si="77"/>
        <v/>
      </c>
      <c r="H346" s="56"/>
      <c r="K346" s="128"/>
      <c r="L346" s="128"/>
      <c r="M346" s="128"/>
      <c r="N346" s="84" t="str">
        <f t="shared" si="78"/>
        <v/>
      </c>
      <c r="O346" s="128"/>
      <c r="P346" s="84" t="str">
        <f t="shared" si="79"/>
        <v/>
      </c>
      <c r="Q346" s="84" t="str">
        <f t="shared" si="76"/>
        <v/>
      </c>
      <c r="R346" s="84" t="str">
        <f t="shared" si="80"/>
        <v/>
      </c>
      <c r="S346" s="84" t="str">
        <f t="shared" si="81"/>
        <v/>
      </c>
      <c r="U346" s="84" t="str">
        <f t="shared" si="82"/>
        <v/>
      </c>
      <c r="W346" s="108" t="str">
        <f>IF($N346="", "", SUM($D$11:$D346))</f>
        <v/>
      </c>
      <c r="X346" s="111" t="str">
        <f t="shared" si="83"/>
        <v/>
      </c>
      <c r="Y346" s="114" t="str">
        <f t="shared" si="87"/>
        <v/>
      </c>
      <c r="Z346" s="111" t="str">
        <f>IF(X346="", "", X346-SUM($Z$11:$Z345))</f>
        <v/>
      </c>
      <c r="AA346" s="111" t="str">
        <f>IF($Y346="", "", $Y346-SUM($AA$11:$AA345))</f>
        <v/>
      </c>
      <c r="AB346" s="111" t="str">
        <f t="shared" si="88"/>
        <v/>
      </c>
      <c r="AC346" s="121" t="str">
        <f t="shared" si="84"/>
        <v/>
      </c>
      <c r="AD346" s="122" t="str">
        <f t="shared" si="85"/>
        <v/>
      </c>
      <c r="AE346" s="123" t="str">
        <f t="shared" si="89"/>
        <v/>
      </c>
      <c r="AG346" s="150" t="str">
        <f t="shared" si="86"/>
        <v/>
      </c>
    </row>
    <row r="347" spans="1:33" x14ac:dyDescent="0.25">
      <c r="A347" s="56"/>
      <c r="B347" s="70"/>
      <c r="C347" s="76"/>
      <c r="D347" s="73"/>
      <c r="E347" s="79"/>
      <c r="F347" s="56"/>
      <c r="G347" s="13" t="str">
        <f t="shared" si="77"/>
        <v/>
      </c>
      <c r="H347" s="56"/>
      <c r="K347" s="128"/>
      <c r="L347" s="128"/>
      <c r="M347" s="128"/>
      <c r="N347" s="84" t="str">
        <f t="shared" si="78"/>
        <v/>
      </c>
      <c r="O347" s="128"/>
      <c r="P347" s="84" t="str">
        <f t="shared" si="79"/>
        <v/>
      </c>
      <c r="Q347" s="84" t="str">
        <f t="shared" si="76"/>
        <v/>
      </c>
      <c r="R347" s="84" t="str">
        <f t="shared" si="80"/>
        <v/>
      </c>
      <c r="S347" s="84" t="str">
        <f t="shared" si="81"/>
        <v/>
      </c>
      <c r="U347" s="84" t="str">
        <f t="shared" si="82"/>
        <v/>
      </c>
      <c r="W347" s="108" t="str">
        <f>IF($N347="", "", SUM($D$11:$D347))</f>
        <v/>
      </c>
      <c r="X347" s="111" t="str">
        <f t="shared" si="83"/>
        <v/>
      </c>
      <c r="Y347" s="114" t="str">
        <f t="shared" si="87"/>
        <v/>
      </c>
      <c r="Z347" s="111" t="str">
        <f>IF(X347="", "", X347-SUM($Z$11:$Z346))</f>
        <v/>
      </c>
      <c r="AA347" s="111" t="str">
        <f>IF($Y347="", "", $Y347-SUM($AA$11:$AA346))</f>
        <v/>
      </c>
      <c r="AB347" s="111" t="str">
        <f t="shared" si="88"/>
        <v/>
      </c>
      <c r="AC347" s="121" t="str">
        <f t="shared" si="84"/>
        <v/>
      </c>
      <c r="AD347" s="122" t="str">
        <f t="shared" si="85"/>
        <v/>
      </c>
      <c r="AE347" s="123" t="str">
        <f t="shared" si="89"/>
        <v/>
      </c>
      <c r="AG347" s="150" t="str">
        <f t="shared" si="86"/>
        <v/>
      </c>
    </row>
    <row r="348" spans="1:33" x14ac:dyDescent="0.25">
      <c r="A348" s="56"/>
      <c r="B348" s="70"/>
      <c r="C348" s="76"/>
      <c r="D348" s="73"/>
      <c r="E348" s="79"/>
      <c r="F348" s="56"/>
      <c r="G348" s="13" t="str">
        <f t="shared" si="77"/>
        <v/>
      </c>
      <c r="H348" s="56"/>
      <c r="K348" s="128"/>
      <c r="L348" s="128"/>
      <c r="M348" s="128"/>
      <c r="N348" s="84" t="str">
        <f t="shared" si="78"/>
        <v/>
      </c>
      <c r="O348" s="128"/>
      <c r="P348" s="84" t="str">
        <f t="shared" si="79"/>
        <v/>
      </c>
      <c r="Q348" s="84" t="str">
        <f t="shared" si="76"/>
        <v/>
      </c>
      <c r="R348" s="84" t="str">
        <f t="shared" si="80"/>
        <v/>
      </c>
      <c r="S348" s="84" t="str">
        <f t="shared" si="81"/>
        <v/>
      </c>
      <c r="U348" s="84" t="str">
        <f t="shared" si="82"/>
        <v/>
      </c>
      <c r="W348" s="108" t="str">
        <f>IF($N348="", "", SUM($D$11:$D348))</f>
        <v/>
      </c>
      <c r="X348" s="111" t="str">
        <f t="shared" si="83"/>
        <v/>
      </c>
      <c r="Y348" s="114" t="str">
        <f t="shared" si="87"/>
        <v/>
      </c>
      <c r="Z348" s="111" t="str">
        <f>IF(X348="", "", X348-SUM($Z$11:$Z347))</f>
        <v/>
      </c>
      <c r="AA348" s="111" t="str">
        <f>IF($Y348="", "", $Y348-SUM($AA$11:$AA347))</f>
        <v/>
      </c>
      <c r="AB348" s="111" t="str">
        <f t="shared" si="88"/>
        <v/>
      </c>
      <c r="AC348" s="121" t="str">
        <f t="shared" si="84"/>
        <v/>
      </c>
      <c r="AD348" s="122" t="str">
        <f t="shared" si="85"/>
        <v/>
      </c>
      <c r="AE348" s="123" t="str">
        <f t="shared" si="89"/>
        <v/>
      </c>
      <c r="AG348" s="150" t="str">
        <f t="shared" si="86"/>
        <v/>
      </c>
    </row>
    <row r="349" spans="1:33" x14ac:dyDescent="0.25">
      <c r="A349" s="56"/>
      <c r="B349" s="70"/>
      <c r="C349" s="76"/>
      <c r="D349" s="73"/>
      <c r="E349" s="79"/>
      <c r="F349" s="56"/>
      <c r="G349" s="13" t="str">
        <f t="shared" si="77"/>
        <v/>
      </c>
      <c r="H349" s="56"/>
      <c r="K349" s="128"/>
      <c r="L349" s="128"/>
      <c r="M349" s="128"/>
      <c r="N349" s="84" t="str">
        <f t="shared" si="78"/>
        <v/>
      </c>
      <c r="O349" s="128"/>
      <c r="P349" s="84" t="str">
        <f t="shared" si="79"/>
        <v/>
      </c>
      <c r="Q349" s="84" t="str">
        <f t="shared" si="76"/>
        <v/>
      </c>
      <c r="R349" s="84" t="str">
        <f t="shared" si="80"/>
        <v/>
      </c>
      <c r="S349" s="84" t="str">
        <f t="shared" si="81"/>
        <v/>
      </c>
      <c r="U349" s="84" t="str">
        <f t="shared" si="82"/>
        <v/>
      </c>
      <c r="W349" s="108" t="str">
        <f>IF($N349="", "", SUM($D$11:$D349))</f>
        <v/>
      </c>
      <c r="X349" s="111" t="str">
        <f t="shared" si="83"/>
        <v/>
      </c>
      <c r="Y349" s="114" t="str">
        <f t="shared" si="87"/>
        <v/>
      </c>
      <c r="Z349" s="111" t="str">
        <f>IF(X349="", "", X349-SUM($Z$11:$Z348))</f>
        <v/>
      </c>
      <c r="AA349" s="111" t="str">
        <f>IF($Y349="", "", $Y349-SUM($AA$11:$AA348))</f>
        <v/>
      </c>
      <c r="AB349" s="111" t="str">
        <f t="shared" si="88"/>
        <v/>
      </c>
      <c r="AC349" s="121" t="str">
        <f t="shared" si="84"/>
        <v/>
      </c>
      <c r="AD349" s="122" t="str">
        <f t="shared" si="85"/>
        <v/>
      </c>
      <c r="AE349" s="123" t="str">
        <f t="shared" si="89"/>
        <v/>
      </c>
      <c r="AG349" s="150" t="str">
        <f t="shared" si="86"/>
        <v/>
      </c>
    </row>
    <row r="350" spans="1:33" x14ac:dyDescent="0.25">
      <c r="A350" s="56"/>
      <c r="B350" s="70"/>
      <c r="C350" s="76"/>
      <c r="D350" s="73"/>
      <c r="E350" s="79"/>
      <c r="F350" s="56"/>
      <c r="G350" s="13" t="str">
        <f t="shared" si="77"/>
        <v/>
      </c>
      <c r="H350" s="56"/>
      <c r="K350" s="128"/>
      <c r="L350" s="128"/>
      <c r="M350" s="128"/>
      <c r="N350" s="84" t="str">
        <f t="shared" si="78"/>
        <v/>
      </c>
      <c r="O350" s="128"/>
      <c r="P350" s="84" t="str">
        <f t="shared" si="79"/>
        <v/>
      </c>
      <c r="Q350" s="84" t="str">
        <f t="shared" si="76"/>
        <v/>
      </c>
      <c r="R350" s="84" t="str">
        <f t="shared" si="80"/>
        <v/>
      </c>
      <c r="S350" s="84" t="str">
        <f t="shared" si="81"/>
        <v/>
      </c>
      <c r="U350" s="84" t="str">
        <f t="shared" si="82"/>
        <v/>
      </c>
      <c r="W350" s="108" t="str">
        <f>IF($N350="", "", SUM($D$11:$D350))</f>
        <v/>
      </c>
      <c r="X350" s="111" t="str">
        <f t="shared" si="83"/>
        <v/>
      </c>
      <c r="Y350" s="114" t="str">
        <f t="shared" si="87"/>
        <v/>
      </c>
      <c r="Z350" s="111" t="str">
        <f>IF(X350="", "", X350-SUM($Z$11:$Z349))</f>
        <v/>
      </c>
      <c r="AA350" s="111" t="str">
        <f>IF($Y350="", "", $Y350-SUM($AA$11:$AA349))</f>
        <v/>
      </c>
      <c r="AB350" s="111" t="str">
        <f t="shared" si="88"/>
        <v/>
      </c>
      <c r="AC350" s="121" t="str">
        <f t="shared" si="84"/>
        <v/>
      </c>
      <c r="AD350" s="122" t="str">
        <f t="shared" si="85"/>
        <v/>
      </c>
      <c r="AE350" s="123" t="str">
        <f t="shared" si="89"/>
        <v/>
      </c>
      <c r="AG350" s="150" t="str">
        <f t="shared" si="86"/>
        <v/>
      </c>
    </row>
    <row r="351" spans="1:33" x14ac:dyDescent="0.25">
      <c r="A351" s="56"/>
      <c r="B351" s="70"/>
      <c r="C351" s="76"/>
      <c r="D351" s="73"/>
      <c r="E351" s="79"/>
      <c r="F351" s="56"/>
      <c r="G351" s="13" t="str">
        <f t="shared" si="77"/>
        <v/>
      </c>
      <c r="H351" s="56"/>
      <c r="K351" s="128"/>
      <c r="L351" s="128"/>
      <c r="M351" s="128"/>
      <c r="N351" s="84" t="str">
        <f t="shared" si="78"/>
        <v/>
      </c>
      <c r="O351" s="128"/>
      <c r="P351" s="84" t="str">
        <f t="shared" si="79"/>
        <v/>
      </c>
      <c r="Q351" s="84" t="str">
        <f t="shared" si="76"/>
        <v/>
      </c>
      <c r="R351" s="84" t="str">
        <f t="shared" si="80"/>
        <v/>
      </c>
      <c r="S351" s="84" t="str">
        <f t="shared" si="81"/>
        <v/>
      </c>
      <c r="U351" s="84" t="str">
        <f t="shared" si="82"/>
        <v/>
      </c>
      <c r="W351" s="108" t="str">
        <f>IF($N351="", "", SUM($D$11:$D351))</f>
        <v/>
      </c>
      <c r="X351" s="111" t="str">
        <f t="shared" si="83"/>
        <v/>
      </c>
      <c r="Y351" s="114" t="str">
        <f t="shared" si="87"/>
        <v/>
      </c>
      <c r="Z351" s="111" t="str">
        <f>IF(X351="", "", X351-SUM($Z$11:$Z350))</f>
        <v/>
      </c>
      <c r="AA351" s="111" t="str">
        <f>IF($Y351="", "", $Y351-SUM($AA$11:$AA350))</f>
        <v/>
      </c>
      <c r="AB351" s="111" t="str">
        <f t="shared" si="88"/>
        <v/>
      </c>
      <c r="AC351" s="121" t="str">
        <f t="shared" si="84"/>
        <v/>
      </c>
      <c r="AD351" s="122" t="str">
        <f t="shared" si="85"/>
        <v/>
      </c>
      <c r="AE351" s="123" t="str">
        <f t="shared" si="89"/>
        <v/>
      </c>
      <c r="AG351" s="150" t="str">
        <f t="shared" si="86"/>
        <v/>
      </c>
    </row>
    <row r="352" spans="1:33" x14ac:dyDescent="0.25">
      <c r="A352" s="56"/>
      <c r="B352" s="70"/>
      <c r="C352" s="76"/>
      <c r="D352" s="73"/>
      <c r="E352" s="79"/>
      <c r="F352" s="56"/>
      <c r="G352" s="13" t="str">
        <f t="shared" si="77"/>
        <v/>
      </c>
      <c r="H352" s="56"/>
      <c r="K352" s="128"/>
      <c r="L352" s="128"/>
      <c r="M352" s="128"/>
      <c r="N352" s="84" t="str">
        <f t="shared" si="78"/>
        <v/>
      </c>
      <c r="O352" s="128"/>
      <c r="P352" s="84" t="str">
        <f t="shared" si="79"/>
        <v/>
      </c>
      <c r="Q352" s="84" t="str">
        <f t="shared" si="76"/>
        <v/>
      </c>
      <c r="R352" s="84" t="str">
        <f t="shared" si="80"/>
        <v/>
      </c>
      <c r="S352" s="84" t="str">
        <f t="shared" si="81"/>
        <v/>
      </c>
      <c r="U352" s="84" t="str">
        <f t="shared" si="82"/>
        <v/>
      </c>
      <c r="W352" s="108" t="str">
        <f>IF($N352="", "", SUM($D$11:$D352))</f>
        <v/>
      </c>
      <c r="X352" s="111" t="str">
        <f t="shared" si="83"/>
        <v/>
      </c>
      <c r="Y352" s="114" t="str">
        <f t="shared" si="87"/>
        <v/>
      </c>
      <c r="Z352" s="111" t="str">
        <f>IF(X352="", "", X352-SUM($Z$11:$Z351))</f>
        <v/>
      </c>
      <c r="AA352" s="111" t="str">
        <f>IF($Y352="", "", $Y352-SUM($AA$11:$AA351))</f>
        <v/>
      </c>
      <c r="AB352" s="111" t="str">
        <f t="shared" si="88"/>
        <v/>
      </c>
      <c r="AC352" s="121" t="str">
        <f t="shared" si="84"/>
        <v/>
      </c>
      <c r="AD352" s="122" t="str">
        <f t="shared" si="85"/>
        <v/>
      </c>
      <c r="AE352" s="123" t="str">
        <f t="shared" si="89"/>
        <v/>
      </c>
      <c r="AG352" s="150" t="str">
        <f t="shared" si="86"/>
        <v/>
      </c>
    </row>
    <row r="353" spans="1:33" x14ac:dyDescent="0.25">
      <c r="A353" s="56"/>
      <c r="B353" s="70"/>
      <c r="C353" s="76"/>
      <c r="D353" s="73"/>
      <c r="E353" s="79"/>
      <c r="F353" s="56"/>
      <c r="G353" s="13" t="str">
        <f t="shared" si="77"/>
        <v/>
      </c>
      <c r="H353" s="56"/>
      <c r="K353" s="128"/>
      <c r="L353" s="128"/>
      <c r="M353" s="128"/>
      <c r="N353" s="84" t="str">
        <f t="shared" si="78"/>
        <v/>
      </c>
      <c r="O353" s="128"/>
      <c r="P353" s="84" t="str">
        <f t="shared" si="79"/>
        <v/>
      </c>
      <c r="Q353" s="84" t="str">
        <f t="shared" si="76"/>
        <v/>
      </c>
      <c r="R353" s="84" t="str">
        <f t="shared" si="80"/>
        <v/>
      </c>
      <c r="S353" s="84" t="str">
        <f t="shared" si="81"/>
        <v/>
      </c>
      <c r="U353" s="84" t="str">
        <f t="shared" si="82"/>
        <v/>
      </c>
      <c r="W353" s="108" t="str">
        <f>IF($N353="", "", SUM($D$11:$D353))</f>
        <v/>
      </c>
      <c r="X353" s="111" t="str">
        <f t="shared" si="83"/>
        <v/>
      </c>
      <c r="Y353" s="114" t="str">
        <f t="shared" si="87"/>
        <v/>
      </c>
      <c r="Z353" s="111" t="str">
        <f>IF(X353="", "", X353-SUM($Z$11:$Z352))</f>
        <v/>
      </c>
      <c r="AA353" s="111" t="str">
        <f>IF($Y353="", "", $Y353-SUM($AA$11:$AA352))</f>
        <v/>
      </c>
      <c r="AB353" s="111" t="str">
        <f t="shared" si="88"/>
        <v/>
      </c>
      <c r="AC353" s="121" t="str">
        <f t="shared" si="84"/>
        <v/>
      </c>
      <c r="AD353" s="122" t="str">
        <f t="shared" si="85"/>
        <v/>
      </c>
      <c r="AE353" s="123" t="str">
        <f t="shared" si="89"/>
        <v/>
      </c>
      <c r="AG353" s="150" t="str">
        <f t="shared" si="86"/>
        <v/>
      </c>
    </row>
    <row r="354" spans="1:33" x14ac:dyDescent="0.25">
      <c r="A354" s="56"/>
      <c r="B354" s="70"/>
      <c r="C354" s="76"/>
      <c r="D354" s="73"/>
      <c r="E354" s="79"/>
      <c r="F354" s="56"/>
      <c r="G354" s="13" t="str">
        <f t="shared" si="77"/>
        <v/>
      </c>
      <c r="H354" s="56"/>
      <c r="K354" s="128"/>
      <c r="L354" s="128"/>
      <c r="M354" s="128"/>
      <c r="N354" s="84" t="str">
        <f t="shared" si="78"/>
        <v/>
      </c>
      <c r="O354" s="128"/>
      <c r="P354" s="84" t="str">
        <f t="shared" si="79"/>
        <v/>
      </c>
      <c r="Q354" s="84" t="str">
        <f t="shared" si="76"/>
        <v/>
      </c>
      <c r="R354" s="84" t="str">
        <f t="shared" si="80"/>
        <v/>
      </c>
      <c r="S354" s="84" t="str">
        <f t="shared" si="81"/>
        <v/>
      </c>
      <c r="U354" s="84" t="str">
        <f t="shared" si="82"/>
        <v/>
      </c>
      <c r="W354" s="108" t="str">
        <f>IF($N354="", "", SUM($D$11:$D354))</f>
        <v/>
      </c>
      <c r="X354" s="111" t="str">
        <f t="shared" si="83"/>
        <v/>
      </c>
      <c r="Y354" s="114" t="str">
        <f t="shared" si="87"/>
        <v/>
      </c>
      <c r="Z354" s="111" t="str">
        <f>IF(X354="", "", X354-SUM($Z$11:$Z353))</f>
        <v/>
      </c>
      <c r="AA354" s="111" t="str">
        <f>IF($Y354="", "", $Y354-SUM($AA$11:$AA353))</f>
        <v/>
      </c>
      <c r="AB354" s="111" t="str">
        <f t="shared" si="88"/>
        <v/>
      </c>
      <c r="AC354" s="121" t="str">
        <f t="shared" si="84"/>
        <v/>
      </c>
      <c r="AD354" s="122" t="str">
        <f t="shared" si="85"/>
        <v/>
      </c>
      <c r="AE354" s="123" t="str">
        <f t="shared" si="89"/>
        <v/>
      </c>
      <c r="AG354" s="150" t="str">
        <f t="shared" si="86"/>
        <v/>
      </c>
    </row>
    <row r="355" spans="1:33" x14ac:dyDescent="0.25">
      <c r="A355" s="56"/>
      <c r="B355" s="70"/>
      <c r="C355" s="76"/>
      <c r="D355" s="73"/>
      <c r="E355" s="79"/>
      <c r="F355" s="56"/>
      <c r="G355" s="13" t="str">
        <f t="shared" si="77"/>
        <v/>
      </c>
      <c r="H355" s="56"/>
      <c r="K355" s="128"/>
      <c r="L355" s="128"/>
      <c r="M355" s="128"/>
      <c r="N355" s="84" t="str">
        <f t="shared" si="78"/>
        <v/>
      </c>
      <c r="O355" s="128"/>
      <c r="P355" s="84" t="str">
        <f t="shared" si="79"/>
        <v/>
      </c>
      <c r="Q355" s="84" t="str">
        <f t="shared" si="76"/>
        <v/>
      </c>
      <c r="R355" s="84" t="str">
        <f t="shared" si="80"/>
        <v/>
      </c>
      <c r="S355" s="84" t="str">
        <f t="shared" si="81"/>
        <v/>
      </c>
      <c r="U355" s="84" t="str">
        <f t="shared" si="82"/>
        <v/>
      </c>
      <c r="W355" s="108" t="str">
        <f>IF($N355="", "", SUM($D$11:$D355))</f>
        <v/>
      </c>
      <c r="X355" s="111" t="str">
        <f t="shared" si="83"/>
        <v/>
      </c>
      <c r="Y355" s="114" t="str">
        <f t="shared" si="87"/>
        <v/>
      </c>
      <c r="Z355" s="111" t="str">
        <f>IF(X355="", "", X355-SUM($Z$11:$Z354))</f>
        <v/>
      </c>
      <c r="AA355" s="111" t="str">
        <f>IF($Y355="", "", $Y355-SUM($AA$11:$AA354))</f>
        <v/>
      </c>
      <c r="AB355" s="111" t="str">
        <f t="shared" si="88"/>
        <v/>
      </c>
      <c r="AC355" s="121" t="str">
        <f t="shared" si="84"/>
        <v/>
      </c>
      <c r="AD355" s="122" t="str">
        <f t="shared" si="85"/>
        <v/>
      </c>
      <c r="AE355" s="123" t="str">
        <f t="shared" si="89"/>
        <v/>
      </c>
      <c r="AG355" s="150" t="str">
        <f t="shared" si="86"/>
        <v/>
      </c>
    </row>
    <row r="356" spans="1:33" x14ac:dyDescent="0.25">
      <c r="A356" s="56"/>
      <c r="B356" s="70"/>
      <c r="C356" s="76"/>
      <c r="D356" s="73"/>
      <c r="E356" s="79"/>
      <c r="F356" s="56"/>
      <c r="G356" s="13" t="str">
        <f t="shared" si="77"/>
        <v/>
      </c>
      <c r="H356" s="56"/>
      <c r="K356" s="128"/>
      <c r="L356" s="128"/>
      <c r="M356" s="128"/>
      <c r="N356" s="84" t="str">
        <f t="shared" si="78"/>
        <v/>
      </c>
      <c r="O356" s="128"/>
      <c r="P356" s="84" t="str">
        <f t="shared" si="79"/>
        <v/>
      </c>
      <c r="Q356" s="84" t="str">
        <f t="shared" si="76"/>
        <v/>
      </c>
      <c r="R356" s="84" t="str">
        <f t="shared" si="80"/>
        <v/>
      </c>
      <c r="S356" s="84" t="str">
        <f t="shared" si="81"/>
        <v/>
      </c>
      <c r="U356" s="84" t="str">
        <f t="shared" si="82"/>
        <v/>
      </c>
      <c r="W356" s="108" t="str">
        <f>IF($N356="", "", SUM($D$11:$D356))</f>
        <v/>
      </c>
      <c r="X356" s="111" t="str">
        <f t="shared" si="83"/>
        <v/>
      </c>
      <c r="Y356" s="114" t="str">
        <f t="shared" si="87"/>
        <v/>
      </c>
      <c r="Z356" s="111" t="str">
        <f>IF(X356="", "", X356-SUM($Z$11:$Z355))</f>
        <v/>
      </c>
      <c r="AA356" s="111" t="str">
        <f>IF($Y356="", "", $Y356-SUM($AA$11:$AA355))</f>
        <v/>
      </c>
      <c r="AB356" s="111" t="str">
        <f t="shared" si="88"/>
        <v/>
      </c>
      <c r="AC356" s="121" t="str">
        <f t="shared" si="84"/>
        <v/>
      </c>
      <c r="AD356" s="122" t="str">
        <f t="shared" si="85"/>
        <v/>
      </c>
      <c r="AE356" s="123" t="str">
        <f t="shared" si="89"/>
        <v/>
      </c>
      <c r="AG356" s="150" t="str">
        <f t="shared" si="86"/>
        <v/>
      </c>
    </row>
    <row r="357" spans="1:33" x14ac:dyDescent="0.25">
      <c r="A357" s="56"/>
      <c r="B357" s="70"/>
      <c r="C357" s="76"/>
      <c r="D357" s="73"/>
      <c r="E357" s="79"/>
      <c r="F357" s="56"/>
      <c r="G357" s="13" t="str">
        <f t="shared" si="77"/>
        <v/>
      </c>
      <c r="H357" s="56"/>
      <c r="K357" s="128"/>
      <c r="L357" s="128"/>
      <c r="M357" s="128"/>
      <c r="N357" s="84" t="str">
        <f t="shared" si="78"/>
        <v/>
      </c>
      <c r="O357" s="128"/>
      <c r="P357" s="84" t="str">
        <f t="shared" si="79"/>
        <v/>
      </c>
      <c r="Q357" s="84" t="str">
        <f t="shared" si="76"/>
        <v/>
      </c>
      <c r="R357" s="84" t="str">
        <f t="shared" si="80"/>
        <v/>
      </c>
      <c r="S357" s="84" t="str">
        <f t="shared" si="81"/>
        <v/>
      </c>
      <c r="U357" s="84" t="str">
        <f t="shared" si="82"/>
        <v/>
      </c>
      <c r="W357" s="108" t="str">
        <f>IF($N357="", "", SUM($D$11:$D357))</f>
        <v/>
      </c>
      <c r="X357" s="111" t="str">
        <f t="shared" si="83"/>
        <v/>
      </c>
      <c r="Y357" s="114" t="str">
        <f t="shared" si="87"/>
        <v/>
      </c>
      <c r="Z357" s="111" t="str">
        <f>IF(X357="", "", X357-SUM($Z$11:$Z356))</f>
        <v/>
      </c>
      <c r="AA357" s="111" t="str">
        <f>IF($Y357="", "", $Y357-SUM($AA$11:$AA356))</f>
        <v/>
      </c>
      <c r="AB357" s="111" t="str">
        <f t="shared" si="88"/>
        <v/>
      </c>
      <c r="AC357" s="121" t="str">
        <f t="shared" si="84"/>
        <v/>
      </c>
      <c r="AD357" s="122" t="str">
        <f t="shared" si="85"/>
        <v/>
      </c>
      <c r="AE357" s="123" t="str">
        <f t="shared" si="89"/>
        <v/>
      </c>
      <c r="AG357" s="150" t="str">
        <f t="shared" si="86"/>
        <v/>
      </c>
    </row>
    <row r="358" spans="1:33" x14ac:dyDescent="0.25">
      <c r="A358" s="56"/>
      <c r="B358" s="70"/>
      <c r="C358" s="76"/>
      <c r="D358" s="73"/>
      <c r="E358" s="79"/>
      <c r="F358" s="56"/>
      <c r="G358" s="13" t="str">
        <f t="shared" si="77"/>
        <v/>
      </c>
      <c r="H358" s="56"/>
      <c r="K358" s="128"/>
      <c r="L358" s="128"/>
      <c r="M358" s="128"/>
      <c r="N358" s="84" t="str">
        <f t="shared" si="78"/>
        <v/>
      </c>
      <c r="O358" s="128"/>
      <c r="P358" s="84" t="str">
        <f t="shared" si="79"/>
        <v/>
      </c>
      <c r="Q358" s="84" t="str">
        <f t="shared" si="76"/>
        <v/>
      </c>
      <c r="R358" s="84" t="str">
        <f t="shared" si="80"/>
        <v/>
      </c>
      <c r="S358" s="84" t="str">
        <f t="shared" si="81"/>
        <v/>
      </c>
      <c r="U358" s="84" t="str">
        <f t="shared" si="82"/>
        <v/>
      </c>
      <c r="W358" s="108" t="str">
        <f>IF($N358="", "", SUM($D$11:$D358))</f>
        <v/>
      </c>
      <c r="X358" s="111" t="str">
        <f t="shared" si="83"/>
        <v/>
      </c>
      <c r="Y358" s="114" t="str">
        <f t="shared" si="87"/>
        <v/>
      </c>
      <c r="Z358" s="111" t="str">
        <f>IF(X358="", "", X358-SUM($Z$11:$Z357))</f>
        <v/>
      </c>
      <c r="AA358" s="111" t="str">
        <f>IF($Y358="", "", $Y358-SUM($AA$11:$AA357))</f>
        <v/>
      </c>
      <c r="AB358" s="111" t="str">
        <f t="shared" si="88"/>
        <v/>
      </c>
      <c r="AC358" s="121" t="str">
        <f t="shared" si="84"/>
        <v/>
      </c>
      <c r="AD358" s="122" t="str">
        <f t="shared" si="85"/>
        <v/>
      </c>
      <c r="AE358" s="123" t="str">
        <f t="shared" si="89"/>
        <v/>
      </c>
      <c r="AG358" s="150" t="str">
        <f t="shared" si="86"/>
        <v/>
      </c>
    </row>
    <row r="359" spans="1:33" x14ac:dyDescent="0.25">
      <c r="A359" s="56"/>
      <c r="B359" s="70"/>
      <c r="C359" s="76"/>
      <c r="D359" s="73"/>
      <c r="E359" s="79"/>
      <c r="F359" s="56"/>
      <c r="G359" s="13" t="str">
        <f t="shared" si="77"/>
        <v/>
      </c>
      <c r="H359" s="56"/>
      <c r="K359" s="128"/>
      <c r="L359" s="128"/>
      <c r="M359" s="128"/>
      <c r="N359" s="84" t="str">
        <f t="shared" si="78"/>
        <v/>
      </c>
      <c r="O359" s="128"/>
      <c r="P359" s="84" t="str">
        <f t="shared" si="79"/>
        <v/>
      </c>
      <c r="Q359" s="84" t="str">
        <f t="shared" si="76"/>
        <v/>
      </c>
      <c r="R359" s="84" t="str">
        <f t="shared" si="80"/>
        <v/>
      </c>
      <c r="S359" s="84" t="str">
        <f t="shared" si="81"/>
        <v/>
      </c>
      <c r="U359" s="84" t="str">
        <f t="shared" si="82"/>
        <v/>
      </c>
      <c r="W359" s="108" t="str">
        <f>IF($N359="", "", SUM($D$11:$D359))</f>
        <v/>
      </c>
      <c r="X359" s="111" t="str">
        <f t="shared" si="83"/>
        <v/>
      </c>
      <c r="Y359" s="114" t="str">
        <f t="shared" si="87"/>
        <v/>
      </c>
      <c r="Z359" s="111" t="str">
        <f>IF(X359="", "", X359-SUM($Z$11:$Z358))</f>
        <v/>
      </c>
      <c r="AA359" s="111" t="str">
        <f>IF($Y359="", "", $Y359-SUM($AA$11:$AA358))</f>
        <v/>
      </c>
      <c r="AB359" s="111" t="str">
        <f t="shared" si="88"/>
        <v/>
      </c>
      <c r="AC359" s="121" t="str">
        <f t="shared" si="84"/>
        <v/>
      </c>
      <c r="AD359" s="122" t="str">
        <f t="shared" si="85"/>
        <v/>
      </c>
      <c r="AE359" s="123" t="str">
        <f t="shared" si="89"/>
        <v/>
      </c>
      <c r="AG359" s="150" t="str">
        <f t="shared" si="86"/>
        <v/>
      </c>
    </row>
    <row r="360" spans="1:33" x14ac:dyDescent="0.25">
      <c r="A360" s="56"/>
      <c r="B360" s="70"/>
      <c r="C360" s="76"/>
      <c r="D360" s="73"/>
      <c r="E360" s="79"/>
      <c r="F360" s="56"/>
      <c r="G360" s="13" t="str">
        <f t="shared" si="77"/>
        <v/>
      </c>
      <c r="H360" s="56"/>
      <c r="K360" s="128"/>
      <c r="L360" s="128"/>
      <c r="M360" s="128"/>
      <c r="N360" s="84" t="str">
        <f t="shared" si="78"/>
        <v/>
      </c>
      <c r="O360" s="128"/>
      <c r="P360" s="84" t="str">
        <f t="shared" si="79"/>
        <v/>
      </c>
      <c r="Q360" s="84" t="str">
        <f t="shared" si="76"/>
        <v/>
      </c>
      <c r="R360" s="84" t="str">
        <f t="shared" si="80"/>
        <v/>
      </c>
      <c r="S360" s="84" t="str">
        <f t="shared" si="81"/>
        <v/>
      </c>
      <c r="U360" s="84" t="str">
        <f t="shared" si="82"/>
        <v/>
      </c>
      <c r="W360" s="108" t="str">
        <f>IF($N360="", "", SUM($D$11:$D360))</f>
        <v/>
      </c>
      <c r="X360" s="111" t="str">
        <f t="shared" si="83"/>
        <v/>
      </c>
      <c r="Y360" s="114" t="str">
        <f t="shared" si="87"/>
        <v/>
      </c>
      <c r="Z360" s="111" t="str">
        <f>IF(X360="", "", X360-SUM($Z$11:$Z359))</f>
        <v/>
      </c>
      <c r="AA360" s="111" t="str">
        <f>IF($Y360="", "", $Y360-SUM($AA$11:$AA359))</f>
        <v/>
      </c>
      <c r="AB360" s="111" t="str">
        <f t="shared" si="88"/>
        <v/>
      </c>
      <c r="AC360" s="121" t="str">
        <f t="shared" si="84"/>
        <v/>
      </c>
      <c r="AD360" s="122" t="str">
        <f t="shared" si="85"/>
        <v/>
      </c>
      <c r="AE360" s="123" t="str">
        <f t="shared" si="89"/>
        <v/>
      </c>
      <c r="AG360" s="150" t="str">
        <f t="shared" si="86"/>
        <v/>
      </c>
    </row>
    <row r="361" spans="1:33" x14ac:dyDescent="0.25">
      <c r="A361" s="56"/>
      <c r="B361" s="70"/>
      <c r="C361" s="76"/>
      <c r="D361" s="73"/>
      <c r="E361" s="79"/>
      <c r="F361" s="56"/>
      <c r="G361" s="13" t="str">
        <f t="shared" si="77"/>
        <v/>
      </c>
      <c r="H361" s="56"/>
      <c r="K361" s="128"/>
      <c r="L361" s="128"/>
      <c r="M361" s="128"/>
      <c r="N361" s="84" t="str">
        <f t="shared" si="78"/>
        <v/>
      </c>
      <c r="O361" s="128"/>
      <c r="P361" s="84" t="str">
        <f t="shared" si="79"/>
        <v/>
      </c>
      <c r="Q361" s="84" t="str">
        <f t="shared" si="76"/>
        <v/>
      </c>
      <c r="R361" s="84" t="str">
        <f t="shared" si="80"/>
        <v/>
      </c>
      <c r="S361" s="84" t="str">
        <f t="shared" si="81"/>
        <v/>
      </c>
      <c r="U361" s="84" t="str">
        <f t="shared" si="82"/>
        <v/>
      </c>
      <c r="W361" s="108" t="str">
        <f>IF($N361="", "", SUM($D$11:$D361))</f>
        <v/>
      </c>
      <c r="X361" s="111" t="str">
        <f t="shared" si="83"/>
        <v/>
      </c>
      <c r="Y361" s="114" t="str">
        <f t="shared" si="87"/>
        <v/>
      </c>
      <c r="Z361" s="111" t="str">
        <f>IF(X361="", "", X361-SUM($Z$11:$Z360))</f>
        <v/>
      </c>
      <c r="AA361" s="111" t="str">
        <f>IF($Y361="", "", $Y361-SUM($AA$11:$AA360))</f>
        <v/>
      </c>
      <c r="AB361" s="111" t="str">
        <f t="shared" si="88"/>
        <v/>
      </c>
      <c r="AC361" s="121" t="str">
        <f t="shared" si="84"/>
        <v/>
      </c>
      <c r="AD361" s="122" t="str">
        <f t="shared" si="85"/>
        <v/>
      </c>
      <c r="AE361" s="123" t="str">
        <f t="shared" si="89"/>
        <v/>
      </c>
      <c r="AG361" s="150" t="str">
        <f t="shared" si="86"/>
        <v/>
      </c>
    </row>
    <row r="362" spans="1:33" x14ac:dyDescent="0.25">
      <c r="A362" s="56"/>
      <c r="B362" s="70"/>
      <c r="C362" s="76"/>
      <c r="D362" s="73"/>
      <c r="E362" s="79"/>
      <c r="F362" s="56"/>
      <c r="G362" s="13" t="str">
        <f t="shared" si="77"/>
        <v/>
      </c>
      <c r="H362" s="56"/>
      <c r="K362" s="128"/>
      <c r="L362" s="128"/>
      <c r="M362" s="128"/>
      <c r="N362" s="84" t="str">
        <f t="shared" si="78"/>
        <v/>
      </c>
      <c r="O362" s="128"/>
      <c r="P362" s="84" t="str">
        <f t="shared" si="79"/>
        <v/>
      </c>
      <c r="Q362" s="84" t="str">
        <f t="shared" si="76"/>
        <v/>
      </c>
      <c r="R362" s="84" t="str">
        <f t="shared" si="80"/>
        <v/>
      </c>
      <c r="S362" s="84" t="str">
        <f t="shared" si="81"/>
        <v/>
      </c>
      <c r="U362" s="84" t="str">
        <f t="shared" si="82"/>
        <v/>
      </c>
      <c r="W362" s="108" t="str">
        <f>IF($N362="", "", SUM($D$11:$D362))</f>
        <v/>
      </c>
      <c r="X362" s="111" t="str">
        <f t="shared" si="83"/>
        <v/>
      </c>
      <c r="Y362" s="114" t="str">
        <f t="shared" si="87"/>
        <v/>
      </c>
      <c r="Z362" s="111" t="str">
        <f>IF(X362="", "", X362-SUM($Z$11:$Z361))</f>
        <v/>
      </c>
      <c r="AA362" s="111" t="str">
        <f>IF($Y362="", "", $Y362-SUM($AA$11:$AA361))</f>
        <v/>
      </c>
      <c r="AB362" s="111" t="str">
        <f t="shared" si="88"/>
        <v/>
      </c>
      <c r="AC362" s="121" t="str">
        <f t="shared" si="84"/>
        <v/>
      </c>
      <c r="AD362" s="122" t="str">
        <f t="shared" si="85"/>
        <v/>
      </c>
      <c r="AE362" s="123" t="str">
        <f t="shared" si="89"/>
        <v/>
      </c>
      <c r="AG362" s="150" t="str">
        <f t="shared" si="86"/>
        <v/>
      </c>
    </row>
    <row r="363" spans="1:33" x14ac:dyDescent="0.25">
      <c r="A363" s="56"/>
      <c r="B363" s="70"/>
      <c r="C363" s="76"/>
      <c r="D363" s="73"/>
      <c r="E363" s="79"/>
      <c r="F363" s="56"/>
      <c r="G363" s="13" t="str">
        <f t="shared" si="77"/>
        <v/>
      </c>
      <c r="H363" s="56"/>
      <c r="K363" s="128"/>
      <c r="L363" s="128"/>
      <c r="M363" s="128"/>
      <c r="N363" s="84" t="str">
        <f t="shared" si="78"/>
        <v/>
      </c>
      <c r="O363" s="128"/>
      <c r="P363" s="84" t="str">
        <f t="shared" si="79"/>
        <v/>
      </c>
      <c r="Q363" s="84" t="str">
        <f t="shared" si="76"/>
        <v/>
      </c>
      <c r="R363" s="84" t="str">
        <f t="shared" si="80"/>
        <v/>
      </c>
      <c r="S363" s="84" t="str">
        <f t="shared" si="81"/>
        <v/>
      </c>
      <c r="U363" s="84" t="str">
        <f t="shared" si="82"/>
        <v/>
      </c>
      <c r="W363" s="108" t="str">
        <f>IF($N363="", "", SUM($D$11:$D363))</f>
        <v/>
      </c>
      <c r="X363" s="111" t="str">
        <f t="shared" si="83"/>
        <v/>
      </c>
      <c r="Y363" s="114" t="str">
        <f t="shared" si="87"/>
        <v/>
      </c>
      <c r="Z363" s="111" t="str">
        <f>IF(X363="", "", X363-SUM($Z$11:$Z362))</f>
        <v/>
      </c>
      <c r="AA363" s="111" t="str">
        <f>IF($Y363="", "", $Y363-SUM($AA$11:$AA362))</f>
        <v/>
      </c>
      <c r="AB363" s="111" t="str">
        <f t="shared" si="88"/>
        <v/>
      </c>
      <c r="AC363" s="121" t="str">
        <f t="shared" si="84"/>
        <v/>
      </c>
      <c r="AD363" s="122" t="str">
        <f t="shared" si="85"/>
        <v/>
      </c>
      <c r="AE363" s="123" t="str">
        <f t="shared" si="89"/>
        <v/>
      </c>
      <c r="AG363" s="150" t="str">
        <f t="shared" si="86"/>
        <v/>
      </c>
    </row>
    <row r="364" spans="1:33" x14ac:dyDescent="0.25">
      <c r="A364" s="56"/>
      <c r="B364" s="70"/>
      <c r="C364" s="76"/>
      <c r="D364" s="73"/>
      <c r="E364" s="79"/>
      <c r="F364" s="56"/>
      <c r="G364" s="13" t="str">
        <f t="shared" si="77"/>
        <v/>
      </c>
      <c r="H364" s="56"/>
      <c r="K364" s="128"/>
      <c r="L364" s="128"/>
      <c r="M364" s="128"/>
      <c r="N364" s="84" t="str">
        <f t="shared" si="78"/>
        <v/>
      </c>
      <c r="O364" s="128"/>
      <c r="P364" s="84" t="str">
        <f t="shared" si="79"/>
        <v/>
      </c>
      <c r="Q364" s="84" t="str">
        <f t="shared" si="76"/>
        <v/>
      </c>
      <c r="R364" s="84" t="str">
        <f t="shared" si="80"/>
        <v/>
      </c>
      <c r="S364" s="84" t="str">
        <f t="shared" si="81"/>
        <v/>
      </c>
      <c r="U364" s="84" t="str">
        <f t="shared" si="82"/>
        <v/>
      </c>
      <c r="W364" s="108" t="str">
        <f>IF($N364="", "", SUM($D$11:$D364))</f>
        <v/>
      </c>
      <c r="X364" s="111" t="str">
        <f t="shared" si="83"/>
        <v/>
      </c>
      <c r="Y364" s="114" t="str">
        <f t="shared" si="87"/>
        <v/>
      </c>
      <c r="Z364" s="111" t="str">
        <f>IF(X364="", "", X364-SUM($Z$11:$Z363))</f>
        <v/>
      </c>
      <c r="AA364" s="111" t="str">
        <f>IF($Y364="", "", $Y364-SUM($AA$11:$AA363))</f>
        <v/>
      </c>
      <c r="AB364" s="111" t="str">
        <f t="shared" si="88"/>
        <v/>
      </c>
      <c r="AC364" s="121" t="str">
        <f t="shared" si="84"/>
        <v/>
      </c>
      <c r="AD364" s="122" t="str">
        <f t="shared" si="85"/>
        <v/>
      </c>
      <c r="AE364" s="123" t="str">
        <f t="shared" si="89"/>
        <v/>
      </c>
      <c r="AG364" s="150" t="str">
        <f t="shared" si="86"/>
        <v/>
      </c>
    </row>
    <row r="365" spans="1:33" x14ac:dyDescent="0.25">
      <c r="A365" s="56"/>
      <c r="B365" s="70"/>
      <c r="C365" s="76"/>
      <c r="D365" s="73"/>
      <c r="E365" s="79"/>
      <c r="F365" s="56"/>
      <c r="G365" s="13" t="str">
        <f t="shared" si="77"/>
        <v/>
      </c>
      <c r="H365" s="56"/>
      <c r="K365" s="128"/>
      <c r="L365" s="128"/>
      <c r="M365" s="128"/>
      <c r="N365" s="84" t="str">
        <f t="shared" si="78"/>
        <v/>
      </c>
      <c r="O365" s="128"/>
      <c r="P365" s="84" t="str">
        <f t="shared" si="79"/>
        <v/>
      </c>
      <c r="Q365" s="84" t="str">
        <f t="shared" si="76"/>
        <v/>
      </c>
      <c r="R365" s="84" t="str">
        <f t="shared" si="80"/>
        <v/>
      </c>
      <c r="S365" s="84" t="str">
        <f t="shared" si="81"/>
        <v/>
      </c>
      <c r="U365" s="84" t="str">
        <f t="shared" si="82"/>
        <v/>
      </c>
      <c r="W365" s="108" t="str">
        <f>IF($N365="", "", SUM($D$11:$D365))</f>
        <v/>
      </c>
      <c r="X365" s="111" t="str">
        <f t="shared" si="83"/>
        <v/>
      </c>
      <c r="Y365" s="114" t="str">
        <f t="shared" si="87"/>
        <v/>
      </c>
      <c r="Z365" s="111" t="str">
        <f>IF(X365="", "", X365-SUM($Z$11:$Z364))</f>
        <v/>
      </c>
      <c r="AA365" s="111" t="str">
        <f>IF($Y365="", "", $Y365-SUM($AA$11:$AA364))</f>
        <v/>
      </c>
      <c r="AB365" s="111" t="str">
        <f t="shared" si="88"/>
        <v/>
      </c>
      <c r="AC365" s="121" t="str">
        <f t="shared" si="84"/>
        <v/>
      </c>
      <c r="AD365" s="122" t="str">
        <f t="shared" si="85"/>
        <v/>
      </c>
      <c r="AE365" s="123" t="str">
        <f t="shared" si="89"/>
        <v/>
      </c>
      <c r="AG365" s="150" t="str">
        <f t="shared" si="86"/>
        <v/>
      </c>
    </row>
    <row r="366" spans="1:33" x14ac:dyDescent="0.25">
      <c r="A366" s="56"/>
      <c r="B366" s="70"/>
      <c r="C366" s="76"/>
      <c r="D366" s="73"/>
      <c r="E366" s="79"/>
      <c r="F366" s="56"/>
      <c r="G366" s="13" t="str">
        <f t="shared" si="77"/>
        <v/>
      </c>
      <c r="H366" s="56"/>
      <c r="K366" s="128"/>
      <c r="L366" s="128"/>
      <c r="M366" s="128"/>
      <c r="N366" s="84" t="str">
        <f t="shared" si="78"/>
        <v/>
      </c>
      <c r="O366" s="128"/>
      <c r="P366" s="84" t="str">
        <f t="shared" si="79"/>
        <v/>
      </c>
      <c r="Q366" s="84" t="str">
        <f t="shared" si="76"/>
        <v/>
      </c>
      <c r="R366" s="84" t="str">
        <f t="shared" si="80"/>
        <v/>
      </c>
      <c r="S366" s="84" t="str">
        <f t="shared" si="81"/>
        <v/>
      </c>
      <c r="U366" s="84" t="str">
        <f t="shared" si="82"/>
        <v/>
      </c>
      <c r="W366" s="108" t="str">
        <f>IF($N366="", "", SUM($D$11:$D366))</f>
        <v/>
      </c>
      <c r="X366" s="111" t="str">
        <f t="shared" si="83"/>
        <v/>
      </c>
      <c r="Y366" s="114" t="str">
        <f t="shared" si="87"/>
        <v/>
      </c>
      <c r="Z366" s="111" t="str">
        <f>IF(X366="", "", X366-SUM($Z$11:$Z365))</f>
        <v/>
      </c>
      <c r="AA366" s="111" t="str">
        <f>IF($Y366="", "", $Y366-SUM($AA$11:$AA365))</f>
        <v/>
      </c>
      <c r="AB366" s="111" t="str">
        <f t="shared" si="88"/>
        <v/>
      </c>
      <c r="AC366" s="121" t="str">
        <f t="shared" si="84"/>
        <v/>
      </c>
      <c r="AD366" s="122" t="str">
        <f t="shared" si="85"/>
        <v/>
      </c>
      <c r="AE366" s="123" t="str">
        <f t="shared" si="89"/>
        <v/>
      </c>
      <c r="AG366" s="150" t="str">
        <f t="shared" si="86"/>
        <v/>
      </c>
    </row>
    <row r="367" spans="1:33" x14ac:dyDescent="0.25">
      <c r="A367" s="56"/>
      <c r="B367" s="70"/>
      <c r="C367" s="76"/>
      <c r="D367" s="73"/>
      <c r="E367" s="79"/>
      <c r="F367" s="56"/>
      <c r="G367" s="13" t="str">
        <f t="shared" si="77"/>
        <v/>
      </c>
      <c r="H367" s="56"/>
      <c r="K367" s="128"/>
      <c r="L367" s="128"/>
      <c r="M367" s="128"/>
      <c r="N367" s="84" t="str">
        <f t="shared" si="78"/>
        <v/>
      </c>
      <c r="O367" s="128"/>
      <c r="P367" s="84" t="str">
        <f t="shared" si="79"/>
        <v/>
      </c>
      <c r="Q367" s="84" t="str">
        <f t="shared" si="76"/>
        <v/>
      </c>
      <c r="R367" s="84" t="str">
        <f t="shared" si="80"/>
        <v/>
      </c>
      <c r="S367" s="84" t="str">
        <f t="shared" si="81"/>
        <v/>
      </c>
      <c r="U367" s="84" t="str">
        <f t="shared" si="82"/>
        <v/>
      </c>
      <c r="W367" s="108" t="str">
        <f>IF($N367="", "", SUM($D$11:$D367))</f>
        <v/>
      </c>
      <c r="X367" s="111" t="str">
        <f t="shared" si="83"/>
        <v/>
      </c>
      <c r="Y367" s="114" t="str">
        <f t="shared" si="87"/>
        <v/>
      </c>
      <c r="Z367" s="111" t="str">
        <f>IF(X367="", "", X367-SUM($Z$11:$Z366))</f>
        <v/>
      </c>
      <c r="AA367" s="111" t="str">
        <f>IF($Y367="", "", $Y367-SUM($AA$11:$AA366))</f>
        <v/>
      </c>
      <c r="AB367" s="111" t="str">
        <f t="shared" si="88"/>
        <v/>
      </c>
      <c r="AC367" s="121" t="str">
        <f t="shared" si="84"/>
        <v/>
      </c>
      <c r="AD367" s="122" t="str">
        <f t="shared" si="85"/>
        <v/>
      </c>
      <c r="AE367" s="123" t="str">
        <f t="shared" si="89"/>
        <v/>
      </c>
      <c r="AG367" s="150" t="str">
        <f t="shared" si="86"/>
        <v/>
      </c>
    </row>
    <row r="368" spans="1:33" x14ac:dyDescent="0.25">
      <c r="A368" s="56"/>
      <c r="B368" s="70"/>
      <c r="C368" s="76"/>
      <c r="D368" s="73"/>
      <c r="E368" s="79"/>
      <c r="F368" s="56"/>
      <c r="G368" s="13" t="str">
        <f t="shared" si="77"/>
        <v/>
      </c>
      <c r="H368" s="56"/>
      <c r="K368" s="128"/>
      <c r="L368" s="128"/>
      <c r="M368" s="128"/>
      <c r="N368" s="84" t="str">
        <f t="shared" si="78"/>
        <v/>
      </c>
      <c r="O368" s="128"/>
      <c r="P368" s="84" t="str">
        <f t="shared" si="79"/>
        <v/>
      </c>
      <c r="Q368" s="84" t="str">
        <f t="shared" si="76"/>
        <v/>
      </c>
      <c r="R368" s="84" t="str">
        <f t="shared" si="80"/>
        <v/>
      </c>
      <c r="S368" s="84" t="str">
        <f t="shared" si="81"/>
        <v/>
      </c>
      <c r="U368" s="84" t="str">
        <f t="shared" si="82"/>
        <v/>
      </c>
      <c r="W368" s="108" t="str">
        <f>IF($N368="", "", SUM($D$11:$D368))</f>
        <v/>
      </c>
      <c r="X368" s="111" t="str">
        <f t="shared" si="83"/>
        <v/>
      </c>
      <c r="Y368" s="114" t="str">
        <f t="shared" si="87"/>
        <v/>
      </c>
      <c r="Z368" s="111" t="str">
        <f>IF(X368="", "", X368-SUM($Z$11:$Z367))</f>
        <v/>
      </c>
      <c r="AA368" s="111" t="str">
        <f>IF($Y368="", "", $Y368-SUM($AA$11:$AA367))</f>
        <v/>
      </c>
      <c r="AB368" s="111" t="str">
        <f t="shared" si="88"/>
        <v/>
      </c>
      <c r="AC368" s="121" t="str">
        <f t="shared" si="84"/>
        <v/>
      </c>
      <c r="AD368" s="122" t="str">
        <f t="shared" si="85"/>
        <v/>
      </c>
      <c r="AE368" s="123" t="str">
        <f t="shared" si="89"/>
        <v/>
      </c>
      <c r="AG368" s="150" t="str">
        <f t="shared" si="86"/>
        <v/>
      </c>
    </row>
    <row r="369" spans="1:33" x14ac:dyDescent="0.25">
      <c r="A369" s="56"/>
      <c r="B369" s="70"/>
      <c r="C369" s="76"/>
      <c r="D369" s="73"/>
      <c r="E369" s="79"/>
      <c r="F369" s="56"/>
      <c r="G369" s="13" t="str">
        <f t="shared" si="77"/>
        <v/>
      </c>
      <c r="H369" s="56"/>
      <c r="K369" s="128"/>
      <c r="L369" s="128"/>
      <c r="M369" s="128"/>
      <c r="N369" s="84" t="str">
        <f t="shared" si="78"/>
        <v/>
      </c>
      <c r="O369" s="128"/>
      <c r="P369" s="84" t="str">
        <f t="shared" si="79"/>
        <v/>
      </c>
      <c r="Q369" s="84" t="str">
        <f t="shared" si="76"/>
        <v/>
      </c>
      <c r="R369" s="84" t="str">
        <f t="shared" si="80"/>
        <v/>
      </c>
      <c r="S369" s="84" t="str">
        <f t="shared" si="81"/>
        <v/>
      </c>
      <c r="U369" s="84" t="str">
        <f t="shared" si="82"/>
        <v/>
      </c>
      <c r="W369" s="108" t="str">
        <f>IF($N369="", "", SUM($D$11:$D369))</f>
        <v/>
      </c>
      <c r="X369" s="111" t="str">
        <f t="shared" si="83"/>
        <v/>
      </c>
      <c r="Y369" s="114" t="str">
        <f t="shared" si="87"/>
        <v/>
      </c>
      <c r="Z369" s="111" t="str">
        <f>IF(X369="", "", X369-SUM($Z$11:$Z368))</f>
        <v/>
      </c>
      <c r="AA369" s="111" t="str">
        <f>IF($Y369="", "", $Y369-SUM($AA$11:$AA368))</f>
        <v/>
      </c>
      <c r="AB369" s="111" t="str">
        <f t="shared" si="88"/>
        <v/>
      </c>
      <c r="AC369" s="121" t="str">
        <f t="shared" si="84"/>
        <v/>
      </c>
      <c r="AD369" s="122" t="str">
        <f t="shared" si="85"/>
        <v/>
      </c>
      <c r="AE369" s="123" t="str">
        <f t="shared" si="89"/>
        <v/>
      </c>
      <c r="AG369" s="150" t="str">
        <f t="shared" si="86"/>
        <v/>
      </c>
    </row>
    <row r="370" spans="1:33" x14ac:dyDescent="0.25">
      <c r="A370" s="56"/>
      <c r="B370" s="70"/>
      <c r="C370" s="76"/>
      <c r="D370" s="73"/>
      <c r="E370" s="79"/>
      <c r="F370" s="56"/>
      <c r="G370" s="13" t="str">
        <f t="shared" si="77"/>
        <v/>
      </c>
      <c r="H370" s="56"/>
      <c r="K370" s="128"/>
      <c r="L370" s="128"/>
      <c r="M370" s="128"/>
      <c r="N370" s="84" t="str">
        <f t="shared" si="78"/>
        <v/>
      </c>
      <c r="O370" s="128"/>
      <c r="P370" s="84" t="str">
        <f t="shared" si="79"/>
        <v/>
      </c>
      <c r="Q370" s="84" t="str">
        <f t="shared" si="76"/>
        <v/>
      </c>
      <c r="R370" s="84" t="str">
        <f t="shared" si="80"/>
        <v/>
      </c>
      <c r="S370" s="84" t="str">
        <f t="shared" si="81"/>
        <v/>
      </c>
      <c r="U370" s="84" t="str">
        <f t="shared" si="82"/>
        <v/>
      </c>
      <c r="W370" s="108" t="str">
        <f>IF($N370="", "", SUM($D$11:$D370))</f>
        <v/>
      </c>
      <c r="X370" s="111" t="str">
        <f t="shared" si="83"/>
        <v/>
      </c>
      <c r="Y370" s="114" t="str">
        <f t="shared" si="87"/>
        <v/>
      </c>
      <c r="Z370" s="111" t="str">
        <f>IF(X370="", "", X370-SUM($Z$11:$Z369))</f>
        <v/>
      </c>
      <c r="AA370" s="111" t="str">
        <f>IF($Y370="", "", $Y370-SUM($AA$11:$AA369))</f>
        <v/>
      </c>
      <c r="AB370" s="111" t="str">
        <f t="shared" si="88"/>
        <v/>
      </c>
      <c r="AC370" s="121" t="str">
        <f t="shared" si="84"/>
        <v/>
      </c>
      <c r="AD370" s="122" t="str">
        <f t="shared" si="85"/>
        <v/>
      </c>
      <c r="AE370" s="123" t="str">
        <f t="shared" si="89"/>
        <v/>
      </c>
      <c r="AG370" s="150" t="str">
        <f t="shared" si="86"/>
        <v/>
      </c>
    </row>
    <row r="371" spans="1:33" x14ac:dyDescent="0.25">
      <c r="A371" s="56"/>
      <c r="B371" s="70"/>
      <c r="C371" s="76"/>
      <c r="D371" s="73"/>
      <c r="E371" s="79"/>
      <c r="F371" s="56"/>
      <c r="G371" s="13" t="str">
        <f t="shared" si="77"/>
        <v/>
      </c>
      <c r="H371" s="56"/>
      <c r="K371" s="128"/>
      <c r="L371" s="128"/>
      <c r="M371" s="128"/>
      <c r="N371" s="84" t="str">
        <f t="shared" si="78"/>
        <v/>
      </c>
      <c r="O371" s="128"/>
      <c r="P371" s="84" t="str">
        <f t="shared" si="79"/>
        <v/>
      </c>
      <c r="Q371" s="84" t="str">
        <f t="shared" si="76"/>
        <v/>
      </c>
      <c r="R371" s="84" t="str">
        <f t="shared" si="80"/>
        <v/>
      </c>
      <c r="S371" s="84" t="str">
        <f t="shared" si="81"/>
        <v/>
      </c>
      <c r="U371" s="84" t="str">
        <f t="shared" si="82"/>
        <v/>
      </c>
      <c r="W371" s="108" t="str">
        <f>IF($N371="", "", SUM($D$11:$D371))</f>
        <v/>
      </c>
      <c r="X371" s="111" t="str">
        <f t="shared" si="83"/>
        <v/>
      </c>
      <c r="Y371" s="114" t="str">
        <f t="shared" si="87"/>
        <v/>
      </c>
      <c r="Z371" s="111" t="str">
        <f>IF(X371="", "", X371-SUM($Z$11:$Z370))</f>
        <v/>
      </c>
      <c r="AA371" s="111" t="str">
        <f>IF($Y371="", "", $Y371-SUM($AA$11:$AA370))</f>
        <v/>
      </c>
      <c r="AB371" s="111" t="str">
        <f t="shared" si="88"/>
        <v/>
      </c>
      <c r="AC371" s="121" t="str">
        <f t="shared" si="84"/>
        <v/>
      </c>
      <c r="AD371" s="122" t="str">
        <f t="shared" si="85"/>
        <v/>
      </c>
      <c r="AE371" s="123" t="str">
        <f t="shared" si="89"/>
        <v/>
      </c>
      <c r="AG371" s="150" t="str">
        <f t="shared" si="86"/>
        <v/>
      </c>
    </row>
    <row r="372" spans="1:33" x14ac:dyDescent="0.25">
      <c r="A372" s="56"/>
      <c r="B372" s="70"/>
      <c r="C372" s="76"/>
      <c r="D372" s="73"/>
      <c r="E372" s="79"/>
      <c r="F372" s="56"/>
      <c r="G372" s="13" t="str">
        <f t="shared" si="77"/>
        <v/>
      </c>
      <c r="H372" s="56"/>
      <c r="K372" s="128"/>
      <c r="L372" s="128"/>
      <c r="M372" s="128"/>
      <c r="N372" s="84" t="str">
        <f t="shared" si="78"/>
        <v/>
      </c>
      <c r="O372" s="128"/>
      <c r="P372" s="84" t="str">
        <f t="shared" si="79"/>
        <v/>
      </c>
      <c r="Q372" s="84" t="str">
        <f t="shared" si="76"/>
        <v/>
      </c>
      <c r="R372" s="84" t="str">
        <f t="shared" si="80"/>
        <v/>
      </c>
      <c r="S372" s="84" t="str">
        <f t="shared" si="81"/>
        <v/>
      </c>
      <c r="U372" s="84" t="str">
        <f t="shared" si="82"/>
        <v/>
      </c>
      <c r="W372" s="108" t="str">
        <f>IF($N372="", "", SUM($D$11:$D372))</f>
        <v/>
      </c>
      <c r="X372" s="111" t="str">
        <f t="shared" si="83"/>
        <v/>
      </c>
      <c r="Y372" s="114" t="str">
        <f t="shared" si="87"/>
        <v/>
      </c>
      <c r="Z372" s="111" t="str">
        <f>IF(X372="", "", X372-SUM($Z$11:$Z371))</f>
        <v/>
      </c>
      <c r="AA372" s="111" t="str">
        <f>IF($Y372="", "", $Y372-SUM($AA$11:$AA371))</f>
        <v/>
      </c>
      <c r="AB372" s="111" t="str">
        <f t="shared" si="88"/>
        <v/>
      </c>
      <c r="AC372" s="121" t="str">
        <f t="shared" si="84"/>
        <v/>
      </c>
      <c r="AD372" s="122" t="str">
        <f t="shared" si="85"/>
        <v/>
      </c>
      <c r="AE372" s="123" t="str">
        <f t="shared" si="89"/>
        <v/>
      </c>
      <c r="AG372" s="150" t="str">
        <f t="shared" si="86"/>
        <v/>
      </c>
    </row>
    <row r="373" spans="1:33" x14ac:dyDescent="0.25">
      <c r="A373" s="56"/>
      <c r="B373" s="70"/>
      <c r="C373" s="76"/>
      <c r="D373" s="73"/>
      <c r="E373" s="79"/>
      <c r="F373" s="56"/>
      <c r="G373" s="13" t="str">
        <f t="shared" si="77"/>
        <v/>
      </c>
      <c r="H373" s="56"/>
      <c r="K373" s="128"/>
      <c r="L373" s="128"/>
      <c r="M373" s="128"/>
      <c r="N373" s="84" t="str">
        <f t="shared" si="78"/>
        <v/>
      </c>
      <c r="O373" s="128"/>
      <c r="P373" s="84" t="str">
        <f t="shared" si="79"/>
        <v/>
      </c>
      <c r="Q373" s="84" t="str">
        <f t="shared" si="76"/>
        <v/>
      </c>
      <c r="R373" s="84" t="str">
        <f t="shared" si="80"/>
        <v/>
      </c>
      <c r="S373" s="84" t="str">
        <f t="shared" si="81"/>
        <v/>
      </c>
      <c r="U373" s="84" t="str">
        <f t="shared" si="82"/>
        <v/>
      </c>
      <c r="W373" s="108" t="str">
        <f>IF($N373="", "", SUM($D$11:$D373))</f>
        <v/>
      </c>
      <c r="X373" s="111" t="str">
        <f t="shared" si="83"/>
        <v/>
      </c>
      <c r="Y373" s="114" t="str">
        <f t="shared" si="87"/>
        <v/>
      </c>
      <c r="Z373" s="111" t="str">
        <f>IF(X373="", "", X373-SUM($Z$11:$Z372))</f>
        <v/>
      </c>
      <c r="AA373" s="111" t="str">
        <f>IF($Y373="", "", $Y373-SUM($AA$11:$AA372))</f>
        <v/>
      </c>
      <c r="AB373" s="111" t="str">
        <f t="shared" si="88"/>
        <v/>
      </c>
      <c r="AC373" s="121" t="str">
        <f t="shared" si="84"/>
        <v/>
      </c>
      <c r="AD373" s="122" t="str">
        <f t="shared" si="85"/>
        <v/>
      </c>
      <c r="AE373" s="123" t="str">
        <f t="shared" si="89"/>
        <v/>
      </c>
      <c r="AG373" s="150" t="str">
        <f t="shared" si="86"/>
        <v/>
      </c>
    </row>
    <row r="374" spans="1:33" x14ac:dyDescent="0.25">
      <c r="A374" s="56"/>
      <c r="B374" s="70"/>
      <c r="C374" s="76"/>
      <c r="D374" s="73"/>
      <c r="E374" s="79"/>
      <c r="F374" s="56"/>
      <c r="G374" s="13" t="str">
        <f t="shared" si="77"/>
        <v/>
      </c>
      <c r="H374" s="56"/>
      <c r="K374" s="128"/>
      <c r="L374" s="128"/>
      <c r="M374" s="128"/>
      <c r="N374" s="84" t="str">
        <f t="shared" si="78"/>
        <v/>
      </c>
      <c r="O374" s="128"/>
      <c r="P374" s="84" t="str">
        <f t="shared" si="79"/>
        <v/>
      </c>
      <c r="Q374" s="84" t="str">
        <f t="shared" si="76"/>
        <v/>
      </c>
      <c r="R374" s="84" t="str">
        <f t="shared" si="80"/>
        <v/>
      </c>
      <c r="S374" s="84" t="str">
        <f t="shared" si="81"/>
        <v/>
      </c>
      <c r="U374" s="84" t="str">
        <f t="shared" si="82"/>
        <v/>
      </c>
      <c r="W374" s="108" t="str">
        <f>IF($N374="", "", SUM($D$11:$D374))</f>
        <v/>
      </c>
      <c r="X374" s="111" t="str">
        <f t="shared" si="83"/>
        <v/>
      </c>
      <c r="Y374" s="114" t="str">
        <f t="shared" si="87"/>
        <v/>
      </c>
      <c r="Z374" s="111" t="str">
        <f>IF(X374="", "", X374-SUM($Z$11:$Z373))</f>
        <v/>
      </c>
      <c r="AA374" s="111" t="str">
        <f>IF($Y374="", "", $Y374-SUM($AA$11:$AA373))</f>
        <v/>
      </c>
      <c r="AB374" s="111" t="str">
        <f t="shared" si="88"/>
        <v/>
      </c>
      <c r="AC374" s="121" t="str">
        <f t="shared" si="84"/>
        <v/>
      </c>
      <c r="AD374" s="122" t="str">
        <f t="shared" si="85"/>
        <v/>
      </c>
      <c r="AE374" s="123" t="str">
        <f t="shared" si="89"/>
        <v/>
      </c>
      <c r="AG374" s="150" t="str">
        <f t="shared" si="86"/>
        <v/>
      </c>
    </row>
    <row r="375" spans="1:33" x14ac:dyDescent="0.25">
      <c r="A375" s="56"/>
      <c r="B375" s="70"/>
      <c r="C375" s="76"/>
      <c r="D375" s="73"/>
      <c r="E375" s="79"/>
      <c r="F375" s="56"/>
      <c r="G375" s="13" t="str">
        <f t="shared" si="77"/>
        <v/>
      </c>
      <c r="H375" s="56"/>
      <c r="K375" s="128"/>
      <c r="L375" s="128"/>
      <c r="M375" s="128"/>
      <c r="N375" s="84" t="str">
        <f t="shared" si="78"/>
        <v/>
      </c>
      <c r="O375" s="128"/>
      <c r="P375" s="84" t="str">
        <f t="shared" si="79"/>
        <v/>
      </c>
      <c r="Q375" s="84" t="str">
        <f t="shared" si="76"/>
        <v/>
      </c>
      <c r="R375" s="84" t="str">
        <f t="shared" si="80"/>
        <v/>
      </c>
      <c r="S375" s="84" t="str">
        <f t="shared" si="81"/>
        <v/>
      </c>
      <c r="U375" s="84" t="str">
        <f t="shared" si="82"/>
        <v/>
      </c>
      <c r="W375" s="108" t="str">
        <f>IF($N375="", "", SUM($D$11:$D375))</f>
        <v/>
      </c>
      <c r="X375" s="111" t="str">
        <f t="shared" si="83"/>
        <v/>
      </c>
      <c r="Y375" s="114" t="str">
        <f t="shared" si="87"/>
        <v/>
      </c>
      <c r="Z375" s="111" t="str">
        <f>IF(X375="", "", X375-SUM($Z$11:$Z374))</f>
        <v/>
      </c>
      <c r="AA375" s="111" t="str">
        <f>IF($Y375="", "", $Y375-SUM($AA$11:$AA374))</f>
        <v/>
      </c>
      <c r="AB375" s="111" t="str">
        <f t="shared" si="88"/>
        <v/>
      </c>
      <c r="AC375" s="121" t="str">
        <f t="shared" si="84"/>
        <v/>
      </c>
      <c r="AD375" s="122" t="str">
        <f t="shared" si="85"/>
        <v/>
      </c>
      <c r="AE375" s="123" t="str">
        <f t="shared" si="89"/>
        <v/>
      </c>
      <c r="AG375" s="150" t="str">
        <f t="shared" si="86"/>
        <v/>
      </c>
    </row>
    <row r="376" spans="1:33" x14ac:dyDescent="0.25">
      <c r="A376" s="56"/>
      <c r="B376" s="70"/>
      <c r="C376" s="76"/>
      <c r="D376" s="73"/>
      <c r="E376" s="79"/>
      <c r="F376" s="56"/>
      <c r="G376" s="13" t="str">
        <f t="shared" si="77"/>
        <v/>
      </c>
      <c r="H376" s="56"/>
      <c r="K376" s="128"/>
      <c r="L376" s="128"/>
      <c r="M376" s="128"/>
      <c r="N376" s="84" t="str">
        <f t="shared" si="78"/>
        <v/>
      </c>
      <c r="O376" s="128"/>
      <c r="P376" s="84" t="str">
        <f t="shared" si="79"/>
        <v/>
      </c>
      <c r="Q376" s="84" t="str">
        <f t="shared" si="76"/>
        <v/>
      </c>
      <c r="R376" s="84" t="str">
        <f t="shared" si="80"/>
        <v/>
      </c>
      <c r="S376" s="84" t="str">
        <f t="shared" si="81"/>
        <v/>
      </c>
      <c r="U376" s="84" t="str">
        <f t="shared" si="82"/>
        <v/>
      </c>
      <c r="W376" s="108" t="str">
        <f>IF($N376="", "", SUM($D$11:$D376))</f>
        <v/>
      </c>
      <c r="X376" s="111" t="str">
        <f t="shared" si="83"/>
        <v/>
      </c>
      <c r="Y376" s="114" t="str">
        <f t="shared" si="87"/>
        <v/>
      </c>
      <c r="Z376" s="111" t="str">
        <f>IF(X376="", "", X376-SUM($Z$11:$Z375))</f>
        <v/>
      </c>
      <c r="AA376" s="111" t="str">
        <f>IF($Y376="", "", $Y376-SUM($AA$11:$AA375))</f>
        <v/>
      </c>
      <c r="AB376" s="111" t="str">
        <f t="shared" si="88"/>
        <v/>
      </c>
      <c r="AC376" s="121" t="str">
        <f t="shared" si="84"/>
        <v/>
      </c>
      <c r="AD376" s="122" t="str">
        <f t="shared" si="85"/>
        <v/>
      </c>
      <c r="AE376" s="123" t="str">
        <f t="shared" si="89"/>
        <v/>
      </c>
      <c r="AG376" s="150" t="str">
        <f t="shared" si="86"/>
        <v/>
      </c>
    </row>
    <row r="377" spans="1:33" x14ac:dyDescent="0.25">
      <c r="A377" s="56"/>
      <c r="B377" s="70"/>
      <c r="C377" s="76"/>
      <c r="D377" s="73"/>
      <c r="E377" s="79"/>
      <c r="F377" s="56"/>
      <c r="G377" s="13" t="str">
        <f t="shared" si="77"/>
        <v/>
      </c>
      <c r="H377" s="56"/>
      <c r="K377" s="128"/>
      <c r="L377" s="128"/>
      <c r="M377" s="128"/>
      <c r="N377" s="84" t="str">
        <f t="shared" si="78"/>
        <v/>
      </c>
      <c r="O377" s="128"/>
      <c r="P377" s="84" t="str">
        <f t="shared" si="79"/>
        <v/>
      </c>
      <c r="Q377" s="84" t="str">
        <f t="shared" si="76"/>
        <v/>
      </c>
      <c r="R377" s="84" t="str">
        <f t="shared" si="80"/>
        <v/>
      </c>
      <c r="S377" s="84" t="str">
        <f t="shared" si="81"/>
        <v/>
      </c>
      <c r="U377" s="84" t="str">
        <f t="shared" si="82"/>
        <v/>
      </c>
      <c r="W377" s="108" t="str">
        <f>IF($N377="", "", SUM($D$11:$D377))</f>
        <v/>
      </c>
      <c r="X377" s="111" t="str">
        <f t="shared" si="83"/>
        <v/>
      </c>
      <c r="Y377" s="114" t="str">
        <f t="shared" si="87"/>
        <v/>
      </c>
      <c r="Z377" s="111" t="str">
        <f>IF(X377="", "", X377-SUM($Z$11:$Z376))</f>
        <v/>
      </c>
      <c r="AA377" s="111" t="str">
        <f>IF($Y377="", "", $Y377-SUM($AA$11:$AA376))</f>
        <v/>
      </c>
      <c r="AB377" s="111" t="str">
        <f t="shared" si="88"/>
        <v/>
      </c>
      <c r="AC377" s="121" t="str">
        <f t="shared" si="84"/>
        <v/>
      </c>
      <c r="AD377" s="122" t="str">
        <f t="shared" si="85"/>
        <v/>
      </c>
      <c r="AE377" s="123" t="str">
        <f t="shared" si="89"/>
        <v/>
      </c>
      <c r="AG377" s="150" t="str">
        <f t="shared" si="86"/>
        <v/>
      </c>
    </row>
    <row r="378" spans="1:33" x14ac:dyDescent="0.25">
      <c r="A378" s="56"/>
      <c r="B378" s="70"/>
      <c r="C378" s="76"/>
      <c r="D378" s="73"/>
      <c r="E378" s="79"/>
      <c r="F378" s="56"/>
      <c r="G378" s="13" t="str">
        <f t="shared" si="77"/>
        <v/>
      </c>
      <c r="H378" s="56"/>
      <c r="K378" s="128"/>
      <c r="L378" s="128"/>
      <c r="M378" s="128"/>
      <c r="N378" s="84" t="str">
        <f t="shared" si="78"/>
        <v/>
      </c>
      <c r="O378" s="128"/>
      <c r="P378" s="84" t="str">
        <f t="shared" si="79"/>
        <v/>
      </c>
      <c r="Q378" s="84" t="str">
        <f t="shared" si="76"/>
        <v/>
      </c>
      <c r="R378" s="84" t="str">
        <f t="shared" si="80"/>
        <v/>
      </c>
      <c r="S378" s="84" t="str">
        <f t="shared" si="81"/>
        <v/>
      </c>
      <c r="U378" s="84" t="str">
        <f t="shared" si="82"/>
        <v/>
      </c>
      <c r="W378" s="108" t="str">
        <f>IF($N378="", "", SUM($D$11:$D378))</f>
        <v/>
      </c>
      <c r="X378" s="111" t="str">
        <f t="shared" si="83"/>
        <v/>
      </c>
      <c r="Y378" s="114" t="str">
        <f t="shared" si="87"/>
        <v/>
      </c>
      <c r="Z378" s="111" t="str">
        <f>IF(X378="", "", X378-SUM($Z$11:$Z377))</f>
        <v/>
      </c>
      <c r="AA378" s="111" t="str">
        <f>IF($Y378="", "", $Y378-SUM($AA$11:$AA377))</f>
        <v/>
      </c>
      <c r="AB378" s="111" t="str">
        <f t="shared" si="88"/>
        <v/>
      </c>
      <c r="AC378" s="121" t="str">
        <f t="shared" si="84"/>
        <v/>
      </c>
      <c r="AD378" s="122" t="str">
        <f t="shared" si="85"/>
        <v/>
      </c>
      <c r="AE378" s="123" t="str">
        <f t="shared" si="89"/>
        <v/>
      </c>
      <c r="AG378" s="150" t="str">
        <f t="shared" si="86"/>
        <v/>
      </c>
    </row>
    <row r="379" spans="1:33" x14ac:dyDescent="0.25">
      <c r="A379" s="56"/>
      <c r="B379" s="70"/>
      <c r="C379" s="76"/>
      <c r="D379" s="73"/>
      <c r="E379" s="79"/>
      <c r="F379" s="56"/>
      <c r="G379" s="13" t="str">
        <f t="shared" si="77"/>
        <v/>
      </c>
      <c r="H379" s="56"/>
      <c r="K379" s="128"/>
      <c r="L379" s="128"/>
      <c r="M379" s="128"/>
      <c r="N379" s="84" t="str">
        <f t="shared" si="78"/>
        <v/>
      </c>
      <c r="O379" s="128"/>
      <c r="P379" s="84" t="str">
        <f t="shared" si="79"/>
        <v/>
      </c>
      <c r="Q379" s="84" t="str">
        <f t="shared" si="76"/>
        <v/>
      </c>
      <c r="R379" s="84" t="str">
        <f t="shared" si="80"/>
        <v/>
      </c>
      <c r="S379" s="84" t="str">
        <f t="shared" si="81"/>
        <v/>
      </c>
      <c r="U379" s="84" t="str">
        <f t="shared" si="82"/>
        <v/>
      </c>
      <c r="W379" s="108" t="str">
        <f>IF($N379="", "", SUM($D$11:$D379))</f>
        <v/>
      </c>
      <c r="X379" s="111" t="str">
        <f t="shared" si="83"/>
        <v/>
      </c>
      <c r="Y379" s="114" t="str">
        <f t="shared" si="87"/>
        <v/>
      </c>
      <c r="Z379" s="111" t="str">
        <f>IF(X379="", "", X379-SUM($Z$11:$Z378))</f>
        <v/>
      </c>
      <c r="AA379" s="111" t="str">
        <f>IF($Y379="", "", $Y379-SUM($AA$11:$AA378))</f>
        <v/>
      </c>
      <c r="AB379" s="111" t="str">
        <f t="shared" si="88"/>
        <v/>
      </c>
      <c r="AC379" s="121" t="str">
        <f t="shared" si="84"/>
        <v/>
      </c>
      <c r="AD379" s="122" t="str">
        <f t="shared" si="85"/>
        <v/>
      </c>
      <c r="AE379" s="123" t="str">
        <f t="shared" si="89"/>
        <v/>
      </c>
      <c r="AG379" s="150" t="str">
        <f t="shared" si="86"/>
        <v/>
      </c>
    </row>
    <row r="380" spans="1:33" x14ac:dyDescent="0.25">
      <c r="A380" s="56"/>
      <c r="B380" s="70"/>
      <c r="C380" s="76"/>
      <c r="D380" s="73"/>
      <c r="E380" s="79"/>
      <c r="F380" s="56"/>
      <c r="G380" s="13" t="str">
        <f t="shared" si="77"/>
        <v/>
      </c>
      <c r="H380" s="56"/>
      <c r="K380" s="128"/>
      <c r="L380" s="128"/>
      <c r="M380" s="128"/>
      <c r="N380" s="84" t="str">
        <f t="shared" si="78"/>
        <v/>
      </c>
      <c r="O380" s="128"/>
      <c r="P380" s="84" t="str">
        <f t="shared" si="79"/>
        <v/>
      </c>
      <c r="Q380" s="84" t="str">
        <f t="shared" si="76"/>
        <v/>
      </c>
      <c r="R380" s="84" t="str">
        <f t="shared" si="80"/>
        <v/>
      </c>
      <c r="S380" s="84" t="str">
        <f t="shared" si="81"/>
        <v/>
      </c>
      <c r="U380" s="84" t="str">
        <f t="shared" si="82"/>
        <v/>
      </c>
      <c r="W380" s="108" t="str">
        <f>IF($N380="", "", SUM($D$11:$D380))</f>
        <v/>
      </c>
      <c r="X380" s="111" t="str">
        <f t="shared" si="83"/>
        <v/>
      </c>
      <c r="Y380" s="114" t="str">
        <f t="shared" si="87"/>
        <v/>
      </c>
      <c r="Z380" s="111" t="str">
        <f>IF(X380="", "", X380-SUM($Z$11:$Z379))</f>
        <v/>
      </c>
      <c r="AA380" s="111" t="str">
        <f>IF($Y380="", "", $Y380-SUM($AA$11:$AA379))</f>
        <v/>
      </c>
      <c r="AB380" s="111" t="str">
        <f t="shared" si="88"/>
        <v/>
      </c>
      <c r="AC380" s="121" t="str">
        <f t="shared" si="84"/>
        <v/>
      </c>
      <c r="AD380" s="122" t="str">
        <f t="shared" si="85"/>
        <v/>
      </c>
      <c r="AE380" s="123" t="str">
        <f t="shared" si="89"/>
        <v/>
      </c>
      <c r="AG380" s="150" t="str">
        <f t="shared" si="86"/>
        <v/>
      </c>
    </row>
    <row r="381" spans="1:33" x14ac:dyDescent="0.25">
      <c r="A381" s="56"/>
      <c r="B381" s="70"/>
      <c r="C381" s="76"/>
      <c r="D381" s="73"/>
      <c r="E381" s="79"/>
      <c r="F381" s="56"/>
      <c r="G381" s="13" t="str">
        <f t="shared" si="77"/>
        <v/>
      </c>
      <c r="H381" s="56"/>
      <c r="K381" s="128"/>
      <c r="L381" s="128"/>
      <c r="M381" s="128"/>
      <c r="N381" s="84" t="str">
        <f t="shared" si="78"/>
        <v/>
      </c>
      <c r="O381" s="128"/>
      <c r="P381" s="84" t="str">
        <f t="shared" si="79"/>
        <v/>
      </c>
      <c r="Q381" s="84" t="str">
        <f t="shared" si="76"/>
        <v/>
      </c>
      <c r="R381" s="84" t="str">
        <f t="shared" si="80"/>
        <v/>
      </c>
      <c r="S381" s="84" t="str">
        <f t="shared" si="81"/>
        <v/>
      </c>
      <c r="U381" s="84" t="str">
        <f t="shared" si="82"/>
        <v/>
      </c>
      <c r="W381" s="108" t="str">
        <f>IF($N381="", "", SUM($D$11:$D381))</f>
        <v/>
      </c>
      <c r="X381" s="111" t="str">
        <f t="shared" si="83"/>
        <v/>
      </c>
      <c r="Y381" s="114" t="str">
        <f t="shared" si="87"/>
        <v/>
      </c>
      <c r="Z381" s="111" t="str">
        <f>IF(X381="", "", X381-SUM($Z$11:$Z380))</f>
        <v/>
      </c>
      <c r="AA381" s="111" t="str">
        <f>IF($Y381="", "", $Y381-SUM($AA$11:$AA380))</f>
        <v/>
      </c>
      <c r="AB381" s="111" t="str">
        <f t="shared" si="88"/>
        <v/>
      </c>
      <c r="AC381" s="121" t="str">
        <f t="shared" si="84"/>
        <v/>
      </c>
      <c r="AD381" s="122" t="str">
        <f t="shared" si="85"/>
        <v/>
      </c>
      <c r="AE381" s="123" t="str">
        <f t="shared" si="89"/>
        <v/>
      </c>
      <c r="AG381" s="150" t="str">
        <f t="shared" si="86"/>
        <v/>
      </c>
    </row>
    <row r="382" spans="1:33" x14ac:dyDescent="0.25">
      <c r="A382" s="56"/>
      <c r="B382" s="70"/>
      <c r="C382" s="76"/>
      <c r="D382" s="73"/>
      <c r="E382" s="79"/>
      <c r="F382" s="56"/>
      <c r="G382" s="13" t="str">
        <f t="shared" si="77"/>
        <v/>
      </c>
      <c r="H382" s="56"/>
      <c r="K382" s="128"/>
      <c r="L382" s="128"/>
      <c r="M382" s="128"/>
      <c r="N382" s="84" t="str">
        <f t="shared" si="78"/>
        <v/>
      </c>
      <c r="O382" s="128"/>
      <c r="P382" s="84" t="str">
        <f t="shared" si="79"/>
        <v/>
      </c>
      <c r="Q382" s="84" t="str">
        <f t="shared" si="76"/>
        <v/>
      </c>
      <c r="R382" s="84" t="str">
        <f t="shared" si="80"/>
        <v/>
      </c>
      <c r="S382" s="84" t="str">
        <f t="shared" si="81"/>
        <v/>
      </c>
      <c r="U382" s="84" t="str">
        <f t="shared" si="82"/>
        <v/>
      </c>
      <c r="W382" s="108" t="str">
        <f>IF($N382="", "", SUM($D$11:$D382))</f>
        <v/>
      </c>
      <c r="X382" s="111" t="str">
        <f t="shared" si="83"/>
        <v/>
      </c>
      <c r="Y382" s="114" t="str">
        <f t="shared" si="87"/>
        <v/>
      </c>
      <c r="Z382" s="111" t="str">
        <f>IF(X382="", "", X382-SUM($Z$11:$Z381))</f>
        <v/>
      </c>
      <c r="AA382" s="111" t="str">
        <f>IF($Y382="", "", $Y382-SUM($AA$11:$AA381))</f>
        <v/>
      </c>
      <c r="AB382" s="111" t="str">
        <f t="shared" si="88"/>
        <v/>
      </c>
      <c r="AC382" s="121" t="str">
        <f t="shared" si="84"/>
        <v/>
      </c>
      <c r="AD382" s="122" t="str">
        <f t="shared" si="85"/>
        <v/>
      </c>
      <c r="AE382" s="123" t="str">
        <f t="shared" si="89"/>
        <v/>
      </c>
      <c r="AG382" s="150" t="str">
        <f t="shared" si="86"/>
        <v/>
      </c>
    </row>
    <row r="383" spans="1:33" x14ac:dyDescent="0.25">
      <c r="A383" s="56"/>
      <c r="B383" s="70"/>
      <c r="C383" s="76"/>
      <c r="D383" s="73"/>
      <c r="E383" s="79"/>
      <c r="F383" s="56"/>
      <c r="G383" s="13" t="str">
        <f t="shared" si="77"/>
        <v/>
      </c>
      <c r="H383" s="56"/>
      <c r="K383" s="128"/>
      <c r="L383" s="128"/>
      <c r="M383" s="128"/>
      <c r="N383" s="84" t="str">
        <f t="shared" si="78"/>
        <v/>
      </c>
      <c r="O383" s="128"/>
      <c r="P383" s="84" t="str">
        <f t="shared" si="79"/>
        <v/>
      </c>
      <c r="Q383" s="84" t="str">
        <f t="shared" si="76"/>
        <v/>
      </c>
      <c r="R383" s="84" t="str">
        <f t="shared" si="80"/>
        <v/>
      </c>
      <c r="S383" s="84" t="str">
        <f t="shared" si="81"/>
        <v/>
      </c>
      <c r="U383" s="84" t="str">
        <f t="shared" si="82"/>
        <v/>
      </c>
      <c r="W383" s="108" t="str">
        <f>IF($N383="", "", SUM($D$11:$D383))</f>
        <v/>
      </c>
      <c r="X383" s="111" t="str">
        <f t="shared" si="83"/>
        <v/>
      </c>
      <c r="Y383" s="114" t="str">
        <f t="shared" si="87"/>
        <v/>
      </c>
      <c r="Z383" s="111" t="str">
        <f>IF(X383="", "", X383-SUM($Z$11:$Z382))</f>
        <v/>
      </c>
      <c r="AA383" s="111" t="str">
        <f>IF($Y383="", "", $Y383-SUM($AA$11:$AA382))</f>
        <v/>
      </c>
      <c r="AB383" s="111" t="str">
        <f t="shared" si="88"/>
        <v/>
      </c>
      <c r="AC383" s="121" t="str">
        <f t="shared" si="84"/>
        <v/>
      </c>
      <c r="AD383" s="122" t="str">
        <f t="shared" si="85"/>
        <v/>
      </c>
      <c r="AE383" s="123" t="str">
        <f t="shared" si="89"/>
        <v/>
      </c>
      <c r="AG383" s="150" t="str">
        <f t="shared" si="86"/>
        <v/>
      </c>
    </row>
    <row r="384" spans="1:33" x14ac:dyDescent="0.25">
      <c r="A384" s="56"/>
      <c r="B384" s="70"/>
      <c r="C384" s="76"/>
      <c r="D384" s="73"/>
      <c r="E384" s="79"/>
      <c r="F384" s="56"/>
      <c r="G384" s="13" t="str">
        <f t="shared" si="77"/>
        <v/>
      </c>
      <c r="H384" s="56"/>
      <c r="K384" s="128"/>
      <c r="L384" s="128"/>
      <c r="M384" s="128"/>
      <c r="N384" s="84" t="str">
        <f t="shared" si="78"/>
        <v/>
      </c>
      <c r="O384" s="128"/>
      <c r="P384" s="84" t="str">
        <f t="shared" si="79"/>
        <v/>
      </c>
      <c r="Q384" s="84" t="str">
        <f t="shared" si="76"/>
        <v/>
      </c>
      <c r="R384" s="84" t="str">
        <f t="shared" si="80"/>
        <v/>
      </c>
      <c r="S384" s="84" t="str">
        <f t="shared" si="81"/>
        <v/>
      </c>
      <c r="U384" s="84" t="str">
        <f t="shared" si="82"/>
        <v/>
      </c>
      <c r="W384" s="108" t="str">
        <f>IF($N384="", "", SUM($D$11:$D384))</f>
        <v/>
      </c>
      <c r="X384" s="111" t="str">
        <f t="shared" si="83"/>
        <v/>
      </c>
      <c r="Y384" s="114" t="str">
        <f t="shared" si="87"/>
        <v/>
      </c>
      <c r="Z384" s="111" t="str">
        <f>IF(X384="", "", X384-SUM($Z$11:$Z383))</f>
        <v/>
      </c>
      <c r="AA384" s="111" t="str">
        <f>IF($Y384="", "", $Y384-SUM($AA$11:$AA383))</f>
        <v/>
      </c>
      <c r="AB384" s="111" t="str">
        <f t="shared" si="88"/>
        <v/>
      </c>
      <c r="AC384" s="121" t="str">
        <f t="shared" si="84"/>
        <v/>
      </c>
      <c r="AD384" s="122" t="str">
        <f t="shared" si="85"/>
        <v/>
      </c>
      <c r="AE384" s="123" t="str">
        <f t="shared" si="89"/>
        <v/>
      </c>
      <c r="AG384" s="150" t="str">
        <f t="shared" si="86"/>
        <v/>
      </c>
    </row>
    <row r="385" spans="1:33" x14ac:dyDescent="0.25">
      <c r="A385" s="56"/>
      <c r="B385" s="70"/>
      <c r="C385" s="76"/>
      <c r="D385" s="73"/>
      <c r="E385" s="79"/>
      <c r="F385" s="56"/>
      <c r="G385" s="13" t="str">
        <f t="shared" si="77"/>
        <v/>
      </c>
      <c r="H385" s="56"/>
      <c r="K385" s="128"/>
      <c r="L385" s="128"/>
      <c r="M385" s="128"/>
      <c r="N385" s="84" t="str">
        <f t="shared" si="78"/>
        <v/>
      </c>
      <c r="O385" s="128"/>
      <c r="P385" s="84" t="str">
        <f t="shared" si="79"/>
        <v/>
      </c>
      <c r="Q385" s="84" t="str">
        <f t="shared" si="76"/>
        <v/>
      </c>
      <c r="R385" s="84" t="str">
        <f t="shared" si="80"/>
        <v/>
      </c>
      <c r="S385" s="84" t="str">
        <f t="shared" si="81"/>
        <v/>
      </c>
      <c r="U385" s="84" t="str">
        <f t="shared" si="82"/>
        <v/>
      </c>
      <c r="W385" s="108" t="str">
        <f>IF($N385="", "", SUM($D$11:$D385))</f>
        <v/>
      </c>
      <c r="X385" s="111" t="str">
        <f t="shared" si="83"/>
        <v/>
      </c>
      <c r="Y385" s="114" t="str">
        <f t="shared" si="87"/>
        <v/>
      </c>
      <c r="Z385" s="111" t="str">
        <f>IF(X385="", "", X385-SUM($Z$11:$Z384))</f>
        <v/>
      </c>
      <c r="AA385" s="111" t="str">
        <f>IF($Y385="", "", $Y385-SUM($AA$11:$AA384))</f>
        <v/>
      </c>
      <c r="AB385" s="111" t="str">
        <f t="shared" si="88"/>
        <v/>
      </c>
      <c r="AC385" s="121" t="str">
        <f t="shared" si="84"/>
        <v/>
      </c>
      <c r="AD385" s="122" t="str">
        <f t="shared" si="85"/>
        <v/>
      </c>
      <c r="AE385" s="123" t="str">
        <f t="shared" si="89"/>
        <v/>
      </c>
      <c r="AG385" s="150" t="str">
        <f t="shared" si="86"/>
        <v/>
      </c>
    </row>
    <row r="386" spans="1:33" x14ac:dyDescent="0.25">
      <c r="A386" s="56"/>
      <c r="B386" s="70"/>
      <c r="C386" s="76"/>
      <c r="D386" s="73"/>
      <c r="E386" s="79"/>
      <c r="F386" s="56"/>
      <c r="G386" s="13" t="str">
        <f t="shared" si="77"/>
        <v/>
      </c>
      <c r="H386" s="56"/>
      <c r="K386" s="128"/>
      <c r="L386" s="128"/>
      <c r="M386" s="128"/>
      <c r="N386" s="84" t="str">
        <f t="shared" si="78"/>
        <v/>
      </c>
      <c r="O386" s="128"/>
      <c r="P386" s="84" t="str">
        <f t="shared" si="79"/>
        <v/>
      </c>
      <c r="Q386" s="84" t="str">
        <f t="shared" si="76"/>
        <v/>
      </c>
      <c r="R386" s="84" t="str">
        <f t="shared" si="80"/>
        <v/>
      </c>
      <c r="S386" s="84" t="str">
        <f t="shared" si="81"/>
        <v/>
      </c>
      <c r="U386" s="84" t="str">
        <f t="shared" si="82"/>
        <v/>
      </c>
      <c r="W386" s="108" t="str">
        <f>IF($N386="", "", SUM($D$11:$D386))</f>
        <v/>
      </c>
      <c r="X386" s="111" t="str">
        <f t="shared" si="83"/>
        <v/>
      </c>
      <c r="Y386" s="114" t="str">
        <f t="shared" si="87"/>
        <v/>
      </c>
      <c r="Z386" s="111" t="str">
        <f>IF(X386="", "", X386-SUM($Z$11:$Z385))</f>
        <v/>
      </c>
      <c r="AA386" s="111" t="str">
        <f>IF($Y386="", "", $Y386-SUM($AA$11:$AA385))</f>
        <v/>
      </c>
      <c r="AB386" s="111" t="str">
        <f t="shared" si="88"/>
        <v/>
      </c>
      <c r="AC386" s="121" t="str">
        <f t="shared" si="84"/>
        <v/>
      </c>
      <c r="AD386" s="122" t="str">
        <f t="shared" si="85"/>
        <v/>
      </c>
      <c r="AE386" s="123" t="str">
        <f t="shared" si="89"/>
        <v/>
      </c>
      <c r="AG386" s="150" t="str">
        <f t="shared" si="86"/>
        <v/>
      </c>
    </row>
    <row r="387" spans="1:33" x14ac:dyDescent="0.25">
      <c r="A387" s="56"/>
      <c r="B387" s="70"/>
      <c r="C387" s="76"/>
      <c r="D387" s="73"/>
      <c r="E387" s="79"/>
      <c r="F387" s="56"/>
      <c r="G387" s="13" t="str">
        <f t="shared" si="77"/>
        <v/>
      </c>
      <c r="H387" s="56"/>
      <c r="K387" s="128"/>
      <c r="L387" s="128"/>
      <c r="M387" s="128"/>
      <c r="N387" s="84" t="str">
        <f t="shared" si="78"/>
        <v/>
      </c>
      <c r="O387" s="128"/>
      <c r="P387" s="84" t="str">
        <f t="shared" si="79"/>
        <v/>
      </c>
      <c r="Q387" s="84" t="str">
        <f t="shared" si="76"/>
        <v/>
      </c>
      <c r="R387" s="84" t="str">
        <f t="shared" si="80"/>
        <v/>
      </c>
      <c r="S387" s="84" t="str">
        <f t="shared" si="81"/>
        <v/>
      </c>
      <c r="U387" s="84" t="str">
        <f t="shared" si="82"/>
        <v/>
      </c>
      <c r="W387" s="108" t="str">
        <f>IF($N387="", "", SUM($D$11:$D387))</f>
        <v/>
      </c>
      <c r="X387" s="111" t="str">
        <f t="shared" si="83"/>
        <v/>
      </c>
      <c r="Y387" s="114" t="str">
        <f t="shared" si="87"/>
        <v/>
      </c>
      <c r="Z387" s="111" t="str">
        <f>IF(X387="", "", X387-SUM($Z$11:$Z386))</f>
        <v/>
      </c>
      <c r="AA387" s="111" t="str">
        <f>IF($Y387="", "", $Y387-SUM($AA$11:$AA386))</f>
        <v/>
      </c>
      <c r="AB387" s="111" t="str">
        <f t="shared" si="88"/>
        <v/>
      </c>
      <c r="AC387" s="121" t="str">
        <f t="shared" si="84"/>
        <v/>
      </c>
      <c r="AD387" s="122" t="str">
        <f t="shared" si="85"/>
        <v/>
      </c>
      <c r="AE387" s="123" t="str">
        <f t="shared" si="89"/>
        <v/>
      </c>
      <c r="AG387" s="150" t="str">
        <f t="shared" si="86"/>
        <v/>
      </c>
    </row>
    <row r="388" spans="1:33" x14ac:dyDescent="0.25">
      <c r="A388" s="56"/>
      <c r="B388" s="70"/>
      <c r="C388" s="76"/>
      <c r="D388" s="73"/>
      <c r="E388" s="79"/>
      <c r="F388" s="56"/>
      <c r="G388" s="13" t="str">
        <f t="shared" si="77"/>
        <v/>
      </c>
      <c r="H388" s="56"/>
      <c r="K388" s="128"/>
      <c r="L388" s="128"/>
      <c r="M388" s="128"/>
      <c r="N388" s="84" t="str">
        <f t="shared" si="78"/>
        <v/>
      </c>
      <c r="O388" s="128"/>
      <c r="P388" s="84" t="str">
        <f t="shared" si="79"/>
        <v/>
      </c>
      <c r="Q388" s="84" t="str">
        <f t="shared" si="76"/>
        <v/>
      </c>
      <c r="R388" s="84" t="str">
        <f t="shared" si="80"/>
        <v/>
      </c>
      <c r="S388" s="84" t="str">
        <f t="shared" si="81"/>
        <v/>
      </c>
      <c r="U388" s="84" t="str">
        <f t="shared" si="82"/>
        <v/>
      </c>
      <c r="W388" s="108" t="str">
        <f>IF($N388="", "", SUM($D$11:$D388))</f>
        <v/>
      </c>
      <c r="X388" s="111" t="str">
        <f t="shared" si="83"/>
        <v/>
      </c>
      <c r="Y388" s="114" t="str">
        <f t="shared" si="87"/>
        <v/>
      </c>
      <c r="Z388" s="111" t="str">
        <f>IF(X388="", "", X388-SUM($Z$11:$Z387))</f>
        <v/>
      </c>
      <c r="AA388" s="111" t="str">
        <f>IF($Y388="", "", $Y388-SUM($AA$11:$AA387))</f>
        <v/>
      </c>
      <c r="AB388" s="111" t="str">
        <f t="shared" si="88"/>
        <v/>
      </c>
      <c r="AC388" s="121" t="str">
        <f t="shared" si="84"/>
        <v/>
      </c>
      <c r="AD388" s="122" t="str">
        <f t="shared" si="85"/>
        <v/>
      </c>
      <c r="AE388" s="123" t="str">
        <f t="shared" si="89"/>
        <v/>
      </c>
      <c r="AG388" s="150" t="str">
        <f t="shared" si="86"/>
        <v/>
      </c>
    </row>
    <row r="389" spans="1:33" x14ac:dyDescent="0.25">
      <c r="A389" s="56"/>
      <c r="B389" s="70"/>
      <c r="C389" s="76"/>
      <c r="D389" s="73"/>
      <c r="E389" s="79"/>
      <c r="F389" s="56"/>
      <c r="G389" s="13" t="str">
        <f t="shared" si="77"/>
        <v/>
      </c>
      <c r="H389" s="56"/>
      <c r="K389" s="128"/>
      <c r="L389" s="128"/>
      <c r="M389" s="128"/>
      <c r="N389" s="84" t="str">
        <f t="shared" si="78"/>
        <v/>
      </c>
      <c r="O389" s="128"/>
      <c r="P389" s="84" t="str">
        <f t="shared" si="79"/>
        <v/>
      </c>
      <c r="Q389" s="84" t="str">
        <f t="shared" si="76"/>
        <v/>
      </c>
      <c r="R389" s="84" t="str">
        <f t="shared" si="80"/>
        <v/>
      </c>
      <c r="S389" s="84" t="str">
        <f t="shared" si="81"/>
        <v/>
      </c>
      <c r="U389" s="84" t="str">
        <f t="shared" si="82"/>
        <v/>
      </c>
      <c r="W389" s="108" t="str">
        <f>IF($N389="", "", SUM($D$11:$D389))</f>
        <v/>
      </c>
      <c r="X389" s="111" t="str">
        <f t="shared" si="83"/>
        <v/>
      </c>
      <c r="Y389" s="114" t="str">
        <f t="shared" si="87"/>
        <v/>
      </c>
      <c r="Z389" s="111" t="str">
        <f>IF(X389="", "", X389-SUM($Z$11:$Z388))</f>
        <v/>
      </c>
      <c r="AA389" s="111" t="str">
        <f>IF($Y389="", "", $Y389-SUM($AA$11:$AA388))</f>
        <v/>
      </c>
      <c r="AB389" s="111" t="str">
        <f t="shared" si="88"/>
        <v/>
      </c>
      <c r="AC389" s="121" t="str">
        <f t="shared" si="84"/>
        <v/>
      </c>
      <c r="AD389" s="122" t="str">
        <f t="shared" si="85"/>
        <v/>
      </c>
      <c r="AE389" s="123" t="str">
        <f t="shared" si="89"/>
        <v/>
      </c>
      <c r="AG389" s="150" t="str">
        <f t="shared" si="86"/>
        <v/>
      </c>
    </row>
    <row r="390" spans="1:33" x14ac:dyDescent="0.25">
      <c r="A390" s="56"/>
      <c r="B390" s="70"/>
      <c r="C390" s="76"/>
      <c r="D390" s="73"/>
      <c r="E390" s="79"/>
      <c r="F390" s="56"/>
      <c r="G390" s="13" t="str">
        <f t="shared" si="77"/>
        <v/>
      </c>
      <c r="H390" s="56"/>
      <c r="K390" s="128"/>
      <c r="L390" s="128"/>
      <c r="M390" s="128"/>
      <c r="N390" s="84" t="str">
        <f t="shared" si="78"/>
        <v/>
      </c>
      <c r="O390" s="128"/>
      <c r="P390" s="84" t="str">
        <f t="shared" si="79"/>
        <v/>
      </c>
      <c r="Q390" s="84" t="str">
        <f t="shared" si="76"/>
        <v/>
      </c>
      <c r="R390" s="84" t="str">
        <f t="shared" si="80"/>
        <v/>
      </c>
      <c r="S390" s="84" t="str">
        <f t="shared" si="81"/>
        <v/>
      </c>
      <c r="U390" s="84" t="str">
        <f t="shared" si="82"/>
        <v/>
      </c>
      <c r="W390" s="108" t="str">
        <f>IF($N390="", "", SUM($D$11:$D390))</f>
        <v/>
      </c>
      <c r="X390" s="111" t="str">
        <f t="shared" si="83"/>
        <v/>
      </c>
      <c r="Y390" s="114" t="str">
        <f t="shared" si="87"/>
        <v/>
      </c>
      <c r="Z390" s="111" t="str">
        <f>IF(X390="", "", X390-SUM($Z$11:$Z389))</f>
        <v/>
      </c>
      <c r="AA390" s="111" t="str">
        <f>IF($Y390="", "", $Y390-SUM($AA$11:$AA389))</f>
        <v/>
      </c>
      <c r="AB390" s="111" t="str">
        <f t="shared" si="88"/>
        <v/>
      </c>
      <c r="AC390" s="121" t="str">
        <f t="shared" si="84"/>
        <v/>
      </c>
      <c r="AD390" s="122" t="str">
        <f t="shared" si="85"/>
        <v/>
      </c>
      <c r="AE390" s="123" t="str">
        <f t="shared" si="89"/>
        <v/>
      </c>
      <c r="AG390" s="150" t="str">
        <f t="shared" si="86"/>
        <v/>
      </c>
    </row>
    <row r="391" spans="1:33" x14ac:dyDescent="0.25">
      <c r="A391" s="56"/>
      <c r="B391" s="70"/>
      <c r="C391" s="76"/>
      <c r="D391" s="73"/>
      <c r="E391" s="79"/>
      <c r="F391" s="56"/>
      <c r="G391" s="13" t="str">
        <f t="shared" si="77"/>
        <v/>
      </c>
      <c r="H391" s="56"/>
      <c r="K391" s="128"/>
      <c r="L391" s="128"/>
      <c r="M391" s="128"/>
      <c r="N391" s="84" t="str">
        <f t="shared" si="78"/>
        <v/>
      </c>
      <c r="O391" s="128"/>
      <c r="P391" s="84" t="str">
        <f t="shared" si="79"/>
        <v/>
      </c>
      <c r="Q391" s="84" t="str">
        <f t="shared" si="76"/>
        <v/>
      </c>
      <c r="R391" s="84" t="str">
        <f t="shared" si="80"/>
        <v/>
      </c>
      <c r="S391" s="84" t="str">
        <f t="shared" si="81"/>
        <v/>
      </c>
      <c r="U391" s="84" t="str">
        <f t="shared" si="82"/>
        <v/>
      </c>
      <c r="W391" s="108" t="str">
        <f>IF($N391="", "", SUM($D$11:$D391))</f>
        <v/>
      </c>
      <c r="X391" s="111" t="str">
        <f t="shared" si="83"/>
        <v/>
      </c>
      <c r="Y391" s="114" t="str">
        <f t="shared" si="87"/>
        <v/>
      </c>
      <c r="Z391" s="111" t="str">
        <f>IF(X391="", "", X391-SUM($Z$11:$Z390))</f>
        <v/>
      </c>
      <c r="AA391" s="111" t="str">
        <f>IF($Y391="", "", $Y391-SUM($AA$11:$AA390))</f>
        <v/>
      </c>
      <c r="AB391" s="111" t="str">
        <f t="shared" si="88"/>
        <v/>
      </c>
      <c r="AC391" s="121" t="str">
        <f t="shared" si="84"/>
        <v/>
      </c>
      <c r="AD391" s="122" t="str">
        <f t="shared" si="85"/>
        <v/>
      </c>
      <c r="AE391" s="123" t="str">
        <f t="shared" si="89"/>
        <v/>
      </c>
      <c r="AG391" s="150" t="str">
        <f t="shared" si="86"/>
        <v/>
      </c>
    </row>
    <row r="392" spans="1:33" x14ac:dyDescent="0.25">
      <c r="A392" s="56"/>
      <c r="B392" s="70"/>
      <c r="C392" s="76"/>
      <c r="D392" s="73"/>
      <c r="E392" s="79"/>
      <c r="F392" s="56"/>
      <c r="G392" s="13" t="str">
        <f t="shared" si="77"/>
        <v/>
      </c>
      <c r="H392" s="56"/>
      <c r="K392" s="128"/>
      <c r="L392" s="128"/>
      <c r="M392" s="128"/>
      <c r="N392" s="84" t="str">
        <f t="shared" si="78"/>
        <v/>
      </c>
      <c r="O392" s="128"/>
      <c r="P392" s="84" t="str">
        <f t="shared" si="79"/>
        <v/>
      </c>
      <c r="Q392" s="84" t="str">
        <f t="shared" si="76"/>
        <v/>
      </c>
      <c r="R392" s="84" t="str">
        <f t="shared" si="80"/>
        <v/>
      </c>
      <c r="S392" s="84" t="str">
        <f t="shared" si="81"/>
        <v/>
      </c>
      <c r="U392" s="84" t="str">
        <f t="shared" si="82"/>
        <v/>
      </c>
      <c r="W392" s="108" t="str">
        <f>IF($N392="", "", SUM($D$11:$D392))</f>
        <v/>
      </c>
      <c r="X392" s="111" t="str">
        <f t="shared" si="83"/>
        <v/>
      </c>
      <c r="Y392" s="114" t="str">
        <f t="shared" si="87"/>
        <v/>
      </c>
      <c r="Z392" s="111" t="str">
        <f>IF(X392="", "", X392-SUM($Z$11:$Z391))</f>
        <v/>
      </c>
      <c r="AA392" s="111" t="str">
        <f>IF($Y392="", "", $Y392-SUM($AA$11:$AA391))</f>
        <v/>
      </c>
      <c r="AB392" s="111" t="str">
        <f t="shared" si="88"/>
        <v/>
      </c>
      <c r="AC392" s="121" t="str">
        <f t="shared" si="84"/>
        <v/>
      </c>
      <c r="AD392" s="122" t="str">
        <f t="shared" si="85"/>
        <v/>
      </c>
      <c r="AE392" s="123" t="str">
        <f t="shared" si="89"/>
        <v/>
      </c>
      <c r="AG392" s="150" t="str">
        <f t="shared" si="86"/>
        <v/>
      </c>
    </row>
    <row r="393" spans="1:33" x14ac:dyDescent="0.25">
      <c r="A393" s="56"/>
      <c r="B393" s="70"/>
      <c r="C393" s="76"/>
      <c r="D393" s="73"/>
      <c r="E393" s="79"/>
      <c r="F393" s="56"/>
      <c r="G393" s="13" t="str">
        <f t="shared" si="77"/>
        <v/>
      </c>
      <c r="H393" s="56"/>
      <c r="K393" s="128"/>
      <c r="L393" s="128"/>
      <c r="M393" s="128"/>
      <c r="N393" s="84" t="str">
        <f t="shared" si="78"/>
        <v/>
      </c>
      <c r="O393" s="128"/>
      <c r="P393" s="84" t="str">
        <f t="shared" si="79"/>
        <v/>
      </c>
      <c r="Q393" s="84" t="str">
        <f t="shared" si="76"/>
        <v/>
      </c>
      <c r="R393" s="84" t="str">
        <f t="shared" si="80"/>
        <v/>
      </c>
      <c r="S393" s="84" t="str">
        <f t="shared" si="81"/>
        <v/>
      </c>
      <c r="U393" s="84" t="str">
        <f t="shared" si="82"/>
        <v/>
      </c>
      <c r="W393" s="108" t="str">
        <f>IF($N393="", "", SUM($D$11:$D393))</f>
        <v/>
      </c>
      <c r="X393" s="111" t="str">
        <f t="shared" si="83"/>
        <v/>
      </c>
      <c r="Y393" s="114" t="str">
        <f t="shared" si="87"/>
        <v/>
      </c>
      <c r="Z393" s="111" t="str">
        <f>IF(X393="", "", X393-SUM($Z$11:$Z392))</f>
        <v/>
      </c>
      <c r="AA393" s="111" t="str">
        <f>IF($Y393="", "", $Y393-SUM($AA$11:$AA392))</f>
        <v/>
      </c>
      <c r="AB393" s="111" t="str">
        <f t="shared" si="88"/>
        <v/>
      </c>
      <c r="AC393" s="121" t="str">
        <f t="shared" si="84"/>
        <v/>
      </c>
      <c r="AD393" s="122" t="str">
        <f t="shared" si="85"/>
        <v/>
      </c>
      <c r="AE393" s="123" t="str">
        <f t="shared" si="89"/>
        <v/>
      </c>
      <c r="AG393" s="150" t="str">
        <f t="shared" si="86"/>
        <v/>
      </c>
    </row>
    <row r="394" spans="1:33" x14ac:dyDescent="0.25">
      <c r="A394" s="56"/>
      <c r="B394" s="70"/>
      <c r="C394" s="76"/>
      <c r="D394" s="73"/>
      <c r="E394" s="79"/>
      <c r="F394" s="56"/>
      <c r="G394" s="13" t="str">
        <f t="shared" si="77"/>
        <v/>
      </c>
      <c r="H394" s="56"/>
      <c r="K394" s="128"/>
      <c r="L394" s="128"/>
      <c r="M394" s="128"/>
      <c r="N394" s="84" t="str">
        <f t="shared" si="78"/>
        <v/>
      </c>
      <c r="O394" s="128"/>
      <c r="P394" s="84" t="str">
        <f t="shared" si="79"/>
        <v/>
      </c>
      <c r="Q394" s="84" t="str">
        <f t="shared" si="76"/>
        <v/>
      </c>
      <c r="R394" s="84" t="str">
        <f t="shared" si="80"/>
        <v/>
      </c>
      <c r="S394" s="84" t="str">
        <f t="shared" si="81"/>
        <v/>
      </c>
      <c r="U394" s="84" t="str">
        <f t="shared" si="82"/>
        <v/>
      </c>
      <c r="W394" s="108" t="str">
        <f>IF($N394="", "", SUM($D$11:$D394))</f>
        <v/>
      </c>
      <c r="X394" s="111" t="str">
        <f t="shared" si="83"/>
        <v/>
      </c>
      <c r="Y394" s="114" t="str">
        <f t="shared" si="87"/>
        <v/>
      </c>
      <c r="Z394" s="111" t="str">
        <f>IF(X394="", "", X394-SUM($Z$11:$Z393))</f>
        <v/>
      </c>
      <c r="AA394" s="111" t="str">
        <f>IF($Y394="", "", $Y394-SUM($AA$11:$AA393))</f>
        <v/>
      </c>
      <c r="AB394" s="111" t="str">
        <f t="shared" si="88"/>
        <v/>
      </c>
      <c r="AC394" s="121" t="str">
        <f t="shared" si="84"/>
        <v/>
      </c>
      <c r="AD394" s="122" t="str">
        <f t="shared" si="85"/>
        <v/>
      </c>
      <c r="AE394" s="123" t="str">
        <f t="shared" si="89"/>
        <v/>
      </c>
      <c r="AG394" s="150" t="str">
        <f t="shared" si="86"/>
        <v/>
      </c>
    </row>
    <row r="395" spans="1:33" x14ac:dyDescent="0.25">
      <c r="A395" s="56"/>
      <c r="B395" s="70"/>
      <c r="C395" s="76"/>
      <c r="D395" s="73"/>
      <c r="E395" s="79"/>
      <c r="F395" s="56"/>
      <c r="G395" s="13" t="str">
        <f t="shared" si="77"/>
        <v/>
      </c>
      <c r="H395" s="56"/>
      <c r="K395" s="128"/>
      <c r="L395" s="128"/>
      <c r="M395" s="128"/>
      <c r="N395" s="84" t="str">
        <f t="shared" si="78"/>
        <v/>
      </c>
      <c r="O395" s="128"/>
      <c r="P395" s="84" t="str">
        <f t="shared" si="79"/>
        <v/>
      </c>
      <c r="Q395" s="84" t="str">
        <f t="shared" ref="Q395:Q458" si="90">IF($N395="", "", IF(AND(Q$5="X", C395=""), $N$6, IF(AND(NOT(C395=""), COUNTIF(L$11:L$17, C395)=0), $N$7, "")))</f>
        <v/>
      </c>
      <c r="R395" s="84" t="str">
        <f t="shared" si="80"/>
        <v/>
      </c>
      <c r="S395" s="84" t="str">
        <f t="shared" si="81"/>
        <v/>
      </c>
      <c r="U395" s="84" t="str">
        <f t="shared" si="82"/>
        <v/>
      </c>
      <c r="W395" s="108" t="str">
        <f>IF($N395="", "", SUM($D$11:$D395))</f>
        <v/>
      </c>
      <c r="X395" s="111" t="str">
        <f t="shared" si="83"/>
        <v/>
      </c>
      <c r="Y395" s="114" t="str">
        <f t="shared" si="87"/>
        <v/>
      </c>
      <c r="Z395" s="111" t="str">
        <f>IF(X395="", "", X395-SUM($Z$11:$Z394))</f>
        <v/>
      </c>
      <c r="AA395" s="111" t="str">
        <f>IF($Y395="", "", $Y395-SUM($AA$11:$AA394))</f>
        <v/>
      </c>
      <c r="AB395" s="111" t="str">
        <f t="shared" si="88"/>
        <v/>
      </c>
      <c r="AC395" s="121" t="str">
        <f t="shared" si="84"/>
        <v/>
      </c>
      <c r="AD395" s="122" t="str">
        <f t="shared" si="85"/>
        <v/>
      </c>
      <c r="AE395" s="123" t="str">
        <f t="shared" si="89"/>
        <v/>
      </c>
      <c r="AG395" s="150" t="str">
        <f t="shared" si="86"/>
        <v/>
      </c>
    </row>
    <row r="396" spans="1:33" x14ac:dyDescent="0.25">
      <c r="A396" s="56"/>
      <c r="B396" s="70"/>
      <c r="C396" s="76"/>
      <c r="D396" s="73"/>
      <c r="E396" s="79"/>
      <c r="F396" s="56"/>
      <c r="G396" s="13" t="str">
        <f t="shared" ref="G396:G459" si="91">IF($B396="", "", TEXT($B396, "mmm"))</f>
        <v/>
      </c>
      <c r="H396" s="56"/>
      <c r="K396" s="128"/>
      <c r="L396" s="128"/>
      <c r="M396" s="128"/>
      <c r="N396" s="84" t="str">
        <f t="shared" ref="N396:N459" si="92">IF(COUNTIF($B396:$E396, "")=4, "", "X")</f>
        <v/>
      </c>
      <c r="O396" s="128"/>
      <c r="P396" s="84" t="str">
        <f t="shared" ref="P396:P459" si="93">IF($N396="", "", IF(AND(P$5="X", B396=""), $N$6, IFERROR(IF(AND(NOT(B396=""), OR(ISNUMBER(B396)=FALSE, B396&lt;$L$2, B396&gt;$L$3)), $N$7, ""), $N$7)))</f>
        <v/>
      </c>
      <c r="Q396" s="84" t="str">
        <f t="shared" si="90"/>
        <v/>
      </c>
      <c r="R396" s="84" t="str">
        <f t="shared" ref="R396:R459" si="94">IF($N396="", "", IF(AND(R$5="X", D396=""), $N$6, IF(AND(NOT(D396=""), ISNUMBER(D396)=FALSE), $N$7, "")))</f>
        <v/>
      </c>
      <c r="S396" s="84" t="str">
        <f t="shared" ref="S396:S459" si="95">IF($N396="", "", IF(AND(S$5="X", E396=""), $N$6, ""))</f>
        <v/>
      </c>
      <c r="U396" s="84" t="str">
        <f t="shared" ref="U396:U459" si="96">IF($B396="", "", TEXT($B396, "mmm yyyy"))</f>
        <v/>
      </c>
      <c r="W396" s="108" t="str">
        <f>IF($N396="", "", SUM($D$11:$D396))</f>
        <v/>
      </c>
      <c r="X396" s="111" t="str">
        <f t="shared" ref="X396:X459" si="97">IF(W396="", "", IF(W396&lt;=$X$4, W396, $X$4))</f>
        <v/>
      </c>
      <c r="Y396" s="114" t="str">
        <f t="shared" si="87"/>
        <v/>
      </c>
      <c r="Z396" s="111" t="str">
        <f>IF(X396="", "", X396-SUM($Z$11:$Z395))</f>
        <v/>
      </c>
      <c r="AA396" s="111" t="str">
        <f>IF($Y396="", "", $Y396-SUM($AA$11:$AA395))</f>
        <v/>
      </c>
      <c r="AB396" s="111" t="str">
        <f t="shared" si="88"/>
        <v/>
      </c>
      <c r="AC396" s="121" t="str">
        <f t="shared" ref="AC396:AC459" si="98">IF($N396="", "", $Z396*$AC$4)</f>
        <v/>
      </c>
      <c r="AD396" s="122" t="str">
        <f t="shared" ref="AD396:AD459" si="99">IF($N396="", "", $AA396*$AC$5)</f>
        <v/>
      </c>
      <c r="AE396" s="123" t="str">
        <f t="shared" si="89"/>
        <v/>
      </c>
      <c r="AG396" s="150" t="str">
        <f t="shared" ref="AG396:AG459" si="100">IF(OR($U396="", $C396=""), "", CONCATENATE($C396, " - ", $U396))</f>
        <v/>
      </c>
    </row>
    <row r="397" spans="1:33" x14ac:dyDescent="0.25">
      <c r="A397" s="56"/>
      <c r="B397" s="70"/>
      <c r="C397" s="76"/>
      <c r="D397" s="73"/>
      <c r="E397" s="79"/>
      <c r="F397" s="56"/>
      <c r="G397" s="13" t="str">
        <f t="shared" si="91"/>
        <v/>
      </c>
      <c r="H397" s="56"/>
      <c r="K397" s="128"/>
      <c r="L397" s="128"/>
      <c r="M397" s="128"/>
      <c r="N397" s="84" t="str">
        <f t="shared" si="92"/>
        <v/>
      </c>
      <c r="O397" s="128"/>
      <c r="P397" s="84" t="str">
        <f t="shared" si="93"/>
        <v/>
      </c>
      <c r="Q397" s="84" t="str">
        <f t="shared" si="90"/>
        <v/>
      </c>
      <c r="R397" s="84" t="str">
        <f t="shared" si="94"/>
        <v/>
      </c>
      <c r="S397" s="84" t="str">
        <f t="shared" si="95"/>
        <v/>
      </c>
      <c r="U397" s="84" t="str">
        <f t="shared" si="96"/>
        <v/>
      </c>
      <c r="W397" s="108" t="str">
        <f>IF($N397="", "", SUM($D$11:$D397))</f>
        <v/>
      </c>
      <c r="X397" s="111" t="str">
        <f t="shared" si="97"/>
        <v/>
      </c>
      <c r="Y397" s="114" t="str">
        <f t="shared" si="87"/>
        <v/>
      </c>
      <c r="Z397" s="111" t="str">
        <f>IF(X397="", "", X397-SUM($Z$11:$Z396))</f>
        <v/>
      </c>
      <c r="AA397" s="111" t="str">
        <f>IF($Y397="", "", $Y397-SUM($AA$11:$AA396))</f>
        <v/>
      </c>
      <c r="AB397" s="111" t="str">
        <f t="shared" si="88"/>
        <v/>
      </c>
      <c r="AC397" s="121" t="str">
        <f t="shared" si="98"/>
        <v/>
      </c>
      <c r="AD397" s="122" t="str">
        <f t="shared" si="99"/>
        <v/>
      </c>
      <c r="AE397" s="123" t="str">
        <f t="shared" si="89"/>
        <v/>
      </c>
      <c r="AG397" s="150" t="str">
        <f t="shared" si="100"/>
        <v/>
      </c>
    </row>
    <row r="398" spans="1:33" x14ac:dyDescent="0.25">
      <c r="A398" s="56"/>
      <c r="B398" s="70"/>
      <c r="C398" s="76"/>
      <c r="D398" s="73"/>
      <c r="E398" s="79"/>
      <c r="F398" s="56"/>
      <c r="G398" s="13" t="str">
        <f t="shared" si="91"/>
        <v/>
      </c>
      <c r="H398" s="56"/>
      <c r="K398" s="128"/>
      <c r="L398" s="128"/>
      <c r="M398" s="128"/>
      <c r="N398" s="84" t="str">
        <f t="shared" si="92"/>
        <v/>
      </c>
      <c r="O398" s="128"/>
      <c r="P398" s="84" t="str">
        <f t="shared" si="93"/>
        <v/>
      </c>
      <c r="Q398" s="84" t="str">
        <f t="shared" si="90"/>
        <v/>
      </c>
      <c r="R398" s="84" t="str">
        <f t="shared" si="94"/>
        <v/>
      </c>
      <c r="S398" s="84" t="str">
        <f t="shared" si="95"/>
        <v/>
      </c>
      <c r="U398" s="84" t="str">
        <f t="shared" si="96"/>
        <v/>
      </c>
      <c r="W398" s="108" t="str">
        <f>IF($N398="", "", SUM($D$11:$D398))</f>
        <v/>
      </c>
      <c r="X398" s="111" t="str">
        <f t="shared" si="97"/>
        <v/>
      </c>
      <c r="Y398" s="114" t="str">
        <f t="shared" ref="Y398:Y461" si="101">IF(W398="", "", IF(W398&lt;=$X$4, 0, W398-$X$4))</f>
        <v/>
      </c>
      <c r="Z398" s="111" t="str">
        <f>IF(X398="", "", X398-SUM($Z$11:$Z397))</f>
        <v/>
      </c>
      <c r="AA398" s="111" t="str">
        <f>IF($Y398="", "", $Y398-SUM($AA$11:$AA397))</f>
        <v/>
      </c>
      <c r="AB398" s="111" t="str">
        <f t="shared" ref="AB398:AB461" si="102">IF($N398="", "", SUM(Z398:AA398))</f>
        <v/>
      </c>
      <c r="AC398" s="121" t="str">
        <f t="shared" si="98"/>
        <v/>
      </c>
      <c r="AD398" s="122" t="str">
        <f t="shared" si="99"/>
        <v/>
      </c>
      <c r="AE398" s="123" t="str">
        <f t="shared" ref="AE398:AE461" si="103">IF($N398="", "", SUM(AC398:AD398))</f>
        <v/>
      </c>
      <c r="AG398" s="150" t="str">
        <f t="shared" si="100"/>
        <v/>
      </c>
    </row>
    <row r="399" spans="1:33" x14ac:dyDescent="0.25">
      <c r="A399" s="56"/>
      <c r="B399" s="70"/>
      <c r="C399" s="76"/>
      <c r="D399" s="73"/>
      <c r="E399" s="79"/>
      <c r="F399" s="56"/>
      <c r="G399" s="13" t="str">
        <f t="shared" si="91"/>
        <v/>
      </c>
      <c r="H399" s="56"/>
      <c r="K399" s="128"/>
      <c r="L399" s="128"/>
      <c r="M399" s="128"/>
      <c r="N399" s="84" t="str">
        <f t="shared" si="92"/>
        <v/>
      </c>
      <c r="O399" s="128"/>
      <c r="P399" s="84" t="str">
        <f t="shared" si="93"/>
        <v/>
      </c>
      <c r="Q399" s="84" t="str">
        <f t="shared" si="90"/>
        <v/>
      </c>
      <c r="R399" s="84" t="str">
        <f t="shared" si="94"/>
        <v/>
      </c>
      <c r="S399" s="84" t="str">
        <f t="shared" si="95"/>
        <v/>
      </c>
      <c r="U399" s="84" t="str">
        <f t="shared" si="96"/>
        <v/>
      </c>
      <c r="W399" s="108" t="str">
        <f>IF($N399="", "", SUM($D$11:$D399))</f>
        <v/>
      </c>
      <c r="X399" s="111" t="str">
        <f t="shared" si="97"/>
        <v/>
      </c>
      <c r="Y399" s="114" t="str">
        <f t="shared" si="101"/>
        <v/>
      </c>
      <c r="Z399" s="111" t="str">
        <f>IF(X399="", "", X399-SUM($Z$11:$Z398))</f>
        <v/>
      </c>
      <c r="AA399" s="111" t="str">
        <f>IF($Y399="", "", $Y399-SUM($AA$11:$AA398))</f>
        <v/>
      </c>
      <c r="AB399" s="111" t="str">
        <f t="shared" si="102"/>
        <v/>
      </c>
      <c r="AC399" s="121" t="str">
        <f t="shared" si="98"/>
        <v/>
      </c>
      <c r="AD399" s="122" t="str">
        <f t="shared" si="99"/>
        <v/>
      </c>
      <c r="AE399" s="123" t="str">
        <f t="shared" si="103"/>
        <v/>
      </c>
      <c r="AG399" s="150" t="str">
        <f t="shared" si="100"/>
        <v/>
      </c>
    </row>
    <row r="400" spans="1:33" x14ac:dyDescent="0.25">
      <c r="A400" s="56"/>
      <c r="B400" s="70"/>
      <c r="C400" s="76"/>
      <c r="D400" s="73"/>
      <c r="E400" s="79"/>
      <c r="F400" s="56"/>
      <c r="G400" s="13" t="str">
        <f t="shared" si="91"/>
        <v/>
      </c>
      <c r="H400" s="56"/>
      <c r="K400" s="128"/>
      <c r="L400" s="128"/>
      <c r="M400" s="128"/>
      <c r="N400" s="84" t="str">
        <f t="shared" si="92"/>
        <v/>
      </c>
      <c r="O400" s="128"/>
      <c r="P400" s="84" t="str">
        <f t="shared" si="93"/>
        <v/>
      </c>
      <c r="Q400" s="84" t="str">
        <f t="shared" si="90"/>
        <v/>
      </c>
      <c r="R400" s="84" t="str">
        <f t="shared" si="94"/>
        <v/>
      </c>
      <c r="S400" s="84" t="str">
        <f t="shared" si="95"/>
        <v/>
      </c>
      <c r="U400" s="84" t="str">
        <f t="shared" si="96"/>
        <v/>
      </c>
      <c r="W400" s="108" t="str">
        <f>IF($N400="", "", SUM($D$11:$D400))</f>
        <v/>
      </c>
      <c r="X400" s="111" t="str">
        <f t="shared" si="97"/>
        <v/>
      </c>
      <c r="Y400" s="114" t="str">
        <f t="shared" si="101"/>
        <v/>
      </c>
      <c r="Z400" s="111" t="str">
        <f>IF(X400="", "", X400-SUM($Z$11:$Z399))</f>
        <v/>
      </c>
      <c r="AA400" s="111" t="str">
        <f>IF($Y400="", "", $Y400-SUM($AA$11:$AA399))</f>
        <v/>
      </c>
      <c r="AB400" s="111" t="str">
        <f t="shared" si="102"/>
        <v/>
      </c>
      <c r="AC400" s="121" t="str">
        <f t="shared" si="98"/>
        <v/>
      </c>
      <c r="AD400" s="122" t="str">
        <f t="shared" si="99"/>
        <v/>
      </c>
      <c r="AE400" s="123" t="str">
        <f t="shared" si="103"/>
        <v/>
      </c>
      <c r="AG400" s="150" t="str">
        <f t="shared" si="100"/>
        <v/>
      </c>
    </row>
    <row r="401" spans="1:33" x14ac:dyDescent="0.25">
      <c r="A401" s="56"/>
      <c r="B401" s="70"/>
      <c r="C401" s="76"/>
      <c r="D401" s="73"/>
      <c r="E401" s="79"/>
      <c r="F401" s="56"/>
      <c r="G401" s="13" t="str">
        <f t="shared" si="91"/>
        <v/>
      </c>
      <c r="H401" s="56"/>
      <c r="K401" s="128"/>
      <c r="L401" s="128"/>
      <c r="M401" s="128"/>
      <c r="N401" s="84" t="str">
        <f t="shared" si="92"/>
        <v/>
      </c>
      <c r="O401" s="128"/>
      <c r="P401" s="84" t="str">
        <f t="shared" si="93"/>
        <v/>
      </c>
      <c r="Q401" s="84" t="str">
        <f t="shared" si="90"/>
        <v/>
      </c>
      <c r="R401" s="84" t="str">
        <f t="shared" si="94"/>
        <v/>
      </c>
      <c r="S401" s="84" t="str">
        <f t="shared" si="95"/>
        <v/>
      </c>
      <c r="U401" s="84" t="str">
        <f t="shared" si="96"/>
        <v/>
      </c>
      <c r="W401" s="108" t="str">
        <f>IF($N401="", "", SUM($D$11:$D401))</f>
        <v/>
      </c>
      <c r="X401" s="111" t="str">
        <f t="shared" si="97"/>
        <v/>
      </c>
      <c r="Y401" s="114" t="str">
        <f t="shared" si="101"/>
        <v/>
      </c>
      <c r="Z401" s="111" t="str">
        <f>IF(X401="", "", X401-SUM($Z$11:$Z400))</f>
        <v/>
      </c>
      <c r="AA401" s="111" t="str">
        <f>IF($Y401="", "", $Y401-SUM($AA$11:$AA400))</f>
        <v/>
      </c>
      <c r="AB401" s="111" t="str">
        <f t="shared" si="102"/>
        <v/>
      </c>
      <c r="AC401" s="121" t="str">
        <f t="shared" si="98"/>
        <v/>
      </c>
      <c r="AD401" s="122" t="str">
        <f t="shared" si="99"/>
        <v/>
      </c>
      <c r="AE401" s="123" t="str">
        <f t="shared" si="103"/>
        <v/>
      </c>
      <c r="AG401" s="150" t="str">
        <f t="shared" si="100"/>
        <v/>
      </c>
    </row>
    <row r="402" spans="1:33" x14ac:dyDescent="0.25">
      <c r="A402" s="56"/>
      <c r="B402" s="70"/>
      <c r="C402" s="76"/>
      <c r="D402" s="73"/>
      <c r="E402" s="79"/>
      <c r="F402" s="56"/>
      <c r="G402" s="13" t="str">
        <f t="shared" si="91"/>
        <v/>
      </c>
      <c r="H402" s="56"/>
      <c r="K402" s="128"/>
      <c r="L402" s="128"/>
      <c r="M402" s="128"/>
      <c r="N402" s="84" t="str">
        <f t="shared" si="92"/>
        <v/>
      </c>
      <c r="O402" s="128"/>
      <c r="P402" s="84" t="str">
        <f t="shared" si="93"/>
        <v/>
      </c>
      <c r="Q402" s="84" t="str">
        <f t="shared" si="90"/>
        <v/>
      </c>
      <c r="R402" s="84" t="str">
        <f t="shared" si="94"/>
        <v/>
      </c>
      <c r="S402" s="84" t="str">
        <f t="shared" si="95"/>
        <v/>
      </c>
      <c r="U402" s="84" t="str">
        <f t="shared" si="96"/>
        <v/>
      </c>
      <c r="W402" s="108" t="str">
        <f>IF($N402="", "", SUM($D$11:$D402))</f>
        <v/>
      </c>
      <c r="X402" s="111" t="str">
        <f t="shared" si="97"/>
        <v/>
      </c>
      <c r="Y402" s="114" t="str">
        <f t="shared" si="101"/>
        <v/>
      </c>
      <c r="Z402" s="111" t="str">
        <f>IF(X402="", "", X402-SUM($Z$11:$Z401))</f>
        <v/>
      </c>
      <c r="AA402" s="111" t="str">
        <f>IF($Y402="", "", $Y402-SUM($AA$11:$AA401))</f>
        <v/>
      </c>
      <c r="AB402" s="111" t="str">
        <f t="shared" si="102"/>
        <v/>
      </c>
      <c r="AC402" s="121" t="str">
        <f t="shared" si="98"/>
        <v/>
      </c>
      <c r="AD402" s="122" t="str">
        <f t="shared" si="99"/>
        <v/>
      </c>
      <c r="AE402" s="123" t="str">
        <f t="shared" si="103"/>
        <v/>
      </c>
      <c r="AG402" s="150" t="str">
        <f t="shared" si="100"/>
        <v/>
      </c>
    </row>
    <row r="403" spans="1:33" x14ac:dyDescent="0.25">
      <c r="A403" s="56"/>
      <c r="B403" s="70"/>
      <c r="C403" s="76"/>
      <c r="D403" s="73"/>
      <c r="E403" s="79"/>
      <c r="F403" s="56"/>
      <c r="G403" s="13" t="str">
        <f t="shared" si="91"/>
        <v/>
      </c>
      <c r="H403" s="56"/>
      <c r="K403" s="128"/>
      <c r="L403" s="128"/>
      <c r="M403" s="128"/>
      <c r="N403" s="84" t="str">
        <f t="shared" si="92"/>
        <v/>
      </c>
      <c r="O403" s="128"/>
      <c r="P403" s="84" t="str">
        <f t="shared" si="93"/>
        <v/>
      </c>
      <c r="Q403" s="84" t="str">
        <f t="shared" si="90"/>
        <v/>
      </c>
      <c r="R403" s="84" t="str">
        <f t="shared" si="94"/>
        <v/>
      </c>
      <c r="S403" s="84" t="str">
        <f t="shared" si="95"/>
        <v/>
      </c>
      <c r="U403" s="84" t="str">
        <f t="shared" si="96"/>
        <v/>
      </c>
      <c r="W403" s="108" t="str">
        <f>IF($N403="", "", SUM($D$11:$D403))</f>
        <v/>
      </c>
      <c r="X403" s="111" t="str">
        <f t="shared" si="97"/>
        <v/>
      </c>
      <c r="Y403" s="114" t="str">
        <f t="shared" si="101"/>
        <v/>
      </c>
      <c r="Z403" s="111" t="str">
        <f>IF(X403="", "", X403-SUM($Z$11:$Z402))</f>
        <v/>
      </c>
      <c r="AA403" s="111" t="str">
        <f>IF($Y403="", "", $Y403-SUM($AA$11:$AA402))</f>
        <v/>
      </c>
      <c r="AB403" s="111" t="str">
        <f t="shared" si="102"/>
        <v/>
      </c>
      <c r="AC403" s="121" t="str">
        <f t="shared" si="98"/>
        <v/>
      </c>
      <c r="AD403" s="122" t="str">
        <f t="shared" si="99"/>
        <v/>
      </c>
      <c r="AE403" s="123" t="str">
        <f t="shared" si="103"/>
        <v/>
      </c>
      <c r="AG403" s="150" t="str">
        <f t="shared" si="100"/>
        <v/>
      </c>
    </row>
    <row r="404" spans="1:33" x14ac:dyDescent="0.25">
      <c r="A404" s="56"/>
      <c r="B404" s="70"/>
      <c r="C404" s="76"/>
      <c r="D404" s="73"/>
      <c r="E404" s="79"/>
      <c r="F404" s="56"/>
      <c r="G404" s="13" t="str">
        <f t="shared" si="91"/>
        <v/>
      </c>
      <c r="H404" s="56"/>
      <c r="K404" s="128"/>
      <c r="L404" s="128"/>
      <c r="M404" s="128"/>
      <c r="N404" s="84" t="str">
        <f t="shared" si="92"/>
        <v/>
      </c>
      <c r="O404" s="128"/>
      <c r="P404" s="84" t="str">
        <f t="shared" si="93"/>
        <v/>
      </c>
      <c r="Q404" s="84" t="str">
        <f t="shared" si="90"/>
        <v/>
      </c>
      <c r="R404" s="84" t="str">
        <f t="shared" si="94"/>
        <v/>
      </c>
      <c r="S404" s="84" t="str">
        <f t="shared" si="95"/>
        <v/>
      </c>
      <c r="U404" s="84" t="str">
        <f t="shared" si="96"/>
        <v/>
      </c>
      <c r="W404" s="108" t="str">
        <f>IF($N404="", "", SUM($D$11:$D404))</f>
        <v/>
      </c>
      <c r="X404" s="111" t="str">
        <f t="shared" si="97"/>
        <v/>
      </c>
      <c r="Y404" s="114" t="str">
        <f t="shared" si="101"/>
        <v/>
      </c>
      <c r="Z404" s="111" t="str">
        <f>IF(X404="", "", X404-SUM($Z$11:$Z403))</f>
        <v/>
      </c>
      <c r="AA404" s="111" t="str">
        <f>IF($Y404="", "", $Y404-SUM($AA$11:$AA403))</f>
        <v/>
      </c>
      <c r="AB404" s="111" t="str">
        <f t="shared" si="102"/>
        <v/>
      </c>
      <c r="AC404" s="121" t="str">
        <f t="shared" si="98"/>
        <v/>
      </c>
      <c r="AD404" s="122" t="str">
        <f t="shared" si="99"/>
        <v/>
      </c>
      <c r="AE404" s="123" t="str">
        <f t="shared" si="103"/>
        <v/>
      </c>
      <c r="AG404" s="150" t="str">
        <f t="shared" si="100"/>
        <v/>
      </c>
    </row>
    <row r="405" spans="1:33" x14ac:dyDescent="0.25">
      <c r="A405" s="56"/>
      <c r="B405" s="70"/>
      <c r="C405" s="76"/>
      <c r="D405" s="73"/>
      <c r="E405" s="79"/>
      <c r="F405" s="56"/>
      <c r="G405" s="13" t="str">
        <f t="shared" si="91"/>
        <v/>
      </c>
      <c r="H405" s="56"/>
      <c r="K405" s="128"/>
      <c r="L405" s="128"/>
      <c r="M405" s="128"/>
      <c r="N405" s="84" t="str">
        <f t="shared" si="92"/>
        <v/>
      </c>
      <c r="O405" s="128"/>
      <c r="P405" s="84" t="str">
        <f t="shared" si="93"/>
        <v/>
      </c>
      <c r="Q405" s="84" t="str">
        <f t="shared" si="90"/>
        <v/>
      </c>
      <c r="R405" s="84" t="str">
        <f t="shared" si="94"/>
        <v/>
      </c>
      <c r="S405" s="84" t="str">
        <f t="shared" si="95"/>
        <v/>
      </c>
      <c r="U405" s="84" t="str">
        <f t="shared" si="96"/>
        <v/>
      </c>
      <c r="W405" s="108" t="str">
        <f>IF($N405="", "", SUM($D$11:$D405))</f>
        <v/>
      </c>
      <c r="X405" s="111" t="str">
        <f t="shared" si="97"/>
        <v/>
      </c>
      <c r="Y405" s="114" t="str">
        <f t="shared" si="101"/>
        <v/>
      </c>
      <c r="Z405" s="111" t="str">
        <f>IF(X405="", "", X405-SUM($Z$11:$Z404))</f>
        <v/>
      </c>
      <c r="AA405" s="111" t="str">
        <f>IF($Y405="", "", $Y405-SUM($AA$11:$AA404))</f>
        <v/>
      </c>
      <c r="AB405" s="111" t="str">
        <f t="shared" si="102"/>
        <v/>
      </c>
      <c r="AC405" s="121" t="str">
        <f t="shared" si="98"/>
        <v/>
      </c>
      <c r="AD405" s="122" t="str">
        <f t="shared" si="99"/>
        <v/>
      </c>
      <c r="AE405" s="123" t="str">
        <f t="shared" si="103"/>
        <v/>
      </c>
      <c r="AG405" s="150" t="str">
        <f t="shared" si="100"/>
        <v/>
      </c>
    </row>
    <row r="406" spans="1:33" x14ac:dyDescent="0.25">
      <c r="A406" s="56"/>
      <c r="B406" s="70"/>
      <c r="C406" s="76"/>
      <c r="D406" s="73"/>
      <c r="E406" s="79"/>
      <c r="F406" s="56"/>
      <c r="G406" s="13" t="str">
        <f t="shared" si="91"/>
        <v/>
      </c>
      <c r="H406" s="56"/>
      <c r="K406" s="128"/>
      <c r="L406" s="128"/>
      <c r="M406" s="128"/>
      <c r="N406" s="84" t="str">
        <f t="shared" si="92"/>
        <v/>
      </c>
      <c r="O406" s="128"/>
      <c r="P406" s="84" t="str">
        <f t="shared" si="93"/>
        <v/>
      </c>
      <c r="Q406" s="84" t="str">
        <f t="shared" si="90"/>
        <v/>
      </c>
      <c r="R406" s="84" t="str">
        <f t="shared" si="94"/>
        <v/>
      </c>
      <c r="S406" s="84" t="str">
        <f t="shared" si="95"/>
        <v/>
      </c>
      <c r="U406" s="84" t="str">
        <f t="shared" si="96"/>
        <v/>
      </c>
      <c r="W406" s="108" t="str">
        <f>IF($N406="", "", SUM($D$11:$D406))</f>
        <v/>
      </c>
      <c r="X406" s="111" t="str">
        <f t="shared" si="97"/>
        <v/>
      </c>
      <c r="Y406" s="114" t="str">
        <f t="shared" si="101"/>
        <v/>
      </c>
      <c r="Z406" s="111" t="str">
        <f>IF(X406="", "", X406-SUM($Z$11:$Z405))</f>
        <v/>
      </c>
      <c r="AA406" s="111" t="str">
        <f>IF($Y406="", "", $Y406-SUM($AA$11:$AA405))</f>
        <v/>
      </c>
      <c r="AB406" s="111" t="str">
        <f t="shared" si="102"/>
        <v/>
      </c>
      <c r="AC406" s="121" t="str">
        <f t="shared" si="98"/>
        <v/>
      </c>
      <c r="AD406" s="122" t="str">
        <f t="shared" si="99"/>
        <v/>
      </c>
      <c r="AE406" s="123" t="str">
        <f t="shared" si="103"/>
        <v/>
      </c>
      <c r="AG406" s="150" t="str">
        <f t="shared" si="100"/>
        <v/>
      </c>
    </row>
    <row r="407" spans="1:33" x14ac:dyDescent="0.25">
      <c r="A407" s="56"/>
      <c r="B407" s="70"/>
      <c r="C407" s="76"/>
      <c r="D407" s="73"/>
      <c r="E407" s="79"/>
      <c r="F407" s="56"/>
      <c r="G407" s="13" t="str">
        <f t="shared" si="91"/>
        <v/>
      </c>
      <c r="H407" s="56"/>
      <c r="K407" s="128"/>
      <c r="L407" s="128"/>
      <c r="M407" s="128"/>
      <c r="N407" s="84" t="str">
        <f t="shared" si="92"/>
        <v/>
      </c>
      <c r="O407" s="128"/>
      <c r="P407" s="84" t="str">
        <f t="shared" si="93"/>
        <v/>
      </c>
      <c r="Q407" s="84" t="str">
        <f t="shared" si="90"/>
        <v/>
      </c>
      <c r="R407" s="84" t="str">
        <f t="shared" si="94"/>
        <v/>
      </c>
      <c r="S407" s="84" t="str">
        <f t="shared" si="95"/>
        <v/>
      </c>
      <c r="U407" s="84" t="str">
        <f t="shared" si="96"/>
        <v/>
      </c>
      <c r="W407" s="108" t="str">
        <f>IF($N407="", "", SUM($D$11:$D407))</f>
        <v/>
      </c>
      <c r="X407" s="111" t="str">
        <f t="shared" si="97"/>
        <v/>
      </c>
      <c r="Y407" s="114" t="str">
        <f t="shared" si="101"/>
        <v/>
      </c>
      <c r="Z407" s="111" t="str">
        <f>IF(X407="", "", X407-SUM($Z$11:$Z406))</f>
        <v/>
      </c>
      <c r="AA407" s="111" t="str">
        <f>IF($Y407="", "", $Y407-SUM($AA$11:$AA406))</f>
        <v/>
      </c>
      <c r="AB407" s="111" t="str">
        <f t="shared" si="102"/>
        <v/>
      </c>
      <c r="AC407" s="121" t="str">
        <f t="shared" si="98"/>
        <v/>
      </c>
      <c r="AD407" s="122" t="str">
        <f t="shared" si="99"/>
        <v/>
      </c>
      <c r="AE407" s="123" t="str">
        <f t="shared" si="103"/>
        <v/>
      </c>
      <c r="AG407" s="150" t="str">
        <f t="shared" si="100"/>
        <v/>
      </c>
    </row>
    <row r="408" spans="1:33" x14ac:dyDescent="0.25">
      <c r="A408" s="56"/>
      <c r="B408" s="70"/>
      <c r="C408" s="76"/>
      <c r="D408" s="73"/>
      <c r="E408" s="79"/>
      <c r="F408" s="56"/>
      <c r="G408" s="13" t="str">
        <f t="shared" si="91"/>
        <v/>
      </c>
      <c r="H408" s="56"/>
      <c r="K408" s="128"/>
      <c r="L408" s="128"/>
      <c r="M408" s="128"/>
      <c r="N408" s="84" t="str">
        <f t="shared" si="92"/>
        <v/>
      </c>
      <c r="O408" s="128"/>
      <c r="P408" s="84" t="str">
        <f t="shared" si="93"/>
        <v/>
      </c>
      <c r="Q408" s="84" t="str">
        <f t="shared" si="90"/>
        <v/>
      </c>
      <c r="R408" s="84" t="str">
        <f t="shared" si="94"/>
        <v/>
      </c>
      <c r="S408" s="84" t="str">
        <f t="shared" si="95"/>
        <v/>
      </c>
      <c r="U408" s="84" t="str">
        <f t="shared" si="96"/>
        <v/>
      </c>
      <c r="W408" s="108" t="str">
        <f>IF($N408="", "", SUM($D$11:$D408))</f>
        <v/>
      </c>
      <c r="X408" s="111" t="str">
        <f t="shared" si="97"/>
        <v/>
      </c>
      <c r="Y408" s="114" t="str">
        <f t="shared" si="101"/>
        <v/>
      </c>
      <c r="Z408" s="111" t="str">
        <f>IF(X408="", "", X408-SUM($Z$11:$Z407))</f>
        <v/>
      </c>
      <c r="AA408" s="111" t="str">
        <f>IF($Y408="", "", $Y408-SUM($AA$11:$AA407))</f>
        <v/>
      </c>
      <c r="AB408" s="111" t="str">
        <f t="shared" si="102"/>
        <v/>
      </c>
      <c r="AC408" s="121" t="str">
        <f t="shared" si="98"/>
        <v/>
      </c>
      <c r="AD408" s="122" t="str">
        <f t="shared" si="99"/>
        <v/>
      </c>
      <c r="AE408" s="123" t="str">
        <f t="shared" si="103"/>
        <v/>
      </c>
      <c r="AG408" s="150" t="str">
        <f t="shared" si="100"/>
        <v/>
      </c>
    </row>
    <row r="409" spans="1:33" x14ac:dyDescent="0.25">
      <c r="A409" s="56"/>
      <c r="B409" s="70"/>
      <c r="C409" s="76"/>
      <c r="D409" s="73"/>
      <c r="E409" s="79"/>
      <c r="F409" s="56"/>
      <c r="G409" s="13" t="str">
        <f t="shared" si="91"/>
        <v/>
      </c>
      <c r="H409" s="56"/>
      <c r="K409" s="128"/>
      <c r="L409" s="128"/>
      <c r="M409" s="128"/>
      <c r="N409" s="84" t="str">
        <f t="shared" si="92"/>
        <v/>
      </c>
      <c r="O409" s="128"/>
      <c r="P409" s="84" t="str">
        <f t="shared" si="93"/>
        <v/>
      </c>
      <c r="Q409" s="84" t="str">
        <f t="shared" si="90"/>
        <v/>
      </c>
      <c r="R409" s="84" t="str">
        <f t="shared" si="94"/>
        <v/>
      </c>
      <c r="S409" s="84" t="str">
        <f t="shared" si="95"/>
        <v/>
      </c>
      <c r="U409" s="84" t="str">
        <f t="shared" si="96"/>
        <v/>
      </c>
      <c r="W409" s="108" t="str">
        <f>IF($N409="", "", SUM($D$11:$D409))</f>
        <v/>
      </c>
      <c r="X409" s="111" t="str">
        <f t="shared" si="97"/>
        <v/>
      </c>
      <c r="Y409" s="114" t="str">
        <f t="shared" si="101"/>
        <v/>
      </c>
      <c r="Z409" s="111" t="str">
        <f>IF(X409="", "", X409-SUM($Z$11:$Z408))</f>
        <v/>
      </c>
      <c r="AA409" s="111" t="str">
        <f>IF($Y409="", "", $Y409-SUM($AA$11:$AA408))</f>
        <v/>
      </c>
      <c r="AB409" s="111" t="str">
        <f t="shared" si="102"/>
        <v/>
      </c>
      <c r="AC409" s="121" t="str">
        <f t="shared" si="98"/>
        <v/>
      </c>
      <c r="AD409" s="122" t="str">
        <f t="shared" si="99"/>
        <v/>
      </c>
      <c r="AE409" s="123" t="str">
        <f t="shared" si="103"/>
        <v/>
      </c>
      <c r="AG409" s="150" t="str">
        <f t="shared" si="100"/>
        <v/>
      </c>
    </row>
    <row r="410" spans="1:33" x14ac:dyDescent="0.25">
      <c r="A410" s="56"/>
      <c r="B410" s="70"/>
      <c r="C410" s="76"/>
      <c r="D410" s="73"/>
      <c r="E410" s="79"/>
      <c r="F410" s="56"/>
      <c r="G410" s="13" t="str">
        <f t="shared" si="91"/>
        <v/>
      </c>
      <c r="H410" s="56"/>
      <c r="K410" s="128"/>
      <c r="L410" s="128"/>
      <c r="M410" s="128"/>
      <c r="N410" s="84" t="str">
        <f t="shared" si="92"/>
        <v/>
      </c>
      <c r="O410" s="128"/>
      <c r="P410" s="84" t="str">
        <f t="shared" si="93"/>
        <v/>
      </c>
      <c r="Q410" s="84" t="str">
        <f t="shared" si="90"/>
        <v/>
      </c>
      <c r="R410" s="84" t="str">
        <f t="shared" si="94"/>
        <v/>
      </c>
      <c r="S410" s="84" t="str">
        <f t="shared" si="95"/>
        <v/>
      </c>
      <c r="U410" s="84" t="str">
        <f t="shared" si="96"/>
        <v/>
      </c>
      <c r="W410" s="108" t="str">
        <f>IF($N410="", "", SUM($D$11:$D410))</f>
        <v/>
      </c>
      <c r="X410" s="111" t="str">
        <f t="shared" si="97"/>
        <v/>
      </c>
      <c r="Y410" s="114" t="str">
        <f t="shared" si="101"/>
        <v/>
      </c>
      <c r="Z410" s="111" t="str">
        <f>IF(X410="", "", X410-SUM($Z$11:$Z409))</f>
        <v/>
      </c>
      <c r="AA410" s="111" t="str">
        <f>IF($Y410="", "", $Y410-SUM($AA$11:$AA409))</f>
        <v/>
      </c>
      <c r="AB410" s="111" t="str">
        <f t="shared" si="102"/>
        <v/>
      </c>
      <c r="AC410" s="121" t="str">
        <f t="shared" si="98"/>
        <v/>
      </c>
      <c r="AD410" s="122" t="str">
        <f t="shared" si="99"/>
        <v/>
      </c>
      <c r="AE410" s="123" t="str">
        <f t="shared" si="103"/>
        <v/>
      </c>
      <c r="AG410" s="150" t="str">
        <f t="shared" si="100"/>
        <v/>
      </c>
    </row>
    <row r="411" spans="1:33" x14ac:dyDescent="0.25">
      <c r="A411" s="56"/>
      <c r="B411" s="70"/>
      <c r="C411" s="76"/>
      <c r="D411" s="73"/>
      <c r="E411" s="79"/>
      <c r="F411" s="56"/>
      <c r="G411" s="13" t="str">
        <f t="shared" si="91"/>
        <v/>
      </c>
      <c r="H411" s="56"/>
      <c r="K411" s="128"/>
      <c r="L411" s="128"/>
      <c r="M411" s="128"/>
      <c r="N411" s="84" t="str">
        <f t="shared" si="92"/>
        <v/>
      </c>
      <c r="O411" s="128"/>
      <c r="P411" s="84" t="str">
        <f t="shared" si="93"/>
        <v/>
      </c>
      <c r="Q411" s="84" t="str">
        <f t="shared" si="90"/>
        <v/>
      </c>
      <c r="R411" s="84" t="str">
        <f t="shared" si="94"/>
        <v/>
      </c>
      <c r="S411" s="84" t="str">
        <f t="shared" si="95"/>
        <v/>
      </c>
      <c r="U411" s="84" t="str">
        <f t="shared" si="96"/>
        <v/>
      </c>
      <c r="W411" s="108" t="str">
        <f>IF($N411="", "", SUM($D$11:$D411))</f>
        <v/>
      </c>
      <c r="X411" s="111" t="str">
        <f t="shared" si="97"/>
        <v/>
      </c>
      <c r="Y411" s="114" t="str">
        <f t="shared" si="101"/>
        <v/>
      </c>
      <c r="Z411" s="111" t="str">
        <f>IF(X411="", "", X411-SUM($Z$11:$Z410))</f>
        <v/>
      </c>
      <c r="AA411" s="111" t="str">
        <f>IF($Y411="", "", $Y411-SUM($AA$11:$AA410))</f>
        <v/>
      </c>
      <c r="AB411" s="111" t="str">
        <f t="shared" si="102"/>
        <v/>
      </c>
      <c r="AC411" s="121" t="str">
        <f t="shared" si="98"/>
        <v/>
      </c>
      <c r="AD411" s="122" t="str">
        <f t="shared" si="99"/>
        <v/>
      </c>
      <c r="AE411" s="123" t="str">
        <f t="shared" si="103"/>
        <v/>
      </c>
      <c r="AG411" s="150" t="str">
        <f t="shared" si="100"/>
        <v/>
      </c>
    </row>
    <row r="412" spans="1:33" x14ac:dyDescent="0.25">
      <c r="A412" s="56"/>
      <c r="B412" s="70"/>
      <c r="C412" s="76"/>
      <c r="D412" s="73"/>
      <c r="E412" s="79"/>
      <c r="F412" s="56"/>
      <c r="G412" s="13" t="str">
        <f t="shared" si="91"/>
        <v/>
      </c>
      <c r="H412" s="56"/>
      <c r="K412" s="128"/>
      <c r="L412" s="128"/>
      <c r="M412" s="128"/>
      <c r="N412" s="84" t="str">
        <f t="shared" si="92"/>
        <v/>
      </c>
      <c r="O412" s="128"/>
      <c r="P412" s="84" t="str">
        <f t="shared" si="93"/>
        <v/>
      </c>
      <c r="Q412" s="84" t="str">
        <f t="shared" si="90"/>
        <v/>
      </c>
      <c r="R412" s="84" t="str">
        <f t="shared" si="94"/>
        <v/>
      </c>
      <c r="S412" s="84" t="str">
        <f t="shared" si="95"/>
        <v/>
      </c>
      <c r="U412" s="84" t="str">
        <f t="shared" si="96"/>
        <v/>
      </c>
      <c r="W412" s="108" t="str">
        <f>IF($N412="", "", SUM($D$11:$D412))</f>
        <v/>
      </c>
      <c r="X412" s="111" t="str">
        <f t="shared" si="97"/>
        <v/>
      </c>
      <c r="Y412" s="114" t="str">
        <f t="shared" si="101"/>
        <v/>
      </c>
      <c r="Z412" s="111" t="str">
        <f>IF(X412="", "", X412-SUM($Z$11:$Z411))</f>
        <v/>
      </c>
      <c r="AA412" s="111" t="str">
        <f>IF($Y412="", "", $Y412-SUM($AA$11:$AA411))</f>
        <v/>
      </c>
      <c r="AB412" s="111" t="str">
        <f t="shared" si="102"/>
        <v/>
      </c>
      <c r="AC412" s="121" t="str">
        <f t="shared" si="98"/>
        <v/>
      </c>
      <c r="AD412" s="122" t="str">
        <f t="shared" si="99"/>
        <v/>
      </c>
      <c r="AE412" s="123" t="str">
        <f t="shared" si="103"/>
        <v/>
      </c>
      <c r="AG412" s="150" t="str">
        <f t="shared" si="100"/>
        <v/>
      </c>
    </row>
    <row r="413" spans="1:33" x14ac:dyDescent="0.25">
      <c r="A413" s="56"/>
      <c r="B413" s="70"/>
      <c r="C413" s="76"/>
      <c r="D413" s="73"/>
      <c r="E413" s="79"/>
      <c r="F413" s="56"/>
      <c r="G413" s="13" t="str">
        <f t="shared" si="91"/>
        <v/>
      </c>
      <c r="H413" s="56"/>
      <c r="K413" s="128"/>
      <c r="L413" s="128"/>
      <c r="M413" s="128"/>
      <c r="N413" s="84" t="str">
        <f t="shared" si="92"/>
        <v/>
      </c>
      <c r="O413" s="128"/>
      <c r="P413" s="84" t="str">
        <f t="shared" si="93"/>
        <v/>
      </c>
      <c r="Q413" s="84" t="str">
        <f t="shared" si="90"/>
        <v/>
      </c>
      <c r="R413" s="84" t="str">
        <f t="shared" si="94"/>
        <v/>
      </c>
      <c r="S413" s="84" t="str">
        <f t="shared" si="95"/>
        <v/>
      </c>
      <c r="U413" s="84" t="str">
        <f t="shared" si="96"/>
        <v/>
      </c>
      <c r="W413" s="108" t="str">
        <f>IF($N413="", "", SUM($D$11:$D413))</f>
        <v/>
      </c>
      <c r="X413" s="111" t="str">
        <f t="shared" si="97"/>
        <v/>
      </c>
      <c r="Y413" s="114" t="str">
        <f t="shared" si="101"/>
        <v/>
      </c>
      <c r="Z413" s="111" t="str">
        <f>IF(X413="", "", X413-SUM($Z$11:$Z412))</f>
        <v/>
      </c>
      <c r="AA413" s="111" t="str">
        <f>IF($Y413="", "", $Y413-SUM($AA$11:$AA412))</f>
        <v/>
      </c>
      <c r="AB413" s="111" t="str">
        <f t="shared" si="102"/>
        <v/>
      </c>
      <c r="AC413" s="121" t="str">
        <f t="shared" si="98"/>
        <v/>
      </c>
      <c r="AD413" s="122" t="str">
        <f t="shared" si="99"/>
        <v/>
      </c>
      <c r="AE413" s="123" t="str">
        <f t="shared" si="103"/>
        <v/>
      </c>
      <c r="AG413" s="150" t="str">
        <f t="shared" si="100"/>
        <v/>
      </c>
    </row>
    <row r="414" spans="1:33" x14ac:dyDescent="0.25">
      <c r="A414" s="56"/>
      <c r="B414" s="70"/>
      <c r="C414" s="76"/>
      <c r="D414" s="73"/>
      <c r="E414" s="79"/>
      <c r="F414" s="56"/>
      <c r="G414" s="13" t="str">
        <f t="shared" si="91"/>
        <v/>
      </c>
      <c r="H414" s="56"/>
      <c r="K414" s="128"/>
      <c r="L414" s="128"/>
      <c r="M414" s="128"/>
      <c r="N414" s="84" t="str">
        <f t="shared" si="92"/>
        <v/>
      </c>
      <c r="O414" s="128"/>
      <c r="P414" s="84" t="str">
        <f t="shared" si="93"/>
        <v/>
      </c>
      <c r="Q414" s="84" t="str">
        <f t="shared" si="90"/>
        <v/>
      </c>
      <c r="R414" s="84" t="str">
        <f t="shared" si="94"/>
        <v/>
      </c>
      <c r="S414" s="84" t="str">
        <f t="shared" si="95"/>
        <v/>
      </c>
      <c r="U414" s="84" t="str">
        <f t="shared" si="96"/>
        <v/>
      </c>
      <c r="W414" s="108" t="str">
        <f>IF($N414="", "", SUM($D$11:$D414))</f>
        <v/>
      </c>
      <c r="X414" s="111" t="str">
        <f t="shared" si="97"/>
        <v/>
      </c>
      <c r="Y414" s="114" t="str">
        <f t="shared" si="101"/>
        <v/>
      </c>
      <c r="Z414" s="111" t="str">
        <f>IF(X414="", "", X414-SUM($Z$11:$Z413))</f>
        <v/>
      </c>
      <c r="AA414" s="111" t="str">
        <f>IF($Y414="", "", $Y414-SUM($AA$11:$AA413))</f>
        <v/>
      </c>
      <c r="AB414" s="111" t="str">
        <f t="shared" si="102"/>
        <v/>
      </c>
      <c r="AC414" s="121" t="str">
        <f t="shared" si="98"/>
        <v/>
      </c>
      <c r="AD414" s="122" t="str">
        <f t="shared" si="99"/>
        <v/>
      </c>
      <c r="AE414" s="123" t="str">
        <f t="shared" si="103"/>
        <v/>
      </c>
      <c r="AG414" s="150" t="str">
        <f t="shared" si="100"/>
        <v/>
      </c>
    </row>
    <row r="415" spans="1:33" x14ac:dyDescent="0.25">
      <c r="A415" s="56"/>
      <c r="B415" s="70"/>
      <c r="C415" s="76"/>
      <c r="D415" s="73"/>
      <c r="E415" s="79"/>
      <c r="F415" s="56"/>
      <c r="G415" s="13" t="str">
        <f t="shared" si="91"/>
        <v/>
      </c>
      <c r="H415" s="56"/>
      <c r="K415" s="128"/>
      <c r="L415" s="128"/>
      <c r="M415" s="128"/>
      <c r="N415" s="84" t="str">
        <f t="shared" si="92"/>
        <v/>
      </c>
      <c r="O415" s="128"/>
      <c r="P415" s="84" t="str">
        <f t="shared" si="93"/>
        <v/>
      </c>
      <c r="Q415" s="84" t="str">
        <f t="shared" si="90"/>
        <v/>
      </c>
      <c r="R415" s="84" t="str">
        <f t="shared" si="94"/>
        <v/>
      </c>
      <c r="S415" s="84" t="str">
        <f t="shared" si="95"/>
        <v/>
      </c>
      <c r="U415" s="84" t="str">
        <f t="shared" si="96"/>
        <v/>
      </c>
      <c r="W415" s="108" t="str">
        <f>IF($N415="", "", SUM($D$11:$D415))</f>
        <v/>
      </c>
      <c r="X415" s="111" t="str">
        <f t="shared" si="97"/>
        <v/>
      </c>
      <c r="Y415" s="114" t="str">
        <f t="shared" si="101"/>
        <v/>
      </c>
      <c r="Z415" s="111" t="str">
        <f>IF(X415="", "", X415-SUM($Z$11:$Z414))</f>
        <v/>
      </c>
      <c r="AA415" s="111" t="str">
        <f>IF($Y415="", "", $Y415-SUM($AA$11:$AA414))</f>
        <v/>
      </c>
      <c r="AB415" s="111" t="str">
        <f t="shared" si="102"/>
        <v/>
      </c>
      <c r="AC415" s="121" t="str">
        <f t="shared" si="98"/>
        <v/>
      </c>
      <c r="AD415" s="122" t="str">
        <f t="shared" si="99"/>
        <v/>
      </c>
      <c r="AE415" s="123" t="str">
        <f t="shared" si="103"/>
        <v/>
      </c>
      <c r="AG415" s="150" t="str">
        <f t="shared" si="100"/>
        <v/>
      </c>
    </row>
    <row r="416" spans="1:33" x14ac:dyDescent="0.25">
      <c r="A416" s="56"/>
      <c r="B416" s="70"/>
      <c r="C416" s="76"/>
      <c r="D416" s="73"/>
      <c r="E416" s="79"/>
      <c r="F416" s="56"/>
      <c r="G416" s="13" t="str">
        <f t="shared" si="91"/>
        <v/>
      </c>
      <c r="H416" s="56"/>
      <c r="K416" s="128"/>
      <c r="L416" s="128"/>
      <c r="M416" s="128"/>
      <c r="N416" s="84" t="str">
        <f t="shared" si="92"/>
        <v/>
      </c>
      <c r="O416" s="128"/>
      <c r="P416" s="84" t="str">
        <f t="shared" si="93"/>
        <v/>
      </c>
      <c r="Q416" s="84" t="str">
        <f t="shared" si="90"/>
        <v/>
      </c>
      <c r="R416" s="84" t="str">
        <f t="shared" si="94"/>
        <v/>
      </c>
      <c r="S416" s="84" t="str">
        <f t="shared" si="95"/>
        <v/>
      </c>
      <c r="U416" s="84" t="str">
        <f t="shared" si="96"/>
        <v/>
      </c>
      <c r="W416" s="108" t="str">
        <f>IF($N416="", "", SUM($D$11:$D416))</f>
        <v/>
      </c>
      <c r="X416" s="111" t="str">
        <f t="shared" si="97"/>
        <v/>
      </c>
      <c r="Y416" s="114" t="str">
        <f t="shared" si="101"/>
        <v/>
      </c>
      <c r="Z416" s="111" t="str">
        <f>IF(X416="", "", X416-SUM($Z$11:$Z415))</f>
        <v/>
      </c>
      <c r="AA416" s="111" t="str">
        <f>IF($Y416="", "", $Y416-SUM($AA$11:$AA415))</f>
        <v/>
      </c>
      <c r="AB416" s="111" t="str">
        <f t="shared" si="102"/>
        <v/>
      </c>
      <c r="AC416" s="121" t="str">
        <f t="shared" si="98"/>
        <v/>
      </c>
      <c r="AD416" s="122" t="str">
        <f t="shared" si="99"/>
        <v/>
      </c>
      <c r="AE416" s="123" t="str">
        <f t="shared" si="103"/>
        <v/>
      </c>
      <c r="AG416" s="150" t="str">
        <f t="shared" si="100"/>
        <v/>
      </c>
    </row>
    <row r="417" spans="1:33" x14ac:dyDescent="0.25">
      <c r="A417" s="56"/>
      <c r="B417" s="70"/>
      <c r="C417" s="76"/>
      <c r="D417" s="73"/>
      <c r="E417" s="79"/>
      <c r="F417" s="56"/>
      <c r="G417" s="13" t="str">
        <f t="shared" si="91"/>
        <v/>
      </c>
      <c r="H417" s="56"/>
      <c r="K417" s="128"/>
      <c r="L417" s="128"/>
      <c r="M417" s="128"/>
      <c r="N417" s="84" t="str">
        <f t="shared" si="92"/>
        <v/>
      </c>
      <c r="O417" s="128"/>
      <c r="P417" s="84" t="str">
        <f t="shared" si="93"/>
        <v/>
      </c>
      <c r="Q417" s="84" t="str">
        <f t="shared" si="90"/>
        <v/>
      </c>
      <c r="R417" s="84" t="str">
        <f t="shared" si="94"/>
        <v/>
      </c>
      <c r="S417" s="84" t="str">
        <f t="shared" si="95"/>
        <v/>
      </c>
      <c r="U417" s="84" t="str">
        <f t="shared" si="96"/>
        <v/>
      </c>
      <c r="W417" s="108" t="str">
        <f>IF($N417="", "", SUM($D$11:$D417))</f>
        <v/>
      </c>
      <c r="X417" s="111" t="str">
        <f t="shared" si="97"/>
        <v/>
      </c>
      <c r="Y417" s="114" t="str">
        <f t="shared" si="101"/>
        <v/>
      </c>
      <c r="Z417" s="111" t="str">
        <f>IF(X417="", "", X417-SUM($Z$11:$Z416))</f>
        <v/>
      </c>
      <c r="AA417" s="111" t="str">
        <f>IF($Y417="", "", $Y417-SUM($AA$11:$AA416))</f>
        <v/>
      </c>
      <c r="AB417" s="111" t="str">
        <f t="shared" si="102"/>
        <v/>
      </c>
      <c r="AC417" s="121" t="str">
        <f t="shared" si="98"/>
        <v/>
      </c>
      <c r="AD417" s="122" t="str">
        <f t="shared" si="99"/>
        <v/>
      </c>
      <c r="AE417" s="123" t="str">
        <f t="shared" si="103"/>
        <v/>
      </c>
      <c r="AG417" s="150" t="str">
        <f t="shared" si="100"/>
        <v/>
      </c>
    </row>
    <row r="418" spans="1:33" x14ac:dyDescent="0.25">
      <c r="A418" s="56"/>
      <c r="B418" s="70"/>
      <c r="C418" s="76"/>
      <c r="D418" s="73"/>
      <c r="E418" s="79"/>
      <c r="F418" s="56"/>
      <c r="G418" s="13" t="str">
        <f t="shared" si="91"/>
        <v/>
      </c>
      <c r="H418" s="56"/>
      <c r="K418" s="128"/>
      <c r="L418" s="128"/>
      <c r="M418" s="128"/>
      <c r="N418" s="84" t="str">
        <f t="shared" si="92"/>
        <v/>
      </c>
      <c r="O418" s="128"/>
      <c r="P418" s="84" t="str">
        <f t="shared" si="93"/>
        <v/>
      </c>
      <c r="Q418" s="84" t="str">
        <f t="shared" si="90"/>
        <v/>
      </c>
      <c r="R418" s="84" t="str">
        <f t="shared" si="94"/>
        <v/>
      </c>
      <c r="S418" s="84" t="str">
        <f t="shared" si="95"/>
        <v/>
      </c>
      <c r="U418" s="84" t="str">
        <f t="shared" si="96"/>
        <v/>
      </c>
      <c r="W418" s="108" t="str">
        <f>IF($N418="", "", SUM($D$11:$D418))</f>
        <v/>
      </c>
      <c r="X418" s="111" t="str">
        <f t="shared" si="97"/>
        <v/>
      </c>
      <c r="Y418" s="114" t="str">
        <f t="shared" si="101"/>
        <v/>
      </c>
      <c r="Z418" s="111" t="str">
        <f>IF(X418="", "", X418-SUM($Z$11:$Z417))</f>
        <v/>
      </c>
      <c r="AA418" s="111" t="str">
        <f>IF($Y418="", "", $Y418-SUM($AA$11:$AA417))</f>
        <v/>
      </c>
      <c r="AB418" s="111" t="str">
        <f t="shared" si="102"/>
        <v/>
      </c>
      <c r="AC418" s="121" t="str">
        <f t="shared" si="98"/>
        <v/>
      </c>
      <c r="AD418" s="122" t="str">
        <f t="shared" si="99"/>
        <v/>
      </c>
      <c r="AE418" s="123" t="str">
        <f t="shared" si="103"/>
        <v/>
      </c>
      <c r="AG418" s="150" t="str">
        <f t="shared" si="100"/>
        <v/>
      </c>
    </row>
    <row r="419" spans="1:33" x14ac:dyDescent="0.25">
      <c r="A419" s="56"/>
      <c r="B419" s="70"/>
      <c r="C419" s="76"/>
      <c r="D419" s="73"/>
      <c r="E419" s="79"/>
      <c r="F419" s="56"/>
      <c r="G419" s="13" t="str">
        <f t="shared" si="91"/>
        <v/>
      </c>
      <c r="H419" s="56"/>
      <c r="K419" s="128"/>
      <c r="L419" s="128"/>
      <c r="M419" s="128"/>
      <c r="N419" s="84" t="str">
        <f t="shared" si="92"/>
        <v/>
      </c>
      <c r="O419" s="128"/>
      <c r="P419" s="84" t="str">
        <f t="shared" si="93"/>
        <v/>
      </c>
      <c r="Q419" s="84" t="str">
        <f t="shared" si="90"/>
        <v/>
      </c>
      <c r="R419" s="84" t="str">
        <f t="shared" si="94"/>
        <v/>
      </c>
      <c r="S419" s="84" t="str">
        <f t="shared" si="95"/>
        <v/>
      </c>
      <c r="U419" s="84" t="str">
        <f t="shared" si="96"/>
        <v/>
      </c>
      <c r="W419" s="108" t="str">
        <f>IF($N419="", "", SUM($D$11:$D419))</f>
        <v/>
      </c>
      <c r="X419" s="111" t="str">
        <f t="shared" si="97"/>
        <v/>
      </c>
      <c r="Y419" s="114" t="str">
        <f t="shared" si="101"/>
        <v/>
      </c>
      <c r="Z419" s="111" t="str">
        <f>IF(X419="", "", X419-SUM($Z$11:$Z418))</f>
        <v/>
      </c>
      <c r="AA419" s="111" t="str">
        <f>IF($Y419="", "", $Y419-SUM($AA$11:$AA418))</f>
        <v/>
      </c>
      <c r="AB419" s="111" t="str">
        <f t="shared" si="102"/>
        <v/>
      </c>
      <c r="AC419" s="121" t="str">
        <f t="shared" si="98"/>
        <v/>
      </c>
      <c r="AD419" s="122" t="str">
        <f t="shared" si="99"/>
        <v/>
      </c>
      <c r="AE419" s="123" t="str">
        <f t="shared" si="103"/>
        <v/>
      </c>
      <c r="AG419" s="150" t="str">
        <f t="shared" si="100"/>
        <v/>
      </c>
    </row>
    <row r="420" spans="1:33" x14ac:dyDescent="0.25">
      <c r="A420" s="56"/>
      <c r="B420" s="70"/>
      <c r="C420" s="76"/>
      <c r="D420" s="73"/>
      <c r="E420" s="79"/>
      <c r="F420" s="56"/>
      <c r="G420" s="13" t="str">
        <f t="shared" si="91"/>
        <v/>
      </c>
      <c r="H420" s="56"/>
      <c r="K420" s="128"/>
      <c r="L420" s="128"/>
      <c r="M420" s="128"/>
      <c r="N420" s="84" t="str">
        <f t="shared" si="92"/>
        <v/>
      </c>
      <c r="O420" s="128"/>
      <c r="P420" s="84" t="str">
        <f t="shared" si="93"/>
        <v/>
      </c>
      <c r="Q420" s="84" t="str">
        <f t="shared" si="90"/>
        <v/>
      </c>
      <c r="R420" s="84" t="str">
        <f t="shared" si="94"/>
        <v/>
      </c>
      <c r="S420" s="84" t="str">
        <f t="shared" si="95"/>
        <v/>
      </c>
      <c r="U420" s="84" t="str">
        <f t="shared" si="96"/>
        <v/>
      </c>
      <c r="W420" s="108" t="str">
        <f>IF($N420="", "", SUM($D$11:$D420))</f>
        <v/>
      </c>
      <c r="X420" s="111" t="str">
        <f t="shared" si="97"/>
        <v/>
      </c>
      <c r="Y420" s="114" t="str">
        <f t="shared" si="101"/>
        <v/>
      </c>
      <c r="Z420" s="111" t="str">
        <f>IF(X420="", "", X420-SUM($Z$11:$Z419))</f>
        <v/>
      </c>
      <c r="AA420" s="111" t="str">
        <f>IF($Y420="", "", $Y420-SUM($AA$11:$AA419))</f>
        <v/>
      </c>
      <c r="AB420" s="111" t="str">
        <f t="shared" si="102"/>
        <v/>
      </c>
      <c r="AC420" s="121" t="str">
        <f t="shared" si="98"/>
        <v/>
      </c>
      <c r="AD420" s="122" t="str">
        <f t="shared" si="99"/>
        <v/>
      </c>
      <c r="AE420" s="123" t="str">
        <f t="shared" si="103"/>
        <v/>
      </c>
      <c r="AG420" s="150" t="str">
        <f t="shared" si="100"/>
        <v/>
      </c>
    </row>
    <row r="421" spans="1:33" x14ac:dyDescent="0.25">
      <c r="A421" s="56"/>
      <c r="B421" s="70"/>
      <c r="C421" s="76"/>
      <c r="D421" s="73"/>
      <c r="E421" s="79"/>
      <c r="F421" s="56"/>
      <c r="G421" s="13" t="str">
        <f t="shared" si="91"/>
        <v/>
      </c>
      <c r="H421" s="56"/>
      <c r="K421" s="128"/>
      <c r="L421" s="128"/>
      <c r="M421" s="128"/>
      <c r="N421" s="84" t="str">
        <f t="shared" si="92"/>
        <v/>
      </c>
      <c r="O421" s="128"/>
      <c r="P421" s="84" t="str">
        <f t="shared" si="93"/>
        <v/>
      </c>
      <c r="Q421" s="84" t="str">
        <f t="shared" si="90"/>
        <v/>
      </c>
      <c r="R421" s="84" t="str">
        <f t="shared" si="94"/>
        <v/>
      </c>
      <c r="S421" s="84" t="str">
        <f t="shared" si="95"/>
        <v/>
      </c>
      <c r="U421" s="84" t="str">
        <f t="shared" si="96"/>
        <v/>
      </c>
      <c r="W421" s="108" t="str">
        <f>IF($N421="", "", SUM($D$11:$D421))</f>
        <v/>
      </c>
      <c r="X421" s="111" t="str">
        <f t="shared" si="97"/>
        <v/>
      </c>
      <c r="Y421" s="114" t="str">
        <f t="shared" si="101"/>
        <v/>
      </c>
      <c r="Z421" s="111" t="str">
        <f>IF(X421="", "", X421-SUM($Z$11:$Z420))</f>
        <v/>
      </c>
      <c r="AA421" s="111" t="str">
        <f>IF($Y421="", "", $Y421-SUM($AA$11:$AA420))</f>
        <v/>
      </c>
      <c r="AB421" s="111" t="str">
        <f t="shared" si="102"/>
        <v/>
      </c>
      <c r="AC421" s="121" t="str">
        <f t="shared" si="98"/>
        <v/>
      </c>
      <c r="AD421" s="122" t="str">
        <f t="shared" si="99"/>
        <v/>
      </c>
      <c r="AE421" s="123" t="str">
        <f t="shared" si="103"/>
        <v/>
      </c>
      <c r="AG421" s="150" t="str">
        <f t="shared" si="100"/>
        <v/>
      </c>
    </row>
    <row r="422" spans="1:33" x14ac:dyDescent="0.25">
      <c r="A422" s="56"/>
      <c r="B422" s="70"/>
      <c r="C422" s="76"/>
      <c r="D422" s="73"/>
      <c r="E422" s="79"/>
      <c r="F422" s="56"/>
      <c r="G422" s="13" t="str">
        <f t="shared" si="91"/>
        <v/>
      </c>
      <c r="H422" s="56"/>
      <c r="K422" s="128"/>
      <c r="L422" s="128"/>
      <c r="M422" s="128"/>
      <c r="N422" s="84" t="str">
        <f t="shared" si="92"/>
        <v/>
      </c>
      <c r="O422" s="128"/>
      <c r="P422" s="84" t="str">
        <f t="shared" si="93"/>
        <v/>
      </c>
      <c r="Q422" s="84" t="str">
        <f t="shared" si="90"/>
        <v/>
      </c>
      <c r="R422" s="84" t="str">
        <f t="shared" si="94"/>
        <v/>
      </c>
      <c r="S422" s="84" t="str">
        <f t="shared" si="95"/>
        <v/>
      </c>
      <c r="U422" s="84" t="str">
        <f t="shared" si="96"/>
        <v/>
      </c>
      <c r="W422" s="108" t="str">
        <f>IF($N422="", "", SUM($D$11:$D422))</f>
        <v/>
      </c>
      <c r="X422" s="111" t="str">
        <f t="shared" si="97"/>
        <v/>
      </c>
      <c r="Y422" s="114" t="str">
        <f t="shared" si="101"/>
        <v/>
      </c>
      <c r="Z422" s="111" t="str">
        <f>IF(X422="", "", X422-SUM($Z$11:$Z421))</f>
        <v/>
      </c>
      <c r="AA422" s="111" t="str">
        <f>IF($Y422="", "", $Y422-SUM($AA$11:$AA421))</f>
        <v/>
      </c>
      <c r="AB422" s="111" t="str">
        <f t="shared" si="102"/>
        <v/>
      </c>
      <c r="AC422" s="121" t="str">
        <f t="shared" si="98"/>
        <v/>
      </c>
      <c r="AD422" s="122" t="str">
        <f t="shared" si="99"/>
        <v/>
      </c>
      <c r="AE422" s="123" t="str">
        <f t="shared" si="103"/>
        <v/>
      </c>
      <c r="AG422" s="150" t="str">
        <f t="shared" si="100"/>
        <v/>
      </c>
    </row>
    <row r="423" spans="1:33" x14ac:dyDescent="0.25">
      <c r="A423" s="56"/>
      <c r="B423" s="70"/>
      <c r="C423" s="76"/>
      <c r="D423" s="73"/>
      <c r="E423" s="79"/>
      <c r="F423" s="56"/>
      <c r="G423" s="13" t="str">
        <f t="shared" si="91"/>
        <v/>
      </c>
      <c r="H423" s="56"/>
      <c r="K423" s="128"/>
      <c r="L423" s="128"/>
      <c r="M423" s="128"/>
      <c r="N423" s="84" t="str">
        <f t="shared" si="92"/>
        <v/>
      </c>
      <c r="O423" s="128"/>
      <c r="P423" s="84" t="str">
        <f t="shared" si="93"/>
        <v/>
      </c>
      <c r="Q423" s="84" t="str">
        <f t="shared" si="90"/>
        <v/>
      </c>
      <c r="R423" s="84" t="str">
        <f t="shared" si="94"/>
        <v/>
      </c>
      <c r="S423" s="84" t="str">
        <f t="shared" si="95"/>
        <v/>
      </c>
      <c r="U423" s="84" t="str">
        <f t="shared" si="96"/>
        <v/>
      </c>
      <c r="W423" s="108" t="str">
        <f>IF($N423="", "", SUM($D$11:$D423))</f>
        <v/>
      </c>
      <c r="X423" s="111" t="str">
        <f t="shared" si="97"/>
        <v/>
      </c>
      <c r="Y423" s="114" t="str">
        <f t="shared" si="101"/>
        <v/>
      </c>
      <c r="Z423" s="111" t="str">
        <f>IF(X423="", "", X423-SUM($Z$11:$Z422))</f>
        <v/>
      </c>
      <c r="AA423" s="111" t="str">
        <f>IF($Y423="", "", $Y423-SUM($AA$11:$AA422))</f>
        <v/>
      </c>
      <c r="AB423" s="111" t="str">
        <f t="shared" si="102"/>
        <v/>
      </c>
      <c r="AC423" s="121" t="str">
        <f t="shared" si="98"/>
        <v/>
      </c>
      <c r="AD423" s="122" t="str">
        <f t="shared" si="99"/>
        <v/>
      </c>
      <c r="AE423" s="123" t="str">
        <f t="shared" si="103"/>
        <v/>
      </c>
      <c r="AG423" s="150" t="str">
        <f t="shared" si="100"/>
        <v/>
      </c>
    </row>
    <row r="424" spans="1:33" x14ac:dyDescent="0.25">
      <c r="A424" s="56"/>
      <c r="B424" s="70"/>
      <c r="C424" s="76"/>
      <c r="D424" s="73"/>
      <c r="E424" s="79"/>
      <c r="F424" s="56"/>
      <c r="G424" s="13" t="str">
        <f t="shared" si="91"/>
        <v/>
      </c>
      <c r="H424" s="56"/>
      <c r="K424" s="128"/>
      <c r="L424" s="128"/>
      <c r="M424" s="128"/>
      <c r="N424" s="84" t="str">
        <f t="shared" si="92"/>
        <v/>
      </c>
      <c r="O424" s="128"/>
      <c r="P424" s="84" t="str">
        <f t="shared" si="93"/>
        <v/>
      </c>
      <c r="Q424" s="84" t="str">
        <f t="shared" si="90"/>
        <v/>
      </c>
      <c r="R424" s="84" t="str">
        <f t="shared" si="94"/>
        <v/>
      </c>
      <c r="S424" s="84" t="str">
        <f t="shared" si="95"/>
        <v/>
      </c>
      <c r="U424" s="84" t="str">
        <f t="shared" si="96"/>
        <v/>
      </c>
      <c r="W424" s="108" t="str">
        <f>IF($N424="", "", SUM($D$11:$D424))</f>
        <v/>
      </c>
      <c r="X424" s="111" t="str">
        <f t="shared" si="97"/>
        <v/>
      </c>
      <c r="Y424" s="114" t="str">
        <f t="shared" si="101"/>
        <v/>
      </c>
      <c r="Z424" s="111" t="str">
        <f>IF(X424="", "", X424-SUM($Z$11:$Z423))</f>
        <v/>
      </c>
      <c r="AA424" s="111" t="str">
        <f>IF($Y424="", "", $Y424-SUM($AA$11:$AA423))</f>
        <v/>
      </c>
      <c r="AB424" s="111" t="str">
        <f t="shared" si="102"/>
        <v/>
      </c>
      <c r="AC424" s="121" t="str">
        <f t="shared" si="98"/>
        <v/>
      </c>
      <c r="AD424" s="122" t="str">
        <f t="shared" si="99"/>
        <v/>
      </c>
      <c r="AE424" s="123" t="str">
        <f t="shared" si="103"/>
        <v/>
      </c>
      <c r="AG424" s="150" t="str">
        <f t="shared" si="100"/>
        <v/>
      </c>
    </row>
    <row r="425" spans="1:33" x14ac:dyDescent="0.25">
      <c r="A425" s="56"/>
      <c r="B425" s="70"/>
      <c r="C425" s="76"/>
      <c r="D425" s="73"/>
      <c r="E425" s="79"/>
      <c r="F425" s="56"/>
      <c r="G425" s="13" t="str">
        <f t="shared" si="91"/>
        <v/>
      </c>
      <c r="H425" s="56"/>
      <c r="K425" s="128"/>
      <c r="L425" s="128"/>
      <c r="M425" s="128"/>
      <c r="N425" s="84" t="str">
        <f t="shared" si="92"/>
        <v/>
      </c>
      <c r="O425" s="128"/>
      <c r="P425" s="84" t="str">
        <f t="shared" si="93"/>
        <v/>
      </c>
      <c r="Q425" s="84" t="str">
        <f t="shared" si="90"/>
        <v/>
      </c>
      <c r="R425" s="84" t="str">
        <f t="shared" si="94"/>
        <v/>
      </c>
      <c r="S425" s="84" t="str">
        <f t="shared" si="95"/>
        <v/>
      </c>
      <c r="U425" s="84" t="str">
        <f t="shared" si="96"/>
        <v/>
      </c>
      <c r="W425" s="108" t="str">
        <f>IF($N425="", "", SUM($D$11:$D425))</f>
        <v/>
      </c>
      <c r="X425" s="111" t="str">
        <f t="shared" si="97"/>
        <v/>
      </c>
      <c r="Y425" s="114" t="str">
        <f t="shared" si="101"/>
        <v/>
      </c>
      <c r="Z425" s="111" t="str">
        <f>IF(X425="", "", X425-SUM($Z$11:$Z424))</f>
        <v/>
      </c>
      <c r="AA425" s="111" t="str">
        <f>IF($Y425="", "", $Y425-SUM($AA$11:$AA424))</f>
        <v/>
      </c>
      <c r="AB425" s="111" t="str">
        <f t="shared" si="102"/>
        <v/>
      </c>
      <c r="AC425" s="121" t="str">
        <f t="shared" si="98"/>
        <v/>
      </c>
      <c r="AD425" s="122" t="str">
        <f t="shared" si="99"/>
        <v/>
      </c>
      <c r="AE425" s="123" t="str">
        <f t="shared" si="103"/>
        <v/>
      </c>
      <c r="AG425" s="150" t="str">
        <f t="shared" si="100"/>
        <v/>
      </c>
    </row>
    <row r="426" spans="1:33" x14ac:dyDescent="0.25">
      <c r="A426" s="56"/>
      <c r="B426" s="70"/>
      <c r="C426" s="76"/>
      <c r="D426" s="73"/>
      <c r="E426" s="79"/>
      <c r="F426" s="56"/>
      <c r="G426" s="13" t="str">
        <f t="shared" si="91"/>
        <v/>
      </c>
      <c r="H426" s="56"/>
      <c r="K426" s="128"/>
      <c r="L426" s="128"/>
      <c r="M426" s="128"/>
      <c r="N426" s="84" t="str">
        <f t="shared" si="92"/>
        <v/>
      </c>
      <c r="O426" s="128"/>
      <c r="P426" s="84" t="str">
        <f t="shared" si="93"/>
        <v/>
      </c>
      <c r="Q426" s="84" t="str">
        <f t="shared" si="90"/>
        <v/>
      </c>
      <c r="R426" s="84" t="str">
        <f t="shared" si="94"/>
        <v/>
      </c>
      <c r="S426" s="84" t="str">
        <f t="shared" si="95"/>
        <v/>
      </c>
      <c r="U426" s="84" t="str">
        <f t="shared" si="96"/>
        <v/>
      </c>
      <c r="W426" s="108" t="str">
        <f>IF($N426="", "", SUM($D$11:$D426))</f>
        <v/>
      </c>
      <c r="X426" s="111" t="str">
        <f t="shared" si="97"/>
        <v/>
      </c>
      <c r="Y426" s="114" t="str">
        <f t="shared" si="101"/>
        <v/>
      </c>
      <c r="Z426" s="111" t="str">
        <f>IF(X426="", "", X426-SUM($Z$11:$Z425))</f>
        <v/>
      </c>
      <c r="AA426" s="111" t="str">
        <f>IF($Y426="", "", $Y426-SUM($AA$11:$AA425))</f>
        <v/>
      </c>
      <c r="AB426" s="111" t="str">
        <f t="shared" si="102"/>
        <v/>
      </c>
      <c r="AC426" s="121" t="str">
        <f t="shared" si="98"/>
        <v/>
      </c>
      <c r="AD426" s="122" t="str">
        <f t="shared" si="99"/>
        <v/>
      </c>
      <c r="AE426" s="123" t="str">
        <f t="shared" si="103"/>
        <v/>
      </c>
      <c r="AG426" s="150" t="str">
        <f t="shared" si="100"/>
        <v/>
      </c>
    </row>
    <row r="427" spans="1:33" x14ac:dyDescent="0.25">
      <c r="A427" s="56"/>
      <c r="B427" s="70"/>
      <c r="C427" s="76"/>
      <c r="D427" s="73"/>
      <c r="E427" s="79"/>
      <c r="F427" s="56"/>
      <c r="G427" s="13" t="str">
        <f t="shared" si="91"/>
        <v/>
      </c>
      <c r="H427" s="56"/>
      <c r="K427" s="128"/>
      <c r="L427" s="128"/>
      <c r="M427" s="128"/>
      <c r="N427" s="84" t="str">
        <f t="shared" si="92"/>
        <v/>
      </c>
      <c r="O427" s="128"/>
      <c r="P427" s="84" t="str">
        <f t="shared" si="93"/>
        <v/>
      </c>
      <c r="Q427" s="84" t="str">
        <f t="shared" si="90"/>
        <v/>
      </c>
      <c r="R427" s="84" t="str">
        <f t="shared" si="94"/>
        <v/>
      </c>
      <c r="S427" s="84" t="str">
        <f t="shared" si="95"/>
        <v/>
      </c>
      <c r="U427" s="84" t="str">
        <f t="shared" si="96"/>
        <v/>
      </c>
      <c r="W427" s="108" t="str">
        <f>IF($N427="", "", SUM($D$11:$D427))</f>
        <v/>
      </c>
      <c r="X427" s="111" t="str">
        <f t="shared" si="97"/>
        <v/>
      </c>
      <c r="Y427" s="114" t="str">
        <f t="shared" si="101"/>
        <v/>
      </c>
      <c r="Z427" s="111" t="str">
        <f>IF(X427="", "", X427-SUM($Z$11:$Z426))</f>
        <v/>
      </c>
      <c r="AA427" s="111" t="str">
        <f>IF($Y427="", "", $Y427-SUM($AA$11:$AA426))</f>
        <v/>
      </c>
      <c r="AB427" s="111" t="str">
        <f t="shared" si="102"/>
        <v/>
      </c>
      <c r="AC427" s="121" t="str">
        <f t="shared" si="98"/>
        <v/>
      </c>
      <c r="AD427" s="122" t="str">
        <f t="shared" si="99"/>
        <v/>
      </c>
      <c r="AE427" s="123" t="str">
        <f t="shared" si="103"/>
        <v/>
      </c>
      <c r="AG427" s="150" t="str">
        <f t="shared" si="100"/>
        <v/>
      </c>
    </row>
    <row r="428" spans="1:33" x14ac:dyDescent="0.25">
      <c r="A428" s="56"/>
      <c r="B428" s="70"/>
      <c r="C428" s="76"/>
      <c r="D428" s="73"/>
      <c r="E428" s="79"/>
      <c r="F428" s="56"/>
      <c r="G428" s="13" t="str">
        <f t="shared" si="91"/>
        <v/>
      </c>
      <c r="H428" s="56"/>
      <c r="K428" s="128"/>
      <c r="L428" s="128"/>
      <c r="M428" s="128"/>
      <c r="N428" s="84" t="str">
        <f t="shared" si="92"/>
        <v/>
      </c>
      <c r="O428" s="128"/>
      <c r="P428" s="84" t="str">
        <f t="shared" si="93"/>
        <v/>
      </c>
      <c r="Q428" s="84" t="str">
        <f t="shared" si="90"/>
        <v/>
      </c>
      <c r="R428" s="84" t="str">
        <f t="shared" si="94"/>
        <v/>
      </c>
      <c r="S428" s="84" t="str">
        <f t="shared" si="95"/>
        <v/>
      </c>
      <c r="U428" s="84" t="str">
        <f t="shared" si="96"/>
        <v/>
      </c>
      <c r="W428" s="108" t="str">
        <f>IF($N428="", "", SUM($D$11:$D428))</f>
        <v/>
      </c>
      <c r="X428" s="111" t="str">
        <f t="shared" si="97"/>
        <v/>
      </c>
      <c r="Y428" s="114" t="str">
        <f t="shared" si="101"/>
        <v/>
      </c>
      <c r="Z428" s="111" t="str">
        <f>IF(X428="", "", X428-SUM($Z$11:$Z427))</f>
        <v/>
      </c>
      <c r="AA428" s="111" t="str">
        <f>IF($Y428="", "", $Y428-SUM($AA$11:$AA427))</f>
        <v/>
      </c>
      <c r="AB428" s="111" t="str">
        <f t="shared" si="102"/>
        <v/>
      </c>
      <c r="AC428" s="121" t="str">
        <f t="shared" si="98"/>
        <v/>
      </c>
      <c r="AD428" s="122" t="str">
        <f t="shared" si="99"/>
        <v/>
      </c>
      <c r="AE428" s="123" t="str">
        <f t="shared" si="103"/>
        <v/>
      </c>
      <c r="AG428" s="150" t="str">
        <f t="shared" si="100"/>
        <v/>
      </c>
    </row>
    <row r="429" spans="1:33" x14ac:dyDescent="0.25">
      <c r="A429" s="56"/>
      <c r="B429" s="70"/>
      <c r="C429" s="76"/>
      <c r="D429" s="73"/>
      <c r="E429" s="79"/>
      <c r="F429" s="56"/>
      <c r="G429" s="13" t="str">
        <f t="shared" si="91"/>
        <v/>
      </c>
      <c r="H429" s="56"/>
      <c r="K429" s="128"/>
      <c r="L429" s="128"/>
      <c r="M429" s="128"/>
      <c r="N429" s="84" t="str">
        <f t="shared" si="92"/>
        <v/>
      </c>
      <c r="O429" s="128"/>
      <c r="P429" s="84" t="str">
        <f t="shared" si="93"/>
        <v/>
      </c>
      <c r="Q429" s="84" t="str">
        <f t="shared" si="90"/>
        <v/>
      </c>
      <c r="R429" s="84" t="str">
        <f t="shared" si="94"/>
        <v/>
      </c>
      <c r="S429" s="84" t="str">
        <f t="shared" si="95"/>
        <v/>
      </c>
      <c r="U429" s="84" t="str">
        <f t="shared" si="96"/>
        <v/>
      </c>
      <c r="W429" s="108" t="str">
        <f>IF($N429="", "", SUM($D$11:$D429))</f>
        <v/>
      </c>
      <c r="X429" s="111" t="str">
        <f t="shared" si="97"/>
        <v/>
      </c>
      <c r="Y429" s="114" t="str">
        <f t="shared" si="101"/>
        <v/>
      </c>
      <c r="Z429" s="111" t="str">
        <f>IF(X429="", "", X429-SUM($Z$11:$Z428))</f>
        <v/>
      </c>
      <c r="AA429" s="111" t="str">
        <f>IF($Y429="", "", $Y429-SUM($AA$11:$AA428))</f>
        <v/>
      </c>
      <c r="AB429" s="111" t="str">
        <f t="shared" si="102"/>
        <v/>
      </c>
      <c r="AC429" s="121" t="str">
        <f t="shared" si="98"/>
        <v/>
      </c>
      <c r="AD429" s="122" t="str">
        <f t="shared" si="99"/>
        <v/>
      </c>
      <c r="AE429" s="123" t="str">
        <f t="shared" si="103"/>
        <v/>
      </c>
      <c r="AG429" s="150" t="str">
        <f t="shared" si="100"/>
        <v/>
      </c>
    </row>
    <row r="430" spans="1:33" x14ac:dyDescent="0.25">
      <c r="A430" s="56"/>
      <c r="B430" s="70"/>
      <c r="C430" s="76"/>
      <c r="D430" s="73"/>
      <c r="E430" s="79"/>
      <c r="F430" s="56"/>
      <c r="G430" s="13" t="str">
        <f t="shared" si="91"/>
        <v/>
      </c>
      <c r="H430" s="56"/>
      <c r="K430" s="128"/>
      <c r="L430" s="128"/>
      <c r="M430" s="128"/>
      <c r="N430" s="84" t="str">
        <f t="shared" si="92"/>
        <v/>
      </c>
      <c r="O430" s="128"/>
      <c r="P430" s="84" t="str">
        <f t="shared" si="93"/>
        <v/>
      </c>
      <c r="Q430" s="84" t="str">
        <f t="shared" si="90"/>
        <v/>
      </c>
      <c r="R430" s="84" t="str">
        <f t="shared" si="94"/>
        <v/>
      </c>
      <c r="S430" s="84" t="str">
        <f t="shared" si="95"/>
        <v/>
      </c>
      <c r="U430" s="84" t="str">
        <f t="shared" si="96"/>
        <v/>
      </c>
      <c r="W430" s="108" t="str">
        <f>IF($N430="", "", SUM($D$11:$D430))</f>
        <v/>
      </c>
      <c r="X430" s="111" t="str">
        <f t="shared" si="97"/>
        <v/>
      </c>
      <c r="Y430" s="114" t="str">
        <f t="shared" si="101"/>
        <v/>
      </c>
      <c r="Z430" s="111" t="str">
        <f>IF(X430="", "", X430-SUM($Z$11:$Z429))</f>
        <v/>
      </c>
      <c r="AA430" s="111" t="str">
        <f>IF($Y430="", "", $Y430-SUM($AA$11:$AA429))</f>
        <v/>
      </c>
      <c r="AB430" s="111" t="str">
        <f t="shared" si="102"/>
        <v/>
      </c>
      <c r="AC430" s="121" t="str">
        <f t="shared" si="98"/>
        <v/>
      </c>
      <c r="AD430" s="122" t="str">
        <f t="shared" si="99"/>
        <v/>
      </c>
      <c r="AE430" s="123" t="str">
        <f t="shared" si="103"/>
        <v/>
      </c>
      <c r="AG430" s="150" t="str">
        <f t="shared" si="100"/>
        <v/>
      </c>
    </row>
    <row r="431" spans="1:33" x14ac:dyDescent="0.25">
      <c r="A431" s="56"/>
      <c r="B431" s="70"/>
      <c r="C431" s="76"/>
      <c r="D431" s="73"/>
      <c r="E431" s="79"/>
      <c r="F431" s="56"/>
      <c r="G431" s="13" t="str">
        <f t="shared" si="91"/>
        <v/>
      </c>
      <c r="H431" s="56"/>
      <c r="K431" s="128"/>
      <c r="L431" s="128"/>
      <c r="M431" s="128"/>
      <c r="N431" s="84" t="str">
        <f t="shared" si="92"/>
        <v/>
      </c>
      <c r="O431" s="128"/>
      <c r="P431" s="84" t="str">
        <f t="shared" si="93"/>
        <v/>
      </c>
      <c r="Q431" s="84" t="str">
        <f t="shared" si="90"/>
        <v/>
      </c>
      <c r="R431" s="84" t="str">
        <f t="shared" si="94"/>
        <v/>
      </c>
      <c r="S431" s="84" t="str">
        <f t="shared" si="95"/>
        <v/>
      </c>
      <c r="U431" s="84" t="str">
        <f t="shared" si="96"/>
        <v/>
      </c>
      <c r="W431" s="108" t="str">
        <f>IF($N431="", "", SUM($D$11:$D431))</f>
        <v/>
      </c>
      <c r="X431" s="111" t="str">
        <f t="shared" si="97"/>
        <v/>
      </c>
      <c r="Y431" s="114" t="str">
        <f t="shared" si="101"/>
        <v/>
      </c>
      <c r="Z431" s="111" t="str">
        <f>IF(X431="", "", X431-SUM($Z$11:$Z430))</f>
        <v/>
      </c>
      <c r="AA431" s="111" t="str">
        <f>IF($Y431="", "", $Y431-SUM($AA$11:$AA430))</f>
        <v/>
      </c>
      <c r="AB431" s="111" t="str">
        <f t="shared" si="102"/>
        <v/>
      </c>
      <c r="AC431" s="121" t="str">
        <f t="shared" si="98"/>
        <v/>
      </c>
      <c r="AD431" s="122" t="str">
        <f t="shared" si="99"/>
        <v/>
      </c>
      <c r="AE431" s="123" t="str">
        <f t="shared" si="103"/>
        <v/>
      </c>
      <c r="AG431" s="150" t="str">
        <f t="shared" si="100"/>
        <v/>
      </c>
    </row>
    <row r="432" spans="1:33" x14ac:dyDescent="0.25">
      <c r="A432" s="56"/>
      <c r="B432" s="70"/>
      <c r="C432" s="76"/>
      <c r="D432" s="73"/>
      <c r="E432" s="79"/>
      <c r="F432" s="56"/>
      <c r="G432" s="13" t="str">
        <f t="shared" si="91"/>
        <v/>
      </c>
      <c r="H432" s="56"/>
      <c r="K432" s="128"/>
      <c r="L432" s="128"/>
      <c r="M432" s="128"/>
      <c r="N432" s="84" t="str">
        <f t="shared" si="92"/>
        <v/>
      </c>
      <c r="O432" s="128"/>
      <c r="P432" s="84" t="str">
        <f t="shared" si="93"/>
        <v/>
      </c>
      <c r="Q432" s="84" t="str">
        <f t="shared" si="90"/>
        <v/>
      </c>
      <c r="R432" s="84" t="str">
        <f t="shared" si="94"/>
        <v/>
      </c>
      <c r="S432" s="84" t="str">
        <f t="shared" si="95"/>
        <v/>
      </c>
      <c r="U432" s="84" t="str">
        <f t="shared" si="96"/>
        <v/>
      </c>
      <c r="W432" s="108" t="str">
        <f>IF($N432="", "", SUM($D$11:$D432))</f>
        <v/>
      </c>
      <c r="X432" s="111" t="str">
        <f t="shared" si="97"/>
        <v/>
      </c>
      <c r="Y432" s="114" t="str">
        <f t="shared" si="101"/>
        <v/>
      </c>
      <c r="Z432" s="111" t="str">
        <f>IF(X432="", "", X432-SUM($Z$11:$Z431))</f>
        <v/>
      </c>
      <c r="AA432" s="111" t="str">
        <f>IF($Y432="", "", $Y432-SUM($AA$11:$AA431))</f>
        <v/>
      </c>
      <c r="AB432" s="111" t="str">
        <f t="shared" si="102"/>
        <v/>
      </c>
      <c r="AC432" s="121" t="str">
        <f t="shared" si="98"/>
        <v/>
      </c>
      <c r="AD432" s="122" t="str">
        <f t="shared" si="99"/>
        <v/>
      </c>
      <c r="AE432" s="123" t="str">
        <f t="shared" si="103"/>
        <v/>
      </c>
      <c r="AG432" s="150" t="str">
        <f t="shared" si="100"/>
        <v/>
      </c>
    </row>
    <row r="433" spans="1:33" x14ac:dyDescent="0.25">
      <c r="A433" s="56"/>
      <c r="B433" s="70"/>
      <c r="C433" s="76"/>
      <c r="D433" s="73"/>
      <c r="E433" s="79"/>
      <c r="F433" s="56"/>
      <c r="G433" s="13" t="str">
        <f t="shared" si="91"/>
        <v/>
      </c>
      <c r="H433" s="56"/>
      <c r="K433" s="128"/>
      <c r="L433" s="128"/>
      <c r="M433" s="128"/>
      <c r="N433" s="84" t="str">
        <f t="shared" si="92"/>
        <v/>
      </c>
      <c r="O433" s="128"/>
      <c r="P433" s="84" t="str">
        <f t="shared" si="93"/>
        <v/>
      </c>
      <c r="Q433" s="84" t="str">
        <f t="shared" si="90"/>
        <v/>
      </c>
      <c r="R433" s="84" t="str">
        <f t="shared" si="94"/>
        <v/>
      </c>
      <c r="S433" s="84" t="str">
        <f t="shared" si="95"/>
        <v/>
      </c>
      <c r="U433" s="84" t="str">
        <f t="shared" si="96"/>
        <v/>
      </c>
      <c r="W433" s="108" t="str">
        <f>IF($N433="", "", SUM($D$11:$D433))</f>
        <v/>
      </c>
      <c r="X433" s="111" t="str">
        <f t="shared" si="97"/>
        <v/>
      </c>
      <c r="Y433" s="114" t="str">
        <f t="shared" si="101"/>
        <v/>
      </c>
      <c r="Z433" s="111" t="str">
        <f>IF(X433="", "", X433-SUM($Z$11:$Z432))</f>
        <v/>
      </c>
      <c r="AA433" s="111" t="str">
        <f>IF($Y433="", "", $Y433-SUM($AA$11:$AA432))</f>
        <v/>
      </c>
      <c r="AB433" s="111" t="str">
        <f t="shared" si="102"/>
        <v/>
      </c>
      <c r="AC433" s="121" t="str">
        <f t="shared" si="98"/>
        <v/>
      </c>
      <c r="AD433" s="122" t="str">
        <f t="shared" si="99"/>
        <v/>
      </c>
      <c r="AE433" s="123" t="str">
        <f t="shared" si="103"/>
        <v/>
      </c>
      <c r="AG433" s="150" t="str">
        <f t="shared" si="100"/>
        <v/>
      </c>
    </row>
    <row r="434" spans="1:33" x14ac:dyDescent="0.25">
      <c r="A434" s="56"/>
      <c r="B434" s="70"/>
      <c r="C434" s="76"/>
      <c r="D434" s="73"/>
      <c r="E434" s="79"/>
      <c r="F434" s="56"/>
      <c r="G434" s="13" t="str">
        <f t="shared" si="91"/>
        <v/>
      </c>
      <c r="H434" s="56"/>
      <c r="K434" s="128"/>
      <c r="L434" s="128"/>
      <c r="M434" s="128"/>
      <c r="N434" s="84" t="str">
        <f t="shared" si="92"/>
        <v/>
      </c>
      <c r="O434" s="128"/>
      <c r="P434" s="84" t="str">
        <f t="shared" si="93"/>
        <v/>
      </c>
      <c r="Q434" s="84" t="str">
        <f t="shared" si="90"/>
        <v/>
      </c>
      <c r="R434" s="84" t="str">
        <f t="shared" si="94"/>
        <v/>
      </c>
      <c r="S434" s="84" t="str">
        <f t="shared" si="95"/>
        <v/>
      </c>
      <c r="U434" s="84" t="str">
        <f t="shared" si="96"/>
        <v/>
      </c>
      <c r="W434" s="108" t="str">
        <f>IF($N434="", "", SUM($D$11:$D434))</f>
        <v/>
      </c>
      <c r="X434" s="111" t="str">
        <f t="shared" si="97"/>
        <v/>
      </c>
      <c r="Y434" s="114" t="str">
        <f t="shared" si="101"/>
        <v/>
      </c>
      <c r="Z434" s="111" t="str">
        <f>IF(X434="", "", X434-SUM($Z$11:$Z433))</f>
        <v/>
      </c>
      <c r="AA434" s="111" t="str">
        <f>IF($Y434="", "", $Y434-SUM($AA$11:$AA433))</f>
        <v/>
      </c>
      <c r="AB434" s="111" t="str">
        <f t="shared" si="102"/>
        <v/>
      </c>
      <c r="AC434" s="121" t="str">
        <f t="shared" si="98"/>
        <v/>
      </c>
      <c r="AD434" s="122" t="str">
        <f t="shared" si="99"/>
        <v/>
      </c>
      <c r="AE434" s="123" t="str">
        <f t="shared" si="103"/>
        <v/>
      </c>
      <c r="AG434" s="150" t="str">
        <f t="shared" si="100"/>
        <v/>
      </c>
    </row>
    <row r="435" spans="1:33" x14ac:dyDescent="0.25">
      <c r="A435" s="56"/>
      <c r="B435" s="70"/>
      <c r="C435" s="76"/>
      <c r="D435" s="73"/>
      <c r="E435" s="79"/>
      <c r="F435" s="56"/>
      <c r="G435" s="13" t="str">
        <f t="shared" si="91"/>
        <v/>
      </c>
      <c r="H435" s="56"/>
      <c r="K435" s="128"/>
      <c r="L435" s="128"/>
      <c r="M435" s="128"/>
      <c r="N435" s="84" t="str">
        <f t="shared" si="92"/>
        <v/>
      </c>
      <c r="O435" s="128"/>
      <c r="P435" s="84" t="str">
        <f t="shared" si="93"/>
        <v/>
      </c>
      <c r="Q435" s="84" t="str">
        <f t="shared" si="90"/>
        <v/>
      </c>
      <c r="R435" s="84" t="str">
        <f t="shared" si="94"/>
        <v/>
      </c>
      <c r="S435" s="84" t="str">
        <f t="shared" si="95"/>
        <v/>
      </c>
      <c r="U435" s="84" t="str">
        <f t="shared" si="96"/>
        <v/>
      </c>
      <c r="W435" s="108" t="str">
        <f>IF($N435="", "", SUM($D$11:$D435))</f>
        <v/>
      </c>
      <c r="X435" s="111" t="str">
        <f t="shared" si="97"/>
        <v/>
      </c>
      <c r="Y435" s="114" t="str">
        <f t="shared" si="101"/>
        <v/>
      </c>
      <c r="Z435" s="111" t="str">
        <f>IF(X435="", "", X435-SUM($Z$11:$Z434))</f>
        <v/>
      </c>
      <c r="AA435" s="111" t="str">
        <f>IF($Y435="", "", $Y435-SUM($AA$11:$AA434))</f>
        <v/>
      </c>
      <c r="AB435" s="111" t="str">
        <f t="shared" si="102"/>
        <v/>
      </c>
      <c r="AC435" s="121" t="str">
        <f t="shared" si="98"/>
        <v/>
      </c>
      <c r="AD435" s="122" t="str">
        <f t="shared" si="99"/>
        <v/>
      </c>
      <c r="AE435" s="123" t="str">
        <f t="shared" si="103"/>
        <v/>
      </c>
      <c r="AG435" s="150" t="str">
        <f t="shared" si="100"/>
        <v/>
      </c>
    </row>
    <row r="436" spans="1:33" x14ac:dyDescent="0.25">
      <c r="A436" s="56"/>
      <c r="B436" s="70"/>
      <c r="C436" s="76"/>
      <c r="D436" s="73"/>
      <c r="E436" s="79"/>
      <c r="F436" s="56"/>
      <c r="G436" s="13" t="str">
        <f t="shared" si="91"/>
        <v/>
      </c>
      <c r="H436" s="56"/>
      <c r="K436" s="128"/>
      <c r="L436" s="128"/>
      <c r="M436" s="128"/>
      <c r="N436" s="84" t="str">
        <f t="shared" si="92"/>
        <v/>
      </c>
      <c r="O436" s="128"/>
      <c r="P436" s="84" t="str">
        <f t="shared" si="93"/>
        <v/>
      </c>
      <c r="Q436" s="84" t="str">
        <f t="shared" si="90"/>
        <v/>
      </c>
      <c r="R436" s="84" t="str">
        <f t="shared" si="94"/>
        <v/>
      </c>
      <c r="S436" s="84" t="str">
        <f t="shared" si="95"/>
        <v/>
      </c>
      <c r="U436" s="84" t="str">
        <f t="shared" si="96"/>
        <v/>
      </c>
      <c r="W436" s="108" t="str">
        <f>IF($N436="", "", SUM($D$11:$D436))</f>
        <v/>
      </c>
      <c r="X436" s="111" t="str">
        <f t="shared" si="97"/>
        <v/>
      </c>
      <c r="Y436" s="114" t="str">
        <f t="shared" si="101"/>
        <v/>
      </c>
      <c r="Z436" s="111" t="str">
        <f>IF(X436="", "", X436-SUM($Z$11:$Z435))</f>
        <v/>
      </c>
      <c r="AA436" s="111" t="str">
        <f>IF($Y436="", "", $Y436-SUM($AA$11:$AA435))</f>
        <v/>
      </c>
      <c r="AB436" s="111" t="str">
        <f t="shared" si="102"/>
        <v/>
      </c>
      <c r="AC436" s="121" t="str">
        <f t="shared" si="98"/>
        <v/>
      </c>
      <c r="AD436" s="122" t="str">
        <f t="shared" si="99"/>
        <v/>
      </c>
      <c r="AE436" s="123" t="str">
        <f t="shared" si="103"/>
        <v/>
      </c>
      <c r="AG436" s="150" t="str">
        <f t="shared" si="100"/>
        <v/>
      </c>
    </row>
    <row r="437" spans="1:33" x14ac:dyDescent="0.25">
      <c r="A437" s="56"/>
      <c r="B437" s="70"/>
      <c r="C437" s="76"/>
      <c r="D437" s="73"/>
      <c r="E437" s="79"/>
      <c r="F437" s="56"/>
      <c r="G437" s="13" t="str">
        <f t="shared" si="91"/>
        <v/>
      </c>
      <c r="H437" s="56"/>
      <c r="K437" s="128"/>
      <c r="L437" s="128"/>
      <c r="M437" s="128"/>
      <c r="N437" s="84" t="str">
        <f t="shared" si="92"/>
        <v/>
      </c>
      <c r="O437" s="128"/>
      <c r="P437" s="84" t="str">
        <f t="shared" si="93"/>
        <v/>
      </c>
      <c r="Q437" s="84" t="str">
        <f t="shared" si="90"/>
        <v/>
      </c>
      <c r="R437" s="84" t="str">
        <f t="shared" si="94"/>
        <v/>
      </c>
      <c r="S437" s="84" t="str">
        <f t="shared" si="95"/>
        <v/>
      </c>
      <c r="U437" s="84" t="str">
        <f t="shared" si="96"/>
        <v/>
      </c>
      <c r="W437" s="108" t="str">
        <f>IF($N437="", "", SUM($D$11:$D437))</f>
        <v/>
      </c>
      <c r="X437" s="111" t="str">
        <f t="shared" si="97"/>
        <v/>
      </c>
      <c r="Y437" s="114" t="str">
        <f t="shared" si="101"/>
        <v/>
      </c>
      <c r="Z437" s="111" t="str">
        <f>IF(X437="", "", X437-SUM($Z$11:$Z436))</f>
        <v/>
      </c>
      <c r="AA437" s="111" t="str">
        <f>IF($Y437="", "", $Y437-SUM($AA$11:$AA436))</f>
        <v/>
      </c>
      <c r="AB437" s="111" t="str">
        <f t="shared" si="102"/>
        <v/>
      </c>
      <c r="AC437" s="121" t="str">
        <f t="shared" si="98"/>
        <v/>
      </c>
      <c r="AD437" s="122" t="str">
        <f t="shared" si="99"/>
        <v/>
      </c>
      <c r="AE437" s="123" t="str">
        <f t="shared" si="103"/>
        <v/>
      </c>
      <c r="AG437" s="150" t="str">
        <f t="shared" si="100"/>
        <v/>
      </c>
    </row>
    <row r="438" spans="1:33" x14ac:dyDescent="0.25">
      <c r="A438" s="56"/>
      <c r="B438" s="70"/>
      <c r="C438" s="76"/>
      <c r="D438" s="73"/>
      <c r="E438" s="79"/>
      <c r="F438" s="56"/>
      <c r="G438" s="13" t="str">
        <f t="shared" si="91"/>
        <v/>
      </c>
      <c r="H438" s="56"/>
      <c r="K438" s="128"/>
      <c r="L438" s="128"/>
      <c r="M438" s="128"/>
      <c r="N438" s="84" t="str">
        <f t="shared" si="92"/>
        <v/>
      </c>
      <c r="O438" s="128"/>
      <c r="P438" s="84" t="str">
        <f t="shared" si="93"/>
        <v/>
      </c>
      <c r="Q438" s="84" t="str">
        <f t="shared" si="90"/>
        <v/>
      </c>
      <c r="R438" s="84" t="str">
        <f t="shared" si="94"/>
        <v/>
      </c>
      <c r="S438" s="84" t="str">
        <f t="shared" si="95"/>
        <v/>
      </c>
      <c r="U438" s="84" t="str">
        <f t="shared" si="96"/>
        <v/>
      </c>
      <c r="W438" s="108" t="str">
        <f>IF($N438="", "", SUM($D$11:$D438))</f>
        <v/>
      </c>
      <c r="X438" s="111" t="str">
        <f t="shared" si="97"/>
        <v/>
      </c>
      <c r="Y438" s="114" t="str">
        <f t="shared" si="101"/>
        <v/>
      </c>
      <c r="Z438" s="111" t="str">
        <f>IF(X438="", "", X438-SUM($Z$11:$Z437))</f>
        <v/>
      </c>
      <c r="AA438" s="111" t="str">
        <f>IF($Y438="", "", $Y438-SUM($AA$11:$AA437))</f>
        <v/>
      </c>
      <c r="AB438" s="111" t="str">
        <f t="shared" si="102"/>
        <v/>
      </c>
      <c r="AC438" s="121" t="str">
        <f t="shared" si="98"/>
        <v/>
      </c>
      <c r="AD438" s="122" t="str">
        <f t="shared" si="99"/>
        <v/>
      </c>
      <c r="AE438" s="123" t="str">
        <f t="shared" si="103"/>
        <v/>
      </c>
      <c r="AG438" s="150" t="str">
        <f t="shared" si="100"/>
        <v/>
      </c>
    </row>
    <row r="439" spans="1:33" x14ac:dyDescent="0.25">
      <c r="A439" s="56"/>
      <c r="B439" s="70"/>
      <c r="C439" s="76"/>
      <c r="D439" s="73"/>
      <c r="E439" s="79"/>
      <c r="F439" s="56"/>
      <c r="G439" s="13" t="str">
        <f t="shared" si="91"/>
        <v/>
      </c>
      <c r="H439" s="56"/>
      <c r="K439" s="128"/>
      <c r="L439" s="128"/>
      <c r="M439" s="128"/>
      <c r="N439" s="84" t="str">
        <f t="shared" si="92"/>
        <v/>
      </c>
      <c r="O439" s="128"/>
      <c r="P439" s="84" t="str">
        <f t="shared" si="93"/>
        <v/>
      </c>
      <c r="Q439" s="84" t="str">
        <f t="shared" si="90"/>
        <v/>
      </c>
      <c r="R439" s="84" t="str">
        <f t="shared" si="94"/>
        <v/>
      </c>
      <c r="S439" s="84" t="str">
        <f t="shared" si="95"/>
        <v/>
      </c>
      <c r="U439" s="84" t="str">
        <f t="shared" si="96"/>
        <v/>
      </c>
      <c r="W439" s="108" t="str">
        <f>IF($N439="", "", SUM($D$11:$D439))</f>
        <v/>
      </c>
      <c r="X439" s="111" t="str">
        <f t="shared" si="97"/>
        <v/>
      </c>
      <c r="Y439" s="114" t="str">
        <f t="shared" si="101"/>
        <v/>
      </c>
      <c r="Z439" s="111" t="str">
        <f>IF(X439="", "", X439-SUM($Z$11:$Z438))</f>
        <v/>
      </c>
      <c r="AA439" s="111" t="str">
        <f>IF($Y439="", "", $Y439-SUM($AA$11:$AA438))</f>
        <v/>
      </c>
      <c r="AB439" s="111" t="str">
        <f t="shared" si="102"/>
        <v/>
      </c>
      <c r="AC439" s="121" t="str">
        <f t="shared" si="98"/>
        <v/>
      </c>
      <c r="AD439" s="122" t="str">
        <f t="shared" si="99"/>
        <v/>
      </c>
      <c r="AE439" s="123" t="str">
        <f t="shared" si="103"/>
        <v/>
      </c>
      <c r="AG439" s="150" t="str">
        <f t="shared" si="100"/>
        <v/>
      </c>
    </row>
    <row r="440" spans="1:33" x14ac:dyDescent="0.25">
      <c r="A440" s="56"/>
      <c r="B440" s="70"/>
      <c r="C440" s="76"/>
      <c r="D440" s="73"/>
      <c r="E440" s="79"/>
      <c r="F440" s="56"/>
      <c r="G440" s="13" t="str">
        <f t="shared" si="91"/>
        <v/>
      </c>
      <c r="H440" s="56"/>
      <c r="K440" s="128"/>
      <c r="L440" s="128"/>
      <c r="M440" s="128"/>
      <c r="N440" s="84" t="str">
        <f t="shared" si="92"/>
        <v/>
      </c>
      <c r="O440" s="128"/>
      <c r="P440" s="84" t="str">
        <f t="shared" si="93"/>
        <v/>
      </c>
      <c r="Q440" s="84" t="str">
        <f t="shared" si="90"/>
        <v/>
      </c>
      <c r="R440" s="84" t="str">
        <f t="shared" si="94"/>
        <v/>
      </c>
      <c r="S440" s="84" t="str">
        <f t="shared" si="95"/>
        <v/>
      </c>
      <c r="U440" s="84" t="str">
        <f t="shared" si="96"/>
        <v/>
      </c>
      <c r="W440" s="108" t="str">
        <f>IF($N440="", "", SUM($D$11:$D440))</f>
        <v/>
      </c>
      <c r="X440" s="111" t="str">
        <f t="shared" si="97"/>
        <v/>
      </c>
      <c r="Y440" s="114" t="str">
        <f t="shared" si="101"/>
        <v/>
      </c>
      <c r="Z440" s="111" t="str">
        <f>IF(X440="", "", X440-SUM($Z$11:$Z439))</f>
        <v/>
      </c>
      <c r="AA440" s="111" t="str">
        <f>IF($Y440="", "", $Y440-SUM($AA$11:$AA439))</f>
        <v/>
      </c>
      <c r="AB440" s="111" t="str">
        <f t="shared" si="102"/>
        <v/>
      </c>
      <c r="AC440" s="121" t="str">
        <f t="shared" si="98"/>
        <v/>
      </c>
      <c r="AD440" s="122" t="str">
        <f t="shared" si="99"/>
        <v/>
      </c>
      <c r="AE440" s="123" t="str">
        <f t="shared" si="103"/>
        <v/>
      </c>
      <c r="AG440" s="150" t="str">
        <f t="shared" si="100"/>
        <v/>
      </c>
    </row>
    <row r="441" spans="1:33" x14ac:dyDescent="0.25">
      <c r="A441" s="56"/>
      <c r="B441" s="70"/>
      <c r="C441" s="76"/>
      <c r="D441" s="73"/>
      <c r="E441" s="79"/>
      <c r="F441" s="56"/>
      <c r="G441" s="13" t="str">
        <f t="shared" si="91"/>
        <v/>
      </c>
      <c r="H441" s="56"/>
      <c r="K441" s="128"/>
      <c r="L441" s="128"/>
      <c r="M441" s="128"/>
      <c r="N441" s="84" t="str">
        <f t="shared" si="92"/>
        <v/>
      </c>
      <c r="O441" s="128"/>
      <c r="P441" s="84" t="str">
        <f t="shared" si="93"/>
        <v/>
      </c>
      <c r="Q441" s="84" t="str">
        <f t="shared" si="90"/>
        <v/>
      </c>
      <c r="R441" s="84" t="str">
        <f t="shared" si="94"/>
        <v/>
      </c>
      <c r="S441" s="84" t="str">
        <f t="shared" si="95"/>
        <v/>
      </c>
      <c r="U441" s="84" t="str">
        <f t="shared" si="96"/>
        <v/>
      </c>
      <c r="W441" s="108" t="str">
        <f>IF($N441="", "", SUM($D$11:$D441))</f>
        <v/>
      </c>
      <c r="X441" s="111" t="str">
        <f t="shared" si="97"/>
        <v/>
      </c>
      <c r="Y441" s="114" t="str">
        <f t="shared" si="101"/>
        <v/>
      </c>
      <c r="Z441" s="111" t="str">
        <f>IF(X441="", "", X441-SUM($Z$11:$Z440))</f>
        <v/>
      </c>
      <c r="AA441" s="111" t="str">
        <f>IF($Y441="", "", $Y441-SUM($AA$11:$AA440))</f>
        <v/>
      </c>
      <c r="AB441" s="111" t="str">
        <f t="shared" si="102"/>
        <v/>
      </c>
      <c r="AC441" s="121" t="str">
        <f t="shared" si="98"/>
        <v/>
      </c>
      <c r="AD441" s="122" t="str">
        <f t="shared" si="99"/>
        <v/>
      </c>
      <c r="AE441" s="123" t="str">
        <f t="shared" si="103"/>
        <v/>
      </c>
      <c r="AG441" s="150" t="str">
        <f t="shared" si="100"/>
        <v/>
      </c>
    </row>
    <row r="442" spans="1:33" x14ac:dyDescent="0.25">
      <c r="A442" s="56"/>
      <c r="B442" s="70"/>
      <c r="C442" s="76"/>
      <c r="D442" s="73"/>
      <c r="E442" s="79"/>
      <c r="F442" s="56"/>
      <c r="G442" s="13" t="str">
        <f t="shared" si="91"/>
        <v/>
      </c>
      <c r="H442" s="56"/>
      <c r="K442" s="128"/>
      <c r="L442" s="128"/>
      <c r="M442" s="128"/>
      <c r="N442" s="84" t="str">
        <f t="shared" si="92"/>
        <v/>
      </c>
      <c r="O442" s="128"/>
      <c r="P442" s="84" t="str">
        <f t="shared" si="93"/>
        <v/>
      </c>
      <c r="Q442" s="84" t="str">
        <f t="shared" si="90"/>
        <v/>
      </c>
      <c r="R442" s="84" t="str">
        <f t="shared" si="94"/>
        <v/>
      </c>
      <c r="S442" s="84" t="str">
        <f t="shared" si="95"/>
        <v/>
      </c>
      <c r="U442" s="84" t="str">
        <f t="shared" si="96"/>
        <v/>
      </c>
      <c r="W442" s="108" t="str">
        <f>IF($N442="", "", SUM($D$11:$D442))</f>
        <v/>
      </c>
      <c r="X442" s="111" t="str">
        <f t="shared" si="97"/>
        <v/>
      </c>
      <c r="Y442" s="114" t="str">
        <f t="shared" si="101"/>
        <v/>
      </c>
      <c r="Z442" s="111" t="str">
        <f>IF(X442="", "", X442-SUM($Z$11:$Z441))</f>
        <v/>
      </c>
      <c r="AA442" s="111" t="str">
        <f>IF($Y442="", "", $Y442-SUM($AA$11:$AA441))</f>
        <v/>
      </c>
      <c r="AB442" s="111" t="str">
        <f t="shared" si="102"/>
        <v/>
      </c>
      <c r="AC442" s="121" t="str">
        <f t="shared" si="98"/>
        <v/>
      </c>
      <c r="AD442" s="122" t="str">
        <f t="shared" si="99"/>
        <v/>
      </c>
      <c r="AE442" s="123" t="str">
        <f t="shared" si="103"/>
        <v/>
      </c>
      <c r="AG442" s="150" t="str">
        <f t="shared" si="100"/>
        <v/>
      </c>
    </row>
    <row r="443" spans="1:33" x14ac:dyDescent="0.25">
      <c r="A443" s="56"/>
      <c r="B443" s="70"/>
      <c r="C443" s="76"/>
      <c r="D443" s="73"/>
      <c r="E443" s="79"/>
      <c r="F443" s="56"/>
      <c r="G443" s="13" t="str">
        <f t="shared" si="91"/>
        <v/>
      </c>
      <c r="H443" s="56"/>
      <c r="K443" s="128"/>
      <c r="L443" s="128"/>
      <c r="M443" s="128"/>
      <c r="N443" s="84" t="str">
        <f t="shared" si="92"/>
        <v/>
      </c>
      <c r="O443" s="128"/>
      <c r="P443" s="84" t="str">
        <f t="shared" si="93"/>
        <v/>
      </c>
      <c r="Q443" s="84" t="str">
        <f t="shared" si="90"/>
        <v/>
      </c>
      <c r="R443" s="84" t="str">
        <f t="shared" si="94"/>
        <v/>
      </c>
      <c r="S443" s="84" t="str">
        <f t="shared" si="95"/>
        <v/>
      </c>
      <c r="U443" s="84" t="str">
        <f t="shared" si="96"/>
        <v/>
      </c>
      <c r="W443" s="108" t="str">
        <f>IF($N443="", "", SUM($D$11:$D443))</f>
        <v/>
      </c>
      <c r="X443" s="111" t="str">
        <f t="shared" si="97"/>
        <v/>
      </c>
      <c r="Y443" s="114" t="str">
        <f t="shared" si="101"/>
        <v/>
      </c>
      <c r="Z443" s="111" t="str">
        <f>IF(X443="", "", X443-SUM($Z$11:$Z442))</f>
        <v/>
      </c>
      <c r="AA443" s="111" t="str">
        <f>IF($Y443="", "", $Y443-SUM($AA$11:$AA442))</f>
        <v/>
      </c>
      <c r="AB443" s="111" t="str">
        <f t="shared" si="102"/>
        <v/>
      </c>
      <c r="AC443" s="121" t="str">
        <f t="shared" si="98"/>
        <v/>
      </c>
      <c r="AD443" s="122" t="str">
        <f t="shared" si="99"/>
        <v/>
      </c>
      <c r="AE443" s="123" t="str">
        <f t="shared" si="103"/>
        <v/>
      </c>
      <c r="AG443" s="150" t="str">
        <f t="shared" si="100"/>
        <v/>
      </c>
    </row>
    <row r="444" spans="1:33" x14ac:dyDescent="0.25">
      <c r="A444" s="56"/>
      <c r="B444" s="70"/>
      <c r="C444" s="76"/>
      <c r="D444" s="73"/>
      <c r="E444" s="79"/>
      <c r="F444" s="56"/>
      <c r="G444" s="13" t="str">
        <f t="shared" si="91"/>
        <v/>
      </c>
      <c r="H444" s="56"/>
      <c r="K444" s="128"/>
      <c r="L444" s="128"/>
      <c r="M444" s="128"/>
      <c r="N444" s="84" t="str">
        <f t="shared" si="92"/>
        <v/>
      </c>
      <c r="O444" s="128"/>
      <c r="P444" s="84" t="str">
        <f t="shared" si="93"/>
        <v/>
      </c>
      <c r="Q444" s="84" t="str">
        <f t="shared" si="90"/>
        <v/>
      </c>
      <c r="R444" s="84" t="str">
        <f t="shared" si="94"/>
        <v/>
      </c>
      <c r="S444" s="84" t="str">
        <f t="shared" si="95"/>
        <v/>
      </c>
      <c r="U444" s="84" t="str">
        <f t="shared" si="96"/>
        <v/>
      </c>
      <c r="W444" s="108" t="str">
        <f>IF($N444="", "", SUM($D$11:$D444))</f>
        <v/>
      </c>
      <c r="X444" s="111" t="str">
        <f t="shared" si="97"/>
        <v/>
      </c>
      <c r="Y444" s="114" t="str">
        <f t="shared" si="101"/>
        <v/>
      </c>
      <c r="Z444" s="111" t="str">
        <f>IF(X444="", "", X444-SUM($Z$11:$Z443))</f>
        <v/>
      </c>
      <c r="AA444" s="111" t="str">
        <f>IF($Y444="", "", $Y444-SUM($AA$11:$AA443))</f>
        <v/>
      </c>
      <c r="AB444" s="111" t="str">
        <f t="shared" si="102"/>
        <v/>
      </c>
      <c r="AC444" s="121" t="str">
        <f t="shared" si="98"/>
        <v/>
      </c>
      <c r="AD444" s="122" t="str">
        <f t="shared" si="99"/>
        <v/>
      </c>
      <c r="AE444" s="123" t="str">
        <f t="shared" si="103"/>
        <v/>
      </c>
      <c r="AG444" s="150" t="str">
        <f t="shared" si="100"/>
        <v/>
      </c>
    </row>
    <row r="445" spans="1:33" x14ac:dyDescent="0.25">
      <c r="A445" s="56"/>
      <c r="B445" s="70"/>
      <c r="C445" s="76"/>
      <c r="D445" s="73"/>
      <c r="E445" s="79"/>
      <c r="F445" s="56"/>
      <c r="G445" s="13" t="str">
        <f t="shared" si="91"/>
        <v/>
      </c>
      <c r="H445" s="56"/>
      <c r="K445" s="128"/>
      <c r="L445" s="128"/>
      <c r="M445" s="128"/>
      <c r="N445" s="84" t="str">
        <f t="shared" si="92"/>
        <v/>
      </c>
      <c r="O445" s="128"/>
      <c r="P445" s="84" t="str">
        <f t="shared" si="93"/>
        <v/>
      </c>
      <c r="Q445" s="84" t="str">
        <f t="shared" si="90"/>
        <v/>
      </c>
      <c r="R445" s="84" t="str">
        <f t="shared" si="94"/>
        <v/>
      </c>
      <c r="S445" s="84" t="str">
        <f t="shared" si="95"/>
        <v/>
      </c>
      <c r="U445" s="84" t="str">
        <f t="shared" si="96"/>
        <v/>
      </c>
      <c r="W445" s="108" t="str">
        <f>IF($N445="", "", SUM($D$11:$D445))</f>
        <v/>
      </c>
      <c r="X445" s="111" t="str">
        <f t="shared" si="97"/>
        <v/>
      </c>
      <c r="Y445" s="114" t="str">
        <f t="shared" si="101"/>
        <v/>
      </c>
      <c r="Z445" s="111" t="str">
        <f>IF(X445="", "", X445-SUM($Z$11:$Z444))</f>
        <v/>
      </c>
      <c r="AA445" s="111" t="str">
        <f>IF($Y445="", "", $Y445-SUM($AA$11:$AA444))</f>
        <v/>
      </c>
      <c r="AB445" s="111" t="str">
        <f t="shared" si="102"/>
        <v/>
      </c>
      <c r="AC445" s="121" t="str">
        <f t="shared" si="98"/>
        <v/>
      </c>
      <c r="AD445" s="122" t="str">
        <f t="shared" si="99"/>
        <v/>
      </c>
      <c r="AE445" s="123" t="str">
        <f t="shared" si="103"/>
        <v/>
      </c>
      <c r="AG445" s="150" t="str">
        <f t="shared" si="100"/>
        <v/>
      </c>
    </row>
    <row r="446" spans="1:33" x14ac:dyDescent="0.25">
      <c r="A446" s="56"/>
      <c r="B446" s="70"/>
      <c r="C446" s="76"/>
      <c r="D446" s="73"/>
      <c r="E446" s="79"/>
      <c r="F446" s="56"/>
      <c r="G446" s="13" t="str">
        <f t="shared" si="91"/>
        <v/>
      </c>
      <c r="H446" s="56"/>
      <c r="K446" s="128"/>
      <c r="L446" s="128"/>
      <c r="M446" s="128"/>
      <c r="N446" s="84" t="str">
        <f t="shared" si="92"/>
        <v/>
      </c>
      <c r="O446" s="128"/>
      <c r="P446" s="84" t="str">
        <f t="shared" si="93"/>
        <v/>
      </c>
      <c r="Q446" s="84" t="str">
        <f t="shared" si="90"/>
        <v/>
      </c>
      <c r="R446" s="84" t="str">
        <f t="shared" si="94"/>
        <v/>
      </c>
      <c r="S446" s="84" t="str">
        <f t="shared" si="95"/>
        <v/>
      </c>
      <c r="U446" s="84" t="str">
        <f t="shared" si="96"/>
        <v/>
      </c>
      <c r="W446" s="108" t="str">
        <f>IF($N446="", "", SUM($D$11:$D446))</f>
        <v/>
      </c>
      <c r="X446" s="111" t="str">
        <f t="shared" si="97"/>
        <v/>
      </c>
      <c r="Y446" s="114" t="str">
        <f t="shared" si="101"/>
        <v/>
      </c>
      <c r="Z446" s="111" t="str">
        <f>IF(X446="", "", X446-SUM($Z$11:$Z445))</f>
        <v/>
      </c>
      <c r="AA446" s="111" t="str">
        <f>IF($Y446="", "", $Y446-SUM($AA$11:$AA445))</f>
        <v/>
      </c>
      <c r="AB446" s="111" t="str">
        <f t="shared" si="102"/>
        <v/>
      </c>
      <c r="AC446" s="121" t="str">
        <f t="shared" si="98"/>
        <v/>
      </c>
      <c r="AD446" s="122" t="str">
        <f t="shared" si="99"/>
        <v/>
      </c>
      <c r="AE446" s="123" t="str">
        <f t="shared" si="103"/>
        <v/>
      </c>
      <c r="AG446" s="150" t="str">
        <f t="shared" si="100"/>
        <v/>
      </c>
    </row>
    <row r="447" spans="1:33" x14ac:dyDescent="0.25">
      <c r="A447" s="56"/>
      <c r="B447" s="70"/>
      <c r="C447" s="76"/>
      <c r="D447" s="73"/>
      <c r="E447" s="79"/>
      <c r="F447" s="56"/>
      <c r="G447" s="13" t="str">
        <f t="shared" si="91"/>
        <v/>
      </c>
      <c r="H447" s="56"/>
      <c r="K447" s="128"/>
      <c r="L447" s="128"/>
      <c r="M447" s="128"/>
      <c r="N447" s="84" t="str">
        <f t="shared" si="92"/>
        <v/>
      </c>
      <c r="O447" s="128"/>
      <c r="P447" s="84" t="str">
        <f t="shared" si="93"/>
        <v/>
      </c>
      <c r="Q447" s="84" t="str">
        <f t="shared" si="90"/>
        <v/>
      </c>
      <c r="R447" s="84" t="str">
        <f t="shared" si="94"/>
        <v/>
      </c>
      <c r="S447" s="84" t="str">
        <f t="shared" si="95"/>
        <v/>
      </c>
      <c r="U447" s="84" t="str">
        <f t="shared" si="96"/>
        <v/>
      </c>
      <c r="W447" s="108" t="str">
        <f>IF($N447="", "", SUM($D$11:$D447))</f>
        <v/>
      </c>
      <c r="X447" s="111" t="str">
        <f t="shared" si="97"/>
        <v/>
      </c>
      <c r="Y447" s="114" t="str">
        <f t="shared" si="101"/>
        <v/>
      </c>
      <c r="Z447" s="111" t="str">
        <f>IF(X447="", "", X447-SUM($Z$11:$Z446))</f>
        <v/>
      </c>
      <c r="AA447" s="111" t="str">
        <f>IF($Y447="", "", $Y447-SUM($AA$11:$AA446))</f>
        <v/>
      </c>
      <c r="AB447" s="111" t="str">
        <f t="shared" si="102"/>
        <v/>
      </c>
      <c r="AC447" s="121" t="str">
        <f t="shared" si="98"/>
        <v/>
      </c>
      <c r="AD447" s="122" t="str">
        <f t="shared" si="99"/>
        <v/>
      </c>
      <c r="AE447" s="123" t="str">
        <f t="shared" si="103"/>
        <v/>
      </c>
      <c r="AG447" s="150" t="str">
        <f t="shared" si="100"/>
        <v/>
      </c>
    </row>
    <row r="448" spans="1:33" x14ac:dyDescent="0.25">
      <c r="A448" s="56"/>
      <c r="B448" s="70"/>
      <c r="C448" s="76"/>
      <c r="D448" s="73"/>
      <c r="E448" s="79"/>
      <c r="F448" s="56"/>
      <c r="G448" s="13" t="str">
        <f t="shared" si="91"/>
        <v/>
      </c>
      <c r="H448" s="56"/>
      <c r="K448" s="128"/>
      <c r="L448" s="128"/>
      <c r="M448" s="128"/>
      <c r="N448" s="84" t="str">
        <f t="shared" si="92"/>
        <v/>
      </c>
      <c r="O448" s="128"/>
      <c r="P448" s="84" t="str">
        <f t="shared" si="93"/>
        <v/>
      </c>
      <c r="Q448" s="84" t="str">
        <f t="shared" si="90"/>
        <v/>
      </c>
      <c r="R448" s="84" t="str">
        <f t="shared" si="94"/>
        <v/>
      </c>
      <c r="S448" s="84" t="str">
        <f t="shared" si="95"/>
        <v/>
      </c>
      <c r="U448" s="84" t="str">
        <f t="shared" si="96"/>
        <v/>
      </c>
      <c r="W448" s="108" t="str">
        <f>IF($N448="", "", SUM($D$11:$D448))</f>
        <v/>
      </c>
      <c r="X448" s="111" t="str">
        <f t="shared" si="97"/>
        <v/>
      </c>
      <c r="Y448" s="114" t="str">
        <f t="shared" si="101"/>
        <v/>
      </c>
      <c r="Z448" s="111" t="str">
        <f>IF(X448="", "", X448-SUM($Z$11:$Z447))</f>
        <v/>
      </c>
      <c r="AA448" s="111" t="str">
        <f>IF($Y448="", "", $Y448-SUM($AA$11:$AA447))</f>
        <v/>
      </c>
      <c r="AB448" s="111" t="str">
        <f t="shared" si="102"/>
        <v/>
      </c>
      <c r="AC448" s="121" t="str">
        <f t="shared" si="98"/>
        <v/>
      </c>
      <c r="AD448" s="122" t="str">
        <f t="shared" si="99"/>
        <v/>
      </c>
      <c r="AE448" s="123" t="str">
        <f t="shared" si="103"/>
        <v/>
      </c>
      <c r="AG448" s="150" t="str">
        <f t="shared" si="100"/>
        <v/>
      </c>
    </row>
    <row r="449" spans="1:33" x14ac:dyDescent="0.25">
      <c r="A449" s="56"/>
      <c r="B449" s="70"/>
      <c r="C449" s="76"/>
      <c r="D449" s="73"/>
      <c r="E449" s="79"/>
      <c r="F449" s="56"/>
      <c r="G449" s="13" t="str">
        <f t="shared" si="91"/>
        <v/>
      </c>
      <c r="H449" s="56"/>
      <c r="K449" s="128"/>
      <c r="L449" s="128"/>
      <c r="M449" s="128"/>
      <c r="N449" s="84" t="str">
        <f t="shared" si="92"/>
        <v/>
      </c>
      <c r="O449" s="128"/>
      <c r="P449" s="84" t="str">
        <f t="shared" si="93"/>
        <v/>
      </c>
      <c r="Q449" s="84" t="str">
        <f t="shared" si="90"/>
        <v/>
      </c>
      <c r="R449" s="84" t="str">
        <f t="shared" si="94"/>
        <v/>
      </c>
      <c r="S449" s="84" t="str">
        <f t="shared" si="95"/>
        <v/>
      </c>
      <c r="U449" s="84" t="str">
        <f t="shared" si="96"/>
        <v/>
      </c>
      <c r="W449" s="108" t="str">
        <f>IF($N449="", "", SUM($D$11:$D449))</f>
        <v/>
      </c>
      <c r="X449" s="111" t="str">
        <f t="shared" si="97"/>
        <v/>
      </c>
      <c r="Y449" s="114" t="str">
        <f t="shared" si="101"/>
        <v/>
      </c>
      <c r="Z449" s="111" t="str">
        <f>IF(X449="", "", X449-SUM($Z$11:$Z448))</f>
        <v/>
      </c>
      <c r="AA449" s="111" t="str">
        <f>IF($Y449="", "", $Y449-SUM($AA$11:$AA448))</f>
        <v/>
      </c>
      <c r="AB449" s="111" t="str">
        <f t="shared" si="102"/>
        <v/>
      </c>
      <c r="AC449" s="121" t="str">
        <f t="shared" si="98"/>
        <v/>
      </c>
      <c r="AD449" s="122" t="str">
        <f t="shared" si="99"/>
        <v/>
      </c>
      <c r="AE449" s="123" t="str">
        <f t="shared" si="103"/>
        <v/>
      </c>
      <c r="AG449" s="150" t="str">
        <f t="shared" si="100"/>
        <v/>
      </c>
    </row>
    <row r="450" spans="1:33" x14ac:dyDescent="0.25">
      <c r="A450" s="56"/>
      <c r="B450" s="70"/>
      <c r="C450" s="76"/>
      <c r="D450" s="73"/>
      <c r="E450" s="79"/>
      <c r="F450" s="56"/>
      <c r="G450" s="13" t="str">
        <f t="shared" si="91"/>
        <v/>
      </c>
      <c r="H450" s="56"/>
      <c r="K450" s="128"/>
      <c r="L450" s="128"/>
      <c r="M450" s="128"/>
      <c r="N450" s="84" t="str">
        <f t="shared" si="92"/>
        <v/>
      </c>
      <c r="O450" s="128"/>
      <c r="P450" s="84" t="str">
        <f t="shared" si="93"/>
        <v/>
      </c>
      <c r="Q450" s="84" t="str">
        <f t="shared" si="90"/>
        <v/>
      </c>
      <c r="R450" s="84" t="str">
        <f t="shared" si="94"/>
        <v/>
      </c>
      <c r="S450" s="84" t="str">
        <f t="shared" si="95"/>
        <v/>
      </c>
      <c r="U450" s="84" t="str">
        <f t="shared" si="96"/>
        <v/>
      </c>
      <c r="W450" s="108" t="str">
        <f>IF($N450="", "", SUM($D$11:$D450))</f>
        <v/>
      </c>
      <c r="X450" s="111" t="str">
        <f t="shared" si="97"/>
        <v/>
      </c>
      <c r="Y450" s="114" t="str">
        <f t="shared" si="101"/>
        <v/>
      </c>
      <c r="Z450" s="111" t="str">
        <f>IF(X450="", "", X450-SUM($Z$11:$Z449))</f>
        <v/>
      </c>
      <c r="AA450" s="111" t="str">
        <f>IF($Y450="", "", $Y450-SUM($AA$11:$AA449))</f>
        <v/>
      </c>
      <c r="AB450" s="111" t="str">
        <f t="shared" si="102"/>
        <v/>
      </c>
      <c r="AC450" s="121" t="str">
        <f t="shared" si="98"/>
        <v/>
      </c>
      <c r="AD450" s="122" t="str">
        <f t="shared" si="99"/>
        <v/>
      </c>
      <c r="AE450" s="123" t="str">
        <f t="shared" si="103"/>
        <v/>
      </c>
      <c r="AG450" s="150" t="str">
        <f t="shared" si="100"/>
        <v/>
      </c>
    </row>
    <row r="451" spans="1:33" x14ac:dyDescent="0.25">
      <c r="A451" s="56"/>
      <c r="B451" s="70"/>
      <c r="C451" s="76"/>
      <c r="D451" s="73"/>
      <c r="E451" s="79"/>
      <c r="F451" s="56"/>
      <c r="G451" s="13" t="str">
        <f t="shared" si="91"/>
        <v/>
      </c>
      <c r="H451" s="56"/>
      <c r="K451" s="128"/>
      <c r="L451" s="128"/>
      <c r="M451" s="128"/>
      <c r="N451" s="84" t="str">
        <f t="shared" si="92"/>
        <v/>
      </c>
      <c r="O451" s="128"/>
      <c r="P451" s="84" t="str">
        <f t="shared" si="93"/>
        <v/>
      </c>
      <c r="Q451" s="84" t="str">
        <f t="shared" si="90"/>
        <v/>
      </c>
      <c r="R451" s="84" t="str">
        <f t="shared" si="94"/>
        <v/>
      </c>
      <c r="S451" s="84" t="str">
        <f t="shared" si="95"/>
        <v/>
      </c>
      <c r="U451" s="84" t="str">
        <f t="shared" si="96"/>
        <v/>
      </c>
      <c r="W451" s="108" t="str">
        <f>IF($N451="", "", SUM($D$11:$D451))</f>
        <v/>
      </c>
      <c r="X451" s="111" t="str">
        <f t="shared" si="97"/>
        <v/>
      </c>
      <c r="Y451" s="114" t="str">
        <f t="shared" si="101"/>
        <v/>
      </c>
      <c r="Z451" s="111" t="str">
        <f>IF(X451="", "", X451-SUM($Z$11:$Z450))</f>
        <v/>
      </c>
      <c r="AA451" s="111" t="str">
        <f>IF($Y451="", "", $Y451-SUM($AA$11:$AA450))</f>
        <v/>
      </c>
      <c r="AB451" s="111" t="str">
        <f t="shared" si="102"/>
        <v/>
      </c>
      <c r="AC451" s="121" t="str">
        <f t="shared" si="98"/>
        <v/>
      </c>
      <c r="AD451" s="122" t="str">
        <f t="shared" si="99"/>
        <v/>
      </c>
      <c r="AE451" s="123" t="str">
        <f t="shared" si="103"/>
        <v/>
      </c>
      <c r="AG451" s="150" t="str">
        <f t="shared" si="100"/>
        <v/>
      </c>
    </row>
    <row r="452" spans="1:33" x14ac:dyDescent="0.25">
      <c r="A452" s="56"/>
      <c r="B452" s="70"/>
      <c r="C452" s="76"/>
      <c r="D452" s="73"/>
      <c r="E452" s="79"/>
      <c r="F452" s="56"/>
      <c r="G452" s="13" t="str">
        <f t="shared" si="91"/>
        <v/>
      </c>
      <c r="H452" s="56"/>
      <c r="K452" s="128"/>
      <c r="L452" s="128"/>
      <c r="M452" s="128"/>
      <c r="N452" s="84" t="str">
        <f t="shared" si="92"/>
        <v/>
      </c>
      <c r="O452" s="128"/>
      <c r="P452" s="84" t="str">
        <f t="shared" si="93"/>
        <v/>
      </c>
      <c r="Q452" s="84" t="str">
        <f t="shared" si="90"/>
        <v/>
      </c>
      <c r="R452" s="84" t="str">
        <f t="shared" si="94"/>
        <v/>
      </c>
      <c r="S452" s="84" t="str">
        <f t="shared" si="95"/>
        <v/>
      </c>
      <c r="U452" s="84" t="str">
        <f t="shared" si="96"/>
        <v/>
      </c>
      <c r="W452" s="108" t="str">
        <f>IF($N452="", "", SUM($D$11:$D452))</f>
        <v/>
      </c>
      <c r="X452" s="111" t="str">
        <f t="shared" si="97"/>
        <v/>
      </c>
      <c r="Y452" s="114" t="str">
        <f t="shared" si="101"/>
        <v/>
      </c>
      <c r="Z452" s="111" t="str">
        <f>IF(X452="", "", X452-SUM($Z$11:$Z451))</f>
        <v/>
      </c>
      <c r="AA452" s="111" t="str">
        <f>IF($Y452="", "", $Y452-SUM($AA$11:$AA451))</f>
        <v/>
      </c>
      <c r="AB452" s="111" t="str">
        <f t="shared" si="102"/>
        <v/>
      </c>
      <c r="AC452" s="121" t="str">
        <f t="shared" si="98"/>
        <v/>
      </c>
      <c r="AD452" s="122" t="str">
        <f t="shared" si="99"/>
        <v/>
      </c>
      <c r="AE452" s="123" t="str">
        <f t="shared" si="103"/>
        <v/>
      </c>
      <c r="AG452" s="150" t="str">
        <f t="shared" si="100"/>
        <v/>
      </c>
    </row>
    <row r="453" spans="1:33" x14ac:dyDescent="0.25">
      <c r="A453" s="56"/>
      <c r="B453" s="70"/>
      <c r="C453" s="76"/>
      <c r="D453" s="73"/>
      <c r="E453" s="79"/>
      <c r="F453" s="56"/>
      <c r="G453" s="13" t="str">
        <f t="shared" si="91"/>
        <v/>
      </c>
      <c r="H453" s="56"/>
      <c r="K453" s="128"/>
      <c r="L453" s="128"/>
      <c r="M453" s="128"/>
      <c r="N453" s="84" t="str">
        <f t="shared" si="92"/>
        <v/>
      </c>
      <c r="O453" s="128"/>
      <c r="P453" s="84" t="str">
        <f t="shared" si="93"/>
        <v/>
      </c>
      <c r="Q453" s="84" t="str">
        <f t="shared" si="90"/>
        <v/>
      </c>
      <c r="R453" s="84" t="str">
        <f t="shared" si="94"/>
        <v/>
      </c>
      <c r="S453" s="84" t="str">
        <f t="shared" si="95"/>
        <v/>
      </c>
      <c r="U453" s="84" t="str">
        <f t="shared" si="96"/>
        <v/>
      </c>
      <c r="W453" s="108" t="str">
        <f>IF($N453="", "", SUM($D$11:$D453))</f>
        <v/>
      </c>
      <c r="X453" s="111" t="str">
        <f t="shared" si="97"/>
        <v/>
      </c>
      <c r="Y453" s="114" t="str">
        <f t="shared" si="101"/>
        <v/>
      </c>
      <c r="Z453" s="111" t="str">
        <f>IF(X453="", "", X453-SUM($Z$11:$Z452))</f>
        <v/>
      </c>
      <c r="AA453" s="111" t="str">
        <f>IF($Y453="", "", $Y453-SUM($AA$11:$AA452))</f>
        <v/>
      </c>
      <c r="AB453" s="111" t="str">
        <f t="shared" si="102"/>
        <v/>
      </c>
      <c r="AC453" s="121" t="str">
        <f t="shared" si="98"/>
        <v/>
      </c>
      <c r="AD453" s="122" t="str">
        <f t="shared" si="99"/>
        <v/>
      </c>
      <c r="AE453" s="123" t="str">
        <f t="shared" si="103"/>
        <v/>
      </c>
      <c r="AG453" s="150" t="str">
        <f t="shared" si="100"/>
        <v/>
      </c>
    </row>
    <row r="454" spans="1:33" x14ac:dyDescent="0.25">
      <c r="A454" s="56"/>
      <c r="B454" s="70"/>
      <c r="C454" s="76"/>
      <c r="D454" s="73"/>
      <c r="E454" s="79"/>
      <c r="F454" s="56"/>
      <c r="G454" s="13" t="str">
        <f t="shared" si="91"/>
        <v/>
      </c>
      <c r="H454" s="56"/>
      <c r="K454" s="128"/>
      <c r="L454" s="128"/>
      <c r="M454" s="128"/>
      <c r="N454" s="84" t="str">
        <f t="shared" si="92"/>
        <v/>
      </c>
      <c r="O454" s="128"/>
      <c r="P454" s="84" t="str">
        <f t="shared" si="93"/>
        <v/>
      </c>
      <c r="Q454" s="84" t="str">
        <f t="shared" si="90"/>
        <v/>
      </c>
      <c r="R454" s="84" t="str">
        <f t="shared" si="94"/>
        <v/>
      </c>
      <c r="S454" s="84" t="str">
        <f t="shared" si="95"/>
        <v/>
      </c>
      <c r="U454" s="84" t="str">
        <f t="shared" si="96"/>
        <v/>
      </c>
      <c r="W454" s="108" t="str">
        <f>IF($N454="", "", SUM($D$11:$D454))</f>
        <v/>
      </c>
      <c r="X454" s="111" t="str">
        <f t="shared" si="97"/>
        <v/>
      </c>
      <c r="Y454" s="114" t="str">
        <f t="shared" si="101"/>
        <v/>
      </c>
      <c r="Z454" s="111" t="str">
        <f>IF(X454="", "", X454-SUM($Z$11:$Z453))</f>
        <v/>
      </c>
      <c r="AA454" s="111" t="str">
        <f>IF($Y454="", "", $Y454-SUM($AA$11:$AA453))</f>
        <v/>
      </c>
      <c r="AB454" s="111" t="str">
        <f t="shared" si="102"/>
        <v/>
      </c>
      <c r="AC454" s="121" t="str">
        <f t="shared" si="98"/>
        <v/>
      </c>
      <c r="AD454" s="122" t="str">
        <f t="shared" si="99"/>
        <v/>
      </c>
      <c r="AE454" s="123" t="str">
        <f t="shared" si="103"/>
        <v/>
      </c>
      <c r="AG454" s="150" t="str">
        <f t="shared" si="100"/>
        <v/>
      </c>
    </row>
    <row r="455" spans="1:33" x14ac:dyDescent="0.25">
      <c r="A455" s="56"/>
      <c r="B455" s="70"/>
      <c r="C455" s="76"/>
      <c r="D455" s="73"/>
      <c r="E455" s="79"/>
      <c r="F455" s="56"/>
      <c r="G455" s="13" t="str">
        <f t="shared" si="91"/>
        <v/>
      </c>
      <c r="H455" s="56"/>
      <c r="K455" s="128"/>
      <c r="L455" s="128"/>
      <c r="M455" s="128"/>
      <c r="N455" s="84" t="str">
        <f t="shared" si="92"/>
        <v/>
      </c>
      <c r="O455" s="128"/>
      <c r="P455" s="84" t="str">
        <f t="shared" si="93"/>
        <v/>
      </c>
      <c r="Q455" s="84" t="str">
        <f t="shared" si="90"/>
        <v/>
      </c>
      <c r="R455" s="84" t="str">
        <f t="shared" si="94"/>
        <v/>
      </c>
      <c r="S455" s="84" t="str">
        <f t="shared" si="95"/>
        <v/>
      </c>
      <c r="U455" s="84" t="str">
        <f t="shared" si="96"/>
        <v/>
      </c>
      <c r="W455" s="108" t="str">
        <f>IF($N455="", "", SUM($D$11:$D455))</f>
        <v/>
      </c>
      <c r="X455" s="111" t="str">
        <f t="shared" si="97"/>
        <v/>
      </c>
      <c r="Y455" s="114" t="str">
        <f t="shared" si="101"/>
        <v/>
      </c>
      <c r="Z455" s="111" t="str">
        <f>IF(X455="", "", X455-SUM($Z$11:$Z454))</f>
        <v/>
      </c>
      <c r="AA455" s="111" t="str">
        <f>IF($Y455="", "", $Y455-SUM($AA$11:$AA454))</f>
        <v/>
      </c>
      <c r="AB455" s="111" t="str">
        <f t="shared" si="102"/>
        <v/>
      </c>
      <c r="AC455" s="121" t="str">
        <f t="shared" si="98"/>
        <v/>
      </c>
      <c r="AD455" s="122" t="str">
        <f t="shared" si="99"/>
        <v/>
      </c>
      <c r="AE455" s="123" t="str">
        <f t="shared" si="103"/>
        <v/>
      </c>
      <c r="AG455" s="150" t="str">
        <f t="shared" si="100"/>
        <v/>
      </c>
    </row>
    <row r="456" spans="1:33" x14ac:dyDescent="0.25">
      <c r="A456" s="56"/>
      <c r="B456" s="70"/>
      <c r="C456" s="76"/>
      <c r="D456" s="73"/>
      <c r="E456" s="79"/>
      <c r="F456" s="56"/>
      <c r="G456" s="13" t="str">
        <f t="shared" si="91"/>
        <v/>
      </c>
      <c r="H456" s="56"/>
      <c r="K456" s="128"/>
      <c r="L456" s="128"/>
      <c r="M456" s="128"/>
      <c r="N456" s="84" t="str">
        <f t="shared" si="92"/>
        <v/>
      </c>
      <c r="O456" s="128"/>
      <c r="P456" s="84" t="str">
        <f t="shared" si="93"/>
        <v/>
      </c>
      <c r="Q456" s="84" t="str">
        <f t="shared" si="90"/>
        <v/>
      </c>
      <c r="R456" s="84" t="str">
        <f t="shared" si="94"/>
        <v/>
      </c>
      <c r="S456" s="84" t="str">
        <f t="shared" si="95"/>
        <v/>
      </c>
      <c r="U456" s="84" t="str">
        <f t="shared" si="96"/>
        <v/>
      </c>
      <c r="W456" s="108" t="str">
        <f>IF($N456="", "", SUM($D$11:$D456))</f>
        <v/>
      </c>
      <c r="X456" s="111" t="str">
        <f t="shared" si="97"/>
        <v/>
      </c>
      <c r="Y456" s="114" t="str">
        <f t="shared" si="101"/>
        <v/>
      </c>
      <c r="Z456" s="111" t="str">
        <f>IF(X456="", "", X456-SUM($Z$11:$Z455))</f>
        <v/>
      </c>
      <c r="AA456" s="111" t="str">
        <f>IF($Y456="", "", $Y456-SUM($AA$11:$AA455))</f>
        <v/>
      </c>
      <c r="AB456" s="111" t="str">
        <f t="shared" si="102"/>
        <v/>
      </c>
      <c r="AC456" s="121" t="str">
        <f t="shared" si="98"/>
        <v/>
      </c>
      <c r="AD456" s="122" t="str">
        <f t="shared" si="99"/>
        <v/>
      </c>
      <c r="AE456" s="123" t="str">
        <f t="shared" si="103"/>
        <v/>
      </c>
      <c r="AG456" s="150" t="str">
        <f t="shared" si="100"/>
        <v/>
      </c>
    </row>
    <row r="457" spans="1:33" x14ac:dyDescent="0.25">
      <c r="A457" s="56"/>
      <c r="B457" s="70"/>
      <c r="C457" s="76"/>
      <c r="D457" s="73"/>
      <c r="E457" s="79"/>
      <c r="F457" s="56"/>
      <c r="G457" s="13" t="str">
        <f t="shared" si="91"/>
        <v/>
      </c>
      <c r="H457" s="56"/>
      <c r="K457" s="128"/>
      <c r="L457" s="128"/>
      <c r="M457" s="128"/>
      <c r="N457" s="84" t="str">
        <f t="shared" si="92"/>
        <v/>
      </c>
      <c r="O457" s="128"/>
      <c r="P457" s="84" t="str">
        <f t="shared" si="93"/>
        <v/>
      </c>
      <c r="Q457" s="84" t="str">
        <f t="shared" si="90"/>
        <v/>
      </c>
      <c r="R457" s="84" t="str">
        <f t="shared" si="94"/>
        <v/>
      </c>
      <c r="S457" s="84" t="str">
        <f t="shared" si="95"/>
        <v/>
      </c>
      <c r="U457" s="84" t="str">
        <f t="shared" si="96"/>
        <v/>
      </c>
      <c r="W457" s="108" t="str">
        <f>IF($N457="", "", SUM($D$11:$D457))</f>
        <v/>
      </c>
      <c r="X457" s="111" t="str">
        <f t="shared" si="97"/>
        <v/>
      </c>
      <c r="Y457" s="114" t="str">
        <f t="shared" si="101"/>
        <v/>
      </c>
      <c r="Z457" s="111" t="str">
        <f>IF(X457="", "", X457-SUM($Z$11:$Z456))</f>
        <v/>
      </c>
      <c r="AA457" s="111" t="str">
        <f>IF($Y457="", "", $Y457-SUM($AA$11:$AA456))</f>
        <v/>
      </c>
      <c r="AB457" s="111" t="str">
        <f t="shared" si="102"/>
        <v/>
      </c>
      <c r="AC457" s="121" t="str">
        <f t="shared" si="98"/>
        <v/>
      </c>
      <c r="AD457" s="122" t="str">
        <f t="shared" si="99"/>
        <v/>
      </c>
      <c r="AE457" s="123" t="str">
        <f t="shared" si="103"/>
        <v/>
      </c>
      <c r="AG457" s="150" t="str">
        <f t="shared" si="100"/>
        <v/>
      </c>
    </row>
    <row r="458" spans="1:33" x14ac:dyDescent="0.25">
      <c r="A458" s="56"/>
      <c r="B458" s="70"/>
      <c r="C458" s="76"/>
      <c r="D458" s="73"/>
      <c r="E458" s="79"/>
      <c r="F458" s="56"/>
      <c r="G458" s="13" t="str">
        <f t="shared" si="91"/>
        <v/>
      </c>
      <c r="H458" s="56"/>
      <c r="K458" s="128"/>
      <c r="L458" s="128"/>
      <c r="M458" s="128"/>
      <c r="N458" s="84" t="str">
        <f t="shared" si="92"/>
        <v/>
      </c>
      <c r="O458" s="128"/>
      <c r="P458" s="84" t="str">
        <f t="shared" si="93"/>
        <v/>
      </c>
      <c r="Q458" s="84" t="str">
        <f t="shared" si="90"/>
        <v/>
      </c>
      <c r="R458" s="84" t="str">
        <f t="shared" si="94"/>
        <v/>
      </c>
      <c r="S458" s="84" t="str">
        <f t="shared" si="95"/>
        <v/>
      </c>
      <c r="U458" s="84" t="str">
        <f t="shared" si="96"/>
        <v/>
      </c>
      <c r="W458" s="108" t="str">
        <f>IF($N458="", "", SUM($D$11:$D458))</f>
        <v/>
      </c>
      <c r="X458" s="111" t="str">
        <f t="shared" si="97"/>
        <v/>
      </c>
      <c r="Y458" s="114" t="str">
        <f t="shared" si="101"/>
        <v/>
      </c>
      <c r="Z458" s="111" t="str">
        <f>IF(X458="", "", X458-SUM($Z$11:$Z457))</f>
        <v/>
      </c>
      <c r="AA458" s="111" t="str">
        <f>IF($Y458="", "", $Y458-SUM($AA$11:$AA457))</f>
        <v/>
      </c>
      <c r="AB458" s="111" t="str">
        <f t="shared" si="102"/>
        <v/>
      </c>
      <c r="AC458" s="121" t="str">
        <f t="shared" si="98"/>
        <v/>
      </c>
      <c r="AD458" s="122" t="str">
        <f t="shared" si="99"/>
        <v/>
      </c>
      <c r="AE458" s="123" t="str">
        <f t="shared" si="103"/>
        <v/>
      </c>
      <c r="AG458" s="150" t="str">
        <f t="shared" si="100"/>
        <v/>
      </c>
    </row>
    <row r="459" spans="1:33" x14ac:dyDescent="0.25">
      <c r="A459" s="56"/>
      <c r="B459" s="70"/>
      <c r="C459" s="76"/>
      <c r="D459" s="73"/>
      <c r="E459" s="79"/>
      <c r="F459" s="56"/>
      <c r="G459" s="13" t="str">
        <f t="shared" si="91"/>
        <v/>
      </c>
      <c r="H459" s="56"/>
      <c r="K459" s="128"/>
      <c r="L459" s="128"/>
      <c r="M459" s="128"/>
      <c r="N459" s="84" t="str">
        <f t="shared" si="92"/>
        <v/>
      </c>
      <c r="O459" s="128"/>
      <c r="P459" s="84" t="str">
        <f t="shared" si="93"/>
        <v/>
      </c>
      <c r="Q459" s="84" t="str">
        <f t="shared" ref="Q459:Q522" si="104">IF($N459="", "", IF(AND(Q$5="X", C459=""), $N$6, IF(AND(NOT(C459=""), COUNTIF(L$11:L$17, C459)=0), $N$7, "")))</f>
        <v/>
      </c>
      <c r="R459" s="84" t="str">
        <f t="shared" si="94"/>
        <v/>
      </c>
      <c r="S459" s="84" t="str">
        <f t="shared" si="95"/>
        <v/>
      </c>
      <c r="U459" s="84" t="str">
        <f t="shared" si="96"/>
        <v/>
      </c>
      <c r="W459" s="108" t="str">
        <f>IF($N459="", "", SUM($D$11:$D459))</f>
        <v/>
      </c>
      <c r="X459" s="111" t="str">
        <f t="shared" si="97"/>
        <v/>
      </c>
      <c r="Y459" s="114" t="str">
        <f t="shared" si="101"/>
        <v/>
      </c>
      <c r="Z459" s="111" t="str">
        <f>IF(X459="", "", X459-SUM($Z$11:$Z458))</f>
        <v/>
      </c>
      <c r="AA459" s="111" t="str">
        <f>IF($Y459="", "", $Y459-SUM($AA$11:$AA458))</f>
        <v/>
      </c>
      <c r="AB459" s="111" t="str">
        <f t="shared" si="102"/>
        <v/>
      </c>
      <c r="AC459" s="121" t="str">
        <f t="shared" si="98"/>
        <v/>
      </c>
      <c r="AD459" s="122" t="str">
        <f t="shared" si="99"/>
        <v/>
      </c>
      <c r="AE459" s="123" t="str">
        <f t="shared" si="103"/>
        <v/>
      </c>
      <c r="AG459" s="150" t="str">
        <f t="shared" si="100"/>
        <v/>
      </c>
    </row>
    <row r="460" spans="1:33" x14ac:dyDescent="0.25">
      <c r="A460" s="56"/>
      <c r="B460" s="70"/>
      <c r="C460" s="76"/>
      <c r="D460" s="73"/>
      <c r="E460" s="79"/>
      <c r="F460" s="56"/>
      <c r="G460" s="13" t="str">
        <f t="shared" ref="G460:G523" si="105">IF($B460="", "", TEXT($B460, "mmm"))</f>
        <v/>
      </c>
      <c r="H460" s="56"/>
      <c r="K460" s="128"/>
      <c r="L460" s="128"/>
      <c r="M460" s="128"/>
      <c r="N460" s="84" t="str">
        <f t="shared" ref="N460:N523" si="106">IF(COUNTIF($B460:$E460, "")=4, "", "X")</f>
        <v/>
      </c>
      <c r="O460" s="128"/>
      <c r="P460" s="84" t="str">
        <f t="shared" ref="P460:P523" si="107">IF($N460="", "", IF(AND(P$5="X", B460=""), $N$6, IFERROR(IF(AND(NOT(B460=""), OR(ISNUMBER(B460)=FALSE, B460&lt;$L$2, B460&gt;$L$3)), $N$7, ""), $N$7)))</f>
        <v/>
      </c>
      <c r="Q460" s="84" t="str">
        <f t="shared" si="104"/>
        <v/>
      </c>
      <c r="R460" s="84" t="str">
        <f t="shared" ref="R460:R523" si="108">IF($N460="", "", IF(AND(R$5="X", D460=""), $N$6, IF(AND(NOT(D460=""), ISNUMBER(D460)=FALSE), $N$7, "")))</f>
        <v/>
      </c>
      <c r="S460" s="84" t="str">
        <f t="shared" ref="S460:S523" si="109">IF($N460="", "", IF(AND(S$5="X", E460=""), $N$6, ""))</f>
        <v/>
      </c>
      <c r="U460" s="84" t="str">
        <f t="shared" ref="U460:U523" si="110">IF($B460="", "", TEXT($B460, "mmm yyyy"))</f>
        <v/>
      </c>
      <c r="W460" s="108" t="str">
        <f>IF($N460="", "", SUM($D$11:$D460))</f>
        <v/>
      </c>
      <c r="X460" s="111" t="str">
        <f t="shared" ref="X460:X523" si="111">IF(W460="", "", IF(W460&lt;=$X$4, W460, $X$4))</f>
        <v/>
      </c>
      <c r="Y460" s="114" t="str">
        <f t="shared" si="101"/>
        <v/>
      </c>
      <c r="Z460" s="111" t="str">
        <f>IF(X460="", "", X460-SUM($Z$11:$Z459))</f>
        <v/>
      </c>
      <c r="AA460" s="111" t="str">
        <f>IF($Y460="", "", $Y460-SUM($AA$11:$AA459))</f>
        <v/>
      </c>
      <c r="AB460" s="111" t="str">
        <f t="shared" si="102"/>
        <v/>
      </c>
      <c r="AC460" s="121" t="str">
        <f t="shared" ref="AC460:AC523" si="112">IF($N460="", "", $Z460*$AC$4)</f>
        <v/>
      </c>
      <c r="AD460" s="122" t="str">
        <f t="shared" ref="AD460:AD523" si="113">IF($N460="", "", $AA460*$AC$5)</f>
        <v/>
      </c>
      <c r="AE460" s="123" t="str">
        <f t="shared" si="103"/>
        <v/>
      </c>
      <c r="AG460" s="150" t="str">
        <f t="shared" ref="AG460:AG523" si="114">IF(OR($U460="", $C460=""), "", CONCATENATE($C460, " - ", $U460))</f>
        <v/>
      </c>
    </row>
    <row r="461" spans="1:33" x14ac:dyDescent="0.25">
      <c r="A461" s="56"/>
      <c r="B461" s="70"/>
      <c r="C461" s="76"/>
      <c r="D461" s="73"/>
      <c r="E461" s="79"/>
      <c r="F461" s="56"/>
      <c r="G461" s="13" t="str">
        <f t="shared" si="105"/>
        <v/>
      </c>
      <c r="H461" s="56"/>
      <c r="K461" s="128"/>
      <c r="L461" s="128"/>
      <c r="M461" s="128"/>
      <c r="N461" s="84" t="str">
        <f t="shared" si="106"/>
        <v/>
      </c>
      <c r="O461" s="128"/>
      <c r="P461" s="84" t="str">
        <f t="shared" si="107"/>
        <v/>
      </c>
      <c r="Q461" s="84" t="str">
        <f t="shared" si="104"/>
        <v/>
      </c>
      <c r="R461" s="84" t="str">
        <f t="shared" si="108"/>
        <v/>
      </c>
      <c r="S461" s="84" t="str">
        <f t="shared" si="109"/>
        <v/>
      </c>
      <c r="U461" s="84" t="str">
        <f t="shared" si="110"/>
        <v/>
      </c>
      <c r="W461" s="108" t="str">
        <f>IF($N461="", "", SUM($D$11:$D461))</f>
        <v/>
      </c>
      <c r="X461" s="111" t="str">
        <f t="shared" si="111"/>
        <v/>
      </c>
      <c r="Y461" s="114" t="str">
        <f t="shared" si="101"/>
        <v/>
      </c>
      <c r="Z461" s="111" t="str">
        <f>IF(X461="", "", X461-SUM($Z$11:$Z460))</f>
        <v/>
      </c>
      <c r="AA461" s="111" t="str">
        <f>IF($Y461="", "", $Y461-SUM($AA$11:$AA460))</f>
        <v/>
      </c>
      <c r="AB461" s="111" t="str">
        <f t="shared" si="102"/>
        <v/>
      </c>
      <c r="AC461" s="121" t="str">
        <f t="shared" si="112"/>
        <v/>
      </c>
      <c r="AD461" s="122" t="str">
        <f t="shared" si="113"/>
        <v/>
      </c>
      <c r="AE461" s="123" t="str">
        <f t="shared" si="103"/>
        <v/>
      </c>
      <c r="AG461" s="150" t="str">
        <f t="shared" si="114"/>
        <v/>
      </c>
    </row>
    <row r="462" spans="1:33" x14ac:dyDescent="0.25">
      <c r="A462" s="56"/>
      <c r="B462" s="70"/>
      <c r="C462" s="76"/>
      <c r="D462" s="73"/>
      <c r="E462" s="79"/>
      <c r="F462" s="56"/>
      <c r="G462" s="13" t="str">
        <f t="shared" si="105"/>
        <v/>
      </c>
      <c r="H462" s="56"/>
      <c r="K462" s="128"/>
      <c r="L462" s="128"/>
      <c r="M462" s="128"/>
      <c r="N462" s="84" t="str">
        <f t="shared" si="106"/>
        <v/>
      </c>
      <c r="O462" s="128"/>
      <c r="P462" s="84" t="str">
        <f t="shared" si="107"/>
        <v/>
      </c>
      <c r="Q462" s="84" t="str">
        <f t="shared" si="104"/>
        <v/>
      </c>
      <c r="R462" s="84" t="str">
        <f t="shared" si="108"/>
        <v/>
      </c>
      <c r="S462" s="84" t="str">
        <f t="shared" si="109"/>
        <v/>
      </c>
      <c r="U462" s="84" t="str">
        <f t="shared" si="110"/>
        <v/>
      </c>
      <c r="W462" s="108" t="str">
        <f>IF($N462="", "", SUM($D$11:$D462))</f>
        <v/>
      </c>
      <c r="X462" s="111" t="str">
        <f t="shared" si="111"/>
        <v/>
      </c>
      <c r="Y462" s="114" t="str">
        <f t="shared" ref="Y462:Y525" si="115">IF(W462="", "", IF(W462&lt;=$X$4, 0, W462-$X$4))</f>
        <v/>
      </c>
      <c r="Z462" s="111" t="str">
        <f>IF(X462="", "", X462-SUM($Z$11:$Z461))</f>
        <v/>
      </c>
      <c r="AA462" s="111" t="str">
        <f>IF($Y462="", "", $Y462-SUM($AA$11:$AA461))</f>
        <v/>
      </c>
      <c r="AB462" s="111" t="str">
        <f t="shared" ref="AB462:AB525" si="116">IF($N462="", "", SUM(Z462:AA462))</f>
        <v/>
      </c>
      <c r="AC462" s="121" t="str">
        <f t="shared" si="112"/>
        <v/>
      </c>
      <c r="AD462" s="122" t="str">
        <f t="shared" si="113"/>
        <v/>
      </c>
      <c r="AE462" s="123" t="str">
        <f t="shared" ref="AE462:AE525" si="117">IF($N462="", "", SUM(AC462:AD462))</f>
        <v/>
      </c>
      <c r="AG462" s="150" t="str">
        <f t="shared" si="114"/>
        <v/>
      </c>
    </row>
    <row r="463" spans="1:33" x14ac:dyDescent="0.25">
      <c r="A463" s="56"/>
      <c r="B463" s="70"/>
      <c r="C463" s="76"/>
      <c r="D463" s="73"/>
      <c r="E463" s="79"/>
      <c r="F463" s="56"/>
      <c r="G463" s="13" t="str">
        <f t="shared" si="105"/>
        <v/>
      </c>
      <c r="H463" s="56"/>
      <c r="K463" s="128"/>
      <c r="L463" s="128"/>
      <c r="M463" s="128"/>
      <c r="N463" s="84" t="str">
        <f t="shared" si="106"/>
        <v/>
      </c>
      <c r="O463" s="128"/>
      <c r="P463" s="84" t="str">
        <f t="shared" si="107"/>
        <v/>
      </c>
      <c r="Q463" s="84" t="str">
        <f t="shared" si="104"/>
        <v/>
      </c>
      <c r="R463" s="84" t="str">
        <f t="shared" si="108"/>
        <v/>
      </c>
      <c r="S463" s="84" t="str">
        <f t="shared" si="109"/>
        <v/>
      </c>
      <c r="U463" s="84" t="str">
        <f t="shared" si="110"/>
        <v/>
      </c>
      <c r="W463" s="108" t="str">
        <f>IF($N463="", "", SUM($D$11:$D463))</f>
        <v/>
      </c>
      <c r="X463" s="111" t="str">
        <f t="shared" si="111"/>
        <v/>
      </c>
      <c r="Y463" s="114" t="str">
        <f t="shared" si="115"/>
        <v/>
      </c>
      <c r="Z463" s="111" t="str">
        <f>IF(X463="", "", X463-SUM($Z$11:$Z462))</f>
        <v/>
      </c>
      <c r="AA463" s="111" t="str">
        <f>IF($Y463="", "", $Y463-SUM($AA$11:$AA462))</f>
        <v/>
      </c>
      <c r="AB463" s="111" t="str">
        <f t="shared" si="116"/>
        <v/>
      </c>
      <c r="AC463" s="121" t="str">
        <f t="shared" si="112"/>
        <v/>
      </c>
      <c r="AD463" s="122" t="str">
        <f t="shared" si="113"/>
        <v/>
      </c>
      <c r="AE463" s="123" t="str">
        <f t="shared" si="117"/>
        <v/>
      </c>
      <c r="AG463" s="150" t="str">
        <f t="shared" si="114"/>
        <v/>
      </c>
    </row>
    <row r="464" spans="1:33" x14ac:dyDescent="0.25">
      <c r="A464" s="56"/>
      <c r="B464" s="70"/>
      <c r="C464" s="76"/>
      <c r="D464" s="73"/>
      <c r="E464" s="79"/>
      <c r="F464" s="56"/>
      <c r="G464" s="13" t="str">
        <f t="shared" si="105"/>
        <v/>
      </c>
      <c r="H464" s="56"/>
      <c r="K464" s="128"/>
      <c r="L464" s="128"/>
      <c r="M464" s="128"/>
      <c r="N464" s="84" t="str">
        <f t="shared" si="106"/>
        <v/>
      </c>
      <c r="O464" s="128"/>
      <c r="P464" s="84" t="str">
        <f t="shared" si="107"/>
        <v/>
      </c>
      <c r="Q464" s="84" t="str">
        <f t="shared" si="104"/>
        <v/>
      </c>
      <c r="R464" s="84" t="str">
        <f t="shared" si="108"/>
        <v/>
      </c>
      <c r="S464" s="84" t="str">
        <f t="shared" si="109"/>
        <v/>
      </c>
      <c r="U464" s="84" t="str">
        <f t="shared" si="110"/>
        <v/>
      </c>
      <c r="W464" s="108" t="str">
        <f>IF($N464="", "", SUM($D$11:$D464))</f>
        <v/>
      </c>
      <c r="X464" s="111" t="str">
        <f t="shared" si="111"/>
        <v/>
      </c>
      <c r="Y464" s="114" t="str">
        <f t="shared" si="115"/>
        <v/>
      </c>
      <c r="Z464" s="111" t="str">
        <f>IF(X464="", "", X464-SUM($Z$11:$Z463))</f>
        <v/>
      </c>
      <c r="AA464" s="111" t="str">
        <f>IF($Y464="", "", $Y464-SUM($AA$11:$AA463))</f>
        <v/>
      </c>
      <c r="AB464" s="111" t="str">
        <f t="shared" si="116"/>
        <v/>
      </c>
      <c r="AC464" s="121" t="str">
        <f t="shared" si="112"/>
        <v/>
      </c>
      <c r="AD464" s="122" t="str">
        <f t="shared" si="113"/>
        <v/>
      </c>
      <c r="AE464" s="123" t="str">
        <f t="shared" si="117"/>
        <v/>
      </c>
      <c r="AG464" s="150" t="str">
        <f t="shared" si="114"/>
        <v/>
      </c>
    </row>
    <row r="465" spans="1:33" x14ac:dyDescent="0.25">
      <c r="A465" s="56"/>
      <c r="B465" s="70"/>
      <c r="C465" s="76"/>
      <c r="D465" s="73"/>
      <c r="E465" s="79"/>
      <c r="F465" s="56"/>
      <c r="G465" s="13" t="str">
        <f t="shared" si="105"/>
        <v/>
      </c>
      <c r="H465" s="56"/>
      <c r="K465" s="128"/>
      <c r="L465" s="128"/>
      <c r="M465" s="128"/>
      <c r="N465" s="84" t="str">
        <f t="shared" si="106"/>
        <v/>
      </c>
      <c r="O465" s="128"/>
      <c r="P465" s="84" t="str">
        <f t="shared" si="107"/>
        <v/>
      </c>
      <c r="Q465" s="84" t="str">
        <f t="shared" si="104"/>
        <v/>
      </c>
      <c r="R465" s="84" t="str">
        <f t="shared" si="108"/>
        <v/>
      </c>
      <c r="S465" s="84" t="str">
        <f t="shared" si="109"/>
        <v/>
      </c>
      <c r="U465" s="84" t="str">
        <f t="shared" si="110"/>
        <v/>
      </c>
      <c r="W465" s="108" t="str">
        <f>IF($N465="", "", SUM($D$11:$D465))</f>
        <v/>
      </c>
      <c r="X465" s="111" t="str">
        <f t="shared" si="111"/>
        <v/>
      </c>
      <c r="Y465" s="114" t="str">
        <f t="shared" si="115"/>
        <v/>
      </c>
      <c r="Z465" s="111" t="str">
        <f>IF(X465="", "", X465-SUM($Z$11:$Z464))</f>
        <v/>
      </c>
      <c r="AA465" s="111" t="str">
        <f>IF($Y465="", "", $Y465-SUM($AA$11:$AA464))</f>
        <v/>
      </c>
      <c r="AB465" s="111" t="str">
        <f t="shared" si="116"/>
        <v/>
      </c>
      <c r="AC465" s="121" t="str">
        <f t="shared" si="112"/>
        <v/>
      </c>
      <c r="AD465" s="122" t="str">
        <f t="shared" si="113"/>
        <v/>
      </c>
      <c r="AE465" s="123" t="str">
        <f t="shared" si="117"/>
        <v/>
      </c>
      <c r="AG465" s="150" t="str">
        <f t="shared" si="114"/>
        <v/>
      </c>
    </row>
    <row r="466" spans="1:33" x14ac:dyDescent="0.25">
      <c r="A466" s="56"/>
      <c r="B466" s="70"/>
      <c r="C466" s="76"/>
      <c r="D466" s="73"/>
      <c r="E466" s="79"/>
      <c r="F466" s="56"/>
      <c r="G466" s="13" t="str">
        <f t="shared" si="105"/>
        <v/>
      </c>
      <c r="H466" s="56"/>
      <c r="K466" s="128"/>
      <c r="L466" s="128"/>
      <c r="M466" s="128"/>
      <c r="N466" s="84" t="str">
        <f t="shared" si="106"/>
        <v/>
      </c>
      <c r="O466" s="128"/>
      <c r="P466" s="84" t="str">
        <f t="shared" si="107"/>
        <v/>
      </c>
      <c r="Q466" s="84" t="str">
        <f t="shared" si="104"/>
        <v/>
      </c>
      <c r="R466" s="84" t="str">
        <f t="shared" si="108"/>
        <v/>
      </c>
      <c r="S466" s="84" t="str">
        <f t="shared" si="109"/>
        <v/>
      </c>
      <c r="U466" s="84" t="str">
        <f t="shared" si="110"/>
        <v/>
      </c>
      <c r="W466" s="108" t="str">
        <f>IF($N466="", "", SUM($D$11:$D466))</f>
        <v/>
      </c>
      <c r="X466" s="111" t="str">
        <f t="shared" si="111"/>
        <v/>
      </c>
      <c r="Y466" s="114" t="str">
        <f t="shared" si="115"/>
        <v/>
      </c>
      <c r="Z466" s="111" t="str">
        <f>IF(X466="", "", X466-SUM($Z$11:$Z465))</f>
        <v/>
      </c>
      <c r="AA466" s="111" t="str">
        <f>IF($Y466="", "", $Y466-SUM($AA$11:$AA465))</f>
        <v/>
      </c>
      <c r="AB466" s="111" t="str">
        <f t="shared" si="116"/>
        <v/>
      </c>
      <c r="AC466" s="121" t="str">
        <f t="shared" si="112"/>
        <v/>
      </c>
      <c r="AD466" s="122" t="str">
        <f t="shared" si="113"/>
        <v/>
      </c>
      <c r="AE466" s="123" t="str">
        <f t="shared" si="117"/>
        <v/>
      </c>
      <c r="AG466" s="150" t="str">
        <f t="shared" si="114"/>
        <v/>
      </c>
    </row>
    <row r="467" spans="1:33" x14ac:dyDescent="0.25">
      <c r="A467" s="56"/>
      <c r="B467" s="70"/>
      <c r="C467" s="76"/>
      <c r="D467" s="73"/>
      <c r="E467" s="79"/>
      <c r="F467" s="56"/>
      <c r="G467" s="13" t="str">
        <f t="shared" si="105"/>
        <v/>
      </c>
      <c r="H467" s="56"/>
      <c r="K467" s="128"/>
      <c r="L467" s="128"/>
      <c r="M467" s="128"/>
      <c r="N467" s="84" t="str">
        <f t="shared" si="106"/>
        <v/>
      </c>
      <c r="O467" s="128"/>
      <c r="P467" s="84" t="str">
        <f t="shared" si="107"/>
        <v/>
      </c>
      <c r="Q467" s="84" t="str">
        <f t="shared" si="104"/>
        <v/>
      </c>
      <c r="R467" s="84" t="str">
        <f t="shared" si="108"/>
        <v/>
      </c>
      <c r="S467" s="84" t="str">
        <f t="shared" si="109"/>
        <v/>
      </c>
      <c r="U467" s="84" t="str">
        <f t="shared" si="110"/>
        <v/>
      </c>
      <c r="W467" s="108" t="str">
        <f>IF($N467="", "", SUM($D$11:$D467))</f>
        <v/>
      </c>
      <c r="X467" s="111" t="str">
        <f t="shared" si="111"/>
        <v/>
      </c>
      <c r="Y467" s="114" t="str">
        <f t="shared" si="115"/>
        <v/>
      </c>
      <c r="Z467" s="111" t="str">
        <f>IF(X467="", "", X467-SUM($Z$11:$Z466))</f>
        <v/>
      </c>
      <c r="AA467" s="111" t="str">
        <f>IF($Y467="", "", $Y467-SUM($AA$11:$AA466))</f>
        <v/>
      </c>
      <c r="AB467" s="111" t="str">
        <f t="shared" si="116"/>
        <v/>
      </c>
      <c r="AC467" s="121" t="str">
        <f t="shared" si="112"/>
        <v/>
      </c>
      <c r="AD467" s="122" t="str">
        <f t="shared" si="113"/>
        <v/>
      </c>
      <c r="AE467" s="123" t="str">
        <f t="shared" si="117"/>
        <v/>
      </c>
      <c r="AG467" s="150" t="str">
        <f t="shared" si="114"/>
        <v/>
      </c>
    </row>
    <row r="468" spans="1:33" x14ac:dyDescent="0.25">
      <c r="A468" s="56"/>
      <c r="B468" s="70"/>
      <c r="C468" s="76"/>
      <c r="D468" s="73"/>
      <c r="E468" s="79"/>
      <c r="F468" s="56"/>
      <c r="G468" s="13" t="str">
        <f t="shared" si="105"/>
        <v/>
      </c>
      <c r="H468" s="56"/>
      <c r="K468" s="128"/>
      <c r="L468" s="128"/>
      <c r="M468" s="128"/>
      <c r="N468" s="84" t="str">
        <f t="shared" si="106"/>
        <v/>
      </c>
      <c r="O468" s="128"/>
      <c r="P468" s="84" t="str">
        <f t="shared" si="107"/>
        <v/>
      </c>
      <c r="Q468" s="84" t="str">
        <f t="shared" si="104"/>
        <v/>
      </c>
      <c r="R468" s="84" t="str">
        <f t="shared" si="108"/>
        <v/>
      </c>
      <c r="S468" s="84" t="str">
        <f t="shared" si="109"/>
        <v/>
      </c>
      <c r="U468" s="84" t="str">
        <f t="shared" si="110"/>
        <v/>
      </c>
      <c r="W468" s="108" t="str">
        <f>IF($N468="", "", SUM($D$11:$D468))</f>
        <v/>
      </c>
      <c r="X468" s="111" t="str">
        <f t="shared" si="111"/>
        <v/>
      </c>
      <c r="Y468" s="114" t="str">
        <f t="shared" si="115"/>
        <v/>
      </c>
      <c r="Z468" s="111" t="str">
        <f>IF(X468="", "", X468-SUM($Z$11:$Z467))</f>
        <v/>
      </c>
      <c r="AA468" s="111" t="str">
        <f>IF($Y468="", "", $Y468-SUM($AA$11:$AA467))</f>
        <v/>
      </c>
      <c r="AB468" s="111" t="str">
        <f t="shared" si="116"/>
        <v/>
      </c>
      <c r="AC468" s="121" t="str">
        <f t="shared" si="112"/>
        <v/>
      </c>
      <c r="AD468" s="122" t="str">
        <f t="shared" si="113"/>
        <v/>
      </c>
      <c r="AE468" s="123" t="str">
        <f t="shared" si="117"/>
        <v/>
      </c>
      <c r="AG468" s="150" t="str">
        <f t="shared" si="114"/>
        <v/>
      </c>
    </row>
    <row r="469" spans="1:33" x14ac:dyDescent="0.25">
      <c r="A469" s="56"/>
      <c r="B469" s="70"/>
      <c r="C469" s="76"/>
      <c r="D469" s="73"/>
      <c r="E469" s="79"/>
      <c r="F469" s="56"/>
      <c r="G469" s="13" t="str">
        <f t="shared" si="105"/>
        <v/>
      </c>
      <c r="H469" s="56"/>
      <c r="K469" s="128"/>
      <c r="L469" s="128"/>
      <c r="M469" s="128"/>
      <c r="N469" s="84" t="str">
        <f t="shared" si="106"/>
        <v/>
      </c>
      <c r="O469" s="128"/>
      <c r="P469" s="84" t="str">
        <f t="shared" si="107"/>
        <v/>
      </c>
      <c r="Q469" s="84" t="str">
        <f t="shared" si="104"/>
        <v/>
      </c>
      <c r="R469" s="84" t="str">
        <f t="shared" si="108"/>
        <v/>
      </c>
      <c r="S469" s="84" t="str">
        <f t="shared" si="109"/>
        <v/>
      </c>
      <c r="U469" s="84" t="str">
        <f t="shared" si="110"/>
        <v/>
      </c>
      <c r="W469" s="108" t="str">
        <f>IF($N469="", "", SUM($D$11:$D469))</f>
        <v/>
      </c>
      <c r="X469" s="111" t="str">
        <f t="shared" si="111"/>
        <v/>
      </c>
      <c r="Y469" s="114" t="str">
        <f t="shared" si="115"/>
        <v/>
      </c>
      <c r="Z469" s="111" t="str">
        <f>IF(X469="", "", X469-SUM($Z$11:$Z468))</f>
        <v/>
      </c>
      <c r="AA469" s="111" t="str">
        <f>IF($Y469="", "", $Y469-SUM($AA$11:$AA468))</f>
        <v/>
      </c>
      <c r="AB469" s="111" t="str">
        <f t="shared" si="116"/>
        <v/>
      </c>
      <c r="AC469" s="121" t="str">
        <f t="shared" si="112"/>
        <v/>
      </c>
      <c r="AD469" s="122" t="str">
        <f t="shared" si="113"/>
        <v/>
      </c>
      <c r="AE469" s="123" t="str">
        <f t="shared" si="117"/>
        <v/>
      </c>
      <c r="AG469" s="150" t="str">
        <f t="shared" si="114"/>
        <v/>
      </c>
    </row>
    <row r="470" spans="1:33" x14ac:dyDescent="0.25">
      <c r="A470" s="56"/>
      <c r="B470" s="70"/>
      <c r="C470" s="76"/>
      <c r="D470" s="73"/>
      <c r="E470" s="79"/>
      <c r="F470" s="56"/>
      <c r="G470" s="13" t="str">
        <f t="shared" si="105"/>
        <v/>
      </c>
      <c r="H470" s="56"/>
      <c r="K470" s="128"/>
      <c r="L470" s="128"/>
      <c r="M470" s="128"/>
      <c r="N470" s="84" t="str">
        <f t="shared" si="106"/>
        <v/>
      </c>
      <c r="O470" s="128"/>
      <c r="P470" s="84" t="str">
        <f t="shared" si="107"/>
        <v/>
      </c>
      <c r="Q470" s="84" t="str">
        <f t="shared" si="104"/>
        <v/>
      </c>
      <c r="R470" s="84" t="str">
        <f t="shared" si="108"/>
        <v/>
      </c>
      <c r="S470" s="84" t="str">
        <f t="shared" si="109"/>
        <v/>
      </c>
      <c r="U470" s="84" t="str">
        <f t="shared" si="110"/>
        <v/>
      </c>
      <c r="W470" s="108" t="str">
        <f>IF($N470="", "", SUM($D$11:$D470))</f>
        <v/>
      </c>
      <c r="X470" s="111" t="str">
        <f t="shared" si="111"/>
        <v/>
      </c>
      <c r="Y470" s="114" t="str">
        <f t="shared" si="115"/>
        <v/>
      </c>
      <c r="Z470" s="111" t="str">
        <f>IF(X470="", "", X470-SUM($Z$11:$Z469))</f>
        <v/>
      </c>
      <c r="AA470" s="111" t="str">
        <f>IF($Y470="", "", $Y470-SUM($AA$11:$AA469))</f>
        <v/>
      </c>
      <c r="AB470" s="111" t="str">
        <f t="shared" si="116"/>
        <v/>
      </c>
      <c r="AC470" s="121" t="str">
        <f t="shared" si="112"/>
        <v/>
      </c>
      <c r="AD470" s="122" t="str">
        <f t="shared" si="113"/>
        <v/>
      </c>
      <c r="AE470" s="123" t="str">
        <f t="shared" si="117"/>
        <v/>
      </c>
      <c r="AG470" s="150" t="str">
        <f t="shared" si="114"/>
        <v/>
      </c>
    </row>
    <row r="471" spans="1:33" x14ac:dyDescent="0.25">
      <c r="A471" s="56"/>
      <c r="B471" s="70"/>
      <c r="C471" s="76"/>
      <c r="D471" s="73"/>
      <c r="E471" s="79"/>
      <c r="F471" s="56"/>
      <c r="G471" s="13" t="str">
        <f t="shared" si="105"/>
        <v/>
      </c>
      <c r="H471" s="56"/>
      <c r="K471" s="128"/>
      <c r="L471" s="128"/>
      <c r="M471" s="128"/>
      <c r="N471" s="84" t="str">
        <f t="shared" si="106"/>
        <v/>
      </c>
      <c r="O471" s="128"/>
      <c r="P471" s="84" t="str">
        <f t="shared" si="107"/>
        <v/>
      </c>
      <c r="Q471" s="84" t="str">
        <f t="shared" si="104"/>
        <v/>
      </c>
      <c r="R471" s="84" t="str">
        <f t="shared" si="108"/>
        <v/>
      </c>
      <c r="S471" s="84" t="str">
        <f t="shared" si="109"/>
        <v/>
      </c>
      <c r="U471" s="84" t="str">
        <f t="shared" si="110"/>
        <v/>
      </c>
      <c r="W471" s="108" t="str">
        <f>IF($N471="", "", SUM($D$11:$D471))</f>
        <v/>
      </c>
      <c r="X471" s="111" t="str">
        <f t="shared" si="111"/>
        <v/>
      </c>
      <c r="Y471" s="114" t="str">
        <f t="shared" si="115"/>
        <v/>
      </c>
      <c r="Z471" s="111" t="str">
        <f>IF(X471="", "", X471-SUM($Z$11:$Z470))</f>
        <v/>
      </c>
      <c r="AA471" s="111" t="str">
        <f>IF($Y471="", "", $Y471-SUM($AA$11:$AA470))</f>
        <v/>
      </c>
      <c r="AB471" s="111" t="str">
        <f t="shared" si="116"/>
        <v/>
      </c>
      <c r="AC471" s="121" t="str">
        <f t="shared" si="112"/>
        <v/>
      </c>
      <c r="AD471" s="122" t="str">
        <f t="shared" si="113"/>
        <v/>
      </c>
      <c r="AE471" s="123" t="str">
        <f t="shared" si="117"/>
        <v/>
      </c>
      <c r="AG471" s="150" t="str">
        <f t="shared" si="114"/>
        <v/>
      </c>
    </row>
    <row r="472" spans="1:33" x14ac:dyDescent="0.25">
      <c r="A472" s="56"/>
      <c r="B472" s="70"/>
      <c r="C472" s="76"/>
      <c r="D472" s="73"/>
      <c r="E472" s="79"/>
      <c r="F472" s="56"/>
      <c r="G472" s="13" t="str">
        <f t="shared" si="105"/>
        <v/>
      </c>
      <c r="H472" s="56"/>
      <c r="K472" s="128"/>
      <c r="L472" s="128"/>
      <c r="M472" s="128"/>
      <c r="N472" s="84" t="str">
        <f t="shared" si="106"/>
        <v/>
      </c>
      <c r="O472" s="128"/>
      <c r="P472" s="84" t="str">
        <f t="shared" si="107"/>
        <v/>
      </c>
      <c r="Q472" s="84" t="str">
        <f t="shared" si="104"/>
        <v/>
      </c>
      <c r="R472" s="84" t="str">
        <f t="shared" si="108"/>
        <v/>
      </c>
      <c r="S472" s="84" t="str">
        <f t="shared" si="109"/>
        <v/>
      </c>
      <c r="U472" s="84" t="str">
        <f t="shared" si="110"/>
        <v/>
      </c>
      <c r="W472" s="108" t="str">
        <f>IF($N472="", "", SUM($D$11:$D472))</f>
        <v/>
      </c>
      <c r="X472" s="111" t="str">
        <f t="shared" si="111"/>
        <v/>
      </c>
      <c r="Y472" s="114" t="str">
        <f t="shared" si="115"/>
        <v/>
      </c>
      <c r="Z472" s="111" t="str">
        <f>IF(X472="", "", X472-SUM($Z$11:$Z471))</f>
        <v/>
      </c>
      <c r="AA472" s="111" t="str">
        <f>IF($Y472="", "", $Y472-SUM($AA$11:$AA471))</f>
        <v/>
      </c>
      <c r="AB472" s="111" t="str">
        <f t="shared" si="116"/>
        <v/>
      </c>
      <c r="AC472" s="121" t="str">
        <f t="shared" si="112"/>
        <v/>
      </c>
      <c r="AD472" s="122" t="str">
        <f t="shared" si="113"/>
        <v/>
      </c>
      <c r="AE472" s="123" t="str">
        <f t="shared" si="117"/>
        <v/>
      </c>
      <c r="AG472" s="150" t="str">
        <f t="shared" si="114"/>
        <v/>
      </c>
    </row>
    <row r="473" spans="1:33" x14ac:dyDescent="0.25">
      <c r="A473" s="56"/>
      <c r="B473" s="70"/>
      <c r="C473" s="76"/>
      <c r="D473" s="73"/>
      <c r="E473" s="79"/>
      <c r="F473" s="56"/>
      <c r="G473" s="13" t="str">
        <f t="shared" si="105"/>
        <v/>
      </c>
      <c r="H473" s="56"/>
      <c r="K473" s="128"/>
      <c r="L473" s="128"/>
      <c r="M473" s="128"/>
      <c r="N473" s="84" t="str">
        <f t="shared" si="106"/>
        <v/>
      </c>
      <c r="O473" s="128"/>
      <c r="P473" s="84" t="str">
        <f t="shared" si="107"/>
        <v/>
      </c>
      <c r="Q473" s="84" t="str">
        <f t="shared" si="104"/>
        <v/>
      </c>
      <c r="R473" s="84" t="str">
        <f t="shared" si="108"/>
        <v/>
      </c>
      <c r="S473" s="84" t="str">
        <f t="shared" si="109"/>
        <v/>
      </c>
      <c r="U473" s="84" t="str">
        <f t="shared" si="110"/>
        <v/>
      </c>
      <c r="W473" s="108" t="str">
        <f>IF($N473="", "", SUM($D$11:$D473))</f>
        <v/>
      </c>
      <c r="X473" s="111" t="str">
        <f t="shared" si="111"/>
        <v/>
      </c>
      <c r="Y473" s="114" t="str">
        <f t="shared" si="115"/>
        <v/>
      </c>
      <c r="Z473" s="111" t="str">
        <f>IF(X473="", "", X473-SUM($Z$11:$Z472))</f>
        <v/>
      </c>
      <c r="AA473" s="111" t="str">
        <f>IF($Y473="", "", $Y473-SUM($AA$11:$AA472))</f>
        <v/>
      </c>
      <c r="AB473" s="111" t="str">
        <f t="shared" si="116"/>
        <v/>
      </c>
      <c r="AC473" s="121" t="str">
        <f t="shared" si="112"/>
        <v/>
      </c>
      <c r="AD473" s="122" t="str">
        <f t="shared" si="113"/>
        <v/>
      </c>
      <c r="AE473" s="123" t="str">
        <f t="shared" si="117"/>
        <v/>
      </c>
      <c r="AG473" s="150" t="str">
        <f t="shared" si="114"/>
        <v/>
      </c>
    </row>
    <row r="474" spans="1:33" x14ac:dyDescent="0.25">
      <c r="A474" s="56"/>
      <c r="B474" s="70"/>
      <c r="C474" s="76"/>
      <c r="D474" s="73"/>
      <c r="E474" s="79"/>
      <c r="F474" s="56"/>
      <c r="G474" s="13" t="str">
        <f t="shared" si="105"/>
        <v/>
      </c>
      <c r="H474" s="56"/>
      <c r="K474" s="128"/>
      <c r="L474" s="128"/>
      <c r="M474" s="128"/>
      <c r="N474" s="84" t="str">
        <f t="shared" si="106"/>
        <v/>
      </c>
      <c r="O474" s="128"/>
      <c r="P474" s="84" t="str">
        <f t="shared" si="107"/>
        <v/>
      </c>
      <c r="Q474" s="84" t="str">
        <f t="shared" si="104"/>
        <v/>
      </c>
      <c r="R474" s="84" t="str">
        <f t="shared" si="108"/>
        <v/>
      </c>
      <c r="S474" s="84" t="str">
        <f t="shared" si="109"/>
        <v/>
      </c>
      <c r="U474" s="84" t="str">
        <f t="shared" si="110"/>
        <v/>
      </c>
      <c r="W474" s="108" t="str">
        <f>IF($N474="", "", SUM($D$11:$D474))</f>
        <v/>
      </c>
      <c r="X474" s="111" t="str">
        <f t="shared" si="111"/>
        <v/>
      </c>
      <c r="Y474" s="114" t="str">
        <f t="shared" si="115"/>
        <v/>
      </c>
      <c r="Z474" s="111" t="str">
        <f>IF(X474="", "", X474-SUM($Z$11:$Z473))</f>
        <v/>
      </c>
      <c r="AA474" s="111" t="str">
        <f>IF($Y474="", "", $Y474-SUM($AA$11:$AA473))</f>
        <v/>
      </c>
      <c r="AB474" s="111" t="str">
        <f t="shared" si="116"/>
        <v/>
      </c>
      <c r="AC474" s="121" t="str">
        <f t="shared" si="112"/>
        <v/>
      </c>
      <c r="AD474" s="122" t="str">
        <f t="shared" si="113"/>
        <v/>
      </c>
      <c r="AE474" s="123" t="str">
        <f t="shared" si="117"/>
        <v/>
      </c>
      <c r="AG474" s="150" t="str">
        <f t="shared" si="114"/>
        <v/>
      </c>
    </row>
    <row r="475" spans="1:33" x14ac:dyDescent="0.25">
      <c r="A475" s="56"/>
      <c r="B475" s="70"/>
      <c r="C475" s="76"/>
      <c r="D475" s="73"/>
      <c r="E475" s="79"/>
      <c r="F475" s="56"/>
      <c r="G475" s="13" t="str">
        <f t="shared" si="105"/>
        <v/>
      </c>
      <c r="H475" s="56"/>
      <c r="K475" s="128"/>
      <c r="L475" s="128"/>
      <c r="M475" s="128"/>
      <c r="N475" s="84" t="str">
        <f t="shared" si="106"/>
        <v/>
      </c>
      <c r="O475" s="128"/>
      <c r="P475" s="84" t="str">
        <f t="shared" si="107"/>
        <v/>
      </c>
      <c r="Q475" s="84" t="str">
        <f t="shared" si="104"/>
        <v/>
      </c>
      <c r="R475" s="84" t="str">
        <f t="shared" si="108"/>
        <v/>
      </c>
      <c r="S475" s="84" t="str">
        <f t="shared" si="109"/>
        <v/>
      </c>
      <c r="U475" s="84" t="str">
        <f t="shared" si="110"/>
        <v/>
      </c>
      <c r="W475" s="108" t="str">
        <f>IF($N475="", "", SUM($D$11:$D475))</f>
        <v/>
      </c>
      <c r="X475" s="111" t="str">
        <f t="shared" si="111"/>
        <v/>
      </c>
      <c r="Y475" s="114" t="str">
        <f t="shared" si="115"/>
        <v/>
      </c>
      <c r="Z475" s="111" t="str">
        <f>IF(X475="", "", X475-SUM($Z$11:$Z474))</f>
        <v/>
      </c>
      <c r="AA475" s="111" t="str">
        <f>IF($Y475="", "", $Y475-SUM($AA$11:$AA474))</f>
        <v/>
      </c>
      <c r="AB475" s="111" t="str">
        <f t="shared" si="116"/>
        <v/>
      </c>
      <c r="AC475" s="121" t="str">
        <f t="shared" si="112"/>
        <v/>
      </c>
      <c r="AD475" s="122" t="str">
        <f t="shared" si="113"/>
        <v/>
      </c>
      <c r="AE475" s="123" t="str">
        <f t="shared" si="117"/>
        <v/>
      </c>
      <c r="AG475" s="150" t="str">
        <f t="shared" si="114"/>
        <v/>
      </c>
    </row>
    <row r="476" spans="1:33" x14ac:dyDescent="0.25">
      <c r="A476" s="56"/>
      <c r="B476" s="70"/>
      <c r="C476" s="76"/>
      <c r="D476" s="73"/>
      <c r="E476" s="79"/>
      <c r="F476" s="56"/>
      <c r="G476" s="13" t="str">
        <f t="shared" si="105"/>
        <v/>
      </c>
      <c r="H476" s="56"/>
      <c r="K476" s="128"/>
      <c r="L476" s="128"/>
      <c r="M476" s="128"/>
      <c r="N476" s="84" t="str">
        <f t="shared" si="106"/>
        <v/>
      </c>
      <c r="O476" s="128"/>
      <c r="P476" s="84" t="str">
        <f t="shared" si="107"/>
        <v/>
      </c>
      <c r="Q476" s="84" t="str">
        <f t="shared" si="104"/>
        <v/>
      </c>
      <c r="R476" s="84" t="str">
        <f t="shared" si="108"/>
        <v/>
      </c>
      <c r="S476" s="84" t="str">
        <f t="shared" si="109"/>
        <v/>
      </c>
      <c r="U476" s="84" t="str">
        <f t="shared" si="110"/>
        <v/>
      </c>
      <c r="W476" s="108" t="str">
        <f>IF($N476="", "", SUM($D$11:$D476))</f>
        <v/>
      </c>
      <c r="X476" s="111" t="str">
        <f t="shared" si="111"/>
        <v/>
      </c>
      <c r="Y476" s="114" t="str">
        <f t="shared" si="115"/>
        <v/>
      </c>
      <c r="Z476" s="111" t="str">
        <f>IF(X476="", "", X476-SUM($Z$11:$Z475))</f>
        <v/>
      </c>
      <c r="AA476" s="111" t="str">
        <f>IF($Y476="", "", $Y476-SUM($AA$11:$AA475))</f>
        <v/>
      </c>
      <c r="AB476" s="111" t="str">
        <f t="shared" si="116"/>
        <v/>
      </c>
      <c r="AC476" s="121" t="str">
        <f t="shared" si="112"/>
        <v/>
      </c>
      <c r="AD476" s="122" t="str">
        <f t="shared" si="113"/>
        <v/>
      </c>
      <c r="AE476" s="123" t="str">
        <f t="shared" si="117"/>
        <v/>
      </c>
      <c r="AG476" s="150" t="str">
        <f t="shared" si="114"/>
        <v/>
      </c>
    </row>
    <row r="477" spans="1:33" x14ac:dyDescent="0.25">
      <c r="A477" s="56"/>
      <c r="B477" s="70"/>
      <c r="C477" s="76"/>
      <c r="D477" s="73"/>
      <c r="E477" s="79"/>
      <c r="F477" s="56"/>
      <c r="G477" s="13" t="str">
        <f t="shared" si="105"/>
        <v/>
      </c>
      <c r="H477" s="56"/>
      <c r="K477" s="128"/>
      <c r="L477" s="128"/>
      <c r="M477" s="128"/>
      <c r="N477" s="84" t="str">
        <f t="shared" si="106"/>
        <v/>
      </c>
      <c r="O477" s="128"/>
      <c r="P477" s="84" t="str">
        <f t="shared" si="107"/>
        <v/>
      </c>
      <c r="Q477" s="84" t="str">
        <f t="shared" si="104"/>
        <v/>
      </c>
      <c r="R477" s="84" t="str">
        <f t="shared" si="108"/>
        <v/>
      </c>
      <c r="S477" s="84" t="str">
        <f t="shared" si="109"/>
        <v/>
      </c>
      <c r="U477" s="84" t="str">
        <f t="shared" si="110"/>
        <v/>
      </c>
      <c r="W477" s="108" t="str">
        <f>IF($N477="", "", SUM($D$11:$D477))</f>
        <v/>
      </c>
      <c r="X477" s="111" t="str">
        <f t="shared" si="111"/>
        <v/>
      </c>
      <c r="Y477" s="114" t="str">
        <f t="shared" si="115"/>
        <v/>
      </c>
      <c r="Z477" s="111" t="str">
        <f>IF(X477="", "", X477-SUM($Z$11:$Z476))</f>
        <v/>
      </c>
      <c r="AA477" s="111" t="str">
        <f>IF($Y477="", "", $Y477-SUM($AA$11:$AA476))</f>
        <v/>
      </c>
      <c r="AB477" s="111" t="str">
        <f t="shared" si="116"/>
        <v/>
      </c>
      <c r="AC477" s="121" t="str">
        <f t="shared" si="112"/>
        <v/>
      </c>
      <c r="AD477" s="122" t="str">
        <f t="shared" si="113"/>
        <v/>
      </c>
      <c r="AE477" s="123" t="str">
        <f t="shared" si="117"/>
        <v/>
      </c>
      <c r="AG477" s="150" t="str">
        <f t="shared" si="114"/>
        <v/>
      </c>
    </row>
    <row r="478" spans="1:33" x14ac:dyDescent="0.25">
      <c r="A478" s="56"/>
      <c r="B478" s="70"/>
      <c r="C478" s="76"/>
      <c r="D478" s="73"/>
      <c r="E478" s="79"/>
      <c r="F478" s="56"/>
      <c r="G478" s="13" t="str">
        <f t="shared" si="105"/>
        <v/>
      </c>
      <c r="H478" s="56"/>
      <c r="K478" s="128"/>
      <c r="L478" s="128"/>
      <c r="M478" s="128"/>
      <c r="N478" s="84" t="str">
        <f t="shared" si="106"/>
        <v/>
      </c>
      <c r="O478" s="128"/>
      <c r="P478" s="84" t="str">
        <f t="shared" si="107"/>
        <v/>
      </c>
      <c r="Q478" s="84" t="str">
        <f t="shared" si="104"/>
        <v/>
      </c>
      <c r="R478" s="84" t="str">
        <f t="shared" si="108"/>
        <v/>
      </c>
      <c r="S478" s="84" t="str">
        <f t="shared" si="109"/>
        <v/>
      </c>
      <c r="U478" s="84" t="str">
        <f t="shared" si="110"/>
        <v/>
      </c>
      <c r="W478" s="108" t="str">
        <f>IF($N478="", "", SUM($D$11:$D478))</f>
        <v/>
      </c>
      <c r="X478" s="111" t="str">
        <f t="shared" si="111"/>
        <v/>
      </c>
      <c r="Y478" s="114" t="str">
        <f t="shared" si="115"/>
        <v/>
      </c>
      <c r="Z478" s="111" t="str">
        <f>IF(X478="", "", X478-SUM($Z$11:$Z477))</f>
        <v/>
      </c>
      <c r="AA478" s="111" t="str">
        <f>IF($Y478="", "", $Y478-SUM($AA$11:$AA477))</f>
        <v/>
      </c>
      <c r="AB478" s="111" t="str">
        <f t="shared" si="116"/>
        <v/>
      </c>
      <c r="AC478" s="121" t="str">
        <f t="shared" si="112"/>
        <v/>
      </c>
      <c r="AD478" s="122" t="str">
        <f t="shared" si="113"/>
        <v/>
      </c>
      <c r="AE478" s="123" t="str">
        <f t="shared" si="117"/>
        <v/>
      </c>
      <c r="AG478" s="150" t="str">
        <f t="shared" si="114"/>
        <v/>
      </c>
    </row>
    <row r="479" spans="1:33" x14ac:dyDescent="0.25">
      <c r="A479" s="56"/>
      <c r="B479" s="70"/>
      <c r="C479" s="76"/>
      <c r="D479" s="73"/>
      <c r="E479" s="79"/>
      <c r="F479" s="56"/>
      <c r="G479" s="13" t="str">
        <f t="shared" si="105"/>
        <v/>
      </c>
      <c r="H479" s="56"/>
      <c r="K479" s="128"/>
      <c r="L479" s="128"/>
      <c r="M479" s="128"/>
      <c r="N479" s="84" t="str">
        <f t="shared" si="106"/>
        <v/>
      </c>
      <c r="O479" s="128"/>
      <c r="P479" s="84" t="str">
        <f t="shared" si="107"/>
        <v/>
      </c>
      <c r="Q479" s="84" t="str">
        <f t="shared" si="104"/>
        <v/>
      </c>
      <c r="R479" s="84" t="str">
        <f t="shared" si="108"/>
        <v/>
      </c>
      <c r="S479" s="84" t="str">
        <f t="shared" si="109"/>
        <v/>
      </c>
      <c r="U479" s="84" t="str">
        <f t="shared" si="110"/>
        <v/>
      </c>
      <c r="W479" s="108" t="str">
        <f>IF($N479="", "", SUM($D$11:$D479))</f>
        <v/>
      </c>
      <c r="X479" s="111" t="str">
        <f t="shared" si="111"/>
        <v/>
      </c>
      <c r="Y479" s="114" t="str">
        <f t="shared" si="115"/>
        <v/>
      </c>
      <c r="Z479" s="111" t="str">
        <f>IF(X479="", "", X479-SUM($Z$11:$Z478))</f>
        <v/>
      </c>
      <c r="AA479" s="111" t="str">
        <f>IF($Y479="", "", $Y479-SUM($AA$11:$AA478))</f>
        <v/>
      </c>
      <c r="AB479" s="111" t="str">
        <f t="shared" si="116"/>
        <v/>
      </c>
      <c r="AC479" s="121" t="str">
        <f t="shared" si="112"/>
        <v/>
      </c>
      <c r="AD479" s="122" t="str">
        <f t="shared" si="113"/>
        <v/>
      </c>
      <c r="AE479" s="123" t="str">
        <f t="shared" si="117"/>
        <v/>
      </c>
      <c r="AG479" s="150" t="str">
        <f t="shared" si="114"/>
        <v/>
      </c>
    </row>
    <row r="480" spans="1:33" x14ac:dyDescent="0.25">
      <c r="A480" s="56"/>
      <c r="B480" s="70"/>
      <c r="C480" s="76"/>
      <c r="D480" s="73"/>
      <c r="E480" s="79"/>
      <c r="F480" s="56"/>
      <c r="G480" s="13" t="str">
        <f t="shared" si="105"/>
        <v/>
      </c>
      <c r="H480" s="56"/>
      <c r="K480" s="128"/>
      <c r="L480" s="128"/>
      <c r="M480" s="128"/>
      <c r="N480" s="84" t="str">
        <f t="shared" si="106"/>
        <v/>
      </c>
      <c r="O480" s="128"/>
      <c r="P480" s="84" t="str">
        <f t="shared" si="107"/>
        <v/>
      </c>
      <c r="Q480" s="84" t="str">
        <f t="shared" si="104"/>
        <v/>
      </c>
      <c r="R480" s="84" t="str">
        <f t="shared" si="108"/>
        <v/>
      </c>
      <c r="S480" s="84" t="str">
        <f t="shared" si="109"/>
        <v/>
      </c>
      <c r="U480" s="84" t="str">
        <f t="shared" si="110"/>
        <v/>
      </c>
      <c r="W480" s="108" t="str">
        <f>IF($N480="", "", SUM($D$11:$D480))</f>
        <v/>
      </c>
      <c r="X480" s="111" t="str">
        <f t="shared" si="111"/>
        <v/>
      </c>
      <c r="Y480" s="114" t="str">
        <f t="shared" si="115"/>
        <v/>
      </c>
      <c r="Z480" s="111" t="str">
        <f>IF(X480="", "", X480-SUM($Z$11:$Z479))</f>
        <v/>
      </c>
      <c r="AA480" s="111" t="str">
        <f>IF($Y480="", "", $Y480-SUM($AA$11:$AA479))</f>
        <v/>
      </c>
      <c r="AB480" s="111" t="str">
        <f t="shared" si="116"/>
        <v/>
      </c>
      <c r="AC480" s="121" t="str">
        <f t="shared" si="112"/>
        <v/>
      </c>
      <c r="AD480" s="122" t="str">
        <f t="shared" si="113"/>
        <v/>
      </c>
      <c r="AE480" s="123" t="str">
        <f t="shared" si="117"/>
        <v/>
      </c>
      <c r="AG480" s="150" t="str">
        <f t="shared" si="114"/>
        <v/>
      </c>
    </row>
    <row r="481" spans="1:33" x14ac:dyDescent="0.25">
      <c r="A481" s="56"/>
      <c r="B481" s="70"/>
      <c r="C481" s="76"/>
      <c r="D481" s="73"/>
      <c r="E481" s="79"/>
      <c r="F481" s="56"/>
      <c r="G481" s="13" t="str">
        <f t="shared" si="105"/>
        <v/>
      </c>
      <c r="H481" s="56"/>
      <c r="K481" s="128"/>
      <c r="L481" s="128"/>
      <c r="M481" s="128"/>
      <c r="N481" s="84" t="str">
        <f t="shared" si="106"/>
        <v/>
      </c>
      <c r="O481" s="128"/>
      <c r="P481" s="84" t="str">
        <f t="shared" si="107"/>
        <v/>
      </c>
      <c r="Q481" s="84" t="str">
        <f t="shared" si="104"/>
        <v/>
      </c>
      <c r="R481" s="84" t="str">
        <f t="shared" si="108"/>
        <v/>
      </c>
      <c r="S481" s="84" t="str">
        <f t="shared" si="109"/>
        <v/>
      </c>
      <c r="U481" s="84" t="str">
        <f t="shared" si="110"/>
        <v/>
      </c>
      <c r="W481" s="108" t="str">
        <f>IF($N481="", "", SUM($D$11:$D481))</f>
        <v/>
      </c>
      <c r="X481" s="111" t="str">
        <f t="shared" si="111"/>
        <v/>
      </c>
      <c r="Y481" s="114" t="str">
        <f t="shared" si="115"/>
        <v/>
      </c>
      <c r="Z481" s="111" t="str">
        <f>IF(X481="", "", X481-SUM($Z$11:$Z480))</f>
        <v/>
      </c>
      <c r="AA481" s="111" t="str">
        <f>IF($Y481="", "", $Y481-SUM($AA$11:$AA480))</f>
        <v/>
      </c>
      <c r="AB481" s="111" t="str">
        <f t="shared" si="116"/>
        <v/>
      </c>
      <c r="AC481" s="121" t="str">
        <f t="shared" si="112"/>
        <v/>
      </c>
      <c r="AD481" s="122" t="str">
        <f t="shared" si="113"/>
        <v/>
      </c>
      <c r="AE481" s="123" t="str">
        <f t="shared" si="117"/>
        <v/>
      </c>
      <c r="AG481" s="150" t="str">
        <f t="shared" si="114"/>
        <v/>
      </c>
    </row>
    <row r="482" spans="1:33" x14ac:dyDescent="0.25">
      <c r="A482" s="56"/>
      <c r="B482" s="70"/>
      <c r="C482" s="76"/>
      <c r="D482" s="73"/>
      <c r="E482" s="79"/>
      <c r="F482" s="56"/>
      <c r="G482" s="13" t="str">
        <f t="shared" si="105"/>
        <v/>
      </c>
      <c r="H482" s="56"/>
      <c r="K482" s="128"/>
      <c r="L482" s="128"/>
      <c r="M482" s="128"/>
      <c r="N482" s="84" t="str">
        <f t="shared" si="106"/>
        <v/>
      </c>
      <c r="O482" s="128"/>
      <c r="P482" s="84" t="str">
        <f t="shared" si="107"/>
        <v/>
      </c>
      <c r="Q482" s="84" t="str">
        <f t="shared" si="104"/>
        <v/>
      </c>
      <c r="R482" s="84" t="str">
        <f t="shared" si="108"/>
        <v/>
      </c>
      <c r="S482" s="84" t="str">
        <f t="shared" si="109"/>
        <v/>
      </c>
      <c r="U482" s="84" t="str">
        <f t="shared" si="110"/>
        <v/>
      </c>
      <c r="W482" s="108" t="str">
        <f>IF($N482="", "", SUM($D$11:$D482))</f>
        <v/>
      </c>
      <c r="X482" s="111" t="str">
        <f t="shared" si="111"/>
        <v/>
      </c>
      <c r="Y482" s="114" t="str">
        <f t="shared" si="115"/>
        <v/>
      </c>
      <c r="Z482" s="111" t="str">
        <f>IF(X482="", "", X482-SUM($Z$11:$Z481))</f>
        <v/>
      </c>
      <c r="AA482" s="111" t="str">
        <f>IF($Y482="", "", $Y482-SUM($AA$11:$AA481))</f>
        <v/>
      </c>
      <c r="AB482" s="111" t="str">
        <f t="shared" si="116"/>
        <v/>
      </c>
      <c r="AC482" s="121" t="str">
        <f t="shared" si="112"/>
        <v/>
      </c>
      <c r="AD482" s="122" t="str">
        <f t="shared" si="113"/>
        <v/>
      </c>
      <c r="AE482" s="123" t="str">
        <f t="shared" si="117"/>
        <v/>
      </c>
      <c r="AG482" s="150" t="str">
        <f t="shared" si="114"/>
        <v/>
      </c>
    </row>
    <row r="483" spans="1:33" x14ac:dyDescent="0.25">
      <c r="A483" s="56"/>
      <c r="B483" s="70"/>
      <c r="C483" s="76"/>
      <c r="D483" s="73"/>
      <c r="E483" s="79"/>
      <c r="F483" s="56"/>
      <c r="G483" s="13" t="str">
        <f t="shared" si="105"/>
        <v/>
      </c>
      <c r="H483" s="56"/>
      <c r="K483" s="128"/>
      <c r="L483" s="128"/>
      <c r="M483" s="128"/>
      <c r="N483" s="84" t="str">
        <f t="shared" si="106"/>
        <v/>
      </c>
      <c r="O483" s="128"/>
      <c r="P483" s="84" t="str">
        <f t="shared" si="107"/>
        <v/>
      </c>
      <c r="Q483" s="84" t="str">
        <f t="shared" si="104"/>
        <v/>
      </c>
      <c r="R483" s="84" t="str">
        <f t="shared" si="108"/>
        <v/>
      </c>
      <c r="S483" s="84" t="str">
        <f t="shared" si="109"/>
        <v/>
      </c>
      <c r="U483" s="84" t="str">
        <f t="shared" si="110"/>
        <v/>
      </c>
      <c r="W483" s="108" t="str">
        <f>IF($N483="", "", SUM($D$11:$D483))</f>
        <v/>
      </c>
      <c r="X483" s="111" t="str">
        <f t="shared" si="111"/>
        <v/>
      </c>
      <c r="Y483" s="114" t="str">
        <f t="shared" si="115"/>
        <v/>
      </c>
      <c r="Z483" s="111" t="str">
        <f>IF(X483="", "", X483-SUM($Z$11:$Z482))</f>
        <v/>
      </c>
      <c r="AA483" s="111" t="str">
        <f>IF($Y483="", "", $Y483-SUM($AA$11:$AA482))</f>
        <v/>
      </c>
      <c r="AB483" s="111" t="str">
        <f t="shared" si="116"/>
        <v/>
      </c>
      <c r="AC483" s="121" t="str">
        <f t="shared" si="112"/>
        <v/>
      </c>
      <c r="AD483" s="122" t="str">
        <f t="shared" si="113"/>
        <v/>
      </c>
      <c r="AE483" s="123" t="str">
        <f t="shared" si="117"/>
        <v/>
      </c>
      <c r="AG483" s="150" t="str">
        <f t="shared" si="114"/>
        <v/>
      </c>
    </row>
    <row r="484" spans="1:33" x14ac:dyDescent="0.25">
      <c r="A484" s="56"/>
      <c r="B484" s="70"/>
      <c r="C484" s="76"/>
      <c r="D484" s="73"/>
      <c r="E484" s="79"/>
      <c r="F484" s="56"/>
      <c r="G484" s="13" t="str">
        <f t="shared" si="105"/>
        <v/>
      </c>
      <c r="H484" s="56"/>
      <c r="K484" s="128"/>
      <c r="L484" s="128"/>
      <c r="M484" s="128"/>
      <c r="N484" s="84" t="str">
        <f t="shared" si="106"/>
        <v/>
      </c>
      <c r="O484" s="128"/>
      <c r="P484" s="84" t="str">
        <f t="shared" si="107"/>
        <v/>
      </c>
      <c r="Q484" s="84" t="str">
        <f t="shared" si="104"/>
        <v/>
      </c>
      <c r="R484" s="84" t="str">
        <f t="shared" si="108"/>
        <v/>
      </c>
      <c r="S484" s="84" t="str">
        <f t="shared" si="109"/>
        <v/>
      </c>
      <c r="U484" s="84" t="str">
        <f t="shared" si="110"/>
        <v/>
      </c>
      <c r="W484" s="108" t="str">
        <f>IF($N484="", "", SUM($D$11:$D484))</f>
        <v/>
      </c>
      <c r="X484" s="111" t="str">
        <f t="shared" si="111"/>
        <v/>
      </c>
      <c r="Y484" s="114" t="str">
        <f t="shared" si="115"/>
        <v/>
      </c>
      <c r="Z484" s="111" t="str">
        <f>IF(X484="", "", X484-SUM($Z$11:$Z483))</f>
        <v/>
      </c>
      <c r="AA484" s="111" t="str">
        <f>IF($Y484="", "", $Y484-SUM($AA$11:$AA483))</f>
        <v/>
      </c>
      <c r="AB484" s="111" t="str">
        <f t="shared" si="116"/>
        <v/>
      </c>
      <c r="AC484" s="121" t="str">
        <f t="shared" si="112"/>
        <v/>
      </c>
      <c r="AD484" s="122" t="str">
        <f t="shared" si="113"/>
        <v/>
      </c>
      <c r="AE484" s="123" t="str">
        <f t="shared" si="117"/>
        <v/>
      </c>
      <c r="AG484" s="150" t="str">
        <f t="shared" si="114"/>
        <v/>
      </c>
    </row>
    <row r="485" spans="1:33" x14ac:dyDescent="0.25">
      <c r="A485" s="56"/>
      <c r="B485" s="70"/>
      <c r="C485" s="76"/>
      <c r="D485" s="73"/>
      <c r="E485" s="79"/>
      <c r="F485" s="56"/>
      <c r="G485" s="13" t="str">
        <f t="shared" si="105"/>
        <v/>
      </c>
      <c r="H485" s="56"/>
      <c r="K485" s="128"/>
      <c r="L485" s="128"/>
      <c r="M485" s="128"/>
      <c r="N485" s="84" t="str">
        <f t="shared" si="106"/>
        <v/>
      </c>
      <c r="O485" s="128"/>
      <c r="P485" s="84" t="str">
        <f t="shared" si="107"/>
        <v/>
      </c>
      <c r="Q485" s="84" t="str">
        <f t="shared" si="104"/>
        <v/>
      </c>
      <c r="R485" s="84" t="str">
        <f t="shared" si="108"/>
        <v/>
      </c>
      <c r="S485" s="84" t="str">
        <f t="shared" si="109"/>
        <v/>
      </c>
      <c r="U485" s="84" t="str">
        <f t="shared" si="110"/>
        <v/>
      </c>
      <c r="W485" s="108" t="str">
        <f>IF($N485="", "", SUM($D$11:$D485))</f>
        <v/>
      </c>
      <c r="X485" s="111" t="str">
        <f t="shared" si="111"/>
        <v/>
      </c>
      <c r="Y485" s="114" t="str">
        <f t="shared" si="115"/>
        <v/>
      </c>
      <c r="Z485" s="111" t="str">
        <f>IF(X485="", "", X485-SUM($Z$11:$Z484))</f>
        <v/>
      </c>
      <c r="AA485" s="111" t="str">
        <f>IF($Y485="", "", $Y485-SUM($AA$11:$AA484))</f>
        <v/>
      </c>
      <c r="AB485" s="111" t="str">
        <f t="shared" si="116"/>
        <v/>
      </c>
      <c r="AC485" s="121" t="str">
        <f t="shared" si="112"/>
        <v/>
      </c>
      <c r="AD485" s="122" t="str">
        <f t="shared" si="113"/>
        <v/>
      </c>
      <c r="AE485" s="123" t="str">
        <f t="shared" si="117"/>
        <v/>
      </c>
      <c r="AG485" s="150" t="str">
        <f t="shared" si="114"/>
        <v/>
      </c>
    </row>
    <row r="486" spans="1:33" x14ac:dyDescent="0.25">
      <c r="A486" s="56"/>
      <c r="B486" s="70"/>
      <c r="C486" s="76"/>
      <c r="D486" s="73"/>
      <c r="E486" s="79"/>
      <c r="F486" s="56"/>
      <c r="G486" s="13" t="str">
        <f t="shared" si="105"/>
        <v/>
      </c>
      <c r="H486" s="56"/>
      <c r="K486" s="128"/>
      <c r="L486" s="128"/>
      <c r="M486" s="128"/>
      <c r="N486" s="84" t="str">
        <f t="shared" si="106"/>
        <v/>
      </c>
      <c r="O486" s="128"/>
      <c r="P486" s="84" t="str">
        <f t="shared" si="107"/>
        <v/>
      </c>
      <c r="Q486" s="84" t="str">
        <f t="shared" si="104"/>
        <v/>
      </c>
      <c r="R486" s="84" t="str">
        <f t="shared" si="108"/>
        <v/>
      </c>
      <c r="S486" s="84" t="str">
        <f t="shared" si="109"/>
        <v/>
      </c>
      <c r="U486" s="84" t="str">
        <f t="shared" si="110"/>
        <v/>
      </c>
      <c r="W486" s="108" t="str">
        <f>IF($N486="", "", SUM($D$11:$D486))</f>
        <v/>
      </c>
      <c r="X486" s="111" t="str">
        <f t="shared" si="111"/>
        <v/>
      </c>
      <c r="Y486" s="114" t="str">
        <f t="shared" si="115"/>
        <v/>
      </c>
      <c r="Z486" s="111" t="str">
        <f>IF(X486="", "", X486-SUM($Z$11:$Z485))</f>
        <v/>
      </c>
      <c r="AA486" s="111" t="str">
        <f>IF($Y486="", "", $Y486-SUM($AA$11:$AA485))</f>
        <v/>
      </c>
      <c r="AB486" s="111" t="str">
        <f t="shared" si="116"/>
        <v/>
      </c>
      <c r="AC486" s="121" t="str">
        <f t="shared" si="112"/>
        <v/>
      </c>
      <c r="AD486" s="122" t="str">
        <f t="shared" si="113"/>
        <v/>
      </c>
      <c r="AE486" s="123" t="str">
        <f t="shared" si="117"/>
        <v/>
      </c>
      <c r="AG486" s="150" t="str">
        <f t="shared" si="114"/>
        <v/>
      </c>
    </row>
    <row r="487" spans="1:33" x14ac:dyDescent="0.25">
      <c r="A487" s="56"/>
      <c r="B487" s="70"/>
      <c r="C487" s="76"/>
      <c r="D487" s="73"/>
      <c r="E487" s="79"/>
      <c r="F487" s="56"/>
      <c r="G487" s="13" t="str">
        <f t="shared" si="105"/>
        <v/>
      </c>
      <c r="H487" s="56"/>
      <c r="K487" s="128"/>
      <c r="L487" s="128"/>
      <c r="M487" s="128"/>
      <c r="N487" s="84" t="str">
        <f t="shared" si="106"/>
        <v/>
      </c>
      <c r="O487" s="128"/>
      <c r="P487" s="84" t="str">
        <f t="shared" si="107"/>
        <v/>
      </c>
      <c r="Q487" s="84" t="str">
        <f t="shared" si="104"/>
        <v/>
      </c>
      <c r="R487" s="84" t="str">
        <f t="shared" si="108"/>
        <v/>
      </c>
      <c r="S487" s="84" t="str">
        <f t="shared" si="109"/>
        <v/>
      </c>
      <c r="U487" s="84" t="str">
        <f t="shared" si="110"/>
        <v/>
      </c>
      <c r="W487" s="108" t="str">
        <f>IF($N487="", "", SUM($D$11:$D487))</f>
        <v/>
      </c>
      <c r="X487" s="111" t="str">
        <f t="shared" si="111"/>
        <v/>
      </c>
      <c r="Y487" s="114" t="str">
        <f t="shared" si="115"/>
        <v/>
      </c>
      <c r="Z487" s="111" t="str">
        <f>IF(X487="", "", X487-SUM($Z$11:$Z486))</f>
        <v/>
      </c>
      <c r="AA487" s="111" t="str">
        <f>IF($Y487="", "", $Y487-SUM($AA$11:$AA486))</f>
        <v/>
      </c>
      <c r="AB487" s="111" t="str">
        <f t="shared" si="116"/>
        <v/>
      </c>
      <c r="AC487" s="121" t="str">
        <f t="shared" si="112"/>
        <v/>
      </c>
      <c r="AD487" s="122" t="str">
        <f t="shared" si="113"/>
        <v/>
      </c>
      <c r="AE487" s="123" t="str">
        <f t="shared" si="117"/>
        <v/>
      </c>
      <c r="AG487" s="150" t="str">
        <f t="shared" si="114"/>
        <v/>
      </c>
    </row>
    <row r="488" spans="1:33" x14ac:dyDescent="0.25">
      <c r="A488" s="56"/>
      <c r="B488" s="70"/>
      <c r="C488" s="76"/>
      <c r="D488" s="73"/>
      <c r="E488" s="79"/>
      <c r="F488" s="56"/>
      <c r="G488" s="13" t="str">
        <f t="shared" si="105"/>
        <v/>
      </c>
      <c r="H488" s="56"/>
      <c r="K488" s="128"/>
      <c r="L488" s="128"/>
      <c r="M488" s="128"/>
      <c r="N488" s="84" t="str">
        <f t="shared" si="106"/>
        <v/>
      </c>
      <c r="O488" s="128"/>
      <c r="P488" s="84" t="str">
        <f t="shared" si="107"/>
        <v/>
      </c>
      <c r="Q488" s="84" t="str">
        <f t="shared" si="104"/>
        <v/>
      </c>
      <c r="R488" s="84" t="str">
        <f t="shared" si="108"/>
        <v/>
      </c>
      <c r="S488" s="84" t="str">
        <f t="shared" si="109"/>
        <v/>
      </c>
      <c r="U488" s="84" t="str">
        <f t="shared" si="110"/>
        <v/>
      </c>
      <c r="W488" s="108" t="str">
        <f>IF($N488="", "", SUM($D$11:$D488))</f>
        <v/>
      </c>
      <c r="X488" s="111" t="str">
        <f t="shared" si="111"/>
        <v/>
      </c>
      <c r="Y488" s="114" t="str">
        <f t="shared" si="115"/>
        <v/>
      </c>
      <c r="Z488" s="111" t="str">
        <f>IF(X488="", "", X488-SUM($Z$11:$Z487))</f>
        <v/>
      </c>
      <c r="AA488" s="111" t="str">
        <f>IF($Y488="", "", $Y488-SUM($AA$11:$AA487))</f>
        <v/>
      </c>
      <c r="AB488" s="111" t="str">
        <f t="shared" si="116"/>
        <v/>
      </c>
      <c r="AC488" s="121" t="str">
        <f t="shared" si="112"/>
        <v/>
      </c>
      <c r="AD488" s="122" t="str">
        <f t="shared" si="113"/>
        <v/>
      </c>
      <c r="AE488" s="123" t="str">
        <f t="shared" si="117"/>
        <v/>
      </c>
      <c r="AG488" s="150" t="str">
        <f t="shared" si="114"/>
        <v/>
      </c>
    </row>
    <row r="489" spans="1:33" x14ac:dyDescent="0.25">
      <c r="A489" s="56"/>
      <c r="B489" s="70"/>
      <c r="C489" s="76"/>
      <c r="D489" s="73"/>
      <c r="E489" s="79"/>
      <c r="F489" s="56"/>
      <c r="G489" s="13" t="str">
        <f t="shared" si="105"/>
        <v/>
      </c>
      <c r="H489" s="56"/>
      <c r="K489" s="128"/>
      <c r="L489" s="128"/>
      <c r="M489" s="128"/>
      <c r="N489" s="84" t="str">
        <f t="shared" si="106"/>
        <v/>
      </c>
      <c r="O489" s="128"/>
      <c r="P489" s="84" t="str">
        <f t="shared" si="107"/>
        <v/>
      </c>
      <c r="Q489" s="84" t="str">
        <f t="shared" si="104"/>
        <v/>
      </c>
      <c r="R489" s="84" t="str">
        <f t="shared" si="108"/>
        <v/>
      </c>
      <c r="S489" s="84" t="str">
        <f t="shared" si="109"/>
        <v/>
      </c>
      <c r="U489" s="84" t="str">
        <f t="shared" si="110"/>
        <v/>
      </c>
      <c r="W489" s="108" t="str">
        <f>IF($N489="", "", SUM($D$11:$D489))</f>
        <v/>
      </c>
      <c r="X489" s="111" t="str">
        <f t="shared" si="111"/>
        <v/>
      </c>
      <c r="Y489" s="114" t="str">
        <f t="shared" si="115"/>
        <v/>
      </c>
      <c r="Z489" s="111" t="str">
        <f>IF(X489="", "", X489-SUM($Z$11:$Z488))</f>
        <v/>
      </c>
      <c r="AA489" s="111" t="str">
        <f>IF($Y489="", "", $Y489-SUM($AA$11:$AA488))</f>
        <v/>
      </c>
      <c r="AB489" s="111" t="str">
        <f t="shared" si="116"/>
        <v/>
      </c>
      <c r="AC489" s="121" t="str">
        <f t="shared" si="112"/>
        <v/>
      </c>
      <c r="AD489" s="122" t="str">
        <f t="shared" si="113"/>
        <v/>
      </c>
      <c r="AE489" s="123" t="str">
        <f t="shared" si="117"/>
        <v/>
      </c>
      <c r="AG489" s="150" t="str">
        <f t="shared" si="114"/>
        <v/>
      </c>
    </row>
    <row r="490" spans="1:33" x14ac:dyDescent="0.25">
      <c r="A490" s="56"/>
      <c r="B490" s="70"/>
      <c r="C490" s="76"/>
      <c r="D490" s="73"/>
      <c r="E490" s="79"/>
      <c r="F490" s="56"/>
      <c r="G490" s="13" t="str">
        <f t="shared" si="105"/>
        <v/>
      </c>
      <c r="H490" s="56"/>
      <c r="K490" s="128"/>
      <c r="L490" s="128"/>
      <c r="M490" s="128"/>
      <c r="N490" s="84" t="str">
        <f t="shared" si="106"/>
        <v/>
      </c>
      <c r="O490" s="128"/>
      <c r="P490" s="84" t="str">
        <f t="shared" si="107"/>
        <v/>
      </c>
      <c r="Q490" s="84" t="str">
        <f t="shared" si="104"/>
        <v/>
      </c>
      <c r="R490" s="84" t="str">
        <f t="shared" si="108"/>
        <v/>
      </c>
      <c r="S490" s="84" t="str">
        <f t="shared" si="109"/>
        <v/>
      </c>
      <c r="U490" s="84" t="str">
        <f t="shared" si="110"/>
        <v/>
      </c>
      <c r="W490" s="108" t="str">
        <f>IF($N490="", "", SUM($D$11:$D490))</f>
        <v/>
      </c>
      <c r="X490" s="111" t="str">
        <f t="shared" si="111"/>
        <v/>
      </c>
      <c r="Y490" s="114" t="str">
        <f t="shared" si="115"/>
        <v/>
      </c>
      <c r="Z490" s="111" t="str">
        <f>IF(X490="", "", X490-SUM($Z$11:$Z489))</f>
        <v/>
      </c>
      <c r="AA490" s="111" t="str">
        <f>IF($Y490="", "", $Y490-SUM($AA$11:$AA489))</f>
        <v/>
      </c>
      <c r="AB490" s="111" t="str">
        <f t="shared" si="116"/>
        <v/>
      </c>
      <c r="AC490" s="121" t="str">
        <f t="shared" si="112"/>
        <v/>
      </c>
      <c r="AD490" s="122" t="str">
        <f t="shared" si="113"/>
        <v/>
      </c>
      <c r="AE490" s="123" t="str">
        <f t="shared" si="117"/>
        <v/>
      </c>
      <c r="AG490" s="150" t="str">
        <f t="shared" si="114"/>
        <v/>
      </c>
    </row>
    <row r="491" spans="1:33" x14ac:dyDescent="0.25">
      <c r="A491" s="56"/>
      <c r="B491" s="70"/>
      <c r="C491" s="76"/>
      <c r="D491" s="73"/>
      <c r="E491" s="79"/>
      <c r="F491" s="56"/>
      <c r="G491" s="13" t="str">
        <f t="shared" si="105"/>
        <v/>
      </c>
      <c r="H491" s="56"/>
      <c r="K491" s="128"/>
      <c r="L491" s="128"/>
      <c r="M491" s="128"/>
      <c r="N491" s="84" t="str">
        <f t="shared" si="106"/>
        <v/>
      </c>
      <c r="O491" s="128"/>
      <c r="P491" s="84" t="str">
        <f t="shared" si="107"/>
        <v/>
      </c>
      <c r="Q491" s="84" t="str">
        <f t="shared" si="104"/>
        <v/>
      </c>
      <c r="R491" s="84" t="str">
        <f t="shared" si="108"/>
        <v/>
      </c>
      <c r="S491" s="84" t="str">
        <f t="shared" si="109"/>
        <v/>
      </c>
      <c r="U491" s="84" t="str">
        <f t="shared" si="110"/>
        <v/>
      </c>
      <c r="W491" s="108" t="str">
        <f>IF($N491="", "", SUM($D$11:$D491))</f>
        <v/>
      </c>
      <c r="X491" s="111" t="str">
        <f t="shared" si="111"/>
        <v/>
      </c>
      <c r="Y491" s="114" t="str">
        <f t="shared" si="115"/>
        <v/>
      </c>
      <c r="Z491" s="111" t="str">
        <f>IF(X491="", "", X491-SUM($Z$11:$Z490))</f>
        <v/>
      </c>
      <c r="AA491" s="111" t="str">
        <f>IF($Y491="", "", $Y491-SUM($AA$11:$AA490))</f>
        <v/>
      </c>
      <c r="AB491" s="111" t="str">
        <f t="shared" si="116"/>
        <v/>
      </c>
      <c r="AC491" s="121" t="str">
        <f t="shared" si="112"/>
        <v/>
      </c>
      <c r="AD491" s="122" t="str">
        <f t="shared" si="113"/>
        <v/>
      </c>
      <c r="AE491" s="123" t="str">
        <f t="shared" si="117"/>
        <v/>
      </c>
      <c r="AG491" s="150" t="str">
        <f t="shared" si="114"/>
        <v/>
      </c>
    </row>
    <row r="492" spans="1:33" x14ac:dyDescent="0.25">
      <c r="A492" s="56"/>
      <c r="B492" s="70"/>
      <c r="C492" s="76"/>
      <c r="D492" s="73"/>
      <c r="E492" s="79"/>
      <c r="F492" s="56"/>
      <c r="G492" s="13" t="str">
        <f t="shared" si="105"/>
        <v/>
      </c>
      <c r="H492" s="56"/>
      <c r="K492" s="128"/>
      <c r="L492" s="128"/>
      <c r="M492" s="128"/>
      <c r="N492" s="84" t="str">
        <f t="shared" si="106"/>
        <v/>
      </c>
      <c r="O492" s="128"/>
      <c r="P492" s="84" t="str">
        <f t="shared" si="107"/>
        <v/>
      </c>
      <c r="Q492" s="84" t="str">
        <f t="shared" si="104"/>
        <v/>
      </c>
      <c r="R492" s="84" t="str">
        <f t="shared" si="108"/>
        <v/>
      </c>
      <c r="S492" s="84" t="str">
        <f t="shared" si="109"/>
        <v/>
      </c>
      <c r="U492" s="84" t="str">
        <f t="shared" si="110"/>
        <v/>
      </c>
      <c r="W492" s="108" t="str">
        <f>IF($N492="", "", SUM($D$11:$D492))</f>
        <v/>
      </c>
      <c r="X492" s="111" t="str">
        <f t="shared" si="111"/>
        <v/>
      </c>
      <c r="Y492" s="114" t="str">
        <f t="shared" si="115"/>
        <v/>
      </c>
      <c r="Z492" s="111" t="str">
        <f>IF(X492="", "", X492-SUM($Z$11:$Z491))</f>
        <v/>
      </c>
      <c r="AA492" s="111" t="str">
        <f>IF($Y492="", "", $Y492-SUM($AA$11:$AA491))</f>
        <v/>
      </c>
      <c r="AB492" s="111" t="str">
        <f t="shared" si="116"/>
        <v/>
      </c>
      <c r="AC492" s="121" t="str">
        <f t="shared" si="112"/>
        <v/>
      </c>
      <c r="AD492" s="122" t="str">
        <f t="shared" si="113"/>
        <v/>
      </c>
      <c r="AE492" s="123" t="str">
        <f t="shared" si="117"/>
        <v/>
      </c>
      <c r="AG492" s="150" t="str">
        <f t="shared" si="114"/>
        <v/>
      </c>
    </row>
    <row r="493" spans="1:33" x14ac:dyDescent="0.25">
      <c r="A493" s="56"/>
      <c r="B493" s="70"/>
      <c r="C493" s="76"/>
      <c r="D493" s="73"/>
      <c r="E493" s="79"/>
      <c r="F493" s="56"/>
      <c r="G493" s="13" t="str">
        <f t="shared" si="105"/>
        <v/>
      </c>
      <c r="H493" s="56"/>
      <c r="K493" s="128"/>
      <c r="L493" s="128"/>
      <c r="M493" s="128"/>
      <c r="N493" s="84" t="str">
        <f t="shared" si="106"/>
        <v/>
      </c>
      <c r="O493" s="128"/>
      <c r="P493" s="84" t="str">
        <f t="shared" si="107"/>
        <v/>
      </c>
      <c r="Q493" s="84" t="str">
        <f t="shared" si="104"/>
        <v/>
      </c>
      <c r="R493" s="84" t="str">
        <f t="shared" si="108"/>
        <v/>
      </c>
      <c r="S493" s="84" t="str">
        <f t="shared" si="109"/>
        <v/>
      </c>
      <c r="U493" s="84" t="str">
        <f t="shared" si="110"/>
        <v/>
      </c>
      <c r="W493" s="108" t="str">
        <f>IF($N493="", "", SUM($D$11:$D493))</f>
        <v/>
      </c>
      <c r="X493" s="111" t="str">
        <f t="shared" si="111"/>
        <v/>
      </c>
      <c r="Y493" s="114" t="str">
        <f t="shared" si="115"/>
        <v/>
      </c>
      <c r="Z493" s="111" t="str">
        <f>IF(X493="", "", X493-SUM($Z$11:$Z492))</f>
        <v/>
      </c>
      <c r="AA493" s="111" t="str">
        <f>IF($Y493="", "", $Y493-SUM($AA$11:$AA492))</f>
        <v/>
      </c>
      <c r="AB493" s="111" t="str">
        <f t="shared" si="116"/>
        <v/>
      </c>
      <c r="AC493" s="121" t="str">
        <f t="shared" si="112"/>
        <v/>
      </c>
      <c r="AD493" s="122" t="str">
        <f t="shared" si="113"/>
        <v/>
      </c>
      <c r="AE493" s="123" t="str">
        <f t="shared" si="117"/>
        <v/>
      </c>
      <c r="AG493" s="150" t="str">
        <f t="shared" si="114"/>
        <v/>
      </c>
    </row>
    <row r="494" spans="1:33" x14ac:dyDescent="0.25">
      <c r="A494" s="56"/>
      <c r="B494" s="70"/>
      <c r="C494" s="76"/>
      <c r="D494" s="73"/>
      <c r="E494" s="79"/>
      <c r="F494" s="56"/>
      <c r="G494" s="13" t="str">
        <f t="shared" si="105"/>
        <v/>
      </c>
      <c r="H494" s="56"/>
      <c r="K494" s="128"/>
      <c r="L494" s="128"/>
      <c r="M494" s="128"/>
      <c r="N494" s="84" t="str">
        <f t="shared" si="106"/>
        <v/>
      </c>
      <c r="O494" s="128"/>
      <c r="P494" s="84" t="str">
        <f t="shared" si="107"/>
        <v/>
      </c>
      <c r="Q494" s="84" t="str">
        <f t="shared" si="104"/>
        <v/>
      </c>
      <c r="R494" s="84" t="str">
        <f t="shared" si="108"/>
        <v/>
      </c>
      <c r="S494" s="84" t="str">
        <f t="shared" si="109"/>
        <v/>
      </c>
      <c r="U494" s="84" t="str">
        <f t="shared" si="110"/>
        <v/>
      </c>
      <c r="W494" s="108" t="str">
        <f>IF($N494="", "", SUM($D$11:$D494))</f>
        <v/>
      </c>
      <c r="X494" s="111" t="str">
        <f t="shared" si="111"/>
        <v/>
      </c>
      <c r="Y494" s="114" t="str">
        <f t="shared" si="115"/>
        <v/>
      </c>
      <c r="Z494" s="111" t="str">
        <f>IF(X494="", "", X494-SUM($Z$11:$Z493))</f>
        <v/>
      </c>
      <c r="AA494" s="111" t="str">
        <f>IF($Y494="", "", $Y494-SUM($AA$11:$AA493))</f>
        <v/>
      </c>
      <c r="AB494" s="111" t="str">
        <f t="shared" si="116"/>
        <v/>
      </c>
      <c r="AC494" s="121" t="str">
        <f t="shared" si="112"/>
        <v/>
      </c>
      <c r="AD494" s="122" t="str">
        <f t="shared" si="113"/>
        <v/>
      </c>
      <c r="AE494" s="123" t="str">
        <f t="shared" si="117"/>
        <v/>
      </c>
      <c r="AG494" s="150" t="str">
        <f t="shared" si="114"/>
        <v/>
      </c>
    </row>
    <row r="495" spans="1:33" x14ac:dyDescent="0.25">
      <c r="A495" s="56"/>
      <c r="B495" s="70"/>
      <c r="C495" s="76"/>
      <c r="D495" s="73"/>
      <c r="E495" s="79"/>
      <c r="F495" s="56"/>
      <c r="G495" s="13" t="str">
        <f t="shared" si="105"/>
        <v/>
      </c>
      <c r="H495" s="56"/>
      <c r="K495" s="128"/>
      <c r="L495" s="128"/>
      <c r="M495" s="128"/>
      <c r="N495" s="84" t="str">
        <f t="shared" si="106"/>
        <v/>
      </c>
      <c r="O495" s="128"/>
      <c r="P495" s="84" t="str">
        <f t="shared" si="107"/>
        <v/>
      </c>
      <c r="Q495" s="84" t="str">
        <f t="shared" si="104"/>
        <v/>
      </c>
      <c r="R495" s="84" t="str">
        <f t="shared" si="108"/>
        <v/>
      </c>
      <c r="S495" s="84" t="str">
        <f t="shared" si="109"/>
        <v/>
      </c>
      <c r="U495" s="84" t="str">
        <f t="shared" si="110"/>
        <v/>
      </c>
      <c r="W495" s="108" t="str">
        <f>IF($N495="", "", SUM($D$11:$D495))</f>
        <v/>
      </c>
      <c r="X495" s="111" t="str">
        <f t="shared" si="111"/>
        <v/>
      </c>
      <c r="Y495" s="114" t="str">
        <f t="shared" si="115"/>
        <v/>
      </c>
      <c r="Z495" s="111" t="str">
        <f>IF(X495="", "", X495-SUM($Z$11:$Z494))</f>
        <v/>
      </c>
      <c r="AA495" s="111" t="str">
        <f>IF($Y495="", "", $Y495-SUM($AA$11:$AA494))</f>
        <v/>
      </c>
      <c r="AB495" s="111" t="str">
        <f t="shared" si="116"/>
        <v/>
      </c>
      <c r="AC495" s="121" t="str">
        <f t="shared" si="112"/>
        <v/>
      </c>
      <c r="AD495" s="122" t="str">
        <f t="shared" si="113"/>
        <v/>
      </c>
      <c r="AE495" s="123" t="str">
        <f t="shared" si="117"/>
        <v/>
      </c>
      <c r="AG495" s="150" t="str">
        <f t="shared" si="114"/>
        <v/>
      </c>
    </row>
    <row r="496" spans="1:33" x14ac:dyDescent="0.25">
      <c r="A496" s="56"/>
      <c r="B496" s="70"/>
      <c r="C496" s="76"/>
      <c r="D496" s="73"/>
      <c r="E496" s="79"/>
      <c r="F496" s="56"/>
      <c r="G496" s="13" t="str">
        <f t="shared" si="105"/>
        <v/>
      </c>
      <c r="H496" s="56"/>
      <c r="K496" s="128"/>
      <c r="L496" s="128"/>
      <c r="M496" s="128"/>
      <c r="N496" s="84" t="str">
        <f t="shared" si="106"/>
        <v/>
      </c>
      <c r="O496" s="128"/>
      <c r="P496" s="84" t="str">
        <f t="shared" si="107"/>
        <v/>
      </c>
      <c r="Q496" s="84" t="str">
        <f t="shared" si="104"/>
        <v/>
      </c>
      <c r="R496" s="84" t="str">
        <f t="shared" si="108"/>
        <v/>
      </c>
      <c r="S496" s="84" t="str">
        <f t="shared" si="109"/>
        <v/>
      </c>
      <c r="U496" s="84" t="str">
        <f t="shared" si="110"/>
        <v/>
      </c>
      <c r="W496" s="108" t="str">
        <f>IF($N496="", "", SUM($D$11:$D496))</f>
        <v/>
      </c>
      <c r="X496" s="111" t="str">
        <f t="shared" si="111"/>
        <v/>
      </c>
      <c r="Y496" s="114" t="str">
        <f t="shared" si="115"/>
        <v/>
      </c>
      <c r="Z496" s="111" t="str">
        <f>IF(X496="", "", X496-SUM($Z$11:$Z495))</f>
        <v/>
      </c>
      <c r="AA496" s="111" t="str">
        <f>IF($Y496="", "", $Y496-SUM($AA$11:$AA495))</f>
        <v/>
      </c>
      <c r="AB496" s="111" t="str">
        <f t="shared" si="116"/>
        <v/>
      </c>
      <c r="AC496" s="121" t="str">
        <f t="shared" si="112"/>
        <v/>
      </c>
      <c r="AD496" s="122" t="str">
        <f t="shared" si="113"/>
        <v/>
      </c>
      <c r="AE496" s="123" t="str">
        <f t="shared" si="117"/>
        <v/>
      </c>
      <c r="AG496" s="150" t="str">
        <f t="shared" si="114"/>
        <v/>
      </c>
    </row>
    <row r="497" spans="1:33" x14ac:dyDescent="0.25">
      <c r="A497" s="56"/>
      <c r="B497" s="70"/>
      <c r="C497" s="76"/>
      <c r="D497" s="73"/>
      <c r="E497" s="79"/>
      <c r="F497" s="56"/>
      <c r="G497" s="13" t="str">
        <f t="shared" si="105"/>
        <v/>
      </c>
      <c r="H497" s="56"/>
      <c r="K497" s="128"/>
      <c r="L497" s="128"/>
      <c r="M497" s="128"/>
      <c r="N497" s="84" t="str">
        <f t="shared" si="106"/>
        <v/>
      </c>
      <c r="O497" s="128"/>
      <c r="P497" s="84" t="str">
        <f t="shared" si="107"/>
        <v/>
      </c>
      <c r="Q497" s="84" t="str">
        <f t="shared" si="104"/>
        <v/>
      </c>
      <c r="R497" s="84" t="str">
        <f t="shared" si="108"/>
        <v/>
      </c>
      <c r="S497" s="84" t="str">
        <f t="shared" si="109"/>
        <v/>
      </c>
      <c r="U497" s="84" t="str">
        <f t="shared" si="110"/>
        <v/>
      </c>
      <c r="W497" s="108" t="str">
        <f>IF($N497="", "", SUM($D$11:$D497))</f>
        <v/>
      </c>
      <c r="X497" s="111" t="str">
        <f t="shared" si="111"/>
        <v/>
      </c>
      <c r="Y497" s="114" t="str">
        <f t="shared" si="115"/>
        <v/>
      </c>
      <c r="Z497" s="111" t="str">
        <f>IF(X497="", "", X497-SUM($Z$11:$Z496))</f>
        <v/>
      </c>
      <c r="AA497" s="111" t="str">
        <f>IF($Y497="", "", $Y497-SUM($AA$11:$AA496))</f>
        <v/>
      </c>
      <c r="AB497" s="111" t="str">
        <f t="shared" si="116"/>
        <v/>
      </c>
      <c r="AC497" s="121" t="str">
        <f t="shared" si="112"/>
        <v/>
      </c>
      <c r="AD497" s="122" t="str">
        <f t="shared" si="113"/>
        <v/>
      </c>
      <c r="AE497" s="123" t="str">
        <f t="shared" si="117"/>
        <v/>
      </c>
      <c r="AG497" s="150" t="str">
        <f t="shared" si="114"/>
        <v/>
      </c>
    </row>
    <row r="498" spans="1:33" x14ac:dyDescent="0.25">
      <c r="A498" s="56"/>
      <c r="B498" s="70"/>
      <c r="C498" s="76"/>
      <c r="D498" s="73"/>
      <c r="E498" s="79"/>
      <c r="F498" s="56"/>
      <c r="G498" s="13" t="str">
        <f t="shared" si="105"/>
        <v/>
      </c>
      <c r="H498" s="56"/>
      <c r="K498" s="128"/>
      <c r="L498" s="128"/>
      <c r="M498" s="128"/>
      <c r="N498" s="84" t="str">
        <f t="shared" si="106"/>
        <v/>
      </c>
      <c r="O498" s="128"/>
      <c r="P498" s="84" t="str">
        <f t="shared" si="107"/>
        <v/>
      </c>
      <c r="Q498" s="84" t="str">
        <f t="shared" si="104"/>
        <v/>
      </c>
      <c r="R498" s="84" t="str">
        <f t="shared" si="108"/>
        <v/>
      </c>
      <c r="S498" s="84" t="str">
        <f t="shared" si="109"/>
        <v/>
      </c>
      <c r="U498" s="84" t="str">
        <f t="shared" si="110"/>
        <v/>
      </c>
      <c r="W498" s="108" t="str">
        <f>IF($N498="", "", SUM($D$11:$D498))</f>
        <v/>
      </c>
      <c r="X498" s="111" t="str">
        <f t="shared" si="111"/>
        <v/>
      </c>
      <c r="Y498" s="114" t="str">
        <f t="shared" si="115"/>
        <v/>
      </c>
      <c r="Z498" s="111" t="str">
        <f>IF(X498="", "", X498-SUM($Z$11:$Z497))</f>
        <v/>
      </c>
      <c r="AA498" s="111" t="str">
        <f>IF($Y498="", "", $Y498-SUM($AA$11:$AA497))</f>
        <v/>
      </c>
      <c r="AB498" s="111" t="str">
        <f t="shared" si="116"/>
        <v/>
      </c>
      <c r="AC498" s="121" t="str">
        <f t="shared" si="112"/>
        <v/>
      </c>
      <c r="AD498" s="122" t="str">
        <f t="shared" si="113"/>
        <v/>
      </c>
      <c r="AE498" s="123" t="str">
        <f t="shared" si="117"/>
        <v/>
      </c>
      <c r="AG498" s="150" t="str">
        <f t="shared" si="114"/>
        <v/>
      </c>
    </row>
    <row r="499" spans="1:33" x14ac:dyDescent="0.25">
      <c r="A499" s="56"/>
      <c r="B499" s="70"/>
      <c r="C499" s="76"/>
      <c r="D499" s="73"/>
      <c r="E499" s="79"/>
      <c r="F499" s="56"/>
      <c r="G499" s="13" t="str">
        <f t="shared" si="105"/>
        <v/>
      </c>
      <c r="H499" s="56"/>
      <c r="K499" s="128"/>
      <c r="L499" s="128"/>
      <c r="M499" s="128"/>
      <c r="N499" s="84" t="str">
        <f t="shared" si="106"/>
        <v/>
      </c>
      <c r="O499" s="128"/>
      <c r="P499" s="84" t="str">
        <f t="shared" si="107"/>
        <v/>
      </c>
      <c r="Q499" s="84" t="str">
        <f t="shared" si="104"/>
        <v/>
      </c>
      <c r="R499" s="84" t="str">
        <f t="shared" si="108"/>
        <v/>
      </c>
      <c r="S499" s="84" t="str">
        <f t="shared" si="109"/>
        <v/>
      </c>
      <c r="U499" s="84" t="str">
        <f t="shared" si="110"/>
        <v/>
      </c>
      <c r="W499" s="108" t="str">
        <f>IF($N499="", "", SUM($D$11:$D499))</f>
        <v/>
      </c>
      <c r="X499" s="111" t="str">
        <f t="shared" si="111"/>
        <v/>
      </c>
      <c r="Y499" s="114" t="str">
        <f t="shared" si="115"/>
        <v/>
      </c>
      <c r="Z499" s="111" t="str">
        <f>IF(X499="", "", X499-SUM($Z$11:$Z498))</f>
        <v/>
      </c>
      <c r="AA499" s="111" t="str">
        <f>IF($Y499="", "", $Y499-SUM($AA$11:$AA498))</f>
        <v/>
      </c>
      <c r="AB499" s="111" t="str">
        <f t="shared" si="116"/>
        <v/>
      </c>
      <c r="AC499" s="121" t="str">
        <f t="shared" si="112"/>
        <v/>
      </c>
      <c r="AD499" s="122" t="str">
        <f t="shared" si="113"/>
        <v/>
      </c>
      <c r="AE499" s="123" t="str">
        <f t="shared" si="117"/>
        <v/>
      </c>
      <c r="AG499" s="150" t="str">
        <f t="shared" si="114"/>
        <v/>
      </c>
    </row>
    <row r="500" spans="1:33" x14ac:dyDescent="0.25">
      <c r="A500" s="56"/>
      <c r="B500" s="70"/>
      <c r="C500" s="76"/>
      <c r="D500" s="73"/>
      <c r="E500" s="79"/>
      <c r="F500" s="56"/>
      <c r="G500" s="13" t="str">
        <f t="shared" si="105"/>
        <v/>
      </c>
      <c r="H500" s="56"/>
      <c r="K500" s="128"/>
      <c r="L500" s="128"/>
      <c r="M500" s="128"/>
      <c r="N500" s="84" t="str">
        <f t="shared" si="106"/>
        <v/>
      </c>
      <c r="O500" s="128"/>
      <c r="P500" s="84" t="str">
        <f t="shared" si="107"/>
        <v/>
      </c>
      <c r="Q500" s="84" t="str">
        <f t="shared" si="104"/>
        <v/>
      </c>
      <c r="R500" s="84" t="str">
        <f t="shared" si="108"/>
        <v/>
      </c>
      <c r="S500" s="84" t="str">
        <f t="shared" si="109"/>
        <v/>
      </c>
      <c r="U500" s="84" t="str">
        <f t="shared" si="110"/>
        <v/>
      </c>
      <c r="W500" s="108" t="str">
        <f>IF($N500="", "", SUM($D$11:$D500))</f>
        <v/>
      </c>
      <c r="X500" s="111" t="str">
        <f t="shared" si="111"/>
        <v/>
      </c>
      <c r="Y500" s="114" t="str">
        <f t="shared" si="115"/>
        <v/>
      </c>
      <c r="Z500" s="111" t="str">
        <f>IF(X500="", "", X500-SUM($Z$11:$Z499))</f>
        <v/>
      </c>
      <c r="AA500" s="111" t="str">
        <f>IF($Y500="", "", $Y500-SUM($AA$11:$AA499))</f>
        <v/>
      </c>
      <c r="AB500" s="111" t="str">
        <f t="shared" si="116"/>
        <v/>
      </c>
      <c r="AC500" s="121" t="str">
        <f t="shared" si="112"/>
        <v/>
      </c>
      <c r="AD500" s="122" t="str">
        <f t="shared" si="113"/>
        <v/>
      </c>
      <c r="AE500" s="123" t="str">
        <f t="shared" si="117"/>
        <v/>
      </c>
      <c r="AG500" s="150" t="str">
        <f t="shared" si="114"/>
        <v/>
      </c>
    </row>
    <row r="501" spans="1:33" x14ac:dyDescent="0.25">
      <c r="A501" s="56"/>
      <c r="B501" s="70"/>
      <c r="C501" s="76"/>
      <c r="D501" s="73"/>
      <c r="E501" s="79"/>
      <c r="F501" s="56"/>
      <c r="G501" s="13" t="str">
        <f t="shared" si="105"/>
        <v/>
      </c>
      <c r="H501" s="56"/>
      <c r="K501" s="128"/>
      <c r="L501" s="128"/>
      <c r="M501" s="128"/>
      <c r="N501" s="84" t="str">
        <f t="shared" si="106"/>
        <v/>
      </c>
      <c r="O501" s="128"/>
      <c r="P501" s="84" t="str">
        <f t="shared" si="107"/>
        <v/>
      </c>
      <c r="Q501" s="84" t="str">
        <f t="shared" si="104"/>
        <v/>
      </c>
      <c r="R501" s="84" t="str">
        <f t="shared" si="108"/>
        <v/>
      </c>
      <c r="S501" s="84" t="str">
        <f t="shared" si="109"/>
        <v/>
      </c>
      <c r="U501" s="84" t="str">
        <f t="shared" si="110"/>
        <v/>
      </c>
      <c r="W501" s="108" t="str">
        <f>IF($N501="", "", SUM($D$11:$D501))</f>
        <v/>
      </c>
      <c r="X501" s="111" t="str">
        <f t="shared" si="111"/>
        <v/>
      </c>
      <c r="Y501" s="114" t="str">
        <f t="shared" si="115"/>
        <v/>
      </c>
      <c r="Z501" s="111" t="str">
        <f>IF(X501="", "", X501-SUM($Z$11:$Z500))</f>
        <v/>
      </c>
      <c r="AA501" s="111" t="str">
        <f>IF($Y501="", "", $Y501-SUM($AA$11:$AA500))</f>
        <v/>
      </c>
      <c r="AB501" s="111" t="str">
        <f t="shared" si="116"/>
        <v/>
      </c>
      <c r="AC501" s="121" t="str">
        <f t="shared" si="112"/>
        <v/>
      </c>
      <c r="AD501" s="122" t="str">
        <f t="shared" si="113"/>
        <v/>
      </c>
      <c r="AE501" s="123" t="str">
        <f t="shared" si="117"/>
        <v/>
      </c>
      <c r="AG501" s="150" t="str">
        <f t="shared" si="114"/>
        <v/>
      </c>
    </row>
    <row r="502" spans="1:33" x14ac:dyDescent="0.25">
      <c r="A502" s="56"/>
      <c r="B502" s="70"/>
      <c r="C502" s="76"/>
      <c r="D502" s="73"/>
      <c r="E502" s="79"/>
      <c r="F502" s="56"/>
      <c r="G502" s="13" t="str">
        <f t="shared" si="105"/>
        <v/>
      </c>
      <c r="H502" s="56"/>
      <c r="K502" s="128"/>
      <c r="L502" s="128"/>
      <c r="M502" s="128"/>
      <c r="N502" s="84" t="str">
        <f t="shared" si="106"/>
        <v/>
      </c>
      <c r="O502" s="128"/>
      <c r="P502" s="84" t="str">
        <f t="shared" si="107"/>
        <v/>
      </c>
      <c r="Q502" s="84" t="str">
        <f t="shared" si="104"/>
        <v/>
      </c>
      <c r="R502" s="84" t="str">
        <f t="shared" si="108"/>
        <v/>
      </c>
      <c r="S502" s="84" t="str">
        <f t="shared" si="109"/>
        <v/>
      </c>
      <c r="U502" s="84" t="str">
        <f t="shared" si="110"/>
        <v/>
      </c>
      <c r="W502" s="108" t="str">
        <f>IF($N502="", "", SUM($D$11:$D502))</f>
        <v/>
      </c>
      <c r="X502" s="111" t="str">
        <f t="shared" si="111"/>
        <v/>
      </c>
      <c r="Y502" s="114" t="str">
        <f t="shared" si="115"/>
        <v/>
      </c>
      <c r="Z502" s="111" t="str">
        <f>IF(X502="", "", X502-SUM($Z$11:$Z501))</f>
        <v/>
      </c>
      <c r="AA502" s="111" t="str">
        <f>IF($Y502="", "", $Y502-SUM($AA$11:$AA501))</f>
        <v/>
      </c>
      <c r="AB502" s="111" t="str">
        <f t="shared" si="116"/>
        <v/>
      </c>
      <c r="AC502" s="121" t="str">
        <f t="shared" si="112"/>
        <v/>
      </c>
      <c r="AD502" s="122" t="str">
        <f t="shared" si="113"/>
        <v/>
      </c>
      <c r="AE502" s="123" t="str">
        <f t="shared" si="117"/>
        <v/>
      </c>
      <c r="AG502" s="150" t="str">
        <f t="shared" si="114"/>
        <v/>
      </c>
    </row>
    <row r="503" spans="1:33" x14ac:dyDescent="0.25">
      <c r="A503" s="56"/>
      <c r="B503" s="70"/>
      <c r="C503" s="76"/>
      <c r="D503" s="73"/>
      <c r="E503" s="79"/>
      <c r="F503" s="56"/>
      <c r="G503" s="13" t="str">
        <f t="shared" si="105"/>
        <v/>
      </c>
      <c r="H503" s="56"/>
      <c r="K503" s="128"/>
      <c r="L503" s="128"/>
      <c r="M503" s="128"/>
      <c r="N503" s="84" t="str">
        <f t="shared" si="106"/>
        <v/>
      </c>
      <c r="O503" s="128"/>
      <c r="P503" s="84" t="str">
        <f t="shared" si="107"/>
        <v/>
      </c>
      <c r="Q503" s="84" t="str">
        <f t="shared" si="104"/>
        <v/>
      </c>
      <c r="R503" s="84" t="str">
        <f t="shared" si="108"/>
        <v/>
      </c>
      <c r="S503" s="84" t="str">
        <f t="shared" si="109"/>
        <v/>
      </c>
      <c r="U503" s="84" t="str">
        <f t="shared" si="110"/>
        <v/>
      </c>
      <c r="W503" s="108" t="str">
        <f>IF($N503="", "", SUM($D$11:$D503))</f>
        <v/>
      </c>
      <c r="X503" s="111" t="str">
        <f t="shared" si="111"/>
        <v/>
      </c>
      <c r="Y503" s="114" t="str">
        <f t="shared" si="115"/>
        <v/>
      </c>
      <c r="Z503" s="111" t="str">
        <f>IF(X503="", "", X503-SUM($Z$11:$Z502))</f>
        <v/>
      </c>
      <c r="AA503" s="111" t="str">
        <f>IF($Y503="", "", $Y503-SUM($AA$11:$AA502))</f>
        <v/>
      </c>
      <c r="AB503" s="111" t="str">
        <f t="shared" si="116"/>
        <v/>
      </c>
      <c r="AC503" s="121" t="str">
        <f t="shared" si="112"/>
        <v/>
      </c>
      <c r="AD503" s="122" t="str">
        <f t="shared" si="113"/>
        <v/>
      </c>
      <c r="AE503" s="123" t="str">
        <f t="shared" si="117"/>
        <v/>
      </c>
      <c r="AG503" s="150" t="str">
        <f t="shared" si="114"/>
        <v/>
      </c>
    </row>
    <row r="504" spans="1:33" x14ac:dyDescent="0.25">
      <c r="A504" s="56"/>
      <c r="B504" s="70"/>
      <c r="C504" s="76"/>
      <c r="D504" s="73"/>
      <c r="E504" s="79"/>
      <c r="F504" s="56"/>
      <c r="G504" s="13" t="str">
        <f t="shared" si="105"/>
        <v/>
      </c>
      <c r="H504" s="56"/>
      <c r="K504" s="128"/>
      <c r="L504" s="128"/>
      <c r="M504" s="128"/>
      <c r="N504" s="84" t="str">
        <f t="shared" si="106"/>
        <v/>
      </c>
      <c r="O504" s="128"/>
      <c r="P504" s="84" t="str">
        <f t="shared" si="107"/>
        <v/>
      </c>
      <c r="Q504" s="84" t="str">
        <f t="shared" si="104"/>
        <v/>
      </c>
      <c r="R504" s="84" t="str">
        <f t="shared" si="108"/>
        <v/>
      </c>
      <c r="S504" s="84" t="str">
        <f t="shared" si="109"/>
        <v/>
      </c>
      <c r="U504" s="84" t="str">
        <f t="shared" si="110"/>
        <v/>
      </c>
      <c r="W504" s="108" t="str">
        <f>IF($N504="", "", SUM($D$11:$D504))</f>
        <v/>
      </c>
      <c r="X504" s="111" t="str">
        <f t="shared" si="111"/>
        <v/>
      </c>
      <c r="Y504" s="114" t="str">
        <f t="shared" si="115"/>
        <v/>
      </c>
      <c r="Z504" s="111" t="str">
        <f>IF(X504="", "", X504-SUM($Z$11:$Z503))</f>
        <v/>
      </c>
      <c r="AA504" s="111" t="str">
        <f>IF($Y504="", "", $Y504-SUM($AA$11:$AA503))</f>
        <v/>
      </c>
      <c r="AB504" s="111" t="str">
        <f t="shared" si="116"/>
        <v/>
      </c>
      <c r="AC504" s="121" t="str">
        <f t="shared" si="112"/>
        <v/>
      </c>
      <c r="AD504" s="122" t="str">
        <f t="shared" si="113"/>
        <v/>
      </c>
      <c r="AE504" s="123" t="str">
        <f t="shared" si="117"/>
        <v/>
      </c>
      <c r="AG504" s="150" t="str">
        <f t="shared" si="114"/>
        <v/>
      </c>
    </row>
    <row r="505" spans="1:33" x14ac:dyDescent="0.25">
      <c r="A505" s="56"/>
      <c r="B505" s="70"/>
      <c r="C505" s="76"/>
      <c r="D505" s="73"/>
      <c r="E505" s="79"/>
      <c r="F505" s="56"/>
      <c r="G505" s="13" t="str">
        <f t="shared" si="105"/>
        <v/>
      </c>
      <c r="H505" s="56"/>
      <c r="K505" s="128"/>
      <c r="L505" s="128"/>
      <c r="M505" s="128"/>
      <c r="N505" s="84" t="str">
        <f t="shared" si="106"/>
        <v/>
      </c>
      <c r="O505" s="128"/>
      <c r="P505" s="84" t="str">
        <f t="shared" si="107"/>
        <v/>
      </c>
      <c r="Q505" s="84" t="str">
        <f t="shared" si="104"/>
        <v/>
      </c>
      <c r="R505" s="84" t="str">
        <f t="shared" si="108"/>
        <v/>
      </c>
      <c r="S505" s="84" t="str">
        <f t="shared" si="109"/>
        <v/>
      </c>
      <c r="U505" s="84" t="str">
        <f t="shared" si="110"/>
        <v/>
      </c>
      <c r="W505" s="108" t="str">
        <f>IF($N505="", "", SUM($D$11:$D505))</f>
        <v/>
      </c>
      <c r="X505" s="111" t="str">
        <f t="shared" si="111"/>
        <v/>
      </c>
      <c r="Y505" s="114" t="str">
        <f t="shared" si="115"/>
        <v/>
      </c>
      <c r="Z505" s="111" t="str">
        <f>IF(X505="", "", X505-SUM($Z$11:$Z504))</f>
        <v/>
      </c>
      <c r="AA505" s="111" t="str">
        <f>IF($Y505="", "", $Y505-SUM($AA$11:$AA504))</f>
        <v/>
      </c>
      <c r="AB505" s="111" t="str">
        <f t="shared" si="116"/>
        <v/>
      </c>
      <c r="AC505" s="121" t="str">
        <f t="shared" si="112"/>
        <v/>
      </c>
      <c r="AD505" s="122" t="str">
        <f t="shared" si="113"/>
        <v/>
      </c>
      <c r="AE505" s="123" t="str">
        <f t="shared" si="117"/>
        <v/>
      </c>
      <c r="AG505" s="150" t="str">
        <f t="shared" si="114"/>
        <v/>
      </c>
    </row>
    <row r="506" spans="1:33" x14ac:dyDescent="0.25">
      <c r="A506" s="56"/>
      <c r="B506" s="70"/>
      <c r="C506" s="76"/>
      <c r="D506" s="73"/>
      <c r="E506" s="79"/>
      <c r="F506" s="56"/>
      <c r="G506" s="13" t="str">
        <f t="shared" si="105"/>
        <v/>
      </c>
      <c r="H506" s="56"/>
      <c r="K506" s="128"/>
      <c r="L506" s="128"/>
      <c r="M506" s="128"/>
      <c r="N506" s="84" t="str">
        <f t="shared" si="106"/>
        <v/>
      </c>
      <c r="O506" s="128"/>
      <c r="P506" s="84" t="str">
        <f t="shared" si="107"/>
        <v/>
      </c>
      <c r="Q506" s="84" t="str">
        <f t="shared" si="104"/>
        <v/>
      </c>
      <c r="R506" s="84" t="str">
        <f t="shared" si="108"/>
        <v/>
      </c>
      <c r="S506" s="84" t="str">
        <f t="shared" si="109"/>
        <v/>
      </c>
      <c r="U506" s="84" t="str">
        <f t="shared" si="110"/>
        <v/>
      </c>
      <c r="W506" s="108" t="str">
        <f>IF($N506="", "", SUM($D$11:$D506))</f>
        <v/>
      </c>
      <c r="X506" s="111" t="str">
        <f t="shared" si="111"/>
        <v/>
      </c>
      <c r="Y506" s="114" t="str">
        <f t="shared" si="115"/>
        <v/>
      </c>
      <c r="Z506" s="111" t="str">
        <f>IF(X506="", "", X506-SUM($Z$11:$Z505))</f>
        <v/>
      </c>
      <c r="AA506" s="111" t="str">
        <f>IF($Y506="", "", $Y506-SUM($AA$11:$AA505))</f>
        <v/>
      </c>
      <c r="AB506" s="111" t="str">
        <f t="shared" si="116"/>
        <v/>
      </c>
      <c r="AC506" s="121" t="str">
        <f t="shared" si="112"/>
        <v/>
      </c>
      <c r="AD506" s="122" t="str">
        <f t="shared" si="113"/>
        <v/>
      </c>
      <c r="AE506" s="123" t="str">
        <f t="shared" si="117"/>
        <v/>
      </c>
      <c r="AG506" s="150" t="str">
        <f t="shared" si="114"/>
        <v/>
      </c>
    </row>
    <row r="507" spans="1:33" x14ac:dyDescent="0.25">
      <c r="A507" s="56"/>
      <c r="B507" s="70"/>
      <c r="C507" s="76"/>
      <c r="D507" s="73"/>
      <c r="E507" s="79"/>
      <c r="F507" s="56"/>
      <c r="G507" s="13" t="str">
        <f t="shared" si="105"/>
        <v/>
      </c>
      <c r="H507" s="56"/>
      <c r="K507" s="128"/>
      <c r="L507" s="128"/>
      <c r="M507" s="128"/>
      <c r="N507" s="84" t="str">
        <f t="shared" si="106"/>
        <v/>
      </c>
      <c r="O507" s="128"/>
      <c r="P507" s="84" t="str">
        <f t="shared" si="107"/>
        <v/>
      </c>
      <c r="Q507" s="84" t="str">
        <f t="shared" si="104"/>
        <v/>
      </c>
      <c r="R507" s="84" t="str">
        <f t="shared" si="108"/>
        <v/>
      </c>
      <c r="S507" s="84" t="str">
        <f t="shared" si="109"/>
        <v/>
      </c>
      <c r="U507" s="84" t="str">
        <f t="shared" si="110"/>
        <v/>
      </c>
      <c r="W507" s="108" t="str">
        <f>IF($N507="", "", SUM($D$11:$D507))</f>
        <v/>
      </c>
      <c r="X507" s="111" t="str">
        <f t="shared" si="111"/>
        <v/>
      </c>
      <c r="Y507" s="114" t="str">
        <f t="shared" si="115"/>
        <v/>
      </c>
      <c r="Z507" s="111" t="str">
        <f>IF(X507="", "", X507-SUM($Z$11:$Z506))</f>
        <v/>
      </c>
      <c r="AA507" s="111" t="str">
        <f>IF($Y507="", "", $Y507-SUM($AA$11:$AA506))</f>
        <v/>
      </c>
      <c r="AB507" s="111" t="str">
        <f t="shared" si="116"/>
        <v/>
      </c>
      <c r="AC507" s="121" t="str">
        <f t="shared" si="112"/>
        <v/>
      </c>
      <c r="AD507" s="122" t="str">
        <f t="shared" si="113"/>
        <v/>
      </c>
      <c r="AE507" s="123" t="str">
        <f t="shared" si="117"/>
        <v/>
      </c>
      <c r="AG507" s="150" t="str">
        <f t="shared" si="114"/>
        <v/>
      </c>
    </row>
    <row r="508" spans="1:33" x14ac:dyDescent="0.25">
      <c r="A508" s="56"/>
      <c r="B508" s="70"/>
      <c r="C508" s="76"/>
      <c r="D508" s="73"/>
      <c r="E508" s="79"/>
      <c r="F508" s="56"/>
      <c r="G508" s="13" t="str">
        <f t="shared" si="105"/>
        <v/>
      </c>
      <c r="H508" s="56"/>
      <c r="K508" s="128"/>
      <c r="L508" s="128"/>
      <c r="M508" s="128"/>
      <c r="N508" s="84" t="str">
        <f t="shared" si="106"/>
        <v/>
      </c>
      <c r="O508" s="128"/>
      <c r="P508" s="84" t="str">
        <f t="shared" si="107"/>
        <v/>
      </c>
      <c r="Q508" s="84" t="str">
        <f t="shared" si="104"/>
        <v/>
      </c>
      <c r="R508" s="84" t="str">
        <f t="shared" si="108"/>
        <v/>
      </c>
      <c r="S508" s="84" t="str">
        <f t="shared" si="109"/>
        <v/>
      </c>
      <c r="U508" s="84" t="str">
        <f t="shared" si="110"/>
        <v/>
      </c>
      <c r="W508" s="108" t="str">
        <f>IF($N508="", "", SUM($D$11:$D508))</f>
        <v/>
      </c>
      <c r="X508" s="111" t="str">
        <f t="shared" si="111"/>
        <v/>
      </c>
      <c r="Y508" s="114" t="str">
        <f t="shared" si="115"/>
        <v/>
      </c>
      <c r="Z508" s="111" t="str">
        <f>IF(X508="", "", X508-SUM($Z$11:$Z507))</f>
        <v/>
      </c>
      <c r="AA508" s="111" t="str">
        <f>IF($Y508="", "", $Y508-SUM($AA$11:$AA507))</f>
        <v/>
      </c>
      <c r="AB508" s="111" t="str">
        <f t="shared" si="116"/>
        <v/>
      </c>
      <c r="AC508" s="121" t="str">
        <f t="shared" si="112"/>
        <v/>
      </c>
      <c r="AD508" s="122" t="str">
        <f t="shared" si="113"/>
        <v/>
      </c>
      <c r="AE508" s="123" t="str">
        <f t="shared" si="117"/>
        <v/>
      </c>
      <c r="AG508" s="150" t="str">
        <f t="shared" si="114"/>
        <v/>
      </c>
    </row>
    <row r="509" spans="1:33" x14ac:dyDescent="0.25">
      <c r="A509" s="56"/>
      <c r="B509" s="70"/>
      <c r="C509" s="76"/>
      <c r="D509" s="73"/>
      <c r="E509" s="79"/>
      <c r="F509" s="56"/>
      <c r="G509" s="13" t="str">
        <f t="shared" si="105"/>
        <v/>
      </c>
      <c r="H509" s="56"/>
      <c r="K509" s="128"/>
      <c r="L509" s="128"/>
      <c r="M509" s="128"/>
      <c r="N509" s="84" t="str">
        <f t="shared" si="106"/>
        <v/>
      </c>
      <c r="O509" s="128"/>
      <c r="P509" s="84" t="str">
        <f t="shared" si="107"/>
        <v/>
      </c>
      <c r="Q509" s="84" t="str">
        <f t="shared" si="104"/>
        <v/>
      </c>
      <c r="R509" s="84" t="str">
        <f t="shared" si="108"/>
        <v/>
      </c>
      <c r="S509" s="84" t="str">
        <f t="shared" si="109"/>
        <v/>
      </c>
      <c r="U509" s="84" t="str">
        <f t="shared" si="110"/>
        <v/>
      </c>
      <c r="W509" s="108" t="str">
        <f>IF($N509="", "", SUM($D$11:$D509))</f>
        <v/>
      </c>
      <c r="X509" s="111" t="str">
        <f t="shared" si="111"/>
        <v/>
      </c>
      <c r="Y509" s="114" t="str">
        <f t="shared" si="115"/>
        <v/>
      </c>
      <c r="Z509" s="111" t="str">
        <f>IF(X509="", "", X509-SUM($Z$11:$Z508))</f>
        <v/>
      </c>
      <c r="AA509" s="111" t="str">
        <f>IF($Y509="", "", $Y509-SUM($AA$11:$AA508))</f>
        <v/>
      </c>
      <c r="AB509" s="111" t="str">
        <f t="shared" si="116"/>
        <v/>
      </c>
      <c r="AC509" s="121" t="str">
        <f t="shared" si="112"/>
        <v/>
      </c>
      <c r="AD509" s="122" t="str">
        <f t="shared" si="113"/>
        <v/>
      </c>
      <c r="AE509" s="123" t="str">
        <f t="shared" si="117"/>
        <v/>
      </c>
      <c r="AG509" s="150" t="str">
        <f t="shared" si="114"/>
        <v/>
      </c>
    </row>
    <row r="510" spans="1:33" x14ac:dyDescent="0.25">
      <c r="A510" s="56"/>
      <c r="B510" s="70"/>
      <c r="C510" s="76"/>
      <c r="D510" s="73"/>
      <c r="E510" s="79"/>
      <c r="F510" s="56"/>
      <c r="G510" s="13" t="str">
        <f t="shared" si="105"/>
        <v/>
      </c>
      <c r="H510" s="56"/>
      <c r="K510" s="128"/>
      <c r="L510" s="128"/>
      <c r="M510" s="128"/>
      <c r="N510" s="84" t="str">
        <f t="shared" si="106"/>
        <v/>
      </c>
      <c r="O510" s="128"/>
      <c r="P510" s="84" t="str">
        <f t="shared" si="107"/>
        <v/>
      </c>
      <c r="Q510" s="84" t="str">
        <f t="shared" si="104"/>
        <v/>
      </c>
      <c r="R510" s="84" t="str">
        <f t="shared" si="108"/>
        <v/>
      </c>
      <c r="S510" s="84" t="str">
        <f t="shared" si="109"/>
        <v/>
      </c>
      <c r="U510" s="84" t="str">
        <f t="shared" si="110"/>
        <v/>
      </c>
      <c r="W510" s="108" t="str">
        <f>IF($N510="", "", SUM($D$11:$D510))</f>
        <v/>
      </c>
      <c r="X510" s="111" t="str">
        <f t="shared" si="111"/>
        <v/>
      </c>
      <c r="Y510" s="114" t="str">
        <f t="shared" si="115"/>
        <v/>
      </c>
      <c r="Z510" s="111" t="str">
        <f>IF(X510="", "", X510-SUM($Z$11:$Z509))</f>
        <v/>
      </c>
      <c r="AA510" s="111" t="str">
        <f>IF($Y510="", "", $Y510-SUM($AA$11:$AA509))</f>
        <v/>
      </c>
      <c r="AB510" s="111" t="str">
        <f t="shared" si="116"/>
        <v/>
      </c>
      <c r="AC510" s="121" t="str">
        <f t="shared" si="112"/>
        <v/>
      </c>
      <c r="AD510" s="122" t="str">
        <f t="shared" si="113"/>
        <v/>
      </c>
      <c r="AE510" s="123" t="str">
        <f t="shared" si="117"/>
        <v/>
      </c>
      <c r="AG510" s="150" t="str">
        <f t="shared" si="114"/>
        <v/>
      </c>
    </row>
    <row r="511" spans="1:33" x14ac:dyDescent="0.25">
      <c r="A511" s="56"/>
      <c r="B511" s="70"/>
      <c r="C511" s="76"/>
      <c r="D511" s="73"/>
      <c r="E511" s="79"/>
      <c r="F511" s="56"/>
      <c r="G511" s="13" t="str">
        <f t="shared" si="105"/>
        <v/>
      </c>
      <c r="H511" s="56"/>
      <c r="K511" s="128"/>
      <c r="L511" s="128"/>
      <c r="M511" s="128"/>
      <c r="N511" s="84" t="str">
        <f t="shared" si="106"/>
        <v/>
      </c>
      <c r="O511" s="128"/>
      <c r="P511" s="84" t="str">
        <f t="shared" si="107"/>
        <v/>
      </c>
      <c r="Q511" s="84" t="str">
        <f t="shared" si="104"/>
        <v/>
      </c>
      <c r="R511" s="84" t="str">
        <f t="shared" si="108"/>
        <v/>
      </c>
      <c r="S511" s="84" t="str">
        <f t="shared" si="109"/>
        <v/>
      </c>
      <c r="U511" s="84" t="str">
        <f t="shared" si="110"/>
        <v/>
      </c>
      <c r="W511" s="108" t="str">
        <f>IF($N511="", "", SUM($D$11:$D511))</f>
        <v/>
      </c>
      <c r="X511" s="111" t="str">
        <f t="shared" si="111"/>
        <v/>
      </c>
      <c r="Y511" s="114" t="str">
        <f t="shared" si="115"/>
        <v/>
      </c>
      <c r="Z511" s="111" t="str">
        <f>IF(X511="", "", X511-SUM($Z$11:$Z510))</f>
        <v/>
      </c>
      <c r="AA511" s="111" t="str">
        <f>IF($Y511="", "", $Y511-SUM($AA$11:$AA510))</f>
        <v/>
      </c>
      <c r="AB511" s="111" t="str">
        <f t="shared" si="116"/>
        <v/>
      </c>
      <c r="AC511" s="121" t="str">
        <f t="shared" si="112"/>
        <v/>
      </c>
      <c r="AD511" s="122" t="str">
        <f t="shared" si="113"/>
        <v/>
      </c>
      <c r="AE511" s="123" t="str">
        <f t="shared" si="117"/>
        <v/>
      </c>
      <c r="AG511" s="150" t="str">
        <f t="shared" si="114"/>
        <v/>
      </c>
    </row>
    <row r="512" spans="1:33" x14ac:dyDescent="0.25">
      <c r="A512" s="56"/>
      <c r="B512" s="70"/>
      <c r="C512" s="76"/>
      <c r="D512" s="73"/>
      <c r="E512" s="79"/>
      <c r="F512" s="56"/>
      <c r="G512" s="13" t="str">
        <f t="shared" si="105"/>
        <v/>
      </c>
      <c r="H512" s="56"/>
      <c r="K512" s="128"/>
      <c r="L512" s="128"/>
      <c r="M512" s="128"/>
      <c r="N512" s="84" t="str">
        <f t="shared" si="106"/>
        <v/>
      </c>
      <c r="O512" s="128"/>
      <c r="P512" s="84" t="str">
        <f t="shared" si="107"/>
        <v/>
      </c>
      <c r="Q512" s="84" t="str">
        <f t="shared" si="104"/>
        <v/>
      </c>
      <c r="R512" s="84" t="str">
        <f t="shared" si="108"/>
        <v/>
      </c>
      <c r="S512" s="84" t="str">
        <f t="shared" si="109"/>
        <v/>
      </c>
      <c r="U512" s="84" t="str">
        <f t="shared" si="110"/>
        <v/>
      </c>
      <c r="W512" s="108" t="str">
        <f>IF($N512="", "", SUM($D$11:$D512))</f>
        <v/>
      </c>
      <c r="X512" s="111" t="str">
        <f t="shared" si="111"/>
        <v/>
      </c>
      <c r="Y512" s="114" t="str">
        <f t="shared" si="115"/>
        <v/>
      </c>
      <c r="Z512" s="111" t="str">
        <f>IF(X512="", "", X512-SUM($Z$11:$Z511))</f>
        <v/>
      </c>
      <c r="AA512" s="111" t="str">
        <f>IF($Y512="", "", $Y512-SUM($AA$11:$AA511))</f>
        <v/>
      </c>
      <c r="AB512" s="111" t="str">
        <f t="shared" si="116"/>
        <v/>
      </c>
      <c r="AC512" s="121" t="str">
        <f t="shared" si="112"/>
        <v/>
      </c>
      <c r="AD512" s="122" t="str">
        <f t="shared" si="113"/>
        <v/>
      </c>
      <c r="AE512" s="123" t="str">
        <f t="shared" si="117"/>
        <v/>
      </c>
      <c r="AG512" s="150" t="str">
        <f t="shared" si="114"/>
        <v/>
      </c>
    </row>
    <row r="513" spans="1:33" x14ac:dyDescent="0.25">
      <c r="A513" s="56"/>
      <c r="B513" s="70"/>
      <c r="C513" s="76"/>
      <c r="D513" s="73"/>
      <c r="E513" s="79"/>
      <c r="F513" s="56"/>
      <c r="G513" s="13" t="str">
        <f t="shared" si="105"/>
        <v/>
      </c>
      <c r="H513" s="56"/>
      <c r="K513" s="128"/>
      <c r="L513" s="128"/>
      <c r="M513" s="128"/>
      <c r="N513" s="84" t="str">
        <f t="shared" si="106"/>
        <v/>
      </c>
      <c r="O513" s="128"/>
      <c r="P513" s="84" t="str">
        <f t="shared" si="107"/>
        <v/>
      </c>
      <c r="Q513" s="84" t="str">
        <f t="shared" si="104"/>
        <v/>
      </c>
      <c r="R513" s="84" t="str">
        <f t="shared" si="108"/>
        <v/>
      </c>
      <c r="S513" s="84" t="str">
        <f t="shared" si="109"/>
        <v/>
      </c>
      <c r="U513" s="84" t="str">
        <f t="shared" si="110"/>
        <v/>
      </c>
      <c r="W513" s="108" t="str">
        <f>IF($N513="", "", SUM($D$11:$D513))</f>
        <v/>
      </c>
      <c r="X513" s="111" t="str">
        <f t="shared" si="111"/>
        <v/>
      </c>
      <c r="Y513" s="114" t="str">
        <f t="shared" si="115"/>
        <v/>
      </c>
      <c r="Z513" s="111" t="str">
        <f>IF(X513="", "", X513-SUM($Z$11:$Z512))</f>
        <v/>
      </c>
      <c r="AA513" s="111" t="str">
        <f>IF($Y513="", "", $Y513-SUM($AA$11:$AA512))</f>
        <v/>
      </c>
      <c r="AB513" s="111" t="str">
        <f t="shared" si="116"/>
        <v/>
      </c>
      <c r="AC513" s="121" t="str">
        <f t="shared" si="112"/>
        <v/>
      </c>
      <c r="AD513" s="122" t="str">
        <f t="shared" si="113"/>
        <v/>
      </c>
      <c r="AE513" s="123" t="str">
        <f t="shared" si="117"/>
        <v/>
      </c>
      <c r="AG513" s="150" t="str">
        <f t="shared" si="114"/>
        <v/>
      </c>
    </row>
    <row r="514" spans="1:33" x14ac:dyDescent="0.25">
      <c r="A514" s="56"/>
      <c r="B514" s="70"/>
      <c r="C514" s="76"/>
      <c r="D514" s="73"/>
      <c r="E514" s="79"/>
      <c r="F514" s="56"/>
      <c r="G514" s="13" t="str">
        <f t="shared" si="105"/>
        <v/>
      </c>
      <c r="H514" s="56"/>
      <c r="K514" s="128"/>
      <c r="L514" s="128"/>
      <c r="M514" s="128"/>
      <c r="N514" s="84" t="str">
        <f t="shared" si="106"/>
        <v/>
      </c>
      <c r="O514" s="128"/>
      <c r="P514" s="84" t="str">
        <f t="shared" si="107"/>
        <v/>
      </c>
      <c r="Q514" s="84" t="str">
        <f t="shared" si="104"/>
        <v/>
      </c>
      <c r="R514" s="84" t="str">
        <f t="shared" si="108"/>
        <v/>
      </c>
      <c r="S514" s="84" t="str">
        <f t="shared" si="109"/>
        <v/>
      </c>
      <c r="U514" s="84" t="str">
        <f t="shared" si="110"/>
        <v/>
      </c>
      <c r="W514" s="108" t="str">
        <f>IF($N514="", "", SUM($D$11:$D514))</f>
        <v/>
      </c>
      <c r="X514" s="111" t="str">
        <f t="shared" si="111"/>
        <v/>
      </c>
      <c r="Y514" s="114" t="str">
        <f t="shared" si="115"/>
        <v/>
      </c>
      <c r="Z514" s="111" t="str">
        <f>IF(X514="", "", X514-SUM($Z$11:$Z513))</f>
        <v/>
      </c>
      <c r="AA514" s="111" t="str">
        <f>IF($Y514="", "", $Y514-SUM($AA$11:$AA513))</f>
        <v/>
      </c>
      <c r="AB514" s="111" t="str">
        <f t="shared" si="116"/>
        <v/>
      </c>
      <c r="AC514" s="121" t="str">
        <f t="shared" si="112"/>
        <v/>
      </c>
      <c r="AD514" s="122" t="str">
        <f t="shared" si="113"/>
        <v/>
      </c>
      <c r="AE514" s="123" t="str">
        <f t="shared" si="117"/>
        <v/>
      </c>
      <c r="AG514" s="150" t="str">
        <f t="shared" si="114"/>
        <v/>
      </c>
    </row>
    <row r="515" spans="1:33" x14ac:dyDescent="0.25">
      <c r="A515" s="56"/>
      <c r="B515" s="70"/>
      <c r="C515" s="76"/>
      <c r="D515" s="73"/>
      <c r="E515" s="79"/>
      <c r="F515" s="56"/>
      <c r="G515" s="13" t="str">
        <f t="shared" si="105"/>
        <v/>
      </c>
      <c r="H515" s="56"/>
      <c r="K515" s="128"/>
      <c r="L515" s="128"/>
      <c r="M515" s="128"/>
      <c r="N515" s="84" t="str">
        <f t="shared" si="106"/>
        <v/>
      </c>
      <c r="O515" s="128"/>
      <c r="P515" s="84" t="str">
        <f t="shared" si="107"/>
        <v/>
      </c>
      <c r="Q515" s="84" t="str">
        <f t="shared" si="104"/>
        <v/>
      </c>
      <c r="R515" s="84" t="str">
        <f t="shared" si="108"/>
        <v/>
      </c>
      <c r="S515" s="84" t="str">
        <f t="shared" si="109"/>
        <v/>
      </c>
      <c r="U515" s="84" t="str">
        <f t="shared" si="110"/>
        <v/>
      </c>
      <c r="W515" s="108" t="str">
        <f>IF($N515="", "", SUM($D$11:$D515))</f>
        <v/>
      </c>
      <c r="X515" s="111" t="str">
        <f t="shared" si="111"/>
        <v/>
      </c>
      <c r="Y515" s="114" t="str">
        <f t="shared" si="115"/>
        <v/>
      </c>
      <c r="Z515" s="111" t="str">
        <f>IF(X515="", "", X515-SUM($Z$11:$Z514))</f>
        <v/>
      </c>
      <c r="AA515" s="111" t="str">
        <f>IF($Y515="", "", $Y515-SUM($AA$11:$AA514))</f>
        <v/>
      </c>
      <c r="AB515" s="111" t="str">
        <f t="shared" si="116"/>
        <v/>
      </c>
      <c r="AC515" s="121" t="str">
        <f t="shared" si="112"/>
        <v/>
      </c>
      <c r="AD515" s="122" t="str">
        <f t="shared" si="113"/>
        <v/>
      </c>
      <c r="AE515" s="123" t="str">
        <f t="shared" si="117"/>
        <v/>
      </c>
      <c r="AG515" s="150" t="str">
        <f t="shared" si="114"/>
        <v/>
      </c>
    </row>
    <row r="516" spans="1:33" x14ac:dyDescent="0.25">
      <c r="A516" s="56"/>
      <c r="B516" s="70"/>
      <c r="C516" s="76"/>
      <c r="D516" s="73"/>
      <c r="E516" s="79"/>
      <c r="F516" s="56"/>
      <c r="G516" s="13" t="str">
        <f t="shared" si="105"/>
        <v/>
      </c>
      <c r="H516" s="56"/>
      <c r="K516" s="128"/>
      <c r="L516" s="128"/>
      <c r="M516" s="128"/>
      <c r="N516" s="84" t="str">
        <f t="shared" si="106"/>
        <v/>
      </c>
      <c r="O516" s="128"/>
      <c r="P516" s="84" t="str">
        <f t="shared" si="107"/>
        <v/>
      </c>
      <c r="Q516" s="84" t="str">
        <f t="shared" si="104"/>
        <v/>
      </c>
      <c r="R516" s="84" t="str">
        <f t="shared" si="108"/>
        <v/>
      </c>
      <c r="S516" s="84" t="str">
        <f t="shared" si="109"/>
        <v/>
      </c>
      <c r="U516" s="84" t="str">
        <f t="shared" si="110"/>
        <v/>
      </c>
      <c r="W516" s="108" t="str">
        <f>IF($N516="", "", SUM($D$11:$D516))</f>
        <v/>
      </c>
      <c r="X516" s="111" t="str">
        <f t="shared" si="111"/>
        <v/>
      </c>
      <c r="Y516" s="114" t="str">
        <f t="shared" si="115"/>
        <v/>
      </c>
      <c r="Z516" s="111" t="str">
        <f>IF(X516="", "", X516-SUM($Z$11:$Z515))</f>
        <v/>
      </c>
      <c r="AA516" s="111" t="str">
        <f>IF($Y516="", "", $Y516-SUM($AA$11:$AA515))</f>
        <v/>
      </c>
      <c r="AB516" s="111" t="str">
        <f t="shared" si="116"/>
        <v/>
      </c>
      <c r="AC516" s="121" t="str">
        <f t="shared" si="112"/>
        <v/>
      </c>
      <c r="AD516" s="122" t="str">
        <f t="shared" si="113"/>
        <v/>
      </c>
      <c r="AE516" s="123" t="str">
        <f t="shared" si="117"/>
        <v/>
      </c>
      <c r="AG516" s="150" t="str">
        <f t="shared" si="114"/>
        <v/>
      </c>
    </row>
    <row r="517" spans="1:33" x14ac:dyDescent="0.25">
      <c r="A517" s="56"/>
      <c r="B517" s="70"/>
      <c r="C517" s="76"/>
      <c r="D517" s="73"/>
      <c r="E517" s="79"/>
      <c r="F517" s="56"/>
      <c r="G517" s="13" t="str">
        <f t="shared" si="105"/>
        <v/>
      </c>
      <c r="H517" s="56"/>
      <c r="K517" s="128"/>
      <c r="L517" s="128"/>
      <c r="M517" s="128"/>
      <c r="N517" s="84" t="str">
        <f t="shared" si="106"/>
        <v/>
      </c>
      <c r="O517" s="128"/>
      <c r="P517" s="84" t="str">
        <f t="shared" si="107"/>
        <v/>
      </c>
      <c r="Q517" s="84" t="str">
        <f t="shared" si="104"/>
        <v/>
      </c>
      <c r="R517" s="84" t="str">
        <f t="shared" si="108"/>
        <v/>
      </c>
      <c r="S517" s="84" t="str">
        <f t="shared" si="109"/>
        <v/>
      </c>
      <c r="U517" s="84" t="str">
        <f t="shared" si="110"/>
        <v/>
      </c>
      <c r="W517" s="108" t="str">
        <f>IF($N517="", "", SUM($D$11:$D517))</f>
        <v/>
      </c>
      <c r="X517" s="111" t="str">
        <f t="shared" si="111"/>
        <v/>
      </c>
      <c r="Y517" s="114" t="str">
        <f t="shared" si="115"/>
        <v/>
      </c>
      <c r="Z517" s="111" t="str">
        <f>IF(X517="", "", X517-SUM($Z$11:$Z516))</f>
        <v/>
      </c>
      <c r="AA517" s="111" t="str">
        <f>IF($Y517="", "", $Y517-SUM($AA$11:$AA516))</f>
        <v/>
      </c>
      <c r="AB517" s="111" t="str">
        <f t="shared" si="116"/>
        <v/>
      </c>
      <c r="AC517" s="121" t="str">
        <f t="shared" si="112"/>
        <v/>
      </c>
      <c r="AD517" s="122" t="str">
        <f t="shared" si="113"/>
        <v/>
      </c>
      <c r="AE517" s="123" t="str">
        <f t="shared" si="117"/>
        <v/>
      </c>
      <c r="AG517" s="150" t="str">
        <f t="shared" si="114"/>
        <v/>
      </c>
    </row>
    <row r="518" spans="1:33" x14ac:dyDescent="0.25">
      <c r="A518" s="56"/>
      <c r="B518" s="70"/>
      <c r="C518" s="76"/>
      <c r="D518" s="73"/>
      <c r="E518" s="79"/>
      <c r="F518" s="56"/>
      <c r="G518" s="13" t="str">
        <f t="shared" si="105"/>
        <v/>
      </c>
      <c r="H518" s="56"/>
      <c r="K518" s="128"/>
      <c r="L518" s="128"/>
      <c r="M518" s="128"/>
      <c r="N518" s="84" t="str">
        <f t="shared" si="106"/>
        <v/>
      </c>
      <c r="O518" s="128"/>
      <c r="P518" s="84" t="str">
        <f t="shared" si="107"/>
        <v/>
      </c>
      <c r="Q518" s="84" t="str">
        <f t="shared" si="104"/>
        <v/>
      </c>
      <c r="R518" s="84" t="str">
        <f t="shared" si="108"/>
        <v/>
      </c>
      <c r="S518" s="84" t="str">
        <f t="shared" si="109"/>
        <v/>
      </c>
      <c r="U518" s="84" t="str">
        <f t="shared" si="110"/>
        <v/>
      </c>
      <c r="W518" s="108" t="str">
        <f>IF($N518="", "", SUM($D$11:$D518))</f>
        <v/>
      </c>
      <c r="X518" s="111" t="str">
        <f t="shared" si="111"/>
        <v/>
      </c>
      <c r="Y518" s="114" t="str">
        <f t="shared" si="115"/>
        <v/>
      </c>
      <c r="Z518" s="111" t="str">
        <f>IF(X518="", "", X518-SUM($Z$11:$Z517))</f>
        <v/>
      </c>
      <c r="AA518" s="111" t="str">
        <f>IF($Y518="", "", $Y518-SUM($AA$11:$AA517))</f>
        <v/>
      </c>
      <c r="AB518" s="111" t="str">
        <f t="shared" si="116"/>
        <v/>
      </c>
      <c r="AC518" s="121" t="str">
        <f t="shared" si="112"/>
        <v/>
      </c>
      <c r="AD518" s="122" t="str">
        <f t="shared" si="113"/>
        <v/>
      </c>
      <c r="AE518" s="123" t="str">
        <f t="shared" si="117"/>
        <v/>
      </c>
      <c r="AG518" s="150" t="str">
        <f t="shared" si="114"/>
        <v/>
      </c>
    </row>
    <row r="519" spans="1:33" x14ac:dyDescent="0.25">
      <c r="A519" s="56"/>
      <c r="B519" s="70"/>
      <c r="C519" s="76"/>
      <c r="D519" s="73"/>
      <c r="E519" s="79"/>
      <c r="F519" s="56"/>
      <c r="G519" s="13" t="str">
        <f t="shared" si="105"/>
        <v/>
      </c>
      <c r="H519" s="56"/>
      <c r="K519" s="128"/>
      <c r="L519" s="128"/>
      <c r="M519" s="128"/>
      <c r="N519" s="84" t="str">
        <f t="shared" si="106"/>
        <v/>
      </c>
      <c r="O519" s="128"/>
      <c r="P519" s="84" t="str">
        <f t="shared" si="107"/>
        <v/>
      </c>
      <c r="Q519" s="84" t="str">
        <f t="shared" si="104"/>
        <v/>
      </c>
      <c r="R519" s="84" t="str">
        <f t="shared" si="108"/>
        <v/>
      </c>
      <c r="S519" s="84" t="str">
        <f t="shared" si="109"/>
        <v/>
      </c>
      <c r="U519" s="84" t="str">
        <f t="shared" si="110"/>
        <v/>
      </c>
      <c r="W519" s="108" t="str">
        <f>IF($N519="", "", SUM($D$11:$D519))</f>
        <v/>
      </c>
      <c r="X519" s="111" t="str">
        <f t="shared" si="111"/>
        <v/>
      </c>
      <c r="Y519" s="114" t="str">
        <f t="shared" si="115"/>
        <v/>
      </c>
      <c r="Z519" s="111" t="str">
        <f>IF(X519="", "", X519-SUM($Z$11:$Z518))</f>
        <v/>
      </c>
      <c r="AA519" s="111" t="str">
        <f>IF($Y519="", "", $Y519-SUM($AA$11:$AA518))</f>
        <v/>
      </c>
      <c r="AB519" s="111" t="str">
        <f t="shared" si="116"/>
        <v/>
      </c>
      <c r="AC519" s="121" t="str">
        <f t="shared" si="112"/>
        <v/>
      </c>
      <c r="AD519" s="122" t="str">
        <f t="shared" si="113"/>
        <v/>
      </c>
      <c r="AE519" s="123" t="str">
        <f t="shared" si="117"/>
        <v/>
      </c>
      <c r="AG519" s="150" t="str">
        <f t="shared" si="114"/>
        <v/>
      </c>
    </row>
    <row r="520" spans="1:33" x14ac:dyDescent="0.25">
      <c r="A520" s="56"/>
      <c r="B520" s="70"/>
      <c r="C520" s="76"/>
      <c r="D520" s="73"/>
      <c r="E520" s="79"/>
      <c r="F520" s="56"/>
      <c r="G520" s="13" t="str">
        <f t="shared" si="105"/>
        <v/>
      </c>
      <c r="H520" s="56"/>
      <c r="K520" s="128"/>
      <c r="L520" s="128"/>
      <c r="M520" s="128"/>
      <c r="N520" s="84" t="str">
        <f t="shared" si="106"/>
        <v/>
      </c>
      <c r="O520" s="128"/>
      <c r="P520" s="84" t="str">
        <f t="shared" si="107"/>
        <v/>
      </c>
      <c r="Q520" s="84" t="str">
        <f t="shared" si="104"/>
        <v/>
      </c>
      <c r="R520" s="84" t="str">
        <f t="shared" si="108"/>
        <v/>
      </c>
      <c r="S520" s="84" t="str">
        <f t="shared" si="109"/>
        <v/>
      </c>
      <c r="U520" s="84" t="str">
        <f t="shared" si="110"/>
        <v/>
      </c>
      <c r="W520" s="108" t="str">
        <f>IF($N520="", "", SUM($D$11:$D520))</f>
        <v/>
      </c>
      <c r="X520" s="111" t="str">
        <f t="shared" si="111"/>
        <v/>
      </c>
      <c r="Y520" s="114" t="str">
        <f t="shared" si="115"/>
        <v/>
      </c>
      <c r="Z520" s="111" t="str">
        <f>IF(X520="", "", X520-SUM($Z$11:$Z519))</f>
        <v/>
      </c>
      <c r="AA520" s="111" t="str">
        <f>IF($Y520="", "", $Y520-SUM($AA$11:$AA519))</f>
        <v/>
      </c>
      <c r="AB520" s="111" t="str">
        <f t="shared" si="116"/>
        <v/>
      </c>
      <c r="AC520" s="121" t="str">
        <f t="shared" si="112"/>
        <v/>
      </c>
      <c r="AD520" s="122" t="str">
        <f t="shared" si="113"/>
        <v/>
      </c>
      <c r="AE520" s="123" t="str">
        <f t="shared" si="117"/>
        <v/>
      </c>
      <c r="AG520" s="150" t="str">
        <f t="shared" si="114"/>
        <v/>
      </c>
    </row>
    <row r="521" spans="1:33" x14ac:dyDescent="0.25">
      <c r="A521" s="56"/>
      <c r="B521" s="70"/>
      <c r="C521" s="76"/>
      <c r="D521" s="73"/>
      <c r="E521" s="79"/>
      <c r="F521" s="56"/>
      <c r="G521" s="13" t="str">
        <f t="shared" si="105"/>
        <v/>
      </c>
      <c r="H521" s="56"/>
      <c r="K521" s="128"/>
      <c r="L521" s="128"/>
      <c r="M521" s="128"/>
      <c r="N521" s="84" t="str">
        <f t="shared" si="106"/>
        <v/>
      </c>
      <c r="O521" s="128"/>
      <c r="P521" s="84" t="str">
        <f t="shared" si="107"/>
        <v/>
      </c>
      <c r="Q521" s="84" t="str">
        <f t="shared" si="104"/>
        <v/>
      </c>
      <c r="R521" s="84" t="str">
        <f t="shared" si="108"/>
        <v/>
      </c>
      <c r="S521" s="84" t="str">
        <f t="shared" si="109"/>
        <v/>
      </c>
      <c r="U521" s="84" t="str">
        <f t="shared" si="110"/>
        <v/>
      </c>
      <c r="W521" s="108" t="str">
        <f>IF($N521="", "", SUM($D$11:$D521))</f>
        <v/>
      </c>
      <c r="X521" s="111" t="str">
        <f t="shared" si="111"/>
        <v/>
      </c>
      <c r="Y521" s="114" t="str">
        <f t="shared" si="115"/>
        <v/>
      </c>
      <c r="Z521" s="111" t="str">
        <f>IF(X521="", "", X521-SUM($Z$11:$Z520))</f>
        <v/>
      </c>
      <c r="AA521" s="111" t="str">
        <f>IF($Y521="", "", $Y521-SUM($AA$11:$AA520))</f>
        <v/>
      </c>
      <c r="AB521" s="111" t="str">
        <f t="shared" si="116"/>
        <v/>
      </c>
      <c r="AC521" s="121" t="str">
        <f t="shared" si="112"/>
        <v/>
      </c>
      <c r="AD521" s="122" t="str">
        <f t="shared" si="113"/>
        <v/>
      </c>
      <c r="AE521" s="123" t="str">
        <f t="shared" si="117"/>
        <v/>
      </c>
      <c r="AG521" s="150" t="str">
        <f t="shared" si="114"/>
        <v/>
      </c>
    </row>
    <row r="522" spans="1:33" x14ac:dyDescent="0.25">
      <c r="A522" s="56"/>
      <c r="B522" s="70"/>
      <c r="C522" s="76"/>
      <c r="D522" s="73"/>
      <c r="E522" s="79"/>
      <c r="F522" s="56"/>
      <c r="G522" s="13" t="str">
        <f t="shared" si="105"/>
        <v/>
      </c>
      <c r="H522" s="56"/>
      <c r="K522" s="128"/>
      <c r="L522" s="128"/>
      <c r="M522" s="128"/>
      <c r="N522" s="84" t="str">
        <f t="shared" si="106"/>
        <v/>
      </c>
      <c r="O522" s="128"/>
      <c r="P522" s="84" t="str">
        <f t="shared" si="107"/>
        <v/>
      </c>
      <c r="Q522" s="84" t="str">
        <f t="shared" si="104"/>
        <v/>
      </c>
      <c r="R522" s="84" t="str">
        <f t="shared" si="108"/>
        <v/>
      </c>
      <c r="S522" s="84" t="str">
        <f t="shared" si="109"/>
        <v/>
      </c>
      <c r="U522" s="84" t="str">
        <f t="shared" si="110"/>
        <v/>
      </c>
      <c r="W522" s="108" t="str">
        <f>IF($N522="", "", SUM($D$11:$D522))</f>
        <v/>
      </c>
      <c r="X522" s="111" t="str">
        <f t="shared" si="111"/>
        <v/>
      </c>
      <c r="Y522" s="114" t="str">
        <f t="shared" si="115"/>
        <v/>
      </c>
      <c r="Z522" s="111" t="str">
        <f>IF(X522="", "", X522-SUM($Z$11:$Z521))</f>
        <v/>
      </c>
      <c r="AA522" s="111" t="str">
        <f>IF($Y522="", "", $Y522-SUM($AA$11:$AA521))</f>
        <v/>
      </c>
      <c r="AB522" s="111" t="str">
        <f t="shared" si="116"/>
        <v/>
      </c>
      <c r="AC522" s="121" t="str">
        <f t="shared" si="112"/>
        <v/>
      </c>
      <c r="AD522" s="122" t="str">
        <f t="shared" si="113"/>
        <v/>
      </c>
      <c r="AE522" s="123" t="str">
        <f t="shared" si="117"/>
        <v/>
      </c>
      <c r="AG522" s="150" t="str">
        <f t="shared" si="114"/>
        <v/>
      </c>
    </row>
    <row r="523" spans="1:33" x14ac:dyDescent="0.25">
      <c r="A523" s="56"/>
      <c r="B523" s="70"/>
      <c r="C523" s="76"/>
      <c r="D523" s="73"/>
      <c r="E523" s="79"/>
      <c r="F523" s="56"/>
      <c r="G523" s="13" t="str">
        <f t="shared" si="105"/>
        <v/>
      </c>
      <c r="H523" s="56"/>
      <c r="K523" s="128"/>
      <c r="L523" s="128"/>
      <c r="M523" s="128"/>
      <c r="N523" s="84" t="str">
        <f t="shared" si="106"/>
        <v/>
      </c>
      <c r="O523" s="128"/>
      <c r="P523" s="84" t="str">
        <f t="shared" si="107"/>
        <v/>
      </c>
      <c r="Q523" s="84" t="str">
        <f t="shared" ref="Q523:Q586" si="118">IF($N523="", "", IF(AND(Q$5="X", C523=""), $N$6, IF(AND(NOT(C523=""), COUNTIF(L$11:L$17, C523)=0), $N$7, "")))</f>
        <v/>
      </c>
      <c r="R523" s="84" t="str">
        <f t="shared" si="108"/>
        <v/>
      </c>
      <c r="S523" s="84" t="str">
        <f t="shared" si="109"/>
        <v/>
      </c>
      <c r="U523" s="84" t="str">
        <f t="shared" si="110"/>
        <v/>
      </c>
      <c r="W523" s="108" t="str">
        <f>IF($N523="", "", SUM($D$11:$D523))</f>
        <v/>
      </c>
      <c r="X523" s="111" t="str">
        <f t="shared" si="111"/>
        <v/>
      </c>
      <c r="Y523" s="114" t="str">
        <f t="shared" si="115"/>
        <v/>
      </c>
      <c r="Z523" s="111" t="str">
        <f>IF(X523="", "", X523-SUM($Z$11:$Z522))</f>
        <v/>
      </c>
      <c r="AA523" s="111" t="str">
        <f>IF($Y523="", "", $Y523-SUM($AA$11:$AA522))</f>
        <v/>
      </c>
      <c r="AB523" s="111" t="str">
        <f t="shared" si="116"/>
        <v/>
      </c>
      <c r="AC523" s="121" t="str">
        <f t="shared" si="112"/>
        <v/>
      </c>
      <c r="AD523" s="122" t="str">
        <f t="shared" si="113"/>
        <v/>
      </c>
      <c r="AE523" s="123" t="str">
        <f t="shared" si="117"/>
        <v/>
      </c>
      <c r="AG523" s="150" t="str">
        <f t="shared" si="114"/>
        <v/>
      </c>
    </row>
    <row r="524" spans="1:33" x14ac:dyDescent="0.25">
      <c r="A524" s="56"/>
      <c r="B524" s="70"/>
      <c r="C524" s="76"/>
      <c r="D524" s="73"/>
      <c r="E524" s="79"/>
      <c r="F524" s="56"/>
      <c r="G524" s="13" t="str">
        <f t="shared" ref="G524:G587" si="119">IF($B524="", "", TEXT($B524, "mmm"))</f>
        <v/>
      </c>
      <c r="H524" s="56"/>
      <c r="K524" s="128"/>
      <c r="L524" s="128"/>
      <c r="M524" s="128"/>
      <c r="N524" s="84" t="str">
        <f t="shared" ref="N524:N587" si="120">IF(COUNTIF($B524:$E524, "")=4, "", "X")</f>
        <v/>
      </c>
      <c r="O524" s="128"/>
      <c r="P524" s="84" t="str">
        <f t="shared" ref="P524:P587" si="121">IF($N524="", "", IF(AND(P$5="X", B524=""), $N$6, IFERROR(IF(AND(NOT(B524=""), OR(ISNUMBER(B524)=FALSE, B524&lt;$L$2, B524&gt;$L$3)), $N$7, ""), $N$7)))</f>
        <v/>
      </c>
      <c r="Q524" s="84" t="str">
        <f t="shared" si="118"/>
        <v/>
      </c>
      <c r="R524" s="84" t="str">
        <f t="shared" ref="R524:R587" si="122">IF($N524="", "", IF(AND(R$5="X", D524=""), $N$6, IF(AND(NOT(D524=""), ISNUMBER(D524)=FALSE), $N$7, "")))</f>
        <v/>
      </c>
      <c r="S524" s="84" t="str">
        <f t="shared" ref="S524:S587" si="123">IF($N524="", "", IF(AND(S$5="X", E524=""), $N$6, ""))</f>
        <v/>
      </c>
      <c r="U524" s="84" t="str">
        <f t="shared" ref="U524:U587" si="124">IF($B524="", "", TEXT($B524, "mmm yyyy"))</f>
        <v/>
      </c>
      <c r="W524" s="108" t="str">
        <f>IF($N524="", "", SUM($D$11:$D524))</f>
        <v/>
      </c>
      <c r="X524" s="111" t="str">
        <f t="shared" ref="X524:X587" si="125">IF(W524="", "", IF(W524&lt;=$X$4, W524, $X$4))</f>
        <v/>
      </c>
      <c r="Y524" s="114" t="str">
        <f t="shared" si="115"/>
        <v/>
      </c>
      <c r="Z524" s="111" t="str">
        <f>IF(X524="", "", X524-SUM($Z$11:$Z523))</f>
        <v/>
      </c>
      <c r="AA524" s="111" t="str">
        <f>IF($Y524="", "", $Y524-SUM($AA$11:$AA523))</f>
        <v/>
      </c>
      <c r="AB524" s="111" t="str">
        <f t="shared" si="116"/>
        <v/>
      </c>
      <c r="AC524" s="121" t="str">
        <f t="shared" ref="AC524:AC587" si="126">IF($N524="", "", $Z524*$AC$4)</f>
        <v/>
      </c>
      <c r="AD524" s="122" t="str">
        <f t="shared" ref="AD524:AD587" si="127">IF($N524="", "", $AA524*$AC$5)</f>
        <v/>
      </c>
      <c r="AE524" s="123" t="str">
        <f t="shared" si="117"/>
        <v/>
      </c>
      <c r="AG524" s="150" t="str">
        <f t="shared" ref="AG524:AG587" si="128">IF(OR($U524="", $C524=""), "", CONCATENATE($C524, " - ", $U524))</f>
        <v/>
      </c>
    </row>
    <row r="525" spans="1:33" x14ac:dyDescent="0.25">
      <c r="A525" s="56"/>
      <c r="B525" s="70"/>
      <c r="C525" s="76"/>
      <c r="D525" s="73"/>
      <c r="E525" s="79"/>
      <c r="F525" s="56"/>
      <c r="G525" s="13" t="str">
        <f t="shared" si="119"/>
        <v/>
      </c>
      <c r="H525" s="56"/>
      <c r="K525" s="128"/>
      <c r="L525" s="128"/>
      <c r="M525" s="128"/>
      <c r="N525" s="84" t="str">
        <f t="shared" si="120"/>
        <v/>
      </c>
      <c r="O525" s="128"/>
      <c r="P525" s="84" t="str">
        <f t="shared" si="121"/>
        <v/>
      </c>
      <c r="Q525" s="84" t="str">
        <f t="shared" si="118"/>
        <v/>
      </c>
      <c r="R525" s="84" t="str">
        <f t="shared" si="122"/>
        <v/>
      </c>
      <c r="S525" s="84" t="str">
        <f t="shared" si="123"/>
        <v/>
      </c>
      <c r="U525" s="84" t="str">
        <f t="shared" si="124"/>
        <v/>
      </c>
      <c r="W525" s="108" t="str">
        <f>IF($N525="", "", SUM($D$11:$D525))</f>
        <v/>
      </c>
      <c r="X525" s="111" t="str">
        <f t="shared" si="125"/>
        <v/>
      </c>
      <c r="Y525" s="114" t="str">
        <f t="shared" si="115"/>
        <v/>
      </c>
      <c r="Z525" s="111" t="str">
        <f>IF(X525="", "", X525-SUM($Z$11:$Z524))</f>
        <v/>
      </c>
      <c r="AA525" s="111" t="str">
        <f>IF($Y525="", "", $Y525-SUM($AA$11:$AA524))</f>
        <v/>
      </c>
      <c r="AB525" s="111" t="str">
        <f t="shared" si="116"/>
        <v/>
      </c>
      <c r="AC525" s="121" t="str">
        <f t="shared" si="126"/>
        <v/>
      </c>
      <c r="AD525" s="122" t="str">
        <f t="shared" si="127"/>
        <v/>
      </c>
      <c r="AE525" s="123" t="str">
        <f t="shared" si="117"/>
        <v/>
      </c>
      <c r="AG525" s="150" t="str">
        <f t="shared" si="128"/>
        <v/>
      </c>
    </row>
    <row r="526" spans="1:33" x14ac:dyDescent="0.25">
      <c r="A526" s="56"/>
      <c r="B526" s="70"/>
      <c r="C526" s="76"/>
      <c r="D526" s="73"/>
      <c r="E526" s="79"/>
      <c r="F526" s="56"/>
      <c r="G526" s="13" t="str">
        <f t="shared" si="119"/>
        <v/>
      </c>
      <c r="H526" s="56"/>
      <c r="K526" s="128"/>
      <c r="L526" s="128"/>
      <c r="M526" s="128"/>
      <c r="N526" s="84" t="str">
        <f t="shared" si="120"/>
        <v/>
      </c>
      <c r="O526" s="128"/>
      <c r="P526" s="84" t="str">
        <f t="shared" si="121"/>
        <v/>
      </c>
      <c r="Q526" s="84" t="str">
        <f t="shared" si="118"/>
        <v/>
      </c>
      <c r="R526" s="84" t="str">
        <f t="shared" si="122"/>
        <v/>
      </c>
      <c r="S526" s="84" t="str">
        <f t="shared" si="123"/>
        <v/>
      </c>
      <c r="U526" s="84" t="str">
        <f t="shared" si="124"/>
        <v/>
      </c>
      <c r="W526" s="108" t="str">
        <f>IF($N526="", "", SUM($D$11:$D526))</f>
        <v/>
      </c>
      <c r="X526" s="111" t="str">
        <f t="shared" si="125"/>
        <v/>
      </c>
      <c r="Y526" s="114" t="str">
        <f t="shared" ref="Y526:Y589" si="129">IF(W526="", "", IF(W526&lt;=$X$4, 0, W526-$X$4))</f>
        <v/>
      </c>
      <c r="Z526" s="111" t="str">
        <f>IF(X526="", "", X526-SUM($Z$11:$Z525))</f>
        <v/>
      </c>
      <c r="AA526" s="111" t="str">
        <f>IF($Y526="", "", $Y526-SUM($AA$11:$AA525))</f>
        <v/>
      </c>
      <c r="AB526" s="111" t="str">
        <f t="shared" ref="AB526:AB589" si="130">IF($N526="", "", SUM(Z526:AA526))</f>
        <v/>
      </c>
      <c r="AC526" s="121" t="str">
        <f t="shared" si="126"/>
        <v/>
      </c>
      <c r="AD526" s="122" t="str">
        <f t="shared" si="127"/>
        <v/>
      </c>
      <c r="AE526" s="123" t="str">
        <f t="shared" ref="AE526:AE589" si="131">IF($N526="", "", SUM(AC526:AD526))</f>
        <v/>
      </c>
      <c r="AG526" s="150" t="str">
        <f t="shared" si="128"/>
        <v/>
      </c>
    </row>
    <row r="527" spans="1:33" x14ac:dyDescent="0.25">
      <c r="A527" s="56"/>
      <c r="B527" s="70"/>
      <c r="C527" s="76"/>
      <c r="D527" s="73"/>
      <c r="E527" s="79"/>
      <c r="F527" s="56"/>
      <c r="G527" s="13" t="str">
        <f t="shared" si="119"/>
        <v/>
      </c>
      <c r="H527" s="56"/>
      <c r="K527" s="128"/>
      <c r="L527" s="128"/>
      <c r="M527" s="128"/>
      <c r="N527" s="84" t="str">
        <f t="shared" si="120"/>
        <v/>
      </c>
      <c r="O527" s="128"/>
      <c r="P527" s="84" t="str">
        <f t="shared" si="121"/>
        <v/>
      </c>
      <c r="Q527" s="84" t="str">
        <f t="shared" si="118"/>
        <v/>
      </c>
      <c r="R527" s="84" t="str">
        <f t="shared" si="122"/>
        <v/>
      </c>
      <c r="S527" s="84" t="str">
        <f t="shared" si="123"/>
        <v/>
      </c>
      <c r="U527" s="84" t="str">
        <f t="shared" si="124"/>
        <v/>
      </c>
      <c r="W527" s="108" t="str">
        <f>IF($N527="", "", SUM($D$11:$D527))</f>
        <v/>
      </c>
      <c r="X527" s="111" t="str">
        <f t="shared" si="125"/>
        <v/>
      </c>
      <c r="Y527" s="114" t="str">
        <f t="shared" si="129"/>
        <v/>
      </c>
      <c r="Z527" s="111" t="str">
        <f>IF(X527="", "", X527-SUM($Z$11:$Z526))</f>
        <v/>
      </c>
      <c r="AA527" s="111" t="str">
        <f>IF($Y527="", "", $Y527-SUM($AA$11:$AA526))</f>
        <v/>
      </c>
      <c r="AB527" s="111" t="str">
        <f t="shared" si="130"/>
        <v/>
      </c>
      <c r="AC527" s="121" t="str">
        <f t="shared" si="126"/>
        <v/>
      </c>
      <c r="AD527" s="122" t="str">
        <f t="shared" si="127"/>
        <v/>
      </c>
      <c r="AE527" s="123" t="str">
        <f t="shared" si="131"/>
        <v/>
      </c>
      <c r="AG527" s="150" t="str">
        <f t="shared" si="128"/>
        <v/>
      </c>
    </row>
    <row r="528" spans="1:33" x14ac:dyDescent="0.25">
      <c r="A528" s="56"/>
      <c r="B528" s="70"/>
      <c r="C528" s="76"/>
      <c r="D528" s="73"/>
      <c r="E528" s="79"/>
      <c r="F528" s="56"/>
      <c r="G528" s="13" t="str">
        <f t="shared" si="119"/>
        <v/>
      </c>
      <c r="H528" s="56"/>
      <c r="K528" s="128"/>
      <c r="L528" s="128"/>
      <c r="M528" s="128"/>
      <c r="N528" s="84" t="str">
        <f t="shared" si="120"/>
        <v/>
      </c>
      <c r="O528" s="128"/>
      <c r="P528" s="84" t="str">
        <f t="shared" si="121"/>
        <v/>
      </c>
      <c r="Q528" s="84" t="str">
        <f t="shared" si="118"/>
        <v/>
      </c>
      <c r="R528" s="84" t="str">
        <f t="shared" si="122"/>
        <v/>
      </c>
      <c r="S528" s="84" t="str">
        <f t="shared" si="123"/>
        <v/>
      </c>
      <c r="U528" s="84" t="str">
        <f t="shared" si="124"/>
        <v/>
      </c>
      <c r="W528" s="108" t="str">
        <f>IF($N528="", "", SUM($D$11:$D528))</f>
        <v/>
      </c>
      <c r="X528" s="111" t="str">
        <f t="shared" si="125"/>
        <v/>
      </c>
      <c r="Y528" s="114" t="str">
        <f t="shared" si="129"/>
        <v/>
      </c>
      <c r="Z528" s="111" t="str">
        <f>IF(X528="", "", X528-SUM($Z$11:$Z527))</f>
        <v/>
      </c>
      <c r="AA528" s="111" t="str">
        <f>IF($Y528="", "", $Y528-SUM($AA$11:$AA527))</f>
        <v/>
      </c>
      <c r="AB528" s="111" t="str">
        <f t="shared" si="130"/>
        <v/>
      </c>
      <c r="AC528" s="121" t="str">
        <f t="shared" si="126"/>
        <v/>
      </c>
      <c r="AD528" s="122" t="str">
        <f t="shared" si="127"/>
        <v/>
      </c>
      <c r="AE528" s="123" t="str">
        <f t="shared" si="131"/>
        <v/>
      </c>
      <c r="AG528" s="150" t="str">
        <f t="shared" si="128"/>
        <v/>
      </c>
    </row>
    <row r="529" spans="1:33" x14ac:dyDescent="0.25">
      <c r="A529" s="56"/>
      <c r="B529" s="70"/>
      <c r="C529" s="76"/>
      <c r="D529" s="73"/>
      <c r="E529" s="79"/>
      <c r="F529" s="56"/>
      <c r="G529" s="13" t="str">
        <f t="shared" si="119"/>
        <v/>
      </c>
      <c r="H529" s="56"/>
      <c r="K529" s="128"/>
      <c r="L529" s="128"/>
      <c r="M529" s="128"/>
      <c r="N529" s="84" t="str">
        <f t="shared" si="120"/>
        <v/>
      </c>
      <c r="O529" s="128"/>
      <c r="P529" s="84" t="str">
        <f t="shared" si="121"/>
        <v/>
      </c>
      <c r="Q529" s="84" t="str">
        <f t="shared" si="118"/>
        <v/>
      </c>
      <c r="R529" s="84" t="str">
        <f t="shared" si="122"/>
        <v/>
      </c>
      <c r="S529" s="84" t="str">
        <f t="shared" si="123"/>
        <v/>
      </c>
      <c r="U529" s="84" t="str">
        <f t="shared" si="124"/>
        <v/>
      </c>
      <c r="W529" s="108" t="str">
        <f>IF($N529="", "", SUM($D$11:$D529))</f>
        <v/>
      </c>
      <c r="X529" s="111" t="str">
        <f t="shared" si="125"/>
        <v/>
      </c>
      <c r="Y529" s="114" t="str">
        <f t="shared" si="129"/>
        <v/>
      </c>
      <c r="Z529" s="111" t="str">
        <f>IF(X529="", "", X529-SUM($Z$11:$Z528))</f>
        <v/>
      </c>
      <c r="AA529" s="111" t="str">
        <f>IF($Y529="", "", $Y529-SUM($AA$11:$AA528))</f>
        <v/>
      </c>
      <c r="AB529" s="111" t="str">
        <f t="shared" si="130"/>
        <v/>
      </c>
      <c r="AC529" s="121" t="str">
        <f t="shared" si="126"/>
        <v/>
      </c>
      <c r="AD529" s="122" t="str">
        <f t="shared" si="127"/>
        <v/>
      </c>
      <c r="AE529" s="123" t="str">
        <f t="shared" si="131"/>
        <v/>
      </c>
      <c r="AG529" s="150" t="str">
        <f t="shared" si="128"/>
        <v/>
      </c>
    </row>
    <row r="530" spans="1:33" x14ac:dyDescent="0.25">
      <c r="A530" s="56"/>
      <c r="B530" s="70"/>
      <c r="C530" s="76"/>
      <c r="D530" s="73"/>
      <c r="E530" s="79"/>
      <c r="F530" s="56"/>
      <c r="G530" s="13" t="str">
        <f t="shared" si="119"/>
        <v/>
      </c>
      <c r="H530" s="56"/>
      <c r="K530" s="128"/>
      <c r="L530" s="128"/>
      <c r="M530" s="128"/>
      <c r="N530" s="84" t="str">
        <f t="shared" si="120"/>
        <v/>
      </c>
      <c r="O530" s="128"/>
      <c r="P530" s="84" t="str">
        <f t="shared" si="121"/>
        <v/>
      </c>
      <c r="Q530" s="84" t="str">
        <f t="shared" si="118"/>
        <v/>
      </c>
      <c r="R530" s="84" t="str">
        <f t="shared" si="122"/>
        <v/>
      </c>
      <c r="S530" s="84" t="str">
        <f t="shared" si="123"/>
        <v/>
      </c>
      <c r="U530" s="84" t="str">
        <f t="shared" si="124"/>
        <v/>
      </c>
      <c r="W530" s="108" t="str">
        <f>IF($N530="", "", SUM($D$11:$D530))</f>
        <v/>
      </c>
      <c r="X530" s="111" t="str">
        <f t="shared" si="125"/>
        <v/>
      </c>
      <c r="Y530" s="114" t="str">
        <f t="shared" si="129"/>
        <v/>
      </c>
      <c r="Z530" s="111" t="str">
        <f>IF(X530="", "", X530-SUM($Z$11:$Z529))</f>
        <v/>
      </c>
      <c r="AA530" s="111" t="str">
        <f>IF($Y530="", "", $Y530-SUM($AA$11:$AA529))</f>
        <v/>
      </c>
      <c r="AB530" s="111" t="str">
        <f t="shared" si="130"/>
        <v/>
      </c>
      <c r="AC530" s="121" t="str">
        <f t="shared" si="126"/>
        <v/>
      </c>
      <c r="AD530" s="122" t="str">
        <f t="shared" si="127"/>
        <v/>
      </c>
      <c r="AE530" s="123" t="str">
        <f t="shared" si="131"/>
        <v/>
      </c>
      <c r="AG530" s="150" t="str">
        <f t="shared" si="128"/>
        <v/>
      </c>
    </row>
    <row r="531" spans="1:33" x14ac:dyDescent="0.25">
      <c r="A531" s="56"/>
      <c r="B531" s="70"/>
      <c r="C531" s="76"/>
      <c r="D531" s="73"/>
      <c r="E531" s="79"/>
      <c r="F531" s="56"/>
      <c r="G531" s="13" t="str">
        <f t="shared" si="119"/>
        <v/>
      </c>
      <c r="H531" s="56"/>
      <c r="K531" s="128"/>
      <c r="L531" s="128"/>
      <c r="M531" s="128"/>
      <c r="N531" s="84" t="str">
        <f t="shared" si="120"/>
        <v/>
      </c>
      <c r="O531" s="128"/>
      <c r="P531" s="84" t="str">
        <f t="shared" si="121"/>
        <v/>
      </c>
      <c r="Q531" s="84" t="str">
        <f t="shared" si="118"/>
        <v/>
      </c>
      <c r="R531" s="84" t="str">
        <f t="shared" si="122"/>
        <v/>
      </c>
      <c r="S531" s="84" t="str">
        <f t="shared" si="123"/>
        <v/>
      </c>
      <c r="U531" s="84" t="str">
        <f t="shared" si="124"/>
        <v/>
      </c>
      <c r="W531" s="108" t="str">
        <f>IF($N531="", "", SUM($D$11:$D531))</f>
        <v/>
      </c>
      <c r="X531" s="111" t="str">
        <f t="shared" si="125"/>
        <v/>
      </c>
      <c r="Y531" s="114" t="str">
        <f t="shared" si="129"/>
        <v/>
      </c>
      <c r="Z531" s="111" t="str">
        <f>IF(X531="", "", X531-SUM($Z$11:$Z530))</f>
        <v/>
      </c>
      <c r="AA531" s="111" t="str">
        <f>IF($Y531="", "", $Y531-SUM($AA$11:$AA530))</f>
        <v/>
      </c>
      <c r="AB531" s="111" t="str">
        <f t="shared" si="130"/>
        <v/>
      </c>
      <c r="AC531" s="121" t="str">
        <f t="shared" si="126"/>
        <v/>
      </c>
      <c r="AD531" s="122" t="str">
        <f t="shared" si="127"/>
        <v/>
      </c>
      <c r="AE531" s="123" t="str">
        <f t="shared" si="131"/>
        <v/>
      </c>
      <c r="AG531" s="150" t="str">
        <f t="shared" si="128"/>
        <v/>
      </c>
    </row>
    <row r="532" spans="1:33" x14ac:dyDescent="0.25">
      <c r="A532" s="56"/>
      <c r="B532" s="70"/>
      <c r="C532" s="76"/>
      <c r="D532" s="73"/>
      <c r="E532" s="79"/>
      <c r="F532" s="56"/>
      <c r="G532" s="13" t="str">
        <f t="shared" si="119"/>
        <v/>
      </c>
      <c r="H532" s="56"/>
      <c r="K532" s="128"/>
      <c r="L532" s="128"/>
      <c r="M532" s="128"/>
      <c r="N532" s="84" t="str">
        <f t="shared" si="120"/>
        <v/>
      </c>
      <c r="O532" s="128"/>
      <c r="P532" s="84" t="str">
        <f t="shared" si="121"/>
        <v/>
      </c>
      <c r="Q532" s="84" t="str">
        <f t="shared" si="118"/>
        <v/>
      </c>
      <c r="R532" s="84" t="str">
        <f t="shared" si="122"/>
        <v/>
      </c>
      <c r="S532" s="84" t="str">
        <f t="shared" si="123"/>
        <v/>
      </c>
      <c r="U532" s="84" t="str">
        <f t="shared" si="124"/>
        <v/>
      </c>
      <c r="W532" s="108" t="str">
        <f>IF($N532="", "", SUM($D$11:$D532))</f>
        <v/>
      </c>
      <c r="X532" s="111" t="str">
        <f t="shared" si="125"/>
        <v/>
      </c>
      <c r="Y532" s="114" t="str">
        <f t="shared" si="129"/>
        <v/>
      </c>
      <c r="Z532" s="111" t="str">
        <f>IF(X532="", "", X532-SUM($Z$11:$Z531))</f>
        <v/>
      </c>
      <c r="AA532" s="111" t="str">
        <f>IF($Y532="", "", $Y532-SUM($AA$11:$AA531))</f>
        <v/>
      </c>
      <c r="AB532" s="111" t="str">
        <f t="shared" si="130"/>
        <v/>
      </c>
      <c r="AC532" s="121" t="str">
        <f t="shared" si="126"/>
        <v/>
      </c>
      <c r="AD532" s="122" t="str">
        <f t="shared" si="127"/>
        <v/>
      </c>
      <c r="AE532" s="123" t="str">
        <f t="shared" si="131"/>
        <v/>
      </c>
      <c r="AG532" s="150" t="str">
        <f t="shared" si="128"/>
        <v/>
      </c>
    </row>
    <row r="533" spans="1:33" x14ac:dyDescent="0.25">
      <c r="A533" s="56"/>
      <c r="B533" s="70"/>
      <c r="C533" s="76"/>
      <c r="D533" s="73"/>
      <c r="E533" s="79"/>
      <c r="F533" s="56"/>
      <c r="G533" s="13" t="str">
        <f t="shared" si="119"/>
        <v/>
      </c>
      <c r="H533" s="56"/>
      <c r="K533" s="128"/>
      <c r="L533" s="128"/>
      <c r="M533" s="128"/>
      <c r="N533" s="84" t="str">
        <f t="shared" si="120"/>
        <v/>
      </c>
      <c r="O533" s="128"/>
      <c r="P533" s="84" t="str">
        <f t="shared" si="121"/>
        <v/>
      </c>
      <c r="Q533" s="84" t="str">
        <f t="shared" si="118"/>
        <v/>
      </c>
      <c r="R533" s="84" t="str">
        <f t="shared" si="122"/>
        <v/>
      </c>
      <c r="S533" s="84" t="str">
        <f t="shared" si="123"/>
        <v/>
      </c>
      <c r="U533" s="84" t="str">
        <f t="shared" si="124"/>
        <v/>
      </c>
      <c r="W533" s="108" t="str">
        <f>IF($N533="", "", SUM($D$11:$D533))</f>
        <v/>
      </c>
      <c r="X533" s="111" t="str">
        <f t="shared" si="125"/>
        <v/>
      </c>
      <c r="Y533" s="114" t="str">
        <f t="shared" si="129"/>
        <v/>
      </c>
      <c r="Z533" s="111" t="str">
        <f>IF(X533="", "", X533-SUM($Z$11:$Z532))</f>
        <v/>
      </c>
      <c r="AA533" s="111" t="str">
        <f>IF($Y533="", "", $Y533-SUM($AA$11:$AA532))</f>
        <v/>
      </c>
      <c r="AB533" s="111" t="str">
        <f t="shared" si="130"/>
        <v/>
      </c>
      <c r="AC533" s="121" t="str">
        <f t="shared" si="126"/>
        <v/>
      </c>
      <c r="AD533" s="122" t="str">
        <f t="shared" si="127"/>
        <v/>
      </c>
      <c r="AE533" s="123" t="str">
        <f t="shared" si="131"/>
        <v/>
      </c>
      <c r="AG533" s="150" t="str">
        <f t="shared" si="128"/>
        <v/>
      </c>
    </row>
    <row r="534" spans="1:33" x14ac:dyDescent="0.25">
      <c r="A534" s="56"/>
      <c r="B534" s="70"/>
      <c r="C534" s="76"/>
      <c r="D534" s="73"/>
      <c r="E534" s="79"/>
      <c r="F534" s="56"/>
      <c r="G534" s="13" t="str">
        <f t="shared" si="119"/>
        <v/>
      </c>
      <c r="H534" s="56"/>
      <c r="K534" s="128"/>
      <c r="L534" s="128"/>
      <c r="M534" s="128"/>
      <c r="N534" s="84" t="str">
        <f t="shared" si="120"/>
        <v/>
      </c>
      <c r="O534" s="128"/>
      <c r="P534" s="84" t="str">
        <f t="shared" si="121"/>
        <v/>
      </c>
      <c r="Q534" s="84" t="str">
        <f t="shared" si="118"/>
        <v/>
      </c>
      <c r="R534" s="84" t="str">
        <f t="shared" si="122"/>
        <v/>
      </c>
      <c r="S534" s="84" t="str">
        <f t="shared" si="123"/>
        <v/>
      </c>
      <c r="U534" s="84" t="str">
        <f t="shared" si="124"/>
        <v/>
      </c>
      <c r="W534" s="108" t="str">
        <f>IF($N534="", "", SUM($D$11:$D534))</f>
        <v/>
      </c>
      <c r="X534" s="111" t="str">
        <f t="shared" si="125"/>
        <v/>
      </c>
      <c r="Y534" s="114" t="str">
        <f t="shared" si="129"/>
        <v/>
      </c>
      <c r="Z534" s="111" t="str">
        <f>IF(X534="", "", X534-SUM($Z$11:$Z533))</f>
        <v/>
      </c>
      <c r="AA534" s="111" t="str">
        <f>IF($Y534="", "", $Y534-SUM($AA$11:$AA533))</f>
        <v/>
      </c>
      <c r="AB534" s="111" t="str">
        <f t="shared" si="130"/>
        <v/>
      </c>
      <c r="AC534" s="121" t="str">
        <f t="shared" si="126"/>
        <v/>
      </c>
      <c r="AD534" s="122" t="str">
        <f t="shared" si="127"/>
        <v/>
      </c>
      <c r="AE534" s="123" t="str">
        <f t="shared" si="131"/>
        <v/>
      </c>
      <c r="AG534" s="150" t="str">
        <f t="shared" si="128"/>
        <v/>
      </c>
    </row>
    <row r="535" spans="1:33" x14ac:dyDescent="0.25">
      <c r="A535" s="56"/>
      <c r="B535" s="70"/>
      <c r="C535" s="76"/>
      <c r="D535" s="73"/>
      <c r="E535" s="79"/>
      <c r="F535" s="56"/>
      <c r="G535" s="13" t="str">
        <f t="shared" si="119"/>
        <v/>
      </c>
      <c r="H535" s="56"/>
      <c r="K535" s="128"/>
      <c r="L535" s="128"/>
      <c r="M535" s="128"/>
      <c r="N535" s="84" t="str">
        <f t="shared" si="120"/>
        <v/>
      </c>
      <c r="O535" s="128"/>
      <c r="P535" s="84" t="str">
        <f t="shared" si="121"/>
        <v/>
      </c>
      <c r="Q535" s="84" t="str">
        <f t="shared" si="118"/>
        <v/>
      </c>
      <c r="R535" s="84" t="str">
        <f t="shared" si="122"/>
        <v/>
      </c>
      <c r="S535" s="84" t="str">
        <f t="shared" si="123"/>
        <v/>
      </c>
      <c r="U535" s="84" t="str">
        <f t="shared" si="124"/>
        <v/>
      </c>
      <c r="W535" s="108" t="str">
        <f>IF($N535="", "", SUM($D$11:$D535))</f>
        <v/>
      </c>
      <c r="X535" s="111" t="str">
        <f t="shared" si="125"/>
        <v/>
      </c>
      <c r="Y535" s="114" t="str">
        <f t="shared" si="129"/>
        <v/>
      </c>
      <c r="Z535" s="111" t="str">
        <f>IF(X535="", "", X535-SUM($Z$11:$Z534))</f>
        <v/>
      </c>
      <c r="AA535" s="111" t="str">
        <f>IF($Y535="", "", $Y535-SUM($AA$11:$AA534))</f>
        <v/>
      </c>
      <c r="AB535" s="111" t="str">
        <f t="shared" si="130"/>
        <v/>
      </c>
      <c r="AC535" s="121" t="str">
        <f t="shared" si="126"/>
        <v/>
      </c>
      <c r="AD535" s="122" t="str">
        <f t="shared" si="127"/>
        <v/>
      </c>
      <c r="AE535" s="123" t="str">
        <f t="shared" si="131"/>
        <v/>
      </c>
      <c r="AG535" s="150" t="str">
        <f t="shared" si="128"/>
        <v/>
      </c>
    </row>
    <row r="536" spans="1:33" x14ac:dyDescent="0.25">
      <c r="A536" s="56"/>
      <c r="B536" s="70"/>
      <c r="C536" s="76"/>
      <c r="D536" s="73"/>
      <c r="E536" s="79"/>
      <c r="F536" s="56"/>
      <c r="G536" s="13" t="str">
        <f t="shared" si="119"/>
        <v/>
      </c>
      <c r="H536" s="56"/>
      <c r="K536" s="128"/>
      <c r="L536" s="128"/>
      <c r="M536" s="128"/>
      <c r="N536" s="84" t="str">
        <f t="shared" si="120"/>
        <v/>
      </c>
      <c r="O536" s="128"/>
      <c r="P536" s="84" t="str">
        <f t="shared" si="121"/>
        <v/>
      </c>
      <c r="Q536" s="84" t="str">
        <f t="shared" si="118"/>
        <v/>
      </c>
      <c r="R536" s="84" t="str">
        <f t="shared" si="122"/>
        <v/>
      </c>
      <c r="S536" s="84" t="str">
        <f t="shared" si="123"/>
        <v/>
      </c>
      <c r="U536" s="84" t="str">
        <f t="shared" si="124"/>
        <v/>
      </c>
      <c r="W536" s="108" t="str">
        <f>IF($N536="", "", SUM($D$11:$D536))</f>
        <v/>
      </c>
      <c r="X536" s="111" t="str">
        <f t="shared" si="125"/>
        <v/>
      </c>
      <c r="Y536" s="114" t="str">
        <f t="shared" si="129"/>
        <v/>
      </c>
      <c r="Z536" s="111" t="str">
        <f>IF(X536="", "", X536-SUM($Z$11:$Z535))</f>
        <v/>
      </c>
      <c r="AA536" s="111" t="str">
        <f>IF($Y536="", "", $Y536-SUM($AA$11:$AA535))</f>
        <v/>
      </c>
      <c r="AB536" s="111" t="str">
        <f t="shared" si="130"/>
        <v/>
      </c>
      <c r="AC536" s="121" t="str">
        <f t="shared" si="126"/>
        <v/>
      </c>
      <c r="AD536" s="122" t="str">
        <f t="shared" si="127"/>
        <v/>
      </c>
      <c r="AE536" s="123" t="str">
        <f t="shared" si="131"/>
        <v/>
      </c>
      <c r="AG536" s="150" t="str">
        <f t="shared" si="128"/>
        <v/>
      </c>
    </row>
    <row r="537" spans="1:33" x14ac:dyDescent="0.25">
      <c r="A537" s="56"/>
      <c r="B537" s="70"/>
      <c r="C537" s="76"/>
      <c r="D537" s="73"/>
      <c r="E537" s="79"/>
      <c r="F537" s="56"/>
      <c r="G537" s="13" t="str">
        <f t="shared" si="119"/>
        <v/>
      </c>
      <c r="H537" s="56"/>
      <c r="K537" s="128"/>
      <c r="L537" s="128"/>
      <c r="M537" s="128"/>
      <c r="N537" s="84" t="str">
        <f t="shared" si="120"/>
        <v/>
      </c>
      <c r="O537" s="128"/>
      <c r="P537" s="84" t="str">
        <f t="shared" si="121"/>
        <v/>
      </c>
      <c r="Q537" s="84" t="str">
        <f t="shared" si="118"/>
        <v/>
      </c>
      <c r="R537" s="84" t="str">
        <f t="shared" si="122"/>
        <v/>
      </c>
      <c r="S537" s="84" t="str">
        <f t="shared" si="123"/>
        <v/>
      </c>
      <c r="U537" s="84" t="str">
        <f t="shared" si="124"/>
        <v/>
      </c>
      <c r="W537" s="108" t="str">
        <f>IF($N537="", "", SUM($D$11:$D537))</f>
        <v/>
      </c>
      <c r="X537" s="111" t="str">
        <f t="shared" si="125"/>
        <v/>
      </c>
      <c r="Y537" s="114" t="str">
        <f t="shared" si="129"/>
        <v/>
      </c>
      <c r="Z537" s="111" t="str">
        <f>IF(X537="", "", X537-SUM($Z$11:$Z536))</f>
        <v/>
      </c>
      <c r="AA537" s="111" t="str">
        <f>IF($Y537="", "", $Y537-SUM($AA$11:$AA536))</f>
        <v/>
      </c>
      <c r="AB537" s="111" t="str">
        <f t="shared" si="130"/>
        <v/>
      </c>
      <c r="AC537" s="121" t="str">
        <f t="shared" si="126"/>
        <v/>
      </c>
      <c r="AD537" s="122" t="str">
        <f t="shared" si="127"/>
        <v/>
      </c>
      <c r="AE537" s="123" t="str">
        <f t="shared" si="131"/>
        <v/>
      </c>
      <c r="AG537" s="150" t="str">
        <f t="shared" si="128"/>
        <v/>
      </c>
    </row>
    <row r="538" spans="1:33" x14ac:dyDescent="0.25">
      <c r="A538" s="56"/>
      <c r="B538" s="70"/>
      <c r="C538" s="76"/>
      <c r="D538" s="73"/>
      <c r="E538" s="79"/>
      <c r="F538" s="56"/>
      <c r="G538" s="13" t="str">
        <f t="shared" si="119"/>
        <v/>
      </c>
      <c r="H538" s="56"/>
      <c r="K538" s="128"/>
      <c r="L538" s="128"/>
      <c r="M538" s="128"/>
      <c r="N538" s="84" t="str">
        <f t="shared" si="120"/>
        <v/>
      </c>
      <c r="O538" s="128"/>
      <c r="P538" s="84" t="str">
        <f t="shared" si="121"/>
        <v/>
      </c>
      <c r="Q538" s="84" t="str">
        <f t="shared" si="118"/>
        <v/>
      </c>
      <c r="R538" s="84" t="str">
        <f t="shared" si="122"/>
        <v/>
      </c>
      <c r="S538" s="84" t="str">
        <f t="shared" si="123"/>
        <v/>
      </c>
      <c r="U538" s="84" t="str">
        <f t="shared" si="124"/>
        <v/>
      </c>
      <c r="W538" s="108" t="str">
        <f>IF($N538="", "", SUM($D$11:$D538))</f>
        <v/>
      </c>
      <c r="X538" s="111" t="str">
        <f t="shared" si="125"/>
        <v/>
      </c>
      <c r="Y538" s="114" t="str">
        <f t="shared" si="129"/>
        <v/>
      </c>
      <c r="Z538" s="111" t="str">
        <f>IF(X538="", "", X538-SUM($Z$11:$Z537))</f>
        <v/>
      </c>
      <c r="AA538" s="111" t="str">
        <f>IF($Y538="", "", $Y538-SUM($AA$11:$AA537))</f>
        <v/>
      </c>
      <c r="AB538" s="111" t="str">
        <f t="shared" si="130"/>
        <v/>
      </c>
      <c r="AC538" s="121" t="str">
        <f t="shared" si="126"/>
        <v/>
      </c>
      <c r="AD538" s="122" t="str">
        <f t="shared" si="127"/>
        <v/>
      </c>
      <c r="AE538" s="123" t="str">
        <f t="shared" si="131"/>
        <v/>
      </c>
      <c r="AG538" s="150" t="str">
        <f t="shared" si="128"/>
        <v/>
      </c>
    </row>
    <row r="539" spans="1:33" x14ac:dyDescent="0.25">
      <c r="A539" s="56"/>
      <c r="B539" s="70"/>
      <c r="C539" s="76"/>
      <c r="D539" s="73"/>
      <c r="E539" s="79"/>
      <c r="F539" s="56"/>
      <c r="G539" s="13" t="str">
        <f t="shared" si="119"/>
        <v/>
      </c>
      <c r="H539" s="56"/>
      <c r="K539" s="128"/>
      <c r="L539" s="128"/>
      <c r="M539" s="128"/>
      <c r="N539" s="84" t="str">
        <f t="shared" si="120"/>
        <v/>
      </c>
      <c r="O539" s="128"/>
      <c r="P539" s="84" t="str">
        <f t="shared" si="121"/>
        <v/>
      </c>
      <c r="Q539" s="84" t="str">
        <f t="shared" si="118"/>
        <v/>
      </c>
      <c r="R539" s="84" t="str">
        <f t="shared" si="122"/>
        <v/>
      </c>
      <c r="S539" s="84" t="str">
        <f t="shared" si="123"/>
        <v/>
      </c>
      <c r="U539" s="84" t="str">
        <f t="shared" si="124"/>
        <v/>
      </c>
      <c r="W539" s="108" t="str">
        <f>IF($N539="", "", SUM($D$11:$D539))</f>
        <v/>
      </c>
      <c r="X539" s="111" t="str">
        <f t="shared" si="125"/>
        <v/>
      </c>
      <c r="Y539" s="114" t="str">
        <f t="shared" si="129"/>
        <v/>
      </c>
      <c r="Z539" s="111" t="str">
        <f>IF(X539="", "", X539-SUM($Z$11:$Z538))</f>
        <v/>
      </c>
      <c r="AA539" s="111" t="str">
        <f>IF($Y539="", "", $Y539-SUM($AA$11:$AA538))</f>
        <v/>
      </c>
      <c r="AB539" s="111" t="str">
        <f t="shared" si="130"/>
        <v/>
      </c>
      <c r="AC539" s="121" t="str">
        <f t="shared" si="126"/>
        <v/>
      </c>
      <c r="AD539" s="122" t="str">
        <f t="shared" si="127"/>
        <v/>
      </c>
      <c r="AE539" s="123" t="str">
        <f t="shared" si="131"/>
        <v/>
      </c>
      <c r="AG539" s="150" t="str">
        <f t="shared" si="128"/>
        <v/>
      </c>
    </row>
    <row r="540" spans="1:33" x14ac:dyDescent="0.25">
      <c r="A540" s="56"/>
      <c r="B540" s="70"/>
      <c r="C540" s="76"/>
      <c r="D540" s="73"/>
      <c r="E540" s="79"/>
      <c r="F540" s="56"/>
      <c r="G540" s="13" t="str">
        <f t="shared" si="119"/>
        <v/>
      </c>
      <c r="H540" s="56"/>
      <c r="K540" s="128"/>
      <c r="L540" s="128"/>
      <c r="M540" s="128"/>
      <c r="N540" s="84" t="str">
        <f t="shared" si="120"/>
        <v/>
      </c>
      <c r="O540" s="128"/>
      <c r="P540" s="84" t="str">
        <f t="shared" si="121"/>
        <v/>
      </c>
      <c r="Q540" s="84" t="str">
        <f t="shared" si="118"/>
        <v/>
      </c>
      <c r="R540" s="84" t="str">
        <f t="shared" si="122"/>
        <v/>
      </c>
      <c r="S540" s="84" t="str">
        <f t="shared" si="123"/>
        <v/>
      </c>
      <c r="U540" s="84" t="str">
        <f t="shared" si="124"/>
        <v/>
      </c>
      <c r="W540" s="108" t="str">
        <f>IF($N540="", "", SUM($D$11:$D540))</f>
        <v/>
      </c>
      <c r="X540" s="111" t="str">
        <f t="shared" si="125"/>
        <v/>
      </c>
      <c r="Y540" s="114" t="str">
        <f t="shared" si="129"/>
        <v/>
      </c>
      <c r="Z540" s="111" t="str">
        <f>IF(X540="", "", X540-SUM($Z$11:$Z539))</f>
        <v/>
      </c>
      <c r="AA540" s="111" t="str">
        <f>IF($Y540="", "", $Y540-SUM($AA$11:$AA539))</f>
        <v/>
      </c>
      <c r="AB540" s="111" t="str">
        <f t="shared" si="130"/>
        <v/>
      </c>
      <c r="AC540" s="121" t="str">
        <f t="shared" si="126"/>
        <v/>
      </c>
      <c r="AD540" s="122" t="str">
        <f t="shared" si="127"/>
        <v/>
      </c>
      <c r="AE540" s="123" t="str">
        <f t="shared" si="131"/>
        <v/>
      </c>
      <c r="AG540" s="150" t="str">
        <f t="shared" si="128"/>
        <v/>
      </c>
    </row>
    <row r="541" spans="1:33" x14ac:dyDescent="0.25">
      <c r="A541" s="56"/>
      <c r="B541" s="70"/>
      <c r="C541" s="76"/>
      <c r="D541" s="73"/>
      <c r="E541" s="79"/>
      <c r="F541" s="56"/>
      <c r="G541" s="13" t="str">
        <f t="shared" si="119"/>
        <v/>
      </c>
      <c r="H541" s="56"/>
      <c r="K541" s="128"/>
      <c r="L541" s="128"/>
      <c r="M541" s="128"/>
      <c r="N541" s="84" t="str">
        <f t="shared" si="120"/>
        <v/>
      </c>
      <c r="O541" s="128"/>
      <c r="P541" s="84" t="str">
        <f t="shared" si="121"/>
        <v/>
      </c>
      <c r="Q541" s="84" t="str">
        <f t="shared" si="118"/>
        <v/>
      </c>
      <c r="R541" s="84" t="str">
        <f t="shared" si="122"/>
        <v/>
      </c>
      <c r="S541" s="84" t="str">
        <f t="shared" si="123"/>
        <v/>
      </c>
      <c r="U541" s="84" t="str">
        <f t="shared" si="124"/>
        <v/>
      </c>
      <c r="W541" s="108" t="str">
        <f>IF($N541="", "", SUM($D$11:$D541))</f>
        <v/>
      </c>
      <c r="X541" s="111" t="str">
        <f t="shared" si="125"/>
        <v/>
      </c>
      <c r="Y541" s="114" t="str">
        <f t="shared" si="129"/>
        <v/>
      </c>
      <c r="Z541" s="111" t="str">
        <f>IF(X541="", "", X541-SUM($Z$11:$Z540))</f>
        <v/>
      </c>
      <c r="AA541" s="111" t="str">
        <f>IF($Y541="", "", $Y541-SUM($AA$11:$AA540))</f>
        <v/>
      </c>
      <c r="AB541" s="111" t="str">
        <f t="shared" si="130"/>
        <v/>
      </c>
      <c r="AC541" s="121" t="str">
        <f t="shared" si="126"/>
        <v/>
      </c>
      <c r="AD541" s="122" t="str">
        <f t="shared" si="127"/>
        <v/>
      </c>
      <c r="AE541" s="123" t="str">
        <f t="shared" si="131"/>
        <v/>
      </c>
      <c r="AG541" s="150" t="str">
        <f t="shared" si="128"/>
        <v/>
      </c>
    </row>
    <row r="542" spans="1:33" x14ac:dyDescent="0.25">
      <c r="A542" s="56"/>
      <c r="B542" s="70"/>
      <c r="C542" s="76"/>
      <c r="D542" s="73"/>
      <c r="E542" s="79"/>
      <c r="F542" s="56"/>
      <c r="G542" s="13" t="str">
        <f t="shared" si="119"/>
        <v/>
      </c>
      <c r="H542" s="56"/>
      <c r="K542" s="128"/>
      <c r="L542" s="128"/>
      <c r="M542" s="128"/>
      <c r="N542" s="84" t="str">
        <f t="shared" si="120"/>
        <v/>
      </c>
      <c r="O542" s="128"/>
      <c r="P542" s="84" t="str">
        <f t="shared" si="121"/>
        <v/>
      </c>
      <c r="Q542" s="84" t="str">
        <f t="shared" si="118"/>
        <v/>
      </c>
      <c r="R542" s="84" t="str">
        <f t="shared" si="122"/>
        <v/>
      </c>
      <c r="S542" s="84" t="str">
        <f t="shared" si="123"/>
        <v/>
      </c>
      <c r="U542" s="84" t="str">
        <f t="shared" si="124"/>
        <v/>
      </c>
      <c r="W542" s="108" t="str">
        <f>IF($N542="", "", SUM($D$11:$D542))</f>
        <v/>
      </c>
      <c r="X542" s="111" t="str">
        <f t="shared" si="125"/>
        <v/>
      </c>
      <c r="Y542" s="114" t="str">
        <f t="shared" si="129"/>
        <v/>
      </c>
      <c r="Z542" s="111" t="str">
        <f>IF(X542="", "", X542-SUM($Z$11:$Z541))</f>
        <v/>
      </c>
      <c r="AA542" s="111" t="str">
        <f>IF($Y542="", "", $Y542-SUM($AA$11:$AA541))</f>
        <v/>
      </c>
      <c r="AB542" s="111" t="str">
        <f t="shared" si="130"/>
        <v/>
      </c>
      <c r="AC542" s="121" t="str">
        <f t="shared" si="126"/>
        <v/>
      </c>
      <c r="AD542" s="122" t="str">
        <f t="shared" si="127"/>
        <v/>
      </c>
      <c r="AE542" s="123" t="str">
        <f t="shared" si="131"/>
        <v/>
      </c>
      <c r="AG542" s="150" t="str">
        <f t="shared" si="128"/>
        <v/>
      </c>
    </row>
    <row r="543" spans="1:33" x14ac:dyDescent="0.25">
      <c r="A543" s="56"/>
      <c r="B543" s="70"/>
      <c r="C543" s="76"/>
      <c r="D543" s="73"/>
      <c r="E543" s="79"/>
      <c r="F543" s="56"/>
      <c r="G543" s="13" t="str">
        <f t="shared" si="119"/>
        <v/>
      </c>
      <c r="H543" s="56"/>
      <c r="K543" s="128"/>
      <c r="L543" s="128"/>
      <c r="M543" s="128"/>
      <c r="N543" s="84" t="str">
        <f t="shared" si="120"/>
        <v/>
      </c>
      <c r="O543" s="128"/>
      <c r="P543" s="84" t="str">
        <f t="shared" si="121"/>
        <v/>
      </c>
      <c r="Q543" s="84" t="str">
        <f t="shared" si="118"/>
        <v/>
      </c>
      <c r="R543" s="84" t="str">
        <f t="shared" si="122"/>
        <v/>
      </c>
      <c r="S543" s="84" t="str">
        <f t="shared" si="123"/>
        <v/>
      </c>
      <c r="U543" s="84" t="str">
        <f t="shared" si="124"/>
        <v/>
      </c>
      <c r="W543" s="108" t="str">
        <f>IF($N543="", "", SUM($D$11:$D543))</f>
        <v/>
      </c>
      <c r="X543" s="111" t="str">
        <f t="shared" si="125"/>
        <v/>
      </c>
      <c r="Y543" s="114" t="str">
        <f t="shared" si="129"/>
        <v/>
      </c>
      <c r="Z543" s="111" t="str">
        <f>IF(X543="", "", X543-SUM($Z$11:$Z542))</f>
        <v/>
      </c>
      <c r="AA543" s="111" t="str">
        <f>IF($Y543="", "", $Y543-SUM($AA$11:$AA542))</f>
        <v/>
      </c>
      <c r="AB543" s="111" t="str">
        <f t="shared" si="130"/>
        <v/>
      </c>
      <c r="AC543" s="121" t="str">
        <f t="shared" si="126"/>
        <v/>
      </c>
      <c r="AD543" s="122" t="str">
        <f t="shared" si="127"/>
        <v/>
      </c>
      <c r="AE543" s="123" t="str">
        <f t="shared" si="131"/>
        <v/>
      </c>
      <c r="AG543" s="150" t="str">
        <f t="shared" si="128"/>
        <v/>
      </c>
    </row>
    <row r="544" spans="1:33" x14ac:dyDescent="0.25">
      <c r="A544" s="56"/>
      <c r="B544" s="70"/>
      <c r="C544" s="76"/>
      <c r="D544" s="73"/>
      <c r="E544" s="79"/>
      <c r="F544" s="56"/>
      <c r="G544" s="13" t="str">
        <f t="shared" si="119"/>
        <v/>
      </c>
      <c r="H544" s="56"/>
      <c r="K544" s="128"/>
      <c r="L544" s="128"/>
      <c r="M544" s="128"/>
      <c r="N544" s="84" t="str">
        <f t="shared" si="120"/>
        <v/>
      </c>
      <c r="O544" s="128"/>
      <c r="P544" s="84" t="str">
        <f t="shared" si="121"/>
        <v/>
      </c>
      <c r="Q544" s="84" t="str">
        <f t="shared" si="118"/>
        <v/>
      </c>
      <c r="R544" s="84" t="str">
        <f t="shared" si="122"/>
        <v/>
      </c>
      <c r="S544" s="84" t="str">
        <f t="shared" si="123"/>
        <v/>
      </c>
      <c r="U544" s="84" t="str">
        <f t="shared" si="124"/>
        <v/>
      </c>
      <c r="W544" s="108" t="str">
        <f>IF($N544="", "", SUM($D$11:$D544))</f>
        <v/>
      </c>
      <c r="X544" s="111" t="str">
        <f t="shared" si="125"/>
        <v/>
      </c>
      <c r="Y544" s="114" t="str">
        <f t="shared" si="129"/>
        <v/>
      </c>
      <c r="Z544" s="111" t="str">
        <f>IF(X544="", "", X544-SUM($Z$11:$Z543))</f>
        <v/>
      </c>
      <c r="AA544" s="111" t="str">
        <f>IF($Y544="", "", $Y544-SUM($AA$11:$AA543))</f>
        <v/>
      </c>
      <c r="AB544" s="111" t="str">
        <f t="shared" si="130"/>
        <v/>
      </c>
      <c r="AC544" s="121" t="str">
        <f t="shared" si="126"/>
        <v/>
      </c>
      <c r="AD544" s="122" t="str">
        <f t="shared" si="127"/>
        <v/>
      </c>
      <c r="AE544" s="123" t="str">
        <f t="shared" si="131"/>
        <v/>
      </c>
      <c r="AG544" s="150" t="str">
        <f t="shared" si="128"/>
        <v/>
      </c>
    </row>
    <row r="545" spans="1:33" x14ac:dyDescent="0.25">
      <c r="A545" s="56"/>
      <c r="B545" s="70"/>
      <c r="C545" s="76"/>
      <c r="D545" s="73"/>
      <c r="E545" s="79"/>
      <c r="F545" s="56"/>
      <c r="G545" s="13" t="str">
        <f t="shared" si="119"/>
        <v/>
      </c>
      <c r="H545" s="56"/>
      <c r="K545" s="128"/>
      <c r="L545" s="128"/>
      <c r="M545" s="128"/>
      <c r="N545" s="84" t="str">
        <f t="shared" si="120"/>
        <v/>
      </c>
      <c r="O545" s="128"/>
      <c r="P545" s="84" t="str">
        <f t="shared" si="121"/>
        <v/>
      </c>
      <c r="Q545" s="84" t="str">
        <f t="shared" si="118"/>
        <v/>
      </c>
      <c r="R545" s="84" t="str">
        <f t="shared" si="122"/>
        <v/>
      </c>
      <c r="S545" s="84" t="str">
        <f t="shared" si="123"/>
        <v/>
      </c>
      <c r="U545" s="84" t="str">
        <f t="shared" si="124"/>
        <v/>
      </c>
      <c r="W545" s="108" t="str">
        <f>IF($N545="", "", SUM($D$11:$D545))</f>
        <v/>
      </c>
      <c r="X545" s="111" t="str">
        <f t="shared" si="125"/>
        <v/>
      </c>
      <c r="Y545" s="114" t="str">
        <f t="shared" si="129"/>
        <v/>
      </c>
      <c r="Z545" s="111" t="str">
        <f>IF(X545="", "", X545-SUM($Z$11:$Z544))</f>
        <v/>
      </c>
      <c r="AA545" s="111" t="str">
        <f>IF($Y545="", "", $Y545-SUM($AA$11:$AA544))</f>
        <v/>
      </c>
      <c r="AB545" s="111" t="str">
        <f t="shared" si="130"/>
        <v/>
      </c>
      <c r="AC545" s="121" t="str">
        <f t="shared" si="126"/>
        <v/>
      </c>
      <c r="AD545" s="122" t="str">
        <f t="shared" si="127"/>
        <v/>
      </c>
      <c r="AE545" s="123" t="str">
        <f t="shared" si="131"/>
        <v/>
      </c>
      <c r="AG545" s="150" t="str">
        <f t="shared" si="128"/>
        <v/>
      </c>
    </row>
    <row r="546" spans="1:33" x14ac:dyDescent="0.25">
      <c r="A546" s="56"/>
      <c r="B546" s="70"/>
      <c r="C546" s="76"/>
      <c r="D546" s="73"/>
      <c r="E546" s="79"/>
      <c r="F546" s="56"/>
      <c r="G546" s="13" t="str">
        <f t="shared" si="119"/>
        <v/>
      </c>
      <c r="H546" s="56"/>
      <c r="K546" s="128"/>
      <c r="L546" s="128"/>
      <c r="M546" s="128"/>
      <c r="N546" s="84" t="str">
        <f t="shared" si="120"/>
        <v/>
      </c>
      <c r="O546" s="128"/>
      <c r="P546" s="84" t="str">
        <f t="shared" si="121"/>
        <v/>
      </c>
      <c r="Q546" s="84" t="str">
        <f t="shared" si="118"/>
        <v/>
      </c>
      <c r="R546" s="84" t="str">
        <f t="shared" si="122"/>
        <v/>
      </c>
      <c r="S546" s="84" t="str">
        <f t="shared" si="123"/>
        <v/>
      </c>
      <c r="U546" s="84" t="str">
        <f t="shared" si="124"/>
        <v/>
      </c>
      <c r="W546" s="108" t="str">
        <f>IF($N546="", "", SUM($D$11:$D546))</f>
        <v/>
      </c>
      <c r="X546" s="111" t="str">
        <f t="shared" si="125"/>
        <v/>
      </c>
      <c r="Y546" s="114" t="str">
        <f t="shared" si="129"/>
        <v/>
      </c>
      <c r="Z546" s="111" t="str">
        <f>IF(X546="", "", X546-SUM($Z$11:$Z545))</f>
        <v/>
      </c>
      <c r="AA546" s="111" t="str">
        <f>IF($Y546="", "", $Y546-SUM($AA$11:$AA545))</f>
        <v/>
      </c>
      <c r="AB546" s="111" t="str">
        <f t="shared" si="130"/>
        <v/>
      </c>
      <c r="AC546" s="121" t="str">
        <f t="shared" si="126"/>
        <v/>
      </c>
      <c r="AD546" s="122" t="str">
        <f t="shared" si="127"/>
        <v/>
      </c>
      <c r="AE546" s="123" t="str">
        <f t="shared" si="131"/>
        <v/>
      </c>
      <c r="AG546" s="150" t="str">
        <f t="shared" si="128"/>
        <v/>
      </c>
    </row>
    <row r="547" spans="1:33" x14ac:dyDescent="0.25">
      <c r="A547" s="56"/>
      <c r="B547" s="70"/>
      <c r="C547" s="76"/>
      <c r="D547" s="73"/>
      <c r="E547" s="79"/>
      <c r="F547" s="56"/>
      <c r="G547" s="13" t="str">
        <f t="shared" si="119"/>
        <v/>
      </c>
      <c r="H547" s="56"/>
      <c r="K547" s="128"/>
      <c r="L547" s="128"/>
      <c r="M547" s="128"/>
      <c r="N547" s="84" t="str">
        <f t="shared" si="120"/>
        <v/>
      </c>
      <c r="O547" s="128"/>
      <c r="P547" s="84" t="str">
        <f t="shared" si="121"/>
        <v/>
      </c>
      <c r="Q547" s="84" t="str">
        <f t="shared" si="118"/>
        <v/>
      </c>
      <c r="R547" s="84" t="str">
        <f t="shared" si="122"/>
        <v/>
      </c>
      <c r="S547" s="84" t="str">
        <f t="shared" si="123"/>
        <v/>
      </c>
      <c r="U547" s="84" t="str">
        <f t="shared" si="124"/>
        <v/>
      </c>
      <c r="W547" s="108" t="str">
        <f>IF($N547="", "", SUM($D$11:$D547))</f>
        <v/>
      </c>
      <c r="X547" s="111" t="str">
        <f t="shared" si="125"/>
        <v/>
      </c>
      <c r="Y547" s="114" t="str">
        <f t="shared" si="129"/>
        <v/>
      </c>
      <c r="Z547" s="111" t="str">
        <f>IF(X547="", "", X547-SUM($Z$11:$Z546))</f>
        <v/>
      </c>
      <c r="AA547" s="111" t="str">
        <f>IF($Y547="", "", $Y547-SUM($AA$11:$AA546))</f>
        <v/>
      </c>
      <c r="AB547" s="111" t="str">
        <f t="shared" si="130"/>
        <v/>
      </c>
      <c r="AC547" s="121" t="str">
        <f t="shared" si="126"/>
        <v/>
      </c>
      <c r="AD547" s="122" t="str">
        <f t="shared" si="127"/>
        <v/>
      </c>
      <c r="AE547" s="123" t="str">
        <f t="shared" si="131"/>
        <v/>
      </c>
      <c r="AG547" s="150" t="str">
        <f t="shared" si="128"/>
        <v/>
      </c>
    </row>
    <row r="548" spans="1:33" x14ac:dyDescent="0.25">
      <c r="A548" s="56"/>
      <c r="B548" s="70"/>
      <c r="C548" s="76"/>
      <c r="D548" s="73"/>
      <c r="E548" s="79"/>
      <c r="F548" s="56"/>
      <c r="G548" s="13" t="str">
        <f t="shared" si="119"/>
        <v/>
      </c>
      <c r="H548" s="56"/>
      <c r="K548" s="128"/>
      <c r="L548" s="128"/>
      <c r="M548" s="128"/>
      <c r="N548" s="84" t="str">
        <f t="shared" si="120"/>
        <v/>
      </c>
      <c r="O548" s="128"/>
      <c r="P548" s="84" t="str">
        <f t="shared" si="121"/>
        <v/>
      </c>
      <c r="Q548" s="84" t="str">
        <f t="shared" si="118"/>
        <v/>
      </c>
      <c r="R548" s="84" t="str">
        <f t="shared" si="122"/>
        <v/>
      </c>
      <c r="S548" s="84" t="str">
        <f t="shared" si="123"/>
        <v/>
      </c>
      <c r="U548" s="84" t="str">
        <f t="shared" si="124"/>
        <v/>
      </c>
      <c r="W548" s="108" t="str">
        <f>IF($N548="", "", SUM($D$11:$D548))</f>
        <v/>
      </c>
      <c r="X548" s="111" t="str">
        <f t="shared" si="125"/>
        <v/>
      </c>
      <c r="Y548" s="114" t="str">
        <f t="shared" si="129"/>
        <v/>
      </c>
      <c r="Z548" s="111" t="str">
        <f>IF(X548="", "", X548-SUM($Z$11:$Z547))</f>
        <v/>
      </c>
      <c r="AA548" s="111" t="str">
        <f>IF($Y548="", "", $Y548-SUM($AA$11:$AA547))</f>
        <v/>
      </c>
      <c r="AB548" s="111" t="str">
        <f t="shared" si="130"/>
        <v/>
      </c>
      <c r="AC548" s="121" t="str">
        <f t="shared" si="126"/>
        <v/>
      </c>
      <c r="AD548" s="122" t="str">
        <f t="shared" si="127"/>
        <v/>
      </c>
      <c r="AE548" s="123" t="str">
        <f t="shared" si="131"/>
        <v/>
      </c>
      <c r="AG548" s="150" t="str">
        <f t="shared" si="128"/>
        <v/>
      </c>
    </row>
    <row r="549" spans="1:33" x14ac:dyDescent="0.25">
      <c r="A549" s="56"/>
      <c r="B549" s="70"/>
      <c r="C549" s="76"/>
      <c r="D549" s="73"/>
      <c r="E549" s="79"/>
      <c r="F549" s="56"/>
      <c r="G549" s="13" t="str">
        <f t="shared" si="119"/>
        <v/>
      </c>
      <c r="H549" s="56"/>
      <c r="K549" s="128"/>
      <c r="L549" s="128"/>
      <c r="M549" s="128"/>
      <c r="N549" s="84" t="str">
        <f t="shared" si="120"/>
        <v/>
      </c>
      <c r="O549" s="128"/>
      <c r="P549" s="84" t="str">
        <f t="shared" si="121"/>
        <v/>
      </c>
      <c r="Q549" s="84" t="str">
        <f t="shared" si="118"/>
        <v/>
      </c>
      <c r="R549" s="84" t="str">
        <f t="shared" si="122"/>
        <v/>
      </c>
      <c r="S549" s="84" t="str">
        <f t="shared" si="123"/>
        <v/>
      </c>
      <c r="U549" s="84" t="str">
        <f t="shared" si="124"/>
        <v/>
      </c>
      <c r="W549" s="108" t="str">
        <f>IF($N549="", "", SUM($D$11:$D549))</f>
        <v/>
      </c>
      <c r="X549" s="111" t="str">
        <f t="shared" si="125"/>
        <v/>
      </c>
      <c r="Y549" s="114" t="str">
        <f t="shared" si="129"/>
        <v/>
      </c>
      <c r="Z549" s="111" t="str">
        <f>IF(X549="", "", X549-SUM($Z$11:$Z548))</f>
        <v/>
      </c>
      <c r="AA549" s="111" t="str">
        <f>IF($Y549="", "", $Y549-SUM($AA$11:$AA548))</f>
        <v/>
      </c>
      <c r="AB549" s="111" t="str">
        <f t="shared" si="130"/>
        <v/>
      </c>
      <c r="AC549" s="121" t="str">
        <f t="shared" si="126"/>
        <v/>
      </c>
      <c r="AD549" s="122" t="str">
        <f t="shared" si="127"/>
        <v/>
      </c>
      <c r="AE549" s="123" t="str">
        <f t="shared" si="131"/>
        <v/>
      </c>
      <c r="AG549" s="150" t="str">
        <f t="shared" si="128"/>
        <v/>
      </c>
    </row>
    <row r="550" spans="1:33" x14ac:dyDescent="0.25">
      <c r="A550" s="56"/>
      <c r="B550" s="70"/>
      <c r="C550" s="76"/>
      <c r="D550" s="73"/>
      <c r="E550" s="79"/>
      <c r="F550" s="56"/>
      <c r="G550" s="13" t="str">
        <f t="shared" si="119"/>
        <v/>
      </c>
      <c r="H550" s="56"/>
      <c r="K550" s="128"/>
      <c r="L550" s="128"/>
      <c r="M550" s="128"/>
      <c r="N550" s="84" t="str">
        <f t="shared" si="120"/>
        <v/>
      </c>
      <c r="O550" s="128"/>
      <c r="P550" s="84" t="str">
        <f t="shared" si="121"/>
        <v/>
      </c>
      <c r="Q550" s="84" t="str">
        <f t="shared" si="118"/>
        <v/>
      </c>
      <c r="R550" s="84" t="str">
        <f t="shared" si="122"/>
        <v/>
      </c>
      <c r="S550" s="84" t="str">
        <f t="shared" si="123"/>
        <v/>
      </c>
      <c r="U550" s="84" t="str">
        <f t="shared" si="124"/>
        <v/>
      </c>
      <c r="W550" s="108" t="str">
        <f>IF($N550="", "", SUM($D$11:$D550))</f>
        <v/>
      </c>
      <c r="X550" s="111" t="str">
        <f t="shared" si="125"/>
        <v/>
      </c>
      <c r="Y550" s="114" t="str">
        <f t="shared" si="129"/>
        <v/>
      </c>
      <c r="Z550" s="111" t="str">
        <f>IF(X550="", "", X550-SUM($Z$11:$Z549))</f>
        <v/>
      </c>
      <c r="AA550" s="111" t="str">
        <f>IF($Y550="", "", $Y550-SUM($AA$11:$AA549))</f>
        <v/>
      </c>
      <c r="AB550" s="111" t="str">
        <f t="shared" si="130"/>
        <v/>
      </c>
      <c r="AC550" s="121" t="str">
        <f t="shared" si="126"/>
        <v/>
      </c>
      <c r="AD550" s="122" t="str">
        <f t="shared" si="127"/>
        <v/>
      </c>
      <c r="AE550" s="123" t="str">
        <f t="shared" si="131"/>
        <v/>
      </c>
      <c r="AG550" s="150" t="str">
        <f t="shared" si="128"/>
        <v/>
      </c>
    </row>
    <row r="551" spans="1:33" x14ac:dyDescent="0.25">
      <c r="A551" s="56"/>
      <c r="B551" s="70"/>
      <c r="C551" s="76"/>
      <c r="D551" s="73"/>
      <c r="E551" s="79"/>
      <c r="F551" s="56"/>
      <c r="G551" s="13" t="str">
        <f t="shared" si="119"/>
        <v/>
      </c>
      <c r="H551" s="56"/>
      <c r="K551" s="128"/>
      <c r="L551" s="128"/>
      <c r="M551" s="128"/>
      <c r="N551" s="84" t="str">
        <f t="shared" si="120"/>
        <v/>
      </c>
      <c r="O551" s="128"/>
      <c r="P551" s="84" t="str">
        <f t="shared" si="121"/>
        <v/>
      </c>
      <c r="Q551" s="84" t="str">
        <f t="shared" si="118"/>
        <v/>
      </c>
      <c r="R551" s="84" t="str">
        <f t="shared" si="122"/>
        <v/>
      </c>
      <c r="S551" s="84" t="str">
        <f t="shared" si="123"/>
        <v/>
      </c>
      <c r="U551" s="84" t="str">
        <f t="shared" si="124"/>
        <v/>
      </c>
      <c r="W551" s="108" t="str">
        <f>IF($N551="", "", SUM($D$11:$D551))</f>
        <v/>
      </c>
      <c r="X551" s="111" t="str">
        <f t="shared" si="125"/>
        <v/>
      </c>
      <c r="Y551" s="114" t="str">
        <f t="shared" si="129"/>
        <v/>
      </c>
      <c r="Z551" s="111" t="str">
        <f>IF(X551="", "", X551-SUM($Z$11:$Z550))</f>
        <v/>
      </c>
      <c r="AA551" s="111" t="str">
        <f>IF($Y551="", "", $Y551-SUM($AA$11:$AA550))</f>
        <v/>
      </c>
      <c r="AB551" s="111" t="str">
        <f t="shared" si="130"/>
        <v/>
      </c>
      <c r="AC551" s="121" t="str">
        <f t="shared" si="126"/>
        <v/>
      </c>
      <c r="AD551" s="122" t="str">
        <f t="shared" si="127"/>
        <v/>
      </c>
      <c r="AE551" s="123" t="str">
        <f t="shared" si="131"/>
        <v/>
      </c>
      <c r="AG551" s="150" t="str">
        <f t="shared" si="128"/>
        <v/>
      </c>
    </row>
    <row r="552" spans="1:33" x14ac:dyDescent="0.25">
      <c r="A552" s="56"/>
      <c r="B552" s="70"/>
      <c r="C552" s="76"/>
      <c r="D552" s="73"/>
      <c r="E552" s="79"/>
      <c r="F552" s="56"/>
      <c r="G552" s="13" t="str">
        <f t="shared" si="119"/>
        <v/>
      </c>
      <c r="H552" s="56"/>
      <c r="K552" s="128"/>
      <c r="L552" s="128"/>
      <c r="M552" s="128"/>
      <c r="N552" s="84" t="str">
        <f t="shared" si="120"/>
        <v/>
      </c>
      <c r="O552" s="128"/>
      <c r="P552" s="84" t="str">
        <f t="shared" si="121"/>
        <v/>
      </c>
      <c r="Q552" s="84" t="str">
        <f t="shared" si="118"/>
        <v/>
      </c>
      <c r="R552" s="84" t="str">
        <f t="shared" si="122"/>
        <v/>
      </c>
      <c r="S552" s="84" t="str">
        <f t="shared" si="123"/>
        <v/>
      </c>
      <c r="U552" s="84" t="str">
        <f t="shared" si="124"/>
        <v/>
      </c>
      <c r="W552" s="108" t="str">
        <f>IF($N552="", "", SUM($D$11:$D552))</f>
        <v/>
      </c>
      <c r="X552" s="111" t="str">
        <f t="shared" si="125"/>
        <v/>
      </c>
      <c r="Y552" s="114" t="str">
        <f t="shared" si="129"/>
        <v/>
      </c>
      <c r="Z552" s="111" t="str">
        <f>IF(X552="", "", X552-SUM($Z$11:$Z551))</f>
        <v/>
      </c>
      <c r="AA552" s="111" t="str">
        <f>IF($Y552="", "", $Y552-SUM($AA$11:$AA551))</f>
        <v/>
      </c>
      <c r="AB552" s="111" t="str">
        <f t="shared" si="130"/>
        <v/>
      </c>
      <c r="AC552" s="121" t="str">
        <f t="shared" si="126"/>
        <v/>
      </c>
      <c r="AD552" s="122" t="str">
        <f t="shared" si="127"/>
        <v/>
      </c>
      <c r="AE552" s="123" t="str">
        <f t="shared" si="131"/>
        <v/>
      </c>
      <c r="AG552" s="150" t="str">
        <f t="shared" si="128"/>
        <v/>
      </c>
    </row>
    <row r="553" spans="1:33" x14ac:dyDescent="0.25">
      <c r="A553" s="56"/>
      <c r="B553" s="70"/>
      <c r="C553" s="76"/>
      <c r="D553" s="73"/>
      <c r="E553" s="79"/>
      <c r="F553" s="56"/>
      <c r="G553" s="13" t="str">
        <f t="shared" si="119"/>
        <v/>
      </c>
      <c r="H553" s="56"/>
      <c r="K553" s="128"/>
      <c r="L553" s="128"/>
      <c r="M553" s="128"/>
      <c r="N553" s="84" t="str">
        <f t="shared" si="120"/>
        <v/>
      </c>
      <c r="O553" s="128"/>
      <c r="P553" s="84" t="str">
        <f t="shared" si="121"/>
        <v/>
      </c>
      <c r="Q553" s="84" t="str">
        <f t="shared" si="118"/>
        <v/>
      </c>
      <c r="R553" s="84" t="str">
        <f t="shared" si="122"/>
        <v/>
      </c>
      <c r="S553" s="84" t="str">
        <f t="shared" si="123"/>
        <v/>
      </c>
      <c r="U553" s="84" t="str">
        <f t="shared" si="124"/>
        <v/>
      </c>
      <c r="W553" s="108" t="str">
        <f>IF($N553="", "", SUM($D$11:$D553))</f>
        <v/>
      </c>
      <c r="X553" s="111" t="str">
        <f t="shared" si="125"/>
        <v/>
      </c>
      <c r="Y553" s="114" t="str">
        <f t="shared" si="129"/>
        <v/>
      </c>
      <c r="Z553" s="111" t="str">
        <f>IF(X553="", "", X553-SUM($Z$11:$Z552))</f>
        <v/>
      </c>
      <c r="AA553" s="111" t="str">
        <f>IF($Y553="", "", $Y553-SUM($AA$11:$AA552))</f>
        <v/>
      </c>
      <c r="AB553" s="111" t="str">
        <f t="shared" si="130"/>
        <v/>
      </c>
      <c r="AC553" s="121" t="str">
        <f t="shared" si="126"/>
        <v/>
      </c>
      <c r="AD553" s="122" t="str">
        <f t="shared" si="127"/>
        <v/>
      </c>
      <c r="AE553" s="123" t="str">
        <f t="shared" si="131"/>
        <v/>
      </c>
      <c r="AG553" s="150" t="str">
        <f t="shared" si="128"/>
        <v/>
      </c>
    </row>
    <row r="554" spans="1:33" x14ac:dyDescent="0.25">
      <c r="A554" s="56"/>
      <c r="B554" s="70"/>
      <c r="C554" s="76"/>
      <c r="D554" s="73"/>
      <c r="E554" s="79"/>
      <c r="F554" s="56"/>
      <c r="G554" s="13" t="str">
        <f t="shared" si="119"/>
        <v/>
      </c>
      <c r="H554" s="56"/>
      <c r="K554" s="128"/>
      <c r="L554" s="128"/>
      <c r="M554" s="128"/>
      <c r="N554" s="84" t="str">
        <f t="shared" si="120"/>
        <v/>
      </c>
      <c r="O554" s="128"/>
      <c r="P554" s="84" t="str">
        <f t="shared" si="121"/>
        <v/>
      </c>
      <c r="Q554" s="84" t="str">
        <f t="shared" si="118"/>
        <v/>
      </c>
      <c r="R554" s="84" t="str">
        <f t="shared" si="122"/>
        <v/>
      </c>
      <c r="S554" s="84" t="str">
        <f t="shared" si="123"/>
        <v/>
      </c>
      <c r="U554" s="84" t="str">
        <f t="shared" si="124"/>
        <v/>
      </c>
      <c r="W554" s="108" t="str">
        <f>IF($N554="", "", SUM($D$11:$D554))</f>
        <v/>
      </c>
      <c r="X554" s="111" t="str">
        <f t="shared" si="125"/>
        <v/>
      </c>
      <c r="Y554" s="114" t="str">
        <f t="shared" si="129"/>
        <v/>
      </c>
      <c r="Z554" s="111" t="str">
        <f>IF(X554="", "", X554-SUM($Z$11:$Z553))</f>
        <v/>
      </c>
      <c r="AA554" s="111" t="str">
        <f>IF($Y554="", "", $Y554-SUM($AA$11:$AA553))</f>
        <v/>
      </c>
      <c r="AB554" s="111" t="str">
        <f t="shared" si="130"/>
        <v/>
      </c>
      <c r="AC554" s="121" t="str">
        <f t="shared" si="126"/>
        <v/>
      </c>
      <c r="AD554" s="122" t="str">
        <f t="shared" si="127"/>
        <v/>
      </c>
      <c r="AE554" s="123" t="str">
        <f t="shared" si="131"/>
        <v/>
      </c>
      <c r="AG554" s="150" t="str">
        <f t="shared" si="128"/>
        <v/>
      </c>
    </row>
    <row r="555" spans="1:33" x14ac:dyDescent="0.25">
      <c r="A555" s="56"/>
      <c r="B555" s="70"/>
      <c r="C555" s="76"/>
      <c r="D555" s="73"/>
      <c r="E555" s="79"/>
      <c r="F555" s="56"/>
      <c r="G555" s="13" t="str">
        <f t="shared" si="119"/>
        <v/>
      </c>
      <c r="H555" s="56"/>
      <c r="K555" s="128"/>
      <c r="L555" s="128"/>
      <c r="M555" s="128"/>
      <c r="N555" s="84" t="str">
        <f t="shared" si="120"/>
        <v/>
      </c>
      <c r="O555" s="128"/>
      <c r="P555" s="84" t="str">
        <f t="shared" si="121"/>
        <v/>
      </c>
      <c r="Q555" s="84" t="str">
        <f t="shared" si="118"/>
        <v/>
      </c>
      <c r="R555" s="84" t="str">
        <f t="shared" si="122"/>
        <v/>
      </c>
      <c r="S555" s="84" t="str">
        <f t="shared" si="123"/>
        <v/>
      </c>
      <c r="U555" s="84" t="str">
        <f t="shared" si="124"/>
        <v/>
      </c>
      <c r="W555" s="108" t="str">
        <f>IF($N555="", "", SUM($D$11:$D555))</f>
        <v/>
      </c>
      <c r="X555" s="111" t="str">
        <f t="shared" si="125"/>
        <v/>
      </c>
      <c r="Y555" s="114" t="str">
        <f t="shared" si="129"/>
        <v/>
      </c>
      <c r="Z555" s="111" t="str">
        <f>IF(X555="", "", X555-SUM($Z$11:$Z554))</f>
        <v/>
      </c>
      <c r="AA555" s="111" t="str">
        <f>IF($Y555="", "", $Y555-SUM($AA$11:$AA554))</f>
        <v/>
      </c>
      <c r="AB555" s="111" t="str">
        <f t="shared" si="130"/>
        <v/>
      </c>
      <c r="AC555" s="121" t="str">
        <f t="shared" si="126"/>
        <v/>
      </c>
      <c r="AD555" s="122" t="str">
        <f t="shared" si="127"/>
        <v/>
      </c>
      <c r="AE555" s="123" t="str">
        <f t="shared" si="131"/>
        <v/>
      </c>
      <c r="AG555" s="150" t="str">
        <f t="shared" si="128"/>
        <v/>
      </c>
    </row>
    <row r="556" spans="1:33" x14ac:dyDescent="0.25">
      <c r="A556" s="56"/>
      <c r="B556" s="70"/>
      <c r="C556" s="76"/>
      <c r="D556" s="73"/>
      <c r="E556" s="79"/>
      <c r="F556" s="56"/>
      <c r="G556" s="13" t="str">
        <f t="shared" si="119"/>
        <v/>
      </c>
      <c r="H556" s="56"/>
      <c r="K556" s="128"/>
      <c r="L556" s="128"/>
      <c r="M556" s="128"/>
      <c r="N556" s="84" t="str">
        <f t="shared" si="120"/>
        <v/>
      </c>
      <c r="O556" s="128"/>
      <c r="P556" s="84" t="str">
        <f t="shared" si="121"/>
        <v/>
      </c>
      <c r="Q556" s="84" t="str">
        <f t="shared" si="118"/>
        <v/>
      </c>
      <c r="R556" s="84" t="str">
        <f t="shared" si="122"/>
        <v/>
      </c>
      <c r="S556" s="84" t="str">
        <f t="shared" si="123"/>
        <v/>
      </c>
      <c r="U556" s="84" t="str">
        <f t="shared" si="124"/>
        <v/>
      </c>
      <c r="W556" s="108" t="str">
        <f>IF($N556="", "", SUM($D$11:$D556))</f>
        <v/>
      </c>
      <c r="X556" s="111" t="str">
        <f t="shared" si="125"/>
        <v/>
      </c>
      <c r="Y556" s="114" t="str">
        <f t="shared" si="129"/>
        <v/>
      </c>
      <c r="Z556" s="111" t="str">
        <f>IF(X556="", "", X556-SUM($Z$11:$Z555))</f>
        <v/>
      </c>
      <c r="AA556" s="111" t="str">
        <f>IF($Y556="", "", $Y556-SUM($AA$11:$AA555))</f>
        <v/>
      </c>
      <c r="AB556" s="111" t="str">
        <f t="shared" si="130"/>
        <v/>
      </c>
      <c r="AC556" s="121" t="str">
        <f t="shared" si="126"/>
        <v/>
      </c>
      <c r="AD556" s="122" t="str">
        <f t="shared" si="127"/>
        <v/>
      </c>
      <c r="AE556" s="123" t="str">
        <f t="shared" si="131"/>
        <v/>
      </c>
      <c r="AG556" s="150" t="str">
        <f t="shared" si="128"/>
        <v/>
      </c>
    </row>
    <row r="557" spans="1:33" x14ac:dyDescent="0.25">
      <c r="A557" s="56"/>
      <c r="B557" s="70"/>
      <c r="C557" s="76"/>
      <c r="D557" s="73"/>
      <c r="E557" s="79"/>
      <c r="F557" s="56"/>
      <c r="G557" s="13" t="str">
        <f t="shared" si="119"/>
        <v/>
      </c>
      <c r="H557" s="56"/>
      <c r="K557" s="128"/>
      <c r="L557" s="128"/>
      <c r="M557" s="128"/>
      <c r="N557" s="84" t="str">
        <f t="shared" si="120"/>
        <v/>
      </c>
      <c r="O557" s="128"/>
      <c r="P557" s="84" t="str">
        <f t="shared" si="121"/>
        <v/>
      </c>
      <c r="Q557" s="84" t="str">
        <f t="shared" si="118"/>
        <v/>
      </c>
      <c r="R557" s="84" t="str">
        <f t="shared" si="122"/>
        <v/>
      </c>
      <c r="S557" s="84" t="str">
        <f t="shared" si="123"/>
        <v/>
      </c>
      <c r="U557" s="84" t="str">
        <f t="shared" si="124"/>
        <v/>
      </c>
      <c r="W557" s="108" t="str">
        <f>IF($N557="", "", SUM($D$11:$D557))</f>
        <v/>
      </c>
      <c r="X557" s="111" t="str">
        <f t="shared" si="125"/>
        <v/>
      </c>
      <c r="Y557" s="114" t="str">
        <f t="shared" si="129"/>
        <v/>
      </c>
      <c r="Z557" s="111" t="str">
        <f>IF(X557="", "", X557-SUM($Z$11:$Z556))</f>
        <v/>
      </c>
      <c r="AA557" s="111" t="str">
        <f>IF($Y557="", "", $Y557-SUM($AA$11:$AA556))</f>
        <v/>
      </c>
      <c r="AB557" s="111" t="str">
        <f t="shared" si="130"/>
        <v/>
      </c>
      <c r="AC557" s="121" t="str">
        <f t="shared" si="126"/>
        <v/>
      </c>
      <c r="AD557" s="122" t="str">
        <f t="shared" si="127"/>
        <v/>
      </c>
      <c r="AE557" s="123" t="str">
        <f t="shared" si="131"/>
        <v/>
      </c>
      <c r="AG557" s="150" t="str">
        <f t="shared" si="128"/>
        <v/>
      </c>
    </row>
    <row r="558" spans="1:33" x14ac:dyDescent="0.25">
      <c r="A558" s="56"/>
      <c r="B558" s="70"/>
      <c r="C558" s="76"/>
      <c r="D558" s="73"/>
      <c r="E558" s="79"/>
      <c r="F558" s="56"/>
      <c r="G558" s="13" t="str">
        <f t="shared" si="119"/>
        <v/>
      </c>
      <c r="H558" s="56"/>
      <c r="K558" s="128"/>
      <c r="L558" s="128"/>
      <c r="M558" s="128"/>
      <c r="N558" s="84" t="str">
        <f t="shared" si="120"/>
        <v/>
      </c>
      <c r="O558" s="128"/>
      <c r="P558" s="84" t="str">
        <f t="shared" si="121"/>
        <v/>
      </c>
      <c r="Q558" s="84" t="str">
        <f t="shared" si="118"/>
        <v/>
      </c>
      <c r="R558" s="84" t="str">
        <f t="shared" si="122"/>
        <v/>
      </c>
      <c r="S558" s="84" t="str">
        <f t="shared" si="123"/>
        <v/>
      </c>
      <c r="U558" s="84" t="str">
        <f t="shared" si="124"/>
        <v/>
      </c>
      <c r="W558" s="108" t="str">
        <f>IF($N558="", "", SUM($D$11:$D558))</f>
        <v/>
      </c>
      <c r="X558" s="111" t="str">
        <f t="shared" si="125"/>
        <v/>
      </c>
      <c r="Y558" s="114" t="str">
        <f t="shared" si="129"/>
        <v/>
      </c>
      <c r="Z558" s="111" t="str">
        <f>IF(X558="", "", X558-SUM($Z$11:$Z557))</f>
        <v/>
      </c>
      <c r="AA558" s="111" t="str">
        <f>IF($Y558="", "", $Y558-SUM($AA$11:$AA557))</f>
        <v/>
      </c>
      <c r="AB558" s="111" t="str">
        <f t="shared" si="130"/>
        <v/>
      </c>
      <c r="AC558" s="121" t="str">
        <f t="shared" si="126"/>
        <v/>
      </c>
      <c r="AD558" s="122" t="str">
        <f t="shared" si="127"/>
        <v/>
      </c>
      <c r="AE558" s="123" t="str">
        <f t="shared" si="131"/>
        <v/>
      </c>
      <c r="AG558" s="150" t="str">
        <f t="shared" si="128"/>
        <v/>
      </c>
    </row>
    <row r="559" spans="1:33" x14ac:dyDescent="0.25">
      <c r="A559" s="56"/>
      <c r="B559" s="70"/>
      <c r="C559" s="76"/>
      <c r="D559" s="73"/>
      <c r="E559" s="79"/>
      <c r="F559" s="56"/>
      <c r="G559" s="13" t="str">
        <f t="shared" si="119"/>
        <v/>
      </c>
      <c r="H559" s="56"/>
      <c r="K559" s="128"/>
      <c r="L559" s="128"/>
      <c r="M559" s="128"/>
      <c r="N559" s="84" t="str">
        <f t="shared" si="120"/>
        <v/>
      </c>
      <c r="O559" s="128"/>
      <c r="P559" s="84" t="str">
        <f t="shared" si="121"/>
        <v/>
      </c>
      <c r="Q559" s="84" t="str">
        <f t="shared" si="118"/>
        <v/>
      </c>
      <c r="R559" s="84" t="str">
        <f t="shared" si="122"/>
        <v/>
      </c>
      <c r="S559" s="84" t="str">
        <f t="shared" si="123"/>
        <v/>
      </c>
      <c r="U559" s="84" t="str">
        <f t="shared" si="124"/>
        <v/>
      </c>
      <c r="W559" s="108" t="str">
        <f>IF($N559="", "", SUM($D$11:$D559))</f>
        <v/>
      </c>
      <c r="X559" s="111" t="str">
        <f t="shared" si="125"/>
        <v/>
      </c>
      <c r="Y559" s="114" t="str">
        <f t="shared" si="129"/>
        <v/>
      </c>
      <c r="Z559" s="111" t="str">
        <f>IF(X559="", "", X559-SUM($Z$11:$Z558))</f>
        <v/>
      </c>
      <c r="AA559" s="111" t="str">
        <f>IF($Y559="", "", $Y559-SUM($AA$11:$AA558))</f>
        <v/>
      </c>
      <c r="AB559" s="111" t="str">
        <f t="shared" si="130"/>
        <v/>
      </c>
      <c r="AC559" s="121" t="str">
        <f t="shared" si="126"/>
        <v/>
      </c>
      <c r="AD559" s="122" t="str">
        <f t="shared" si="127"/>
        <v/>
      </c>
      <c r="AE559" s="123" t="str">
        <f t="shared" si="131"/>
        <v/>
      </c>
      <c r="AG559" s="150" t="str">
        <f t="shared" si="128"/>
        <v/>
      </c>
    </row>
    <row r="560" spans="1:33" x14ac:dyDescent="0.25">
      <c r="A560" s="56"/>
      <c r="B560" s="70"/>
      <c r="C560" s="76"/>
      <c r="D560" s="73"/>
      <c r="E560" s="79"/>
      <c r="F560" s="56"/>
      <c r="G560" s="13" t="str">
        <f t="shared" si="119"/>
        <v/>
      </c>
      <c r="H560" s="56"/>
      <c r="K560" s="128"/>
      <c r="L560" s="128"/>
      <c r="M560" s="128"/>
      <c r="N560" s="84" t="str">
        <f t="shared" si="120"/>
        <v/>
      </c>
      <c r="O560" s="128"/>
      <c r="P560" s="84" t="str">
        <f t="shared" si="121"/>
        <v/>
      </c>
      <c r="Q560" s="84" t="str">
        <f t="shared" si="118"/>
        <v/>
      </c>
      <c r="R560" s="84" t="str">
        <f t="shared" si="122"/>
        <v/>
      </c>
      <c r="S560" s="84" t="str">
        <f t="shared" si="123"/>
        <v/>
      </c>
      <c r="U560" s="84" t="str">
        <f t="shared" si="124"/>
        <v/>
      </c>
      <c r="W560" s="108" t="str">
        <f>IF($N560="", "", SUM($D$11:$D560))</f>
        <v/>
      </c>
      <c r="X560" s="111" t="str">
        <f t="shared" si="125"/>
        <v/>
      </c>
      <c r="Y560" s="114" t="str">
        <f t="shared" si="129"/>
        <v/>
      </c>
      <c r="Z560" s="111" t="str">
        <f>IF(X560="", "", X560-SUM($Z$11:$Z559))</f>
        <v/>
      </c>
      <c r="AA560" s="111" t="str">
        <f>IF($Y560="", "", $Y560-SUM($AA$11:$AA559))</f>
        <v/>
      </c>
      <c r="AB560" s="111" t="str">
        <f t="shared" si="130"/>
        <v/>
      </c>
      <c r="AC560" s="121" t="str">
        <f t="shared" si="126"/>
        <v/>
      </c>
      <c r="AD560" s="122" t="str">
        <f t="shared" si="127"/>
        <v/>
      </c>
      <c r="AE560" s="123" t="str">
        <f t="shared" si="131"/>
        <v/>
      </c>
      <c r="AG560" s="150" t="str">
        <f t="shared" si="128"/>
        <v/>
      </c>
    </row>
    <row r="561" spans="1:33" x14ac:dyDescent="0.25">
      <c r="A561" s="56"/>
      <c r="B561" s="70"/>
      <c r="C561" s="76"/>
      <c r="D561" s="73"/>
      <c r="E561" s="79"/>
      <c r="F561" s="56"/>
      <c r="G561" s="13" t="str">
        <f t="shared" si="119"/>
        <v/>
      </c>
      <c r="H561" s="56"/>
      <c r="K561" s="128"/>
      <c r="L561" s="128"/>
      <c r="M561" s="128"/>
      <c r="N561" s="84" t="str">
        <f t="shared" si="120"/>
        <v/>
      </c>
      <c r="O561" s="128"/>
      <c r="P561" s="84" t="str">
        <f t="shared" si="121"/>
        <v/>
      </c>
      <c r="Q561" s="84" t="str">
        <f t="shared" si="118"/>
        <v/>
      </c>
      <c r="R561" s="84" t="str">
        <f t="shared" si="122"/>
        <v/>
      </c>
      <c r="S561" s="84" t="str">
        <f t="shared" si="123"/>
        <v/>
      </c>
      <c r="U561" s="84" t="str">
        <f t="shared" si="124"/>
        <v/>
      </c>
      <c r="W561" s="108" t="str">
        <f>IF($N561="", "", SUM($D$11:$D561))</f>
        <v/>
      </c>
      <c r="X561" s="111" t="str">
        <f t="shared" si="125"/>
        <v/>
      </c>
      <c r="Y561" s="114" t="str">
        <f t="shared" si="129"/>
        <v/>
      </c>
      <c r="Z561" s="111" t="str">
        <f>IF(X561="", "", X561-SUM($Z$11:$Z560))</f>
        <v/>
      </c>
      <c r="AA561" s="111" t="str">
        <f>IF($Y561="", "", $Y561-SUM($AA$11:$AA560))</f>
        <v/>
      </c>
      <c r="AB561" s="111" t="str">
        <f t="shared" si="130"/>
        <v/>
      </c>
      <c r="AC561" s="121" t="str">
        <f t="shared" si="126"/>
        <v/>
      </c>
      <c r="AD561" s="122" t="str">
        <f t="shared" si="127"/>
        <v/>
      </c>
      <c r="AE561" s="123" t="str">
        <f t="shared" si="131"/>
        <v/>
      </c>
      <c r="AG561" s="150" t="str">
        <f t="shared" si="128"/>
        <v/>
      </c>
    </row>
    <row r="562" spans="1:33" x14ac:dyDescent="0.25">
      <c r="A562" s="56"/>
      <c r="B562" s="70"/>
      <c r="C562" s="76"/>
      <c r="D562" s="73"/>
      <c r="E562" s="79"/>
      <c r="F562" s="56"/>
      <c r="G562" s="13" t="str">
        <f t="shared" si="119"/>
        <v/>
      </c>
      <c r="H562" s="56"/>
      <c r="K562" s="128"/>
      <c r="L562" s="128"/>
      <c r="M562" s="128"/>
      <c r="N562" s="84" t="str">
        <f t="shared" si="120"/>
        <v/>
      </c>
      <c r="O562" s="128"/>
      <c r="P562" s="84" t="str">
        <f t="shared" si="121"/>
        <v/>
      </c>
      <c r="Q562" s="84" t="str">
        <f t="shared" si="118"/>
        <v/>
      </c>
      <c r="R562" s="84" t="str">
        <f t="shared" si="122"/>
        <v/>
      </c>
      <c r="S562" s="84" t="str">
        <f t="shared" si="123"/>
        <v/>
      </c>
      <c r="U562" s="84" t="str">
        <f t="shared" si="124"/>
        <v/>
      </c>
      <c r="W562" s="108" t="str">
        <f>IF($N562="", "", SUM($D$11:$D562))</f>
        <v/>
      </c>
      <c r="X562" s="111" t="str">
        <f t="shared" si="125"/>
        <v/>
      </c>
      <c r="Y562" s="114" t="str">
        <f t="shared" si="129"/>
        <v/>
      </c>
      <c r="Z562" s="111" t="str">
        <f>IF(X562="", "", X562-SUM($Z$11:$Z561))</f>
        <v/>
      </c>
      <c r="AA562" s="111" t="str">
        <f>IF($Y562="", "", $Y562-SUM($AA$11:$AA561))</f>
        <v/>
      </c>
      <c r="AB562" s="111" t="str">
        <f t="shared" si="130"/>
        <v/>
      </c>
      <c r="AC562" s="121" t="str">
        <f t="shared" si="126"/>
        <v/>
      </c>
      <c r="AD562" s="122" t="str">
        <f t="shared" si="127"/>
        <v/>
      </c>
      <c r="AE562" s="123" t="str">
        <f t="shared" si="131"/>
        <v/>
      </c>
      <c r="AG562" s="150" t="str">
        <f t="shared" si="128"/>
        <v/>
      </c>
    </row>
    <row r="563" spans="1:33" x14ac:dyDescent="0.25">
      <c r="A563" s="56"/>
      <c r="B563" s="70"/>
      <c r="C563" s="76"/>
      <c r="D563" s="73"/>
      <c r="E563" s="79"/>
      <c r="F563" s="56"/>
      <c r="G563" s="13" t="str">
        <f t="shared" si="119"/>
        <v/>
      </c>
      <c r="H563" s="56"/>
      <c r="K563" s="128"/>
      <c r="L563" s="128"/>
      <c r="M563" s="128"/>
      <c r="N563" s="84" t="str">
        <f t="shared" si="120"/>
        <v/>
      </c>
      <c r="O563" s="128"/>
      <c r="P563" s="84" t="str">
        <f t="shared" si="121"/>
        <v/>
      </c>
      <c r="Q563" s="84" t="str">
        <f t="shared" si="118"/>
        <v/>
      </c>
      <c r="R563" s="84" t="str">
        <f t="shared" si="122"/>
        <v/>
      </c>
      <c r="S563" s="84" t="str">
        <f t="shared" si="123"/>
        <v/>
      </c>
      <c r="U563" s="84" t="str">
        <f t="shared" si="124"/>
        <v/>
      </c>
      <c r="W563" s="108" t="str">
        <f>IF($N563="", "", SUM($D$11:$D563))</f>
        <v/>
      </c>
      <c r="X563" s="111" t="str">
        <f t="shared" si="125"/>
        <v/>
      </c>
      <c r="Y563" s="114" t="str">
        <f t="shared" si="129"/>
        <v/>
      </c>
      <c r="Z563" s="111" t="str">
        <f>IF(X563="", "", X563-SUM($Z$11:$Z562))</f>
        <v/>
      </c>
      <c r="AA563" s="111" t="str">
        <f>IF($Y563="", "", $Y563-SUM($AA$11:$AA562))</f>
        <v/>
      </c>
      <c r="AB563" s="111" t="str">
        <f t="shared" si="130"/>
        <v/>
      </c>
      <c r="AC563" s="121" t="str">
        <f t="shared" si="126"/>
        <v/>
      </c>
      <c r="AD563" s="122" t="str">
        <f t="shared" si="127"/>
        <v/>
      </c>
      <c r="AE563" s="123" t="str">
        <f t="shared" si="131"/>
        <v/>
      </c>
      <c r="AG563" s="150" t="str">
        <f t="shared" si="128"/>
        <v/>
      </c>
    </row>
    <row r="564" spans="1:33" x14ac:dyDescent="0.25">
      <c r="A564" s="56"/>
      <c r="B564" s="70"/>
      <c r="C564" s="76"/>
      <c r="D564" s="73"/>
      <c r="E564" s="79"/>
      <c r="F564" s="56"/>
      <c r="G564" s="13" t="str">
        <f t="shared" si="119"/>
        <v/>
      </c>
      <c r="H564" s="56"/>
      <c r="K564" s="128"/>
      <c r="L564" s="128"/>
      <c r="M564" s="128"/>
      <c r="N564" s="84" t="str">
        <f t="shared" si="120"/>
        <v/>
      </c>
      <c r="O564" s="128"/>
      <c r="P564" s="84" t="str">
        <f t="shared" si="121"/>
        <v/>
      </c>
      <c r="Q564" s="84" t="str">
        <f t="shared" si="118"/>
        <v/>
      </c>
      <c r="R564" s="84" t="str">
        <f t="shared" si="122"/>
        <v/>
      </c>
      <c r="S564" s="84" t="str">
        <f t="shared" si="123"/>
        <v/>
      </c>
      <c r="U564" s="84" t="str">
        <f t="shared" si="124"/>
        <v/>
      </c>
      <c r="W564" s="108" t="str">
        <f>IF($N564="", "", SUM($D$11:$D564))</f>
        <v/>
      </c>
      <c r="X564" s="111" t="str">
        <f t="shared" si="125"/>
        <v/>
      </c>
      <c r="Y564" s="114" t="str">
        <f t="shared" si="129"/>
        <v/>
      </c>
      <c r="Z564" s="111" t="str">
        <f>IF(X564="", "", X564-SUM($Z$11:$Z563))</f>
        <v/>
      </c>
      <c r="AA564" s="111" t="str">
        <f>IF($Y564="", "", $Y564-SUM($AA$11:$AA563))</f>
        <v/>
      </c>
      <c r="AB564" s="111" t="str">
        <f t="shared" si="130"/>
        <v/>
      </c>
      <c r="AC564" s="121" t="str">
        <f t="shared" si="126"/>
        <v/>
      </c>
      <c r="AD564" s="122" t="str">
        <f t="shared" si="127"/>
        <v/>
      </c>
      <c r="AE564" s="123" t="str">
        <f t="shared" si="131"/>
        <v/>
      </c>
      <c r="AG564" s="150" t="str">
        <f t="shared" si="128"/>
        <v/>
      </c>
    </row>
    <row r="565" spans="1:33" x14ac:dyDescent="0.25">
      <c r="A565" s="56"/>
      <c r="B565" s="70"/>
      <c r="C565" s="76"/>
      <c r="D565" s="73"/>
      <c r="E565" s="79"/>
      <c r="F565" s="56"/>
      <c r="G565" s="13" t="str">
        <f t="shared" si="119"/>
        <v/>
      </c>
      <c r="H565" s="56"/>
      <c r="K565" s="128"/>
      <c r="L565" s="128"/>
      <c r="M565" s="128"/>
      <c r="N565" s="84" t="str">
        <f t="shared" si="120"/>
        <v/>
      </c>
      <c r="O565" s="128"/>
      <c r="P565" s="84" t="str">
        <f t="shared" si="121"/>
        <v/>
      </c>
      <c r="Q565" s="84" t="str">
        <f t="shared" si="118"/>
        <v/>
      </c>
      <c r="R565" s="84" t="str">
        <f t="shared" si="122"/>
        <v/>
      </c>
      <c r="S565" s="84" t="str">
        <f t="shared" si="123"/>
        <v/>
      </c>
      <c r="U565" s="84" t="str">
        <f t="shared" si="124"/>
        <v/>
      </c>
      <c r="W565" s="108" t="str">
        <f>IF($N565="", "", SUM($D$11:$D565))</f>
        <v/>
      </c>
      <c r="X565" s="111" t="str">
        <f t="shared" si="125"/>
        <v/>
      </c>
      <c r="Y565" s="114" t="str">
        <f t="shared" si="129"/>
        <v/>
      </c>
      <c r="Z565" s="111" t="str">
        <f>IF(X565="", "", X565-SUM($Z$11:$Z564))</f>
        <v/>
      </c>
      <c r="AA565" s="111" t="str">
        <f>IF($Y565="", "", $Y565-SUM($AA$11:$AA564))</f>
        <v/>
      </c>
      <c r="AB565" s="111" t="str">
        <f t="shared" si="130"/>
        <v/>
      </c>
      <c r="AC565" s="121" t="str">
        <f t="shared" si="126"/>
        <v/>
      </c>
      <c r="AD565" s="122" t="str">
        <f t="shared" si="127"/>
        <v/>
      </c>
      <c r="AE565" s="123" t="str">
        <f t="shared" si="131"/>
        <v/>
      </c>
      <c r="AG565" s="150" t="str">
        <f t="shared" si="128"/>
        <v/>
      </c>
    </row>
    <row r="566" spans="1:33" x14ac:dyDescent="0.25">
      <c r="A566" s="56"/>
      <c r="B566" s="70"/>
      <c r="C566" s="76"/>
      <c r="D566" s="73"/>
      <c r="E566" s="79"/>
      <c r="F566" s="56"/>
      <c r="G566" s="13" t="str">
        <f t="shared" si="119"/>
        <v/>
      </c>
      <c r="H566" s="56"/>
      <c r="K566" s="128"/>
      <c r="L566" s="128"/>
      <c r="M566" s="128"/>
      <c r="N566" s="84" t="str">
        <f t="shared" si="120"/>
        <v/>
      </c>
      <c r="O566" s="128"/>
      <c r="P566" s="84" t="str">
        <f t="shared" si="121"/>
        <v/>
      </c>
      <c r="Q566" s="84" t="str">
        <f t="shared" si="118"/>
        <v/>
      </c>
      <c r="R566" s="84" t="str">
        <f t="shared" si="122"/>
        <v/>
      </c>
      <c r="S566" s="84" t="str">
        <f t="shared" si="123"/>
        <v/>
      </c>
      <c r="U566" s="84" t="str">
        <f t="shared" si="124"/>
        <v/>
      </c>
      <c r="W566" s="108" t="str">
        <f>IF($N566="", "", SUM($D$11:$D566))</f>
        <v/>
      </c>
      <c r="X566" s="111" t="str">
        <f t="shared" si="125"/>
        <v/>
      </c>
      <c r="Y566" s="114" t="str">
        <f t="shared" si="129"/>
        <v/>
      </c>
      <c r="Z566" s="111" t="str">
        <f>IF(X566="", "", X566-SUM($Z$11:$Z565))</f>
        <v/>
      </c>
      <c r="AA566" s="111" t="str">
        <f>IF($Y566="", "", $Y566-SUM($AA$11:$AA565))</f>
        <v/>
      </c>
      <c r="AB566" s="111" t="str">
        <f t="shared" si="130"/>
        <v/>
      </c>
      <c r="AC566" s="121" t="str">
        <f t="shared" si="126"/>
        <v/>
      </c>
      <c r="AD566" s="122" t="str">
        <f t="shared" si="127"/>
        <v/>
      </c>
      <c r="AE566" s="123" t="str">
        <f t="shared" si="131"/>
        <v/>
      </c>
      <c r="AG566" s="150" t="str">
        <f t="shared" si="128"/>
        <v/>
      </c>
    </row>
    <row r="567" spans="1:33" x14ac:dyDescent="0.25">
      <c r="A567" s="56"/>
      <c r="B567" s="70"/>
      <c r="C567" s="76"/>
      <c r="D567" s="73"/>
      <c r="E567" s="79"/>
      <c r="F567" s="56"/>
      <c r="G567" s="13" t="str">
        <f t="shared" si="119"/>
        <v/>
      </c>
      <c r="H567" s="56"/>
      <c r="K567" s="128"/>
      <c r="L567" s="128"/>
      <c r="M567" s="128"/>
      <c r="N567" s="84" t="str">
        <f t="shared" si="120"/>
        <v/>
      </c>
      <c r="O567" s="128"/>
      <c r="P567" s="84" t="str">
        <f t="shared" si="121"/>
        <v/>
      </c>
      <c r="Q567" s="84" t="str">
        <f t="shared" si="118"/>
        <v/>
      </c>
      <c r="R567" s="84" t="str">
        <f t="shared" si="122"/>
        <v/>
      </c>
      <c r="S567" s="84" t="str">
        <f t="shared" si="123"/>
        <v/>
      </c>
      <c r="U567" s="84" t="str">
        <f t="shared" si="124"/>
        <v/>
      </c>
      <c r="W567" s="108" t="str">
        <f>IF($N567="", "", SUM($D$11:$D567))</f>
        <v/>
      </c>
      <c r="X567" s="111" t="str">
        <f t="shared" si="125"/>
        <v/>
      </c>
      <c r="Y567" s="114" t="str">
        <f t="shared" si="129"/>
        <v/>
      </c>
      <c r="Z567" s="111" t="str">
        <f>IF(X567="", "", X567-SUM($Z$11:$Z566))</f>
        <v/>
      </c>
      <c r="AA567" s="111" t="str">
        <f>IF($Y567="", "", $Y567-SUM($AA$11:$AA566))</f>
        <v/>
      </c>
      <c r="AB567" s="111" t="str">
        <f t="shared" si="130"/>
        <v/>
      </c>
      <c r="AC567" s="121" t="str">
        <f t="shared" si="126"/>
        <v/>
      </c>
      <c r="AD567" s="122" t="str">
        <f t="shared" si="127"/>
        <v/>
      </c>
      <c r="AE567" s="123" t="str">
        <f t="shared" si="131"/>
        <v/>
      </c>
      <c r="AG567" s="150" t="str">
        <f t="shared" si="128"/>
        <v/>
      </c>
    </row>
    <row r="568" spans="1:33" x14ac:dyDescent="0.25">
      <c r="A568" s="56"/>
      <c r="B568" s="70"/>
      <c r="C568" s="76"/>
      <c r="D568" s="73"/>
      <c r="E568" s="79"/>
      <c r="F568" s="56"/>
      <c r="G568" s="13" t="str">
        <f t="shared" si="119"/>
        <v/>
      </c>
      <c r="H568" s="56"/>
      <c r="K568" s="128"/>
      <c r="L568" s="128"/>
      <c r="M568" s="128"/>
      <c r="N568" s="84" t="str">
        <f t="shared" si="120"/>
        <v/>
      </c>
      <c r="O568" s="128"/>
      <c r="P568" s="84" t="str">
        <f t="shared" si="121"/>
        <v/>
      </c>
      <c r="Q568" s="84" t="str">
        <f t="shared" si="118"/>
        <v/>
      </c>
      <c r="R568" s="84" t="str">
        <f t="shared" si="122"/>
        <v/>
      </c>
      <c r="S568" s="84" t="str">
        <f t="shared" si="123"/>
        <v/>
      </c>
      <c r="U568" s="84" t="str">
        <f t="shared" si="124"/>
        <v/>
      </c>
      <c r="W568" s="108" t="str">
        <f>IF($N568="", "", SUM($D$11:$D568))</f>
        <v/>
      </c>
      <c r="X568" s="111" t="str">
        <f t="shared" si="125"/>
        <v/>
      </c>
      <c r="Y568" s="114" t="str">
        <f t="shared" si="129"/>
        <v/>
      </c>
      <c r="Z568" s="111" t="str">
        <f>IF(X568="", "", X568-SUM($Z$11:$Z567))</f>
        <v/>
      </c>
      <c r="AA568" s="111" t="str">
        <f>IF($Y568="", "", $Y568-SUM($AA$11:$AA567))</f>
        <v/>
      </c>
      <c r="AB568" s="111" t="str">
        <f t="shared" si="130"/>
        <v/>
      </c>
      <c r="AC568" s="121" t="str">
        <f t="shared" si="126"/>
        <v/>
      </c>
      <c r="AD568" s="122" t="str">
        <f t="shared" si="127"/>
        <v/>
      </c>
      <c r="AE568" s="123" t="str">
        <f t="shared" si="131"/>
        <v/>
      </c>
      <c r="AG568" s="150" t="str">
        <f t="shared" si="128"/>
        <v/>
      </c>
    </row>
    <row r="569" spans="1:33" x14ac:dyDescent="0.25">
      <c r="A569" s="56"/>
      <c r="B569" s="70"/>
      <c r="C569" s="76"/>
      <c r="D569" s="73"/>
      <c r="E569" s="79"/>
      <c r="F569" s="56"/>
      <c r="G569" s="13" t="str">
        <f t="shared" si="119"/>
        <v/>
      </c>
      <c r="H569" s="56"/>
      <c r="K569" s="128"/>
      <c r="L569" s="128"/>
      <c r="M569" s="128"/>
      <c r="N569" s="84" t="str">
        <f t="shared" si="120"/>
        <v/>
      </c>
      <c r="O569" s="128"/>
      <c r="P569" s="84" t="str">
        <f t="shared" si="121"/>
        <v/>
      </c>
      <c r="Q569" s="84" t="str">
        <f t="shared" si="118"/>
        <v/>
      </c>
      <c r="R569" s="84" t="str">
        <f t="shared" si="122"/>
        <v/>
      </c>
      <c r="S569" s="84" t="str">
        <f t="shared" si="123"/>
        <v/>
      </c>
      <c r="U569" s="84" t="str">
        <f t="shared" si="124"/>
        <v/>
      </c>
      <c r="W569" s="108" t="str">
        <f>IF($N569="", "", SUM($D$11:$D569))</f>
        <v/>
      </c>
      <c r="X569" s="111" t="str">
        <f t="shared" si="125"/>
        <v/>
      </c>
      <c r="Y569" s="114" t="str">
        <f t="shared" si="129"/>
        <v/>
      </c>
      <c r="Z569" s="111" t="str">
        <f>IF(X569="", "", X569-SUM($Z$11:$Z568))</f>
        <v/>
      </c>
      <c r="AA569" s="111" t="str">
        <f>IF($Y569="", "", $Y569-SUM($AA$11:$AA568))</f>
        <v/>
      </c>
      <c r="AB569" s="111" t="str">
        <f t="shared" si="130"/>
        <v/>
      </c>
      <c r="AC569" s="121" t="str">
        <f t="shared" si="126"/>
        <v/>
      </c>
      <c r="AD569" s="122" t="str">
        <f t="shared" si="127"/>
        <v/>
      </c>
      <c r="AE569" s="123" t="str">
        <f t="shared" si="131"/>
        <v/>
      </c>
      <c r="AG569" s="150" t="str">
        <f t="shared" si="128"/>
        <v/>
      </c>
    </row>
    <row r="570" spans="1:33" x14ac:dyDescent="0.25">
      <c r="A570" s="56"/>
      <c r="B570" s="70"/>
      <c r="C570" s="76"/>
      <c r="D570" s="73"/>
      <c r="E570" s="79"/>
      <c r="F570" s="56"/>
      <c r="G570" s="13" t="str">
        <f t="shared" si="119"/>
        <v/>
      </c>
      <c r="H570" s="56"/>
      <c r="K570" s="128"/>
      <c r="L570" s="128"/>
      <c r="M570" s="128"/>
      <c r="N570" s="84" t="str">
        <f t="shared" si="120"/>
        <v/>
      </c>
      <c r="O570" s="128"/>
      <c r="P570" s="84" t="str">
        <f t="shared" si="121"/>
        <v/>
      </c>
      <c r="Q570" s="84" t="str">
        <f t="shared" si="118"/>
        <v/>
      </c>
      <c r="R570" s="84" t="str">
        <f t="shared" si="122"/>
        <v/>
      </c>
      <c r="S570" s="84" t="str">
        <f t="shared" si="123"/>
        <v/>
      </c>
      <c r="U570" s="84" t="str">
        <f t="shared" si="124"/>
        <v/>
      </c>
      <c r="W570" s="108" t="str">
        <f>IF($N570="", "", SUM($D$11:$D570))</f>
        <v/>
      </c>
      <c r="X570" s="111" t="str">
        <f t="shared" si="125"/>
        <v/>
      </c>
      <c r="Y570" s="114" t="str">
        <f t="shared" si="129"/>
        <v/>
      </c>
      <c r="Z570" s="111" t="str">
        <f>IF(X570="", "", X570-SUM($Z$11:$Z569))</f>
        <v/>
      </c>
      <c r="AA570" s="111" t="str">
        <f>IF($Y570="", "", $Y570-SUM($AA$11:$AA569))</f>
        <v/>
      </c>
      <c r="AB570" s="111" t="str">
        <f t="shared" si="130"/>
        <v/>
      </c>
      <c r="AC570" s="121" t="str">
        <f t="shared" si="126"/>
        <v/>
      </c>
      <c r="AD570" s="122" t="str">
        <f t="shared" si="127"/>
        <v/>
      </c>
      <c r="AE570" s="123" t="str">
        <f t="shared" si="131"/>
        <v/>
      </c>
      <c r="AG570" s="150" t="str">
        <f t="shared" si="128"/>
        <v/>
      </c>
    </row>
    <row r="571" spans="1:33" x14ac:dyDescent="0.25">
      <c r="A571" s="56"/>
      <c r="B571" s="70"/>
      <c r="C571" s="76"/>
      <c r="D571" s="73"/>
      <c r="E571" s="79"/>
      <c r="F571" s="56"/>
      <c r="G571" s="13" t="str">
        <f t="shared" si="119"/>
        <v/>
      </c>
      <c r="H571" s="56"/>
      <c r="K571" s="128"/>
      <c r="L571" s="128"/>
      <c r="M571" s="128"/>
      <c r="N571" s="84" t="str">
        <f t="shared" si="120"/>
        <v/>
      </c>
      <c r="O571" s="128"/>
      <c r="P571" s="84" t="str">
        <f t="shared" si="121"/>
        <v/>
      </c>
      <c r="Q571" s="84" t="str">
        <f t="shared" si="118"/>
        <v/>
      </c>
      <c r="R571" s="84" t="str">
        <f t="shared" si="122"/>
        <v/>
      </c>
      <c r="S571" s="84" t="str">
        <f t="shared" si="123"/>
        <v/>
      </c>
      <c r="U571" s="84" t="str">
        <f t="shared" si="124"/>
        <v/>
      </c>
      <c r="W571" s="108" t="str">
        <f>IF($N571="", "", SUM($D$11:$D571))</f>
        <v/>
      </c>
      <c r="X571" s="111" t="str">
        <f t="shared" si="125"/>
        <v/>
      </c>
      <c r="Y571" s="114" t="str">
        <f t="shared" si="129"/>
        <v/>
      </c>
      <c r="Z571" s="111" t="str">
        <f>IF(X571="", "", X571-SUM($Z$11:$Z570))</f>
        <v/>
      </c>
      <c r="AA571" s="111" t="str">
        <f>IF($Y571="", "", $Y571-SUM($AA$11:$AA570))</f>
        <v/>
      </c>
      <c r="AB571" s="111" t="str">
        <f t="shared" si="130"/>
        <v/>
      </c>
      <c r="AC571" s="121" t="str">
        <f t="shared" si="126"/>
        <v/>
      </c>
      <c r="AD571" s="122" t="str">
        <f t="shared" si="127"/>
        <v/>
      </c>
      <c r="AE571" s="123" t="str">
        <f t="shared" si="131"/>
        <v/>
      </c>
      <c r="AG571" s="150" t="str">
        <f t="shared" si="128"/>
        <v/>
      </c>
    </row>
    <row r="572" spans="1:33" x14ac:dyDescent="0.25">
      <c r="A572" s="56"/>
      <c r="B572" s="70"/>
      <c r="C572" s="76"/>
      <c r="D572" s="73"/>
      <c r="E572" s="79"/>
      <c r="F572" s="56"/>
      <c r="G572" s="13" t="str">
        <f t="shared" si="119"/>
        <v/>
      </c>
      <c r="H572" s="56"/>
      <c r="K572" s="128"/>
      <c r="L572" s="128"/>
      <c r="M572" s="128"/>
      <c r="N572" s="84" t="str">
        <f t="shared" si="120"/>
        <v/>
      </c>
      <c r="O572" s="128"/>
      <c r="P572" s="84" t="str">
        <f t="shared" si="121"/>
        <v/>
      </c>
      <c r="Q572" s="84" t="str">
        <f t="shared" si="118"/>
        <v/>
      </c>
      <c r="R572" s="84" t="str">
        <f t="shared" si="122"/>
        <v/>
      </c>
      <c r="S572" s="84" t="str">
        <f t="shared" si="123"/>
        <v/>
      </c>
      <c r="U572" s="84" t="str">
        <f t="shared" si="124"/>
        <v/>
      </c>
      <c r="W572" s="108" t="str">
        <f>IF($N572="", "", SUM($D$11:$D572))</f>
        <v/>
      </c>
      <c r="X572" s="111" t="str">
        <f t="shared" si="125"/>
        <v/>
      </c>
      <c r="Y572" s="114" t="str">
        <f t="shared" si="129"/>
        <v/>
      </c>
      <c r="Z572" s="111" t="str">
        <f>IF(X572="", "", X572-SUM($Z$11:$Z571))</f>
        <v/>
      </c>
      <c r="AA572" s="111" t="str">
        <f>IF($Y572="", "", $Y572-SUM($AA$11:$AA571))</f>
        <v/>
      </c>
      <c r="AB572" s="111" t="str">
        <f t="shared" si="130"/>
        <v/>
      </c>
      <c r="AC572" s="121" t="str">
        <f t="shared" si="126"/>
        <v/>
      </c>
      <c r="AD572" s="122" t="str">
        <f t="shared" si="127"/>
        <v/>
      </c>
      <c r="AE572" s="123" t="str">
        <f t="shared" si="131"/>
        <v/>
      </c>
      <c r="AG572" s="150" t="str">
        <f t="shared" si="128"/>
        <v/>
      </c>
    </row>
    <row r="573" spans="1:33" x14ac:dyDescent="0.25">
      <c r="A573" s="56"/>
      <c r="B573" s="70"/>
      <c r="C573" s="76"/>
      <c r="D573" s="73"/>
      <c r="E573" s="79"/>
      <c r="F573" s="56"/>
      <c r="G573" s="13" t="str">
        <f t="shared" si="119"/>
        <v/>
      </c>
      <c r="H573" s="56"/>
      <c r="K573" s="128"/>
      <c r="L573" s="128"/>
      <c r="M573" s="128"/>
      <c r="N573" s="84" t="str">
        <f t="shared" si="120"/>
        <v/>
      </c>
      <c r="O573" s="128"/>
      <c r="P573" s="84" t="str">
        <f t="shared" si="121"/>
        <v/>
      </c>
      <c r="Q573" s="84" t="str">
        <f t="shared" si="118"/>
        <v/>
      </c>
      <c r="R573" s="84" t="str">
        <f t="shared" si="122"/>
        <v/>
      </c>
      <c r="S573" s="84" t="str">
        <f t="shared" si="123"/>
        <v/>
      </c>
      <c r="U573" s="84" t="str">
        <f t="shared" si="124"/>
        <v/>
      </c>
      <c r="W573" s="108" t="str">
        <f>IF($N573="", "", SUM($D$11:$D573))</f>
        <v/>
      </c>
      <c r="X573" s="111" t="str">
        <f t="shared" si="125"/>
        <v/>
      </c>
      <c r="Y573" s="114" t="str">
        <f t="shared" si="129"/>
        <v/>
      </c>
      <c r="Z573" s="111" t="str">
        <f>IF(X573="", "", X573-SUM($Z$11:$Z572))</f>
        <v/>
      </c>
      <c r="AA573" s="111" t="str">
        <f>IF($Y573="", "", $Y573-SUM($AA$11:$AA572))</f>
        <v/>
      </c>
      <c r="AB573" s="111" t="str">
        <f t="shared" si="130"/>
        <v/>
      </c>
      <c r="AC573" s="121" t="str">
        <f t="shared" si="126"/>
        <v/>
      </c>
      <c r="AD573" s="122" t="str">
        <f t="shared" si="127"/>
        <v/>
      </c>
      <c r="AE573" s="123" t="str">
        <f t="shared" si="131"/>
        <v/>
      </c>
      <c r="AG573" s="150" t="str">
        <f t="shared" si="128"/>
        <v/>
      </c>
    </row>
    <row r="574" spans="1:33" x14ac:dyDescent="0.25">
      <c r="A574" s="56"/>
      <c r="B574" s="70"/>
      <c r="C574" s="76"/>
      <c r="D574" s="73"/>
      <c r="E574" s="79"/>
      <c r="F574" s="56"/>
      <c r="G574" s="13" t="str">
        <f t="shared" si="119"/>
        <v/>
      </c>
      <c r="H574" s="56"/>
      <c r="K574" s="128"/>
      <c r="L574" s="128"/>
      <c r="M574" s="128"/>
      <c r="N574" s="84" t="str">
        <f t="shared" si="120"/>
        <v/>
      </c>
      <c r="O574" s="128"/>
      <c r="P574" s="84" t="str">
        <f t="shared" si="121"/>
        <v/>
      </c>
      <c r="Q574" s="84" t="str">
        <f t="shared" si="118"/>
        <v/>
      </c>
      <c r="R574" s="84" t="str">
        <f t="shared" si="122"/>
        <v/>
      </c>
      <c r="S574" s="84" t="str">
        <f t="shared" si="123"/>
        <v/>
      </c>
      <c r="U574" s="84" t="str">
        <f t="shared" si="124"/>
        <v/>
      </c>
      <c r="W574" s="108" t="str">
        <f>IF($N574="", "", SUM($D$11:$D574))</f>
        <v/>
      </c>
      <c r="X574" s="111" t="str">
        <f t="shared" si="125"/>
        <v/>
      </c>
      <c r="Y574" s="114" t="str">
        <f t="shared" si="129"/>
        <v/>
      </c>
      <c r="Z574" s="111" t="str">
        <f>IF(X574="", "", X574-SUM($Z$11:$Z573))</f>
        <v/>
      </c>
      <c r="AA574" s="111" t="str">
        <f>IF($Y574="", "", $Y574-SUM($AA$11:$AA573))</f>
        <v/>
      </c>
      <c r="AB574" s="111" t="str">
        <f t="shared" si="130"/>
        <v/>
      </c>
      <c r="AC574" s="121" t="str">
        <f t="shared" si="126"/>
        <v/>
      </c>
      <c r="AD574" s="122" t="str">
        <f t="shared" si="127"/>
        <v/>
      </c>
      <c r="AE574" s="123" t="str">
        <f t="shared" si="131"/>
        <v/>
      </c>
      <c r="AG574" s="150" t="str">
        <f t="shared" si="128"/>
        <v/>
      </c>
    </row>
    <row r="575" spans="1:33" x14ac:dyDescent="0.25">
      <c r="A575" s="56"/>
      <c r="B575" s="70"/>
      <c r="C575" s="76"/>
      <c r="D575" s="73"/>
      <c r="E575" s="79"/>
      <c r="F575" s="56"/>
      <c r="G575" s="13" t="str">
        <f t="shared" si="119"/>
        <v/>
      </c>
      <c r="H575" s="56"/>
      <c r="K575" s="128"/>
      <c r="L575" s="128"/>
      <c r="M575" s="128"/>
      <c r="N575" s="84" t="str">
        <f t="shared" si="120"/>
        <v/>
      </c>
      <c r="O575" s="128"/>
      <c r="P575" s="84" t="str">
        <f t="shared" si="121"/>
        <v/>
      </c>
      <c r="Q575" s="84" t="str">
        <f t="shared" si="118"/>
        <v/>
      </c>
      <c r="R575" s="84" t="str">
        <f t="shared" si="122"/>
        <v/>
      </c>
      <c r="S575" s="84" t="str">
        <f t="shared" si="123"/>
        <v/>
      </c>
      <c r="U575" s="84" t="str">
        <f t="shared" si="124"/>
        <v/>
      </c>
      <c r="W575" s="108" t="str">
        <f>IF($N575="", "", SUM($D$11:$D575))</f>
        <v/>
      </c>
      <c r="X575" s="111" t="str">
        <f t="shared" si="125"/>
        <v/>
      </c>
      <c r="Y575" s="114" t="str">
        <f t="shared" si="129"/>
        <v/>
      </c>
      <c r="Z575" s="111" t="str">
        <f>IF(X575="", "", X575-SUM($Z$11:$Z574))</f>
        <v/>
      </c>
      <c r="AA575" s="111" t="str">
        <f>IF($Y575="", "", $Y575-SUM($AA$11:$AA574))</f>
        <v/>
      </c>
      <c r="AB575" s="111" t="str">
        <f t="shared" si="130"/>
        <v/>
      </c>
      <c r="AC575" s="121" t="str">
        <f t="shared" si="126"/>
        <v/>
      </c>
      <c r="AD575" s="122" t="str">
        <f t="shared" si="127"/>
        <v/>
      </c>
      <c r="AE575" s="123" t="str">
        <f t="shared" si="131"/>
        <v/>
      </c>
      <c r="AG575" s="150" t="str">
        <f t="shared" si="128"/>
        <v/>
      </c>
    </row>
    <row r="576" spans="1:33" x14ac:dyDescent="0.25">
      <c r="A576" s="56"/>
      <c r="B576" s="70"/>
      <c r="C576" s="76"/>
      <c r="D576" s="73"/>
      <c r="E576" s="79"/>
      <c r="F576" s="56"/>
      <c r="G576" s="13" t="str">
        <f t="shared" si="119"/>
        <v/>
      </c>
      <c r="H576" s="56"/>
      <c r="K576" s="128"/>
      <c r="L576" s="128"/>
      <c r="M576" s="128"/>
      <c r="N576" s="84" t="str">
        <f t="shared" si="120"/>
        <v/>
      </c>
      <c r="O576" s="128"/>
      <c r="P576" s="84" t="str">
        <f t="shared" si="121"/>
        <v/>
      </c>
      <c r="Q576" s="84" t="str">
        <f t="shared" si="118"/>
        <v/>
      </c>
      <c r="R576" s="84" t="str">
        <f t="shared" si="122"/>
        <v/>
      </c>
      <c r="S576" s="84" t="str">
        <f t="shared" si="123"/>
        <v/>
      </c>
      <c r="U576" s="84" t="str">
        <f t="shared" si="124"/>
        <v/>
      </c>
      <c r="W576" s="108" t="str">
        <f>IF($N576="", "", SUM($D$11:$D576))</f>
        <v/>
      </c>
      <c r="X576" s="111" t="str">
        <f t="shared" si="125"/>
        <v/>
      </c>
      <c r="Y576" s="114" t="str">
        <f t="shared" si="129"/>
        <v/>
      </c>
      <c r="Z576" s="111" t="str">
        <f>IF(X576="", "", X576-SUM($Z$11:$Z575))</f>
        <v/>
      </c>
      <c r="AA576" s="111" t="str">
        <f>IF($Y576="", "", $Y576-SUM($AA$11:$AA575))</f>
        <v/>
      </c>
      <c r="AB576" s="111" t="str">
        <f t="shared" si="130"/>
        <v/>
      </c>
      <c r="AC576" s="121" t="str">
        <f t="shared" si="126"/>
        <v/>
      </c>
      <c r="AD576" s="122" t="str">
        <f t="shared" si="127"/>
        <v/>
      </c>
      <c r="AE576" s="123" t="str">
        <f t="shared" si="131"/>
        <v/>
      </c>
      <c r="AG576" s="150" t="str">
        <f t="shared" si="128"/>
        <v/>
      </c>
    </row>
    <row r="577" spans="1:33" x14ac:dyDescent="0.25">
      <c r="A577" s="56"/>
      <c r="B577" s="70"/>
      <c r="C577" s="76"/>
      <c r="D577" s="73"/>
      <c r="E577" s="79"/>
      <c r="F577" s="56"/>
      <c r="G577" s="13" t="str">
        <f t="shared" si="119"/>
        <v/>
      </c>
      <c r="H577" s="56"/>
      <c r="K577" s="128"/>
      <c r="L577" s="128"/>
      <c r="M577" s="128"/>
      <c r="N577" s="84" t="str">
        <f t="shared" si="120"/>
        <v/>
      </c>
      <c r="O577" s="128"/>
      <c r="P577" s="84" t="str">
        <f t="shared" si="121"/>
        <v/>
      </c>
      <c r="Q577" s="84" t="str">
        <f t="shared" si="118"/>
        <v/>
      </c>
      <c r="R577" s="84" t="str">
        <f t="shared" si="122"/>
        <v/>
      </c>
      <c r="S577" s="84" t="str">
        <f t="shared" si="123"/>
        <v/>
      </c>
      <c r="U577" s="84" t="str">
        <f t="shared" si="124"/>
        <v/>
      </c>
      <c r="W577" s="108" t="str">
        <f>IF($N577="", "", SUM($D$11:$D577))</f>
        <v/>
      </c>
      <c r="X577" s="111" t="str">
        <f t="shared" si="125"/>
        <v/>
      </c>
      <c r="Y577" s="114" t="str">
        <f t="shared" si="129"/>
        <v/>
      </c>
      <c r="Z577" s="111" t="str">
        <f>IF(X577="", "", X577-SUM($Z$11:$Z576))</f>
        <v/>
      </c>
      <c r="AA577" s="111" t="str">
        <f>IF($Y577="", "", $Y577-SUM($AA$11:$AA576))</f>
        <v/>
      </c>
      <c r="AB577" s="111" t="str">
        <f t="shared" si="130"/>
        <v/>
      </c>
      <c r="AC577" s="121" t="str">
        <f t="shared" si="126"/>
        <v/>
      </c>
      <c r="AD577" s="122" t="str">
        <f t="shared" si="127"/>
        <v/>
      </c>
      <c r="AE577" s="123" t="str">
        <f t="shared" si="131"/>
        <v/>
      </c>
      <c r="AG577" s="150" t="str">
        <f t="shared" si="128"/>
        <v/>
      </c>
    </row>
    <row r="578" spans="1:33" x14ac:dyDescent="0.25">
      <c r="A578" s="56"/>
      <c r="B578" s="70"/>
      <c r="C578" s="76"/>
      <c r="D578" s="73"/>
      <c r="E578" s="79"/>
      <c r="F578" s="56"/>
      <c r="G578" s="13" t="str">
        <f t="shared" si="119"/>
        <v/>
      </c>
      <c r="H578" s="56"/>
      <c r="K578" s="128"/>
      <c r="L578" s="128"/>
      <c r="M578" s="128"/>
      <c r="N578" s="84" t="str">
        <f t="shared" si="120"/>
        <v/>
      </c>
      <c r="O578" s="128"/>
      <c r="P578" s="84" t="str">
        <f t="shared" si="121"/>
        <v/>
      </c>
      <c r="Q578" s="84" t="str">
        <f t="shared" si="118"/>
        <v/>
      </c>
      <c r="R578" s="84" t="str">
        <f t="shared" si="122"/>
        <v/>
      </c>
      <c r="S578" s="84" t="str">
        <f t="shared" si="123"/>
        <v/>
      </c>
      <c r="U578" s="84" t="str">
        <f t="shared" si="124"/>
        <v/>
      </c>
      <c r="W578" s="108" t="str">
        <f>IF($N578="", "", SUM($D$11:$D578))</f>
        <v/>
      </c>
      <c r="X578" s="111" t="str">
        <f t="shared" si="125"/>
        <v/>
      </c>
      <c r="Y578" s="114" t="str">
        <f t="shared" si="129"/>
        <v/>
      </c>
      <c r="Z578" s="111" t="str">
        <f>IF(X578="", "", X578-SUM($Z$11:$Z577))</f>
        <v/>
      </c>
      <c r="AA578" s="111" t="str">
        <f>IF($Y578="", "", $Y578-SUM($AA$11:$AA577))</f>
        <v/>
      </c>
      <c r="AB578" s="111" t="str">
        <f t="shared" si="130"/>
        <v/>
      </c>
      <c r="AC578" s="121" t="str">
        <f t="shared" si="126"/>
        <v/>
      </c>
      <c r="AD578" s="122" t="str">
        <f t="shared" si="127"/>
        <v/>
      </c>
      <c r="AE578" s="123" t="str">
        <f t="shared" si="131"/>
        <v/>
      </c>
      <c r="AG578" s="150" t="str">
        <f t="shared" si="128"/>
        <v/>
      </c>
    </row>
    <row r="579" spans="1:33" x14ac:dyDescent="0.25">
      <c r="A579" s="56"/>
      <c r="B579" s="70"/>
      <c r="C579" s="76"/>
      <c r="D579" s="73"/>
      <c r="E579" s="79"/>
      <c r="F579" s="56"/>
      <c r="G579" s="13" t="str">
        <f t="shared" si="119"/>
        <v/>
      </c>
      <c r="H579" s="56"/>
      <c r="K579" s="128"/>
      <c r="L579" s="128"/>
      <c r="M579" s="128"/>
      <c r="N579" s="84" t="str">
        <f t="shared" si="120"/>
        <v/>
      </c>
      <c r="O579" s="128"/>
      <c r="P579" s="84" t="str">
        <f t="shared" si="121"/>
        <v/>
      </c>
      <c r="Q579" s="84" t="str">
        <f t="shared" si="118"/>
        <v/>
      </c>
      <c r="R579" s="84" t="str">
        <f t="shared" si="122"/>
        <v/>
      </c>
      <c r="S579" s="84" t="str">
        <f t="shared" si="123"/>
        <v/>
      </c>
      <c r="U579" s="84" t="str">
        <f t="shared" si="124"/>
        <v/>
      </c>
      <c r="W579" s="108" t="str">
        <f>IF($N579="", "", SUM($D$11:$D579))</f>
        <v/>
      </c>
      <c r="X579" s="111" t="str">
        <f t="shared" si="125"/>
        <v/>
      </c>
      <c r="Y579" s="114" t="str">
        <f t="shared" si="129"/>
        <v/>
      </c>
      <c r="Z579" s="111" t="str">
        <f>IF(X579="", "", X579-SUM($Z$11:$Z578))</f>
        <v/>
      </c>
      <c r="AA579" s="111" t="str">
        <f>IF($Y579="", "", $Y579-SUM($AA$11:$AA578))</f>
        <v/>
      </c>
      <c r="AB579" s="111" t="str">
        <f t="shared" si="130"/>
        <v/>
      </c>
      <c r="AC579" s="121" t="str">
        <f t="shared" si="126"/>
        <v/>
      </c>
      <c r="AD579" s="122" t="str">
        <f t="shared" si="127"/>
        <v/>
      </c>
      <c r="AE579" s="123" t="str">
        <f t="shared" si="131"/>
        <v/>
      </c>
      <c r="AG579" s="150" t="str">
        <f t="shared" si="128"/>
        <v/>
      </c>
    </row>
    <row r="580" spans="1:33" x14ac:dyDescent="0.25">
      <c r="A580" s="56"/>
      <c r="B580" s="70"/>
      <c r="C580" s="76"/>
      <c r="D580" s="73"/>
      <c r="E580" s="79"/>
      <c r="F580" s="56"/>
      <c r="G580" s="13" t="str">
        <f t="shared" si="119"/>
        <v/>
      </c>
      <c r="H580" s="56"/>
      <c r="K580" s="128"/>
      <c r="L580" s="128"/>
      <c r="M580" s="128"/>
      <c r="N580" s="84" t="str">
        <f t="shared" si="120"/>
        <v/>
      </c>
      <c r="O580" s="128"/>
      <c r="P580" s="84" t="str">
        <f t="shared" si="121"/>
        <v/>
      </c>
      <c r="Q580" s="84" t="str">
        <f t="shared" si="118"/>
        <v/>
      </c>
      <c r="R580" s="84" t="str">
        <f t="shared" si="122"/>
        <v/>
      </c>
      <c r="S580" s="84" t="str">
        <f t="shared" si="123"/>
        <v/>
      </c>
      <c r="U580" s="84" t="str">
        <f t="shared" si="124"/>
        <v/>
      </c>
      <c r="W580" s="108" t="str">
        <f>IF($N580="", "", SUM($D$11:$D580))</f>
        <v/>
      </c>
      <c r="X580" s="111" t="str">
        <f t="shared" si="125"/>
        <v/>
      </c>
      <c r="Y580" s="114" t="str">
        <f t="shared" si="129"/>
        <v/>
      </c>
      <c r="Z580" s="111" t="str">
        <f>IF(X580="", "", X580-SUM($Z$11:$Z579))</f>
        <v/>
      </c>
      <c r="AA580" s="111" t="str">
        <f>IF($Y580="", "", $Y580-SUM($AA$11:$AA579))</f>
        <v/>
      </c>
      <c r="AB580" s="111" t="str">
        <f t="shared" si="130"/>
        <v/>
      </c>
      <c r="AC580" s="121" t="str">
        <f t="shared" si="126"/>
        <v/>
      </c>
      <c r="AD580" s="122" t="str">
        <f t="shared" si="127"/>
        <v/>
      </c>
      <c r="AE580" s="123" t="str">
        <f t="shared" si="131"/>
        <v/>
      </c>
      <c r="AG580" s="150" t="str">
        <f t="shared" si="128"/>
        <v/>
      </c>
    </row>
    <row r="581" spans="1:33" x14ac:dyDescent="0.25">
      <c r="A581" s="56"/>
      <c r="B581" s="70"/>
      <c r="C581" s="76"/>
      <c r="D581" s="73"/>
      <c r="E581" s="79"/>
      <c r="F581" s="56"/>
      <c r="G581" s="13" t="str">
        <f t="shared" si="119"/>
        <v/>
      </c>
      <c r="H581" s="56"/>
      <c r="K581" s="128"/>
      <c r="L581" s="128"/>
      <c r="M581" s="128"/>
      <c r="N581" s="84" t="str">
        <f t="shared" si="120"/>
        <v/>
      </c>
      <c r="O581" s="128"/>
      <c r="P581" s="84" t="str">
        <f t="shared" si="121"/>
        <v/>
      </c>
      <c r="Q581" s="84" t="str">
        <f t="shared" si="118"/>
        <v/>
      </c>
      <c r="R581" s="84" t="str">
        <f t="shared" si="122"/>
        <v/>
      </c>
      <c r="S581" s="84" t="str">
        <f t="shared" si="123"/>
        <v/>
      </c>
      <c r="U581" s="84" t="str">
        <f t="shared" si="124"/>
        <v/>
      </c>
      <c r="W581" s="108" t="str">
        <f>IF($N581="", "", SUM($D$11:$D581))</f>
        <v/>
      </c>
      <c r="X581" s="111" t="str">
        <f t="shared" si="125"/>
        <v/>
      </c>
      <c r="Y581" s="114" t="str">
        <f t="shared" si="129"/>
        <v/>
      </c>
      <c r="Z581" s="111" t="str">
        <f>IF(X581="", "", X581-SUM($Z$11:$Z580))</f>
        <v/>
      </c>
      <c r="AA581" s="111" t="str">
        <f>IF($Y581="", "", $Y581-SUM($AA$11:$AA580))</f>
        <v/>
      </c>
      <c r="AB581" s="111" t="str">
        <f t="shared" si="130"/>
        <v/>
      </c>
      <c r="AC581" s="121" t="str">
        <f t="shared" si="126"/>
        <v/>
      </c>
      <c r="AD581" s="122" t="str">
        <f t="shared" si="127"/>
        <v/>
      </c>
      <c r="AE581" s="123" t="str">
        <f t="shared" si="131"/>
        <v/>
      </c>
      <c r="AG581" s="150" t="str">
        <f t="shared" si="128"/>
        <v/>
      </c>
    </row>
    <row r="582" spans="1:33" x14ac:dyDescent="0.25">
      <c r="A582" s="56"/>
      <c r="B582" s="70"/>
      <c r="C582" s="76"/>
      <c r="D582" s="73"/>
      <c r="E582" s="79"/>
      <c r="F582" s="56"/>
      <c r="G582" s="13" t="str">
        <f t="shared" si="119"/>
        <v/>
      </c>
      <c r="H582" s="56"/>
      <c r="K582" s="128"/>
      <c r="L582" s="128"/>
      <c r="M582" s="128"/>
      <c r="N582" s="84" t="str">
        <f t="shared" si="120"/>
        <v/>
      </c>
      <c r="O582" s="128"/>
      <c r="P582" s="84" t="str">
        <f t="shared" si="121"/>
        <v/>
      </c>
      <c r="Q582" s="84" t="str">
        <f t="shared" si="118"/>
        <v/>
      </c>
      <c r="R582" s="84" t="str">
        <f t="shared" si="122"/>
        <v/>
      </c>
      <c r="S582" s="84" t="str">
        <f t="shared" si="123"/>
        <v/>
      </c>
      <c r="U582" s="84" t="str">
        <f t="shared" si="124"/>
        <v/>
      </c>
      <c r="W582" s="108" t="str">
        <f>IF($N582="", "", SUM($D$11:$D582))</f>
        <v/>
      </c>
      <c r="X582" s="111" t="str">
        <f t="shared" si="125"/>
        <v/>
      </c>
      <c r="Y582" s="114" t="str">
        <f t="shared" si="129"/>
        <v/>
      </c>
      <c r="Z582" s="111" t="str">
        <f>IF(X582="", "", X582-SUM($Z$11:$Z581))</f>
        <v/>
      </c>
      <c r="AA582" s="111" t="str">
        <f>IF($Y582="", "", $Y582-SUM($AA$11:$AA581))</f>
        <v/>
      </c>
      <c r="AB582" s="111" t="str">
        <f t="shared" si="130"/>
        <v/>
      </c>
      <c r="AC582" s="121" t="str">
        <f t="shared" si="126"/>
        <v/>
      </c>
      <c r="AD582" s="122" t="str">
        <f t="shared" si="127"/>
        <v/>
      </c>
      <c r="AE582" s="123" t="str">
        <f t="shared" si="131"/>
        <v/>
      </c>
      <c r="AG582" s="150" t="str">
        <f t="shared" si="128"/>
        <v/>
      </c>
    </row>
    <row r="583" spans="1:33" x14ac:dyDescent="0.25">
      <c r="A583" s="56"/>
      <c r="B583" s="70"/>
      <c r="C583" s="76"/>
      <c r="D583" s="73"/>
      <c r="E583" s="79"/>
      <c r="F583" s="56"/>
      <c r="G583" s="13" t="str">
        <f t="shared" si="119"/>
        <v/>
      </c>
      <c r="H583" s="56"/>
      <c r="K583" s="128"/>
      <c r="L583" s="128"/>
      <c r="M583" s="128"/>
      <c r="N583" s="84" t="str">
        <f t="shared" si="120"/>
        <v/>
      </c>
      <c r="O583" s="128"/>
      <c r="P583" s="84" t="str">
        <f t="shared" si="121"/>
        <v/>
      </c>
      <c r="Q583" s="84" t="str">
        <f t="shared" si="118"/>
        <v/>
      </c>
      <c r="R583" s="84" t="str">
        <f t="shared" si="122"/>
        <v/>
      </c>
      <c r="S583" s="84" t="str">
        <f t="shared" si="123"/>
        <v/>
      </c>
      <c r="U583" s="84" t="str">
        <f t="shared" si="124"/>
        <v/>
      </c>
      <c r="W583" s="108" t="str">
        <f>IF($N583="", "", SUM($D$11:$D583))</f>
        <v/>
      </c>
      <c r="X583" s="111" t="str">
        <f t="shared" si="125"/>
        <v/>
      </c>
      <c r="Y583" s="114" t="str">
        <f t="shared" si="129"/>
        <v/>
      </c>
      <c r="Z583" s="111" t="str">
        <f>IF(X583="", "", X583-SUM($Z$11:$Z582))</f>
        <v/>
      </c>
      <c r="AA583" s="111" t="str">
        <f>IF($Y583="", "", $Y583-SUM($AA$11:$AA582))</f>
        <v/>
      </c>
      <c r="AB583" s="111" t="str">
        <f t="shared" si="130"/>
        <v/>
      </c>
      <c r="AC583" s="121" t="str">
        <f t="shared" si="126"/>
        <v/>
      </c>
      <c r="AD583" s="122" t="str">
        <f t="shared" si="127"/>
        <v/>
      </c>
      <c r="AE583" s="123" t="str">
        <f t="shared" si="131"/>
        <v/>
      </c>
      <c r="AG583" s="150" t="str">
        <f t="shared" si="128"/>
        <v/>
      </c>
    </row>
    <row r="584" spans="1:33" x14ac:dyDescent="0.25">
      <c r="A584" s="56"/>
      <c r="B584" s="70"/>
      <c r="C584" s="76"/>
      <c r="D584" s="73"/>
      <c r="E584" s="79"/>
      <c r="F584" s="56"/>
      <c r="G584" s="13" t="str">
        <f t="shared" si="119"/>
        <v/>
      </c>
      <c r="H584" s="56"/>
      <c r="K584" s="128"/>
      <c r="L584" s="128"/>
      <c r="M584" s="128"/>
      <c r="N584" s="84" t="str">
        <f t="shared" si="120"/>
        <v/>
      </c>
      <c r="O584" s="128"/>
      <c r="P584" s="84" t="str">
        <f t="shared" si="121"/>
        <v/>
      </c>
      <c r="Q584" s="84" t="str">
        <f t="shared" si="118"/>
        <v/>
      </c>
      <c r="R584" s="84" t="str">
        <f t="shared" si="122"/>
        <v/>
      </c>
      <c r="S584" s="84" t="str">
        <f t="shared" si="123"/>
        <v/>
      </c>
      <c r="U584" s="84" t="str">
        <f t="shared" si="124"/>
        <v/>
      </c>
      <c r="W584" s="108" t="str">
        <f>IF($N584="", "", SUM($D$11:$D584))</f>
        <v/>
      </c>
      <c r="X584" s="111" t="str">
        <f t="shared" si="125"/>
        <v/>
      </c>
      <c r="Y584" s="114" t="str">
        <f t="shared" si="129"/>
        <v/>
      </c>
      <c r="Z584" s="111" t="str">
        <f>IF(X584="", "", X584-SUM($Z$11:$Z583))</f>
        <v/>
      </c>
      <c r="AA584" s="111" t="str">
        <f>IF($Y584="", "", $Y584-SUM($AA$11:$AA583))</f>
        <v/>
      </c>
      <c r="AB584" s="111" t="str">
        <f t="shared" si="130"/>
        <v/>
      </c>
      <c r="AC584" s="121" t="str">
        <f t="shared" si="126"/>
        <v/>
      </c>
      <c r="AD584" s="122" t="str">
        <f t="shared" si="127"/>
        <v/>
      </c>
      <c r="AE584" s="123" t="str">
        <f t="shared" si="131"/>
        <v/>
      </c>
      <c r="AG584" s="150" t="str">
        <f t="shared" si="128"/>
        <v/>
      </c>
    </row>
    <row r="585" spans="1:33" x14ac:dyDescent="0.25">
      <c r="A585" s="56"/>
      <c r="B585" s="70"/>
      <c r="C585" s="76"/>
      <c r="D585" s="73"/>
      <c r="E585" s="79"/>
      <c r="F585" s="56"/>
      <c r="G585" s="13" t="str">
        <f t="shared" si="119"/>
        <v/>
      </c>
      <c r="H585" s="56"/>
      <c r="K585" s="128"/>
      <c r="L585" s="128"/>
      <c r="M585" s="128"/>
      <c r="N585" s="84" t="str">
        <f t="shared" si="120"/>
        <v/>
      </c>
      <c r="O585" s="128"/>
      <c r="P585" s="84" t="str">
        <f t="shared" si="121"/>
        <v/>
      </c>
      <c r="Q585" s="84" t="str">
        <f t="shared" si="118"/>
        <v/>
      </c>
      <c r="R585" s="84" t="str">
        <f t="shared" si="122"/>
        <v/>
      </c>
      <c r="S585" s="84" t="str">
        <f t="shared" si="123"/>
        <v/>
      </c>
      <c r="U585" s="84" t="str">
        <f t="shared" si="124"/>
        <v/>
      </c>
      <c r="W585" s="108" t="str">
        <f>IF($N585="", "", SUM($D$11:$D585))</f>
        <v/>
      </c>
      <c r="X585" s="111" t="str">
        <f t="shared" si="125"/>
        <v/>
      </c>
      <c r="Y585" s="114" t="str">
        <f t="shared" si="129"/>
        <v/>
      </c>
      <c r="Z585" s="111" t="str">
        <f>IF(X585="", "", X585-SUM($Z$11:$Z584))</f>
        <v/>
      </c>
      <c r="AA585" s="111" t="str">
        <f>IF($Y585="", "", $Y585-SUM($AA$11:$AA584))</f>
        <v/>
      </c>
      <c r="AB585" s="111" t="str">
        <f t="shared" si="130"/>
        <v/>
      </c>
      <c r="AC585" s="121" t="str">
        <f t="shared" si="126"/>
        <v/>
      </c>
      <c r="AD585" s="122" t="str">
        <f t="shared" si="127"/>
        <v/>
      </c>
      <c r="AE585" s="123" t="str">
        <f t="shared" si="131"/>
        <v/>
      </c>
      <c r="AG585" s="150" t="str">
        <f t="shared" si="128"/>
        <v/>
      </c>
    </row>
    <row r="586" spans="1:33" x14ac:dyDescent="0.25">
      <c r="A586" s="56"/>
      <c r="B586" s="70"/>
      <c r="C586" s="76"/>
      <c r="D586" s="73"/>
      <c r="E586" s="79"/>
      <c r="F586" s="56"/>
      <c r="G586" s="13" t="str">
        <f t="shared" si="119"/>
        <v/>
      </c>
      <c r="H586" s="56"/>
      <c r="K586" s="128"/>
      <c r="L586" s="128"/>
      <c r="M586" s="128"/>
      <c r="N586" s="84" t="str">
        <f t="shared" si="120"/>
        <v/>
      </c>
      <c r="O586" s="128"/>
      <c r="P586" s="84" t="str">
        <f t="shared" si="121"/>
        <v/>
      </c>
      <c r="Q586" s="84" t="str">
        <f t="shared" si="118"/>
        <v/>
      </c>
      <c r="R586" s="84" t="str">
        <f t="shared" si="122"/>
        <v/>
      </c>
      <c r="S586" s="84" t="str">
        <f t="shared" si="123"/>
        <v/>
      </c>
      <c r="U586" s="84" t="str">
        <f t="shared" si="124"/>
        <v/>
      </c>
      <c r="W586" s="108" t="str">
        <f>IF($N586="", "", SUM($D$11:$D586))</f>
        <v/>
      </c>
      <c r="X586" s="111" t="str">
        <f t="shared" si="125"/>
        <v/>
      </c>
      <c r="Y586" s="114" t="str">
        <f t="shared" si="129"/>
        <v/>
      </c>
      <c r="Z586" s="111" t="str">
        <f>IF(X586="", "", X586-SUM($Z$11:$Z585))</f>
        <v/>
      </c>
      <c r="AA586" s="111" t="str">
        <f>IF($Y586="", "", $Y586-SUM($AA$11:$AA585))</f>
        <v/>
      </c>
      <c r="AB586" s="111" t="str">
        <f t="shared" si="130"/>
        <v/>
      </c>
      <c r="AC586" s="121" t="str">
        <f t="shared" si="126"/>
        <v/>
      </c>
      <c r="AD586" s="122" t="str">
        <f t="shared" si="127"/>
        <v/>
      </c>
      <c r="AE586" s="123" t="str">
        <f t="shared" si="131"/>
        <v/>
      </c>
      <c r="AG586" s="150" t="str">
        <f t="shared" si="128"/>
        <v/>
      </c>
    </row>
    <row r="587" spans="1:33" x14ac:dyDescent="0.25">
      <c r="A587" s="56"/>
      <c r="B587" s="70"/>
      <c r="C587" s="76"/>
      <c r="D587" s="73"/>
      <c r="E587" s="79"/>
      <c r="F587" s="56"/>
      <c r="G587" s="13" t="str">
        <f t="shared" si="119"/>
        <v/>
      </c>
      <c r="H587" s="56"/>
      <c r="K587" s="128"/>
      <c r="L587" s="128"/>
      <c r="M587" s="128"/>
      <c r="N587" s="84" t="str">
        <f t="shared" si="120"/>
        <v/>
      </c>
      <c r="O587" s="128"/>
      <c r="P587" s="84" t="str">
        <f t="shared" si="121"/>
        <v/>
      </c>
      <c r="Q587" s="84" t="str">
        <f t="shared" ref="Q587:Q650" si="132">IF($N587="", "", IF(AND(Q$5="X", C587=""), $N$6, IF(AND(NOT(C587=""), COUNTIF(L$11:L$17, C587)=0), $N$7, "")))</f>
        <v/>
      </c>
      <c r="R587" s="84" t="str">
        <f t="shared" si="122"/>
        <v/>
      </c>
      <c r="S587" s="84" t="str">
        <f t="shared" si="123"/>
        <v/>
      </c>
      <c r="U587" s="84" t="str">
        <f t="shared" si="124"/>
        <v/>
      </c>
      <c r="W587" s="108" t="str">
        <f>IF($N587="", "", SUM($D$11:$D587))</f>
        <v/>
      </c>
      <c r="X587" s="111" t="str">
        <f t="shared" si="125"/>
        <v/>
      </c>
      <c r="Y587" s="114" t="str">
        <f t="shared" si="129"/>
        <v/>
      </c>
      <c r="Z587" s="111" t="str">
        <f>IF(X587="", "", X587-SUM($Z$11:$Z586))</f>
        <v/>
      </c>
      <c r="AA587" s="111" t="str">
        <f>IF($Y587="", "", $Y587-SUM($AA$11:$AA586))</f>
        <v/>
      </c>
      <c r="AB587" s="111" t="str">
        <f t="shared" si="130"/>
        <v/>
      </c>
      <c r="AC587" s="121" t="str">
        <f t="shared" si="126"/>
        <v/>
      </c>
      <c r="AD587" s="122" t="str">
        <f t="shared" si="127"/>
        <v/>
      </c>
      <c r="AE587" s="123" t="str">
        <f t="shared" si="131"/>
        <v/>
      </c>
      <c r="AG587" s="150" t="str">
        <f t="shared" si="128"/>
        <v/>
      </c>
    </row>
    <row r="588" spans="1:33" x14ac:dyDescent="0.25">
      <c r="A588" s="56"/>
      <c r="B588" s="70"/>
      <c r="C588" s="76"/>
      <c r="D588" s="73"/>
      <c r="E588" s="79"/>
      <c r="F588" s="56"/>
      <c r="G588" s="13" t="str">
        <f t="shared" ref="G588:G651" si="133">IF($B588="", "", TEXT($B588, "mmm"))</f>
        <v/>
      </c>
      <c r="H588" s="56"/>
      <c r="K588" s="128"/>
      <c r="L588" s="128"/>
      <c r="M588" s="128"/>
      <c r="N588" s="84" t="str">
        <f t="shared" ref="N588:N651" si="134">IF(COUNTIF($B588:$E588, "")=4, "", "X")</f>
        <v/>
      </c>
      <c r="O588" s="128"/>
      <c r="P588" s="84" t="str">
        <f t="shared" ref="P588:P651" si="135">IF($N588="", "", IF(AND(P$5="X", B588=""), $N$6, IFERROR(IF(AND(NOT(B588=""), OR(ISNUMBER(B588)=FALSE, B588&lt;$L$2, B588&gt;$L$3)), $N$7, ""), $N$7)))</f>
        <v/>
      </c>
      <c r="Q588" s="84" t="str">
        <f t="shared" si="132"/>
        <v/>
      </c>
      <c r="R588" s="84" t="str">
        <f t="shared" ref="R588:R651" si="136">IF($N588="", "", IF(AND(R$5="X", D588=""), $N$6, IF(AND(NOT(D588=""), ISNUMBER(D588)=FALSE), $N$7, "")))</f>
        <v/>
      </c>
      <c r="S588" s="84" t="str">
        <f t="shared" ref="S588:S651" si="137">IF($N588="", "", IF(AND(S$5="X", E588=""), $N$6, ""))</f>
        <v/>
      </c>
      <c r="U588" s="84" t="str">
        <f t="shared" ref="U588:U651" si="138">IF($B588="", "", TEXT($B588, "mmm yyyy"))</f>
        <v/>
      </c>
      <c r="W588" s="108" t="str">
        <f>IF($N588="", "", SUM($D$11:$D588))</f>
        <v/>
      </c>
      <c r="X588" s="111" t="str">
        <f t="shared" ref="X588:X651" si="139">IF(W588="", "", IF(W588&lt;=$X$4, W588, $X$4))</f>
        <v/>
      </c>
      <c r="Y588" s="114" t="str">
        <f t="shared" si="129"/>
        <v/>
      </c>
      <c r="Z588" s="111" t="str">
        <f>IF(X588="", "", X588-SUM($Z$11:$Z587))</f>
        <v/>
      </c>
      <c r="AA588" s="111" t="str">
        <f>IF($Y588="", "", $Y588-SUM($AA$11:$AA587))</f>
        <v/>
      </c>
      <c r="AB588" s="111" t="str">
        <f t="shared" si="130"/>
        <v/>
      </c>
      <c r="AC588" s="121" t="str">
        <f t="shared" ref="AC588:AC651" si="140">IF($N588="", "", $Z588*$AC$4)</f>
        <v/>
      </c>
      <c r="AD588" s="122" t="str">
        <f t="shared" ref="AD588:AD651" si="141">IF($N588="", "", $AA588*$AC$5)</f>
        <v/>
      </c>
      <c r="AE588" s="123" t="str">
        <f t="shared" si="131"/>
        <v/>
      </c>
      <c r="AG588" s="150" t="str">
        <f t="shared" ref="AG588:AG651" si="142">IF(OR($U588="", $C588=""), "", CONCATENATE($C588, " - ", $U588))</f>
        <v/>
      </c>
    </row>
    <row r="589" spans="1:33" x14ac:dyDescent="0.25">
      <c r="A589" s="56"/>
      <c r="B589" s="70"/>
      <c r="C589" s="76"/>
      <c r="D589" s="73"/>
      <c r="E589" s="79"/>
      <c r="F589" s="56"/>
      <c r="G589" s="13" t="str">
        <f t="shared" si="133"/>
        <v/>
      </c>
      <c r="H589" s="56"/>
      <c r="K589" s="128"/>
      <c r="L589" s="128"/>
      <c r="M589" s="128"/>
      <c r="N589" s="84" t="str">
        <f t="shared" si="134"/>
        <v/>
      </c>
      <c r="O589" s="128"/>
      <c r="P589" s="84" t="str">
        <f t="shared" si="135"/>
        <v/>
      </c>
      <c r="Q589" s="84" t="str">
        <f t="shared" si="132"/>
        <v/>
      </c>
      <c r="R589" s="84" t="str">
        <f t="shared" si="136"/>
        <v/>
      </c>
      <c r="S589" s="84" t="str">
        <f t="shared" si="137"/>
        <v/>
      </c>
      <c r="U589" s="84" t="str">
        <f t="shared" si="138"/>
        <v/>
      </c>
      <c r="W589" s="108" t="str">
        <f>IF($N589="", "", SUM($D$11:$D589))</f>
        <v/>
      </c>
      <c r="X589" s="111" t="str">
        <f t="shared" si="139"/>
        <v/>
      </c>
      <c r="Y589" s="114" t="str">
        <f t="shared" si="129"/>
        <v/>
      </c>
      <c r="Z589" s="111" t="str">
        <f>IF(X589="", "", X589-SUM($Z$11:$Z588))</f>
        <v/>
      </c>
      <c r="AA589" s="111" t="str">
        <f>IF($Y589="", "", $Y589-SUM($AA$11:$AA588))</f>
        <v/>
      </c>
      <c r="AB589" s="111" t="str">
        <f t="shared" si="130"/>
        <v/>
      </c>
      <c r="AC589" s="121" t="str">
        <f t="shared" si="140"/>
        <v/>
      </c>
      <c r="AD589" s="122" t="str">
        <f t="shared" si="141"/>
        <v/>
      </c>
      <c r="AE589" s="123" t="str">
        <f t="shared" si="131"/>
        <v/>
      </c>
      <c r="AG589" s="150" t="str">
        <f t="shared" si="142"/>
        <v/>
      </c>
    </row>
    <row r="590" spans="1:33" x14ac:dyDescent="0.25">
      <c r="A590" s="56"/>
      <c r="B590" s="70"/>
      <c r="C590" s="76"/>
      <c r="D590" s="73"/>
      <c r="E590" s="79"/>
      <c r="F590" s="56"/>
      <c r="G590" s="13" t="str">
        <f t="shared" si="133"/>
        <v/>
      </c>
      <c r="H590" s="56"/>
      <c r="K590" s="128"/>
      <c r="L590" s="128"/>
      <c r="M590" s="128"/>
      <c r="N590" s="84" t="str">
        <f t="shared" si="134"/>
        <v/>
      </c>
      <c r="O590" s="128"/>
      <c r="P590" s="84" t="str">
        <f t="shared" si="135"/>
        <v/>
      </c>
      <c r="Q590" s="84" t="str">
        <f t="shared" si="132"/>
        <v/>
      </c>
      <c r="R590" s="84" t="str">
        <f t="shared" si="136"/>
        <v/>
      </c>
      <c r="S590" s="84" t="str">
        <f t="shared" si="137"/>
        <v/>
      </c>
      <c r="U590" s="84" t="str">
        <f t="shared" si="138"/>
        <v/>
      </c>
      <c r="W590" s="108" t="str">
        <f>IF($N590="", "", SUM($D$11:$D590))</f>
        <v/>
      </c>
      <c r="X590" s="111" t="str">
        <f t="shared" si="139"/>
        <v/>
      </c>
      <c r="Y590" s="114" t="str">
        <f t="shared" ref="Y590:Y653" si="143">IF(W590="", "", IF(W590&lt;=$X$4, 0, W590-$X$4))</f>
        <v/>
      </c>
      <c r="Z590" s="111" t="str">
        <f>IF(X590="", "", X590-SUM($Z$11:$Z589))</f>
        <v/>
      </c>
      <c r="AA590" s="111" t="str">
        <f>IF($Y590="", "", $Y590-SUM($AA$11:$AA589))</f>
        <v/>
      </c>
      <c r="AB590" s="111" t="str">
        <f t="shared" ref="AB590:AB653" si="144">IF($N590="", "", SUM(Z590:AA590))</f>
        <v/>
      </c>
      <c r="AC590" s="121" t="str">
        <f t="shared" si="140"/>
        <v/>
      </c>
      <c r="AD590" s="122" t="str">
        <f t="shared" si="141"/>
        <v/>
      </c>
      <c r="AE590" s="123" t="str">
        <f t="shared" ref="AE590:AE653" si="145">IF($N590="", "", SUM(AC590:AD590))</f>
        <v/>
      </c>
      <c r="AG590" s="150" t="str">
        <f t="shared" si="142"/>
        <v/>
      </c>
    </row>
    <row r="591" spans="1:33" x14ac:dyDescent="0.25">
      <c r="A591" s="56"/>
      <c r="B591" s="70"/>
      <c r="C591" s="76"/>
      <c r="D591" s="73"/>
      <c r="E591" s="79"/>
      <c r="F591" s="56"/>
      <c r="G591" s="13" t="str">
        <f t="shared" si="133"/>
        <v/>
      </c>
      <c r="H591" s="56"/>
      <c r="K591" s="128"/>
      <c r="L591" s="128"/>
      <c r="M591" s="128"/>
      <c r="N591" s="84" t="str">
        <f t="shared" si="134"/>
        <v/>
      </c>
      <c r="O591" s="128"/>
      <c r="P591" s="84" t="str">
        <f t="shared" si="135"/>
        <v/>
      </c>
      <c r="Q591" s="84" t="str">
        <f t="shared" si="132"/>
        <v/>
      </c>
      <c r="R591" s="84" t="str">
        <f t="shared" si="136"/>
        <v/>
      </c>
      <c r="S591" s="84" t="str">
        <f t="shared" si="137"/>
        <v/>
      </c>
      <c r="U591" s="84" t="str">
        <f t="shared" si="138"/>
        <v/>
      </c>
      <c r="W591" s="108" t="str">
        <f>IF($N591="", "", SUM($D$11:$D591))</f>
        <v/>
      </c>
      <c r="X591" s="111" t="str">
        <f t="shared" si="139"/>
        <v/>
      </c>
      <c r="Y591" s="114" t="str">
        <f t="shared" si="143"/>
        <v/>
      </c>
      <c r="Z591" s="111" t="str">
        <f>IF(X591="", "", X591-SUM($Z$11:$Z590))</f>
        <v/>
      </c>
      <c r="AA591" s="111" t="str">
        <f>IF($Y591="", "", $Y591-SUM($AA$11:$AA590))</f>
        <v/>
      </c>
      <c r="AB591" s="111" t="str">
        <f t="shared" si="144"/>
        <v/>
      </c>
      <c r="AC591" s="121" t="str">
        <f t="shared" si="140"/>
        <v/>
      </c>
      <c r="AD591" s="122" t="str">
        <f t="shared" si="141"/>
        <v/>
      </c>
      <c r="AE591" s="123" t="str">
        <f t="shared" si="145"/>
        <v/>
      </c>
      <c r="AG591" s="150" t="str">
        <f t="shared" si="142"/>
        <v/>
      </c>
    </row>
    <row r="592" spans="1:33" x14ac:dyDescent="0.25">
      <c r="A592" s="56"/>
      <c r="B592" s="70"/>
      <c r="C592" s="76"/>
      <c r="D592" s="73"/>
      <c r="E592" s="79"/>
      <c r="F592" s="56"/>
      <c r="G592" s="13" t="str">
        <f t="shared" si="133"/>
        <v/>
      </c>
      <c r="H592" s="56"/>
      <c r="K592" s="128"/>
      <c r="L592" s="128"/>
      <c r="M592" s="128"/>
      <c r="N592" s="84" t="str">
        <f t="shared" si="134"/>
        <v/>
      </c>
      <c r="O592" s="128"/>
      <c r="P592" s="84" t="str">
        <f t="shared" si="135"/>
        <v/>
      </c>
      <c r="Q592" s="84" t="str">
        <f t="shared" si="132"/>
        <v/>
      </c>
      <c r="R592" s="84" t="str">
        <f t="shared" si="136"/>
        <v/>
      </c>
      <c r="S592" s="84" t="str">
        <f t="shared" si="137"/>
        <v/>
      </c>
      <c r="U592" s="84" t="str">
        <f t="shared" si="138"/>
        <v/>
      </c>
      <c r="W592" s="108" t="str">
        <f>IF($N592="", "", SUM($D$11:$D592))</f>
        <v/>
      </c>
      <c r="X592" s="111" t="str">
        <f t="shared" si="139"/>
        <v/>
      </c>
      <c r="Y592" s="114" t="str">
        <f t="shared" si="143"/>
        <v/>
      </c>
      <c r="Z592" s="111" t="str">
        <f>IF(X592="", "", X592-SUM($Z$11:$Z591))</f>
        <v/>
      </c>
      <c r="AA592" s="111" t="str">
        <f>IF($Y592="", "", $Y592-SUM($AA$11:$AA591))</f>
        <v/>
      </c>
      <c r="AB592" s="111" t="str">
        <f t="shared" si="144"/>
        <v/>
      </c>
      <c r="AC592" s="121" t="str">
        <f t="shared" si="140"/>
        <v/>
      </c>
      <c r="AD592" s="122" t="str">
        <f t="shared" si="141"/>
        <v/>
      </c>
      <c r="AE592" s="123" t="str">
        <f t="shared" si="145"/>
        <v/>
      </c>
      <c r="AG592" s="150" t="str">
        <f t="shared" si="142"/>
        <v/>
      </c>
    </row>
    <row r="593" spans="1:33" x14ac:dyDescent="0.25">
      <c r="A593" s="56"/>
      <c r="B593" s="70"/>
      <c r="C593" s="76"/>
      <c r="D593" s="73"/>
      <c r="E593" s="79"/>
      <c r="F593" s="56"/>
      <c r="G593" s="13" t="str">
        <f t="shared" si="133"/>
        <v/>
      </c>
      <c r="H593" s="56"/>
      <c r="K593" s="128"/>
      <c r="L593" s="128"/>
      <c r="M593" s="128"/>
      <c r="N593" s="84" t="str">
        <f t="shared" si="134"/>
        <v/>
      </c>
      <c r="O593" s="128"/>
      <c r="P593" s="84" t="str">
        <f t="shared" si="135"/>
        <v/>
      </c>
      <c r="Q593" s="84" t="str">
        <f t="shared" si="132"/>
        <v/>
      </c>
      <c r="R593" s="84" t="str">
        <f t="shared" si="136"/>
        <v/>
      </c>
      <c r="S593" s="84" t="str">
        <f t="shared" si="137"/>
        <v/>
      </c>
      <c r="U593" s="84" t="str">
        <f t="shared" si="138"/>
        <v/>
      </c>
      <c r="W593" s="108" t="str">
        <f>IF($N593="", "", SUM($D$11:$D593))</f>
        <v/>
      </c>
      <c r="X593" s="111" t="str">
        <f t="shared" si="139"/>
        <v/>
      </c>
      <c r="Y593" s="114" t="str">
        <f t="shared" si="143"/>
        <v/>
      </c>
      <c r="Z593" s="111" t="str">
        <f>IF(X593="", "", X593-SUM($Z$11:$Z592))</f>
        <v/>
      </c>
      <c r="AA593" s="111" t="str">
        <f>IF($Y593="", "", $Y593-SUM($AA$11:$AA592))</f>
        <v/>
      </c>
      <c r="AB593" s="111" t="str">
        <f t="shared" si="144"/>
        <v/>
      </c>
      <c r="AC593" s="121" t="str">
        <f t="shared" si="140"/>
        <v/>
      </c>
      <c r="AD593" s="122" t="str">
        <f t="shared" si="141"/>
        <v/>
      </c>
      <c r="AE593" s="123" t="str">
        <f t="shared" si="145"/>
        <v/>
      </c>
      <c r="AG593" s="150" t="str">
        <f t="shared" si="142"/>
        <v/>
      </c>
    </row>
    <row r="594" spans="1:33" x14ac:dyDescent="0.25">
      <c r="A594" s="56"/>
      <c r="B594" s="70"/>
      <c r="C594" s="76"/>
      <c r="D594" s="73"/>
      <c r="E594" s="79"/>
      <c r="F594" s="56"/>
      <c r="G594" s="13" t="str">
        <f t="shared" si="133"/>
        <v/>
      </c>
      <c r="H594" s="56"/>
      <c r="K594" s="128"/>
      <c r="L594" s="128"/>
      <c r="M594" s="128"/>
      <c r="N594" s="84" t="str">
        <f t="shared" si="134"/>
        <v/>
      </c>
      <c r="O594" s="128"/>
      <c r="P594" s="84" t="str">
        <f t="shared" si="135"/>
        <v/>
      </c>
      <c r="Q594" s="84" t="str">
        <f t="shared" si="132"/>
        <v/>
      </c>
      <c r="R594" s="84" t="str">
        <f t="shared" si="136"/>
        <v/>
      </c>
      <c r="S594" s="84" t="str">
        <f t="shared" si="137"/>
        <v/>
      </c>
      <c r="U594" s="84" t="str">
        <f t="shared" si="138"/>
        <v/>
      </c>
      <c r="W594" s="108" t="str">
        <f>IF($N594="", "", SUM($D$11:$D594))</f>
        <v/>
      </c>
      <c r="X594" s="111" t="str">
        <f t="shared" si="139"/>
        <v/>
      </c>
      <c r="Y594" s="114" t="str">
        <f t="shared" si="143"/>
        <v/>
      </c>
      <c r="Z594" s="111" t="str">
        <f>IF(X594="", "", X594-SUM($Z$11:$Z593))</f>
        <v/>
      </c>
      <c r="AA594" s="111" t="str">
        <f>IF($Y594="", "", $Y594-SUM($AA$11:$AA593))</f>
        <v/>
      </c>
      <c r="AB594" s="111" t="str">
        <f t="shared" si="144"/>
        <v/>
      </c>
      <c r="AC594" s="121" t="str">
        <f t="shared" si="140"/>
        <v/>
      </c>
      <c r="AD594" s="122" t="str">
        <f t="shared" si="141"/>
        <v/>
      </c>
      <c r="AE594" s="123" t="str">
        <f t="shared" si="145"/>
        <v/>
      </c>
      <c r="AG594" s="150" t="str">
        <f t="shared" si="142"/>
        <v/>
      </c>
    </row>
    <row r="595" spans="1:33" x14ac:dyDescent="0.25">
      <c r="A595" s="56"/>
      <c r="B595" s="70"/>
      <c r="C595" s="76"/>
      <c r="D595" s="73"/>
      <c r="E595" s="79"/>
      <c r="F595" s="56"/>
      <c r="G595" s="13" t="str">
        <f t="shared" si="133"/>
        <v/>
      </c>
      <c r="H595" s="56"/>
      <c r="K595" s="128"/>
      <c r="L595" s="128"/>
      <c r="M595" s="128"/>
      <c r="N595" s="84" t="str">
        <f t="shared" si="134"/>
        <v/>
      </c>
      <c r="O595" s="128"/>
      <c r="P595" s="84" t="str">
        <f t="shared" si="135"/>
        <v/>
      </c>
      <c r="Q595" s="84" t="str">
        <f t="shared" si="132"/>
        <v/>
      </c>
      <c r="R595" s="84" t="str">
        <f t="shared" si="136"/>
        <v/>
      </c>
      <c r="S595" s="84" t="str">
        <f t="shared" si="137"/>
        <v/>
      </c>
      <c r="U595" s="84" t="str">
        <f t="shared" si="138"/>
        <v/>
      </c>
      <c r="W595" s="108" t="str">
        <f>IF($N595="", "", SUM($D$11:$D595))</f>
        <v/>
      </c>
      <c r="X595" s="111" t="str">
        <f t="shared" si="139"/>
        <v/>
      </c>
      <c r="Y595" s="114" t="str">
        <f t="shared" si="143"/>
        <v/>
      </c>
      <c r="Z595" s="111" t="str">
        <f>IF(X595="", "", X595-SUM($Z$11:$Z594))</f>
        <v/>
      </c>
      <c r="AA595" s="111" t="str">
        <f>IF($Y595="", "", $Y595-SUM($AA$11:$AA594))</f>
        <v/>
      </c>
      <c r="AB595" s="111" t="str">
        <f t="shared" si="144"/>
        <v/>
      </c>
      <c r="AC595" s="121" t="str">
        <f t="shared" si="140"/>
        <v/>
      </c>
      <c r="AD595" s="122" t="str">
        <f t="shared" si="141"/>
        <v/>
      </c>
      <c r="AE595" s="123" t="str">
        <f t="shared" si="145"/>
        <v/>
      </c>
      <c r="AG595" s="150" t="str">
        <f t="shared" si="142"/>
        <v/>
      </c>
    </row>
    <row r="596" spans="1:33" x14ac:dyDescent="0.25">
      <c r="A596" s="56"/>
      <c r="B596" s="70"/>
      <c r="C596" s="76"/>
      <c r="D596" s="73"/>
      <c r="E596" s="79"/>
      <c r="F596" s="56"/>
      <c r="G596" s="13" t="str">
        <f t="shared" si="133"/>
        <v/>
      </c>
      <c r="H596" s="56"/>
      <c r="K596" s="128"/>
      <c r="L596" s="128"/>
      <c r="M596" s="128"/>
      <c r="N596" s="84" t="str">
        <f t="shared" si="134"/>
        <v/>
      </c>
      <c r="O596" s="128"/>
      <c r="P596" s="84" t="str">
        <f t="shared" si="135"/>
        <v/>
      </c>
      <c r="Q596" s="84" t="str">
        <f t="shared" si="132"/>
        <v/>
      </c>
      <c r="R596" s="84" t="str">
        <f t="shared" si="136"/>
        <v/>
      </c>
      <c r="S596" s="84" t="str">
        <f t="shared" si="137"/>
        <v/>
      </c>
      <c r="U596" s="84" t="str">
        <f t="shared" si="138"/>
        <v/>
      </c>
      <c r="W596" s="108" t="str">
        <f>IF($N596="", "", SUM($D$11:$D596))</f>
        <v/>
      </c>
      <c r="X596" s="111" t="str">
        <f t="shared" si="139"/>
        <v/>
      </c>
      <c r="Y596" s="114" t="str">
        <f t="shared" si="143"/>
        <v/>
      </c>
      <c r="Z596" s="111" t="str">
        <f>IF(X596="", "", X596-SUM($Z$11:$Z595))</f>
        <v/>
      </c>
      <c r="AA596" s="111" t="str">
        <f>IF($Y596="", "", $Y596-SUM($AA$11:$AA595))</f>
        <v/>
      </c>
      <c r="AB596" s="111" t="str">
        <f t="shared" si="144"/>
        <v/>
      </c>
      <c r="AC596" s="121" t="str">
        <f t="shared" si="140"/>
        <v/>
      </c>
      <c r="AD596" s="122" t="str">
        <f t="shared" si="141"/>
        <v/>
      </c>
      <c r="AE596" s="123" t="str">
        <f t="shared" si="145"/>
        <v/>
      </c>
      <c r="AG596" s="150" t="str">
        <f t="shared" si="142"/>
        <v/>
      </c>
    </row>
    <row r="597" spans="1:33" x14ac:dyDescent="0.25">
      <c r="A597" s="56"/>
      <c r="B597" s="70"/>
      <c r="C597" s="76"/>
      <c r="D597" s="73"/>
      <c r="E597" s="79"/>
      <c r="F597" s="56"/>
      <c r="G597" s="13" t="str">
        <f t="shared" si="133"/>
        <v/>
      </c>
      <c r="H597" s="56"/>
      <c r="K597" s="128"/>
      <c r="L597" s="128"/>
      <c r="M597" s="128"/>
      <c r="N597" s="84" t="str">
        <f t="shared" si="134"/>
        <v/>
      </c>
      <c r="O597" s="128"/>
      <c r="P597" s="84" t="str">
        <f t="shared" si="135"/>
        <v/>
      </c>
      <c r="Q597" s="84" t="str">
        <f t="shared" si="132"/>
        <v/>
      </c>
      <c r="R597" s="84" t="str">
        <f t="shared" si="136"/>
        <v/>
      </c>
      <c r="S597" s="84" t="str">
        <f t="shared" si="137"/>
        <v/>
      </c>
      <c r="U597" s="84" t="str">
        <f t="shared" si="138"/>
        <v/>
      </c>
      <c r="W597" s="108" t="str">
        <f>IF($N597="", "", SUM($D$11:$D597))</f>
        <v/>
      </c>
      <c r="X597" s="111" t="str">
        <f t="shared" si="139"/>
        <v/>
      </c>
      <c r="Y597" s="114" t="str">
        <f t="shared" si="143"/>
        <v/>
      </c>
      <c r="Z597" s="111" t="str">
        <f>IF(X597="", "", X597-SUM($Z$11:$Z596))</f>
        <v/>
      </c>
      <c r="AA597" s="111" t="str">
        <f>IF($Y597="", "", $Y597-SUM($AA$11:$AA596))</f>
        <v/>
      </c>
      <c r="AB597" s="111" t="str">
        <f t="shared" si="144"/>
        <v/>
      </c>
      <c r="AC597" s="121" t="str">
        <f t="shared" si="140"/>
        <v/>
      </c>
      <c r="AD597" s="122" t="str">
        <f t="shared" si="141"/>
        <v/>
      </c>
      <c r="AE597" s="123" t="str">
        <f t="shared" si="145"/>
        <v/>
      </c>
      <c r="AG597" s="150" t="str">
        <f t="shared" si="142"/>
        <v/>
      </c>
    </row>
    <row r="598" spans="1:33" x14ac:dyDescent="0.25">
      <c r="A598" s="56"/>
      <c r="B598" s="70"/>
      <c r="C598" s="76"/>
      <c r="D598" s="73"/>
      <c r="E598" s="79"/>
      <c r="F598" s="56"/>
      <c r="G598" s="13" t="str">
        <f t="shared" si="133"/>
        <v/>
      </c>
      <c r="H598" s="56"/>
      <c r="K598" s="128"/>
      <c r="L598" s="128"/>
      <c r="M598" s="128"/>
      <c r="N598" s="84" t="str">
        <f t="shared" si="134"/>
        <v/>
      </c>
      <c r="O598" s="128"/>
      <c r="P598" s="84" t="str">
        <f t="shared" si="135"/>
        <v/>
      </c>
      <c r="Q598" s="84" t="str">
        <f t="shared" si="132"/>
        <v/>
      </c>
      <c r="R598" s="84" t="str">
        <f t="shared" si="136"/>
        <v/>
      </c>
      <c r="S598" s="84" t="str">
        <f t="shared" si="137"/>
        <v/>
      </c>
      <c r="U598" s="84" t="str">
        <f t="shared" si="138"/>
        <v/>
      </c>
      <c r="W598" s="108" t="str">
        <f>IF($N598="", "", SUM($D$11:$D598))</f>
        <v/>
      </c>
      <c r="X598" s="111" t="str">
        <f t="shared" si="139"/>
        <v/>
      </c>
      <c r="Y598" s="114" t="str">
        <f t="shared" si="143"/>
        <v/>
      </c>
      <c r="Z598" s="111" t="str">
        <f>IF(X598="", "", X598-SUM($Z$11:$Z597))</f>
        <v/>
      </c>
      <c r="AA598" s="111" t="str">
        <f>IF($Y598="", "", $Y598-SUM($AA$11:$AA597))</f>
        <v/>
      </c>
      <c r="AB598" s="111" t="str">
        <f t="shared" si="144"/>
        <v/>
      </c>
      <c r="AC598" s="121" t="str">
        <f t="shared" si="140"/>
        <v/>
      </c>
      <c r="AD598" s="122" t="str">
        <f t="shared" si="141"/>
        <v/>
      </c>
      <c r="AE598" s="123" t="str">
        <f t="shared" si="145"/>
        <v/>
      </c>
      <c r="AG598" s="150" t="str">
        <f t="shared" si="142"/>
        <v/>
      </c>
    </row>
    <row r="599" spans="1:33" x14ac:dyDescent="0.25">
      <c r="A599" s="56"/>
      <c r="B599" s="70"/>
      <c r="C599" s="76"/>
      <c r="D599" s="73"/>
      <c r="E599" s="79"/>
      <c r="F599" s="56"/>
      <c r="G599" s="13" t="str">
        <f t="shared" si="133"/>
        <v/>
      </c>
      <c r="H599" s="56"/>
      <c r="K599" s="128"/>
      <c r="L599" s="128"/>
      <c r="M599" s="128"/>
      <c r="N599" s="84" t="str">
        <f t="shared" si="134"/>
        <v/>
      </c>
      <c r="O599" s="128"/>
      <c r="P599" s="84" t="str">
        <f t="shared" si="135"/>
        <v/>
      </c>
      <c r="Q599" s="84" t="str">
        <f t="shared" si="132"/>
        <v/>
      </c>
      <c r="R599" s="84" t="str">
        <f t="shared" si="136"/>
        <v/>
      </c>
      <c r="S599" s="84" t="str">
        <f t="shared" si="137"/>
        <v/>
      </c>
      <c r="U599" s="84" t="str">
        <f t="shared" si="138"/>
        <v/>
      </c>
      <c r="W599" s="108" t="str">
        <f>IF($N599="", "", SUM($D$11:$D599))</f>
        <v/>
      </c>
      <c r="X599" s="111" t="str">
        <f t="shared" si="139"/>
        <v/>
      </c>
      <c r="Y599" s="114" t="str">
        <f t="shared" si="143"/>
        <v/>
      </c>
      <c r="Z599" s="111" t="str">
        <f>IF(X599="", "", X599-SUM($Z$11:$Z598))</f>
        <v/>
      </c>
      <c r="AA599" s="111" t="str">
        <f>IF($Y599="", "", $Y599-SUM($AA$11:$AA598))</f>
        <v/>
      </c>
      <c r="AB599" s="111" t="str">
        <f t="shared" si="144"/>
        <v/>
      </c>
      <c r="AC599" s="121" t="str">
        <f t="shared" si="140"/>
        <v/>
      </c>
      <c r="AD599" s="122" t="str">
        <f t="shared" si="141"/>
        <v/>
      </c>
      <c r="AE599" s="123" t="str">
        <f t="shared" si="145"/>
        <v/>
      </c>
      <c r="AG599" s="150" t="str">
        <f t="shared" si="142"/>
        <v/>
      </c>
    </row>
    <row r="600" spans="1:33" x14ac:dyDescent="0.25">
      <c r="A600" s="56"/>
      <c r="B600" s="70"/>
      <c r="C600" s="76"/>
      <c r="D600" s="73"/>
      <c r="E600" s="79"/>
      <c r="F600" s="56"/>
      <c r="G600" s="13" t="str">
        <f t="shared" si="133"/>
        <v/>
      </c>
      <c r="H600" s="56"/>
      <c r="K600" s="128"/>
      <c r="L600" s="128"/>
      <c r="M600" s="128"/>
      <c r="N600" s="84" t="str">
        <f t="shared" si="134"/>
        <v/>
      </c>
      <c r="O600" s="128"/>
      <c r="P600" s="84" t="str">
        <f t="shared" si="135"/>
        <v/>
      </c>
      <c r="Q600" s="84" t="str">
        <f t="shared" si="132"/>
        <v/>
      </c>
      <c r="R600" s="84" t="str">
        <f t="shared" si="136"/>
        <v/>
      </c>
      <c r="S600" s="84" t="str">
        <f t="shared" si="137"/>
        <v/>
      </c>
      <c r="U600" s="84" t="str">
        <f t="shared" si="138"/>
        <v/>
      </c>
      <c r="W600" s="108" t="str">
        <f>IF($N600="", "", SUM($D$11:$D600))</f>
        <v/>
      </c>
      <c r="X600" s="111" t="str">
        <f t="shared" si="139"/>
        <v/>
      </c>
      <c r="Y600" s="114" t="str">
        <f t="shared" si="143"/>
        <v/>
      </c>
      <c r="Z600" s="111" t="str">
        <f>IF(X600="", "", X600-SUM($Z$11:$Z599))</f>
        <v/>
      </c>
      <c r="AA600" s="111" t="str">
        <f>IF($Y600="", "", $Y600-SUM($AA$11:$AA599))</f>
        <v/>
      </c>
      <c r="AB600" s="111" t="str">
        <f t="shared" si="144"/>
        <v/>
      </c>
      <c r="AC600" s="121" t="str">
        <f t="shared" si="140"/>
        <v/>
      </c>
      <c r="AD600" s="122" t="str">
        <f t="shared" si="141"/>
        <v/>
      </c>
      <c r="AE600" s="123" t="str">
        <f t="shared" si="145"/>
        <v/>
      </c>
      <c r="AG600" s="150" t="str">
        <f t="shared" si="142"/>
        <v/>
      </c>
    </row>
    <row r="601" spans="1:33" x14ac:dyDescent="0.25">
      <c r="A601" s="56"/>
      <c r="B601" s="70"/>
      <c r="C601" s="76"/>
      <c r="D601" s="73"/>
      <c r="E601" s="79"/>
      <c r="F601" s="56"/>
      <c r="G601" s="13" t="str">
        <f t="shared" si="133"/>
        <v/>
      </c>
      <c r="H601" s="56"/>
      <c r="K601" s="128"/>
      <c r="L601" s="128"/>
      <c r="M601" s="128"/>
      <c r="N601" s="84" t="str">
        <f t="shared" si="134"/>
        <v/>
      </c>
      <c r="O601" s="128"/>
      <c r="P601" s="84" t="str">
        <f t="shared" si="135"/>
        <v/>
      </c>
      <c r="Q601" s="84" t="str">
        <f t="shared" si="132"/>
        <v/>
      </c>
      <c r="R601" s="84" t="str">
        <f t="shared" si="136"/>
        <v/>
      </c>
      <c r="S601" s="84" t="str">
        <f t="shared" si="137"/>
        <v/>
      </c>
      <c r="U601" s="84" t="str">
        <f t="shared" si="138"/>
        <v/>
      </c>
      <c r="W601" s="108" t="str">
        <f>IF($N601="", "", SUM($D$11:$D601))</f>
        <v/>
      </c>
      <c r="X601" s="111" t="str">
        <f t="shared" si="139"/>
        <v/>
      </c>
      <c r="Y601" s="114" t="str">
        <f t="shared" si="143"/>
        <v/>
      </c>
      <c r="Z601" s="111" t="str">
        <f>IF(X601="", "", X601-SUM($Z$11:$Z600))</f>
        <v/>
      </c>
      <c r="AA601" s="111" t="str">
        <f>IF($Y601="", "", $Y601-SUM($AA$11:$AA600))</f>
        <v/>
      </c>
      <c r="AB601" s="111" t="str">
        <f t="shared" si="144"/>
        <v/>
      </c>
      <c r="AC601" s="121" t="str">
        <f t="shared" si="140"/>
        <v/>
      </c>
      <c r="AD601" s="122" t="str">
        <f t="shared" si="141"/>
        <v/>
      </c>
      <c r="AE601" s="123" t="str">
        <f t="shared" si="145"/>
        <v/>
      </c>
      <c r="AG601" s="150" t="str">
        <f t="shared" si="142"/>
        <v/>
      </c>
    </row>
    <row r="602" spans="1:33" x14ac:dyDescent="0.25">
      <c r="A602" s="56"/>
      <c r="B602" s="70"/>
      <c r="C602" s="76"/>
      <c r="D602" s="73"/>
      <c r="E602" s="79"/>
      <c r="F602" s="56"/>
      <c r="G602" s="13" t="str">
        <f t="shared" si="133"/>
        <v/>
      </c>
      <c r="H602" s="56"/>
      <c r="K602" s="128"/>
      <c r="L602" s="128"/>
      <c r="M602" s="128"/>
      <c r="N602" s="84" t="str">
        <f t="shared" si="134"/>
        <v/>
      </c>
      <c r="O602" s="128"/>
      <c r="P602" s="84" t="str">
        <f t="shared" si="135"/>
        <v/>
      </c>
      <c r="Q602" s="84" t="str">
        <f t="shared" si="132"/>
        <v/>
      </c>
      <c r="R602" s="84" t="str">
        <f t="shared" si="136"/>
        <v/>
      </c>
      <c r="S602" s="84" t="str">
        <f t="shared" si="137"/>
        <v/>
      </c>
      <c r="U602" s="84" t="str">
        <f t="shared" si="138"/>
        <v/>
      </c>
      <c r="W602" s="108" t="str">
        <f>IF($N602="", "", SUM($D$11:$D602))</f>
        <v/>
      </c>
      <c r="X602" s="111" t="str">
        <f t="shared" si="139"/>
        <v/>
      </c>
      <c r="Y602" s="114" t="str">
        <f t="shared" si="143"/>
        <v/>
      </c>
      <c r="Z602" s="111" t="str">
        <f>IF(X602="", "", X602-SUM($Z$11:$Z601))</f>
        <v/>
      </c>
      <c r="AA602" s="111" t="str">
        <f>IF($Y602="", "", $Y602-SUM($AA$11:$AA601))</f>
        <v/>
      </c>
      <c r="AB602" s="111" t="str">
        <f t="shared" si="144"/>
        <v/>
      </c>
      <c r="AC602" s="121" t="str">
        <f t="shared" si="140"/>
        <v/>
      </c>
      <c r="AD602" s="122" t="str">
        <f t="shared" si="141"/>
        <v/>
      </c>
      <c r="AE602" s="123" t="str">
        <f t="shared" si="145"/>
        <v/>
      </c>
      <c r="AG602" s="150" t="str">
        <f t="shared" si="142"/>
        <v/>
      </c>
    </row>
    <row r="603" spans="1:33" x14ac:dyDescent="0.25">
      <c r="A603" s="56"/>
      <c r="B603" s="70"/>
      <c r="C603" s="76"/>
      <c r="D603" s="73"/>
      <c r="E603" s="79"/>
      <c r="F603" s="56"/>
      <c r="G603" s="13" t="str">
        <f t="shared" si="133"/>
        <v/>
      </c>
      <c r="H603" s="56"/>
      <c r="K603" s="128"/>
      <c r="L603" s="128"/>
      <c r="M603" s="128"/>
      <c r="N603" s="84" t="str">
        <f t="shared" si="134"/>
        <v/>
      </c>
      <c r="O603" s="128"/>
      <c r="P603" s="84" t="str">
        <f t="shared" si="135"/>
        <v/>
      </c>
      <c r="Q603" s="84" t="str">
        <f t="shared" si="132"/>
        <v/>
      </c>
      <c r="R603" s="84" t="str">
        <f t="shared" si="136"/>
        <v/>
      </c>
      <c r="S603" s="84" t="str">
        <f t="shared" si="137"/>
        <v/>
      </c>
      <c r="U603" s="84" t="str">
        <f t="shared" si="138"/>
        <v/>
      </c>
      <c r="W603" s="108" t="str">
        <f>IF($N603="", "", SUM($D$11:$D603))</f>
        <v/>
      </c>
      <c r="X603" s="111" t="str">
        <f t="shared" si="139"/>
        <v/>
      </c>
      <c r="Y603" s="114" t="str">
        <f t="shared" si="143"/>
        <v/>
      </c>
      <c r="Z603" s="111" t="str">
        <f>IF(X603="", "", X603-SUM($Z$11:$Z602))</f>
        <v/>
      </c>
      <c r="AA603" s="111" t="str">
        <f>IF($Y603="", "", $Y603-SUM($AA$11:$AA602))</f>
        <v/>
      </c>
      <c r="AB603" s="111" t="str">
        <f t="shared" si="144"/>
        <v/>
      </c>
      <c r="AC603" s="121" t="str">
        <f t="shared" si="140"/>
        <v/>
      </c>
      <c r="AD603" s="122" t="str">
        <f t="shared" si="141"/>
        <v/>
      </c>
      <c r="AE603" s="123" t="str">
        <f t="shared" si="145"/>
        <v/>
      </c>
      <c r="AG603" s="150" t="str">
        <f t="shared" si="142"/>
        <v/>
      </c>
    </row>
    <row r="604" spans="1:33" x14ac:dyDescent="0.25">
      <c r="A604" s="56"/>
      <c r="B604" s="70"/>
      <c r="C604" s="76"/>
      <c r="D604" s="73"/>
      <c r="E604" s="79"/>
      <c r="F604" s="56"/>
      <c r="G604" s="13" t="str">
        <f t="shared" si="133"/>
        <v/>
      </c>
      <c r="H604" s="56"/>
      <c r="K604" s="128"/>
      <c r="L604" s="128"/>
      <c r="M604" s="128"/>
      <c r="N604" s="84" t="str">
        <f t="shared" si="134"/>
        <v/>
      </c>
      <c r="O604" s="128"/>
      <c r="P604" s="84" t="str">
        <f t="shared" si="135"/>
        <v/>
      </c>
      <c r="Q604" s="84" t="str">
        <f t="shared" si="132"/>
        <v/>
      </c>
      <c r="R604" s="84" t="str">
        <f t="shared" si="136"/>
        <v/>
      </c>
      <c r="S604" s="84" t="str">
        <f t="shared" si="137"/>
        <v/>
      </c>
      <c r="U604" s="84" t="str">
        <f t="shared" si="138"/>
        <v/>
      </c>
      <c r="W604" s="108" t="str">
        <f>IF($N604="", "", SUM($D$11:$D604))</f>
        <v/>
      </c>
      <c r="X604" s="111" t="str">
        <f t="shared" si="139"/>
        <v/>
      </c>
      <c r="Y604" s="114" t="str">
        <f t="shared" si="143"/>
        <v/>
      </c>
      <c r="Z604" s="111" t="str">
        <f>IF(X604="", "", X604-SUM($Z$11:$Z603))</f>
        <v/>
      </c>
      <c r="AA604" s="111" t="str">
        <f>IF($Y604="", "", $Y604-SUM($AA$11:$AA603))</f>
        <v/>
      </c>
      <c r="AB604" s="111" t="str">
        <f t="shared" si="144"/>
        <v/>
      </c>
      <c r="AC604" s="121" t="str">
        <f t="shared" si="140"/>
        <v/>
      </c>
      <c r="AD604" s="122" t="str">
        <f t="shared" si="141"/>
        <v/>
      </c>
      <c r="AE604" s="123" t="str">
        <f t="shared" si="145"/>
        <v/>
      </c>
      <c r="AG604" s="150" t="str">
        <f t="shared" si="142"/>
        <v/>
      </c>
    </row>
    <row r="605" spans="1:33" x14ac:dyDescent="0.25">
      <c r="A605" s="56"/>
      <c r="B605" s="70"/>
      <c r="C605" s="76"/>
      <c r="D605" s="73"/>
      <c r="E605" s="79"/>
      <c r="F605" s="56"/>
      <c r="G605" s="13" t="str">
        <f t="shared" si="133"/>
        <v/>
      </c>
      <c r="H605" s="56"/>
      <c r="K605" s="128"/>
      <c r="L605" s="128"/>
      <c r="M605" s="128"/>
      <c r="N605" s="84" t="str">
        <f t="shared" si="134"/>
        <v/>
      </c>
      <c r="O605" s="128"/>
      <c r="P605" s="84" t="str">
        <f t="shared" si="135"/>
        <v/>
      </c>
      <c r="Q605" s="84" t="str">
        <f t="shared" si="132"/>
        <v/>
      </c>
      <c r="R605" s="84" t="str">
        <f t="shared" si="136"/>
        <v/>
      </c>
      <c r="S605" s="84" t="str">
        <f t="shared" si="137"/>
        <v/>
      </c>
      <c r="U605" s="84" t="str">
        <f t="shared" si="138"/>
        <v/>
      </c>
      <c r="W605" s="108" t="str">
        <f>IF($N605="", "", SUM($D$11:$D605))</f>
        <v/>
      </c>
      <c r="X605" s="111" t="str">
        <f t="shared" si="139"/>
        <v/>
      </c>
      <c r="Y605" s="114" t="str">
        <f t="shared" si="143"/>
        <v/>
      </c>
      <c r="Z605" s="111" t="str">
        <f>IF(X605="", "", X605-SUM($Z$11:$Z604))</f>
        <v/>
      </c>
      <c r="AA605" s="111" t="str">
        <f>IF($Y605="", "", $Y605-SUM($AA$11:$AA604))</f>
        <v/>
      </c>
      <c r="AB605" s="111" t="str">
        <f t="shared" si="144"/>
        <v/>
      </c>
      <c r="AC605" s="121" t="str">
        <f t="shared" si="140"/>
        <v/>
      </c>
      <c r="AD605" s="122" t="str">
        <f t="shared" si="141"/>
        <v/>
      </c>
      <c r="AE605" s="123" t="str">
        <f t="shared" si="145"/>
        <v/>
      </c>
      <c r="AG605" s="150" t="str">
        <f t="shared" si="142"/>
        <v/>
      </c>
    </row>
    <row r="606" spans="1:33" x14ac:dyDescent="0.25">
      <c r="A606" s="56"/>
      <c r="B606" s="70"/>
      <c r="C606" s="76"/>
      <c r="D606" s="73"/>
      <c r="E606" s="79"/>
      <c r="F606" s="56"/>
      <c r="G606" s="13" t="str">
        <f t="shared" si="133"/>
        <v/>
      </c>
      <c r="H606" s="56"/>
      <c r="K606" s="128"/>
      <c r="L606" s="128"/>
      <c r="M606" s="128"/>
      <c r="N606" s="84" t="str">
        <f t="shared" si="134"/>
        <v/>
      </c>
      <c r="O606" s="128"/>
      <c r="P606" s="84" t="str">
        <f t="shared" si="135"/>
        <v/>
      </c>
      <c r="Q606" s="84" t="str">
        <f t="shared" si="132"/>
        <v/>
      </c>
      <c r="R606" s="84" t="str">
        <f t="shared" si="136"/>
        <v/>
      </c>
      <c r="S606" s="84" t="str">
        <f t="shared" si="137"/>
        <v/>
      </c>
      <c r="U606" s="84" t="str">
        <f t="shared" si="138"/>
        <v/>
      </c>
      <c r="W606" s="108" t="str">
        <f>IF($N606="", "", SUM($D$11:$D606))</f>
        <v/>
      </c>
      <c r="X606" s="111" t="str">
        <f t="shared" si="139"/>
        <v/>
      </c>
      <c r="Y606" s="114" t="str">
        <f t="shared" si="143"/>
        <v/>
      </c>
      <c r="Z606" s="111" t="str">
        <f>IF(X606="", "", X606-SUM($Z$11:$Z605))</f>
        <v/>
      </c>
      <c r="AA606" s="111" t="str">
        <f>IF($Y606="", "", $Y606-SUM($AA$11:$AA605))</f>
        <v/>
      </c>
      <c r="AB606" s="111" t="str">
        <f t="shared" si="144"/>
        <v/>
      </c>
      <c r="AC606" s="121" t="str">
        <f t="shared" si="140"/>
        <v/>
      </c>
      <c r="AD606" s="122" t="str">
        <f t="shared" si="141"/>
        <v/>
      </c>
      <c r="AE606" s="123" t="str">
        <f t="shared" si="145"/>
        <v/>
      </c>
      <c r="AG606" s="150" t="str">
        <f t="shared" si="142"/>
        <v/>
      </c>
    </row>
    <row r="607" spans="1:33" x14ac:dyDescent="0.25">
      <c r="A607" s="56"/>
      <c r="B607" s="70"/>
      <c r="C607" s="76"/>
      <c r="D607" s="73"/>
      <c r="E607" s="79"/>
      <c r="F607" s="56"/>
      <c r="G607" s="13" t="str">
        <f t="shared" si="133"/>
        <v/>
      </c>
      <c r="H607" s="56"/>
      <c r="K607" s="128"/>
      <c r="L607" s="128"/>
      <c r="M607" s="128"/>
      <c r="N607" s="84" t="str">
        <f t="shared" si="134"/>
        <v/>
      </c>
      <c r="O607" s="128"/>
      <c r="P607" s="84" t="str">
        <f t="shared" si="135"/>
        <v/>
      </c>
      <c r="Q607" s="84" t="str">
        <f t="shared" si="132"/>
        <v/>
      </c>
      <c r="R607" s="84" t="str">
        <f t="shared" si="136"/>
        <v/>
      </c>
      <c r="S607" s="84" t="str">
        <f t="shared" si="137"/>
        <v/>
      </c>
      <c r="U607" s="84" t="str">
        <f t="shared" si="138"/>
        <v/>
      </c>
      <c r="W607" s="108" t="str">
        <f>IF($N607="", "", SUM($D$11:$D607))</f>
        <v/>
      </c>
      <c r="X607" s="111" t="str">
        <f t="shared" si="139"/>
        <v/>
      </c>
      <c r="Y607" s="114" t="str">
        <f t="shared" si="143"/>
        <v/>
      </c>
      <c r="Z607" s="111" t="str">
        <f>IF(X607="", "", X607-SUM($Z$11:$Z606))</f>
        <v/>
      </c>
      <c r="AA607" s="111" t="str">
        <f>IF($Y607="", "", $Y607-SUM($AA$11:$AA606))</f>
        <v/>
      </c>
      <c r="AB607" s="111" t="str">
        <f t="shared" si="144"/>
        <v/>
      </c>
      <c r="AC607" s="121" t="str">
        <f t="shared" si="140"/>
        <v/>
      </c>
      <c r="AD607" s="122" t="str">
        <f t="shared" si="141"/>
        <v/>
      </c>
      <c r="AE607" s="123" t="str">
        <f t="shared" si="145"/>
        <v/>
      </c>
      <c r="AG607" s="150" t="str">
        <f t="shared" si="142"/>
        <v/>
      </c>
    </row>
    <row r="608" spans="1:33" x14ac:dyDescent="0.25">
      <c r="A608" s="56"/>
      <c r="B608" s="70"/>
      <c r="C608" s="76"/>
      <c r="D608" s="73"/>
      <c r="E608" s="79"/>
      <c r="F608" s="56"/>
      <c r="G608" s="13" t="str">
        <f t="shared" si="133"/>
        <v/>
      </c>
      <c r="H608" s="56"/>
      <c r="K608" s="128"/>
      <c r="L608" s="128"/>
      <c r="M608" s="128"/>
      <c r="N608" s="84" t="str">
        <f t="shared" si="134"/>
        <v/>
      </c>
      <c r="O608" s="128"/>
      <c r="P608" s="84" t="str">
        <f t="shared" si="135"/>
        <v/>
      </c>
      <c r="Q608" s="84" t="str">
        <f t="shared" si="132"/>
        <v/>
      </c>
      <c r="R608" s="84" t="str">
        <f t="shared" si="136"/>
        <v/>
      </c>
      <c r="S608" s="84" t="str">
        <f t="shared" si="137"/>
        <v/>
      </c>
      <c r="U608" s="84" t="str">
        <f t="shared" si="138"/>
        <v/>
      </c>
      <c r="W608" s="108" t="str">
        <f>IF($N608="", "", SUM($D$11:$D608))</f>
        <v/>
      </c>
      <c r="X608" s="111" t="str">
        <f t="shared" si="139"/>
        <v/>
      </c>
      <c r="Y608" s="114" t="str">
        <f t="shared" si="143"/>
        <v/>
      </c>
      <c r="Z608" s="111" t="str">
        <f>IF(X608="", "", X608-SUM($Z$11:$Z607))</f>
        <v/>
      </c>
      <c r="AA608" s="111" t="str">
        <f>IF($Y608="", "", $Y608-SUM($AA$11:$AA607))</f>
        <v/>
      </c>
      <c r="AB608" s="111" t="str">
        <f t="shared" si="144"/>
        <v/>
      </c>
      <c r="AC608" s="121" t="str">
        <f t="shared" si="140"/>
        <v/>
      </c>
      <c r="AD608" s="122" t="str">
        <f t="shared" si="141"/>
        <v/>
      </c>
      <c r="AE608" s="123" t="str">
        <f t="shared" si="145"/>
        <v/>
      </c>
      <c r="AG608" s="150" t="str">
        <f t="shared" si="142"/>
        <v/>
      </c>
    </row>
    <row r="609" spans="1:33" x14ac:dyDescent="0.25">
      <c r="A609" s="56"/>
      <c r="B609" s="70"/>
      <c r="C609" s="76"/>
      <c r="D609" s="73"/>
      <c r="E609" s="79"/>
      <c r="F609" s="56"/>
      <c r="G609" s="13" t="str">
        <f t="shared" si="133"/>
        <v/>
      </c>
      <c r="H609" s="56"/>
      <c r="K609" s="128"/>
      <c r="L609" s="128"/>
      <c r="M609" s="128"/>
      <c r="N609" s="84" t="str">
        <f t="shared" si="134"/>
        <v/>
      </c>
      <c r="O609" s="128"/>
      <c r="P609" s="84" t="str">
        <f t="shared" si="135"/>
        <v/>
      </c>
      <c r="Q609" s="84" t="str">
        <f t="shared" si="132"/>
        <v/>
      </c>
      <c r="R609" s="84" t="str">
        <f t="shared" si="136"/>
        <v/>
      </c>
      <c r="S609" s="84" t="str">
        <f t="shared" si="137"/>
        <v/>
      </c>
      <c r="U609" s="84" t="str">
        <f t="shared" si="138"/>
        <v/>
      </c>
      <c r="W609" s="108" t="str">
        <f>IF($N609="", "", SUM($D$11:$D609))</f>
        <v/>
      </c>
      <c r="X609" s="111" t="str">
        <f t="shared" si="139"/>
        <v/>
      </c>
      <c r="Y609" s="114" t="str">
        <f t="shared" si="143"/>
        <v/>
      </c>
      <c r="Z609" s="111" t="str">
        <f>IF(X609="", "", X609-SUM($Z$11:$Z608))</f>
        <v/>
      </c>
      <c r="AA609" s="111" t="str">
        <f>IF($Y609="", "", $Y609-SUM($AA$11:$AA608))</f>
        <v/>
      </c>
      <c r="AB609" s="111" t="str">
        <f t="shared" si="144"/>
        <v/>
      </c>
      <c r="AC609" s="121" t="str">
        <f t="shared" si="140"/>
        <v/>
      </c>
      <c r="AD609" s="122" t="str">
        <f t="shared" si="141"/>
        <v/>
      </c>
      <c r="AE609" s="123" t="str">
        <f t="shared" si="145"/>
        <v/>
      </c>
      <c r="AG609" s="150" t="str">
        <f t="shared" si="142"/>
        <v/>
      </c>
    </row>
    <row r="610" spans="1:33" x14ac:dyDescent="0.25">
      <c r="A610" s="56"/>
      <c r="B610" s="70"/>
      <c r="C610" s="76"/>
      <c r="D610" s="73"/>
      <c r="E610" s="79"/>
      <c r="F610" s="56"/>
      <c r="G610" s="13" t="str">
        <f t="shared" si="133"/>
        <v/>
      </c>
      <c r="H610" s="56"/>
      <c r="K610" s="128"/>
      <c r="L610" s="128"/>
      <c r="M610" s="128"/>
      <c r="N610" s="84" t="str">
        <f t="shared" si="134"/>
        <v/>
      </c>
      <c r="O610" s="128"/>
      <c r="P610" s="84" t="str">
        <f t="shared" si="135"/>
        <v/>
      </c>
      <c r="Q610" s="84" t="str">
        <f t="shared" si="132"/>
        <v/>
      </c>
      <c r="R610" s="84" t="str">
        <f t="shared" si="136"/>
        <v/>
      </c>
      <c r="S610" s="84" t="str">
        <f t="shared" si="137"/>
        <v/>
      </c>
      <c r="U610" s="84" t="str">
        <f t="shared" si="138"/>
        <v/>
      </c>
      <c r="W610" s="108" t="str">
        <f>IF($N610="", "", SUM($D$11:$D610))</f>
        <v/>
      </c>
      <c r="X610" s="111" t="str">
        <f t="shared" si="139"/>
        <v/>
      </c>
      <c r="Y610" s="114" t="str">
        <f t="shared" si="143"/>
        <v/>
      </c>
      <c r="Z610" s="111" t="str">
        <f>IF(X610="", "", X610-SUM($Z$11:$Z609))</f>
        <v/>
      </c>
      <c r="AA610" s="111" t="str">
        <f>IF($Y610="", "", $Y610-SUM($AA$11:$AA609))</f>
        <v/>
      </c>
      <c r="AB610" s="111" t="str">
        <f t="shared" si="144"/>
        <v/>
      </c>
      <c r="AC610" s="121" t="str">
        <f t="shared" si="140"/>
        <v/>
      </c>
      <c r="AD610" s="122" t="str">
        <f t="shared" si="141"/>
        <v/>
      </c>
      <c r="AE610" s="123" t="str">
        <f t="shared" si="145"/>
        <v/>
      </c>
      <c r="AG610" s="150" t="str">
        <f t="shared" si="142"/>
        <v/>
      </c>
    </row>
    <row r="611" spans="1:33" x14ac:dyDescent="0.25">
      <c r="A611" s="56"/>
      <c r="B611" s="70"/>
      <c r="C611" s="76"/>
      <c r="D611" s="73"/>
      <c r="E611" s="79"/>
      <c r="F611" s="56"/>
      <c r="G611" s="13" t="str">
        <f t="shared" si="133"/>
        <v/>
      </c>
      <c r="H611" s="56"/>
      <c r="K611" s="128"/>
      <c r="L611" s="128"/>
      <c r="M611" s="128"/>
      <c r="N611" s="84" t="str">
        <f t="shared" si="134"/>
        <v/>
      </c>
      <c r="O611" s="128"/>
      <c r="P611" s="84" t="str">
        <f t="shared" si="135"/>
        <v/>
      </c>
      <c r="Q611" s="84" t="str">
        <f t="shared" si="132"/>
        <v/>
      </c>
      <c r="R611" s="84" t="str">
        <f t="shared" si="136"/>
        <v/>
      </c>
      <c r="S611" s="84" t="str">
        <f t="shared" si="137"/>
        <v/>
      </c>
      <c r="U611" s="84" t="str">
        <f t="shared" si="138"/>
        <v/>
      </c>
      <c r="W611" s="108" t="str">
        <f>IF($N611="", "", SUM($D$11:$D611))</f>
        <v/>
      </c>
      <c r="X611" s="111" t="str">
        <f t="shared" si="139"/>
        <v/>
      </c>
      <c r="Y611" s="114" t="str">
        <f t="shared" si="143"/>
        <v/>
      </c>
      <c r="Z611" s="111" t="str">
        <f>IF(X611="", "", X611-SUM($Z$11:$Z610))</f>
        <v/>
      </c>
      <c r="AA611" s="111" t="str">
        <f>IF($Y611="", "", $Y611-SUM($AA$11:$AA610))</f>
        <v/>
      </c>
      <c r="AB611" s="111" t="str">
        <f t="shared" si="144"/>
        <v/>
      </c>
      <c r="AC611" s="121" t="str">
        <f t="shared" si="140"/>
        <v/>
      </c>
      <c r="AD611" s="122" t="str">
        <f t="shared" si="141"/>
        <v/>
      </c>
      <c r="AE611" s="123" t="str">
        <f t="shared" si="145"/>
        <v/>
      </c>
      <c r="AG611" s="150" t="str">
        <f t="shared" si="142"/>
        <v/>
      </c>
    </row>
    <row r="612" spans="1:33" x14ac:dyDescent="0.25">
      <c r="A612" s="56"/>
      <c r="B612" s="70"/>
      <c r="C612" s="76"/>
      <c r="D612" s="73"/>
      <c r="E612" s="79"/>
      <c r="F612" s="56"/>
      <c r="G612" s="13" t="str">
        <f t="shared" si="133"/>
        <v/>
      </c>
      <c r="H612" s="56"/>
      <c r="K612" s="128"/>
      <c r="L612" s="128"/>
      <c r="M612" s="128"/>
      <c r="N612" s="84" t="str">
        <f t="shared" si="134"/>
        <v/>
      </c>
      <c r="O612" s="128"/>
      <c r="P612" s="84" t="str">
        <f t="shared" si="135"/>
        <v/>
      </c>
      <c r="Q612" s="84" t="str">
        <f t="shared" si="132"/>
        <v/>
      </c>
      <c r="R612" s="84" t="str">
        <f t="shared" si="136"/>
        <v/>
      </c>
      <c r="S612" s="84" t="str">
        <f t="shared" si="137"/>
        <v/>
      </c>
      <c r="U612" s="84" t="str">
        <f t="shared" si="138"/>
        <v/>
      </c>
      <c r="W612" s="108" t="str">
        <f>IF($N612="", "", SUM($D$11:$D612))</f>
        <v/>
      </c>
      <c r="X612" s="111" t="str">
        <f t="shared" si="139"/>
        <v/>
      </c>
      <c r="Y612" s="114" t="str">
        <f t="shared" si="143"/>
        <v/>
      </c>
      <c r="Z612" s="111" t="str">
        <f>IF(X612="", "", X612-SUM($Z$11:$Z611))</f>
        <v/>
      </c>
      <c r="AA612" s="111" t="str">
        <f>IF($Y612="", "", $Y612-SUM($AA$11:$AA611))</f>
        <v/>
      </c>
      <c r="AB612" s="111" t="str">
        <f t="shared" si="144"/>
        <v/>
      </c>
      <c r="AC612" s="121" t="str">
        <f t="shared" si="140"/>
        <v/>
      </c>
      <c r="AD612" s="122" t="str">
        <f t="shared" si="141"/>
        <v/>
      </c>
      <c r="AE612" s="123" t="str">
        <f t="shared" si="145"/>
        <v/>
      </c>
      <c r="AG612" s="150" t="str">
        <f t="shared" si="142"/>
        <v/>
      </c>
    </row>
    <row r="613" spans="1:33" x14ac:dyDescent="0.25">
      <c r="A613" s="56"/>
      <c r="B613" s="70"/>
      <c r="C613" s="76"/>
      <c r="D613" s="73"/>
      <c r="E613" s="79"/>
      <c r="F613" s="56"/>
      <c r="G613" s="13" t="str">
        <f t="shared" si="133"/>
        <v/>
      </c>
      <c r="H613" s="56"/>
      <c r="K613" s="128"/>
      <c r="L613" s="128"/>
      <c r="M613" s="128"/>
      <c r="N613" s="84" t="str">
        <f t="shared" si="134"/>
        <v/>
      </c>
      <c r="O613" s="128"/>
      <c r="P613" s="84" t="str">
        <f t="shared" si="135"/>
        <v/>
      </c>
      <c r="Q613" s="84" t="str">
        <f t="shared" si="132"/>
        <v/>
      </c>
      <c r="R613" s="84" t="str">
        <f t="shared" si="136"/>
        <v/>
      </c>
      <c r="S613" s="84" t="str">
        <f t="shared" si="137"/>
        <v/>
      </c>
      <c r="U613" s="84" t="str">
        <f t="shared" si="138"/>
        <v/>
      </c>
      <c r="W613" s="108" t="str">
        <f>IF($N613="", "", SUM($D$11:$D613))</f>
        <v/>
      </c>
      <c r="X613" s="111" t="str">
        <f t="shared" si="139"/>
        <v/>
      </c>
      <c r="Y613" s="114" t="str">
        <f t="shared" si="143"/>
        <v/>
      </c>
      <c r="Z613" s="111" t="str">
        <f>IF(X613="", "", X613-SUM($Z$11:$Z612))</f>
        <v/>
      </c>
      <c r="AA613" s="111" t="str">
        <f>IF($Y613="", "", $Y613-SUM($AA$11:$AA612))</f>
        <v/>
      </c>
      <c r="AB613" s="111" t="str">
        <f t="shared" si="144"/>
        <v/>
      </c>
      <c r="AC613" s="121" t="str">
        <f t="shared" si="140"/>
        <v/>
      </c>
      <c r="AD613" s="122" t="str">
        <f t="shared" si="141"/>
        <v/>
      </c>
      <c r="AE613" s="123" t="str">
        <f t="shared" si="145"/>
        <v/>
      </c>
      <c r="AG613" s="150" t="str">
        <f t="shared" si="142"/>
        <v/>
      </c>
    </row>
    <row r="614" spans="1:33" x14ac:dyDescent="0.25">
      <c r="A614" s="56"/>
      <c r="B614" s="70"/>
      <c r="C614" s="76"/>
      <c r="D614" s="73"/>
      <c r="E614" s="79"/>
      <c r="F614" s="56"/>
      <c r="G614" s="13" t="str">
        <f t="shared" si="133"/>
        <v/>
      </c>
      <c r="H614" s="56"/>
      <c r="K614" s="128"/>
      <c r="L614" s="128"/>
      <c r="M614" s="128"/>
      <c r="N614" s="84" t="str">
        <f t="shared" si="134"/>
        <v/>
      </c>
      <c r="O614" s="128"/>
      <c r="P614" s="84" t="str">
        <f t="shared" si="135"/>
        <v/>
      </c>
      <c r="Q614" s="84" t="str">
        <f t="shared" si="132"/>
        <v/>
      </c>
      <c r="R614" s="84" t="str">
        <f t="shared" si="136"/>
        <v/>
      </c>
      <c r="S614" s="84" t="str">
        <f t="shared" si="137"/>
        <v/>
      </c>
      <c r="U614" s="84" t="str">
        <f t="shared" si="138"/>
        <v/>
      </c>
      <c r="W614" s="108" t="str">
        <f>IF($N614="", "", SUM($D$11:$D614))</f>
        <v/>
      </c>
      <c r="X614" s="111" t="str">
        <f t="shared" si="139"/>
        <v/>
      </c>
      <c r="Y614" s="114" t="str">
        <f t="shared" si="143"/>
        <v/>
      </c>
      <c r="Z614" s="111" t="str">
        <f>IF(X614="", "", X614-SUM($Z$11:$Z613))</f>
        <v/>
      </c>
      <c r="AA614" s="111" t="str">
        <f>IF($Y614="", "", $Y614-SUM($AA$11:$AA613))</f>
        <v/>
      </c>
      <c r="AB614" s="111" t="str">
        <f t="shared" si="144"/>
        <v/>
      </c>
      <c r="AC614" s="121" t="str">
        <f t="shared" si="140"/>
        <v/>
      </c>
      <c r="AD614" s="122" t="str">
        <f t="shared" si="141"/>
        <v/>
      </c>
      <c r="AE614" s="123" t="str">
        <f t="shared" si="145"/>
        <v/>
      </c>
      <c r="AG614" s="150" t="str">
        <f t="shared" si="142"/>
        <v/>
      </c>
    </row>
    <row r="615" spans="1:33" x14ac:dyDescent="0.25">
      <c r="A615" s="56"/>
      <c r="B615" s="70"/>
      <c r="C615" s="76"/>
      <c r="D615" s="73"/>
      <c r="E615" s="79"/>
      <c r="F615" s="56"/>
      <c r="G615" s="13" t="str">
        <f t="shared" si="133"/>
        <v/>
      </c>
      <c r="H615" s="56"/>
      <c r="K615" s="128"/>
      <c r="L615" s="128"/>
      <c r="M615" s="128"/>
      <c r="N615" s="84" t="str">
        <f t="shared" si="134"/>
        <v/>
      </c>
      <c r="O615" s="128"/>
      <c r="P615" s="84" t="str">
        <f t="shared" si="135"/>
        <v/>
      </c>
      <c r="Q615" s="84" t="str">
        <f t="shared" si="132"/>
        <v/>
      </c>
      <c r="R615" s="84" t="str">
        <f t="shared" si="136"/>
        <v/>
      </c>
      <c r="S615" s="84" t="str">
        <f t="shared" si="137"/>
        <v/>
      </c>
      <c r="U615" s="84" t="str">
        <f t="shared" si="138"/>
        <v/>
      </c>
      <c r="W615" s="108" t="str">
        <f>IF($N615="", "", SUM($D$11:$D615))</f>
        <v/>
      </c>
      <c r="X615" s="111" t="str">
        <f t="shared" si="139"/>
        <v/>
      </c>
      <c r="Y615" s="114" t="str">
        <f t="shared" si="143"/>
        <v/>
      </c>
      <c r="Z615" s="111" t="str">
        <f>IF(X615="", "", X615-SUM($Z$11:$Z614))</f>
        <v/>
      </c>
      <c r="AA615" s="111" t="str">
        <f>IF($Y615="", "", $Y615-SUM($AA$11:$AA614))</f>
        <v/>
      </c>
      <c r="AB615" s="111" t="str">
        <f t="shared" si="144"/>
        <v/>
      </c>
      <c r="AC615" s="121" t="str">
        <f t="shared" si="140"/>
        <v/>
      </c>
      <c r="AD615" s="122" t="str">
        <f t="shared" si="141"/>
        <v/>
      </c>
      <c r="AE615" s="123" t="str">
        <f t="shared" si="145"/>
        <v/>
      </c>
      <c r="AG615" s="150" t="str">
        <f t="shared" si="142"/>
        <v/>
      </c>
    </row>
    <row r="616" spans="1:33" x14ac:dyDescent="0.25">
      <c r="A616" s="56"/>
      <c r="B616" s="70"/>
      <c r="C616" s="76"/>
      <c r="D616" s="73"/>
      <c r="E616" s="79"/>
      <c r="F616" s="56"/>
      <c r="G616" s="13" t="str">
        <f t="shared" si="133"/>
        <v/>
      </c>
      <c r="H616" s="56"/>
      <c r="K616" s="128"/>
      <c r="L616" s="128"/>
      <c r="M616" s="128"/>
      <c r="N616" s="84" t="str">
        <f t="shared" si="134"/>
        <v/>
      </c>
      <c r="O616" s="128"/>
      <c r="P616" s="84" t="str">
        <f t="shared" si="135"/>
        <v/>
      </c>
      <c r="Q616" s="84" t="str">
        <f t="shared" si="132"/>
        <v/>
      </c>
      <c r="R616" s="84" t="str">
        <f t="shared" si="136"/>
        <v/>
      </c>
      <c r="S616" s="84" t="str">
        <f t="shared" si="137"/>
        <v/>
      </c>
      <c r="U616" s="84" t="str">
        <f t="shared" si="138"/>
        <v/>
      </c>
      <c r="W616" s="108" t="str">
        <f>IF($N616="", "", SUM($D$11:$D616))</f>
        <v/>
      </c>
      <c r="X616" s="111" t="str">
        <f t="shared" si="139"/>
        <v/>
      </c>
      <c r="Y616" s="114" t="str">
        <f t="shared" si="143"/>
        <v/>
      </c>
      <c r="Z616" s="111" t="str">
        <f>IF(X616="", "", X616-SUM($Z$11:$Z615))</f>
        <v/>
      </c>
      <c r="AA616" s="111" t="str">
        <f>IF($Y616="", "", $Y616-SUM($AA$11:$AA615))</f>
        <v/>
      </c>
      <c r="AB616" s="111" t="str">
        <f t="shared" si="144"/>
        <v/>
      </c>
      <c r="AC616" s="121" t="str">
        <f t="shared" si="140"/>
        <v/>
      </c>
      <c r="AD616" s="122" t="str">
        <f t="shared" si="141"/>
        <v/>
      </c>
      <c r="AE616" s="123" t="str">
        <f t="shared" si="145"/>
        <v/>
      </c>
      <c r="AG616" s="150" t="str">
        <f t="shared" si="142"/>
        <v/>
      </c>
    </row>
    <row r="617" spans="1:33" x14ac:dyDescent="0.25">
      <c r="A617" s="56"/>
      <c r="B617" s="70"/>
      <c r="C617" s="76"/>
      <c r="D617" s="73"/>
      <c r="E617" s="79"/>
      <c r="F617" s="56"/>
      <c r="G617" s="13" t="str">
        <f t="shared" si="133"/>
        <v/>
      </c>
      <c r="H617" s="56"/>
      <c r="K617" s="128"/>
      <c r="L617" s="128"/>
      <c r="M617" s="128"/>
      <c r="N617" s="84" t="str">
        <f t="shared" si="134"/>
        <v/>
      </c>
      <c r="O617" s="128"/>
      <c r="P617" s="84" t="str">
        <f t="shared" si="135"/>
        <v/>
      </c>
      <c r="Q617" s="84" t="str">
        <f t="shared" si="132"/>
        <v/>
      </c>
      <c r="R617" s="84" t="str">
        <f t="shared" si="136"/>
        <v/>
      </c>
      <c r="S617" s="84" t="str">
        <f t="shared" si="137"/>
        <v/>
      </c>
      <c r="U617" s="84" t="str">
        <f t="shared" si="138"/>
        <v/>
      </c>
      <c r="W617" s="108" t="str">
        <f>IF($N617="", "", SUM($D$11:$D617))</f>
        <v/>
      </c>
      <c r="X617" s="111" t="str">
        <f t="shared" si="139"/>
        <v/>
      </c>
      <c r="Y617" s="114" t="str">
        <f t="shared" si="143"/>
        <v/>
      </c>
      <c r="Z617" s="111" t="str">
        <f>IF(X617="", "", X617-SUM($Z$11:$Z616))</f>
        <v/>
      </c>
      <c r="AA617" s="111" t="str">
        <f>IF($Y617="", "", $Y617-SUM($AA$11:$AA616))</f>
        <v/>
      </c>
      <c r="AB617" s="111" t="str">
        <f t="shared" si="144"/>
        <v/>
      </c>
      <c r="AC617" s="121" t="str">
        <f t="shared" si="140"/>
        <v/>
      </c>
      <c r="AD617" s="122" t="str">
        <f t="shared" si="141"/>
        <v/>
      </c>
      <c r="AE617" s="123" t="str">
        <f t="shared" si="145"/>
        <v/>
      </c>
      <c r="AG617" s="150" t="str">
        <f t="shared" si="142"/>
        <v/>
      </c>
    </row>
    <row r="618" spans="1:33" x14ac:dyDescent="0.25">
      <c r="A618" s="56"/>
      <c r="B618" s="70"/>
      <c r="C618" s="76"/>
      <c r="D618" s="73"/>
      <c r="E618" s="79"/>
      <c r="F618" s="56"/>
      <c r="G618" s="13" t="str">
        <f t="shared" si="133"/>
        <v/>
      </c>
      <c r="H618" s="56"/>
      <c r="K618" s="128"/>
      <c r="L618" s="128"/>
      <c r="M618" s="128"/>
      <c r="N618" s="84" t="str">
        <f t="shared" si="134"/>
        <v/>
      </c>
      <c r="O618" s="128"/>
      <c r="P618" s="84" t="str">
        <f t="shared" si="135"/>
        <v/>
      </c>
      <c r="Q618" s="84" t="str">
        <f t="shared" si="132"/>
        <v/>
      </c>
      <c r="R618" s="84" t="str">
        <f t="shared" si="136"/>
        <v/>
      </c>
      <c r="S618" s="84" t="str">
        <f t="shared" si="137"/>
        <v/>
      </c>
      <c r="U618" s="84" t="str">
        <f t="shared" si="138"/>
        <v/>
      </c>
      <c r="W618" s="108" t="str">
        <f>IF($N618="", "", SUM($D$11:$D618))</f>
        <v/>
      </c>
      <c r="X618" s="111" t="str">
        <f t="shared" si="139"/>
        <v/>
      </c>
      <c r="Y618" s="114" t="str">
        <f t="shared" si="143"/>
        <v/>
      </c>
      <c r="Z618" s="111" t="str">
        <f>IF(X618="", "", X618-SUM($Z$11:$Z617))</f>
        <v/>
      </c>
      <c r="AA618" s="111" t="str">
        <f>IF($Y618="", "", $Y618-SUM($AA$11:$AA617))</f>
        <v/>
      </c>
      <c r="AB618" s="111" t="str">
        <f t="shared" si="144"/>
        <v/>
      </c>
      <c r="AC618" s="121" t="str">
        <f t="shared" si="140"/>
        <v/>
      </c>
      <c r="AD618" s="122" t="str">
        <f t="shared" si="141"/>
        <v/>
      </c>
      <c r="AE618" s="123" t="str">
        <f t="shared" si="145"/>
        <v/>
      </c>
      <c r="AG618" s="150" t="str">
        <f t="shared" si="142"/>
        <v/>
      </c>
    </row>
    <row r="619" spans="1:33" x14ac:dyDescent="0.25">
      <c r="A619" s="56"/>
      <c r="B619" s="70"/>
      <c r="C619" s="76"/>
      <c r="D619" s="73"/>
      <c r="E619" s="79"/>
      <c r="F619" s="56"/>
      <c r="G619" s="13" t="str">
        <f t="shared" si="133"/>
        <v/>
      </c>
      <c r="H619" s="56"/>
      <c r="K619" s="128"/>
      <c r="L619" s="128"/>
      <c r="M619" s="128"/>
      <c r="N619" s="84" t="str">
        <f t="shared" si="134"/>
        <v/>
      </c>
      <c r="O619" s="128"/>
      <c r="P619" s="84" t="str">
        <f t="shared" si="135"/>
        <v/>
      </c>
      <c r="Q619" s="84" t="str">
        <f t="shared" si="132"/>
        <v/>
      </c>
      <c r="R619" s="84" t="str">
        <f t="shared" si="136"/>
        <v/>
      </c>
      <c r="S619" s="84" t="str">
        <f t="shared" si="137"/>
        <v/>
      </c>
      <c r="U619" s="84" t="str">
        <f t="shared" si="138"/>
        <v/>
      </c>
      <c r="W619" s="108" t="str">
        <f>IF($N619="", "", SUM($D$11:$D619))</f>
        <v/>
      </c>
      <c r="X619" s="111" t="str">
        <f t="shared" si="139"/>
        <v/>
      </c>
      <c r="Y619" s="114" t="str">
        <f t="shared" si="143"/>
        <v/>
      </c>
      <c r="Z619" s="111" t="str">
        <f>IF(X619="", "", X619-SUM($Z$11:$Z618))</f>
        <v/>
      </c>
      <c r="AA619" s="111" t="str">
        <f>IF($Y619="", "", $Y619-SUM($AA$11:$AA618))</f>
        <v/>
      </c>
      <c r="AB619" s="111" t="str">
        <f t="shared" si="144"/>
        <v/>
      </c>
      <c r="AC619" s="121" t="str">
        <f t="shared" si="140"/>
        <v/>
      </c>
      <c r="AD619" s="122" t="str">
        <f t="shared" si="141"/>
        <v/>
      </c>
      <c r="AE619" s="123" t="str">
        <f t="shared" si="145"/>
        <v/>
      </c>
      <c r="AG619" s="150" t="str">
        <f t="shared" si="142"/>
        <v/>
      </c>
    </row>
    <row r="620" spans="1:33" x14ac:dyDescent="0.25">
      <c r="A620" s="56"/>
      <c r="B620" s="70"/>
      <c r="C620" s="76"/>
      <c r="D620" s="73"/>
      <c r="E620" s="79"/>
      <c r="F620" s="56"/>
      <c r="G620" s="13" t="str">
        <f t="shared" si="133"/>
        <v/>
      </c>
      <c r="H620" s="56"/>
      <c r="K620" s="128"/>
      <c r="L620" s="128"/>
      <c r="M620" s="128"/>
      <c r="N620" s="84" t="str">
        <f t="shared" si="134"/>
        <v/>
      </c>
      <c r="O620" s="128"/>
      <c r="P620" s="84" t="str">
        <f t="shared" si="135"/>
        <v/>
      </c>
      <c r="Q620" s="84" t="str">
        <f t="shared" si="132"/>
        <v/>
      </c>
      <c r="R620" s="84" t="str">
        <f t="shared" si="136"/>
        <v/>
      </c>
      <c r="S620" s="84" t="str">
        <f t="shared" si="137"/>
        <v/>
      </c>
      <c r="U620" s="84" t="str">
        <f t="shared" si="138"/>
        <v/>
      </c>
      <c r="W620" s="108" t="str">
        <f>IF($N620="", "", SUM($D$11:$D620))</f>
        <v/>
      </c>
      <c r="X620" s="111" t="str">
        <f t="shared" si="139"/>
        <v/>
      </c>
      <c r="Y620" s="114" t="str">
        <f t="shared" si="143"/>
        <v/>
      </c>
      <c r="Z620" s="111" t="str">
        <f>IF(X620="", "", X620-SUM($Z$11:$Z619))</f>
        <v/>
      </c>
      <c r="AA620" s="111" t="str">
        <f>IF($Y620="", "", $Y620-SUM($AA$11:$AA619))</f>
        <v/>
      </c>
      <c r="AB620" s="111" t="str">
        <f t="shared" si="144"/>
        <v/>
      </c>
      <c r="AC620" s="121" t="str">
        <f t="shared" si="140"/>
        <v/>
      </c>
      <c r="AD620" s="122" t="str">
        <f t="shared" si="141"/>
        <v/>
      </c>
      <c r="AE620" s="123" t="str">
        <f t="shared" si="145"/>
        <v/>
      </c>
      <c r="AG620" s="150" t="str">
        <f t="shared" si="142"/>
        <v/>
      </c>
    </row>
    <row r="621" spans="1:33" x14ac:dyDescent="0.25">
      <c r="A621" s="56"/>
      <c r="B621" s="70"/>
      <c r="C621" s="76"/>
      <c r="D621" s="73"/>
      <c r="E621" s="79"/>
      <c r="F621" s="56"/>
      <c r="G621" s="13" t="str">
        <f t="shared" si="133"/>
        <v/>
      </c>
      <c r="H621" s="56"/>
      <c r="K621" s="128"/>
      <c r="L621" s="128"/>
      <c r="M621" s="128"/>
      <c r="N621" s="84" t="str">
        <f t="shared" si="134"/>
        <v/>
      </c>
      <c r="O621" s="128"/>
      <c r="P621" s="84" t="str">
        <f t="shared" si="135"/>
        <v/>
      </c>
      <c r="Q621" s="84" t="str">
        <f t="shared" si="132"/>
        <v/>
      </c>
      <c r="R621" s="84" t="str">
        <f t="shared" si="136"/>
        <v/>
      </c>
      <c r="S621" s="84" t="str">
        <f t="shared" si="137"/>
        <v/>
      </c>
      <c r="U621" s="84" t="str">
        <f t="shared" si="138"/>
        <v/>
      </c>
      <c r="W621" s="108" t="str">
        <f>IF($N621="", "", SUM($D$11:$D621))</f>
        <v/>
      </c>
      <c r="X621" s="111" t="str">
        <f t="shared" si="139"/>
        <v/>
      </c>
      <c r="Y621" s="114" t="str">
        <f t="shared" si="143"/>
        <v/>
      </c>
      <c r="Z621" s="111" t="str">
        <f>IF(X621="", "", X621-SUM($Z$11:$Z620))</f>
        <v/>
      </c>
      <c r="AA621" s="111" t="str">
        <f>IF($Y621="", "", $Y621-SUM($AA$11:$AA620))</f>
        <v/>
      </c>
      <c r="AB621" s="111" t="str">
        <f t="shared" si="144"/>
        <v/>
      </c>
      <c r="AC621" s="121" t="str">
        <f t="shared" si="140"/>
        <v/>
      </c>
      <c r="AD621" s="122" t="str">
        <f t="shared" si="141"/>
        <v/>
      </c>
      <c r="AE621" s="123" t="str">
        <f t="shared" si="145"/>
        <v/>
      </c>
      <c r="AG621" s="150" t="str">
        <f t="shared" si="142"/>
        <v/>
      </c>
    </row>
    <row r="622" spans="1:33" x14ac:dyDescent="0.25">
      <c r="A622" s="56"/>
      <c r="B622" s="70"/>
      <c r="C622" s="76"/>
      <c r="D622" s="73"/>
      <c r="E622" s="79"/>
      <c r="F622" s="56"/>
      <c r="G622" s="13" t="str">
        <f t="shared" si="133"/>
        <v/>
      </c>
      <c r="H622" s="56"/>
      <c r="K622" s="128"/>
      <c r="L622" s="128"/>
      <c r="M622" s="128"/>
      <c r="N622" s="84" t="str">
        <f t="shared" si="134"/>
        <v/>
      </c>
      <c r="O622" s="128"/>
      <c r="P622" s="84" t="str">
        <f t="shared" si="135"/>
        <v/>
      </c>
      <c r="Q622" s="84" t="str">
        <f t="shared" si="132"/>
        <v/>
      </c>
      <c r="R622" s="84" t="str">
        <f t="shared" si="136"/>
        <v/>
      </c>
      <c r="S622" s="84" t="str">
        <f t="shared" si="137"/>
        <v/>
      </c>
      <c r="U622" s="84" t="str">
        <f t="shared" si="138"/>
        <v/>
      </c>
      <c r="W622" s="108" t="str">
        <f>IF($N622="", "", SUM($D$11:$D622))</f>
        <v/>
      </c>
      <c r="X622" s="111" t="str">
        <f t="shared" si="139"/>
        <v/>
      </c>
      <c r="Y622" s="114" t="str">
        <f t="shared" si="143"/>
        <v/>
      </c>
      <c r="Z622" s="111" t="str">
        <f>IF(X622="", "", X622-SUM($Z$11:$Z621))</f>
        <v/>
      </c>
      <c r="AA622" s="111" t="str">
        <f>IF($Y622="", "", $Y622-SUM($AA$11:$AA621))</f>
        <v/>
      </c>
      <c r="AB622" s="111" t="str">
        <f t="shared" si="144"/>
        <v/>
      </c>
      <c r="AC622" s="121" t="str">
        <f t="shared" si="140"/>
        <v/>
      </c>
      <c r="AD622" s="122" t="str">
        <f t="shared" si="141"/>
        <v/>
      </c>
      <c r="AE622" s="123" t="str">
        <f t="shared" si="145"/>
        <v/>
      </c>
      <c r="AG622" s="150" t="str">
        <f t="shared" si="142"/>
        <v/>
      </c>
    </row>
    <row r="623" spans="1:33" x14ac:dyDescent="0.25">
      <c r="A623" s="56"/>
      <c r="B623" s="70"/>
      <c r="C623" s="76"/>
      <c r="D623" s="73"/>
      <c r="E623" s="79"/>
      <c r="F623" s="56"/>
      <c r="G623" s="13" t="str">
        <f t="shared" si="133"/>
        <v/>
      </c>
      <c r="H623" s="56"/>
      <c r="K623" s="128"/>
      <c r="L623" s="128"/>
      <c r="M623" s="128"/>
      <c r="N623" s="84" t="str">
        <f t="shared" si="134"/>
        <v/>
      </c>
      <c r="O623" s="128"/>
      <c r="P623" s="84" t="str">
        <f t="shared" si="135"/>
        <v/>
      </c>
      <c r="Q623" s="84" t="str">
        <f t="shared" si="132"/>
        <v/>
      </c>
      <c r="R623" s="84" t="str">
        <f t="shared" si="136"/>
        <v/>
      </c>
      <c r="S623" s="84" t="str">
        <f t="shared" si="137"/>
        <v/>
      </c>
      <c r="U623" s="84" t="str">
        <f t="shared" si="138"/>
        <v/>
      </c>
      <c r="W623" s="108" t="str">
        <f>IF($N623="", "", SUM($D$11:$D623))</f>
        <v/>
      </c>
      <c r="X623" s="111" t="str">
        <f t="shared" si="139"/>
        <v/>
      </c>
      <c r="Y623" s="114" t="str">
        <f t="shared" si="143"/>
        <v/>
      </c>
      <c r="Z623" s="111" t="str">
        <f>IF(X623="", "", X623-SUM($Z$11:$Z622))</f>
        <v/>
      </c>
      <c r="AA623" s="111" t="str">
        <f>IF($Y623="", "", $Y623-SUM($AA$11:$AA622))</f>
        <v/>
      </c>
      <c r="AB623" s="111" t="str">
        <f t="shared" si="144"/>
        <v/>
      </c>
      <c r="AC623" s="121" t="str">
        <f t="shared" si="140"/>
        <v/>
      </c>
      <c r="AD623" s="122" t="str">
        <f t="shared" si="141"/>
        <v/>
      </c>
      <c r="AE623" s="123" t="str">
        <f t="shared" si="145"/>
        <v/>
      </c>
      <c r="AG623" s="150" t="str">
        <f t="shared" si="142"/>
        <v/>
      </c>
    </row>
    <row r="624" spans="1:33" x14ac:dyDescent="0.25">
      <c r="A624" s="56"/>
      <c r="B624" s="70"/>
      <c r="C624" s="76"/>
      <c r="D624" s="73"/>
      <c r="E624" s="79"/>
      <c r="F624" s="56"/>
      <c r="G624" s="13" t="str">
        <f t="shared" si="133"/>
        <v/>
      </c>
      <c r="H624" s="56"/>
      <c r="K624" s="128"/>
      <c r="L624" s="128"/>
      <c r="M624" s="128"/>
      <c r="N624" s="84" t="str">
        <f t="shared" si="134"/>
        <v/>
      </c>
      <c r="O624" s="128"/>
      <c r="P624" s="84" t="str">
        <f t="shared" si="135"/>
        <v/>
      </c>
      <c r="Q624" s="84" t="str">
        <f t="shared" si="132"/>
        <v/>
      </c>
      <c r="R624" s="84" t="str">
        <f t="shared" si="136"/>
        <v/>
      </c>
      <c r="S624" s="84" t="str">
        <f t="shared" si="137"/>
        <v/>
      </c>
      <c r="U624" s="84" t="str">
        <f t="shared" si="138"/>
        <v/>
      </c>
      <c r="W624" s="108" t="str">
        <f>IF($N624="", "", SUM($D$11:$D624))</f>
        <v/>
      </c>
      <c r="X624" s="111" t="str">
        <f t="shared" si="139"/>
        <v/>
      </c>
      <c r="Y624" s="114" t="str">
        <f t="shared" si="143"/>
        <v/>
      </c>
      <c r="Z624" s="111" t="str">
        <f>IF(X624="", "", X624-SUM($Z$11:$Z623))</f>
        <v/>
      </c>
      <c r="AA624" s="111" t="str">
        <f>IF($Y624="", "", $Y624-SUM($AA$11:$AA623))</f>
        <v/>
      </c>
      <c r="AB624" s="111" t="str">
        <f t="shared" si="144"/>
        <v/>
      </c>
      <c r="AC624" s="121" t="str">
        <f t="shared" si="140"/>
        <v/>
      </c>
      <c r="AD624" s="122" t="str">
        <f t="shared" si="141"/>
        <v/>
      </c>
      <c r="AE624" s="123" t="str">
        <f t="shared" si="145"/>
        <v/>
      </c>
      <c r="AG624" s="150" t="str">
        <f t="shared" si="142"/>
        <v/>
      </c>
    </row>
    <row r="625" spans="1:33" x14ac:dyDescent="0.25">
      <c r="A625" s="56"/>
      <c r="B625" s="70"/>
      <c r="C625" s="76"/>
      <c r="D625" s="73"/>
      <c r="E625" s="79"/>
      <c r="F625" s="56"/>
      <c r="G625" s="13" t="str">
        <f t="shared" si="133"/>
        <v/>
      </c>
      <c r="H625" s="56"/>
      <c r="K625" s="128"/>
      <c r="L625" s="128"/>
      <c r="M625" s="128"/>
      <c r="N625" s="84" t="str">
        <f t="shared" si="134"/>
        <v/>
      </c>
      <c r="O625" s="128"/>
      <c r="P625" s="84" t="str">
        <f t="shared" si="135"/>
        <v/>
      </c>
      <c r="Q625" s="84" t="str">
        <f t="shared" si="132"/>
        <v/>
      </c>
      <c r="R625" s="84" t="str">
        <f t="shared" si="136"/>
        <v/>
      </c>
      <c r="S625" s="84" t="str">
        <f t="shared" si="137"/>
        <v/>
      </c>
      <c r="U625" s="84" t="str">
        <f t="shared" si="138"/>
        <v/>
      </c>
      <c r="W625" s="108" t="str">
        <f>IF($N625="", "", SUM($D$11:$D625))</f>
        <v/>
      </c>
      <c r="X625" s="111" t="str">
        <f t="shared" si="139"/>
        <v/>
      </c>
      <c r="Y625" s="114" t="str">
        <f t="shared" si="143"/>
        <v/>
      </c>
      <c r="Z625" s="111" t="str">
        <f>IF(X625="", "", X625-SUM($Z$11:$Z624))</f>
        <v/>
      </c>
      <c r="AA625" s="111" t="str">
        <f>IF($Y625="", "", $Y625-SUM($AA$11:$AA624))</f>
        <v/>
      </c>
      <c r="AB625" s="111" t="str">
        <f t="shared" si="144"/>
        <v/>
      </c>
      <c r="AC625" s="121" t="str">
        <f t="shared" si="140"/>
        <v/>
      </c>
      <c r="AD625" s="122" t="str">
        <f t="shared" si="141"/>
        <v/>
      </c>
      <c r="AE625" s="123" t="str">
        <f t="shared" si="145"/>
        <v/>
      </c>
      <c r="AG625" s="150" t="str">
        <f t="shared" si="142"/>
        <v/>
      </c>
    </row>
    <row r="626" spans="1:33" x14ac:dyDescent="0.25">
      <c r="A626" s="56"/>
      <c r="B626" s="70"/>
      <c r="C626" s="76"/>
      <c r="D626" s="73"/>
      <c r="E626" s="79"/>
      <c r="F626" s="56"/>
      <c r="G626" s="13" t="str">
        <f t="shared" si="133"/>
        <v/>
      </c>
      <c r="H626" s="56"/>
      <c r="K626" s="128"/>
      <c r="L626" s="128"/>
      <c r="M626" s="128"/>
      <c r="N626" s="84" t="str">
        <f t="shared" si="134"/>
        <v/>
      </c>
      <c r="O626" s="128"/>
      <c r="P626" s="84" t="str">
        <f t="shared" si="135"/>
        <v/>
      </c>
      <c r="Q626" s="84" t="str">
        <f t="shared" si="132"/>
        <v/>
      </c>
      <c r="R626" s="84" t="str">
        <f t="shared" si="136"/>
        <v/>
      </c>
      <c r="S626" s="84" t="str">
        <f t="shared" si="137"/>
        <v/>
      </c>
      <c r="U626" s="84" t="str">
        <f t="shared" si="138"/>
        <v/>
      </c>
      <c r="W626" s="108" t="str">
        <f>IF($N626="", "", SUM($D$11:$D626))</f>
        <v/>
      </c>
      <c r="X626" s="111" t="str">
        <f t="shared" si="139"/>
        <v/>
      </c>
      <c r="Y626" s="114" t="str">
        <f t="shared" si="143"/>
        <v/>
      </c>
      <c r="Z626" s="111" t="str">
        <f>IF(X626="", "", X626-SUM($Z$11:$Z625))</f>
        <v/>
      </c>
      <c r="AA626" s="111" t="str">
        <f>IF($Y626="", "", $Y626-SUM($AA$11:$AA625))</f>
        <v/>
      </c>
      <c r="AB626" s="111" t="str">
        <f t="shared" si="144"/>
        <v/>
      </c>
      <c r="AC626" s="121" t="str">
        <f t="shared" si="140"/>
        <v/>
      </c>
      <c r="AD626" s="122" t="str">
        <f t="shared" si="141"/>
        <v/>
      </c>
      <c r="AE626" s="123" t="str">
        <f t="shared" si="145"/>
        <v/>
      </c>
      <c r="AG626" s="150" t="str">
        <f t="shared" si="142"/>
        <v/>
      </c>
    </row>
    <row r="627" spans="1:33" x14ac:dyDescent="0.25">
      <c r="A627" s="56"/>
      <c r="B627" s="70"/>
      <c r="C627" s="76"/>
      <c r="D627" s="73"/>
      <c r="E627" s="79"/>
      <c r="F627" s="56"/>
      <c r="G627" s="13" t="str">
        <f t="shared" si="133"/>
        <v/>
      </c>
      <c r="H627" s="56"/>
      <c r="K627" s="128"/>
      <c r="L627" s="128"/>
      <c r="M627" s="128"/>
      <c r="N627" s="84" t="str">
        <f t="shared" si="134"/>
        <v/>
      </c>
      <c r="O627" s="128"/>
      <c r="P627" s="84" t="str">
        <f t="shared" si="135"/>
        <v/>
      </c>
      <c r="Q627" s="84" t="str">
        <f t="shared" si="132"/>
        <v/>
      </c>
      <c r="R627" s="84" t="str">
        <f t="shared" si="136"/>
        <v/>
      </c>
      <c r="S627" s="84" t="str">
        <f t="shared" si="137"/>
        <v/>
      </c>
      <c r="U627" s="84" t="str">
        <f t="shared" si="138"/>
        <v/>
      </c>
      <c r="W627" s="108" t="str">
        <f>IF($N627="", "", SUM($D$11:$D627))</f>
        <v/>
      </c>
      <c r="X627" s="111" t="str">
        <f t="shared" si="139"/>
        <v/>
      </c>
      <c r="Y627" s="114" t="str">
        <f t="shared" si="143"/>
        <v/>
      </c>
      <c r="Z627" s="111" t="str">
        <f>IF(X627="", "", X627-SUM($Z$11:$Z626))</f>
        <v/>
      </c>
      <c r="AA627" s="111" t="str">
        <f>IF($Y627="", "", $Y627-SUM($AA$11:$AA626))</f>
        <v/>
      </c>
      <c r="AB627" s="111" t="str">
        <f t="shared" si="144"/>
        <v/>
      </c>
      <c r="AC627" s="121" t="str">
        <f t="shared" si="140"/>
        <v/>
      </c>
      <c r="AD627" s="122" t="str">
        <f t="shared" si="141"/>
        <v/>
      </c>
      <c r="AE627" s="123" t="str">
        <f t="shared" si="145"/>
        <v/>
      </c>
      <c r="AG627" s="150" t="str">
        <f t="shared" si="142"/>
        <v/>
      </c>
    </row>
    <row r="628" spans="1:33" x14ac:dyDescent="0.25">
      <c r="A628" s="56"/>
      <c r="B628" s="70"/>
      <c r="C628" s="76"/>
      <c r="D628" s="73"/>
      <c r="E628" s="79"/>
      <c r="F628" s="56"/>
      <c r="G628" s="13" t="str">
        <f t="shared" si="133"/>
        <v/>
      </c>
      <c r="H628" s="56"/>
      <c r="K628" s="128"/>
      <c r="L628" s="128"/>
      <c r="M628" s="128"/>
      <c r="N628" s="84" t="str">
        <f t="shared" si="134"/>
        <v/>
      </c>
      <c r="O628" s="128"/>
      <c r="P628" s="84" t="str">
        <f t="shared" si="135"/>
        <v/>
      </c>
      <c r="Q628" s="84" t="str">
        <f t="shared" si="132"/>
        <v/>
      </c>
      <c r="R628" s="84" t="str">
        <f t="shared" si="136"/>
        <v/>
      </c>
      <c r="S628" s="84" t="str">
        <f t="shared" si="137"/>
        <v/>
      </c>
      <c r="U628" s="84" t="str">
        <f t="shared" si="138"/>
        <v/>
      </c>
      <c r="W628" s="108" t="str">
        <f>IF($N628="", "", SUM($D$11:$D628))</f>
        <v/>
      </c>
      <c r="X628" s="111" t="str">
        <f t="shared" si="139"/>
        <v/>
      </c>
      <c r="Y628" s="114" t="str">
        <f t="shared" si="143"/>
        <v/>
      </c>
      <c r="Z628" s="111" t="str">
        <f>IF(X628="", "", X628-SUM($Z$11:$Z627))</f>
        <v/>
      </c>
      <c r="AA628" s="111" t="str">
        <f>IF($Y628="", "", $Y628-SUM($AA$11:$AA627))</f>
        <v/>
      </c>
      <c r="AB628" s="111" t="str">
        <f t="shared" si="144"/>
        <v/>
      </c>
      <c r="AC628" s="121" t="str">
        <f t="shared" si="140"/>
        <v/>
      </c>
      <c r="AD628" s="122" t="str">
        <f t="shared" si="141"/>
        <v/>
      </c>
      <c r="AE628" s="123" t="str">
        <f t="shared" si="145"/>
        <v/>
      </c>
      <c r="AG628" s="150" t="str">
        <f t="shared" si="142"/>
        <v/>
      </c>
    </row>
    <row r="629" spans="1:33" x14ac:dyDescent="0.25">
      <c r="A629" s="56"/>
      <c r="B629" s="70"/>
      <c r="C629" s="76"/>
      <c r="D629" s="73"/>
      <c r="E629" s="79"/>
      <c r="F629" s="56"/>
      <c r="G629" s="13" t="str">
        <f t="shared" si="133"/>
        <v/>
      </c>
      <c r="H629" s="56"/>
      <c r="K629" s="128"/>
      <c r="L629" s="128"/>
      <c r="M629" s="128"/>
      <c r="N629" s="84" t="str">
        <f t="shared" si="134"/>
        <v/>
      </c>
      <c r="O629" s="128"/>
      <c r="P629" s="84" t="str">
        <f t="shared" si="135"/>
        <v/>
      </c>
      <c r="Q629" s="84" t="str">
        <f t="shared" si="132"/>
        <v/>
      </c>
      <c r="R629" s="84" t="str">
        <f t="shared" si="136"/>
        <v/>
      </c>
      <c r="S629" s="84" t="str">
        <f t="shared" si="137"/>
        <v/>
      </c>
      <c r="U629" s="84" t="str">
        <f t="shared" si="138"/>
        <v/>
      </c>
      <c r="W629" s="108" t="str">
        <f>IF($N629="", "", SUM($D$11:$D629))</f>
        <v/>
      </c>
      <c r="X629" s="111" t="str">
        <f t="shared" si="139"/>
        <v/>
      </c>
      <c r="Y629" s="114" t="str">
        <f t="shared" si="143"/>
        <v/>
      </c>
      <c r="Z629" s="111" t="str">
        <f>IF(X629="", "", X629-SUM($Z$11:$Z628))</f>
        <v/>
      </c>
      <c r="AA629" s="111" t="str">
        <f>IF($Y629="", "", $Y629-SUM($AA$11:$AA628))</f>
        <v/>
      </c>
      <c r="AB629" s="111" t="str">
        <f t="shared" si="144"/>
        <v/>
      </c>
      <c r="AC629" s="121" t="str">
        <f t="shared" si="140"/>
        <v/>
      </c>
      <c r="AD629" s="122" t="str">
        <f t="shared" si="141"/>
        <v/>
      </c>
      <c r="AE629" s="123" t="str">
        <f t="shared" si="145"/>
        <v/>
      </c>
      <c r="AG629" s="150" t="str">
        <f t="shared" si="142"/>
        <v/>
      </c>
    </row>
    <row r="630" spans="1:33" x14ac:dyDescent="0.25">
      <c r="A630" s="56"/>
      <c r="B630" s="70"/>
      <c r="C630" s="76"/>
      <c r="D630" s="73"/>
      <c r="E630" s="79"/>
      <c r="F630" s="56"/>
      <c r="G630" s="13" t="str">
        <f t="shared" si="133"/>
        <v/>
      </c>
      <c r="H630" s="56"/>
      <c r="K630" s="128"/>
      <c r="L630" s="128"/>
      <c r="M630" s="128"/>
      <c r="N630" s="84" t="str">
        <f t="shared" si="134"/>
        <v/>
      </c>
      <c r="O630" s="128"/>
      <c r="P630" s="84" t="str">
        <f t="shared" si="135"/>
        <v/>
      </c>
      <c r="Q630" s="84" t="str">
        <f t="shared" si="132"/>
        <v/>
      </c>
      <c r="R630" s="84" t="str">
        <f t="shared" si="136"/>
        <v/>
      </c>
      <c r="S630" s="84" t="str">
        <f t="shared" si="137"/>
        <v/>
      </c>
      <c r="U630" s="84" t="str">
        <f t="shared" si="138"/>
        <v/>
      </c>
      <c r="W630" s="108" t="str">
        <f>IF($N630="", "", SUM($D$11:$D630))</f>
        <v/>
      </c>
      <c r="X630" s="111" t="str">
        <f t="shared" si="139"/>
        <v/>
      </c>
      <c r="Y630" s="114" t="str">
        <f t="shared" si="143"/>
        <v/>
      </c>
      <c r="Z630" s="111" t="str">
        <f>IF(X630="", "", X630-SUM($Z$11:$Z629))</f>
        <v/>
      </c>
      <c r="AA630" s="111" t="str">
        <f>IF($Y630="", "", $Y630-SUM($AA$11:$AA629))</f>
        <v/>
      </c>
      <c r="AB630" s="111" t="str">
        <f t="shared" si="144"/>
        <v/>
      </c>
      <c r="AC630" s="121" t="str">
        <f t="shared" si="140"/>
        <v/>
      </c>
      <c r="AD630" s="122" t="str">
        <f t="shared" si="141"/>
        <v/>
      </c>
      <c r="AE630" s="123" t="str">
        <f t="shared" si="145"/>
        <v/>
      </c>
      <c r="AG630" s="150" t="str">
        <f t="shared" si="142"/>
        <v/>
      </c>
    </row>
    <row r="631" spans="1:33" x14ac:dyDescent="0.25">
      <c r="A631" s="56"/>
      <c r="B631" s="70"/>
      <c r="C631" s="76"/>
      <c r="D631" s="73"/>
      <c r="E631" s="79"/>
      <c r="F631" s="56"/>
      <c r="G631" s="13" t="str">
        <f t="shared" si="133"/>
        <v/>
      </c>
      <c r="H631" s="56"/>
      <c r="K631" s="128"/>
      <c r="L631" s="128"/>
      <c r="M631" s="128"/>
      <c r="N631" s="84" t="str">
        <f t="shared" si="134"/>
        <v/>
      </c>
      <c r="O631" s="128"/>
      <c r="P631" s="84" t="str">
        <f t="shared" si="135"/>
        <v/>
      </c>
      <c r="Q631" s="84" t="str">
        <f t="shared" si="132"/>
        <v/>
      </c>
      <c r="R631" s="84" t="str">
        <f t="shared" si="136"/>
        <v/>
      </c>
      <c r="S631" s="84" t="str">
        <f t="shared" si="137"/>
        <v/>
      </c>
      <c r="U631" s="84" t="str">
        <f t="shared" si="138"/>
        <v/>
      </c>
      <c r="W631" s="108" t="str">
        <f>IF($N631="", "", SUM($D$11:$D631))</f>
        <v/>
      </c>
      <c r="X631" s="111" t="str">
        <f t="shared" si="139"/>
        <v/>
      </c>
      <c r="Y631" s="114" t="str">
        <f t="shared" si="143"/>
        <v/>
      </c>
      <c r="Z631" s="111" t="str">
        <f>IF(X631="", "", X631-SUM($Z$11:$Z630))</f>
        <v/>
      </c>
      <c r="AA631" s="111" t="str">
        <f>IF($Y631="", "", $Y631-SUM($AA$11:$AA630))</f>
        <v/>
      </c>
      <c r="AB631" s="111" t="str">
        <f t="shared" si="144"/>
        <v/>
      </c>
      <c r="AC631" s="121" t="str">
        <f t="shared" si="140"/>
        <v/>
      </c>
      <c r="AD631" s="122" t="str">
        <f t="shared" si="141"/>
        <v/>
      </c>
      <c r="AE631" s="123" t="str">
        <f t="shared" si="145"/>
        <v/>
      </c>
      <c r="AG631" s="150" t="str">
        <f t="shared" si="142"/>
        <v/>
      </c>
    </row>
    <row r="632" spans="1:33" x14ac:dyDescent="0.25">
      <c r="A632" s="56"/>
      <c r="B632" s="70"/>
      <c r="C632" s="76"/>
      <c r="D632" s="73"/>
      <c r="E632" s="79"/>
      <c r="F632" s="56"/>
      <c r="G632" s="13" t="str">
        <f t="shared" si="133"/>
        <v/>
      </c>
      <c r="H632" s="56"/>
      <c r="K632" s="128"/>
      <c r="L632" s="128"/>
      <c r="M632" s="128"/>
      <c r="N632" s="84" t="str">
        <f t="shared" si="134"/>
        <v/>
      </c>
      <c r="O632" s="128"/>
      <c r="P632" s="84" t="str">
        <f t="shared" si="135"/>
        <v/>
      </c>
      <c r="Q632" s="84" t="str">
        <f t="shared" si="132"/>
        <v/>
      </c>
      <c r="R632" s="84" t="str">
        <f t="shared" si="136"/>
        <v/>
      </c>
      <c r="S632" s="84" t="str">
        <f t="shared" si="137"/>
        <v/>
      </c>
      <c r="U632" s="84" t="str">
        <f t="shared" si="138"/>
        <v/>
      </c>
      <c r="W632" s="108" t="str">
        <f>IF($N632="", "", SUM($D$11:$D632))</f>
        <v/>
      </c>
      <c r="X632" s="111" t="str">
        <f t="shared" si="139"/>
        <v/>
      </c>
      <c r="Y632" s="114" t="str">
        <f t="shared" si="143"/>
        <v/>
      </c>
      <c r="Z632" s="111" t="str">
        <f>IF(X632="", "", X632-SUM($Z$11:$Z631))</f>
        <v/>
      </c>
      <c r="AA632" s="111" t="str">
        <f>IF($Y632="", "", $Y632-SUM($AA$11:$AA631))</f>
        <v/>
      </c>
      <c r="AB632" s="111" t="str">
        <f t="shared" si="144"/>
        <v/>
      </c>
      <c r="AC632" s="121" t="str">
        <f t="shared" si="140"/>
        <v/>
      </c>
      <c r="AD632" s="122" t="str">
        <f t="shared" si="141"/>
        <v/>
      </c>
      <c r="AE632" s="123" t="str">
        <f t="shared" si="145"/>
        <v/>
      </c>
      <c r="AG632" s="150" t="str">
        <f t="shared" si="142"/>
        <v/>
      </c>
    </row>
    <row r="633" spans="1:33" x14ac:dyDescent="0.25">
      <c r="A633" s="56"/>
      <c r="B633" s="70"/>
      <c r="C633" s="76"/>
      <c r="D633" s="73"/>
      <c r="E633" s="79"/>
      <c r="F633" s="56"/>
      <c r="G633" s="13" t="str">
        <f t="shared" si="133"/>
        <v/>
      </c>
      <c r="H633" s="56"/>
      <c r="K633" s="128"/>
      <c r="L633" s="128"/>
      <c r="M633" s="128"/>
      <c r="N633" s="84" t="str">
        <f t="shared" si="134"/>
        <v/>
      </c>
      <c r="O633" s="128"/>
      <c r="P633" s="84" t="str">
        <f t="shared" si="135"/>
        <v/>
      </c>
      <c r="Q633" s="84" t="str">
        <f t="shared" si="132"/>
        <v/>
      </c>
      <c r="R633" s="84" t="str">
        <f t="shared" si="136"/>
        <v/>
      </c>
      <c r="S633" s="84" t="str">
        <f t="shared" si="137"/>
        <v/>
      </c>
      <c r="U633" s="84" t="str">
        <f t="shared" si="138"/>
        <v/>
      </c>
      <c r="W633" s="108" t="str">
        <f>IF($N633="", "", SUM($D$11:$D633))</f>
        <v/>
      </c>
      <c r="X633" s="111" t="str">
        <f t="shared" si="139"/>
        <v/>
      </c>
      <c r="Y633" s="114" t="str">
        <f t="shared" si="143"/>
        <v/>
      </c>
      <c r="Z633" s="111" t="str">
        <f>IF(X633="", "", X633-SUM($Z$11:$Z632))</f>
        <v/>
      </c>
      <c r="AA633" s="111" t="str">
        <f>IF($Y633="", "", $Y633-SUM($AA$11:$AA632))</f>
        <v/>
      </c>
      <c r="AB633" s="111" t="str">
        <f t="shared" si="144"/>
        <v/>
      </c>
      <c r="AC633" s="121" t="str">
        <f t="shared" si="140"/>
        <v/>
      </c>
      <c r="AD633" s="122" t="str">
        <f t="shared" si="141"/>
        <v/>
      </c>
      <c r="AE633" s="123" t="str">
        <f t="shared" si="145"/>
        <v/>
      </c>
      <c r="AG633" s="150" t="str">
        <f t="shared" si="142"/>
        <v/>
      </c>
    </row>
    <row r="634" spans="1:33" x14ac:dyDescent="0.25">
      <c r="A634" s="56"/>
      <c r="B634" s="70"/>
      <c r="C634" s="76"/>
      <c r="D634" s="73"/>
      <c r="E634" s="79"/>
      <c r="F634" s="56"/>
      <c r="G634" s="13" t="str">
        <f t="shared" si="133"/>
        <v/>
      </c>
      <c r="H634" s="56"/>
      <c r="K634" s="128"/>
      <c r="L634" s="128"/>
      <c r="M634" s="128"/>
      <c r="N634" s="84" t="str">
        <f t="shared" si="134"/>
        <v/>
      </c>
      <c r="O634" s="128"/>
      <c r="P634" s="84" t="str">
        <f t="shared" si="135"/>
        <v/>
      </c>
      <c r="Q634" s="84" t="str">
        <f t="shared" si="132"/>
        <v/>
      </c>
      <c r="R634" s="84" t="str">
        <f t="shared" si="136"/>
        <v/>
      </c>
      <c r="S634" s="84" t="str">
        <f t="shared" si="137"/>
        <v/>
      </c>
      <c r="U634" s="84" t="str">
        <f t="shared" si="138"/>
        <v/>
      </c>
      <c r="W634" s="108" t="str">
        <f>IF($N634="", "", SUM($D$11:$D634))</f>
        <v/>
      </c>
      <c r="X634" s="111" t="str">
        <f t="shared" si="139"/>
        <v/>
      </c>
      <c r="Y634" s="114" t="str">
        <f t="shared" si="143"/>
        <v/>
      </c>
      <c r="Z634" s="111" t="str">
        <f>IF(X634="", "", X634-SUM($Z$11:$Z633))</f>
        <v/>
      </c>
      <c r="AA634" s="111" t="str">
        <f>IF($Y634="", "", $Y634-SUM($AA$11:$AA633))</f>
        <v/>
      </c>
      <c r="AB634" s="111" t="str">
        <f t="shared" si="144"/>
        <v/>
      </c>
      <c r="AC634" s="121" t="str">
        <f t="shared" si="140"/>
        <v/>
      </c>
      <c r="AD634" s="122" t="str">
        <f t="shared" si="141"/>
        <v/>
      </c>
      <c r="AE634" s="123" t="str">
        <f t="shared" si="145"/>
        <v/>
      </c>
      <c r="AG634" s="150" t="str">
        <f t="shared" si="142"/>
        <v/>
      </c>
    </row>
    <row r="635" spans="1:33" x14ac:dyDescent="0.25">
      <c r="A635" s="56"/>
      <c r="B635" s="70"/>
      <c r="C635" s="76"/>
      <c r="D635" s="73"/>
      <c r="E635" s="79"/>
      <c r="F635" s="56"/>
      <c r="G635" s="13" t="str">
        <f t="shared" si="133"/>
        <v/>
      </c>
      <c r="H635" s="56"/>
      <c r="K635" s="128"/>
      <c r="L635" s="128"/>
      <c r="M635" s="128"/>
      <c r="N635" s="84" t="str">
        <f t="shared" si="134"/>
        <v/>
      </c>
      <c r="O635" s="128"/>
      <c r="P635" s="84" t="str">
        <f t="shared" si="135"/>
        <v/>
      </c>
      <c r="Q635" s="84" t="str">
        <f t="shared" si="132"/>
        <v/>
      </c>
      <c r="R635" s="84" t="str">
        <f t="shared" si="136"/>
        <v/>
      </c>
      <c r="S635" s="84" t="str">
        <f t="shared" si="137"/>
        <v/>
      </c>
      <c r="U635" s="84" t="str">
        <f t="shared" si="138"/>
        <v/>
      </c>
      <c r="W635" s="108" t="str">
        <f>IF($N635="", "", SUM($D$11:$D635))</f>
        <v/>
      </c>
      <c r="X635" s="111" t="str">
        <f t="shared" si="139"/>
        <v/>
      </c>
      <c r="Y635" s="114" t="str">
        <f t="shared" si="143"/>
        <v/>
      </c>
      <c r="Z635" s="111" t="str">
        <f>IF(X635="", "", X635-SUM($Z$11:$Z634))</f>
        <v/>
      </c>
      <c r="AA635" s="111" t="str">
        <f>IF($Y635="", "", $Y635-SUM($AA$11:$AA634))</f>
        <v/>
      </c>
      <c r="AB635" s="111" t="str">
        <f t="shared" si="144"/>
        <v/>
      </c>
      <c r="AC635" s="121" t="str">
        <f t="shared" si="140"/>
        <v/>
      </c>
      <c r="AD635" s="122" t="str">
        <f t="shared" si="141"/>
        <v/>
      </c>
      <c r="AE635" s="123" t="str">
        <f t="shared" si="145"/>
        <v/>
      </c>
      <c r="AG635" s="150" t="str">
        <f t="shared" si="142"/>
        <v/>
      </c>
    </row>
    <row r="636" spans="1:33" x14ac:dyDescent="0.25">
      <c r="A636" s="56"/>
      <c r="B636" s="70"/>
      <c r="C636" s="76"/>
      <c r="D636" s="73"/>
      <c r="E636" s="79"/>
      <c r="F636" s="56"/>
      <c r="G636" s="13" t="str">
        <f t="shared" si="133"/>
        <v/>
      </c>
      <c r="H636" s="56"/>
      <c r="K636" s="128"/>
      <c r="L636" s="128"/>
      <c r="M636" s="128"/>
      <c r="N636" s="84" t="str">
        <f t="shared" si="134"/>
        <v/>
      </c>
      <c r="O636" s="128"/>
      <c r="P636" s="84" t="str">
        <f t="shared" si="135"/>
        <v/>
      </c>
      <c r="Q636" s="84" t="str">
        <f t="shared" si="132"/>
        <v/>
      </c>
      <c r="R636" s="84" t="str">
        <f t="shared" si="136"/>
        <v/>
      </c>
      <c r="S636" s="84" t="str">
        <f t="shared" si="137"/>
        <v/>
      </c>
      <c r="U636" s="84" t="str">
        <f t="shared" si="138"/>
        <v/>
      </c>
      <c r="W636" s="108" t="str">
        <f>IF($N636="", "", SUM($D$11:$D636))</f>
        <v/>
      </c>
      <c r="X636" s="111" t="str">
        <f t="shared" si="139"/>
        <v/>
      </c>
      <c r="Y636" s="114" t="str">
        <f t="shared" si="143"/>
        <v/>
      </c>
      <c r="Z636" s="111" t="str">
        <f>IF(X636="", "", X636-SUM($Z$11:$Z635))</f>
        <v/>
      </c>
      <c r="AA636" s="111" t="str">
        <f>IF($Y636="", "", $Y636-SUM($AA$11:$AA635))</f>
        <v/>
      </c>
      <c r="AB636" s="111" t="str">
        <f t="shared" si="144"/>
        <v/>
      </c>
      <c r="AC636" s="121" t="str">
        <f t="shared" si="140"/>
        <v/>
      </c>
      <c r="AD636" s="122" t="str">
        <f t="shared" si="141"/>
        <v/>
      </c>
      <c r="AE636" s="123" t="str">
        <f t="shared" si="145"/>
        <v/>
      </c>
      <c r="AG636" s="150" t="str">
        <f t="shared" si="142"/>
        <v/>
      </c>
    </row>
    <row r="637" spans="1:33" x14ac:dyDescent="0.25">
      <c r="A637" s="56"/>
      <c r="B637" s="70"/>
      <c r="C637" s="76"/>
      <c r="D637" s="73"/>
      <c r="E637" s="79"/>
      <c r="F637" s="56"/>
      <c r="G637" s="13" t="str">
        <f t="shared" si="133"/>
        <v/>
      </c>
      <c r="H637" s="56"/>
      <c r="K637" s="128"/>
      <c r="L637" s="128"/>
      <c r="M637" s="128"/>
      <c r="N637" s="84" t="str">
        <f t="shared" si="134"/>
        <v/>
      </c>
      <c r="O637" s="128"/>
      <c r="P637" s="84" t="str">
        <f t="shared" si="135"/>
        <v/>
      </c>
      <c r="Q637" s="84" t="str">
        <f t="shared" si="132"/>
        <v/>
      </c>
      <c r="R637" s="84" t="str">
        <f t="shared" si="136"/>
        <v/>
      </c>
      <c r="S637" s="84" t="str">
        <f t="shared" si="137"/>
        <v/>
      </c>
      <c r="U637" s="84" t="str">
        <f t="shared" si="138"/>
        <v/>
      </c>
      <c r="W637" s="108" t="str">
        <f>IF($N637="", "", SUM($D$11:$D637))</f>
        <v/>
      </c>
      <c r="X637" s="111" t="str">
        <f t="shared" si="139"/>
        <v/>
      </c>
      <c r="Y637" s="114" t="str">
        <f t="shared" si="143"/>
        <v/>
      </c>
      <c r="Z637" s="111" t="str">
        <f>IF(X637="", "", X637-SUM($Z$11:$Z636))</f>
        <v/>
      </c>
      <c r="AA637" s="111" t="str">
        <f>IF($Y637="", "", $Y637-SUM($AA$11:$AA636))</f>
        <v/>
      </c>
      <c r="AB637" s="111" t="str">
        <f t="shared" si="144"/>
        <v/>
      </c>
      <c r="AC637" s="121" t="str">
        <f t="shared" si="140"/>
        <v/>
      </c>
      <c r="AD637" s="122" t="str">
        <f t="shared" si="141"/>
        <v/>
      </c>
      <c r="AE637" s="123" t="str">
        <f t="shared" si="145"/>
        <v/>
      </c>
      <c r="AG637" s="150" t="str">
        <f t="shared" si="142"/>
        <v/>
      </c>
    </row>
    <row r="638" spans="1:33" x14ac:dyDescent="0.25">
      <c r="A638" s="56"/>
      <c r="B638" s="70"/>
      <c r="C638" s="76"/>
      <c r="D638" s="73"/>
      <c r="E638" s="79"/>
      <c r="F638" s="56"/>
      <c r="G638" s="13" t="str">
        <f t="shared" si="133"/>
        <v/>
      </c>
      <c r="H638" s="56"/>
      <c r="K638" s="128"/>
      <c r="L638" s="128"/>
      <c r="M638" s="128"/>
      <c r="N638" s="84" t="str">
        <f t="shared" si="134"/>
        <v/>
      </c>
      <c r="O638" s="128"/>
      <c r="P638" s="84" t="str">
        <f t="shared" si="135"/>
        <v/>
      </c>
      <c r="Q638" s="84" t="str">
        <f t="shared" si="132"/>
        <v/>
      </c>
      <c r="R638" s="84" t="str">
        <f t="shared" si="136"/>
        <v/>
      </c>
      <c r="S638" s="84" t="str">
        <f t="shared" si="137"/>
        <v/>
      </c>
      <c r="U638" s="84" t="str">
        <f t="shared" si="138"/>
        <v/>
      </c>
      <c r="W638" s="108" t="str">
        <f>IF($N638="", "", SUM($D$11:$D638))</f>
        <v/>
      </c>
      <c r="X638" s="111" t="str">
        <f t="shared" si="139"/>
        <v/>
      </c>
      <c r="Y638" s="114" t="str">
        <f t="shared" si="143"/>
        <v/>
      </c>
      <c r="Z638" s="111" t="str">
        <f>IF(X638="", "", X638-SUM($Z$11:$Z637))</f>
        <v/>
      </c>
      <c r="AA638" s="111" t="str">
        <f>IF($Y638="", "", $Y638-SUM($AA$11:$AA637))</f>
        <v/>
      </c>
      <c r="AB638" s="111" t="str">
        <f t="shared" si="144"/>
        <v/>
      </c>
      <c r="AC638" s="121" t="str">
        <f t="shared" si="140"/>
        <v/>
      </c>
      <c r="AD638" s="122" t="str">
        <f t="shared" si="141"/>
        <v/>
      </c>
      <c r="AE638" s="123" t="str">
        <f t="shared" si="145"/>
        <v/>
      </c>
      <c r="AG638" s="150" t="str">
        <f t="shared" si="142"/>
        <v/>
      </c>
    </row>
    <row r="639" spans="1:33" x14ac:dyDescent="0.25">
      <c r="A639" s="56"/>
      <c r="B639" s="70"/>
      <c r="C639" s="76"/>
      <c r="D639" s="73"/>
      <c r="E639" s="79"/>
      <c r="F639" s="56"/>
      <c r="G639" s="13" t="str">
        <f t="shared" si="133"/>
        <v/>
      </c>
      <c r="H639" s="56"/>
      <c r="K639" s="128"/>
      <c r="L639" s="128"/>
      <c r="M639" s="128"/>
      <c r="N639" s="84" t="str">
        <f t="shared" si="134"/>
        <v/>
      </c>
      <c r="O639" s="128"/>
      <c r="P639" s="84" t="str">
        <f t="shared" si="135"/>
        <v/>
      </c>
      <c r="Q639" s="84" t="str">
        <f t="shared" si="132"/>
        <v/>
      </c>
      <c r="R639" s="84" t="str">
        <f t="shared" si="136"/>
        <v/>
      </c>
      <c r="S639" s="84" t="str">
        <f t="shared" si="137"/>
        <v/>
      </c>
      <c r="U639" s="84" t="str">
        <f t="shared" si="138"/>
        <v/>
      </c>
      <c r="W639" s="108" t="str">
        <f>IF($N639="", "", SUM($D$11:$D639))</f>
        <v/>
      </c>
      <c r="X639" s="111" t="str">
        <f t="shared" si="139"/>
        <v/>
      </c>
      <c r="Y639" s="114" t="str">
        <f t="shared" si="143"/>
        <v/>
      </c>
      <c r="Z639" s="111" t="str">
        <f>IF(X639="", "", X639-SUM($Z$11:$Z638))</f>
        <v/>
      </c>
      <c r="AA639" s="111" t="str">
        <f>IF($Y639="", "", $Y639-SUM($AA$11:$AA638))</f>
        <v/>
      </c>
      <c r="AB639" s="111" t="str">
        <f t="shared" si="144"/>
        <v/>
      </c>
      <c r="AC639" s="121" t="str">
        <f t="shared" si="140"/>
        <v/>
      </c>
      <c r="AD639" s="122" t="str">
        <f t="shared" si="141"/>
        <v/>
      </c>
      <c r="AE639" s="123" t="str">
        <f t="shared" si="145"/>
        <v/>
      </c>
      <c r="AG639" s="150" t="str">
        <f t="shared" si="142"/>
        <v/>
      </c>
    </row>
    <row r="640" spans="1:33" x14ac:dyDescent="0.25">
      <c r="A640" s="56"/>
      <c r="B640" s="70"/>
      <c r="C640" s="76"/>
      <c r="D640" s="73"/>
      <c r="E640" s="79"/>
      <c r="F640" s="56"/>
      <c r="G640" s="13" t="str">
        <f t="shared" si="133"/>
        <v/>
      </c>
      <c r="H640" s="56"/>
      <c r="K640" s="128"/>
      <c r="L640" s="128"/>
      <c r="M640" s="128"/>
      <c r="N640" s="84" t="str">
        <f t="shared" si="134"/>
        <v/>
      </c>
      <c r="O640" s="128"/>
      <c r="P640" s="84" t="str">
        <f t="shared" si="135"/>
        <v/>
      </c>
      <c r="Q640" s="84" t="str">
        <f t="shared" si="132"/>
        <v/>
      </c>
      <c r="R640" s="84" t="str">
        <f t="shared" si="136"/>
        <v/>
      </c>
      <c r="S640" s="84" t="str">
        <f t="shared" si="137"/>
        <v/>
      </c>
      <c r="U640" s="84" t="str">
        <f t="shared" si="138"/>
        <v/>
      </c>
      <c r="W640" s="108" t="str">
        <f>IF($N640="", "", SUM($D$11:$D640))</f>
        <v/>
      </c>
      <c r="X640" s="111" t="str">
        <f t="shared" si="139"/>
        <v/>
      </c>
      <c r="Y640" s="114" t="str">
        <f t="shared" si="143"/>
        <v/>
      </c>
      <c r="Z640" s="111" t="str">
        <f>IF(X640="", "", X640-SUM($Z$11:$Z639))</f>
        <v/>
      </c>
      <c r="AA640" s="111" t="str">
        <f>IF($Y640="", "", $Y640-SUM($AA$11:$AA639))</f>
        <v/>
      </c>
      <c r="AB640" s="111" t="str">
        <f t="shared" si="144"/>
        <v/>
      </c>
      <c r="AC640" s="121" t="str">
        <f t="shared" si="140"/>
        <v/>
      </c>
      <c r="AD640" s="122" t="str">
        <f t="shared" si="141"/>
        <v/>
      </c>
      <c r="AE640" s="123" t="str">
        <f t="shared" si="145"/>
        <v/>
      </c>
      <c r="AG640" s="150" t="str">
        <f t="shared" si="142"/>
        <v/>
      </c>
    </row>
    <row r="641" spans="1:33" x14ac:dyDescent="0.25">
      <c r="A641" s="56"/>
      <c r="B641" s="70"/>
      <c r="C641" s="76"/>
      <c r="D641" s="73"/>
      <c r="E641" s="79"/>
      <c r="F641" s="56"/>
      <c r="G641" s="13" t="str">
        <f t="shared" si="133"/>
        <v/>
      </c>
      <c r="H641" s="56"/>
      <c r="K641" s="128"/>
      <c r="L641" s="128"/>
      <c r="M641" s="128"/>
      <c r="N641" s="84" t="str">
        <f t="shared" si="134"/>
        <v/>
      </c>
      <c r="O641" s="128"/>
      <c r="P641" s="84" t="str">
        <f t="shared" si="135"/>
        <v/>
      </c>
      <c r="Q641" s="84" t="str">
        <f t="shared" si="132"/>
        <v/>
      </c>
      <c r="R641" s="84" t="str">
        <f t="shared" si="136"/>
        <v/>
      </c>
      <c r="S641" s="84" t="str">
        <f t="shared" si="137"/>
        <v/>
      </c>
      <c r="U641" s="84" t="str">
        <f t="shared" si="138"/>
        <v/>
      </c>
      <c r="W641" s="108" t="str">
        <f>IF($N641="", "", SUM($D$11:$D641))</f>
        <v/>
      </c>
      <c r="X641" s="111" t="str">
        <f t="shared" si="139"/>
        <v/>
      </c>
      <c r="Y641" s="114" t="str">
        <f t="shared" si="143"/>
        <v/>
      </c>
      <c r="Z641" s="111" t="str">
        <f>IF(X641="", "", X641-SUM($Z$11:$Z640))</f>
        <v/>
      </c>
      <c r="AA641" s="111" t="str">
        <f>IF($Y641="", "", $Y641-SUM($AA$11:$AA640))</f>
        <v/>
      </c>
      <c r="AB641" s="111" t="str">
        <f t="shared" si="144"/>
        <v/>
      </c>
      <c r="AC641" s="121" t="str">
        <f t="shared" si="140"/>
        <v/>
      </c>
      <c r="AD641" s="122" t="str">
        <f t="shared" si="141"/>
        <v/>
      </c>
      <c r="AE641" s="123" t="str">
        <f t="shared" si="145"/>
        <v/>
      </c>
      <c r="AG641" s="150" t="str">
        <f t="shared" si="142"/>
        <v/>
      </c>
    </row>
    <row r="642" spans="1:33" x14ac:dyDescent="0.25">
      <c r="A642" s="56"/>
      <c r="B642" s="70"/>
      <c r="C642" s="76"/>
      <c r="D642" s="73"/>
      <c r="E642" s="79"/>
      <c r="F642" s="56"/>
      <c r="G642" s="13" t="str">
        <f t="shared" si="133"/>
        <v/>
      </c>
      <c r="H642" s="56"/>
      <c r="K642" s="128"/>
      <c r="L642" s="128"/>
      <c r="M642" s="128"/>
      <c r="N642" s="84" t="str">
        <f t="shared" si="134"/>
        <v/>
      </c>
      <c r="O642" s="128"/>
      <c r="P642" s="84" t="str">
        <f t="shared" si="135"/>
        <v/>
      </c>
      <c r="Q642" s="84" t="str">
        <f t="shared" si="132"/>
        <v/>
      </c>
      <c r="R642" s="84" t="str">
        <f t="shared" si="136"/>
        <v/>
      </c>
      <c r="S642" s="84" t="str">
        <f t="shared" si="137"/>
        <v/>
      </c>
      <c r="U642" s="84" t="str">
        <f t="shared" si="138"/>
        <v/>
      </c>
      <c r="W642" s="108" t="str">
        <f>IF($N642="", "", SUM($D$11:$D642))</f>
        <v/>
      </c>
      <c r="X642" s="111" t="str">
        <f t="shared" si="139"/>
        <v/>
      </c>
      <c r="Y642" s="114" t="str">
        <f t="shared" si="143"/>
        <v/>
      </c>
      <c r="Z642" s="111" t="str">
        <f>IF(X642="", "", X642-SUM($Z$11:$Z641))</f>
        <v/>
      </c>
      <c r="AA642" s="111" t="str">
        <f>IF($Y642="", "", $Y642-SUM($AA$11:$AA641))</f>
        <v/>
      </c>
      <c r="AB642" s="111" t="str">
        <f t="shared" si="144"/>
        <v/>
      </c>
      <c r="AC642" s="121" t="str">
        <f t="shared" si="140"/>
        <v/>
      </c>
      <c r="AD642" s="122" t="str">
        <f t="shared" si="141"/>
        <v/>
      </c>
      <c r="AE642" s="123" t="str">
        <f t="shared" si="145"/>
        <v/>
      </c>
      <c r="AG642" s="150" t="str">
        <f t="shared" si="142"/>
        <v/>
      </c>
    </row>
    <row r="643" spans="1:33" x14ac:dyDescent="0.25">
      <c r="A643" s="56"/>
      <c r="B643" s="70"/>
      <c r="C643" s="76"/>
      <c r="D643" s="73"/>
      <c r="E643" s="79"/>
      <c r="F643" s="56"/>
      <c r="G643" s="13" t="str">
        <f t="shared" si="133"/>
        <v/>
      </c>
      <c r="H643" s="56"/>
      <c r="K643" s="128"/>
      <c r="L643" s="128"/>
      <c r="M643" s="128"/>
      <c r="N643" s="84" t="str">
        <f t="shared" si="134"/>
        <v/>
      </c>
      <c r="O643" s="128"/>
      <c r="P643" s="84" t="str">
        <f t="shared" si="135"/>
        <v/>
      </c>
      <c r="Q643" s="84" t="str">
        <f t="shared" si="132"/>
        <v/>
      </c>
      <c r="R643" s="84" t="str">
        <f t="shared" si="136"/>
        <v/>
      </c>
      <c r="S643" s="84" t="str">
        <f t="shared" si="137"/>
        <v/>
      </c>
      <c r="U643" s="84" t="str">
        <f t="shared" si="138"/>
        <v/>
      </c>
      <c r="W643" s="108" t="str">
        <f>IF($N643="", "", SUM($D$11:$D643))</f>
        <v/>
      </c>
      <c r="X643" s="111" t="str">
        <f t="shared" si="139"/>
        <v/>
      </c>
      <c r="Y643" s="114" t="str">
        <f t="shared" si="143"/>
        <v/>
      </c>
      <c r="Z643" s="111" t="str">
        <f>IF(X643="", "", X643-SUM($Z$11:$Z642))</f>
        <v/>
      </c>
      <c r="AA643" s="111" t="str">
        <f>IF($Y643="", "", $Y643-SUM($AA$11:$AA642))</f>
        <v/>
      </c>
      <c r="AB643" s="111" t="str">
        <f t="shared" si="144"/>
        <v/>
      </c>
      <c r="AC643" s="121" t="str">
        <f t="shared" si="140"/>
        <v/>
      </c>
      <c r="AD643" s="122" t="str">
        <f t="shared" si="141"/>
        <v/>
      </c>
      <c r="AE643" s="123" t="str">
        <f t="shared" si="145"/>
        <v/>
      </c>
      <c r="AG643" s="150" t="str">
        <f t="shared" si="142"/>
        <v/>
      </c>
    </row>
    <row r="644" spans="1:33" x14ac:dyDescent="0.25">
      <c r="A644" s="56"/>
      <c r="B644" s="70"/>
      <c r="C644" s="76"/>
      <c r="D644" s="73"/>
      <c r="E644" s="79"/>
      <c r="F644" s="56"/>
      <c r="G644" s="13" t="str">
        <f t="shared" si="133"/>
        <v/>
      </c>
      <c r="H644" s="56"/>
      <c r="K644" s="128"/>
      <c r="L644" s="128"/>
      <c r="M644" s="128"/>
      <c r="N644" s="84" t="str">
        <f t="shared" si="134"/>
        <v/>
      </c>
      <c r="O644" s="128"/>
      <c r="P644" s="84" t="str">
        <f t="shared" si="135"/>
        <v/>
      </c>
      <c r="Q644" s="84" t="str">
        <f t="shared" si="132"/>
        <v/>
      </c>
      <c r="R644" s="84" t="str">
        <f t="shared" si="136"/>
        <v/>
      </c>
      <c r="S644" s="84" t="str">
        <f t="shared" si="137"/>
        <v/>
      </c>
      <c r="U644" s="84" t="str">
        <f t="shared" si="138"/>
        <v/>
      </c>
      <c r="W644" s="108" t="str">
        <f>IF($N644="", "", SUM($D$11:$D644))</f>
        <v/>
      </c>
      <c r="X644" s="111" t="str">
        <f t="shared" si="139"/>
        <v/>
      </c>
      <c r="Y644" s="114" t="str">
        <f t="shared" si="143"/>
        <v/>
      </c>
      <c r="Z644" s="111" t="str">
        <f>IF(X644="", "", X644-SUM($Z$11:$Z643))</f>
        <v/>
      </c>
      <c r="AA644" s="111" t="str">
        <f>IF($Y644="", "", $Y644-SUM($AA$11:$AA643))</f>
        <v/>
      </c>
      <c r="AB644" s="111" t="str">
        <f t="shared" si="144"/>
        <v/>
      </c>
      <c r="AC644" s="121" t="str">
        <f t="shared" si="140"/>
        <v/>
      </c>
      <c r="AD644" s="122" t="str">
        <f t="shared" si="141"/>
        <v/>
      </c>
      <c r="AE644" s="123" t="str">
        <f t="shared" si="145"/>
        <v/>
      </c>
      <c r="AG644" s="150" t="str">
        <f t="shared" si="142"/>
        <v/>
      </c>
    </row>
    <row r="645" spans="1:33" x14ac:dyDescent="0.25">
      <c r="A645" s="56"/>
      <c r="B645" s="70"/>
      <c r="C645" s="76"/>
      <c r="D645" s="73"/>
      <c r="E645" s="79"/>
      <c r="F645" s="56"/>
      <c r="G645" s="13" t="str">
        <f t="shared" si="133"/>
        <v/>
      </c>
      <c r="H645" s="56"/>
      <c r="K645" s="128"/>
      <c r="L645" s="128"/>
      <c r="M645" s="128"/>
      <c r="N645" s="84" t="str">
        <f t="shared" si="134"/>
        <v/>
      </c>
      <c r="O645" s="128"/>
      <c r="P645" s="84" t="str">
        <f t="shared" si="135"/>
        <v/>
      </c>
      <c r="Q645" s="84" t="str">
        <f t="shared" si="132"/>
        <v/>
      </c>
      <c r="R645" s="84" t="str">
        <f t="shared" si="136"/>
        <v/>
      </c>
      <c r="S645" s="84" t="str">
        <f t="shared" si="137"/>
        <v/>
      </c>
      <c r="U645" s="84" t="str">
        <f t="shared" si="138"/>
        <v/>
      </c>
      <c r="W645" s="108" t="str">
        <f>IF($N645="", "", SUM($D$11:$D645))</f>
        <v/>
      </c>
      <c r="X645" s="111" t="str">
        <f t="shared" si="139"/>
        <v/>
      </c>
      <c r="Y645" s="114" t="str">
        <f t="shared" si="143"/>
        <v/>
      </c>
      <c r="Z645" s="111" t="str">
        <f>IF(X645="", "", X645-SUM($Z$11:$Z644))</f>
        <v/>
      </c>
      <c r="AA645" s="111" t="str">
        <f>IF($Y645="", "", $Y645-SUM($AA$11:$AA644))</f>
        <v/>
      </c>
      <c r="AB645" s="111" t="str">
        <f t="shared" si="144"/>
        <v/>
      </c>
      <c r="AC645" s="121" t="str">
        <f t="shared" si="140"/>
        <v/>
      </c>
      <c r="AD645" s="122" t="str">
        <f t="shared" si="141"/>
        <v/>
      </c>
      <c r="AE645" s="123" t="str">
        <f t="shared" si="145"/>
        <v/>
      </c>
      <c r="AG645" s="150" t="str">
        <f t="shared" si="142"/>
        <v/>
      </c>
    </row>
    <row r="646" spans="1:33" x14ac:dyDescent="0.25">
      <c r="A646" s="56"/>
      <c r="B646" s="70"/>
      <c r="C646" s="76"/>
      <c r="D646" s="73"/>
      <c r="E646" s="79"/>
      <c r="F646" s="56"/>
      <c r="G646" s="13" t="str">
        <f t="shared" si="133"/>
        <v/>
      </c>
      <c r="H646" s="56"/>
      <c r="K646" s="128"/>
      <c r="L646" s="128"/>
      <c r="M646" s="128"/>
      <c r="N646" s="84" t="str">
        <f t="shared" si="134"/>
        <v/>
      </c>
      <c r="O646" s="128"/>
      <c r="P646" s="84" t="str">
        <f t="shared" si="135"/>
        <v/>
      </c>
      <c r="Q646" s="84" t="str">
        <f t="shared" si="132"/>
        <v/>
      </c>
      <c r="R646" s="84" t="str">
        <f t="shared" si="136"/>
        <v/>
      </c>
      <c r="S646" s="84" t="str">
        <f t="shared" si="137"/>
        <v/>
      </c>
      <c r="U646" s="84" t="str">
        <f t="shared" si="138"/>
        <v/>
      </c>
      <c r="W646" s="108" t="str">
        <f>IF($N646="", "", SUM($D$11:$D646))</f>
        <v/>
      </c>
      <c r="X646" s="111" t="str">
        <f t="shared" si="139"/>
        <v/>
      </c>
      <c r="Y646" s="114" t="str">
        <f t="shared" si="143"/>
        <v/>
      </c>
      <c r="Z646" s="111" t="str">
        <f>IF(X646="", "", X646-SUM($Z$11:$Z645))</f>
        <v/>
      </c>
      <c r="AA646" s="111" t="str">
        <f>IF($Y646="", "", $Y646-SUM($AA$11:$AA645))</f>
        <v/>
      </c>
      <c r="AB646" s="111" t="str">
        <f t="shared" si="144"/>
        <v/>
      </c>
      <c r="AC646" s="121" t="str">
        <f t="shared" si="140"/>
        <v/>
      </c>
      <c r="AD646" s="122" t="str">
        <f t="shared" si="141"/>
        <v/>
      </c>
      <c r="AE646" s="123" t="str">
        <f t="shared" si="145"/>
        <v/>
      </c>
      <c r="AG646" s="150" t="str">
        <f t="shared" si="142"/>
        <v/>
      </c>
    </row>
    <row r="647" spans="1:33" x14ac:dyDescent="0.25">
      <c r="A647" s="56"/>
      <c r="B647" s="70"/>
      <c r="C647" s="76"/>
      <c r="D647" s="73"/>
      <c r="E647" s="79"/>
      <c r="F647" s="56"/>
      <c r="G647" s="13" t="str">
        <f t="shared" si="133"/>
        <v/>
      </c>
      <c r="H647" s="56"/>
      <c r="K647" s="128"/>
      <c r="L647" s="128"/>
      <c r="M647" s="128"/>
      <c r="N647" s="84" t="str">
        <f t="shared" si="134"/>
        <v/>
      </c>
      <c r="O647" s="128"/>
      <c r="P647" s="84" t="str">
        <f t="shared" si="135"/>
        <v/>
      </c>
      <c r="Q647" s="84" t="str">
        <f t="shared" si="132"/>
        <v/>
      </c>
      <c r="R647" s="84" t="str">
        <f t="shared" si="136"/>
        <v/>
      </c>
      <c r="S647" s="84" t="str">
        <f t="shared" si="137"/>
        <v/>
      </c>
      <c r="U647" s="84" t="str">
        <f t="shared" si="138"/>
        <v/>
      </c>
      <c r="W647" s="108" t="str">
        <f>IF($N647="", "", SUM($D$11:$D647))</f>
        <v/>
      </c>
      <c r="X647" s="111" t="str">
        <f t="shared" si="139"/>
        <v/>
      </c>
      <c r="Y647" s="114" t="str">
        <f t="shared" si="143"/>
        <v/>
      </c>
      <c r="Z647" s="111" t="str">
        <f>IF(X647="", "", X647-SUM($Z$11:$Z646))</f>
        <v/>
      </c>
      <c r="AA647" s="111" t="str">
        <f>IF($Y647="", "", $Y647-SUM($AA$11:$AA646))</f>
        <v/>
      </c>
      <c r="AB647" s="111" t="str">
        <f t="shared" si="144"/>
        <v/>
      </c>
      <c r="AC647" s="121" t="str">
        <f t="shared" si="140"/>
        <v/>
      </c>
      <c r="AD647" s="122" t="str">
        <f t="shared" si="141"/>
        <v/>
      </c>
      <c r="AE647" s="123" t="str">
        <f t="shared" si="145"/>
        <v/>
      </c>
      <c r="AG647" s="150" t="str">
        <f t="shared" si="142"/>
        <v/>
      </c>
    </row>
    <row r="648" spans="1:33" x14ac:dyDescent="0.25">
      <c r="A648" s="56"/>
      <c r="B648" s="70"/>
      <c r="C648" s="76"/>
      <c r="D648" s="73"/>
      <c r="E648" s="79"/>
      <c r="F648" s="56"/>
      <c r="G648" s="13" t="str">
        <f t="shared" si="133"/>
        <v/>
      </c>
      <c r="H648" s="56"/>
      <c r="K648" s="128"/>
      <c r="L648" s="128"/>
      <c r="M648" s="128"/>
      <c r="N648" s="84" t="str">
        <f t="shared" si="134"/>
        <v/>
      </c>
      <c r="O648" s="128"/>
      <c r="P648" s="84" t="str">
        <f t="shared" si="135"/>
        <v/>
      </c>
      <c r="Q648" s="84" t="str">
        <f t="shared" si="132"/>
        <v/>
      </c>
      <c r="R648" s="84" t="str">
        <f t="shared" si="136"/>
        <v/>
      </c>
      <c r="S648" s="84" t="str">
        <f t="shared" si="137"/>
        <v/>
      </c>
      <c r="U648" s="84" t="str">
        <f t="shared" si="138"/>
        <v/>
      </c>
      <c r="W648" s="108" t="str">
        <f>IF($N648="", "", SUM($D$11:$D648))</f>
        <v/>
      </c>
      <c r="X648" s="111" t="str">
        <f t="shared" si="139"/>
        <v/>
      </c>
      <c r="Y648" s="114" t="str">
        <f t="shared" si="143"/>
        <v/>
      </c>
      <c r="Z648" s="111" t="str">
        <f>IF(X648="", "", X648-SUM($Z$11:$Z647))</f>
        <v/>
      </c>
      <c r="AA648" s="111" t="str">
        <f>IF($Y648="", "", $Y648-SUM($AA$11:$AA647))</f>
        <v/>
      </c>
      <c r="AB648" s="111" t="str">
        <f t="shared" si="144"/>
        <v/>
      </c>
      <c r="AC648" s="121" t="str">
        <f t="shared" si="140"/>
        <v/>
      </c>
      <c r="AD648" s="122" t="str">
        <f t="shared" si="141"/>
        <v/>
      </c>
      <c r="AE648" s="123" t="str">
        <f t="shared" si="145"/>
        <v/>
      </c>
      <c r="AG648" s="150" t="str">
        <f t="shared" si="142"/>
        <v/>
      </c>
    </row>
    <row r="649" spans="1:33" x14ac:dyDescent="0.25">
      <c r="A649" s="56"/>
      <c r="B649" s="70"/>
      <c r="C649" s="76"/>
      <c r="D649" s="73"/>
      <c r="E649" s="79"/>
      <c r="F649" s="56"/>
      <c r="G649" s="13" t="str">
        <f t="shared" si="133"/>
        <v/>
      </c>
      <c r="H649" s="56"/>
      <c r="K649" s="128"/>
      <c r="L649" s="128"/>
      <c r="M649" s="128"/>
      <c r="N649" s="84" t="str">
        <f t="shared" si="134"/>
        <v/>
      </c>
      <c r="O649" s="128"/>
      <c r="P649" s="84" t="str">
        <f t="shared" si="135"/>
        <v/>
      </c>
      <c r="Q649" s="84" t="str">
        <f t="shared" si="132"/>
        <v/>
      </c>
      <c r="R649" s="84" t="str">
        <f t="shared" si="136"/>
        <v/>
      </c>
      <c r="S649" s="84" t="str">
        <f t="shared" si="137"/>
        <v/>
      </c>
      <c r="U649" s="84" t="str">
        <f t="shared" si="138"/>
        <v/>
      </c>
      <c r="W649" s="108" t="str">
        <f>IF($N649="", "", SUM($D$11:$D649))</f>
        <v/>
      </c>
      <c r="X649" s="111" t="str">
        <f t="shared" si="139"/>
        <v/>
      </c>
      <c r="Y649" s="114" t="str">
        <f t="shared" si="143"/>
        <v/>
      </c>
      <c r="Z649" s="111" t="str">
        <f>IF(X649="", "", X649-SUM($Z$11:$Z648))</f>
        <v/>
      </c>
      <c r="AA649" s="111" t="str">
        <f>IF($Y649="", "", $Y649-SUM($AA$11:$AA648))</f>
        <v/>
      </c>
      <c r="AB649" s="111" t="str">
        <f t="shared" si="144"/>
        <v/>
      </c>
      <c r="AC649" s="121" t="str">
        <f t="shared" si="140"/>
        <v/>
      </c>
      <c r="AD649" s="122" t="str">
        <f t="shared" si="141"/>
        <v/>
      </c>
      <c r="AE649" s="123" t="str">
        <f t="shared" si="145"/>
        <v/>
      </c>
      <c r="AG649" s="150" t="str">
        <f t="shared" si="142"/>
        <v/>
      </c>
    </row>
    <row r="650" spans="1:33" x14ac:dyDescent="0.25">
      <c r="A650" s="56"/>
      <c r="B650" s="70"/>
      <c r="C650" s="76"/>
      <c r="D650" s="73"/>
      <c r="E650" s="79"/>
      <c r="F650" s="56"/>
      <c r="G650" s="13" t="str">
        <f t="shared" si="133"/>
        <v/>
      </c>
      <c r="H650" s="56"/>
      <c r="K650" s="128"/>
      <c r="L650" s="128"/>
      <c r="M650" s="128"/>
      <c r="N650" s="84" t="str">
        <f t="shared" si="134"/>
        <v/>
      </c>
      <c r="O650" s="128"/>
      <c r="P650" s="84" t="str">
        <f t="shared" si="135"/>
        <v/>
      </c>
      <c r="Q650" s="84" t="str">
        <f t="shared" si="132"/>
        <v/>
      </c>
      <c r="R650" s="84" t="str">
        <f t="shared" si="136"/>
        <v/>
      </c>
      <c r="S650" s="84" t="str">
        <f t="shared" si="137"/>
        <v/>
      </c>
      <c r="U650" s="84" t="str">
        <f t="shared" si="138"/>
        <v/>
      </c>
      <c r="W650" s="108" t="str">
        <f>IF($N650="", "", SUM($D$11:$D650))</f>
        <v/>
      </c>
      <c r="X650" s="111" t="str">
        <f t="shared" si="139"/>
        <v/>
      </c>
      <c r="Y650" s="114" t="str">
        <f t="shared" si="143"/>
        <v/>
      </c>
      <c r="Z650" s="111" t="str">
        <f>IF(X650="", "", X650-SUM($Z$11:$Z649))</f>
        <v/>
      </c>
      <c r="AA650" s="111" t="str">
        <f>IF($Y650="", "", $Y650-SUM($AA$11:$AA649))</f>
        <v/>
      </c>
      <c r="AB650" s="111" t="str">
        <f t="shared" si="144"/>
        <v/>
      </c>
      <c r="AC650" s="121" t="str">
        <f t="shared" si="140"/>
        <v/>
      </c>
      <c r="AD650" s="122" t="str">
        <f t="shared" si="141"/>
        <v/>
      </c>
      <c r="AE650" s="123" t="str">
        <f t="shared" si="145"/>
        <v/>
      </c>
      <c r="AG650" s="150" t="str">
        <f t="shared" si="142"/>
        <v/>
      </c>
    </row>
    <row r="651" spans="1:33" x14ac:dyDescent="0.25">
      <c r="A651" s="56"/>
      <c r="B651" s="70"/>
      <c r="C651" s="76"/>
      <c r="D651" s="73"/>
      <c r="E651" s="79"/>
      <c r="F651" s="56"/>
      <c r="G651" s="13" t="str">
        <f t="shared" si="133"/>
        <v/>
      </c>
      <c r="H651" s="56"/>
      <c r="K651" s="128"/>
      <c r="L651" s="128"/>
      <c r="M651" s="128"/>
      <c r="N651" s="84" t="str">
        <f t="shared" si="134"/>
        <v/>
      </c>
      <c r="O651" s="128"/>
      <c r="P651" s="84" t="str">
        <f t="shared" si="135"/>
        <v/>
      </c>
      <c r="Q651" s="84" t="str">
        <f t="shared" ref="Q651:Q714" si="146">IF($N651="", "", IF(AND(Q$5="X", C651=""), $N$6, IF(AND(NOT(C651=""), COUNTIF(L$11:L$17, C651)=0), $N$7, "")))</f>
        <v/>
      </c>
      <c r="R651" s="84" t="str">
        <f t="shared" si="136"/>
        <v/>
      </c>
      <c r="S651" s="84" t="str">
        <f t="shared" si="137"/>
        <v/>
      </c>
      <c r="U651" s="84" t="str">
        <f t="shared" si="138"/>
        <v/>
      </c>
      <c r="W651" s="108" t="str">
        <f>IF($N651="", "", SUM($D$11:$D651))</f>
        <v/>
      </c>
      <c r="X651" s="111" t="str">
        <f t="shared" si="139"/>
        <v/>
      </c>
      <c r="Y651" s="114" t="str">
        <f t="shared" si="143"/>
        <v/>
      </c>
      <c r="Z651" s="111" t="str">
        <f>IF(X651="", "", X651-SUM($Z$11:$Z650))</f>
        <v/>
      </c>
      <c r="AA651" s="111" t="str">
        <f>IF($Y651="", "", $Y651-SUM($AA$11:$AA650))</f>
        <v/>
      </c>
      <c r="AB651" s="111" t="str">
        <f t="shared" si="144"/>
        <v/>
      </c>
      <c r="AC651" s="121" t="str">
        <f t="shared" si="140"/>
        <v/>
      </c>
      <c r="AD651" s="122" t="str">
        <f t="shared" si="141"/>
        <v/>
      </c>
      <c r="AE651" s="123" t="str">
        <f t="shared" si="145"/>
        <v/>
      </c>
      <c r="AG651" s="150" t="str">
        <f t="shared" si="142"/>
        <v/>
      </c>
    </row>
    <row r="652" spans="1:33" x14ac:dyDescent="0.25">
      <c r="A652" s="56"/>
      <c r="B652" s="70"/>
      <c r="C652" s="76"/>
      <c r="D652" s="73"/>
      <c r="E652" s="79"/>
      <c r="F652" s="56"/>
      <c r="G652" s="13" t="str">
        <f t="shared" ref="G652:G715" si="147">IF($B652="", "", TEXT($B652, "mmm"))</f>
        <v/>
      </c>
      <c r="H652" s="56"/>
      <c r="K652" s="128"/>
      <c r="L652" s="128"/>
      <c r="M652" s="128"/>
      <c r="N652" s="84" t="str">
        <f t="shared" ref="N652:N715" si="148">IF(COUNTIF($B652:$E652, "")=4, "", "X")</f>
        <v/>
      </c>
      <c r="O652" s="128"/>
      <c r="P652" s="84" t="str">
        <f t="shared" ref="P652:P715" si="149">IF($N652="", "", IF(AND(P$5="X", B652=""), $N$6, IFERROR(IF(AND(NOT(B652=""), OR(ISNUMBER(B652)=FALSE, B652&lt;$L$2, B652&gt;$L$3)), $N$7, ""), $N$7)))</f>
        <v/>
      </c>
      <c r="Q652" s="84" t="str">
        <f t="shared" si="146"/>
        <v/>
      </c>
      <c r="R652" s="84" t="str">
        <f t="shared" ref="R652:R715" si="150">IF($N652="", "", IF(AND(R$5="X", D652=""), $N$6, IF(AND(NOT(D652=""), ISNUMBER(D652)=FALSE), $N$7, "")))</f>
        <v/>
      </c>
      <c r="S652" s="84" t="str">
        <f t="shared" ref="S652:S715" si="151">IF($N652="", "", IF(AND(S$5="X", E652=""), $N$6, ""))</f>
        <v/>
      </c>
      <c r="U652" s="84" t="str">
        <f t="shared" ref="U652:U715" si="152">IF($B652="", "", TEXT($B652, "mmm yyyy"))</f>
        <v/>
      </c>
      <c r="W652" s="108" t="str">
        <f>IF($N652="", "", SUM($D$11:$D652))</f>
        <v/>
      </c>
      <c r="X652" s="111" t="str">
        <f t="shared" ref="X652:X715" si="153">IF(W652="", "", IF(W652&lt;=$X$4, W652, $X$4))</f>
        <v/>
      </c>
      <c r="Y652" s="114" t="str">
        <f t="shared" si="143"/>
        <v/>
      </c>
      <c r="Z652" s="111" t="str">
        <f>IF(X652="", "", X652-SUM($Z$11:$Z651))</f>
        <v/>
      </c>
      <c r="AA652" s="111" t="str">
        <f>IF($Y652="", "", $Y652-SUM($AA$11:$AA651))</f>
        <v/>
      </c>
      <c r="AB652" s="111" t="str">
        <f t="shared" si="144"/>
        <v/>
      </c>
      <c r="AC652" s="121" t="str">
        <f t="shared" ref="AC652:AC715" si="154">IF($N652="", "", $Z652*$AC$4)</f>
        <v/>
      </c>
      <c r="AD652" s="122" t="str">
        <f t="shared" ref="AD652:AD715" si="155">IF($N652="", "", $AA652*$AC$5)</f>
        <v/>
      </c>
      <c r="AE652" s="123" t="str">
        <f t="shared" si="145"/>
        <v/>
      </c>
      <c r="AG652" s="150" t="str">
        <f t="shared" ref="AG652:AG715" si="156">IF(OR($U652="", $C652=""), "", CONCATENATE($C652, " - ", $U652))</f>
        <v/>
      </c>
    </row>
    <row r="653" spans="1:33" x14ac:dyDescent="0.25">
      <c r="A653" s="56"/>
      <c r="B653" s="70"/>
      <c r="C653" s="76"/>
      <c r="D653" s="73"/>
      <c r="E653" s="79"/>
      <c r="F653" s="56"/>
      <c r="G653" s="13" t="str">
        <f t="shared" si="147"/>
        <v/>
      </c>
      <c r="H653" s="56"/>
      <c r="K653" s="128"/>
      <c r="L653" s="128"/>
      <c r="M653" s="128"/>
      <c r="N653" s="84" t="str">
        <f t="shared" si="148"/>
        <v/>
      </c>
      <c r="O653" s="128"/>
      <c r="P653" s="84" t="str">
        <f t="shared" si="149"/>
        <v/>
      </c>
      <c r="Q653" s="84" t="str">
        <f t="shared" si="146"/>
        <v/>
      </c>
      <c r="R653" s="84" t="str">
        <f t="shared" si="150"/>
        <v/>
      </c>
      <c r="S653" s="84" t="str">
        <f t="shared" si="151"/>
        <v/>
      </c>
      <c r="U653" s="84" t="str">
        <f t="shared" si="152"/>
        <v/>
      </c>
      <c r="W653" s="108" t="str">
        <f>IF($N653="", "", SUM($D$11:$D653))</f>
        <v/>
      </c>
      <c r="X653" s="111" t="str">
        <f t="shared" si="153"/>
        <v/>
      </c>
      <c r="Y653" s="114" t="str">
        <f t="shared" si="143"/>
        <v/>
      </c>
      <c r="Z653" s="111" t="str">
        <f>IF(X653="", "", X653-SUM($Z$11:$Z652))</f>
        <v/>
      </c>
      <c r="AA653" s="111" t="str">
        <f>IF($Y653="", "", $Y653-SUM($AA$11:$AA652))</f>
        <v/>
      </c>
      <c r="AB653" s="111" t="str">
        <f t="shared" si="144"/>
        <v/>
      </c>
      <c r="AC653" s="121" t="str">
        <f t="shared" si="154"/>
        <v/>
      </c>
      <c r="AD653" s="122" t="str">
        <f t="shared" si="155"/>
        <v/>
      </c>
      <c r="AE653" s="123" t="str">
        <f t="shared" si="145"/>
        <v/>
      </c>
      <c r="AG653" s="150" t="str">
        <f t="shared" si="156"/>
        <v/>
      </c>
    </row>
    <row r="654" spans="1:33" x14ac:dyDescent="0.25">
      <c r="A654" s="56"/>
      <c r="B654" s="70"/>
      <c r="C654" s="76"/>
      <c r="D654" s="73"/>
      <c r="E654" s="79"/>
      <c r="F654" s="56"/>
      <c r="G654" s="13" t="str">
        <f t="shared" si="147"/>
        <v/>
      </c>
      <c r="H654" s="56"/>
      <c r="K654" s="128"/>
      <c r="L654" s="128"/>
      <c r="M654" s="128"/>
      <c r="N654" s="84" t="str">
        <f t="shared" si="148"/>
        <v/>
      </c>
      <c r="O654" s="128"/>
      <c r="P654" s="84" t="str">
        <f t="shared" si="149"/>
        <v/>
      </c>
      <c r="Q654" s="84" t="str">
        <f t="shared" si="146"/>
        <v/>
      </c>
      <c r="R654" s="84" t="str">
        <f t="shared" si="150"/>
        <v/>
      </c>
      <c r="S654" s="84" t="str">
        <f t="shared" si="151"/>
        <v/>
      </c>
      <c r="U654" s="84" t="str">
        <f t="shared" si="152"/>
        <v/>
      </c>
      <c r="W654" s="108" t="str">
        <f>IF($N654="", "", SUM($D$11:$D654))</f>
        <v/>
      </c>
      <c r="X654" s="111" t="str">
        <f t="shared" si="153"/>
        <v/>
      </c>
      <c r="Y654" s="114" t="str">
        <f t="shared" ref="Y654:Y717" si="157">IF(W654="", "", IF(W654&lt;=$X$4, 0, W654-$X$4))</f>
        <v/>
      </c>
      <c r="Z654" s="111" t="str">
        <f>IF(X654="", "", X654-SUM($Z$11:$Z653))</f>
        <v/>
      </c>
      <c r="AA654" s="111" t="str">
        <f>IF($Y654="", "", $Y654-SUM($AA$11:$AA653))</f>
        <v/>
      </c>
      <c r="AB654" s="111" t="str">
        <f t="shared" ref="AB654:AB717" si="158">IF($N654="", "", SUM(Z654:AA654))</f>
        <v/>
      </c>
      <c r="AC654" s="121" t="str">
        <f t="shared" si="154"/>
        <v/>
      </c>
      <c r="AD654" s="122" t="str">
        <f t="shared" si="155"/>
        <v/>
      </c>
      <c r="AE654" s="123" t="str">
        <f t="shared" ref="AE654:AE717" si="159">IF($N654="", "", SUM(AC654:AD654))</f>
        <v/>
      </c>
      <c r="AG654" s="150" t="str">
        <f t="shared" si="156"/>
        <v/>
      </c>
    </row>
    <row r="655" spans="1:33" x14ac:dyDescent="0.25">
      <c r="A655" s="56"/>
      <c r="B655" s="70"/>
      <c r="C655" s="76"/>
      <c r="D655" s="73"/>
      <c r="E655" s="79"/>
      <c r="F655" s="56"/>
      <c r="G655" s="13" t="str">
        <f t="shared" si="147"/>
        <v/>
      </c>
      <c r="H655" s="56"/>
      <c r="K655" s="128"/>
      <c r="L655" s="128"/>
      <c r="M655" s="128"/>
      <c r="N655" s="84" t="str">
        <f t="shared" si="148"/>
        <v/>
      </c>
      <c r="O655" s="128"/>
      <c r="P655" s="84" t="str">
        <f t="shared" si="149"/>
        <v/>
      </c>
      <c r="Q655" s="84" t="str">
        <f t="shared" si="146"/>
        <v/>
      </c>
      <c r="R655" s="84" t="str">
        <f t="shared" si="150"/>
        <v/>
      </c>
      <c r="S655" s="84" t="str">
        <f t="shared" si="151"/>
        <v/>
      </c>
      <c r="U655" s="84" t="str">
        <f t="shared" si="152"/>
        <v/>
      </c>
      <c r="W655" s="108" t="str">
        <f>IF($N655="", "", SUM($D$11:$D655))</f>
        <v/>
      </c>
      <c r="X655" s="111" t="str">
        <f t="shared" si="153"/>
        <v/>
      </c>
      <c r="Y655" s="114" t="str">
        <f t="shared" si="157"/>
        <v/>
      </c>
      <c r="Z655" s="111" t="str">
        <f>IF(X655="", "", X655-SUM($Z$11:$Z654))</f>
        <v/>
      </c>
      <c r="AA655" s="111" t="str">
        <f>IF($Y655="", "", $Y655-SUM($AA$11:$AA654))</f>
        <v/>
      </c>
      <c r="AB655" s="111" t="str">
        <f t="shared" si="158"/>
        <v/>
      </c>
      <c r="AC655" s="121" t="str">
        <f t="shared" si="154"/>
        <v/>
      </c>
      <c r="AD655" s="122" t="str">
        <f t="shared" si="155"/>
        <v/>
      </c>
      <c r="AE655" s="123" t="str">
        <f t="shared" si="159"/>
        <v/>
      </c>
      <c r="AG655" s="150" t="str">
        <f t="shared" si="156"/>
        <v/>
      </c>
    </row>
    <row r="656" spans="1:33" x14ac:dyDescent="0.25">
      <c r="A656" s="56"/>
      <c r="B656" s="70"/>
      <c r="C656" s="76"/>
      <c r="D656" s="73"/>
      <c r="E656" s="79"/>
      <c r="F656" s="56"/>
      <c r="G656" s="13" t="str">
        <f t="shared" si="147"/>
        <v/>
      </c>
      <c r="H656" s="56"/>
      <c r="K656" s="128"/>
      <c r="L656" s="128"/>
      <c r="M656" s="128"/>
      <c r="N656" s="84" t="str">
        <f t="shared" si="148"/>
        <v/>
      </c>
      <c r="O656" s="128"/>
      <c r="P656" s="84" t="str">
        <f t="shared" si="149"/>
        <v/>
      </c>
      <c r="Q656" s="84" t="str">
        <f t="shared" si="146"/>
        <v/>
      </c>
      <c r="R656" s="84" t="str">
        <f t="shared" si="150"/>
        <v/>
      </c>
      <c r="S656" s="84" t="str">
        <f t="shared" si="151"/>
        <v/>
      </c>
      <c r="U656" s="84" t="str">
        <f t="shared" si="152"/>
        <v/>
      </c>
      <c r="W656" s="108" t="str">
        <f>IF($N656="", "", SUM($D$11:$D656))</f>
        <v/>
      </c>
      <c r="X656" s="111" t="str">
        <f t="shared" si="153"/>
        <v/>
      </c>
      <c r="Y656" s="114" t="str">
        <f t="shared" si="157"/>
        <v/>
      </c>
      <c r="Z656" s="111" t="str">
        <f>IF(X656="", "", X656-SUM($Z$11:$Z655))</f>
        <v/>
      </c>
      <c r="AA656" s="111" t="str">
        <f>IF($Y656="", "", $Y656-SUM($AA$11:$AA655))</f>
        <v/>
      </c>
      <c r="AB656" s="111" t="str">
        <f t="shared" si="158"/>
        <v/>
      </c>
      <c r="AC656" s="121" t="str">
        <f t="shared" si="154"/>
        <v/>
      </c>
      <c r="AD656" s="122" t="str">
        <f t="shared" si="155"/>
        <v/>
      </c>
      <c r="AE656" s="123" t="str">
        <f t="shared" si="159"/>
        <v/>
      </c>
      <c r="AG656" s="150" t="str">
        <f t="shared" si="156"/>
        <v/>
      </c>
    </row>
    <row r="657" spans="1:33" x14ac:dyDescent="0.25">
      <c r="A657" s="56"/>
      <c r="B657" s="70"/>
      <c r="C657" s="76"/>
      <c r="D657" s="73"/>
      <c r="E657" s="79"/>
      <c r="F657" s="56"/>
      <c r="G657" s="13" t="str">
        <f t="shared" si="147"/>
        <v/>
      </c>
      <c r="H657" s="56"/>
      <c r="K657" s="128"/>
      <c r="L657" s="128"/>
      <c r="M657" s="128"/>
      <c r="N657" s="84" t="str">
        <f t="shared" si="148"/>
        <v/>
      </c>
      <c r="O657" s="128"/>
      <c r="P657" s="84" t="str">
        <f t="shared" si="149"/>
        <v/>
      </c>
      <c r="Q657" s="84" t="str">
        <f t="shared" si="146"/>
        <v/>
      </c>
      <c r="R657" s="84" t="str">
        <f t="shared" si="150"/>
        <v/>
      </c>
      <c r="S657" s="84" t="str">
        <f t="shared" si="151"/>
        <v/>
      </c>
      <c r="U657" s="84" t="str">
        <f t="shared" si="152"/>
        <v/>
      </c>
      <c r="W657" s="108" t="str">
        <f>IF($N657="", "", SUM($D$11:$D657))</f>
        <v/>
      </c>
      <c r="X657" s="111" t="str">
        <f t="shared" si="153"/>
        <v/>
      </c>
      <c r="Y657" s="114" t="str">
        <f t="shared" si="157"/>
        <v/>
      </c>
      <c r="Z657" s="111" t="str">
        <f>IF(X657="", "", X657-SUM($Z$11:$Z656))</f>
        <v/>
      </c>
      <c r="AA657" s="111" t="str">
        <f>IF($Y657="", "", $Y657-SUM($AA$11:$AA656))</f>
        <v/>
      </c>
      <c r="AB657" s="111" t="str">
        <f t="shared" si="158"/>
        <v/>
      </c>
      <c r="AC657" s="121" t="str">
        <f t="shared" si="154"/>
        <v/>
      </c>
      <c r="AD657" s="122" t="str">
        <f t="shared" si="155"/>
        <v/>
      </c>
      <c r="AE657" s="123" t="str">
        <f t="shared" si="159"/>
        <v/>
      </c>
      <c r="AG657" s="150" t="str">
        <f t="shared" si="156"/>
        <v/>
      </c>
    </row>
    <row r="658" spans="1:33" x14ac:dyDescent="0.25">
      <c r="A658" s="56"/>
      <c r="B658" s="70"/>
      <c r="C658" s="76"/>
      <c r="D658" s="73"/>
      <c r="E658" s="79"/>
      <c r="F658" s="56"/>
      <c r="G658" s="13" t="str">
        <f t="shared" si="147"/>
        <v/>
      </c>
      <c r="H658" s="56"/>
      <c r="K658" s="128"/>
      <c r="L658" s="128"/>
      <c r="M658" s="128"/>
      <c r="N658" s="84" t="str">
        <f t="shared" si="148"/>
        <v/>
      </c>
      <c r="O658" s="128"/>
      <c r="P658" s="84" t="str">
        <f t="shared" si="149"/>
        <v/>
      </c>
      <c r="Q658" s="84" t="str">
        <f t="shared" si="146"/>
        <v/>
      </c>
      <c r="R658" s="84" t="str">
        <f t="shared" si="150"/>
        <v/>
      </c>
      <c r="S658" s="84" t="str">
        <f t="shared" si="151"/>
        <v/>
      </c>
      <c r="U658" s="84" t="str">
        <f t="shared" si="152"/>
        <v/>
      </c>
      <c r="W658" s="108" t="str">
        <f>IF($N658="", "", SUM($D$11:$D658))</f>
        <v/>
      </c>
      <c r="X658" s="111" t="str">
        <f t="shared" si="153"/>
        <v/>
      </c>
      <c r="Y658" s="114" t="str">
        <f t="shared" si="157"/>
        <v/>
      </c>
      <c r="Z658" s="111" t="str">
        <f>IF(X658="", "", X658-SUM($Z$11:$Z657))</f>
        <v/>
      </c>
      <c r="AA658" s="111" t="str">
        <f>IF($Y658="", "", $Y658-SUM($AA$11:$AA657))</f>
        <v/>
      </c>
      <c r="AB658" s="111" t="str">
        <f t="shared" si="158"/>
        <v/>
      </c>
      <c r="AC658" s="121" t="str">
        <f t="shared" si="154"/>
        <v/>
      </c>
      <c r="AD658" s="122" t="str">
        <f t="shared" si="155"/>
        <v/>
      </c>
      <c r="AE658" s="123" t="str">
        <f t="shared" si="159"/>
        <v/>
      </c>
      <c r="AG658" s="150" t="str">
        <f t="shared" si="156"/>
        <v/>
      </c>
    </row>
    <row r="659" spans="1:33" x14ac:dyDescent="0.25">
      <c r="A659" s="56"/>
      <c r="B659" s="70"/>
      <c r="C659" s="76"/>
      <c r="D659" s="73"/>
      <c r="E659" s="79"/>
      <c r="F659" s="56"/>
      <c r="G659" s="13" t="str">
        <f t="shared" si="147"/>
        <v/>
      </c>
      <c r="H659" s="56"/>
      <c r="K659" s="128"/>
      <c r="L659" s="128"/>
      <c r="M659" s="128"/>
      <c r="N659" s="84" t="str">
        <f t="shared" si="148"/>
        <v/>
      </c>
      <c r="O659" s="128"/>
      <c r="P659" s="84" t="str">
        <f t="shared" si="149"/>
        <v/>
      </c>
      <c r="Q659" s="84" t="str">
        <f t="shared" si="146"/>
        <v/>
      </c>
      <c r="R659" s="84" t="str">
        <f t="shared" si="150"/>
        <v/>
      </c>
      <c r="S659" s="84" t="str">
        <f t="shared" si="151"/>
        <v/>
      </c>
      <c r="U659" s="84" t="str">
        <f t="shared" si="152"/>
        <v/>
      </c>
      <c r="W659" s="108" t="str">
        <f>IF($N659="", "", SUM($D$11:$D659))</f>
        <v/>
      </c>
      <c r="X659" s="111" t="str">
        <f t="shared" si="153"/>
        <v/>
      </c>
      <c r="Y659" s="114" t="str">
        <f t="shared" si="157"/>
        <v/>
      </c>
      <c r="Z659" s="111" t="str">
        <f>IF(X659="", "", X659-SUM($Z$11:$Z658))</f>
        <v/>
      </c>
      <c r="AA659" s="111" t="str">
        <f>IF($Y659="", "", $Y659-SUM($AA$11:$AA658))</f>
        <v/>
      </c>
      <c r="AB659" s="111" t="str">
        <f t="shared" si="158"/>
        <v/>
      </c>
      <c r="AC659" s="121" t="str">
        <f t="shared" si="154"/>
        <v/>
      </c>
      <c r="AD659" s="122" t="str">
        <f t="shared" si="155"/>
        <v/>
      </c>
      <c r="AE659" s="123" t="str">
        <f t="shared" si="159"/>
        <v/>
      </c>
      <c r="AG659" s="150" t="str">
        <f t="shared" si="156"/>
        <v/>
      </c>
    </row>
    <row r="660" spans="1:33" x14ac:dyDescent="0.25">
      <c r="A660" s="56"/>
      <c r="B660" s="70"/>
      <c r="C660" s="76"/>
      <c r="D660" s="73"/>
      <c r="E660" s="79"/>
      <c r="F660" s="56"/>
      <c r="G660" s="13" t="str">
        <f t="shared" si="147"/>
        <v/>
      </c>
      <c r="H660" s="56"/>
      <c r="K660" s="128"/>
      <c r="L660" s="128"/>
      <c r="M660" s="128"/>
      <c r="N660" s="84" t="str">
        <f t="shared" si="148"/>
        <v/>
      </c>
      <c r="O660" s="128"/>
      <c r="P660" s="84" t="str">
        <f t="shared" si="149"/>
        <v/>
      </c>
      <c r="Q660" s="84" t="str">
        <f t="shared" si="146"/>
        <v/>
      </c>
      <c r="R660" s="84" t="str">
        <f t="shared" si="150"/>
        <v/>
      </c>
      <c r="S660" s="84" t="str">
        <f t="shared" si="151"/>
        <v/>
      </c>
      <c r="U660" s="84" t="str">
        <f t="shared" si="152"/>
        <v/>
      </c>
      <c r="W660" s="108" t="str">
        <f>IF($N660="", "", SUM($D$11:$D660))</f>
        <v/>
      </c>
      <c r="X660" s="111" t="str">
        <f t="shared" si="153"/>
        <v/>
      </c>
      <c r="Y660" s="114" t="str">
        <f t="shared" si="157"/>
        <v/>
      </c>
      <c r="Z660" s="111" t="str">
        <f>IF(X660="", "", X660-SUM($Z$11:$Z659))</f>
        <v/>
      </c>
      <c r="AA660" s="111" t="str">
        <f>IF($Y660="", "", $Y660-SUM($AA$11:$AA659))</f>
        <v/>
      </c>
      <c r="AB660" s="111" t="str">
        <f t="shared" si="158"/>
        <v/>
      </c>
      <c r="AC660" s="121" t="str">
        <f t="shared" si="154"/>
        <v/>
      </c>
      <c r="AD660" s="122" t="str">
        <f t="shared" si="155"/>
        <v/>
      </c>
      <c r="AE660" s="123" t="str">
        <f t="shared" si="159"/>
        <v/>
      </c>
      <c r="AG660" s="150" t="str">
        <f t="shared" si="156"/>
        <v/>
      </c>
    </row>
    <row r="661" spans="1:33" x14ac:dyDescent="0.25">
      <c r="A661" s="56"/>
      <c r="B661" s="70"/>
      <c r="C661" s="76"/>
      <c r="D661" s="73"/>
      <c r="E661" s="79"/>
      <c r="F661" s="56"/>
      <c r="G661" s="13" t="str">
        <f t="shared" si="147"/>
        <v/>
      </c>
      <c r="H661" s="56"/>
      <c r="K661" s="128"/>
      <c r="L661" s="128"/>
      <c r="M661" s="128"/>
      <c r="N661" s="84" t="str">
        <f t="shared" si="148"/>
        <v/>
      </c>
      <c r="O661" s="128"/>
      <c r="P661" s="84" t="str">
        <f t="shared" si="149"/>
        <v/>
      </c>
      <c r="Q661" s="84" t="str">
        <f t="shared" si="146"/>
        <v/>
      </c>
      <c r="R661" s="84" t="str">
        <f t="shared" si="150"/>
        <v/>
      </c>
      <c r="S661" s="84" t="str">
        <f t="shared" si="151"/>
        <v/>
      </c>
      <c r="U661" s="84" t="str">
        <f t="shared" si="152"/>
        <v/>
      </c>
      <c r="W661" s="108" t="str">
        <f>IF($N661="", "", SUM($D$11:$D661))</f>
        <v/>
      </c>
      <c r="X661" s="111" t="str">
        <f t="shared" si="153"/>
        <v/>
      </c>
      <c r="Y661" s="114" t="str">
        <f t="shared" si="157"/>
        <v/>
      </c>
      <c r="Z661" s="111" t="str">
        <f>IF(X661="", "", X661-SUM($Z$11:$Z660))</f>
        <v/>
      </c>
      <c r="AA661" s="111" t="str">
        <f>IF($Y661="", "", $Y661-SUM($AA$11:$AA660))</f>
        <v/>
      </c>
      <c r="AB661" s="111" t="str">
        <f t="shared" si="158"/>
        <v/>
      </c>
      <c r="AC661" s="121" t="str">
        <f t="shared" si="154"/>
        <v/>
      </c>
      <c r="AD661" s="122" t="str">
        <f t="shared" si="155"/>
        <v/>
      </c>
      <c r="AE661" s="123" t="str">
        <f t="shared" si="159"/>
        <v/>
      </c>
      <c r="AG661" s="150" t="str">
        <f t="shared" si="156"/>
        <v/>
      </c>
    </row>
    <row r="662" spans="1:33" x14ac:dyDescent="0.25">
      <c r="A662" s="56"/>
      <c r="B662" s="70"/>
      <c r="C662" s="76"/>
      <c r="D662" s="73"/>
      <c r="E662" s="79"/>
      <c r="F662" s="56"/>
      <c r="G662" s="13" t="str">
        <f t="shared" si="147"/>
        <v/>
      </c>
      <c r="H662" s="56"/>
      <c r="K662" s="128"/>
      <c r="L662" s="128"/>
      <c r="M662" s="128"/>
      <c r="N662" s="84" t="str">
        <f t="shared" si="148"/>
        <v/>
      </c>
      <c r="O662" s="128"/>
      <c r="P662" s="84" t="str">
        <f t="shared" si="149"/>
        <v/>
      </c>
      <c r="Q662" s="84" t="str">
        <f t="shared" si="146"/>
        <v/>
      </c>
      <c r="R662" s="84" t="str">
        <f t="shared" si="150"/>
        <v/>
      </c>
      <c r="S662" s="84" t="str">
        <f t="shared" si="151"/>
        <v/>
      </c>
      <c r="U662" s="84" t="str">
        <f t="shared" si="152"/>
        <v/>
      </c>
      <c r="W662" s="108" t="str">
        <f>IF($N662="", "", SUM($D$11:$D662))</f>
        <v/>
      </c>
      <c r="X662" s="111" t="str">
        <f t="shared" si="153"/>
        <v/>
      </c>
      <c r="Y662" s="114" t="str">
        <f t="shared" si="157"/>
        <v/>
      </c>
      <c r="Z662" s="111" t="str">
        <f>IF(X662="", "", X662-SUM($Z$11:$Z661))</f>
        <v/>
      </c>
      <c r="AA662" s="111" t="str">
        <f>IF($Y662="", "", $Y662-SUM($AA$11:$AA661))</f>
        <v/>
      </c>
      <c r="AB662" s="111" t="str">
        <f t="shared" si="158"/>
        <v/>
      </c>
      <c r="AC662" s="121" t="str">
        <f t="shared" si="154"/>
        <v/>
      </c>
      <c r="AD662" s="122" t="str">
        <f t="shared" si="155"/>
        <v/>
      </c>
      <c r="AE662" s="123" t="str">
        <f t="shared" si="159"/>
        <v/>
      </c>
      <c r="AG662" s="150" t="str">
        <f t="shared" si="156"/>
        <v/>
      </c>
    </row>
    <row r="663" spans="1:33" x14ac:dyDescent="0.25">
      <c r="A663" s="56"/>
      <c r="B663" s="70"/>
      <c r="C663" s="76"/>
      <c r="D663" s="73"/>
      <c r="E663" s="79"/>
      <c r="F663" s="56"/>
      <c r="G663" s="13" t="str">
        <f t="shared" si="147"/>
        <v/>
      </c>
      <c r="H663" s="56"/>
      <c r="K663" s="128"/>
      <c r="L663" s="128"/>
      <c r="M663" s="128"/>
      <c r="N663" s="84" t="str">
        <f t="shared" si="148"/>
        <v/>
      </c>
      <c r="O663" s="128"/>
      <c r="P663" s="84" t="str">
        <f t="shared" si="149"/>
        <v/>
      </c>
      <c r="Q663" s="84" t="str">
        <f t="shared" si="146"/>
        <v/>
      </c>
      <c r="R663" s="84" t="str">
        <f t="shared" si="150"/>
        <v/>
      </c>
      <c r="S663" s="84" t="str">
        <f t="shared" si="151"/>
        <v/>
      </c>
      <c r="U663" s="84" t="str">
        <f t="shared" si="152"/>
        <v/>
      </c>
      <c r="W663" s="108" t="str">
        <f>IF($N663="", "", SUM($D$11:$D663))</f>
        <v/>
      </c>
      <c r="X663" s="111" t="str">
        <f t="shared" si="153"/>
        <v/>
      </c>
      <c r="Y663" s="114" t="str">
        <f t="shared" si="157"/>
        <v/>
      </c>
      <c r="Z663" s="111" t="str">
        <f>IF(X663="", "", X663-SUM($Z$11:$Z662))</f>
        <v/>
      </c>
      <c r="AA663" s="111" t="str">
        <f>IF($Y663="", "", $Y663-SUM($AA$11:$AA662))</f>
        <v/>
      </c>
      <c r="AB663" s="111" t="str">
        <f t="shared" si="158"/>
        <v/>
      </c>
      <c r="AC663" s="121" t="str">
        <f t="shared" si="154"/>
        <v/>
      </c>
      <c r="AD663" s="122" t="str">
        <f t="shared" si="155"/>
        <v/>
      </c>
      <c r="AE663" s="123" t="str">
        <f t="shared" si="159"/>
        <v/>
      </c>
      <c r="AG663" s="150" t="str">
        <f t="shared" si="156"/>
        <v/>
      </c>
    </row>
    <row r="664" spans="1:33" x14ac:dyDescent="0.25">
      <c r="A664" s="56"/>
      <c r="B664" s="70"/>
      <c r="C664" s="76"/>
      <c r="D664" s="73"/>
      <c r="E664" s="79"/>
      <c r="F664" s="56"/>
      <c r="G664" s="13" t="str">
        <f t="shared" si="147"/>
        <v/>
      </c>
      <c r="H664" s="56"/>
      <c r="K664" s="128"/>
      <c r="L664" s="128"/>
      <c r="M664" s="128"/>
      <c r="N664" s="84" t="str">
        <f t="shared" si="148"/>
        <v/>
      </c>
      <c r="O664" s="128"/>
      <c r="P664" s="84" t="str">
        <f t="shared" si="149"/>
        <v/>
      </c>
      <c r="Q664" s="84" t="str">
        <f t="shared" si="146"/>
        <v/>
      </c>
      <c r="R664" s="84" t="str">
        <f t="shared" si="150"/>
        <v/>
      </c>
      <c r="S664" s="84" t="str">
        <f t="shared" si="151"/>
        <v/>
      </c>
      <c r="U664" s="84" t="str">
        <f t="shared" si="152"/>
        <v/>
      </c>
      <c r="W664" s="108" t="str">
        <f>IF($N664="", "", SUM($D$11:$D664))</f>
        <v/>
      </c>
      <c r="X664" s="111" t="str">
        <f t="shared" si="153"/>
        <v/>
      </c>
      <c r="Y664" s="114" t="str">
        <f t="shared" si="157"/>
        <v/>
      </c>
      <c r="Z664" s="111" t="str">
        <f>IF(X664="", "", X664-SUM($Z$11:$Z663))</f>
        <v/>
      </c>
      <c r="AA664" s="111" t="str">
        <f>IF($Y664="", "", $Y664-SUM($AA$11:$AA663))</f>
        <v/>
      </c>
      <c r="AB664" s="111" t="str">
        <f t="shared" si="158"/>
        <v/>
      </c>
      <c r="AC664" s="121" t="str">
        <f t="shared" si="154"/>
        <v/>
      </c>
      <c r="AD664" s="122" t="str">
        <f t="shared" si="155"/>
        <v/>
      </c>
      <c r="AE664" s="123" t="str">
        <f t="shared" si="159"/>
        <v/>
      </c>
      <c r="AG664" s="150" t="str">
        <f t="shared" si="156"/>
        <v/>
      </c>
    </row>
    <row r="665" spans="1:33" x14ac:dyDescent="0.25">
      <c r="A665" s="56"/>
      <c r="B665" s="70"/>
      <c r="C665" s="76"/>
      <c r="D665" s="73"/>
      <c r="E665" s="79"/>
      <c r="F665" s="56"/>
      <c r="G665" s="13" t="str">
        <f t="shared" si="147"/>
        <v/>
      </c>
      <c r="H665" s="56"/>
      <c r="K665" s="128"/>
      <c r="L665" s="128"/>
      <c r="M665" s="128"/>
      <c r="N665" s="84" t="str">
        <f t="shared" si="148"/>
        <v/>
      </c>
      <c r="O665" s="128"/>
      <c r="P665" s="84" t="str">
        <f t="shared" si="149"/>
        <v/>
      </c>
      <c r="Q665" s="84" t="str">
        <f t="shared" si="146"/>
        <v/>
      </c>
      <c r="R665" s="84" t="str">
        <f t="shared" si="150"/>
        <v/>
      </c>
      <c r="S665" s="84" t="str">
        <f t="shared" si="151"/>
        <v/>
      </c>
      <c r="U665" s="84" t="str">
        <f t="shared" si="152"/>
        <v/>
      </c>
      <c r="W665" s="108" t="str">
        <f>IF($N665="", "", SUM($D$11:$D665))</f>
        <v/>
      </c>
      <c r="X665" s="111" t="str">
        <f t="shared" si="153"/>
        <v/>
      </c>
      <c r="Y665" s="114" t="str">
        <f t="shared" si="157"/>
        <v/>
      </c>
      <c r="Z665" s="111" t="str">
        <f>IF(X665="", "", X665-SUM($Z$11:$Z664))</f>
        <v/>
      </c>
      <c r="AA665" s="111" t="str">
        <f>IF($Y665="", "", $Y665-SUM($AA$11:$AA664))</f>
        <v/>
      </c>
      <c r="AB665" s="111" t="str">
        <f t="shared" si="158"/>
        <v/>
      </c>
      <c r="AC665" s="121" t="str">
        <f t="shared" si="154"/>
        <v/>
      </c>
      <c r="AD665" s="122" t="str">
        <f t="shared" si="155"/>
        <v/>
      </c>
      <c r="AE665" s="123" t="str">
        <f t="shared" si="159"/>
        <v/>
      </c>
      <c r="AG665" s="150" t="str">
        <f t="shared" si="156"/>
        <v/>
      </c>
    </row>
    <row r="666" spans="1:33" x14ac:dyDescent="0.25">
      <c r="A666" s="56"/>
      <c r="B666" s="70"/>
      <c r="C666" s="76"/>
      <c r="D666" s="73"/>
      <c r="E666" s="79"/>
      <c r="F666" s="56"/>
      <c r="G666" s="13" t="str">
        <f t="shared" si="147"/>
        <v/>
      </c>
      <c r="H666" s="56"/>
      <c r="K666" s="128"/>
      <c r="L666" s="128"/>
      <c r="M666" s="128"/>
      <c r="N666" s="84" t="str">
        <f t="shared" si="148"/>
        <v/>
      </c>
      <c r="O666" s="128"/>
      <c r="P666" s="84" t="str">
        <f t="shared" si="149"/>
        <v/>
      </c>
      <c r="Q666" s="84" t="str">
        <f t="shared" si="146"/>
        <v/>
      </c>
      <c r="R666" s="84" t="str">
        <f t="shared" si="150"/>
        <v/>
      </c>
      <c r="S666" s="84" t="str">
        <f t="shared" si="151"/>
        <v/>
      </c>
      <c r="U666" s="84" t="str">
        <f t="shared" si="152"/>
        <v/>
      </c>
      <c r="W666" s="108" t="str">
        <f>IF($N666="", "", SUM($D$11:$D666))</f>
        <v/>
      </c>
      <c r="X666" s="111" t="str">
        <f t="shared" si="153"/>
        <v/>
      </c>
      <c r="Y666" s="114" t="str">
        <f t="shared" si="157"/>
        <v/>
      </c>
      <c r="Z666" s="111" t="str">
        <f>IF(X666="", "", X666-SUM($Z$11:$Z665))</f>
        <v/>
      </c>
      <c r="AA666" s="111" t="str">
        <f>IF($Y666="", "", $Y666-SUM($AA$11:$AA665))</f>
        <v/>
      </c>
      <c r="AB666" s="111" t="str">
        <f t="shared" si="158"/>
        <v/>
      </c>
      <c r="AC666" s="121" t="str">
        <f t="shared" si="154"/>
        <v/>
      </c>
      <c r="AD666" s="122" t="str">
        <f t="shared" si="155"/>
        <v/>
      </c>
      <c r="AE666" s="123" t="str">
        <f t="shared" si="159"/>
        <v/>
      </c>
      <c r="AG666" s="150" t="str">
        <f t="shared" si="156"/>
        <v/>
      </c>
    </row>
    <row r="667" spans="1:33" x14ac:dyDescent="0.25">
      <c r="A667" s="56"/>
      <c r="B667" s="70"/>
      <c r="C667" s="76"/>
      <c r="D667" s="73"/>
      <c r="E667" s="79"/>
      <c r="F667" s="56"/>
      <c r="G667" s="13" t="str">
        <f t="shared" si="147"/>
        <v/>
      </c>
      <c r="H667" s="56"/>
      <c r="K667" s="128"/>
      <c r="L667" s="128"/>
      <c r="M667" s="128"/>
      <c r="N667" s="84" t="str">
        <f t="shared" si="148"/>
        <v/>
      </c>
      <c r="O667" s="128"/>
      <c r="P667" s="84" t="str">
        <f t="shared" si="149"/>
        <v/>
      </c>
      <c r="Q667" s="84" t="str">
        <f t="shared" si="146"/>
        <v/>
      </c>
      <c r="R667" s="84" t="str">
        <f t="shared" si="150"/>
        <v/>
      </c>
      <c r="S667" s="84" t="str">
        <f t="shared" si="151"/>
        <v/>
      </c>
      <c r="U667" s="84" t="str">
        <f t="shared" si="152"/>
        <v/>
      </c>
      <c r="W667" s="108" t="str">
        <f>IF($N667="", "", SUM($D$11:$D667))</f>
        <v/>
      </c>
      <c r="X667" s="111" t="str">
        <f t="shared" si="153"/>
        <v/>
      </c>
      <c r="Y667" s="114" t="str">
        <f t="shared" si="157"/>
        <v/>
      </c>
      <c r="Z667" s="111" t="str">
        <f>IF(X667="", "", X667-SUM($Z$11:$Z666))</f>
        <v/>
      </c>
      <c r="AA667" s="111" t="str">
        <f>IF($Y667="", "", $Y667-SUM($AA$11:$AA666))</f>
        <v/>
      </c>
      <c r="AB667" s="111" t="str">
        <f t="shared" si="158"/>
        <v/>
      </c>
      <c r="AC667" s="121" t="str">
        <f t="shared" si="154"/>
        <v/>
      </c>
      <c r="AD667" s="122" t="str">
        <f t="shared" si="155"/>
        <v/>
      </c>
      <c r="AE667" s="123" t="str">
        <f t="shared" si="159"/>
        <v/>
      </c>
      <c r="AG667" s="150" t="str">
        <f t="shared" si="156"/>
        <v/>
      </c>
    </row>
    <row r="668" spans="1:33" x14ac:dyDescent="0.25">
      <c r="A668" s="56"/>
      <c r="B668" s="70"/>
      <c r="C668" s="76"/>
      <c r="D668" s="73"/>
      <c r="E668" s="79"/>
      <c r="F668" s="56"/>
      <c r="G668" s="13" t="str">
        <f t="shared" si="147"/>
        <v/>
      </c>
      <c r="H668" s="56"/>
      <c r="K668" s="128"/>
      <c r="L668" s="128"/>
      <c r="M668" s="128"/>
      <c r="N668" s="84" t="str">
        <f t="shared" si="148"/>
        <v/>
      </c>
      <c r="O668" s="128"/>
      <c r="P668" s="84" t="str">
        <f t="shared" si="149"/>
        <v/>
      </c>
      <c r="Q668" s="84" t="str">
        <f t="shared" si="146"/>
        <v/>
      </c>
      <c r="R668" s="84" t="str">
        <f t="shared" si="150"/>
        <v/>
      </c>
      <c r="S668" s="84" t="str">
        <f t="shared" si="151"/>
        <v/>
      </c>
      <c r="U668" s="84" t="str">
        <f t="shared" si="152"/>
        <v/>
      </c>
      <c r="W668" s="108" t="str">
        <f>IF($N668="", "", SUM($D$11:$D668))</f>
        <v/>
      </c>
      <c r="X668" s="111" t="str">
        <f t="shared" si="153"/>
        <v/>
      </c>
      <c r="Y668" s="114" t="str">
        <f t="shared" si="157"/>
        <v/>
      </c>
      <c r="Z668" s="111" t="str">
        <f>IF(X668="", "", X668-SUM($Z$11:$Z667))</f>
        <v/>
      </c>
      <c r="AA668" s="111" t="str">
        <f>IF($Y668="", "", $Y668-SUM($AA$11:$AA667))</f>
        <v/>
      </c>
      <c r="AB668" s="111" t="str">
        <f t="shared" si="158"/>
        <v/>
      </c>
      <c r="AC668" s="121" t="str">
        <f t="shared" si="154"/>
        <v/>
      </c>
      <c r="AD668" s="122" t="str">
        <f t="shared" si="155"/>
        <v/>
      </c>
      <c r="AE668" s="123" t="str">
        <f t="shared" si="159"/>
        <v/>
      </c>
      <c r="AG668" s="150" t="str">
        <f t="shared" si="156"/>
        <v/>
      </c>
    </row>
    <row r="669" spans="1:33" x14ac:dyDescent="0.25">
      <c r="A669" s="56"/>
      <c r="B669" s="70"/>
      <c r="C669" s="76"/>
      <c r="D669" s="73"/>
      <c r="E669" s="79"/>
      <c r="F669" s="56"/>
      <c r="G669" s="13" t="str">
        <f t="shared" si="147"/>
        <v/>
      </c>
      <c r="H669" s="56"/>
      <c r="K669" s="128"/>
      <c r="L669" s="128"/>
      <c r="M669" s="128"/>
      <c r="N669" s="84" t="str">
        <f t="shared" si="148"/>
        <v/>
      </c>
      <c r="O669" s="128"/>
      <c r="P669" s="84" t="str">
        <f t="shared" si="149"/>
        <v/>
      </c>
      <c r="Q669" s="84" t="str">
        <f t="shared" si="146"/>
        <v/>
      </c>
      <c r="R669" s="84" t="str">
        <f t="shared" si="150"/>
        <v/>
      </c>
      <c r="S669" s="84" t="str">
        <f t="shared" si="151"/>
        <v/>
      </c>
      <c r="U669" s="84" t="str">
        <f t="shared" si="152"/>
        <v/>
      </c>
      <c r="W669" s="108" t="str">
        <f>IF($N669="", "", SUM($D$11:$D669))</f>
        <v/>
      </c>
      <c r="X669" s="111" t="str">
        <f t="shared" si="153"/>
        <v/>
      </c>
      <c r="Y669" s="114" t="str">
        <f t="shared" si="157"/>
        <v/>
      </c>
      <c r="Z669" s="111" t="str">
        <f>IF(X669="", "", X669-SUM($Z$11:$Z668))</f>
        <v/>
      </c>
      <c r="AA669" s="111" t="str">
        <f>IF($Y669="", "", $Y669-SUM($AA$11:$AA668))</f>
        <v/>
      </c>
      <c r="AB669" s="111" t="str">
        <f t="shared" si="158"/>
        <v/>
      </c>
      <c r="AC669" s="121" t="str">
        <f t="shared" si="154"/>
        <v/>
      </c>
      <c r="AD669" s="122" t="str">
        <f t="shared" si="155"/>
        <v/>
      </c>
      <c r="AE669" s="123" t="str">
        <f t="shared" si="159"/>
        <v/>
      </c>
      <c r="AG669" s="150" t="str">
        <f t="shared" si="156"/>
        <v/>
      </c>
    </row>
    <row r="670" spans="1:33" x14ac:dyDescent="0.25">
      <c r="A670" s="56"/>
      <c r="B670" s="70"/>
      <c r="C670" s="76"/>
      <c r="D670" s="73"/>
      <c r="E670" s="79"/>
      <c r="F670" s="56"/>
      <c r="G670" s="13" t="str">
        <f t="shared" si="147"/>
        <v/>
      </c>
      <c r="H670" s="56"/>
      <c r="K670" s="128"/>
      <c r="L670" s="128"/>
      <c r="M670" s="128"/>
      <c r="N670" s="84" t="str">
        <f t="shared" si="148"/>
        <v/>
      </c>
      <c r="O670" s="128"/>
      <c r="P670" s="84" t="str">
        <f t="shared" si="149"/>
        <v/>
      </c>
      <c r="Q670" s="84" t="str">
        <f t="shared" si="146"/>
        <v/>
      </c>
      <c r="R670" s="84" t="str">
        <f t="shared" si="150"/>
        <v/>
      </c>
      <c r="S670" s="84" t="str">
        <f t="shared" si="151"/>
        <v/>
      </c>
      <c r="U670" s="84" t="str">
        <f t="shared" si="152"/>
        <v/>
      </c>
      <c r="W670" s="108" t="str">
        <f>IF($N670="", "", SUM($D$11:$D670))</f>
        <v/>
      </c>
      <c r="X670" s="111" t="str">
        <f t="shared" si="153"/>
        <v/>
      </c>
      <c r="Y670" s="114" t="str">
        <f t="shared" si="157"/>
        <v/>
      </c>
      <c r="Z670" s="111" t="str">
        <f>IF(X670="", "", X670-SUM($Z$11:$Z669))</f>
        <v/>
      </c>
      <c r="AA670" s="111" t="str">
        <f>IF($Y670="", "", $Y670-SUM($AA$11:$AA669))</f>
        <v/>
      </c>
      <c r="AB670" s="111" t="str">
        <f t="shared" si="158"/>
        <v/>
      </c>
      <c r="AC670" s="121" t="str">
        <f t="shared" si="154"/>
        <v/>
      </c>
      <c r="AD670" s="122" t="str">
        <f t="shared" si="155"/>
        <v/>
      </c>
      <c r="AE670" s="123" t="str">
        <f t="shared" si="159"/>
        <v/>
      </c>
      <c r="AG670" s="150" t="str">
        <f t="shared" si="156"/>
        <v/>
      </c>
    </row>
    <row r="671" spans="1:33" x14ac:dyDescent="0.25">
      <c r="A671" s="56"/>
      <c r="B671" s="70"/>
      <c r="C671" s="76"/>
      <c r="D671" s="73"/>
      <c r="E671" s="79"/>
      <c r="F671" s="56"/>
      <c r="G671" s="13" t="str">
        <f t="shared" si="147"/>
        <v/>
      </c>
      <c r="H671" s="56"/>
      <c r="K671" s="128"/>
      <c r="L671" s="128"/>
      <c r="M671" s="128"/>
      <c r="N671" s="84" t="str">
        <f t="shared" si="148"/>
        <v/>
      </c>
      <c r="O671" s="128"/>
      <c r="P671" s="84" t="str">
        <f t="shared" si="149"/>
        <v/>
      </c>
      <c r="Q671" s="84" t="str">
        <f t="shared" si="146"/>
        <v/>
      </c>
      <c r="R671" s="84" t="str">
        <f t="shared" si="150"/>
        <v/>
      </c>
      <c r="S671" s="84" t="str">
        <f t="shared" si="151"/>
        <v/>
      </c>
      <c r="U671" s="84" t="str">
        <f t="shared" si="152"/>
        <v/>
      </c>
      <c r="W671" s="108" t="str">
        <f>IF($N671="", "", SUM($D$11:$D671))</f>
        <v/>
      </c>
      <c r="X671" s="111" t="str">
        <f t="shared" si="153"/>
        <v/>
      </c>
      <c r="Y671" s="114" t="str">
        <f t="shared" si="157"/>
        <v/>
      </c>
      <c r="Z671" s="111" t="str">
        <f>IF(X671="", "", X671-SUM($Z$11:$Z670))</f>
        <v/>
      </c>
      <c r="AA671" s="111" t="str">
        <f>IF($Y671="", "", $Y671-SUM($AA$11:$AA670))</f>
        <v/>
      </c>
      <c r="AB671" s="111" t="str">
        <f t="shared" si="158"/>
        <v/>
      </c>
      <c r="AC671" s="121" t="str">
        <f t="shared" si="154"/>
        <v/>
      </c>
      <c r="AD671" s="122" t="str">
        <f t="shared" si="155"/>
        <v/>
      </c>
      <c r="AE671" s="123" t="str">
        <f t="shared" si="159"/>
        <v/>
      </c>
      <c r="AG671" s="150" t="str">
        <f t="shared" si="156"/>
        <v/>
      </c>
    </row>
    <row r="672" spans="1:33" x14ac:dyDescent="0.25">
      <c r="A672" s="56"/>
      <c r="B672" s="70"/>
      <c r="C672" s="76"/>
      <c r="D672" s="73"/>
      <c r="E672" s="79"/>
      <c r="F672" s="56"/>
      <c r="G672" s="13" t="str">
        <f t="shared" si="147"/>
        <v/>
      </c>
      <c r="H672" s="56"/>
      <c r="K672" s="128"/>
      <c r="L672" s="128"/>
      <c r="M672" s="128"/>
      <c r="N672" s="84" t="str">
        <f t="shared" si="148"/>
        <v/>
      </c>
      <c r="O672" s="128"/>
      <c r="P672" s="84" t="str">
        <f t="shared" si="149"/>
        <v/>
      </c>
      <c r="Q672" s="84" t="str">
        <f t="shared" si="146"/>
        <v/>
      </c>
      <c r="R672" s="84" t="str">
        <f t="shared" si="150"/>
        <v/>
      </c>
      <c r="S672" s="84" t="str">
        <f t="shared" si="151"/>
        <v/>
      </c>
      <c r="U672" s="84" t="str">
        <f t="shared" si="152"/>
        <v/>
      </c>
      <c r="W672" s="108" t="str">
        <f>IF($N672="", "", SUM($D$11:$D672))</f>
        <v/>
      </c>
      <c r="X672" s="111" t="str">
        <f t="shared" si="153"/>
        <v/>
      </c>
      <c r="Y672" s="114" t="str">
        <f t="shared" si="157"/>
        <v/>
      </c>
      <c r="Z672" s="111" t="str">
        <f>IF(X672="", "", X672-SUM($Z$11:$Z671))</f>
        <v/>
      </c>
      <c r="AA672" s="111" t="str">
        <f>IF($Y672="", "", $Y672-SUM($AA$11:$AA671))</f>
        <v/>
      </c>
      <c r="AB672" s="111" t="str">
        <f t="shared" si="158"/>
        <v/>
      </c>
      <c r="AC672" s="121" t="str">
        <f t="shared" si="154"/>
        <v/>
      </c>
      <c r="AD672" s="122" t="str">
        <f t="shared" si="155"/>
        <v/>
      </c>
      <c r="AE672" s="123" t="str">
        <f t="shared" si="159"/>
        <v/>
      </c>
      <c r="AG672" s="150" t="str">
        <f t="shared" si="156"/>
        <v/>
      </c>
    </row>
    <row r="673" spans="1:33" x14ac:dyDescent="0.25">
      <c r="A673" s="56"/>
      <c r="B673" s="70"/>
      <c r="C673" s="76"/>
      <c r="D673" s="73"/>
      <c r="E673" s="79"/>
      <c r="F673" s="56"/>
      <c r="G673" s="13" t="str">
        <f t="shared" si="147"/>
        <v/>
      </c>
      <c r="H673" s="56"/>
      <c r="K673" s="128"/>
      <c r="L673" s="128"/>
      <c r="M673" s="128"/>
      <c r="N673" s="84" t="str">
        <f t="shared" si="148"/>
        <v/>
      </c>
      <c r="O673" s="128"/>
      <c r="P673" s="84" t="str">
        <f t="shared" si="149"/>
        <v/>
      </c>
      <c r="Q673" s="84" t="str">
        <f t="shared" si="146"/>
        <v/>
      </c>
      <c r="R673" s="84" t="str">
        <f t="shared" si="150"/>
        <v/>
      </c>
      <c r="S673" s="84" t="str">
        <f t="shared" si="151"/>
        <v/>
      </c>
      <c r="U673" s="84" t="str">
        <f t="shared" si="152"/>
        <v/>
      </c>
      <c r="W673" s="108" t="str">
        <f>IF($N673="", "", SUM($D$11:$D673))</f>
        <v/>
      </c>
      <c r="X673" s="111" t="str">
        <f t="shared" si="153"/>
        <v/>
      </c>
      <c r="Y673" s="114" t="str">
        <f t="shared" si="157"/>
        <v/>
      </c>
      <c r="Z673" s="111" t="str">
        <f>IF(X673="", "", X673-SUM($Z$11:$Z672))</f>
        <v/>
      </c>
      <c r="AA673" s="111" t="str">
        <f>IF($Y673="", "", $Y673-SUM($AA$11:$AA672))</f>
        <v/>
      </c>
      <c r="AB673" s="111" t="str">
        <f t="shared" si="158"/>
        <v/>
      </c>
      <c r="AC673" s="121" t="str">
        <f t="shared" si="154"/>
        <v/>
      </c>
      <c r="AD673" s="122" t="str">
        <f t="shared" si="155"/>
        <v/>
      </c>
      <c r="AE673" s="123" t="str">
        <f t="shared" si="159"/>
        <v/>
      </c>
      <c r="AG673" s="150" t="str">
        <f t="shared" si="156"/>
        <v/>
      </c>
    </row>
    <row r="674" spans="1:33" x14ac:dyDescent="0.25">
      <c r="A674" s="56"/>
      <c r="B674" s="70"/>
      <c r="C674" s="76"/>
      <c r="D674" s="73"/>
      <c r="E674" s="79"/>
      <c r="F674" s="56"/>
      <c r="G674" s="13" t="str">
        <f t="shared" si="147"/>
        <v/>
      </c>
      <c r="H674" s="56"/>
      <c r="K674" s="128"/>
      <c r="L674" s="128"/>
      <c r="M674" s="128"/>
      <c r="N674" s="84" t="str">
        <f t="shared" si="148"/>
        <v/>
      </c>
      <c r="O674" s="128"/>
      <c r="P674" s="84" t="str">
        <f t="shared" si="149"/>
        <v/>
      </c>
      <c r="Q674" s="84" t="str">
        <f t="shared" si="146"/>
        <v/>
      </c>
      <c r="R674" s="84" t="str">
        <f t="shared" si="150"/>
        <v/>
      </c>
      <c r="S674" s="84" t="str">
        <f t="shared" si="151"/>
        <v/>
      </c>
      <c r="U674" s="84" t="str">
        <f t="shared" si="152"/>
        <v/>
      </c>
      <c r="W674" s="108" t="str">
        <f>IF($N674="", "", SUM($D$11:$D674))</f>
        <v/>
      </c>
      <c r="X674" s="111" t="str">
        <f t="shared" si="153"/>
        <v/>
      </c>
      <c r="Y674" s="114" t="str">
        <f t="shared" si="157"/>
        <v/>
      </c>
      <c r="Z674" s="111" t="str">
        <f>IF(X674="", "", X674-SUM($Z$11:$Z673))</f>
        <v/>
      </c>
      <c r="AA674" s="111" t="str">
        <f>IF($Y674="", "", $Y674-SUM($AA$11:$AA673))</f>
        <v/>
      </c>
      <c r="AB674" s="111" t="str">
        <f t="shared" si="158"/>
        <v/>
      </c>
      <c r="AC674" s="121" t="str">
        <f t="shared" si="154"/>
        <v/>
      </c>
      <c r="AD674" s="122" t="str">
        <f t="shared" si="155"/>
        <v/>
      </c>
      <c r="AE674" s="123" t="str">
        <f t="shared" si="159"/>
        <v/>
      </c>
      <c r="AG674" s="150" t="str">
        <f t="shared" si="156"/>
        <v/>
      </c>
    </row>
    <row r="675" spans="1:33" x14ac:dyDescent="0.25">
      <c r="A675" s="56"/>
      <c r="B675" s="70"/>
      <c r="C675" s="76"/>
      <c r="D675" s="73"/>
      <c r="E675" s="79"/>
      <c r="F675" s="56"/>
      <c r="G675" s="13" t="str">
        <f t="shared" si="147"/>
        <v/>
      </c>
      <c r="H675" s="56"/>
      <c r="K675" s="128"/>
      <c r="L675" s="128"/>
      <c r="M675" s="128"/>
      <c r="N675" s="84" t="str">
        <f t="shared" si="148"/>
        <v/>
      </c>
      <c r="O675" s="128"/>
      <c r="P675" s="84" t="str">
        <f t="shared" si="149"/>
        <v/>
      </c>
      <c r="Q675" s="84" t="str">
        <f t="shared" si="146"/>
        <v/>
      </c>
      <c r="R675" s="84" t="str">
        <f t="shared" si="150"/>
        <v/>
      </c>
      <c r="S675" s="84" t="str">
        <f t="shared" si="151"/>
        <v/>
      </c>
      <c r="U675" s="84" t="str">
        <f t="shared" si="152"/>
        <v/>
      </c>
      <c r="W675" s="108" t="str">
        <f>IF($N675="", "", SUM($D$11:$D675))</f>
        <v/>
      </c>
      <c r="X675" s="111" t="str">
        <f t="shared" si="153"/>
        <v/>
      </c>
      <c r="Y675" s="114" t="str">
        <f t="shared" si="157"/>
        <v/>
      </c>
      <c r="Z675" s="111" t="str">
        <f>IF(X675="", "", X675-SUM($Z$11:$Z674))</f>
        <v/>
      </c>
      <c r="AA675" s="111" t="str">
        <f>IF($Y675="", "", $Y675-SUM($AA$11:$AA674))</f>
        <v/>
      </c>
      <c r="AB675" s="111" t="str">
        <f t="shared" si="158"/>
        <v/>
      </c>
      <c r="AC675" s="121" t="str">
        <f t="shared" si="154"/>
        <v/>
      </c>
      <c r="AD675" s="122" t="str">
        <f t="shared" si="155"/>
        <v/>
      </c>
      <c r="AE675" s="123" t="str">
        <f t="shared" si="159"/>
        <v/>
      </c>
      <c r="AG675" s="150" t="str">
        <f t="shared" si="156"/>
        <v/>
      </c>
    </row>
    <row r="676" spans="1:33" x14ac:dyDescent="0.25">
      <c r="A676" s="56"/>
      <c r="B676" s="70"/>
      <c r="C676" s="76"/>
      <c r="D676" s="73"/>
      <c r="E676" s="79"/>
      <c r="F676" s="56"/>
      <c r="G676" s="13" t="str">
        <f t="shared" si="147"/>
        <v/>
      </c>
      <c r="H676" s="56"/>
      <c r="K676" s="128"/>
      <c r="L676" s="128"/>
      <c r="M676" s="128"/>
      <c r="N676" s="84" t="str">
        <f t="shared" si="148"/>
        <v/>
      </c>
      <c r="O676" s="128"/>
      <c r="P676" s="84" t="str">
        <f t="shared" si="149"/>
        <v/>
      </c>
      <c r="Q676" s="84" t="str">
        <f t="shared" si="146"/>
        <v/>
      </c>
      <c r="R676" s="84" t="str">
        <f t="shared" si="150"/>
        <v/>
      </c>
      <c r="S676" s="84" t="str">
        <f t="shared" si="151"/>
        <v/>
      </c>
      <c r="U676" s="84" t="str">
        <f t="shared" si="152"/>
        <v/>
      </c>
      <c r="W676" s="108" t="str">
        <f>IF($N676="", "", SUM($D$11:$D676))</f>
        <v/>
      </c>
      <c r="X676" s="111" t="str">
        <f t="shared" si="153"/>
        <v/>
      </c>
      <c r="Y676" s="114" t="str">
        <f t="shared" si="157"/>
        <v/>
      </c>
      <c r="Z676" s="111" t="str">
        <f>IF(X676="", "", X676-SUM($Z$11:$Z675))</f>
        <v/>
      </c>
      <c r="AA676" s="111" t="str">
        <f>IF($Y676="", "", $Y676-SUM($AA$11:$AA675))</f>
        <v/>
      </c>
      <c r="AB676" s="111" t="str">
        <f t="shared" si="158"/>
        <v/>
      </c>
      <c r="AC676" s="121" t="str">
        <f t="shared" si="154"/>
        <v/>
      </c>
      <c r="AD676" s="122" t="str">
        <f t="shared" si="155"/>
        <v/>
      </c>
      <c r="AE676" s="123" t="str">
        <f t="shared" si="159"/>
        <v/>
      </c>
      <c r="AG676" s="150" t="str">
        <f t="shared" si="156"/>
        <v/>
      </c>
    </row>
    <row r="677" spans="1:33" x14ac:dyDescent="0.25">
      <c r="A677" s="56"/>
      <c r="B677" s="70"/>
      <c r="C677" s="76"/>
      <c r="D677" s="73"/>
      <c r="E677" s="79"/>
      <c r="F677" s="56"/>
      <c r="G677" s="13" t="str">
        <f t="shared" si="147"/>
        <v/>
      </c>
      <c r="H677" s="56"/>
      <c r="K677" s="128"/>
      <c r="L677" s="128"/>
      <c r="M677" s="128"/>
      <c r="N677" s="84" t="str">
        <f t="shared" si="148"/>
        <v/>
      </c>
      <c r="O677" s="128"/>
      <c r="P677" s="84" t="str">
        <f t="shared" si="149"/>
        <v/>
      </c>
      <c r="Q677" s="84" t="str">
        <f t="shared" si="146"/>
        <v/>
      </c>
      <c r="R677" s="84" t="str">
        <f t="shared" si="150"/>
        <v/>
      </c>
      <c r="S677" s="84" t="str">
        <f t="shared" si="151"/>
        <v/>
      </c>
      <c r="U677" s="84" t="str">
        <f t="shared" si="152"/>
        <v/>
      </c>
      <c r="W677" s="108" t="str">
        <f>IF($N677="", "", SUM($D$11:$D677))</f>
        <v/>
      </c>
      <c r="X677" s="111" t="str">
        <f t="shared" si="153"/>
        <v/>
      </c>
      <c r="Y677" s="114" t="str">
        <f t="shared" si="157"/>
        <v/>
      </c>
      <c r="Z677" s="111" t="str">
        <f>IF(X677="", "", X677-SUM($Z$11:$Z676))</f>
        <v/>
      </c>
      <c r="AA677" s="111" t="str">
        <f>IF($Y677="", "", $Y677-SUM($AA$11:$AA676))</f>
        <v/>
      </c>
      <c r="AB677" s="111" t="str">
        <f t="shared" si="158"/>
        <v/>
      </c>
      <c r="AC677" s="121" t="str">
        <f t="shared" si="154"/>
        <v/>
      </c>
      <c r="AD677" s="122" t="str">
        <f t="shared" si="155"/>
        <v/>
      </c>
      <c r="AE677" s="123" t="str">
        <f t="shared" si="159"/>
        <v/>
      </c>
      <c r="AG677" s="150" t="str">
        <f t="shared" si="156"/>
        <v/>
      </c>
    </row>
    <row r="678" spans="1:33" x14ac:dyDescent="0.25">
      <c r="A678" s="56"/>
      <c r="B678" s="70"/>
      <c r="C678" s="76"/>
      <c r="D678" s="73"/>
      <c r="E678" s="79"/>
      <c r="F678" s="56"/>
      <c r="G678" s="13" t="str">
        <f t="shared" si="147"/>
        <v/>
      </c>
      <c r="H678" s="56"/>
      <c r="K678" s="128"/>
      <c r="L678" s="128"/>
      <c r="M678" s="128"/>
      <c r="N678" s="84" t="str">
        <f t="shared" si="148"/>
        <v/>
      </c>
      <c r="O678" s="128"/>
      <c r="P678" s="84" t="str">
        <f t="shared" si="149"/>
        <v/>
      </c>
      <c r="Q678" s="84" t="str">
        <f t="shared" si="146"/>
        <v/>
      </c>
      <c r="R678" s="84" t="str">
        <f t="shared" si="150"/>
        <v/>
      </c>
      <c r="S678" s="84" t="str">
        <f t="shared" si="151"/>
        <v/>
      </c>
      <c r="U678" s="84" t="str">
        <f t="shared" si="152"/>
        <v/>
      </c>
      <c r="W678" s="108" t="str">
        <f>IF($N678="", "", SUM($D$11:$D678))</f>
        <v/>
      </c>
      <c r="X678" s="111" t="str">
        <f t="shared" si="153"/>
        <v/>
      </c>
      <c r="Y678" s="114" t="str">
        <f t="shared" si="157"/>
        <v/>
      </c>
      <c r="Z678" s="111" t="str">
        <f>IF(X678="", "", X678-SUM($Z$11:$Z677))</f>
        <v/>
      </c>
      <c r="AA678" s="111" t="str">
        <f>IF($Y678="", "", $Y678-SUM($AA$11:$AA677))</f>
        <v/>
      </c>
      <c r="AB678" s="111" t="str">
        <f t="shared" si="158"/>
        <v/>
      </c>
      <c r="AC678" s="121" t="str">
        <f t="shared" si="154"/>
        <v/>
      </c>
      <c r="AD678" s="122" t="str">
        <f t="shared" si="155"/>
        <v/>
      </c>
      <c r="AE678" s="123" t="str">
        <f t="shared" si="159"/>
        <v/>
      </c>
      <c r="AG678" s="150" t="str">
        <f t="shared" si="156"/>
        <v/>
      </c>
    </row>
    <row r="679" spans="1:33" x14ac:dyDescent="0.25">
      <c r="A679" s="56"/>
      <c r="B679" s="70"/>
      <c r="C679" s="76"/>
      <c r="D679" s="73"/>
      <c r="E679" s="79"/>
      <c r="F679" s="56"/>
      <c r="G679" s="13" t="str">
        <f t="shared" si="147"/>
        <v/>
      </c>
      <c r="H679" s="56"/>
      <c r="K679" s="128"/>
      <c r="L679" s="128"/>
      <c r="M679" s="128"/>
      <c r="N679" s="84" t="str">
        <f t="shared" si="148"/>
        <v/>
      </c>
      <c r="O679" s="128"/>
      <c r="P679" s="84" t="str">
        <f t="shared" si="149"/>
        <v/>
      </c>
      <c r="Q679" s="84" t="str">
        <f t="shared" si="146"/>
        <v/>
      </c>
      <c r="R679" s="84" t="str">
        <f t="shared" si="150"/>
        <v/>
      </c>
      <c r="S679" s="84" t="str">
        <f t="shared" si="151"/>
        <v/>
      </c>
      <c r="U679" s="84" t="str">
        <f t="shared" si="152"/>
        <v/>
      </c>
      <c r="W679" s="108" t="str">
        <f>IF($N679="", "", SUM($D$11:$D679))</f>
        <v/>
      </c>
      <c r="X679" s="111" t="str">
        <f t="shared" si="153"/>
        <v/>
      </c>
      <c r="Y679" s="114" t="str">
        <f t="shared" si="157"/>
        <v/>
      </c>
      <c r="Z679" s="111" t="str">
        <f>IF(X679="", "", X679-SUM($Z$11:$Z678))</f>
        <v/>
      </c>
      <c r="AA679" s="111" t="str">
        <f>IF($Y679="", "", $Y679-SUM($AA$11:$AA678))</f>
        <v/>
      </c>
      <c r="AB679" s="111" t="str">
        <f t="shared" si="158"/>
        <v/>
      </c>
      <c r="AC679" s="121" t="str">
        <f t="shared" si="154"/>
        <v/>
      </c>
      <c r="AD679" s="122" t="str">
        <f t="shared" si="155"/>
        <v/>
      </c>
      <c r="AE679" s="123" t="str">
        <f t="shared" si="159"/>
        <v/>
      </c>
      <c r="AG679" s="150" t="str">
        <f t="shared" si="156"/>
        <v/>
      </c>
    </row>
    <row r="680" spans="1:33" x14ac:dyDescent="0.25">
      <c r="A680" s="56"/>
      <c r="B680" s="70"/>
      <c r="C680" s="76"/>
      <c r="D680" s="73"/>
      <c r="E680" s="79"/>
      <c r="F680" s="56"/>
      <c r="G680" s="13" t="str">
        <f t="shared" si="147"/>
        <v/>
      </c>
      <c r="H680" s="56"/>
      <c r="K680" s="128"/>
      <c r="L680" s="128"/>
      <c r="M680" s="128"/>
      <c r="N680" s="84" t="str">
        <f t="shared" si="148"/>
        <v/>
      </c>
      <c r="O680" s="128"/>
      <c r="P680" s="84" t="str">
        <f t="shared" si="149"/>
        <v/>
      </c>
      <c r="Q680" s="84" t="str">
        <f t="shared" si="146"/>
        <v/>
      </c>
      <c r="R680" s="84" t="str">
        <f t="shared" si="150"/>
        <v/>
      </c>
      <c r="S680" s="84" t="str">
        <f t="shared" si="151"/>
        <v/>
      </c>
      <c r="U680" s="84" t="str">
        <f t="shared" si="152"/>
        <v/>
      </c>
      <c r="W680" s="108" t="str">
        <f>IF($N680="", "", SUM($D$11:$D680))</f>
        <v/>
      </c>
      <c r="X680" s="111" t="str">
        <f t="shared" si="153"/>
        <v/>
      </c>
      <c r="Y680" s="114" t="str">
        <f t="shared" si="157"/>
        <v/>
      </c>
      <c r="Z680" s="111" t="str">
        <f>IF(X680="", "", X680-SUM($Z$11:$Z679))</f>
        <v/>
      </c>
      <c r="AA680" s="111" t="str">
        <f>IF($Y680="", "", $Y680-SUM($AA$11:$AA679))</f>
        <v/>
      </c>
      <c r="AB680" s="111" t="str">
        <f t="shared" si="158"/>
        <v/>
      </c>
      <c r="AC680" s="121" t="str">
        <f t="shared" si="154"/>
        <v/>
      </c>
      <c r="AD680" s="122" t="str">
        <f t="shared" si="155"/>
        <v/>
      </c>
      <c r="AE680" s="123" t="str">
        <f t="shared" si="159"/>
        <v/>
      </c>
      <c r="AG680" s="150" t="str">
        <f t="shared" si="156"/>
        <v/>
      </c>
    </row>
    <row r="681" spans="1:33" x14ac:dyDescent="0.25">
      <c r="A681" s="56"/>
      <c r="B681" s="70"/>
      <c r="C681" s="76"/>
      <c r="D681" s="73"/>
      <c r="E681" s="79"/>
      <c r="F681" s="56"/>
      <c r="G681" s="13" t="str">
        <f t="shared" si="147"/>
        <v/>
      </c>
      <c r="H681" s="56"/>
      <c r="K681" s="128"/>
      <c r="L681" s="128"/>
      <c r="M681" s="128"/>
      <c r="N681" s="84" t="str">
        <f t="shared" si="148"/>
        <v/>
      </c>
      <c r="O681" s="128"/>
      <c r="P681" s="84" t="str">
        <f t="shared" si="149"/>
        <v/>
      </c>
      <c r="Q681" s="84" t="str">
        <f t="shared" si="146"/>
        <v/>
      </c>
      <c r="R681" s="84" t="str">
        <f t="shared" si="150"/>
        <v/>
      </c>
      <c r="S681" s="84" t="str">
        <f t="shared" si="151"/>
        <v/>
      </c>
      <c r="U681" s="84" t="str">
        <f t="shared" si="152"/>
        <v/>
      </c>
      <c r="W681" s="108" t="str">
        <f>IF($N681="", "", SUM($D$11:$D681))</f>
        <v/>
      </c>
      <c r="X681" s="111" t="str">
        <f t="shared" si="153"/>
        <v/>
      </c>
      <c r="Y681" s="114" t="str">
        <f t="shared" si="157"/>
        <v/>
      </c>
      <c r="Z681" s="111" t="str">
        <f>IF(X681="", "", X681-SUM($Z$11:$Z680))</f>
        <v/>
      </c>
      <c r="AA681" s="111" t="str">
        <f>IF($Y681="", "", $Y681-SUM($AA$11:$AA680))</f>
        <v/>
      </c>
      <c r="AB681" s="111" t="str">
        <f t="shared" si="158"/>
        <v/>
      </c>
      <c r="AC681" s="121" t="str">
        <f t="shared" si="154"/>
        <v/>
      </c>
      <c r="AD681" s="122" t="str">
        <f t="shared" si="155"/>
        <v/>
      </c>
      <c r="AE681" s="123" t="str">
        <f t="shared" si="159"/>
        <v/>
      </c>
      <c r="AG681" s="150" t="str">
        <f t="shared" si="156"/>
        <v/>
      </c>
    </row>
    <row r="682" spans="1:33" x14ac:dyDescent="0.25">
      <c r="A682" s="56"/>
      <c r="B682" s="70"/>
      <c r="C682" s="76"/>
      <c r="D682" s="73"/>
      <c r="E682" s="79"/>
      <c r="F682" s="56"/>
      <c r="G682" s="13" t="str">
        <f t="shared" si="147"/>
        <v/>
      </c>
      <c r="H682" s="56"/>
      <c r="K682" s="128"/>
      <c r="L682" s="128"/>
      <c r="M682" s="128"/>
      <c r="N682" s="84" t="str">
        <f t="shared" si="148"/>
        <v/>
      </c>
      <c r="O682" s="128"/>
      <c r="P682" s="84" t="str">
        <f t="shared" si="149"/>
        <v/>
      </c>
      <c r="Q682" s="84" t="str">
        <f t="shared" si="146"/>
        <v/>
      </c>
      <c r="R682" s="84" t="str">
        <f t="shared" si="150"/>
        <v/>
      </c>
      <c r="S682" s="84" t="str">
        <f t="shared" si="151"/>
        <v/>
      </c>
      <c r="U682" s="84" t="str">
        <f t="shared" si="152"/>
        <v/>
      </c>
      <c r="W682" s="108" t="str">
        <f>IF($N682="", "", SUM($D$11:$D682))</f>
        <v/>
      </c>
      <c r="X682" s="111" t="str">
        <f t="shared" si="153"/>
        <v/>
      </c>
      <c r="Y682" s="114" t="str">
        <f t="shared" si="157"/>
        <v/>
      </c>
      <c r="Z682" s="111" t="str">
        <f>IF(X682="", "", X682-SUM($Z$11:$Z681))</f>
        <v/>
      </c>
      <c r="AA682" s="111" t="str">
        <f>IF($Y682="", "", $Y682-SUM($AA$11:$AA681))</f>
        <v/>
      </c>
      <c r="AB682" s="111" t="str">
        <f t="shared" si="158"/>
        <v/>
      </c>
      <c r="AC682" s="121" t="str">
        <f t="shared" si="154"/>
        <v/>
      </c>
      <c r="AD682" s="122" t="str">
        <f t="shared" si="155"/>
        <v/>
      </c>
      <c r="AE682" s="123" t="str">
        <f t="shared" si="159"/>
        <v/>
      </c>
      <c r="AG682" s="150" t="str">
        <f t="shared" si="156"/>
        <v/>
      </c>
    </row>
    <row r="683" spans="1:33" x14ac:dyDescent="0.25">
      <c r="A683" s="56"/>
      <c r="B683" s="70"/>
      <c r="C683" s="76"/>
      <c r="D683" s="73"/>
      <c r="E683" s="79"/>
      <c r="F683" s="56"/>
      <c r="G683" s="13" t="str">
        <f t="shared" si="147"/>
        <v/>
      </c>
      <c r="H683" s="56"/>
      <c r="K683" s="128"/>
      <c r="L683" s="128"/>
      <c r="M683" s="128"/>
      <c r="N683" s="84" t="str">
        <f t="shared" si="148"/>
        <v/>
      </c>
      <c r="O683" s="128"/>
      <c r="P683" s="84" t="str">
        <f t="shared" si="149"/>
        <v/>
      </c>
      <c r="Q683" s="84" t="str">
        <f t="shared" si="146"/>
        <v/>
      </c>
      <c r="R683" s="84" t="str">
        <f t="shared" si="150"/>
        <v/>
      </c>
      <c r="S683" s="84" t="str">
        <f t="shared" si="151"/>
        <v/>
      </c>
      <c r="U683" s="84" t="str">
        <f t="shared" si="152"/>
        <v/>
      </c>
      <c r="W683" s="108" t="str">
        <f>IF($N683="", "", SUM($D$11:$D683))</f>
        <v/>
      </c>
      <c r="X683" s="111" t="str">
        <f t="shared" si="153"/>
        <v/>
      </c>
      <c r="Y683" s="114" t="str">
        <f t="shared" si="157"/>
        <v/>
      </c>
      <c r="Z683" s="111" t="str">
        <f>IF(X683="", "", X683-SUM($Z$11:$Z682))</f>
        <v/>
      </c>
      <c r="AA683" s="111" t="str">
        <f>IF($Y683="", "", $Y683-SUM($AA$11:$AA682))</f>
        <v/>
      </c>
      <c r="AB683" s="111" t="str">
        <f t="shared" si="158"/>
        <v/>
      </c>
      <c r="AC683" s="121" t="str">
        <f t="shared" si="154"/>
        <v/>
      </c>
      <c r="AD683" s="122" t="str">
        <f t="shared" si="155"/>
        <v/>
      </c>
      <c r="AE683" s="123" t="str">
        <f t="shared" si="159"/>
        <v/>
      </c>
      <c r="AG683" s="150" t="str">
        <f t="shared" si="156"/>
        <v/>
      </c>
    </row>
    <row r="684" spans="1:33" x14ac:dyDescent="0.25">
      <c r="A684" s="56"/>
      <c r="B684" s="70"/>
      <c r="C684" s="76"/>
      <c r="D684" s="73"/>
      <c r="E684" s="79"/>
      <c r="F684" s="56"/>
      <c r="G684" s="13" t="str">
        <f t="shared" si="147"/>
        <v/>
      </c>
      <c r="H684" s="56"/>
      <c r="K684" s="128"/>
      <c r="L684" s="128"/>
      <c r="M684" s="128"/>
      <c r="N684" s="84" t="str">
        <f t="shared" si="148"/>
        <v/>
      </c>
      <c r="O684" s="128"/>
      <c r="P684" s="84" t="str">
        <f t="shared" si="149"/>
        <v/>
      </c>
      <c r="Q684" s="84" t="str">
        <f t="shared" si="146"/>
        <v/>
      </c>
      <c r="R684" s="84" t="str">
        <f t="shared" si="150"/>
        <v/>
      </c>
      <c r="S684" s="84" t="str">
        <f t="shared" si="151"/>
        <v/>
      </c>
      <c r="U684" s="84" t="str">
        <f t="shared" si="152"/>
        <v/>
      </c>
      <c r="W684" s="108" t="str">
        <f>IF($N684="", "", SUM($D$11:$D684))</f>
        <v/>
      </c>
      <c r="X684" s="111" t="str">
        <f t="shared" si="153"/>
        <v/>
      </c>
      <c r="Y684" s="114" t="str">
        <f t="shared" si="157"/>
        <v/>
      </c>
      <c r="Z684" s="111" t="str">
        <f>IF(X684="", "", X684-SUM($Z$11:$Z683))</f>
        <v/>
      </c>
      <c r="AA684" s="111" t="str">
        <f>IF($Y684="", "", $Y684-SUM($AA$11:$AA683))</f>
        <v/>
      </c>
      <c r="AB684" s="111" t="str">
        <f t="shared" si="158"/>
        <v/>
      </c>
      <c r="AC684" s="121" t="str">
        <f t="shared" si="154"/>
        <v/>
      </c>
      <c r="AD684" s="122" t="str">
        <f t="shared" si="155"/>
        <v/>
      </c>
      <c r="AE684" s="123" t="str">
        <f t="shared" si="159"/>
        <v/>
      </c>
      <c r="AG684" s="150" t="str">
        <f t="shared" si="156"/>
        <v/>
      </c>
    </row>
    <row r="685" spans="1:33" x14ac:dyDescent="0.25">
      <c r="A685" s="56"/>
      <c r="B685" s="70"/>
      <c r="C685" s="76"/>
      <c r="D685" s="73"/>
      <c r="E685" s="79"/>
      <c r="F685" s="56"/>
      <c r="G685" s="13" t="str">
        <f t="shared" si="147"/>
        <v/>
      </c>
      <c r="H685" s="56"/>
      <c r="K685" s="128"/>
      <c r="L685" s="128"/>
      <c r="M685" s="128"/>
      <c r="N685" s="84" t="str">
        <f t="shared" si="148"/>
        <v/>
      </c>
      <c r="O685" s="128"/>
      <c r="P685" s="84" t="str">
        <f t="shared" si="149"/>
        <v/>
      </c>
      <c r="Q685" s="84" t="str">
        <f t="shared" si="146"/>
        <v/>
      </c>
      <c r="R685" s="84" t="str">
        <f t="shared" si="150"/>
        <v/>
      </c>
      <c r="S685" s="84" t="str">
        <f t="shared" si="151"/>
        <v/>
      </c>
      <c r="U685" s="84" t="str">
        <f t="shared" si="152"/>
        <v/>
      </c>
      <c r="W685" s="108" t="str">
        <f>IF($N685="", "", SUM($D$11:$D685))</f>
        <v/>
      </c>
      <c r="X685" s="111" t="str">
        <f t="shared" si="153"/>
        <v/>
      </c>
      <c r="Y685" s="114" t="str">
        <f t="shared" si="157"/>
        <v/>
      </c>
      <c r="Z685" s="111" t="str">
        <f>IF(X685="", "", X685-SUM($Z$11:$Z684))</f>
        <v/>
      </c>
      <c r="AA685" s="111" t="str">
        <f>IF($Y685="", "", $Y685-SUM($AA$11:$AA684))</f>
        <v/>
      </c>
      <c r="AB685" s="111" t="str">
        <f t="shared" si="158"/>
        <v/>
      </c>
      <c r="AC685" s="121" t="str">
        <f t="shared" si="154"/>
        <v/>
      </c>
      <c r="AD685" s="122" t="str">
        <f t="shared" si="155"/>
        <v/>
      </c>
      <c r="AE685" s="123" t="str">
        <f t="shared" si="159"/>
        <v/>
      </c>
      <c r="AG685" s="150" t="str">
        <f t="shared" si="156"/>
        <v/>
      </c>
    </row>
    <row r="686" spans="1:33" x14ac:dyDescent="0.25">
      <c r="A686" s="56"/>
      <c r="B686" s="70"/>
      <c r="C686" s="76"/>
      <c r="D686" s="73"/>
      <c r="E686" s="79"/>
      <c r="F686" s="56"/>
      <c r="G686" s="13" t="str">
        <f t="shared" si="147"/>
        <v/>
      </c>
      <c r="H686" s="56"/>
      <c r="K686" s="128"/>
      <c r="L686" s="128"/>
      <c r="M686" s="128"/>
      <c r="N686" s="84" t="str">
        <f t="shared" si="148"/>
        <v/>
      </c>
      <c r="O686" s="128"/>
      <c r="P686" s="84" t="str">
        <f t="shared" si="149"/>
        <v/>
      </c>
      <c r="Q686" s="84" t="str">
        <f t="shared" si="146"/>
        <v/>
      </c>
      <c r="R686" s="84" t="str">
        <f t="shared" si="150"/>
        <v/>
      </c>
      <c r="S686" s="84" t="str">
        <f t="shared" si="151"/>
        <v/>
      </c>
      <c r="U686" s="84" t="str">
        <f t="shared" si="152"/>
        <v/>
      </c>
      <c r="W686" s="108" t="str">
        <f>IF($N686="", "", SUM($D$11:$D686))</f>
        <v/>
      </c>
      <c r="X686" s="111" t="str">
        <f t="shared" si="153"/>
        <v/>
      </c>
      <c r="Y686" s="114" t="str">
        <f t="shared" si="157"/>
        <v/>
      </c>
      <c r="Z686" s="111" t="str">
        <f>IF(X686="", "", X686-SUM($Z$11:$Z685))</f>
        <v/>
      </c>
      <c r="AA686" s="111" t="str">
        <f>IF($Y686="", "", $Y686-SUM($AA$11:$AA685))</f>
        <v/>
      </c>
      <c r="AB686" s="111" t="str">
        <f t="shared" si="158"/>
        <v/>
      </c>
      <c r="AC686" s="121" t="str">
        <f t="shared" si="154"/>
        <v/>
      </c>
      <c r="AD686" s="122" t="str">
        <f t="shared" si="155"/>
        <v/>
      </c>
      <c r="AE686" s="123" t="str">
        <f t="shared" si="159"/>
        <v/>
      </c>
      <c r="AG686" s="150" t="str">
        <f t="shared" si="156"/>
        <v/>
      </c>
    </row>
    <row r="687" spans="1:33" x14ac:dyDescent="0.25">
      <c r="A687" s="56"/>
      <c r="B687" s="70"/>
      <c r="C687" s="76"/>
      <c r="D687" s="73"/>
      <c r="E687" s="79"/>
      <c r="F687" s="56"/>
      <c r="G687" s="13" t="str">
        <f t="shared" si="147"/>
        <v/>
      </c>
      <c r="H687" s="56"/>
      <c r="K687" s="128"/>
      <c r="L687" s="128"/>
      <c r="M687" s="128"/>
      <c r="N687" s="84" t="str">
        <f t="shared" si="148"/>
        <v/>
      </c>
      <c r="O687" s="128"/>
      <c r="P687" s="84" t="str">
        <f t="shared" si="149"/>
        <v/>
      </c>
      <c r="Q687" s="84" t="str">
        <f t="shared" si="146"/>
        <v/>
      </c>
      <c r="R687" s="84" t="str">
        <f t="shared" si="150"/>
        <v/>
      </c>
      <c r="S687" s="84" t="str">
        <f t="shared" si="151"/>
        <v/>
      </c>
      <c r="U687" s="84" t="str">
        <f t="shared" si="152"/>
        <v/>
      </c>
      <c r="W687" s="108" t="str">
        <f>IF($N687="", "", SUM($D$11:$D687))</f>
        <v/>
      </c>
      <c r="X687" s="111" t="str">
        <f t="shared" si="153"/>
        <v/>
      </c>
      <c r="Y687" s="114" t="str">
        <f t="shared" si="157"/>
        <v/>
      </c>
      <c r="Z687" s="111" t="str">
        <f>IF(X687="", "", X687-SUM($Z$11:$Z686))</f>
        <v/>
      </c>
      <c r="AA687" s="111" t="str">
        <f>IF($Y687="", "", $Y687-SUM($AA$11:$AA686))</f>
        <v/>
      </c>
      <c r="AB687" s="111" t="str">
        <f t="shared" si="158"/>
        <v/>
      </c>
      <c r="AC687" s="121" t="str">
        <f t="shared" si="154"/>
        <v/>
      </c>
      <c r="AD687" s="122" t="str">
        <f t="shared" si="155"/>
        <v/>
      </c>
      <c r="AE687" s="123" t="str">
        <f t="shared" si="159"/>
        <v/>
      </c>
      <c r="AG687" s="150" t="str">
        <f t="shared" si="156"/>
        <v/>
      </c>
    </row>
    <row r="688" spans="1:33" x14ac:dyDescent="0.25">
      <c r="A688" s="56"/>
      <c r="B688" s="70"/>
      <c r="C688" s="76"/>
      <c r="D688" s="73"/>
      <c r="E688" s="79"/>
      <c r="F688" s="56"/>
      <c r="G688" s="13" t="str">
        <f t="shared" si="147"/>
        <v/>
      </c>
      <c r="H688" s="56"/>
      <c r="K688" s="128"/>
      <c r="L688" s="128"/>
      <c r="M688" s="128"/>
      <c r="N688" s="84" t="str">
        <f t="shared" si="148"/>
        <v/>
      </c>
      <c r="O688" s="128"/>
      <c r="P688" s="84" t="str">
        <f t="shared" si="149"/>
        <v/>
      </c>
      <c r="Q688" s="84" t="str">
        <f t="shared" si="146"/>
        <v/>
      </c>
      <c r="R688" s="84" t="str">
        <f t="shared" si="150"/>
        <v/>
      </c>
      <c r="S688" s="84" t="str">
        <f t="shared" si="151"/>
        <v/>
      </c>
      <c r="U688" s="84" t="str">
        <f t="shared" si="152"/>
        <v/>
      </c>
      <c r="W688" s="108" t="str">
        <f>IF($N688="", "", SUM($D$11:$D688))</f>
        <v/>
      </c>
      <c r="X688" s="111" t="str">
        <f t="shared" si="153"/>
        <v/>
      </c>
      <c r="Y688" s="114" t="str">
        <f t="shared" si="157"/>
        <v/>
      </c>
      <c r="Z688" s="111" t="str">
        <f>IF(X688="", "", X688-SUM($Z$11:$Z687))</f>
        <v/>
      </c>
      <c r="AA688" s="111" t="str">
        <f>IF($Y688="", "", $Y688-SUM($AA$11:$AA687))</f>
        <v/>
      </c>
      <c r="AB688" s="111" t="str">
        <f t="shared" si="158"/>
        <v/>
      </c>
      <c r="AC688" s="121" t="str">
        <f t="shared" si="154"/>
        <v/>
      </c>
      <c r="AD688" s="122" t="str">
        <f t="shared" si="155"/>
        <v/>
      </c>
      <c r="AE688" s="123" t="str">
        <f t="shared" si="159"/>
        <v/>
      </c>
      <c r="AG688" s="150" t="str">
        <f t="shared" si="156"/>
        <v/>
      </c>
    </row>
    <row r="689" spans="1:33" x14ac:dyDescent="0.25">
      <c r="A689" s="56"/>
      <c r="B689" s="70"/>
      <c r="C689" s="76"/>
      <c r="D689" s="73"/>
      <c r="E689" s="79"/>
      <c r="F689" s="56"/>
      <c r="G689" s="13" t="str">
        <f t="shared" si="147"/>
        <v/>
      </c>
      <c r="H689" s="56"/>
      <c r="K689" s="128"/>
      <c r="L689" s="128"/>
      <c r="M689" s="128"/>
      <c r="N689" s="84" t="str">
        <f t="shared" si="148"/>
        <v/>
      </c>
      <c r="O689" s="128"/>
      <c r="P689" s="84" t="str">
        <f t="shared" si="149"/>
        <v/>
      </c>
      <c r="Q689" s="84" t="str">
        <f t="shared" si="146"/>
        <v/>
      </c>
      <c r="R689" s="84" t="str">
        <f t="shared" si="150"/>
        <v/>
      </c>
      <c r="S689" s="84" t="str">
        <f t="shared" si="151"/>
        <v/>
      </c>
      <c r="U689" s="84" t="str">
        <f t="shared" si="152"/>
        <v/>
      </c>
      <c r="W689" s="108" t="str">
        <f>IF($N689="", "", SUM($D$11:$D689))</f>
        <v/>
      </c>
      <c r="X689" s="111" t="str">
        <f t="shared" si="153"/>
        <v/>
      </c>
      <c r="Y689" s="114" t="str">
        <f t="shared" si="157"/>
        <v/>
      </c>
      <c r="Z689" s="111" t="str">
        <f>IF(X689="", "", X689-SUM($Z$11:$Z688))</f>
        <v/>
      </c>
      <c r="AA689" s="111" t="str">
        <f>IF($Y689="", "", $Y689-SUM($AA$11:$AA688))</f>
        <v/>
      </c>
      <c r="AB689" s="111" t="str">
        <f t="shared" si="158"/>
        <v/>
      </c>
      <c r="AC689" s="121" t="str">
        <f t="shared" si="154"/>
        <v/>
      </c>
      <c r="AD689" s="122" t="str">
        <f t="shared" si="155"/>
        <v/>
      </c>
      <c r="AE689" s="123" t="str">
        <f t="shared" si="159"/>
        <v/>
      </c>
      <c r="AG689" s="150" t="str">
        <f t="shared" si="156"/>
        <v/>
      </c>
    </row>
    <row r="690" spans="1:33" x14ac:dyDescent="0.25">
      <c r="A690" s="56"/>
      <c r="B690" s="70"/>
      <c r="C690" s="76"/>
      <c r="D690" s="73"/>
      <c r="E690" s="79"/>
      <c r="F690" s="56"/>
      <c r="G690" s="13" t="str">
        <f t="shared" si="147"/>
        <v/>
      </c>
      <c r="H690" s="56"/>
      <c r="K690" s="128"/>
      <c r="L690" s="128"/>
      <c r="M690" s="128"/>
      <c r="N690" s="84" t="str">
        <f t="shared" si="148"/>
        <v/>
      </c>
      <c r="O690" s="128"/>
      <c r="P690" s="84" t="str">
        <f t="shared" si="149"/>
        <v/>
      </c>
      <c r="Q690" s="84" t="str">
        <f t="shared" si="146"/>
        <v/>
      </c>
      <c r="R690" s="84" t="str">
        <f t="shared" si="150"/>
        <v/>
      </c>
      <c r="S690" s="84" t="str">
        <f t="shared" si="151"/>
        <v/>
      </c>
      <c r="U690" s="84" t="str">
        <f t="shared" si="152"/>
        <v/>
      </c>
      <c r="W690" s="108" t="str">
        <f>IF($N690="", "", SUM($D$11:$D690))</f>
        <v/>
      </c>
      <c r="X690" s="111" t="str">
        <f t="shared" si="153"/>
        <v/>
      </c>
      <c r="Y690" s="114" t="str">
        <f t="shared" si="157"/>
        <v/>
      </c>
      <c r="Z690" s="111" t="str">
        <f>IF(X690="", "", X690-SUM($Z$11:$Z689))</f>
        <v/>
      </c>
      <c r="AA690" s="111" t="str">
        <f>IF($Y690="", "", $Y690-SUM($AA$11:$AA689))</f>
        <v/>
      </c>
      <c r="AB690" s="111" t="str">
        <f t="shared" si="158"/>
        <v/>
      </c>
      <c r="AC690" s="121" t="str">
        <f t="shared" si="154"/>
        <v/>
      </c>
      <c r="AD690" s="122" t="str">
        <f t="shared" si="155"/>
        <v/>
      </c>
      <c r="AE690" s="123" t="str">
        <f t="shared" si="159"/>
        <v/>
      </c>
      <c r="AG690" s="150" t="str">
        <f t="shared" si="156"/>
        <v/>
      </c>
    </row>
    <row r="691" spans="1:33" x14ac:dyDescent="0.25">
      <c r="A691" s="56"/>
      <c r="B691" s="70"/>
      <c r="C691" s="76"/>
      <c r="D691" s="73"/>
      <c r="E691" s="79"/>
      <c r="F691" s="56"/>
      <c r="G691" s="13" t="str">
        <f t="shared" si="147"/>
        <v/>
      </c>
      <c r="H691" s="56"/>
      <c r="K691" s="128"/>
      <c r="L691" s="128"/>
      <c r="M691" s="128"/>
      <c r="N691" s="84" t="str">
        <f t="shared" si="148"/>
        <v/>
      </c>
      <c r="O691" s="128"/>
      <c r="P691" s="84" t="str">
        <f t="shared" si="149"/>
        <v/>
      </c>
      <c r="Q691" s="84" t="str">
        <f t="shared" si="146"/>
        <v/>
      </c>
      <c r="R691" s="84" t="str">
        <f t="shared" si="150"/>
        <v/>
      </c>
      <c r="S691" s="84" t="str">
        <f t="shared" si="151"/>
        <v/>
      </c>
      <c r="U691" s="84" t="str">
        <f t="shared" si="152"/>
        <v/>
      </c>
      <c r="W691" s="108" t="str">
        <f>IF($N691="", "", SUM($D$11:$D691))</f>
        <v/>
      </c>
      <c r="X691" s="111" t="str">
        <f t="shared" si="153"/>
        <v/>
      </c>
      <c r="Y691" s="114" t="str">
        <f t="shared" si="157"/>
        <v/>
      </c>
      <c r="Z691" s="111" t="str">
        <f>IF(X691="", "", X691-SUM($Z$11:$Z690))</f>
        <v/>
      </c>
      <c r="AA691" s="111" t="str">
        <f>IF($Y691="", "", $Y691-SUM($AA$11:$AA690))</f>
        <v/>
      </c>
      <c r="AB691" s="111" t="str">
        <f t="shared" si="158"/>
        <v/>
      </c>
      <c r="AC691" s="121" t="str">
        <f t="shared" si="154"/>
        <v/>
      </c>
      <c r="AD691" s="122" t="str">
        <f t="shared" si="155"/>
        <v/>
      </c>
      <c r="AE691" s="123" t="str">
        <f t="shared" si="159"/>
        <v/>
      </c>
      <c r="AG691" s="150" t="str">
        <f t="shared" si="156"/>
        <v/>
      </c>
    </row>
    <row r="692" spans="1:33" x14ac:dyDescent="0.25">
      <c r="A692" s="56"/>
      <c r="B692" s="70"/>
      <c r="C692" s="76"/>
      <c r="D692" s="73"/>
      <c r="E692" s="79"/>
      <c r="F692" s="56"/>
      <c r="G692" s="13" t="str">
        <f t="shared" si="147"/>
        <v/>
      </c>
      <c r="H692" s="56"/>
      <c r="K692" s="128"/>
      <c r="L692" s="128"/>
      <c r="M692" s="128"/>
      <c r="N692" s="84" t="str">
        <f t="shared" si="148"/>
        <v/>
      </c>
      <c r="O692" s="128"/>
      <c r="P692" s="84" t="str">
        <f t="shared" si="149"/>
        <v/>
      </c>
      <c r="Q692" s="84" t="str">
        <f t="shared" si="146"/>
        <v/>
      </c>
      <c r="R692" s="84" t="str">
        <f t="shared" si="150"/>
        <v/>
      </c>
      <c r="S692" s="84" t="str">
        <f t="shared" si="151"/>
        <v/>
      </c>
      <c r="U692" s="84" t="str">
        <f t="shared" si="152"/>
        <v/>
      </c>
      <c r="W692" s="108" t="str">
        <f>IF($N692="", "", SUM($D$11:$D692))</f>
        <v/>
      </c>
      <c r="X692" s="111" t="str">
        <f t="shared" si="153"/>
        <v/>
      </c>
      <c r="Y692" s="114" t="str">
        <f t="shared" si="157"/>
        <v/>
      </c>
      <c r="Z692" s="111" t="str">
        <f>IF(X692="", "", X692-SUM($Z$11:$Z691))</f>
        <v/>
      </c>
      <c r="AA692" s="111" t="str">
        <f>IF($Y692="", "", $Y692-SUM($AA$11:$AA691))</f>
        <v/>
      </c>
      <c r="AB692" s="111" t="str">
        <f t="shared" si="158"/>
        <v/>
      </c>
      <c r="AC692" s="121" t="str">
        <f t="shared" si="154"/>
        <v/>
      </c>
      <c r="AD692" s="122" t="str">
        <f t="shared" si="155"/>
        <v/>
      </c>
      <c r="AE692" s="123" t="str">
        <f t="shared" si="159"/>
        <v/>
      </c>
      <c r="AG692" s="150" t="str">
        <f t="shared" si="156"/>
        <v/>
      </c>
    </row>
    <row r="693" spans="1:33" x14ac:dyDescent="0.25">
      <c r="A693" s="56"/>
      <c r="B693" s="70"/>
      <c r="C693" s="76"/>
      <c r="D693" s="73"/>
      <c r="E693" s="79"/>
      <c r="F693" s="56"/>
      <c r="G693" s="13" t="str">
        <f t="shared" si="147"/>
        <v/>
      </c>
      <c r="H693" s="56"/>
      <c r="K693" s="128"/>
      <c r="L693" s="128"/>
      <c r="M693" s="128"/>
      <c r="N693" s="84" t="str">
        <f t="shared" si="148"/>
        <v/>
      </c>
      <c r="O693" s="128"/>
      <c r="P693" s="84" t="str">
        <f t="shared" si="149"/>
        <v/>
      </c>
      <c r="Q693" s="84" t="str">
        <f t="shared" si="146"/>
        <v/>
      </c>
      <c r="R693" s="84" t="str">
        <f t="shared" si="150"/>
        <v/>
      </c>
      <c r="S693" s="84" t="str">
        <f t="shared" si="151"/>
        <v/>
      </c>
      <c r="U693" s="84" t="str">
        <f t="shared" si="152"/>
        <v/>
      </c>
      <c r="W693" s="108" t="str">
        <f>IF($N693="", "", SUM($D$11:$D693))</f>
        <v/>
      </c>
      <c r="X693" s="111" t="str">
        <f t="shared" si="153"/>
        <v/>
      </c>
      <c r="Y693" s="114" t="str">
        <f t="shared" si="157"/>
        <v/>
      </c>
      <c r="Z693" s="111" t="str">
        <f>IF(X693="", "", X693-SUM($Z$11:$Z692))</f>
        <v/>
      </c>
      <c r="AA693" s="111" t="str">
        <f>IF($Y693="", "", $Y693-SUM($AA$11:$AA692))</f>
        <v/>
      </c>
      <c r="AB693" s="111" t="str">
        <f t="shared" si="158"/>
        <v/>
      </c>
      <c r="AC693" s="121" t="str">
        <f t="shared" si="154"/>
        <v/>
      </c>
      <c r="AD693" s="122" t="str">
        <f t="shared" si="155"/>
        <v/>
      </c>
      <c r="AE693" s="123" t="str">
        <f t="shared" si="159"/>
        <v/>
      </c>
      <c r="AG693" s="150" t="str">
        <f t="shared" si="156"/>
        <v/>
      </c>
    </row>
    <row r="694" spans="1:33" x14ac:dyDescent="0.25">
      <c r="A694" s="56"/>
      <c r="B694" s="70"/>
      <c r="C694" s="76"/>
      <c r="D694" s="73"/>
      <c r="E694" s="79"/>
      <c r="F694" s="56"/>
      <c r="G694" s="13" t="str">
        <f t="shared" si="147"/>
        <v/>
      </c>
      <c r="H694" s="56"/>
      <c r="K694" s="128"/>
      <c r="L694" s="128"/>
      <c r="M694" s="128"/>
      <c r="N694" s="84" t="str">
        <f t="shared" si="148"/>
        <v/>
      </c>
      <c r="O694" s="128"/>
      <c r="P694" s="84" t="str">
        <f t="shared" si="149"/>
        <v/>
      </c>
      <c r="Q694" s="84" t="str">
        <f t="shared" si="146"/>
        <v/>
      </c>
      <c r="R694" s="84" t="str">
        <f t="shared" si="150"/>
        <v/>
      </c>
      <c r="S694" s="84" t="str">
        <f t="shared" si="151"/>
        <v/>
      </c>
      <c r="U694" s="84" t="str">
        <f t="shared" si="152"/>
        <v/>
      </c>
      <c r="W694" s="108" t="str">
        <f>IF($N694="", "", SUM($D$11:$D694))</f>
        <v/>
      </c>
      <c r="X694" s="111" t="str">
        <f t="shared" si="153"/>
        <v/>
      </c>
      <c r="Y694" s="114" t="str">
        <f t="shared" si="157"/>
        <v/>
      </c>
      <c r="Z694" s="111" t="str">
        <f>IF(X694="", "", X694-SUM($Z$11:$Z693))</f>
        <v/>
      </c>
      <c r="AA694" s="111" t="str">
        <f>IF($Y694="", "", $Y694-SUM($AA$11:$AA693))</f>
        <v/>
      </c>
      <c r="AB694" s="111" t="str">
        <f t="shared" si="158"/>
        <v/>
      </c>
      <c r="AC694" s="121" t="str">
        <f t="shared" si="154"/>
        <v/>
      </c>
      <c r="AD694" s="122" t="str">
        <f t="shared" si="155"/>
        <v/>
      </c>
      <c r="AE694" s="123" t="str">
        <f t="shared" si="159"/>
        <v/>
      </c>
      <c r="AG694" s="150" t="str">
        <f t="shared" si="156"/>
        <v/>
      </c>
    </row>
    <row r="695" spans="1:33" x14ac:dyDescent="0.25">
      <c r="A695" s="56"/>
      <c r="B695" s="70"/>
      <c r="C695" s="76"/>
      <c r="D695" s="73"/>
      <c r="E695" s="79"/>
      <c r="F695" s="56"/>
      <c r="G695" s="13" t="str">
        <f t="shared" si="147"/>
        <v/>
      </c>
      <c r="H695" s="56"/>
      <c r="K695" s="128"/>
      <c r="L695" s="128"/>
      <c r="M695" s="128"/>
      <c r="N695" s="84" t="str">
        <f t="shared" si="148"/>
        <v/>
      </c>
      <c r="O695" s="128"/>
      <c r="P695" s="84" t="str">
        <f t="shared" si="149"/>
        <v/>
      </c>
      <c r="Q695" s="84" t="str">
        <f t="shared" si="146"/>
        <v/>
      </c>
      <c r="R695" s="84" t="str">
        <f t="shared" si="150"/>
        <v/>
      </c>
      <c r="S695" s="84" t="str">
        <f t="shared" si="151"/>
        <v/>
      </c>
      <c r="U695" s="84" t="str">
        <f t="shared" si="152"/>
        <v/>
      </c>
      <c r="W695" s="108" t="str">
        <f>IF($N695="", "", SUM($D$11:$D695))</f>
        <v/>
      </c>
      <c r="X695" s="111" t="str">
        <f t="shared" si="153"/>
        <v/>
      </c>
      <c r="Y695" s="114" t="str">
        <f t="shared" si="157"/>
        <v/>
      </c>
      <c r="Z695" s="111" t="str">
        <f>IF(X695="", "", X695-SUM($Z$11:$Z694))</f>
        <v/>
      </c>
      <c r="AA695" s="111" t="str">
        <f>IF($Y695="", "", $Y695-SUM($AA$11:$AA694))</f>
        <v/>
      </c>
      <c r="AB695" s="111" t="str">
        <f t="shared" si="158"/>
        <v/>
      </c>
      <c r="AC695" s="121" t="str">
        <f t="shared" si="154"/>
        <v/>
      </c>
      <c r="AD695" s="122" t="str">
        <f t="shared" si="155"/>
        <v/>
      </c>
      <c r="AE695" s="123" t="str">
        <f t="shared" si="159"/>
        <v/>
      </c>
      <c r="AG695" s="150" t="str">
        <f t="shared" si="156"/>
        <v/>
      </c>
    </row>
    <row r="696" spans="1:33" x14ac:dyDescent="0.25">
      <c r="A696" s="56"/>
      <c r="B696" s="70"/>
      <c r="C696" s="76"/>
      <c r="D696" s="73"/>
      <c r="E696" s="79"/>
      <c r="F696" s="56"/>
      <c r="G696" s="13" t="str">
        <f t="shared" si="147"/>
        <v/>
      </c>
      <c r="H696" s="56"/>
      <c r="K696" s="128"/>
      <c r="L696" s="128"/>
      <c r="M696" s="128"/>
      <c r="N696" s="84" t="str">
        <f t="shared" si="148"/>
        <v/>
      </c>
      <c r="O696" s="128"/>
      <c r="P696" s="84" t="str">
        <f t="shared" si="149"/>
        <v/>
      </c>
      <c r="Q696" s="84" t="str">
        <f t="shared" si="146"/>
        <v/>
      </c>
      <c r="R696" s="84" t="str">
        <f t="shared" si="150"/>
        <v/>
      </c>
      <c r="S696" s="84" t="str">
        <f t="shared" si="151"/>
        <v/>
      </c>
      <c r="U696" s="84" t="str">
        <f t="shared" si="152"/>
        <v/>
      </c>
      <c r="W696" s="108" t="str">
        <f>IF($N696="", "", SUM($D$11:$D696))</f>
        <v/>
      </c>
      <c r="X696" s="111" t="str">
        <f t="shared" si="153"/>
        <v/>
      </c>
      <c r="Y696" s="114" t="str">
        <f t="shared" si="157"/>
        <v/>
      </c>
      <c r="Z696" s="111" t="str">
        <f>IF(X696="", "", X696-SUM($Z$11:$Z695))</f>
        <v/>
      </c>
      <c r="AA696" s="111" t="str">
        <f>IF($Y696="", "", $Y696-SUM($AA$11:$AA695))</f>
        <v/>
      </c>
      <c r="AB696" s="111" t="str">
        <f t="shared" si="158"/>
        <v/>
      </c>
      <c r="AC696" s="121" t="str">
        <f t="shared" si="154"/>
        <v/>
      </c>
      <c r="AD696" s="122" t="str">
        <f t="shared" si="155"/>
        <v/>
      </c>
      <c r="AE696" s="123" t="str">
        <f t="shared" si="159"/>
        <v/>
      </c>
      <c r="AG696" s="150" t="str">
        <f t="shared" si="156"/>
        <v/>
      </c>
    </row>
    <row r="697" spans="1:33" x14ac:dyDescent="0.25">
      <c r="A697" s="56"/>
      <c r="B697" s="70"/>
      <c r="C697" s="76"/>
      <c r="D697" s="73"/>
      <c r="E697" s="79"/>
      <c r="F697" s="56"/>
      <c r="G697" s="13" t="str">
        <f t="shared" si="147"/>
        <v/>
      </c>
      <c r="H697" s="56"/>
      <c r="K697" s="128"/>
      <c r="L697" s="128"/>
      <c r="M697" s="128"/>
      <c r="N697" s="84" t="str">
        <f t="shared" si="148"/>
        <v/>
      </c>
      <c r="O697" s="128"/>
      <c r="P697" s="84" t="str">
        <f t="shared" si="149"/>
        <v/>
      </c>
      <c r="Q697" s="84" t="str">
        <f t="shared" si="146"/>
        <v/>
      </c>
      <c r="R697" s="84" t="str">
        <f t="shared" si="150"/>
        <v/>
      </c>
      <c r="S697" s="84" t="str">
        <f t="shared" si="151"/>
        <v/>
      </c>
      <c r="U697" s="84" t="str">
        <f t="shared" si="152"/>
        <v/>
      </c>
      <c r="W697" s="108" t="str">
        <f>IF($N697="", "", SUM($D$11:$D697))</f>
        <v/>
      </c>
      <c r="X697" s="111" t="str">
        <f t="shared" si="153"/>
        <v/>
      </c>
      <c r="Y697" s="114" t="str">
        <f t="shared" si="157"/>
        <v/>
      </c>
      <c r="Z697" s="111" t="str">
        <f>IF(X697="", "", X697-SUM($Z$11:$Z696))</f>
        <v/>
      </c>
      <c r="AA697" s="111" t="str">
        <f>IF($Y697="", "", $Y697-SUM($AA$11:$AA696))</f>
        <v/>
      </c>
      <c r="AB697" s="111" t="str">
        <f t="shared" si="158"/>
        <v/>
      </c>
      <c r="AC697" s="121" t="str">
        <f t="shared" si="154"/>
        <v/>
      </c>
      <c r="AD697" s="122" t="str">
        <f t="shared" si="155"/>
        <v/>
      </c>
      <c r="AE697" s="123" t="str">
        <f t="shared" si="159"/>
        <v/>
      </c>
      <c r="AG697" s="150" t="str">
        <f t="shared" si="156"/>
        <v/>
      </c>
    </row>
    <row r="698" spans="1:33" x14ac:dyDescent="0.25">
      <c r="A698" s="56"/>
      <c r="B698" s="70"/>
      <c r="C698" s="76"/>
      <c r="D698" s="73"/>
      <c r="E698" s="79"/>
      <c r="F698" s="56"/>
      <c r="G698" s="13" t="str">
        <f t="shared" si="147"/>
        <v/>
      </c>
      <c r="H698" s="56"/>
      <c r="K698" s="128"/>
      <c r="L698" s="128"/>
      <c r="M698" s="128"/>
      <c r="N698" s="84" t="str">
        <f t="shared" si="148"/>
        <v/>
      </c>
      <c r="O698" s="128"/>
      <c r="P698" s="84" t="str">
        <f t="shared" si="149"/>
        <v/>
      </c>
      <c r="Q698" s="84" t="str">
        <f t="shared" si="146"/>
        <v/>
      </c>
      <c r="R698" s="84" t="str">
        <f t="shared" si="150"/>
        <v/>
      </c>
      <c r="S698" s="84" t="str">
        <f t="shared" si="151"/>
        <v/>
      </c>
      <c r="U698" s="84" t="str">
        <f t="shared" si="152"/>
        <v/>
      </c>
      <c r="W698" s="108" t="str">
        <f>IF($N698="", "", SUM($D$11:$D698))</f>
        <v/>
      </c>
      <c r="X698" s="111" t="str">
        <f t="shared" si="153"/>
        <v/>
      </c>
      <c r="Y698" s="114" t="str">
        <f t="shared" si="157"/>
        <v/>
      </c>
      <c r="Z698" s="111" t="str">
        <f>IF(X698="", "", X698-SUM($Z$11:$Z697))</f>
        <v/>
      </c>
      <c r="AA698" s="111" t="str">
        <f>IF($Y698="", "", $Y698-SUM($AA$11:$AA697))</f>
        <v/>
      </c>
      <c r="AB698" s="111" t="str">
        <f t="shared" si="158"/>
        <v/>
      </c>
      <c r="AC698" s="121" t="str">
        <f t="shared" si="154"/>
        <v/>
      </c>
      <c r="AD698" s="122" t="str">
        <f t="shared" si="155"/>
        <v/>
      </c>
      <c r="AE698" s="123" t="str">
        <f t="shared" si="159"/>
        <v/>
      </c>
      <c r="AG698" s="150" t="str">
        <f t="shared" si="156"/>
        <v/>
      </c>
    </row>
    <row r="699" spans="1:33" x14ac:dyDescent="0.25">
      <c r="A699" s="56"/>
      <c r="B699" s="70"/>
      <c r="C699" s="76"/>
      <c r="D699" s="73"/>
      <c r="E699" s="79"/>
      <c r="F699" s="56"/>
      <c r="G699" s="13" t="str">
        <f t="shared" si="147"/>
        <v/>
      </c>
      <c r="H699" s="56"/>
      <c r="K699" s="128"/>
      <c r="L699" s="128"/>
      <c r="M699" s="128"/>
      <c r="N699" s="84" t="str">
        <f t="shared" si="148"/>
        <v/>
      </c>
      <c r="O699" s="128"/>
      <c r="P699" s="84" t="str">
        <f t="shared" si="149"/>
        <v/>
      </c>
      <c r="Q699" s="84" t="str">
        <f t="shared" si="146"/>
        <v/>
      </c>
      <c r="R699" s="84" t="str">
        <f t="shared" si="150"/>
        <v/>
      </c>
      <c r="S699" s="84" t="str">
        <f t="shared" si="151"/>
        <v/>
      </c>
      <c r="U699" s="84" t="str">
        <f t="shared" si="152"/>
        <v/>
      </c>
      <c r="W699" s="108" t="str">
        <f>IF($N699="", "", SUM($D$11:$D699))</f>
        <v/>
      </c>
      <c r="X699" s="111" t="str">
        <f t="shared" si="153"/>
        <v/>
      </c>
      <c r="Y699" s="114" t="str">
        <f t="shared" si="157"/>
        <v/>
      </c>
      <c r="Z699" s="111" t="str">
        <f>IF(X699="", "", X699-SUM($Z$11:$Z698))</f>
        <v/>
      </c>
      <c r="AA699" s="111" t="str">
        <f>IF($Y699="", "", $Y699-SUM($AA$11:$AA698))</f>
        <v/>
      </c>
      <c r="AB699" s="111" t="str">
        <f t="shared" si="158"/>
        <v/>
      </c>
      <c r="AC699" s="121" t="str">
        <f t="shared" si="154"/>
        <v/>
      </c>
      <c r="AD699" s="122" t="str">
        <f t="shared" si="155"/>
        <v/>
      </c>
      <c r="AE699" s="123" t="str">
        <f t="shared" si="159"/>
        <v/>
      </c>
      <c r="AG699" s="150" t="str">
        <f t="shared" si="156"/>
        <v/>
      </c>
    </row>
    <row r="700" spans="1:33" x14ac:dyDescent="0.25">
      <c r="A700" s="56"/>
      <c r="B700" s="70"/>
      <c r="C700" s="76"/>
      <c r="D700" s="73"/>
      <c r="E700" s="79"/>
      <c r="F700" s="56"/>
      <c r="G700" s="13" t="str">
        <f t="shared" si="147"/>
        <v/>
      </c>
      <c r="H700" s="56"/>
      <c r="K700" s="128"/>
      <c r="L700" s="128"/>
      <c r="M700" s="128"/>
      <c r="N700" s="84" t="str">
        <f t="shared" si="148"/>
        <v/>
      </c>
      <c r="O700" s="128"/>
      <c r="P700" s="84" t="str">
        <f t="shared" si="149"/>
        <v/>
      </c>
      <c r="Q700" s="84" t="str">
        <f t="shared" si="146"/>
        <v/>
      </c>
      <c r="R700" s="84" t="str">
        <f t="shared" si="150"/>
        <v/>
      </c>
      <c r="S700" s="84" t="str">
        <f t="shared" si="151"/>
        <v/>
      </c>
      <c r="U700" s="84" t="str">
        <f t="shared" si="152"/>
        <v/>
      </c>
      <c r="W700" s="108" t="str">
        <f>IF($N700="", "", SUM($D$11:$D700))</f>
        <v/>
      </c>
      <c r="X700" s="111" t="str">
        <f t="shared" si="153"/>
        <v/>
      </c>
      <c r="Y700" s="114" t="str">
        <f t="shared" si="157"/>
        <v/>
      </c>
      <c r="Z700" s="111" t="str">
        <f>IF(X700="", "", X700-SUM($Z$11:$Z699))</f>
        <v/>
      </c>
      <c r="AA700" s="111" t="str">
        <f>IF($Y700="", "", $Y700-SUM($AA$11:$AA699))</f>
        <v/>
      </c>
      <c r="AB700" s="111" t="str">
        <f t="shared" si="158"/>
        <v/>
      </c>
      <c r="AC700" s="121" t="str">
        <f t="shared" si="154"/>
        <v/>
      </c>
      <c r="AD700" s="122" t="str">
        <f t="shared" si="155"/>
        <v/>
      </c>
      <c r="AE700" s="123" t="str">
        <f t="shared" si="159"/>
        <v/>
      </c>
      <c r="AG700" s="150" t="str">
        <f t="shared" si="156"/>
        <v/>
      </c>
    </row>
    <row r="701" spans="1:33" x14ac:dyDescent="0.25">
      <c r="A701" s="56"/>
      <c r="B701" s="70"/>
      <c r="C701" s="76"/>
      <c r="D701" s="73"/>
      <c r="E701" s="79"/>
      <c r="F701" s="56"/>
      <c r="G701" s="13" t="str">
        <f t="shared" si="147"/>
        <v/>
      </c>
      <c r="H701" s="56"/>
      <c r="K701" s="128"/>
      <c r="L701" s="128"/>
      <c r="M701" s="128"/>
      <c r="N701" s="84" t="str">
        <f t="shared" si="148"/>
        <v/>
      </c>
      <c r="O701" s="128"/>
      <c r="P701" s="84" t="str">
        <f t="shared" si="149"/>
        <v/>
      </c>
      <c r="Q701" s="84" t="str">
        <f t="shared" si="146"/>
        <v/>
      </c>
      <c r="R701" s="84" t="str">
        <f t="shared" si="150"/>
        <v/>
      </c>
      <c r="S701" s="84" t="str">
        <f t="shared" si="151"/>
        <v/>
      </c>
      <c r="U701" s="84" t="str">
        <f t="shared" si="152"/>
        <v/>
      </c>
      <c r="W701" s="108" t="str">
        <f>IF($N701="", "", SUM($D$11:$D701))</f>
        <v/>
      </c>
      <c r="X701" s="111" t="str">
        <f t="shared" si="153"/>
        <v/>
      </c>
      <c r="Y701" s="114" t="str">
        <f t="shared" si="157"/>
        <v/>
      </c>
      <c r="Z701" s="111" t="str">
        <f>IF(X701="", "", X701-SUM($Z$11:$Z700))</f>
        <v/>
      </c>
      <c r="AA701" s="111" t="str">
        <f>IF($Y701="", "", $Y701-SUM($AA$11:$AA700))</f>
        <v/>
      </c>
      <c r="AB701" s="111" t="str">
        <f t="shared" si="158"/>
        <v/>
      </c>
      <c r="AC701" s="121" t="str">
        <f t="shared" si="154"/>
        <v/>
      </c>
      <c r="AD701" s="122" t="str">
        <f t="shared" si="155"/>
        <v/>
      </c>
      <c r="AE701" s="123" t="str">
        <f t="shared" si="159"/>
        <v/>
      </c>
      <c r="AG701" s="150" t="str">
        <f t="shared" si="156"/>
        <v/>
      </c>
    </row>
    <row r="702" spans="1:33" x14ac:dyDescent="0.25">
      <c r="A702" s="56"/>
      <c r="B702" s="70"/>
      <c r="C702" s="76"/>
      <c r="D702" s="73"/>
      <c r="E702" s="79"/>
      <c r="F702" s="56"/>
      <c r="G702" s="13" t="str">
        <f t="shared" si="147"/>
        <v/>
      </c>
      <c r="H702" s="56"/>
      <c r="K702" s="128"/>
      <c r="L702" s="128"/>
      <c r="M702" s="128"/>
      <c r="N702" s="84" t="str">
        <f t="shared" si="148"/>
        <v/>
      </c>
      <c r="O702" s="128"/>
      <c r="P702" s="84" t="str">
        <f t="shared" si="149"/>
        <v/>
      </c>
      <c r="Q702" s="84" t="str">
        <f t="shared" si="146"/>
        <v/>
      </c>
      <c r="R702" s="84" t="str">
        <f t="shared" si="150"/>
        <v/>
      </c>
      <c r="S702" s="84" t="str">
        <f t="shared" si="151"/>
        <v/>
      </c>
      <c r="U702" s="84" t="str">
        <f t="shared" si="152"/>
        <v/>
      </c>
      <c r="W702" s="108" t="str">
        <f>IF($N702="", "", SUM($D$11:$D702))</f>
        <v/>
      </c>
      <c r="X702" s="111" t="str">
        <f t="shared" si="153"/>
        <v/>
      </c>
      <c r="Y702" s="114" t="str">
        <f t="shared" si="157"/>
        <v/>
      </c>
      <c r="Z702" s="111" t="str">
        <f>IF(X702="", "", X702-SUM($Z$11:$Z701))</f>
        <v/>
      </c>
      <c r="AA702" s="111" t="str">
        <f>IF($Y702="", "", $Y702-SUM($AA$11:$AA701))</f>
        <v/>
      </c>
      <c r="AB702" s="111" t="str">
        <f t="shared" si="158"/>
        <v/>
      </c>
      <c r="AC702" s="121" t="str">
        <f t="shared" si="154"/>
        <v/>
      </c>
      <c r="AD702" s="122" t="str">
        <f t="shared" si="155"/>
        <v/>
      </c>
      <c r="AE702" s="123" t="str">
        <f t="shared" si="159"/>
        <v/>
      </c>
      <c r="AG702" s="150" t="str">
        <f t="shared" si="156"/>
        <v/>
      </c>
    </row>
    <row r="703" spans="1:33" x14ac:dyDescent="0.25">
      <c r="A703" s="56"/>
      <c r="B703" s="70"/>
      <c r="C703" s="76"/>
      <c r="D703" s="73"/>
      <c r="E703" s="79"/>
      <c r="F703" s="56"/>
      <c r="G703" s="13" t="str">
        <f t="shared" si="147"/>
        <v/>
      </c>
      <c r="H703" s="56"/>
      <c r="K703" s="128"/>
      <c r="L703" s="128"/>
      <c r="M703" s="128"/>
      <c r="N703" s="84" t="str">
        <f t="shared" si="148"/>
        <v/>
      </c>
      <c r="O703" s="128"/>
      <c r="P703" s="84" t="str">
        <f t="shared" si="149"/>
        <v/>
      </c>
      <c r="Q703" s="84" t="str">
        <f t="shared" si="146"/>
        <v/>
      </c>
      <c r="R703" s="84" t="str">
        <f t="shared" si="150"/>
        <v/>
      </c>
      <c r="S703" s="84" t="str">
        <f t="shared" si="151"/>
        <v/>
      </c>
      <c r="U703" s="84" t="str">
        <f t="shared" si="152"/>
        <v/>
      </c>
      <c r="W703" s="108" t="str">
        <f>IF($N703="", "", SUM($D$11:$D703))</f>
        <v/>
      </c>
      <c r="X703" s="111" t="str">
        <f t="shared" si="153"/>
        <v/>
      </c>
      <c r="Y703" s="114" t="str">
        <f t="shared" si="157"/>
        <v/>
      </c>
      <c r="Z703" s="111" t="str">
        <f>IF(X703="", "", X703-SUM($Z$11:$Z702))</f>
        <v/>
      </c>
      <c r="AA703" s="111" t="str">
        <f>IF($Y703="", "", $Y703-SUM($AA$11:$AA702))</f>
        <v/>
      </c>
      <c r="AB703" s="111" t="str">
        <f t="shared" si="158"/>
        <v/>
      </c>
      <c r="AC703" s="121" t="str">
        <f t="shared" si="154"/>
        <v/>
      </c>
      <c r="AD703" s="122" t="str">
        <f t="shared" si="155"/>
        <v/>
      </c>
      <c r="AE703" s="123" t="str">
        <f t="shared" si="159"/>
        <v/>
      </c>
      <c r="AG703" s="150" t="str">
        <f t="shared" si="156"/>
        <v/>
      </c>
    </row>
    <row r="704" spans="1:33" x14ac:dyDescent="0.25">
      <c r="A704" s="56"/>
      <c r="B704" s="70"/>
      <c r="C704" s="76"/>
      <c r="D704" s="73"/>
      <c r="E704" s="79"/>
      <c r="F704" s="56"/>
      <c r="G704" s="13" t="str">
        <f t="shared" si="147"/>
        <v/>
      </c>
      <c r="H704" s="56"/>
      <c r="K704" s="128"/>
      <c r="L704" s="128"/>
      <c r="M704" s="128"/>
      <c r="N704" s="84" t="str">
        <f t="shared" si="148"/>
        <v/>
      </c>
      <c r="O704" s="128"/>
      <c r="P704" s="84" t="str">
        <f t="shared" si="149"/>
        <v/>
      </c>
      <c r="Q704" s="84" t="str">
        <f t="shared" si="146"/>
        <v/>
      </c>
      <c r="R704" s="84" t="str">
        <f t="shared" si="150"/>
        <v/>
      </c>
      <c r="S704" s="84" t="str">
        <f t="shared" si="151"/>
        <v/>
      </c>
      <c r="U704" s="84" t="str">
        <f t="shared" si="152"/>
        <v/>
      </c>
      <c r="W704" s="108" t="str">
        <f>IF($N704="", "", SUM($D$11:$D704))</f>
        <v/>
      </c>
      <c r="X704" s="111" t="str">
        <f t="shared" si="153"/>
        <v/>
      </c>
      <c r="Y704" s="114" t="str">
        <f t="shared" si="157"/>
        <v/>
      </c>
      <c r="Z704" s="111" t="str">
        <f>IF(X704="", "", X704-SUM($Z$11:$Z703))</f>
        <v/>
      </c>
      <c r="AA704" s="111" t="str">
        <f>IF($Y704="", "", $Y704-SUM($AA$11:$AA703))</f>
        <v/>
      </c>
      <c r="AB704" s="111" t="str">
        <f t="shared" si="158"/>
        <v/>
      </c>
      <c r="AC704" s="121" t="str">
        <f t="shared" si="154"/>
        <v/>
      </c>
      <c r="AD704" s="122" t="str">
        <f t="shared" si="155"/>
        <v/>
      </c>
      <c r="AE704" s="123" t="str">
        <f t="shared" si="159"/>
        <v/>
      </c>
      <c r="AG704" s="150" t="str">
        <f t="shared" si="156"/>
        <v/>
      </c>
    </row>
    <row r="705" spans="1:33" x14ac:dyDescent="0.25">
      <c r="A705" s="56"/>
      <c r="B705" s="70"/>
      <c r="C705" s="76"/>
      <c r="D705" s="73"/>
      <c r="E705" s="79"/>
      <c r="F705" s="56"/>
      <c r="G705" s="13" t="str">
        <f t="shared" si="147"/>
        <v/>
      </c>
      <c r="H705" s="56"/>
      <c r="K705" s="128"/>
      <c r="L705" s="128"/>
      <c r="M705" s="128"/>
      <c r="N705" s="84" t="str">
        <f t="shared" si="148"/>
        <v/>
      </c>
      <c r="O705" s="128"/>
      <c r="P705" s="84" t="str">
        <f t="shared" si="149"/>
        <v/>
      </c>
      <c r="Q705" s="84" t="str">
        <f t="shared" si="146"/>
        <v/>
      </c>
      <c r="R705" s="84" t="str">
        <f t="shared" si="150"/>
        <v/>
      </c>
      <c r="S705" s="84" t="str">
        <f t="shared" si="151"/>
        <v/>
      </c>
      <c r="U705" s="84" t="str">
        <f t="shared" si="152"/>
        <v/>
      </c>
      <c r="W705" s="108" t="str">
        <f>IF($N705="", "", SUM($D$11:$D705))</f>
        <v/>
      </c>
      <c r="X705" s="111" t="str">
        <f t="shared" si="153"/>
        <v/>
      </c>
      <c r="Y705" s="114" t="str">
        <f t="shared" si="157"/>
        <v/>
      </c>
      <c r="Z705" s="111" t="str">
        <f>IF(X705="", "", X705-SUM($Z$11:$Z704))</f>
        <v/>
      </c>
      <c r="AA705" s="111" t="str">
        <f>IF($Y705="", "", $Y705-SUM($AA$11:$AA704))</f>
        <v/>
      </c>
      <c r="AB705" s="111" t="str">
        <f t="shared" si="158"/>
        <v/>
      </c>
      <c r="AC705" s="121" t="str">
        <f t="shared" si="154"/>
        <v/>
      </c>
      <c r="AD705" s="122" t="str">
        <f t="shared" si="155"/>
        <v/>
      </c>
      <c r="AE705" s="123" t="str">
        <f t="shared" si="159"/>
        <v/>
      </c>
      <c r="AG705" s="150" t="str">
        <f t="shared" si="156"/>
        <v/>
      </c>
    </row>
    <row r="706" spans="1:33" x14ac:dyDescent="0.25">
      <c r="A706" s="56"/>
      <c r="B706" s="70"/>
      <c r="C706" s="76"/>
      <c r="D706" s="73"/>
      <c r="E706" s="79"/>
      <c r="F706" s="56"/>
      <c r="G706" s="13" t="str">
        <f t="shared" si="147"/>
        <v/>
      </c>
      <c r="H706" s="56"/>
      <c r="K706" s="128"/>
      <c r="L706" s="128"/>
      <c r="M706" s="128"/>
      <c r="N706" s="84" t="str">
        <f t="shared" si="148"/>
        <v/>
      </c>
      <c r="O706" s="128"/>
      <c r="P706" s="84" t="str">
        <f t="shared" si="149"/>
        <v/>
      </c>
      <c r="Q706" s="84" t="str">
        <f t="shared" si="146"/>
        <v/>
      </c>
      <c r="R706" s="84" t="str">
        <f t="shared" si="150"/>
        <v/>
      </c>
      <c r="S706" s="84" t="str">
        <f t="shared" si="151"/>
        <v/>
      </c>
      <c r="U706" s="84" t="str">
        <f t="shared" si="152"/>
        <v/>
      </c>
      <c r="W706" s="108" t="str">
        <f>IF($N706="", "", SUM($D$11:$D706))</f>
        <v/>
      </c>
      <c r="X706" s="111" t="str">
        <f t="shared" si="153"/>
        <v/>
      </c>
      <c r="Y706" s="114" t="str">
        <f t="shared" si="157"/>
        <v/>
      </c>
      <c r="Z706" s="111" t="str">
        <f>IF(X706="", "", X706-SUM($Z$11:$Z705))</f>
        <v/>
      </c>
      <c r="AA706" s="111" t="str">
        <f>IF($Y706="", "", $Y706-SUM($AA$11:$AA705))</f>
        <v/>
      </c>
      <c r="AB706" s="111" t="str">
        <f t="shared" si="158"/>
        <v/>
      </c>
      <c r="AC706" s="121" t="str">
        <f t="shared" si="154"/>
        <v/>
      </c>
      <c r="AD706" s="122" t="str">
        <f t="shared" si="155"/>
        <v/>
      </c>
      <c r="AE706" s="123" t="str">
        <f t="shared" si="159"/>
        <v/>
      </c>
      <c r="AG706" s="150" t="str">
        <f t="shared" si="156"/>
        <v/>
      </c>
    </row>
    <row r="707" spans="1:33" x14ac:dyDescent="0.25">
      <c r="A707" s="56"/>
      <c r="B707" s="70"/>
      <c r="C707" s="76"/>
      <c r="D707" s="73"/>
      <c r="E707" s="79"/>
      <c r="F707" s="56"/>
      <c r="G707" s="13" t="str">
        <f t="shared" si="147"/>
        <v/>
      </c>
      <c r="H707" s="56"/>
      <c r="K707" s="128"/>
      <c r="L707" s="128"/>
      <c r="M707" s="128"/>
      <c r="N707" s="84" t="str">
        <f t="shared" si="148"/>
        <v/>
      </c>
      <c r="O707" s="128"/>
      <c r="P707" s="84" t="str">
        <f t="shared" si="149"/>
        <v/>
      </c>
      <c r="Q707" s="84" t="str">
        <f t="shared" si="146"/>
        <v/>
      </c>
      <c r="R707" s="84" t="str">
        <f t="shared" si="150"/>
        <v/>
      </c>
      <c r="S707" s="84" t="str">
        <f t="shared" si="151"/>
        <v/>
      </c>
      <c r="U707" s="84" t="str">
        <f t="shared" si="152"/>
        <v/>
      </c>
      <c r="W707" s="108" t="str">
        <f>IF($N707="", "", SUM($D$11:$D707))</f>
        <v/>
      </c>
      <c r="X707" s="111" t="str">
        <f t="shared" si="153"/>
        <v/>
      </c>
      <c r="Y707" s="114" t="str">
        <f t="shared" si="157"/>
        <v/>
      </c>
      <c r="Z707" s="111" t="str">
        <f>IF(X707="", "", X707-SUM($Z$11:$Z706))</f>
        <v/>
      </c>
      <c r="AA707" s="111" t="str">
        <f>IF($Y707="", "", $Y707-SUM($AA$11:$AA706))</f>
        <v/>
      </c>
      <c r="AB707" s="111" t="str">
        <f t="shared" si="158"/>
        <v/>
      </c>
      <c r="AC707" s="121" t="str">
        <f t="shared" si="154"/>
        <v/>
      </c>
      <c r="AD707" s="122" t="str">
        <f t="shared" si="155"/>
        <v/>
      </c>
      <c r="AE707" s="123" t="str">
        <f t="shared" si="159"/>
        <v/>
      </c>
      <c r="AG707" s="150" t="str">
        <f t="shared" si="156"/>
        <v/>
      </c>
    </row>
    <row r="708" spans="1:33" x14ac:dyDescent="0.25">
      <c r="A708" s="56"/>
      <c r="B708" s="70"/>
      <c r="C708" s="76"/>
      <c r="D708" s="73"/>
      <c r="E708" s="79"/>
      <c r="F708" s="56"/>
      <c r="G708" s="13" t="str">
        <f t="shared" si="147"/>
        <v/>
      </c>
      <c r="H708" s="56"/>
      <c r="K708" s="128"/>
      <c r="L708" s="128"/>
      <c r="M708" s="128"/>
      <c r="N708" s="84" t="str">
        <f t="shared" si="148"/>
        <v/>
      </c>
      <c r="O708" s="128"/>
      <c r="P708" s="84" t="str">
        <f t="shared" si="149"/>
        <v/>
      </c>
      <c r="Q708" s="84" t="str">
        <f t="shared" si="146"/>
        <v/>
      </c>
      <c r="R708" s="84" t="str">
        <f t="shared" si="150"/>
        <v/>
      </c>
      <c r="S708" s="84" t="str">
        <f t="shared" si="151"/>
        <v/>
      </c>
      <c r="U708" s="84" t="str">
        <f t="shared" si="152"/>
        <v/>
      </c>
      <c r="W708" s="108" t="str">
        <f>IF($N708="", "", SUM($D$11:$D708))</f>
        <v/>
      </c>
      <c r="X708" s="111" t="str">
        <f t="shared" si="153"/>
        <v/>
      </c>
      <c r="Y708" s="114" t="str">
        <f t="shared" si="157"/>
        <v/>
      </c>
      <c r="Z708" s="111" t="str">
        <f>IF(X708="", "", X708-SUM($Z$11:$Z707))</f>
        <v/>
      </c>
      <c r="AA708" s="111" t="str">
        <f>IF($Y708="", "", $Y708-SUM($AA$11:$AA707))</f>
        <v/>
      </c>
      <c r="AB708" s="111" t="str">
        <f t="shared" si="158"/>
        <v/>
      </c>
      <c r="AC708" s="121" t="str">
        <f t="shared" si="154"/>
        <v/>
      </c>
      <c r="AD708" s="122" t="str">
        <f t="shared" si="155"/>
        <v/>
      </c>
      <c r="AE708" s="123" t="str">
        <f t="shared" si="159"/>
        <v/>
      </c>
      <c r="AG708" s="150" t="str">
        <f t="shared" si="156"/>
        <v/>
      </c>
    </row>
    <row r="709" spans="1:33" x14ac:dyDescent="0.25">
      <c r="A709" s="56"/>
      <c r="B709" s="70"/>
      <c r="C709" s="76"/>
      <c r="D709" s="73"/>
      <c r="E709" s="79"/>
      <c r="F709" s="56"/>
      <c r="G709" s="13" t="str">
        <f t="shared" si="147"/>
        <v/>
      </c>
      <c r="H709" s="56"/>
      <c r="K709" s="128"/>
      <c r="L709" s="128"/>
      <c r="M709" s="128"/>
      <c r="N709" s="84" t="str">
        <f t="shared" si="148"/>
        <v/>
      </c>
      <c r="O709" s="128"/>
      <c r="P709" s="84" t="str">
        <f t="shared" si="149"/>
        <v/>
      </c>
      <c r="Q709" s="84" t="str">
        <f t="shared" si="146"/>
        <v/>
      </c>
      <c r="R709" s="84" t="str">
        <f t="shared" si="150"/>
        <v/>
      </c>
      <c r="S709" s="84" t="str">
        <f t="shared" si="151"/>
        <v/>
      </c>
      <c r="U709" s="84" t="str">
        <f t="shared" si="152"/>
        <v/>
      </c>
      <c r="W709" s="108" t="str">
        <f>IF($N709="", "", SUM($D$11:$D709))</f>
        <v/>
      </c>
      <c r="X709" s="111" t="str">
        <f t="shared" si="153"/>
        <v/>
      </c>
      <c r="Y709" s="114" t="str">
        <f t="shared" si="157"/>
        <v/>
      </c>
      <c r="Z709" s="111" t="str">
        <f>IF(X709="", "", X709-SUM($Z$11:$Z708))</f>
        <v/>
      </c>
      <c r="AA709" s="111" t="str">
        <f>IF($Y709="", "", $Y709-SUM($AA$11:$AA708))</f>
        <v/>
      </c>
      <c r="AB709" s="111" t="str">
        <f t="shared" si="158"/>
        <v/>
      </c>
      <c r="AC709" s="121" t="str">
        <f t="shared" si="154"/>
        <v/>
      </c>
      <c r="AD709" s="122" t="str">
        <f t="shared" si="155"/>
        <v/>
      </c>
      <c r="AE709" s="123" t="str">
        <f t="shared" si="159"/>
        <v/>
      </c>
      <c r="AG709" s="150" t="str">
        <f t="shared" si="156"/>
        <v/>
      </c>
    </row>
    <row r="710" spans="1:33" x14ac:dyDescent="0.25">
      <c r="A710" s="56"/>
      <c r="B710" s="70"/>
      <c r="C710" s="76"/>
      <c r="D710" s="73"/>
      <c r="E710" s="79"/>
      <c r="F710" s="56"/>
      <c r="G710" s="13" t="str">
        <f t="shared" si="147"/>
        <v/>
      </c>
      <c r="H710" s="56"/>
      <c r="K710" s="128"/>
      <c r="L710" s="128"/>
      <c r="M710" s="128"/>
      <c r="N710" s="84" t="str">
        <f t="shared" si="148"/>
        <v/>
      </c>
      <c r="O710" s="128"/>
      <c r="P710" s="84" t="str">
        <f t="shared" si="149"/>
        <v/>
      </c>
      <c r="Q710" s="84" t="str">
        <f t="shared" si="146"/>
        <v/>
      </c>
      <c r="R710" s="84" t="str">
        <f t="shared" si="150"/>
        <v/>
      </c>
      <c r="S710" s="84" t="str">
        <f t="shared" si="151"/>
        <v/>
      </c>
      <c r="U710" s="84" t="str">
        <f t="shared" si="152"/>
        <v/>
      </c>
      <c r="W710" s="108" t="str">
        <f>IF($N710="", "", SUM($D$11:$D710))</f>
        <v/>
      </c>
      <c r="X710" s="111" t="str">
        <f t="shared" si="153"/>
        <v/>
      </c>
      <c r="Y710" s="114" t="str">
        <f t="shared" si="157"/>
        <v/>
      </c>
      <c r="Z710" s="111" t="str">
        <f>IF(X710="", "", X710-SUM($Z$11:$Z709))</f>
        <v/>
      </c>
      <c r="AA710" s="111" t="str">
        <f>IF($Y710="", "", $Y710-SUM($AA$11:$AA709))</f>
        <v/>
      </c>
      <c r="AB710" s="111" t="str">
        <f t="shared" si="158"/>
        <v/>
      </c>
      <c r="AC710" s="121" t="str">
        <f t="shared" si="154"/>
        <v/>
      </c>
      <c r="AD710" s="122" t="str">
        <f t="shared" si="155"/>
        <v/>
      </c>
      <c r="AE710" s="123" t="str">
        <f t="shared" si="159"/>
        <v/>
      </c>
      <c r="AG710" s="150" t="str">
        <f t="shared" si="156"/>
        <v/>
      </c>
    </row>
    <row r="711" spans="1:33" x14ac:dyDescent="0.25">
      <c r="A711" s="56"/>
      <c r="B711" s="70"/>
      <c r="C711" s="76"/>
      <c r="D711" s="73"/>
      <c r="E711" s="79"/>
      <c r="F711" s="56"/>
      <c r="G711" s="13" t="str">
        <f t="shared" si="147"/>
        <v/>
      </c>
      <c r="H711" s="56"/>
      <c r="K711" s="128"/>
      <c r="L711" s="128"/>
      <c r="M711" s="128"/>
      <c r="N711" s="84" t="str">
        <f t="shared" si="148"/>
        <v/>
      </c>
      <c r="O711" s="128"/>
      <c r="P711" s="84" t="str">
        <f t="shared" si="149"/>
        <v/>
      </c>
      <c r="Q711" s="84" t="str">
        <f t="shared" si="146"/>
        <v/>
      </c>
      <c r="R711" s="84" t="str">
        <f t="shared" si="150"/>
        <v/>
      </c>
      <c r="S711" s="84" t="str">
        <f t="shared" si="151"/>
        <v/>
      </c>
      <c r="U711" s="84" t="str">
        <f t="shared" si="152"/>
        <v/>
      </c>
      <c r="W711" s="108" t="str">
        <f>IF($N711="", "", SUM($D$11:$D711))</f>
        <v/>
      </c>
      <c r="X711" s="111" t="str">
        <f t="shared" si="153"/>
        <v/>
      </c>
      <c r="Y711" s="114" t="str">
        <f t="shared" si="157"/>
        <v/>
      </c>
      <c r="Z711" s="111" t="str">
        <f>IF(X711="", "", X711-SUM($Z$11:$Z710))</f>
        <v/>
      </c>
      <c r="AA711" s="111" t="str">
        <f>IF($Y711="", "", $Y711-SUM($AA$11:$AA710))</f>
        <v/>
      </c>
      <c r="AB711" s="111" t="str">
        <f t="shared" si="158"/>
        <v/>
      </c>
      <c r="AC711" s="121" t="str">
        <f t="shared" si="154"/>
        <v/>
      </c>
      <c r="AD711" s="122" t="str">
        <f t="shared" si="155"/>
        <v/>
      </c>
      <c r="AE711" s="123" t="str">
        <f t="shared" si="159"/>
        <v/>
      </c>
      <c r="AG711" s="150" t="str">
        <f t="shared" si="156"/>
        <v/>
      </c>
    </row>
    <row r="712" spans="1:33" x14ac:dyDescent="0.25">
      <c r="A712" s="56"/>
      <c r="B712" s="70"/>
      <c r="C712" s="76"/>
      <c r="D712" s="73"/>
      <c r="E712" s="79"/>
      <c r="F712" s="56"/>
      <c r="G712" s="13" t="str">
        <f t="shared" si="147"/>
        <v/>
      </c>
      <c r="H712" s="56"/>
      <c r="K712" s="128"/>
      <c r="L712" s="128"/>
      <c r="M712" s="128"/>
      <c r="N712" s="84" t="str">
        <f t="shared" si="148"/>
        <v/>
      </c>
      <c r="O712" s="128"/>
      <c r="P712" s="84" t="str">
        <f t="shared" si="149"/>
        <v/>
      </c>
      <c r="Q712" s="84" t="str">
        <f t="shared" si="146"/>
        <v/>
      </c>
      <c r="R712" s="84" t="str">
        <f t="shared" si="150"/>
        <v/>
      </c>
      <c r="S712" s="84" t="str">
        <f t="shared" si="151"/>
        <v/>
      </c>
      <c r="U712" s="84" t="str">
        <f t="shared" si="152"/>
        <v/>
      </c>
      <c r="W712" s="108" t="str">
        <f>IF($N712="", "", SUM($D$11:$D712))</f>
        <v/>
      </c>
      <c r="X712" s="111" t="str">
        <f t="shared" si="153"/>
        <v/>
      </c>
      <c r="Y712" s="114" t="str">
        <f t="shared" si="157"/>
        <v/>
      </c>
      <c r="Z712" s="111" t="str">
        <f>IF(X712="", "", X712-SUM($Z$11:$Z711))</f>
        <v/>
      </c>
      <c r="AA712" s="111" t="str">
        <f>IF($Y712="", "", $Y712-SUM($AA$11:$AA711))</f>
        <v/>
      </c>
      <c r="AB712" s="111" t="str">
        <f t="shared" si="158"/>
        <v/>
      </c>
      <c r="AC712" s="121" t="str">
        <f t="shared" si="154"/>
        <v/>
      </c>
      <c r="AD712" s="122" t="str">
        <f t="shared" si="155"/>
        <v/>
      </c>
      <c r="AE712" s="123" t="str">
        <f t="shared" si="159"/>
        <v/>
      </c>
      <c r="AG712" s="150" t="str">
        <f t="shared" si="156"/>
        <v/>
      </c>
    </row>
    <row r="713" spans="1:33" x14ac:dyDescent="0.25">
      <c r="A713" s="56"/>
      <c r="B713" s="70"/>
      <c r="C713" s="76"/>
      <c r="D713" s="73"/>
      <c r="E713" s="79"/>
      <c r="F713" s="56"/>
      <c r="G713" s="13" t="str">
        <f t="shared" si="147"/>
        <v/>
      </c>
      <c r="H713" s="56"/>
      <c r="K713" s="128"/>
      <c r="L713" s="128"/>
      <c r="M713" s="128"/>
      <c r="N713" s="84" t="str">
        <f t="shared" si="148"/>
        <v/>
      </c>
      <c r="O713" s="128"/>
      <c r="P713" s="84" t="str">
        <f t="shared" si="149"/>
        <v/>
      </c>
      <c r="Q713" s="84" t="str">
        <f t="shared" si="146"/>
        <v/>
      </c>
      <c r="R713" s="84" t="str">
        <f t="shared" si="150"/>
        <v/>
      </c>
      <c r="S713" s="84" t="str">
        <f t="shared" si="151"/>
        <v/>
      </c>
      <c r="U713" s="84" t="str">
        <f t="shared" si="152"/>
        <v/>
      </c>
      <c r="W713" s="108" t="str">
        <f>IF($N713="", "", SUM($D$11:$D713))</f>
        <v/>
      </c>
      <c r="X713" s="111" t="str">
        <f t="shared" si="153"/>
        <v/>
      </c>
      <c r="Y713" s="114" t="str">
        <f t="shared" si="157"/>
        <v/>
      </c>
      <c r="Z713" s="111" t="str">
        <f>IF(X713="", "", X713-SUM($Z$11:$Z712))</f>
        <v/>
      </c>
      <c r="AA713" s="111" t="str">
        <f>IF($Y713="", "", $Y713-SUM($AA$11:$AA712))</f>
        <v/>
      </c>
      <c r="AB713" s="111" t="str">
        <f t="shared" si="158"/>
        <v/>
      </c>
      <c r="AC713" s="121" t="str">
        <f t="shared" si="154"/>
        <v/>
      </c>
      <c r="AD713" s="122" t="str">
        <f t="shared" si="155"/>
        <v/>
      </c>
      <c r="AE713" s="123" t="str">
        <f t="shared" si="159"/>
        <v/>
      </c>
      <c r="AG713" s="150" t="str">
        <f t="shared" si="156"/>
        <v/>
      </c>
    </row>
    <row r="714" spans="1:33" x14ac:dyDescent="0.25">
      <c r="A714" s="56"/>
      <c r="B714" s="70"/>
      <c r="C714" s="76"/>
      <c r="D714" s="73"/>
      <c r="E714" s="79"/>
      <c r="F714" s="56"/>
      <c r="G714" s="13" t="str">
        <f t="shared" si="147"/>
        <v/>
      </c>
      <c r="H714" s="56"/>
      <c r="K714" s="128"/>
      <c r="L714" s="128"/>
      <c r="M714" s="128"/>
      <c r="N714" s="84" t="str">
        <f t="shared" si="148"/>
        <v/>
      </c>
      <c r="O714" s="128"/>
      <c r="P714" s="84" t="str">
        <f t="shared" si="149"/>
        <v/>
      </c>
      <c r="Q714" s="84" t="str">
        <f t="shared" si="146"/>
        <v/>
      </c>
      <c r="R714" s="84" t="str">
        <f t="shared" si="150"/>
        <v/>
      </c>
      <c r="S714" s="84" t="str">
        <f t="shared" si="151"/>
        <v/>
      </c>
      <c r="U714" s="84" t="str">
        <f t="shared" si="152"/>
        <v/>
      </c>
      <c r="W714" s="108" t="str">
        <f>IF($N714="", "", SUM($D$11:$D714))</f>
        <v/>
      </c>
      <c r="X714" s="111" t="str">
        <f t="shared" si="153"/>
        <v/>
      </c>
      <c r="Y714" s="114" t="str">
        <f t="shared" si="157"/>
        <v/>
      </c>
      <c r="Z714" s="111" t="str">
        <f>IF(X714="", "", X714-SUM($Z$11:$Z713))</f>
        <v/>
      </c>
      <c r="AA714" s="111" t="str">
        <f>IF($Y714="", "", $Y714-SUM($AA$11:$AA713))</f>
        <v/>
      </c>
      <c r="AB714" s="111" t="str">
        <f t="shared" si="158"/>
        <v/>
      </c>
      <c r="AC714" s="121" t="str">
        <f t="shared" si="154"/>
        <v/>
      </c>
      <c r="AD714" s="122" t="str">
        <f t="shared" si="155"/>
        <v/>
      </c>
      <c r="AE714" s="123" t="str">
        <f t="shared" si="159"/>
        <v/>
      </c>
      <c r="AG714" s="150" t="str">
        <f t="shared" si="156"/>
        <v/>
      </c>
    </row>
    <row r="715" spans="1:33" x14ac:dyDescent="0.25">
      <c r="A715" s="56"/>
      <c r="B715" s="70"/>
      <c r="C715" s="76"/>
      <c r="D715" s="73"/>
      <c r="E715" s="79"/>
      <c r="F715" s="56"/>
      <c r="G715" s="13" t="str">
        <f t="shared" si="147"/>
        <v/>
      </c>
      <c r="H715" s="56"/>
      <c r="K715" s="128"/>
      <c r="L715" s="128"/>
      <c r="M715" s="128"/>
      <c r="N715" s="84" t="str">
        <f t="shared" si="148"/>
        <v/>
      </c>
      <c r="O715" s="128"/>
      <c r="P715" s="84" t="str">
        <f t="shared" si="149"/>
        <v/>
      </c>
      <c r="Q715" s="84" t="str">
        <f t="shared" ref="Q715:Q778" si="160">IF($N715="", "", IF(AND(Q$5="X", C715=""), $N$6, IF(AND(NOT(C715=""), COUNTIF(L$11:L$17, C715)=0), $N$7, "")))</f>
        <v/>
      </c>
      <c r="R715" s="84" t="str">
        <f t="shared" si="150"/>
        <v/>
      </c>
      <c r="S715" s="84" t="str">
        <f t="shared" si="151"/>
        <v/>
      </c>
      <c r="U715" s="84" t="str">
        <f t="shared" si="152"/>
        <v/>
      </c>
      <c r="W715" s="108" t="str">
        <f>IF($N715="", "", SUM($D$11:$D715))</f>
        <v/>
      </c>
      <c r="X715" s="111" t="str">
        <f t="shared" si="153"/>
        <v/>
      </c>
      <c r="Y715" s="114" t="str">
        <f t="shared" si="157"/>
        <v/>
      </c>
      <c r="Z715" s="111" t="str">
        <f>IF(X715="", "", X715-SUM($Z$11:$Z714))</f>
        <v/>
      </c>
      <c r="AA715" s="111" t="str">
        <f>IF($Y715="", "", $Y715-SUM($AA$11:$AA714))</f>
        <v/>
      </c>
      <c r="AB715" s="111" t="str">
        <f t="shared" si="158"/>
        <v/>
      </c>
      <c r="AC715" s="121" t="str">
        <f t="shared" si="154"/>
        <v/>
      </c>
      <c r="AD715" s="122" t="str">
        <f t="shared" si="155"/>
        <v/>
      </c>
      <c r="AE715" s="123" t="str">
        <f t="shared" si="159"/>
        <v/>
      </c>
      <c r="AG715" s="150" t="str">
        <f t="shared" si="156"/>
        <v/>
      </c>
    </row>
    <row r="716" spans="1:33" x14ac:dyDescent="0.25">
      <c r="A716" s="56"/>
      <c r="B716" s="70"/>
      <c r="C716" s="76"/>
      <c r="D716" s="73"/>
      <c r="E716" s="79"/>
      <c r="F716" s="56"/>
      <c r="G716" s="13" t="str">
        <f t="shared" ref="G716:G779" si="161">IF($B716="", "", TEXT($B716, "mmm"))</f>
        <v/>
      </c>
      <c r="H716" s="56"/>
      <c r="K716" s="128"/>
      <c r="L716" s="128"/>
      <c r="M716" s="128"/>
      <c r="N716" s="84" t="str">
        <f t="shared" ref="N716:N779" si="162">IF(COUNTIF($B716:$E716, "")=4, "", "X")</f>
        <v/>
      </c>
      <c r="O716" s="128"/>
      <c r="P716" s="84" t="str">
        <f t="shared" ref="P716:P779" si="163">IF($N716="", "", IF(AND(P$5="X", B716=""), $N$6, IFERROR(IF(AND(NOT(B716=""), OR(ISNUMBER(B716)=FALSE, B716&lt;$L$2, B716&gt;$L$3)), $N$7, ""), $N$7)))</f>
        <v/>
      </c>
      <c r="Q716" s="84" t="str">
        <f t="shared" si="160"/>
        <v/>
      </c>
      <c r="R716" s="84" t="str">
        <f t="shared" ref="R716:R779" si="164">IF($N716="", "", IF(AND(R$5="X", D716=""), $N$6, IF(AND(NOT(D716=""), ISNUMBER(D716)=FALSE), $N$7, "")))</f>
        <v/>
      </c>
      <c r="S716" s="84" t="str">
        <f t="shared" ref="S716:S779" si="165">IF($N716="", "", IF(AND(S$5="X", E716=""), $N$6, ""))</f>
        <v/>
      </c>
      <c r="U716" s="84" t="str">
        <f t="shared" ref="U716:U779" si="166">IF($B716="", "", TEXT($B716, "mmm yyyy"))</f>
        <v/>
      </c>
      <c r="W716" s="108" t="str">
        <f>IF($N716="", "", SUM($D$11:$D716))</f>
        <v/>
      </c>
      <c r="X716" s="111" t="str">
        <f t="shared" ref="X716:X779" si="167">IF(W716="", "", IF(W716&lt;=$X$4, W716, $X$4))</f>
        <v/>
      </c>
      <c r="Y716" s="114" t="str">
        <f t="shared" si="157"/>
        <v/>
      </c>
      <c r="Z716" s="111" t="str">
        <f>IF(X716="", "", X716-SUM($Z$11:$Z715))</f>
        <v/>
      </c>
      <c r="AA716" s="111" t="str">
        <f>IF($Y716="", "", $Y716-SUM($AA$11:$AA715))</f>
        <v/>
      </c>
      <c r="AB716" s="111" t="str">
        <f t="shared" si="158"/>
        <v/>
      </c>
      <c r="AC716" s="121" t="str">
        <f t="shared" ref="AC716:AC779" si="168">IF($N716="", "", $Z716*$AC$4)</f>
        <v/>
      </c>
      <c r="AD716" s="122" t="str">
        <f t="shared" ref="AD716:AD779" si="169">IF($N716="", "", $AA716*$AC$5)</f>
        <v/>
      </c>
      <c r="AE716" s="123" t="str">
        <f t="shared" si="159"/>
        <v/>
      </c>
      <c r="AG716" s="150" t="str">
        <f t="shared" ref="AG716:AG779" si="170">IF(OR($U716="", $C716=""), "", CONCATENATE($C716, " - ", $U716))</f>
        <v/>
      </c>
    </row>
    <row r="717" spans="1:33" x14ac:dyDescent="0.25">
      <c r="A717" s="56"/>
      <c r="B717" s="70"/>
      <c r="C717" s="76"/>
      <c r="D717" s="73"/>
      <c r="E717" s="79"/>
      <c r="F717" s="56"/>
      <c r="G717" s="13" t="str">
        <f t="shared" si="161"/>
        <v/>
      </c>
      <c r="H717" s="56"/>
      <c r="K717" s="128"/>
      <c r="L717" s="128"/>
      <c r="M717" s="128"/>
      <c r="N717" s="84" t="str">
        <f t="shared" si="162"/>
        <v/>
      </c>
      <c r="O717" s="128"/>
      <c r="P717" s="84" t="str">
        <f t="shared" si="163"/>
        <v/>
      </c>
      <c r="Q717" s="84" t="str">
        <f t="shared" si="160"/>
        <v/>
      </c>
      <c r="R717" s="84" t="str">
        <f t="shared" si="164"/>
        <v/>
      </c>
      <c r="S717" s="84" t="str">
        <f t="shared" si="165"/>
        <v/>
      </c>
      <c r="U717" s="84" t="str">
        <f t="shared" si="166"/>
        <v/>
      </c>
      <c r="W717" s="108" t="str">
        <f>IF($N717="", "", SUM($D$11:$D717))</f>
        <v/>
      </c>
      <c r="X717" s="111" t="str">
        <f t="shared" si="167"/>
        <v/>
      </c>
      <c r="Y717" s="114" t="str">
        <f t="shared" si="157"/>
        <v/>
      </c>
      <c r="Z717" s="111" t="str">
        <f>IF(X717="", "", X717-SUM($Z$11:$Z716))</f>
        <v/>
      </c>
      <c r="AA717" s="111" t="str">
        <f>IF($Y717="", "", $Y717-SUM($AA$11:$AA716))</f>
        <v/>
      </c>
      <c r="AB717" s="111" t="str">
        <f t="shared" si="158"/>
        <v/>
      </c>
      <c r="AC717" s="121" t="str">
        <f t="shared" si="168"/>
        <v/>
      </c>
      <c r="AD717" s="122" t="str">
        <f t="shared" si="169"/>
        <v/>
      </c>
      <c r="AE717" s="123" t="str">
        <f t="shared" si="159"/>
        <v/>
      </c>
      <c r="AG717" s="150" t="str">
        <f t="shared" si="170"/>
        <v/>
      </c>
    </row>
    <row r="718" spans="1:33" x14ac:dyDescent="0.25">
      <c r="A718" s="56"/>
      <c r="B718" s="70"/>
      <c r="C718" s="76"/>
      <c r="D718" s="73"/>
      <c r="E718" s="79"/>
      <c r="F718" s="56"/>
      <c r="G718" s="13" t="str">
        <f t="shared" si="161"/>
        <v/>
      </c>
      <c r="H718" s="56"/>
      <c r="K718" s="128"/>
      <c r="L718" s="128"/>
      <c r="M718" s="128"/>
      <c r="N718" s="84" t="str">
        <f t="shared" si="162"/>
        <v/>
      </c>
      <c r="O718" s="128"/>
      <c r="P718" s="84" t="str">
        <f t="shared" si="163"/>
        <v/>
      </c>
      <c r="Q718" s="84" t="str">
        <f t="shared" si="160"/>
        <v/>
      </c>
      <c r="R718" s="84" t="str">
        <f t="shared" si="164"/>
        <v/>
      </c>
      <c r="S718" s="84" t="str">
        <f t="shared" si="165"/>
        <v/>
      </c>
      <c r="U718" s="84" t="str">
        <f t="shared" si="166"/>
        <v/>
      </c>
      <c r="W718" s="108" t="str">
        <f>IF($N718="", "", SUM($D$11:$D718))</f>
        <v/>
      </c>
      <c r="X718" s="111" t="str">
        <f t="shared" si="167"/>
        <v/>
      </c>
      <c r="Y718" s="114" t="str">
        <f t="shared" ref="Y718:Y781" si="171">IF(W718="", "", IF(W718&lt;=$X$4, 0, W718-$X$4))</f>
        <v/>
      </c>
      <c r="Z718" s="111" t="str">
        <f>IF(X718="", "", X718-SUM($Z$11:$Z717))</f>
        <v/>
      </c>
      <c r="AA718" s="111" t="str">
        <f>IF($Y718="", "", $Y718-SUM($AA$11:$AA717))</f>
        <v/>
      </c>
      <c r="AB718" s="111" t="str">
        <f t="shared" ref="AB718:AB781" si="172">IF($N718="", "", SUM(Z718:AA718))</f>
        <v/>
      </c>
      <c r="AC718" s="121" t="str">
        <f t="shared" si="168"/>
        <v/>
      </c>
      <c r="AD718" s="122" t="str">
        <f t="shared" si="169"/>
        <v/>
      </c>
      <c r="AE718" s="123" t="str">
        <f t="shared" ref="AE718:AE781" si="173">IF($N718="", "", SUM(AC718:AD718))</f>
        <v/>
      </c>
      <c r="AG718" s="150" t="str">
        <f t="shared" si="170"/>
        <v/>
      </c>
    </row>
    <row r="719" spans="1:33" x14ac:dyDescent="0.25">
      <c r="A719" s="56"/>
      <c r="B719" s="70"/>
      <c r="C719" s="76"/>
      <c r="D719" s="73"/>
      <c r="E719" s="79"/>
      <c r="F719" s="56"/>
      <c r="G719" s="13" t="str">
        <f t="shared" si="161"/>
        <v/>
      </c>
      <c r="H719" s="56"/>
      <c r="K719" s="128"/>
      <c r="L719" s="128"/>
      <c r="M719" s="128"/>
      <c r="N719" s="84" t="str">
        <f t="shared" si="162"/>
        <v/>
      </c>
      <c r="O719" s="128"/>
      <c r="P719" s="84" t="str">
        <f t="shared" si="163"/>
        <v/>
      </c>
      <c r="Q719" s="84" t="str">
        <f t="shared" si="160"/>
        <v/>
      </c>
      <c r="R719" s="84" t="str">
        <f t="shared" si="164"/>
        <v/>
      </c>
      <c r="S719" s="84" t="str">
        <f t="shared" si="165"/>
        <v/>
      </c>
      <c r="U719" s="84" t="str">
        <f t="shared" si="166"/>
        <v/>
      </c>
      <c r="W719" s="108" t="str">
        <f>IF($N719="", "", SUM($D$11:$D719))</f>
        <v/>
      </c>
      <c r="X719" s="111" t="str">
        <f t="shared" si="167"/>
        <v/>
      </c>
      <c r="Y719" s="114" t="str">
        <f t="shared" si="171"/>
        <v/>
      </c>
      <c r="Z719" s="111" t="str">
        <f>IF(X719="", "", X719-SUM($Z$11:$Z718))</f>
        <v/>
      </c>
      <c r="AA719" s="111" t="str">
        <f>IF($Y719="", "", $Y719-SUM($AA$11:$AA718))</f>
        <v/>
      </c>
      <c r="AB719" s="111" t="str">
        <f t="shared" si="172"/>
        <v/>
      </c>
      <c r="AC719" s="121" t="str">
        <f t="shared" si="168"/>
        <v/>
      </c>
      <c r="AD719" s="122" t="str">
        <f t="shared" si="169"/>
        <v/>
      </c>
      <c r="AE719" s="123" t="str">
        <f t="shared" si="173"/>
        <v/>
      </c>
      <c r="AG719" s="150" t="str">
        <f t="shared" si="170"/>
        <v/>
      </c>
    </row>
    <row r="720" spans="1:33" x14ac:dyDescent="0.25">
      <c r="A720" s="56"/>
      <c r="B720" s="70"/>
      <c r="C720" s="76"/>
      <c r="D720" s="73"/>
      <c r="E720" s="79"/>
      <c r="F720" s="56"/>
      <c r="G720" s="13" t="str">
        <f t="shared" si="161"/>
        <v/>
      </c>
      <c r="H720" s="56"/>
      <c r="K720" s="128"/>
      <c r="L720" s="128"/>
      <c r="M720" s="128"/>
      <c r="N720" s="84" t="str">
        <f t="shared" si="162"/>
        <v/>
      </c>
      <c r="O720" s="128"/>
      <c r="P720" s="84" t="str">
        <f t="shared" si="163"/>
        <v/>
      </c>
      <c r="Q720" s="84" t="str">
        <f t="shared" si="160"/>
        <v/>
      </c>
      <c r="R720" s="84" t="str">
        <f t="shared" si="164"/>
        <v/>
      </c>
      <c r="S720" s="84" t="str">
        <f t="shared" si="165"/>
        <v/>
      </c>
      <c r="U720" s="84" t="str">
        <f t="shared" si="166"/>
        <v/>
      </c>
      <c r="W720" s="108" t="str">
        <f>IF($N720="", "", SUM($D$11:$D720))</f>
        <v/>
      </c>
      <c r="X720" s="111" t="str">
        <f t="shared" si="167"/>
        <v/>
      </c>
      <c r="Y720" s="114" t="str">
        <f t="shared" si="171"/>
        <v/>
      </c>
      <c r="Z720" s="111" t="str">
        <f>IF(X720="", "", X720-SUM($Z$11:$Z719))</f>
        <v/>
      </c>
      <c r="AA720" s="111" t="str">
        <f>IF($Y720="", "", $Y720-SUM($AA$11:$AA719))</f>
        <v/>
      </c>
      <c r="AB720" s="111" t="str">
        <f t="shared" si="172"/>
        <v/>
      </c>
      <c r="AC720" s="121" t="str">
        <f t="shared" si="168"/>
        <v/>
      </c>
      <c r="AD720" s="122" t="str">
        <f t="shared" si="169"/>
        <v/>
      </c>
      <c r="AE720" s="123" t="str">
        <f t="shared" si="173"/>
        <v/>
      </c>
      <c r="AG720" s="150" t="str">
        <f t="shared" si="170"/>
        <v/>
      </c>
    </row>
    <row r="721" spans="1:33" x14ac:dyDescent="0.25">
      <c r="A721" s="56"/>
      <c r="B721" s="70"/>
      <c r="C721" s="76"/>
      <c r="D721" s="73"/>
      <c r="E721" s="79"/>
      <c r="F721" s="56"/>
      <c r="G721" s="13" t="str">
        <f t="shared" si="161"/>
        <v/>
      </c>
      <c r="H721" s="56"/>
      <c r="K721" s="128"/>
      <c r="L721" s="128"/>
      <c r="M721" s="128"/>
      <c r="N721" s="84" t="str">
        <f t="shared" si="162"/>
        <v/>
      </c>
      <c r="O721" s="128"/>
      <c r="P721" s="84" t="str">
        <f t="shared" si="163"/>
        <v/>
      </c>
      <c r="Q721" s="84" t="str">
        <f t="shared" si="160"/>
        <v/>
      </c>
      <c r="R721" s="84" t="str">
        <f t="shared" si="164"/>
        <v/>
      </c>
      <c r="S721" s="84" t="str">
        <f t="shared" si="165"/>
        <v/>
      </c>
      <c r="U721" s="84" t="str">
        <f t="shared" si="166"/>
        <v/>
      </c>
      <c r="W721" s="108" t="str">
        <f>IF($N721="", "", SUM($D$11:$D721))</f>
        <v/>
      </c>
      <c r="X721" s="111" t="str">
        <f t="shared" si="167"/>
        <v/>
      </c>
      <c r="Y721" s="114" t="str">
        <f t="shared" si="171"/>
        <v/>
      </c>
      <c r="Z721" s="111" t="str">
        <f>IF(X721="", "", X721-SUM($Z$11:$Z720))</f>
        <v/>
      </c>
      <c r="AA721" s="111" t="str">
        <f>IF($Y721="", "", $Y721-SUM($AA$11:$AA720))</f>
        <v/>
      </c>
      <c r="AB721" s="111" t="str">
        <f t="shared" si="172"/>
        <v/>
      </c>
      <c r="AC721" s="121" t="str">
        <f t="shared" si="168"/>
        <v/>
      </c>
      <c r="AD721" s="122" t="str">
        <f t="shared" si="169"/>
        <v/>
      </c>
      <c r="AE721" s="123" t="str">
        <f t="shared" si="173"/>
        <v/>
      </c>
      <c r="AG721" s="150" t="str">
        <f t="shared" si="170"/>
        <v/>
      </c>
    </row>
    <row r="722" spans="1:33" x14ac:dyDescent="0.25">
      <c r="A722" s="56"/>
      <c r="B722" s="70"/>
      <c r="C722" s="76"/>
      <c r="D722" s="73"/>
      <c r="E722" s="79"/>
      <c r="F722" s="56"/>
      <c r="G722" s="13" t="str">
        <f t="shared" si="161"/>
        <v/>
      </c>
      <c r="H722" s="56"/>
      <c r="K722" s="128"/>
      <c r="L722" s="128"/>
      <c r="M722" s="128"/>
      <c r="N722" s="84" t="str">
        <f t="shared" si="162"/>
        <v/>
      </c>
      <c r="O722" s="128"/>
      <c r="P722" s="84" t="str">
        <f t="shared" si="163"/>
        <v/>
      </c>
      <c r="Q722" s="84" t="str">
        <f t="shared" si="160"/>
        <v/>
      </c>
      <c r="R722" s="84" t="str">
        <f t="shared" si="164"/>
        <v/>
      </c>
      <c r="S722" s="84" t="str">
        <f t="shared" si="165"/>
        <v/>
      </c>
      <c r="U722" s="84" t="str">
        <f t="shared" si="166"/>
        <v/>
      </c>
      <c r="W722" s="108" t="str">
        <f>IF($N722="", "", SUM($D$11:$D722))</f>
        <v/>
      </c>
      <c r="X722" s="111" t="str">
        <f t="shared" si="167"/>
        <v/>
      </c>
      <c r="Y722" s="114" t="str">
        <f t="shared" si="171"/>
        <v/>
      </c>
      <c r="Z722" s="111" t="str">
        <f>IF(X722="", "", X722-SUM($Z$11:$Z721))</f>
        <v/>
      </c>
      <c r="AA722" s="111" t="str">
        <f>IF($Y722="", "", $Y722-SUM($AA$11:$AA721))</f>
        <v/>
      </c>
      <c r="AB722" s="111" t="str">
        <f t="shared" si="172"/>
        <v/>
      </c>
      <c r="AC722" s="121" t="str">
        <f t="shared" si="168"/>
        <v/>
      </c>
      <c r="AD722" s="122" t="str">
        <f t="shared" si="169"/>
        <v/>
      </c>
      <c r="AE722" s="123" t="str">
        <f t="shared" si="173"/>
        <v/>
      </c>
      <c r="AG722" s="150" t="str">
        <f t="shared" si="170"/>
        <v/>
      </c>
    </row>
    <row r="723" spans="1:33" x14ac:dyDescent="0.25">
      <c r="A723" s="56"/>
      <c r="B723" s="70"/>
      <c r="C723" s="76"/>
      <c r="D723" s="73"/>
      <c r="E723" s="79"/>
      <c r="F723" s="56"/>
      <c r="G723" s="13" t="str">
        <f t="shared" si="161"/>
        <v/>
      </c>
      <c r="H723" s="56"/>
      <c r="K723" s="128"/>
      <c r="L723" s="128"/>
      <c r="M723" s="128"/>
      <c r="N723" s="84" t="str">
        <f t="shared" si="162"/>
        <v/>
      </c>
      <c r="O723" s="128"/>
      <c r="P723" s="84" t="str">
        <f t="shared" si="163"/>
        <v/>
      </c>
      <c r="Q723" s="84" t="str">
        <f t="shared" si="160"/>
        <v/>
      </c>
      <c r="R723" s="84" t="str">
        <f t="shared" si="164"/>
        <v/>
      </c>
      <c r="S723" s="84" t="str">
        <f t="shared" si="165"/>
        <v/>
      </c>
      <c r="U723" s="84" t="str">
        <f t="shared" si="166"/>
        <v/>
      </c>
      <c r="W723" s="108" t="str">
        <f>IF($N723="", "", SUM($D$11:$D723))</f>
        <v/>
      </c>
      <c r="X723" s="111" t="str">
        <f t="shared" si="167"/>
        <v/>
      </c>
      <c r="Y723" s="114" t="str">
        <f t="shared" si="171"/>
        <v/>
      </c>
      <c r="Z723" s="111" t="str">
        <f>IF(X723="", "", X723-SUM($Z$11:$Z722))</f>
        <v/>
      </c>
      <c r="AA723" s="111" t="str">
        <f>IF($Y723="", "", $Y723-SUM($AA$11:$AA722))</f>
        <v/>
      </c>
      <c r="AB723" s="111" t="str">
        <f t="shared" si="172"/>
        <v/>
      </c>
      <c r="AC723" s="121" t="str">
        <f t="shared" si="168"/>
        <v/>
      </c>
      <c r="AD723" s="122" t="str">
        <f t="shared" si="169"/>
        <v/>
      </c>
      <c r="AE723" s="123" t="str">
        <f t="shared" si="173"/>
        <v/>
      </c>
      <c r="AG723" s="150" t="str">
        <f t="shared" si="170"/>
        <v/>
      </c>
    </row>
    <row r="724" spans="1:33" x14ac:dyDescent="0.25">
      <c r="A724" s="56"/>
      <c r="B724" s="70"/>
      <c r="C724" s="76"/>
      <c r="D724" s="73"/>
      <c r="E724" s="79"/>
      <c r="F724" s="56"/>
      <c r="G724" s="13" t="str">
        <f t="shared" si="161"/>
        <v/>
      </c>
      <c r="H724" s="56"/>
      <c r="K724" s="128"/>
      <c r="L724" s="128"/>
      <c r="M724" s="128"/>
      <c r="N724" s="84" t="str">
        <f t="shared" si="162"/>
        <v/>
      </c>
      <c r="O724" s="128"/>
      <c r="P724" s="84" t="str">
        <f t="shared" si="163"/>
        <v/>
      </c>
      <c r="Q724" s="84" t="str">
        <f t="shared" si="160"/>
        <v/>
      </c>
      <c r="R724" s="84" t="str">
        <f t="shared" si="164"/>
        <v/>
      </c>
      <c r="S724" s="84" t="str">
        <f t="shared" si="165"/>
        <v/>
      </c>
      <c r="U724" s="84" t="str">
        <f t="shared" si="166"/>
        <v/>
      </c>
      <c r="W724" s="108" t="str">
        <f>IF($N724="", "", SUM($D$11:$D724))</f>
        <v/>
      </c>
      <c r="X724" s="111" t="str">
        <f t="shared" si="167"/>
        <v/>
      </c>
      <c r="Y724" s="114" t="str">
        <f t="shared" si="171"/>
        <v/>
      </c>
      <c r="Z724" s="111" t="str">
        <f>IF(X724="", "", X724-SUM($Z$11:$Z723))</f>
        <v/>
      </c>
      <c r="AA724" s="111" t="str">
        <f>IF($Y724="", "", $Y724-SUM($AA$11:$AA723))</f>
        <v/>
      </c>
      <c r="AB724" s="111" t="str">
        <f t="shared" si="172"/>
        <v/>
      </c>
      <c r="AC724" s="121" t="str">
        <f t="shared" si="168"/>
        <v/>
      </c>
      <c r="AD724" s="122" t="str">
        <f t="shared" si="169"/>
        <v/>
      </c>
      <c r="AE724" s="123" t="str">
        <f t="shared" si="173"/>
        <v/>
      </c>
      <c r="AG724" s="150" t="str">
        <f t="shared" si="170"/>
        <v/>
      </c>
    </row>
    <row r="725" spans="1:33" x14ac:dyDescent="0.25">
      <c r="A725" s="56"/>
      <c r="B725" s="70"/>
      <c r="C725" s="76"/>
      <c r="D725" s="73"/>
      <c r="E725" s="79"/>
      <c r="F725" s="56"/>
      <c r="G725" s="13" t="str">
        <f t="shared" si="161"/>
        <v/>
      </c>
      <c r="H725" s="56"/>
      <c r="K725" s="128"/>
      <c r="L725" s="128"/>
      <c r="M725" s="128"/>
      <c r="N725" s="84" t="str">
        <f t="shared" si="162"/>
        <v/>
      </c>
      <c r="O725" s="128"/>
      <c r="P725" s="84" t="str">
        <f t="shared" si="163"/>
        <v/>
      </c>
      <c r="Q725" s="84" t="str">
        <f t="shared" si="160"/>
        <v/>
      </c>
      <c r="R725" s="84" t="str">
        <f t="shared" si="164"/>
        <v/>
      </c>
      <c r="S725" s="84" t="str">
        <f t="shared" si="165"/>
        <v/>
      </c>
      <c r="U725" s="84" t="str">
        <f t="shared" si="166"/>
        <v/>
      </c>
      <c r="W725" s="108" t="str">
        <f>IF($N725="", "", SUM($D$11:$D725))</f>
        <v/>
      </c>
      <c r="X725" s="111" t="str">
        <f t="shared" si="167"/>
        <v/>
      </c>
      <c r="Y725" s="114" t="str">
        <f t="shared" si="171"/>
        <v/>
      </c>
      <c r="Z725" s="111" t="str">
        <f>IF(X725="", "", X725-SUM($Z$11:$Z724))</f>
        <v/>
      </c>
      <c r="AA725" s="111" t="str">
        <f>IF($Y725="", "", $Y725-SUM($AA$11:$AA724))</f>
        <v/>
      </c>
      <c r="AB725" s="111" t="str">
        <f t="shared" si="172"/>
        <v/>
      </c>
      <c r="AC725" s="121" t="str">
        <f t="shared" si="168"/>
        <v/>
      </c>
      <c r="AD725" s="122" t="str">
        <f t="shared" si="169"/>
        <v/>
      </c>
      <c r="AE725" s="123" t="str">
        <f t="shared" si="173"/>
        <v/>
      </c>
      <c r="AG725" s="150" t="str">
        <f t="shared" si="170"/>
        <v/>
      </c>
    </row>
    <row r="726" spans="1:33" x14ac:dyDescent="0.25">
      <c r="A726" s="56"/>
      <c r="B726" s="70"/>
      <c r="C726" s="76"/>
      <c r="D726" s="73"/>
      <c r="E726" s="79"/>
      <c r="F726" s="56"/>
      <c r="G726" s="13" t="str">
        <f t="shared" si="161"/>
        <v/>
      </c>
      <c r="H726" s="56"/>
      <c r="K726" s="128"/>
      <c r="L726" s="128"/>
      <c r="M726" s="128"/>
      <c r="N726" s="84" t="str">
        <f t="shared" si="162"/>
        <v/>
      </c>
      <c r="O726" s="128"/>
      <c r="P726" s="84" t="str">
        <f t="shared" si="163"/>
        <v/>
      </c>
      <c r="Q726" s="84" t="str">
        <f t="shared" si="160"/>
        <v/>
      </c>
      <c r="R726" s="84" t="str">
        <f t="shared" si="164"/>
        <v/>
      </c>
      <c r="S726" s="84" t="str">
        <f t="shared" si="165"/>
        <v/>
      </c>
      <c r="U726" s="84" t="str">
        <f t="shared" si="166"/>
        <v/>
      </c>
      <c r="W726" s="108" t="str">
        <f>IF($N726="", "", SUM($D$11:$D726))</f>
        <v/>
      </c>
      <c r="X726" s="111" t="str">
        <f t="shared" si="167"/>
        <v/>
      </c>
      <c r="Y726" s="114" t="str">
        <f t="shared" si="171"/>
        <v/>
      </c>
      <c r="Z726" s="111" t="str">
        <f>IF(X726="", "", X726-SUM($Z$11:$Z725))</f>
        <v/>
      </c>
      <c r="AA726" s="111" t="str">
        <f>IF($Y726="", "", $Y726-SUM($AA$11:$AA725))</f>
        <v/>
      </c>
      <c r="AB726" s="111" t="str">
        <f t="shared" si="172"/>
        <v/>
      </c>
      <c r="AC726" s="121" t="str">
        <f t="shared" si="168"/>
        <v/>
      </c>
      <c r="AD726" s="122" t="str">
        <f t="shared" si="169"/>
        <v/>
      </c>
      <c r="AE726" s="123" t="str">
        <f t="shared" si="173"/>
        <v/>
      </c>
      <c r="AG726" s="150" t="str">
        <f t="shared" si="170"/>
        <v/>
      </c>
    </row>
    <row r="727" spans="1:33" x14ac:dyDescent="0.25">
      <c r="A727" s="56"/>
      <c r="B727" s="70"/>
      <c r="C727" s="76"/>
      <c r="D727" s="73"/>
      <c r="E727" s="79"/>
      <c r="F727" s="56"/>
      <c r="G727" s="13" t="str">
        <f t="shared" si="161"/>
        <v/>
      </c>
      <c r="H727" s="56"/>
      <c r="K727" s="128"/>
      <c r="L727" s="128"/>
      <c r="M727" s="128"/>
      <c r="N727" s="84" t="str">
        <f t="shared" si="162"/>
        <v/>
      </c>
      <c r="O727" s="128"/>
      <c r="P727" s="84" t="str">
        <f t="shared" si="163"/>
        <v/>
      </c>
      <c r="Q727" s="84" t="str">
        <f t="shared" si="160"/>
        <v/>
      </c>
      <c r="R727" s="84" t="str">
        <f t="shared" si="164"/>
        <v/>
      </c>
      <c r="S727" s="84" t="str">
        <f t="shared" si="165"/>
        <v/>
      </c>
      <c r="U727" s="84" t="str">
        <f t="shared" si="166"/>
        <v/>
      </c>
      <c r="W727" s="108" t="str">
        <f>IF($N727="", "", SUM($D$11:$D727))</f>
        <v/>
      </c>
      <c r="X727" s="111" t="str">
        <f t="shared" si="167"/>
        <v/>
      </c>
      <c r="Y727" s="114" t="str">
        <f t="shared" si="171"/>
        <v/>
      </c>
      <c r="Z727" s="111" t="str">
        <f>IF(X727="", "", X727-SUM($Z$11:$Z726))</f>
        <v/>
      </c>
      <c r="AA727" s="111" t="str">
        <f>IF($Y727="", "", $Y727-SUM($AA$11:$AA726))</f>
        <v/>
      </c>
      <c r="AB727" s="111" t="str">
        <f t="shared" si="172"/>
        <v/>
      </c>
      <c r="AC727" s="121" t="str">
        <f t="shared" si="168"/>
        <v/>
      </c>
      <c r="AD727" s="122" t="str">
        <f t="shared" si="169"/>
        <v/>
      </c>
      <c r="AE727" s="123" t="str">
        <f t="shared" si="173"/>
        <v/>
      </c>
      <c r="AG727" s="150" t="str">
        <f t="shared" si="170"/>
        <v/>
      </c>
    </row>
    <row r="728" spans="1:33" x14ac:dyDescent="0.25">
      <c r="A728" s="56"/>
      <c r="B728" s="70"/>
      <c r="C728" s="76"/>
      <c r="D728" s="73"/>
      <c r="E728" s="79"/>
      <c r="F728" s="56"/>
      <c r="G728" s="13" t="str">
        <f t="shared" si="161"/>
        <v/>
      </c>
      <c r="H728" s="56"/>
      <c r="K728" s="128"/>
      <c r="L728" s="128"/>
      <c r="M728" s="128"/>
      <c r="N728" s="84" t="str">
        <f t="shared" si="162"/>
        <v/>
      </c>
      <c r="O728" s="128"/>
      <c r="P728" s="84" t="str">
        <f t="shared" si="163"/>
        <v/>
      </c>
      <c r="Q728" s="84" t="str">
        <f t="shared" si="160"/>
        <v/>
      </c>
      <c r="R728" s="84" t="str">
        <f t="shared" si="164"/>
        <v/>
      </c>
      <c r="S728" s="84" t="str">
        <f t="shared" si="165"/>
        <v/>
      </c>
      <c r="U728" s="84" t="str">
        <f t="shared" si="166"/>
        <v/>
      </c>
      <c r="W728" s="108" t="str">
        <f>IF($N728="", "", SUM($D$11:$D728))</f>
        <v/>
      </c>
      <c r="X728" s="111" t="str">
        <f t="shared" si="167"/>
        <v/>
      </c>
      <c r="Y728" s="114" t="str">
        <f t="shared" si="171"/>
        <v/>
      </c>
      <c r="Z728" s="111" t="str">
        <f>IF(X728="", "", X728-SUM($Z$11:$Z727))</f>
        <v/>
      </c>
      <c r="AA728" s="111" t="str">
        <f>IF($Y728="", "", $Y728-SUM($AA$11:$AA727))</f>
        <v/>
      </c>
      <c r="AB728" s="111" t="str">
        <f t="shared" si="172"/>
        <v/>
      </c>
      <c r="AC728" s="121" t="str">
        <f t="shared" si="168"/>
        <v/>
      </c>
      <c r="AD728" s="122" t="str">
        <f t="shared" si="169"/>
        <v/>
      </c>
      <c r="AE728" s="123" t="str">
        <f t="shared" si="173"/>
        <v/>
      </c>
      <c r="AG728" s="150" t="str">
        <f t="shared" si="170"/>
        <v/>
      </c>
    </row>
    <row r="729" spans="1:33" x14ac:dyDescent="0.25">
      <c r="A729" s="56"/>
      <c r="B729" s="70"/>
      <c r="C729" s="76"/>
      <c r="D729" s="73"/>
      <c r="E729" s="79"/>
      <c r="F729" s="56"/>
      <c r="G729" s="13" t="str">
        <f t="shared" si="161"/>
        <v/>
      </c>
      <c r="H729" s="56"/>
      <c r="K729" s="128"/>
      <c r="L729" s="128"/>
      <c r="M729" s="128"/>
      <c r="N729" s="84" t="str">
        <f t="shared" si="162"/>
        <v/>
      </c>
      <c r="O729" s="128"/>
      <c r="P729" s="84" t="str">
        <f t="shared" si="163"/>
        <v/>
      </c>
      <c r="Q729" s="84" t="str">
        <f t="shared" si="160"/>
        <v/>
      </c>
      <c r="R729" s="84" t="str">
        <f t="shared" si="164"/>
        <v/>
      </c>
      <c r="S729" s="84" t="str">
        <f t="shared" si="165"/>
        <v/>
      </c>
      <c r="U729" s="84" t="str">
        <f t="shared" si="166"/>
        <v/>
      </c>
      <c r="W729" s="108" t="str">
        <f>IF($N729="", "", SUM($D$11:$D729))</f>
        <v/>
      </c>
      <c r="X729" s="111" t="str">
        <f t="shared" si="167"/>
        <v/>
      </c>
      <c r="Y729" s="114" t="str">
        <f t="shared" si="171"/>
        <v/>
      </c>
      <c r="Z729" s="111" t="str">
        <f>IF(X729="", "", X729-SUM($Z$11:$Z728))</f>
        <v/>
      </c>
      <c r="AA729" s="111" t="str">
        <f>IF($Y729="", "", $Y729-SUM($AA$11:$AA728))</f>
        <v/>
      </c>
      <c r="AB729" s="111" t="str">
        <f t="shared" si="172"/>
        <v/>
      </c>
      <c r="AC729" s="121" t="str">
        <f t="shared" si="168"/>
        <v/>
      </c>
      <c r="AD729" s="122" t="str">
        <f t="shared" si="169"/>
        <v/>
      </c>
      <c r="AE729" s="123" t="str">
        <f t="shared" si="173"/>
        <v/>
      </c>
      <c r="AG729" s="150" t="str">
        <f t="shared" si="170"/>
        <v/>
      </c>
    </row>
    <row r="730" spans="1:33" x14ac:dyDescent="0.25">
      <c r="A730" s="56"/>
      <c r="B730" s="70"/>
      <c r="C730" s="76"/>
      <c r="D730" s="73"/>
      <c r="E730" s="79"/>
      <c r="F730" s="56"/>
      <c r="G730" s="13" t="str">
        <f t="shared" si="161"/>
        <v/>
      </c>
      <c r="H730" s="56"/>
      <c r="K730" s="128"/>
      <c r="L730" s="128"/>
      <c r="M730" s="128"/>
      <c r="N730" s="84" t="str">
        <f t="shared" si="162"/>
        <v/>
      </c>
      <c r="O730" s="128"/>
      <c r="P730" s="84" t="str">
        <f t="shared" si="163"/>
        <v/>
      </c>
      <c r="Q730" s="84" t="str">
        <f t="shared" si="160"/>
        <v/>
      </c>
      <c r="R730" s="84" t="str">
        <f t="shared" si="164"/>
        <v/>
      </c>
      <c r="S730" s="84" t="str">
        <f t="shared" si="165"/>
        <v/>
      </c>
      <c r="U730" s="84" t="str">
        <f t="shared" si="166"/>
        <v/>
      </c>
      <c r="W730" s="108" t="str">
        <f>IF($N730="", "", SUM($D$11:$D730))</f>
        <v/>
      </c>
      <c r="X730" s="111" t="str">
        <f t="shared" si="167"/>
        <v/>
      </c>
      <c r="Y730" s="114" t="str">
        <f t="shared" si="171"/>
        <v/>
      </c>
      <c r="Z730" s="111" t="str">
        <f>IF(X730="", "", X730-SUM($Z$11:$Z729))</f>
        <v/>
      </c>
      <c r="AA730" s="111" t="str">
        <f>IF($Y730="", "", $Y730-SUM($AA$11:$AA729))</f>
        <v/>
      </c>
      <c r="AB730" s="111" t="str">
        <f t="shared" si="172"/>
        <v/>
      </c>
      <c r="AC730" s="121" t="str">
        <f t="shared" si="168"/>
        <v/>
      </c>
      <c r="AD730" s="122" t="str">
        <f t="shared" si="169"/>
        <v/>
      </c>
      <c r="AE730" s="123" t="str">
        <f t="shared" si="173"/>
        <v/>
      </c>
      <c r="AG730" s="150" t="str">
        <f t="shared" si="170"/>
        <v/>
      </c>
    </row>
    <row r="731" spans="1:33" x14ac:dyDescent="0.25">
      <c r="A731" s="56"/>
      <c r="B731" s="70"/>
      <c r="C731" s="76"/>
      <c r="D731" s="73"/>
      <c r="E731" s="79"/>
      <c r="F731" s="56"/>
      <c r="G731" s="13" t="str">
        <f t="shared" si="161"/>
        <v/>
      </c>
      <c r="H731" s="56"/>
      <c r="K731" s="128"/>
      <c r="L731" s="128"/>
      <c r="M731" s="128"/>
      <c r="N731" s="84" t="str">
        <f t="shared" si="162"/>
        <v/>
      </c>
      <c r="O731" s="128"/>
      <c r="P731" s="84" t="str">
        <f t="shared" si="163"/>
        <v/>
      </c>
      <c r="Q731" s="84" t="str">
        <f t="shared" si="160"/>
        <v/>
      </c>
      <c r="R731" s="84" t="str">
        <f t="shared" si="164"/>
        <v/>
      </c>
      <c r="S731" s="84" t="str">
        <f t="shared" si="165"/>
        <v/>
      </c>
      <c r="U731" s="84" t="str">
        <f t="shared" si="166"/>
        <v/>
      </c>
      <c r="W731" s="108" t="str">
        <f>IF($N731="", "", SUM($D$11:$D731))</f>
        <v/>
      </c>
      <c r="X731" s="111" t="str">
        <f t="shared" si="167"/>
        <v/>
      </c>
      <c r="Y731" s="114" t="str">
        <f t="shared" si="171"/>
        <v/>
      </c>
      <c r="Z731" s="111" t="str">
        <f>IF(X731="", "", X731-SUM($Z$11:$Z730))</f>
        <v/>
      </c>
      <c r="AA731" s="111" t="str">
        <f>IF($Y731="", "", $Y731-SUM($AA$11:$AA730))</f>
        <v/>
      </c>
      <c r="AB731" s="111" t="str">
        <f t="shared" si="172"/>
        <v/>
      </c>
      <c r="AC731" s="121" t="str">
        <f t="shared" si="168"/>
        <v/>
      </c>
      <c r="AD731" s="122" t="str">
        <f t="shared" si="169"/>
        <v/>
      </c>
      <c r="AE731" s="123" t="str">
        <f t="shared" si="173"/>
        <v/>
      </c>
      <c r="AG731" s="150" t="str">
        <f t="shared" si="170"/>
        <v/>
      </c>
    </row>
    <row r="732" spans="1:33" x14ac:dyDescent="0.25">
      <c r="A732" s="56"/>
      <c r="B732" s="70"/>
      <c r="C732" s="76"/>
      <c r="D732" s="73"/>
      <c r="E732" s="79"/>
      <c r="F732" s="56"/>
      <c r="G732" s="13" t="str">
        <f t="shared" si="161"/>
        <v/>
      </c>
      <c r="H732" s="56"/>
      <c r="K732" s="128"/>
      <c r="L732" s="128"/>
      <c r="M732" s="128"/>
      <c r="N732" s="84" t="str">
        <f t="shared" si="162"/>
        <v/>
      </c>
      <c r="O732" s="128"/>
      <c r="P732" s="84" t="str">
        <f t="shared" si="163"/>
        <v/>
      </c>
      <c r="Q732" s="84" t="str">
        <f t="shared" si="160"/>
        <v/>
      </c>
      <c r="R732" s="84" t="str">
        <f t="shared" si="164"/>
        <v/>
      </c>
      <c r="S732" s="84" t="str">
        <f t="shared" si="165"/>
        <v/>
      </c>
      <c r="U732" s="84" t="str">
        <f t="shared" si="166"/>
        <v/>
      </c>
      <c r="W732" s="108" t="str">
        <f>IF($N732="", "", SUM($D$11:$D732))</f>
        <v/>
      </c>
      <c r="X732" s="111" t="str">
        <f t="shared" si="167"/>
        <v/>
      </c>
      <c r="Y732" s="114" t="str">
        <f t="shared" si="171"/>
        <v/>
      </c>
      <c r="Z732" s="111" t="str">
        <f>IF(X732="", "", X732-SUM($Z$11:$Z731))</f>
        <v/>
      </c>
      <c r="AA732" s="111" t="str">
        <f>IF($Y732="", "", $Y732-SUM($AA$11:$AA731))</f>
        <v/>
      </c>
      <c r="AB732" s="111" t="str">
        <f t="shared" si="172"/>
        <v/>
      </c>
      <c r="AC732" s="121" t="str">
        <f t="shared" si="168"/>
        <v/>
      </c>
      <c r="AD732" s="122" t="str">
        <f t="shared" si="169"/>
        <v/>
      </c>
      <c r="AE732" s="123" t="str">
        <f t="shared" si="173"/>
        <v/>
      </c>
      <c r="AG732" s="150" t="str">
        <f t="shared" si="170"/>
        <v/>
      </c>
    </row>
    <row r="733" spans="1:33" x14ac:dyDescent="0.25">
      <c r="A733" s="56"/>
      <c r="B733" s="70"/>
      <c r="C733" s="76"/>
      <c r="D733" s="73"/>
      <c r="E733" s="79"/>
      <c r="F733" s="56"/>
      <c r="G733" s="13" t="str">
        <f t="shared" si="161"/>
        <v/>
      </c>
      <c r="H733" s="56"/>
      <c r="K733" s="128"/>
      <c r="L733" s="128"/>
      <c r="M733" s="128"/>
      <c r="N733" s="84" t="str">
        <f t="shared" si="162"/>
        <v/>
      </c>
      <c r="O733" s="128"/>
      <c r="P733" s="84" t="str">
        <f t="shared" si="163"/>
        <v/>
      </c>
      <c r="Q733" s="84" t="str">
        <f t="shared" si="160"/>
        <v/>
      </c>
      <c r="R733" s="84" t="str">
        <f t="shared" si="164"/>
        <v/>
      </c>
      <c r="S733" s="84" t="str">
        <f t="shared" si="165"/>
        <v/>
      </c>
      <c r="U733" s="84" t="str">
        <f t="shared" si="166"/>
        <v/>
      </c>
      <c r="W733" s="108" t="str">
        <f>IF($N733="", "", SUM($D$11:$D733))</f>
        <v/>
      </c>
      <c r="X733" s="111" t="str">
        <f t="shared" si="167"/>
        <v/>
      </c>
      <c r="Y733" s="114" t="str">
        <f t="shared" si="171"/>
        <v/>
      </c>
      <c r="Z733" s="111" t="str">
        <f>IF(X733="", "", X733-SUM($Z$11:$Z732))</f>
        <v/>
      </c>
      <c r="AA733" s="111" t="str">
        <f>IF($Y733="", "", $Y733-SUM($AA$11:$AA732))</f>
        <v/>
      </c>
      <c r="AB733" s="111" t="str">
        <f t="shared" si="172"/>
        <v/>
      </c>
      <c r="AC733" s="121" t="str">
        <f t="shared" si="168"/>
        <v/>
      </c>
      <c r="AD733" s="122" t="str">
        <f t="shared" si="169"/>
        <v/>
      </c>
      <c r="AE733" s="123" t="str">
        <f t="shared" si="173"/>
        <v/>
      </c>
      <c r="AG733" s="150" t="str">
        <f t="shared" si="170"/>
        <v/>
      </c>
    </row>
    <row r="734" spans="1:33" x14ac:dyDescent="0.25">
      <c r="A734" s="56"/>
      <c r="B734" s="70"/>
      <c r="C734" s="76"/>
      <c r="D734" s="73"/>
      <c r="E734" s="79"/>
      <c r="F734" s="56"/>
      <c r="G734" s="13" t="str">
        <f t="shared" si="161"/>
        <v/>
      </c>
      <c r="H734" s="56"/>
      <c r="K734" s="128"/>
      <c r="L734" s="128"/>
      <c r="M734" s="128"/>
      <c r="N734" s="84" t="str">
        <f t="shared" si="162"/>
        <v/>
      </c>
      <c r="O734" s="128"/>
      <c r="P734" s="84" t="str">
        <f t="shared" si="163"/>
        <v/>
      </c>
      <c r="Q734" s="84" t="str">
        <f t="shared" si="160"/>
        <v/>
      </c>
      <c r="R734" s="84" t="str">
        <f t="shared" si="164"/>
        <v/>
      </c>
      <c r="S734" s="84" t="str">
        <f t="shared" si="165"/>
        <v/>
      </c>
      <c r="U734" s="84" t="str">
        <f t="shared" si="166"/>
        <v/>
      </c>
      <c r="W734" s="108" t="str">
        <f>IF($N734="", "", SUM($D$11:$D734))</f>
        <v/>
      </c>
      <c r="X734" s="111" t="str">
        <f t="shared" si="167"/>
        <v/>
      </c>
      <c r="Y734" s="114" t="str">
        <f t="shared" si="171"/>
        <v/>
      </c>
      <c r="Z734" s="111" t="str">
        <f>IF(X734="", "", X734-SUM($Z$11:$Z733))</f>
        <v/>
      </c>
      <c r="AA734" s="111" t="str">
        <f>IF($Y734="", "", $Y734-SUM($AA$11:$AA733))</f>
        <v/>
      </c>
      <c r="AB734" s="111" t="str">
        <f t="shared" si="172"/>
        <v/>
      </c>
      <c r="AC734" s="121" t="str">
        <f t="shared" si="168"/>
        <v/>
      </c>
      <c r="AD734" s="122" t="str">
        <f t="shared" si="169"/>
        <v/>
      </c>
      <c r="AE734" s="123" t="str">
        <f t="shared" si="173"/>
        <v/>
      </c>
      <c r="AG734" s="150" t="str">
        <f t="shared" si="170"/>
        <v/>
      </c>
    </row>
    <row r="735" spans="1:33" x14ac:dyDescent="0.25">
      <c r="A735" s="56"/>
      <c r="B735" s="70"/>
      <c r="C735" s="76"/>
      <c r="D735" s="73"/>
      <c r="E735" s="79"/>
      <c r="F735" s="56"/>
      <c r="G735" s="13" t="str">
        <f t="shared" si="161"/>
        <v/>
      </c>
      <c r="H735" s="56"/>
      <c r="K735" s="128"/>
      <c r="L735" s="128"/>
      <c r="M735" s="128"/>
      <c r="N735" s="84" t="str">
        <f t="shared" si="162"/>
        <v/>
      </c>
      <c r="O735" s="128"/>
      <c r="P735" s="84" t="str">
        <f t="shared" si="163"/>
        <v/>
      </c>
      <c r="Q735" s="84" t="str">
        <f t="shared" si="160"/>
        <v/>
      </c>
      <c r="R735" s="84" t="str">
        <f t="shared" si="164"/>
        <v/>
      </c>
      <c r="S735" s="84" t="str">
        <f t="shared" si="165"/>
        <v/>
      </c>
      <c r="U735" s="84" t="str">
        <f t="shared" si="166"/>
        <v/>
      </c>
      <c r="W735" s="108" t="str">
        <f>IF($N735="", "", SUM($D$11:$D735))</f>
        <v/>
      </c>
      <c r="X735" s="111" t="str">
        <f t="shared" si="167"/>
        <v/>
      </c>
      <c r="Y735" s="114" t="str">
        <f t="shared" si="171"/>
        <v/>
      </c>
      <c r="Z735" s="111" t="str">
        <f>IF(X735="", "", X735-SUM($Z$11:$Z734))</f>
        <v/>
      </c>
      <c r="AA735" s="111" t="str">
        <f>IF($Y735="", "", $Y735-SUM($AA$11:$AA734))</f>
        <v/>
      </c>
      <c r="AB735" s="111" t="str">
        <f t="shared" si="172"/>
        <v/>
      </c>
      <c r="AC735" s="121" t="str">
        <f t="shared" si="168"/>
        <v/>
      </c>
      <c r="AD735" s="122" t="str">
        <f t="shared" si="169"/>
        <v/>
      </c>
      <c r="AE735" s="123" t="str">
        <f t="shared" si="173"/>
        <v/>
      </c>
      <c r="AG735" s="150" t="str">
        <f t="shared" si="170"/>
        <v/>
      </c>
    </row>
    <row r="736" spans="1:33" x14ac:dyDescent="0.25">
      <c r="A736" s="56"/>
      <c r="B736" s="70"/>
      <c r="C736" s="76"/>
      <c r="D736" s="73"/>
      <c r="E736" s="79"/>
      <c r="F736" s="56"/>
      <c r="G736" s="13" t="str">
        <f t="shared" si="161"/>
        <v/>
      </c>
      <c r="H736" s="56"/>
      <c r="K736" s="128"/>
      <c r="L736" s="128"/>
      <c r="M736" s="128"/>
      <c r="N736" s="84" t="str">
        <f t="shared" si="162"/>
        <v/>
      </c>
      <c r="O736" s="128"/>
      <c r="P736" s="84" t="str">
        <f t="shared" si="163"/>
        <v/>
      </c>
      <c r="Q736" s="84" t="str">
        <f t="shared" si="160"/>
        <v/>
      </c>
      <c r="R736" s="84" t="str">
        <f t="shared" si="164"/>
        <v/>
      </c>
      <c r="S736" s="84" t="str">
        <f t="shared" si="165"/>
        <v/>
      </c>
      <c r="U736" s="84" t="str">
        <f t="shared" si="166"/>
        <v/>
      </c>
      <c r="W736" s="108" t="str">
        <f>IF($N736="", "", SUM($D$11:$D736))</f>
        <v/>
      </c>
      <c r="X736" s="111" t="str">
        <f t="shared" si="167"/>
        <v/>
      </c>
      <c r="Y736" s="114" t="str">
        <f t="shared" si="171"/>
        <v/>
      </c>
      <c r="Z736" s="111" t="str">
        <f>IF(X736="", "", X736-SUM($Z$11:$Z735))</f>
        <v/>
      </c>
      <c r="AA736" s="111" t="str">
        <f>IF($Y736="", "", $Y736-SUM($AA$11:$AA735))</f>
        <v/>
      </c>
      <c r="AB736" s="111" t="str">
        <f t="shared" si="172"/>
        <v/>
      </c>
      <c r="AC736" s="121" t="str">
        <f t="shared" si="168"/>
        <v/>
      </c>
      <c r="AD736" s="122" t="str">
        <f t="shared" si="169"/>
        <v/>
      </c>
      <c r="AE736" s="123" t="str">
        <f t="shared" si="173"/>
        <v/>
      </c>
      <c r="AG736" s="150" t="str">
        <f t="shared" si="170"/>
        <v/>
      </c>
    </row>
    <row r="737" spans="1:33" x14ac:dyDescent="0.25">
      <c r="A737" s="56"/>
      <c r="B737" s="70"/>
      <c r="C737" s="76"/>
      <c r="D737" s="73"/>
      <c r="E737" s="79"/>
      <c r="F737" s="56"/>
      <c r="G737" s="13" t="str">
        <f t="shared" si="161"/>
        <v/>
      </c>
      <c r="H737" s="56"/>
      <c r="K737" s="128"/>
      <c r="L737" s="128"/>
      <c r="M737" s="128"/>
      <c r="N737" s="84" t="str">
        <f t="shared" si="162"/>
        <v/>
      </c>
      <c r="O737" s="128"/>
      <c r="P737" s="84" t="str">
        <f t="shared" si="163"/>
        <v/>
      </c>
      <c r="Q737" s="84" t="str">
        <f t="shared" si="160"/>
        <v/>
      </c>
      <c r="R737" s="84" t="str">
        <f t="shared" si="164"/>
        <v/>
      </c>
      <c r="S737" s="84" t="str">
        <f t="shared" si="165"/>
        <v/>
      </c>
      <c r="U737" s="84" t="str">
        <f t="shared" si="166"/>
        <v/>
      </c>
      <c r="W737" s="108" t="str">
        <f>IF($N737="", "", SUM($D$11:$D737))</f>
        <v/>
      </c>
      <c r="X737" s="111" t="str">
        <f t="shared" si="167"/>
        <v/>
      </c>
      <c r="Y737" s="114" t="str">
        <f t="shared" si="171"/>
        <v/>
      </c>
      <c r="Z737" s="111" t="str">
        <f>IF(X737="", "", X737-SUM($Z$11:$Z736))</f>
        <v/>
      </c>
      <c r="AA737" s="111" t="str">
        <f>IF($Y737="", "", $Y737-SUM($AA$11:$AA736))</f>
        <v/>
      </c>
      <c r="AB737" s="111" t="str">
        <f t="shared" si="172"/>
        <v/>
      </c>
      <c r="AC737" s="121" t="str">
        <f t="shared" si="168"/>
        <v/>
      </c>
      <c r="AD737" s="122" t="str">
        <f t="shared" si="169"/>
        <v/>
      </c>
      <c r="AE737" s="123" t="str">
        <f t="shared" si="173"/>
        <v/>
      </c>
      <c r="AG737" s="150" t="str">
        <f t="shared" si="170"/>
        <v/>
      </c>
    </row>
    <row r="738" spans="1:33" x14ac:dyDescent="0.25">
      <c r="A738" s="56"/>
      <c r="B738" s="70"/>
      <c r="C738" s="76"/>
      <c r="D738" s="73"/>
      <c r="E738" s="79"/>
      <c r="F738" s="56"/>
      <c r="G738" s="13" t="str">
        <f t="shared" si="161"/>
        <v/>
      </c>
      <c r="H738" s="56"/>
      <c r="K738" s="128"/>
      <c r="L738" s="128"/>
      <c r="M738" s="128"/>
      <c r="N738" s="84" t="str">
        <f t="shared" si="162"/>
        <v/>
      </c>
      <c r="O738" s="128"/>
      <c r="P738" s="84" t="str">
        <f t="shared" si="163"/>
        <v/>
      </c>
      <c r="Q738" s="84" t="str">
        <f t="shared" si="160"/>
        <v/>
      </c>
      <c r="R738" s="84" t="str">
        <f t="shared" si="164"/>
        <v/>
      </c>
      <c r="S738" s="84" t="str">
        <f t="shared" si="165"/>
        <v/>
      </c>
      <c r="U738" s="84" t="str">
        <f t="shared" si="166"/>
        <v/>
      </c>
      <c r="W738" s="108" t="str">
        <f>IF($N738="", "", SUM($D$11:$D738))</f>
        <v/>
      </c>
      <c r="X738" s="111" t="str">
        <f t="shared" si="167"/>
        <v/>
      </c>
      <c r="Y738" s="114" t="str">
        <f t="shared" si="171"/>
        <v/>
      </c>
      <c r="Z738" s="111" t="str">
        <f>IF(X738="", "", X738-SUM($Z$11:$Z737))</f>
        <v/>
      </c>
      <c r="AA738" s="111" t="str">
        <f>IF($Y738="", "", $Y738-SUM($AA$11:$AA737))</f>
        <v/>
      </c>
      <c r="AB738" s="111" t="str">
        <f t="shared" si="172"/>
        <v/>
      </c>
      <c r="AC738" s="121" t="str">
        <f t="shared" si="168"/>
        <v/>
      </c>
      <c r="AD738" s="122" t="str">
        <f t="shared" si="169"/>
        <v/>
      </c>
      <c r="AE738" s="123" t="str">
        <f t="shared" si="173"/>
        <v/>
      </c>
      <c r="AG738" s="150" t="str">
        <f t="shared" si="170"/>
        <v/>
      </c>
    </row>
    <row r="739" spans="1:33" x14ac:dyDescent="0.25">
      <c r="A739" s="56"/>
      <c r="B739" s="70"/>
      <c r="C739" s="76"/>
      <c r="D739" s="73"/>
      <c r="E739" s="79"/>
      <c r="F739" s="56"/>
      <c r="G739" s="13" t="str">
        <f t="shared" si="161"/>
        <v/>
      </c>
      <c r="H739" s="56"/>
      <c r="K739" s="128"/>
      <c r="L739" s="128"/>
      <c r="M739" s="128"/>
      <c r="N739" s="84" t="str">
        <f t="shared" si="162"/>
        <v/>
      </c>
      <c r="O739" s="128"/>
      <c r="P739" s="84" t="str">
        <f t="shared" si="163"/>
        <v/>
      </c>
      <c r="Q739" s="84" t="str">
        <f t="shared" si="160"/>
        <v/>
      </c>
      <c r="R739" s="84" t="str">
        <f t="shared" si="164"/>
        <v/>
      </c>
      <c r="S739" s="84" t="str">
        <f t="shared" si="165"/>
        <v/>
      </c>
      <c r="U739" s="84" t="str">
        <f t="shared" si="166"/>
        <v/>
      </c>
      <c r="W739" s="108" t="str">
        <f>IF($N739="", "", SUM($D$11:$D739))</f>
        <v/>
      </c>
      <c r="X739" s="111" t="str">
        <f t="shared" si="167"/>
        <v/>
      </c>
      <c r="Y739" s="114" t="str">
        <f t="shared" si="171"/>
        <v/>
      </c>
      <c r="Z739" s="111" t="str">
        <f>IF(X739="", "", X739-SUM($Z$11:$Z738))</f>
        <v/>
      </c>
      <c r="AA739" s="111" t="str">
        <f>IF($Y739="", "", $Y739-SUM($AA$11:$AA738))</f>
        <v/>
      </c>
      <c r="AB739" s="111" t="str">
        <f t="shared" si="172"/>
        <v/>
      </c>
      <c r="AC739" s="121" t="str">
        <f t="shared" si="168"/>
        <v/>
      </c>
      <c r="AD739" s="122" t="str">
        <f t="shared" si="169"/>
        <v/>
      </c>
      <c r="AE739" s="123" t="str">
        <f t="shared" si="173"/>
        <v/>
      </c>
      <c r="AG739" s="150" t="str">
        <f t="shared" si="170"/>
        <v/>
      </c>
    </row>
    <row r="740" spans="1:33" x14ac:dyDescent="0.25">
      <c r="A740" s="56"/>
      <c r="B740" s="70"/>
      <c r="C740" s="76"/>
      <c r="D740" s="73"/>
      <c r="E740" s="79"/>
      <c r="F740" s="56"/>
      <c r="G740" s="13" t="str">
        <f t="shared" si="161"/>
        <v/>
      </c>
      <c r="H740" s="56"/>
      <c r="K740" s="128"/>
      <c r="L740" s="128"/>
      <c r="M740" s="128"/>
      <c r="N740" s="84" t="str">
        <f t="shared" si="162"/>
        <v/>
      </c>
      <c r="O740" s="128"/>
      <c r="P740" s="84" t="str">
        <f t="shared" si="163"/>
        <v/>
      </c>
      <c r="Q740" s="84" t="str">
        <f t="shared" si="160"/>
        <v/>
      </c>
      <c r="R740" s="84" t="str">
        <f t="shared" si="164"/>
        <v/>
      </c>
      <c r="S740" s="84" t="str">
        <f t="shared" si="165"/>
        <v/>
      </c>
      <c r="U740" s="84" t="str">
        <f t="shared" si="166"/>
        <v/>
      </c>
      <c r="W740" s="108" t="str">
        <f>IF($N740="", "", SUM($D$11:$D740))</f>
        <v/>
      </c>
      <c r="X740" s="111" t="str">
        <f t="shared" si="167"/>
        <v/>
      </c>
      <c r="Y740" s="114" t="str">
        <f t="shared" si="171"/>
        <v/>
      </c>
      <c r="Z740" s="111" t="str">
        <f>IF(X740="", "", X740-SUM($Z$11:$Z739))</f>
        <v/>
      </c>
      <c r="AA740" s="111" t="str">
        <f>IF($Y740="", "", $Y740-SUM($AA$11:$AA739))</f>
        <v/>
      </c>
      <c r="AB740" s="111" t="str">
        <f t="shared" si="172"/>
        <v/>
      </c>
      <c r="AC740" s="121" t="str">
        <f t="shared" si="168"/>
        <v/>
      </c>
      <c r="AD740" s="122" t="str">
        <f t="shared" si="169"/>
        <v/>
      </c>
      <c r="AE740" s="123" t="str">
        <f t="shared" si="173"/>
        <v/>
      </c>
      <c r="AG740" s="150" t="str">
        <f t="shared" si="170"/>
        <v/>
      </c>
    </row>
    <row r="741" spans="1:33" x14ac:dyDescent="0.25">
      <c r="A741" s="56"/>
      <c r="B741" s="70"/>
      <c r="C741" s="76"/>
      <c r="D741" s="73"/>
      <c r="E741" s="79"/>
      <c r="F741" s="56"/>
      <c r="G741" s="13" t="str">
        <f t="shared" si="161"/>
        <v/>
      </c>
      <c r="H741" s="56"/>
      <c r="K741" s="128"/>
      <c r="L741" s="128"/>
      <c r="M741" s="128"/>
      <c r="N741" s="84" t="str">
        <f t="shared" si="162"/>
        <v/>
      </c>
      <c r="O741" s="128"/>
      <c r="P741" s="84" t="str">
        <f t="shared" si="163"/>
        <v/>
      </c>
      <c r="Q741" s="84" t="str">
        <f t="shared" si="160"/>
        <v/>
      </c>
      <c r="R741" s="84" t="str">
        <f t="shared" si="164"/>
        <v/>
      </c>
      <c r="S741" s="84" t="str">
        <f t="shared" si="165"/>
        <v/>
      </c>
      <c r="U741" s="84" t="str">
        <f t="shared" si="166"/>
        <v/>
      </c>
      <c r="W741" s="108" t="str">
        <f>IF($N741="", "", SUM($D$11:$D741))</f>
        <v/>
      </c>
      <c r="X741" s="111" t="str">
        <f t="shared" si="167"/>
        <v/>
      </c>
      <c r="Y741" s="114" t="str">
        <f t="shared" si="171"/>
        <v/>
      </c>
      <c r="Z741" s="111" t="str">
        <f>IF(X741="", "", X741-SUM($Z$11:$Z740))</f>
        <v/>
      </c>
      <c r="AA741" s="111" t="str">
        <f>IF($Y741="", "", $Y741-SUM($AA$11:$AA740))</f>
        <v/>
      </c>
      <c r="AB741" s="111" t="str">
        <f t="shared" si="172"/>
        <v/>
      </c>
      <c r="AC741" s="121" t="str">
        <f t="shared" si="168"/>
        <v/>
      </c>
      <c r="AD741" s="122" t="str">
        <f t="shared" si="169"/>
        <v/>
      </c>
      <c r="AE741" s="123" t="str">
        <f t="shared" si="173"/>
        <v/>
      </c>
      <c r="AG741" s="150" t="str">
        <f t="shared" si="170"/>
        <v/>
      </c>
    </row>
    <row r="742" spans="1:33" x14ac:dyDescent="0.25">
      <c r="A742" s="56"/>
      <c r="B742" s="70"/>
      <c r="C742" s="76"/>
      <c r="D742" s="73"/>
      <c r="E742" s="79"/>
      <c r="F742" s="56"/>
      <c r="G742" s="13" t="str">
        <f t="shared" si="161"/>
        <v/>
      </c>
      <c r="H742" s="56"/>
      <c r="K742" s="128"/>
      <c r="L742" s="128"/>
      <c r="M742" s="128"/>
      <c r="N742" s="84" t="str">
        <f t="shared" si="162"/>
        <v/>
      </c>
      <c r="O742" s="128"/>
      <c r="P742" s="84" t="str">
        <f t="shared" si="163"/>
        <v/>
      </c>
      <c r="Q742" s="84" t="str">
        <f t="shared" si="160"/>
        <v/>
      </c>
      <c r="R742" s="84" t="str">
        <f t="shared" si="164"/>
        <v/>
      </c>
      <c r="S742" s="84" t="str">
        <f t="shared" si="165"/>
        <v/>
      </c>
      <c r="U742" s="84" t="str">
        <f t="shared" si="166"/>
        <v/>
      </c>
      <c r="W742" s="108" t="str">
        <f>IF($N742="", "", SUM($D$11:$D742))</f>
        <v/>
      </c>
      <c r="X742" s="111" t="str">
        <f t="shared" si="167"/>
        <v/>
      </c>
      <c r="Y742" s="114" t="str">
        <f t="shared" si="171"/>
        <v/>
      </c>
      <c r="Z742" s="111" t="str">
        <f>IF(X742="", "", X742-SUM($Z$11:$Z741))</f>
        <v/>
      </c>
      <c r="AA742" s="111" t="str">
        <f>IF($Y742="", "", $Y742-SUM($AA$11:$AA741))</f>
        <v/>
      </c>
      <c r="AB742" s="111" t="str">
        <f t="shared" si="172"/>
        <v/>
      </c>
      <c r="AC742" s="121" t="str">
        <f t="shared" si="168"/>
        <v/>
      </c>
      <c r="AD742" s="122" t="str">
        <f t="shared" si="169"/>
        <v/>
      </c>
      <c r="AE742" s="123" t="str">
        <f t="shared" si="173"/>
        <v/>
      </c>
      <c r="AG742" s="150" t="str">
        <f t="shared" si="170"/>
        <v/>
      </c>
    </row>
    <row r="743" spans="1:33" x14ac:dyDescent="0.25">
      <c r="A743" s="56"/>
      <c r="B743" s="70"/>
      <c r="C743" s="76"/>
      <c r="D743" s="73"/>
      <c r="E743" s="79"/>
      <c r="F743" s="56"/>
      <c r="G743" s="13" t="str">
        <f t="shared" si="161"/>
        <v/>
      </c>
      <c r="H743" s="56"/>
      <c r="K743" s="128"/>
      <c r="L743" s="128"/>
      <c r="M743" s="128"/>
      <c r="N743" s="84" t="str">
        <f t="shared" si="162"/>
        <v/>
      </c>
      <c r="O743" s="128"/>
      <c r="P743" s="84" t="str">
        <f t="shared" si="163"/>
        <v/>
      </c>
      <c r="Q743" s="84" t="str">
        <f t="shared" si="160"/>
        <v/>
      </c>
      <c r="R743" s="84" t="str">
        <f t="shared" si="164"/>
        <v/>
      </c>
      <c r="S743" s="84" t="str">
        <f t="shared" si="165"/>
        <v/>
      </c>
      <c r="U743" s="84" t="str">
        <f t="shared" si="166"/>
        <v/>
      </c>
      <c r="W743" s="108" t="str">
        <f>IF($N743="", "", SUM($D$11:$D743))</f>
        <v/>
      </c>
      <c r="X743" s="111" t="str">
        <f t="shared" si="167"/>
        <v/>
      </c>
      <c r="Y743" s="114" t="str">
        <f t="shared" si="171"/>
        <v/>
      </c>
      <c r="Z743" s="111" t="str">
        <f>IF(X743="", "", X743-SUM($Z$11:$Z742))</f>
        <v/>
      </c>
      <c r="AA743" s="111" t="str">
        <f>IF($Y743="", "", $Y743-SUM($AA$11:$AA742))</f>
        <v/>
      </c>
      <c r="AB743" s="111" t="str">
        <f t="shared" si="172"/>
        <v/>
      </c>
      <c r="AC743" s="121" t="str">
        <f t="shared" si="168"/>
        <v/>
      </c>
      <c r="AD743" s="122" t="str">
        <f t="shared" si="169"/>
        <v/>
      </c>
      <c r="AE743" s="123" t="str">
        <f t="shared" si="173"/>
        <v/>
      </c>
      <c r="AG743" s="150" t="str">
        <f t="shared" si="170"/>
        <v/>
      </c>
    </row>
    <row r="744" spans="1:33" x14ac:dyDescent="0.25">
      <c r="A744" s="56"/>
      <c r="B744" s="70"/>
      <c r="C744" s="76"/>
      <c r="D744" s="73"/>
      <c r="E744" s="79"/>
      <c r="F744" s="56"/>
      <c r="G744" s="13" t="str">
        <f t="shared" si="161"/>
        <v/>
      </c>
      <c r="H744" s="56"/>
      <c r="K744" s="128"/>
      <c r="L744" s="128"/>
      <c r="M744" s="128"/>
      <c r="N744" s="84" t="str">
        <f t="shared" si="162"/>
        <v/>
      </c>
      <c r="O744" s="128"/>
      <c r="P744" s="84" t="str">
        <f t="shared" si="163"/>
        <v/>
      </c>
      <c r="Q744" s="84" t="str">
        <f t="shared" si="160"/>
        <v/>
      </c>
      <c r="R744" s="84" t="str">
        <f t="shared" si="164"/>
        <v/>
      </c>
      <c r="S744" s="84" t="str">
        <f t="shared" si="165"/>
        <v/>
      </c>
      <c r="U744" s="84" t="str">
        <f t="shared" si="166"/>
        <v/>
      </c>
      <c r="W744" s="108" t="str">
        <f>IF($N744="", "", SUM($D$11:$D744))</f>
        <v/>
      </c>
      <c r="X744" s="111" t="str">
        <f t="shared" si="167"/>
        <v/>
      </c>
      <c r="Y744" s="114" t="str">
        <f t="shared" si="171"/>
        <v/>
      </c>
      <c r="Z744" s="111" t="str">
        <f>IF(X744="", "", X744-SUM($Z$11:$Z743))</f>
        <v/>
      </c>
      <c r="AA744" s="111" t="str">
        <f>IF($Y744="", "", $Y744-SUM($AA$11:$AA743))</f>
        <v/>
      </c>
      <c r="AB744" s="111" t="str">
        <f t="shared" si="172"/>
        <v/>
      </c>
      <c r="AC744" s="121" t="str">
        <f t="shared" si="168"/>
        <v/>
      </c>
      <c r="AD744" s="122" t="str">
        <f t="shared" si="169"/>
        <v/>
      </c>
      <c r="AE744" s="123" t="str">
        <f t="shared" si="173"/>
        <v/>
      </c>
      <c r="AG744" s="150" t="str">
        <f t="shared" si="170"/>
        <v/>
      </c>
    </row>
    <row r="745" spans="1:33" x14ac:dyDescent="0.25">
      <c r="A745" s="56"/>
      <c r="B745" s="70"/>
      <c r="C745" s="76"/>
      <c r="D745" s="73"/>
      <c r="E745" s="79"/>
      <c r="F745" s="56"/>
      <c r="G745" s="13" t="str">
        <f t="shared" si="161"/>
        <v/>
      </c>
      <c r="H745" s="56"/>
      <c r="K745" s="128"/>
      <c r="L745" s="128"/>
      <c r="M745" s="128"/>
      <c r="N745" s="84" t="str">
        <f t="shared" si="162"/>
        <v/>
      </c>
      <c r="O745" s="128"/>
      <c r="P745" s="84" t="str">
        <f t="shared" si="163"/>
        <v/>
      </c>
      <c r="Q745" s="84" t="str">
        <f t="shared" si="160"/>
        <v/>
      </c>
      <c r="R745" s="84" t="str">
        <f t="shared" si="164"/>
        <v/>
      </c>
      <c r="S745" s="84" t="str">
        <f t="shared" si="165"/>
        <v/>
      </c>
      <c r="U745" s="84" t="str">
        <f t="shared" si="166"/>
        <v/>
      </c>
      <c r="W745" s="108" t="str">
        <f>IF($N745="", "", SUM($D$11:$D745))</f>
        <v/>
      </c>
      <c r="X745" s="111" t="str">
        <f t="shared" si="167"/>
        <v/>
      </c>
      <c r="Y745" s="114" t="str">
        <f t="shared" si="171"/>
        <v/>
      </c>
      <c r="Z745" s="111" t="str">
        <f>IF(X745="", "", X745-SUM($Z$11:$Z744))</f>
        <v/>
      </c>
      <c r="AA745" s="111" t="str">
        <f>IF($Y745="", "", $Y745-SUM($AA$11:$AA744))</f>
        <v/>
      </c>
      <c r="AB745" s="111" t="str">
        <f t="shared" si="172"/>
        <v/>
      </c>
      <c r="AC745" s="121" t="str">
        <f t="shared" si="168"/>
        <v/>
      </c>
      <c r="AD745" s="122" t="str">
        <f t="shared" si="169"/>
        <v/>
      </c>
      <c r="AE745" s="123" t="str">
        <f t="shared" si="173"/>
        <v/>
      </c>
      <c r="AG745" s="150" t="str">
        <f t="shared" si="170"/>
        <v/>
      </c>
    </row>
    <row r="746" spans="1:33" x14ac:dyDescent="0.25">
      <c r="A746" s="56"/>
      <c r="B746" s="70"/>
      <c r="C746" s="76"/>
      <c r="D746" s="73"/>
      <c r="E746" s="79"/>
      <c r="F746" s="56"/>
      <c r="G746" s="13" t="str">
        <f t="shared" si="161"/>
        <v/>
      </c>
      <c r="H746" s="56"/>
      <c r="K746" s="128"/>
      <c r="L746" s="128"/>
      <c r="M746" s="128"/>
      <c r="N746" s="84" t="str">
        <f t="shared" si="162"/>
        <v/>
      </c>
      <c r="O746" s="128"/>
      <c r="P746" s="84" t="str">
        <f t="shared" si="163"/>
        <v/>
      </c>
      <c r="Q746" s="84" t="str">
        <f t="shared" si="160"/>
        <v/>
      </c>
      <c r="R746" s="84" t="str">
        <f t="shared" si="164"/>
        <v/>
      </c>
      <c r="S746" s="84" t="str">
        <f t="shared" si="165"/>
        <v/>
      </c>
      <c r="U746" s="84" t="str">
        <f t="shared" si="166"/>
        <v/>
      </c>
      <c r="W746" s="108" t="str">
        <f>IF($N746="", "", SUM($D$11:$D746))</f>
        <v/>
      </c>
      <c r="X746" s="111" t="str">
        <f t="shared" si="167"/>
        <v/>
      </c>
      <c r="Y746" s="114" t="str">
        <f t="shared" si="171"/>
        <v/>
      </c>
      <c r="Z746" s="111" t="str">
        <f>IF(X746="", "", X746-SUM($Z$11:$Z745))</f>
        <v/>
      </c>
      <c r="AA746" s="111" t="str">
        <f>IF($Y746="", "", $Y746-SUM($AA$11:$AA745))</f>
        <v/>
      </c>
      <c r="AB746" s="111" t="str">
        <f t="shared" si="172"/>
        <v/>
      </c>
      <c r="AC746" s="121" t="str">
        <f t="shared" si="168"/>
        <v/>
      </c>
      <c r="AD746" s="122" t="str">
        <f t="shared" si="169"/>
        <v/>
      </c>
      <c r="AE746" s="123" t="str">
        <f t="shared" si="173"/>
        <v/>
      </c>
      <c r="AG746" s="150" t="str">
        <f t="shared" si="170"/>
        <v/>
      </c>
    </row>
    <row r="747" spans="1:33" x14ac:dyDescent="0.25">
      <c r="A747" s="56"/>
      <c r="B747" s="70"/>
      <c r="C747" s="76"/>
      <c r="D747" s="73"/>
      <c r="E747" s="79"/>
      <c r="F747" s="56"/>
      <c r="G747" s="13" t="str">
        <f t="shared" si="161"/>
        <v/>
      </c>
      <c r="H747" s="56"/>
      <c r="K747" s="128"/>
      <c r="L747" s="128"/>
      <c r="M747" s="128"/>
      <c r="N747" s="84" t="str">
        <f t="shared" si="162"/>
        <v/>
      </c>
      <c r="O747" s="128"/>
      <c r="P747" s="84" t="str">
        <f t="shared" si="163"/>
        <v/>
      </c>
      <c r="Q747" s="84" t="str">
        <f t="shared" si="160"/>
        <v/>
      </c>
      <c r="R747" s="84" t="str">
        <f t="shared" si="164"/>
        <v/>
      </c>
      <c r="S747" s="84" t="str">
        <f t="shared" si="165"/>
        <v/>
      </c>
      <c r="U747" s="84" t="str">
        <f t="shared" si="166"/>
        <v/>
      </c>
      <c r="W747" s="108" t="str">
        <f>IF($N747="", "", SUM($D$11:$D747))</f>
        <v/>
      </c>
      <c r="X747" s="111" t="str">
        <f t="shared" si="167"/>
        <v/>
      </c>
      <c r="Y747" s="114" t="str">
        <f t="shared" si="171"/>
        <v/>
      </c>
      <c r="Z747" s="111" t="str">
        <f>IF(X747="", "", X747-SUM($Z$11:$Z746))</f>
        <v/>
      </c>
      <c r="AA747" s="111" t="str">
        <f>IF($Y747="", "", $Y747-SUM($AA$11:$AA746))</f>
        <v/>
      </c>
      <c r="AB747" s="111" t="str">
        <f t="shared" si="172"/>
        <v/>
      </c>
      <c r="AC747" s="121" t="str">
        <f t="shared" si="168"/>
        <v/>
      </c>
      <c r="AD747" s="122" t="str">
        <f t="shared" si="169"/>
        <v/>
      </c>
      <c r="AE747" s="123" t="str">
        <f t="shared" si="173"/>
        <v/>
      </c>
      <c r="AG747" s="150" t="str">
        <f t="shared" si="170"/>
        <v/>
      </c>
    </row>
    <row r="748" spans="1:33" x14ac:dyDescent="0.25">
      <c r="A748" s="56"/>
      <c r="B748" s="70"/>
      <c r="C748" s="76"/>
      <c r="D748" s="73"/>
      <c r="E748" s="79"/>
      <c r="F748" s="56"/>
      <c r="G748" s="13" t="str">
        <f t="shared" si="161"/>
        <v/>
      </c>
      <c r="H748" s="56"/>
      <c r="K748" s="128"/>
      <c r="L748" s="128"/>
      <c r="M748" s="128"/>
      <c r="N748" s="84" t="str">
        <f t="shared" si="162"/>
        <v/>
      </c>
      <c r="O748" s="128"/>
      <c r="P748" s="84" t="str">
        <f t="shared" si="163"/>
        <v/>
      </c>
      <c r="Q748" s="84" t="str">
        <f t="shared" si="160"/>
        <v/>
      </c>
      <c r="R748" s="84" t="str">
        <f t="shared" si="164"/>
        <v/>
      </c>
      <c r="S748" s="84" t="str">
        <f t="shared" si="165"/>
        <v/>
      </c>
      <c r="U748" s="84" t="str">
        <f t="shared" si="166"/>
        <v/>
      </c>
      <c r="W748" s="108" t="str">
        <f>IF($N748="", "", SUM($D$11:$D748))</f>
        <v/>
      </c>
      <c r="X748" s="111" t="str">
        <f t="shared" si="167"/>
        <v/>
      </c>
      <c r="Y748" s="114" t="str">
        <f t="shared" si="171"/>
        <v/>
      </c>
      <c r="Z748" s="111" t="str">
        <f>IF(X748="", "", X748-SUM($Z$11:$Z747))</f>
        <v/>
      </c>
      <c r="AA748" s="111" t="str">
        <f>IF($Y748="", "", $Y748-SUM($AA$11:$AA747))</f>
        <v/>
      </c>
      <c r="AB748" s="111" t="str">
        <f t="shared" si="172"/>
        <v/>
      </c>
      <c r="AC748" s="121" t="str">
        <f t="shared" si="168"/>
        <v/>
      </c>
      <c r="AD748" s="122" t="str">
        <f t="shared" si="169"/>
        <v/>
      </c>
      <c r="AE748" s="123" t="str">
        <f t="shared" si="173"/>
        <v/>
      </c>
      <c r="AG748" s="150" t="str">
        <f t="shared" si="170"/>
        <v/>
      </c>
    </row>
    <row r="749" spans="1:33" x14ac:dyDescent="0.25">
      <c r="A749" s="56"/>
      <c r="B749" s="70"/>
      <c r="C749" s="76"/>
      <c r="D749" s="73"/>
      <c r="E749" s="79"/>
      <c r="F749" s="56"/>
      <c r="G749" s="13" t="str">
        <f t="shared" si="161"/>
        <v/>
      </c>
      <c r="H749" s="56"/>
      <c r="K749" s="128"/>
      <c r="L749" s="128"/>
      <c r="M749" s="128"/>
      <c r="N749" s="84" t="str">
        <f t="shared" si="162"/>
        <v/>
      </c>
      <c r="O749" s="128"/>
      <c r="P749" s="84" t="str">
        <f t="shared" si="163"/>
        <v/>
      </c>
      <c r="Q749" s="84" t="str">
        <f t="shared" si="160"/>
        <v/>
      </c>
      <c r="R749" s="84" t="str">
        <f t="shared" si="164"/>
        <v/>
      </c>
      <c r="S749" s="84" t="str">
        <f t="shared" si="165"/>
        <v/>
      </c>
      <c r="U749" s="84" t="str">
        <f t="shared" si="166"/>
        <v/>
      </c>
      <c r="W749" s="108" t="str">
        <f>IF($N749="", "", SUM($D$11:$D749))</f>
        <v/>
      </c>
      <c r="X749" s="111" t="str">
        <f t="shared" si="167"/>
        <v/>
      </c>
      <c r="Y749" s="114" t="str">
        <f t="shared" si="171"/>
        <v/>
      </c>
      <c r="Z749" s="111" t="str">
        <f>IF(X749="", "", X749-SUM($Z$11:$Z748))</f>
        <v/>
      </c>
      <c r="AA749" s="111" t="str">
        <f>IF($Y749="", "", $Y749-SUM($AA$11:$AA748))</f>
        <v/>
      </c>
      <c r="AB749" s="111" t="str">
        <f t="shared" si="172"/>
        <v/>
      </c>
      <c r="AC749" s="121" t="str">
        <f t="shared" si="168"/>
        <v/>
      </c>
      <c r="AD749" s="122" t="str">
        <f t="shared" si="169"/>
        <v/>
      </c>
      <c r="AE749" s="123" t="str">
        <f t="shared" si="173"/>
        <v/>
      </c>
      <c r="AG749" s="150" t="str">
        <f t="shared" si="170"/>
        <v/>
      </c>
    </row>
    <row r="750" spans="1:33" x14ac:dyDescent="0.25">
      <c r="A750" s="56"/>
      <c r="B750" s="70"/>
      <c r="C750" s="76"/>
      <c r="D750" s="73"/>
      <c r="E750" s="79"/>
      <c r="F750" s="56"/>
      <c r="G750" s="13" t="str">
        <f t="shared" si="161"/>
        <v/>
      </c>
      <c r="H750" s="56"/>
      <c r="K750" s="128"/>
      <c r="L750" s="128"/>
      <c r="M750" s="128"/>
      <c r="N750" s="84" t="str">
        <f t="shared" si="162"/>
        <v/>
      </c>
      <c r="O750" s="128"/>
      <c r="P750" s="84" t="str">
        <f t="shared" si="163"/>
        <v/>
      </c>
      <c r="Q750" s="84" t="str">
        <f t="shared" si="160"/>
        <v/>
      </c>
      <c r="R750" s="84" t="str">
        <f t="shared" si="164"/>
        <v/>
      </c>
      <c r="S750" s="84" t="str">
        <f t="shared" si="165"/>
        <v/>
      </c>
      <c r="U750" s="84" t="str">
        <f t="shared" si="166"/>
        <v/>
      </c>
      <c r="W750" s="108" t="str">
        <f>IF($N750="", "", SUM($D$11:$D750))</f>
        <v/>
      </c>
      <c r="X750" s="111" t="str">
        <f t="shared" si="167"/>
        <v/>
      </c>
      <c r="Y750" s="114" t="str">
        <f t="shared" si="171"/>
        <v/>
      </c>
      <c r="Z750" s="111" t="str">
        <f>IF(X750="", "", X750-SUM($Z$11:$Z749))</f>
        <v/>
      </c>
      <c r="AA750" s="111" t="str">
        <f>IF($Y750="", "", $Y750-SUM($AA$11:$AA749))</f>
        <v/>
      </c>
      <c r="AB750" s="111" t="str">
        <f t="shared" si="172"/>
        <v/>
      </c>
      <c r="AC750" s="121" t="str">
        <f t="shared" si="168"/>
        <v/>
      </c>
      <c r="AD750" s="122" t="str">
        <f t="shared" si="169"/>
        <v/>
      </c>
      <c r="AE750" s="123" t="str">
        <f t="shared" si="173"/>
        <v/>
      </c>
      <c r="AG750" s="150" t="str">
        <f t="shared" si="170"/>
        <v/>
      </c>
    </row>
    <row r="751" spans="1:33" x14ac:dyDescent="0.25">
      <c r="A751" s="56"/>
      <c r="B751" s="70"/>
      <c r="C751" s="76"/>
      <c r="D751" s="73"/>
      <c r="E751" s="79"/>
      <c r="F751" s="56"/>
      <c r="G751" s="13" t="str">
        <f t="shared" si="161"/>
        <v/>
      </c>
      <c r="H751" s="56"/>
      <c r="K751" s="128"/>
      <c r="L751" s="128"/>
      <c r="M751" s="128"/>
      <c r="N751" s="84" t="str">
        <f t="shared" si="162"/>
        <v/>
      </c>
      <c r="O751" s="128"/>
      <c r="P751" s="84" t="str">
        <f t="shared" si="163"/>
        <v/>
      </c>
      <c r="Q751" s="84" t="str">
        <f t="shared" si="160"/>
        <v/>
      </c>
      <c r="R751" s="84" t="str">
        <f t="shared" si="164"/>
        <v/>
      </c>
      <c r="S751" s="84" t="str">
        <f t="shared" si="165"/>
        <v/>
      </c>
      <c r="U751" s="84" t="str">
        <f t="shared" si="166"/>
        <v/>
      </c>
      <c r="W751" s="108" t="str">
        <f>IF($N751="", "", SUM($D$11:$D751))</f>
        <v/>
      </c>
      <c r="X751" s="111" t="str">
        <f t="shared" si="167"/>
        <v/>
      </c>
      <c r="Y751" s="114" t="str">
        <f t="shared" si="171"/>
        <v/>
      </c>
      <c r="Z751" s="111" t="str">
        <f>IF(X751="", "", X751-SUM($Z$11:$Z750))</f>
        <v/>
      </c>
      <c r="AA751" s="111" t="str">
        <f>IF($Y751="", "", $Y751-SUM($AA$11:$AA750))</f>
        <v/>
      </c>
      <c r="AB751" s="111" t="str">
        <f t="shared" si="172"/>
        <v/>
      </c>
      <c r="AC751" s="121" t="str">
        <f t="shared" si="168"/>
        <v/>
      </c>
      <c r="AD751" s="122" t="str">
        <f t="shared" si="169"/>
        <v/>
      </c>
      <c r="AE751" s="123" t="str">
        <f t="shared" si="173"/>
        <v/>
      </c>
      <c r="AG751" s="150" t="str">
        <f t="shared" si="170"/>
        <v/>
      </c>
    </row>
    <row r="752" spans="1:33" x14ac:dyDescent="0.25">
      <c r="A752" s="56"/>
      <c r="B752" s="70"/>
      <c r="C752" s="76"/>
      <c r="D752" s="73"/>
      <c r="E752" s="79"/>
      <c r="F752" s="56"/>
      <c r="G752" s="13" t="str">
        <f t="shared" si="161"/>
        <v/>
      </c>
      <c r="H752" s="56"/>
      <c r="K752" s="128"/>
      <c r="L752" s="128"/>
      <c r="M752" s="128"/>
      <c r="N752" s="84" t="str">
        <f t="shared" si="162"/>
        <v/>
      </c>
      <c r="O752" s="128"/>
      <c r="P752" s="84" t="str">
        <f t="shared" si="163"/>
        <v/>
      </c>
      <c r="Q752" s="84" t="str">
        <f t="shared" si="160"/>
        <v/>
      </c>
      <c r="R752" s="84" t="str">
        <f t="shared" si="164"/>
        <v/>
      </c>
      <c r="S752" s="84" t="str">
        <f t="shared" si="165"/>
        <v/>
      </c>
      <c r="U752" s="84" t="str">
        <f t="shared" si="166"/>
        <v/>
      </c>
      <c r="W752" s="108" t="str">
        <f>IF($N752="", "", SUM($D$11:$D752))</f>
        <v/>
      </c>
      <c r="X752" s="111" t="str">
        <f t="shared" si="167"/>
        <v/>
      </c>
      <c r="Y752" s="114" t="str">
        <f t="shared" si="171"/>
        <v/>
      </c>
      <c r="Z752" s="111" t="str">
        <f>IF(X752="", "", X752-SUM($Z$11:$Z751))</f>
        <v/>
      </c>
      <c r="AA752" s="111" t="str">
        <f>IF($Y752="", "", $Y752-SUM($AA$11:$AA751))</f>
        <v/>
      </c>
      <c r="AB752" s="111" t="str">
        <f t="shared" si="172"/>
        <v/>
      </c>
      <c r="AC752" s="121" t="str">
        <f t="shared" si="168"/>
        <v/>
      </c>
      <c r="AD752" s="122" t="str">
        <f t="shared" si="169"/>
        <v/>
      </c>
      <c r="AE752" s="123" t="str">
        <f t="shared" si="173"/>
        <v/>
      </c>
      <c r="AG752" s="150" t="str">
        <f t="shared" si="170"/>
        <v/>
      </c>
    </row>
    <row r="753" spans="1:33" x14ac:dyDescent="0.25">
      <c r="A753" s="56"/>
      <c r="B753" s="70"/>
      <c r="C753" s="76"/>
      <c r="D753" s="73"/>
      <c r="E753" s="79"/>
      <c r="F753" s="56"/>
      <c r="G753" s="13" t="str">
        <f t="shared" si="161"/>
        <v/>
      </c>
      <c r="H753" s="56"/>
      <c r="K753" s="128"/>
      <c r="L753" s="128"/>
      <c r="M753" s="128"/>
      <c r="N753" s="84" t="str">
        <f t="shared" si="162"/>
        <v/>
      </c>
      <c r="O753" s="128"/>
      <c r="P753" s="84" t="str">
        <f t="shared" si="163"/>
        <v/>
      </c>
      <c r="Q753" s="84" t="str">
        <f t="shared" si="160"/>
        <v/>
      </c>
      <c r="R753" s="84" t="str">
        <f t="shared" si="164"/>
        <v/>
      </c>
      <c r="S753" s="84" t="str">
        <f t="shared" si="165"/>
        <v/>
      </c>
      <c r="U753" s="84" t="str">
        <f t="shared" si="166"/>
        <v/>
      </c>
      <c r="W753" s="108" t="str">
        <f>IF($N753="", "", SUM($D$11:$D753))</f>
        <v/>
      </c>
      <c r="X753" s="111" t="str">
        <f t="shared" si="167"/>
        <v/>
      </c>
      <c r="Y753" s="114" t="str">
        <f t="shared" si="171"/>
        <v/>
      </c>
      <c r="Z753" s="111" t="str">
        <f>IF(X753="", "", X753-SUM($Z$11:$Z752))</f>
        <v/>
      </c>
      <c r="AA753" s="111" t="str">
        <f>IF($Y753="", "", $Y753-SUM($AA$11:$AA752))</f>
        <v/>
      </c>
      <c r="AB753" s="111" t="str">
        <f t="shared" si="172"/>
        <v/>
      </c>
      <c r="AC753" s="121" t="str">
        <f t="shared" si="168"/>
        <v/>
      </c>
      <c r="AD753" s="122" t="str">
        <f t="shared" si="169"/>
        <v/>
      </c>
      <c r="AE753" s="123" t="str">
        <f t="shared" si="173"/>
        <v/>
      </c>
      <c r="AG753" s="150" t="str">
        <f t="shared" si="170"/>
        <v/>
      </c>
    </row>
    <row r="754" spans="1:33" x14ac:dyDescent="0.25">
      <c r="A754" s="56"/>
      <c r="B754" s="70"/>
      <c r="C754" s="76"/>
      <c r="D754" s="73"/>
      <c r="E754" s="79"/>
      <c r="F754" s="56"/>
      <c r="G754" s="13" t="str">
        <f t="shared" si="161"/>
        <v/>
      </c>
      <c r="H754" s="56"/>
      <c r="K754" s="128"/>
      <c r="L754" s="128"/>
      <c r="M754" s="128"/>
      <c r="N754" s="84" t="str">
        <f t="shared" si="162"/>
        <v/>
      </c>
      <c r="O754" s="128"/>
      <c r="P754" s="84" t="str">
        <f t="shared" si="163"/>
        <v/>
      </c>
      <c r="Q754" s="84" t="str">
        <f t="shared" si="160"/>
        <v/>
      </c>
      <c r="R754" s="84" t="str">
        <f t="shared" si="164"/>
        <v/>
      </c>
      <c r="S754" s="84" t="str">
        <f t="shared" si="165"/>
        <v/>
      </c>
      <c r="U754" s="84" t="str">
        <f t="shared" si="166"/>
        <v/>
      </c>
      <c r="W754" s="108" t="str">
        <f>IF($N754="", "", SUM($D$11:$D754))</f>
        <v/>
      </c>
      <c r="X754" s="111" t="str">
        <f t="shared" si="167"/>
        <v/>
      </c>
      <c r="Y754" s="114" t="str">
        <f t="shared" si="171"/>
        <v/>
      </c>
      <c r="Z754" s="111" t="str">
        <f>IF(X754="", "", X754-SUM($Z$11:$Z753))</f>
        <v/>
      </c>
      <c r="AA754" s="111" t="str">
        <f>IF($Y754="", "", $Y754-SUM($AA$11:$AA753))</f>
        <v/>
      </c>
      <c r="AB754" s="111" t="str">
        <f t="shared" si="172"/>
        <v/>
      </c>
      <c r="AC754" s="121" t="str">
        <f t="shared" si="168"/>
        <v/>
      </c>
      <c r="AD754" s="122" t="str">
        <f t="shared" si="169"/>
        <v/>
      </c>
      <c r="AE754" s="123" t="str">
        <f t="shared" si="173"/>
        <v/>
      </c>
      <c r="AG754" s="150" t="str">
        <f t="shared" si="170"/>
        <v/>
      </c>
    </row>
    <row r="755" spans="1:33" x14ac:dyDescent="0.25">
      <c r="A755" s="56"/>
      <c r="B755" s="70"/>
      <c r="C755" s="76"/>
      <c r="D755" s="73"/>
      <c r="E755" s="79"/>
      <c r="F755" s="56"/>
      <c r="G755" s="13" t="str">
        <f t="shared" si="161"/>
        <v/>
      </c>
      <c r="H755" s="56"/>
      <c r="K755" s="128"/>
      <c r="L755" s="128"/>
      <c r="M755" s="128"/>
      <c r="N755" s="84" t="str">
        <f t="shared" si="162"/>
        <v/>
      </c>
      <c r="O755" s="128"/>
      <c r="P755" s="84" t="str">
        <f t="shared" si="163"/>
        <v/>
      </c>
      <c r="Q755" s="84" t="str">
        <f t="shared" si="160"/>
        <v/>
      </c>
      <c r="R755" s="84" t="str">
        <f t="shared" si="164"/>
        <v/>
      </c>
      <c r="S755" s="84" t="str">
        <f t="shared" si="165"/>
        <v/>
      </c>
      <c r="U755" s="84" t="str">
        <f t="shared" si="166"/>
        <v/>
      </c>
      <c r="W755" s="108" t="str">
        <f>IF($N755="", "", SUM($D$11:$D755))</f>
        <v/>
      </c>
      <c r="X755" s="111" t="str">
        <f t="shared" si="167"/>
        <v/>
      </c>
      <c r="Y755" s="114" t="str">
        <f t="shared" si="171"/>
        <v/>
      </c>
      <c r="Z755" s="111" t="str">
        <f>IF(X755="", "", X755-SUM($Z$11:$Z754))</f>
        <v/>
      </c>
      <c r="AA755" s="111" t="str">
        <f>IF($Y755="", "", $Y755-SUM($AA$11:$AA754))</f>
        <v/>
      </c>
      <c r="AB755" s="111" t="str">
        <f t="shared" si="172"/>
        <v/>
      </c>
      <c r="AC755" s="121" t="str">
        <f t="shared" si="168"/>
        <v/>
      </c>
      <c r="AD755" s="122" t="str">
        <f t="shared" si="169"/>
        <v/>
      </c>
      <c r="AE755" s="123" t="str">
        <f t="shared" si="173"/>
        <v/>
      </c>
      <c r="AG755" s="150" t="str">
        <f t="shared" si="170"/>
        <v/>
      </c>
    </row>
    <row r="756" spans="1:33" x14ac:dyDescent="0.25">
      <c r="A756" s="56"/>
      <c r="B756" s="70"/>
      <c r="C756" s="76"/>
      <c r="D756" s="73"/>
      <c r="E756" s="79"/>
      <c r="F756" s="56"/>
      <c r="G756" s="13" t="str">
        <f t="shared" si="161"/>
        <v/>
      </c>
      <c r="H756" s="56"/>
      <c r="K756" s="128"/>
      <c r="L756" s="128"/>
      <c r="M756" s="128"/>
      <c r="N756" s="84" t="str">
        <f t="shared" si="162"/>
        <v/>
      </c>
      <c r="O756" s="128"/>
      <c r="P756" s="84" t="str">
        <f t="shared" si="163"/>
        <v/>
      </c>
      <c r="Q756" s="84" t="str">
        <f t="shared" si="160"/>
        <v/>
      </c>
      <c r="R756" s="84" t="str">
        <f t="shared" si="164"/>
        <v/>
      </c>
      <c r="S756" s="84" t="str">
        <f t="shared" si="165"/>
        <v/>
      </c>
      <c r="U756" s="84" t="str">
        <f t="shared" si="166"/>
        <v/>
      </c>
      <c r="W756" s="108" t="str">
        <f>IF($N756="", "", SUM($D$11:$D756))</f>
        <v/>
      </c>
      <c r="X756" s="111" t="str">
        <f t="shared" si="167"/>
        <v/>
      </c>
      <c r="Y756" s="114" t="str">
        <f t="shared" si="171"/>
        <v/>
      </c>
      <c r="Z756" s="111" t="str">
        <f>IF(X756="", "", X756-SUM($Z$11:$Z755))</f>
        <v/>
      </c>
      <c r="AA756" s="111" t="str">
        <f>IF($Y756="", "", $Y756-SUM($AA$11:$AA755))</f>
        <v/>
      </c>
      <c r="AB756" s="111" t="str">
        <f t="shared" si="172"/>
        <v/>
      </c>
      <c r="AC756" s="121" t="str">
        <f t="shared" si="168"/>
        <v/>
      </c>
      <c r="AD756" s="122" t="str">
        <f t="shared" si="169"/>
        <v/>
      </c>
      <c r="AE756" s="123" t="str">
        <f t="shared" si="173"/>
        <v/>
      </c>
      <c r="AG756" s="150" t="str">
        <f t="shared" si="170"/>
        <v/>
      </c>
    </row>
    <row r="757" spans="1:33" x14ac:dyDescent="0.25">
      <c r="A757" s="56"/>
      <c r="B757" s="70"/>
      <c r="C757" s="76"/>
      <c r="D757" s="73"/>
      <c r="E757" s="79"/>
      <c r="F757" s="56"/>
      <c r="G757" s="13" t="str">
        <f t="shared" si="161"/>
        <v/>
      </c>
      <c r="H757" s="56"/>
      <c r="K757" s="128"/>
      <c r="L757" s="128"/>
      <c r="M757" s="128"/>
      <c r="N757" s="84" t="str">
        <f t="shared" si="162"/>
        <v/>
      </c>
      <c r="O757" s="128"/>
      <c r="P757" s="84" t="str">
        <f t="shared" si="163"/>
        <v/>
      </c>
      <c r="Q757" s="84" t="str">
        <f t="shared" si="160"/>
        <v/>
      </c>
      <c r="R757" s="84" t="str">
        <f t="shared" si="164"/>
        <v/>
      </c>
      <c r="S757" s="84" t="str">
        <f t="shared" si="165"/>
        <v/>
      </c>
      <c r="U757" s="84" t="str">
        <f t="shared" si="166"/>
        <v/>
      </c>
      <c r="W757" s="108" t="str">
        <f>IF($N757="", "", SUM($D$11:$D757))</f>
        <v/>
      </c>
      <c r="X757" s="111" t="str">
        <f t="shared" si="167"/>
        <v/>
      </c>
      <c r="Y757" s="114" t="str">
        <f t="shared" si="171"/>
        <v/>
      </c>
      <c r="Z757" s="111" t="str">
        <f>IF(X757="", "", X757-SUM($Z$11:$Z756))</f>
        <v/>
      </c>
      <c r="AA757" s="111" t="str">
        <f>IF($Y757="", "", $Y757-SUM($AA$11:$AA756))</f>
        <v/>
      </c>
      <c r="AB757" s="111" t="str">
        <f t="shared" si="172"/>
        <v/>
      </c>
      <c r="AC757" s="121" t="str">
        <f t="shared" si="168"/>
        <v/>
      </c>
      <c r="AD757" s="122" t="str">
        <f t="shared" si="169"/>
        <v/>
      </c>
      <c r="AE757" s="123" t="str">
        <f t="shared" si="173"/>
        <v/>
      </c>
      <c r="AG757" s="150" t="str">
        <f t="shared" si="170"/>
        <v/>
      </c>
    </row>
    <row r="758" spans="1:33" x14ac:dyDescent="0.25">
      <c r="A758" s="56"/>
      <c r="B758" s="70"/>
      <c r="C758" s="76"/>
      <c r="D758" s="73"/>
      <c r="E758" s="79"/>
      <c r="F758" s="56"/>
      <c r="G758" s="13" t="str">
        <f t="shared" si="161"/>
        <v/>
      </c>
      <c r="H758" s="56"/>
      <c r="K758" s="128"/>
      <c r="L758" s="128"/>
      <c r="M758" s="128"/>
      <c r="N758" s="84" t="str">
        <f t="shared" si="162"/>
        <v/>
      </c>
      <c r="O758" s="128"/>
      <c r="P758" s="84" t="str">
        <f t="shared" si="163"/>
        <v/>
      </c>
      <c r="Q758" s="84" t="str">
        <f t="shared" si="160"/>
        <v/>
      </c>
      <c r="R758" s="84" t="str">
        <f t="shared" si="164"/>
        <v/>
      </c>
      <c r="S758" s="84" t="str">
        <f t="shared" si="165"/>
        <v/>
      </c>
      <c r="U758" s="84" t="str">
        <f t="shared" si="166"/>
        <v/>
      </c>
      <c r="W758" s="108" t="str">
        <f>IF($N758="", "", SUM($D$11:$D758))</f>
        <v/>
      </c>
      <c r="X758" s="111" t="str">
        <f t="shared" si="167"/>
        <v/>
      </c>
      <c r="Y758" s="114" t="str">
        <f t="shared" si="171"/>
        <v/>
      </c>
      <c r="Z758" s="111" t="str">
        <f>IF(X758="", "", X758-SUM($Z$11:$Z757))</f>
        <v/>
      </c>
      <c r="AA758" s="111" t="str">
        <f>IF($Y758="", "", $Y758-SUM($AA$11:$AA757))</f>
        <v/>
      </c>
      <c r="AB758" s="111" t="str">
        <f t="shared" si="172"/>
        <v/>
      </c>
      <c r="AC758" s="121" t="str">
        <f t="shared" si="168"/>
        <v/>
      </c>
      <c r="AD758" s="122" t="str">
        <f t="shared" si="169"/>
        <v/>
      </c>
      <c r="AE758" s="123" t="str">
        <f t="shared" si="173"/>
        <v/>
      </c>
      <c r="AG758" s="150" t="str">
        <f t="shared" si="170"/>
        <v/>
      </c>
    </row>
    <row r="759" spans="1:33" x14ac:dyDescent="0.25">
      <c r="A759" s="56"/>
      <c r="B759" s="70"/>
      <c r="C759" s="76"/>
      <c r="D759" s="73"/>
      <c r="E759" s="79"/>
      <c r="F759" s="56"/>
      <c r="G759" s="13" t="str">
        <f t="shared" si="161"/>
        <v/>
      </c>
      <c r="H759" s="56"/>
      <c r="K759" s="128"/>
      <c r="L759" s="128"/>
      <c r="M759" s="128"/>
      <c r="N759" s="84" t="str">
        <f t="shared" si="162"/>
        <v/>
      </c>
      <c r="O759" s="128"/>
      <c r="P759" s="84" t="str">
        <f t="shared" si="163"/>
        <v/>
      </c>
      <c r="Q759" s="84" t="str">
        <f t="shared" si="160"/>
        <v/>
      </c>
      <c r="R759" s="84" t="str">
        <f t="shared" si="164"/>
        <v/>
      </c>
      <c r="S759" s="84" t="str">
        <f t="shared" si="165"/>
        <v/>
      </c>
      <c r="U759" s="84" t="str">
        <f t="shared" si="166"/>
        <v/>
      </c>
      <c r="W759" s="108" t="str">
        <f>IF($N759="", "", SUM($D$11:$D759))</f>
        <v/>
      </c>
      <c r="X759" s="111" t="str">
        <f t="shared" si="167"/>
        <v/>
      </c>
      <c r="Y759" s="114" t="str">
        <f t="shared" si="171"/>
        <v/>
      </c>
      <c r="Z759" s="111" t="str">
        <f>IF(X759="", "", X759-SUM($Z$11:$Z758))</f>
        <v/>
      </c>
      <c r="AA759" s="111" t="str">
        <f>IF($Y759="", "", $Y759-SUM($AA$11:$AA758))</f>
        <v/>
      </c>
      <c r="AB759" s="111" t="str">
        <f t="shared" si="172"/>
        <v/>
      </c>
      <c r="AC759" s="121" t="str">
        <f t="shared" si="168"/>
        <v/>
      </c>
      <c r="AD759" s="122" t="str">
        <f t="shared" si="169"/>
        <v/>
      </c>
      <c r="AE759" s="123" t="str">
        <f t="shared" si="173"/>
        <v/>
      </c>
      <c r="AG759" s="150" t="str">
        <f t="shared" si="170"/>
        <v/>
      </c>
    </row>
    <row r="760" spans="1:33" x14ac:dyDescent="0.25">
      <c r="A760" s="56"/>
      <c r="B760" s="70"/>
      <c r="C760" s="76"/>
      <c r="D760" s="73"/>
      <c r="E760" s="79"/>
      <c r="F760" s="56"/>
      <c r="G760" s="13" t="str">
        <f t="shared" si="161"/>
        <v/>
      </c>
      <c r="H760" s="56"/>
      <c r="K760" s="128"/>
      <c r="L760" s="128"/>
      <c r="M760" s="128"/>
      <c r="N760" s="84" t="str">
        <f t="shared" si="162"/>
        <v/>
      </c>
      <c r="O760" s="128"/>
      <c r="P760" s="84" t="str">
        <f t="shared" si="163"/>
        <v/>
      </c>
      <c r="Q760" s="84" t="str">
        <f t="shared" si="160"/>
        <v/>
      </c>
      <c r="R760" s="84" t="str">
        <f t="shared" si="164"/>
        <v/>
      </c>
      <c r="S760" s="84" t="str">
        <f t="shared" si="165"/>
        <v/>
      </c>
      <c r="U760" s="84" t="str">
        <f t="shared" si="166"/>
        <v/>
      </c>
      <c r="W760" s="108" t="str">
        <f>IF($N760="", "", SUM($D$11:$D760))</f>
        <v/>
      </c>
      <c r="X760" s="111" t="str">
        <f t="shared" si="167"/>
        <v/>
      </c>
      <c r="Y760" s="114" t="str">
        <f t="shared" si="171"/>
        <v/>
      </c>
      <c r="Z760" s="111" t="str">
        <f>IF(X760="", "", X760-SUM($Z$11:$Z759))</f>
        <v/>
      </c>
      <c r="AA760" s="111" t="str">
        <f>IF($Y760="", "", $Y760-SUM($AA$11:$AA759))</f>
        <v/>
      </c>
      <c r="AB760" s="111" t="str">
        <f t="shared" si="172"/>
        <v/>
      </c>
      <c r="AC760" s="121" t="str">
        <f t="shared" si="168"/>
        <v/>
      </c>
      <c r="AD760" s="122" t="str">
        <f t="shared" si="169"/>
        <v/>
      </c>
      <c r="AE760" s="123" t="str">
        <f t="shared" si="173"/>
        <v/>
      </c>
      <c r="AG760" s="150" t="str">
        <f t="shared" si="170"/>
        <v/>
      </c>
    </row>
    <row r="761" spans="1:33" x14ac:dyDescent="0.25">
      <c r="A761" s="56"/>
      <c r="B761" s="70"/>
      <c r="C761" s="76"/>
      <c r="D761" s="73"/>
      <c r="E761" s="79"/>
      <c r="F761" s="56"/>
      <c r="G761" s="13" t="str">
        <f t="shared" si="161"/>
        <v/>
      </c>
      <c r="H761" s="56"/>
      <c r="K761" s="128"/>
      <c r="L761" s="128"/>
      <c r="M761" s="128"/>
      <c r="N761" s="84" t="str">
        <f t="shared" si="162"/>
        <v/>
      </c>
      <c r="O761" s="128"/>
      <c r="P761" s="84" t="str">
        <f t="shared" si="163"/>
        <v/>
      </c>
      <c r="Q761" s="84" t="str">
        <f t="shared" si="160"/>
        <v/>
      </c>
      <c r="R761" s="84" t="str">
        <f t="shared" si="164"/>
        <v/>
      </c>
      <c r="S761" s="84" t="str">
        <f t="shared" si="165"/>
        <v/>
      </c>
      <c r="U761" s="84" t="str">
        <f t="shared" si="166"/>
        <v/>
      </c>
      <c r="W761" s="108" t="str">
        <f>IF($N761="", "", SUM($D$11:$D761))</f>
        <v/>
      </c>
      <c r="X761" s="111" t="str">
        <f t="shared" si="167"/>
        <v/>
      </c>
      <c r="Y761" s="114" t="str">
        <f t="shared" si="171"/>
        <v/>
      </c>
      <c r="Z761" s="111" t="str">
        <f>IF(X761="", "", X761-SUM($Z$11:$Z760))</f>
        <v/>
      </c>
      <c r="AA761" s="111" t="str">
        <f>IF($Y761="", "", $Y761-SUM($AA$11:$AA760))</f>
        <v/>
      </c>
      <c r="AB761" s="111" t="str">
        <f t="shared" si="172"/>
        <v/>
      </c>
      <c r="AC761" s="121" t="str">
        <f t="shared" si="168"/>
        <v/>
      </c>
      <c r="AD761" s="122" t="str">
        <f t="shared" si="169"/>
        <v/>
      </c>
      <c r="AE761" s="123" t="str">
        <f t="shared" si="173"/>
        <v/>
      </c>
      <c r="AG761" s="150" t="str">
        <f t="shared" si="170"/>
        <v/>
      </c>
    </row>
    <row r="762" spans="1:33" x14ac:dyDescent="0.25">
      <c r="A762" s="56"/>
      <c r="B762" s="70"/>
      <c r="C762" s="76"/>
      <c r="D762" s="73"/>
      <c r="E762" s="79"/>
      <c r="F762" s="56"/>
      <c r="G762" s="13" t="str">
        <f t="shared" si="161"/>
        <v/>
      </c>
      <c r="H762" s="56"/>
      <c r="K762" s="128"/>
      <c r="L762" s="128"/>
      <c r="M762" s="128"/>
      <c r="N762" s="84" t="str">
        <f t="shared" si="162"/>
        <v/>
      </c>
      <c r="O762" s="128"/>
      <c r="P762" s="84" t="str">
        <f t="shared" si="163"/>
        <v/>
      </c>
      <c r="Q762" s="84" t="str">
        <f t="shared" si="160"/>
        <v/>
      </c>
      <c r="R762" s="84" t="str">
        <f t="shared" si="164"/>
        <v/>
      </c>
      <c r="S762" s="84" t="str">
        <f t="shared" si="165"/>
        <v/>
      </c>
      <c r="U762" s="84" t="str">
        <f t="shared" si="166"/>
        <v/>
      </c>
      <c r="W762" s="108" t="str">
        <f>IF($N762="", "", SUM($D$11:$D762))</f>
        <v/>
      </c>
      <c r="X762" s="111" t="str">
        <f t="shared" si="167"/>
        <v/>
      </c>
      <c r="Y762" s="114" t="str">
        <f t="shared" si="171"/>
        <v/>
      </c>
      <c r="Z762" s="111" t="str">
        <f>IF(X762="", "", X762-SUM($Z$11:$Z761))</f>
        <v/>
      </c>
      <c r="AA762" s="111" t="str">
        <f>IF($Y762="", "", $Y762-SUM($AA$11:$AA761))</f>
        <v/>
      </c>
      <c r="AB762" s="111" t="str">
        <f t="shared" si="172"/>
        <v/>
      </c>
      <c r="AC762" s="121" t="str">
        <f t="shared" si="168"/>
        <v/>
      </c>
      <c r="AD762" s="122" t="str">
        <f t="shared" si="169"/>
        <v/>
      </c>
      <c r="AE762" s="123" t="str">
        <f t="shared" si="173"/>
        <v/>
      </c>
      <c r="AG762" s="150" t="str">
        <f t="shared" si="170"/>
        <v/>
      </c>
    </row>
    <row r="763" spans="1:33" x14ac:dyDescent="0.25">
      <c r="A763" s="56"/>
      <c r="B763" s="70"/>
      <c r="C763" s="76"/>
      <c r="D763" s="73"/>
      <c r="E763" s="79"/>
      <c r="F763" s="56"/>
      <c r="G763" s="13" t="str">
        <f t="shared" si="161"/>
        <v/>
      </c>
      <c r="H763" s="56"/>
      <c r="K763" s="128"/>
      <c r="L763" s="128"/>
      <c r="M763" s="128"/>
      <c r="N763" s="84" t="str">
        <f t="shared" si="162"/>
        <v/>
      </c>
      <c r="O763" s="128"/>
      <c r="P763" s="84" t="str">
        <f t="shared" si="163"/>
        <v/>
      </c>
      <c r="Q763" s="84" t="str">
        <f t="shared" si="160"/>
        <v/>
      </c>
      <c r="R763" s="84" t="str">
        <f t="shared" si="164"/>
        <v/>
      </c>
      <c r="S763" s="84" t="str">
        <f t="shared" si="165"/>
        <v/>
      </c>
      <c r="U763" s="84" t="str">
        <f t="shared" si="166"/>
        <v/>
      </c>
      <c r="W763" s="108" t="str">
        <f>IF($N763="", "", SUM($D$11:$D763))</f>
        <v/>
      </c>
      <c r="X763" s="111" t="str">
        <f t="shared" si="167"/>
        <v/>
      </c>
      <c r="Y763" s="114" t="str">
        <f t="shared" si="171"/>
        <v/>
      </c>
      <c r="Z763" s="111" t="str">
        <f>IF(X763="", "", X763-SUM($Z$11:$Z762))</f>
        <v/>
      </c>
      <c r="AA763" s="111" t="str">
        <f>IF($Y763="", "", $Y763-SUM($AA$11:$AA762))</f>
        <v/>
      </c>
      <c r="AB763" s="111" t="str">
        <f t="shared" si="172"/>
        <v/>
      </c>
      <c r="AC763" s="121" t="str">
        <f t="shared" si="168"/>
        <v/>
      </c>
      <c r="AD763" s="122" t="str">
        <f t="shared" si="169"/>
        <v/>
      </c>
      <c r="AE763" s="123" t="str">
        <f t="shared" si="173"/>
        <v/>
      </c>
      <c r="AG763" s="150" t="str">
        <f t="shared" si="170"/>
        <v/>
      </c>
    </row>
    <row r="764" spans="1:33" x14ac:dyDescent="0.25">
      <c r="A764" s="56"/>
      <c r="B764" s="70"/>
      <c r="C764" s="76"/>
      <c r="D764" s="73"/>
      <c r="E764" s="79"/>
      <c r="F764" s="56"/>
      <c r="G764" s="13" t="str">
        <f t="shared" si="161"/>
        <v/>
      </c>
      <c r="H764" s="56"/>
      <c r="K764" s="128"/>
      <c r="L764" s="128"/>
      <c r="M764" s="128"/>
      <c r="N764" s="84" t="str">
        <f t="shared" si="162"/>
        <v/>
      </c>
      <c r="O764" s="128"/>
      <c r="P764" s="84" t="str">
        <f t="shared" si="163"/>
        <v/>
      </c>
      <c r="Q764" s="84" t="str">
        <f t="shared" si="160"/>
        <v/>
      </c>
      <c r="R764" s="84" t="str">
        <f t="shared" si="164"/>
        <v/>
      </c>
      <c r="S764" s="84" t="str">
        <f t="shared" si="165"/>
        <v/>
      </c>
      <c r="U764" s="84" t="str">
        <f t="shared" si="166"/>
        <v/>
      </c>
      <c r="W764" s="108" t="str">
        <f>IF($N764="", "", SUM($D$11:$D764))</f>
        <v/>
      </c>
      <c r="X764" s="111" t="str">
        <f t="shared" si="167"/>
        <v/>
      </c>
      <c r="Y764" s="114" t="str">
        <f t="shared" si="171"/>
        <v/>
      </c>
      <c r="Z764" s="111" t="str">
        <f>IF(X764="", "", X764-SUM($Z$11:$Z763))</f>
        <v/>
      </c>
      <c r="AA764" s="111" t="str">
        <f>IF($Y764="", "", $Y764-SUM($AA$11:$AA763))</f>
        <v/>
      </c>
      <c r="AB764" s="111" t="str">
        <f t="shared" si="172"/>
        <v/>
      </c>
      <c r="AC764" s="121" t="str">
        <f t="shared" si="168"/>
        <v/>
      </c>
      <c r="AD764" s="122" t="str">
        <f t="shared" si="169"/>
        <v/>
      </c>
      <c r="AE764" s="123" t="str">
        <f t="shared" si="173"/>
        <v/>
      </c>
      <c r="AG764" s="150" t="str">
        <f t="shared" si="170"/>
        <v/>
      </c>
    </row>
    <row r="765" spans="1:33" x14ac:dyDescent="0.25">
      <c r="A765" s="56"/>
      <c r="B765" s="70"/>
      <c r="C765" s="76"/>
      <c r="D765" s="73"/>
      <c r="E765" s="79"/>
      <c r="F765" s="56"/>
      <c r="G765" s="13" t="str">
        <f t="shared" si="161"/>
        <v/>
      </c>
      <c r="H765" s="56"/>
      <c r="K765" s="128"/>
      <c r="L765" s="128"/>
      <c r="M765" s="128"/>
      <c r="N765" s="84" t="str">
        <f t="shared" si="162"/>
        <v/>
      </c>
      <c r="O765" s="128"/>
      <c r="P765" s="84" t="str">
        <f t="shared" si="163"/>
        <v/>
      </c>
      <c r="Q765" s="84" t="str">
        <f t="shared" si="160"/>
        <v/>
      </c>
      <c r="R765" s="84" t="str">
        <f t="shared" si="164"/>
        <v/>
      </c>
      <c r="S765" s="84" t="str">
        <f t="shared" si="165"/>
        <v/>
      </c>
      <c r="U765" s="84" t="str">
        <f t="shared" si="166"/>
        <v/>
      </c>
      <c r="W765" s="108" t="str">
        <f>IF($N765="", "", SUM($D$11:$D765))</f>
        <v/>
      </c>
      <c r="X765" s="111" t="str">
        <f t="shared" si="167"/>
        <v/>
      </c>
      <c r="Y765" s="114" t="str">
        <f t="shared" si="171"/>
        <v/>
      </c>
      <c r="Z765" s="111" t="str">
        <f>IF(X765="", "", X765-SUM($Z$11:$Z764))</f>
        <v/>
      </c>
      <c r="AA765" s="111" t="str">
        <f>IF($Y765="", "", $Y765-SUM($AA$11:$AA764))</f>
        <v/>
      </c>
      <c r="AB765" s="111" t="str">
        <f t="shared" si="172"/>
        <v/>
      </c>
      <c r="AC765" s="121" t="str">
        <f t="shared" si="168"/>
        <v/>
      </c>
      <c r="AD765" s="122" t="str">
        <f t="shared" si="169"/>
        <v/>
      </c>
      <c r="AE765" s="123" t="str">
        <f t="shared" si="173"/>
        <v/>
      </c>
      <c r="AG765" s="150" t="str">
        <f t="shared" si="170"/>
        <v/>
      </c>
    </row>
    <row r="766" spans="1:33" x14ac:dyDescent="0.25">
      <c r="A766" s="56"/>
      <c r="B766" s="70"/>
      <c r="C766" s="76"/>
      <c r="D766" s="73"/>
      <c r="E766" s="79"/>
      <c r="F766" s="56"/>
      <c r="G766" s="13" t="str">
        <f t="shared" si="161"/>
        <v/>
      </c>
      <c r="H766" s="56"/>
      <c r="K766" s="128"/>
      <c r="L766" s="128"/>
      <c r="M766" s="128"/>
      <c r="N766" s="84" t="str">
        <f t="shared" si="162"/>
        <v/>
      </c>
      <c r="O766" s="128"/>
      <c r="P766" s="84" t="str">
        <f t="shared" si="163"/>
        <v/>
      </c>
      <c r="Q766" s="84" t="str">
        <f t="shared" si="160"/>
        <v/>
      </c>
      <c r="R766" s="84" t="str">
        <f t="shared" si="164"/>
        <v/>
      </c>
      <c r="S766" s="84" t="str">
        <f t="shared" si="165"/>
        <v/>
      </c>
      <c r="U766" s="84" t="str">
        <f t="shared" si="166"/>
        <v/>
      </c>
      <c r="W766" s="108" t="str">
        <f>IF($N766="", "", SUM($D$11:$D766))</f>
        <v/>
      </c>
      <c r="X766" s="111" t="str">
        <f t="shared" si="167"/>
        <v/>
      </c>
      <c r="Y766" s="114" t="str">
        <f t="shared" si="171"/>
        <v/>
      </c>
      <c r="Z766" s="111" t="str">
        <f>IF(X766="", "", X766-SUM($Z$11:$Z765))</f>
        <v/>
      </c>
      <c r="AA766" s="111" t="str">
        <f>IF($Y766="", "", $Y766-SUM($AA$11:$AA765))</f>
        <v/>
      </c>
      <c r="AB766" s="111" t="str">
        <f t="shared" si="172"/>
        <v/>
      </c>
      <c r="AC766" s="121" t="str">
        <f t="shared" si="168"/>
        <v/>
      </c>
      <c r="AD766" s="122" t="str">
        <f t="shared" si="169"/>
        <v/>
      </c>
      <c r="AE766" s="123" t="str">
        <f t="shared" si="173"/>
        <v/>
      </c>
      <c r="AG766" s="150" t="str">
        <f t="shared" si="170"/>
        <v/>
      </c>
    </row>
    <row r="767" spans="1:33" x14ac:dyDescent="0.25">
      <c r="A767" s="56"/>
      <c r="B767" s="70"/>
      <c r="C767" s="76"/>
      <c r="D767" s="73"/>
      <c r="E767" s="79"/>
      <c r="F767" s="56"/>
      <c r="G767" s="13" t="str">
        <f t="shared" si="161"/>
        <v/>
      </c>
      <c r="H767" s="56"/>
      <c r="K767" s="128"/>
      <c r="L767" s="128"/>
      <c r="M767" s="128"/>
      <c r="N767" s="84" t="str">
        <f t="shared" si="162"/>
        <v/>
      </c>
      <c r="O767" s="128"/>
      <c r="P767" s="84" t="str">
        <f t="shared" si="163"/>
        <v/>
      </c>
      <c r="Q767" s="84" t="str">
        <f t="shared" si="160"/>
        <v/>
      </c>
      <c r="R767" s="84" t="str">
        <f t="shared" si="164"/>
        <v/>
      </c>
      <c r="S767" s="84" t="str">
        <f t="shared" si="165"/>
        <v/>
      </c>
      <c r="U767" s="84" t="str">
        <f t="shared" si="166"/>
        <v/>
      </c>
      <c r="W767" s="108" t="str">
        <f>IF($N767="", "", SUM($D$11:$D767))</f>
        <v/>
      </c>
      <c r="X767" s="111" t="str">
        <f t="shared" si="167"/>
        <v/>
      </c>
      <c r="Y767" s="114" t="str">
        <f t="shared" si="171"/>
        <v/>
      </c>
      <c r="Z767" s="111" t="str">
        <f>IF(X767="", "", X767-SUM($Z$11:$Z766))</f>
        <v/>
      </c>
      <c r="AA767" s="111" t="str">
        <f>IF($Y767="", "", $Y767-SUM($AA$11:$AA766))</f>
        <v/>
      </c>
      <c r="AB767" s="111" t="str">
        <f t="shared" si="172"/>
        <v/>
      </c>
      <c r="AC767" s="121" t="str">
        <f t="shared" si="168"/>
        <v/>
      </c>
      <c r="AD767" s="122" t="str">
        <f t="shared" si="169"/>
        <v/>
      </c>
      <c r="AE767" s="123" t="str">
        <f t="shared" si="173"/>
        <v/>
      </c>
      <c r="AG767" s="150" t="str">
        <f t="shared" si="170"/>
        <v/>
      </c>
    </row>
    <row r="768" spans="1:33" x14ac:dyDescent="0.25">
      <c r="A768" s="56"/>
      <c r="B768" s="70"/>
      <c r="C768" s="76"/>
      <c r="D768" s="73"/>
      <c r="E768" s="79"/>
      <c r="F768" s="56"/>
      <c r="G768" s="13" t="str">
        <f t="shared" si="161"/>
        <v/>
      </c>
      <c r="H768" s="56"/>
      <c r="K768" s="128"/>
      <c r="L768" s="128"/>
      <c r="M768" s="128"/>
      <c r="N768" s="84" t="str">
        <f t="shared" si="162"/>
        <v/>
      </c>
      <c r="O768" s="128"/>
      <c r="P768" s="84" t="str">
        <f t="shared" si="163"/>
        <v/>
      </c>
      <c r="Q768" s="84" t="str">
        <f t="shared" si="160"/>
        <v/>
      </c>
      <c r="R768" s="84" t="str">
        <f t="shared" si="164"/>
        <v/>
      </c>
      <c r="S768" s="84" t="str">
        <f t="shared" si="165"/>
        <v/>
      </c>
      <c r="U768" s="84" t="str">
        <f t="shared" si="166"/>
        <v/>
      </c>
      <c r="W768" s="108" t="str">
        <f>IF($N768="", "", SUM($D$11:$D768))</f>
        <v/>
      </c>
      <c r="X768" s="111" t="str">
        <f t="shared" si="167"/>
        <v/>
      </c>
      <c r="Y768" s="114" t="str">
        <f t="shared" si="171"/>
        <v/>
      </c>
      <c r="Z768" s="111" t="str">
        <f>IF(X768="", "", X768-SUM($Z$11:$Z767))</f>
        <v/>
      </c>
      <c r="AA768" s="111" t="str">
        <f>IF($Y768="", "", $Y768-SUM($AA$11:$AA767))</f>
        <v/>
      </c>
      <c r="AB768" s="111" t="str">
        <f t="shared" si="172"/>
        <v/>
      </c>
      <c r="AC768" s="121" t="str">
        <f t="shared" si="168"/>
        <v/>
      </c>
      <c r="AD768" s="122" t="str">
        <f t="shared" si="169"/>
        <v/>
      </c>
      <c r="AE768" s="123" t="str">
        <f t="shared" si="173"/>
        <v/>
      </c>
      <c r="AG768" s="150" t="str">
        <f t="shared" si="170"/>
        <v/>
      </c>
    </row>
    <row r="769" spans="1:33" x14ac:dyDescent="0.25">
      <c r="A769" s="56"/>
      <c r="B769" s="70"/>
      <c r="C769" s="76"/>
      <c r="D769" s="73"/>
      <c r="E769" s="79"/>
      <c r="F769" s="56"/>
      <c r="G769" s="13" t="str">
        <f t="shared" si="161"/>
        <v/>
      </c>
      <c r="H769" s="56"/>
      <c r="K769" s="128"/>
      <c r="L769" s="128"/>
      <c r="M769" s="128"/>
      <c r="N769" s="84" t="str">
        <f t="shared" si="162"/>
        <v/>
      </c>
      <c r="O769" s="128"/>
      <c r="P769" s="84" t="str">
        <f t="shared" si="163"/>
        <v/>
      </c>
      <c r="Q769" s="84" t="str">
        <f t="shared" si="160"/>
        <v/>
      </c>
      <c r="R769" s="84" t="str">
        <f t="shared" si="164"/>
        <v/>
      </c>
      <c r="S769" s="84" t="str">
        <f t="shared" si="165"/>
        <v/>
      </c>
      <c r="U769" s="84" t="str">
        <f t="shared" si="166"/>
        <v/>
      </c>
      <c r="W769" s="108" t="str">
        <f>IF($N769="", "", SUM($D$11:$D769))</f>
        <v/>
      </c>
      <c r="X769" s="111" t="str">
        <f t="shared" si="167"/>
        <v/>
      </c>
      <c r="Y769" s="114" t="str">
        <f t="shared" si="171"/>
        <v/>
      </c>
      <c r="Z769" s="111" t="str">
        <f>IF(X769="", "", X769-SUM($Z$11:$Z768))</f>
        <v/>
      </c>
      <c r="AA769" s="111" t="str">
        <f>IF($Y769="", "", $Y769-SUM($AA$11:$AA768))</f>
        <v/>
      </c>
      <c r="AB769" s="111" t="str">
        <f t="shared" si="172"/>
        <v/>
      </c>
      <c r="AC769" s="121" t="str">
        <f t="shared" si="168"/>
        <v/>
      </c>
      <c r="AD769" s="122" t="str">
        <f t="shared" si="169"/>
        <v/>
      </c>
      <c r="AE769" s="123" t="str">
        <f t="shared" si="173"/>
        <v/>
      </c>
      <c r="AG769" s="150" t="str">
        <f t="shared" si="170"/>
        <v/>
      </c>
    </row>
    <row r="770" spans="1:33" x14ac:dyDescent="0.25">
      <c r="A770" s="56"/>
      <c r="B770" s="70"/>
      <c r="C770" s="76"/>
      <c r="D770" s="73"/>
      <c r="E770" s="79"/>
      <c r="F770" s="56"/>
      <c r="G770" s="13" t="str">
        <f t="shared" si="161"/>
        <v/>
      </c>
      <c r="H770" s="56"/>
      <c r="K770" s="128"/>
      <c r="L770" s="128"/>
      <c r="M770" s="128"/>
      <c r="N770" s="84" t="str">
        <f t="shared" si="162"/>
        <v/>
      </c>
      <c r="O770" s="128"/>
      <c r="P770" s="84" t="str">
        <f t="shared" si="163"/>
        <v/>
      </c>
      <c r="Q770" s="84" t="str">
        <f t="shared" si="160"/>
        <v/>
      </c>
      <c r="R770" s="84" t="str">
        <f t="shared" si="164"/>
        <v/>
      </c>
      <c r="S770" s="84" t="str">
        <f t="shared" si="165"/>
        <v/>
      </c>
      <c r="U770" s="84" t="str">
        <f t="shared" si="166"/>
        <v/>
      </c>
      <c r="W770" s="108" t="str">
        <f>IF($N770="", "", SUM($D$11:$D770))</f>
        <v/>
      </c>
      <c r="X770" s="111" t="str">
        <f t="shared" si="167"/>
        <v/>
      </c>
      <c r="Y770" s="114" t="str">
        <f t="shared" si="171"/>
        <v/>
      </c>
      <c r="Z770" s="111" t="str">
        <f>IF(X770="", "", X770-SUM($Z$11:$Z769))</f>
        <v/>
      </c>
      <c r="AA770" s="111" t="str">
        <f>IF($Y770="", "", $Y770-SUM($AA$11:$AA769))</f>
        <v/>
      </c>
      <c r="AB770" s="111" t="str">
        <f t="shared" si="172"/>
        <v/>
      </c>
      <c r="AC770" s="121" t="str">
        <f t="shared" si="168"/>
        <v/>
      </c>
      <c r="AD770" s="122" t="str">
        <f t="shared" si="169"/>
        <v/>
      </c>
      <c r="AE770" s="123" t="str">
        <f t="shared" si="173"/>
        <v/>
      </c>
      <c r="AG770" s="150" t="str">
        <f t="shared" si="170"/>
        <v/>
      </c>
    </row>
    <row r="771" spans="1:33" x14ac:dyDescent="0.25">
      <c r="A771" s="56"/>
      <c r="B771" s="70"/>
      <c r="C771" s="76"/>
      <c r="D771" s="73"/>
      <c r="E771" s="79"/>
      <c r="F771" s="56"/>
      <c r="G771" s="13" t="str">
        <f t="shared" si="161"/>
        <v/>
      </c>
      <c r="H771" s="56"/>
      <c r="K771" s="128"/>
      <c r="L771" s="128"/>
      <c r="M771" s="128"/>
      <c r="N771" s="84" t="str">
        <f t="shared" si="162"/>
        <v/>
      </c>
      <c r="O771" s="128"/>
      <c r="P771" s="84" t="str">
        <f t="shared" si="163"/>
        <v/>
      </c>
      <c r="Q771" s="84" t="str">
        <f t="shared" si="160"/>
        <v/>
      </c>
      <c r="R771" s="84" t="str">
        <f t="shared" si="164"/>
        <v/>
      </c>
      <c r="S771" s="84" t="str">
        <f t="shared" si="165"/>
        <v/>
      </c>
      <c r="U771" s="84" t="str">
        <f t="shared" si="166"/>
        <v/>
      </c>
      <c r="W771" s="108" t="str">
        <f>IF($N771="", "", SUM($D$11:$D771))</f>
        <v/>
      </c>
      <c r="X771" s="111" t="str">
        <f t="shared" si="167"/>
        <v/>
      </c>
      <c r="Y771" s="114" t="str">
        <f t="shared" si="171"/>
        <v/>
      </c>
      <c r="Z771" s="111" t="str">
        <f>IF(X771="", "", X771-SUM($Z$11:$Z770))</f>
        <v/>
      </c>
      <c r="AA771" s="111" t="str">
        <f>IF($Y771="", "", $Y771-SUM($AA$11:$AA770))</f>
        <v/>
      </c>
      <c r="AB771" s="111" t="str">
        <f t="shared" si="172"/>
        <v/>
      </c>
      <c r="AC771" s="121" t="str">
        <f t="shared" si="168"/>
        <v/>
      </c>
      <c r="AD771" s="122" t="str">
        <f t="shared" si="169"/>
        <v/>
      </c>
      <c r="AE771" s="123" t="str">
        <f t="shared" si="173"/>
        <v/>
      </c>
      <c r="AG771" s="150" t="str">
        <f t="shared" si="170"/>
        <v/>
      </c>
    </row>
    <row r="772" spans="1:33" x14ac:dyDescent="0.25">
      <c r="A772" s="56"/>
      <c r="B772" s="70"/>
      <c r="C772" s="76"/>
      <c r="D772" s="73"/>
      <c r="E772" s="79"/>
      <c r="F772" s="56"/>
      <c r="G772" s="13" t="str">
        <f t="shared" si="161"/>
        <v/>
      </c>
      <c r="H772" s="56"/>
      <c r="K772" s="128"/>
      <c r="L772" s="128"/>
      <c r="M772" s="128"/>
      <c r="N772" s="84" t="str">
        <f t="shared" si="162"/>
        <v/>
      </c>
      <c r="O772" s="128"/>
      <c r="P772" s="84" t="str">
        <f t="shared" si="163"/>
        <v/>
      </c>
      <c r="Q772" s="84" t="str">
        <f t="shared" si="160"/>
        <v/>
      </c>
      <c r="R772" s="84" t="str">
        <f t="shared" si="164"/>
        <v/>
      </c>
      <c r="S772" s="84" t="str">
        <f t="shared" si="165"/>
        <v/>
      </c>
      <c r="U772" s="84" t="str">
        <f t="shared" si="166"/>
        <v/>
      </c>
      <c r="W772" s="108" t="str">
        <f>IF($N772="", "", SUM($D$11:$D772))</f>
        <v/>
      </c>
      <c r="X772" s="111" t="str">
        <f t="shared" si="167"/>
        <v/>
      </c>
      <c r="Y772" s="114" t="str">
        <f t="shared" si="171"/>
        <v/>
      </c>
      <c r="Z772" s="111" t="str">
        <f>IF(X772="", "", X772-SUM($Z$11:$Z771))</f>
        <v/>
      </c>
      <c r="AA772" s="111" t="str">
        <f>IF($Y772="", "", $Y772-SUM($AA$11:$AA771))</f>
        <v/>
      </c>
      <c r="AB772" s="111" t="str">
        <f t="shared" si="172"/>
        <v/>
      </c>
      <c r="AC772" s="121" t="str">
        <f t="shared" si="168"/>
        <v/>
      </c>
      <c r="AD772" s="122" t="str">
        <f t="shared" si="169"/>
        <v/>
      </c>
      <c r="AE772" s="123" t="str">
        <f t="shared" si="173"/>
        <v/>
      </c>
      <c r="AG772" s="150" t="str">
        <f t="shared" si="170"/>
        <v/>
      </c>
    </row>
    <row r="773" spans="1:33" x14ac:dyDescent="0.25">
      <c r="A773" s="56"/>
      <c r="B773" s="70"/>
      <c r="C773" s="76"/>
      <c r="D773" s="73"/>
      <c r="E773" s="79"/>
      <c r="F773" s="56"/>
      <c r="G773" s="13" t="str">
        <f t="shared" si="161"/>
        <v/>
      </c>
      <c r="H773" s="56"/>
      <c r="K773" s="128"/>
      <c r="L773" s="128"/>
      <c r="M773" s="128"/>
      <c r="N773" s="84" t="str">
        <f t="shared" si="162"/>
        <v/>
      </c>
      <c r="O773" s="128"/>
      <c r="P773" s="84" t="str">
        <f t="shared" si="163"/>
        <v/>
      </c>
      <c r="Q773" s="84" t="str">
        <f t="shared" si="160"/>
        <v/>
      </c>
      <c r="R773" s="84" t="str">
        <f t="shared" si="164"/>
        <v/>
      </c>
      <c r="S773" s="84" t="str">
        <f t="shared" si="165"/>
        <v/>
      </c>
      <c r="U773" s="84" t="str">
        <f t="shared" si="166"/>
        <v/>
      </c>
      <c r="W773" s="108" t="str">
        <f>IF($N773="", "", SUM($D$11:$D773))</f>
        <v/>
      </c>
      <c r="X773" s="111" t="str">
        <f t="shared" si="167"/>
        <v/>
      </c>
      <c r="Y773" s="114" t="str">
        <f t="shared" si="171"/>
        <v/>
      </c>
      <c r="Z773" s="111" t="str">
        <f>IF(X773="", "", X773-SUM($Z$11:$Z772))</f>
        <v/>
      </c>
      <c r="AA773" s="111" t="str">
        <f>IF($Y773="", "", $Y773-SUM($AA$11:$AA772))</f>
        <v/>
      </c>
      <c r="AB773" s="111" t="str">
        <f t="shared" si="172"/>
        <v/>
      </c>
      <c r="AC773" s="121" t="str">
        <f t="shared" si="168"/>
        <v/>
      </c>
      <c r="AD773" s="122" t="str">
        <f t="shared" si="169"/>
        <v/>
      </c>
      <c r="AE773" s="123" t="str">
        <f t="shared" si="173"/>
        <v/>
      </c>
      <c r="AG773" s="150" t="str">
        <f t="shared" si="170"/>
        <v/>
      </c>
    </row>
    <row r="774" spans="1:33" x14ac:dyDescent="0.25">
      <c r="A774" s="56"/>
      <c r="B774" s="70"/>
      <c r="C774" s="76"/>
      <c r="D774" s="73"/>
      <c r="E774" s="79"/>
      <c r="F774" s="56"/>
      <c r="G774" s="13" t="str">
        <f t="shared" si="161"/>
        <v/>
      </c>
      <c r="H774" s="56"/>
      <c r="K774" s="128"/>
      <c r="L774" s="128"/>
      <c r="M774" s="128"/>
      <c r="N774" s="84" t="str">
        <f t="shared" si="162"/>
        <v/>
      </c>
      <c r="O774" s="128"/>
      <c r="P774" s="84" t="str">
        <f t="shared" si="163"/>
        <v/>
      </c>
      <c r="Q774" s="84" t="str">
        <f t="shared" si="160"/>
        <v/>
      </c>
      <c r="R774" s="84" t="str">
        <f t="shared" si="164"/>
        <v/>
      </c>
      <c r="S774" s="84" t="str">
        <f t="shared" si="165"/>
        <v/>
      </c>
      <c r="U774" s="84" t="str">
        <f t="shared" si="166"/>
        <v/>
      </c>
      <c r="W774" s="108" t="str">
        <f>IF($N774="", "", SUM($D$11:$D774))</f>
        <v/>
      </c>
      <c r="X774" s="111" t="str">
        <f t="shared" si="167"/>
        <v/>
      </c>
      <c r="Y774" s="114" t="str">
        <f t="shared" si="171"/>
        <v/>
      </c>
      <c r="Z774" s="111" t="str">
        <f>IF(X774="", "", X774-SUM($Z$11:$Z773))</f>
        <v/>
      </c>
      <c r="AA774" s="111" t="str">
        <f>IF($Y774="", "", $Y774-SUM($AA$11:$AA773))</f>
        <v/>
      </c>
      <c r="AB774" s="111" t="str">
        <f t="shared" si="172"/>
        <v/>
      </c>
      <c r="AC774" s="121" t="str">
        <f t="shared" si="168"/>
        <v/>
      </c>
      <c r="AD774" s="122" t="str">
        <f t="shared" si="169"/>
        <v/>
      </c>
      <c r="AE774" s="123" t="str">
        <f t="shared" si="173"/>
        <v/>
      </c>
      <c r="AG774" s="150" t="str">
        <f t="shared" si="170"/>
        <v/>
      </c>
    </row>
    <row r="775" spans="1:33" x14ac:dyDescent="0.25">
      <c r="A775" s="56"/>
      <c r="B775" s="70"/>
      <c r="C775" s="76"/>
      <c r="D775" s="73"/>
      <c r="E775" s="79"/>
      <c r="F775" s="56"/>
      <c r="G775" s="13" t="str">
        <f t="shared" si="161"/>
        <v/>
      </c>
      <c r="H775" s="56"/>
      <c r="K775" s="128"/>
      <c r="L775" s="128"/>
      <c r="M775" s="128"/>
      <c r="N775" s="84" t="str">
        <f t="shared" si="162"/>
        <v/>
      </c>
      <c r="O775" s="128"/>
      <c r="P775" s="84" t="str">
        <f t="shared" si="163"/>
        <v/>
      </c>
      <c r="Q775" s="84" t="str">
        <f t="shared" si="160"/>
        <v/>
      </c>
      <c r="R775" s="84" t="str">
        <f t="shared" si="164"/>
        <v/>
      </c>
      <c r="S775" s="84" t="str">
        <f t="shared" si="165"/>
        <v/>
      </c>
      <c r="U775" s="84" t="str">
        <f t="shared" si="166"/>
        <v/>
      </c>
      <c r="W775" s="108" t="str">
        <f>IF($N775="", "", SUM($D$11:$D775))</f>
        <v/>
      </c>
      <c r="X775" s="111" t="str">
        <f t="shared" si="167"/>
        <v/>
      </c>
      <c r="Y775" s="114" t="str">
        <f t="shared" si="171"/>
        <v/>
      </c>
      <c r="Z775" s="111" t="str">
        <f>IF(X775="", "", X775-SUM($Z$11:$Z774))</f>
        <v/>
      </c>
      <c r="AA775" s="111" t="str">
        <f>IF($Y775="", "", $Y775-SUM($AA$11:$AA774))</f>
        <v/>
      </c>
      <c r="AB775" s="111" t="str">
        <f t="shared" si="172"/>
        <v/>
      </c>
      <c r="AC775" s="121" t="str">
        <f t="shared" si="168"/>
        <v/>
      </c>
      <c r="AD775" s="122" t="str">
        <f t="shared" si="169"/>
        <v/>
      </c>
      <c r="AE775" s="123" t="str">
        <f t="shared" si="173"/>
        <v/>
      </c>
      <c r="AG775" s="150" t="str">
        <f t="shared" si="170"/>
        <v/>
      </c>
    </row>
    <row r="776" spans="1:33" x14ac:dyDescent="0.25">
      <c r="A776" s="56"/>
      <c r="B776" s="70"/>
      <c r="C776" s="76"/>
      <c r="D776" s="73"/>
      <c r="E776" s="79"/>
      <c r="F776" s="56"/>
      <c r="G776" s="13" t="str">
        <f t="shared" si="161"/>
        <v/>
      </c>
      <c r="H776" s="56"/>
      <c r="K776" s="128"/>
      <c r="L776" s="128"/>
      <c r="M776" s="128"/>
      <c r="N776" s="84" t="str">
        <f t="shared" si="162"/>
        <v/>
      </c>
      <c r="O776" s="128"/>
      <c r="P776" s="84" t="str">
        <f t="shared" si="163"/>
        <v/>
      </c>
      <c r="Q776" s="84" t="str">
        <f t="shared" si="160"/>
        <v/>
      </c>
      <c r="R776" s="84" t="str">
        <f t="shared" si="164"/>
        <v/>
      </c>
      <c r="S776" s="84" t="str">
        <f t="shared" si="165"/>
        <v/>
      </c>
      <c r="U776" s="84" t="str">
        <f t="shared" si="166"/>
        <v/>
      </c>
      <c r="W776" s="108" t="str">
        <f>IF($N776="", "", SUM($D$11:$D776))</f>
        <v/>
      </c>
      <c r="X776" s="111" t="str">
        <f t="shared" si="167"/>
        <v/>
      </c>
      <c r="Y776" s="114" t="str">
        <f t="shared" si="171"/>
        <v/>
      </c>
      <c r="Z776" s="111" t="str">
        <f>IF(X776="", "", X776-SUM($Z$11:$Z775))</f>
        <v/>
      </c>
      <c r="AA776" s="111" t="str">
        <f>IF($Y776="", "", $Y776-SUM($AA$11:$AA775))</f>
        <v/>
      </c>
      <c r="AB776" s="111" t="str">
        <f t="shared" si="172"/>
        <v/>
      </c>
      <c r="AC776" s="121" t="str">
        <f t="shared" si="168"/>
        <v/>
      </c>
      <c r="AD776" s="122" t="str">
        <f t="shared" si="169"/>
        <v/>
      </c>
      <c r="AE776" s="123" t="str">
        <f t="shared" si="173"/>
        <v/>
      </c>
      <c r="AG776" s="150" t="str">
        <f t="shared" si="170"/>
        <v/>
      </c>
    </row>
    <row r="777" spans="1:33" x14ac:dyDescent="0.25">
      <c r="A777" s="56"/>
      <c r="B777" s="70"/>
      <c r="C777" s="76"/>
      <c r="D777" s="73"/>
      <c r="E777" s="79"/>
      <c r="F777" s="56"/>
      <c r="G777" s="13" t="str">
        <f t="shared" si="161"/>
        <v/>
      </c>
      <c r="H777" s="56"/>
      <c r="K777" s="128"/>
      <c r="L777" s="128"/>
      <c r="M777" s="128"/>
      <c r="N777" s="84" t="str">
        <f t="shared" si="162"/>
        <v/>
      </c>
      <c r="O777" s="128"/>
      <c r="P777" s="84" t="str">
        <f t="shared" si="163"/>
        <v/>
      </c>
      <c r="Q777" s="84" t="str">
        <f t="shared" si="160"/>
        <v/>
      </c>
      <c r="R777" s="84" t="str">
        <f t="shared" si="164"/>
        <v/>
      </c>
      <c r="S777" s="84" t="str">
        <f t="shared" si="165"/>
        <v/>
      </c>
      <c r="U777" s="84" t="str">
        <f t="shared" si="166"/>
        <v/>
      </c>
      <c r="W777" s="108" t="str">
        <f>IF($N777="", "", SUM($D$11:$D777))</f>
        <v/>
      </c>
      <c r="X777" s="111" t="str">
        <f t="shared" si="167"/>
        <v/>
      </c>
      <c r="Y777" s="114" t="str">
        <f t="shared" si="171"/>
        <v/>
      </c>
      <c r="Z777" s="111" t="str">
        <f>IF(X777="", "", X777-SUM($Z$11:$Z776))</f>
        <v/>
      </c>
      <c r="AA777" s="111" t="str">
        <f>IF($Y777="", "", $Y777-SUM($AA$11:$AA776))</f>
        <v/>
      </c>
      <c r="AB777" s="111" t="str">
        <f t="shared" si="172"/>
        <v/>
      </c>
      <c r="AC777" s="121" t="str">
        <f t="shared" si="168"/>
        <v/>
      </c>
      <c r="AD777" s="122" t="str">
        <f t="shared" si="169"/>
        <v/>
      </c>
      <c r="AE777" s="123" t="str">
        <f t="shared" si="173"/>
        <v/>
      </c>
      <c r="AG777" s="150" t="str">
        <f t="shared" si="170"/>
        <v/>
      </c>
    </row>
    <row r="778" spans="1:33" x14ac:dyDescent="0.25">
      <c r="A778" s="56"/>
      <c r="B778" s="70"/>
      <c r="C778" s="76"/>
      <c r="D778" s="73"/>
      <c r="E778" s="79"/>
      <c r="F778" s="56"/>
      <c r="G778" s="13" t="str">
        <f t="shared" si="161"/>
        <v/>
      </c>
      <c r="H778" s="56"/>
      <c r="K778" s="128"/>
      <c r="L778" s="128"/>
      <c r="M778" s="128"/>
      <c r="N778" s="84" t="str">
        <f t="shared" si="162"/>
        <v/>
      </c>
      <c r="O778" s="128"/>
      <c r="P778" s="84" t="str">
        <f t="shared" si="163"/>
        <v/>
      </c>
      <c r="Q778" s="84" t="str">
        <f t="shared" si="160"/>
        <v/>
      </c>
      <c r="R778" s="84" t="str">
        <f t="shared" si="164"/>
        <v/>
      </c>
      <c r="S778" s="84" t="str">
        <f t="shared" si="165"/>
        <v/>
      </c>
      <c r="U778" s="84" t="str">
        <f t="shared" si="166"/>
        <v/>
      </c>
      <c r="W778" s="108" t="str">
        <f>IF($N778="", "", SUM($D$11:$D778))</f>
        <v/>
      </c>
      <c r="X778" s="111" t="str">
        <f t="shared" si="167"/>
        <v/>
      </c>
      <c r="Y778" s="114" t="str">
        <f t="shared" si="171"/>
        <v/>
      </c>
      <c r="Z778" s="111" t="str">
        <f>IF(X778="", "", X778-SUM($Z$11:$Z777))</f>
        <v/>
      </c>
      <c r="AA778" s="111" t="str">
        <f>IF($Y778="", "", $Y778-SUM($AA$11:$AA777))</f>
        <v/>
      </c>
      <c r="AB778" s="111" t="str">
        <f t="shared" si="172"/>
        <v/>
      </c>
      <c r="AC778" s="121" t="str">
        <f t="shared" si="168"/>
        <v/>
      </c>
      <c r="AD778" s="122" t="str">
        <f t="shared" si="169"/>
        <v/>
      </c>
      <c r="AE778" s="123" t="str">
        <f t="shared" si="173"/>
        <v/>
      </c>
      <c r="AG778" s="150" t="str">
        <f t="shared" si="170"/>
        <v/>
      </c>
    </row>
    <row r="779" spans="1:33" x14ac:dyDescent="0.25">
      <c r="A779" s="56"/>
      <c r="B779" s="70"/>
      <c r="C779" s="76"/>
      <c r="D779" s="73"/>
      <c r="E779" s="79"/>
      <c r="F779" s="56"/>
      <c r="G779" s="13" t="str">
        <f t="shared" si="161"/>
        <v/>
      </c>
      <c r="H779" s="56"/>
      <c r="K779" s="128"/>
      <c r="L779" s="128"/>
      <c r="M779" s="128"/>
      <c r="N779" s="84" t="str">
        <f t="shared" si="162"/>
        <v/>
      </c>
      <c r="O779" s="128"/>
      <c r="P779" s="84" t="str">
        <f t="shared" si="163"/>
        <v/>
      </c>
      <c r="Q779" s="84" t="str">
        <f t="shared" ref="Q779:Q842" si="174">IF($N779="", "", IF(AND(Q$5="X", C779=""), $N$6, IF(AND(NOT(C779=""), COUNTIF(L$11:L$17, C779)=0), $N$7, "")))</f>
        <v/>
      </c>
      <c r="R779" s="84" t="str">
        <f t="shared" si="164"/>
        <v/>
      </c>
      <c r="S779" s="84" t="str">
        <f t="shared" si="165"/>
        <v/>
      </c>
      <c r="U779" s="84" t="str">
        <f t="shared" si="166"/>
        <v/>
      </c>
      <c r="W779" s="108" t="str">
        <f>IF($N779="", "", SUM($D$11:$D779))</f>
        <v/>
      </c>
      <c r="X779" s="111" t="str">
        <f t="shared" si="167"/>
        <v/>
      </c>
      <c r="Y779" s="114" t="str">
        <f t="shared" si="171"/>
        <v/>
      </c>
      <c r="Z779" s="111" t="str">
        <f>IF(X779="", "", X779-SUM($Z$11:$Z778))</f>
        <v/>
      </c>
      <c r="AA779" s="111" t="str">
        <f>IF($Y779="", "", $Y779-SUM($AA$11:$AA778))</f>
        <v/>
      </c>
      <c r="AB779" s="111" t="str">
        <f t="shared" si="172"/>
        <v/>
      </c>
      <c r="AC779" s="121" t="str">
        <f t="shared" si="168"/>
        <v/>
      </c>
      <c r="AD779" s="122" t="str">
        <f t="shared" si="169"/>
        <v/>
      </c>
      <c r="AE779" s="123" t="str">
        <f t="shared" si="173"/>
        <v/>
      </c>
      <c r="AG779" s="150" t="str">
        <f t="shared" si="170"/>
        <v/>
      </c>
    </row>
    <row r="780" spans="1:33" x14ac:dyDescent="0.25">
      <c r="A780" s="56"/>
      <c r="B780" s="70"/>
      <c r="C780" s="76"/>
      <c r="D780" s="73"/>
      <c r="E780" s="79"/>
      <c r="F780" s="56"/>
      <c r="G780" s="13" t="str">
        <f t="shared" ref="G780:G843" si="175">IF($B780="", "", TEXT($B780, "mmm"))</f>
        <v/>
      </c>
      <c r="H780" s="56"/>
      <c r="K780" s="128"/>
      <c r="L780" s="128"/>
      <c r="M780" s="128"/>
      <c r="N780" s="84" t="str">
        <f t="shared" ref="N780:N843" si="176">IF(COUNTIF($B780:$E780, "")=4, "", "X")</f>
        <v/>
      </c>
      <c r="O780" s="128"/>
      <c r="P780" s="84" t="str">
        <f t="shared" ref="P780:P843" si="177">IF($N780="", "", IF(AND(P$5="X", B780=""), $N$6, IFERROR(IF(AND(NOT(B780=""), OR(ISNUMBER(B780)=FALSE, B780&lt;$L$2, B780&gt;$L$3)), $N$7, ""), $N$7)))</f>
        <v/>
      </c>
      <c r="Q780" s="84" t="str">
        <f t="shared" si="174"/>
        <v/>
      </c>
      <c r="R780" s="84" t="str">
        <f t="shared" ref="R780:R843" si="178">IF($N780="", "", IF(AND(R$5="X", D780=""), $N$6, IF(AND(NOT(D780=""), ISNUMBER(D780)=FALSE), $N$7, "")))</f>
        <v/>
      </c>
      <c r="S780" s="84" t="str">
        <f t="shared" ref="S780:S843" si="179">IF($N780="", "", IF(AND(S$5="X", E780=""), $N$6, ""))</f>
        <v/>
      </c>
      <c r="U780" s="84" t="str">
        <f t="shared" ref="U780:U843" si="180">IF($B780="", "", TEXT($B780, "mmm yyyy"))</f>
        <v/>
      </c>
      <c r="W780" s="108" t="str">
        <f>IF($N780="", "", SUM($D$11:$D780))</f>
        <v/>
      </c>
      <c r="X780" s="111" t="str">
        <f t="shared" ref="X780:X843" si="181">IF(W780="", "", IF(W780&lt;=$X$4, W780, $X$4))</f>
        <v/>
      </c>
      <c r="Y780" s="114" t="str">
        <f t="shared" si="171"/>
        <v/>
      </c>
      <c r="Z780" s="111" t="str">
        <f>IF(X780="", "", X780-SUM($Z$11:$Z779))</f>
        <v/>
      </c>
      <c r="AA780" s="111" t="str">
        <f>IF($Y780="", "", $Y780-SUM($AA$11:$AA779))</f>
        <v/>
      </c>
      <c r="AB780" s="111" t="str">
        <f t="shared" si="172"/>
        <v/>
      </c>
      <c r="AC780" s="121" t="str">
        <f t="shared" ref="AC780:AC843" si="182">IF($N780="", "", $Z780*$AC$4)</f>
        <v/>
      </c>
      <c r="AD780" s="122" t="str">
        <f t="shared" ref="AD780:AD843" si="183">IF($N780="", "", $AA780*$AC$5)</f>
        <v/>
      </c>
      <c r="AE780" s="123" t="str">
        <f t="shared" si="173"/>
        <v/>
      </c>
      <c r="AG780" s="150" t="str">
        <f t="shared" ref="AG780:AG843" si="184">IF(OR($U780="", $C780=""), "", CONCATENATE($C780, " - ", $U780))</f>
        <v/>
      </c>
    </row>
    <row r="781" spans="1:33" x14ac:dyDescent="0.25">
      <c r="A781" s="56"/>
      <c r="B781" s="70"/>
      <c r="C781" s="76"/>
      <c r="D781" s="73"/>
      <c r="E781" s="79"/>
      <c r="F781" s="56"/>
      <c r="G781" s="13" t="str">
        <f t="shared" si="175"/>
        <v/>
      </c>
      <c r="H781" s="56"/>
      <c r="K781" s="128"/>
      <c r="L781" s="128"/>
      <c r="M781" s="128"/>
      <c r="N781" s="84" t="str">
        <f t="shared" si="176"/>
        <v/>
      </c>
      <c r="O781" s="128"/>
      <c r="P781" s="84" t="str">
        <f t="shared" si="177"/>
        <v/>
      </c>
      <c r="Q781" s="84" t="str">
        <f t="shared" si="174"/>
        <v/>
      </c>
      <c r="R781" s="84" t="str">
        <f t="shared" si="178"/>
        <v/>
      </c>
      <c r="S781" s="84" t="str">
        <f t="shared" si="179"/>
        <v/>
      </c>
      <c r="U781" s="84" t="str">
        <f t="shared" si="180"/>
        <v/>
      </c>
      <c r="W781" s="108" t="str">
        <f>IF($N781="", "", SUM($D$11:$D781))</f>
        <v/>
      </c>
      <c r="X781" s="111" t="str">
        <f t="shared" si="181"/>
        <v/>
      </c>
      <c r="Y781" s="114" t="str">
        <f t="shared" si="171"/>
        <v/>
      </c>
      <c r="Z781" s="111" t="str">
        <f>IF(X781="", "", X781-SUM($Z$11:$Z780))</f>
        <v/>
      </c>
      <c r="AA781" s="111" t="str">
        <f>IF($Y781="", "", $Y781-SUM($AA$11:$AA780))</f>
        <v/>
      </c>
      <c r="AB781" s="111" t="str">
        <f t="shared" si="172"/>
        <v/>
      </c>
      <c r="AC781" s="121" t="str">
        <f t="shared" si="182"/>
        <v/>
      </c>
      <c r="AD781" s="122" t="str">
        <f t="shared" si="183"/>
        <v/>
      </c>
      <c r="AE781" s="123" t="str">
        <f t="shared" si="173"/>
        <v/>
      </c>
      <c r="AG781" s="150" t="str">
        <f t="shared" si="184"/>
        <v/>
      </c>
    </row>
    <row r="782" spans="1:33" x14ac:dyDescent="0.25">
      <c r="A782" s="56"/>
      <c r="B782" s="70"/>
      <c r="C782" s="76"/>
      <c r="D782" s="73"/>
      <c r="E782" s="79"/>
      <c r="F782" s="56"/>
      <c r="G782" s="13" t="str">
        <f t="shared" si="175"/>
        <v/>
      </c>
      <c r="H782" s="56"/>
      <c r="K782" s="128"/>
      <c r="L782" s="128"/>
      <c r="M782" s="128"/>
      <c r="N782" s="84" t="str">
        <f t="shared" si="176"/>
        <v/>
      </c>
      <c r="O782" s="128"/>
      <c r="P782" s="84" t="str">
        <f t="shared" si="177"/>
        <v/>
      </c>
      <c r="Q782" s="84" t="str">
        <f t="shared" si="174"/>
        <v/>
      </c>
      <c r="R782" s="84" t="str">
        <f t="shared" si="178"/>
        <v/>
      </c>
      <c r="S782" s="84" t="str">
        <f t="shared" si="179"/>
        <v/>
      </c>
      <c r="U782" s="84" t="str">
        <f t="shared" si="180"/>
        <v/>
      </c>
      <c r="W782" s="108" t="str">
        <f>IF($N782="", "", SUM($D$11:$D782))</f>
        <v/>
      </c>
      <c r="X782" s="111" t="str">
        <f t="shared" si="181"/>
        <v/>
      </c>
      <c r="Y782" s="114" t="str">
        <f t="shared" ref="Y782:Y845" si="185">IF(W782="", "", IF(W782&lt;=$X$4, 0, W782-$X$4))</f>
        <v/>
      </c>
      <c r="Z782" s="111" t="str">
        <f>IF(X782="", "", X782-SUM($Z$11:$Z781))</f>
        <v/>
      </c>
      <c r="AA782" s="111" t="str">
        <f>IF($Y782="", "", $Y782-SUM($AA$11:$AA781))</f>
        <v/>
      </c>
      <c r="AB782" s="111" t="str">
        <f t="shared" ref="AB782:AB845" si="186">IF($N782="", "", SUM(Z782:AA782))</f>
        <v/>
      </c>
      <c r="AC782" s="121" t="str">
        <f t="shared" si="182"/>
        <v/>
      </c>
      <c r="AD782" s="122" t="str">
        <f t="shared" si="183"/>
        <v/>
      </c>
      <c r="AE782" s="123" t="str">
        <f t="shared" ref="AE782:AE845" si="187">IF($N782="", "", SUM(AC782:AD782))</f>
        <v/>
      </c>
      <c r="AG782" s="150" t="str">
        <f t="shared" si="184"/>
        <v/>
      </c>
    </row>
    <row r="783" spans="1:33" x14ac:dyDescent="0.25">
      <c r="A783" s="56"/>
      <c r="B783" s="70"/>
      <c r="C783" s="76"/>
      <c r="D783" s="73"/>
      <c r="E783" s="79"/>
      <c r="F783" s="56"/>
      <c r="G783" s="13" t="str">
        <f t="shared" si="175"/>
        <v/>
      </c>
      <c r="H783" s="56"/>
      <c r="K783" s="128"/>
      <c r="L783" s="128"/>
      <c r="M783" s="128"/>
      <c r="N783" s="84" t="str">
        <f t="shared" si="176"/>
        <v/>
      </c>
      <c r="O783" s="128"/>
      <c r="P783" s="84" t="str">
        <f t="shared" si="177"/>
        <v/>
      </c>
      <c r="Q783" s="84" t="str">
        <f t="shared" si="174"/>
        <v/>
      </c>
      <c r="R783" s="84" t="str">
        <f t="shared" si="178"/>
        <v/>
      </c>
      <c r="S783" s="84" t="str">
        <f t="shared" si="179"/>
        <v/>
      </c>
      <c r="U783" s="84" t="str">
        <f t="shared" si="180"/>
        <v/>
      </c>
      <c r="W783" s="108" t="str">
        <f>IF($N783="", "", SUM($D$11:$D783))</f>
        <v/>
      </c>
      <c r="X783" s="111" t="str">
        <f t="shared" si="181"/>
        <v/>
      </c>
      <c r="Y783" s="114" t="str">
        <f t="shared" si="185"/>
        <v/>
      </c>
      <c r="Z783" s="111" t="str">
        <f>IF(X783="", "", X783-SUM($Z$11:$Z782))</f>
        <v/>
      </c>
      <c r="AA783" s="111" t="str">
        <f>IF($Y783="", "", $Y783-SUM($AA$11:$AA782))</f>
        <v/>
      </c>
      <c r="AB783" s="111" t="str">
        <f t="shared" si="186"/>
        <v/>
      </c>
      <c r="AC783" s="121" t="str">
        <f t="shared" si="182"/>
        <v/>
      </c>
      <c r="AD783" s="122" t="str">
        <f t="shared" si="183"/>
        <v/>
      </c>
      <c r="AE783" s="123" t="str">
        <f t="shared" si="187"/>
        <v/>
      </c>
      <c r="AG783" s="150" t="str">
        <f t="shared" si="184"/>
        <v/>
      </c>
    </row>
    <row r="784" spans="1:33" x14ac:dyDescent="0.25">
      <c r="A784" s="56"/>
      <c r="B784" s="70"/>
      <c r="C784" s="76"/>
      <c r="D784" s="73"/>
      <c r="E784" s="79"/>
      <c r="F784" s="56"/>
      <c r="G784" s="13" t="str">
        <f t="shared" si="175"/>
        <v/>
      </c>
      <c r="H784" s="56"/>
      <c r="K784" s="128"/>
      <c r="L784" s="128"/>
      <c r="M784" s="128"/>
      <c r="N784" s="84" t="str">
        <f t="shared" si="176"/>
        <v/>
      </c>
      <c r="O784" s="128"/>
      <c r="P784" s="84" t="str">
        <f t="shared" si="177"/>
        <v/>
      </c>
      <c r="Q784" s="84" t="str">
        <f t="shared" si="174"/>
        <v/>
      </c>
      <c r="R784" s="84" t="str">
        <f t="shared" si="178"/>
        <v/>
      </c>
      <c r="S784" s="84" t="str">
        <f t="shared" si="179"/>
        <v/>
      </c>
      <c r="U784" s="84" t="str">
        <f t="shared" si="180"/>
        <v/>
      </c>
      <c r="W784" s="108" t="str">
        <f>IF($N784="", "", SUM($D$11:$D784))</f>
        <v/>
      </c>
      <c r="X784" s="111" t="str">
        <f t="shared" si="181"/>
        <v/>
      </c>
      <c r="Y784" s="114" t="str">
        <f t="shared" si="185"/>
        <v/>
      </c>
      <c r="Z784" s="111" t="str">
        <f>IF(X784="", "", X784-SUM($Z$11:$Z783))</f>
        <v/>
      </c>
      <c r="AA784" s="111" t="str">
        <f>IF($Y784="", "", $Y784-SUM($AA$11:$AA783))</f>
        <v/>
      </c>
      <c r="AB784" s="111" t="str">
        <f t="shared" si="186"/>
        <v/>
      </c>
      <c r="AC784" s="121" t="str">
        <f t="shared" si="182"/>
        <v/>
      </c>
      <c r="AD784" s="122" t="str">
        <f t="shared" si="183"/>
        <v/>
      </c>
      <c r="AE784" s="123" t="str">
        <f t="shared" si="187"/>
        <v/>
      </c>
      <c r="AG784" s="150" t="str">
        <f t="shared" si="184"/>
        <v/>
      </c>
    </row>
    <row r="785" spans="1:33" x14ac:dyDescent="0.25">
      <c r="A785" s="56"/>
      <c r="B785" s="70"/>
      <c r="C785" s="76"/>
      <c r="D785" s="73"/>
      <c r="E785" s="79"/>
      <c r="F785" s="56"/>
      <c r="G785" s="13" t="str">
        <f t="shared" si="175"/>
        <v/>
      </c>
      <c r="H785" s="56"/>
      <c r="K785" s="128"/>
      <c r="L785" s="128"/>
      <c r="M785" s="128"/>
      <c r="N785" s="84" t="str">
        <f t="shared" si="176"/>
        <v/>
      </c>
      <c r="O785" s="128"/>
      <c r="P785" s="84" t="str">
        <f t="shared" si="177"/>
        <v/>
      </c>
      <c r="Q785" s="84" t="str">
        <f t="shared" si="174"/>
        <v/>
      </c>
      <c r="R785" s="84" t="str">
        <f t="shared" si="178"/>
        <v/>
      </c>
      <c r="S785" s="84" t="str">
        <f t="shared" si="179"/>
        <v/>
      </c>
      <c r="U785" s="84" t="str">
        <f t="shared" si="180"/>
        <v/>
      </c>
      <c r="W785" s="108" t="str">
        <f>IF($N785="", "", SUM($D$11:$D785))</f>
        <v/>
      </c>
      <c r="X785" s="111" t="str">
        <f t="shared" si="181"/>
        <v/>
      </c>
      <c r="Y785" s="114" t="str">
        <f t="shared" si="185"/>
        <v/>
      </c>
      <c r="Z785" s="111" t="str">
        <f>IF(X785="", "", X785-SUM($Z$11:$Z784))</f>
        <v/>
      </c>
      <c r="AA785" s="111" t="str">
        <f>IF($Y785="", "", $Y785-SUM($AA$11:$AA784))</f>
        <v/>
      </c>
      <c r="AB785" s="111" t="str">
        <f t="shared" si="186"/>
        <v/>
      </c>
      <c r="AC785" s="121" t="str">
        <f t="shared" si="182"/>
        <v/>
      </c>
      <c r="AD785" s="122" t="str">
        <f t="shared" si="183"/>
        <v/>
      </c>
      <c r="AE785" s="123" t="str">
        <f t="shared" si="187"/>
        <v/>
      </c>
      <c r="AG785" s="150" t="str">
        <f t="shared" si="184"/>
        <v/>
      </c>
    </row>
    <row r="786" spans="1:33" x14ac:dyDescent="0.25">
      <c r="A786" s="56"/>
      <c r="B786" s="70"/>
      <c r="C786" s="76"/>
      <c r="D786" s="73"/>
      <c r="E786" s="79"/>
      <c r="F786" s="56"/>
      <c r="G786" s="13" t="str">
        <f t="shared" si="175"/>
        <v/>
      </c>
      <c r="H786" s="56"/>
      <c r="K786" s="128"/>
      <c r="L786" s="128"/>
      <c r="M786" s="128"/>
      <c r="N786" s="84" t="str">
        <f t="shared" si="176"/>
        <v/>
      </c>
      <c r="O786" s="128"/>
      <c r="P786" s="84" t="str">
        <f t="shared" si="177"/>
        <v/>
      </c>
      <c r="Q786" s="84" t="str">
        <f t="shared" si="174"/>
        <v/>
      </c>
      <c r="R786" s="84" t="str">
        <f t="shared" si="178"/>
        <v/>
      </c>
      <c r="S786" s="84" t="str">
        <f t="shared" si="179"/>
        <v/>
      </c>
      <c r="U786" s="84" t="str">
        <f t="shared" si="180"/>
        <v/>
      </c>
      <c r="W786" s="108" t="str">
        <f>IF($N786="", "", SUM($D$11:$D786))</f>
        <v/>
      </c>
      <c r="X786" s="111" t="str">
        <f t="shared" si="181"/>
        <v/>
      </c>
      <c r="Y786" s="114" t="str">
        <f t="shared" si="185"/>
        <v/>
      </c>
      <c r="Z786" s="111" t="str">
        <f>IF(X786="", "", X786-SUM($Z$11:$Z785))</f>
        <v/>
      </c>
      <c r="AA786" s="111" t="str">
        <f>IF($Y786="", "", $Y786-SUM($AA$11:$AA785))</f>
        <v/>
      </c>
      <c r="AB786" s="111" t="str">
        <f t="shared" si="186"/>
        <v/>
      </c>
      <c r="AC786" s="121" t="str">
        <f t="shared" si="182"/>
        <v/>
      </c>
      <c r="AD786" s="122" t="str">
        <f t="shared" si="183"/>
        <v/>
      </c>
      <c r="AE786" s="123" t="str">
        <f t="shared" si="187"/>
        <v/>
      </c>
      <c r="AG786" s="150" t="str">
        <f t="shared" si="184"/>
        <v/>
      </c>
    </row>
    <row r="787" spans="1:33" x14ac:dyDescent="0.25">
      <c r="A787" s="56"/>
      <c r="B787" s="70"/>
      <c r="C787" s="76"/>
      <c r="D787" s="73"/>
      <c r="E787" s="79"/>
      <c r="F787" s="56"/>
      <c r="G787" s="13" t="str">
        <f t="shared" si="175"/>
        <v/>
      </c>
      <c r="H787" s="56"/>
      <c r="K787" s="128"/>
      <c r="L787" s="128"/>
      <c r="M787" s="128"/>
      <c r="N787" s="84" t="str">
        <f t="shared" si="176"/>
        <v/>
      </c>
      <c r="O787" s="128"/>
      <c r="P787" s="84" t="str">
        <f t="shared" si="177"/>
        <v/>
      </c>
      <c r="Q787" s="84" t="str">
        <f t="shared" si="174"/>
        <v/>
      </c>
      <c r="R787" s="84" t="str">
        <f t="shared" si="178"/>
        <v/>
      </c>
      <c r="S787" s="84" t="str">
        <f t="shared" si="179"/>
        <v/>
      </c>
      <c r="U787" s="84" t="str">
        <f t="shared" si="180"/>
        <v/>
      </c>
      <c r="W787" s="108" t="str">
        <f>IF($N787="", "", SUM($D$11:$D787))</f>
        <v/>
      </c>
      <c r="X787" s="111" t="str">
        <f t="shared" si="181"/>
        <v/>
      </c>
      <c r="Y787" s="114" t="str">
        <f t="shared" si="185"/>
        <v/>
      </c>
      <c r="Z787" s="111" t="str">
        <f>IF(X787="", "", X787-SUM($Z$11:$Z786))</f>
        <v/>
      </c>
      <c r="AA787" s="111" t="str">
        <f>IF($Y787="", "", $Y787-SUM($AA$11:$AA786))</f>
        <v/>
      </c>
      <c r="AB787" s="111" t="str">
        <f t="shared" si="186"/>
        <v/>
      </c>
      <c r="AC787" s="121" t="str">
        <f t="shared" si="182"/>
        <v/>
      </c>
      <c r="AD787" s="122" t="str">
        <f t="shared" si="183"/>
        <v/>
      </c>
      <c r="AE787" s="123" t="str">
        <f t="shared" si="187"/>
        <v/>
      </c>
      <c r="AG787" s="150" t="str">
        <f t="shared" si="184"/>
        <v/>
      </c>
    </row>
    <row r="788" spans="1:33" x14ac:dyDescent="0.25">
      <c r="A788" s="56"/>
      <c r="B788" s="70"/>
      <c r="C788" s="76"/>
      <c r="D788" s="73"/>
      <c r="E788" s="79"/>
      <c r="F788" s="56"/>
      <c r="G788" s="13" t="str">
        <f t="shared" si="175"/>
        <v/>
      </c>
      <c r="H788" s="56"/>
      <c r="K788" s="128"/>
      <c r="L788" s="128"/>
      <c r="M788" s="128"/>
      <c r="N788" s="84" t="str">
        <f t="shared" si="176"/>
        <v/>
      </c>
      <c r="O788" s="128"/>
      <c r="P788" s="84" t="str">
        <f t="shared" si="177"/>
        <v/>
      </c>
      <c r="Q788" s="84" t="str">
        <f t="shared" si="174"/>
        <v/>
      </c>
      <c r="R788" s="84" t="str">
        <f t="shared" si="178"/>
        <v/>
      </c>
      <c r="S788" s="84" t="str">
        <f t="shared" si="179"/>
        <v/>
      </c>
      <c r="U788" s="84" t="str">
        <f t="shared" si="180"/>
        <v/>
      </c>
      <c r="W788" s="108" t="str">
        <f>IF($N788="", "", SUM($D$11:$D788))</f>
        <v/>
      </c>
      <c r="X788" s="111" t="str">
        <f t="shared" si="181"/>
        <v/>
      </c>
      <c r="Y788" s="114" t="str">
        <f t="shared" si="185"/>
        <v/>
      </c>
      <c r="Z788" s="111" t="str">
        <f>IF(X788="", "", X788-SUM($Z$11:$Z787))</f>
        <v/>
      </c>
      <c r="AA788" s="111" t="str">
        <f>IF($Y788="", "", $Y788-SUM($AA$11:$AA787))</f>
        <v/>
      </c>
      <c r="AB788" s="111" t="str">
        <f t="shared" si="186"/>
        <v/>
      </c>
      <c r="AC788" s="121" t="str">
        <f t="shared" si="182"/>
        <v/>
      </c>
      <c r="AD788" s="122" t="str">
        <f t="shared" si="183"/>
        <v/>
      </c>
      <c r="AE788" s="123" t="str">
        <f t="shared" si="187"/>
        <v/>
      </c>
      <c r="AG788" s="150" t="str">
        <f t="shared" si="184"/>
        <v/>
      </c>
    </row>
    <row r="789" spans="1:33" x14ac:dyDescent="0.25">
      <c r="A789" s="56"/>
      <c r="B789" s="70"/>
      <c r="C789" s="76"/>
      <c r="D789" s="73"/>
      <c r="E789" s="79"/>
      <c r="F789" s="56"/>
      <c r="G789" s="13" t="str">
        <f t="shared" si="175"/>
        <v/>
      </c>
      <c r="H789" s="56"/>
      <c r="K789" s="128"/>
      <c r="L789" s="128"/>
      <c r="M789" s="128"/>
      <c r="N789" s="84" t="str">
        <f t="shared" si="176"/>
        <v/>
      </c>
      <c r="O789" s="128"/>
      <c r="P789" s="84" t="str">
        <f t="shared" si="177"/>
        <v/>
      </c>
      <c r="Q789" s="84" t="str">
        <f t="shared" si="174"/>
        <v/>
      </c>
      <c r="R789" s="84" t="str">
        <f t="shared" si="178"/>
        <v/>
      </c>
      <c r="S789" s="84" t="str">
        <f t="shared" si="179"/>
        <v/>
      </c>
      <c r="U789" s="84" t="str">
        <f t="shared" si="180"/>
        <v/>
      </c>
      <c r="W789" s="108" t="str">
        <f>IF($N789="", "", SUM($D$11:$D789))</f>
        <v/>
      </c>
      <c r="X789" s="111" t="str">
        <f t="shared" si="181"/>
        <v/>
      </c>
      <c r="Y789" s="114" t="str">
        <f t="shared" si="185"/>
        <v/>
      </c>
      <c r="Z789" s="111" t="str">
        <f>IF(X789="", "", X789-SUM($Z$11:$Z788))</f>
        <v/>
      </c>
      <c r="AA789" s="111" t="str">
        <f>IF($Y789="", "", $Y789-SUM($AA$11:$AA788))</f>
        <v/>
      </c>
      <c r="AB789" s="111" t="str">
        <f t="shared" si="186"/>
        <v/>
      </c>
      <c r="AC789" s="121" t="str">
        <f t="shared" si="182"/>
        <v/>
      </c>
      <c r="AD789" s="122" t="str">
        <f t="shared" si="183"/>
        <v/>
      </c>
      <c r="AE789" s="123" t="str">
        <f t="shared" si="187"/>
        <v/>
      </c>
      <c r="AG789" s="150" t="str">
        <f t="shared" si="184"/>
        <v/>
      </c>
    </row>
    <row r="790" spans="1:33" x14ac:dyDescent="0.25">
      <c r="A790" s="56"/>
      <c r="B790" s="70"/>
      <c r="C790" s="76"/>
      <c r="D790" s="73"/>
      <c r="E790" s="79"/>
      <c r="F790" s="56"/>
      <c r="G790" s="13" t="str">
        <f t="shared" si="175"/>
        <v/>
      </c>
      <c r="H790" s="56"/>
      <c r="K790" s="128"/>
      <c r="L790" s="128"/>
      <c r="M790" s="128"/>
      <c r="N790" s="84" t="str">
        <f t="shared" si="176"/>
        <v/>
      </c>
      <c r="O790" s="128"/>
      <c r="P790" s="84" t="str">
        <f t="shared" si="177"/>
        <v/>
      </c>
      <c r="Q790" s="84" t="str">
        <f t="shared" si="174"/>
        <v/>
      </c>
      <c r="R790" s="84" t="str">
        <f t="shared" si="178"/>
        <v/>
      </c>
      <c r="S790" s="84" t="str">
        <f t="shared" si="179"/>
        <v/>
      </c>
      <c r="U790" s="84" t="str">
        <f t="shared" si="180"/>
        <v/>
      </c>
      <c r="W790" s="108" t="str">
        <f>IF($N790="", "", SUM($D$11:$D790))</f>
        <v/>
      </c>
      <c r="X790" s="111" t="str">
        <f t="shared" si="181"/>
        <v/>
      </c>
      <c r="Y790" s="114" t="str">
        <f t="shared" si="185"/>
        <v/>
      </c>
      <c r="Z790" s="111" t="str">
        <f>IF(X790="", "", X790-SUM($Z$11:$Z789))</f>
        <v/>
      </c>
      <c r="AA790" s="111" t="str">
        <f>IF($Y790="", "", $Y790-SUM($AA$11:$AA789))</f>
        <v/>
      </c>
      <c r="AB790" s="111" t="str">
        <f t="shared" si="186"/>
        <v/>
      </c>
      <c r="AC790" s="121" t="str">
        <f t="shared" si="182"/>
        <v/>
      </c>
      <c r="AD790" s="122" t="str">
        <f t="shared" si="183"/>
        <v/>
      </c>
      <c r="AE790" s="123" t="str">
        <f t="shared" si="187"/>
        <v/>
      </c>
      <c r="AG790" s="150" t="str">
        <f t="shared" si="184"/>
        <v/>
      </c>
    </row>
    <row r="791" spans="1:33" x14ac:dyDescent="0.25">
      <c r="A791" s="56"/>
      <c r="B791" s="70"/>
      <c r="C791" s="76"/>
      <c r="D791" s="73"/>
      <c r="E791" s="79"/>
      <c r="F791" s="56"/>
      <c r="G791" s="13" t="str">
        <f t="shared" si="175"/>
        <v/>
      </c>
      <c r="H791" s="56"/>
      <c r="K791" s="128"/>
      <c r="L791" s="128"/>
      <c r="M791" s="128"/>
      <c r="N791" s="84" t="str">
        <f t="shared" si="176"/>
        <v/>
      </c>
      <c r="O791" s="128"/>
      <c r="P791" s="84" t="str">
        <f t="shared" si="177"/>
        <v/>
      </c>
      <c r="Q791" s="84" t="str">
        <f t="shared" si="174"/>
        <v/>
      </c>
      <c r="R791" s="84" t="str">
        <f t="shared" si="178"/>
        <v/>
      </c>
      <c r="S791" s="84" t="str">
        <f t="shared" si="179"/>
        <v/>
      </c>
      <c r="U791" s="84" t="str">
        <f t="shared" si="180"/>
        <v/>
      </c>
      <c r="W791" s="108" t="str">
        <f>IF($N791="", "", SUM($D$11:$D791))</f>
        <v/>
      </c>
      <c r="X791" s="111" t="str">
        <f t="shared" si="181"/>
        <v/>
      </c>
      <c r="Y791" s="114" t="str">
        <f t="shared" si="185"/>
        <v/>
      </c>
      <c r="Z791" s="111" t="str">
        <f>IF(X791="", "", X791-SUM($Z$11:$Z790))</f>
        <v/>
      </c>
      <c r="AA791" s="111" t="str">
        <f>IF($Y791="", "", $Y791-SUM($AA$11:$AA790))</f>
        <v/>
      </c>
      <c r="AB791" s="111" t="str">
        <f t="shared" si="186"/>
        <v/>
      </c>
      <c r="AC791" s="121" t="str">
        <f t="shared" si="182"/>
        <v/>
      </c>
      <c r="AD791" s="122" t="str">
        <f t="shared" si="183"/>
        <v/>
      </c>
      <c r="AE791" s="123" t="str">
        <f t="shared" si="187"/>
        <v/>
      </c>
      <c r="AG791" s="150" t="str">
        <f t="shared" si="184"/>
        <v/>
      </c>
    </row>
    <row r="792" spans="1:33" x14ac:dyDescent="0.25">
      <c r="A792" s="56"/>
      <c r="B792" s="70"/>
      <c r="C792" s="76"/>
      <c r="D792" s="73"/>
      <c r="E792" s="79"/>
      <c r="F792" s="56"/>
      <c r="G792" s="13" t="str">
        <f t="shared" si="175"/>
        <v/>
      </c>
      <c r="H792" s="56"/>
      <c r="K792" s="128"/>
      <c r="L792" s="128"/>
      <c r="M792" s="128"/>
      <c r="N792" s="84" t="str">
        <f t="shared" si="176"/>
        <v/>
      </c>
      <c r="O792" s="128"/>
      <c r="P792" s="84" t="str">
        <f t="shared" si="177"/>
        <v/>
      </c>
      <c r="Q792" s="84" t="str">
        <f t="shared" si="174"/>
        <v/>
      </c>
      <c r="R792" s="84" t="str">
        <f t="shared" si="178"/>
        <v/>
      </c>
      <c r="S792" s="84" t="str">
        <f t="shared" si="179"/>
        <v/>
      </c>
      <c r="U792" s="84" t="str">
        <f t="shared" si="180"/>
        <v/>
      </c>
      <c r="W792" s="108" t="str">
        <f>IF($N792="", "", SUM($D$11:$D792))</f>
        <v/>
      </c>
      <c r="X792" s="111" t="str">
        <f t="shared" si="181"/>
        <v/>
      </c>
      <c r="Y792" s="114" t="str">
        <f t="shared" si="185"/>
        <v/>
      </c>
      <c r="Z792" s="111" t="str">
        <f>IF(X792="", "", X792-SUM($Z$11:$Z791))</f>
        <v/>
      </c>
      <c r="AA792" s="111" t="str">
        <f>IF($Y792="", "", $Y792-SUM($AA$11:$AA791))</f>
        <v/>
      </c>
      <c r="AB792" s="111" t="str">
        <f t="shared" si="186"/>
        <v/>
      </c>
      <c r="AC792" s="121" t="str">
        <f t="shared" si="182"/>
        <v/>
      </c>
      <c r="AD792" s="122" t="str">
        <f t="shared" si="183"/>
        <v/>
      </c>
      <c r="AE792" s="123" t="str">
        <f t="shared" si="187"/>
        <v/>
      </c>
      <c r="AG792" s="150" t="str">
        <f t="shared" si="184"/>
        <v/>
      </c>
    </row>
    <row r="793" spans="1:33" x14ac:dyDescent="0.25">
      <c r="A793" s="56"/>
      <c r="B793" s="70"/>
      <c r="C793" s="76"/>
      <c r="D793" s="73"/>
      <c r="E793" s="79"/>
      <c r="F793" s="56"/>
      <c r="G793" s="13" t="str">
        <f t="shared" si="175"/>
        <v/>
      </c>
      <c r="H793" s="56"/>
      <c r="K793" s="128"/>
      <c r="L793" s="128"/>
      <c r="M793" s="128"/>
      <c r="N793" s="84" t="str">
        <f t="shared" si="176"/>
        <v/>
      </c>
      <c r="O793" s="128"/>
      <c r="P793" s="84" t="str">
        <f t="shared" si="177"/>
        <v/>
      </c>
      <c r="Q793" s="84" t="str">
        <f t="shared" si="174"/>
        <v/>
      </c>
      <c r="R793" s="84" t="str">
        <f t="shared" si="178"/>
        <v/>
      </c>
      <c r="S793" s="84" t="str">
        <f t="shared" si="179"/>
        <v/>
      </c>
      <c r="U793" s="84" t="str">
        <f t="shared" si="180"/>
        <v/>
      </c>
      <c r="W793" s="108" t="str">
        <f>IF($N793="", "", SUM($D$11:$D793))</f>
        <v/>
      </c>
      <c r="X793" s="111" t="str">
        <f t="shared" si="181"/>
        <v/>
      </c>
      <c r="Y793" s="114" t="str">
        <f t="shared" si="185"/>
        <v/>
      </c>
      <c r="Z793" s="111" t="str">
        <f>IF(X793="", "", X793-SUM($Z$11:$Z792))</f>
        <v/>
      </c>
      <c r="AA793" s="111" t="str">
        <f>IF($Y793="", "", $Y793-SUM($AA$11:$AA792))</f>
        <v/>
      </c>
      <c r="AB793" s="111" t="str">
        <f t="shared" si="186"/>
        <v/>
      </c>
      <c r="AC793" s="121" t="str">
        <f t="shared" si="182"/>
        <v/>
      </c>
      <c r="AD793" s="122" t="str">
        <f t="shared" si="183"/>
        <v/>
      </c>
      <c r="AE793" s="123" t="str">
        <f t="shared" si="187"/>
        <v/>
      </c>
      <c r="AG793" s="150" t="str">
        <f t="shared" si="184"/>
        <v/>
      </c>
    </row>
    <row r="794" spans="1:33" x14ac:dyDescent="0.25">
      <c r="A794" s="56"/>
      <c r="B794" s="70"/>
      <c r="C794" s="76"/>
      <c r="D794" s="73"/>
      <c r="E794" s="79"/>
      <c r="F794" s="56"/>
      <c r="G794" s="13" t="str">
        <f t="shared" si="175"/>
        <v/>
      </c>
      <c r="H794" s="56"/>
      <c r="K794" s="128"/>
      <c r="L794" s="128"/>
      <c r="M794" s="128"/>
      <c r="N794" s="84" t="str">
        <f t="shared" si="176"/>
        <v/>
      </c>
      <c r="O794" s="128"/>
      <c r="P794" s="84" t="str">
        <f t="shared" si="177"/>
        <v/>
      </c>
      <c r="Q794" s="84" t="str">
        <f t="shared" si="174"/>
        <v/>
      </c>
      <c r="R794" s="84" t="str">
        <f t="shared" si="178"/>
        <v/>
      </c>
      <c r="S794" s="84" t="str">
        <f t="shared" si="179"/>
        <v/>
      </c>
      <c r="U794" s="84" t="str">
        <f t="shared" si="180"/>
        <v/>
      </c>
      <c r="W794" s="108" t="str">
        <f>IF($N794="", "", SUM($D$11:$D794))</f>
        <v/>
      </c>
      <c r="X794" s="111" t="str">
        <f t="shared" si="181"/>
        <v/>
      </c>
      <c r="Y794" s="114" t="str">
        <f t="shared" si="185"/>
        <v/>
      </c>
      <c r="Z794" s="111" t="str">
        <f>IF(X794="", "", X794-SUM($Z$11:$Z793))</f>
        <v/>
      </c>
      <c r="AA794" s="111" t="str">
        <f>IF($Y794="", "", $Y794-SUM($AA$11:$AA793))</f>
        <v/>
      </c>
      <c r="AB794" s="111" t="str">
        <f t="shared" si="186"/>
        <v/>
      </c>
      <c r="AC794" s="121" t="str">
        <f t="shared" si="182"/>
        <v/>
      </c>
      <c r="AD794" s="122" t="str">
        <f t="shared" si="183"/>
        <v/>
      </c>
      <c r="AE794" s="123" t="str">
        <f t="shared" si="187"/>
        <v/>
      </c>
      <c r="AG794" s="150" t="str">
        <f t="shared" si="184"/>
        <v/>
      </c>
    </row>
    <row r="795" spans="1:33" x14ac:dyDescent="0.25">
      <c r="A795" s="56"/>
      <c r="B795" s="70"/>
      <c r="C795" s="76"/>
      <c r="D795" s="73"/>
      <c r="E795" s="79"/>
      <c r="F795" s="56"/>
      <c r="G795" s="13" t="str">
        <f t="shared" si="175"/>
        <v/>
      </c>
      <c r="H795" s="56"/>
      <c r="K795" s="128"/>
      <c r="L795" s="128"/>
      <c r="M795" s="128"/>
      <c r="N795" s="84" t="str">
        <f t="shared" si="176"/>
        <v/>
      </c>
      <c r="O795" s="128"/>
      <c r="P795" s="84" t="str">
        <f t="shared" si="177"/>
        <v/>
      </c>
      <c r="Q795" s="84" t="str">
        <f t="shared" si="174"/>
        <v/>
      </c>
      <c r="R795" s="84" t="str">
        <f t="shared" si="178"/>
        <v/>
      </c>
      <c r="S795" s="84" t="str">
        <f t="shared" si="179"/>
        <v/>
      </c>
      <c r="U795" s="84" t="str">
        <f t="shared" si="180"/>
        <v/>
      </c>
      <c r="W795" s="108" t="str">
        <f>IF($N795="", "", SUM($D$11:$D795))</f>
        <v/>
      </c>
      <c r="X795" s="111" t="str">
        <f t="shared" si="181"/>
        <v/>
      </c>
      <c r="Y795" s="114" t="str">
        <f t="shared" si="185"/>
        <v/>
      </c>
      <c r="Z795" s="111" t="str">
        <f>IF(X795="", "", X795-SUM($Z$11:$Z794))</f>
        <v/>
      </c>
      <c r="AA795" s="111" t="str">
        <f>IF($Y795="", "", $Y795-SUM($AA$11:$AA794))</f>
        <v/>
      </c>
      <c r="AB795" s="111" t="str">
        <f t="shared" si="186"/>
        <v/>
      </c>
      <c r="AC795" s="121" t="str">
        <f t="shared" si="182"/>
        <v/>
      </c>
      <c r="AD795" s="122" t="str">
        <f t="shared" si="183"/>
        <v/>
      </c>
      <c r="AE795" s="123" t="str">
        <f t="shared" si="187"/>
        <v/>
      </c>
      <c r="AG795" s="150" t="str">
        <f t="shared" si="184"/>
        <v/>
      </c>
    </row>
    <row r="796" spans="1:33" x14ac:dyDescent="0.25">
      <c r="A796" s="56"/>
      <c r="B796" s="70"/>
      <c r="C796" s="76"/>
      <c r="D796" s="73"/>
      <c r="E796" s="79"/>
      <c r="F796" s="56"/>
      <c r="G796" s="13" t="str">
        <f t="shared" si="175"/>
        <v/>
      </c>
      <c r="H796" s="56"/>
      <c r="K796" s="128"/>
      <c r="L796" s="128"/>
      <c r="M796" s="128"/>
      <c r="N796" s="84" t="str">
        <f t="shared" si="176"/>
        <v/>
      </c>
      <c r="O796" s="128"/>
      <c r="P796" s="84" t="str">
        <f t="shared" si="177"/>
        <v/>
      </c>
      <c r="Q796" s="84" t="str">
        <f t="shared" si="174"/>
        <v/>
      </c>
      <c r="R796" s="84" t="str">
        <f t="shared" si="178"/>
        <v/>
      </c>
      <c r="S796" s="84" t="str">
        <f t="shared" si="179"/>
        <v/>
      </c>
      <c r="U796" s="84" t="str">
        <f t="shared" si="180"/>
        <v/>
      </c>
      <c r="W796" s="108" t="str">
        <f>IF($N796="", "", SUM($D$11:$D796))</f>
        <v/>
      </c>
      <c r="X796" s="111" t="str">
        <f t="shared" si="181"/>
        <v/>
      </c>
      <c r="Y796" s="114" t="str">
        <f t="shared" si="185"/>
        <v/>
      </c>
      <c r="Z796" s="111" t="str">
        <f>IF(X796="", "", X796-SUM($Z$11:$Z795))</f>
        <v/>
      </c>
      <c r="AA796" s="111" t="str">
        <f>IF($Y796="", "", $Y796-SUM($AA$11:$AA795))</f>
        <v/>
      </c>
      <c r="AB796" s="111" t="str">
        <f t="shared" si="186"/>
        <v/>
      </c>
      <c r="AC796" s="121" t="str">
        <f t="shared" si="182"/>
        <v/>
      </c>
      <c r="AD796" s="122" t="str">
        <f t="shared" si="183"/>
        <v/>
      </c>
      <c r="AE796" s="123" t="str">
        <f t="shared" si="187"/>
        <v/>
      </c>
      <c r="AG796" s="150" t="str">
        <f t="shared" si="184"/>
        <v/>
      </c>
    </row>
    <row r="797" spans="1:33" x14ac:dyDescent="0.25">
      <c r="A797" s="56"/>
      <c r="B797" s="70"/>
      <c r="C797" s="76"/>
      <c r="D797" s="73"/>
      <c r="E797" s="79"/>
      <c r="F797" s="56"/>
      <c r="G797" s="13" t="str">
        <f t="shared" si="175"/>
        <v/>
      </c>
      <c r="H797" s="56"/>
      <c r="K797" s="128"/>
      <c r="L797" s="128"/>
      <c r="M797" s="128"/>
      <c r="N797" s="84" t="str">
        <f t="shared" si="176"/>
        <v/>
      </c>
      <c r="O797" s="128"/>
      <c r="P797" s="84" t="str">
        <f t="shared" si="177"/>
        <v/>
      </c>
      <c r="Q797" s="84" t="str">
        <f t="shared" si="174"/>
        <v/>
      </c>
      <c r="R797" s="84" t="str">
        <f t="shared" si="178"/>
        <v/>
      </c>
      <c r="S797" s="84" t="str">
        <f t="shared" si="179"/>
        <v/>
      </c>
      <c r="U797" s="84" t="str">
        <f t="shared" si="180"/>
        <v/>
      </c>
      <c r="W797" s="108" t="str">
        <f>IF($N797="", "", SUM($D$11:$D797))</f>
        <v/>
      </c>
      <c r="X797" s="111" t="str">
        <f t="shared" si="181"/>
        <v/>
      </c>
      <c r="Y797" s="114" t="str">
        <f t="shared" si="185"/>
        <v/>
      </c>
      <c r="Z797" s="111" t="str">
        <f>IF(X797="", "", X797-SUM($Z$11:$Z796))</f>
        <v/>
      </c>
      <c r="AA797" s="111" t="str">
        <f>IF($Y797="", "", $Y797-SUM($AA$11:$AA796))</f>
        <v/>
      </c>
      <c r="AB797" s="111" t="str">
        <f t="shared" si="186"/>
        <v/>
      </c>
      <c r="AC797" s="121" t="str">
        <f t="shared" si="182"/>
        <v/>
      </c>
      <c r="AD797" s="122" t="str">
        <f t="shared" si="183"/>
        <v/>
      </c>
      <c r="AE797" s="123" t="str">
        <f t="shared" si="187"/>
        <v/>
      </c>
      <c r="AG797" s="150" t="str">
        <f t="shared" si="184"/>
        <v/>
      </c>
    </row>
    <row r="798" spans="1:33" x14ac:dyDescent="0.25">
      <c r="A798" s="56"/>
      <c r="B798" s="70"/>
      <c r="C798" s="76"/>
      <c r="D798" s="73"/>
      <c r="E798" s="79"/>
      <c r="F798" s="56"/>
      <c r="G798" s="13" t="str">
        <f t="shared" si="175"/>
        <v/>
      </c>
      <c r="H798" s="56"/>
      <c r="K798" s="128"/>
      <c r="L798" s="128"/>
      <c r="M798" s="128"/>
      <c r="N798" s="84" t="str">
        <f t="shared" si="176"/>
        <v/>
      </c>
      <c r="O798" s="128"/>
      <c r="P798" s="84" t="str">
        <f t="shared" si="177"/>
        <v/>
      </c>
      <c r="Q798" s="84" t="str">
        <f t="shared" si="174"/>
        <v/>
      </c>
      <c r="R798" s="84" t="str">
        <f t="shared" si="178"/>
        <v/>
      </c>
      <c r="S798" s="84" t="str">
        <f t="shared" si="179"/>
        <v/>
      </c>
      <c r="U798" s="84" t="str">
        <f t="shared" si="180"/>
        <v/>
      </c>
      <c r="W798" s="108" t="str">
        <f>IF($N798="", "", SUM($D$11:$D798))</f>
        <v/>
      </c>
      <c r="X798" s="111" t="str">
        <f t="shared" si="181"/>
        <v/>
      </c>
      <c r="Y798" s="114" t="str">
        <f t="shared" si="185"/>
        <v/>
      </c>
      <c r="Z798" s="111" t="str">
        <f>IF(X798="", "", X798-SUM($Z$11:$Z797))</f>
        <v/>
      </c>
      <c r="AA798" s="111" t="str">
        <f>IF($Y798="", "", $Y798-SUM($AA$11:$AA797))</f>
        <v/>
      </c>
      <c r="AB798" s="111" t="str">
        <f t="shared" si="186"/>
        <v/>
      </c>
      <c r="AC798" s="121" t="str">
        <f t="shared" si="182"/>
        <v/>
      </c>
      <c r="AD798" s="122" t="str">
        <f t="shared" si="183"/>
        <v/>
      </c>
      <c r="AE798" s="123" t="str">
        <f t="shared" si="187"/>
        <v/>
      </c>
      <c r="AG798" s="150" t="str">
        <f t="shared" si="184"/>
        <v/>
      </c>
    </row>
    <row r="799" spans="1:33" x14ac:dyDescent="0.25">
      <c r="A799" s="56"/>
      <c r="B799" s="70"/>
      <c r="C799" s="76"/>
      <c r="D799" s="73"/>
      <c r="E799" s="79"/>
      <c r="F799" s="56"/>
      <c r="G799" s="13" t="str">
        <f t="shared" si="175"/>
        <v/>
      </c>
      <c r="H799" s="56"/>
      <c r="K799" s="128"/>
      <c r="L799" s="128"/>
      <c r="M799" s="128"/>
      <c r="N799" s="84" t="str">
        <f t="shared" si="176"/>
        <v/>
      </c>
      <c r="O799" s="128"/>
      <c r="P799" s="84" t="str">
        <f t="shared" si="177"/>
        <v/>
      </c>
      <c r="Q799" s="84" t="str">
        <f t="shared" si="174"/>
        <v/>
      </c>
      <c r="R799" s="84" t="str">
        <f t="shared" si="178"/>
        <v/>
      </c>
      <c r="S799" s="84" t="str">
        <f t="shared" si="179"/>
        <v/>
      </c>
      <c r="U799" s="84" t="str">
        <f t="shared" si="180"/>
        <v/>
      </c>
      <c r="W799" s="108" t="str">
        <f>IF($N799="", "", SUM($D$11:$D799))</f>
        <v/>
      </c>
      <c r="X799" s="111" t="str">
        <f t="shared" si="181"/>
        <v/>
      </c>
      <c r="Y799" s="114" t="str">
        <f t="shared" si="185"/>
        <v/>
      </c>
      <c r="Z799" s="111" t="str">
        <f>IF(X799="", "", X799-SUM($Z$11:$Z798))</f>
        <v/>
      </c>
      <c r="AA799" s="111" t="str">
        <f>IF($Y799="", "", $Y799-SUM($AA$11:$AA798))</f>
        <v/>
      </c>
      <c r="AB799" s="111" t="str">
        <f t="shared" si="186"/>
        <v/>
      </c>
      <c r="AC799" s="121" t="str">
        <f t="shared" si="182"/>
        <v/>
      </c>
      <c r="AD799" s="122" t="str">
        <f t="shared" si="183"/>
        <v/>
      </c>
      <c r="AE799" s="123" t="str">
        <f t="shared" si="187"/>
        <v/>
      </c>
      <c r="AG799" s="150" t="str">
        <f t="shared" si="184"/>
        <v/>
      </c>
    </row>
    <row r="800" spans="1:33" x14ac:dyDescent="0.25">
      <c r="A800" s="56"/>
      <c r="B800" s="70"/>
      <c r="C800" s="76"/>
      <c r="D800" s="73"/>
      <c r="E800" s="79"/>
      <c r="F800" s="56"/>
      <c r="G800" s="13" t="str">
        <f t="shared" si="175"/>
        <v/>
      </c>
      <c r="H800" s="56"/>
      <c r="K800" s="128"/>
      <c r="L800" s="128"/>
      <c r="M800" s="128"/>
      <c r="N800" s="84" t="str">
        <f t="shared" si="176"/>
        <v/>
      </c>
      <c r="O800" s="128"/>
      <c r="P800" s="84" t="str">
        <f t="shared" si="177"/>
        <v/>
      </c>
      <c r="Q800" s="84" t="str">
        <f t="shared" si="174"/>
        <v/>
      </c>
      <c r="R800" s="84" t="str">
        <f t="shared" si="178"/>
        <v/>
      </c>
      <c r="S800" s="84" t="str">
        <f t="shared" si="179"/>
        <v/>
      </c>
      <c r="U800" s="84" t="str">
        <f t="shared" si="180"/>
        <v/>
      </c>
      <c r="W800" s="108" t="str">
        <f>IF($N800="", "", SUM($D$11:$D800))</f>
        <v/>
      </c>
      <c r="X800" s="111" t="str">
        <f t="shared" si="181"/>
        <v/>
      </c>
      <c r="Y800" s="114" t="str">
        <f t="shared" si="185"/>
        <v/>
      </c>
      <c r="Z800" s="111" t="str">
        <f>IF(X800="", "", X800-SUM($Z$11:$Z799))</f>
        <v/>
      </c>
      <c r="AA800" s="111" t="str">
        <f>IF($Y800="", "", $Y800-SUM($AA$11:$AA799))</f>
        <v/>
      </c>
      <c r="AB800" s="111" t="str">
        <f t="shared" si="186"/>
        <v/>
      </c>
      <c r="AC800" s="121" t="str">
        <f t="shared" si="182"/>
        <v/>
      </c>
      <c r="AD800" s="122" t="str">
        <f t="shared" si="183"/>
        <v/>
      </c>
      <c r="AE800" s="123" t="str">
        <f t="shared" si="187"/>
        <v/>
      </c>
      <c r="AG800" s="150" t="str">
        <f t="shared" si="184"/>
        <v/>
      </c>
    </row>
    <row r="801" spans="1:33" x14ac:dyDescent="0.25">
      <c r="A801" s="56"/>
      <c r="B801" s="70"/>
      <c r="C801" s="76"/>
      <c r="D801" s="73"/>
      <c r="E801" s="79"/>
      <c r="F801" s="56"/>
      <c r="G801" s="13" t="str">
        <f t="shared" si="175"/>
        <v/>
      </c>
      <c r="H801" s="56"/>
      <c r="K801" s="128"/>
      <c r="L801" s="128"/>
      <c r="M801" s="128"/>
      <c r="N801" s="84" t="str">
        <f t="shared" si="176"/>
        <v/>
      </c>
      <c r="O801" s="128"/>
      <c r="P801" s="84" t="str">
        <f t="shared" si="177"/>
        <v/>
      </c>
      <c r="Q801" s="84" t="str">
        <f t="shared" si="174"/>
        <v/>
      </c>
      <c r="R801" s="84" t="str">
        <f t="shared" si="178"/>
        <v/>
      </c>
      <c r="S801" s="84" t="str">
        <f t="shared" si="179"/>
        <v/>
      </c>
      <c r="U801" s="84" t="str">
        <f t="shared" si="180"/>
        <v/>
      </c>
      <c r="W801" s="108" t="str">
        <f>IF($N801="", "", SUM($D$11:$D801))</f>
        <v/>
      </c>
      <c r="X801" s="111" t="str">
        <f t="shared" si="181"/>
        <v/>
      </c>
      <c r="Y801" s="114" t="str">
        <f t="shared" si="185"/>
        <v/>
      </c>
      <c r="Z801" s="111" t="str">
        <f>IF(X801="", "", X801-SUM($Z$11:$Z800))</f>
        <v/>
      </c>
      <c r="AA801" s="111" t="str">
        <f>IF($Y801="", "", $Y801-SUM($AA$11:$AA800))</f>
        <v/>
      </c>
      <c r="AB801" s="111" t="str">
        <f t="shared" si="186"/>
        <v/>
      </c>
      <c r="AC801" s="121" t="str">
        <f t="shared" si="182"/>
        <v/>
      </c>
      <c r="AD801" s="122" t="str">
        <f t="shared" si="183"/>
        <v/>
      </c>
      <c r="AE801" s="123" t="str">
        <f t="shared" si="187"/>
        <v/>
      </c>
      <c r="AG801" s="150" t="str">
        <f t="shared" si="184"/>
        <v/>
      </c>
    </row>
    <row r="802" spans="1:33" x14ac:dyDescent="0.25">
      <c r="A802" s="56"/>
      <c r="B802" s="70"/>
      <c r="C802" s="76"/>
      <c r="D802" s="73"/>
      <c r="E802" s="79"/>
      <c r="F802" s="56"/>
      <c r="G802" s="13" t="str">
        <f t="shared" si="175"/>
        <v/>
      </c>
      <c r="H802" s="56"/>
      <c r="K802" s="128"/>
      <c r="L802" s="128"/>
      <c r="M802" s="128"/>
      <c r="N802" s="84" t="str">
        <f t="shared" si="176"/>
        <v/>
      </c>
      <c r="O802" s="128"/>
      <c r="P802" s="84" t="str">
        <f t="shared" si="177"/>
        <v/>
      </c>
      <c r="Q802" s="84" t="str">
        <f t="shared" si="174"/>
        <v/>
      </c>
      <c r="R802" s="84" t="str">
        <f t="shared" si="178"/>
        <v/>
      </c>
      <c r="S802" s="84" t="str">
        <f t="shared" si="179"/>
        <v/>
      </c>
      <c r="U802" s="84" t="str">
        <f t="shared" si="180"/>
        <v/>
      </c>
      <c r="W802" s="108" t="str">
        <f>IF($N802="", "", SUM($D$11:$D802))</f>
        <v/>
      </c>
      <c r="X802" s="111" t="str">
        <f t="shared" si="181"/>
        <v/>
      </c>
      <c r="Y802" s="114" t="str">
        <f t="shared" si="185"/>
        <v/>
      </c>
      <c r="Z802" s="111" t="str">
        <f>IF(X802="", "", X802-SUM($Z$11:$Z801))</f>
        <v/>
      </c>
      <c r="AA802" s="111" t="str">
        <f>IF($Y802="", "", $Y802-SUM($AA$11:$AA801))</f>
        <v/>
      </c>
      <c r="AB802" s="111" t="str">
        <f t="shared" si="186"/>
        <v/>
      </c>
      <c r="AC802" s="121" t="str">
        <f t="shared" si="182"/>
        <v/>
      </c>
      <c r="AD802" s="122" t="str">
        <f t="shared" si="183"/>
        <v/>
      </c>
      <c r="AE802" s="123" t="str">
        <f t="shared" si="187"/>
        <v/>
      </c>
      <c r="AG802" s="150" t="str">
        <f t="shared" si="184"/>
        <v/>
      </c>
    </row>
    <row r="803" spans="1:33" x14ac:dyDescent="0.25">
      <c r="A803" s="56"/>
      <c r="B803" s="70"/>
      <c r="C803" s="76"/>
      <c r="D803" s="73"/>
      <c r="E803" s="79"/>
      <c r="F803" s="56"/>
      <c r="G803" s="13" t="str">
        <f t="shared" si="175"/>
        <v/>
      </c>
      <c r="H803" s="56"/>
      <c r="K803" s="128"/>
      <c r="L803" s="128"/>
      <c r="M803" s="128"/>
      <c r="N803" s="84" t="str">
        <f t="shared" si="176"/>
        <v/>
      </c>
      <c r="O803" s="128"/>
      <c r="P803" s="84" t="str">
        <f t="shared" si="177"/>
        <v/>
      </c>
      <c r="Q803" s="84" t="str">
        <f t="shared" si="174"/>
        <v/>
      </c>
      <c r="R803" s="84" t="str">
        <f t="shared" si="178"/>
        <v/>
      </c>
      <c r="S803" s="84" t="str">
        <f t="shared" si="179"/>
        <v/>
      </c>
      <c r="U803" s="84" t="str">
        <f t="shared" si="180"/>
        <v/>
      </c>
      <c r="W803" s="108" t="str">
        <f>IF($N803="", "", SUM($D$11:$D803))</f>
        <v/>
      </c>
      <c r="X803" s="111" t="str">
        <f t="shared" si="181"/>
        <v/>
      </c>
      <c r="Y803" s="114" t="str">
        <f t="shared" si="185"/>
        <v/>
      </c>
      <c r="Z803" s="111" t="str">
        <f>IF(X803="", "", X803-SUM($Z$11:$Z802))</f>
        <v/>
      </c>
      <c r="AA803" s="111" t="str">
        <f>IF($Y803="", "", $Y803-SUM($AA$11:$AA802))</f>
        <v/>
      </c>
      <c r="AB803" s="111" t="str">
        <f t="shared" si="186"/>
        <v/>
      </c>
      <c r="AC803" s="121" t="str">
        <f t="shared" si="182"/>
        <v/>
      </c>
      <c r="AD803" s="122" t="str">
        <f t="shared" si="183"/>
        <v/>
      </c>
      <c r="AE803" s="123" t="str">
        <f t="shared" si="187"/>
        <v/>
      </c>
      <c r="AG803" s="150" t="str">
        <f t="shared" si="184"/>
        <v/>
      </c>
    </row>
    <row r="804" spans="1:33" x14ac:dyDescent="0.25">
      <c r="A804" s="56"/>
      <c r="B804" s="70"/>
      <c r="C804" s="76"/>
      <c r="D804" s="73"/>
      <c r="E804" s="79"/>
      <c r="F804" s="56"/>
      <c r="G804" s="13" t="str">
        <f t="shared" si="175"/>
        <v/>
      </c>
      <c r="H804" s="56"/>
      <c r="K804" s="128"/>
      <c r="L804" s="128"/>
      <c r="M804" s="128"/>
      <c r="N804" s="84" t="str">
        <f t="shared" si="176"/>
        <v/>
      </c>
      <c r="O804" s="128"/>
      <c r="P804" s="84" t="str">
        <f t="shared" si="177"/>
        <v/>
      </c>
      <c r="Q804" s="84" t="str">
        <f t="shared" si="174"/>
        <v/>
      </c>
      <c r="R804" s="84" t="str">
        <f t="shared" si="178"/>
        <v/>
      </c>
      <c r="S804" s="84" t="str">
        <f t="shared" si="179"/>
        <v/>
      </c>
      <c r="U804" s="84" t="str">
        <f t="shared" si="180"/>
        <v/>
      </c>
      <c r="W804" s="108" t="str">
        <f>IF($N804="", "", SUM($D$11:$D804))</f>
        <v/>
      </c>
      <c r="X804" s="111" t="str">
        <f t="shared" si="181"/>
        <v/>
      </c>
      <c r="Y804" s="114" t="str">
        <f t="shared" si="185"/>
        <v/>
      </c>
      <c r="Z804" s="111" t="str">
        <f>IF(X804="", "", X804-SUM($Z$11:$Z803))</f>
        <v/>
      </c>
      <c r="AA804" s="111" t="str">
        <f>IF($Y804="", "", $Y804-SUM($AA$11:$AA803))</f>
        <v/>
      </c>
      <c r="AB804" s="111" t="str">
        <f t="shared" si="186"/>
        <v/>
      </c>
      <c r="AC804" s="121" t="str">
        <f t="shared" si="182"/>
        <v/>
      </c>
      <c r="AD804" s="122" t="str">
        <f t="shared" si="183"/>
        <v/>
      </c>
      <c r="AE804" s="123" t="str">
        <f t="shared" si="187"/>
        <v/>
      </c>
      <c r="AG804" s="150" t="str">
        <f t="shared" si="184"/>
        <v/>
      </c>
    </row>
    <row r="805" spans="1:33" x14ac:dyDescent="0.25">
      <c r="A805" s="56"/>
      <c r="B805" s="70"/>
      <c r="C805" s="76"/>
      <c r="D805" s="73"/>
      <c r="E805" s="79"/>
      <c r="F805" s="56"/>
      <c r="G805" s="13" t="str">
        <f t="shared" si="175"/>
        <v/>
      </c>
      <c r="H805" s="56"/>
      <c r="K805" s="128"/>
      <c r="L805" s="128"/>
      <c r="M805" s="128"/>
      <c r="N805" s="84" t="str">
        <f t="shared" si="176"/>
        <v/>
      </c>
      <c r="O805" s="128"/>
      <c r="P805" s="84" t="str">
        <f t="shared" si="177"/>
        <v/>
      </c>
      <c r="Q805" s="84" t="str">
        <f t="shared" si="174"/>
        <v/>
      </c>
      <c r="R805" s="84" t="str">
        <f t="shared" si="178"/>
        <v/>
      </c>
      <c r="S805" s="84" t="str">
        <f t="shared" si="179"/>
        <v/>
      </c>
      <c r="U805" s="84" t="str">
        <f t="shared" si="180"/>
        <v/>
      </c>
      <c r="W805" s="108" t="str">
        <f>IF($N805="", "", SUM($D$11:$D805))</f>
        <v/>
      </c>
      <c r="X805" s="111" t="str">
        <f t="shared" si="181"/>
        <v/>
      </c>
      <c r="Y805" s="114" t="str">
        <f t="shared" si="185"/>
        <v/>
      </c>
      <c r="Z805" s="111" t="str">
        <f>IF(X805="", "", X805-SUM($Z$11:$Z804))</f>
        <v/>
      </c>
      <c r="AA805" s="111" t="str">
        <f>IF($Y805="", "", $Y805-SUM($AA$11:$AA804))</f>
        <v/>
      </c>
      <c r="AB805" s="111" t="str">
        <f t="shared" si="186"/>
        <v/>
      </c>
      <c r="AC805" s="121" t="str">
        <f t="shared" si="182"/>
        <v/>
      </c>
      <c r="AD805" s="122" t="str">
        <f t="shared" si="183"/>
        <v/>
      </c>
      <c r="AE805" s="123" t="str">
        <f t="shared" si="187"/>
        <v/>
      </c>
      <c r="AG805" s="150" t="str">
        <f t="shared" si="184"/>
        <v/>
      </c>
    </row>
    <row r="806" spans="1:33" x14ac:dyDescent="0.25">
      <c r="A806" s="56"/>
      <c r="B806" s="70"/>
      <c r="C806" s="76"/>
      <c r="D806" s="73"/>
      <c r="E806" s="79"/>
      <c r="F806" s="56"/>
      <c r="G806" s="13" t="str">
        <f t="shared" si="175"/>
        <v/>
      </c>
      <c r="H806" s="56"/>
      <c r="K806" s="128"/>
      <c r="L806" s="128"/>
      <c r="M806" s="128"/>
      <c r="N806" s="84" t="str">
        <f t="shared" si="176"/>
        <v/>
      </c>
      <c r="O806" s="128"/>
      <c r="P806" s="84" t="str">
        <f t="shared" si="177"/>
        <v/>
      </c>
      <c r="Q806" s="84" t="str">
        <f t="shared" si="174"/>
        <v/>
      </c>
      <c r="R806" s="84" t="str">
        <f t="shared" si="178"/>
        <v/>
      </c>
      <c r="S806" s="84" t="str">
        <f t="shared" si="179"/>
        <v/>
      </c>
      <c r="U806" s="84" t="str">
        <f t="shared" si="180"/>
        <v/>
      </c>
      <c r="W806" s="108" t="str">
        <f>IF($N806="", "", SUM($D$11:$D806))</f>
        <v/>
      </c>
      <c r="X806" s="111" t="str">
        <f t="shared" si="181"/>
        <v/>
      </c>
      <c r="Y806" s="114" t="str">
        <f t="shared" si="185"/>
        <v/>
      </c>
      <c r="Z806" s="111" t="str">
        <f>IF(X806="", "", X806-SUM($Z$11:$Z805))</f>
        <v/>
      </c>
      <c r="AA806" s="111" t="str">
        <f>IF($Y806="", "", $Y806-SUM($AA$11:$AA805))</f>
        <v/>
      </c>
      <c r="AB806" s="111" t="str">
        <f t="shared" si="186"/>
        <v/>
      </c>
      <c r="AC806" s="121" t="str">
        <f t="shared" si="182"/>
        <v/>
      </c>
      <c r="AD806" s="122" t="str">
        <f t="shared" si="183"/>
        <v/>
      </c>
      <c r="AE806" s="123" t="str">
        <f t="shared" si="187"/>
        <v/>
      </c>
      <c r="AG806" s="150" t="str">
        <f t="shared" si="184"/>
        <v/>
      </c>
    </row>
    <row r="807" spans="1:33" x14ac:dyDescent="0.25">
      <c r="A807" s="56"/>
      <c r="B807" s="70"/>
      <c r="C807" s="76"/>
      <c r="D807" s="73"/>
      <c r="E807" s="79"/>
      <c r="F807" s="56"/>
      <c r="G807" s="13" t="str">
        <f t="shared" si="175"/>
        <v/>
      </c>
      <c r="H807" s="56"/>
      <c r="K807" s="128"/>
      <c r="L807" s="128"/>
      <c r="M807" s="128"/>
      <c r="N807" s="84" t="str">
        <f t="shared" si="176"/>
        <v/>
      </c>
      <c r="O807" s="128"/>
      <c r="P807" s="84" t="str">
        <f t="shared" si="177"/>
        <v/>
      </c>
      <c r="Q807" s="84" t="str">
        <f t="shared" si="174"/>
        <v/>
      </c>
      <c r="R807" s="84" t="str">
        <f t="shared" si="178"/>
        <v/>
      </c>
      <c r="S807" s="84" t="str">
        <f t="shared" si="179"/>
        <v/>
      </c>
      <c r="U807" s="84" t="str">
        <f t="shared" si="180"/>
        <v/>
      </c>
      <c r="W807" s="108" t="str">
        <f>IF($N807="", "", SUM($D$11:$D807))</f>
        <v/>
      </c>
      <c r="X807" s="111" t="str">
        <f t="shared" si="181"/>
        <v/>
      </c>
      <c r="Y807" s="114" t="str">
        <f t="shared" si="185"/>
        <v/>
      </c>
      <c r="Z807" s="111" t="str">
        <f>IF(X807="", "", X807-SUM($Z$11:$Z806))</f>
        <v/>
      </c>
      <c r="AA807" s="111" t="str">
        <f>IF($Y807="", "", $Y807-SUM($AA$11:$AA806))</f>
        <v/>
      </c>
      <c r="AB807" s="111" t="str">
        <f t="shared" si="186"/>
        <v/>
      </c>
      <c r="AC807" s="121" t="str">
        <f t="shared" si="182"/>
        <v/>
      </c>
      <c r="AD807" s="122" t="str">
        <f t="shared" si="183"/>
        <v/>
      </c>
      <c r="AE807" s="123" t="str">
        <f t="shared" si="187"/>
        <v/>
      </c>
      <c r="AG807" s="150" t="str">
        <f t="shared" si="184"/>
        <v/>
      </c>
    </row>
    <row r="808" spans="1:33" x14ac:dyDescent="0.25">
      <c r="A808" s="56"/>
      <c r="B808" s="70"/>
      <c r="C808" s="76"/>
      <c r="D808" s="73"/>
      <c r="E808" s="79"/>
      <c r="F808" s="56"/>
      <c r="G808" s="13" t="str">
        <f t="shared" si="175"/>
        <v/>
      </c>
      <c r="H808" s="56"/>
      <c r="K808" s="128"/>
      <c r="L808" s="128"/>
      <c r="M808" s="128"/>
      <c r="N808" s="84" t="str">
        <f t="shared" si="176"/>
        <v/>
      </c>
      <c r="O808" s="128"/>
      <c r="P808" s="84" t="str">
        <f t="shared" si="177"/>
        <v/>
      </c>
      <c r="Q808" s="84" t="str">
        <f t="shared" si="174"/>
        <v/>
      </c>
      <c r="R808" s="84" t="str">
        <f t="shared" si="178"/>
        <v/>
      </c>
      <c r="S808" s="84" t="str">
        <f t="shared" si="179"/>
        <v/>
      </c>
      <c r="U808" s="84" t="str">
        <f t="shared" si="180"/>
        <v/>
      </c>
      <c r="W808" s="108" t="str">
        <f>IF($N808="", "", SUM($D$11:$D808))</f>
        <v/>
      </c>
      <c r="X808" s="111" t="str">
        <f t="shared" si="181"/>
        <v/>
      </c>
      <c r="Y808" s="114" t="str">
        <f t="shared" si="185"/>
        <v/>
      </c>
      <c r="Z808" s="111" t="str">
        <f>IF(X808="", "", X808-SUM($Z$11:$Z807))</f>
        <v/>
      </c>
      <c r="AA808" s="111" t="str">
        <f>IF($Y808="", "", $Y808-SUM($AA$11:$AA807))</f>
        <v/>
      </c>
      <c r="AB808" s="111" t="str">
        <f t="shared" si="186"/>
        <v/>
      </c>
      <c r="AC808" s="121" t="str">
        <f t="shared" si="182"/>
        <v/>
      </c>
      <c r="AD808" s="122" t="str">
        <f t="shared" si="183"/>
        <v/>
      </c>
      <c r="AE808" s="123" t="str">
        <f t="shared" si="187"/>
        <v/>
      </c>
      <c r="AG808" s="150" t="str">
        <f t="shared" si="184"/>
        <v/>
      </c>
    </row>
    <row r="809" spans="1:33" x14ac:dyDescent="0.25">
      <c r="A809" s="56"/>
      <c r="B809" s="70"/>
      <c r="C809" s="76"/>
      <c r="D809" s="73"/>
      <c r="E809" s="79"/>
      <c r="F809" s="56"/>
      <c r="G809" s="13" t="str">
        <f t="shared" si="175"/>
        <v/>
      </c>
      <c r="H809" s="56"/>
      <c r="K809" s="128"/>
      <c r="L809" s="128"/>
      <c r="M809" s="128"/>
      <c r="N809" s="84" t="str">
        <f t="shared" si="176"/>
        <v/>
      </c>
      <c r="O809" s="128"/>
      <c r="P809" s="84" t="str">
        <f t="shared" si="177"/>
        <v/>
      </c>
      <c r="Q809" s="84" t="str">
        <f t="shared" si="174"/>
        <v/>
      </c>
      <c r="R809" s="84" t="str">
        <f t="shared" si="178"/>
        <v/>
      </c>
      <c r="S809" s="84" t="str">
        <f t="shared" si="179"/>
        <v/>
      </c>
      <c r="U809" s="84" t="str">
        <f t="shared" si="180"/>
        <v/>
      </c>
      <c r="W809" s="108" t="str">
        <f>IF($N809="", "", SUM($D$11:$D809))</f>
        <v/>
      </c>
      <c r="X809" s="111" t="str">
        <f t="shared" si="181"/>
        <v/>
      </c>
      <c r="Y809" s="114" t="str">
        <f t="shared" si="185"/>
        <v/>
      </c>
      <c r="Z809" s="111" t="str">
        <f>IF(X809="", "", X809-SUM($Z$11:$Z808))</f>
        <v/>
      </c>
      <c r="AA809" s="111" t="str">
        <f>IF($Y809="", "", $Y809-SUM($AA$11:$AA808))</f>
        <v/>
      </c>
      <c r="AB809" s="111" t="str">
        <f t="shared" si="186"/>
        <v/>
      </c>
      <c r="AC809" s="121" t="str">
        <f t="shared" si="182"/>
        <v/>
      </c>
      <c r="AD809" s="122" t="str">
        <f t="shared" si="183"/>
        <v/>
      </c>
      <c r="AE809" s="123" t="str">
        <f t="shared" si="187"/>
        <v/>
      </c>
      <c r="AG809" s="150" t="str">
        <f t="shared" si="184"/>
        <v/>
      </c>
    </row>
    <row r="810" spans="1:33" x14ac:dyDescent="0.25">
      <c r="A810" s="56"/>
      <c r="B810" s="70"/>
      <c r="C810" s="76"/>
      <c r="D810" s="73"/>
      <c r="E810" s="79"/>
      <c r="F810" s="56"/>
      <c r="G810" s="13" t="str">
        <f t="shared" si="175"/>
        <v/>
      </c>
      <c r="H810" s="56"/>
      <c r="K810" s="128"/>
      <c r="L810" s="128"/>
      <c r="M810" s="128"/>
      <c r="N810" s="84" t="str">
        <f t="shared" si="176"/>
        <v/>
      </c>
      <c r="O810" s="128"/>
      <c r="P810" s="84" t="str">
        <f t="shared" si="177"/>
        <v/>
      </c>
      <c r="Q810" s="84" t="str">
        <f t="shared" si="174"/>
        <v/>
      </c>
      <c r="R810" s="84" t="str">
        <f t="shared" si="178"/>
        <v/>
      </c>
      <c r="S810" s="84" t="str">
        <f t="shared" si="179"/>
        <v/>
      </c>
      <c r="U810" s="84" t="str">
        <f t="shared" si="180"/>
        <v/>
      </c>
      <c r="W810" s="108" t="str">
        <f>IF($N810="", "", SUM($D$11:$D810))</f>
        <v/>
      </c>
      <c r="X810" s="111" t="str">
        <f t="shared" si="181"/>
        <v/>
      </c>
      <c r="Y810" s="114" t="str">
        <f t="shared" si="185"/>
        <v/>
      </c>
      <c r="Z810" s="111" t="str">
        <f>IF(X810="", "", X810-SUM($Z$11:$Z809))</f>
        <v/>
      </c>
      <c r="AA810" s="111" t="str">
        <f>IF($Y810="", "", $Y810-SUM($AA$11:$AA809))</f>
        <v/>
      </c>
      <c r="AB810" s="111" t="str">
        <f t="shared" si="186"/>
        <v/>
      </c>
      <c r="AC810" s="121" t="str">
        <f t="shared" si="182"/>
        <v/>
      </c>
      <c r="AD810" s="122" t="str">
        <f t="shared" si="183"/>
        <v/>
      </c>
      <c r="AE810" s="123" t="str">
        <f t="shared" si="187"/>
        <v/>
      </c>
      <c r="AG810" s="150" t="str">
        <f t="shared" si="184"/>
        <v/>
      </c>
    </row>
    <row r="811" spans="1:33" x14ac:dyDescent="0.25">
      <c r="A811" s="56"/>
      <c r="B811" s="70"/>
      <c r="C811" s="76"/>
      <c r="D811" s="73"/>
      <c r="E811" s="79"/>
      <c r="F811" s="56"/>
      <c r="G811" s="13" t="str">
        <f t="shared" si="175"/>
        <v/>
      </c>
      <c r="H811" s="56"/>
      <c r="K811" s="128"/>
      <c r="L811" s="128"/>
      <c r="M811" s="128"/>
      <c r="N811" s="84" t="str">
        <f t="shared" si="176"/>
        <v/>
      </c>
      <c r="O811" s="128"/>
      <c r="P811" s="84" t="str">
        <f t="shared" si="177"/>
        <v/>
      </c>
      <c r="Q811" s="84" t="str">
        <f t="shared" si="174"/>
        <v/>
      </c>
      <c r="R811" s="84" t="str">
        <f t="shared" si="178"/>
        <v/>
      </c>
      <c r="S811" s="84" t="str">
        <f t="shared" si="179"/>
        <v/>
      </c>
      <c r="U811" s="84" t="str">
        <f t="shared" si="180"/>
        <v/>
      </c>
      <c r="W811" s="108" t="str">
        <f>IF($N811="", "", SUM($D$11:$D811))</f>
        <v/>
      </c>
      <c r="X811" s="111" t="str">
        <f t="shared" si="181"/>
        <v/>
      </c>
      <c r="Y811" s="114" t="str">
        <f t="shared" si="185"/>
        <v/>
      </c>
      <c r="Z811" s="111" t="str">
        <f>IF(X811="", "", X811-SUM($Z$11:$Z810))</f>
        <v/>
      </c>
      <c r="AA811" s="111" t="str">
        <f>IF($Y811="", "", $Y811-SUM($AA$11:$AA810))</f>
        <v/>
      </c>
      <c r="AB811" s="111" t="str">
        <f t="shared" si="186"/>
        <v/>
      </c>
      <c r="AC811" s="121" t="str">
        <f t="shared" si="182"/>
        <v/>
      </c>
      <c r="AD811" s="122" t="str">
        <f t="shared" si="183"/>
        <v/>
      </c>
      <c r="AE811" s="123" t="str">
        <f t="shared" si="187"/>
        <v/>
      </c>
      <c r="AG811" s="150" t="str">
        <f t="shared" si="184"/>
        <v/>
      </c>
    </row>
    <row r="812" spans="1:33" x14ac:dyDescent="0.25">
      <c r="A812" s="56"/>
      <c r="B812" s="70"/>
      <c r="C812" s="76"/>
      <c r="D812" s="73"/>
      <c r="E812" s="79"/>
      <c r="F812" s="56"/>
      <c r="G812" s="13" t="str">
        <f t="shared" si="175"/>
        <v/>
      </c>
      <c r="H812" s="56"/>
      <c r="K812" s="128"/>
      <c r="L812" s="128"/>
      <c r="M812" s="128"/>
      <c r="N812" s="84" t="str">
        <f t="shared" si="176"/>
        <v/>
      </c>
      <c r="O812" s="128"/>
      <c r="P812" s="84" t="str">
        <f t="shared" si="177"/>
        <v/>
      </c>
      <c r="Q812" s="84" t="str">
        <f t="shared" si="174"/>
        <v/>
      </c>
      <c r="R812" s="84" t="str">
        <f t="shared" si="178"/>
        <v/>
      </c>
      <c r="S812" s="84" t="str">
        <f t="shared" si="179"/>
        <v/>
      </c>
      <c r="U812" s="84" t="str">
        <f t="shared" si="180"/>
        <v/>
      </c>
      <c r="W812" s="108" t="str">
        <f>IF($N812="", "", SUM($D$11:$D812))</f>
        <v/>
      </c>
      <c r="X812" s="111" t="str">
        <f t="shared" si="181"/>
        <v/>
      </c>
      <c r="Y812" s="114" t="str">
        <f t="shared" si="185"/>
        <v/>
      </c>
      <c r="Z812" s="111" t="str">
        <f>IF(X812="", "", X812-SUM($Z$11:$Z811))</f>
        <v/>
      </c>
      <c r="AA812" s="111" t="str">
        <f>IF($Y812="", "", $Y812-SUM($AA$11:$AA811))</f>
        <v/>
      </c>
      <c r="AB812" s="111" t="str">
        <f t="shared" si="186"/>
        <v/>
      </c>
      <c r="AC812" s="121" t="str">
        <f t="shared" si="182"/>
        <v/>
      </c>
      <c r="AD812" s="122" t="str">
        <f t="shared" si="183"/>
        <v/>
      </c>
      <c r="AE812" s="123" t="str">
        <f t="shared" si="187"/>
        <v/>
      </c>
      <c r="AG812" s="150" t="str">
        <f t="shared" si="184"/>
        <v/>
      </c>
    </row>
    <row r="813" spans="1:33" x14ac:dyDescent="0.25">
      <c r="A813" s="56"/>
      <c r="B813" s="70"/>
      <c r="C813" s="76"/>
      <c r="D813" s="73"/>
      <c r="E813" s="79"/>
      <c r="F813" s="56"/>
      <c r="G813" s="13" t="str">
        <f t="shared" si="175"/>
        <v/>
      </c>
      <c r="H813" s="56"/>
      <c r="K813" s="128"/>
      <c r="L813" s="128"/>
      <c r="M813" s="128"/>
      <c r="N813" s="84" t="str">
        <f t="shared" si="176"/>
        <v/>
      </c>
      <c r="O813" s="128"/>
      <c r="P813" s="84" t="str">
        <f t="shared" si="177"/>
        <v/>
      </c>
      <c r="Q813" s="84" t="str">
        <f t="shared" si="174"/>
        <v/>
      </c>
      <c r="R813" s="84" t="str">
        <f t="shared" si="178"/>
        <v/>
      </c>
      <c r="S813" s="84" t="str">
        <f t="shared" si="179"/>
        <v/>
      </c>
      <c r="U813" s="84" t="str">
        <f t="shared" si="180"/>
        <v/>
      </c>
      <c r="W813" s="108" t="str">
        <f>IF($N813="", "", SUM($D$11:$D813))</f>
        <v/>
      </c>
      <c r="X813" s="111" t="str">
        <f t="shared" si="181"/>
        <v/>
      </c>
      <c r="Y813" s="114" t="str">
        <f t="shared" si="185"/>
        <v/>
      </c>
      <c r="Z813" s="111" t="str">
        <f>IF(X813="", "", X813-SUM($Z$11:$Z812))</f>
        <v/>
      </c>
      <c r="AA813" s="111" t="str">
        <f>IF($Y813="", "", $Y813-SUM($AA$11:$AA812))</f>
        <v/>
      </c>
      <c r="AB813" s="111" t="str">
        <f t="shared" si="186"/>
        <v/>
      </c>
      <c r="AC813" s="121" t="str">
        <f t="shared" si="182"/>
        <v/>
      </c>
      <c r="AD813" s="122" t="str">
        <f t="shared" si="183"/>
        <v/>
      </c>
      <c r="AE813" s="123" t="str">
        <f t="shared" si="187"/>
        <v/>
      </c>
      <c r="AG813" s="150" t="str">
        <f t="shared" si="184"/>
        <v/>
      </c>
    </row>
    <row r="814" spans="1:33" x14ac:dyDescent="0.25">
      <c r="A814" s="56"/>
      <c r="B814" s="70"/>
      <c r="C814" s="76"/>
      <c r="D814" s="73"/>
      <c r="E814" s="79"/>
      <c r="F814" s="56"/>
      <c r="G814" s="13" t="str">
        <f t="shared" si="175"/>
        <v/>
      </c>
      <c r="H814" s="56"/>
      <c r="K814" s="128"/>
      <c r="L814" s="128"/>
      <c r="M814" s="128"/>
      <c r="N814" s="84" t="str">
        <f t="shared" si="176"/>
        <v/>
      </c>
      <c r="O814" s="128"/>
      <c r="P814" s="84" t="str">
        <f t="shared" si="177"/>
        <v/>
      </c>
      <c r="Q814" s="84" t="str">
        <f t="shared" si="174"/>
        <v/>
      </c>
      <c r="R814" s="84" t="str">
        <f t="shared" si="178"/>
        <v/>
      </c>
      <c r="S814" s="84" t="str">
        <f t="shared" si="179"/>
        <v/>
      </c>
      <c r="U814" s="84" t="str">
        <f t="shared" si="180"/>
        <v/>
      </c>
      <c r="W814" s="108" t="str">
        <f>IF($N814="", "", SUM($D$11:$D814))</f>
        <v/>
      </c>
      <c r="X814" s="111" t="str">
        <f t="shared" si="181"/>
        <v/>
      </c>
      <c r="Y814" s="114" t="str">
        <f t="shared" si="185"/>
        <v/>
      </c>
      <c r="Z814" s="111" t="str">
        <f>IF(X814="", "", X814-SUM($Z$11:$Z813))</f>
        <v/>
      </c>
      <c r="AA814" s="111" t="str">
        <f>IF($Y814="", "", $Y814-SUM($AA$11:$AA813))</f>
        <v/>
      </c>
      <c r="AB814" s="111" t="str">
        <f t="shared" si="186"/>
        <v/>
      </c>
      <c r="AC814" s="121" t="str">
        <f t="shared" si="182"/>
        <v/>
      </c>
      <c r="AD814" s="122" t="str">
        <f t="shared" si="183"/>
        <v/>
      </c>
      <c r="AE814" s="123" t="str">
        <f t="shared" si="187"/>
        <v/>
      </c>
      <c r="AG814" s="150" t="str">
        <f t="shared" si="184"/>
        <v/>
      </c>
    </row>
    <row r="815" spans="1:33" x14ac:dyDescent="0.25">
      <c r="A815" s="56"/>
      <c r="B815" s="70"/>
      <c r="C815" s="76"/>
      <c r="D815" s="73"/>
      <c r="E815" s="79"/>
      <c r="F815" s="56"/>
      <c r="G815" s="13" t="str">
        <f t="shared" si="175"/>
        <v/>
      </c>
      <c r="H815" s="56"/>
      <c r="K815" s="128"/>
      <c r="L815" s="128"/>
      <c r="M815" s="128"/>
      <c r="N815" s="84" t="str">
        <f t="shared" si="176"/>
        <v/>
      </c>
      <c r="O815" s="128"/>
      <c r="P815" s="84" t="str">
        <f t="shared" si="177"/>
        <v/>
      </c>
      <c r="Q815" s="84" t="str">
        <f t="shared" si="174"/>
        <v/>
      </c>
      <c r="R815" s="84" t="str">
        <f t="shared" si="178"/>
        <v/>
      </c>
      <c r="S815" s="84" t="str">
        <f t="shared" si="179"/>
        <v/>
      </c>
      <c r="U815" s="84" t="str">
        <f t="shared" si="180"/>
        <v/>
      </c>
      <c r="W815" s="108" t="str">
        <f>IF($N815="", "", SUM($D$11:$D815))</f>
        <v/>
      </c>
      <c r="X815" s="111" t="str">
        <f t="shared" si="181"/>
        <v/>
      </c>
      <c r="Y815" s="114" t="str">
        <f t="shared" si="185"/>
        <v/>
      </c>
      <c r="Z815" s="111" t="str">
        <f>IF(X815="", "", X815-SUM($Z$11:$Z814))</f>
        <v/>
      </c>
      <c r="AA815" s="111" t="str">
        <f>IF($Y815="", "", $Y815-SUM($AA$11:$AA814))</f>
        <v/>
      </c>
      <c r="AB815" s="111" t="str">
        <f t="shared" si="186"/>
        <v/>
      </c>
      <c r="AC815" s="121" t="str">
        <f t="shared" si="182"/>
        <v/>
      </c>
      <c r="AD815" s="122" t="str">
        <f t="shared" si="183"/>
        <v/>
      </c>
      <c r="AE815" s="123" t="str">
        <f t="shared" si="187"/>
        <v/>
      </c>
      <c r="AG815" s="150" t="str">
        <f t="shared" si="184"/>
        <v/>
      </c>
    </row>
    <row r="816" spans="1:33" x14ac:dyDescent="0.25">
      <c r="A816" s="56"/>
      <c r="B816" s="70"/>
      <c r="C816" s="76"/>
      <c r="D816" s="73"/>
      <c r="E816" s="79"/>
      <c r="F816" s="56"/>
      <c r="G816" s="13" t="str">
        <f t="shared" si="175"/>
        <v/>
      </c>
      <c r="H816" s="56"/>
      <c r="K816" s="128"/>
      <c r="L816" s="128"/>
      <c r="M816" s="128"/>
      <c r="N816" s="84" t="str">
        <f t="shared" si="176"/>
        <v/>
      </c>
      <c r="O816" s="128"/>
      <c r="P816" s="84" t="str">
        <f t="shared" si="177"/>
        <v/>
      </c>
      <c r="Q816" s="84" t="str">
        <f t="shared" si="174"/>
        <v/>
      </c>
      <c r="R816" s="84" t="str">
        <f t="shared" si="178"/>
        <v/>
      </c>
      <c r="S816" s="84" t="str">
        <f t="shared" si="179"/>
        <v/>
      </c>
      <c r="U816" s="84" t="str">
        <f t="shared" si="180"/>
        <v/>
      </c>
      <c r="W816" s="108" t="str">
        <f>IF($N816="", "", SUM($D$11:$D816))</f>
        <v/>
      </c>
      <c r="X816" s="111" t="str">
        <f t="shared" si="181"/>
        <v/>
      </c>
      <c r="Y816" s="114" t="str">
        <f t="shared" si="185"/>
        <v/>
      </c>
      <c r="Z816" s="111" t="str">
        <f>IF(X816="", "", X816-SUM($Z$11:$Z815))</f>
        <v/>
      </c>
      <c r="AA816" s="111" t="str">
        <f>IF($Y816="", "", $Y816-SUM($AA$11:$AA815))</f>
        <v/>
      </c>
      <c r="AB816" s="111" t="str">
        <f t="shared" si="186"/>
        <v/>
      </c>
      <c r="AC816" s="121" t="str">
        <f t="shared" si="182"/>
        <v/>
      </c>
      <c r="AD816" s="122" t="str">
        <f t="shared" si="183"/>
        <v/>
      </c>
      <c r="AE816" s="123" t="str">
        <f t="shared" si="187"/>
        <v/>
      </c>
      <c r="AG816" s="150" t="str">
        <f t="shared" si="184"/>
        <v/>
      </c>
    </row>
    <row r="817" spans="1:33" x14ac:dyDescent="0.25">
      <c r="A817" s="56"/>
      <c r="B817" s="70"/>
      <c r="C817" s="76"/>
      <c r="D817" s="73"/>
      <c r="E817" s="79"/>
      <c r="F817" s="56"/>
      <c r="G817" s="13" t="str">
        <f t="shared" si="175"/>
        <v/>
      </c>
      <c r="H817" s="56"/>
      <c r="K817" s="128"/>
      <c r="L817" s="128"/>
      <c r="M817" s="128"/>
      <c r="N817" s="84" t="str">
        <f t="shared" si="176"/>
        <v/>
      </c>
      <c r="O817" s="128"/>
      <c r="P817" s="84" t="str">
        <f t="shared" si="177"/>
        <v/>
      </c>
      <c r="Q817" s="84" t="str">
        <f t="shared" si="174"/>
        <v/>
      </c>
      <c r="R817" s="84" t="str">
        <f t="shared" si="178"/>
        <v/>
      </c>
      <c r="S817" s="84" t="str">
        <f t="shared" si="179"/>
        <v/>
      </c>
      <c r="U817" s="84" t="str">
        <f t="shared" si="180"/>
        <v/>
      </c>
      <c r="W817" s="108" t="str">
        <f>IF($N817="", "", SUM($D$11:$D817))</f>
        <v/>
      </c>
      <c r="X817" s="111" t="str">
        <f t="shared" si="181"/>
        <v/>
      </c>
      <c r="Y817" s="114" t="str">
        <f t="shared" si="185"/>
        <v/>
      </c>
      <c r="Z817" s="111" t="str">
        <f>IF(X817="", "", X817-SUM($Z$11:$Z816))</f>
        <v/>
      </c>
      <c r="AA817" s="111" t="str">
        <f>IF($Y817="", "", $Y817-SUM($AA$11:$AA816))</f>
        <v/>
      </c>
      <c r="AB817" s="111" t="str">
        <f t="shared" si="186"/>
        <v/>
      </c>
      <c r="AC817" s="121" t="str">
        <f t="shared" si="182"/>
        <v/>
      </c>
      <c r="AD817" s="122" t="str">
        <f t="shared" si="183"/>
        <v/>
      </c>
      <c r="AE817" s="123" t="str">
        <f t="shared" si="187"/>
        <v/>
      </c>
      <c r="AG817" s="150" t="str">
        <f t="shared" si="184"/>
        <v/>
      </c>
    </row>
    <row r="818" spans="1:33" x14ac:dyDescent="0.25">
      <c r="A818" s="56"/>
      <c r="B818" s="70"/>
      <c r="C818" s="76"/>
      <c r="D818" s="73"/>
      <c r="E818" s="79"/>
      <c r="F818" s="56"/>
      <c r="G818" s="13" t="str">
        <f t="shared" si="175"/>
        <v/>
      </c>
      <c r="H818" s="56"/>
      <c r="K818" s="128"/>
      <c r="L818" s="128"/>
      <c r="M818" s="128"/>
      <c r="N818" s="84" t="str">
        <f t="shared" si="176"/>
        <v/>
      </c>
      <c r="O818" s="128"/>
      <c r="P818" s="84" t="str">
        <f t="shared" si="177"/>
        <v/>
      </c>
      <c r="Q818" s="84" t="str">
        <f t="shared" si="174"/>
        <v/>
      </c>
      <c r="R818" s="84" t="str">
        <f t="shared" si="178"/>
        <v/>
      </c>
      <c r="S818" s="84" t="str">
        <f t="shared" si="179"/>
        <v/>
      </c>
      <c r="U818" s="84" t="str">
        <f t="shared" si="180"/>
        <v/>
      </c>
      <c r="W818" s="108" t="str">
        <f>IF($N818="", "", SUM($D$11:$D818))</f>
        <v/>
      </c>
      <c r="X818" s="111" t="str">
        <f t="shared" si="181"/>
        <v/>
      </c>
      <c r="Y818" s="114" t="str">
        <f t="shared" si="185"/>
        <v/>
      </c>
      <c r="Z818" s="111" t="str">
        <f>IF(X818="", "", X818-SUM($Z$11:$Z817))</f>
        <v/>
      </c>
      <c r="AA818" s="111" t="str">
        <f>IF($Y818="", "", $Y818-SUM($AA$11:$AA817))</f>
        <v/>
      </c>
      <c r="AB818" s="111" t="str">
        <f t="shared" si="186"/>
        <v/>
      </c>
      <c r="AC818" s="121" t="str">
        <f t="shared" si="182"/>
        <v/>
      </c>
      <c r="AD818" s="122" t="str">
        <f t="shared" si="183"/>
        <v/>
      </c>
      <c r="AE818" s="123" t="str">
        <f t="shared" si="187"/>
        <v/>
      </c>
      <c r="AG818" s="150" t="str">
        <f t="shared" si="184"/>
        <v/>
      </c>
    </row>
    <row r="819" spans="1:33" x14ac:dyDescent="0.25">
      <c r="A819" s="56"/>
      <c r="B819" s="70"/>
      <c r="C819" s="76"/>
      <c r="D819" s="73"/>
      <c r="E819" s="79"/>
      <c r="F819" s="56"/>
      <c r="G819" s="13" t="str">
        <f t="shared" si="175"/>
        <v/>
      </c>
      <c r="H819" s="56"/>
      <c r="K819" s="128"/>
      <c r="L819" s="128"/>
      <c r="M819" s="128"/>
      <c r="N819" s="84" t="str">
        <f t="shared" si="176"/>
        <v/>
      </c>
      <c r="O819" s="128"/>
      <c r="P819" s="84" t="str">
        <f t="shared" si="177"/>
        <v/>
      </c>
      <c r="Q819" s="84" t="str">
        <f t="shared" si="174"/>
        <v/>
      </c>
      <c r="R819" s="84" t="str">
        <f t="shared" si="178"/>
        <v/>
      </c>
      <c r="S819" s="84" t="str">
        <f t="shared" si="179"/>
        <v/>
      </c>
      <c r="U819" s="84" t="str">
        <f t="shared" si="180"/>
        <v/>
      </c>
      <c r="W819" s="108" t="str">
        <f>IF($N819="", "", SUM($D$11:$D819))</f>
        <v/>
      </c>
      <c r="X819" s="111" t="str">
        <f t="shared" si="181"/>
        <v/>
      </c>
      <c r="Y819" s="114" t="str">
        <f t="shared" si="185"/>
        <v/>
      </c>
      <c r="Z819" s="111" t="str">
        <f>IF(X819="", "", X819-SUM($Z$11:$Z818))</f>
        <v/>
      </c>
      <c r="AA819" s="111" t="str">
        <f>IF($Y819="", "", $Y819-SUM($AA$11:$AA818))</f>
        <v/>
      </c>
      <c r="AB819" s="111" t="str">
        <f t="shared" si="186"/>
        <v/>
      </c>
      <c r="AC819" s="121" t="str">
        <f t="shared" si="182"/>
        <v/>
      </c>
      <c r="AD819" s="122" t="str">
        <f t="shared" si="183"/>
        <v/>
      </c>
      <c r="AE819" s="123" t="str">
        <f t="shared" si="187"/>
        <v/>
      </c>
      <c r="AG819" s="150" t="str">
        <f t="shared" si="184"/>
        <v/>
      </c>
    </row>
    <row r="820" spans="1:33" x14ac:dyDescent="0.25">
      <c r="A820" s="56"/>
      <c r="B820" s="70"/>
      <c r="C820" s="76"/>
      <c r="D820" s="73"/>
      <c r="E820" s="79"/>
      <c r="F820" s="56"/>
      <c r="G820" s="13" t="str">
        <f t="shared" si="175"/>
        <v/>
      </c>
      <c r="H820" s="56"/>
      <c r="K820" s="128"/>
      <c r="L820" s="128"/>
      <c r="M820" s="128"/>
      <c r="N820" s="84" t="str">
        <f t="shared" si="176"/>
        <v/>
      </c>
      <c r="O820" s="128"/>
      <c r="P820" s="84" t="str">
        <f t="shared" si="177"/>
        <v/>
      </c>
      <c r="Q820" s="84" t="str">
        <f t="shared" si="174"/>
        <v/>
      </c>
      <c r="R820" s="84" t="str">
        <f t="shared" si="178"/>
        <v/>
      </c>
      <c r="S820" s="84" t="str">
        <f t="shared" si="179"/>
        <v/>
      </c>
      <c r="U820" s="84" t="str">
        <f t="shared" si="180"/>
        <v/>
      </c>
      <c r="W820" s="108" t="str">
        <f>IF($N820="", "", SUM($D$11:$D820))</f>
        <v/>
      </c>
      <c r="X820" s="111" t="str">
        <f t="shared" si="181"/>
        <v/>
      </c>
      <c r="Y820" s="114" t="str">
        <f t="shared" si="185"/>
        <v/>
      </c>
      <c r="Z820" s="111" t="str">
        <f>IF(X820="", "", X820-SUM($Z$11:$Z819))</f>
        <v/>
      </c>
      <c r="AA820" s="111" t="str">
        <f>IF($Y820="", "", $Y820-SUM($AA$11:$AA819))</f>
        <v/>
      </c>
      <c r="AB820" s="111" t="str">
        <f t="shared" si="186"/>
        <v/>
      </c>
      <c r="AC820" s="121" t="str">
        <f t="shared" si="182"/>
        <v/>
      </c>
      <c r="AD820" s="122" t="str">
        <f t="shared" si="183"/>
        <v/>
      </c>
      <c r="AE820" s="123" t="str">
        <f t="shared" si="187"/>
        <v/>
      </c>
      <c r="AG820" s="150" t="str">
        <f t="shared" si="184"/>
        <v/>
      </c>
    </row>
    <row r="821" spans="1:33" x14ac:dyDescent="0.25">
      <c r="A821" s="56"/>
      <c r="B821" s="70"/>
      <c r="C821" s="76"/>
      <c r="D821" s="73"/>
      <c r="E821" s="79"/>
      <c r="F821" s="56"/>
      <c r="G821" s="13" t="str">
        <f t="shared" si="175"/>
        <v/>
      </c>
      <c r="H821" s="56"/>
      <c r="K821" s="128"/>
      <c r="L821" s="128"/>
      <c r="M821" s="128"/>
      <c r="N821" s="84" t="str">
        <f t="shared" si="176"/>
        <v/>
      </c>
      <c r="O821" s="128"/>
      <c r="P821" s="84" t="str">
        <f t="shared" si="177"/>
        <v/>
      </c>
      <c r="Q821" s="84" t="str">
        <f t="shared" si="174"/>
        <v/>
      </c>
      <c r="R821" s="84" t="str">
        <f t="shared" si="178"/>
        <v/>
      </c>
      <c r="S821" s="84" t="str">
        <f t="shared" si="179"/>
        <v/>
      </c>
      <c r="U821" s="84" t="str">
        <f t="shared" si="180"/>
        <v/>
      </c>
      <c r="W821" s="108" t="str">
        <f>IF($N821="", "", SUM($D$11:$D821))</f>
        <v/>
      </c>
      <c r="X821" s="111" t="str">
        <f t="shared" si="181"/>
        <v/>
      </c>
      <c r="Y821" s="114" t="str">
        <f t="shared" si="185"/>
        <v/>
      </c>
      <c r="Z821" s="111" t="str">
        <f>IF(X821="", "", X821-SUM($Z$11:$Z820))</f>
        <v/>
      </c>
      <c r="AA821" s="111" t="str">
        <f>IF($Y821="", "", $Y821-SUM($AA$11:$AA820))</f>
        <v/>
      </c>
      <c r="AB821" s="111" t="str">
        <f t="shared" si="186"/>
        <v/>
      </c>
      <c r="AC821" s="121" t="str">
        <f t="shared" si="182"/>
        <v/>
      </c>
      <c r="AD821" s="122" t="str">
        <f t="shared" si="183"/>
        <v/>
      </c>
      <c r="AE821" s="123" t="str">
        <f t="shared" si="187"/>
        <v/>
      </c>
      <c r="AG821" s="150" t="str">
        <f t="shared" si="184"/>
        <v/>
      </c>
    </row>
    <row r="822" spans="1:33" x14ac:dyDescent="0.25">
      <c r="A822" s="56"/>
      <c r="B822" s="70"/>
      <c r="C822" s="76"/>
      <c r="D822" s="73"/>
      <c r="E822" s="79"/>
      <c r="F822" s="56"/>
      <c r="G822" s="13" t="str">
        <f t="shared" si="175"/>
        <v/>
      </c>
      <c r="H822" s="56"/>
      <c r="K822" s="128"/>
      <c r="L822" s="128"/>
      <c r="M822" s="128"/>
      <c r="N822" s="84" t="str">
        <f t="shared" si="176"/>
        <v/>
      </c>
      <c r="O822" s="128"/>
      <c r="P822" s="84" t="str">
        <f t="shared" si="177"/>
        <v/>
      </c>
      <c r="Q822" s="84" t="str">
        <f t="shared" si="174"/>
        <v/>
      </c>
      <c r="R822" s="84" t="str">
        <f t="shared" si="178"/>
        <v/>
      </c>
      <c r="S822" s="84" t="str">
        <f t="shared" si="179"/>
        <v/>
      </c>
      <c r="U822" s="84" t="str">
        <f t="shared" si="180"/>
        <v/>
      </c>
      <c r="W822" s="108" t="str">
        <f>IF($N822="", "", SUM($D$11:$D822))</f>
        <v/>
      </c>
      <c r="X822" s="111" t="str">
        <f t="shared" si="181"/>
        <v/>
      </c>
      <c r="Y822" s="114" t="str">
        <f t="shared" si="185"/>
        <v/>
      </c>
      <c r="Z822" s="111" t="str">
        <f>IF(X822="", "", X822-SUM($Z$11:$Z821))</f>
        <v/>
      </c>
      <c r="AA822" s="111" t="str">
        <f>IF($Y822="", "", $Y822-SUM($AA$11:$AA821))</f>
        <v/>
      </c>
      <c r="AB822" s="111" t="str">
        <f t="shared" si="186"/>
        <v/>
      </c>
      <c r="AC822" s="121" t="str">
        <f t="shared" si="182"/>
        <v/>
      </c>
      <c r="AD822" s="122" t="str">
        <f t="shared" si="183"/>
        <v/>
      </c>
      <c r="AE822" s="123" t="str">
        <f t="shared" si="187"/>
        <v/>
      </c>
      <c r="AG822" s="150" t="str">
        <f t="shared" si="184"/>
        <v/>
      </c>
    </row>
    <row r="823" spans="1:33" x14ac:dyDescent="0.25">
      <c r="A823" s="56"/>
      <c r="B823" s="70"/>
      <c r="C823" s="76"/>
      <c r="D823" s="73"/>
      <c r="E823" s="79"/>
      <c r="F823" s="56"/>
      <c r="G823" s="13" t="str">
        <f t="shared" si="175"/>
        <v/>
      </c>
      <c r="H823" s="56"/>
      <c r="K823" s="128"/>
      <c r="L823" s="128"/>
      <c r="M823" s="128"/>
      <c r="N823" s="84" t="str">
        <f t="shared" si="176"/>
        <v/>
      </c>
      <c r="O823" s="128"/>
      <c r="P823" s="84" t="str">
        <f t="shared" si="177"/>
        <v/>
      </c>
      <c r="Q823" s="84" t="str">
        <f t="shared" si="174"/>
        <v/>
      </c>
      <c r="R823" s="84" t="str">
        <f t="shared" si="178"/>
        <v/>
      </c>
      <c r="S823" s="84" t="str">
        <f t="shared" si="179"/>
        <v/>
      </c>
      <c r="U823" s="84" t="str">
        <f t="shared" si="180"/>
        <v/>
      </c>
      <c r="W823" s="108" t="str">
        <f>IF($N823="", "", SUM($D$11:$D823))</f>
        <v/>
      </c>
      <c r="X823" s="111" t="str">
        <f t="shared" si="181"/>
        <v/>
      </c>
      <c r="Y823" s="114" t="str">
        <f t="shared" si="185"/>
        <v/>
      </c>
      <c r="Z823" s="111" t="str">
        <f>IF(X823="", "", X823-SUM($Z$11:$Z822))</f>
        <v/>
      </c>
      <c r="AA823" s="111" t="str">
        <f>IF($Y823="", "", $Y823-SUM($AA$11:$AA822))</f>
        <v/>
      </c>
      <c r="AB823" s="111" t="str">
        <f t="shared" si="186"/>
        <v/>
      </c>
      <c r="AC823" s="121" t="str">
        <f t="shared" si="182"/>
        <v/>
      </c>
      <c r="AD823" s="122" t="str">
        <f t="shared" si="183"/>
        <v/>
      </c>
      <c r="AE823" s="123" t="str">
        <f t="shared" si="187"/>
        <v/>
      </c>
      <c r="AG823" s="150" t="str">
        <f t="shared" si="184"/>
        <v/>
      </c>
    </row>
    <row r="824" spans="1:33" x14ac:dyDescent="0.25">
      <c r="A824" s="56"/>
      <c r="B824" s="70"/>
      <c r="C824" s="76"/>
      <c r="D824" s="73"/>
      <c r="E824" s="79"/>
      <c r="F824" s="56"/>
      <c r="G824" s="13" t="str">
        <f t="shared" si="175"/>
        <v/>
      </c>
      <c r="H824" s="56"/>
      <c r="K824" s="128"/>
      <c r="L824" s="128"/>
      <c r="M824" s="128"/>
      <c r="N824" s="84" t="str">
        <f t="shared" si="176"/>
        <v/>
      </c>
      <c r="O824" s="128"/>
      <c r="P824" s="84" t="str">
        <f t="shared" si="177"/>
        <v/>
      </c>
      <c r="Q824" s="84" t="str">
        <f t="shared" si="174"/>
        <v/>
      </c>
      <c r="R824" s="84" t="str">
        <f t="shared" si="178"/>
        <v/>
      </c>
      <c r="S824" s="84" t="str">
        <f t="shared" si="179"/>
        <v/>
      </c>
      <c r="U824" s="84" t="str">
        <f t="shared" si="180"/>
        <v/>
      </c>
      <c r="W824" s="108" t="str">
        <f>IF($N824="", "", SUM($D$11:$D824))</f>
        <v/>
      </c>
      <c r="X824" s="111" t="str">
        <f t="shared" si="181"/>
        <v/>
      </c>
      <c r="Y824" s="114" t="str">
        <f t="shared" si="185"/>
        <v/>
      </c>
      <c r="Z824" s="111" t="str">
        <f>IF(X824="", "", X824-SUM($Z$11:$Z823))</f>
        <v/>
      </c>
      <c r="AA824" s="111" t="str">
        <f>IF($Y824="", "", $Y824-SUM($AA$11:$AA823))</f>
        <v/>
      </c>
      <c r="AB824" s="111" t="str">
        <f t="shared" si="186"/>
        <v/>
      </c>
      <c r="AC824" s="121" t="str">
        <f t="shared" si="182"/>
        <v/>
      </c>
      <c r="AD824" s="122" t="str">
        <f t="shared" si="183"/>
        <v/>
      </c>
      <c r="AE824" s="123" t="str">
        <f t="shared" si="187"/>
        <v/>
      </c>
      <c r="AG824" s="150" t="str">
        <f t="shared" si="184"/>
        <v/>
      </c>
    </row>
    <row r="825" spans="1:33" x14ac:dyDescent="0.25">
      <c r="A825" s="56"/>
      <c r="B825" s="70"/>
      <c r="C825" s="76"/>
      <c r="D825" s="73"/>
      <c r="E825" s="79"/>
      <c r="F825" s="56"/>
      <c r="G825" s="13" t="str">
        <f t="shared" si="175"/>
        <v/>
      </c>
      <c r="H825" s="56"/>
      <c r="K825" s="128"/>
      <c r="L825" s="128"/>
      <c r="M825" s="128"/>
      <c r="N825" s="84" t="str">
        <f t="shared" si="176"/>
        <v/>
      </c>
      <c r="O825" s="128"/>
      <c r="P825" s="84" t="str">
        <f t="shared" si="177"/>
        <v/>
      </c>
      <c r="Q825" s="84" t="str">
        <f t="shared" si="174"/>
        <v/>
      </c>
      <c r="R825" s="84" t="str">
        <f t="shared" si="178"/>
        <v/>
      </c>
      <c r="S825" s="84" t="str">
        <f t="shared" si="179"/>
        <v/>
      </c>
      <c r="U825" s="84" t="str">
        <f t="shared" si="180"/>
        <v/>
      </c>
      <c r="W825" s="108" t="str">
        <f>IF($N825="", "", SUM($D$11:$D825))</f>
        <v/>
      </c>
      <c r="X825" s="111" t="str">
        <f t="shared" si="181"/>
        <v/>
      </c>
      <c r="Y825" s="114" t="str">
        <f t="shared" si="185"/>
        <v/>
      </c>
      <c r="Z825" s="111" t="str">
        <f>IF(X825="", "", X825-SUM($Z$11:$Z824))</f>
        <v/>
      </c>
      <c r="AA825" s="111" t="str">
        <f>IF($Y825="", "", $Y825-SUM($AA$11:$AA824))</f>
        <v/>
      </c>
      <c r="AB825" s="111" t="str">
        <f t="shared" si="186"/>
        <v/>
      </c>
      <c r="AC825" s="121" t="str">
        <f t="shared" si="182"/>
        <v/>
      </c>
      <c r="AD825" s="122" t="str">
        <f t="shared" si="183"/>
        <v/>
      </c>
      <c r="AE825" s="123" t="str">
        <f t="shared" si="187"/>
        <v/>
      </c>
      <c r="AG825" s="150" t="str">
        <f t="shared" si="184"/>
        <v/>
      </c>
    </row>
    <row r="826" spans="1:33" x14ac:dyDescent="0.25">
      <c r="A826" s="56"/>
      <c r="B826" s="70"/>
      <c r="C826" s="76"/>
      <c r="D826" s="73"/>
      <c r="E826" s="79"/>
      <c r="F826" s="56"/>
      <c r="G826" s="13" t="str">
        <f t="shared" si="175"/>
        <v/>
      </c>
      <c r="H826" s="56"/>
      <c r="K826" s="128"/>
      <c r="L826" s="128"/>
      <c r="M826" s="128"/>
      <c r="N826" s="84" t="str">
        <f t="shared" si="176"/>
        <v/>
      </c>
      <c r="O826" s="128"/>
      <c r="P826" s="84" t="str">
        <f t="shared" si="177"/>
        <v/>
      </c>
      <c r="Q826" s="84" t="str">
        <f t="shared" si="174"/>
        <v/>
      </c>
      <c r="R826" s="84" t="str">
        <f t="shared" si="178"/>
        <v/>
      </c>
      <c r="S826" s="84" t="str">
        <f t="shared" si="179"/>
        <v/>
      </c>
      <c r="U826" s="84" t="str">
        <f t="shared" si="180"/>
        <v/>
      </c>
      <c r="W826" s="108" t="str">
        <f>IF($N826="", "", SUM($D$11:$D826))</f>
        <v/>
      </c>
      <c r="X826" s="111" t="str">
        <f t="shared" si="181"/>
        <v/>
      </c>
      <c r="Y826" s="114" t="str">
        <f t="shared" si="185"/>
        <v/>
      </c>
      <c r="Z826" s="111" t="str">
        <f>IF(X826="", "", X826-SUM($Z$11:$Z825))</f>
        <v/>
      </c>
      <c r="AA826" s="111" t="str">
        <f>IF($Y826="", "", $Y826-SUM($AA$11:$AA825))</f>
        <v/>
      </c>
      <c r="AB826" s="111" t="str">
        <f t="shared" si="186"/>
        <v/>
      </c>
      <c r="AC826" s="121" t="str">
        <f t="shared" si="182"/>
        <v/>
      </c>
      <c r="AD826" s="122" t="str">
        <f t="shared" si="183"/>
        <v/>
      </c>
      <c r="AE826" s="123" t="str">
        <f t="shared" si="187"/>
        <v/>
      </c>
      <c r="AG826" s="150" t="str">
        <f t="shared" si="184"/>
        <v/>
      </c>
    </row>
    <row r="827" spans="1:33" x14ac:dyDescent="0.25">
      <c r="A827" s="56"/>
      <c r="B827" s="70"/>
      <c r="C827" s="76"/>
      <c r="D827" s="73"/>
      <c r="E827" s="79"/>
      <c r="F827" s="56"/>
      <c r="G827" s="13" t="str">
        <f t="shared" si="175"/>
        <v/>
      </c>
      <c r="H827" s="56"/>
      <c r="K827" s="128"/>
      <c r="L827" s="128"/>
      <c r="M827" s="128"/>
      <c r="N827" s="84" t="str">
        <f t="shared" si="176"/>
        <v/>
      </c>
      <c r="O827" s="128"/>
      <c r="P827" s="84" t="str">
        <f t="shared" si="177"/>
        <v/>
      </c>
      <c r="Q827" s="84" t="str">
        <f t="shared" si="174"/>
        <v/>
      </c>
      <c r="R827" s="84" t="str">
        <f t="shared" si="178"/>
        <v/>
      </c>
      <c r="S827" s="84" t="str">
        <f t="shared" si="179"/>
        <v/>
      </c>
      <c r="U827" s="84" t="str">
        <f t="shared" si="180"/>
        <v/>
      </c>
      <c r="W827" s="108" t="str">
        <f>IF($N827="", "", SUM($D$11:$D827))</f>
        <v/>
      </c>
      <c r="X827" s="111" t="str">
        <f t="shared" si="181"/>
        <v/>
      </c>
      <c r="Y827" s="114" t="str">
        <f t="shared" si="185"/>
        <v/>
      </c>
      <c r="Z827" s="111" t="str">
        <f>IF(X827="", "", X827-SUM($Z$11:$Z826))</f>
        <v/>
      </c>
      <c r="AA827" s="111" t="str">
        <f>IF($Y827="", "", $Y827-SUM($AA$11:$AA826))</f>
        <v/>
      </c>
      <c r="AB827" s="111" t="str">
        <f t="shared" si="186"/>
        <v/>
      </c>
      <c r="AC827" s="121" t="str">
        <f t="shared" si="182"/>
        <v/>
      </c>
      <c r="AD827" s="122" t="str">
        <f t="shared" si="183"/>
        <v/>
      </c>
      <c r="AE827" s="123" t="str">
        <f t="shared" si="187"/>
        <v/>
      </c>
      <c r="AG827" s="150" t="str">
        <f t="shared" si="184"/>
        <v/>
      </c>
    </row>
    <row r="828" spans="1:33" x14ac:dyDescent="0.25">
      <c r="A828" s="56"/>
      <c r="B828" s="70"/>
      <c r="C828" s="76"/>
      <c r="D828" s="73"/>
      <c r="E828" s="79"/>
      <c r="F828" s="56"/>
      <c r="G828" s="13" t="str">
        <f t="shared" si="175"/>
        <v/>
      </c>
      <c r="H828" s="56"/>
      <c r="K828" s="128"/>
      <c r="L828" s="128"/>
      <c r="M828" s="128"/>
      <c r="N828" s="84" t="str">
        <f t="shared" si="176"/>
        <v/>
      </c>
      <c r="O828" s="128"/>
      <c r="P828" s="84" t="str">
        <f t="shared" si="177"/>
        <v/>
      </c>
      <c r="Q828" s="84" t="str">
        <f t="shared" si="174"/>
        <v/>
      </c>
      <c r="R828" s="84" t="str">
        <f t="shared" si="178"/>
        <v/>
      </c>
      <c r="S828" s="84" t="str">
        <f t="shared" si="179"/>
        <v/>
      </c>
      <c r="U828" s="84" t="str">
        <f t="shared" si="180"/>
        <v/>
      </c>
      <c r="W828" s="108" t="str">
        <f>IF($N828="", "", SUM($D$11:$D828))</f>
        <v/>
      </c>
      <c r="X828" s="111" t="str">
        <f t="shared" si="181"/>
        <v/>
      </c>
      <c r="Y828" s="114" t="str">
        <f t="shared" si="185"/>
        <v/>
      </c>
      <c r="Z828" s="111" t="str">
        <f>IF(X828="", "", X828-SUM($Z$11:$Z827))</f>
        <v/>
      </c>
      <c r="AA828" s="111" t="str">
        <f>IF($Y828="", "", $Y828-SUM($AA$11:$AA827))</f>
        <v/>
      </c>
      <c r="AB828" s="111" t="str">
        <f t="shared" si="186"/>
        <v/>
      </c>
      <c r="AC828" s="121" t="str">
        <f t="shared" si="182"/>
        <v/>
      </c>
      <c r="AD828" s="122" t="str">
        <f t="shared" si="183"/>
        <v/>
      </c>
      <c r="AE828" s="123" t="str">
        <f t="shared" si="187"/>
        <v/>
      </c>
      <c r="AG828" s="150" t="str">
        <f t="shared" si="184"/>
        <v/>
      </c>
    </row>
    <row r="829" spans="1:33" x14ac:dyDescent="0.25">
      <c r="A829" s="56"/>
      <c r="B829" s="70"/>
      <c r="C829" s="76"/>
      <c r="D829" s="73"/>
      <c r="E829" s="79"/>
      <c r="F829" s="56"/>
      <c r="G829" s="13" t="str">
        <f t="shared" si="175"/>
        <v/>
      </c>
      <c r="H829" s="56"/>
      <c r="K829" s="128"/>
      <c r="L829" s="128"/>
      <c r="M829" s="128"/>
      <c r="N829" s="84" t="str">
        <f t="shared" si="176"/>
        <v/>
      </c>
      <c r="O829" s="128"/>
      <c r="P829" s="84" t="str">
        <f t="shared" si="177"/>
        <v/>
      </c>
      <c r="Q829" s="84" t="str">
        <f t="shared" si="174"/>
        <v/>
      </c>
      <c r="R829" s="84" t="str">
        <f t="shared" si="178"/>
        <v/>
      </c>
      <c r="S829" s="84" t="str">
        <f t="shared" si="179"/>
        <v/>
      </c>
      <c r="U829" s="84" t="str">
        <f t="shared" si="180"/>
        <v/>
      </c>
      <c r="W829" s="108" t="str">
        <f>IF($N829="", "", SUM($D$11:$D829))</f>
        <v/>
      </c>
      <c r="X829" s="111" t="str">
        <f t="shared" si="181"/>
        <v/>
      </c>
      <c r="Y829" s="114" t="str">
        <f t="shared" si="185"/>
        <v/>
      </c>
      <c r="Z829" s="111" t="str">
        <f>IF(X829="", "", X829-SUM($Z$11:$Z828))</f>
        <v/>
      </c>
      <c r="AA829" s="111" t="str">
        <f>IF($Y829="", "", $Y829-SUM($AA$11:$AA828))</f>
        <v/>
      </c>
      <c r="AB829" s="111" t="str">
        <f t="shared" si="186"/>
        <v/>
      </c>
      <c r="AC829" s="121" t="str">
        <f t="shared" si="182"/>
        <v/>
      </c>
      <c r="AD829" s="122" t="str">
        <f t="shared" si="183"/>
        <v/>
      </c>
      <c r="AE829" s="123" t="str">
        <f t="shared" si="187"/>
        <v/>
      </c>
      <c r="AG829" s="150" t="str">
        <f t="shared" si="184"/>
        <v/>
      </c>
    </row>
    <row r="830" spans="1:33" x14ac:dyDescent="0.25">
      <c r="A830" s="56"/>
      <c r="B830" s="70"/>
      <c r="C830" s="76"/>
      <c r="D830" s="73"/>
      <c r="E830" s="79"/>
      <c r="F830" s="56"/>
      <c r="G830" s="13" t="str">
        <f t="shared" si="175"/>
        <v/>
      </c>
      <c r="H830" s="56"/>
      <c r="K830" s="128"/>
      <c r="L830" s="128"/>
      <c r="M830" s="128"/>
      <c r="N830" s="84" t="str">
        <f t="shared" si="176"/>
        <v/>
      </c>
      <c r="O830" s="128"/>
      <c r="P830" s="84" t="str">
        <f t="shared" si="177"/>
        <v/>
      </c>
      <c r="Q830" s="84" t="str">
        <f t="shared" si="174"/>
        <v/>
      </c>
      <c r="R830" s="84" t="str">
        <f t="shared" si="178"/>
        <v/>
      </c>
      <c r="S830" s="84" t="str">
        <f t="shared" si="179"/>
        <v/>
      </c>
      <c r="U830" s="84" t="str">
        <f t="shared" si="180"/>
        <v/>
      </c>
      <c r="W830" s="108" t="str">
        <f>IF($N830="", "", SUM($D$11:$D830))</f>
        <v/>
      </c>
      <c r="X830" s="111" t="str">
        <f t="shared" si="181"/>
        <v/>
      </c>
      <c r="Y830" s="114" t="str">
        <f t="shared" si="185"/>
        <v/>
      </c>
      <c r="Z830" s="111" t="str">
        <f>IF(X830="", "", X830-SUM($Z$11:$Z829))</f>
        <v/>
      </c>
      <c r="AA830" s="111" t="str">
        <f>IF($Y830="", "", $Y830-SUM($AA$11:$AA829))</f>
        <v/>
      </c>
      <c r="AB830" s="111" t="str">
        <f t="shared" si="186"/>
        <v/>
      </c>
      <c r="AC830" s="121" t="str">
        <f t="shared" si="182"/>
        <v/>
      </c>
      <c r="AD830" s="122" t="str">
        <f t="shared" si="183"/>
        <v/>
      </c>
      <c r="AE830" s="123" t="str">
        <f t="shared" si="187"/>
        <v/>
      </c>
      <c r="AG830" s="150" t="str">
        <f t="shared" si="184"/>
        <v/>
      </c>
    </row>
    <row r="831" spans="1:33" x14ac:dyDescent="0.25">
      <c r="A831" s="56"/>
      <c r="B831" s="70"/>
      <c r="C831" s="76"/>
      <c r="D831" s="73"/>
      <c r="E831" s="79"/>
      <c r="F831" s="56"/>
      <c r="G831" s="13" t="str">
        <f t="shared" si="175"/>
        <v/>
      </c>
      <c r="H831" s="56"/>
      <c r="K831" s="128"/>
      <c r="L831" s="128"/>
      <c r="M831" s="128"/>
      <c r="N831" s="84" t="str">
        <f t="shared" si="176"/>
        <v/>
      </c>
      <c r="O831" s="128"/>
      <c r="P831" s="84" t="str">
        <f t="shared" si="177"/>
        <v/>
      </c>
      <c r="Q831" s="84" t="str">
        <f t="shared" si="174"/>
        <v/>
      </c>
      <c r="R831" s="84" t="str">
        <f t="shared" si="178"/>
        <v/>
      </c>
      <c r="S831" s="84" t="str">
        <f t="shared" si="179"/>
        <v/>
      </c>
      <c r="U831" s="84" t="str">
        <f t="shared" si="180"/>
        <v/>
      </c>
      <c r="W831" s="108" t="str">
        <f>IF($N831="", "", SUM($D$11:$D831))</f>
        <v/>
      </c>
      <c r="X831" s="111" t="str">
        <f t="shared" si="181"/>
        <v/>
      </c>
      <c r="Y831" s="114" t="str">
        <f t="shared" si="185"/>
        <v/>
      </c>
      <c r="Z831" s="111" t="str">
        <f>IF(X831="", "", X831-SUM($Z$11:$Z830))</f>
        <v/>
      </c>
      <c r="AA831" s="111" t="str">
        <f>IF($Y831="", "", $Y831-SUM($AA$11:$AA830))</f>
        <v/>
      </c>
      <c r="AB831" s="111" t="str">
        <f t="shared" si="186"/>
        <v/>
      </c>
      <c r="AC831" s="121" t="str">
        <f t="shared" si="182"/>
        <v/>
      </c>
      <c r="AD831" s="122" t="str">
        <f t="shared" si="183"/>
        <v/>
      </c>
      <c r="AE831" s="123" t="str">
        <f t="shared" si="187"/>
        <v/>
      </c>
      <c r="AG831" s="150" t="str">
        <f t="shared" si="184"/>
        <v/>
      </c>
    </row>
    <row r="832" spans="1:33" x14ac:dyDescent="0.25">
      <c r="A832" s="56"/>
      <c r="B832" s="70"/>
      <c r="C832" s="76"/>
      <c r="D832" s="73"/>
      <c r="E832" s="79"/>
      <c r="F832" s="56"/>
      <c r="G832" s="13" t="str">
        <f t="shared" si="175"/>
        <v/>
      </c>
      <c r="H832" s="56"/>
      <c r="K832" s="128"/>
      <c r="L832" s="128"/>
      <c r="M832" s="128"/>
      <c r="N832" s="84" t="str">
        <f t="shared" si="176"/>
        <v/>
      </c>
      <c r="O832" s="128"/>
      <c r="P832" s="84" t="str">
        <f t="shared" si="177"/>
        <v/>
      </c>
      <c r="Q832" s="84" t="str">
        <f t="shared" si="174"/>
        <v/>
      </c>
      <c r="R832" s="84" t="str">
        <f t="shared" si="178"/>
        <v/>
      </c>
      <c r="S832" s="84" t="str">
        <f t="shared" si="179"/>
        <v/>
      </c>
      <c r="U832" s="84" t="str">
        <f t="shared" si="180"/>
        <v/>
      </c>
      <c r="W832" s="108" t="str">
        <f>IF($N832="", "", SUM($D$11:$D832))</f>
        <v/>
      </c>
      <c r="X832" s="111" t="str">
        <f t="shared" si="181"/>
        <v/>
      </c>
      <c r="Y832" s="114" t="str">
        <f t="shared" si="185"/>
        <v/>
      </c>
      <c r="Z832" s="111" t="str">
        <f>IF(X832="", "", X832-SUM($Z$11:$Z831))</f>
        <v/>
      </c>
      <c r="AA832" s="111" t="str">
        <f>IF($Y832="", "", $Y832-SUM($AA$11:$AA831))</f>
        <v/>
      </c>
      <c r="AB832" s="111" t="str">
        <f t="shared" si="186"/>
        <v/>
      </c>
      <c r="AC832" s="121" t="str">
        <f t="shared" si="182"/>
        <v/>
      </c>
      <c r="AD832" s="122" t="str">
        <f t="shared" si="183"/>
        <v/>
      </c>
      <c r="AE832" s="123" t="str">
        <f t="shared" si="187"/>
        <v/>
      </c>
      <c r="AG832" s="150" t="str">
        <f t="shared" si="184"/>
        <v/>
      </c>
    </row>
    <row r="833" spans="1:33" x14ac:dyDescent="0.25">
      <c r="A833" s="56"/>
      <c r="B833" s="70"/>
      <c r="C833" s="76"/>
      <c r="D833" s="73"/>
      <c r="E833" s="79"/>
      <c r="F833" s="56"/>
      <c r="G833" s="13" t="str">
        <f t="shared" si="175"/>
        <v/>
      </c>
      <c r="H833" s="56"/>
      <c r="K833" s="128"/>
      <c r="L833" s="128"/>
      <c r="M833" s="128"/>
      <c r="N833" s="84" t="str">
        <f t="shared" si="176"/>
        <v/>
      </c>
      <c r="O833" s="128"/>
      <c r="P833" s="84" t="str">
        <f t="shared" si="177"/>
        <v/>
      </c>
      <c r="Q833" s="84" t="str">
        <f t="shared" si="174"/>
        <v/>
      </c>
      <c r="R833" s="84" t="str">
        <f t="shared" si="178"/>
        <v/>
      </c>
      <c r="S833" s="84" t="str">
        <f t="shared" si="179"/>
        <v/>
      </c>
      <c r="U833" s="84" t="str">
        <f t="shared" si="180"/>
        <v/>
      </c>
      <c r="W833" s="108" t="str">
        <f>IF($N833="", "", SUM($D$11:$D833))</f>
        <v/>
      </c>
      <c r="X833" s="111" t="str">
        <f t="shared" si="181"/>
        <v/>
      </c>
      <c r="Y833" s="114" t="str">
        <f t="shared" si="185"/>
        <v/>
      </c>
      <c r="Z833" s="111" t="str">
        <f>IF(X833="", "", X833-SUM($Z$11:$Z832))</f>
        <v/>
      </c>
      <c r="AA833" s="111" t="str">
        <f>IF($Y833="", "", $Y833-SUM($AA$11:$AA832))</f>
        <v/>
      </c>
      <c r="AB833" s="111" t="str">
        <f t="shared" si="186"/>
        <v/>
      </c>
      <c r="AC833" s="121" t="str">
        <f t="shared" si="182"/>
        <v/>
      </c>
      <c r="AD833" s="122" t="str">
        <f t="shared" si="183"/>
        <v/>
      </c>
      <c r="AE833" s="123" t="str">
        <f t="shared" si="187"/>
        <v/>
      </c>
      <c r="AG833" s="150" t="str">
        <f t="shared" si="184"/>
        <v/>
      </c>
    </row>
    <row r="834" spans="1:33" x14ac:dyDescent="0.25">
      <c r="A834" s="56"/>
      <c r="B834" s="70"/>
      <c r="C834" s="76"/>
      <c r="D834" s="73"/>
      <c r="E834" s="79"/>
      <c r="F834" s="56"/>
      <c r="G834" s="13" t="str">
        <f t="shared" si="175"/>
        <v/>
      </c>
      <c r="H834" s="56"/>
      <c r="K834" s="128"/>
      <c r="L834" s="128"/>
      <c r="M834" s="128"/>
      <c r="N834" s="84" t="str">
        <f t="shared" si="176"/>
        <v/>
      </c>
      <c r="O834" s="128"/>
      <c r="P834" s="84" t="str">
        <f t="shared" si="177"/>
        <v/>
      </c>
      <c r="Q834" s="84" t="str">
        <f t="shared" si="174"/>
        <v/>
      </c>
      <c r="R834" s="84" t="str">
        <f t="shared" si="178"/>
        <v/>
      </c>
      <c r="S834" s="84" t="str">
        <f t="shared" si="179"/>
        <v/>
      </c>
      <c r="U834" s="84" t="str">
        <f t="shared" si="180"/>
        <v/>
      </c>
      <c r="W834" s="108" t="str">
        <f>IF($N834="", "", SUM($D$11:$D834))</f>
        <v/>
      </c>
      <c r="X834" s="111" t="str">
        <f t="shared" si="181"/>
        <v/>
      </c>
      <c r="Y834" s="114" t="str">
        <f t="shared" si="185"/>
        <v/>
      </c>
      <c r="Z834" s="111" t="str">
        <f>IF(X834="", "", X834-SUM($Z$11:$Z833))</f>
        <v/>
      </c>
      <c r="AA834" s="111" t="str">
        <f>IF($Y834="", "", $Y834-SUM($AA$11:$AA833))</f>
        <v/>
      </c>
      <c r="AB834" s="111" t="str">
        <f t="shared" si="186"/>
        <v/>
      </c>
      <c r="AC834" s="121" t="str">
        <f t="shared" si="182"/>
        <v/>
      </c>
      <c r="AD834" s="122" t="str">
        <f t="shared" si="183"/>
        <v/>
      </c>
      <c r="AE834" s="123" t="str">
        <f t="shared" si="187"/>
        <v/>
      </c>
      <c r="AG834" s="150" t="str">
        <f t="shared" si="184"/>
        <v/>
      </c>
    </row>
    <row r="835" spans="1:33" x14ac:dyDescent="0.25">
      <c r="A835" s="56"/>
      <c r="B835" s="70"/>
      <c r="C835" s="76"/>
      <c r="D835" s="73"/>
      <c r="E835" s="79"/>
      <c r="F835" s="56"/>
      <c r="G835" s="13" t="str">
        <f t="shared" si="175"/>
        <v/>
      </c>
      <c r="H835" s="56"/>
      <c r="K835" s="128"/>
      <c r="L835" s="128"/>
      <c r="M835" s="128"/>
      <c r="N835" s="84" t="str">
        <f t="shared" si="176"/>
        <v/>
      </c>
      <c r="O835" s="128"/>
      <c r="P835" s="84" t="str">
        <f t="shared" si="177"/>
        <v/>
      </c>
      <c r="Q835" s="84" t="str">
        <f t="shared" si="174"/>
        <v/>
      </c>
      <c r="R835" s="84" t="str">
        <f t="shared" si="178"/>
        <v/>
      </c>
      <c r="S835" s="84" t="str">
        <f t="shared" si="179"/>
        <v/>
      </c>
      <c r="U835" s="84" t="str">
        <f t="shared" si="180"/>
        <v/>
      </c>
      <c r="W835" s="108" t="str">
        <f>IF($N835="", "", SUM($D$11:$D835))</f>
        <v/>
      </c>
      <c r="X835" s="111" t="str">
        <f t="shared" si="181"/>
        <v/>
      </c>
      <c r="Y835" s="114" t="str">
        <f t="shared" si="185"/>
        <v/>
      </c>
      <c r="Z835" s="111" t="str">
        <f>IF(X835="", "", X835-SUM($Z$11:$Z834))</f>
        <v/>
      </c>
      <c r="AA835" s="111" t="str">
        <f>IF($Y835="", "", $Y835-SUM($AA$11:$AA834))</f>
        <v/>
      </c>
      <c r="AB835" s="111" t="str">
        <f t="shared" si="186"/>
        <v/>
      </c>
      <c r="AC835" s="121" t="str">
        <f t="shared" si="182"/>
        <v/>
      </c>
      <c r="AD835" s="122" t="str">
        <f t="shared" si="183"/>
        <v/>
      </c>
      <c r="AE835" s="123" t="str">
        <f t="shared" si="187"/>
        <v/>
      </c>
      <c r="AG835" s="150" t="str">
        <f t="shared" si="184"/>
        <v/>
      </c>
    </row>
    <row r="836" spans="1:33" x14ac:dyDescent="0.25">
      <c r="A836" s="56"/>
      <c r="B836" s="70"/>
      <c r="C836" s="76"/>
      <c r="D836" s="73"/>
      <c r="E836" s="79"/>
      <c r="F836" s="56"/>
      <c r="G836" s="13" t="str">
        <f t="shared" si="175"/>
        <v/>
      </c>
      <c r="H836" s="56"/>
      <c r="K836" s="128"/>
      <c r="L836" s="128"/>
      <c r="M836" s="128"/>
      <c r="N836" s="84" t="str">
        <f t="shared" si="176"/>
        <v/>
      </c>
      <c r="O836" s="128"/>
      <c r="P836" s="84" t="str">
        <f t="shared" si="177"/>
        <v/>
      </c>
      <c r="Q836" s="84" t="str">
        <f t="shared" si="174"/>
        <v/>
      </c>
      <c r="R836" s="84" t="str">
        <f t="shared" si="178"/>
        <v/>
      </c>
      <c r="S836" s="84" t="str">
        <f t="shared" si="179"/>
        <v/>
      </c>
      <c r="U836" s="84" t="str">
        <f t="shared" si="180"/>
        <v/>
      </c>
      <c r="W836" s="108" t="str">
        <f>IF($N836="", "", SUM($D$11:$D836))</f>
        <v/>
      </c>
      <c r="X836" s="111" t="str">
        <f t="shared" si="181"/>
        <v/>
      </c>
      <c r="Y836" s="114" t="str">
        <f t="shared" si="185"/>
        <v/>
      </c>
      <c r="Z836" s="111" t="str">
        <f>IF(X836="", "", X836-SUM($Z$11:$Z835))</f>
        <v/>
      </c>
      <c r="AA836" s="111" t="str">
        <f>IF($Y836="", "", $Y836-SUM($AA$11:$AA835))</f>
        <v/>
      </c>
      <c r="AB836" s="111" t="str">
        <f t="shared" si="186"/>
        <v/>
      </c>
      <c r="AC836" s="121" t="str">
        <f t="shared" si="182"/>
        <v/>
      </c>
      <c r="AD836" s="122" t="str">
        <f t="shared" si="183"/>
        <v/>
      </c>
      <c r="AE836" s="123" t="str">
        <f t="shared" si="187"/>
        <v/>
      </c>
      <c r="AG836" s="150" t="str">
        <f t="shared" si="184"/>
        <v/>
      </c>
    </row>
    <row r="837" spans="1:33" x14ac:dyDescent="0.25">
      <c r="A837" s="56"/>
      <c r="B837" s="70"/>
      <c r="C837" s="76"/>
      <c r="D837" s="73"/>
      <c r="E837" s="79"/>
      <c r="F837" s="56"/>
      <c r="G837" s="13" t="str">
        <f t="shared" si="175"/>
        <v/>
      </c>
      <c r="H837" s="56"/>
      <c r="K837" s="128"/>
      <c r="L837" s="128"/>
      <c r="M837" s="128"/>
      <c r="N837" s="84" t="str">
        <f t="shared" si="176"/>
        <v/>
      </c>
      <c r="O837" s="128"/>
      <c r="P837" s="84" t="str">
        <f t="shared" si="177"/>
        <v/>
      </c>
      <c r="Q837" s="84" t="str">
        <f t="shared" si="174"/>
        <v/>
      </c>
      <c r="R837" s="84" t="str">
        <f t="shared" si="178"/>
        <v/>
      </c>
      <c r="S837" s="84" t="str">
        <f t="shared" si="179"/>
        <v/>
      </c>
      <c r="U837" s="84" t="str">
        <f t="shared" si="180"/>
        <v/>
      </c>
      <c r="W837" s="108" t="str">
        <f>IF($N837="", "", SUM($D$11:$D837))</f>
        <v/>
      </c>
      <c r="X837" s="111" t="str">
        <f t="shared" si="181"/>
        <v/>
      </c>
      <c r="Y837" s="114" t="str">
        <f t="shared" si="185"/>
        <v/>
      </c>
      <c r="Z837" s="111" t="str">
        <f>IF(X837="", "", X837-SUM($Z$11:$Z836))</f>
        <v/>
      </c>
      <c r="AA837" s="111" t="str">
        <f>IF($Y837="", "", $Y837-SUM($AA$11:$AA836))</f>
        <v/>
      </c>
      <c r="AB837" s="111" t="str">
        <f t="shared" si="186"/>
        <v/>
      </c>
      <c r="AC837" s="121" t="str">
        <f t="shared" si="182"/>
        <v/>
      </c>
      <c r="AD837" s="122" t="str">
        <f t="shared" si="183"/>
        <v/>
      </c>
      <c r="AE837" s="123" t="str">
        <f t="shared" si="187"/>
        <v/>
      </c>
      <c r="AG837" s="150" t="str">
        <f t="shared" si="184"/>
        <v/>
      </c>
    </row>
    <row r="838" spans="1:33" x14ac:dyDescent="0.25">
      <c r="A838" s="56"/>
      <c r="B838" s="70"/>
      <c r="C838" s="76"/>
      <c r="D838" s="73"/>
      <c r="E838" s="79"/>
      <c r="F838" s="56"/>
      <c r="G838" s="13" t="str">
        <f t="shared" si="175"/>
        <v/>
      </c>
      <c r="H838" s="56"/>
      <c r="K838" s="128"/>
      <c r="L838" s="128"/>
      <c r="M838" s="128"/>
      <c r="N838" s="84" t="str">
        <f t="shared" si="176"/>
        <v/>
      </c>
      <c r="O838" s="128"/>
      <c r="P838" s="84" t="str">
        <f t="shared" si="177"/>
        <v/>
      </c>
      <c r="Q838" s="84" t="str">
        <f t="shared" si="174"/>
        <v/>
      </c>
      <c r="R838" s="84" t="str">
        <f t="shared" si="178"/>
        <v/>
      </c>
      <c r="S838" s="84" t="str">
        <f t="shared" si="179"/>
        <v/>
      </c>
      <c r="U838" s="84" t="str">
        <f t="shared" si="180"/>
        <v/>
      </c>
      <c r="W838" s="108" t="str">
        <f>IF($N838="", "", SUM($D$11:$D838))</f>
        <v/>
      </c>
      <c r="X838" s="111" t="str">
        <f t="shared" si="181"/>
        <v/>
      </c>
      <c r="Y838" s="114" t="str">
        <f t="shared" si="185"/>
        <v/>
      </c>
      <c r="Z838" s="111" t="str">
        <f>IF(X838="", "", X838-SUM($Z$11:$Z837))</f>
        <v/>
      </c>
      <c r="AA838" s="111" t="str">
        <f>IF($Y838="", "", $Y838-SUM($AA$11:$AA837))</f>
        <v/>
      </c>
      <c r="AB838" s="111" t="str">
        <f t="shared" si="186"/>
        <v/>
      </c>
      <c r="AC838" s="121" t="str">
        <f t="shared" si="182"/>
        <v/>
      </c>
      <c r="AD838" s="122" t="str">
        <f t="shared" si="183"/>
        <v/>
      </c>
      <c r="AE838" s="123" t="str">
        <f t="shared" si="187"/>
        <v/>
      </c>
      <c r="AG838" s="150" t="str">
        <f t="shared" si="184"/>
        <v/>
      </c>
    </row>
    <row r="839" spans="1:33" x14ac:dyDescent="0.25">
      <c r="A839" s="56"/>
      <c r="B839" s="70"/>
      <c r="C839" s="76"/>
      <c r="D839" s="73"/>
      <c r="E839" s="79"/>
      <c r="F839" s="56"/>
      <c r="G839" s="13" t="str">
        <f t="shared" si="175"/>
        <v/>
      </c>
      <c r="H839" s="56"/>
      <c r="K839" s="128"/>
      <c r="L839" s="128"/>
      <c r="M839" s="128"/>
      <c r="N839" s="84" t="str">
        <f t="shared" si="176"/>
        <v/>
      </c>
      <c r="O839" s="128"/>
      <c r="P839" s="84" t="str">
        <f t="shared" si="177"/>
        <v/>
      </c>
      <c r="Q839" s="84" t="str">
        <f t="shared" si="174"/>
        <v/>
      </c>
      <c r="R839" s="84" t="str">
        <f t="shared" si="178"/>
        <v/>
      </c>
      <c r="S839" s="84" t="str">
        <f t="shared" si="179"/>
        <v/>
      </c>
      <c r="U839" s="84" t="str">
        <f t="shared" si="180"/>
        <v/>
      </c>
      <c r="W839" s="108" t="str">
        <f>IF($N839="", "", SUM($D$11:$D839))</f>
        <v/>
      </c>
      <c r="X839" s="111" t="str">
        <f t="shared" si="181"/>
        <v/>
      </c>
      <c r="Y839" s="114" t="str">
        <f t="shared" si="185"/>
        <v/>
      </c>
      <c r="Z839" s="111" t="str">
        <f>IF(X839="", "", X839-SUM($Z$11:$Z838))</f>
        <v/>
      </c>
      <c r="AA839" s="111" t="str">
        <f>IF($Y839="", "", $Y839-SUM($AA$11:$AA838))</f>
        <v/>
      </c>
      <c r="AB839" s="111" t="str">
        <f t="shared" si="186"/>
        <v/>
      </c>
      <c r="AC839" s="121" t="str">
        <f t="shared" si="182"/>
        <v/>
      </c>
      <c r="AD839" s="122" t="str">
        <f t="shared" si="183"/>
        <v/>
      </c>
      <c r="AE839" s="123" t="str">
        <f t="shared" si="187"/>
        <v/>
      </c>
      <c r="AG839" s="150" t="str">
        <f t="shared" si="184"/>
        <v/>
      </c>
    </row>
    <row r="840" spans="1:33" x14ac:dyDescent="0.25">
      <c r="A840" s="56"/>
      <c r="B840" s="70"/>
      <c r="C840" s="76"/>
      <c r="D840" s="73"/>
      <c r="E840" s="79"/>
      <c r="F840" s="56"/>
      <c r="G840" s="13" t="str">
        <f t="shared" si="175"/>
        <v/>
      </c>
      <c r="H840" s="56"/>
      <c r="K840" s="128"/>
      <c r="L840" s="128"/>
      <c r="M840" s="128"/>
      <c r="N840" s="84" t="str">
        <f t="shared" si="176"/>
        <v/>
      </c>
      <c r="O840" s="128"/>
      <c r="P840" s="84" t="str">
        <f t="shared" si="177"/>
        <v/>
      </c>
      <c r="Q840" s="84" t="str">
        <f t="shared" si="174"/>
        <v/>
      </c>
      <c r="R840" s="84" t="str">
        <f t="shared" si="178"/>
        <v/>
      </c>
      <c r="S840" s="84" t="str">
        <f t="shared" si="179"/>
        <v/>
      </c>
      <c r="U840" s="84" t="str">
        <f t="shared" si="180"/>
        <v/>
      </c>
      <c r="W840" s="108" t="str">
        <f>IF($N840="", "", SUM($D$11:$D840))</f>
        <v/>
      </c>
      <c r="X840" s="111" t="str">
        <f t="shared" si="181"/>
        <v/>
      </c>
      <c r="Y840" s="114" t="str">
        <f t="shared" si="185"/>
        <v/>
      </c>
      <c r="Z840" s="111" t="str">
        <f>IF(X840="", "", X840-SUM($Z$11:$Z839))</f>
        <v/>
      </c>
      <c r="AA840" s="111" t="str">
        <f>IF($Y840="", "", $Y840-SUM($AA$11:$AA839))</f>
        <v/>
      </c>
      <c r="AB840" s="111" t="str">
        <f t="shared" si="186"/>
        <v/>
      </c>
      <c r="AC840" s="121" t="str">
        <f t="shared" si="182"/>
        <v/>
      </c>
      <c r="AD840" s="122" t="str">
        <f t="shared" si="183"/>
        <v/>
      </c>
      <c r="AE840" s="123" t="str">
        <f t="shared" si="187"/>
        <v/>
      </c>
      <c r="AG840" s="150" t="str">
        <f t="shared" si="184"/>
        <v/>
      </c>
    </row>
    <row r="841" spans="1:33" x14ac:dyDescent="0.25">
      <c r="A841" s="56"/>
      <c r="B841" s="70"/>
      <c r="C841" s="76"/>
      <c r="D841" s="73"/>
      <c r="E841" s="79"/>
      <c r="F841" s="56"/>
      <c r="G841" s="13" t="str">
        <f t="shared" si="175"/>
        <v/>
      </c>
      <c r="H841" s="56"/>
      <c r="K841" s="128"/>
      <c r="L841" s="128"/>
      <c r="M841" s="128"/>
      <c r="N841" s="84" t="str">
        <f t="shared" si="176"/>
        <v/>
      </c>
      <c r="O841" s="128"/>
      <c r="P841" s="84" t="str">
        <f t="shared" si="177"/>
        <v/>
      </c>
      <c r="Q841" s="84" t="str">
        <f t="shared" si="174"/>
        <v/>
      </c>
      <c r="R841" s="84" t="str">
        <f t="shared" si="178"/>
        <v/>
      </c>
      <c r="S841" s="84" t="str">
        <f t="shared" si="179"/>
        <v/>
      </c>
      <c r="U841" s="84" t="str">
        <f t="shared" si="180"/>
        <v/>
      </c>
      <c r="W841" s="108" t="str">
        <f>IF($N841="", "", SUM($D$11:$D841))</f>
        <v/>
      </c>
      <c r="X841" s="111" t="str">
        <f t="shared" si="181"/>
        <v/>
      </c>
      <c r="Y841" s="114" t="str">
        <f t="shared" si="185"/>
        <v/>
      </c>
      <c r="Z841" s="111" t="str">
        <f>IF(X841="", "", X841-SUM($Z$11:$Z840))</f>
        <v/>
      </c>
      <c r="AA841" s="111" t="str">
        <f>IF($Y841="", "", $Y841-SUM($AA$11:$AA840))</f>
        <v/>
      </c>
      <c r="AB841" s="111" t="str">
        <f t="shared" si="186"/>
        <v/>
      </c>
      <c r="AC841" s="121" t="str">
        <f t="shared" si="182"/>
        <v/>
      </c>
      <c r="AD841" s="122" t="str">
        <f t="shared" si="183"/>
        <v/>
      </c>
      <c r="AE841" s="123" t="str">
        <f t="shared" si="187"/>
        <v/>
      </c>
      <c r="AG841" s="150" t="str">
        <f t="shared" si="184"/>
        <v/>
      </c>
    </row>
    <row r="842" spans="1:33" x14ac:dyDescent="0.25">
      <c r="A842" s="56"/>
      <c r="B842" s="70"/>
      <c r="C842" s="76"/>
      <c r="D842" s="73"/>
      <c r="E842" s="79"/>
      <c r="F842" s="56"/>
      <c r="G842" s="13" t="str">
        <f t="shared" si="175"/>
        <v/>
      </c>
      <c r="H842" s="56"/>
      <c r="K842" s="128"/>
      <c r="L842" s="128"/>
      <c r="M842" s="128"/>
      <c r="N842" s="84" t="str">
        <f t="shared" si="176"/>
        <v/>
      </c>
      <c r="O842" s="128"/>
      <c r="P842" s="84" t="str">
        <f t="shared" si="177"/>
        <v/>
      </c>
      <c r="Q842" s="84" t="str">
        <f t="shared" si="174"/>
        <v/>
      </c>
      <c r="R842" s="84" t="str">
        <f t="shared" si="178"/>
        <v/>
      </c>
      <c r="S842" s="84" t="str">
        <f t="shared" si="179"/>
        <v/>
      </c>
      <c r="U842" s="84" t="str">
        <f t="shared" si="180"/>
        <v/>
      </c>
      <c r="W842" s="108" t="str">
        <f>IF($N842="", "", SUM($D$11:$D842))</f>
        <v/>
      </c>
      <c r="X842" s="111" t="str">
        <f t="shared" si="181"/>
        <v/>
      </c>
      <c r="Y842" s="114" t="str">
        <f t="shared" si="185"/>
        <v/>
      </c>
      <c r="Z842" s="111" t="str">
        <f>IF(X842="", "", X842-SUM($Z$11:$Z841))</f>
        <v/>
      </c>
      <c r="AA842" s="111" t="str">
        <f>IF($Y842="", "", $Y842-SUM($AA$11:$AA841))</f>
        <v/>
      </c>
      <c r="AB842" s="111" t="str">
        <f t="shared" si="186"/>
        <v/>
      </c>
      <c r="AC842" s="121" t="str">
        <f t="shared" si="182"/>
        <v/>
      </c>
      <c r="AD842" s="122" t="str">
        <f t="shared" si="183"/>
        <v/>
      </c>
      <c r="AE842" s="123" t="str">
        <f t="shared" si="187"/>
        <v/>
      </c>
      <c r="AG842" s="150" t="str">
        <f t="shared" si="184"/>
        <v/>
      </c>
    </row>
    <row r="843" spans="1:33" x14ac:dyDescent="0.25">
      <c r="A843" s="56"/>
      <c r="B843" s="70"/>
      <c r="C843" s="76"/>
      <c r="D843" s="73"/>
      <c r="E843" s="79"/>
      <c r="F843" s="56"/>
      <c r="G843" s="13" t="str">
        <f t="shared" si="175"/>
        <v/>
      </c>
      <c r="H843" s="56"/>
      <c r="K843" s="128"/>
      <c r="L843" s="128"/>
      <c r="M843" s="128"/>
      <c r="N843" s="84" t="str">
        <f t="shared" si="176"/>
        <v/>
      </c>
      <c r="O843" s="128"/>
      <c r="P843" s="84" t="str">
        <f t="shared" si="177"/>
        <v/>
      </c>
      <c r="Q843" s="84" t="str">
        <f t="shared" ref="Q843:Q906" si="188">IF($N843="", "", IF(AND(Q$5="X", C843=""), $N$6, IF(AND(NOT(C843=""), COUNTIF(L$11:L$17, C843)=0), $N$7, "")))</f>
        <v/>
      </c>
      <c r="R843" s="84" t="str">
        <f t="shared" si="178"/>
        <v/>
      </c>
      <c r="S843" s="84" t="str">
        <f t="shared" si="179"/>
        <v/>
      </c>
      <c r="U843" s="84" t="str">
        <f t="shared" si="180"/>
        <v/>
      </c>
      <c r="W843" s="108" t="str">
        <f>IF($N843="", "", SUM($D$11:$D843))</f>
        <v/>
      </c>
      <c r="X843" s="111" t="str">
        <f t="shared" si="181"/>
        <v/>
      </c>
      <c r="Y843" s="114" t="str">
        <f t="shared" si="185"/>
        <v/>
      </c>
      <c r="Z843" s="111" t="str">
        <f>IF(X843="", "", X843-SUM($Z$11:$Z842))</f>
        <v/>
      </c>
      <c r="AA843" s="111" t="str">
        <f>IF($Y843="", "", $Y843-SUM($AA$11:$AA842))</f>
        <v/>
      </c>
      <c r="AB843" s="111" t="str">
        <f t="shared" si="186"/>
        <v/>
      </c>
      <c r="AC843" s="121" t="str">
        <f t="shared" si="182"/>
        <v/>
      </c>
      <c r="AD843" s="122" t="str">
        <f t="shared" si="183"/>
        <v/>
      </c>
      <c r="AE843" s="123" t="str">
        <f t="shared" si="187"/>
        <v/>
      </c>
      <c r="AG843" s="150" t="str">
        <f t="shared" si="184"/>
        <v/>
      </c>
    </row>
    <row r="844" spans="1:33" x14ac:dyDescent="0.25">
      <c r="A844" s="56"/>
      <c r="B844" s="70"/>
      <c r="C844" s="76"/>
      <c r="D844" s="73"/>
      <c r="E844" s="79"/>
      <c r="F844" s="56"/>
      <c r="G844" s="13" t="str">
        <f t="shared" ref="G844:G907" si="189">IF($B844="", "", TEXT($B844, "mmm"))</f>
        <v/>
      </c>
      <c r="H844" s="56"/>
      <c r="K844" s="128"/>
      <c r="L844" s="128"/>
      <c r="M844" s="128"/>
      <c r="N844" s="84" t="str">
        <f t="shared" ref="N844:N907" si="190">IF(COUNTIF($B844:$E844, "")=4, "", "X")</f>
        <v/>
      </c>
      <c r="O844" s="128"/>
      <c r="P844" s="84" t="str">
        <f t="shared" ref="P844:P907" si="191">IF($N844="", "", IF(AND(P$5="X", B844=""), $N$6, IFERROR(IF(AND(NOT(B844=""), OR(ISNUMBER(B844)=FALSE, B844&lt;$L$2, B844&gt;$L$3)), $N$7, ""), $N$7)))</f>
        <v/>
      </c>
      <c r="Q844" s="84" t="str">
        <f t="shared" si="188"/>
        <v/>
      </c>
      <c r="R844" s="84" t="str">
        <f t="shared" ref="R844:R907" si="192">IF($N844="", "", IF(AND(R$5="X", D844=""), $N$6, IF(AND(NOT(D844=""), ISNUMBER(D844)=FALSE), $N$7, "")))</f>
        <v/>
      </c>
      <c r="S844" s="84" t="str">
        <f t="shared" ref="S844:S907" si="193">IF($N844="", "", IF(AND(S$5="X", E844=""), $N$6, ""))</f>
        <v/>
      </c>
      <c r="U844" s="84" t="str">
        <f t="shared" ref="U844:U907" si="194">IF($B844="", "", TEXT($B844, "mmm yyyy"))</f>
        <v/>
      </c>
      <c r="W844" s="108" t="str">
        <f>IF($N844="", "", SUM($D$11:$D844))</f>
        <v/>
      </c>
      <c r="X844" s="111" t="str">
        <f t="shared" ref="X844:X907" si="195">IF(W844="", "", IF(W844&lt;=$X$4, W844, $X$4))</f>
        <v/>
      </c>
      <c r="Y844" s="114" t="str">
        <f t="shared" si="185"/>
        <v/>
      </c>
      <c r="Z844" s="111" t="str">
        <f>IF(X844="", "", X844-SUM($Z$11:$Z843))</f>
        <v/>
      </c>
      <c r="AA844" s="111" t="str">
        <f>IF($Y844="", "", $Y844-SUM($AA$11:$AA843))</f>
        <v/>
      </c>
      <c r="AB844" s="111" t="str">
        <f t="shared" si="186"/>
        <v/>
      </c>
      <c r="AC844" s="121" t="str">
        <f t="shared" ref="AC844:AC907" si="196">IF($N844="", "", $Z844*$AC$4)</f>
        <v/>
      </c>
      <c r="AD844" s="122" t="str">
        <f t="shared" ref="AD844:AD907" si="197">IF($N844="", "", $AA844*$AC$5)</f>
        <v/>
      </c>
      <c r="AE844" s="123" t="str">
        <f t="shared" si="187"/>
        <v/>
      </c>
      <c r="AG844" s="150" t="str">
        <f t="shared" ref="AG844:AG907" si="198">IF(OR($U844="", $C844=""), "", CONCATENATE($C844, " - ", $U844))</f>
        <v/>
      </c>
    </row>
    <row r="845" spans="1:33" x14ac:dyDescent="0.25">
      <c r="A845" s="56"/>
      <c r="B845" s="70"/>
      <c r="C845" s="76"/>
      <c r="D845" s="73"/>
      <c r="E845" s="79"/>
      <c r="F845" s="56"/>
      <c r="G845" s="13" t="str">
        <f t="shared" si="189"/>
        <v/>
      </c>
      <c r="H845" s="56"/>
      <c r="K845" s="128"/>
      <c r="L845" s="128"/>
      <c r="M845" s="128"/>
      <c r="N845" s="84" t="str">
        <f t="shared" si="190"/>
        <v/>
      </c>
      <c r="O845" s="128"/>
      <c r="P845" s="84" t="str">
        <f t="shared" si="191"/>
        <v/>
      </c>
      <c r="Q845" s="84" t="str">
        <f t="shared" si="188"/>
        <v/>
      </c>
      <c r="R845" s="84" t="str">
        <f t="shared" si="192"/>
        <v/>
      </c>
      <c r="S845" s="84" t="str">
        <f t="shared" si="193"/>
        <v/>
      </c>
      <c r="U845" s="84" t="str">
        <f t="shared" si="194"/>
        <v/>
      </c>
      <c r="W845" s="108" t="str">
        <f>IF($N845="", "", SUM($D$11:$D845))</f>
        <v/>
      </c>
      <c r="X845" s="111" t="str">
        <f t="shared" si="195"/>
        <v/>
      </c>
      <c r="Y845" s="114" t="str">
        <f t="shared" si="185"/>
        <v/>
      </c>
      <c r="Z845" s="111" t="str">
        <f>IF(X845="", "", X845-SUM($Z$11:$Z844))</f>
        <v/>
      </c>
      <c r="AA845" s="111" t="str">
        <f>IF($Y845="", "", $Y845-SUM($AA$11:$AA844))</f>
        <v/>
      </c>
      <c r="AB845" s="111" t="str">
        <f t="shared" si="186"/>
        <v/>
      </c>
      <c r="AC845" s="121" t="str">
        <f t="shared" si="196"/>
        <v/>
      </c>
      <c r="AD845" s="122" t="str">
        <f t="shared" si="197"/>
        <v/>
      </c>
      <c r="AE845" s="123" t="str">
        <f t="shared" si="187"/>
        <v/>
      </c>
      <c r="AG845" s="150" t="str">
        <f t="shared" si="198"/>
        <v/>
      </c>
    </row>
    <row r="846" spans="1:33" x14ac:dyDescent="0.25">
      <c r="A846" s="56"/>
      <c r="B846" s="70"/>
      <c r="C846" s="76"/>
      <c r="D846" s="73"/>
      <c r="E846" s="79"/>
      <c r="F846" s="56"/>
      <c r="G846" s="13" t="str">
        <f t="shared" si="189"/>
        <v/>
      </c>
      <c r="H846" s="56"/>
      <c r="K846" s="128"/>
      <c r="L846" s="128"/>
      <c r="M846" s="128"/>
      <c r="N846" s="84" t="str">
        <f t="shared" si="190"/>
        <v/>
      </c>
      <c r="O846" s="128"/>
      <c r="P846" s="84" t="str">
        <f t="shared" si="191"/>
        <v/>
      </c>
      <c r="Q846" s="84" t="str">
        <f t="shared" si="188"/>
        <v/>
      </c>
      <c r="R846" s="84" t="str">
        <f t="shared" si="192"/>
        <v/>
      </c>
      <c r="S846" s="84" t="str">
        <f t="shared" si="193"/>
        <v/>
      </c>
      <c r="U846" s="84" t="str">
        <f t="shared" si="194"/>
        <v/>
      </c>
      <c r="W846" s="108" t="str">
        <f>IF($N846="", "", SUM($D$11:$D846))</f>
        <v/>
      </c>
      <c r="X846" s="111" t="str">
        <f t="shared" si="195"/>
        <v/>
      </c>
      <c r="Y846" s="114" t="str">
        <f t="shared" ref="Y846:Y909" si="199">IF(W846="", "", IF(W846&lt;=$X$4, 0, W846-$X$4))</f>
        <v/>
      </c>
      <c r="Z846" s="111" t="str">
        <f>IF(X846="", "", X846-SUM($Z$11:$Z845))</f>
        <v/>
      </c>
      <c r="AA846" s="111" t="str">
        <f>IF($Y846="", "", $Y846-SUM($AA$11:$AA845))</f>
        <v/>
      </c>
      <c r="AB846" s="111" t="str">
        <f t="shared" ref="AB846:AB909" si="200">IF($N846="", "", SUM(Z846:AA846))</f>
        <v/>
      </c>
      <c r="AC846" s="121" t="str">
        <f t="shared" si="196"/>
        <v/>
      </c>
      <c r="AD846" s="122" t="str">
        <f t="shared" si="197"/>
        <v/>
      </c>
      <c r="AE846" s="123" t="str">
        <f t="shared" ref="AE846:AE909" si="201">IF($N846="", "", SUM(AC846:AD846))</f>
        <v/>
      </c>
      <c r="AG846" s="150" t="str">
        <f t="shared" si="198"/>
        <v/>
      </c>
    </row>
    <row r="847" spans="1:33" x14ac:dyDescent="0.25">
      <c r="A847" s="56"/>
      <c r="B847" s="70"/>
      <c r="C847" s="76"/>
      <c r="D847" s="73"/>
      <c r="E847" s="79"/>
      <c r="F847" s="56"/>
      <c r="G847" s="13" t="str">
        <f t="shared" si="189"/>
        <v/>
      </c>
      <c r="H847" s="56"/>
      <c r="K847" s="128"/>
      <c r="L847" s="128"/>
      <c r="M847" s="128"/>
      <c r="N847" s="84" t="str">
        <f t="shared" si="190"/>
        <v/>
      </c>
      <c r="O847" s="128"/>
      <c r="P847" s="84" t="str">
        <f t="shared" si="191"/>
        <v/>
      </c>
      <c r="Q847" s="84" t="str">
        <f t="shared" si="188"/>
        <v/>
      </c>
      <c r="R847" s="84" t="str">
        <f t="shared" si="192"/>
        <v/>
      </c>
      <c r="S847" s="84" t="str">
        <f t="shared" si="193"/>
        <v/>
      </c>
      <c r="U847" s="84" t="str">
        <f t="shared" si="194"/>
        <v/>
      </c>
      <c r="W847" s="108" t="str">
        <f>IF($N847="", "", SUM($D$11:$D847))</f>
        <v/>
      </c>
      <c r="X847" s="111" t="str">
        <f t="shared" si="195"/>
        <v/>
      </c>
      <c r="Y847" s="114" t="str">
        <f t="shared" si="199"/>
        <v/>
      </c>
      <c r="Z847" s="111" t="str">
        <f>IF(X847="", "", X847-SUM($Z$11:$Z846))</f>
        <v/>
      </c>
      <c r="AA847" s="111" t="str">
        <f>IF($Y847="", "", $Y847-SUM($AA$11:$AA846))</f>
        <v/>
      </c>
      <c r="AB847" s="111" t="str">
        <f t="shared" si="200"/>
        <v/>
      </c>
      <c r="AC847" s="121" t="str">
        <f t="shared" si="196"/>
        <v/>
      </c>
      <c r="AD847" s="122" t="str">
        <f t="shared" si="197"/>
        <v/>
      </c>
      <c r="AE847" s="123" t="str">
        <f t="shared" si="201"/>
        <v/>
      </c>
      <c r="AG847" s="150" t="str">
        <f t="shared" si="198"/>
        <v/>
      </c>
    </row>
    <row r="848" spans="1:33" x14ac:dyDescent="0.25">
      <c r="A848" s="56"/>
      <c r="B848" s="70"/>
      <c r="C848" s="76"/>
      <c r="D848" s="73"/>
      <c r="E848" s="79"/>
      <c r="F848" s="56"/>
      <c r="G848" s="13" t="str">
        <f t="shared" si="189"/>
        <v/>
      </c>
      <c r="H848" s="56"/>
      <c r="K848" s="128"/>
      <c r="L848" s="128"/>
      <c r="M848" s="128"/>
      <c r="N848" s="84" t="str">
        <f t="shared" si="190"/>
        <v/>
      </c>
      <c r="O848" s="128"/>
      <c r="P848" s="84" t="str">
        <f t="shared" si="191"/>
        <v/>
      </c>
      <c r="Q848" s="84" t="str">
        <f t="shared" si="188"/>
        <v/>
      </c>
      <c r="R848" s="84" t="str">
        <f t="shared" si="192"/>
        <v/>
      </c>
      <c r="S848" s="84" t="str">
        <f t="shared" si="193"/>
        <v/>
      </c>
      <c r="U848" s="84" t="str">
        <f t="shared" si="194"/>
        <v/>
      </c>
      <c r="W848" s="108" t="str">
        <f>IF($N848="", "", SUM($D$11:$D848))</f>
        <v/>
      </c>
      <c r="X848" s="111" t="str">
        <f t="shared" si="195"/>
        <v/>
      </c>
      <c r="Y848" s="114" t="str">
        <f t="shared" si="199"/>
        <v/>
      </c>
      <c r="Z848" s="111" t="str">
        <f>IF(X848="", "", X848-SUM($Z$11:$Z847))</f>
        <v/>
      </c>
      <c r="AA848" s="111" t="str">
        <f>IF($Y848="", "", $Y848-SUM($AA$11:$AA847))</f>
        <v/>
      </c>
      <c r="AB848" s="111" t="str">
        <f t="shared" si="200"/>
        <v/>
      </c>
      <c r="AC848" s="121" t="str">
        <f t="shared" si="196"/>
        <v/>
      </c>
      <c r="AD848" s="122" t="str">
        <f t="shared" si="197"/>
        <v/>
      </c>
      <c r="AE848" s="123" t="str">
        <f t="shared" si="201"/>
        <v/>
      </c>
      <c r="AG848" s="150" t="str">
        <f t="shared" si="198"/>
        <v/>
      </c>
    </row>
    <row r="849" spans="1:33" x14ac:dyDescent="0.25">
      <c r="A849" s="56"/>
      <c r="B849" s="70"/>
      <c r="C849" s="76"/>
      <c r="D849" s="73"/>
      <c r="E849" s="79"/>
      <c r="F849" s="56"/>
      <c r="G849" s="13" t="str">
        <f t="shared" si="189"/>
        <v/>
      </c>
      <c r="H849" s="56"/>
      <c r="K849" s="128"/>
      <c r="L849" s="128"/>
      <c r="M849" s="128"/>
      <c r="N849" s="84" t="str">
        <f t="shared" si="190"/>
        <v/>
      </c>
      <c r="O849" s="128"/>
      <c r="P849" s="84" t="str">
        <f t="shared" si="191"/>
        <v/>
      </c>
      <c r="Q849" s="84" t="str">
        <f t="shared" si="188"/>
        <v/>
      </c>
      <c r="R849" s="84" t="str">
        <f t="shared" si="192"/>
        <v/>
      </c>
      <c r="S849" s="84" t="str">
        <f t="shared" si="193"/>
        <v/>
      </c>
      <c r="U849" s="84" t="str">
        <f t="shared" si="194"/>
        <v/>
      </c>
      <c r="W849" s="108" t="str">
        <f>IF($N849="", "", SUM($D$11:$D849))</f>
        <v/>
      </c>
      <c r="X849" s="111" t="str">
        <f t="shared" si="195"/>
        <v/>
      </c>
      <c r="Y849" s="114" t="str">
        <f t="shared" si="199"/>
        <v/>
      </c>
      <c r="Z849" s="111" t="str">
        <f>IF(X849="", "", X849-SUM($Z$11:$Z848))</f>
        <v/>
      </c>
      <c r="AA849" s="111" t="str">
        <f>IF($Y849="", "", $Y849-SUM($AA$11:$AA848))</f>
        <v/>
      </c>
      <c r="AB849" s="111" t="str">
        <f t="shared" si="200"/>
        <v/>
      </c>
      <c r="AC849" s="121" t="str">
        <f t="shared" si="196"/>
        <v/>
      </c>
      <c r="AD849" s="122" t="str">
        <f t="shared" si="197"/>
        <v/>
      </c>
      <c r="AE849" s="123" t="str">
        <f t="shared" si="201"/>
        <v/>
      </c>
      <c r="AG849" s="150" t="str">
        <f t="shared" si="198"/>
        <v/>
      </c>
    </row>
    <row r="850" spans="1:33" x14ac:dyDescent="0.25">
      <c r="A850" s="56"/>
      <c r="B850" s="70"/>
      <c r="C850" s="76"/>
      <c r="D850" s="73"/>
      <c r="E850" s="79"/>
      <c r="F850" s="56"/>
      <c r="G850" s="13" t="str">
        <f t="shared" si="189"/>
        <v/>
      </c>
      <c r="H850" s="56"/>
      <c r="K850" s="128"/>
      <c r="L850" s="128"/>
      <c r="M850" s="128"/>
      <c r="N850" s="84" t="str">
        <f t="shared" si="190"/>
        <v/>
      </c>
      <c r="O850" s="128"/>
      <c r="P850" s="84" t="str">
        <f t="shared" si="191"/>
        <v/>
      </c>
      <c r="Q850" s="84" t="str">
        <f t="shared" si="188"/>
        <v/>
      </c>
      <c r="R850" s="84" t="str">
        <f t="shared" si="192"/>
        <v/>
      </c>
      <c r="S850" s="84" t="str">
        <f t="shared" si="193"/>
        <v/>
      </c>
      <c r="U850" s="84" t="str">
        <f t="shared" si="194"/>
        <v/>
      </c>
      <c r="W850" s="108" t="str">
        <f>IF($N850="", "", SUM($D$11:$D850))</f>
        <v/>
      </c>
      <c r="X850" s="111" t="str">
        <f t="shared" si="195"/>
        <v/>
      </c>
      <c r="Y850" s="114" t="str">
        <f t="shared" si="199"/>
        <v/>
      </c>
      <c r="Z850" s="111" t="str">
        <f>IF(X850="", "", X850-SUM($Z$11:$Z849))</f>
        <v/>
      </c>
      <c r="AA850" s="111" t="str">
        <f>IF($Y850="", "", $Y850-SUM($AA$11:$AA849))</f>
        <v/>
      </c>
      <c r="AB850" s="111" t="str">
        <f t="shared" si="200"/>
        <v/>
      </c>
      <c r="AC850" s="121" t="str">
        <f t="shared" si="196"/>
        <v/>
      </c>
      <c r="AD850" s="122" t="str">
        <f t="shared" si="197"/>
        <v/>
      </c>
      <c r="AE850" s="123" t="str">
        <f t="shared" si="201"/>
        <v/>
      </c>
      <c r="AG850" s="150" t="str">
        <f t="shared" si="198"/>
        <v/>
      </c>
    </row>
    <row r="851" spans="1:33" x14ac:dyDescent="0.25">
      <c r="A851" s="56"/>
      <c r="B851" s="70"/>
      <c r="C851" s="76"/>
      <c r="D851" s="73"/>
      <c r="E851" s="79"/>
      <c r="F851" s="56"/>
      <c r="G851" s="13" t="str">
        <f t="shared" si="189"/>
        <v/>
      </c>
      <c r="H851" s="56"/>
      <c r="K851" s="128"/>
      <c r="L851" s="128"/>
      <c r="M851" s="128"/>
      <c r="N851" s="84" t="str">
        <f t="shared" si="190"/>
        <v/>
      </c>
      <c r="O851" s="128"/>
      <c r="P851" s="84" t="str">
        <f t="shared" si="191"/>
        <v/>
      </c>
      <c r="Q851" s="84" t="str">
        <f t="shared" si="188"/>
        <v/>
      </c>
      <c r="R851" s="84" t="str">
        <f t="shared" si="192"/>
        <v/>
      </c>
      <c r="S851" s="84" t="str">
        <f t="shared" si="193"/>
        <v/>
      </c>
      <c r="U851" s="84" t="str">
        <f t="shared" si="194"/>
        <v/>
      </c>
      <c r="W851" s="108" t="str">
        <f>IF($N851="", "", SUM($D$11:$D851))</f>
        <v/>
      </c>
      <c r="X851" s="111" t="str">
        <f t="shared" si="195"/>
        <v/>
      </c>
      <c r="Y851" s="114" t="str">
        <f t="shared" si="199"/>
        <v/>
      </c>
      <c r="Z851" s="111" t="str">
        <f>IF(X851="", "", X851-SUM($Z$11:$Z850))</f>
        <v/>
      </c>
      <c r="AA851" s="111" t="str">
        <f>IF($Y851="", "", $Y851-SUM($AA$11:$AA850))</f>
        <v/>
      </c>
      <c r="AB851" s="111" t="str">
        <f t="shared" si="200"/>
        <v/>
      </c>
      <c r="AC851" s="121" t="str">
        <f t="shared" si="196"/>
        <v/>
      </c>
      <c r="AD851" s="122" t="str">
        <f t="shared" si="197"/>
        <v/>
      </c>
      <c r="AE851" s="123" t="str">
        <f t="shared" si="201"/>
        <v/>
      </c>
      <c r="AG851" s="150" t="str">
        <f t="shared" si="198"/>
        <v/>
      </c>
    </row>
    <row r="852" spans="1:33" x14ac:dyDescent="0.25">
      <c r="A852" s="56"/>
      <c r="B852" s="70"/>
      <c r="C852" s="76"/>
      <c r="D852" s="73"/>
      <c r="E852" s="79"/>
      <c r="F852" s="56"/>
      <c r="G852" s="13" t="str">
        <f t="shared" si="189"/>
        <v/>
      </c>
      <c r="H852" s="56"/>
      <c r="K852" s="128"/>
      <c r="L852" s="128"/>
      <c r="M852" s="128"/>
      <c r="N852" s="84" t="str">
        <f t="shared" si="190"/>
        <v/>
      </c>
      <c r="O852" s="128"/>
      <c r="P852" s="84" t="str">
        <f t="shared" si="191"/>
        <v/>
      </c>
      <c r="Q852" s="84" t="str">
        <f t="shared" si="188"/>
        <v/>
      </c>
      <c r="R852" s="84" t="str">
        <f t="shared" si="192"/>
        <v/>
      </c>
      <c r="S852" s="84" t="str">
        <f t="shared" si="193"/>
        <v/>
      </c>
      <c r="U852" s="84" t="str">
        <f t="shared" si="194"/>
        <v/>
      </c>
      <c r="W852" s="108" t="str">
        <f>IF($N852="", "", SUM($D$11:$D852))</f>
        <v/>
      </c>
      <c r="X852" s="111" t="str">
        <f t="shared" si="195"/>
        <v/>
      </c>
      <c r="Y852" s="114" t="str">
        <f t="shared" si="199"/>
        <v/>
      </c>
      <c r="Z852" s="111" t="str">
        <f>IF(X852="", "", X852-SUM($Z$11:$Z851))</f>
        <v/>
      </c>
      <c r="AA852" s="111" t="str">
        <f>IF($Y852="", "", $Y852-SUM($AA$11:$AA851))</f>
        <v/>
      </c>
      <c r="AB852" s="111" t="str">
        <f t="shared" si="200"/>
        <v/>
      </c>
      <c r="AC852" s="121" t="str">
        <f t="shared" si="196"/>
        <v/>
      </c>
      <c r="AD852" s="122" t="str">
        <f t="shared" si="197"/>
        <v/>
      </c>
      <c r="AE852" s="123" t="str">
        <f t="shared" si="201"/>
        <v/>
      </c>
      <c r="AG852" s="150" t="str">
        <f t="shared" si="198"/>
        <v/>
      </c>
    </row>
    <row r="853" spans="1:33" x14ac:dyDescent="0.25">
      <c r="A853" s="56"/>
      <c r="B853" s="70"/>
      <c r="C853" s="76"/>
      <c r="D853" s="73"/>
      <c r="E853" s="79"/>
      <c r="F853" s="56"/>
      <c r="G853" s="13" t="str">
        <f t="shared" si="189"/>
        <v/>
      </c>
      <c r="H853" s="56"/>
      <c r="K853" s="128"/>
      <c r="L853" s="128"/>
      <c r="M853" s="128"/>
      <c r="N853" s="84" t="str">
        <f t="shared" si="190"/>
        <v/>
      </c>
      <c r="O853" s="128"/>
      <c r="P853" s="84" t="str">
        <f t="shared" si="191"/>
        <v/>
      </c>
      <c r="Q853" s="84" t="str">
        <f t="shared" si="188"/>
        <v/>
      </c>
      <c r="R853" s="84" t="str">
        <f t="shared" si="192"/>
        <v/>
      </c>
      <c r="S853" s="84" t="str">
        <f t="shared" si="193"/>
        <v/>
      </c>
      <c r="U853" s="84" t="str">
        <f t="shared" si="194"/>
        <v/>
      </c>
      <c r="W853" s="108" t="str">
        <f>IF($N853="", "", SUM($D$11:$D853))</f>
        <v/>
      </c>
      <c r="X853" s="111" t="str">
        <f t="shared" si="195"/>
        <v/>
      </c>
      <c r="Y853" s="114" t="str">
        <f t="shared" si="199"/>
        <v/>
      </c>
      <c r="Z853" s="111" t="str">
        <f>IF(X853="", "", X853-SUM($Z$11:$Z852))</f>
        <v/>
      </c>
      <c r="AA853" s="111" t="str">
        <f>IF($Y853="", "", $Y853-SUM($AA$11:$AA852))</f>
        <v/>
      </c>
      <c r="AB853" s="111" t="str">
        <f t="shared" si="200"/>
        <v/>
      </c>
      <c r="AC853" s="121" t="str">
        <f t="shared" si="196"/>
        <v/>
      </c>
      <c r="AD853" s="122" t="str">
        <f t="shared" si="197"/>
        <v/>
      </c>
      <c r="AE853" s="123" t="str">
        <f t="shared" si="201"/>
        <v/>
      </c>
      <c r="AG853" s="150" t="str">
        <f t="shared" si="198"/>
        <v/>
      </c>
    </row>
    <row r="854" spans="1:33" x14ac:dyDescent="0.25">
      <c r="A854" s="56"/>
      <c r="B854" s="70"/>
      <c r="C854" s="76"/>
      <c r="D854" s="73"/>
      <c r="E854" s="79"/>
      <c r="F854" s="56"/>
      <c r="G854" s="13" t="str">
        <f t="shared" si="189"/>
        <v/>
      </c>
      <c r="H854" s="56"/>
      <c r="K854" s="128"/>
      <c r="L854" s="128"/>
      <c r="M854" s="128"/>
      <c r="N854" s="84" t="str">
        <f t="shared" si="190"/>
        <v/>
      </c>
      <c r="O854" s="128"/>
      <c r="P854" s="84" t="str">
        <f t="shared" si="191"/>
        <v/>
      </c>
      <c r="Q854" s="84" t="str">
        <f t="shared" si="188"/>
        <v/>
      </c>
      <c r="R854" s="84" t="str">
        <f t="shared" si="192"/>
        <v/>
      </c>
      <c r="S854" s="84" t="str">
        <f t="shared" si="193"/>
        <v/>
      </c>
      <c r="U854" s="84" t="str">
        <f t="shared" si="194"/>
        <v/>
      </c>
      <c r="W854" s="108" t="str">
        <f>IF($N854="", "", SUM($D$11:$D854))</f>
        <v/>
      </c>
      <c r="X854" s="111" t="str">
        <f t="shared" si="195"/>
        <v/>
      </c>
      <c r="Y854" s="114" t="str">
        <f t="shared" si="199"/>
        <v/>
      </c>
      <c r="Z854" s="111" t="str">
        <f>IF(X854="", "", X854-SUM($Z$11:$Z853))</f>
        <v/>
      </c>
      <c r="AA854" s="111" t="str">
        <f>IF($Y854="", "", $Y854-SUM($AA$11:$AA853))</f>
        <v/>
      </c>
      <c r="AB854" s="111" t="str">
        <f t="shared" si="200"/>
        <v/>
      </c>
      <c r="AC854" s="121" t="str">
        <f t="shared" si="196"/>
        <v/>
      </c>
      <c r="AD854" s="122" t="str">
        <f t="shared" si="197"/>
        <v/>
      </c>
      <c r="AE854" s="123" t="str">
        <f t="shared" si="201"/>
        <v/>
      </c>
      <c r="AG854" s="150" t="str">
        <f t="shared" si="198"/>
        <v/>
      </c>
    </row>
    <row r="855" spans="1:33" x14ac:dyDescent="0.25">
      <c r="A855" s="56"/>
      <c r="B855" s="70"/>
      <c r="C855" s="76"/>
      <c r="D855" s="73"/>
      <c r="E855" s="79"/>
      <c r="F855" s="56"/>
      <c r="G855" s="13" t="str">
        <f t="shared" si="189"/>
        <v/>
      </c>
      <c r="H855" s="56"/>
      <c r="K855" s="128"/>
      <c r="L855" s="128"/>
      <c r="M855" s="128"/>
      <c r="N855" s="84" t="str">
        <f t="shared" si="190"/>
        <v/>
      </c>
      <c r="O855" s="128"/>
      <c r="P855" s="84" t="str">
        <f t="shared" si="191"/>
        <v/>
      </c>
      <c r="Q855" s="84" t="str">
        <f t="shared" si="188"/>
        <v/>
      </c>
      <c r="R855" s="84" t="str">
        <f t="shared" si="192"/>
        <v/>
      </c>
      <c r="S855" s="84" t="str">
        <f t="shared" si="193"/>
        <v/>
      </c>
      <c r="U855" s="84" t="str">
        <f t="shared" si="194"/>
        <v/>
      </c>
      <c r="W855" s="108" t="str">
        <f>IF($N855="", "", SUM($D$11:$D855))</f>
        <v/>
      </c>
      <c r="X855" s="111" t="str">
        <f t="shared" si="195"/>
        <v/>
      </c>
      <c r="Y855" s="114" t="str">
        <f t="shared" si="199"/>
        <v/>
      </c>
      <c r="Z855" s="111" t="str">
        <f>IF(X855="", "", X855-SUM($Z$11:$Z854))</f>
        <v/>
      </c>
      <c r="AA855" s="111" t="str">
        <f>IF($Y855="", "", $Y855-SUM($AA$11:$AA854))</f>
        <v/>
      </c>
      <c r="AB855" s="111" t="str">
        <f t="shared" si="200"/>
        <v/>
      </c>
      <c r="AC855" s="121" t="str">
        <f t="shared" si="196"/>
        <v/>
      </c>
      <c r="AD855" s="122" t="str">
        <f t="shared" si="197"/>
        <v/>
      </c>
      <c r="AE855" s="123" t="str">
        <f t="shared" si="201"/>
        <v/>
      </c>
      <c r="AG855" s="150" t="str">
        <f t="shared" si="198"/>
        <v/>
      </c>
    </row>
    <row r="856" spans="1:33" x14ac:dyDescent="0.25">
      <c r="A856" s="56"/>
      <c r="B856" s="70"/>
      <c r="C856" s="76"/>
      <c r="D856" s="73"/>
      <c r="E856" s="79"/>
      <c r="F856" s="56"/>
      <c r="G856" s="13" t="str">
        <f t="shared" si="189"/>
        <v/>
      </c>
      <c r="H856" s="56"/>
      <c r="K856" s="128"/>
      <c r="L856" s="128"/>
      <c r="M856" s="128"/>
      <c r="N856" s="84" t="str">
        <f t="shared" si="190"/>
        <v/>
      </c>
      <c r="O856" s="128"/>
      <c r="P856" s="84" t="str">
        <f t="shared" si="191"/>
        <v/>
      </c>
      <c r="Q856" s="84" t="str">
        <f t="shared" si="188"/>
        <v/>
      </c>
      <c r="R856" s="84" t="str">
        <f t="shared" si="192"/>
        <v/>
      </c>
      <c r="S856" s="84" t="str">
        <f t="shared" si="193"/>
        <v/>
      </c>
      <c r="U856" s="84" t="str">
        <f t="shared" si="194"/>
        <v/>
      </c>
      <c r="W856" s="108" t="str">
        <f>IF($N856="", "", SUM($D$11:$D856))</f>
        <v/>
      </c>
      <c r="X856" s="111" t="str">
        <f t="shared" si="195"/>
        <v/>
      </c>
      <c r="Y856" s="114" t="str">
        <f t="shared" si="199"/>
        <v/>
      </c>
      <c r="Z856" s="111" t="str">
        <f>IF(X856="", "", X856-SUM($Z$11:$Z855))</f>
        <v/>
      </c>
      <c r="AA856" s="111" t="str">
        <f>IF($Y856="", "", $Y856-SUM($AA$11:$AA855))</f>
        <v/>
      </c>
      <c r="AB856" s="111" t="str">
        <f t="shared" si="200"/>
        <v/>
      </c>
      <c r="AC856" s="121" t="str">
        <f t="shared" si="196"/>
        <v/>
      </c>
      <c r="AD856" s="122" t="str">
        <f t="shared" si="197"/>
        <v/>
      </c>
      <c r="AE856" s="123" t="str">
        <f t="shared" si="201"/>
        <v/>
      </c>
      <c r="AG856" s="150" t="str">
        <f t="shared" si="198"/>
        <v/>
      </c>
    </row>
    <row r="857" spans="1:33" x14ac:dyDescent="0.25">
      <c r="A857" s="56"/>
      <c r="B857" s="70"/>
      <c r="C857" s="76"/>
      <c r="D857" s="73"/>
      <c r="E857" s="79"/>
      <c r="F857" s="56"/>
      <c r="G857" s="13" t="str">
        <f t="shared" si="189"/>
        <v/>
      </c>
      <c r="H857" s="56"/>
      <c r="K857" s="128"/>
      <c r="L857" s="128"/>
      <c r="M857" s="128"/>
      <c r="N857" s="84" t="str">
        <f t="shared" si="190"/>
        <v/>
      </c>
      <c r="O857" s="128"/>
      <c r="P857" s="84" t="str">
        <f t="shared" si="191"/>
        <v/>
      </c>
      <c r="Q857" s="84" t="str">
        <f t="shared" si="188"/>
        <v/>
      </c>
      <c r="R857" s="84" t="str">
        <f t="shared" si="192"/>
        <v/>
      </c>
      <c r="S857" s="84" t="str">
        <f t="shared" si="193"/>
        <v/>
      </c>
      <c r="U857" s="84" t="str">
        <f t="shared" si="194"/>
        <v/>
      </c>
      <c r="W857" s="108" t="str">
        <f>IF($N857="", "", SUM($D$11:$D857))</f>
        <v/>
      </c>
      <c r="X857" s="111" t="str">
        <f t="shared" si="195"/>
        <v/>
      </c>
      <c r="Y857" s="114" t="str">
        <f t="shared" si="199"/>
        <v/>
      </c>
      <c r="Z857" s="111" t="str">
        <f>IF(X857="", "", X857-SUM($Z$11:$Z856))</f>
        <v/>
      </c>
      <c r="AA857" s="111" t="str">
        <f>IF($Y857="", "", $Y857-SUM($AA$11:$AA856))</f>
        <v/>
      </c>
      <c r="AB857" s="111" t="str">
        <f t="shared" si="200"/>
        <v/>
      </c>
      <c r="AC857" s="121" t="str">
        <f t="shared" si="196"/>
        <v/>
      </c>
      <c r="AD857" s="122" t="str">
        <f t="shared" si="197"/>
        <v/>
      </c>
      <c r="AE857" s="123" t="str">
        <f t="shared" si="201"/>
        <v/>
      </c>
      <c r="AG857" s="150" t="str">
        <f t="shared" si="198"/>
        <v/>
      </c>
    </row>
    <row r="858" spans="1:33" x14ac:dyDescent="0.25">
      <c r="A858" s="56"/>
      <c r="B858" s="70"/>
      <c r="C858" s="76"/>
      <c r="D858" s="73"/>
      <c r="E858" s="79"/>
      <c r="F858" s="56"/>
      <c r="G858" s="13" t="str">
        <f t="shared" si="189"/>
        <v/>
      </c>
      <c r="H858" s="56"/>
      <c r="K858" s="128"/>
      <c r="L858" s="128"/>
      <c r="M858" s="128"/>
      <c r="N858" s="84" t="str">
        <f t="shared" si="190"/>
        <v/>
      </c>
      <c r="O858" s="128"/>
      <c r="P858" s="84" t="str">
        <f t="shared" si="191"/>
        <v/>
      </c>
      <c r="Q858" s="84" t="str">
        <f t="shared" si="188"/>
        <v/>
      </c>
      <c r="R858" s="84" t="str">
        <f t="shared" si="192"/>
        <v/>
      </c>
      <c r="S858" s="84" t="str">
        <f t="shared" si="193"/>
        <v/>
      </c>
      <c r="U858" s="84" t="str">
        <f t="shared" si="194"/>
        <v/>
      </c>
      <c r="W858" s="108" t="str">
        <f>IF($N858="", "", SUM($D$11:$D858))</f>
        <v/>
      </c>
      <c r="X858" s="111" t="str">
        <f t="shared" si="195"/>
        <v/>
      </c>
      <c r="Y858" s="114" t="str">
        <f t="shared" si="199"/>
        <v/>
      </c>
      <c r="Z858" s="111" t="str">
        <f>IF(X858="", "", X858-SUM($Z$11:$Z857))</f>
        <v/>
      </c>
      <c r="AA858" s="111" t="str">
        <f>IF($Y858="", "", $Y858-SUM($AA$11:$AA857))</f>
        <v/>
      </c>
      <c r="AB858" s="111" t="str">
        <f t="shared" si="200"/>
        <v/>
      </c>
      <c r="AC858" s="121" t="str">
        <f t="shared" si="196"/>
        <v/>
      </c>
      <c r="AD858" s="122" t="str">
        <f t="shared" si="197"/>
        <v/>
      </c>
      <c r="AE858" s="123" t="str">
        <f t="shared" si="201"/>
        <v/>
      </c>
      <c r="AG858" s="150" t="str">
        <f t="shared" si="198"/>
        <v/>
      </c>
    </row>
    <row r="859" spans="1:33" x14ac:dyDescent="0.25">
      <c r="A859" s="56"/>
      <c r="B859" s="70"/>
      <c r="C859" s="76"/>
      <c r="D859" s="73"/>
      <c r="E859" s="79"/>
      <c r="F859" s="56"/>
      <c r="G859" s="13" t="str">
        <f t="shared" si="189"/>
        <v/>
      </c>
      <c r="H859" s="56"/>
      <c r="K859" s="128"/>
      <c r="L859" s="128"/>
      <c r="M859" s="128"/>
      <c r="N859" s="84" t="str">
        <f t="shared" si="190"/>
        <v/>
      </c>
      <c r="O859" s="128"/>
      <c r="P859" s="84" t="str">
        <f t="shared" si="191"/>
        <v/>
      </c>
      <c r="Q859" s="84" t="str">
        <f t="shared" si="188"/>
        <v/>
      </c>
      <c r="R859" s="84" t="str">
        <f t="shared" si="192"/>
        <v/>
      </c>
      <c r="S859" s="84" t="str">
        <f t="shared" si="193"/>
        <v/>
      </c>
      <c r="U859" s="84" t="str">
        <f t="shared" si="194"/>
        <v/>
      </c>
      <c r="W859" s="108" t="str">
        <f>IF($N859="", "", SUM($D$11:$D859))</f>
        <v/>
      </c>
      <c r="X859" s="111" t="str">
        <f t="shared" si="195"/>
        <v/>
      </c>
      <c r="Y859" s="114" t="str">
        <f t="shared" si="199"/>
        <v/>
      </c>
      <c r="Z859" s="111" t="str">
        <f>IF(X859="", "", X859-SUM($Z$11:$Z858))</f>
        <v/>
      </c>
      <c r="AA859" s="111" t="str">
        <f>IF($Y859="", "", $Y859-SUM($AA$11:$AA858))</f>
        <v/>
      </c>
      <c r="AB859" s="111" t="str">
        <f t="shared" si="200"/>
        <v/>
      </c>
      <c r="AC859" s="121" t="str">
        <f t="shared" si="196"/>
        <v/>
      </c>
      <c r="AD859" s="122" t="str">
        <f t="shared" si="197"/>
        <v/>
      </c>
      <c r="AE859" s="123" t="str">
        <f t="shared" si="201"/>
        <v/>
      </c>
      <c r="AG859" s="150" t="str">
        <f t="shared" si="198"/>
        <v/>
      </c>
    </row>
    <row r="860" spans="1:33" x14ac:dyDescent="0.25">
      <c r="A860" s="56"/>
      <c r="B860" s="70"/>
      <c r="C860" s="76"/>
      <c r="D860" s="73"/>
      <c r="E860" s="79"/>
      <c r="F860" s="56"/>
      <c r="G860" s="13" t="str">
        <f t="shared" si="189"/>
        <v/>
      </c>
      <c r="H860" s="56"/>
      <c r="K860" s="128"/>
      <c r="L860" s="128"/>
      <c r="M860" s="128"/>
      <c r="N860" s="84" t="str">
        <f t="shared" si="190"/>
        <v/>
      </c>
      <c r="O860" s="128"/>
      <c r="P860" s="84" t="str">
        <f t="shared" si="191"/>
        <v/>
      </c>
      <c r="Q860" s="84" t="str">
        <f t="shared" si="188"/>
        <v/>
      </c>
      <c r="R860" s="84" t="str">
        <f t="shared" si="192"/>
        <v/>
      </c>
      <c r="S860" s="84" t="str">
        <f t="shared" si="193"/>
        <v/>
      </c>
      <c r="U860" s="84" t="str">
        <f t="shared" si="194"/>
        <v/>
      </c>
      <c r="W860" s="108" t="str">
        <f>IF($N860="", "", SUM($D$11:$D860))</f>
        <v/>
      </c>
      <c r="X860" s="111" t="str">
        <f t="shared" si="195"/>
        <v/>
      </c>
      <c r="Y860" s="114" t="str">
        <f t="shared" si="199"/>
        <v/>
      </c>
      <c r="Z860" s="111" t="str">
        <f>IF(X860="", "", X860-SUM($Z$11:$Z859))</f>
        <v/>
      </c>
      <c r="AA860" s="111" t="str">
        <f>IF($Y860="", "", $Y860-SUM($AA$11:$AA859))</f>
        <v/>
      </c>
      <c r="AB860" s="111" t="str">
        <f t="shared" si="200"/>
        <v/>
      </c>
      <c r="AC860" s="121" t="str">
        <f t="shared" si="196"/>
        <v/>
      </c>
      <c r="AD860" s="122" t="str">
        <f t="shared" si="197"/>
        <v/>
      </c>
      <c r="AE860" s="123" t="str">
        <f t="shared" si="201"/>
        <v/>
      </c>
      <c r="AG860" s="150" t="str">
        <f t="shared" si="198"/>
        <v/>
      </c>
    </row>
    <row r="861" spans="1:33" x14ac:dyDescent="0.25">
      <c r="A861" s="56"/>
      <c r="B861" s="70"/>
      <c r="C861" s="76"/>
      <c r="D861" s="73"/>
      <c r="E861" s="79"/>
      <c r="F861" s="56"/>
      <c r="G861" s="13" t="str">
        <f t="shared" si="189"/>
        <v/>
      </c>
      <c r="H861" s="56"/>
      <c r="K861" s="128"/>
      <c r="L861" s="128"/>
      <c r="M861" s="128"/>
      <c r="N861" s="84" t="str">
        <f t="shared" si="190"/>
        <v/>
      </c>
      <c r="O861" s="128"/>
      <c r="P861" s="84" t="str">
        <f t="shared" si="191"/>
        <v/>
      </c>
      <c r="Q861" s="84" t="str">
        <f t="shared" si="188"/>
        <v/>
      </c>
      <c r="R861" s="84" t="str">
        <f t="shared" si="192"/>
        <v/>
      </c>
      <c r="S861" s="84" t="str">
        <f t="shared" si="193"/>
        <v/>
      </c>
      <c r="U861" s="84" t="str">
        <f t="shared" si="194"/>
        <v/>
      </c>
      <c r="W861" s="108" t="str">
        <f>IF($N861="", "", SUM($D$11:$D861))</f>
        <v/>
      </c>
      <c r="X861" s="111" t="str">
        <f t="shared" si="195"/>
        <v/>
      </c>
      <c r="Y861" s="114" t="str">
        <f t="shared" si="199"/>
        <v/>
      </c>
      <c r="Z861" s="111" t="str">
        <f>IF(X861="", "", X861-SUM($Z$11:$Z860))</f>
        <v/>
      </c>
      <c r="AA861" s="111" t="str">
        <f>IF($Y861="", "", $Y861-SUM($AA$11:$AA860))</f>
        <v/>
      </c>
      <c r="AB861" s="111" t="str">
        <f t="shared" si="200"/>
        <v/>
      </c>
      <c r="AC861" s="121" t="str">
        <f t="shared" si="196"/>
        <v/>
      </c>
      <c r="AD861" s="122" t="str">
        <f t="shared" si="197"/>
        <v/>
      </c>
      <c r="AE861" s="123" t="str">
        <f t="shared" si="201"/>
        <v/>
      </c>
      <c r="AG861" s="150" t="str">
        <f t="shared" si="198"/>
        <v/>
      </c>
    </row>
    <row r="862" spans="1:33" x14ac:dyDescent="0.25">
      <c r="A862" s="56"/>
      <c r="B862" s="70"/>
      <c r="C862" s="76"/>
      <c r="D862" s="73"/>
      <c r="E862" s="79"/>
      <c r="F862" s="56"/>
      <c r="G862" s="13" t="str">
        <f t="shared" si="189"/>
        <v/>
      </c>
      <c r="H862" s="56"/>
      <c r="K862" s="128"/>
      <c r="L862" s="128"/>
      <c r="M862" s="128"/>
      <c r="N862" s="84" t="str">
        <f t="shared" si="190"/>
        <v/>
      </c>
      <c r="O862" s="128"/>
      <c r="P862" s="84" t="str">
        <f t="shared" si="191"/>
        <v/>
      </c>
      <c r="Q862" s="84" t="str">
        <f t="shared" si="188"/>
        <v/>
      </c>
      <c r="R862" s="84" t="str">
        <f t="shared" si="192"/>
        <v/>
      </c>
      <c r="S862" s="84" t="str">
        <f t="shared" si="193"/>
        <v/>
      </c>
      <c r="U862" s="84" t="str">
        <f t="shared" si="194"/>
        <v/>
      </c>
      <c r="W862" s="108" t="str">
        <f>IF($N862="", "", SUM($D$11:$D862))</f>
        <v/>
      </c>
      <c r="X862" s="111" t="str">
        <f t="shared" si="195"/>
        <v/>
      </c>
      <c r="Y862" s="114" t="str">
        <f t="shared" si="199"/>
        <v/>
      </c>
      <c r="Z862" s="111" t="str">
        <f>IF(X862="", "", X862-SUM($Z$11:$Z861))</f>
        <v/>
      </c>
      <c r="AA862" s="111" t="str">
        <f>IF($Y862="", "", $Y862-SUM($AA$11:$AA861))</f>
        <v/>
      </c>
      <c r="AB862" s="111" t="str">
        <f t="shared" si="200"/>
        <v/>
      </c>
      <c r="AC862" s="121" t="str">
        <f t="shared" si="196"/>
        <v/>
      </c>
      <c r="AD862" s="122" t="str">
        <f t="shared" si="197"/>
        <v/>
      </c>
      <c r="AE862" s="123" t="str">
        <f t="shared" si="201"/>
        <v/>
      </c>
      <c r="AG862" s="150" t="str">
        <f t="shared" si="198"/>
        <v/>
      </c>
    </row>
    <row r="863" spans="1:33" x14ac:dyDescent="0.25">
      <c r="A863" s="56"/>
      <c r="B863" s="70"/>
      <c r="C863" s="76"/>
      <c r="D863" s="73"/>
      <c r="E863" s="79"/>
      <c r="F863" s="56"/>
      <c r="G863" s="13" t="str">
        <f t="shared" si="189"/>
        <v/>
      </c>
      <c r="H863" s="56"/>
      <c r="K863" s="128"/>
      <c r="L863" s="128"/>
      <c r="M863" s="128"/>
      <c r="N863" s="84" t="str">
        <f t="shared" si="190"/>
        <v/>
      </c>
      <c r="O863" s="128"/>
      <c r="P863" s="84" t="str">
        <f t="shared" si="191"/>
        <v/>
      </c>
      <c r="Q863" s="84" t="str">
        <f t="shared" si="188"/>
        <v/>
      </c>
      <c r="R863" s="84" t="str">
        <f t="shared" si="192"/>
        <v/>
      </c>
      <c r="S863" s="84" t="str">
        <f t="shared" si="193"/>
        <v/>
      </c>
      <c r="U863" s="84" t="str">
        <f t="shared" si="194"/>
        <v/>
      </c>
      <c r="W863" s="108" t="str">
        <f>IF($N863="", "", SUM($D$11:$D863))</f>
        <v/>
      </c>
      <c r="X863" s="111" t="str">
        <f t="shared" si="195"/>
        <v/>
      </c>
      <c r="Y863" s="114" t="str">
        <f t="shared" si="199"/>
        <v/>
      </c>
      <c r="Z863" s="111" t="str">
        <f>IF(X863="", "", X863-SUM($Z$11:$Z862))</f>
        <v/>
      </c>
      <c r="AA863" s="111" t="str">
        <f>IF($Y863="", "", $Y863-SUM($AA$11:$AA862))</f>
        <v/>
      </c>
      <c r="AB863" s="111" t="str">
        <f t="shared" si="200"/>
        <v/>
      </c>
      <c r="AC863" s="121" t="str">
        <f t="shared" si="196"/>
        <v/>
      </c>
      <c r="AD863" s="122" t="str">
        <f t="shared" si="197"/>
        <v/>
      </c>
      <c r="AE863" s="123" t="str">
        <f t="shared" si="201"/>
        <v/>
      </c>
      <c r="AG863" s="150" t="str">
        <f t="shared" si="198"/>
        <v/>
      </c>
    </row>
    <row r="864" spans="1:33" x14ac:dyDescent="0.25">
      <c r="A864" s="56"/>
      <c r="B864" s="70"/>
      <c r="C864" s="76"/>
      <c r="D864" s="73"/>
      <c r="E864" s="79"/>
      <c r="F864" s="56"/>
      <c r="G864" s="13" t="str">
        <f t="shared" si="189"/>
        <v/>
      </c>
      <c r="H864" s="56"/>
      <c r="K864" s="128"/>
      <c r="L864" s="128"/>
      <c r="M864" s="128"/>
      <c r="N864" s="84" t="str">
        <f t="shared" si="190"/>
        <v/>
      </c>
      <c r="O864" s="128"/>
      <c r="P864" s="84" t="str">
        <f t="shared" si="191"/>
        <v/>
      </c>
      <c r="Q864" s="84" t="str">
        <f t="shared" si="188"/>
        <v/>
      </c>
      <c r="R864" s="84" t="str">
        <f t="shared" si="192"/>
        <v/>
      </c>
      <c r="S864" s="84" t="str">
        <f t="shared" si="193"/>
        <v/>
      </c>
      <c r="U864" s="84" t="str">
        <f t="shared" si="194"/>
        <v/>
      </c>
      <c r="W864" s="108" t="str">
        <f>IF($N864="", "", SUM($D$11:$D864))</f>
        <v/>
      </c>
      <c r="X864" s="111" t="str">
        <f t="shared" si="195"/>
        <v/>
      </c>
      <c r="Y864" s="114" t="str">
        <f t="shared" si="199"/>
        <v/>
      </c>
      <c r="Z864" s="111" t="str">
        <f>IF(X864="", "", X864-SUM($Z$11:$Z863))</f>
        <v/>
      </c>
      <c r="AA864" s="111" t="str">
        <f>IF($Y864="", "", $Y864-SUM($AA$11:$AA863))</f>
        <v/>
      </c>
      <c r="AB864" s="111" t="str">
        <f t="shared" si="200"/>
        <v/>
      </c>
      <c r="AC864" s="121" t="str">
        <f t="shared" si="196"/>
        <v/>
      </c>
      <c r="AD864" s="122" t="str">
        <f t="shared" si="197"/>
        <v/>
      </c>
      <c r="AE864" s="123" t="str">
        <f t="shared" si="201"/>
        <v/>
      </c>
      <c r="AG864" s="150" t="str">
        <f t="shared" si="198"/>
        <v/>
      </c>
    </row>
    <row r="865" spans="1:33" x14ac:dyDescent="0.25">
      <c r="A865" s="56"/>
      <c r="B865" s="70"/>
      <c r="C865" s="76"/>
      <c r="D865" s="73"/>
      <c r="E865" s="79"/>
      <c r="F865" s="56"/>
      <c r="G865" s="13" t="str">
        <f t="shared" si="189"/>
        <v/>
      </c>
      <c r="H865" s="56"/>
      <c r="K865" s="128"/>
      <c r="L865" s="128"/>
      <c r="M865" s="128"/>
      <c r="N865" s="84" t="str">
        <f t="shared" si="190"/>
        <v/>
      </c>
      <c r="O865" s="128"/>
      <c r="P865" s="84" t="str">
        <f t="shared" si="191"/>
        <v/>
      </c>
      <c r="Q865" s="84" t="str">
        <f t="shared" si="188"/>
        <v/>
      </c>
      <c r="R865" s="84" t="str">
        <f t="shared" si="192"/>
        <v/>
      </c>
      <c r="S865" s="84" t="str">
        <f t="shared" si="193"/>
        <v/>
      </c>
      <c r="U865" s="84" t="str">
        <f t="shared" si="194"/>
        <v/>
      </c>
      <c r="W865" s="108" t="str">
        <f>IF($N865="", "", SUM($D$11:$D865))</f>
        <v/>
      </c>
      <c r="X865" s="111" t="str">
        <f t="shared" si="195"/>
        <v/>
      </c>
      <c r="Y865" s="114" t="str">
        <f t="shared" si="199"/>
        <v/>
      </c>
      <c r="Z865" s="111" t="str">
        <f>IF(X865="", "", X865-SUM($Z$11:$Z864))</f>
        <v/>
      </c>
      <c r="AA865" s="111" t="str">
        <f>IF($Y865="", "", $Y865-SUM($AA$11:$AA864))</f>
        <v/>
      </c>
      <c r="AB865" s="111" t="str">
        <f t="shared" si="200"/>
        <v/>
      </c>
      <c r="AC865" s="121" t="str">
        <f t="shared" si="196"/>
        <v/>
      </c>
      <c r="AD865" s="122" t="str">
        <f t="shared" si="197"/>
        <v/>
      </c>
      <c r="AE865" s="123" t="str">
        <f t="shared" si="201"/>
        <v/>
      </c>
      <c r="AG865" s="150" t="str">
        <f t="shared" si="198"/>
        <v/>
      </c>
    </row>
    <row r="866" spans="1:33" x14ac:dyDescent="0.25">
      <c r="A866" s="56"/>
      <c r="B866" s="70"/>
      <c r="C866" s="76"/>
      <c r="D866" s="73"/>
      <c r="E866" s="79"/>
      <c r="F866" s="56"/>
      <c r="G866" s="13" t="str">
        <f t="shared" si="189"/>
        <v/>
      </c>
      <c r="H866" s="56"/>
      <c r="K866" s="128"/>
      <c r="L866" s="128"/>
      <c r="M866" s="128"/>
      <c r="N866" s="84" t="str">
        <f t="shared" si="190"/>
        <v/>
      </c>
      <c r="O866" s="128"/>
      <c r="P866" s="84" t="str">
        <f t="shared" si="191"/>
        <v/>
      </c>
      <c r="Q866" s="84" t="str">
        <f t="shared" si="188"/>
        <v/>
      </c>
      <c r="R866" s="84" t="str">
        <f t="shared" si="192"/>
        <v/>
      </c>
      <c r="S866" s="84" t="str">
        <f t="shared" si="193"/>
        <v/>
      </c>
      <c r="U866" s="84" t="str">
        <f t="shared" si="194"/>
        <v/>
      </c>
      <c r="W866" s="108" t="str">
        <f>IF($N866="", "", SUM($D$11:$D866))</f>
        <v/>
      </c>
      <c r="X866" s="111" t="str">
        <f t="shared" si="195"/>
        <v/>
      </c>
      <c r="Y866" s="114" t="str">
        <f t="shared" si="199"/>
        <v/>
      </c>
      <c r="Z866" s="111" t="str">
        <f>IF(X866="", "", X866-SUM($Z$11:$Z865))</f>
        <v/>
      </c>
      <c r="AA866" s="111" t="str">
        <f>IF($Y866="", "", $Y866-SUM($AA$11:$AA865))</f>
        <v/>
      </c>
      <c r="AB866" s="111" t="str">
        <f t="shared" si="200"/>
        <v/>
      </c>
      <c r="AC866" s="121" t="str">
        <f t="shared" si="196"/>
        <v/>
      </c>
      <c r="AD866" s="122" t="str">
        <f t="shared" si="197"/>
        <v/>
      </c>
      <c r="AE866" s="123" t="str">
        <f t="shared" si="201"/>
        <v/>
      </c>
      <c r="AG866" s="150" t="str">
        <f t="shared" si="198"/>
        <v/>
      </c>
    </row>
    <row r="867" spans="1:33" x14ac:dyDescent="0.25">
      <c r="A867" s="56"/>
      <c r="B867" s="70"/>
      <c r="C867" s="76"/>
      <c r="D867" s="73"/>
      <c r="E867" s="79"/>
      <c r="F867" s="56"/>
      <c r="G867" s="13" t="str">
        <f t="shared" si="189"/>
        <v/>
      </c>
      <c r="H867" s="56"/>
      <c r="K867" s="128"/>
      <c r="L867" s="128"/>
      <c r="M867" s="128"/>
      <c r="N867" s="84" t="str">
        <f t="shared" si="190"/>
        <v/>
      </c>
      <c r="O867" s="128"/>
      <c r="P867" s="84" t="str">
        <f t="shared" si="191"/>
        <v/>
      </c>
      <c r="Q867" s="84" t="str">
        <f t="shared" si="188"/>
        <v/>
      </c>
      <c r="R867" s="84" t="str">
        <f t="shared" si="192"/>
        <v/>
      </c>
      <c r="S867" s="84" t="str">
        <f t="shared" si="193"/>
        <v/>
      </c>
      <c r="U867" s="84" t="str">
        <f t="shared" si="194"/>
        <v/>
      </c>
      <c r="W867" s="108" t="str">
        <f>IF($N867="", "", SUM($D$11:$D867))</f>
        <v/>
      </c>
      <c r="X867" s="111" t="str">
        <f t="shared" si="195"/>
        <v/>
      </c>
      <c r="Y867" s="114" t="str">
        <f t="shared" si="199"/>
        <v/>
      </c>
      <c r="Z867" s="111" t="str">
        <f>IF(X867="", "", X867-SUM($Z$11:$Z866))</f>
        <v/>
      </c>
      <c r="AA867" s="111" t="str">
        <f>IF($Y867="", "", $Y867-SUM($AA$11:$AA866))</f>
        <v/>
      </c>
      <c r="AB867" s="111" t="str">
        <f t="shared" si="200"/>
        <v/>
      </c>
      <c r="AC867" s="121" t="str">
        <f t="shared" si="196"/>
        <v/>
      </c>
      <c r="AD867" s="122" t="str">
        <f t="shared" si="197"/>
        <v/>
      </c>
      <c r="AE867" s="123" t="str">
        <f t="shared" si="201"/>
        <v/>
      </c>
      <c r="AG867" s="150" t="str">
        <f t="shared" si="198"/>
        <v/>
      </c>
    </row>
    <row r="868" spans="1:33" x14ac:dyDescent="0.25">
      <c r="A868" s="56"/>
      <c r="B868" s="70"/>
      <c r="C868" s="76"/>
      <c r="D868" s="73"/>
      <c r="E868" s="79"/>
      <c r="F868" s="56"/>
      <c r="G868" s="13" t="str">
        <f t="shared" si="189"/>
        <v/>
      </c>
      <c r="H868" s="56"/>
      <c r="K868" s="128"/>
      <c r="L868" s="128"/>
      <c r="M868" s="128"/>
      <c r="N868" s="84" t="str">
        <f t="shared" si="190"/>
        <v/>
      </c>
      <c r="O868" s="128"/>
      <c r="P868" s="84" t="str">
        <f t="shared" si="191"/>
        <v/>
      </c>
      <c r="Q868" s="84" t="str">
        <f t="shared" si="188"/>
        <v/>
      </c>
      <c r="R868" s="84" t="str">
        <f t="shared" si="192"/>
        <v/>
      </c>
      <c r="S868" s="84" t="str">
        <f t="shared" si="193"/>
        <v/>
      </c>
      <c r="U868" s="84" t="str">
        <f t="shared" si="194"/>
        <v/>
      </c>
      <c r="W868" s="108" t="str">
        <f>IF($N868="", "", SUM($D$11:$D868))</f>
        <v/>
      </c>
      <c r="X868" s="111" t="str">
        <f t="shared" si="195"/>
        <v/>
      </c>
      <c r="Y868" s="114" t="str">
        <f t="shared" si="199"/>
        <v/>
      </c>
      <c r="Z868" s="111" t="str">
        <f>IF(X868="", "", X868-SUM($Z$11:$Z867))</f>
        <v/>
      </c>
      <c r="AA868" s="111" t="str">
        <f>IF($Y868="", "", $Y868-SUM($AA$11:$AA867))</f>
        <v/>
      </c>
      <c r="AB868" s="111" t="str">
        <f t="shared" si="200"/>
        <v/>
      </c>
      <c r="AC868" s="121" t="str">
        <f t="shared" si="196"/>
        <v/>
      </c>
      <c r="AD868" s="122" t="str">
        <f t="shared" si="197"/>
        <v/>
      </c>
      <c r="AE868" s="123" t="str">
        <f t="shared" si="201"/>
        <v/>
      </c>
      <c r="AG868" s="150" t="str">
        <f t="shared" si="198"/>
        <v/>
      </c>
    </row>
    <row r="869" spans="1:33" x14ac:dyDescent="0.25">
      <c r="A869" s="56"/>
      <c r="B869" s="70"/>
      <c r="C869" s="76"/>
      <c r="D869" s="73"/>
      <c r="E869" s="79"/>
      <c r="F869" s="56"/>
      <c r="G869" s="13" t="str">
        <f t="shared" si="189"/>
        <v/>
      </c>
      <c r="H869" s="56"/>
      <c r="K869" s="128"/>
      <c r="L869" s="128"/>
      <c r="M869" s="128"/>
      <c r="N869" s="84" t="str">
        <f t="shared" si="190"/>
        <v/>
      </c>
      <c r="O869" s="128"/>
      <c r="P869" s="84" t="str">
        <f t="shared" si="191"/>
        <v/>
      </c>
      <c r="Q869" s="84" t="str">
        <f t="shared" si="188"/>
        <v/>
      </c>
      <c r="R869" s="84" t="str">
        <f t="shared" si="192"/>
        <v/>
      </c>
      <c r="S869" s="84" t="str">
        <f t="shared" si="193"/>
        <v/>
      </c>
      <c r="U869" s="84" t="str">
        <f t="shared" si="194"/>
        <v/>
      </c>
      <c r="W869" s="108" t="str">
        <f>IF($N869="", "", SUM($D$11:$D869))</f>
        <v/>
      </c>
      <c r="X869" s="111" t="str">
        <f t="shared" si="195"/>
        <v/>
      </c>
      <c r="Y869" s="114" t="str">
        <f t="shared" si="199"/>
        <v/>
      </c>
      <c r="Z869" s="111" t="str">
        <f>IF(X869="", "", X869-SUM($Z$11:$Z868))</f>
        <v/>
      </c>
      <c r="AA869" s="111" t="str">
        <f>IF($Y869="", "", $Y869-SUM($AA$11:$AA868))</f>
        <v/>
      </c>
      <c r="AB869" s="111" t="str">
        <f t="shared" si="200"/>
        <v/>
      </c>
      <c r="AC869" s="121" t="str">
        <f t="shared" si="196"/>
        <v/>
      </c>
      <c r="AD869" s="122" t="str">
        <f t="shared" si="197"/>
        <v/>
      </c>
      <c r="AE869" s="123" t="str">
        <f t="shared" si="201"/>
        <v/>
      </c>
      <c r="AG869" s="150" t="str">
        <f t="shared" si="198"/>
        <v/>
      </c>
    </row>
    <row r="870" spans="1:33" x14ac:dyDescent="0.25">
      <c r="A870" s="56"/>
      <c r="B870" s="70"/>
      <c r="C870" s="76"/>
      <c r="D870" s="73"/>
      <c r="E870" s="79"/>
      <c r="F870" s="56"/>
      <c r="G870" s="13" t="str">
        <f t="shared" si="189"/>
        <v/>
      </c>
      <c r="H870" s="56"/>
      <c r="K870" s="128"/>
      <c r="L870" s="128"/>
      <c r="M870" s="128"/>
      <c r="N870" s="84" t="str">
        <f t="shared" si="190"/>
        <v/>
      </c>
      <c r="O870" s="128"/>
      <c r="P870" s="84" t="str">
        <f t="shared" si="191"/>
        <v/>
      </c>
      <c r="Q870" s="84" t="str">
        <f t="shared" si="188"/>
        <v/>
      </c>
      <c r="R870" s="84" t="str">
        <f t="shared" si="192"/>
        <v/>
      </c>
      <c r="S870" s="84" t="str">
        <f t="shared" si="193"/>
        <v/>
      </c>
      <c r="U870" s="84" t="str">
        <f t="shared" si="194"/>
        <v/>
      </c>
      <c r="W870" s="108" t="str">
        <f>IF($N870="", "", SUM($D$11:$D870))</f>
        <v/>
      </c>
      <c r="X870" s="111" t="str">
        <f t="shared" si="195"/>
        <v/>
      </c>
      <c r="Y870" s="114" t="str">
        <f t="shared" si="199"/>
        <v/>
      </c>
      <c r="Z870" s="111" t="str">
        <f>IF(X870="", "", X870-SUM($Z$11:$Z869))</f>
        <v/>
      </c>
      <c r="AA870" s="111" t="str">
        <f>IF($Y870="", "", $Y870-SUM($AA$11:$AA869))</f>
        <v/>
      </c>
      <c r="AB870" s="111" t="str">
        <f t="shared" si="200"/>
        <v/>
      </c>
      <c r="AC870" s="121" t="str">
        <f t="shared" si="196"/>
        <v/>
      </c>
      <c r="AD870" s="122" t="str">
        <f t="shared" si="197"/>
        <v/>
      </c>
      <c r="AE870" s="123" t="str">
        <f t="shared" si="201"/>
        <v/>
      </c>
      <c r="AG870" s="150" t="str">
        <f t="shared" si="198"/>
        <v/>
      </c>
    </row>
    <row r="871" spans="1:33" x14ac:dyDescent="0.25">
      <c r="A871" s="56"/>
      <c r="B871" s="70"/>
      <c r="C871" s="76"/>
      <c r="D871" s="73"/>
      <c r="E871" s="79"/>
      <c r="F871" s="56"/>
      <c r="G871" s="13" t="str">
        <f t="shared" si="189"/>
        <v/>
      </c>
      <c r="H871" s="56"/>
      <c r="K871" s="128"/>
      <c r="L871" s="128"/>
      <c r="M871" s="128"/>
      <c r="N871" s="84" t="str">
        <f t="shared" si="190"/>
        <v/>
      </c>
      <c r="O871" s="128"/>
      <c r="P871" s="84" t="str">
        <f t="shared" si="191"/>
        <v/>
      </c>
      <c r="Q871" s="84" t="str">
        <f t="shared" si="188"/>
        <v/>
      </c>
      <c r="R871" s="84" t="str">
        <f t="shared" si="192"/>
        <v/>
      </c>
      <c r="S871" s="84" t="str">
        <f t="shared" si="193"/>
        <v/>
      </c>
      <c r="U871" s="84" t="str">
        <f t="shared" si="194"/>
        <v/>
      </c>
      <c r="W871" s="108" t="str">
        <f>IF($N871="", "", SUM($D$11:$D871))</f>
        <v/>
      </c>
      <c r="X871" s="111" t="str">
        <f t="shared" si="195"/>
        <v/>
      </c>
      <c r="Y871" s="114" t="str">
        <f t="shared" si="199"/>
        <v/>
      </c>
      <c r="Z871" s="111" t="str">
        <f>IF(X871="", "", X871-SUM($Z$11:$Z870))</f>
        <v/>
      </c>
      <c r="AA871" s="111" t="str">
        <f>IF($Y871="", "", $Y871-SUM($AA$11:$AA870))</f>
        <v/>
      </c>
      <c r="AB871" s="111" t="str">
        <f t="shared" si="200"/>
        <v/>
      </c>
      <c r="AC871" s="121" t="str">
        <f t="shared" si="196"/>
        <v/>
      </c>
      <c r="AD871" s="122" t="str">
        <f t="shared" si="197"/>
        <v/>
      </c>
      <c r="AE871" s="123" t="str">
        <f t="shared" si="201"/>
        <v/>
      </c>
      <c r="AG871" s="150" t="str">
        <f t="shared" si="198"/>
        <v/>
      </c>
    </row>
    <row r="872" spans="1:33" x14ac:dyDescent="0.25">
      <c r="A872" s="56"/>
      <c r="B872" s="70"/>
      <c r="C872" s="76"/>
      <c r="D872" s="73"/>
      <c r="E872" s="79"/>
      <c r="F872" s="56"/>
      <c r="G872" s="13" t="str">
        <f t="shared" si="189"/>
        <v/>
      </c>
      <c r="H872" s="56"/>
      <c r="K872" s="128"/>
      <c r="L872" s="128"/>
      <c r="M872" s="128"/>
      <c r="N872" s="84" t="str">
        <f t="shared" si="190"/>
        <v/>
      </c>
      <c r="O872" s="128"/>
      <c r="P872" s="84" t="str">
        <f t="shared" si="191"/>
        <v/>
      </c>
      <c r="Q872" s="84" t="str">
        <f t="shared" si="188"/>
        <v/>
      </c>
      <c r="R872" s="84" t="str">
        <f t="shared" si="192"/>
        <v/>
      </c>
      <c r="S872" s="84" t="str">
        <f t="shared" si="193"/>
        <v/>
      </c>
      <c r="U872" s="84" t="str">
        <f t="shared" si="194"/>
        <v/>
      </c>
      <c r="W872" s="108" t="str">
        <f>IF($N872="", "", SUM($D$11:$D872))</f>
        <v/>
      </c>
      <c r="X872" s="111" t="str">
        <f t="shared" si="195"/>
        <v/>
      </c>
      <c r="Y872" s="114" t="str">
        <f t="shared" si="199"/>
        <v/>
      </c>
      <c r="Z872" s="111" t="str">
        <f>IF(X872="", "", X872-SUM($Z$11:$Z871))</f>
        <v/>
      </c>
      <c r="AA872" s="111" t="str">
        <f>IF($Y872="", "", $Y872-SUM($AA$11:$AA871))</f>
        <v/>
      </c>
      <c r="AB872" s="111" t="str">
        <f t="shared" si="200"/>
        <v/>
      </c>
      <c r="AC872" s="121" t="str">
        <f t="shared" si="196"/>
        <v/>
      </c>
      <c r="AD872" s="122" t="str">
        <f t="shared" si="197"/>
        <v/>
      </c>
      <c r="AE872" s="123" t="str">
        <f t="shared" si="201"/>
        <v/>
      </c>
      <c r="AG872" s="150" t="str">
        <f t="shared" si="198"/>
        <v/>
      </c>
    </row>
    <row r="873" spans="1:33" x14ac:dyDescent="0.25">
      <c r="A873" s="56"/>
      <c r="B873" s="70"/>
      <c r="C873" s="76"/>
      <c r="D873" s="73"/>
      <c r="E873" s="79"/>
      <c r="F873" s="56"/>
      <c r="G873" s="13" t="str">
        <f t="shared" si="189"/>
        <v/>
      </c>
      <c r="H873" s="56"/>
      <c r="K873" s="128"/>
      <c r="L873" s="128"/>
      <c r="M873" s="128"/>
      <c r="N873" s="84" t="str">
        <f t="shared" si="190"/>
        <v/>
      </c>
      <c r="O873" s="128"/>
      <c r="P873" s="84" t="str">
        <f t="shared" si="191"/>
        <v/>
      </c>
      <c r="Q873" s="84" t="str">
        <f t="shared" si="188"/>
        <v/>
      </c>
      <c r="R873" s="84" t="str">
        <f t="shared" si="192"/>
        <v/>
      </c>
      <c r="S873" s="84" t="str">
        <f t="shared" si="193"/>
        <v/>
      </c>
      <c r="U873" s="84" t="str">
        <f t="shared" si="194"/>
        <v/>
      </c>
      <c r="W873" s="108" t="str">
        <f>IF($N873="", "", SUM($D$11:$D873))</f>
        <v/>
      </c>
      <c r="X873" s="111" t="str">
        <f t="shared" si="195"/>
        <v/>
      </c>
      <c r="Y873" s="114" t="str">
        <f t="shared" si="199"/>
        <v/>
      </c>
      <c r="Z873" s="111" t="str">
        <f>IF(X873="", "", X873-SUM($Z$11:$Z872))</f>
        <v/>
      </c>
      <c r="AA873" s="111" t="str">
        <f>IF($Y873="", "", $Y873-SUM($AA$11:$AA872))</f>
        <v/>
      </c>
      <c r="AB873" s="111" t="str">
        <f t="shared" si="200"/>
        <v/>
      </c>
      <c r="AC873" s="121" t="str">
        <f t="shared" si="196"/>
        <v/>
      </c>
      <c r="AD873" s="122" t="str">
        <f t="shared" si="197"/>
        <v/>
      </c>
      <c r="AE873" s="123" t="str">
        <f t="shared" si="201"/>
        <v/>
      </c>
      <c r="AG873" s="150" t="str">
        <f t="shared" si="198"/>
        <v/>
      </c>
    </row>
    <row r="874" spans="1:33" x14ac:dyDescent="0.25">
      <c r="A874" s="56"/>
      <c r="B874" s="70"/>
      <c r="C874" s="76"/>
      <c r="D874" s="73"/>
      <c r="E874" s="79"/>
      <c r="F874" s="56"/>
      <c r="G874" s="13" t="str">
        <f t="shared" si="189"/>
        <v/>
      </c>
      <c r="H874" s="56"/>
      <c r="K874" s="128"/>
      <c r="L874" s="128"/>
      <c r="M874" s="128"/>
      <c r="N874" s="84" t="str">
        <f t="shared" si="190"/>
        <v/>
      </c>
      <c r="O874" s="128"/>
      <c r="P874" s="84" t="str">
        <f t="shared" si="191"/>
        <v/>
      </c>
      <c r="Q874" s="84" t="str">
        <f t="shared" si="188"/>
        <v/>
      </c>
      <c r="R874" s="84" t="str">
        <f t="shared" si="192"/>
        <v/>
      </c>
      <c r="S874" s="84" t="str">
        <f t="shared" si="193"/>
        <v/>
      </c>
      <c r="U874" s="84" t="str">
        <f t="shared" si="194"/>
        <v/>
      </c>
      <c r="W874" s="108" t="str">
        <f>IF($N874="", "", SUM($D$11:$D874))</f>
        <v/>
      </c>
      <c r="X874" s="111" t="str">
        <f t="shared" si="195"/>
        <v/>
      </c>
      <c r="Y874" s="114" t="str">
        <f t="shared" si="199"/>
        <v/>
      </c>
      <c r="Z874" s="111" t="str">
        <f>IF(X874="", "", X874-SUM($Z$11:$Z873))</f>
        <v/>
      </c>
      <c r="AA874" s="111" t="str">
        <f>IF($Y874="", "", $Y874-SUM($AA$11:$AA873))</f>
        <v/>
      </c>
      <c r="AB874" s="111" t="str">
        <f t="shared" si="200"/>
        <v/>
      </c>
      <c r="AC874" s="121" t="str">
        <f t="shared" si="196"/>
        <v/>
      </c>
      <c r="AD874" s="122" t="str">
        <f t="shared" si="197"/>
        <v/>
      </c>
      <c r="AE874" s="123" t="str">
        <f t="shared" si="201"/>
        <v/>
      </c>
      <c r="AG874" s="150" t="str">
        <f t="shared" si="198"/>
        <v/>
      </c>
    </row>
    <row r="875" spans="1:33" x14ac:dyDescent="0.25">
      <c r="A875" s="56"/>
      <c r="B875" s="70"/>
      <c r="C875" s="76"/>
      <c r="D875" s="73"/>
      <c r="E875" s="79"/>
      <c r="F875" s="56"/>
      <c r="G875" s="13" t="str">
        <f t="shared" si="189"/>
        <v/>
      </c>
      <c r="H875" s="56"/>
      <c r="K875" s="128"/>
      <c r="L875" s="128"/>
      <c r="M875" s="128"/>
      <c r="N875" s="84" t="str">
        <f t="shared" si="190"/>
        <v/>
      </c>
      <c r="O875" s="128"/>
      <c r="P875" s="84" t="str">
        <f t="shared" si="191"/>
        <v/>
      </c>
      <c r="Q875" s="84" t="str">
        <f t="shared" si="188"/>
        <v/>
      </c>
      <c r="R875" s="84" t="str">
        <f t="shared" si="192"/>
        <v/>
      </c>
      <c r="S875" s="84" t="str">
        <f t="shared" si="193"/>
        <v/>
      </c>
      <c r="U875" s="84" t="str">
        <f t="shared" si="194"/>
        <v/>
      </c>
      <c r="W875" s="108" t="str">
        <f>IF($N875="", "", SUM($D$11:$D875))</f>
        <v/>
      </c>
      <c r="X875" s="111" t="str">
        <f t="shared" si="195"/>
        <v/>
      </c>
      <c r="Y875" s="114" t="str">
        <f t="shared" si="199"/>
        <v/>
      </c>
      <c r="Z875" s="111" t="str">
        <f>IF(X875="", "", X875-SUM($Z$11:$Z874))</f>
        <v/>
      </c>
      <c r="AA875" s="111" t="str">
        <f>IF($Y875="", "", $Y875-SUM($AA$11:$AA874))</f>
        <v/>
      </c>
      <c r="AB875" s="111" t="str">
        <f t="shared" si="200"/>
        <v/>
      </c>
      <c r="AC875" s="121" t="str">
        <f t="shared" si="196"/>
        <v/>
      </c>
      <c r="AD875" s="122" t="str">
        <f t="shared" si="197"/>
        <v/>
      </c>
      <c r="AE875" s="123" t="str">
        <f t="shared" si="201"/>
        <v/>
      </c>
      <c r="AG875" s="150" t="str">
        <f t="shared" si="198"/>
        <v/>
      </c>
    </row>
    <row r="876" spans="1:33" x14ac:dyDescent="0.25">
      <c r="A876" s="56"/>
      <c r="B876" s="70"/>
      <c r="C876" s="76"/>
      <c r="D876" s="73"/>
      <c r="E876" s="79"/>
      <c r="F876" s="56"/>
      <c r="G876" s="13" t="str">
        <f t="shared" si="189"/>
        <v/>
      </c>
      <c r="H876" s="56"/>
      <c r="K876" s="128"/>
      <c r="L876" s="128"/>
      <c r="M876" s="128"/>
      <c r="N876" s="84" t="str">
        <f t="shared" si="190"/>
        <v/>
      </c>
      <c r="O876" s="128"/>
      <c r="P876" s="84" t="str">
        <f t="shared" si="191"/>
        <v/>
      </c>
      <c r="Q876" s="84" t="str">
        <f t="shared" si="188"/>
        <v/>
      </c>
      <c r="R876" s="84" t="str">
        <f t="shared" si="192"/>
        <v/>
      </c>
      <c r="S876" s="84" t="str">
        <f t="shared" si="193"/>
        <v/>
      </c>
      <c r="U876" s="84" t="str">
        <f t="shared" si="194"/>
        <v/>
      </c>
      <c r="W876" s="108" t="str">
        <f>IF($N876="", "", SUM($D$11:$D876))</f>
        <v/>
      </c>
      <c r="X876" s="111" t="str">
        <f t="shared" si="195"/>
        <v/>
      </c>
      <c r="Y876" s="114" t="str">
        <f t="shared" si="199"/>
        <v/>
      </c>
      <c r="Z876" s="111" t="str">
        <f>IF(X876="", "", X876-SUM($Z$11:$Z875))</f>
        <v/>
      </c>
      <c r="AA876" s="111" t="str">
        <f>IF($Y876="", "", $Y876-SUM($AA$11:$AA875))</f>
        <v/>
      </c>
      <c r="AB876" s="111" t="str">
        <f t="shared" si="200"/>
        <v/>
      </c>
      <c r="AC876" s="121" t="str">
        <f t="shared" si="196"/>
        <v/>
      </c>
      <c r="AD876" s="122" t="str">
        <f t="shared" si="197"/>
        <v/>
      </c>
      <c r="AE876" s="123" t="str">
        <f t="shared" si="201"/>
        <v/>
      </c>
      <c r="AG876" s="150" t="str">
        <f t="shared" si="198"/>
        <v/>
      </c>
    </row>
    <row r="877" spans="1:33" x14ac:dyDescent="0.25">
      <c r="A877" s="56"/>
      <c r="B877" s="70"/>
      <c r="C877" s="76"/>
      <c r="D877" s="73"/>
      <c r="E877" s="79"/>
      <c r="F877" s="56"/>
      <c r="G877" s="13" t="str">
        <f t="shared" si="189"/>
        <v/>
      </c>
      <c r="H877" s="56"/>
      <c r="K877" s="128"/>
      <c r="L877" s="128"/>
      <c r="M877" s="128"/>
      <c r="N877" s="84" t="str">
        <f t="shared" si="190"/>
        <v/>
      </c>
      <c r="O877" s="128"/>
      <c r="P877" s="84" t="str">
        <f t="shared" si="191"/>
        <v/>
      </c>
      <c r="Q877" s="84" t="str">
        <f t="shared" si="188"/>
        <v/>
      </c>
      <c r="R877" s="84" t="str">
        <f t="shared" si="192"/>
        <v/>
      </c>
      <c r="S877" s="84" t="str">
        <f t="shared" si="193"/>
        <v/>
      </c>
      <c r="U877" s="84" t="str">
        <f t="shared" si="194"/>
        <v/>
      </c>
      <c r="W877" s="108" t="str">
        <f>IF($N877="", "", SUM($D$11:$D877))</f>
        <v/>
      </c>
      <c r="X877" s="111" t="str">
        <f t="shared" si="195"/>
        <v/>
      </c>
      <c r="Y877" s="114" t="str">
        <f t="shared" si="199"/>
        <v/>
      </c>
      <c r="Z877" s="111" t="str">
        <f>IF(X877="", "", X877-SUM($Z$11:$Z876))</f>
        <v/>
      </c>
      <c r="AA877" s="111" t="str">
        <f>IF($Y877="", "", $Y877-SUM($AA$11:$AA876))</f>
        <v/>
      </c>
      <c r="AB877" s="111" t="str">
        <f t="shared" si="200"/>
        <v/>
      </c>
      <c r="AC877" s="121" t="str">
        <f t="shared" si="196"/>
        <v/>
      </c>
      <c r="AD877" s="122" t="str">
        <f t="shared" si="197"/>
        <v/>
      </c>
      <c r="AE877" s="123" t="str">
        <f t="shared" si="201"/>
        <v/>
      </c>
      <c r="AG877" s="150" t="str">
        <f t="shared" si="198"/>
        <v/>
      </c>
    </row>
    <row r="878" spans="1:33" x14ac:dyDescent="0.25">
      <c r="A878" s="56"/>
      <c r="B878" s="70"/>
      <c r="C878" s="76"/>
      <c r="D878" s="73"/>
      <c r="E878" s="79"/>
      <c r="F878" s="56"/>
      <c r="G878" s="13" t="str">
        <f t="shared" si="189"/>
        <v/>
      </c>
      <c r="H878" s="56"/>
      <c r="K878" s="128"/>
      <c r="L878" s="128"/>
      <c r="M878" s="128"/>
      <c r="N878" s="84" t="str">
        <f t="shared" si="190"/>
        <v/>
      </c>
      <c r="O878" s="128"/>
      <c r="P878" s="84" t="str">
        <f t="shared" si="191"/>
        <v/>
      </c>
      <c r="Q878" s="84" t="str">
        <f t="shared" si="188"/>
        <v/>
      </c>
      <c r="R878" s="84" t="str">
        <f t="shared" si="192"/>
        <v/>
      </c>
      <c r="S878" s="84" t="str">
        <f t="shared" si="193"/>
        <v/>
      </c>
      <c r="U878" s="84" t="str">
        <f t="shared" si="194"/>
        <v/>
      </c>
      <c r="W878" s="108" t="str">
        <f>IF($N878="", "", SUM($D$11:$D878))</f>
        <v/>
      </c>
      <c r="X878" s="111" t="str">
        <f t="shared" si="195"/>
        <v/>
      </c>
      <c r="Y878" s="114" t="str">
        <f t="shared" si="199"/>
        <v/>
      </c>
      <c r="Z878" s="111" t="str">
        <f>IF(X878="", "", X878-SUM($Z$11:$Z877))</f>
        <v/>
      </c>
      <c r="AA878" s="111" t="str">
        <f>IF($Y878="", "", $Y878-SUM($AA$11:$AA877))</f>
        <v/>
      </c>
      <c r="AB878" s="111" t="str">
        <f t="shared" si="200"/>
        <v/>
      </c>
      <c r="AC878" s="121" t="str">
        <f t="shared" si="196"/>
        <v/>
      </c>
      <c r="AD878" s="122" t="str">
        <f t="shared" si="197"/>
        <v/>
      </c>
      <c r="AE878" s="123" t="str">
        <f t="shared" si="201"/>
        <v/>
      </c>
      <c r="AG878" s="150" t="str">
        <f t="shared" si="198"/>
        <v/>
      </c>
    </row>
    <row r="879" spans="1:33" x14ac:dyDescent="0.25">
      <c r="A879" s="56"/>
      <c r="B879" s="70"/>
      <c r="C879" s="76"/>
      <c r="D879" s="73"/>
      <c r="E879" s="79"/>
      <c r="F879" s="56"/>
      <c r="G879" s="13" t="str">
        <f t="shared" si="189"/>
        <v/>
      </c>
      <c r="H879" s="56"/>
      <c r="K879" s="128"/>
      <c r="L879" s="128"/>
      <c r="M879" s="128"/>
      <c r="N879" s="84" t="str">
        <f t="shared" si="190"/>
        <v/>
      </c>
      <c r="O879" s="128"/>
      <c r="P879" s="84" t="str">
        <f t="shared" si="191"/>
        <v/>
      </c>
      <c r="Q879" s="84" t="str">
        <f t="shared" si="188"/>
        <v/>
      </c>
      <c r="R879" s="84" t="str">
        <f t="shared" si="192"/>
        <v/>
      </c>
      <c r="S879" s="84" t="str">
        <f t="shared" si="193"/>
        <v/>
      </c>
      <c r="U879" s="84" t="str">
        <f t="shared" si="194"/>
        <v/>
      </c>
      <c r="W879" s="108" t="str">
        <f>IF($N879="", "", SUM($D$11:$D879))</f>
        <v/>
      </c>
      <c r="X879" s="111" t="str">
        <f t="shared" si="195"/>
        <v/>
      </c>
      <c r="Y879" s="114" t="str">
        <f t="shared" si="199"/>
        <v/>
      </c>
      <c r="Z879" s="111" t="str">
        <f>IF(X879="", "", X879-SUM($Z$11:$Z878))</f>
        <v/>
      </c>
      <c r="AA879" s="111" t="str">
        <f>IF($Y879="", "", $Y879-SUM($AA$11:$AA878))</f>
        <v/>
      </c>
      <c r="AB879" s="111" t="str">
        <f t="shared" si="200"/>
        <v/>
      </c>
      <c r="AC879" s="121" t="str">
        <f t="shared" si="196"/>
        <v/>
      </c>
      <c r="AD879" s="122" t="str">
        <f t="shared" si="197"/>
        <v/>
      </c>
      <c r="AE879" s="123" t="str">
        <f t="shared" si="201"/>
        <v/>
      </c>
      <c r="AG879" s="150" t="str">
        <f t="shared" si="198"/>
        <v/>
      </c>
    </row>
    <row r="880" spans="1:33" x14ac:dyDescent="0.25">
      <c r="A880" s="56"/>
      <c r="B880" s="70"/>
      <c r="C880" s="76"/>
      <c r="D880" s="73"/>
      <c r="E880" s="79"/>
      <c r="F880" s="56"/>
      <c r="G880" s="13" t="str">
        <f t="shared" si="189"/>
        <v/>
      </c>
      <c r="H880" s="56"/>
      <c r="K880" s="128"/>
      <c r="L880" s="128"/>
      <c r="M880" s="128"/>
      <c r="N880" s="84" t="str">
        <f t="shared" si="190"/>
        <v/>
      </c>
      <c r="O880" s="128"/>
      <c r="P880" s="84" t="str">
        <f t="shared" si="191"/>
        <v/>
      </c>
      <c r="Q880" s="84" t="str">
        <f t="shared" si="188"/>
        <v/>
      </c>
      <c r="R880" s="84" t="str">
        <f t="shared" si="192"/>
        <v/>
      </c>
      <c r="S880" s="84" t="str">
        <f t="shared" si="193"/>
        <v/>
      </c>
      <c r="U880" s="84" t="str">
        <f t="shared" si="194"/>
        <v/>
      </c>
      <c r="W880" s="108" t="str">
        <f>IF($N880="", "", SUM($D$11:$D880))</f>
        <v/>
      </c>
      <c r="X880" s="111" t="str">
        <f t="shared" si="195"/>
        <v/>
      </c>
      <c r="Y880" s="114" t="str">
        <f t="shared" si="199"/>
        <v/>
      </c>
      <c r="Z880" s="111" t="str">
        <f>IF(X880="", "", X880-SUM($Z$11:$Z879))</f>
        <v/>
      </c>
      <c r="AA880" s="111" t="str">
        <f>IF($Y880="", "", $Y880-SUM($AA$11:$AA879))</f>
        <v/>
      </c>
      <c r="AB880" s="111" t="str">
        <f t="shared" si="200"/>
        <v/>
      </c>
      <c r="AC880" s="121" t="str">
        <f t="shared" si="196"/>
        <v/>
      </c>
      <c r="AD880" s="122" t="str">
        <f t="shared" si="197"/>
        <v/>
      </c>
      <c r="AE880" s="123" t="str">
        <f t="shared" si="201"/>
        <v/>
      </c>
      <c r="AG880" s="150" t="str">
        <f t="shared" si="198"/>
        <v/>
      </c>
    </row>
    <row r="881" spans="1:33" x14ac:dyDescent="0.25">
      <c r="A881" s="56"/>
      <c r="B881" s="70"/>
      <c r="C881" s="76"/>
      <c r="D881" s="73"/>
      <c r="E881" s="79"/>
      <c r="F881" s="56"/>
      <c r="G881" s="13" t="str">
        <f t="shared" si="189"/>
        <v/>
      </c>
      <c r="H881" s="56"/>
      <c r="K881" s="128"/>
      <c r="L881" s="128"/>
      <c r="M881" s="128"/>
      <c r="N881" s="84" t="str">
        <f t="shared" si="190"/>
        <v/>
      </c>
      <c r="O881" s="128"/>
      <c r="P881" s="84" t="str">
        <f t="shared" si="191"/>
        <v/>
      </c>
      <c r="Q881" s="84" t="str">
        <f t="shared" si="188"/>
        <v/>
      </c>
      <c r="R881" s="84" t="str">
        <f t="shared" si="192"/>
        <v/>
      </c>
      <c r="S881" s="84" t="str">
        <f t="shared" si="193"/>
        <v/>
      </c>
      <c r="U881" s="84" t="str">
        <f t="shared" si="194"/>
        <v/>
      </c>
      <c r="W881" s="108" t="str">
        <f>IF($N881="", "", SUM($D$11:$D881))</f>
        <v/>
      </c>
      <c r="X881" s="111" t="str">
        <f t="shared" si="195"/>
        <v/>
      </c>
      <c r="Y881" s="114" t="str">
        <f t="shared" si="199"/>
        <v/>
      </c>
      <c r="Z881" s="111" t="str">
        <f>IF(X881="", "", X881-SUM($Z$11:$Z880))</f>
        <v/>
      </c>
      <c r="AA881" s="111" t="str">
        <f>IF($Y881="", "", $Y881-SUM($AA$11:$AA880))</f>
        <v/>
      </c>
      <c r="AB881" s="111" t="str">
        <f t="shared" si="200"/>
        <v/>
      </c>
      <c r="AC881" s="121" t="str">
        <f t="shared" si="196"/>
        <v/>
      </c>
      <c r="AD881" s="122" t="str">
        <f t="shared" si="197"/>
        <v/>
      </c>
      <c r="AE881" s="123" t="str">
        <f t="shared" si="201"/>
        <v/>
      </c>
      <c r="AG881" s="150" t="str">
        <f t="shared" si="198"/>
        <v/>
      </c>
    </row>
    <row r="882" spans="1:33" x14ac:dyDescent="0.25">
      <c r="A882" s="56"/>
      <c r="B882" s="70"/>
      <c r="C882" s="76"/>
      <c r="D882" s="73"/>
      <c r="E882" s="79"/>
      <c r="F882" s="56"/>
      <c r="G882" s="13" t="str">
        <f t="shared" si="189"/>
        <v/>
      </c>
      <c r="H882" s="56"/>
      <c r="K882" s="128"/>
      <c r="L882" s="128"/>
      <c r="M882" s="128"/>
      <c r="N882" s="84" t="str">
        <f t="shared" si="190"/>
        <v/>
      </c>
      <c r="O882" s="128"/>
      <c r="P882" s="84" t="str">
        <f t="shared" si="191"/>
        <v/>
      </c>
      <c r="Q882" s="84" t="str">
        <f t="shared" si="188"/>
        <v/>
      </c>
      <c r="R882" s="84" t="str">
        <f t="shared" si="192"/>
        <v/>
      </c>
      <c r="S882" s="84" t="str">
        <f t="shared" si="193"/>
        <v/>
      </c>
      <c r="U882" s="84" t="str">
        <f t="shared" si="194"/>
        <v/>
      </c>
      <c r="W882" s="108" t="str">
        <f>IF($N882="", "", SUM($D$11:$D882))</f>
        <v/>
      </c>
      <c r="X882" s="111" t="str">
        <f t="shared" si="195"/>
        <v/>
      </c>
      <c r="Y882" s="114" t="str">
        <f t="shared" si="199"/>
        <v/>
      </c>
      <c r="Z882" s="111" t="str">
        <f>IF(X882="", "", X882-SUM($Z$11:$Z881))</f>
        <v/>
      </c>
      <c r="AA882" s="111" t="str">
        <f>IF($Y882="", "", $Y882-SUM($AA$11:$AA881))</f>
        <v/>
      </c>
      <c r="AB882" s="111" t="str">
        <f t="shared" si="200"/>
        <v/>
      </c>
      <c r="AC882" s="121" t="str">
        <f t="shared" si="196"/>
        <v/>
      </c>
      <c r="AD882" s="122" t="str">
        <f t="shared" si="197"/>
        <v/>
      </c>
      <c r="AE882" s="123" t="str">
        <f t="shared" si="201"/>
        <v/>
      </c>
      <c r="AG882" s="150" t="str">
        <f t="shared" si="198"/>
        <v/>
      </c>
    </row>
    <row r="883" spans="1:33" x14ac:dyDescent="0.25">
      <c r="A883" s="56"/>
      <c r="B883" s="70"/>
      <c r="C883" s="76"/>
      <c r="D883" s="73"/>
      <c r="E883" s="79"/>
      <c r="F883" s="56"/>
      <c r="G883" s="13" t="str">
        <f t="shared" si="189"/>
        <v/>
      </c>
      <c r="H883" s="56"/>
      <c r="K883" s="128"/>
      <c r="L883" s="128"/>
      <c r="M883" s="128"/>
      <c r="N883" s="84" t="str">
        <f t="shared" si="190"/>
        <v/>
      </c>
      <c r="O883" s="128"/>
      <c r="P883" s="84" t="str">
        <f t="shared" si="191"/>
        <v/>
      </c>
      <c r="Q883" s="84" t="str">
        <f t="shared" si="188"/>
        <v/>
      </c>
      <c r="R883" s="84" t="str">
        <f t="shared" si="192"/>
        <v/>
      </c>
      <c r="S883" s="84" t="str">
        <f t="shared" si="193"/>
        <v/>
      </c>
      <c r="U883" s="84" t="str">
        <f t="shared" si="194"/>
        <v/>
      </c>
      <c r="W883" s="108" t="str">
        <f>IF($N883="", "", SUM($D$11:$D883))</f>
        <v/>
      </c>
      <c r="X883" s="111" t="str">
        <f t="shared" si="195"/>
        <v/>
      </c>
      <c r="Y883" s="114" t="str">
        <f t="shared" si="199"/>
        <v/>
      </c>
      <c r="Z883" s="111" t="str">
        <f>IF(X883="", "", X883-SUM($Z$11:$Z882))</f>
        <v/>
      </c>
      <c r="AA883" s="111" t="str">
        <f>IF($Y883="", "", $Y883-SUM($AA$11:$AA882))</f>
        <v/>
      </c>
      <c r="AB883" s="111" t="str">
        <f t="shared" si="200"/>
        <v/>
      </c>
      <c r="AC883" s="121" t="str">
        <f t="shared" si="196"/>
        <v/>
      </c>
      <c r="AD883" s="122" t="str">
        <f t="shared" si="197"/>
        <v/>
      </c>
      <c r="AE883" s="123" t="str">
        <f t="shared" si="201"/>
        <v/>
      </c>
      <c r="AG883" s="150" t="str">
        <f t="shared" si="198"/>
        <v/>
      </c>
    </row>
    <row r="884" spans="1:33" x14ac:dyDescent="0.25">
      <c r="A884" s="56"/>
      <c r="B884" s="70"/>
      <c r="C884" s="76"/>
      <c r="D884" s="73"/>
      <c r="E884" s="79"/>
      <c r="F884" s="56"/>
      <c r="G884" s="13" t="str">
        <f t="shared" si="189"/>
        <v/>
      </c>
      <c r="H884" s="56"/>
      <c r="K884" s="128"/>
      <c r="L884" s="128"/>
      <c r="M884" s="128"/>
      <c r="N884" s="84" t="str">
        <f t="shared" si="190"/>
        <v/>
      </c>
      <c r="O884" s="128"/>
      <c r="P884" s="84" t="str">
        <f t="shared" si="191"/>
        <v/>
      </c>
      <c r="Q884" s="84" t="str">
        <f t="shared" si="188"/>
        <v/>
      </c>
      <c r="R884" s="84" t="str">
        <f t="shared" si="192"/>
        <v/>
      </c>
      <c r="S884" s="84" t="str">
        <f t="shared" si="193"/>
        <v/>
      </c>
      <c r="U884" s="84" t="str">
        <f t="shared" si="194"/>
        <v/>
      </c>
      <c r="W884" s="108" t="str">
        <f>IF($N884="", "", SUM($D$11:$D884))</f>
        <v/>
      </c>
      <c r="X884" s="111" t="str">
        <f t="shared" si="195"/>
        <v/>
      </c>
      <c r="Y884" s="114" t="str">
        <f t="shared" si="199"/>
        <v/>
      </c>
      <c r="Z884" s="111" t="str">
        <f>IF(X884="", "", X884-SUM($Z$11:$Z883))</f>
        <v/>
      </c>
      <c r="AA884" s="111" t="str">
        <f>IF($Y884="", "", $Y884-SUM($AA$11:$AA883))</f>
        <v/>
      </c>
      <c r="AB884" s="111" t="str">
        <f t="shared" si="200"/>
        <v/>
      </c>
      <c r="AC884" s="121" t="str">
        <f t="shared" si="196"/>
        <v/>
      </c>
      <c r="AD884" s="122" t="str">
        <f t="shared" si="197"/>
        <v/>
      </c>
      <c r="AE884" s="123" t="str">
        <f t="shared" si="201"/>
        <v/>
      </c>
      <c r="AG884" s="150" t="str">
        <f t="shared" si="198"/>
        <v/>
      </c>
    </row>
    <row r="885" spans="1:33" x14ac:dyDescent="0.25">
      <c r="A885" s="56"/>
      <c r="B885" s="70"/>
      <c r="C885" s="76"/>
      <c r="D885" s="73"/>
      <c r="E885" s="79"/>
      <c r="F885" s="56"/>
      <c r="G885" s="13" t="str">
        <f t="shared" si="189"/>
        <v/>
      </c>
      <c r="H885" s="56"/>
      <c r="K885" s="128"/>
      <c r="L885" s="128"/>
      <c r="M885" s="128"/>
      <c r="N885" s="84" t="str">
        <f t="shared" si="190"/>
        <v/>
      </c>
      <c r="O885" s="128"/>
      <c r="P885" s="84" t="str">
        <f t="shared" si="191"/>
        <v/>
      </c>
      <c r="Q885" s="84" t="str">
        <f t="shared" si="188"/>
        <v/>
      </c>
      <c r="R885" s="84" t="str">
        <f t="shared" si="192"/>
        <v/>
      </c>
      <c r="S885" s="84" t="str">
        <f t="shared" si="193"/>
        <v/>
      </c>
      <c r="U885" s="84" t="str">
        <f t="shared" si="194"/>
        <v/>
      </c>
      <c r="W885" s="108" t="str">
        <f>IF($N885="", "", SUM($D$11:$D885))</f>
        <v/>
      </c>
      <c r="X885" s="111" t="str">
        <f t="shared" si="195"/>
        <v/>
      </c>
      <c r="Y885" s="114" t="str">
        <f t="shared" si="199"/>
        <v/>
      </c>
      <c r="Z885" s="111" t="str">
        <f>IF(X885="", "", X885-SUM($Z$11:$Z884))</f>
        <v/>
      </c>
      <c r="AA885" s="111" t="str">
        <f>IF($Y885="", "", $Y885-SUM($AA$11:$AA884))</f>
        <v/>
      </c>
      <c r="AB885" s="111" t="str">
        <f t="shared" si="200"/>
        <v/>
      </c>
      <c r="AC885" s="121" t="str">
        <f t="shared" si="196"/>
        <v/>
      </c>
      <c r="AD885" s="122" t="str">
        <f t="shared" si="197"/>
        <v/>
      </c>
      <c r="AE885" s="123" t="str">
        <f t="shared" si="201"/>
        <v/>
      </c>
      <c r="AG885" s="150" t="str">
        <f t="shared" si="198"/>
        <v/>
      </c>
    </row>
    <row r="886" spans="1:33" x14ac:dyDescent="0.25">
      <c r="A886" s="56"/>
      <c r="B886" s="70"/>
      <c r="C886" s="76"/>
      <c r="D886" s="73"/>
      <c r="E886" s="79"/>
      <c r="F886" s="56"/>
      <c r="G886" s="13" t="str">
        <f t="shared" si="189"/>
        <v/>
      </c>
      <c r="H886" s="56"/>
      <c r="K886" s="128"/>
      <c r="L886" s="128"/>
      <c r="M886" s="128"/>
      <c r="N886" s="84" t="str">
        <f t="shared" si="190"/>
        <v/>
      </c>
      <c r="O886" s="128"/>
      <c r="P886" s="84" t="str">
        <f t="shared" si="191"/>
        <v/>
      </c>
      <c r="Q886" s="84" t="str">
        <f t="shared" si="188"/>
        <v/>
      </c>
      <c r="R886" s="84" t="str">
        <f t="shared" si="192"/>
        <v/>
      </c>
      <c r="S886" s="84" t="str">
        <f t="shared" si="193"/>
        <v/>
      </c>
      <c r="U886" s="84" t="str">
        <f t="shared" si="194"/>
        <v/>
      </c>
      <c r="W886" s="108" t="str">
        <f>IF($N886="", "", SUM($D$11:$D886))</f>
        <v/>
      </c>
      <c r="X886" s="111" t="str">
        <f t="shared" si="195"/>
        <v/>
      </c>
      <c r="Y886" s="114" t="str">
        <f t="shared" si="199"/>
        <v/>
      </c>
      <c r="Z886" s="111" t="str">
        <f>IF(X886="", "", X886-SUM($Z$11:$Z885))</f>
        <v/>
      </c>
      <c r="AA886" s="111" t="str">
        <f>IF($Y886="", "", $Y886-SUM($AA$11:$AA885))</f>
        <v/>
      </c>
      <c r="AB886" s="111" t="str">
        <f t="shared" si="200"/>
        <v/>
      </c>
      <c r="AC886" s="121" t="str">
        <f t="shared" si="196"/>
        <v/>
      </c>
      <c r="AD886" s="122" t="str">
        <f t="shared" si="197"/>
        <v/>
      </c>
      <c r="AE886" s="123" t="str">
        <f t="shared" si="201"/>
        <v/>
      </c>
      <c r="AG886" s="150" t="str">
        <f t="shared" si="198"/>
        <v/>
      </c>
    </row>
    <row r="887" spans="1:33" x14ac:dyDescent="0.25">
      <c r="A887" s="56"/>
      <c r="B887" s="70"/>
      <c r="C887" s="76"/>
      <c r="D887" s="73"/>
      <c r="E887" s="79"/>
      <c r="F887" s="56"/>
      <c r="G887" s="13" t="str">
        <f t="shared" si="189"/>
        <v/>
      </c>
      <c r="H887" s="56"/>
      <c r="K887" s="128"/>
      <c r="L887" s="128"/>
      <c r="M887" s="128"/>
      <c r="N887" s="84" t="str">
        <f t="shared" si="190"/>
        <v/>
      </c>
      <c r="O887" s="128"/>
      <c r="P887" s="84" t="str">
        <f t="shared" si="191"/>
        <v/>
      </c>
      <c r="Q887" s="84" t="str">
        <f t="shared" si="188"/>
        <v/>
      </c>
      <c r="R887" s="84" t="str">
        <f t="shared" si="192"/>
        <v/>
      </c>
      <c r="S887" s="84" t="str">
        <f t="shared" si="193"/>
        <v/>
      </c>
      <c r="U887" s="84" t="str">
        <f t="shared" si="194"/>
        <v/>
      </c>
      <c r="W887" s="108" t="str">
        <f>IF($N887="", "", SUM($D$11:$D887))</f>
        <v/>
      </c>
      <c r="X887" s="111" t="str">
        <f t="shared" si="195"/>
        <v/>
      </c>
      <c r="Y887" s="114" t="str">
        <f t="shared" si="199"/>
        <v/>
      </c>
      <c r="Z887" s="111" t="str">
        <f>IF(X887="", "", X887-SUM($Z$11:$Z886))</f>
        <v/>
      </c>
      <c r="AA887" s="111" t="str">
        <f>IF($Y887="", "", $Y887-SUM($AA$11:$AA886))</f>
        <v/>
      </c>
      <c r="AB887" s="111" t="str">
        <f t="shared" si="200"/>
        <v/>
      </c>
      <c r="AC887" s="121" t="str">
        <f t="shared" si="196"/>
        <v/>
      </c>
      <c r="AD887" s="122" t="str">
        <f t="shared" si="197"/>
        <v/>
      </c>
      <c r="AE887" s="123" t="str">
        <f t="shared" si="201"/>
        <v/>
      </c>
      <c r="AG887" s="150" t="str">
        <f t="shared" si="198"/>
        <v/>
      </c>
    </row>
    <row r="888" spans="1:33" x14ac:dyDescent="0.25">
      <c r="A888" s="56"/>
      <c r="B888" s="70"/>
      <c r="C888" s="76"/>
      <c r="D888" s="73"/>
      <c r="E888" s="79"/>
      <c r="F888" s="56"/>
      <c r="G888" s="13" t="str">
        <f t="shared" si="189"/>
        <v/>
      </c>
      <c r="H888" s="56"/>
      <c r="K888" s="128"/>
      <c r="L888" s="128"/>
      <c r="M888" s="128"/>
      <c r="N888" s="84" t="str">
        <f t="shared" si="190"/>
        <v/>
      </c>
      <c r="O888" s="128"/>
      <c r="P888" s="84" t="str">
        <f t="shared" si="191"/>
        <v/>
      </c>
      <c r="Q888" s="84" t="str">
        <f t="shared" si="188"/>
        <v/>
      </c>
      <c r="R888" s="84" t="str">
        <f t="shared" si="192"/>
        <v/>
      </c>
      <c r="S888" s="84" t="str">
        <f t="shared" si="193"/>
        <v/>
      </c>
      <c r="U888" s="84" t="str">
        <f t="shared" si="194"/>
        <v/>
      </c>
      <c r="W888" s="108" t="str">
        <f>IF($N888="", "", SUM($D$11:$D888))</f>
        <v/>
      </c>
      <c r="X888" s="111" t="str">
        <f t="shared" si="195"/>
        <v/>
      </c>
      <c r="Y888" s="114" t="str">
        <f t="shared" si="199"/>
        <v/>
      </c>
      <c r="Z888" s="111" t="str">
        <f>IF(X888="", "", X888-SUM($Z$11:$Z887))</f>
        <v/>
      </c>
      <c r="AA888" s="111" t="str">
        <f>IF($Y888="", "", $Y888-SUM($AA$11:$AA887))</f>
        <v/>
      </c>
      <c r="AB888" s="111" t="str">
        <f t="shared" si="200"/>
        <v/>
      </c>
      <c r="AC888" s="121" t="str">
        <f t="shared" si="196"/>
        <v/>
      </c>
      <c r="AD888" s="122" t="str">
        <f t="shared" si="197"/>
        <v/>
      </c>
      <c r="AE888" s="123" t="str">
        <f t="shared" si="201"/>
        <v/>
      </c>
      <c r="AG888" s="150" t="str">
        <f t="shared" si="198"/>
        <v/>
      </c>
    </row>
    <row r="889" spans="1:33" x14ac:dyDescent="0.25">
      <c r="A889" s="56"/>
      <c r="B889" s="70"/>
      <c r="C889" s="76"/>
      <c r="D889" s="73"/>
      <c r="E889" s="79"/>
      <c r="F889" s="56"/>
      <c r="G889" s="13" t="str">
        <f t="shared" si="189"/>
        <v/>
      </c>
      <c r="H889" s="56"/>
      <c r="K889" s="128"/>
      <c r="L889" s="128"/>
      <c r="M889" s="128"/>
      <c r="N889" s="84" t="str">
        <f t="shared" si="190"/>
        <v/>
      </c>
      <c r="O889" s="128"/>
      <c r="P889" s="84" t="str">
        <f t="shared" si="191"/>
        <v/>
      </c>
      <c r="Q889" s="84" t="str">
        <f t="shared" si="188"/>
        <v/>
      </c>
      <c r="R889" s="84" t="str">
        <f t="shared" si="192"/>
        <v/>
      </c>
      <c r="S889" s="84" t="str">
        <f t="shared" si="193"/>
        <v/>
      </c>
      <c r="U889" s="84" t="str">
        <f t="shared" si="194"/>
        <v/>
      </c>
      <c r="W889" s="108" t="str">
        <f>IF($N889="", "", SUM($D$11:$D889))</f>
        <v/>
      </c>
      <c r="X889" s="111" t="str">
        <f t="shared" si="195"/>
        <v/>
      </c>
      <c r="Y889" s="114" t="str">
        <f t="shared" si="199"/>
        <v/>
      </c>
      <c r="Z889" s="111" t="str">
        <f>IF(X889="", "", X889-SUM($Z$11:$Z888))</f>
        <v/>
      </c>
      <c r="AA889" s="111" t="str">
        <f>IF($Y889="", "", $Y889-SUM($AA$11:$AA888))</f>
        <v/>
      </c>
      <c r="AB889" s="111" t="str">
        <f t="shared" si="200"/>
        <v/>
      </c>
      <c r="AC889" s="121" t="str">
        <f t="shared" si="196"/>
        <v/>
      </c>
      <c r="AD889" s="122" t="str">
        <f t="shared" si="197"/>
        <v/>
      </c>
      <c r="AE889" s="123" t="str">
        <f t="shared" si="201"/>
        <v/>
      </c>
      <c r="AG889" s="150" t="str">
        <f t="shared" si="198"/>
        <v/>
      </c>
    </row>
    <row r="890" spans="1:33" x14ac:dyDescent="0.25">
      <c r="A890" s="56"/>
      <c r="B890" s="70"/>
      <c r="C890" s="76"/>
      <c r="D890" s="73"/>
      <c r="E890" s="79"/>
      <c r="F890" s="56"/>
      <c r="G890" s="13" t="str">
        <f t="shared" si="189"/>
        <v/>
      </c>
      <c r="H890" s="56"/>
      <c r="K890" s="128"/>
      <c r="L890" s="128"/>
      <c r="M890" s="128"/>
      <c r="N890" s="84" t="str">
        <f t="shared" si="190"/>
        <v/>
      </c>
      <c r="O890" s="128"/>
      <c r="P890" s="84" t="str">
        <f t="shared" si="191"/>
        <v/>
      </c>
      <c r="Q890" s="84" t="str">
        <f t="shared" si="188"/>
        <v/>
      </c>
      <c r="R890" s="84" t="str">
        <f t="shared" si="192"/>
        <v/>
      </c>
      <c r="S890" s="84" t="str">
        <f t="shared" si="193"/>
        <v/>
      </c>
      <c r="U890" s="84" t="str">
        <f t="shared" si="194"/>
        <v/>
      </c>
      <c r="W890" s="108" t="str">
        <f>IF($N890="", "", SUM($D$11:$D890))</f>
        <v/>
      </c>
      <c r="X890" s="111" t="str">
        <f t="shared" si="195"/>
        <v/>
      </c>
      <c r="Y890" s="114" t="str">
        <f t="shared" si="199"/>
        <v/>
      </c>
      <c r="Z890" s="111" t="str">
        <f>IF(X890="", "", X890-SUM($Z$11:$Z889))</f>
        <v/>
      </c>
      <c r="AA890" s="111" t="str">
        <f>IF($Y890="", "", $Y890-SUM($AA$11:$AA889))</f>
        <v/>
      </c>
      <c r="AB890" s="111" t="str">
        <f t="shared" si="200"/>
        <v/>
      </c>
      <c r="AC890" s="121" t="str">
        <f t="shared" si="196"/>
        <v/>
      </c>
      <c r="AD890" s="122" t="str">
        <f t="shared" si="197"/>
        <v/>
      </c>
      <c r="AE890" s="123" t="str">
        <f t="shared" si="201"/>
        <v/>
      </c>
      <c r="AG890" s="150" t="str">
        <f t="shared" si="198"/>
        <v/>
      </c>
    </row>
    <row r="891" spans="1:33" x14ac:dyDescent="0.25">
      <c r="A891" s="56"/>
      <c r="B891" s="70"/>
      <c r="C891" s="76"/>
      <c r="D891" s="73"/>
      <c r="E891" s="79"/>
      <c r="F891" s="56"/>
      <c r="G891" s="13" t="str">
        <f t="shared" si="189"/>
        <v/>
      </c>
      <c r="H891" s="56"/>
      <c r="K891" s="128"/>
      <c r="L891" s="128"/>
      <c r="M891" s="128"/>
      <c r="N891" s="84" t="str">
        <f t="shared" si="190"/>
        <v/>
      </c>
      <c r="O891" s="128"/>
      <c r="P891" s="84" t="str">
        <f t="shared" si="191"/>
        <v/>
      </c>
      <c r="Q891" s="84" t="str">
        <f t="shared" si="188"/>
        <v/>
      </c>
      <c r="R891" s="84" t="str">
        <f t="shared" si="192"/>
        <v/>
      </c>
      <c r="S891" s="84" t="str">
        <f t="shared" si="193"/>
        <v/>
      </c>
      <c r="U891" s="84" t="str">
        <f t="shared" si="194"/>
        <v/>
      </c>
      <c r="W891" s="108" t="str">
        <f>IF($N891="", "", SUM($D$11:$D891))</f>
        <v/>
      </c>
      <c r="X891" s="111" t="str">
        <f t="shared" si="195"/>
        <v/>
      </c>
      <c r="Y891" s="114" t="str">
        <f t="shared" si="199"/>
        <v/>
      </c>
      <c r="Z891" s="111" t="str">
        <f>IF(X891="", "", X891-SUM($Z$11:$Z890))</f>
        <v/>
      </c>
      <c r="AA891" s="111" t="str">
        <f>IF($Y891="", "", $Y891-SUM($AA$11:$AA890))</f>
        <v/>
      </c>
      <c r="AB891" s="111" t="str">
        <f t="shared" si="200"/>
        <v/>
      </c>
      <c r="AC891" s="121" t="str">
        <f t="shared" si="196"/>
        <v/>
      </c>
      <c r="AD891" s="122" t="str">
        <f t="shared" si="197"/>
        <v/>
      </c>
      <c r="AE891" s="123" t="str">
        <f t="shared" si="201"/>
        <v/>
      </c>
      <c r="AG891" s="150" t="str">
        <f t="shared" si="198"/>
        <v/>
      </c>
    </row>
    <row r="892" spans="1:33" x14ac:dyDescent="0.25">
      <c r="A892" s="56"/>
      <c r="B892" s="70"/>
      <c r="C892" s="76"/>
      <c r="D892" s="73"/>
      <c r="E892" s="79"/>
      <c r="F892" s="56"/>
      <c r="G892" s="13" t="str">
        <f t="shared" si="189"/>
        <v/>
      </c>
      <c r="H892" s="56"/>
      <c r="K892" s="128"/>
      <c r="L892" s="128"/>
      <c r="M892" s="128"/>
      <c r="N892" s="84" t="str">
        <f t="shared" si="190"/>
        <v/>
      </c>
      <c r="O892" s="128"/>
      <c r="P892" s="84" t="str">
        <f t="shared" si="191"/>
        <v/>
      </c>
      <c r="Q892" s="84" t="str">
        <f t="shared" si="188"/>
        <v/>
      </c>
      <c r="R892" s="84" t="str">
        <f t="shared" si="192"/>
        <v/>
      </c>
      <c r="S892" s="84" t="str">
        <f t="shared" si="193"/>
        <v/>
      </c>
      <c r="U892" s="84" t="str">
        <f t="shared" si="194"/>
        <v/>
      </c>
      <c r="W892" s="108" t="str">
        <f>IF($N892="", "", SUM($D$11:$D892))</f>
        <v/>
      </c>
      <c r="X892" s="111" t="str">
        <f t="shared" si="195"/>
        <v/>
      </c>
      <c r="Y892" s="114" t="str">
        <f t="shared" si="199"/>
        <v/>
      </c>
      <c r="Z892" s="111" t="str">
        <f>IF(X892="", "", X892-SUM($Z$11:$Z891))</f>
        <v/>
      </c>
      <c r="AA892" s="111" t="str">
        <f>IF($Y892="", "", $Y892-SUM($AA$11:$AA891))</f>
        <v/>
      </c>
      <c r="AB892" s="111" t="str">
        <f t="shared" si="200"/>
        <v/>
      </c>
      <c r="AC892" s="121" t="str">
        <f t="shared" si="196"/>
        <v/>
      </c>
      <c r="AD892" s="122" t="str">
        <f t="shared" si="197"/>
        <v/>
      </c>
      <c r="AE892" s="123" t="str">
        <f t="shared" si="201"/>
        <v/>
      </c>
      <c r="AG892" s="150" t="str">
        <f t="shared" si="198"/>
        <v/>
      </c>
    </row>
    <row r="893" spans="1:33" x14ac:dyDescent="0.25">
      <c r="A893" s="56"/>
      <c r="B893" s="70"/>
      <c r="C893" s="76"/>
      <c r="D893" s="73"/>
      <c r="E893" s="79"/>
      <c r="F893" s="56"/>
      <c r="G893" s="13" t="str">
        <f t="shared" si="189"/>
        <v/>
      </c>
      <c r="H893" s="56"/>
      <c r="K893" s="128"/>
      <c r="L893" s="128"/>
      <c r="M893" s="128"/>
      <c r="N893" s="84" t="str">
        <f t="shared" si="190"/>
        <v/>
      </c>
      <c r="O893" s="128"/>
      <c r="P893" s="84" t="str">
        <f t="shared" si="191"/>
        <v/>
      </c>
      <c r="Q893" s="84" t="str">
        <f t="shared" si="188"/>
        <v/>
      </c>
      <c r="R893" s="84" t="str">
        <f t="shared" si="192"/>
        <v/>
      </c>
      <c r="S893" s="84" t="str">
        <f t="shared" si="193"/>
        <v/>
      </c>
      <c r="U893" s="84" t="str">
        <f t="shared" si="194"/>
        <v/>
      </c>
      <c r="W893" s="108" t="str">
        <f>IF($N893="", "", SUM($D$11:$D893))</f>
        <v/>
      </c>
      <c r="X893" s="111" t="str">
        <f t="shared" si="195"/>
        <v/>
      </c>
      <c r="Y893" s="114" t="str">
        <f t="shared" si="199"/>
        <v/>
      </c>
      <c r="Z893" s="111" t="str">
        <f>IF(X893="", "", X893-SUM($Z$11:$Z892))</f>
        <v/>
      </c>
      <c r="AA893" s="111" t="str">
        <f>IF($Y893="", "", $Y893-SUM($AA$11:$AA892))</f>
        <v/>
      </c>
      <c r="AB893" s="111" t="str">
        <f t="shared" si="200"/>
        <v/>
      </c>
      <c r="AC893" s="121" t="str">
        <f t="shared" si="196"/>
        <v/>
      </c>
      <c r="AD893" s="122" t="str">
        <f t="shared" si="197"/>
        <v/>
      </c>
      <c r="AE893" s="123" t="str">
        <f t="shared" si="201"/>
        <v/>
      </c>
      <c r="AG893" s="150" t="str">
        <f t="shared" si="198"/>
        <v/>
      </c>
    </row>
    <row r="894" spans="1:33" x14ac:dyDescent="0.25">
      <c r="A894" s="56"/>
      <c r="B894" s="70"/>
      <c r="C894" s="76"/>
      <c r="D894" s="73"/>
      <c r="E894" s="79"/>
      <c r="F894" s="56"/>
      <c r="G894" s="13" t="str">
        <f t="shared" si="189"/>
        <v/>
      </c>
      <c r="H894" s="56"/>
      <c r="K894" s="128"/>
      <c r="L894" s="128"/>
      <c r="M894" s="128"/>
      <c r="N894" s="84" t="str">
        <f t="shared" si="190"/>
        <v/>
      </c>
      <c r="O894" s="128"/>
      <c r="P894" s="84" t="str">
        <f t="shared" si="191"/>
        <v/>
      </c>
      <c r="Q894" s="84" t="str">
        <f t="shared" si="188"/>
        <v/>
      </c>
      <c r="R894" s="84" t="str">
        <f t="shared" si="192"/>
        <v/>
      </c>
      <c r="S894" s="84" t="str">
        <f t="shared" si="193"/>
        <v/>
      </c>
      <c r="U894" s="84" t="str">
        <f t="shared" si="194"/>
        <v/>
      </c>
      <c r="W894" s="108" t="str">
        <f>IF($N894="", "", SUM($D$11:$D894))</f>
        <v/>
      </c>
      <c r="X894" s="111" t="str">
        <f t="shared" si="195"/>
        <v/>
      </c>
      <c r="Y894" s="114" t="str">
        <f t="shared" si="199"/>
        <v/>
      </c>
      <c r="Z894" s="111" t="str">
        <f>IF(X894="", "", X894-SUM($Z$11:$Z893))</f>
        <v/>
      </c>
      <c r="AA894" s="111" t="str">
        <f>IF($Y894="", "", $Y894-SUM($AA$11:$AA893))</f>
        <v/>
      </c>
      <c r="AB894" s="111" t="str">
        <f t="shared" si="200"/>
        <v/>
      </c>
      <c r="AC894" s="121" t="str">
        <f t="shared" si="196"/>
        <v/>
      </c>
      <c r="AD894" s="122" t="str">
        <f t="shared" si="197"/>
        <v/>
      </c>
      <c r="AE894" s="123" t="str">
        <f t="shared" si="201"/>
        <v/>
      </c>
      <c r="AG894" s="150" t="str">
        <f t="shared" si="198"/>
        <v/>
      </c>
    </row>
    <row r="895" spans="1:33" x14ac:dyDescent="0.25">
      <c r="A895" s="56"/>
      <c r="B895" s="70"/>
      <c r="C895" s="76"/>
      <c r="D895" s="73"/>
      <c r="E895" s="79"/>
      <c r="F895" s="56"/>
      <c r="G895" s="13" t="str">
        <f t="shared" si="189"/>
        <v/>
      </c>
      <c r="H895" s="56"/>
      <c r="K895" s="128"/>
      <c r="L895" s="128"/>
      <c r="M895" s="128"/>
      <c r="N895" s="84" t="str">
        <f t="shared" si="190"/>
        <v/>
      </c>
      <c r="O895" s="128"/>
      <c r="P895" s="84" t="str">
        <f t="shared" si="191"/>
        <v/>
      </c>
      <c r="Q895" s="84" t="str">
        <f t="shared" si="188"/>
        <v/>
      </c>
      <c r="R895" s="84" t="str">
        <f t="shared" si="192"/>
        <v/>
      </c>
      <c r="S895" s="84" t="str">
        <f t="shared" si="193"/>
        <v/>
      </c>
      <c r="U895" s="84" t="str">
        <f t="shared" si="194"/>
        <v/>
      </c>
      <c r="W895" s="108" t="str">
        <f>IF($N895="", "", SUM($D$11:$D895))</f>
        <v/>
      </c>
      <c r="X895" s="111" t="str">
        <f t="shared" si="195"/>
        <v/>
      </c>
      <c r="Y895" s="114" t="str">
        <f t="shared" si="199"/>
        <v/>
      </c>
      <c r="Z895" s="111" t="str">
        <f>IF(X895="", "", X895-SUM($Z$11:$Z894))</f>
        <v/>
      </c>
      <c r="AA895" s="111" t="str">
        <f>IF($Y895="", "", $Y895-SUM($AA$11:$AA894))</f>
        <v/>
      </c>
      <c r="AB895" s="111" t="str">
        <f t="shared" si="200"/>
        <v/>
      </c>
      <c r="AC895" s="121" t="str">
        <f t="shared" si="196"/>
        <v/>
      </c>
      <c r="AD895" s="122" t="str">
        <f t="shared" si="197"/>
        <v/>
      </c>
      <c r="AE895" s="123" t="str">
        <f t="shared" si="201"/>
        <v/>
      </c>
      <c r="AG895" s="150" t="str">
        <f t="shared" si="198"/>
        <v/>
      </c>
    </row>
    <row r="896" spans="1:33" x14ac:dyDescent="0.25">
      <c r="A896" s="56"/>
      <c r="B896" s="70"/>
      <c r="C896" s="76"/>
      <c r="D896" s="73"/>
      <c r="E896" s="79"/>
      <c r="F896" s="56"/>
      <c r="G896" s="13" t="str">
        <f t="shared" si="189"/>
        <v/>
      </c>
      <c r="H896" s="56"/>
      <c r="K896" s="128"/>
      <c r="L896" s="128"/>
      <c r="M896" s="128"/>
      <c r="N896" s="84" t="str">
        <f t="shared" si="190"/>
        <v/>
      </c>
      <c r="O896" s="128"/>
      <c r="P896" s="84" t="str">
        <f t="shared" si="191"/>
        <v/>
      </c>
      <c r="Q896" s="84" t="str">
        <f t="shared" si="188"/>
        <v/>
      </c>
      <c r="R896" s="84" t="str">
        <f t="shared" si="192"/>
        <v/>
      </c>
      <c r="S896" s="84" t="str">
        <f t="shared" si="193"/>
        <v/>
      </c>
      <c r="U896" s="84" t="str">
        <f t="shared" si="194"/>
        <v/>
      </c>
      <c r="W896" s="108" t="str">
        <f>IF($N896="", "", SUM($D$11:$D896))</f>
        <v/>
      </c>
      <c r="X896" s="111" t="str">
        <f t="shared" si="195"/>
        <v/>
      </c>
      <c r="Y896" s="114" t="str">
        <f t="shared" si="199"/>
        <v/>
      </c>
      <c r="Z896" s="111" t="str">
        <f>IF(X896="", "", X896-SUM($Z$11:$Z895))</f>
        <v/>
      </c>
      <c r="AA896" s="111" t="str">
        <f>IF($Y896="", "", $Y896-SUM($AA$11:$AA895))</f>
        <v/>
      </c>
      <c r="AB896" s="111" t="str">
        <f t="shared" si="200"/>
        <v/>
      </c>
      <c r="AC896" s="121" t="str">
        <f t="shared" si="196"/>
        <v/>
      </c>
      <c r="AD896" s="122" t="str">
        <f t="shared" si="197"/>
        <v/>
      </c>
      <c r="AE896" s="123" t="str">
        <f t="shared" si="201"/>
        <v/>
      </c>
      <c r="AG896" s="150" t="str">
        <f t="shared" si="198"/>
        <v/>
      </c>
    </row>
    <row r="897" spans="1:33" x14ac:dyDescent="0.25">
      <c r="A897" s="56"/>
      <c r="B897" s="70"/>
      <c r="C897" s="76"/>
      <c r="D897" s="73"/>
      <c r="E897" s="79"/>
      <c r="F897" s="56"/>
      <c r="G897" s="13" t="str">
        <f t="shared" si="189"/>
        <v/>
      </c>
      <c r="H897" s="56"/>
      <c r="K897" s="128"/>
      <c r="L897" s="128"/>
      <c r="M897" s="128"/>
      <c r="N897" s="84" t="str">
        <f t="shared" si="190"/>
        <v/>
      </c>
      <c r="O897" s="128"/>
      <c r="P897" s="84" t="str">
        <f t="shared" si="191"/>
        <v/>
      </c>
      <c r="Q897" s="84" t="str">
        <f t="shared" si="188"/>
        <v/>
      </c>
      <c r="R897" s="84" t="str">
        <f t="shared" si="192"/>
        <v/>
      </c>
      <c r="S897" s="84" t="str">
        <f t="shared" si="193"/>
        <v/>
      </c>
      <c r="U897" s="84" t="str">
        <f t="shared" si="194"/>
        <v/>
      </c>
      <c r="W897" s="108" t="str">
        <f>IF($N897="", "", SUM($D$11:$D897))</f>
        <v/>
      </c>
      <c r="X897" s="111" t="str">
        <f t="shared" si="195"/>
        <v/>
      </c>
      <c r="Y897" s="114" t="str">
        <f t="shared" si="199"/>
        <v/>
      </c>
      <c r="Z897" s="111" t="str">
        <f>IF(X897="", "", X897-SUM($Z$11:$Z896))</f>
        <v/>
      </c>
      <c r="AA897" s="111" t="str">
        <f>IF($Y897="", "", $Y897-SUM($AA$11:$AA896))</f>
        <v/>
      </c>
      <c r="AB897" s="111" t="str">
        <f t="shared" si="200"/>
        <v/>
      </c>
      <c r="AC897" s="121" t="str">
        <f t="shared" si="196"/>
        <v/>
      </c>
      <c r="AD897" s="122" t="str">
        <f t="shared" si="197"/>
        <v/>
      </c>
      <c r="AE897" s="123" t="str">
        <f t="shared" si="201"/>
        <v/>
      </c>
      <c r="AG897" s="150" t="str">
        <f t="shared" si="198"/>
        <v/>
      </c>
    </row>
    <row r="898" spans="1:33" x14ac:dyDescent="0.25">
      <c r="A898" s="56"/>
      <c r="B898" s="70"/>
      <c r="C898" s="76"/>
      <c r="D898" s="73"/>
      <c r="E898" s="79"/>
      <c r="F898" s="56"/>
      <c r="G898" s="13" t="str">
        <f t="shared" si="189"/>
        <v/>
      </c>
      <c r="H898" s="56"/>
      <c r="K898" s="128"/>
      <c r="L898" s="128"/>
      <c r="M898" s="128"/>
      <c r="N898" s="84" t="str">
        <f t="shared" si="190"/>
        <v/>
      </c>
      <c r="O898" s="128"/>
      <c r="P898" s="84" t="str">
        <f t="shared" si="191"/>
        <v/>
      </c>
      <c r="Q898" s="84" t="str">
        <f t="shared" si="188"/>
        <v/>
      </c>
      <c r="R898" s="84" t="str">
        <f t="shared" si="192"/>
        <v/>
      </c>
      <c r="S898" s="84" t="str">
        <f t="shared" si="193"/>
        <v/>
      </c>
      <c r="U898" s="84" t="str">
        <f t="shared" si="194"/>
        <v/>
      </c>
      <c r="W898" s="108" t="str">
        <f>IF($N898="", "", SUM($D$11:$D898))</f>
        <v/>
      </c>
      <c r="X898" s="111" t="str">
        <f t="shared" si="195"/>
        <v/>
      </c>
      <c r="Y898" s="114" t="str">
        <f t="shared" si="199"/>
        <v/>
      </c>
      <c r="Z898" s="111" t="str">
        <f>IF(X898="", "", X898-SUM($Z$11:$Z897))</f>
        <v/>
      </c>
      <c r="AA898" s="111" t="str">
        <f>IF($Y898="", "", $Y898-SUM($AA$11:$AA897))</f>
        <v/>
      </c>
      <c r="AB898" s="111" t="str">
        <f t="shared" si="200"/>
        <v/>
      </c>
      <c r="AC898" s="121" t="str">
        <f t="shared" si="196"/>
        <v/>
      </c>
      <c r="AD898" s="122" t="str">
        <f t="shared" si="197"/>
        <v/>
      </c>
      <c r="AE898" s="123" t="str">
        <f t="shared" si="201"/>
        <v/>
      </c>
      <c r="AG898" s="150" t="str">
        <f t="shared" si="198"/>
        <v/>
      </c>
    </row>
    <row r="899" spans="1:33" x14ac:dyDescent="0.25">
      <c r="A899" s="56"/>
      <c r="B899" s="70"/>
      <c r="C899" s="76"/>
      <c r="D899" s="73"/>
      <c r="E899" s="79"/>
      <c r="F899" s="56"/>
      <c r="G899" s="13" t="str">
        <f t="shared" si="189"/>
        <v/>
      </c>
      <c r="H899" s="56"/>
      <c r="K899" s="128"/>
      <c r="L899" s="128"/>
      <c r="M899" s="128"/>
      <c r="N899" s="84" t="str">
        <f t="shared" si="190"/>
        <v/>
      </c>
      <c r="O899" s="128"/>
      <c r="P899" s="84" t="str">
        <f t="shared" si="191"/>
        <v/>
      </c>
      <c r="Q899" s="84" t="str">
        <f t="shared" si="188"/>
        <v/>
      </c>
      <c r="R899" s="84" t="str">
        <f t="shared" si="192"/>
        <v/>
      </c>
      <c r="S899" s="84" t="str">
        <f t="shared" si="193"/>
        <v/>
      </c>
      <c r="U899" s="84" t="str">
        <f t="shared" si="194"/>
        <v/>
      </c>
      <c r="W899" s="108" t="str">
        <f>IF($N899="", "", SUM($D$11:$D899))</f>
        <v/>
      </c>
      <c r="X899" s="111" t="str">
        <f t="shared" si="195"/>
        <v/>
      </c>
      <c r="Y899" s="114" t="str">
        <f t="shared" si="199"/>
        <v/>
      </c>
      <c r="Z899" s="111" t="str">
        <f>IF(X899="", "", X899-SUM($Z$11:$Z898))</f>
        <v/>
      </c>
      <c r="AA899" s="111" t="str">
        <f>IF($Y899="", "", $Y899-SUM($AA$11:$AA898))</f>
        <v/>
      </c>
      <c r="AB899" s="111" t="str">
        <f t="shared" si="200"/>
        <v/>
      </c>
      <c r="AC899" s="121" t="str">
        <f t="shared" si="196"/>
        <v/>
      </c>
      <c r="AD899" s="122" t="str">
        <f t="shared" si="197"/>
        <v/>
      </c>
      <c r="AE899" s="123" t="str">
        <f t="shared" si="201"/>
        <v/>
      </c>
      <c r="AG899" s="150" t="str">
        <f t="shared" si="198"/>
        <v/>
      </c>
    </row>
    <row r="900" spans="1:33" x14ac:dyDescent="0.25">
      <c r="A900" s="56"/>
      <c r="B900" s="70"/>
      <c r="C900" s="76"/>
      <c r="D900" s="73"/>
      <c r="E900" s="79"/>
      <c r="F900" s="56"/>
      <c r="G900" s="13" t="str">
        <f t="shared" si="189"/>
        <v/>
      </c>
      <c r="H900" s="56"/>
      <c r="K900" s="128"/>
      <c r="L900" s="128"/>
      <c r="M900" s="128"/>
      <c r="N900" s="84" t="str">
        <f t="shared" si="190"/>
        <v/>
      </c>
      <c r="O900" s="128"/>
      <c r="P900" s="84" t="str">
        <f t="shared" si="191"/>
        <v/>
      </c>
      <c r="Q900" s="84" t="str">
        <f t="shared" si="188"/>
        <v/>
      </c>
      <c r="R900" s="84" t="str">
        <f t="shared" si="192"/>
        <v/>
      </c>
      <c r="S900" s="84" t="str">
        <f t="shared" si="193"/>
        <v/>
      </c>
      <c r="U900" s="84" t="str">
        <f t="shared" si="194"/>
        <v/>
      </c>
      <c r="W900" s="108" t="str">
        <f>IF($N900="", "", SUM($D$11:$D900))</f>
        <v/>
      </c>
      <c r="X900" s="111" t="str">
        <f t="shared" si="195"/>
        <v/>
      </c>
      <c r="Y900" s="114" t="str">
        <f t="shared" si="199"/>
        <v/>
      </c>
      <c r="Z900" s="111" t="str">
        <f>IF(X900="", "", X900-SUM($Z$11:$Z899))</f>
        <v/>
      </c>
      <c r="AA900" s="111" t="str">
        <f>IF($Y900="", "", $Y900-SUM($AA$11:$AA899))</f>
        <v/>
      </c>
      <c r="AB900" s="111" t="str">
        <f t="shared" si="200"/>
        <v/>
      </c>
      <c r="AC900" s="121" t="str">
        <f t="shared" si="196"/>
        <v/>
      </c>
      <c r="AD900" s="122" t="str">
        <f t="shared" si="197"/>
        <v/>
      </c>
      <c r="AE900" s="123" t="str">
        <f t="shared" si="201"/>
        <v/>
      </c>
      <c r="AG900" s="150" t="str">
        <f t="shared" si="198"/>
        <v/>
      </c>
    </row>
    <row r="901" spans="1:33" x14ac:dyDescent="0.25">
      <c r="A901" s="56"/>
      <c r="B901" s="70"/>
      <c r="C901" s="76"/>
      <c r="D901" s="73"/>
      <c r="E901" s="79"/>
      <c r="F901" s="56"/>
      <c r="G901" s="13" t="str">
        <f t="shared" si="189"/>
        <v/>
      </c>
      <c r="H901" s="56"/>
      <c r="K901" s="128"/>
      <c r="L901" s="128"/>
      <c r="M901" s="128"/>
      <c r="N901" s="84" t="str">
        <f t="shared" si="190"/>
        <v/>
      </c>
      <c r="O901" s="128"/>
      <c r="P901" s="84" t="str">
        <f t="shared" si="191"/>
        <v/>
      </c>
      <c r="Q901" s="84" t="str">
        <f t="shared" si="188"/>
        <v/>
      </c>
      <c r="R901" s="84" t="str">
        <f t="shared" si="192"/>
        <v/>
      </c>
      <c r="S901" s="84" t="str">
        <f t="shared" si="193"/>
        <v/>
      </c>
      <c r="U901" s="84" t="str">
        <f t="shared" si="194"/>
        <v/>
      </c>
      <c r="W901" s="108" t="str">
        <f>IF($N901="", "", SUM($D$11:$D901))</f>
        <v/>
      </c>
      <c r="X901" s="111" t="str">
        <f t="shared" si="195"/>
        <v/>
      </c>
      <c r="Y901" s="114" t="str">
        <f t="shared" si="199"/>
        <v/>
      </c>
      <c r="Z901" s="111" t="str">
        <f>IF(X901="", "", X901-SUM($Z$11:$Z900))</f>
        <v/>
      </c>
      <c r="AA901" s="111" t="str">
        <f>IF($Y901="", "", $Y901-SUM($AA$11:$AA900))</f>
        <v/>
      </c>
      <c r="AB901" s="111" t="str">
        <f t="shared" si="200"/>
        <v/>
      </c>
      <c r="AC901" s="121" t="str">
        <f t="shared" si="196"/>
        <v/>
      </c>
      <c r="AD901" s="122" t="str">
        <f t="shared" si="197"/>
        <v/>
      </c>
      <c r="AE901" s="123" t="str">
        <f t="shared" si="201"/>
        <v/>
      </c>
      <c r="AG901" s="150" t="str">
        <f t="shared" si="198"/>
        <v/>
      </c>
    </row>
    <row r="902" spans="1:33" x14ac:dyDescent="0.25">
      <c r="A902" s="56"/>
      <c r="B902" s="70"/>
      <c r="C902" s="76"/>
      <c r="D902" s="73"/>
      <c r="E902" s="79"/>
      <c r="F902" s="56"/>
      <c r="G902" s="13" t="str">
        <f t="shared" si="189"/>
        <v/>
      </c>
      <c r="H902" s="56"/>
      <c r="K902" s="128"/>
      <c r="L902" s="128"/>
      <c r="M902" s="128"/>
      <c r="N902" s="84" t="str">
        <f t="shared" si="190"/>
        <v/>
      </c>
      <c r="O902" s="128"/>
      <c r="P902" s="84" t="str">
        <f t="shared" si="191"/>
        <v/>
      </c>
      <c r="Q902" s="84" t="str">
        <f t="shared" si="188"/>
        <v/>
      </c>
      <c r="R902" s="84" t="str">
        <f t="shared" si="192"/>
        <v/>
      </c>
      <c r="S902" s="84" t="str">
        <f t="shared" si="193"/>
        <v/>
      </c>
      <c r="U902" s="84" t="str">
        <f t="shared" si="194"/>
        <v/>
      </c>
      <c r="W902" s="108" t="str">
        <f>IF($N902="", "", SUM($D$11:$D902))</f>
        <v/>
      </c>
      <c r="X902" s="111" t="str">
        <f t="shared" si="195"/>
        <v/>
      </c>
      <c r="Y902" s="114" t="str">
        <f t="shared" si="199"/>
        <v/>
      </c>
      <c r="Z902" s="111" t="str">
        <f>IF(X902="", "", X902-SUM($Z$11:$Z901))</f>
        <v/>
      </c>
      <c r="AA902" s="111" t="str">
        <f>IF($Y902="", "", $Y902-SUM($AA$11:$AA901))</f>
        <v/>
      </c>
      <c r="AB902" s="111" t="str">
        <f t="shared" si="200"/>
        <v/>
      </c>
      <c r="AC902" s="121" t="str">
        <f t="shared" si="196"/>
        <v/>
      </c>
      <c r="AD902" s="122" t="str">
        <f t="shared" si="197"/>
        <v/>
      </c>
      <c r="AE902" s="123" t="str">
        <f t="shared" si="201"/>
        <v/>
      </c>
      <c r="AG902" s="150" t="str">
        <f t="shared" si="198"/>
        <v/>
      </c>
    </row>
    <row r="903" spans="1:33" x14ac:dyDescent="0.25">
      <c r="A903" s="56"/>
      <c r="B903" s="70"/>
      <c r="C903" s="76"/>
      <c r="D903" s="73"/>
      <c r="E903" s="79"/>
      <c r="F903" s="56"/>
      <c r="G903" s="13" t="str">
        <f t="shared" si="189"/>
        <v/>
      </c>
      <c r="H903" s="56"/>
      <c r="K903" s="128"/>
      <c r="L903" s="128"/>
      <c r="M903" s="128"/>
      <c r="N903" s="84" t="str">
        <f t="shared" si="190"/>
        <v/>
      </c>
      <c r="O903" s="128"/>
      <c r="P903" s="84" t="str">
        <f t="shared" si="191"/>
        <v/>
      </c>
      <c r="Q903" s="84" t="str">
        <f t="shared" si="188"/>
        <v/>
      </c>
      <c r="R903" s="84" t="str">
        <f t="shared" si="192"/>
        <v/>
      </c>
      <c r="S903" s="84" t="str">
        <f t="shared" si="193"/>
        <v/>
      </c>
      <c r="U903" s="84" t="str">
        <f t="shared" si="194"/>
        <v/>
      </c>
      <c r="W903" s="108" t="str">
        <f>IF($N903="", "", SUM($D$11:$D903))</f>
        <v/>
      </c>
      <c r="X903" s="111" t="str">
        <f t="shared" si="195"/>
        <v/>
      </c>
      <c r="Y903" s="114" t="str">
        <f t="shared" si="199"/>
        <v/>
      </c>
      <c r="Z903" s="111" t="str">
        <f>IF(X903="", "", X903-SUM($Z$11:$Z902))</f>
        <v/>
      </c>
      <c r="AA903" s="111" t="str">
        <f>IF($Y903="", "", $Y903-SUM($AA$11:$AA902))</f>
        <v/>
      </c>
      <c r="AB903" s="111" t="str">
        <f t="shared" si="200"/>
        <v/>
      </c>
      <c r="AC903" s="121" t="str">
        <f t="shared" si="196"/>
        <v/>
      </c>
      <c r="AD903" s="122" t="str">
        <f t="shared" si="197"/>
        <v/>
      </c>
      <c r="AE903" s="123" t="str">
        <f t="shared" si="201"/>
        <v/>
      </c>
      <c r="AG903" s="150" t="str">
        <f t="shared" si="198"/>
        <v/>
      </c>
    </row>
    <row r="904" spans="1:33" x14ac:dyDescent="0.25">
      <c r="A904" s="56"/>
      <c r="B904" s="70"/>
      <c r="C904" s="76"/>
      <c r="D904" s="73"/>
      <c r="E904" s="79"/>
      <c r="F904" s="56"/>
      <c r="G904" s="13" t="str">
        <f t="shared" si="189"/>
        <v/>
      </c>
      <c r="H904" s="56"/>
      <c r="K904" s="128"/>
      <c r="L904" s="128"/>
      <c r="M904" s="128"/>
      <c r="N904" s="84" t="str">
        <f t="shared" si="190"/>
        <v/>
      </c>
      <c r="O904" s="128"/>
      <c r="P904" s="84" t="str">
        <f t="shared" si="191"/>
        <v/>
      </c>
      <c r="Q904" s="84" t="str">
        <f t="shared" si="188"/>
        <v/>
      </c>
      <c r="R904" s="84" t="str">
        <f t="shared" si="192"/>
        <v/>
      </c>
      <c r="S904" s="84" t="str">
        <f t="shared" si="193"/>
        <v/>
      </c>
      <c r="U904" s="84" t="str">
        <f t="shared" si="194"/>
        <v/>
      </c>
      <c r="W904" s="108" t="str">
        <f>IF($N904="", "", SUM($D$11:$D904))</f>
        <v/>
      </c>
      <c r="X904" s="111" t="str">
        <f t="shared" si="195"/>
        <v/>
      </c>
      <c r="Y904" s="114" t="str">
        <f t="shared" si="199"/>
        <v/>
      </c>
      <c r="Z904" s="111" t="str">
        <f>IF(X904="", "", X904-SUM($Z$11:$Z903))</f>
        <v/>
      </c>
      <c r="AA904" s="111" t="str">
        <f>IF($Y904="", "", $Y904-SUM($AA$11:$AA903))</f>
        <v/>
      </c>
      <c r="AB904" s="111" t="str">
        <f t="shared" si="200"/>
        <v/>
      </c>
      <c r="AC904" s="121" t="str">
        <f t="shared" si="196"/>
        <v/>
      </c>
      <c r="AD904" s="122" t="str">
        <f t="shared" si="197"/>
        <v/>
      </c>
      <c r="AE904" s="123" t="str">
        <f t="shared" si="201"/>
        <v/>
      </c>
      <c r="AG904" s="150" t="str">
        <f t="shared" si="198"/>
        <v/>
      </c>
    </row>
    <row r="905" spans="1:33" x14ac:dyDescent="0.25">
      <c r="A905" s="56"/>
      <c r="B905" s="70"/>
      <c r="C905" s="76"/>
      <c r="D905" s="73"/>
      <c r="E905" s="79"/>
      <c r="F905" s="56"/>
      <c r="G905" s="13" t="str">
        <f t="shared" si="189"/>
        <v/>
      </c>
      <c r="H905" s="56"/>
      <c r="K905" s="128"/>
      <c r="L905" s="128"/>
      <c r="M905" s="128"/>
      <c r="N905" s="84" t="str">
        <f t="shared" si="190"/>
        <v/>
      </c>
      <c r="O905" s="128"/>
      <c r="P905" s="84" t="str">
        <f t="shared" si="191"/>
        <v/>
      </c>
      <c r="Q905" s="84" t="str">
        <f t="shared" si="188"/>
        <v/>
      </c>
      <c r="R905" s="84" t="str">
        <f t="shared" si="192"/>
        <v/>
      </c>
      <c r="S905" s="84" t="str">
        <f t="shared" si="193"/>
        <v/>
      </c>
      <c r="U905" s="84" t="str">
        <f t="shared" si="194"/>
        <v/>
      </c>
      <c r="W905" s="108" t="str">
        <f>IF($N905="", "", SUM($D$11:$D905))</f>
        <v/>
      </c>
      <c r="X905" s="111" t="str">
        <f t="shared" si="195"/>
        <v/>
      </c>
      <c r="Y905" s="114" t="str">
        <f t="shared" si="199"/>
        <v/>
      </c>
      <c r="Z905" s="111" t="str">
        <f>IF(X905="", "", X905-SUM($Z$11:$Z904))</f>
        <v/>
      </c>
      <c r="AA905" s="111" t="str">
        <f>IF($Y905="", "", $Y905-SUM($AA$11:$AA904))</f>
        <v/>
      </c>
      <c r="AB905" s="111" t="str">
        <f t="shared" si="200"/>
        <v/>
      </c>
      <c r="AC905" s="121" t="str">
        <f t="shared" si="196"/>
        <v/>
      </c>
      <c r="AD905" s="122" t="str">
        <f t="shared" si="197"/>
        <v/>
      </c>
      <c r="AE905" s="123" t="str">
        <f t="shared" si="201"/>
        <v/>
      </c>
      <c r="AG905" s="150" t="str">
        <f t="shared" si="198"/>
        <v/>
      </c>
    </row>
    <row r="906" spans="1:33" x14ac:dyDescent="0.25">
      <c r="A906" s="56"/>
      <c r="B906" s="70"/>
      <c r="C906" s="76"/>
      <c r="D906" s="73"/>
      <c r="E906" s="79"/>
      <c r="F906" s="56"/>
      <c r="G906" s="13" t="str">
        <f t="shared" si="189"/>
        <v/>
      </c>
      <c r="H906" s="56"/>
      <c r="K906" s="128"/>
      <c r="L906" s="128"/>
      <c r="M906" s="128"/>
      <c r="N906" s="84" t="str">
        <f t="shared" si="190"/>
        <v/>
      </c>
      <c r="O906" s="128"/>
      <c r="P906" s="84" t="str">
        <f t="shared" si="191"/>
        <v/>
      </c>
      <c r="Q906" s="84" t="str">
        <f t="shared" si="188"/>
        <v/>
      </c>
      <c r="R906" s="84" t="str">
        <f t="shared" si="192"/>
        <v/>
      </c>
      <c r="S906" s="84" t="str">
        <f t="shared" si="193"/>
        <v/>
      </c>
      <c r="U906" s="84" t="str">
        <f t="shared" si="194"/>
        <v/>
      </c>
      <c r="W906" s="108" t="str">
        <f>IF($N906="", "", SUM($D$11:$D906))</f>
        <v/>
      </c>
      <c r="X906" s="111" t="str">
        <f t="shared" si="195"/>
        <v/>
      </c>
      <c r="Y906" s="114" t="str">
        <f t="shared" si="199"/>
        <v/>
      </c>
      <c r="Z906" s="111" t="str">
        <f>IF(X906="", "", X906-SUM($Z$11:$Z905))</f>
        <v/>
      </c>
      <c r="AA906" s="111" t="str">
        <f>IF($Y906="", "", $Y906-SUM($AA$11:$AA905))</f>
        <v/>
      </c>
      <c r="AB906" s="111" t="str">
        <f t="shared" si="200"/>
        <v/>
      </c>
      <c r="AC906" s="121" t="str">
        <f t="shared" si="196"/>
        <v/>
      </c>
      <c r="AD906" s="122" t="str">
        <f t="shared" si="197"/>
        <v/>
      </c>
      <c r="AE906" s="123" t="str">
        <f t="shared" si="201"/>
        <v/>
      </c>
      <c r="AG906" s="150" t="str">
        <f t="shared" si="198"/>
        <v/>
      </c>
    </row>
    <row r="907" spans="1:33" x14ac:dyDescent="0.25">
      <c r="A907" s="56"/>
      <c r="B907" s="70"/>
      <c r="C907" s="76"/>
      <c r="D907" s="73"/>
      <c r="E907" s="79"/>
      <c r="F907" s="56"/>
      <c r="G907" s="13" t="str">
        <f t="shared" si="189"/>
        <v/>
      </c>
      <c r="H907" s="56"/>
      <c r="K907" s="128"/>
      <c r="L907" s="128"/>
      <c r="M907" s="128"/>
      <c r="N907" s="84" t="str">
        <f t="shared" si="190"/>
        <v/>
      </c>
      <c r="O907" s="128"/>
      <c r="P907" s="84" t="str">
        <f t="shared" si="191"/>
        <v/>
      </c>
      <c r="Q907" s="84" t="str">
        <f t="shared" ref="Q907:Q970" si="202">IF($N907="", "", IF(AND(Q$5="X", C907=""), $N$6, IF(AND(NOT(C907=""), COUNTIF(L$11:L$17, C907)=0), $N$7, "")))</f>
        <v/>
      </c>
      <c r="R907" s="84" t="str">
        <f t="shared" si="192"/>
        <v/>
      </c>
      <c r="S907" s="84" t="str">
        <f t="shared" si="193"/>
        <v/>
      </c>
      <c r="U907" s="84" t="str">
        <f t="shared" si="194"/>
        <v/>
      </c>
      <c r="W907" s="108" t="str">
        <f>IF($N907="", "", SUM($D$11:$D907))</f>
        <v/>
      </c>
      <c r="X907" s="111" t="str">
        <f t="shared" si="195"/>
        <v/>
      </c>
      <c r="Y907" s="114" t="str">
        <f t="shared" si="199"/>
        <v/>
      </c>
      <c r="Z907" s="111" t="str">
        <f>IF(X907="", "", X907-SUM($Z$11:$Z906))</f>
        <v/>
      </c>
      <c r="AA907" s="111" t="str">
        <f>IF($Y907="", "", $Y907-SUM($AA$11:$AA906))</f>
        <v/>
      </c>
      <c r="AB907" s="111" t="str">
        <f t="shared" si="200"/>
        <v/>
      </c>
      <c r="AC907" s="121" t="str">
        <f t="shared" si="196"/>
        <v/>
      </c>
      <c r="AD907" s="122" t="str">
        <f t="shared" si="197"/>
        <v/>
      </c>
      <c r="AE907" s="123" t="str">
        <f t="shared" si="201"/>
        <v/>
      </c>
      <c r="AG907" s="150" t="str">
        <f t="shared" si="198"/>
        <v/>
      </c>
    </row>
    <row r="908" spans="1:33" x14ac:dyDescent="0.25">
      <c r="A908" s="56"/>
      <c r="B908" s="70"/>
      <c r="C908" s="76"/>
      <c r="D908" s="73"/>
      <c r="E908" s="79"/>
      <c r="F908" s="56"/>
      <c r="G908" s="13" t="str">
        <f t="shared" ref="G908:G971" si="203">IF($B908="", "", TEXT($B908, "mmm"))</f>
        <v/>
      </c>
      <c r="H908" s="56"/>
      <c r="K908" s="128"/>
      <c r="L908" s="128"/>
      <c r="M908" s="128"/>
      <c r="N908" s="84" t="str">
        <f t="shared" ref="N908:N971" si="204">IF(COUNTIF($B908:$E908, "")=4, "", "X")</f>
        <v/>
      </c>
      <c r="O908" s="128"/>
      <c r="P908" s="84" t="str">
        <f t="shared" ref="P908:P971" si="205">IF($N908="", "", IF(AND(P$5="X", B908=""), $N$6, IFERROR(IF(AND(NOT(B908=""), OR(ISNUMBER(B908)=FALSE, B908&lt;$L$2, B908&gt;$L$3)), $N$7, ""), $N$7)))</f>
        <v/>
      </c>
      <c r="Q908" s="84" t="str">
        <f t="shared" si="202"/>
        <v/>
      </c>
      <c r="R908" s="84" t="str">
        <f t="shared" ref="R908:R971" si="206">IF($N908="", "", IF(AND(R$5="X", D908=""), $N$6, IF(AND(NOT(D908=""), ISNUMBER(D908)=FALSE), $N$7, "")))</f>
        <v/>
      </c>
      <c r="S908" s="84" t="str">
        <f t="shared" ref="S908:S971" si="207">IF($N908="", "", IF(AND(S$5="X", E908=""), $N$6, ""))</f>
        <v/>
      </c>
      <c r="U908" s="84" t="str">
        <f t="shared" ref="U908:U971" si="208">IF($B908="", "", TEXT($B908, "mmm yyyy"))</f>
        <v/>
      </c>
      <c r="W908" s="108" t="str">
        <f>IF($N908="", "", SUM($D$11:$D908))</f>
        <v/>
      </c>
      <c r="X908" s="111" t="str">
        <f t="shared" ref="X908:X971" si="209">IF(W908="", "", IF(W908&lt;=$X$4, W908, $X$4))</f>
        <v/>
      </c>
      <c r="Y908" s="114" t="str">
        <f t="shared" si="199"/>
        <v/>
      </c>
      <c r="Z908" s="111" t="str">
        <f>IF(X908="", "", X908-SUM($Z$11:$Z907))</f>
        <v/>
      </c>
      <c r="AA908" s="111" t="str">
        <f>IF($Y908="", "", $Y908-SUM($AA$11:$AA907))</f>
        <v/>
      </c>
      <c r="AB908" s="111" t="str">
        <f t="shared" si="200"/>
        <v/>
      </c>
      <c r="AC908" s="121" t="str">
        <f t="shared" ref="AC908:AC971" si="210">IF($N908="", "", $Z908*$AC$4)</f>
        <v/>
      </c>
      <c r="AD908" s="122" t="str">
        <f t="shared" ref="AD908:AD971" si="211">IF($N908="", "", $AA908*$AC$5)</f>
        <v/>
      </c>
      <c r="AE908" s="123" t="str">
        <f t="shared" si="201"/>
        <v/>
      </c>
      <c r="AG908" s="150" t="str">
        <f t="shared" ref="AG908:AG971" si="212">IF(OR($U908="", $C908=""), "", CONCATENATE($C908, " - ", $U908))</f>
        <v/>
      </c>
    </row>
    <row r="909" spans="1:33" x14ac:dyDescent="0.25">
      <c r="A909" s="56"/>
      <c r="B909" s="70"/>
      <c r="C909" s="76"/>
      <c r="D909" s="73"/>
      <c r="E909" s="79"/>
      <c r="F909" s="56"/>
      <c r="G909" s="13" t="str">
        <f t="shared" si="203"/>
        <v/>
      </c>
      <c r="H909" s="56"/>
      <c r="K909" s="128"/>
      <c r="L909" s="128"/>
      <c r="M909" s="128"/>
      <c r="N909" s="84" t="str">
        <f t="shared" si="204"/>
        <v/>
      </c>
      <c r="O909" s="128"/>
      <c r="P909" s="84" t="str">
        <f t="shared" si="205"/>
        <v/>
      </c>
      <c r="Q909" s="84" t="str">
        <f t="shared" si="202"/>
        <v/>
      </c>
      <c r="R909" s="84" t="str">
        <f t="shared" si="206"/>
        <v/>
      </c>
      <c r="S909" s="84" t="str">
        <f t="shared" si="207"/>
        <v/>
      </c>
      <c r="U909" s="84" t="str">
        <f t="shared" si="208"/>
        <v/>
      </c>
      <c r="W909" s="108" t="str">
        <f>IF($N909="", "", SUM($D$11:$D909))</f>
        <v/>
      </c>
      <c r="X909" s="111" t="str">
        <f t="shared" si="209"/>
        <v/>
      </c>
      <c r="Y909" s="114" t="str">
        <f t="shared" si="199"/>
        <v/>
      </c>
      <c r="Z909" s="111" t="str">
        <f>IF(X909="", "", X909-SUM($Z$11:$Z908))</f>
        <v/>
      </c>
      <c r="AA909" s="111" t="str">
        <f>IF($Y909="", "", $Y909-SUM($AA$11:$AA908))</f>
        <v/>
      </c>
      <c r="AB909" s="111" t="str">
        <f t="shared" si="200"/>
        <v/>
      </c>
      <c r="AC909" s="121" t="str">
        <f t="shared" si="210"/>
        <v/>
      </c>
      <c r="AD909" s="122" t="str">
        <f t="shared" si="211"/>
        <v/>
      </c>
      <c r="AE909" s="123" t="str">
        <f t="shared" si="201"/>
        <v/>
      </c>
      <c r="AG909" s="150" t="str">
        <f t="shared" si="212"/>
        <v/>
      </c>
    </row>
    <row r="910" spans="1:33" x14ac:dyDescent="0.25">
      <c r="A910" s="56"/>
      <c r="B910" s="70"/>
      <c r="C910" s="76"/>
      <c r="D910" s="73"/>
      <c r="E910" s="79"/>
      <c r="F910" s="56"/>
      <c r="G910" s="13" t="str">
        <f t="shared" si="203"/>
        <v/>
      </c>
      <c r="H910" s="56"/>
      <c r="K910" s="128"/>
      <c r="L910" s="128"/>
      <c r="M910" s="128"/>
      <c r="N910" s="84" t="str">
        <f t="shared" si="204"/>
        <v/>
      </c>
      <c r="O910" s="128"/>
      <c r="P910" s="84" t="str">
        <f t="shared" si="205"/>
        <v/>
      </c>
      <c r="Q910" s="84" t="str">
        <f t="shared" si="202"/>
        <v/>
      </c>
      <c r="R910" s="84" t="str">
        <f t="shared" si="206"/>
        <v/>
      </c>
      <c r="S910" s="84" t="str">
        <f t="shared" si="207"/>
        <v/>
      </c>
      <c r="U910" s="84" t="str">
        <f t="shared" si="208"/>
        <v/>
      </c>
      <c r="W910" s="108" t="str">
        <f>IF($N910="", "", SUM($D$11:$D910))</f>
        <v/>
      </c>
      <c r="X910" s="111" t="str">
        <f t="shared" si="209"/>
        <v/>
      </c>
      <c r="Y910" s="114" t="str">
        <f t="shared" ref="Y910:Y973" si="213">IF(W910="", "", IF(W910&lt;=$X$4, 0, W910-$X$4))</f>
        <v/>
      </c>
      <c r="Z910" s="111" t="str">
        <f>IF(X910="", "", X910-SUM($Z$11:$Z909))</f>
        <v/>
      </c>
      <c r="AA910" s="111" t="str">
        <f>IF($Y910="", "", $Y910-SUM($AA$11:$AA909))</f>
        <v/>
      </c>
      <c r="AB910" s="111" t="str">
        <f t="shared" ref="AB910:AB973" si="214">IF($N910="", "", SUM(Z910:AA910))</f>
        <v/>
      </c>
      <c r="AC910" s="121" t="str">
        <f t="shared" si="210"/>
        <v/>
      </c>
      <c r="AD910" s="122" t="str">
        <f t="shared" si="211"/>
        <v/>
      </c>
      <c r="AE910" s="123" t="str">
        <f t="shared" ref="AE910:AE973" si="215">IF($N910="", "", SUM(AC910:AD910))</f>
        <v/>
      </c>
      <c r="AG910" s="150" t="str">
        <f t="shared" si="212"/>
        <v/>
      </c>
    </row>
    <row r="911" spans="1:33" x14ac:dyDescent="0.25">
      <c r="A911" s="56"/>
      <c r="B911" s="70"/>
      <c r="C911" s="76"/>
      <c r="D911" s="73"/>
      <c r="E911" s="79"/>
      <c r="F911" s="56"/>
      <c r="G911" s="13" t="str">
        <f t="shared" si="203"/>
        <v/>
      </c>
      <c r="H911" s="56"/>
      <c r="K911" s="128"/>
      <c r="L911" s="128"/>
      <c r="M911" s="128"/>
      <c r="N911" s="84" t="str">
        <f t="shared" si="204"/>
        <v/>
      </c>
      <c r="O911" s="128"/>
      <c r="P911" s="84" t="str">
        <f t="shared" si="205"/>
        <v/>
      </c>
      <c r="Q911" s="84" t="str">
        <f t="shared" si="202"/>
        <v/>
      </c>
      <c r="R911" s="84" t="str">
        <f t="shared" si="206"/>
        <v/>
      </c>
      <c r="S911" s="84" t="str">
        <f t="shared" si="207"/>
        <v/>
      </c>
      <c r="U911" s="84" t="str">
        <f t="shared" si="208"/>
        <v/>
      </c>
      <c r="W911" s="108" t="str">
        <f>IF($N911="", "", SUM($D$11:$D911))</f>
        <v/>
      </c>
      <c r="X911" s="111" t="str">
        <f t="shared" si="209"/>
        <v/>
      </c>
      <c r="Y911" s="114" t="str">
        <f t="shared" si="213"/>
        <v/>
      </c>
      <c r="Z911" s="111" t="str">
        <f>IF(X911="", "", X911-SUM($Z$11:$Z910))</f>
        <v/>
      </c>
      <c r="AA911" s="111" t="str">
        <f>IF($Y911="", "", $Y911-SUM($AA$11:$AA910))</f>
        <v/>
      </c>
      <c r="AB911" s="111" t="str">
        <f t="shared" si="214"/>
        <v/>
      </c>
      <c r="AC911" s="121" t="str">
        <f t="shared" si="210"/>
        <v/>
      </c>
      <c r="AD911" s="122" t="str">
        <f t="shared" si="211"/>
        <v/>
      </c>
      <c r="AE911" s="123" t="str">
        <f t="shared" si="215"/>
        <v/>
      </c>
      <c r="AG911" s="150" t="str">
        <f t="shared" si="212"/>
        <v/>
      </c>
    </row>
    <row r="912" spans="1:33" x14ac:dyDescent="0.25">
      <c r="A912" s="56"/>
      <c r="B912" s="70"/>
      <c r="C912" s="76"/>
      <c r="D912" s="73"/>
      <c r="E912" s="79"/>
      <c r="F912" s="56"/>
      <c r="G912" s="13" t="str">
        <f t="shared" si="203"/>
        <v/>
      </c>
      <c r="H912" s="56"/>
      <c r="K912" s="128"/>
      <c r="L912" s="128"/>
      <c r="M912" s="128"/>
      <c r="N912" s="84" t="str">
        <f t="shared" si="204"/>
        <v/>
      </c>
      <c r="O912" s="128"/>
      <c r="P912" s="84" t="str">
        <f t="shared" si="205"/>
        <v/>
      </c>
      <c r="Q912" s="84" t="str">
        <f t="shared" si="202"/>
        <v/>
      </c>
      <c r="R912" s="84" t="str">
        <f t="shared" si="206"/>
        <v/>
      </c>
      <c r="S912" s="84" t="str">
        <f t="shared" si="207"/>
        <v/>
      </c>
      <c r="U912" s="84" t="str">
        <f t="shared" si="208"/>
        <v/>
      </c>
      <c r="W912" s="108" t="str">
        <f>IF($N912="", "", SUM($D$11:$D912))</f>
        <v/>
      </c>
      <c r="X912" s="111" t="str">
        <f t="shared" si="209"/>
        <v/>
      </c>
      <c r="Y912" s="114" t="str">
        <f t="shared" si="213"/>
        <v/>
      </c>
      <c r="Z912" s="111" t="str">
        <f>IF(X912="", "", X912-SUM($Z$11:$Z911))</f>
        <v/>
      </c>
      <c r="AA912" s="111" t="str">
        <f>IF($Y912="", "", $Y912-SUM($AA$11:$AA911))</f>
        <v/>
      </c>
      <c r="AB912" s="111" t="str">
        <f t="shared" si="214"/>
        <v/>
      </c>
      <c r="AC912" s="121" t="str">
        <f t="shared" si="210"/>
        <v/>
      </c>
      <c r="AD912" s="122" t="str">
        <f t="shared" si="211"/>
        <v/>
      </c>
      <c r="AE912" s="123" t="str">
        <f t="shared" si="215"/>
        <v/>
      </c>
      <c r="AG912" s="150" t="str">
        <f t="shared" si="212"/>
        <v/>
      </c>
    </row>
    <row r="913" spans="1:33" x14ac:dyDescent="0.25">
      <c r="A913" s="56"/>
      <c r="B913" s="70"/>
      <c r="C913" s="76"/>
      <c r="D913" s="73"/>
      <c r="E913" s="79"/>
      <c r="F913" s="56"/>
      <c r="G913" s="13" t="str">
        <f t="shared" si="203"/>
        <v/>
      </c>
      <c r="H913" s="56"/>
      <c r="K913" s="128"/>
      <c r="L913" s="128"/>
      <c r="M913" s="128"/>
      <c r="N913" s="84" t="str">
        <f t="shared" si="204"/>
        <v/>
      </c>
      <c r="O913" s="128"/>
      <c r="P913" s="84" t="str">
        <f t="shared" si="205"/>
        <v/>
      </c>
      <c r="Q913" s="84" t="str">
        <f t="shared" si="202"/>
        <v/>
      </c>
      <c r="R913" s="84" t="str">
        <f t="shared" si="206"/>
        <v/>
      </c>
      <c r="S913" s="84" t="str">
        <f t="shared" si="207"/>
        <v/>
      </c>
      <c r="U913" s="84" t="str">
        <f t="shared" si="208"/>
        <v/>
      </c>
      <c r="W913" s="108" t="str">
        <f>IF($N913="", "", SUM($D$11:$D913))</f>
        <v/>
      </c>
      <c r="X913" s="111" t="str">
        <f t="shared" si="209"/>
        <v/>
      </c>
      <c r="Y913" s="114" t="str">
        <f t="shared" si="213"/>
        <v/>
      </c>
      <c r="Z913" s="111" t="str">
        <f>IF(X913="", "", X913-SUM($Z$11:$Z912))</f>
        <v/>
      </c>
      <c r="AA913" s="111" t="str">
        <f>IF($Y913="", "", $Y913-SUM($AA$11:$AA912))</f>
        <v/>
      </c>
      <c r="AB913" s="111" t="str">
        <f t="shared" si="214"/>
        <v/>
      </c>
      <c r="AC913" s="121" t="str">
        <f t="shared" si="210"/>
        <v/>
      </c>
      <c r="AD913" s="122" t="str">
        <f t="shared" si="211"/>
        <v/>
      </c>
      <c r="AE913" s="123" t="str">
        <f t="shared" si="215"/>
        <v/>
      </c>
      <c r="AG913" s="150" t="str">
        <f t="shared" si="212"/>
        <v/>
      </c>
    </row>
    <row r="914" spans="1:33" x14ac:dyDescent="0.25">
      <c r="A914" s="56"/>
      <c r="B914" s="70"/>
      <c r="C914" s="76"/>
      <c r="D914" s="73"/>
      <c r="E914" s="79"/>
      <c r="F914" s="56"/>
      <c r="G914" s="13" t="str">
        <f t="shared" si="203"/>
        <v/>
      </c>
      <c r="H914" s="56"/>
      <c r="K914" s="128"/>
      <c r="L914" s="128"/>
      <c r="M914" s="128"/>
      <c r="N914" s="84" t="str">
        <f t="shared" si="204"/>
        <v/>
      </c>
      <c r="O914" s="128"/>
      <c r="P914" s="84" t="str">
        <f t="shared" si="205"/>
        <v/>
      </c>
      <c r="Q914" s="84" t="str">
        <f t="shared" si="202"/>
        <v/>
      </c>
      <c r="R914" s="84" t="str">
        <f t="shared" si="206"/>
        <v/>
      </c>
      <c r="S914" s="84" t="str">
        <f t="shared" si="207"/>
        <v/>
      </c>
      <c r="U914" s="84" t="str">
        <f t="shared" si="208"/>
        <v/>
      </c>
      <c r="W914" s="108" t="str">
        <f>IF($N914="", "", SUM($D$11:$D914))</f>
        <v/>
      </c>
      <c r="X914" s="111" t="str">
        <f t="shared" si="209"/>
        <v/>
      </c>
      <c r="Y914" s="114" t="str">
        <f t="shared" si="213"/>
        <v/>
      </c>
      <c r="Z914" s="111" t="str">
        <f>IF(X914="", "", X914-SUM($Z$11:$Z913))</f>
        <v/>
      </c>
      <c r="AA914" s="111" t="str">
        <f>IF($Y914="", "", $Y914-SUM($AA$11:$AA913))</f>
        <v/>
      </c>
      <c r="AB914" s="111" t="str">
        <f t="shared" si="214"/>
        <v/>
      </c>
      <c r="AC914" s="121" t="str">
        <f t="shared" si="210"/>
        <v/>
      </c>
      <c r="AD914" s="122" t="str">
        <f t="shared" si="211"/>
        <v/>
      </c>
      <c r="AE914" s="123" t="str">
        <f t="shared" si="215"/>
        <v/>
      </c>
      <c r="AG914" s="150" t="str">
        <f t="shared" si="212"/>
        <v/>
      </c>
    </row>
    <row r="915" spans="1:33" x14ac:dyDescent="0.25">
      <c r="A915" s="56"/>
      <c r="B915" s="70"/>
      <c r="C915" s="76"/>
      <c r="D915" s="73"/>
      <c r="E915" s="79"/>
      <c r="F915" s="56"/>
      <c r="G915" s="13" t="str">
        <f t="shared" si="203"/>
        <v/>
      </c>
      <c r="H915" s="56"/>
      <c r="K915" s="128"/>
      <c r="L915" s="128"/>
      <c r="M915" s="128"/>
      <c r="N915" s="84" t="str">
        <f t="shared" si="204"/>
        <v/>
      </c>
      <c r="O915" s="128"/>
      <c r="P915" s="84" t="str">
        <f t="shared" si="205"/>
        <v/>
      </c>
      <c r="Q915" s="84" t="str">
        <f t="shared" si="202"/>
        <v/>
      </c>
      <c r="R915" s="84" t="str">
        <f t="shared" si="206"/>
        <v/>
      </c>
      <c r="S915" s="84" t="str">
        <f t="shared" si="207"/>
        <v/>
      </c>
      <c r="U915" s="84" t="str">
        <f t="shared" si="208"/>
        <v/>
      </c>
      <c r="W915" s="108" t="str">
        <f>IF($N915="", "", SUM($D$11:$D915))</f>
        <v/>
      </c>
      <c r="X915" s="111" t="str">
        <f t="shared" si="209"/>
        <v/>
      </c>
      <c r="Y915" s="114" t="str">
        <f t="shared" si="213"/>
        <v/>
      </c>
      <c r="Z915" s="111" t="str">
        <f>IF(X915="", "", X915-SUM($Z$11:$Z914))</f>
        <v/>
      </c>
      <c r="AA915" s="111" t="str">
        <f>IF($Y915="", "", $Y915-SUM($AA$11:$AA914))</f>
        <v/>
      </c>
      <c r="AB915" s="111" t="str">
        <f t="shared" si="214"/>
        <v/>
      </c>
      <c r="AC915" s="121" t="str">
        <f t="shared" si="210"/>
        <v/>
      </c>
      <c r="AD915" s="122" t="str">
        <f t="shared" si="211"/>
        <v/>
      </c>
      <c r="AE915" s="123" t="str">
        <f t="shared" si="215"/>
        <v/>
      </c>
      <c r="AG915" s="150" t="str">
        <f t="shared" si="212"/>
        <v/>
      </c>
    </row>
    <row r="916" spans="1:33" x14ac:dyDescent="0.25">
      <c r="A916" s="56"/>
      <c r="B916" s="70"/>
      <c r="C916" s="76"/>
      <c r="D916" s="73"/>
      <c r="E916" s="79"/>
      <c r="F916" s="56"/>
      <c r="G916" s="13" t="str">
        <f t="shared" si="203"/>
        <v/>
      </c>
      <c r="H916" s="56"/>
      <c r="K916" s="128"/>
      <c r="L916" s="128"/>
      <c r="M916" s="128"/>
      <c r="N916" s="84" t="str">
        <f t="shared" si="204"/>
        <v/>
      </c>
      <c r="O916" s="128"/>
      <c r="P916" s="84" t="str">
        <f t="shared" si="205"/>
        <v/>
      </c>
      <c r="Q916" s="84" t="str">
        <f t="shared" si="202"/>
        <v/>
      </c>
      <c r="R916" s="84" t="str">
        <f t="shared" si="206"/>
        <v/>
      </c>
      <c r="S916" s="84" t="str">
        <f t="shared" si="207"/>
        <v/>
      </c>
      <c r="U916" s="84" t="str">
        <f t="shared" si="208"/>
        <v/>
      </c>
      <c r="W916" s="108" t="str">
        <f>IF($N916="", "", SUM($D$11:$D916))</f>
        <v/>
      </c>
      <c r="X916" s="111" t="str">
        <f t="shared" si="209"/>
        <v/>
      </c>
      <c r="Y916" s="114" t="str">
        <f t="shared" si="213"/>
        <v/>
      </c>
      <c r="Z916" s="111" t="str">
        <f>IF(X916="", "", X916-SUM($Z$11:$Z915))</f>
        <v/>
      </c>
      <c r="AA916" s="111" t="str">
        <f>IF($Y916="", "", $Y916-SUM($AA$11:$AA915))</f>
        <v/>
      </c>
      <c r="AB916" s="111" t="str">
        <f t="shared" si="214"/>
        <v/>
      </c>
      <c r="AC916" s="121" t="str">
        <f t="shared" si="210"/>
        <v/>
      </c>
      <c r="AD916" s="122" t="str">
        <f t="shared" si="211"/>
        <v/>
      </c>
      <c r="AE916" s="123" t="str">
        <f t="shared" si="215"/>
        <v/>
      </c>
      <c r="AG916" s="150" t="str">
        <f t="shared" si="212"/>
        <v/>
      </c>
    </row>
    <row r="917" spans="1:33" x14ac:dyDescent="0.25">
      <c r="A917" s="56"/>
      <c r="B917" s="70"/>
      <c r="C917" s="76"/>
      <c r="D917" s="73"/>
      <c r="E917" s="79"/>
      <c r="F917" s="56"/>
      <c r="G917" s="13" t="str">
        <f t="shared" si="203"/>
        <v/>
      </c>
      <c r="H917" s="56"/>
      <c r="K917" s="128"/>
      <c r="L917" s="128"/>
      <c r="M917" s="128"/>
      <c r="N917" s="84" t="str">
        <f t="shared" si="204"/>
        <v/>
      </c>
      <c r="O917" s="128"/>
      <c r="P917" s="84" t="str">
        <f t="shared" si="205"/>
        <v/>
      </c>
      <c r="Q917" s="84" t="str">
        <f t="shared" si="202"/>
        <v/>
      </c>
      <c r="R917" s="84" t="str">
        <f t="shared" si="206"/>
        <v/>
      </c>
      <c r="S917" s="84" t="str">
        <f t="shared" si="207"/>
        <v/>
      </c>
      <c r="U917" s="84" t="str">
        <f t="shared" si="208"/>
        <v/>
      </c>
      <c r="W917" s="108" t="str">
        <f>IF($N917="", "", SUM($D$11:$D917))</f>
        <v/>
      </c>
      <c r="X917" s="111" t="str">
        <f t="shared" si="209"/>
        <v/>
      </c>
      <c r="Y917" s="114" t="str">
        <f t="shared" si="213"/>
        <v/>
      </c>
      <c r="Z917" s="111" t="str">
        <f>IF(X917="", "", X917-SUM($Z$11:$Z916))</f>
        <v/>
      </c>
      <c r="AA917" s="111" t="str">
        <f>IF($Y917="", "", $Y917-SUM($AA$11:$AA916))</f>
        <v/>
      </c>
      <c r="AB917" s="111" t="str">
        <f t="shared" si="214"/>
        <v/>
      </c>
      <c r="AC917" s="121" t="str">
        <f t="shared" si="210"/>
        <v/>
      </c>
      <c r="AD917" s="122" t="str">
        <f t="shared" si="211"/>
        <v/>
      </c>
      <c r="AE917" s="123" t="str">
        <f t="shared" si="215"/>
        <v/>
      </c>
      <c r="AG917" s="150" t="str">
        <f t="shared" si="212"/>
        <v/>
      </c>
    </row>
    <row r="918" spans="1:33" x14ac:dyDescent="0.25">
      <c r="A918" s="56"/>
      <c r="B918" s="70"/>
      <c r="C918" s="76"/>
      <c r="D918" s="73"/>
      <c r="E918" s="79"/>
      <c r="F918" s="56"/>
      <c r="G918" s="13" t="str">
        <f t="shared" si="203"/>
        <v/>
      </c>
      <c r="H918" s="56"/>
      <c r="K918" s="128"/>
      <c r="L918" s="128"/>
      <c r="M918" s="128"/>
      <c r="N918" s="84" t="str">
        <f t="shared" si="204"/>
        <v/>
      </c>
      <c r="O918" s="128"/>
      <c r="P918" s="84" t="str">
        <f t="shared" si="205"/>
        <v/>
      </c>
      <c r="Q918" s="84" t="str">
        <f t="shared" si="202"/>
        <v/>
      </c>
      <c r="R918" s="84" t="str">
        <f t="shared" si="206"/>
        <v/>
      </c>
      <c r="S918" s="84" t="str">
        <f t="shared" si="207"/>
        <v/>
      </c>
      <c r="U918" s="84" t="str">
        <f t="shared" si="208"/>
        <v/>
      </c>
      <c r="W918" s="108" t="str">
        <f>IF($N918="", "", SUM($D$11:$D918))</f>
        <v/>
      </c>
      <c r="X918" s="111" t="str">
        <f t="shared" si="209"/>
        <v/>
      </c>
      <c r="Y918" s="114" t="str">
        <f t="shared" si="213"/>
        <v/>
      </c>
      <c r="Z918" s="111" t="str">
        <f>IF(X918="", "", X918-SUM($Z$11:$Z917))</f>
        <v/>
      </c>
      <c r="AA918" s="111" t="str">
        <f>IF($Y918="", "", $Y918-SUM($AA$11:$AA917))</f>
        <v/>
      </c>
      <c r="AB918" s="111" t="str">
        <f t="shared" si="214"/>
        <v/>
      </c>
      <c r="AC918" s="121" t="str">
        <f t="shared" si="210"/>
        <v/>
      </c>
      <c r="AD918" s="122" t="str">
        <f t="shared" si="211"/>
        <v/>
      </c>
      <c r="AE918" s="123" t="str">
        <f t="shared" si="215"/>
        <v/>
      </c>
      <c r="AG918" s="150" t="str">
        <f t="shared" si="212"/>
        <v/>
      </c>
    </row>
    <row r="919" spans="1:33" x14ac:dyDescent="0.25">
      <c r="A919" s="56"/>
      <c r="B919" s="70"/>
      <c r="C919" s="76"/>
      <c r="D919" s="73"/>
      <c r="E919" s="79"/>
      <c r="F919" s="56"/>
      <c r="G919" s="13" t="str">
        <f t="shared" si="203"/>
        <v/>
      </c>
      <c r="H919" s="56"/>
      <c r="K919" s="128"/>
      <c r="L919" s="128"/>
      <c r="M919" s="128"/>
      <c r="N919" s="84" t="str">
        <f t="shared" si="204"/>
        <v/>
      </c>
      <c r="O919" s="128"/>
      <c r="P919" s="84" t="str">
        <f t="shared" si="205"/>
        <v/>
      </c>
      <c r="Q919" s="84" t="str">
        <f t="shared" si="202"/>
        <v/>
      </c>
      <c r="R919" s="84" t="str">
        <f t="shared" si="206"/>
        <v/>
      </c>
      <c r="S919" s="84" t="str">
        <f t="shared" si="207"/>
        <v/>
      </c>
      <c r="U919" s="84" t="str">
        <f t="shared" si="208"/>
        <v/>
      </c>
      <c r="W919" s="108" t="str">
        <f>IF($N919="", "", SUM($D$11:$D919))</f>
        <v/>
      </c>
      <c r="X919" s="111" t="str">
        <f t="shared" si="209"/>
        <v/>
      </c>
      <c r="Y919" s="114" t="str">
        <f t="shared" si="213"/>
        <v/>
      </c>
      <c r="Z919" s="111" t="str">
        <f>IF(X919="", "", X919-SUM($Z$11:$Z918))</f>
        <v/>
      </c>
      <c r="AA919" s="111" t="str">
        <f>IF($Y919="", "", $Y919-SUM($AA$11:$AA918))</f>
        <v/>
      </c>
      <c r="AB919" s="111" t="str">
        <f t="shared" si="214"/>
        <v/>
      </c>
      <c r="AC919" s="121" t="str">
        <f t="shared" si="210"/>
        <v/>
      </c>
      <c r="AD919" s="122" t="str">
        <f t="shared" si="211"/>
        <v/>
      </c>
      <c r="AE919" s="123" t="str">
        <f t="shared" si="215"/>
        <v/>
      </c>
      <c r="AG919" s="150" t="str">
        <f t="shared" si="212"/>
        <v/>
      </c>
    </row>
    <row r="920" spans="1:33" x14ac:dyDescent="0.25">
      <c r="A920" s="56"/>
      <c r="B920" s="70"/>
      <c r="C920" s="76"/>
      <c r="D920" s="73"/>
      <c r="E920" s="79"/>
      <c r="F920" s="56"/>
      <c r="G920" s="13" t="str">
        <f t="shared" si="203"/>
        <v/>
      </c>
      <c r="H920" s="56"/>
      <c r="K920" s="128"/>
      <c r="L920" s="128"/>
      <c r="M920" s="128"/>
      <c r="N920" s="84" t="str">
        <f t="shared" si="204"/>
        <v/>
      </c>
      <c r="O920" s="128"/>
      <c r="P920" s="84" t="str">
        <f t="shared" si="205"/>
        <v/>
      </c>
      <c r="Q920" s="84" t="str">
        <f t="shared" si="202"/>
        <v/>
      </c>
      <c r="R920" s="84" t="str">
        <f t="shared" si="206"/>
        <v/>
      </c>
      <c r="S920" s="84" t="str">
        <f t="shared" si="207"/>
        <v/>
      </c>
      <c r="U920" s="84" t="str">
        <f t="shared" si="208"/>
        <v/>
      </c>
      <c r="W920" s="108" t="str">
        <f>IF($N920="", "", SUM($D$11:$D920))</f>
        <v/>
      </c>
      <c r="X920" s="111" t="str">
        <f t="shared" si="209"/>
        <v/>
      </c>
      <c r="Y920" s="114" t="str">
        <f t="shared" si="213"/>
        <v/>
      </c>
      <c r="Z920" s="111" t="str">
        <f>IF(X920="", "", X920-SUM($Z$11:$Z919))</f>
        <v/>
      </c>
      <c r="AA920" s="111" t="str">
        <f>IF($Y920="", "", $Y920-SUM($AA$11:$AA919))</f>
        <v/>
      </c>
      <c r="AB920" s="111" t="str">
        <f t="shared" si="214"/>
        <v/>
      </c>
      <c r="AC920" s="121" t="str">
        <f t="shared" si="210"/>
        <v/>
      </c>
      <c r="AD920" s="122" t="str">
        <f t="shared" si="211"/>
        <v/>
      </c>
      <c r="AE920" s="123" t="str">
        <f t="shared" si="215"/>
        <v/>
      </c>
      <c r="AG920" s="150" t="str">
        <f t="shared" si="212"/>
        <v/>
      </c>
    </row>
    <row r="921" spans="1:33" x14ac:dyDescent="0.25">
      <c r="A921" s="56"/>
      <c r="B921" s="70"/>
      <c r="C921" s="76"/>
      <c r="D921" s="73"/>
      <c r="E921" s="79"/>
      <c r="F921" s="56"/>
      <c r="G921" s="13" t="str">
        <f t="shared" si="203"/>
        <v/>
      </c>
      <c r="H921" s="56"/>
      <c r="K921" s="128"/>
      <c r="L921" s="128"/>
      <c r="M921" s="128"/>
      <c r="N921" s="84" t="str">
        <f t="shared" si="204"/>
        <v/>
      </c>
      <c r="O921" s="128"/>
      <c r="P921" s="84" t="str">
        <f t="shared" si="205"/>
        <v/>
      </c>
      <c r="Q921" s="84" t="str">
        <f t="shared" si="202"/>
        <v/>
      </c>
      <c r="R921" s="84" t="str">
        <f t="shared" si="206"/>
        <v/>
      </c>
      <c r="S921" s="84" t="str">
        <f t="shared" si="207"/>
        <v/>
      </c>
      <c r="U921" s="84" t="str">
        <f t="shared" si="208"/>
        <v/>
      </c>
      <c r="W921" s="108" t="str">
        <f>IF($N921="", "", SUM($D$11:$D921))</f>
        <v/>
      </c>
      <c r="X921" s="111" t="str">
        <f t="shared" si="209"/>
        <v/>
      </c>
      <c r="Y921" s="114" t="str">
        <f t="shared" si="213"/>
        <v/>
      </c>
      <c r="Z921" s="111" t="str">
        <f>IF(X921="", "", X921-SUM($Z$11:$Z920))</f>
        <v/>
      </c>
      <c r="AA921" s="111" t="str">
        <f>IF($Y921="", "", $Y921-SUM($AA$11:$AA920))</f>
        <v/>
      </c>
      <c r="AB921" s="111" t="str">
        <f t="shared" si="214"/>
        <v/>
      </c>
      <c r="AC921" s="121" t="str">
        <f t="shared" si="210"/>
        <v/>
      </c>
      <c r="AD921" s="122" t="str">
        <f t="shared" si="211"/>
        <v/>
      </c>
      <c r="AE921" s="123" t="str">
        <f t="shared" si="215"/>
        <v/>
      </c>
      <c r="AG921" s="150" t="str">
        <f t="shared" si="212"/>
        <v/>
      </c>
    </row>
    <row r="922" spans="1:33" x14ac:dyDescent="0.25">
      <c r="A922" s="56"/>
      <c r="B922" s="70"/>
      <c r="C922" s="76"/>
      <c r="D922" s="73"/>
      <c r="E922" s="79"/>
      <c r="F922" s="56"/>
      <c r="G922" s="13" t="str">
        <f t="shared" si="203"/>
        <v/>
      </c>
      <c r="H922" s="56"/>
      <c r="K922" s="128"/>
      <c r="L922" s="128"/>
      <c r="M922" s="128"/>
      <c r="N922" s="84" t="str">
        <f t="shared" si="204"/>
        <v/>
      </c>
      <c r="O922" s="128"/>
      <c r="P922" s="84" t="str">
        <f t="shared" si="205"/>
        <v/>
      </c>
      <c r="Q922" s="84" t="str">
        <f t="shared" si="202"/>
        <v/>
      </c>
      <c r="R922" s="84" t="str">
        <f t="shared" si="206"/>
        <v/>
      </c>
      <c r="S922" s="84" t="str">
        <f t="shared" si="207"/>
        <v/>
      </c>
      <c r="U922" s="84" t="str">
        <f t="shared" si="208"/>
        <v/>
      </c>
      <c r="W922" s="108" t="str">
        <f>IF($N922="", "", SUM($D$11:$D922))</f>
        <v/>
      </c>
      <c r="X922" s="111" t="str">
        <f t="shared" si="209"/>
        <v/>
      </c>
      <c r="Y922" s="114" t="str">
        <f t="shared" si="213"/>
        <v/>
      </c>
      <c r="Z922" s="111" t="str">
        <f>IF(X922="", "", X922-SUM($Z$11:$Z921))</f>
        <v/>
      </c>
      <c r="AA922" s="111" t="str">
        <f>IF($Y922="", "", $Y922-SUM($AA$11:$AA921))</f>
        <v/>
      </c>
      <c r="AB922" s="111" t="str">
        <f t="shared" si="214"/>
        <v/>
      </c>
      <c r="AC922" s="121" t="str">
        <f t="shared" si="210"/>
        <v/>
      </c>
      <c r="AD922" s="122" t="str">
        <f t="shared" si="211"/>
        <v/>
      </c>
      <c r="AE922" s="123" t="str">
        <f t="shared" si="215"/>
        <v/>
      </c>
      <c r="AG922" s="150" t="str">
        <f t="shared" si="212"/>
        <v/>
      </c>
    </row>
    <row r="923" spans="1:33" x14ac:dyDescent="0.25">
      <c r="A923" s="56"/>
      <c r="B923" s="70"/>
      <c r="C923" s="76"/>
      <c r="D923" s="73"/>
      <c r="E923" s="79"/>
      <c r="F923" s="56"/>
      <c r="G923" s="13" t="str">
        <f t="shared" si="203"/>
        <v/>
      </c>
      <c r="H923" s="56"/>
      <c r="K923" s="128"/>
      <c r="L923" s="128"/>
      <c r="M923" s="128"/>
      <c r="N923" s="84" t="str">
        <f t="shared" si="204"/>
        <v/>
      </c>
      <c r="O923" s="128"/>
      <c r="P923" s="84" t="str">
        <f t="shared" si="205"/>
        <v/>
      </c>
      <c r="Q923" s="84" t="str">
        <f t="shared" si="202"/>
        <v/>
      </c>
      <c r="R923" s="84" t="str">
        <f t="shared" si="206"/>
        <v/>
      </c>
      <c r="S923" s="84" t="str">
        <f t="shared" si="207"/>
        <v/>
      </c>
      <c r="U923" s="84" t="str">
        <f t="shared" si="208"/>
        <v/>
      </c>
      <c r="W923" s="108" t="str">
        <f>IF($N923="", "", SUM($D$11:$D923))</f>
        <v/>
      </c>
      <c r="X923" s="111" t="str">
        <f t="shared" si="209"/>
        <v/>
      </c>
      <c r="Y923" s="114" t="str">
        <f t="shared" si="213"/>
        <v/>
      </c>
      <c r="Z923" s="111" t="str">
        <f>IF(X923="", "", X923-SUM($Z$11:$Z922))</f>
        <v/>
      </c>
      <c r="AA923" s="111" t="str">
        <f>IF($Y923="", "", $Y923-SUM($AA$11:$AA922))</f>
        <v/>
      </c>
      <c r="AB923" s="111" t="str">
        <f t="shared" si="214"/>
        <v/>
      </c>
      <c r="AC923" s="121" t="str">
        <f t="shared" si="210"/>
        <v/>
      </c>
      <c r="AD923" s="122" t="str">
        <f t="shared" si="211"/>
        <v/>
      </c>
      <c r="AE923" s="123" t="str">
        <f t="shared" si="215"/>
        <v/>
      </c>
      <c r="AG923" s="150" t="str">
        <f t="shared" si="212"/>
        <v/>
      </c>
    </row>
    <row r="924" spans="1:33" x14ac:dyDescent="0.25">
      <c r="A924" s="56"/>
      <c r="B924" s="70"/>
      <c r="C924" s="76"/>
      <c r="D924" s="73"/>
      <c r="E924" s="79"/>
      <c r="F924" s="56"/>
      <c r="G924" s="13" t="str">
        <f t="shared" si="203"/>
        <v/>
      </c>
      <c r="H924" s="56"/>
      <c r="K924" s="128"/>
      <c r="L924" s="128"/>
      <c r="M924" s="128"/>
      <c r="N924" s="84" t="str">
        <f t="shared" si="204"/>
        <v/>
      </c>
      <c r="O924" s="128"/>
      <c r="P924" s="84" t="str">
        <f t="shared" si="205"/>
        <v/>
      </c>
      <c r="Q924" s="84" t="str">
        <f t="shared" si="202"/>
        <v/>
      </c>
      <c r="R924" s="84" t="str">
        <f t="shared" si="206"/>
        <v/>
      </c>
      <c r="S924" s="84" t="str">
        <f t="shared" si="207"/>
        <v/>
      </c>
      <c r="U924" s="84" t="str">
        <f t="shared" si="208"/>
        <v/>
      </c>
      <c r="W924" s="108" t="str">
        <f>IF($N924="", "", SUM($D$11:$D924))</f>
        <v/>
      </c>
      <c r="X924" s="111" t="str">
        <f t="shared" si="209"/>
        <v/>
      </c>
      <c r="Y924" s="114" t="str">
        <f t="shared" si="213"/>
        <v/>
      </c>
      <c r="Z924" s="111" t="str">
        <f>IF(X924="", "", X924-SUM($Z$11:$Z923))</f>
        <v/>
      </c>
      <c r="AA924" s="111" t="str">
        <f>IF($Y924="", "", $Y924-SUM($AA$11:$AA923))</f>
        <v/>
      </c>
      <c r="AB924" s="111" t="str">
        <f t="shared" si="214"/>
        <v/>
      </c>
      <c r="AC924" s="121" t="str">
        <f t="shared" si="210"/>
        <v/>
      </c>
      <c r="AD924" s="122" t="str">
        <f t="shared" si="211"/>
        <v/>
      </c>
      <c r="AE924" s="123" t="str">
        <f t="shared" si="215"/>
        <v/>
      </c>
      <c r="AG924" s="150" t="str">
        <f t="shared" si="212"/>
        <v/>
      </c>
    </row>
    <row r="925" spans="1:33" x14ac:dyDescent="0.25">
      <c r="A925" s="56"/>
      <c r="B925" s="70"/>
      <c r="C925" s="76"/>
      <c r="D925" s="73"/>
      <c r="E925" s="79"/>
      <c r="F925" s="56"/>
      <c r="G925" s="13" t="str">
        <f t="shared" si="203"/>
        <v/>
      </c>
      <c r="H925" s="56"/>
      <c r="K925" s="128"/>
      <c r="L925" s="128"/>
      <c r="M925" s="128"/>
      <c r="N925" s="84" t="str">
        <f t="shared" si="204"/>
        <v/>
      </c>
      <c r="O925" s="128"/>
      <c r="P925" s="84" t="str">
        <f t="shared" si="205"/>
        <v/>
      </c>
      <c r="Q925" s="84" t="str">
        <f t="shared" si="202"/>
        <v/>
      </c>
      <c r="R925" s="84" t="str">
        <f t="shared" si="206"/>
        <v/>
      </c>
      <c r="S925" s="84" t="str">
        <f t="shared" si="207"/>
        <v/>
      </c>
      <c r="U925" s="84" t="str">
        <f t="shared" si="208"/>
        <v/>
      </c>
      <c r="W925" s="108" t="str">
        <f>IF($N925="", "", SUM($D$11:$D925))</f>
        <v/>
      </c>
      <c r="X925" s="111" t="str">
        <f t="shared" si="209"/>
        <v/>
      </c>
      <c r="Y925" s="114" t="str">
        <f t="shared" si="213"/>
        <v/>
      </c>
      <c r="Z925" s="111" t="str">
        <f>IF(X925="", "", X925-SUM($Z$11:$Z924))</f>
        <v/>
      </c>
      <c r="AA925" s="111" t="str">
        <f>IF($Y925="", "", $Y925-SUM($AA$11:$AA924))</f>
        <v/>
      </c>
      <c r="AB925" s="111" t="str">
        <f t="shared" si="214"/>
        <v/>
      </c>
      <c r="AC925" s="121" t="str">
        <f t="shared" si="210"/>
        <v/>
      </c>
      <c r="AD925" s="122" t="str">
        <f t="shared" si="211"/>
        <v/>
      </c>
      <c r="AE925" s="123" t="str">
        <f t="shared" si="215"/>
        <v/>
      </c>
      <c r="AG925" s="150" t="str">
        <f t="shared" si="212"/>
        <v/>
      </c>
    </row>
    <row r="926" spans="1:33" x14ac:dyDescent="0.25">
      <c r="A926" s="56"/>
      <c r="B926" s="70"/>
      <c r="C926" s="76"/>
      <c r="D926" s="73"/>
      <c r="E926" s="79"/>
      <c r="F926" s="56"/>
      <c r="G926" s="13" t="str">
        <f t="shared" si="203"/>
        <v/>
      </c>
      <c r="H926" s="56"/>
      <c r="K926" s="128"/>
      <c r="L926" s="128"/>
      <c r="M926" s="128"/>
      <c r="N926" s="84" t="str">
        <f t="shared" si="204"/>
        <v/>
      </c>
      <c r="O926" s="128"/>
      <c r="P926" s="84" t="str">
        <f t="shared" si="205"/>
        <v/>
      </c>
      <c r="Q926" s="84" t="str">
        <f t="shared" si="202"/>
        <v/>
      </c>
      <c r="R926" s="84" t="str">
        <f t="shared" si="206"/>
        <v/>
      </c>
      <c r="S926" s="84" t="str">
        <f t="shared" si="207"/>
        <v/>
      </c>
      <c r="U926" s="84" t="str">
        <f t="shared" si="208"/>
        <v/>
      </c>
      <c r="W926" s="108" t="str">
        <f>IF($N926="", "", SUM($D$11:$D926))</f>
        <v/>
      </c>
      <c r="X926" s="111" t="str">
        <f t="shared" si="209"/>
        <v/>
      </c>
      <c r="Y926" s="114" t="str">
        <f t="shared" si="213"/>
        <v/>
      </c>
      <c r="Z926" s="111" t="str">
        <f>IF(X926="", "", X926-SUM($Z$11:$Z925))</f>
        <v/>
      </c>
      <c r="AA926" s="111" t="str">
        <f>IF($Y926="", "", $Y926-SUM($AA$11:$AA925))</f>
        <v/>
      </c>
      <c r="AB926" s="111" t="str">
        <f t="shared" si="214"/>
        <v/>
      </c>
      <c r="AC926" s="121" t="str">
        <f t="shared" si="210"/>
        <v/>
      </c>
      <c r="AD926" s="122" t="str">
        <f t="shared" si="211"/>
        <v/>
      </c>
      <c r="AE926" s="123" t="str">
        <f t="shared" si="215"/>
        <v/>
      </c>
      <c r="AG926" s="150" t="str">
        <f t="shared" si="212"/>
        <v/>
      </c>
    </row>
    <row r="927" spans="1:33" x14ac:dyDescent="0.25">
      <c r="A927" s="56"/>
      <c r="B927" s="70"/>
      <c r="C927" s="76"/>
      <c r="D927" s="73"/>
      <c r="E927" s="79"/>
      <c r="F927" s="56"/>
      <c r="G927" s="13" t="str">
        <f t="shared" si="203"/>
        <v/>
      </c>
      <c r="H927" s="56"/>
      <c r="K927" s="128"/>
      <c r="L927" s="128"/>
      <c r="M927" s="128"/>
      <c r="N927" s="84" t="str">
        <f t="shared" si="204"/>
        <v/>
      </c>
      <c r="O927" s="128"/>
      <c r="P927" s="84" t="str">
        <f t="shared" si="205"/>
        <v/>
      </c>
      <c r="Q927" s="84" t="str">
        <f t="shared" si="202"/>
        <v/>
      </c>
      <c r="R927" s="84" t="str">
        <f t="shared" si="206"/>
        <v/>
      </c>
      <c r="S927" s="84" t="str">
        <f t="shared" si="207"/>
        <v/>
      </c>
      <c r="U927" s="84" t="str">
        <f t="shared" si="208"/>
        <v/>
      </c>
      <c r="W927" s="108" t="str">
        <f>IF($N927="", "", SUM($D$11:$D927))</f>
        <v/>
      </c>
      <c r="X927" s="111" t="str">
        <f t="shared" si="209"/>
        <v/>
      </c>
      <c r="Y927" s="114" t="str">
        <f t="shared" si="213"/>
        <v/>
      </c>
      <c r="Z927" s="111" t="str">
        <f>IF(X927="", "", X927-SUM($Z$11:$Z926))</f>
        <v/>
      </c>
      <c r="AA927" s="111" t="str">
        <f>IF($Y927="", "", $Y927-SUM($AA$11:$AA926))</f>
        <v/>
      </c>
      <c r="AB927" s="111" t="str">
        <f t="shared" si="214"/>
        <v/>
      </c>
      <c r="AC927" s="121" t="str">
        <f t="shared" si="210"/>
        <v/>
      </c>
      <c r="AD927" s="122" t="str">
        <f t="shared" si="211"/>
        <v/>
      </c>
      <c r="AE927" s="123" t="str">
        <f t="shared" si="215"/>
        <v/>
      </c>
      <c r="AG927" s="150" t="str">
        <f t="shared" si="212"/>
        <v/>
      </c>
    </row>
    <row r="928" spans="1:33" x14ac:dyDescent="0.25">
      <c r="A928" s="56"/>
      <c r="B928" s="70"/>
      <c r="C928" s="76"/>
      <c r="D928" s="73"/>
      <c r="E928" s="79"/>
      <c r="F928" s="56"/>
      <c r="G928" s="13" t="str">
        <f t="shared" si="203"/>
        <v/>
      </c>
      <c r="H928" s="56"/>
      <c r="K928" s="128"/>
      <c r="L928" s="128"/>
      <c r="M928" s="128"/>
      <c r="N928" s="84" t="str">
        <f t="shared" si="204"/>
        <v/>
      </c>
      <c r="O928" s="128"/>
      <c r="P928" s="84" t="str">
        <f t="shared" si="205"/>
        <v/>
      </c>
      <c r="Q928" s="84" t="str">
        <f t="shared" si="202"/>
        <v/>
      </c>
      <c r="R928" s="84" t="str">
        <f t="shared" si="206"/>
        <v/>
      </c>
      <c r="S928" s="84" t="str">
        <f t="shared" si="207"/>
        <v/>
      </c>
      <c r="U928" s="84" t="str">
        <f t="shared" si="208"/>
        <v/>
      </c>
      <c r="W928" s="108" t="str">
        <f>IF($N928="", "", SUM($D$11:$D928))</f>
        <v/>
      </c>
      <c r="X928" s="111" t="str">
        <f t="shared" si="209"/>
        <v/>
      </c>
      <c r="Y928" s="114" t="str">
        <f t="shared" si="213"/>
        <v/>
      </c>
      <c r="Z928" s="111" t="str">
        <f>IF(X928="", "", X928-SUM($Z$11:$Z927))</f>
        <v/>
      </c>
      <c r="AA928" s="111" t="str">
        <f>IF($Y928="", "", $Y928-SUM($AA$11:$AA927))</f>
        <v/>
      </c>
      <c r="AB928" s="111" t="str">
        <f t="shared" si="214"/>
        <v/>
      </c>
      <c r="AC928" s="121" t="str">
        <f t="shared" si="210"/>
        <v/>
      </c>
      <c r="AD928" s="122" t="str">
        <f t="shared" si="211"/>
        <v/>
      </c>
      <c r="AE928" s="123" t="str">
        <f t="shared" si="215"/>
        <v/>
      </c>
      <c r="AG928" s="150" t="str">
        <f t="shared" si="212"/>
        <v/>
      </c>
    </row>
    <row r="929" spans="1:33" x14ac:dyDescent="0.25">
      <c r="A929" s="56"/>
      <c r="B929" s="70"/>
      <c r="C929" s="76"/>
      <c r="D929" s="73"/>
      <c r="E929" s="79"/>
      <c r="F929" s="56"/>
      <c r="G929" s="13" t="str">
        <f t="shared" si="203"/>
        <v/>
      </c>
      <c r="H929" s="56"/>
      <c r="K929" s="128"/>
      <c r="L929" s="128"/>
      <c r="M929" s="128"/>
      <c r="N929" s="84" t="str">
        <f t="shared" si="204"/>
        <v/>
      </c>
      <c r="O929" s="128"/>
      <c r="P929" s="84" t="str">
        <f t="shared" si="205"/>
        <v/>
      </c>
      <c r="Q929" s="84" t="str">
        <f t="shared" si="202"/>
        <v/>
      </c>
      <c r="R929" s="84" t="str">
        <f t="shared" si="206"/>
        <v/>
      </c>
      <c r="S929" s="84" t="str">
        <f t="shared" si="207"/>
        <v/>
      </c>
      <c r="U929" s="84" t="str">
        <f t="shared" si="208"/>
        <v/>
      </c>
      <c r="W929" s="108" t="str">
        <f>IF($N929="", "", SUM($D$11:$D929))</f>
        <v/>
      </c>
      <c r="X929" s="111" t="str">
        <f t="shared" si="209"/>
        <v/>
      </c>
      <c r="Y929" s="114" t="str">
        <f t="shared" si="213"/>
        <v/>
      </c>
      <c r="Z929" s="111" t="str">
        <f>IF(X929="", "", X929-SUM($Z$11:$Z928))</f>
        <v/>
      </c>
      <c r="AA929" s="111" t="str">
        <f>IF($Y929="", "", $Y929-SUM($AA$11:$AA928))</f>
        <v/>
      </c>
      <c r="AB929" s="111" t="str">
        <f t="shared" si="214"/>
        <v/>
      </c>
      <c r="AC929" s="121" t="str">
        <f t="shared" si="210"/>
        <v/>
      </c>
      <c r="AD929" s="122" t="str">
        <f t="shared" si="211"/>
        <v/>
      </c>
      <c r="AE929" s="123" t="str">
        <f t="shared" si="215"/>
        <v/>
      </c>
      <c r="AG929" s="150" t="str">
        <f t="shared" si="212"/>
        <v/>
      </c>
    </row>
    <row r="930" spans="1:33" x14ac:dyDescent="0.25">
      <c r="A930" s="56"/>
      <c r="B930" s="70"/>
      <c r="C930" s="76"/>
      <c r="D930" s="73"/>
      <c r="E930" s="79"/>
      <c r="F930" s="56"/>
      <c r="G930" s="13" t="str">
        <f t="shared" si="203"/>
        <v/>
      </c>
      <c r="H930" s="56"/>
      <c r="K930" s="128"/>
      <c r="L930" s="128"/>
      <c r="M930" s="128"/>
      <c r="N930" s="84" t="str">
        <f t="shared" si="204"/>
        <v/>
      </c>
      <c r="O930" s="128"/>
      <c r="P930" s="84" t="str">
        <f t="shared" si="205"/>
        <v/>
      </c>
      <c r="Q930" s="84" t="str">
        <f t="shared" si="202"/>
        <v/>
      </c>
      <c r="R930" s="84" t="str">
        <f t="shared" si="206"/>
        <v/>
      </c>
      <c r="S930" s="84" t="str">
        <f t="shared" si="207"/>
        <v/>
      </c>
      <c r="U930" s="84" t="str">
        <f t="shared" si="208"/>
        <v/>
      </c>
      <c r="W930" s="108" t="str">
        <f>IF($N930="", "", SUM($D$11:$D930))</f>
        <v/>
      </c>
      <c r="X930" s="111" t="str">
        <f t="shared" si="209"/>
        <v/>
      </c>
      <c r="Y930" s="114" t="str">
        <f t="shared" si="213"/>
        <v/>
      </c>
      <c r="Z930" s="111" t="str">
        <f>IF(X930="", "", X930-SUM($Z$11:$Z929))</f>
        <v/>
      </c>
      <c r="AA930" s="111" t="str">
        <f>IF($Y930="", "", $Y930-SUM($AA$11:$AA929))</f>
        <v/>
      </c>
      <c r="AB930" s="111" t="str">
        <f t="shared" si="214"/>
        <v/>
      </c>
      <c r="AC930" s="121" t="str">
        <f t="shared" si="210"/>
        <v/>
      </c>
      <c r="AD930" s="122" t="str">
        <f t="shared" si="211"/>
        <v/>
      </c>
      <c r="AE930" s="123" t="str">
        <f t="shared" si="215"/>
        <v/>
      </c>
      <c r="AG930" s="150" t="str">
        <f t="shared" si="212"/>
        <v/>
      </c>
    </row>
    <row r="931" spans="1:33" x14ac:dyDescent="0.25">
      <c r="A931" s="56"/>
      <c r="B931" s="70"/>
      <c r="C931" s="76"/>
      <c r="D931" s="73"/>
      <c r="E931" s="79"/>
      <c r="F931" s="56"/>
      <c r="G931" s="13" t="str">
        <f t="shared" si="203"/>
        <v/>
      </c>
      <c r="H931" s="56"/>
      <c r="K931" s="128"/>
      <c r="L931" s="128"/>
      <c r="M931" s="128"/>
      <c r="N931" s="84" t="str">
        <f t="shared" si="204"/>
        <v/>
      </c>
      <c r="O931" s="128"/>
      <c r="P931" s="84" t="str">
        <f t="shared" si="205"/>
        <v/>
      </c>
      <c r="Q931" s="84" t="str">
        <f t="shared" si="202"/>
        <v/>
      </c>
      <c r="R931" s="84" t="str">
        <f t="shared" si="206"/>
        <v/>
      </c>
      <c r="S931" s="84" t="str">
        <f t="shared" si="207"/>
        <v/>
      </c>
      <c r="U931" s="84" t="str">
        <f t="shared" si="208"/>
        <v/>
      </c>
      <c r="W931" s="108" t="str">
        <f>IF($N931="", "", SUM($D$11:$D931))</f>
        <v/>
      </c>
      <c r="X931" s="111" t="str">
        <f t="shared" si="209"/>
        <v/>
      </c>
      <c r="Y931" s="114" t="str">
        <f t="shared" si="213"/>
        <v/>
      </c>
      <c r="Z931" s="111" t="str">
        <f>IF(X931="", "", X931-SUM($Z$11:$Z930))</f>
        <v/>
      </c>
      <c r="AA931" s="111" t="str">
        <f>IF($Y931="", "", $Y931-SUM($AA$11:$AA930))</f>
        <v/>
      </c>
      <c r="AB931" s="111" t="str">
        <f t="shared" si="214"/>
        <v/>
      </c>
      <c r="AC931" s="121" t="str">
        <f t="shared" si="210"/>
        <v/>
      </c>
      <c r="AD931" s="122" t="str">
        <f t="shared" si="211"/>
        <v/>
      </c>
      <c r="AE931" s="123" t="str">
        <f t="shared" si="215"/>
        <v/>
      </c>
      <c r="AG931" s="150" t="str">
        <f t="shared" si="212"/>
        <v/>
      </c>
    </row>
    <row r="932" spans="1:33" x14ac:dyDescent="0.25">
      <c r="A932" s="56"/>
      <c r="B932" s="70"/>
      <c r="C932" s="76"/>
      <c r="D932" s="73"/>
      <c r="E932" s="79"/>
      <c r="F932" s="56"/>
      <c r="G932" s="13" t="str">
        <f t="shared" si="203"/>
        <v/>
      </c>
      <c r="H932" s="56"/>
      <c r="K932" s="128"/>
      <c r="L932" s="128"/>
      <c r="M932" s="128"/>
      <c r="N932" s="84" t="str">
        <f t="shared" si="204"/>
        <v/>
      </c>
      <c r="O932" s="128"/>
      <c r="P932" s="84" t="str">
        <f t="shared" si="205"/>
        <v/>
      </c>
      <c r="Q932" s="84" t="str">
        <f t="shared" si="202"/>
        <v/>
      </c>
      <c r="R932" s="84" t="str">
        <f t="shared" si="206"/>
        <v/>
      </c>
      <c r="S932" s="84" t="str">
        <f t="shared" si="207"/>
        <v/>
      </c>
      <c r="U932" s="84" t="str">
        <f t="shared" si="208"/>
        <v/>
      </c>
      <c r="W932" s="108" t="str">
        <f>IF($N932="", "", SUM($D$11:$D932))</f>
        <v/>
      </c>
      <c r="X932" s="111" t="str">
        <f t="shared" si="209"/>
        <v/>
      </c>
      <c r="Y932" s="114" t="str">
        <f t="shared" si="213"/>
        <v/>
      </c>
      <c r="Z932" s="111" t="str">
        <f>IF(X932="", "", X932-SUM($Z$11:$Z931))</f>
        <v/>
      </c>
      <c r="AA932" s="111" t="str">
        <f>IF($Y932="", "", $Y932-SUM($AA$11:$AA931))</f>
        <v/>
      </c>
      <c r="AB932" s="111" t="str">
        <f t="shared" si="214"/>
        <v/>
      </c>
      <c r="AC932" s="121" t="str">
        <f t="shared" si="210"/>
        <v/>
      </c>
      <c r="AD932" s="122" t="str">
        <f t="shared" si="211"/>
        <v/>
      </c>
      <c r="AE932" s="123" t="str">
        <f t="shared" si="215"/>
        <v/>
      </c>
      <c r="AG932" s="150" t="str">
        <f t="shared" si="212"/>
        <v/>
      </c>
    </row>
    <row r="933" spans="1:33" x14ac:dyDescent="0.25">
      <c r="A933" s="56"/>
      <c r="B933" s="70"/>
      <c r="C933" s="76"/>
      <c r="D933" s="73"/>
      <c r="E933" s="79"/>
      <c r="F933" s="56"/>
      <c r="G933" s="13" t="str">
        <f t="shared" si="203"/>
        <v/>
      </c>
      <c r="H933" s="56"/>
      <c r="K933" s="128"/>
      <c r="L933" s="128"/>
      <c r="M933" s="128"/>
      <c r="N933" s="84" t="str">
        <f t="shared" si="204"/>
        <v/>
      </c>
      <c r="O933" s="128"/>
      <c r="P933" s="84" t="str">
        <f t="shared" si="205"/>
        <v/>
      </c>
      <c r="Q933" s="84" t="str">
        <f t="shared" si="202"/>
        <v/>
      </c>
      <c r="R933" s="84" t="str">
        <f t="shared" si="206"/>
        <v/>
      </c>
      <c r="S933" s="84" t="str">
        <f t="shared" si="207"/>
        <v/>
      </c>
      <c r="U933" s="84" t="str">
        <f t="shared" si="208"/>
        <v/>
      </c>
      <c r="W933" s="108" t="str">
        <f>IF($N933="", "", SUM($D$11:$D933))</f>
        <v/>
      </c>
      <c r="X933" s="111" t="str">
        <f t="shared" si="209"/>
        <v/>
      </c>
      <c r="Y933" s="114" t="str">
        <f t="shared" si="213"/>
        <v/>
      </c>
      <c r="Z933" s="111" t="str">
        <f>IF(X933="", "", X933-SUM($Z$11:$Z932))</f>
        <v/>
      </c>
      <c r="AA933" s="111" t="str">
        <f>IF($Y933="", "", $Y933-SUM($AA$11:$AA932))</f>
        <v/>
      </c>
      <c r="AB933" s="111" t="str">
        <f t="shared" si="214"/>
        <v/>
      </c>
      <c r="AC933" s="121" t="str">
        <f t="shared" si="210"/>
        <v/>
      </c>
      <c r="AD933" s="122" t="str">
        <f t="shared" si="211"/>
        <v/>
      </c>
      <c r="AE933" s="123" t="str">
        <f t="shared" si="215"/>
        <v/>
      </c>
      <c r="AG933" s="150" t="str">
        <f t="shared" si="212"/>
        <v/>
      </c>
    </row>
    <row r="934" spans="1:33" x14ac:dyDescent="0.25">
      <c r="A934" s="56"/>
      <c r="B934" s="70"/>
      <c r="C934" s="76"/>
      <c r="D934" s="73"/>
      <c r="E934" s="79"/>
      <c r="F934" s="56"/>
      <c r="G934" s="13" t="str">
        <f t="shared" si="203"/>
        <v/>
      </c>
      <c r="H934" s="56"/>
      <c r="K934" s="128"/>
      <c r="L934" s="128"/>
      <c r="M934" s="128"/>
      <c r="N934" s="84" t="str">
        <f t="shared" si="204"/>
        <v/>
      </c>
      <c r="O934" s="128"/>
      <c r="P934" s="84" t="str">
        <f t="shared" si="205"/>
        <v/>
      </c>
      <c r="Q934" s="84" t="str">
        <f t="shared" si="202"/>
        <v/>
      </c>
      <c r="R934" s="84" t="str">
        <f t="shared" si="206"/>
        <v/>
      </c>
      <c r="S934" s="84" t="str">
        <f t="shared" si="207"/>
        <v/>
      </c>
      <c r="U934" s="84" t="str">
        <f t="shared" si="208"/>
        <v/>
      </c>
      <c r="W934" s="108" t="str">
        <f>IF($N934="", "", SUM($D$11:$D934))</f>
        <v/>
      </c>
      <c r="X934" s="111" t="str">
        <f t="shared" si="209"/>
        <v/>
      </c>
      <c r="Y934" s="114" t="str">
        <f t="shared" si="213"/>
        <v/>
      </c>
      <c r="Z934" s="111" t="str">
        <f>IF(X934="", "", X934-SUM($Z$11:$Z933))</f>
        <v/>
      </c>
      <c r="AA934" s="111" t="str">
        <f>IF($Y934="", "", $Y934-SUM($AA$11:$AA933))</f>
        <v/>
      </c>
      <c r="AB934" s="111" t="str">
        <f t="shared" si="214"/>
        <v/>
      </c>
      <c r="AC934" s="121" t="str">
        <f t="shared" si="210"/>
        <v/>
      </c>
      <c r="AD934" s="122" t="str">
        <f t="shared" si="211"/>
        <v/>
      </c>
      <c r="AE934" s="123" t="str">
        <f t="shared" si="215"/>
        <v/>
      </c>
      <c r="AG934" s="150" t="str">
        <f t="shared" si="212"/>
        <v/>
      </c>
    </row>
    <row r="935" spans="1:33" x14ac:dyDescent="0.25">
      <c r="A935" s="56"/>
      <c r="B935" s="70"/>
      <c r="C935" s="76"/>
      <c r="D935" s="73"/>
      <c r="E935" s="79"/>
      <c r="F935" s="56"/>
      <c r="G935" s="13" t="str">
        <f t="shared" si="203"/>
        <v/>
      </c>
      <c r="H935" s="56"/>
      <c r="K935" s="128"/>
      <c r="L935" s="128"/>
      <c r="M935" s="128"/>
      <c r="N935" s="84" t="str">
        <f t="shared" si="204"/>
        <v/>
      </c>
      <c r="O935" s="128"/>
      <c r="P935" s="84" t="str">
        <f t="shared" si="205"/>
        <v/>
      </c>
      <c r="Q935" s="84" t="str">
        <f t="shared" si="202"/>
        <v/>
      </c>
      <c r="R935" s="84" t="str">
        <f t="shared" si="206"/>
        <v/>
      </c>
      <c r="S935" s="84" t="str">
        <f t="shared" si="207"/>
        <v/>
      </c>
      <c r="U935" s="84" t="str">
        <f t="shared" si="208"/>
        <v/>
      </c>
      <c r="W935" s="108" t="str">
        <f>IF($N935="", "", SUM($D$11:$D935))</f>
        <v/>
      </c>
      <c r="X935" s="111" t="str">
        <f t="shared" si="209"/>
        <v/>
      </c>
      <c r="Y935" s="114" t="str">
        <f t="shared" si="213"/>
        <v/>
      </c>
      <c r="Z935" s="111" t="str">
        <f>IF(X935="", "", X935-SUM($Z$11:$Z934))</f>
        <v/>
      </c>
      <c r="AA935" s="111" t="str">
        <f>IF($Y935="", "", $Y935-SUM($AA$11:$AA934))</f>
        <v/>
      </c>
      <c r="AB935" s="111" t="str">
        <f t="shared" si="214"/>
        <v/>
      </c>
      <c r="AC935" s="121" t="str">
        <f t="shared" si="210"/>
        <v/>
      </c>
      <c r="AD935" s="122" t="str">
        <f t="shared" si="211"/>
        <v/>
      </c>
      <c r="AE935" s="123" t="str">
        <f t="shared" si="215"/>
        <v/>
      </c>
      <c r="AG935" s="150" t="str">
        <f t="shared" si="212"/>
        <v/>
      </c>
    </row>
    <row r="936" spans="1:33" x14ac:dyDescent="0.25">
      <c r="A936" s="56"/>
      <c r="B936" s="70"/>
      <c r="C936" s="76"/>
      <c r="D936" s="73"/>
      <c r="E936" s="79"/>
      <c r="F936" s="56"/>
      <c r="G936" s="13" t="str">
        <f t="shared" si="203"/>
        <v/>
      </c>
      <c r="H936" s="56"/>
      <c r="K936" s="128"/>
      <c r="L936" s="128"/>
      <c r="M936" s="128"/>
      <c r="N936" s="84" t="str">
        <f t="shared" si="204"/>
        <v/>
      </c>
      <c r="O936" s="128"/>
      <c r="P936" s="84" t="str">
        <f t="shared" si="205"/>
        <v/>
      </c>
      <c r="Q936" s="84" t="str">
        <f t="shared" si="202"/>
        <v/>
      </c>
      <c r="R936" s="84" t="str">
        <f t="shared" si="206"/>
        <v/>
      </c>
      <c r="S936" s="84" t="str">
        <f t="shared" si="207"/>
        <v/>
      </c>
      <c r="U936" s="84" t="str">
        <f t="shared" si="208"/>
        <v/>
      </c>
      <c r="W936" s="108" t="str">
        <f>IF($N936="", "", SUM($D$11:$D936))</f>
        <v/>
      </c>
      <c r="X936" s="111" t="str">
        <f t="shared" si="209"/>
        <v/>
      </c>
      <c r="Y936" s="114" t="str">
        <f t="shared" si="213"/>
        <v/>
      </c>
      <c r="Z936" s="111" t="str">
        <f>IF(X936="", "", X936-SUM($Z$11:$Z935))</f>
        <v/>
      </c>
      <c r="AA936" s="111" t="str">
        <f>IF($Y936="", "", $Y936-SUM($AA$11:$AA935))</f>
        <v/>
      </c>
      <c r="AB936" s="111" t="str">
        <f t="shared" si="214"/>
        <v/>
      </c>
      <c r="AC936" s="121" t="str">
        <f t="shared" si="210"/>
        <v/>
      </c>
      <c r="AD936" s="122" t="str">
        <f t="shared" si="211"/>
        <v/>
      </c>
      <c r="AE936" s="123" t="str">
        <f t="shared" si="215"/>
        <v/>
      </c>
      <c r="AG936" s="150" t="str">
        <f t="shared" si="212"/>
        <v/>
      </c>
    </row>
    <row r="937" spans="1:33" x14ac:dyDescent="0.25">
      <c r="A937" s="56"/>
      <c r="B937" s="70"/>
      <c r="C937" s="76"/>
      <c r="D937" s="73"/>
      <c r="E937" s="79"/>
      <c r="F937" s="56"/>
      <c r="G937" s="13" t="str">
        <f t="shared" si="203"/>
        <v/>
      </c>
      <c r="H937" s="56"/>
      <c r="K937" s="128"/>
      <c r="L937" s="128"/>
      <c r="M937" s="128"/>
      <c r="N937" s="84" t="str">
        <f t="shared" si="204"/>
        <v/>
      </c>
      <c r="O937" s="128"/>
      <c r="P937" s="84" t="str">
        <f t="shared" si="205"/>
        <v/>
      </c>
      <c r="Q937" s="84" t="str">
        <f t="shared" si="202"/>
        <v/>
      </c>
      <c r="R937" s="84" t="str">
        <f t="shared" si="206"/>
        <v/>
      </c>
      <c r="S937" s="84" t="str">
        <f t="shared" si="207"/>
        <v/>
      </c>
      <c r="U937" s="84" t="str">
        <f t="shared" si="208"/>
        <v/>
      </c>
      <c r="W937" s="108" t="str">
        <f>IF($N937="", "", SUM($D$11:$D937))</f>
        <v/>
      </c>
      <c r="X937" s="111" t="str">
        <f t="shared" si="209"/>
        <v/>
      </c>
      <c r="Y937" s="114" t="str">
        <f t="shared" si="213"/>
        <v/>
      </c>
      <c r="Z937" s="111" t="str">
        <f>IF(X937="", "", X937-SUM($Z$11:$Z936))</f>
        <v/>
      </c>
      <c r="AA937" s="111" t="str">
        <f>IF($Y937="", "", $Y937-SUM($AA$11:$AA936))</f>
        <v/>
      </c>
      <c r="AB937" s="111" t="str">
        <f t="shared" si="214"/>
        <v/>
      </c>
      <c r="AC937" s="121" t="str">
        <f t="shared" si="210"/>
        <v/>
      </c>
      <c r="AD937" s="122" t="str">
        <f t="shared" si="211"/>
        <v/>
      </c>
      <c r="AE937" s="123" t="str">
        <f t="shared" si="215"/>
        <v/>
      </c>
      <c r="AG937" s="150" t="str">
        <f t="shared" si="212"/>
        <v/>
      </c>
    </row>
    <row r="938" spans="1:33" x14ac:dyDescent="0.25">
      <c r="A938" s="56"/>
      <c r="B938" s="70"/>
      <c r="C938" s="76"/>
      <c r="D938" s="73"/>
      <c r="E938" s="79"/>
      <c r="F938" s="56"/>
      <c r="G938" s="13" t="str">
        <f t="shared" si="203"/>
        <v/>
      </c>
      <c r="H938" s="56"/>
      <c r="K938" s="128"/>
      <c r="L938" s="128"/>
      <c r="M938" s="128"/>
      <c r="N938" s="84" t="str">
        <f t="shared" si="204"/>
        <v/>
      </c>
      <c r="O938" s="128"/>
      <c r="P938" s="84" t="str">
        <f t="shared" si="205"/>
        <v/>
      </c>
      <c r="Q938" s="84" t="str">
        <f t="shared" si="202"/>
        <v/>
      </c>
      <c r="R938" s="84" t="str">
        <f t="shared" si="206"/>
        <v/>
      </c>
      <c r="S938" s="84" t="str">
        <f t="shared" si="207"/>
        <v/>
      </c>
      <c r="U938" s="84" t="str">
        <f t="shared" si="208"/>
        <v/>
      </c>
      <c r="W938" s="108" t="str">
        <f>IF($N938="", "", SUM($D$11:$D938))</f>
        <v/>
      </c>
      <c r="X938" s="111" t="str">
        <f t="shared" si="209"/>
        <v/>
      </c>
      <c r="Y938" s="114" t="str">
        <f t="shared" si="213"/>
        <v/>
      </c>
      <c r="Z938" s="111" t="str">
        <f>IF(X938="", "", X938-SUM($Z$11:$Z937))</f>
        <v/>
      </c>
      <c r="AA938" s="111" t="str">
        <f>IF($Y938="", "", $Y938-SUM($AA$11:$AA937))</f>
        <v/>
      </c>
      <c r="AB938" s="111" t="str">
        <f t="shared" si="214"/>
        <v/>
      </c>
      <c r="AC938" s="121" t="str">
        <f t="shared" si="210"/>
        <v/>
      </c>
      <c r="AD938" s="122" t="str">
        <f t="shared" si="211"/>
        <v/>
      </c>
      <c r="AE938" s="123" t="str">
        <f t="shared" si="215"/>
        <v/>
      </c>
      <c r="AG938" s="150" t="str">
        <f t="shared" si="212"/>
        <v/>
      </c>
    </row>
    <row r="939" spans="1:33" x14ac:dyDescent="0.25">
      <c r="A939" s="56"/>
      <c r="B939" s="70"/>
      <c r="C939" s="76"/>
      <c r="D939" s="73"/>
      <c r="E939" s="79"/>
      <c r="F939" s="56"/>
      <c r="G939" s="13" t="str">
        <f t="shared" si="203"/>
        <v/>
      </c>
      <c r="H939" s="56"/>
      <c r="K939" s="128"/>
      <c r="L939" s="128"/>
      <c r="M939" s="128"/>
      <c r="N939" s="84" t="str">
        <f t="shared" si="204"/>
        <v/>
      </c>
      <c r="O939" s="128"/>
      <c r="P939" s="84" t="str">
        <f t="shared" si="205"/>
        <v/>
      </c>
      <c r="Q939" s="84" t="str">
        <f t="shared" si="202"/>
        <v/>
      </c>
      <c r="R939" s="84" t="str">
        <f t="shared" si="206"/>
        <v/>
      </c>
      <c r="S939" s="84" t="str">
        <f t="shared" si="207"/>
        <v/>
      </c>
      <c r="U939" s="84" t="str">
        <f t="shared" si="208"/>
        <v/>
      </c>
      <c r="W939" s="108" t="str">
        <f>IF($N939="", "", SUM($D$11:$D939))</f>
        <v/>
      </c>
      <c r="X939" s="111" t="str">
        <f t="shared" si="209"/>
        <v/>
      </c>
      <c r="Y939" s="114" t="str">
        <f t="shared" si="213"/>
        <v/>
      </c>
      <c r="Z939" s="111" t="str">
        <f>IF(X939="", "", X939-SUM($Z$11:$Z938))</f>
        <v/>
      </c>
      <c r="AA939" s="111" t="str">
        <f>IF($Y939="", "", $Y939-SUM($AA$11:$AA938))</f>
        <v/>
      </c>
      <c r="AB939" s="111" t="str">
        <f t="shared" si="214"/>
        <v/>
      </c>
      <c r="AC939" s="121" t="str">
        <f t="shared" si="210"/>
        <v/>
      </c>
      <c r="AD939" s="122" t="str">
        <f t="shared" si="211"/>
        <v/>
      </c>
      <c r="AE939" s="123" t="str">
        <f t="shared" si="215"/>
        <v/>
      </c>
      <c r="AG939" s="150" t="str">
        <f t="shared" si="212"/>
        <v/>
      </c>
    </row>
    <row r="940" spans="1:33" x14ac:dyDescent="0.25">
      <c r="A940" s="56"/>
      <c r="B940" s="70"/>
      <c r="C940" s="76"/>
      <c r="D940" s="73"/>
      <c r="E940" s="79"/>
      <c r="F940" s="56"/>
      <c r="G940" s="13" t="str">
        <f t="shared" si="203"/>
        <v/>
      </c>
      <c r="H940" s="56"/>
      <c r="K940" s="128"/>
      <c r="L940" s="128"/>
      <c r="M940" s="128"/>
      <c r="N940" s="84" t="str">
        <f t="shared" si="204"/>
        <v/>
      </c>
      <c r="O940" s="128"/>
      <c r="P940" s="84" t="str">
        <f t="shared" si="205"/>
        <v/>
      </c>
      <c r="Q940" s="84" t="str">
        <f t="shared" si="202"/>
        <v/>
      </c>
      <c r="R940" s="84" t="str">
        <f t="shared" si="206"/>
        <v/>
      </c>
      <c r="S940" s="84" t="str">
        <f t="shared" si="207"/>
        <v/>
      </c>
      <c r="U940" s="84" t="str">
        <f t="shared" si="208"/>
        <v/>
      </c>
      <c r="W940" s="108" t="str">
        <f>IF($N940="", "", SUM($D$11:$D940))</f>
        <v/>
      </c>
      <c r="X940" s="111" t="str">
        <f t="shared" si="209"/>
        <v/>
      </c>
      <c r="Y940" s="114" t="str">
        <f t="shared" si="213"/>
        <v/>
      </c>
      <c r="Z940" s="111" t="str">
        <f>IF(X940="", "", X940-SUM($Z$11:$Z939))</f>
        <v/>
      </c>
      <c r="AA940" s="111" t="str">
        <f>IF($Y940="", "", $Y940-SUM($AA$11:$AA939))</f>
        <v/>
      </c>
      <c r="AB940" s="111" t="str">
        <f t="shared" si="214"/>
        <v/>
      </c>
      <c r="AC940" s="121" t="str">
        <f t="shared" si="210"/>
        <v/>
      </c>
      <c r="AD940" s="122" t="str">
        <f t="shared" si="211"/>
        <v/>
      </c>
      <c r="AE940" s="123" t="str">
        <f t="shared" si="215"/>
        <v/>
      </c>
      <c r="AG940" s="150" t="str">
        <f t="shared" si="212"/>
        <v/>
      </c>
    </row>
    <row r="941" spans="1:33" x14ac:dyDescent="0.25">
      <c r="A941" s="56"/>
      <c r="B941" s="70"/>
      <c r="C941" s="76"/>
      <c r="D941" s="73"/>
      <c r="E941" s="79"/>
      <c r="F941" s="56"/>
      <c r="G941" s="13" t="str">
        <f t="shared" si="203"/>
        <v/>
      </c>
      <c r="H941" s="56"/>
      <c r="K941" s="128"/>
      <c r="L941" s="128"/>
      <c r="M941" s="128"/>
      <c r="N941" s="84" t="str">
        <f t="shared" si="204"/>
        <v/>
      </c>
      <c r="O941" s="128"/>
      <c r="P941" s="84" t="str">
        <f t="shared" si="205"/>
        <v/>
      </c>
      <c r="Q941" s="84" t="str">
        <f t="shared" si="202"/>
        <v/>
      </c>
      <c r="R941" s="84" t="str">
        <f t="shared" si="206"/>
        <v/>
      </c>
      <c r="S941" s="84" t="str">
        <f t="shared" si="207"/>
        <v/>
      </c>
      <c r="U941" s="84" t="str">
        <f t="shared" si="208"/>
        <v/>
      </c>
      <c r="W941" s="108" t="str">
        <f>IF($N941="", "", SUM($D$11:$D941))</f>
        <v/>
      </c>
      <c r="X941" s="111" t="str">
        <f t="shared" si="209"/>
        <v/>
      </c>
      <c r="Y941" s="114" t="str">
        <f t="shared" si="213"/>
        <v/>
      </c>
      <c r="Z941" s="111" t="str">
        <f>IF(X941="", "", X941-SUM($Z$11:$Z940))</f>
        <v/>
      </c>
      <c r="AA941" s="111" t="str">
        <f>IF($Y941="", "", $Y941-SUM($AA$11:$AA940))</f>
        <v/>
      </c>
      <c r="AB941" s="111" t="str">
        <f t="shared" si="214"/>
        <v/>
      </c>
      <c r="AC941" s="121" t="str">
        <f t="shared" si="210"/>
        <v/>
      </c>
      <c r="AD941" s="122" t="str">
        <f t="shared" si="211"/>
        <v/>
      </c>
      <c r="AE941" s="123" t="str">
        <f t="shared" si="215"/>
        <v/>
      </c>
      <c r="AG941" s="150" t="str">
        <f t="shared" si="212"/>
        <v/>
      </c>
    </row>
    <row r="942" spans="1:33" x14ac:dyDescent="0.25">
      <c r="A942" s="56"/>
      <c r="B942" s="70"/>
      <c r="C942" s="76"/>
      <c r="D942" s="73"/>
      <c r="E942" s="79"/>
      <c r="F942" s="56"/>
      <c r="G942" s="13" t="str">
        <f t="shared" si="203"/>
        <v/>
      </c>
      <c r="H942" s="56"/>
      <c r="K942" s="128"/>
      <c r="L942" s="128"/>
      <c r="M942" s="128"/>
      <c r="N942" s="84" t="str">
        <f t="shared" si="204"/>
        <v/>
      </c>
      <c r="O942" s="128"/>
      <c r="P942" s="84" t="str">
        <f t="shared" si="205"/>
        <v/>
      </c>
      <c r="Q942" s="84" t="str">
        <f t="shared" si="202"/>
        <v/>
      </c>
      <c r="R942" s="84" t="str">
        <f t="shared" si="206"/>
        <v/>
      </c>
      <c r="S942" s="84" t="str">
        <f t="shared" si="207"/>
        <v/>
      </c>
      <c r="U942" s="84" t="str">
        <f t="shared" si="208"/>
        <v/>
      </c>
      <c r="W942" s="108" t="str">
        <f>IF($N942="", "", SUM($D$11:$D942))</f>
        <v/>
      </c>
      <c r="X942" s="111" t="str">
        <f t="shared" si="209"/>
        <v/>
      </c>
      <c r="Y942" s="114" t="str">
        <f t="shared" si="213"/>
        <v/>
      </c>
      <c r="Z942" s="111" t="str">
        <f>IF(X942="", "", X942-SUM($Z$11:$Z941))</f>
        <v/>
      </c>
      <c r="AA942" s="111" t="str">
        <f>IF($Y942="", "", $Y942-SUM($AA$11:$AA941))</f>
        <v/>
      </c>
      <c r="AB942" s="111" t="str">
        <f t="shared" si="214"/>
        <v/>
      </c>
      <c r="AC942" s="121" t="str">
        <f t="shared" si="210"/>
        <v/>
      </c>
      <c r="AD942" s="122" t="str">
        <f t="shared" si="211"/>
        <v/>
      </c>
      <c r="AE942" s="123" t="str">
        <f t="shared" si="215"/>
        <v/>
      </c>
      <c r="AG942" s="150" t="str">
        <f t="shared" si="212"/>
        <v/>
      </c>
    </row>
    <row r="943" spans="1:33" x14ac:dyDescent="0.25">
      <c r="A943" s="56"/>
      <c r="B943" s="70"/>
      <c r="C943" s="76"/>
      <c r="D943" s="73"/>
      <c r="E943" s="79"/>
      <c r="F943" s="56"/>
      <c r="G943" s="13" t="str">
        <f t="shared" si="203"/>
        <v/>
      </c>
      <c r="H943" s="56"/>
      <c r="K943" s="128"/>
      <c r="L943" s="128"/>
      <c r="M943" s="128"/>
      <c r="N943" s="84" t="str">
        <f t="shared" si="204"/>
        <v/>
      </c>
      <c r="O943" s="128"/>
      <c r="P943" s="84" t="str">
        <f t="shared" si="205"/>
        <v/>
      </c>
      <c r="Q943" s="84" t="str">
        <f t="shared" si="202"/>
        <v/>
      </c>
      <c r="R943" s="84" t="str">
        <f t="shared" si="206"/>
        <v/>
      </c>
      <c r="S943" s="84" t="str">
        <f t="shared" si="207"/>
        <v/>
      </c>
      <c r="U943" s="84" t="str">
        <f t="shared" si="208"/>
        <v/>
      </c>
      <c r="W943" s="108" t="str">
        <f>IF($N943="", "", SUM($D$11:$D943))</f>
        <v/>
      </c>
      <c r="X943" s="111" t="str">
        <f t="shared" si="209"/>
        <v/>
      </c>
      <c r="Y943" s="114" t="str">
        <f t="shared" si="213"/>
        <v/>
      </c>
      <c r="Z943" s="111" t="str">
        <f>IF(X943="", "", X943-SUM($Z$11:$Z942))</f>
        <v/>
      </c>
      <c r="AA943" s="111" t="str">
        <f>IF($Y943="", "", $Y943-SUM($AA$11:$AA942))</f>
        <v/>
      </c>
      <c r="AB943" s="111" t="str">
        <f t="shared" si="214"/>
        <v/>
      </c>
      <c r="AC943" s="121" t="str">
        <f t="shared" si="210"/>
        <v/>
      </c>
      <c r="AD943" s="122" t="str">
        <f t="shared" si="211"/>
        <v/>
      </c>
      <c r="AE943" s="123" t="str">
        <f t="shared" si="215"/>
        <v/>
      </c>
      <c r="AG943" s="150" t="str">
        <f t="shared" si="212"/>
        <v/>
      </c>
    </row>
    <row r="944" spans="1:33" x14ac:dyDescent="0.25">
      <c r="A944" s="56"/>
      <c r="B944" s="70"/>
      <c r="C944" s="76"/>
      <c r="D944" s="73"/>
      <c r="E944" s="79"/>
      <c r="F944" s="56"/>
      <c r="G944" s="13" t="str">
        <f t="shared" si="203"/>
        <v/>
      </c>
      <c r="H944" s="56"/>
      <c r="K944" s="128"/>
      <c r="L944" s="128"/>
      <c r="M944" s="128"/>
      <c r="N944" s="84" t="str">
        <f t="shared" si="204"/>
        <v/>
      </c>
      <c r="O944" s="128"/>
      <c r="P944" s="84" t="str">
        <f t="shared" si="205"/>
        <v/>
      </c>
      <c r="Q944" s="84" t="str">
        <f t="shared" si="202"/>
        <v/>
      </c>
      <c r="R944" s="84" t="str">
        <f t="shared" si="206"/>
        <v/>
      </c>
      <c r="S944" s="84" t="str">
        <f t="shared" si="207"/>
        <v/>
      </c>
      <c r="U944" s="84" t="str">
        <f t="shared" si="208"/>
        <v/>
      </c>
      <c r="W944" s="108" t="str">
        <f>IF($N944="", "", SUM($D$11:$D944))</f>
        <v/>
      </c>
      <c r="X944" s="111" t="str">
        <f t="shared" si="209"/>
        <v/>
      </c>
      <c r="Y944" s="114" t="str">
        <f t="shared" si="213"/>
        <v/>
      </c>
      <c r="Z944" s="111" t="str">
        <f>IF(X944="", "", X944-SUM($Z$11:$Z943))</f>
        <v/>
      </c>
      <c r="AA944" s="111" t="str">
        <f>IF($Y944="", "", $Y944-SUM($AA$11:$AA943))</f>
        <v/>
      </c>
      <c r="AB944" s="111" t="str">
        <f t="shared" si="214"/>
        <v/>
      </c>
      <c r="AC944" s="121" t="str">
        <f t="shared" si="210"/>
        <v/>
      </c>
      <c r="AD944" s="122" t="str">
        <f t="shared" si="211"/>
        <v/>
      </c>
      <c r="AE944" s="123" t="str">
        <f t="shared" si="215"/>
        <v/>
      </c>
      <c r="AG944" s="150" t="str">
        <f t="shared" si="212"/>
        <v/>
      </c>
    </row>
    <row r="945" spans="1:33" x14ac:dyDescent="0.25">
      <c r="A945" s="56"/>
      <c r="B945" s="70"/>
      <c r="C945" s="76"/>
      <c r="D945" s="73"/>
      <c r="E945" s="79"/>
      <c r="F945" s="56"/>
      <c r="G945" s="13" t="str">
        <f t="shared" si="203"/>
        <v/>
      </c>
      <c r="H945" s="56"/>
      <c r="K945" s="128"/>
      <c r="L945" s="128"/>
      <c r="M945" s="128"/>
      <c r="N945" s="84" t="str">
        <f t="shared" si="204"/>
        <v/>
      </c>
      <c r="O945" s="128"/>
      <c r="P945" s="84" t="str">
        <f t="shared" si="205"/>
        <v/>
      </c>
      <c r="Q945" s="84" t="str">
        <f t="shared" si="202"/>
        <v/>
      </c>
      <c r="R945" s="84" t="str">
        <f t="shared" si="206"/>
        <v/>
      </c>
      <c r="S945" s="84" t="str">
        <f t="shared" si="207"/>
        <v/>
      </c>
      <c r="U945" s="84" t="str">
        <f t="shared" si="208"/>
        <v/>
      </c>
      <c r="W945" s="108" t="str">
        <f>IF($N945="", "", SUM($D$11:$D945))</f>
        <v/>
      </c>
      <c r="X945" s="111" t="str">
        <f t="shared" si="209"/>
        <v/>
      </c>
      <c r="Y945" s="114" t="str">
        <f t="shared" si="213"/>
        <v/>
      </c>
      <c r="Z945" s="111" t="str">
        <f>IF(X945="", "", X945-SUM($Z$11:$Z944))</f>
        <v/>
      </c>
      <c r="AA945" s="111" t="str">
        <f>IF($Y945="", "", $Y945-SUM($AA$11:$AA944))</f>
        <v/>
      </c>
      <c r="AB945" s="111" t="str">
        <f t="shared" si="214"/>
        <v/>
      </c>
      <c r="AC945" s="121" t="str">
        <f t="shared" si="210"/>
        <v/>
      </c>
      <c r="AD945" s="122" t="str">
        <f t="shared" si="211"/>
        <v/>
      </c>
      <c r="AE945" s="123" t="str">
        <f t="shared" si="215"/>
        <v/>
      </c>
      <c r="AG945" s="150" t="str">
        <f t="shared" si="212"/>
        <v/>
      </c>
    </row>
    <row r="946" spans="1:33" x14ac:dyDescent="0.25">
      <c r="A946" s="56"/>
      <c r="B946" s="70"/>
      <c r="C946" s="76"/>
      <c r="D946" s="73"/>
      <c r="E946" s="79"/>
      <c r="F946" s="56"/>
      <c r="G946" s="13" t="str">
        <f t="shared" si="203"/>
        <v/>
      </c>
      <c r="H946" s="56"/>
      <c r="K946" s="128"/>
      <c r="L946" s="128"/>
      <c r="M946" s="128"/>
      <c r="N946" s="84" t="str">
        <f t="shared" si="204"/>
        <v/>
      </c>
      <c r="O946" s="128"/>
      <c r="P946" s="84" t="str">
        <f t="shared" si="205"/>
        <v/>
      </c>
      <c r="Q946" s="84" t="str">
        <f t="shared" si="202"/>
        <v/>
      </c>
      <c r="R946" s="84" t="str">
        <f t="shared" si="206"/>
        <v/>
      </c>
      <c r="S946" s="84" t="str">
        <f t="shared" si="207"/>
        <v/>
      </c>
      <c r="U946" s="84" t="str">
        <f t="shared" si="208"/>
        <v/>
      </c>
      <c r="W946" s="108" t="str">
        <f>IF($N946="", "", SUM($D$11:$D946))</f>
        <v/>
      </c>
      <c r="X946" s="111" t="str">
        <f t="shared" si="209"/>
        <v/>
      </c>
      <c r="Y946" s="114" t="str">
        <f t="shared" si="213"/>
        <v/>
      </c>
      <c r="Z946" s="111" t="str">
        <f>IF(X946="", "", X946-SUM($Z$11:$Z945))</f>
        <v/>
      </c>
      <c r="AA946" s="111" t="str">
        <f>IF($Y946="", "", $Y946-SUM($AA$11:$AA945))</f>
        <v/>
      </c>
      <c r="AB946" s="111" t="str">
        <f t="shared" si="214"/>
        <v/>
      </c>
      <c r="AC946" s="121" t="str">
        <f t="shared" si="210"/>
        <v/>
      </c>
      <c r="AD946" s="122" t="str">
        <f t="shared" si="211"/>
        <v/>
      </c>
      <c r="AE946" s="123" t="str">
        <f t="shared" si="215"/>
        <v/>
      </c>
      <c r="AG946" s="150" t="str">
        <f t="shared" si="212"/>
        <v/>
      </c>
    </row>
    <row r="947" spans="1:33" x14ac:dyDescent="0.25">
      <c r="A947" s="56"/>
      <c r="B947" s="70"/>
      <c r="C947" s="76"/>
      <c r="D947" s="73"/>
      <c r="E947" s="79"/>
      <c r="F947" s="56"/>
      <c r="G947" s="13" t="str">
        <f t="shared" si="203"/>
        <v/>
      </c>
      <c r="H947" s="56"/>
      <c r="K947" s="128"/>
      <c r="L947" s="128"/>
      <c r="M947" s="128"/>
      <c r="N947" s="84" t="str">
        <f t="shared" si="204"/>
        <v/>
      </c>
      <c r="O947" s="128"/>
      <c r="P947" s="84" t="str">
        <f t="shared" si="205"/>
        <v/>
      </c>
      <c r="Q947" s="84" t="str">
        <f t="shared" si="202"/>
        <v/>
      </c>
      <c r="R947" s="84" t="str">
        <f t="shared" si="206"/>
        <v/>
      </c>
      <c r="S947" s="84" t="str">
        <f t="shared" si="207"/>
        <v/>
      </c>
      <c r="U947" s="84" t="str">
        <f t="shared" si="208"/>
        <v/>
      </c>
      <c r="W947" s="108" t="str">
        <f>IF($N947="", "", SUM($D$11:$D947))</f>
        <v/>
      </c>
      <c r="X947" s="111" t="str">
        <f t="shared" si="209"/>
        <v/>
      </c>
      <c r="Y947" s="114" t="str">
        <f t="shared" si="213"/>
        <v/>
      </c>
      <c r="Z947" s="111" t="str">
        <f>IF(X947="", "", X947-SUM($Z$11:$Z946))</f>
        <v/>
      </c>
      <c r="AA947" s="111" t="str">
        <f>IF($Y947="", "", $Y947-SUM($AA$11:$AA946))</f>
        <v/>
      </c>
      <c r="AB947" s="111" t="str">
        <f t="shared" si="214"/>
        <v/>
      </c>
      <c r="AC947" s="121" t="str">
        <f t="shared" si="210"/>
        <v/>
      </c>
      <c r="AD947" s="122" t="str">
        <f t="shared" si="211"/>
        <v/>
      </c>
      <c r="AE947" s="123" t="str">
        <f t="shared" si="215"/>
        <v/>
      </c>
      <c r="AG947" s="150" t="str">
        <f t="shared" si="212"/>
        <v/>
      </c>
    </row>
    <row r="948" spans="1:33" x14ac:dyDescent="0.25">
      <c r="A948" s="56"/>
      <c r="B948" s="70"/>
      <c r="C948" s="76"/>
      <c r="D948" s="73"/>
      <c r="E948" s="79"/>
      <c r="F948" s="56"/>
      <c r="G948" s="13" t="str">
        <f t="shared" si="203"/>
        <v/>
      </c>
      <c r="H948" s="56"/>
      <c r="K948" s="128"/>
      <c r="L948" s="128"/>
      <c r="M948" s="128"/>
      <c r="N948" s="84" t="str">
        <f t="shared" si="204"/>
        <v/>
      </c>
      <c r="O948" s="128"/>
      <c r="P948" s="84" t="str">
        <f t="shared" si="205"/>
        <v/>
      </c>
      <c r="Q948" s="84" t="str">
        <f t="shared" si="202"/>
        <v/>
      </c>
      <c r="R948" s="84" t="str">
        <f t="shared" si="206"/>
        <v/>
      </c>
      <c r="S948" s="84" t="str">
        <f t="shared" si="207"/>
        <v/>
      </c>
      <c r="U948" s="84" t="str">
        <f t="shared" si="208"/>
        <v/>
      </c>
      <c r="W948" s="108" t="str">
        <f>IF($N948="", "", SUM($D$11:$D948))</f>
        <v/>
      </c>
      <c r="X948" s="111" t="str">
        <f t="shared" si="209"/>
        <v/>
      </c>
      <c r="Y948" s="114" t="str">
        <f t="shared" si="213"/>
        <v/>
      </c>
      <c r="Z948" s="111" t="str">
        <f>IF(X948="", "", X948-SUM($Z$11:$Z947))</f>
        <v/>
      </c>
      <c r="AA948" s="111" t="str">
        <f>IF($Y948="", "", $Y948-SUM($AA$11:$AA947))</f>
        <v/>
      </c>
      <c r="AB948" s="111" t="str">
        <f t="shared" si="214"/>
        <v/>
      </c>
      <c r="AC948" s="121" t="str">
        <f t="shared" si="210"/>
        <v/>
      </c>
      <c r="AD948" s="122" t="str">
        <f t="shared" si="211"/>
        <v/>
      </c>
      <c r="AE948" s="123" t="str">
        <f t="shared" si="215"/>
        <v/>
      </c>
      <c r="AG948" s="150" t="str">
        <f t="shared" si="212"/>
        <v/>
      </c>
    </row>
    <row r="949" spans="1:33" x14ac:dyDescent="0.25">
      <c r="A949" s="56"/>
      <c r="B949" s="70"/>
      <c r="C949" s="76"/>
      <c r="D949" s="73"/>
      <c r="E949" s="79"/>
      <c r="F949" s="56"/>
      <c r="G949" s="13" t="str">
        <f t="shared" si="203"/>
        <v/>
      </c>
      <c r="H949" s="56"/>
      <c r="K949" s="128"/>
      <c r="L949" s="128"/>
      <c r="M949" s="128"/>
      <c r="N949" s="84" t="str">
        <f t="shared" si="204"/>
        <v/>
      </c>
      <c r="O949" s="128"/>
      <c r="P949" s="84" t="str">
        <f t="shared" si="205"/>
        <v/>
      </c>
      <c r="Q949" s="84" t="str">
        <f t="shared" si="202"/>
        <v/>
      </c>
      <c r="R949" s="84" t="str">
        <f t="shared" si="206"/>
        <v/>
      </c>
      <c r="S949" s="84" t="str">
        <f t="shared" si="207"/>
        <v/>
      </c>
      <c r="U949" s="84" t="str">
        <f t="shared" si="208"/>
        <v/>
      </c>
      <c r="W949" s="108" t="str">
        <f>IF($N949="", "", SUM($D$11:$D949))</f>
        <v/>
      </c>
      <c r="X949" s="111" t="str">
        <f t="shared" si="209"/>
        <v/>
      </c>
      <c r="Y949" s="114" t="str">
        <f t="shared" si="213"/>
        <v/>
      </c>
      <c r="Z949" s="111" t="str">
        <f>IF(X949="", "", X949-SUM($Z$11:$Z948))</f>
        <v/>
      </c>
      <c r="AA949" s="111" t="str">
        <f>IF($Y949="", "", $Y949-SUM($AA$11:$AA948))</f>
        <v/>
      </c>
      <c r="AB949" s="111" t="str">
        <f t="shared" si="214"/>
        <v/>
      </c>
      <c r="AC949" s="121" t="str">
        <f t="shared" si="210"/>
        <v/>
      </c>
      <c r="AD949" s="122" t="str">
        <f t="shared" si="211"/>
        <v/>
      </c>
      <c r="AE949" s="123" t="str">
        <f t="shared" si="215"/>
        <v/>
      </c>
      <c r="AG949" s="150" t="str">
        <f t="shared" si="212"/>
        <v/>
      </c>
    </row>
    <row r="950" spans="1:33" x14ac:dyDescent="0.25">
      <c r="A950" s="56"/>
      <c r="B950" s="70"/>
      <c r="C950" s="76"/>
      <c r="D950" s="73"/>
      <c r="E950" s="79"/>
      <c r="F950" s="56"/>
      <c r="G950" s="13" t="str">
        <f t="shared" si="203"/>
        <v/>
      </c>
      <c r="H950" s="56"/>
      <c r="K950" s="128"/>
      <c r="L950" s="128"/>
      <c r="M950" s="128"/>
      <c r="N950" s="84" t="str">
        <f t="shared" si="204"/>
        <v/>
      </c>
      <c r="O950" s="128"/>
      <c r="P950" s="84" t="str">
        <f t="shared" si="205"/>
        <v/>
      </c>
      <c r="Q950" s="84" t="str">
        <f t="shared" si="202"/>
        <v/>
      </c>
      <c r="R950" s="84" t="str">
        <f t="shared" si="206"/>
        <v/>
      </c>
      <c r="S950" s="84" t="str">
        <f t="shared" si="207"/>
        <v/>
      </c>
      <c r="U950" s="84" t="str">
        <f t="shared" si="208"/>
        <v/>
      </c>
      <c r="W950" s="108" t="str">
        <f>IF($N950="", "", SUM($D$11:$D950))</f>
        <v/>
      </c>
      <c r="X950" s="111" t="str">
        <f t="shared" si="209"/>
        <v/>
      </c>
      <c r="Y950" s="114" t="str">
        <f t="shared" si="213"/>
        <v/>
      </c>
      <c r="Z950" s="111" t="str">
        <f>IF(X950="", "", X950-SUM($Z$11:$Z949))</f>
        <v/>
      </c>
      <c r="AA950" s="111" t="str">
        <f>IF($Y950="", "", $Y950-SUM($AA$11:$AA949))</f>
        <v/>
      </c>
      <c r="AB950" s="111" t="str">
        <f t="shared" si="214"/>
        <v/>
      </c>
      <c r="AC950" s="121" t="str">
        <f t="shared" si="210"/>
        <v/>
      </c>
      <c r="AD950" s="122" t="str">
        <f t="shared" si="211"/>
        <v/>
      </c>
      <c r="AE950" s="123" t="str">
        <f t="shared" si="215"/>
        <v/>
      </c>
      <c r="AG950" s="150" t="str">
        <f t="shared" si="212"/>
        <v/>
      </c>
    </row>
    <row r="951" spans="1:33" x14ac:dyDescent="0.25">
      <c r="A951" s="56"/>
      <c r="B951" s="70"/>
      <c r="C951" s="76"/>
      <c r="D951" s="73"/>
      <c r="E951" s="79"/>
      <c r="F951" s="56"/>
      <c r="G951" s="13" t="str">
        <f t="shared" si="203"/>
        <v/>
      </c>
      <c r="H951" s="56"/>
      <c r="K951" s="128"/>
      <c r="L951" s="128"/>
      <c r="M951" s="128"/>
      <c r="N951" s="84" t="str">
        <f t="shared" si="204"/>
        <v/>
      </c>
      <c r="O951" s="128"/>
      <c r="P951" s="84" t="str">
        <f t="shared" si="205"/>
        <v/>
      </c>
      <c r="Q951" s="84" t="str">
        <f t="shared" si="202"/>
        <v/>
      </c>
      <c r="R951" s="84" t="str">
        <f t="shared" si="206"/>
        <v/>
      </c>
      <c r="S951" s="84" t="str">
        <f t="shared" si="207"/>
        <v/>
      </c>
      <c r="U951" s="84" t="str">
        <f t="shared" si="208"/>
        <v/>
      </c>
      <c r="W951" s="108" t="str">
        <f>IF($N951="", "", SUM($D$11:$D951))</f>
        <v/>
      </c>
      <c r="X951" s="111" t="str">
        <f t="shared" si="209"/>
        <v/>
      </c>
      <c r="Y951" s="114" t="str">
        <f t="shared" si="213"/>
        <v/>
      </c>
      <c r="Z951" s="111" t="str">
        <f>IF(X951="", "", X951-SUM($Z$11:$Z950))</f>
        <v/>
      </c>
      <c r="AA951" s="111" t="str">
        <f>IF($Y951="", "", $Y951-SUM($AA$11:$AA950))</f>
        <v/>
      </c>
      <c r="AB951" s="111" t="str">
        <f t="shared" si="214"/>
        <v/>
      </c>
      <c r="AC951" s="121" t="str">
        <f t="shared" si="210"/>
        <v/>
      </c>
      <c r="AD951" s="122" t="str">
        <f t="shared" si="211"/>
        <v/>
      </c>
      <c r="AE951" s="123" t="str">
        <f t="shared" si="215"/>
        <v/>
      </c>
      <c r="AG951" s="150" t="str">
        <f t="shared" si="212"/>
        <v/>
      </c>
    </row>
    <row r="952" spans="1:33" x14ac:dyDescent="0.25">
      <c r="A952" s="56"/>
      <c r="B952" s="70"/>
      <c r="C952" s="76"/>
      <c r="D952" s="73"/>
      <c r="E952" s="79"/>
      <c r="F952" s="56"/>
      <c r="G952" s="13" t="str">
        <f t="shared" si="203"/>
        <v/>
      </c>
      <c r="H952" s="56"/>
      <c r="K952" s="128"/>
      <c r="L952" s="128"/>
      <c r="M952" s="128"/>
      <c r="N952" s="84" t="str">
        <f t="shared" si="204"/>
        <v/>
      </c>
      <c r="O952" s="128"/>
      <c r="P952" s="84" t="str">
        <f t="shared" si="205"/>
        <v/>
      </c>
      <c r="Q952" s="84" t="str">
        <f t="shared" si="202"/>
        <v/>
      </c>
      <c r="R952" s="84" t="str">
        <f t="shared" si="206"/>
        <v/>
      </c>
      <c r="S952" s="84" t="str">
        <f t="shared" si="207"/>
        <v/>
      </c>
      <c r="U952" s="84" t="str">
        <f t="shared" si="208"/>
        <v/>
      </c>
      <c r="W952" s="108" t="str">
        <f>IF($N952="", "", SUM($D$11:$D952))</f>
        <v/>
      </c>
      <c r="X952" s="111" t="str">
        <f t="shared" si="209"/>
        <v/>
      </c>
      <c r="Y952" s="114" t="str">
        <f t="shared" si="213"/>
        <v/>
      </c>
      <c r="Z952" s="111" t="str">
        <f>IF(X952="", "", X952-SUM($Z$11:$Z951))</f>
        <v/>
      </c>
      <c r="AA952" s="111" t="str">
        <f>IF($Y952="", "", $Y952-SUM($AA$11:$AA951))</f>
        <v/>
      </c>
      <c r="AB952" s="111" t="str">
        <f t="shared" si="214"/>
        <v/>
      </c>
      <c r="AC952" s="121" t="str">
        <f t="shared" si="210"/>
        <v/>
      </c>
      <c r="AD952" s="122" t="str">
        <f t="shared" si="211"/>
        <v/>
      </c>
      <c r="AE952" s="123" t="str">
        <f t="shared" si="215"/>
        <v/>
      </c>
      <c r="AG952" s="150" t="str">
        <f t="shared" si="212"/>
        <v/>
      </c>
    </row>
    <row r="953" spans="1:33" x14ac:dyDescent="0.25">
      <c r="A953" s="56"/>
      <c r="B953" s="70"/>
      <c r="C953" s="76"/>
      <c r="D953" s="73"/>
      <c r="E953" s="79"/>
      <c r="F953" s="56"/>
      <c r="G953" s="13" t="str">
        <f t="shared" si="203"/>
        <v/>
      </c>
      <c r="H953" s="56"/>
      <c r="K953" s="128"/>
      <c r="L953" s="128"/>
      <c r="M953" s="128"/>
      <c r="N953" s="84" t="str">
        <f t="shared" si="204"/>
        <v/>
      </c>
      <c r="O953" s="128"/>
      <c r="P953" s="84" t="str">
        <f t="shared" si="205"/>
        <v/>
      </c>
      <c r="Q953" s="84" t="str">
        <f t="shared" si="202"/>
        <v/>
      </c>
      <c r="R953" s="84" t="str">
        <f t="shared" si="206"/>
        <v/>
      </c>
      <c r="S953" s="84" t="str">
        <f t="shared" si="207"/>
        <v/>
      </c>
      <c r="U953" s="84" t="str">
        <f t="shared" si="208"/>
        <v/>
      </c>
      <c r="W953" s="108" t="str">
        <f>IF($N953="", "", SUM($D$11:$D953))</f>
        <v/>
      </c>
      <c r="X953" s="111" t="str">
        <f t="shared" si="209"/>
        <v/>
      </c>
      <c r="Y953" s="114" t="str">
        <f t="shared" si="213"/>
        <v/>
      </c>
      <c r="Z953" s="111" t="str">
        <f>IF(X953="", "", X953-SUM($Z$11:$Z952))</f>
        <v/>
      </c>
      <c r="AA953" s="111" t="str">
        <f>IF($Y953="", "", $Y953-SUM($AA$11:$AA952))</f>
        <v/>
      </c>
      <c r="AB953" s="111" t="str">
        <f t="shared" si="214"/>
        <v/>
      </c>
      <c r="AC953" s="121" t="str">
        <f t="shared" si="210"/>
        <v/>
      </c>
      <c r="AD953" s="122" t="str">
        <f t="shared" si="211"/>
        <v/>
      </c>
      <c r="AE953" s="123" t="str">
        <f t="shared" si="215"/>
        <v/>
      </c>
      <c r="AG953" s="150" t="str">
        <f t="shared" si="212"/>
        <v/>
      </c>
    </row>
    <row r="954" spans="1:33" x14ac:dyDescent="0.25">
      <c r="A954" s="56"/>
      <c r="B954" s="70"/>
      <c r="C954" s="76"/>
      <c r="D954" s="73"/>
      <c r="E954" s="79"/>
      <c r="F954" s="56"/>
      <c r="G954" s="13" t="str">
        <f t="shared" si="203"/>
        <v/>
      </c>
      <c r="H954" s="56"/>
      <c r="K954" s="128"/>
      <c r="L954" s="128"/>
      <c r="M954" s="128"/>
      <c r="N954" s="84" t="str">
        <f t="shared" si="204"/>
        <v/>
      </c>
      <c r="O954" s="128"/>
      <c r="P954" s="84" t="str">
        <f t="shared" si="205"/>
        <v/>
      </c>
      <c r="Q954" s="84" t="str">
        <f t="shared" si="202"/>
        <v/>
      </c>
      <c r="R954" s="84" t="str">
        <f t="shared" si="206"/>
        <v/>
      </c>
      <c r="S954" s="84" t="str">
        <f t="shared" si="207"/>
        <v/>
      </c>
      <c r="U954" s="84" t="str">
        <f t="shared" si="208"/>
        <v/>
      </c>
      <c r="W954" s="108" t="str">
        <f>IF($N954="", "", SUM($D$11:$D954))</f>
        <v/>
      </c>
      <c r="X954" s="111" t="str">
        <f t="shared" si="209"/>
        <v/>
      </c>
      <c r="Y954" s="114" t="str">
        <f t="shared" si="213"/>
        <v/>
      </c>
      <c r="Z954" s="111" t="str">
        <f>IF(X954="", "", X954-SUM($Z$11:$Z953))</f>
        <v/>
      </c>
      <c r="AA954" s="111" t="str">
        <f>IF($Y954="", "", $Y954-SUM($AA$11:$AA953))</f>
        <v/>
      </c>
      <c r="AB954" s="111" t="str">
        <f t="shared" si="214"/>
        <v/>
      </c>
      <c r="AC954" s="121" t="str">
        <f t="shared" si="210"/>
        <v/>
      </c>
      <c r="AD954" s="122" t="str">
        <f t="shared" si="211"/>
        <v/>
      </c>
      <c r="AE954" s="123" t="str">
        <f t="shared" si="215"/>
        <v/>
      </c>
      <c r="AG954" s="150" t="str">
        <f t="shared" si="212"/>
        <v/>
      </c>
    </row>
    <row r="955" spans="1:33" x14ac:dyDescent="0.25">
      <c r="A955" s="56"/>
      <c r="B955" s="70"/>
      <c r="C955" s="76"/>
      <c r="D955" s="73"/>
      <c r="E955" s="79"/>
      <c r="F955" s="56"/>
      <c r="G955" s="13" t="str">
        <f t="shared" si="203"/>
        <v/>
      </c>
      <c r="H955" s="56"/>
      <c r="K955" s="128"/>
      <c r="L955" s="128"/>
      <c r="M955" s="128"/>
      <c r="N955" s="84" t="str">
        <f t="shared" si="204"/>
        <v/>
      </c>
      <c r="O955" s="128"/>
      <c r="P955" s="84" t="str">
        <f t="shared" si="205"/>
        <v/>
      </c>
      <c r="Q955" s="84" t="str">
        <f t="shared" si="202"/>
        <v/>
      </c>
      <c r="R955" s="84" t="str">
        <f t="shared" si="206"/>
        <v/>
      </c>
      <c r="S955" s="84" t="str">
        <f t="shared" si="207"/>
        <v/>
      </c>
      <c r="U955" s="84" t="str">
        <f t="shared" si="208"/>
        <v/>
      </c>
      <c r="W955" s="108" t="str">
        <f>IF($N955="", "", SUM($D$11:$D955))</f>
        <v/>
      </c>
      <c r="X955" s="111" t="str">
        <f t="shared" si="209"/>
        <v/>
      </c>
      <c r="Y955" s="114" t="str">
        <f t="shared" si="213"/>
        <v/>
      </c>
      <c r="Z955" s="111" t="str">
        <f>IF(X955="", "", X955-SUM($Z$11:$Z954))</f>
        <v/>
      </c>
      <c r="AA955" s="111" t="str">
        <f>IF($Y955="", "", $Y955-SUM($AA$11:$AA954))</f>
        <v/>
      </c>
      <c r="AB955" s="111" t="str">
        <f t="shared" si="214"/>
        <v/>
      </c>
      <c r="AC955" s="121" t="str">
        <f t="shared" si="210"/>
        <v/>
      </c>
      <c r="AD955" s="122" t="str">
        <f t="shared" si="211"/>
        <v/>
      </c>
      <c r="AE955" s="123" t="str">
        <f t="shared" si="215"/>
        <v/>
      </c>
      <c r="AG955" s="150" t="str">
        <f t="shared" si="212"/>
        <v/>
      </c>
    </row>
    <row r="956" spans="1:33" x14ac:dyDescent="0.25">
      <c r="A956" s="56"/>
      <c r="B956" s="70"/>
      <c r="C956" s="76"/>
      <c r="D956" s="73"/>
      <c r="E956" s="79"/>
      <c r="F956" s="56"/>
      <c r="G956" s="13" t="str">
        <f t="shared" si="203"/>
        <v/>
      </c>
      <c r="H956" s="56"/>
      <c r="K956" s="128"/>
      <c r="L956" s="128"/>
      <c r="M956" s="128"/>
      <c r="N956" s="84" t="str">
        <f t="shared" si="204"/>
        <v/>
      </c>
      <c r="O956" s="128"/>
      <c r="P956" s="84" t="str">
        <f t="shared" si="205"/>
        <v/>
      </c>
      <c r="Q956" s="84" t="str">
        <f t="shared" si="202"/>
        <v/>
      </c>
      <c r="R956" s="84" t="str">
        <f t="shared" si="206"/>
        <v/>
      </c>
      <c r="S956" s="84" t="str">
        <f t="shared" si="207"/>
        <v/>
      </c>
      <c r="U956" s="84" t="str">
        <f t="shared" si="208"/>
        <v/>
      </c>
      <c r="W956" s="108" t="str">
        <f>IF($N956="", "", SUM($D$11:$D956))</f>
        <v/>
      </c>
      <c r="X956" s="111" t="str">
        <f t="shared" si="209"/>
        <v/>
      </c>
      <c r="Y956" s="114" t="str">
        <f t="shared" si="213"/>
        <v/>
      </c>
      <c r="Z956" s="111" t="str">
        <f>IF(X956="", "", X956-SUM($Z$11:$Z955))</f>
        <v/>
      </c>
      <c r="AA956" s="111" t="str">
        <f>IF($Y956="", "", $Y956-SUM($AA$11:$AA955))</f>
        <v/>
      </c>
      <c r="AB956" s="111" t="str">
        <f t="shared" si="214"/>
        <v/>
      </c>
      <c r="AC956" s="121" t="str">
        <f t="shared" si="210"/>
        <v/>
      </c>
      <c r="AD956" s="122" t="str">
        <f t="shared" si="211"/>
        <v/>
      </c>
      <c r="AE956" s="123" t="str">
        <f t="shared" si="215"/>
        <v/>
      </c>
      <c r="AG956" s="150" t="str">
        <f t="shared" si="212"/>
        <v/>
      </c>
    </row>
    <row r="957" spans="1:33" x14ac:dyDescent="0.25">
      <c r="A957" s="56"/>
      <c r="B957" s="70"/>
      <c r="C957" s="76"/>
      <c r="D957" s="73"/>
      <c r="E957" s="79"/>
      <c r="F957" s="56"/>
      <c r="G957" s="13" t="str">
        <f t="shared" si="203"/>
        <v/>
      </c>
      <c r="H957" s="56"/>
      <c r="K957" s="128"/>
      <c r="L957" s="128"/>
      <c r="M957" s="128"/>
      <c r="N957" s="84" t="str">
        <f t="shared" si="204"/>
        <v/>
      </c>
      <c r="O957" s="128"/>
      <c r="P957" s="84" t="str">
        <f t="shared" si="205"/>
        <v/>
      </c>
      <c r="Q957" s="84" t="str">
        <f t="shared" si="202"/>
        <v/>
      </c>
      <c r="R957" s="84" t="str">
        <f t="shared" si="206"/>
        <v/>
      </c>
      <c r="S957" s="84" t="str">
        <f t="shared" si="207"/>
        <v/>
      </c>
      <c r="U957" s="84" t="str">
        <f t="shared" si="208"/>
        <v/>
      </c>
      <c r="W957" s="108" t="str">
        <f>IF($N957="", "", SUM($D$11:$D957))</f>
        <v/>
      </c>
      <c r="X957" s="111" t="str">
        <f t="shared" si="209"/>
        <v/>
      </c>
      <c r="Y957" s="114" t="str">
        <f t="shared" si="213"/>
        <v/>
      </c>
      <c r="Z957" s="111" t="str">
        <f>IF(X957="", "", X957-SUM($Z$11:$Z956))</f>
        <v/>
      </c>
      <c r="AA957" s="111" t="str">
        <f>IF($Y957="", "", $Y957-SUM($AA$11:$AA956))</f>
        <v/>
      </c>
      <c r="AB957" s="111" t="str">
        <f t="shared" si="214"/>
        <v/>
      </c>
      <c r="AC957" s="121" t="str">
        <f t="shared" si="210"/>
        <v/>
      </c>
      <c r="AD957" s="122" t="str">
        <f t="shared" si="211"/>
        <v/>
      </c>
      <c r="AE957" s="123" t="str">
        <f t="shared" si="215"/>
        <v/>
      </c>
      <c r="AG957" s="150" t="str">
        <f t="shared" si="212"/>
        <v/>
      </c>
    </row>
    <row r="958" spans="1:33" x14ac:dyDescent="0.25">
      <c r="A958" s="56"/>
      <c r="B958" s="70"/>
      <c r="C958" s="76"/>
      <c r="D958" s="73"/>
      <c r="E958" s="79"/>
      <c r="F958" s="56"/>
      <c r="G958" s="13" t="str">
        <f t="shared" si="203"/>
        <v/>
      </c>
      <c r="H958" s="56"/>
      <c r="K958" s="128"/>
      <c r="L958" s="128"/>
      <c r="M958" s="128"/>
      <c r="N958" s="84" t="str">
        <f t="shared" si="204"/>
        <v/>
      </c>
      <c r="O958" s="128"/>
      <c r="P958" s="84" t="str">
        <f t="shared" si="205"/>
        <v/>
      </c>
      <c r="Q958" s="84" t="str">
        <f t="shared" si="202"/>
        <v/>
      </c>
      <c r="R958" s="84" t="str">
        <f t="shared" si="206"/>
        <v/>
      </c>
      <c r="S958" s="84" t="str">
        <f t="shared" si="207"/>
        <v/>
      </c>
      <c r="U958" s="84" t="str">
        <f t="shared" si="208"/>
        <v/>
      </c>
      <c r="W958" s="108" t="str">
        <f>IF($N958="", "", SUM($D$11:$D958))</f>
        <v/>
      </c>
      <c r="X958" s="111" t="str">
        <f t="shared" si="209"/>
        <v/>
      </c>
      <c r="Y958" s="114" t="str">
        <f t="shared" si="213"/>
        <v/>
      </c>
      <c r="Z958" s="111" t="str">
        <f>IF(X958="", "", X958-SUM($Z$11:$Z957))</f>
        <v/>
      </c>
      <c r="AA958" s="111" t="str">
        <f>IF($Y958="", "", $Y958-SUM($AA$11:$AA957))</f>
        <v/>
      </c>
      <c r="AB958" s="111" t="str">
        <f t="shared" si="214"/>
        <v/>
      </c>
      <c r="AC958" s="121" t="str">
        <f t="shared" si="210"/>
        <v/>
      </c>
      <c r="AD958" s="122" t="str">
        <f t="shared" si="211"/>
        <v/>
      </c>
      <c r="AE958" s="123" t="str">
        <f t="shared" si="215"/>
        <v/>
      </c>
      <c r="AG958" s="150" t="str">
        <f t="shared" si="212"/>
        <v/>
      </c>
    </row>
    <row r="959" spans="1:33" x14ac:dyDescent="0.25">
      <c r="A959" s="56"/>
      <c r="B959" s="70"/>
      <c r="C959" s="76"/>
      <c r="D959" s="73"/>
      <c r="E959" s="79"/>
      <c r="F959" s="56"/>
      <c r="G959" s="13" t="str">
        <f t="shared" si="203"/>
        <v/>
      </c>
      <c r="H959" s="56"/>
      <c r="K959" s="128"/>
      <c r="L959" s="128"/>
      <c r="M959" s="128"/>
      <c r="N959" s="84" t="str">
        <f t="shared" si="204"/>
        <v/>
      </c>
      <c r="O959" s="128"/>
      <c r="P959" s="84" t="str">
        <f t="shared" si="205"/>
        <v/>
      </c>
      <c r="Q959" s="84" t="str">
        <f t="shared" si="202"/>
        <v/>
      </c>
      <c r="R959" s="84" t="str">
        <f t="shared" si="206"/>
        <v/>
      </c>
      <c r="S959" s="84" t="str">
        <f t="shared" si="207"/>
        <v/>
      </c>
      <c r="U959" s="84" t="str">
        <f t="shared" si="208"/>
        <v/>
      </c>
      <c r="W959" s="108" t="str">
        <f>IF($N959="", "", SUM($D$11:$D959))</f>
        <v/>
      </c>
      <c r="X959" s="111" t="str">
        <f t="shared" si="209"/>
        <v/>
      </c>
      <c r="Y959" s="114" t="str">
        <f t="shared" si="213"/>
        <v/>
      </c>
      <c r="Z959" s="111" t="str">
        <f>IF(X959="", "", X959-SUM($Z$11:$Z958))</f>
        <v/>
      </c>
      <c r="AA959" s="111" t="str">
        <f>IF($Y959="", "", $Y959-SUM($AA$11:$AA958))</f>
        <v/>
      </c>
      <c r="AB959" s="111" t="str">
        <f t="shared" si="214"/>
        <v/>
      </c>
      <c r="AC959" s="121" t="str">
        <f t="shared" si="210"/>
        <v/>
      </c>
      <c r="AD959" s="122" t="str">
        <f t="shared" si="211"/>
        <v/>
      </c>
      <c r="AE959" s="123" t="str">
        <f t="shared" si="215"/>
        <v/>
      </c>
      <c r="AG959" s="150" t="str">
        <f t="shared" si="212"/>
        <v/>
      </c>
    </row>
    <row r="960" spans="1:33" x14ac:dyDescent="0.25">
      <c r="A960" s="56"/>
      <c r="B960" s="70"/>
      <c r="C960" s="76"/>
      <c r="D960" s="73"/>
      <c r="E960" s="79"/>
      <c r="F960" s="56"/>
      <c r="G960" s="13" t="str">
        <f t="shared" si="203"/>
        <v/>
      </c>
      <c r="H960" s="56"/>
      <c r="K960" s="128"/>
      <c r="L960" s="128"/>
      <c r="M960" s="128"/>
      <c r="N960" s="84" t="str">
        <f t="shared" si="204"/>
        <v/>
      </c>
      <c r="O960" s="128"/>
      <c r="P960" s="84" t="str">
        <f t="shared" si="205"/>
        <v/>
      </c>
      <c r="Q960" s="84" t="str">
        <f t="shared" si="202"/>
        <v/>
      </c>
      <c r="R960" s="84" t="str">
        <f t="shared" si="206"/>
        <v/>
      </c>
      <c r="S960" s="84" t="str">
        <f t="shared" si="207"/>
        <v/>
      </c>
      <c r="U960" s="84" t="str">
        <f t="shared" si="208"/>
        <v/>
      </c>
      <c r="W960" s="108" t="str">
        <f>IF($N960="", "", SUM($D$11:$D960))</f>
        <v/>
      </c>
      <c r="X960" s="111" t="str">
        <f t="shared" si="209"/>
        <v/>
      </c>
      <c r="Y960" s="114" t="str">
        <f t="shared" si="213"/>
        <v/>
      </c>
      <c r="Z960" s="111" t="str">
        <f>IF(X960="", "", X960-SUM($Z$11:$Z959))</f>
        <v/>
      </c>
      <c r="AA960" s="111" t="str">
        <f>IF($Y960="", "", $Y960-SUM($AA$11:$AA959))</f>
        <v/>
      </c>
      <c r="AB960" s="111" t="str">
        <f t="shared" si="214"/>
        <v/>
      </c>
      <c r="AC960" s="121" t="str">
        <f t="shared" si="210"/>
        <v/>
      </c>
      <c r="AD960" s="122" t="str">
        <f t="shared" si="211"/>
        <v/>
      </c>
      <c r="AE960" s="123" t="str">
        <f t="shared" si="215"/>
        <v/>
      </c>
      <c r="AG960" s="150" t="str">
        <f t="shared" si="212"/>
        <v/>
      </c>
    </row>
    <row r="961" spans="1:33" x14ac:dyDescent="0.25">
      <c r="A961" s="56"/>
      <c r="B961" s="70"/>
      <c r="C961" s="76"/>
      <c r="D961" s="73"/>
      <c r="E961" s="79"/>
      <c r="F961" s="56"/>
      <c r="G961" s="13" t="str">
        <f t="shared" si="203"/>
        <v/>
      </c>
      <c r="H961" s="56"/>
      <c r="K961" s="128"/>
      <c r="L961" s="128"/>
      <c r="M961" s="128"/>
      <c r="N961" s="84" t="str">
        <f t="shared" si="204"/>
        <v/>
      </c>
      <c r="O961" s="128"/>
      <c r="P961" s="84" t="str">
        <f t="shared" si="205"/>
        <v/>
      </c>
      <c r="Q961" s="84" t="str">
        <f t="shared" si="202"/>
        <v/>
      </c>
      <c r="R961" s="84" t="str">
        <f t="shared" si="206"/>
        <v/>
      </c>
      <c r="S961" s="84" t="str">
        <f t="shared" si="207"/>
        <v/>
      </c>
      <c r="U961" s="84" t="str">
        <f t="shared" si="208"/>
        <v/>
      </c>
      <c r="W961" s="108" t="str">
        <f>IF($N961="", "", SUM($D$11:$D961))</f>
        <v/>
      </c>
      <c r="X961" s="111" t="str">
        <f t="shared" si="209"/>
        <v/>
      </c>
      <c r="Y961" s="114" t="str">
        <f t="shared" si="213"/>
        <v/>
      </c>
      <c r="Z961" s="111" t="str">
        <f>IF(X961="", "", X961-SUM($Z$11:$Z960))</f>
        <v/>
      </c>
      <c r="AA961" s="111" t="str">
        <f>IF($Y961="", "", $Y961-SUM($AA$11:$AA960))</f>
        <v/>
      </c>
      <c r="AB961" s="111" t="str">
        <f t="shared" si="214"/>
        <v/>
      </c>
      <c r="AC961" s="121" t="str">
        <f t="shared" si="210"/>
        <v/>
      </c>
      <c r="AD961" s="122" t="str">
        <f t="shared" si="211"/>
        <v/>
      </c>
      <c r="AE961" s="123" t="str">
        <f t="shared" si="215"/>
        <v/>
      </c>
      <c r="AG961" s="150" t="str">
        <f t="shared" si="212"/>
        <v/>
      </c>
    </row>
    <row r="962" spans="1:33" x14ac:dyDescent="0.25">
      <c r="A962" s="56"/>
      <c r="B962" s="70"/>
      <c r="C962" s="76"/>
      <c r="D962" s="73"/>
      <c r="E962" s="79"/>
      <c r="F962" s="56"/>
      <c r="G962" s="13" t="str">
        <f t="shared" si="203"/>
        <v/>
      </c>
      <c r="H962" s="56"/>
      <c r="K962" s="128"/>
      <c r="L962" s="128"/>
      <c r="M962" s="128"/>
      <c r="N962" s="84" t="str">
        <f t="shared" si="204"/>
        <v/>
      </c>
      <c r="O962" s="128"/>
      <c r="P962" s="84" t="str">
        <f t="shared" si="205"/>
        <v/>
      </c>
      <c r="Q962" s="84" t="str">
        <f t="shared" si="202"/>
        <v/>
      </c>
      <c r="R962" s="84" t="str">
        <f t="shared" si="206"/>
        <v/>
      </c>
      <c r="S962" s="84" t="str">
        <f t="shared" si="207"/>
        <v/>
      </c>
      <c r="U962" s="84" t="str">
        <f t="shared" si="208"/>
        <v/>
      </c>
      <c r="W962" s="108" t="str">
        <f>IF($N962="", "", SUM($D$11:$D962))</f>
        <v/>
      </c>
      <c r="X962" s="111" t="str">
        <f t="shared" si="209"/>
        <v/>
      </c>
      <c r="Y962" s="114" t="str">
        <f t="shared" si="213"/>
        <v/>
      </c>
      <c r="Z962" s="111" t="str">
        <f>IF(X962="", "", X962-SUM($Z$11:$Z961))</f>
        <v/>
      </c>
      <c r="AA962" s="111" t="str">
        <f>IF($Y962="", "", $Y962-SUM($AA$11:$AA961))</f>
        <v/>
      </c>
      <c r="AB962" s="111" t="str">
        <f t="shared" si="214"/>
        <v/>
      </c>
      <c r="AC962" s="121" t="str">
        <f t="shared" si="210"/>
        <v/>
      </c>
      <c r="AD962" s="122" t="str">
        <f t="shared" si="211"/>
        <v/>
      </c>
      <c r="AE962" s="123" t="str">
        <f t="shared" si="215"/>
        <v/>
      </c>
      <c r="AG962" s="150" t="str">
        <f t="shared" si="212"/>
        <v/>
      </c>
    </row>
    <row r="963" spans="1:33" x14ac:dyDescent="0.25">
      <c r="A963" s="56"/>
      <c r="B963" s="70"/>
      <c r="C963" s="76"/>
      <c r="D963" s="73"/>
      <c r="E963" s="79"/>
      <c r="F963" s="56"/>
      <c r="G963" s="13" t="str">
        <f t="shared" si="203"/>
        <v/>
      </c>
      <c r="H963" s="56"/>
      <c r="K963" s="128"/>
      <c r="L963" s="128"/>
      <c r="M963" s="128"/>
      <c r="N963" s="84" t="str">
        <f t="shared" si="204"/>
        <v/>
      </c>
      <c r="O963" s="128"/>
      <c r="P963" s="84" t="str">
        <f t="shared" si="205"/>
        <v/>
      </c>
      <c r="Q963" s="84" t="str">
        <f t="shared" si="202"/>
        <v/>
      </c>
      <c r="R963" s="84" t="str">
        <f t="shared" si="206"/>
        <v/>
      </c>
      <c r="S963" s="84" t="str">
        <f t="shared" si="207"/>
        <v/>
      </c>
      <c r="U963" s="84" t="str">
        <f t="shared" si="208"/>
        <v/>
      </c>
      <c r="W963" s="108" t="str">
        <f>IF($N963="", "", SUM($D$11:$D963))</f>
        <v/>
      </c>
      <c r="X963" s="111" t="str">
        <f t="shared" si="209"/>
        <v/>
      </c>
      <c r="Y963" s="114" t="str">
        <f t="shared" si="213"/>
        <v/>
      </c>
      <c r="Z963" s="111" t="str">
        <f>IF(X963="", "", X963-SUM($Z$11:$Z962))</f>
        <v/>
      </c>
      <c r="AA963" s="111" t="str">
        <f>IF($Y963="", "", $Y963-SUM($AA$11:$AA962))</f>
        <v/>
      </c>
      <c r="AB963" s="111" t="str">
        <f t="shared" si="214"/>
        <v/>
      </c>
      <c r="AC963" s="121" t="str">
        <f t="shared" si="210"/>
        <v/>
      </c>
      <c r="AD963" s="122" t="str">
        <f t="shared" si="211"/>
        <v/>
      </c>
      <c r="AE963" s="123" t="str">
        <f t="shared" si="215"/>
        <v/>
      </c>
      <c r="AG963" s="150" t="str">
        <f t="shared" si="212"/>
        <v/>
      </c>
    </row>
    <row r="964" spans="1:33" x14ac:dyDescent="0.25">
      <c r="A964" s="56"/>
      <c r="B964" s="70"/>
      <c r="C964" s="76"/>
      <c r="D964" s="73"/>
      <c r="E964" s="79"/>
      <c r="F964" s="56"/>
      <c r="G964" s="13" t="str">
        <f t="shared" si="203"/>
        <v/>
      </c>
      <c r="H964" s="56"/>
      <c r="K964" s="128"/>
      <c r="L964" s="128"/>
      <c r="M964" s="128"/>
      <c r="N964" s="84" t="str">
        <f t="shared" si="204"/>
        <v/>
      </c>
      <c r="O964" s="128"/>
      <c r="P964" s="84" t="str">
        <f t="shared" si="205"/>
        <v/>
      </c>
      <c r="Q964" s="84" t="str">
        <f t="shared" si="202"/>
        <v/>
      </c>
      <c r="R964" s="84" t="str">
        <f t="shared" si="206"/>
        <v/>
      </c>
      <c r="S964" s="84" t="str">
        <f t="shared" si="207"/>
        <v/>
      </c>
      <c r="U964" s="84" t="str">
        <f t="shared" si="208"/>
        <v/>
      </c>
      <c r="W964" s="108" t="str">
        <f>IF($N964="", "", SUM($D$11:$D964))</f>
        <v/>
      </c>
      <c r="X964" s="111" t="str">
        <f t="shared" si="209"/>
        <v/>
      </c>
      <c r="Y964" s="114" t="str">
        <f t="shared" si="213"/>
        <v/>
      </c>
      <c r="Z964" s="111" t="str">
        <f>IF(X964="", "", X964-SUM($Z$11:$Z963))</f>
        <v/>
      </c>
      <c r="AA964" s="111" t="str">
        <f>IF($Y964="", "", $Y964-SUM($AA$11:$AA963))</f>
        <v/>
      </c>
      <c r="AB964" s="111" t="str">
        <f t="shared" si="214"/>
        <v/>
      </c>
      <c r="AC964" s="121" t="str">
        <f t="shared" si="210"/>
        <v/>
      </c>
      <c r="AD964" s="122" t="str">
        <f t="shared" si="211"/>
        <v/>
      </c>
      <c r="AE964" s="123" t="str">
        <f t="shared" si="215"/>
        <v/>
      </c>
      <c r="AG964" s="150" t="str">
        <f t="shared" si="212"/>
        <v/>
      </c>
    </row>
    <row r="965" spans="1:33" x14ac:dyDescent="0.25">
      <c r="A965" s="56"/>
      <c r="B965" s="70"/>
      <c r="C965" s="76"/>
      <c r="D965" s="73"/>
      <c r="E965" s="79"/>
      <c r="F965" s="56"/>
      <c r="G965" s="13" t="str">
        <f t="shared" si="203"/>
        <v/>
      </c>
      <c r="H965" s="56"/>
      <c r="K965" s="128"/>
      <c r="L965" s="128"/>
      <c r="M965" s="128"/>
      <c r="N965" s="84" t="str">
        <f t="shared" si="204"/>
        <v/>
      </c>
      <c r="O965" s="128"/>
      <c r="P965" s="84" t="str">
        <f t="shared" si="205"/>
        <v/>
      </c>
      <c r="Q965" s="84" t="str">
        <f t="shared" si="202"/>
        <v/>
      </c>
      <c r="R965" s="84" t="str">
        <f t="shared" si="206"/>
        <v/>
      </c>
      <c r="S965" s="84" t="str">
        <f t="shared" si="207"/>
        <v/>
      </c>
      <c r="U965" s="84" t="str">
        <f t="shared" si="208"/>
        <v/>
      </c>
      <c r="W965" s="108" t="str">
        <f>IF($N965="", "", SUM($D$11:$D965))</f>
        <v/>
      </c>
      <c r="X965" s="111" t="str">
        <f t="shared" si="209"/>
        <v/>
      </c>
      <c r="Y965" s="114" t="str">
        <f t="shared" si="213"/>
        <v/>
      </c>
      <c r="Z965" s="111" t="str">
        <f>IF(X965="", "", X965-SUM($Z$11:$Z964))</f>
        <v/>
      </c>
      <c r="AA965" s="111" t="str">
        <f>IF($Y965="", "", $Y965-SUM($AA$11:$AA964))</f>
        <v/>
      </c>
      <c r="AB965" s="111" t="str">
        <f t="shared" si="214"/>
        <v/>
      </c>
      <c r="AC965" s="121" t="str">
        <f t="shared" si="210"/>
        <v/>
      </c>
      <c r="AD965" s="122" t="str">
        <f t="shared" si="211"/>
        <v/>
      </c>
      <c r="AE965" s="123" t="str">
        <f t="shared" si="215"/>
        <v/>
      </c>
      <c r="AG965" s="150" t="str">
        <f t="shared" si="212"/>
        <v/>
      </c>
    </row>
    <row r="966" spans="1:33" x14ac:dyDescent="0.25">
      <c r="A966" s="56"/>
      <c r="B966" s="70"/>
      <c r="C966" s="76"/>
      <c r="D966" s="73"/>
      <c r="E966" s="79"/>
      <c r="F966" s="56"/>
      <c r="G966" s="13" t="str">
        <f t="shared" si="203"/>
        <v/>
      </c>
      <c r="H966" s="56"/>
      <c r="K966" s="128"/>
      <c r="L966" s="128"/>
      <c r="M966" s="128"/>
      <c r="N966" s="84" t="str">
        <f t="shared" si="204"/>
        <v/>
      </c>
      <c r="O966" s="128"/>
      <c r="P966" s="84" t="str">
        <f t="shared" si="205"/>
        <v/>
      </c>
      <c r="Q966" s="84" t="str">
        <f t="shared" si="202"/>
        <v/>
      </c>
      <c r="R966" s="84" t="str">
        <f t="shared" si="206"/>
        <v/>
      </c>
      <c r="S966" s="84" t="str">
        <f t="shared" si="207"/>
        <v/>
      </c>
      <c r="U966" s="84" t="str">
        <f t="shared" si="208"/>
        <v/>
      </c>
      <c r="W966" s="108" t="str">
        <f>IF($N966="", "", SUM($D$11:$D966))</f>
        <v/>
      </c>
      <c r="X966" s="111" t="str">
        <f t="shared" si="209"/>
        <v/>
      </c>
      <c r="Y966" s="114" t="str">
        <f t="shared" si="213"/>
        <v/>
      </c>
      <c r="Z966" s="111" t="str">
        <f>IF(X966="", "", X966-SUM($Z$11:$Z965))</f>
        <v/>
      </c>
      <c r="AA966" s="111" t="str">
        <f>IF($Y966="", "", $Y966-SUM($AA$11:$AA965))</f>
        <v/>
      </c>
      <c r="AB966" s="111" t="str">
        <f t="shared" si="214"/>
        <v/>
      </c>
      <c r="AC966" s="121" t="str">
        <f t="shared" si="210"/>
        <v/>
      </c>
      <c r="AD966" s="122" t="str">
        <f t="shared" si="211"/>
        <v/>
      </c>
      <c r="AE966" s="123" t="str">
        <f t="shared" si="215"/>
        <v/>
      </c>
      <c r="AG966" s="150" t="str">
        <f t="shared" si="212"/>
        <v/>
      </c>
    </row>
    <row r="967" spans="1:33" x14ac:dyDescent="0.25">
      <c r="A967" s="56"/>
      <c r="B967" s="70"/>
      <c r="C967" s="76"/>
      <c r="D967" s="73"/>
      <c r="E967" s="79"/>
      <c r="F967" s="56"/>
      <c r="G967" s="13" t="str">
        <f t="shared" si="203"/>
        <v/>
      </c>
      <c r="H967" s="56"/>
      <c r="K967" s="128"/>
      <c r="L967" s="128"/>
      <c r="M967" s="128"/>
      <c r="N967" s="84" t="str">
        <f t="shared" si="204"/>
        <v/>
      </c>
      <c r="O967" s="128"/>
      <c r="P967" s="84" t="str">
        <f t="shared" si="205"/>
        <v/>
      </c>
      <c r="Q967" s="84" t="str">
        <f t="shared" si="202"/>
        <v/>
      </c>
      <c r="R967" s="84" t="str">
        <f t="shared" si="206"/>
        <v/>
      </c>
      <c r="S967" s="84" t="str">
        <f t="shared" si="207"/>
        <v/>
      </c>
      <c r="U967" s="84" t="str">
        <f t="shared" si="208"/>
        <v/>
      </c>
      <c r="W967" s="108" t="str">
        <f>IF($N967="", "", SUM($D$11:$D967))</f>
        <v/>
      </c>
      <c r="X967" s="111" t="str">
        <f t="shared" si="209"/>
        <v/>
      </c>
      <c r="Y967" s="114" t="str">
        <f t="shared" si="213"/>
        <v/>
      </c>
      <c r="Z967" s="111" t="str">
        <f>IF(X967="", "", X967-SUM($Z$11:$Z966))</f>
        <v/>
      </c>
      <c r="AA967" s="111" t="str">
        <f>IF($Y967="", "", $Y967-SUM($AA$11:$AA966))</f>
        <v/>
      </c>
      <c r="AB967" s="111" t="str">
        <f t="shared" si="214"/>
        <v/>
      </c>
      <c r="AC967" s="121" t="str">
        <f t="shared" si="210"/>
        <v/>
      </c>
      <c r="AD967" s="122" t="str">
        <f t="shared" si="211"/>
        <v/>
      </c>
      <c r="AE967" s="123" t="str">
        <f t="shared" si="215"/>
        <v/>
      </c>
      <c r="AG967" s="150" t="str">
        <f t="shared" si="212"/>
        <v/>
      </c>
    </row>
    <row r="968" spans="1:33" x14ac:dyDescent="0.25">
      <c r="A968" s="56"/>
      <c r="B968" s="70"/>
      <c r="C968" s="76"/>
      <c r="D968" s="73"/>
      <c r="E968" s="79"/>
      <c r="F968" s="56"/>
      <c r="G968" s="13" t="str">
        <f t="shared" si="203"/>
        <v/>
      </c>
      <c r="H968" s="56"/>
      <c r="K968" s="128"/>
      <c r="L968" s="128"/>
      <c r="M968" s="128"/>
      <c r="N968" s="84" t="str">
        <f t="shared" si="204"/>
        <v/>
      </c>
      <c r="O968" s="128"/>
      <c r="P968" s="84" t="str">
        <f t="shared" si="205"/>
        <v/>
      </c>
      <c r="Q968" s="84" t="str">
        <f t="shared" si="202"/>
        <v/>
      </c>
      <c r="R968" s="84" t="str">
        <f t="shared" si="206"/>
        <v/>
      </c>
      <c r="S968" s="84" t="str">
        <f t="shared" si="207"/>
        <v/>
      </c>
      <c r="U968" s="84" t="str">
        <f t="shared" si="208"/>
        <v/>
      </c>
      <c r="W968" s="108" t="str">
        <f>IF($N968="", "", SUM($D$11:$D968))</f>
        <v/>
      </c>
      <c r="X968" s="111" t="str">
        <f t="shared" si="209"/>
        <v/>
      </c>
      <c r="Y968" s="114" t="str">
        <f t="shared" si="213"/>
        <v/>
      </c>
      <c r="Z968" s="111" t="str">
        <f>IF(X968="", "", X968-SUM($Z$11:$Z967))</f>
        <v/>
      </c>
      <c r="AA968" s="111" t="str">
        <f>IF($Y968="", "", $Y968-SUM($AA$11:$AA967))</f>
        <v/>
      </c>
      <c r="AB968" s="111" t="str">
        <f t="shared" si="214"/>
        <v/>
      </c>
      <c r="AC968" s="121" t="str">
        <f t="shared" si="210"/>
        <v/>
      </c>
      <c r="AD968" s="122" t="str">
        <f t="shared" si="211"/>
        <v/>
      </c>
      <c r="AE968" s="123" t="str">
        <f t="shared" si="215"/>
        <v/>
      </c>
      <c r="AG968" s="150" t="str">
        <f t="shared" si="212"/>
        <v/>
      </c>
    </row>
    <row r="969" spans="1:33" x14ac:dyDescent="0.25">
      <c r="A969" s="56"/>
      <c r="B969" s="70"/>
      <c r="C969" s="76"/>
      <c r="D969" s="73"/>
      <c r="E969" s="79"/>
      <c r="F969" s="56"/>
      <c r="G969" s="13" t="str">
        <f t="shared" si="203"/>
        <v/>
      </c>
      <c r="H969" s="56"/>
      <c r="K969" s="128"/>
      <c r="L969" s="128"/>
      <c r="M969" s="128"/>
      <c r="N969" s="84" t="str">
        <f t="shared" si="204"/>
        <v/>
      </c>
      <c r="O969" s="128"/>
      <c r="P969" s="84" t="str">
        <f t="shared" si="205"/>
        <v/>
      </c>
      <c r="Q969" s="84" t="str">
        <f t="shared" si="202"/>
        <v/>
      </c>
      <c r="R969" s="84" t="str">
        <f t="shared" si="206"/>
        <v/>
      </c>
      <c r="S969" s="84" t="str">
        <f t="shared" si="207"/>
        <v/>
      </c>
      <c r="U969" s="84" t="str">
        <f t="shared" si="208"/>
        <v/>
      </c>
      <c r="W969" s="108" t="str">
        <f>IF($N969="", "", SUM($D$11:$D969))</f>
        <v/>
      </c>
      <c r="X969" s="111" t="str">
        <f t="shared" si="209"/>
        <v/>
      </c>
      <c r="Y969" s="114" t="str">
        <f t="shared" si="213"/>
        <v/>
      </c>
      <c r="Z969" s="111" t="str">
        <f>IF(X969="", "", X969-SUM($Z$11:$Z968))</f>
        <v/>
      </c>
      <c r="AA969" s="111" t="str">
        <f>IF($Y969="", "", $Y969-SUM($AA$11:$AA968))</f>
        <v/>
      </c>
      <c r="AB969" s="111" t="str">
        <f t="shared" si="214"/>
        <v/>
      </c>
      <c r="AC969" s="121" t="str">
        <f t="shared" si="210"/>
        <v/>
      </c>
      <c r="AD969" s="122" t="str">
        <f t="shared" si="211"/>
        <v/>
      </c>
      <c r="AE969" s="123" t="str">
        <f t="shared" si="215"/>
        <v/>
      </c>
      <c r="AG969" s="150" t="str">
        <f t="shared" si="212"/>
        <v/>
      </c>
    </row>
    <row r="970" spans="1:33" x14ac:dyDescent="0.25">
      <c r="A970" s="56"/>
      <c r="B970" s="70"/>
      <c r="C970" s="76"/>
      <c r="D970" s="73"/>
      <c r="E970" s="79"/>
      <c r="F970" s="56"/>
      <c r="G970" s="13" t="str">
        <f t="shared" si="203"/>
        <v/>
      </c>
      <c r="H970" s="56"/>
      <c r="K970" s="128"/>
      <c r="L970" s="128"/>
      <c r="M970" s="128"/>
      <c r="N970" s="84" t="str">
        <f t="shared" si="204"/>
        <v/>
      </c>
      <c r="O970" s="128"/>
      <c r="P970" s="84" t="str">
        <f t="shared" si="205"/>
        <v/>
      </c>
      <c r="Q970" s="84" t="str">
        <f t="shared" si="202"/>
        <v/>
      </c>
      <c r="R970" s="84" t="str">
        <f t="shared" si="206"/>
        <v/>
      </c>
      <c r="S970" s="84" t="str">
        <f t="shared" si="207"/>
        <v/>
      </c>
      <c r="U970" s="84" t="str">
        <f t="shared" si="208"/>
        <v/>
      </c>
      <c r="W970" s="108" t="str">
        <f>IF($N970="", "", SUM($D$11:$D970))</f>
        <v/>
      </c>
      <c r="X970" s="111" t="str">
        <f t="shared" si="209"/>
        <v/>
      </c>
      <c r="Y970" s="114" t="str">
        <f t="shared" si="213"/>
        <v/>
      </c>
      <c r="Z970" s="111" t="str">
        <f>IF(X970="", "", X970-SUM($Z$11:$Z969))</f>
        <v/>
      </c>
      <c r="AA970" s="111" t="str">
        <f>IF($Y970="", "", $Y970-SUM($AA$11:$AA969))</f>
        <v/>
      </c>
      <c r="AB970" s="111" t="str">
        <f t="shared" si="214"/>
        <v/>
      </c>
      <c r="AC970" s="121" t="str">
        <f t="shared" si="210"/>
        <v/>
      </c>
      <c r="AD970" s="122" t="str">
        <f t="shared" si="211"/>
        <v/>
      </c>
      <c r="AE970" s="123" t="str">
        <f t="shared" si="215"/>
        <v/>
      </c>
      <c r="AG970" s="150" t="str">
        <f t="shared" si="212"/>
        <v/>
      </c>
    </row>
    <row r="971" spans="1:33" x14ac:dyDescent="0.25">
      <c r="A971" s="56"/>
      <c r="B971" s="70"/>
      <c r="C971" s="76"/>
      <c r="D971" s="73"/>
      <c r="E971" s="79"/>
      <c r="F971" s="56"/>
      <c r="G971" s="13" t="str">
        <f t="shared" si="203"/>
        <v/>
      </c>
      <c r="H971" s="56"/>
      <c r="K971" s="128"/>
      <c r="L971" s="128"/>
      <c r="M971" s="128"/>
      <c r="N971" s="84" t="str">
        <f t="shared" si="204"/>
        <v/>
      </c>
      <c r="O971" s="128"/>
      <c r="P971" s="84" t="str">
        <f t="shared" si="205"/>
        <v/>
      </c>
      <c r="Q971" s="84" t="str">
        <f t="shared" ref="Q971:Q1034" si="216">IF($N971="", "", IF(AND(Q$5="X", C971=""), $N$6, IF(AND(NOT(C971=""), COUNTIF(L$11:L$17, C971)=0), $N$7, "")))</f>
        <v/>
      </c>
      <c r="R971" s="84" t="str">
        <f t="shared" si="206"/>
        <v/>
      </c>
      <c r="S971" s="84" t="str">
        <f t="shared" si="207"/>
        <v/>
      </c>
      <c r="U971" s="84" t="str">
        <f t="shared" si="208"/>
        <v/>
      </c>
      <c r="W971" s="108" t="str">
        <f>IF($N971="", "", SUM($D$11:$D971))</f>
        <v/>
      </c>
      <c r="X971" s="111" t="str">
        <f t="shared" si="209"/>
        <v/>
      </c>
      <c r="Y971" s="114" t="str">
        <f t="shared" si="213"/>
        <v/>
      </c>
      <c r="Z971" s="111" t="str">
        <f>IF(X971="", "", X971-SUM($Z$11:$Z970))</f>
        <v/>
      </c>
      <c r="AA971" s="111" t="str">
        <f>IF($Y971="", "", $Y971-SUM($AA$11:$AA970))</f>
        <v/>
      </c>
      <c r="AB971" s="111" t="str">
        <f t="shared" si="214"/>
        <v/>
      </c>
      <c r="AC971" s="121" t="str">
        <f t="shared" si="210"/>
        <v/>
      </c>
      <c r="AD971" s="122" t="str">
        <f t="shared" si="211"/>
        <v/>
      </c>
      <c r="AE971" s="123" t="str">
        <f t="shared" si="215"/>
        <v/>
      </c>
      <c r="AG971" s="150" t="str">
        <f t="shared" si="212"/>
        <v/>
      </c>
    </row>
    <row r="972" spans="1:33" x14ac:dyDescent="0.25">
      <c r="A972" s="56"/>
      <c r="B972" s="70"/>
      <c r="C972" s="76"/>
      <c r="D972" s="73"/>
      <c r="E972" s="79"/>
      <c r="F972" s="56"/>
      <c r="G972" s="13" t="str">
        <f t="shared" ref="G972:G1035" si="217">IF($B972="", "", TEXT($B972, "mmm"))</f>
        <v/>
      </c>
      <c r="H972" s="56"/>
      <c r="K972" s="128"/>
      <c r="L972" s="128"/>
      <c r="M972" s="128"/>
      <c r="N972" s="84" t="str">
        <f t="shared" ref="N972:N1035" si="218">IF(COUNTIF($B972:$E972, "")=4, "", "X")</f>
        <v/>
      </c>
      <c r="O972" s="128"/>
      <c r="P972" s="84" t="str">
        <f t="shared" ref="P972:P1035" si="219">IF($N972="", "", IF(AND(P$5="X", B972=""), $N$6, IFERROR(IF(AND(NOT(B972=""), OR(ISNUMBER(B972)=FALSE, B972&lt;$L$2, B972&gt;$L$3)), $N$7, ""), $N$7)))</f>
        <v/>
      </c>
      <c r="Q972" s="84" t="str">
        <f t="shared" si="216"/>
        <v/>
      </c>
      <c r="R972" s="84" t="str">
        <f t="shared" ref="R972:R1035" si="220">IF($N972="", "", IF(AND(R$5="X", D972=""), $N$6, IF(AND(NOT(D972=""), ISNUMBER(D972)=FALSE), $N$7, "")))</f>
        <v/>
      </c>
      <c r="S972" s="84" t="str">
        <f t="shared" ref="S972:S1035" si="221">IF($N972="", "", IF(AND(S$5="X", E972=""), $N$6, ""))</f>
        <v/>
      </c>
      <c r="U972" s="84" t="str">
        <f t="shared" ref="U972:U1035" si="222">IF($B972="", "", TEXT($B972, "mmm yyyy"))</f>
        <v/>
      </c>
      <c r="W972" s="108" t="str">
        <f>IF($N972="", "", SUM($D$11:$D972))</f>
        <v/>
      </c>
      <c r="X972" s="111" t="str">
        <f t="shared" ref="X972:X1035" si="223">IF(W972="", "", IF(W972&lt;=$X$4, W972, $X$4))</f>
        <v/>
      </c>
      <c r="Y972" s="114" t="str">
        <f t="shared" si="213"/>
        <v/>
      </c>
      <c r="Z972" s="111" t="str">
        <f>IF(X972="", "", X972-SUM($Z$11:$Z971))</f>
        <v/>
      </c>
      <c r="AA972" s="111" t="str">
        <f>IF($Y972="", "", $Y972-SUM($AA$11:$AA971))</f>
        <v/>
      </c>
      <c r="AB972" s="111" t="str">
        <f t="shared" si="214"/>
        <v/>
      </c>
      <c r="AC972" s="121" t="str">
        <f t="shared" ref="AC972:AC1035" si="224">IF($N972="", "", $Z972*$AC$4)</f>
        <v/>
      </c>
      <c r="AD972" s="122" t="str">
        <f t="shared" ref="AD972:AD1035" si="225">IF($N972="", "", $AA972*$AC$5)</f>
        <v/>
      </c>
      <c r="AE972" s="123" t="str">
        <f t="shared" si="215"/>
        <v/>
      </c>
      <c r="AG972" s="150" t="str">
        <f t="shared" ref="AG972:AG1035" si="226">IF(OR($U972="", $C972=""), "", CONCATENATE($C972, " - ", $U972))</f>
        <v/>
      </c>
    </row>
    <row r="973" spans="1:33" x14ac:dyDescent="0.25">
      <c r="A973" s="56"/>
      <c r="B973" s="70"/>
      <c r="C973" s="76"/>
      <c r="D973" s="73"/>
      <c r="E973" s="79"/>
      <c r="F973" s="56"/>
      <c r="G973" s="13" t="str">
        <f t="shared" si="217"/>
        <v/>
      </c>
      <c r="H973" s="56"/>
      <c r="K973" s="128"/>
      <c r="L973" s="128"/>
      <c r="M973" s="128"/>
      <c r="N973" s="84" t="str">
        <f t="shared" si="218"/>
        <v/>
      </c>
      <c r="O973" s="128"/>
      <c r="P973" s="84" t="str">
        <f t="shared" si="219"/>
        <v/>
      </c>
      <c r="Q973" s="84" t="str">
        <f t="shared" si="216"/>
        <v/>
      </c>
      <c r="R973" s="84" t="str">
        <f t="shared" si="220"/>
        <v/>
      </c>
      <c r="S973" s="84" t="str">
        <f t="shared" si="221"/>
        <v/>
      </c>
      <c r="U973" s="84" t="str">
        <f t="shared" si="222"/>
        <v/>
      </c>
      <c r="W973" s="108" t="str">
        <f>IF($N973="", "", SUM($D$11:$D973))</f>
        <v/>
      </c>
      <c r="X973" s="111" t="str">
        <f t="shared" si="223"/>
        <v/>
      </c>
      <c r="Y973" s="114" t="str">
        <f t="shared" si="213"/>
        <v/>
      </c>
      <c r="Z973" s="111" t="str">
        <f>IF(X973="", "", X973-SUM($Z$11:$Z972))</f>
        <v/>
      </c>
      <c r="AA973" s="111" t="str">
        <f>IF($Y973="", "", $Y973-SUM($AA$11:$AA972))</f>
        <v/>
      </c>
      <c r="AB973" s="111" t="str">
        <f t="shared" si="214"/>
        <v/>
      </c>
      <c r="AC973" s="121" t="str">
        <f t="shared" si="224"/>
        <v/>
      </c>
      <c r="AD973" s="122" t="str">
        <f t="shared" si="225"/>
        <v/>
      </c>
      <c r="AE973" s="123" t="str">
        <f t="shared" si="215"/>
        <v/>
      </c>
      <c r="AG973" s="150" t="str">
        <f t="shared" si="226"/>
        <v/>
      </c>
    </row>
    <row r="974" spans="1:33" x14ac:dyDescent="0.25">
      <c r="A974" s="56"/>
      <c r="B974" s="70"/>
      <c r="C974" s="76"/>
      <c r="D974" s="73"/>
      <c r="E974" s="79"/>
      <c r="F974" s="56"/>
      <c r="G974" s="13" t="str">
        <f t="shared" si="217"/>
        <v/>
      </c>
      <c r="H974" s="56"/>
      <c r="K974" s="128"/>
      <c r="L974" s="128"/>
      <c r="M974" s="128"/>
      <c r="N974" s="84" t="str">
        <f t="shared" si="218"/>
        <v/>
      </c>
      <c r="O974" s="128"/>
      <c r="P974" s="84" t="str">
        <f t="shared" si="219"/>
        <v/>
      </c>
      <c r="Q974" s="84" t="str">
        <f t="shared" si="216"/>
        <v/>
      </c>
      <c r="R974" s="84" t="str">
        <f t="shared" si="220"/>
        <v/>
      </c>
      <c r="S974" s="84" t="str">
        <f t="shared" si="221"/>
        <v/>
      </c>
      <c r="U974" s="84" t="str">
        <f t="shared" si="222"/>
        <v/>
      </c>
      <c r="W974" s="108" t="str">
        <f>IF($N974="", "", SUM($D$11:$D974))</f>
        <v/>
      </c>
      <c r="X974" s="111" t="str">
        <f t="shared" si="223"/>
        <v/>
      </c>
      <c r="Y974" s="114" t="str">
        <f t="shared" ref="Y974:Y1037" si="227">IF(W974="", "", IF(W974&lt;=$X$4, 0, W974-$X$4))</f>
        <v/>
      </c>
      <c r="Z974" s="111" t="str">
        <f>IF(X974="", "", X974-SUM($Z$11:$Z973))</f>
        <v/>
      </c>
      <c r="AA974" s="111" t="str">
        <f>IF($Y974="", "", $Y974-SUM($AA$11:$AA973))</f>
        <v/>
      </c>
      <c r="AB974" s="111" t="str">
        <f t="shared" ref="AB974:AB1037" si="228">IF($N974="", "", SUM(Z974:AA974))</f>
        <v/>
      </c>
      <c r="AC974" s="121" t="str">
        <f t="shared" si="224"/>
        <v/>
      </c>
      <c r="AD974" s="122" t="str">
        <f t="shared" si="225"/>
        <v/>
      </c>
      <c r="AE974" s="123" t="str">
        <f t="shared" ref="AE974:AE1037" si="229">IF($N974="", "", SUM(AC974:AD974))</f>
        <v/>
      </c>
      <c r="AG974" s="150" t="str">
        <f t="shared" si="226"/>
        <v/>
      </c>
    </row>
    <row r="975" spans="1:33" x14ac:dyDescent="0.25">
      <c r="A975" s="56"/>
      <c r="B975" s="70"/>
      <c r="C975" s="76"/>
      <c r="D975" s="73"/>
      <c r="E975" s="79"/>
      <c r="F975" s="56"/>
      <c r="G975" s="13" t="str">
        <f t="shared" si="217"/>
        <v/>
      </c>
      <c r="H975" s="56"/>
      <c r="K975" s="128"/>
      <c r="L975" s="128"/>
      <c r="M975" s="128"/>
      <c r="N975" s="84" t="str">
        <f t="shared" si="218"/>
        <v/>
      </c>
      <c r="O975" s="128"/>
      <c r="P975" s="84" t="str">
        <f t="shared" si="219"/>
        <v/>
      </c>
      <c r="Q975" s="84" t="str">
        <f t="shared" si="216"/>
        <v/>
      </c>
      <c r="R975" s="84" t="str">
        <f t="shared" si="220"/>
        <v/>
      </c>
      <c r="S975" s="84" t="str">
        <f t="shared" si="221"/>
        <v/>
      </c>
      <c r="U975" s="84" t="str">
        <f t="shared" si="222"/>
        <v/>
      </c>
      <c r="W975" s="108" t="str">
        <f>IF($N975="", "", SUM($D$11:$D975))</f>
        <v/>
      </c>
      <c r="X975" s="111" t="str">
        <f t="shared" si="223"/>
        <v/>
      </c>
      <c r="Y975" s="114" t="str">
        <f t="shared" si="227"/>
        <v/>
      </c>
      <c r="Z975" s="111" t="str">
        <f>IF(X975="", "", X975-SUM($Z$11:$Z974))</f>
        <v/>
      </c>
      <c r="AA975" s="111" t="str">
        <f>IF($Y975="", "", $Y975-SUM($AA$11:$AA974))</f>
        <v/>
      </c>
      <c r="AB975" s="111" t="str">
        <f t="shared" si="228"/>
        <v/>
      </c>
      <c r="AC975" s="121" t="str">
        <f t="shared" si="224"/>
        <v/>
      </c>
      <c r="AD975" s="122" t="str">
        <f t="shared" si="225"/>
        <v/>
      </c>
      <c r="AE975" s="123" t="str">
        <f t="shared" si="229"/>
        <v/>
      </c>
      <c r="AG975" s="150" t="str">
        <f t="shared" si="226"/>
        <v/>
      </c>
    </row>
    <row r="976" spans="1:33" x14ac:dyDescent="0.25">
      <c r="A976" s="56"/>
      <c r="B976" s="70"/>
      <c r="C976" s="76"/>
      <c r="D976" s="73"/>
      <c r="E976" s="79"/>
      <c r="F976" s="56"/>
      <c r="G976" s="13" t="str">
        <f t="shared" si="217"/>
        <v/>
      </c>
      <c r="H976" s="56"/>
      <c r="K976" s="128"/>
      <c r="L976" s="128"/>
      <c r="M976" s="128"/>
      <c r="N976" s="84" t="str">
        <f t="shared" si="218"/>
        <v/>
      </c>
      <c r="O976" s="128"/>
      <c r="P976" s="84" t="str">
        <f t="shared" si="219"/>
        <v/>
      </c>
      <c r="Q976" s="84" t="str">
        <f t="shared" si="216"/>
        <v/>
      </c>
      <c r="R976" s="84" t="str">
        <f t="shared" si="220"/>
        <v/>
      </c>
      <c r="S976" s="84" t="str">
        <f t="shared" si="221"/>
        <v/>
      </c>
      <c r="U976" s="84" t="str">
        <f t="shared" si="222"/>
        <v/>
      </c>
      <c r="W976" s="108" t="str">
        <f>IF($N976="", "", SUM($D$11:$D976))</f>
        <v/>
      </c>
      <c r="X976" s="111" t="str">
        <f t="shared" si="223"/>
        <v/>
      </c>
      <c r="Y976" s="114" t="str">
        <f t="shared" si="227"/>
        <v/>
      </c>
      <c r="Z976" s="111" t="str">
        <f>IF(X976="", "", X976-SUM($Z$11:$Z975))</f>
        <v/>
      </c>
      <c r="AA976" s="111" t="str">
        <f>IF($Y976="", "", $Y976-SUM($AA$11:$AA975))</f>
        <v/>
      </c>
      <c r="AB976" s="111" t="str">
        <f t="shared" si="228"/>
        <v/>
      </c>
      <c r="AC976" s="121" t="str">
        <f t="shared" si="224"/>
        <v/>
      </c>
      <c r="AD976" s="122" t="str">
        <f t="shared" si="225"/>
        <v/>
      </c>
      <c r="AE976" s="123" t="str">
        <f t="shared" si="229"/>
        <v/>
      </c>
      <c r="AG976" s="150" t="str">
        <f t="shared" si="226"/>
        <v/>
      </c>
    </row>
    <row r="977" spans="1:33" x14ac:dyDescent="0.25">
      <c r="A977" s="56"/>
      <c r="B977" s="70"/>
      <c r="C977" s="76"/>
      <c r="D977" s="73"/>
      <c r="E977" s="79"/>
      <c r="F977" s="56"/>
      <c r="G977" s="13" t="str">
        <f t="shared" si="217"/>
        <v/>
      </c>
      <c r="H977" s="56"/>
      <c r="K977" s="128"/>
      <c r="L977" s="128"/>
      <c r="M977" s="128"/>
      <c r="N977" s="84" t="str">
        <f t="shared" si="218"/>
        <v/>
      </c>
      <c r="O977" s="128"/>
      <c r="P977" s="84" t="str">
        <f t="shared" si="219"/>
        <v/>
      </c>
      <c r="Q977" s="84" t="str">
        <f t="shared" si="216"/>
        <v/>
      </c>
      <c r="R977" s="84" t="str">
        <f t="shared" si="220"/>
        <v/>
      </c>
      <c r="S977" s="84" t="str">
        <f t="shared" si="221"/>
        <v/>
      </c>
      <c r="U977" s="84" t="str">
        <f t="shared" si="222"/>
        <v/>
      </c>
      <c r="W977" s="108" t="str">
        <f>IF($N977="", "", SUM($D$11:$D977))</f>
        <v/>
      </c>
      <c r="X977" s="111" t="str">
        <f t="shared" si="223"/>
        <v/>
      </c>
      <c r="Y977" s="114" t="str">
        <f t="shared" si="227"/>
        <v/>
      </c>
      <c r="Z977" s="111" t="str">
        <f>IF(X977="", "", X977-SUM($Z$11:$Z976))</f>
        <v/>
      </c>
      <c r="AA977" s="111" t="str">
        <f>IF($Y977="", "", $Y977-SUM($AA$11:$AA976))</f>
        <v/>
      </c>
      <c r="AB977" s="111" t="str">
        <f t="shared" si="228"/>
        <v/>
      </c>
      <c r="AC977" s="121" t="str">
        <f t="shared" si="224"/>
        <v/>
      </c>
      <c r="AD977" s="122" t="str">
        <f t="shared" si="225"/>
        <v/>
      </c>
      <c r="AE977" s="123" t="str">
        <f t="shared" si="229"/>
        <v/>
      </c>
      <c r="AG977" s="150" t="str">
        <f t="shared" si="226"/>
        <v/>
      </c>
    </row>
    <row r="978" spans="1:33" x14ac:dyDescent="0.25">
      <c r="A978" s="56"/>
      <c r="B978" s="70"/>
      <c r="C978" s="76"/>
      <c r="D978" s="73"/>
      <c r="E978" s="79"/>
      <c r="F978" s="56"/>
      <c r="G978" s="13" t="str">
        <f t="shared" si="217"/>
        <v/>
      </c>
      <c r="H978" s="56"/>
      <c r="K978" s="128"/>
      <c r="L978" s="128"/>
      <c r="M978" s="128"/>
      <c r="N978" s="84" t="str">
        <f t="shared" si="218"/>
        <v/>
      </c>
      <c r="O978" s="128"/>
      <c r="P978" s="84" t="str">
        <f t="shared" si="219"/>
        <v/>
      </c>
      <c r="Q978" s="84" t="str">
        <f t="shared" si="216"/>
        <v/>
      </c>
      <c r="R978" s="84" t="str">
        <f t="shared" si="220"/>
        <v/>
      </c>
      <c r="S978" s="84" t="str">
        <f t="shared" si="221"/>
        <v/>
      </c>
      <c r="U978" s="84" t="str">
        <f t="shared" si="222"/>
        <v/>
      </c>
      <c r="W978" s="108" t="str">
        <f>IF($N978="", "", SUM($D$11:$D978))</f>
        <v/>
      </c>
      <c r="X978" s="111" t="str">
        <f t="shared" si="223"/>
        <v/>
      </c>
      <c r="Y978" s="114" t="str">
        <f t="shared" si="227"/>
        <v/>
      </c>
      <c r="Z978" s="111" t="str">
        <f>IF(X978="", "", X978-SUM($Z$11:$Z977))</f>
        <v/>
      </c>
      <c r="AA978" s="111" t="str">
        <f>IF($Y978="", "", $Y978-SUM($AA$11:$AA977))</f>
        <v/>
      </c>
      <c r="AB978" s="111" t="str">
        <f t="shared" si="228"/>
        <v/>
      </c>
      <c r="AC978" s="121" t="str">
        <f t="shared" si="224"/>
        <v/>
      </c>
      <c r="AD978" s="122" t="str">
        <f t="shared" si="225"/>
        <v/>
      </c>
      <c r="AE978" s="123" t="str">
        <f t="shared" si="229"/>
        <v/>
      </c>
      <c r="AG978" s="150" t="str">
        <f t="shared" si="226"/>
        <v/>
      </c>
    </row>
    <row r="979" spans="1:33" x14ac:dyDescent="0.25">
      <c r="A979" s="56"/>
      <c r="B979" s="70"/>
      <c r="C979" s="76"/>
      <c r="D979" s="73"/>
      <c r="E979" s="79"/>
      <c r="F979" s="56"/>
      <c r="G979" s="13" t="str">
        <f t="shared" si="217"/>
        <v/>
      </c>
      <c r="H979" s="56"/>
      <c r="K979" s="128"/>
      <c r="L979" s="128"/>
      <c r="M979" s="128"/>
      <c r="N979" s="84" t="str">
        <f t="shared" si="218"/>
        <v/>
      </c>
      <c r="O979" s="128"/>
      <c r="P979" s="84" t="str">
        <f t="shared" si="219"/>
        <v/>
      </c>
      <c r="Q979" s="84" t="str">
        <f t="shared" si="216"/>
        <v/>
      </c>
      <c r="R979" s="84" t="str">
        <f t="shared" si="220"/>
        <v/>
      </c>
      <c r="S979" s="84" t="str">
        <f t="shared" si="221"/>
        <v/>
      </c>
      <c r="U979" s="84" t="str">
        <f t="shared" si="222"/>
        <v/>
      </c>
      <c r="W979" s="108" t="str">
        <f>IF($N979="", "", SUM($D$11:$D979))</f>
        <v/>
      </c>
      <c r="X979" s="111" t="str">
        <f t="shared" si="223"/>
        <v/>
      </c>
      <c r="Y979" s="114" t="str">
        <f t="shared" si="227"/>
        <v/>
      </c>
      <c r="Z979" s="111" t="str">
        <f>IF(X979="", "", X979-SUM($Z$11:$Z978))</f>
        <v/>
      </c>
      <c r="AA979" s="111" t="str">
        <f>IF($Y979="", "", $Y979-SUM($AA$11:$AA978))</f>
        <v/>
      </c>
      <c r="AB979" s="111" t="str">
        <f t="shared" si="228"/>
        <v/>
      </c>
      <c r="AC979" s="121" t="str">
        <f t="shared" si="224"/>
        <v/>
      </c>
      <c r="AD979" s="122" t="str">
        <f t="shared" si="225"/>
        <v/>
      </c>
      <c r="AE979" s="123" t="str">
        <f t="shared" si="229"/>
        <v/>
      </c>
      <c r="AG979" s="150" t="str">
        <f t="shared" si="226"/>
        <v/>
      </c>
    </row>
    <row r="980" spans="1:33" x14ac:dyDescent="0.25">
      <c r="A980" s="56"/>
      <c r="B980" s="70"/>
      <c r="C980" s="76"/>
      <c r="D980" s="73"/>
      <c r="E980" s="79"/>
      <c r="F980" s="56"/>
      <c r="G980" s="13" t="str">
        <f t="shared" si="217"/>
        <v/>
      </c>
      <c r="H980" s="56"/>
      <c r="K980" s="128"/>
      <c r="L980" s="128"/>
      <c r="M980" s="128"/>
      <c r="N980" s="84" t="str">
        <f t="shared" si="218"/>
        <v/>
      </c>
      <c r="O980" s="128"/>
      <c r="P980" s="84" t="str">
        <f t="shared" si="219"/>
        <v/>
      </c>
      <c r="Q980" s="84" t="str">
        <f t="shared" si="216"/>
        <v/>
      </c>
      <c r="R980" s="84" t="str">
        <f t="shared" si="220"/>
        <v/>
      </c>
      <c r="S980" s="84" t="str">
        <f t="shared" si="221"/>
        <v/>
      </c>
      <c r="U980" s="84" t="str">
        <f t="shared" si="222"/>
        <v/>
      </c>
      <c r="W980" s="108" t="str">
        <f>IF($N980="", "", SUM($D$11:$D980))</f>
        <v/>
      </c>
      <c r="X980" s="111" t="str">
        <f t="shared" si="223"/>
        <v/>
      </c>
      <c r="Y980" s="114" t="str">
        <f t="shared" si="227"/>
        <v/>
      </c>
      <c r="Z980" s="111" t="str">
        <f>IF(X980="", "", X980-SUM($Z$11:$Z979))</f>
        <v/>
      </c>
      <c r="AA980" s="111" t="str">
        <f>IF($Y980="", "", $Y980-SUM($AA$11:$AA979))</f>
        <v/>
      </c>
      <c r="AB980" s="111" t="str">
        <f t="shared" si="228"/>
        <v/>
      </c>
      <c r="AC980" s="121" t="str">
        <f t="shared" si="224"/>
        <v/>
      </c>
      <c r="AD980" s="122" t="str">
        <f t="shared" si="225"/>
        <v/>
      </c>
      <c r="AE980" s="123" t="str">
        <f t="shared" si="229"/>
        <v/>
      </c>
      <c r="AG980" s="150" t="str">
        <f t="shared" si="226"/>
        <v/>
      </c>
    </row>
    <row r="981" spans="1:33" x14ac:dyDescent="0.25">
      <c r="A981" s="56"/>
      <c r="B981" s="70"/>
      <c r="C981" s="76"/>
      <c r="D981" s="73"/>
      <c r="E981" s="79"/>
      <c r="F981" s="56"/>
      <c r="G981" s="13" t="str">
        <f t="shared" si="217"/>
        <v/>
      </c>
      <c r="H981" s="56"/>
      <c r="K981" s="128"/>
      <c r="L981" s="128"/>
      <c r="M981" s="128"/>
      <c r="N981" s="84" t="str">
        <f t="shared" si="218"/>
        <v/>
      </c>
      <c r="O981" s="128"/>
      <c r="P981" s="84" t="str">
        <f t="shared" si="219"/>
        <v/>
      </c>
      <c r="Q981" s="84" t="str">
        <f t="shared" si="216"/>
        <v/>
      </c>
      <c r="R981" s="84" t="str">
        <f t="shared" si="220"/>
        <v/>
      </c>
      <c r="S981" s="84" t="str">
        <f t="shared" si="221"/>
        <v/>
      </c>
      <c r="U981" s="84" t="str">
        <f t="shared" si="222"/>
        <v/>
      </c>
      <c r="W981" s="108" t="str">
        <f>IF($N981="", "", SUM($D$11:$D981))</f>
        <v/>
      </c>
      <c r="X981" s="111" t="str">
        <f t="shared" si="223"/>
        <v/>
      </c>
      <c r="Y981" s="114" t="str">
        <f t="shared" si="227"/>
        <v/>
      </c>
      <c r="Z981" s="111" t="str">
        <f>IF(X981="", "", X981-SUM($Z$11:$Z980))</f>
        <v/>
      </c>
      <c r="AA981" s="111" t="str">
        <f>IF($Y981="", "", $Y981-SUM($AA$11:$AA980))</f>
        <v/>
      </c>
      <c r="AB981" s="111" t="str">
        <f t="shared" si="228"/>
        <v/>
      </c>
      <c r="AC981" s="121" t="str">
        <f t="shared" si="224"/>
        <v/>
      </c>
      <c r="AD981" s="122" t="str">
        <f t="shared" si="225"/>
        <v/>
      </c>
      <c r="AE981" s="123" t="str">
        <f t="shared" si="229"/>
        <v/>
      </c>
      <c r="AG981" s="150" t="str">
        <f t="shared" si="226"/>
        <v/>
      </c>
    </row>
    <row r="982" spans="1:33" x14ac:dyDescent="0.25">
      <c r="A982" s="56"/>
      <c r="B982" s="70"/>
      <c r="C982" s="76"/>
      <c r="D982" s="73"/>
      <c r="E982" s="79"/>
      <c r="F982" s="56"/>
      <c r="G982" s="13" t="str">
        <f t="shared" si="217"/>
        <v/>
      </c>
      <c r="H982" s="56"/>
      <c r="K982" s="128"/>
      <c r="L982" s="128"/>
      <c r="M982" s="128"/>
      <c r="N982" s="84" t="str">
        <f t="shared" si="218"/>
        <v/>
      </c>
      <c r="O982" s="128"/>
      <c r="P982" s="84" t="str">
        <f t="shared" si="219"/>
        <v/>
      </c>
      <c r="Q982" s="84" t="str">
        <f t="shared" si="216"/>
        <v/>
      </c>
      <c r="R982" s="84" t="str">
        <f t="shared" si="220"/>
        <v/>
      </c>
      <c r="S982" s="84" t="str">
        <f t="shared" si="221"/>
        <v/>
      </c>
      <c r="U982" s="84" t="str">
        <f t="shared" si="222"/>
        <v/>
      </c>
      <c r="W982" s="108" t="str">
        <f>IF($N982="", "", SUM($D$11:$D982))</f>
        <v/>
      </c>
      <c r="X982" s="111" t="str">
        <f t="shared" si="223"/>
        <v/>
      </c>
      <c r="Y982" s="114" t="str">
        <f t="shared" si="227"/>
        <v/>
      </c>
      <c r="Z982" s="111" t="str">
        <f>IF(X982="", "", X982-SUM($Z$11:$Z981))</f>
        <v/>
      </c>
      <c r="AA982" s="111" t="str">
        <f>IF($Y982="", "", $Y982-SUM($AA$11:$AA981))</f>
        <v/>
      </c>
      <c r="AB982" s="111" t="str">
        <f t="shared" si="228"/>
        <v/>
      </c>
      <c r="AC982" s="121" t="str">
        <f t="shared" si="224"/>
        <v/>
      </c>
      <c r="AD982" s="122" t="str">
        <f t="shared" si="225"/>
        <v/>
      </c>
      <c r="AE982" s="123" t="str">
        <f t="shared" si="229"/>
        <v/>
      </c>
      <c r="AG982" s="150" t="str">
        <f t="shared" si="226"/>
        <v/>
      </c>
    </row>
    <row r="983" spans="1:33" x14ac:dyDescent="0.25">
      <c r="A983" s="56"/>
      <c r="B983" s="70"/>
      <c r="C983" s="76"/>
      <c r="D983" s="73"/>
      <c r="E983" s="79"/>
      <c r="F983" s="56"/>
      <c r="G983" s="13" t="str">
        <f t="shared" si="217"/>
        <v/>
      </c>
      <c r="H983" s="56"/>
      <c r="K983" s="128"/>
      <c r="L983" s="128"/>
      <c r="M983" s="128"/>
      <c r="N983" s="84" t="str">
        <f t="shared" si="218"/>
        <v/>
      </c>
      <c r="O983" s="128"/>
      <c r="P983" s="84" t="str">
        <f t="shared" si="219"/>
        <v/>
      </c>
      <c r="Q983" s="84" t="str">
        <f t="shared" si="216"/>
        <v/>
      </c>
      <c r="R983" s="84" t="str">
        <f t="shared" si="220"/>
        <v/>
      </c>
      <c r="S983" s="84" t="str">
        <f t="shared" si="221"/>
        <v/>
      </c>
      <c r="U983" s="84" t="str">
        <f t="shared" si="222"/>
        <v/>
      </c>
      <c r="W983" s="108" t="str">
        <f>IF($N983="", "", SUM($D$11:$D983))</f>
        <v/>
      </c>
      <c r="X983" s="111" t="str">
        <f t="shared" si="223"/>
        <v/>
      </c>
      <c r="Y983" s="114" t="str">
        <f t="shared" si="227"/>
        <v/>
      </c>
      <c r="Z983" s="111" t="str">
        <f>IF(X983="", "", X983-SUM($Z$11:$Z982))</f>
        <v/>
      </c>
      <c r="AA983" s="111" t="str">
        <f>IF($Y983="", "", $Y983-SUM($AA$11:$AA982))</f>
        <v/>
      </c>
      <c r="AB983" s="111" t="str">
        <f t="shared" si="228"/>
        <v/>
      </c>
      <c r="AC983" s="121" t="str">
        <f t="shared" si="224"/>
        <v/>
      </c>
      <c r="AD983" s="122" t="str">
        <f t="shared" si="225"/>
        <v/>
      </c>
      <c r="AE983" s="123" t="str">
        <f t="shared" si="229"/>
        <v/>
      </c>
      <c r="AG983" s="150" t="str">
        <f t="shared" si="226"/>
        <v/>
      </c>
    </row>
    <row r="984" spans="1:33" x14ac:dyDescent="0.25">
      <c r="A984" s="56"/>
      <c r="B984" s="70"/>
      <c r="C984" s="76"/>
      <c r="D984" s="73"/>
      <c r="E984" s="79"/>
      <c r="F984" s="56"/>
      <c r="G984" s="13" t="str">
        <f t="shared" si="217"/>
        <v/>
      </c>
      <c r="H984" s="56"/>
      <c r="K984" s="128"/>
      <c r="L984" s="128"/>
      <c r="M984" s="128"/>
      <c r="N984" s="84" t="str">
        <f t="shared" si="218"/>
        <v/>
      </c>
      <c r="O984" s="128"/>
      <c r="P984" s="84" t="str">
        <f t="shared" si="219"/>
        <v/>
      </c>
      <c r="Q984" s="84" t="str">
        <f t="shared" si="216"/>
        <v/>
      </c>
      <c r="R984" s="84" t="str">
        <f t="shared" si="220"/>
        <v/>
      </c>
      <c r="S984" s="84" t="str">
        <f t="shared" si="221"/>
        <v/>
      </c>
      <c r="U984" s="84" t="str">
        <f t="shared" si="222"/>
        <v/>
      </c>
      <c r="W984" s="108" t="str">
        <f>IF($N984="", "", SUM($D$11:$D984))</f>
        <v/>
      </c>
      <c r="X984" s="111" t="str">
        <f t="shared" si="223"/>
        <v/>
      </c>
      <c r="Y984" s="114" t="str">
        <f t="shared" si="227"/>
        <v/>
      </c>
      <c r="Z984" s="111" t="str">
        <f>IF(X984="", "", X984-SUM($Z$11:$Z983))</f>
        <v/>
      </c>
      <c r="AA984" s="111" t="str">
        <f>IF($Y984="", "", $Y984-SUM($AA$11:$AA983))</f>
        <v/>
      </c>
      <c r="AB984" s="111" t="str">
        <f t="shared" si="228"/>
        <v/>
      </c>
      <c r="AC984" s="121" t="str">
        <f t="shared" si="224"/>
        <v/>
      </c>
      <c r="AD984" s="122" t="str">
        <f t="shared" si="225"/>
        <v/>
      </c>
      <c r="AE984" s="123" t="str">
        <f t="shared" si="229"/>
        <v/>
      </c>
      <c r="AG984" s="150" t="str">
        <f t="shared" si="226"/>
        <v/>
      </c>
    </row>
    <row r="985" spans="1:33" x14ac:dyDescent="0.25">
      <c r="A985" s="56"/>
      <c r="B985" s="70"/>
      <c r="C985" s="76"/>
      <c r="D985" s="73"/>
      <c r="E985" s="79"/>
      <c r="F985" s="56"/>
      <c r="G985" s="13" t="str">
        <f t="shared" si="217"/>
        <v/>
      </c>
      <c r="H985" s="56"/>
      <c r="K985" s="128"/>
      <c r="L985" s="128"/>
      <c r="M985" s="128"/>
      <c r="N985" s="84" t="str">
        <f t="shared" si="218"/>
        <v/>
      </c>
      <c r="O985" s="128"/>
      <c r="P985" s="84" t="str">
        <f t="shared" si="219"/>
        <v/>
      </c>
      <c r="Q985" s="84" t="str">
        <f t="shared" si="216"/>
        <v/>
      </c>
      <c r="R985" s="84" t="str">
        <f t="shared" si="220"/>
        <v/>
      </c>
      <c r="S985" s="84" t="str">
        <f t="shared" si="221"/>
        <v/>
      </c>
      <c r="U985" s="84" t="str">
        <f t="shared" si="222"/>
        <v/>
      </c>
      <c r="W985" s="108" t="str">
        <f>IF($N985="", "", SUM($D$11:$D985))</f>
        <v/>
      </c>
      <c r="X985" s="111" t="str">
        <f t="shared" si="223"/>
        <v/>
      </c>
      <c r="Y985" s="114" t="str">
        <f t="shared" si="227"/>
        <v/>
      </c>
      <c r="Z985" s="111" t="str">
        <f>IF(X985="", "", X985-SUM($Z$11:$Z984))</f>
        <v/>
      </c>
      <c r="AA985" s="111" t="str">
        <f>IF($Y985="", "", $Y985-SUM($AA$11:$AA984))</f>
        <v/>
      </c>
      <c r="AB985" s="111" t="str">
        <f t="shared" si="228"/>
        <v/>
      </c>
      <c r="AC985" s="121" t="str">
        <f t="shared" si="224"/>
        <v/>
      </c>
      <c r="AD985" s="122" t="str">
        <f t="shared" si="225"/>
        <v/>
      </c>
      <c r="AE985" s="123" t="str">
        <f t="shared" si="229"/>
        <v/>
      </c>
      <c r="AG985" s="150" t="str">
        <f t="shared" si="226"/>
        <v/>
      </c>
    </row>
    <row r="986" spans="1:33" x14ac:dyDescent="0.25">
      <c r="A986" s="56"/>
      <c r="B986" s="70"/>
      <c r="C986" s="76"/>
      <c r="D986" s="73"/>
      <c r="E986" s="79"/>
      <c r="F986" s="56"/>
      <c r="G986" s="13" t="str">
        <f t="shared" si="217"/>
        <v/>
      </c>
      <c r="H986" s="56"/>
      <c r="K986" s="128"/>
      <c r="L986" s="128"/>
      <c r="M986" s="128"/>
      <c r="N986" s="84" t="str">
        <f t="shared" si="218"/>
        <v/>
      </c>
      <c r="O986" s="128"/>
      <c r="P986" s="84" t="str">
        <f t="shared" si="219"/>
        <v/>
      </c>
      <c r="Q986" s="84" t="str">
        <f t="shared" si="216"/>
        <v/>
      </c>
      <c r="R986" s="84" t="str">
        <f t="shared" si="220"/>
        <v/>
      </c>
      <c r="S986" s="84" t="str">
        <f t="shared" si="221"/>
        <v/>
      </c>
      <c r="U986" s="84" t="str">
        <f t="shared" si="222"/>
        <v/>
      </c>
      <c r="W986" s="108" t="str">
        <f>IF($N986="", "", SUM($D$11:$D986))</f>
        <v/>
      </c>
      <c r="X986" s="111" t="str">
        <f t="shared" si="223"/>
        <v/>
      </c>
      <c r="Y986" s="114" t="str">
        <f t="shared" si="227"/>
        <v/>
      </c>
      <c r="Z986" s="111" t="str">
        <f>IF(X986="", "", X986-SUM($Z$11:$Z985))</f>
        <v/>
      </c>
      <c r="AA986" s="111" t="str">
        <f>IF($Y986="", "", $Y986-SUM($AA$11:$AA985))</f>
        <v/>
      </c>
      <c r="AB986" s="111" t="str">
        <f t="shared" si="228"/>
        <v/>
      </c>
      <c r="AC986" s="121" t="str">
        <f t="shared" si="224"/>
        <v/>
      </c>
      <c r="AD986" s="122" t="str">
        <f t="shared" si="225"/>
        <v/>
      </c>
      <c r="AE986" s="123" t="str">
        <f t="shared" si="229"/>
        <v/>
      </c>
      <c r="AG986" s="150" t="str">
        <f t="shared" si="226"/>
        <v/>
      </c>
    </row>
    <row r="987" spans="1:33" x14ac:dyDescent="0.25">
      <c r="A987" s="56"/>
      <c r="B987" s="70"/>
      <c r="C987" s="76"/>
      <c r="D987" s="73"/>
      <c r="E987" s="79"/>
      <c r="F987" s="56"/>
      <c r="G987" s="13" t="str">
        <f t="shared" si="217"/>
        <v/>
      </c>
      <c r="H987" s="56"/>
      <c r="K987" s="128"/>
      <c r="L987" s="128"/>
      <c r="M987" s="128"/>
      <c r="N987" s="84" t="str">
        <f t="shared" si="218"/>
        <v/>
      </c>
      <c r="O987" s="128"/>
      <c r="P987" s="84" t="str">
        <f t="shared" si="219"/>
        <v/>
      </c>
      <c r="Q987" s="84" t="str">
        <f t="shared" si="216"/>
        <v/>
      </c>
      <c r="R987" s="84" t="str">
        <f t="shared" si="220"/>
        <v/>
      </c>
      <c r="S987" s="84" t="str">
        <f t="shared" si="221"/>
        <v/>
      </c>
      <c r="U987" s="84" t="str">
        <f t="shared" si="222"/>
        <v/>
      </c>
      <c r="W987" s="108" t="str">
        <f>IF($N987="", "", SUM($D$11:$D987))</f>
        <v/>
      </c>
      <c r="X987" s="111" t="str">
        <f t="shared" si="223"/>
        <v/>
      </c>
      <c r="Y987" s="114" t="str">
        <f t="shared" si="227"/>
        <v/>
      </c>
      <c r="Z987" s="111" t="str">
        <f>IF(X987="", "", X987-SUM($Z$11:$Z986))</f>
        <v/>
      </c>
      <c r="AA987" s="111" t="str">
        <f>IF($Y987="", "", $Y987-SUM($AA$11:$AA986))</f>
        <v/>
      </c>
      <c r="AB987" s="111" t="str">
        <f t="shared" si="228"/>
        <v/>
      </c>
      <c r="AC987" s="121" t="str">
        <f t="shared" si="224"/>
        <v/>
      </c>
      <c r="AD987" s="122" t="str">
        <f t="shared" si="225"/>
        <v/>
      </c>
      <c r="AE987" s="123" t="str">
        <f t="shared" si="229"/>
        <v/>
      </c>
      <c r="AG987" s="150" t="str">
        <f t="shared" si="226"/>
        <v/>
      </c>
    </row>
    <row r="988" spans="1:33" x14ac:dyDescent="0.25">
      <c r="A988" s="56"/>
      <c r="B988" s="70"/>
      <c r="C988" s="76"/>
      <c r="D988" s="73"/>
      <c r="E988" s="79"/>
      <c r="F988" s="56"/>
      <c r="G988" s="13" t="str">
        <f t="shared" si="217"/>
        <v/>
      </c>
      <c r="H988" s="56"/>
      <c r="K988" s="128"/>
      <c r="L988" s="128"/>
      <c r="M988" s="128"/>
      <c r="N988" s="84" t="str">
        <f t="shared" si="218"/>
        <v/>
      </c>
      <c r="O988" s="128"/>
      <c r="P988" s="84" t="str">
        <f t="shared" si="219"/>
        <v/>
      </c>
      <c r="Q988" s="84" t="str">
        <f t="shared" si="216"/>
        <v/>
      </c>
      <c r="R988" s="84" t="str">
        <f t="shared" si="220"/>
        <v/>
      </c>
      <c r="S988" s="84" t="str">
        <f t="shared" si="221"/>
        <v/>
      </c>
      <c r="U988" s="84" t="str">
        <f t="shared" si="222"/>
        <v/>
      </c>
      <c r="W988" s="108" t="str">
        <f>IF($N988="", "", SUM($D$11:$D988))</f>
        <v/>
      </c>
      <c r="X988" s="111" t="str">
        <f t="shared" si="223"/>
        <v/>
      </c>
      <c r="Y988" s="114" t="str">
        <f t="shared" si="227"/>
        <v/>
      </c>
      <c r="Z988" s="111" t="str">
        <f>IF(X988="", "", X988-SUM($Z$11:$Z987))</f>
        <v/>
      </c>
      <c r="AA988" s="111" t="str">
        <f>IF($Y988="", "", $Y988-SUM($AA$11:$AA987))</f>
        <v/>
      </c>
      <c r="AB988" s="111" t="str">
        <f t="shared" si="228"/>
        <v/>
      </c>
      <c r="AC988" s="121" t="str">
        <f t="shared" si="224"/>
        <v/>
      </c>
      <c r="AD988" s="122" t="str">
        <f t="shared" si="225"/>
        <v/>
      </c>
      <c r="AE988" s="123" t="str">
        <f t="shared" si="229"/>
        <v/>
      </c>
      <c r="AG988" s="150" t="str">
        <f t="shared" si="226"/>
        <v/>
      </c>
    </row>
    <row r="989" spans="1:33" x14ac:dyDescent="0.25">
      <c r="A989" s="56"/>
      <c r="B989" s="70"/>
      <c r="C989" s="76"/>
      <c r="D989" s="73"/>
      <c r="E989" s="79"/>
      <c r="F989" s="56"/>
      <c r="G989" s="13" t="str">
        <f t="shared" si="217"/>
        <v/>
      </c>
      <c r="H989" s="56"/>
      <c r="K989" s="128"/>
      <c r="L989" s="128"/>
      <c r="M989" s="128"/>
      <c r="N989" s="84" t="str">
        <f t="shared" si="218"/>
        <v/>
      </c>
      <c r="O989" s="128"/>
      <c r="P989" s="84" t="str">
        <f t="shared" si="219"/>
        <v/>
      </c>
      <c r="Q989" s="84" t="str">
        <f t="shared" si="216"/>
        <v/>
      </c>
      <c r="R989" s="84" t="str">
        <f t="shared" si="220"/>
        <v/>
      </c>
      <c r="S989" s="84" t="str">
        <f t="shared" si="221"/>
        <v/>
      </c>
      <c r="U989" s="84" t="str">
        <f t="shared" si="222"/>
        <v/>
      </c>
      <c r="W989" s="108" t="str">
        <f>IF($N989="", "", SUM($D$11:$D989))</f>
        <v/>
      </c>
      <c r="X989" s="111" t="str">
        <f t="shared" si="223"/>
        <v/>
      </c>
      <c r="Y989" s="114" t="str">
        <f t="shared" si="227"/>
        <v/>
      </c>
      <c r="Z989" s="111" t="str">
        <f>IF(X989="", "", X989-SUM($Z$11:$Z988))</f>
        <v/>
      </c>
      <c r="AA989" s="111" t="str">
        <f>IF($Y989="", "", $Y989-SUM($AA$11:$AA988))</f>
        <v/>
      </c>
      <c r="AB989" s="111" t="str">
        <f t="shared" si="228"/>
        <v/>
      </c>
      <c r="AC989" s="121" t="str">
        <f t="shared" si="224"/>
        <v/>
      </c>
      <c r="AD989" s="122" t="str">
        <f t="shared" si="225"/>
        <v/>
      </c>
      <c r="AE989" s="123" t="str">
        <f t="shared" si="229"/>
        <v/>
      </c>
      <c r="AG989" s="150" t="str">
        <f t="shared" si="226"/>
        <v/>
      </c>
    </row>
    <row r="990" spans="1:33" x14ac:dyDescent="0.25">
      <c r="A990" s="56"/>
      <c r="B990" s="70"/>
      <c r="C990" s="76"/>
      <c r="D990" s="73"/>
      <c r="E990" s="79"/>
      <c r="F990" s="56"/>
      <c r="G990" s="13" t="str">
        <f t="shared" si="217"/>
        <v/>
      </c>
      <c r="H990" s="56"/>
      <c r="K990" s="128"/>
      <c r="L990" s="128"/>
      <c r="M990" s="128"/>
      <c r="N990" s="84" t="str">
        <f t="shared" si="218"/>
        <v/>
      </c>
      <c r="O990" s="128"/>
      <c r="P990" s="84" t="str">
        <f t="shared" si="219"/>
        <v/>
      </c>
      <c r="Q990" s="84" t="str">
        <f t="shared" si="216"/>
        <v/>
      </c>
      <c r="R990" s="84" t="str">
        <f t="shared" si="220"/>
        <v/>
      </c>
      <c r="S990" s="84" t="str">
        <f t="shared" si="221"/>
        <v/>
      </c>
      <c r="U990" s="84" t="str">
        <f t="shared" si="222"/>
        <v/>
      </c>
      <c r="W990" s="108" t="str">
        <f>IF($N990="", "", SUM($D$11:$D990))</f>
        <v/>
      </c>
      <c r="X990" s="111" t="str">
        <f t="shared" si="223"/>
        <v/>
      </c>
      <c r="Y990" s="114" t="str">
        <f t="shared" si="227"/>
        <v/>
      </c>
      <c r="Z990" s="111" t="str">
        <f>IF(X990="", "", X990-SUM($Z$11:$Z989))</f>
        <v/>
      </c>
      <c r="AA990" s="111" t="str">
        <f>IF($Y990="", "", $Y990-SUM($AA$11:$AA989))</f>
        <v/>
      </c>
      <c r="AB990" s="111" t="str">
        <f t="shared" si="228"/>
        <v/>
      </c>
      <c r="AC990" s="121" t="str">
        <f t="shared" si="224"/>
        <v/>
      </c>
      <c r="AD990" s="122" t="str">
        <f t="shared" si="225"/>
        <v/>
      </c>
      <c r="AE990" s="123" t="str">
        <f t="shared" si="229"/>
        <v/>
      </c>
      <c r="AG990" s="150" t="str">
        <f t="shared" si="226"/>
        <v/>
      </c>
    </row>
    <row r="991" spans="1:33" x14ac:dyDescent="0.25">
      <c r="A991" s="56"/>
      <c r="B991" s="70"/>
      <c r="C991" s="76"/>
      <c r="D991" s="73"/>
      <c r="E991" s="79"/>
      <c r="F991" s="56"/>
      <c r="G991" s="13" t="str">
        <f t="shared" si="217"/>
        <v/>
      </c>
      <c r="H991" s="56"/>
      <c r="K991" s="128"/>
      <c r="L991" s="128"/>
      <c r="M991" s="128"/>
      <c r="N991" s="84" t="str">
        <f t="shared" si="218"/>
        <v/>
      </c>
      <c r="O991" s="128"/>
      <c r="P991" s="84" t="str">
        <f t="shared" si="219"/>
        <v/>
      </c>
      <c r="Q991" s="84" t="str">
        <f t="shared" si="216"/>
        <v/>
      </c>
      <c r="R991" s="84" t="str">
        <f t="shared" si="220"/>
        <v/>
      </c>
      <c r="S991" s="84" t="str">
        <f t="shared" si="221"/>
        <v/>
      </c>
      <c r="U991" s="84" t="str">
        <f t="shared" si="222"/>
        <v/>
      </c>
      <c r="W991" s="108" t="str">
        <f>IF($N991="", "", SUM($D$11:$D991))</f>
        <v/>
      </c>
      <c r="X991" s="111" t="str">
        <f t="shared" si="223"/>
        <v/>
      </c>
      <c r="Y991" s="114" t="str">
        <f t="shared" si="227"/>
        <v/>
      </c>
      <c r="Z991" s="111" t="str">
        <f>IF(X991="", "", X991-SUM($Z$11:$Z990))</f>
        <v/>
      </c>
      <c r="AA991" s="111" t="str">
        <f>IF($Y991="", "", $Y991-SUM($AA$11:$AA990))</f>
        <v/>
      </c>
      <c r="AB991" s="111" t="str">
        <f t="shared" si="228"/>
        <v/>
      </c>
      <c r="AC991" s="121" t="str">
        <f t="shared" si="224"/>
        <v/>
      </c>
      <c r="AD991" s="122" t="str">
        <f t="shared" si="225"/>
        <v/>
      </c>
      <c r="AE991" s="123" t="str">
        <f t="shared" si="229"/>
        <v/>
      </c>
      <c r="AG991" s="150" t="str">
        <f t="shared" si="226"/>
        <v/>
      </c>
    </row>
    <row r="992" spans="1:33" x14ac:dyDescent="0.25">
      <c r="A992" s="56"/>
      <c r="B992" s="70"/>
      <c r="C992" s="76"/>
      <c r="D992" s="73"/>
      <c r="E992" s="79"/>
      <c r="F992" s="56"/>
      <c r="G992" s="13" t="str">
        <f t="shared" si="217"/>
        <v/>
      </c>
      <c r="H992" s="56"/>
      <c r="K992" s="128"/>
      <c r="L992" s="128"/>
      <c r="M992" s="128"/>
      <c r="N992" s="84" t="str">
        <f t="shared" si="218"/>
        <v/>
      </c>
      <c r="O992" s="128"/>
      <c r="P992" s="84" t="str">
        <f t="shared" si="219"/>
        <v/>
      </c>
      <c r="Q992" s="84" t="str">
        <f t="shared" si="216"/>
        <v/>
      </c>
      <c r="R992" s="84" t="str">
        <f t="shared" si="220"/>
        <v/>
      </c>
      <c r="S992" s="84" t="str">
        <f t="shared" si="221"/>
        <v/>
      </c>
      <c r="U992" s="84" t="str">
        <f t="shared" si="222"/>
        <v/>
      </c>
      <c r="W992" s="108" t="str">
        <f>IF($N992="", "", SUM($D$11:$D992))</f>
        <v/>
      </c>
      <c r="X992" s="111" t="str">
        <f t="shared" si="223"/>
        <v/>
      </c>
      <c r="Y992" s="114" t="str">
        <f t="shared" si="227"/>
        <v/>
      </c>
      <c r="Z992" s="111" t="str">
        <f>IF(X992="", "", X992-SUM($Z$11:$Z991))</f>
        <v/>
      </c>
      <c r="AA992" s="111" t="str">
        <f>IF($Y992="", "", $Y992-SUM($AA$11:$AA991))</f>
        <v/>
      </c>
      <c r="AB992" s="111" t="str">
        <f t="shared" si="228"/>
        <v/>
      </c>
      <c r="AC992" s="121" t="str">
        <f t="shared" si="224"/>
        <v/>
      </c>
      <c r="AD992" s="122" t="str">
        <f t="shared" si="225"/>
        <v/>
      </c>
      <c r="AE992" s="123" t="str">
        <f t="shared" si="229"/>
        <v/>
      </c>
      <c r="AG992" s="150" t="str">
        <f t="shared" si="226"/>
        <v/>
      </c>
    </row>
    <row r="993" spans="1:33" x14ac:dyDescent="0.25">
      <c r="A993" s="56"/>
      <c r="B993" s="70"/>
      <c r="C993" s="76"/>
      <c r="D993" s="73"/>
      <c r="E993" s="79"/>
      <c r="F993" s="56"/>
      <c r="G993" s="13" t="str">
        <f t="shared" si="217"/>
        <v/>
      </c>
      <c r="H993" s="56"/>
      <c r="K993" s="128"/>
      <c r="L993" s="128"/>
      <c r="M993" s="128"/>
      <c r="N993" s="84" t="str">
        <f t="shared" si="218"/>
        <v/>
      </c>
      <c r="O993" s="128"/>
      <c r="P993" s="84" t="str">
        <f t="shared" si="219"/>
        <v/>
      </c>
      <c r="Q993" s="84" t="str">
        <f t="shared" si="216"/>
        <v/>
      </c>
      <c r="R993" s="84" t="str">
        <f t="shared" si="220"/>
        <v/>
      </c>
      <c r="S993" s="84" t="str">
        <f t="shared" si="221"/>
        <v/>
      </c>
      <c r="U993" s="84" t="str">
        <f t="shared" si="222"/>
        <v/>
      </c>
      <c r="W993" s="108" t="str">
        <f>IF($N993="", "", SUM($D$11:$D993))</f>
        <v/>
      </c>
      <c r="X993" s="111" t="str">
        <f t="shared" si="223"/>
        <v/>
      </c>
      <c r="Y993" s="114" t="str">
        <f t="shared" si="227"/>
        <v/>
      </c>
      <c r="Z993" s="111" t="str">
        <f>IF(X993="", "", X993-SUM($Z$11:$Z992))</f>
        <v/>
      </c>
      <c r="AA993" s="111" t="str">
        <f>IF($Y993="", "", $Y993-SUM($AA$11:$AA992))</f>
        <v/>
      </c>
      <c r="AB993" s="111" t="str">
        <f t="shared" si="228"/>
        <v/>
      </c>
      <c r="AC993" s="121" t="str">
        <f t="shared" si="224"/>
        <v/>
      </c>
      <c r="AD993" s="122" t="str">
        <f t="shared" si="225"/>
        <v/>
      </c>
      <c r="AE993" s="123" t="str">
        <f t="shared" si="229"/>
        <v/>
      </c>
      <c r="AG993" s="150" t="str">
        <f t="shared" si="226"/>
        <v/>
      </c>
    </row>
    <row r="994" spans="1:33" x14ac:dyDescent="0.25">
      <c r="A994" s="56"/>
      <c r="B994" s="70"/>
      <c r="C994" s="76"/>
      <c r="D994" s="73"/>
      <c r="E994" s="79"/>
      <c r="F994" s="56"/>
      <c r="G994" s="13" t="str">
        <f t="shared" si="217"/>
        <v/>
      </c>
      <c r="H994" s="56"/>
      <c r="K994" s="128"/>
      <c r="L994" s="128"/>
      <c r="M994" s="128"/>
      <c r="N994" s="84" t="str">
        <f t="shared" si="218"/>
        <v/>
      </c>
      <c r="O994" s="128"/>
      <c r="P994" s="84" t="str">
        <f t="shared" si="219"/>
        <v/>
      </c>
      <c r="Q994" s="84" t="str">
        <f t="shared" si="216"/>
        <v/>
      </c>
      <c r="R994" s="84" t="str">
        <f t="shared" si="220"/>
        <v/>
      </c>
      <c r="S994" s="84" t="str">
        <f t="shared" si="221"/>
        <v/>
      </c>
      <c r="U994" s="84" t="str">
        <f t="shared" si="222"/>
        <v/>
      </c>
      <c r="W994" s="108" t="str">
        <f>IF($N994="", "", SUM($D$11:$D994))</f>
        <v/>
      </c>
      <c r="X994" s="111" t="str">
        <f t="shared" si="223"/>
        <v/>
      </c>
      <c r="Y994" s="114" t="str">
        <f t="shared" si="227"/>
        <v/>
      </c>
      <c r="Z994" s="111" t="str">
        <f>IF(X994="", "", X994-SUM($Z$11:$Z993))</f>
        <v/>
      </c>
      <c r="AA994" s="111" t="str">
        <f>IF($Y994="", "", $Y994-SUM($AA$11:$AA993))</f>
        <v/>
      </c>
      <c r="AB994" s="111" t="str">
        <f t="shared" si="228"/>
        <v/>
      </c>
      <c r="AC994" s="121" t="str">
        <f t="shared" si="224"/>
        <v/>
      </c>
      <c r="AD994" s="122" t="str">
        <f t="shared" si="225"/>
        <v/>
      </c>
      <c r="AE994" s="123" t="str">
        <f t="shared" si="229"/>
        <v/>
      </c>
      <c r="AG994" s="150" t="str">
        <f t="shared" si="226"/>
        <v/>
      </c>
    </row>
    <row r="995" spans="1:33" x14ac:dyDescent="0.25">
      <c r="A995" s="56"/>
      <c r="B995" s="70"/>
      <c r="C995" s="76"/>
      <c r="D995" s="73"/>
      <c r="E995" s="79"/>
      <c r="F995" s="56"/>
      <c r="G995" s="13" t="str">
        <f t="shared" si="217"/>
        <v/>
      </c>
      <c r="H995" s="56"/>
      <c r="K995" s="128"/>
      <c r="L995" s="128"/>
      <c r="M995" s="128"/>
      <c r="N995" s="84" t="str">
        <f t="shared" si="218"/>
        <v/>
      </c>
      <c r="O995" s="128"/>
      <c r="P995" s="84" t="str">
        <f t="shared" si="219"/>
        <v/>
      </c>
      <c r="Q995" s="84" t="str">
        <f t="shared" si="216"/>
        <v/>
      </c>
      <c r="R995" s="84" t="str">
        <f t="shared" si="220"/>
        <v/>
      </c>
      <c r="S995" s="84" t="str">
        <f t="shared" si="221"/>
        <v/>
      </c>
      <c r="U995" s="84" t="str">
        <f t="shared" si="222"/>
        <v/>
      </c>
      <c r="W995" s="108" t="str">
        <f>IF($N995="", "", SUM($D$11:$D995))</f>
        <v/>
      </c>
      <c r="X995" s="111" t="str">
        <f t="shared" si="223"/>
        <v/>
      </c>
      <c r="Y995" s="114" t="str">
        <f t="shared" si="227"/>
        <v/>
      </c>
      <c r="Z995" s="111" t="str">
        <f>IF(X995="", "", X995-SUM($Z$11:$Z994))</f>
        <v/>
      </c>
      <c r="AA995" s="111" t="str">
        <f>IF($Y995="", "", $Y995-SUM($AA$11:$AA994))</f>
        <v/>
      </c>
      <c r="AB995" s="111" t="str">
        <f t="shared" si="228"/>
        <v/>
      </c>
      <c r="AC995" s="121" t="str">
        <f t="shared" si="224"/>
        <v/>
      </c>
      <c r="AD995" s="122" t="str">
        <f t="shared" si="225"/>
        <v/>
      </c>
      <c r="AE995" s="123" t="str">
        <f t="shared" si="229"/>
        <v/>
      </c>
      <c r="AG995" s="150" t="str">
        <f t="shared" si="226"/>
        <v/>
      </c>
    </row>
    <row r="996" spans="1:33" x14ac:dyDescent="0.25">
      <c r="A996" s="56"/>
      <c r="B996" s="70"/>
      <c r="C996" s="76"/>
      <c r="D996" s="73"/>
      <c r="E996" s="79"/>
      <c r="F996" s="56"/>
      <c r="G996" s="13" t="str">
        <f t="shared" si="217"/>
        <v/>
      </c>
      <c r="H996" s="56"/>
      <c r="K996" s="128"/>
      <c r="L996" s="128"/>
      <c r="M996" s="128"/>
      <c r="N996" s="84" t="str">
        <f t="shared" si="218"/>
        <v/>
      </c>
      <c r="O996" s="128"/>
      <c r="P996" s="84" t="str">
        <f t="shared" si="219"/>
        <v/>
      </c>
      <c r="Q996" s="84" t="str">
        <f t="shared" si="216"/>
        <v/>
      </c>
      <c r="R996" s="84" t="str">
        <f t="shared" si="220"/>
        <v/>
      </c>
      <c r="S996" s="84" t="str">
        <f t="shared" si="221"/>
        <v/>
      </c>
      <c r="U996" s="84" t="str">
        <f t="shared" si="222"/>
        <v/>
      </c>
      <c r="W996" s="108" t="str">
        <f>IF($N996="", "", SUM($D$11:$D996))</f>
        <v/>
      </c>
      <c r="X996" s="111" t="str">
        <f t="shared" si="223"/>
        <v/>
      </c>
      <c r="Y996" s="114" t="str">
        <f t="shared" si="227"/>
        <v/>
      </c>
      <c r="Z996" s="111" t="str">
        <f>IF(X996="", "", X996-SUM($Z$11:$Z995))</f>
        <v/>
      </c>
      <c r="AA996" s="111" t="str">
        <f>IF($Y996="", "", $Y996-SUM($AA$11:$AA995))</f>
        <v/>
      </c>
      <c r="AB996" s="111" t="str">
        <f t="shared" si="228"/>
        <v/>
      </c>
      <c r="AC996" s="121" t="str">
        <f t="shared" si="224"/>
        <v/>
      </c>
      <c r="AD996" s="122" t="str">
        <f t="shared" si="225"/>
        <v/>
      </c>
      <c r="AE996" s="123" t="str">
        <f t="shared" si="229"/>
        <v/>
      </c>
      <c r="AG996" s="150" t="str">
        <f t="shared" si="226"/>
        <v/>
      </c>
    </row>
    <row r="997" spans="1:33" x14ac:dyDescent="0.25">
      <c r="A997" s="56"/>
      <c r="B997" s="70"/>
      <c r="C997" s="76"/>
      <c r="D997" s="73"/>
      <c r="E997" s="79"/>
      <c r="F997" s="56"/>
      <c r="G997" s="13" t="str">
        <f t="shared" si="217"/>
        <v/>
      </c>
      <c r="H997" s="56"/>
      <c r="K997" s="128"/>
      <c r="L997" s="128"/>
      <c r="M997" s="128"/>
      <c r="N997" s="84" t="str">
        <f t="shared" si="218"/>
        <v/>
      </c>
      <c r="O997" s="128"/>
      <c r="P997" s="84" t="str">
        <f t="shared" si="219"/>
        <v/>
      </c>
      <c r="Q997" s="84" t="str">
        <f t="shared" si="216"/>
        <v/>
      </c>
      <c r="R997" s="84" t="str">
        <f t="shared" si="220"/>
        <v/>
      </c>
      <c r="S997" s="84" t="str">
        <f t="shared" si="221"/>
        <v/>
      </c>
      <c r="U997" s="84" t="str">
        <f t="shared" si="222"/>
        <v/>
      </c>
      <c r="W997" s="108" t="str">
        <f>IF($N997="", "", SUM($D$11:$D997))</f>
        <v/>
      </c>
      <c r="X997" s="111" t="str">
        <f t="shared" si="223"/>
        <v/>
      </c>
      <c r="Y997" s="114" t="str">
        <f t="shared" si="227"/>
        <v/>
      </c>
      <c r="Z997" s="111" t="str">
        <f>IF(X997="", "", X997-SUM($Z$11:$Z996))</f>
        <v/>
      </c>
      <c r="AA997" s="111" t="str">
        <f>IF($Y997="", "", $Y997-SUM($AA$11:$AA996))</f>
        <v/>
      </c>
      <c r="AB997" s="111" t="str">
        <f t="shared" si="228"/>
        <v/>
      </c>
      <c r="AC997" s="121" t="str">
        <f t="shared" si="224"/>
        <v/>
      </c>
      <c r="AD997" s="122" t="str">
        <f t="shared" si="225"/>
        <v/>
      </c>
      <c r="AE997" s="123" t="str">
        <f t="shared" si="229"/>
        <v/>
      </c>
      <c r="AG997" s="150" t="str">
        <f t="shared" si="226"/>
        <v/>
      </c>
    </row>
    <row r="998" spans="1:33" x14ac:dyDescent="0.25">
      <c r="A998" s="56"/>
      <c r="B998" s="70"/>
      <c r="C998" s="76"/>
      <c r="D998" s="73"/>
      <c r="E998" s="79"/>
      <c r="F998" s="56"/>
      <c r="G998" s="13" t="str">
        <f t="shared" si="217"/>
        <v/>
      </c>
      <c r="H998" s="56"/>
      <c r="K998" s="128"/>
      <c r="L998" s="128"/>
      <c r="M998" s="128"/>
      <c r="N998" s="84" t="str">
        <f t="shared" si="218"/>
        <v/>
      </c>
      <c r="O998" s="128"/>
      <c r="P998" s="84" t="str">
        <f t="shared" si="219"/>
        <v/>
      </c>
      <c r="Q998" s="84" t="str">
        <f t="shared" si="216"/>
        <v/>
      </c>
      <c r="R998" s="84" t="str">
        <f t="shared" si="220"/>
        <v/>
      </c>
      <c r="S998" s="84" t="str">
        <f t="shared" si="221"/>
        <v/>
      </c>
      <c r="U998" s="84" t="str">
        <f t="shared" si="222"/>
        <v/>
      </c>
      <c r="W998" s="108" t="str">
        <f>IF($N998="", "", SUM($D$11:$D998))</f>
        <v/>
      </c>
      <c r="X998" s="111" t="str">
        <f t="shared" si="223"/>
        <v/>
      </c>
      <c r="Y998" s="114" t="str">
        <f t="shared" si="227"/>
        <v/>
      </c>
      <c r="Z998" s="111" t="str">
        <f>IF(X998="", "", X998-SUM($Z$11:$Z997))</f>
        <v/>
      </c>
      <c r="AA998" s="111" t="str">
        <f>IF($Y998="", "", $Y998-SUM($AA$11:$AA997))</f>
        <v/>
      </c>
      <c r="AB998" s="111" t="str">
        <f t="shared" si="228"/>
        <v/>
      </c>
      <c r="AC998" s="121" t="str">
        <f t="shared" si="224"/>
        <v/>
      </c>
      <c r="AD998" s="122" t="str">
        <f t="shared" si="225"/>
        <v/>
      </c>
      <c r="AE998" s="123" t="str">
        <f t="shared" si="229"/>
        <v/>
      </c>
      <c r="AG998" s="150" t="str">
        <f t="shared" si="226"/>
        <v/>
      </c>
    </row>
    <row r="999" spans="1:33" x14ac:dyDescent="0.25">
      <c r="A999" s="56"/>
      <c r="B999" s="70"/>
      <c r="C999" s="76"/>
      <c r="D999" s="73"/>
      <c r="E999" s="79"/>
      <c r="F999" s="56"/>
      <c r="G999" s="13" t="str">
        <f t="shared" si="217"/>
        <v/>
      </c>
      <c r="H999" s="56"/>
      <c r="K999" s="128"/>
      <c r="L999" s="128"/>
      <c r="M999" s="128"/>
      <c r="N999" s="84" t="str">
        <f t="shared" si="218"/>
        <v/>
      </c>
      <c r="O999" s="128"/>
      <c r="P999" s="84" t="str">
        <f t="shared" si="219"/>
        <v/>
      </c>
      <c r="Q999" s="84" t="str">
        <f t="shared" si="216"/>
        <v/>
      </c>
      <c r="R999" s="84" t="str">
        <f t="shared" si="220"/>
        <v/>
      </c>
      <c r="S999" s="84" t="str">
        <f t="shared" si="221"/>
        <v/>
      </c>
      <c r="U999" s="84" t="str">
        <f t="shared" si="222"/>
        <v/>
      </c>
      <c r="W999" s="108" t="str">
        <f>IF($N999="", "", SUM($D$11:$D999))</f>
        <v/>
      </c>
      <c r="X999" s="111" t="str">
        <f t="shared" si="223"/>
        <v/>
      </c>
      <c r="Y999" s="114" t="str">
        <f t="shared" si="227"/>
        <v/>
      </c>
      <c r="Z999" s="111" t="str">
        <f>IF(X999="", "", X999-SUM($Z$11:$Z998))</f>
        <v/>
      </c>
      <c r="AA999" s="111" t="str">
        <f>IF($Y999="", "", $Y999-SUM($AA$11:$AA998))</f>
        <v/>
      </c>
      <c r="AB999" s="111" t="str">
        <f t="shared" si="228"/>
        <v/>
      </c>
      <c r="AC999" s="121" t="str">
        <f t="shared" si="224"/>
        <v/>
      </c>
      <c r="AD999" s="122" t="str">
        <f t="shared" si="225"/>
        <v/>
      </c>
      <c r="AE999" s="123" t="str">
        <f t="shared" si="229"/>
        <v/>
      </c>
      <c r="AG999" s="150" t="str">
        <f t="shared" si="226"/>
        <v/>
      </c>
    </row>
    <row r="1000" spans="1:33" x14ac:dyDescent="0.25">
      <c r="A1000" s="56"/>
      <c r="B1000" s="70"/>
      <c r="C1000" s="76"/>
      <c r="D1000" s="73"/>
      <c r="E1000" s="79"/>
      <c r="F1000" s="56"/>
      <c r="G1000" s="13" t="str">
        <f t="shared" si="217"/>
        <v/>
      </c>
      <c r="H1000" s="56"/>
      <c r="K1000" s="128"/>
      <c r="L1000" s="128"/>
      <c r="M1000" s="128"/>
      <c r="N1000" s="84" t="str">
        <f t="shared" si="218"/>
        <v/>
      </c>
      <c r="O1000" s="128"/>
      <c r="P1000" s="84" t="str">
        <f t="shared" si="219"/>
        <v/>
      </c>
      <c r="Q1000" s="84" t="str">
        <f t="shared" si="216"/>
        <v/>
      </c>
      <c r="R1000" s="84" t="str">
        <f t="shared" si="220"/>
        <v/>
      </c>
      <c r="S1000" s="84" t="str">
        <f t="shared" si="221"/>
        <v/>
      </c>
      <c r="U1000" s="84" t="str">
        <f t="shared" si="222"/>
        <v/>
      </c>
      <c r="W1000" s="108" t="str">
        <f>IF($N1000="", "", SUM($D$11:$D1000))</f>
        <v/>
      </c>
      <c r="X1000" s="111" t="str">
        <f t="shared" si="223"/>
        <v/>
      </c>
      <c r="Y1000" s="114" t="str">
        <f t="shared" si="227"/>
        <v/>
      </c>
      <c r="Z1000" s="111" t="str">
        <f>IF(X1000="", "", X1000-SUM($Z$11:$Z999))</f>
        <v/>
      </c>
      <c r="AA1000" s="111" t="str">
        <f>IF($Y1000="", "", $Y1000-SUM($AA$11:$AA999))</f>
        <v/>
      </c>
      <c r="AB1000" s="111" t="str">
        <f t="shared" si="228"/>
        <v/>
      </c>
      <c r="AC1000" s="121" t="str">
        <f t="shared" si="224"/>
        <v/>
      </c>
      <c r="AD1000" s="122" t="str">
        <f t="shared" si="225"/>
        <v/>
      </c>
      <c r="AE1000" s="123" t="str">
        <f t="shared" si="229"/>
        <v/>
      </c>
      <c r="AG1000" s="150" t="str">
        <f t="shared" si="226"/>
        <v/>
      </c>
    </row>
    <row r="1001" spans="1:33" x14ac:dyDescent="0.25">
      <c r="A1001" s="56"/>
      <c r="B1001" s="70"/>
      <c r="C1001" s="76"/>
      <c r="D1001" s="73"/>
      <c r="E1001" s="79"/>
      <c r="F1001" s="56"/>
      <c r="G1001" s="13" t="str">
        <f t="shared" si="217"/>
        <v/>
      </c>
      <c r="H1001" s="56"/>
      <c r="K1001" s="128"/>
      <c r="L1001" s="128"/>
      <c r="M1001" s="128"/>
      <c r="N1001" s="84" t="str">
        <f t="shared" si="218"/>
        <v/>
      </c>
      <c r="O1001" s="128"/>
      <c r="P1001" s="84" t="str">
        <f t="shared" si="219"/>
        <v/>
      </c>
      <c r="Q1001" s="84" t="str">
        <f t="shared" si="216"/>
        <v/>
      </c>
      <c r="R1001" s="84" t="str">
        <f t="shared" si="220"/>
        <v/>
      </c>
      <c r="S1001" s="84" t="str">
        <f t="shared" si="221"/>
        <v/>
      </c>
      <c r="U1001" s="84" t="str">
        <f t="shared" si="222"/>
        <v/>
      </c>
      <c r="W1001" s="108" t="str">
        <f>IF($N1001="", "", SUM($D$11:$D1001))</f>
        <v/>
      </c>
      <c r="X1001" s="111" t="str">
        <f t="shared" si="223"/>
        <v/>
      </c>
      <c r="Y1001" s="114" t="str">
        <f t="shared" si="227"/>
        <v/>
      </c>
      <c r="Z1001" s="111" t="str">
        <f>IF(X1001="", "", X1001-SUM($Z$11:$Z1000))</f>
        <v/>
      </c>
      <c r="AA1001" s="111" t="str">
        <f>IF($Y1001="", "", $Y1001-SUM($AA$11:$AA1000))</f>
        <v/>
      </c>
      <c r="AB1001" s="111" t="str">
        <f t="shared" si="228"/>
        <v/>
      </c>
      <c r="AC1001" s="121" t="str">
        <f t="shared" si="224"/>
        <v/>
      </c>
      <c r="AD1001" s="122" t="str">
        <f t="shared" si="225"/>
        <v/>
      </c>
      <c r="AE1001" s="123" t="str">
        <f t="shared" si="229"/>
        <v/>
      </c>
      <c r="AG1001" s="150" t="str">
        <f t="shared" si="226"/>
        <v/>
      </c>
    </row>
    <row r="1002" spans="1:33" x14ac:dyDescent="0.25">
      <c r="A1002" s="56"/>
      <c r="B1002" s="70"/>
      <c r="C1002" s="76"/>
      <c r="D1002" s="73"/>
      <c r="E1002" s="79"/>
      <c r="F1002" s="56"/>
      <c r="G1002" s="13" t="str">
        <f t="shared" si="217"/>
        <v/>
      </c>
      <c r="H1002" s="56"/>
      <c r="K1002" s="128"/>
      <c r="L1002" s="128"/>
      <c r="M1002" s="128"/>
      <c r="N1002" s="84" t="str">
        <f t="shared" si="218"/>
        <v/>
      </c>
      <c r="O1002" s="128"/>
      <c r="P1002" s="84" t="str">
        <f t="shared" si="219"/>
        <v/>
      </c>
      <c r="Q1002" s="84" t="str">
        <f t="shared" si="216"/>
        <v/>
      </c>
      <c r="R1002" s="84" t="str">
        <f t="shared" si="220"/>
        <v/>
      </c>
      <c r="S1002" s="84" t="str">
        <f t="shared" si="221"/>
        <v/>
      </c>
      <c r="U1002" s="84" t="str">
        <f t="shared" si="222"/>
        <v/>
      </c>
      <c r="W1002" s="108" t="str">
        <f>IF($N1002="", "", SUM($D$11:$D1002))</f>
        <v/>
      </c>
      <c r="X1002" s="111" t="str">
        <f t="shared" si="223"/>
        <v/>
      </c>
      <c r="Y1002" s="114" t="str">
        <f t="shared" si="227"/>
        <v/>
      </c>
      <c r="Z1002" s="111" t="str">
        <f>IF(X1002="", "", X1002-SUM($Z$11:$Z1001))</f>
        <v/>
      </c>
      <c r="AA1002" s="111" t="str">
        <f>IF($Y1002="", "", $Y1002-SUM($AA$11:$AA1001))</f>
        <v/>
      </c>
      <c r="AB1002" s="111" t="str">
        <f t="shared" si="228"/>
        <v/>
      </c>
      <c r="AC1002" s="121" t="str">
        <f t="shared" si="224"/>
        <v/>
      </c>
      <c r="AD1002" s="122" t="str">
        <f t="shared" si="225"/>
        <v/>
      </c>
      <c r="AE1002" s="123" t="str">
        <f t="shared" si="229"/>
        <v/>
      </c>
      <c r="AG1002" s="150" t="str">
        <f t="shared" si="226"/>
        <v/>
      </c>
    </row>
    <row r="1003" spans="1:33" x14ac:dyDescent="0.25">
      <c r="A1003" s="56"/>
      <c r="B1003" s="70"/>
      <c r="C1003" s="76"/>
      <c r="D1003" s="73"/>
      <c r="E1003" s="79"/>
      <c r="F1003" s="56"/>
      <c r="G1003" s="13" t="str">
        <f t="shared" si="217"/>
        <v/>
      </c>
      <c r="H1003" s="56"/>
      <c r="K1003" s="128"/>
      <c r="L1003" s="128"/>
      <c r="M1003" s="128"/>
      <c r="N1003" s="84" t="str">
        <f t="shared" si="218"/>
        <v/>
      </c>
      <c r="O1003" s="128"/>
      <c r="P1003" s="84" t="str">
        <f t="shared" si="219"/>
        <v/>
      </c>
      <c r="Q1003" s="84" t="str">
        <f t="shared" si="216"/>
        <v/>
      </c>
      <c r="R1003" s="84" t="str">
        <f t="shared" si="220"/>
        <v/>
      </c>
      <c r="S1003" s="84" t="str">
        <f t="shared" si="221"/>
        <v/>
      </c>
      <c r="U1003" s="84" t="str">
        <f t="shared" si="222"/>
        <v/>
      </c>
      <c r="W1003" s="108" t="str">
        <f>IF($N1003="", "", SUM($D$11:$D1003))</f>
        <v/>
      </c>
      <c r="X1003" s="111" t="str">
        <f t="shared" si="223"/>
        <v/>
      </c>
      <c r="Y1003" s="114" t="str">
        <f t="shared" si="227"/>
        <v/>
      </c>
      <c r="Z1003" s="111" t="str">
        <f>IF(X1003="", "", X1003-SUM($Z$11:$Z1002))</f>
        <v/>
      </c>
      <c r="AA1003" s="111" t="str">
        <f>IF($Y1003="", "", $Y1003-SUM($AA$11:$AA1002))</f>
        <v/>
      </c>
      <c r="AB1003" s="111" t="str">
        <f t="shared" si="228"/>
        <v/>
      </c>
      <c r="AC1003" s="121" t="str">
        <f t="shared" si="224"/>
        <v/>
      </c>
      <c r="AD1003" s="122" t="str">
        <f t="shared" si="225"/>
        <v/>
      </c>
      <c r="AE1003" s="123" t="str">
        <f t="shared" si="229"/>
        <v/>
      </c>
      <c r="AG1003" s="150" t="str">
        <f t="shared" si="226"/>
        <v/>
      </c>
    </row>
    <row r="1004" spans="1:33" x14ac:dyDescent="0.25">
      <c r="A1004" s="56"/>
      <c r="B1004" s="70"/>
      <c r="C1004" s="76"/>
      <c r="D1004" s="73"/>
      <c r="E1004" s="79"/>
      <c r="F1004" s="56"/>
      <c r="G1004" s="13" t="str">
        <f t="shared" si="217"/>
        <v/>
      </c>
      <c r="H1004" s="56"/>
      <c r="K1004" s="128"/>
      <c r="L1004" s="128"/>
      <c r="M1004" s="128"/>
      <c r="N1004" s="84" t="str">
        <f t="shared" si="218"/>
        <v/>
      </c>
      <c r="O1004" s="128"/>
      <c r="P1004" s="84" t="str">
        <f t="shared" si="219"/>
        <v/>
      </c>
      <c r="Q1004" s="84" t="str">
        <f t="shared" si="216"/>
        <v/>
      </c>
      <c r="R1004" s="84" t="str">
        <f t="shared" si="220"/>
        <v/>
      </c>
      <c r="S1004" s="84" t="str">
        <f t="shared" si="221"/>
        <v/>
      </c>
      <c r="U1004" s="84" t="str">
        <f t="shared" si="222"/>
        <v/>
      </c>
      <c r="W1004" s="108" t="str">
        <f>IF($N1004="", "", SUM($D$11:$D1004))</f>
        <v/>
      </c>
      <c r="X1004" s="111" t="str">
        <f t="shared" si="223"/>
        <v/>
      </c>
      <c r="Y1004" s="114" t="str">
        <f t="shared" si="227"/>
        <v/>
      </c>
      <c r="Z1004" s="111" t="str">
        <f>IF(X1004="", "", X1004-SUM($Z$11:$Z1003))</f>
        <v/>
      </c>
      <c r="AA1004" s="111" t="str">
        <f>IF($Y1004="", "", $Y1004-SUM($AA$11:$AA1003))</f>
        <v/>
      </c>
      <c r="AB1004" s="111" t="str">
        <f t="shared" si="228"/>
        <v/>
      </c>
      <c r="AC1004" s="121" t="str">
        <f t="shared" si="224"/>
        <v/>
      </c>
      <c r="AD1004" s="122" t="str">
        <f t="shared" si="225"/>
        <v/>
      </c>
      <c r="AE1004" s="123" t="str">
        <f t="shared" si="229"/>
        <v/>
      </c>
      <c r="AG1004" s="150" t="str">
        <f t="shared" si="226"/>
        <v/>
      </c>
    </row>
    <row r="1005" spans="1:33" x14ac:dyDescent="0.25">
      <c r="A1005" s="56"/>
      <c r="B1005" s="70"/>
      <c r="C1005" s="76"/>
      <c r="D1005" s="73"/>
      <c r="E1005" s="79"/>
      <c r="F1005" s="56"/>
      <c r="G1005" s="13" t="str">
        <f t="shared" si="217"/>
        <v/>
      </c>
      <c r="H1005" s="56"/>
      <c r="K1005" s="128"/>
      <c r="L1005" s="128"/>
      <c r="M1005" s="128"/>
      <c r="N1005" s="84" t="str">
        <f t="shared" si="218"/>
        <v/>
      </c>
      <c r="O1005" s="128"/>
      <c r="P1005" s="84" t="str">
        <f t="shared" si="219"/>
        <v/>
      </c>
      <c r="Q1005" s="84" t="str">
        <f t="shared" si="216"/>
        <v/>
      </c>
      <c r="R1005" s="84" t="str">
        <f t="shared" si="220"/>
        <v/>
      </c>
      <c r="S1005" s="84" t="str">
        <f t="shared" si="221"/>
        <v/>
      </c>
      <c r="U1005" s="84" t="str">
        <f t="shared" si="222"/>
        <v/>
      </c>
      <c r="W1005" s="108" t="str">
        <f>IF($N1005="", "", SUM($D$11:$D1005))</f>
        <v/>
      </c>
      <c r="X1005" s="111" t="str">
        <f t="shared" si="223"/>
        <v/>
      </c>
      <c r="Y1005" s="114" t="str">
        <f t="shared" si="227"/>
        <v/>
      </c>
      <c r="Z1005" s="111" t="str">
        <f>IF(X1005="", "", X1005-SUM($Z$11:$Z1004))</f>
        <v/>
      </c>
      <c r="AA1005" s="111" t="str">
        <f>IF($Y1005="", "", $Y1005-SUM($AA$11:$AA1004))</f>
        <v/>
      </c>
      <c r="AB1005" s="111" t="str">
        <f t="shared" si="228"/>
        <v/>
      </c>
      <c r="AC1005" s="121" t="str">
        <f t="shared" si="224"/>
        <v/>
      </c>
      <c r="AD1005" s="122" t="str">
        <f t="shared" si="225"/>
        <v/>
      </c>
      <c r="AE1005" s="123" t="str">
        <f t="shared" si="229"/>
        <v/>
      </c>
      <c r="AG1005" s="150" t="str">
        <f t="shared" si="226"/>
        <v/>
      </c>
    </row>
    <row r="1006" spans="1:33" x14ac:dyDescent="0.25">
      <c r="A1006" s="56"/>
      <c r="B1006" s="70"/>
      <c r="C1006" s="76"/>
      <c r="D1006" s="73"/>
      <c r="E1006" s="79"/>
      <c r="F1006" s="56"/>
      <c r="G1006" s="13" t="str">
        <f t="shared" si="217"/>
        <v/>
      </c>
      <c r="H1006" s="56"/>
      <c r="K1006" s="128"/>
      <c r="L1006" s="128"/>
      <c r="M1006" s="128"/>
      <c r="N1006" s="84" t="str">
        <f t="shared" si="218"/>
        <v/>
      </c>
      <c r="O1006" s="128"/>
      <c r="P1006" s="84" t="str">
        <f t="shared" si="219"/>
        <v/>
      </c>
      <c r="Q1006" s="84" t="str">
        <f t="shared" si="216"/>
        <v/>
      </c>
      <c r="R1006" s="84" t="str">
        <f t="shared" si="220"/>
        <v/>
      </c>
      <c r="S1006" s="84" t="str">
        <f t="shared" si="221"/>
        <v/>
      </c>
      <c r="U1006" s="84" t="str">
        <f t="shared" si="222"/>
        <v/>
      </c>
      <c r="W1006" s="108" t="str">
        <f>IF($N1006="", "", SUM($D$11:$D1006))</f>
        <v/>
      </c>
      <c r="X1006" s="111" t="str">
        <f t="shared" si="223"/>
        <v/>
      </c>
      <c r="Y1006" s="114" t="str">
        <f t="shared" si="227"/>
        <v/>
      </c>
      <c r="Z1006" s="111" t="str">
        <f>IF(X1006="", "", X1006-SUM($Z$11:$Z1005))</f>
        <v/>
      </c>
      <c r="AA1006" s="111" t="str">
        <f>IF($Y1006="", "", $Y1006-SUM($AA$11:$AA1005))</f>
        <v/>
      </c>
      <c r="AB1006" s="111" t="str">
        <f t="shared" si="228"/>
        <v/>
      </c>
      <c r="AC1006" s="121" t="str">
        <f t="shared" si="224"/>
        <v/>
      </c>
      <c r="AD1006" s="122" t="str">
        <f t="shared" si="225"/>
        <v/>
      </c>
      <c r="AE1006" s="123" t="str">
        <f t="shared" si="229"/>
        <v/>
      </c>
      <c r="AG1006" s="150" t="str">
        <f t="shared" si="226"/>
        <v/>
      </c>
    </row>
    <row r="1007" spans="1:33" x14ac:dyDescent="0.25">
      <c r="A1007" s="56"/>
      <c r="B1007" s="70"/>
      <c r="C1007" s="76"/>
      <c r="D1007" s="73"/>
      <c r="E1007" s="79"/>
      <c r="F1007" s="56"/>
      <c r="G1007" s="13" t="str">
        <f t="shared" si="217"/>
        <v/>
      </c>
      <c r="H1007" s="56"/>
      <c r="K1007" s="128"/>
      <c r="L1007" s="128"/>
      <c r="M1007" s="128"/>
      <c r="N1007" s="84" t="str">
        <f t="shared" si="218"/>
        <v/>
      </c>
      <c r="O1007" s="128"/>
      <c r="P1007" s="84" t="str">
        <f t="shared" si="219"/>
        <v/>
      </c>
      <c r="Q1007" s="84" t="str">
        <f t="shared" si="216"/>
        <v/>
      </c>
      <c r="R1007" s="84" t="str">
        <f t="shared" si="220"/>
        <v/>
      </c>
      <c r="S1007" s="84" t="str">
        <f t="shared" si="221"/>
        <v/>
      </c>
      <c r="U1007" s="84" t="str">
        <f t="shared" si="222"/>
        <v/>
      </c>
      <c r="W1007" s="108" t="str">
        <f>IF($N1007="", "", SUM($D$11:$D1007))</f>
        <v/>
      </c>
      <c r="X1007" s="111" t="str">
        <f t="shared" si="223"/>
        <v/>
      </c>
      <c r="Y1007" s="114" t="str">
        <f t="shared" si="227"/>
        <v/>
      </c>
      <c r="Z1007" s="111" t="str">
        <f>IF(X1007="", "", X1007-SUM($Z$11:$Z1006))</f>
        <v/>
      </c>
      <c r="AA1007" s="111" t="str">
        <f>IF($Y1007="", "", $Y1007-SUM($AA$11:$AA1006))</f>
        <v/>
      </c>
      <c r="AB1007" s="111" t="str">
        <f t="shared" si="228"/>
        <v/>
      </c>
      <c r="AC1007" s="121" t="str">
        <f t="shared" si="224"/>
        <v/>
      </c>
      <c r="AD1007" s="122" t="str">
        <f t="shared" si="225"/>
        <v/>
      </c>
      <c r="AE1007" s="123" t="str">
        <f t="shared" si="229"/>
        <v/>
      </c>
      <c r="AG1007" s="150" t="str">
        <f t="shared" si="226"/>
        <v/>
      </c>
    </row>
    <row r="1008" spans="1:33" x14ac:dyDescent="0.25">
      <c r="A1008" s="56"/>
      <c r="B1008" s="70"/>
      <c r="C1008" s="76"/>
      <c r="D1008" s="73"/>
      <c r="E1008" s="79"/>
      <c r="F1008" s="56"/>
      <c r="G1008" s="13" t="str">
        <f t="shared" si="217"/>
        <v/>
      </c>
      <c r="H1008" s="56"/>
      <c r="K1008" s="128"/>
      <c r="L1008" s="128"/>
      <c r="M1008" s="128"/>
      <c r="N1008" s="84" t="str">
        <f t="shared" si="218"/>
        <v/>
      </c>
      <c r="O1008" s="128"/>
      <c r="P1008" s="84" t="str">
        <f t="shared" si="219"/>
        <v/>
      </c>
      <c r="Q1008" s="84" t="str">
        <f t="shared" si="216"/>
        <v/>
      </c>
      <c r="R1008" s="84" t="str">
        <f t="shared" si="220"/>
        <v/>
      </c>
      <c r="S1008" s="84" t="str">
        <f t="shared" si="221"/>
        <v/>
      </c>
      <c r="U1008" s="84" t="str">
        <f t="shared" si="222"/>
        <v/>
      </c>
      <c r="W1008" s="108" t="str">
        <f>IF($N1008="", "", SUM($D$11:$D1008))</f>
        <v/>
      </c>
      <c r="X1008" s="111" t="str">
        <f t="shared" si="223"/>
        <v/>
      </c>
      <c r="Y1008" s="114" t="str">
        <f t="shared" si="227"/>
        <v/>
      </c>
      <c r="Z1008" s="111" t="str">
        <f>IF(X1008="", "", X1008-SUM($Z$11:$Z1007))</f>
        <v/>
      </c>
      <c r="AA1008" s="111" t="str">
        <f>IF($Y1008="", "", $Y1008-SUM($AA$11:$AA1007))</f>
        <v/>
      </c>
      <c r="AB1008" s="111" t="str">
        <f t="shared" si="228"/>
        <v/>
      </c>
      <c r="AC1008" s="121" t="str">
        <f t="shared" si="224"/>
        <v/>
      </c>
      <c r="AD1008" s="122" t="str">
        <f t="shared" si="225"/>
        <v/>
      </c>
      <c r="AE1008" s="123" t="str">
        <f t="shared" si="229"/>
        <v/>
      </c>
      <c r="AG1008" s="150" t="str">
        <f t="shared" si="226"/>
        <v/>
      </c>
    </row>
    <row r="1009" spans="1:33" x14ac:dyDescent="0.25">
      <c r="A1009" s="56"/>
      <c r="B1009" s="70"/>
      <c r="C1009" s="76"/>
      <c r="D1009" s="73"/>
      <c r="E1009" s="79"/>
      <c r="F1009" s="56"/>
      <c r="G1009" s="13" t="str">
        <f t="shared" si="217"/>
        <v/>
      </c>
      <c r="H1009" s="56"/>
      <c r="K1009" s="128"/>
      <c r="L1009" s="128"/>
      <c r="M1009" s="128"/>
      <c r="N1009" s="84" t="str">
        <f t="shared" si="218"/>
        <v/>
      </c>
      <c r="O1009" s="128"/>
      <c r="P1009" s="84" t="str">
        <f t="shared" si="219"/>
        <v/>
      </c>
      <c r="Q1009" s="84" t="str">
        <f t="shared" si="216"/>
        <v/>
      </c>
      <c r="R1009" s="84" t="str">
        <f t="shared" si="220"/>
        <v/>
      </c>
      <c r="S1009" s="84" t="str">
        <f t="shared" si="221"/>
        <v/>
      </c>
      <c r="U1009" s="84" t="str">
        <f t="shared" si="222"/>
        <v/>
      </c>
      <c r="W1009" s="108" t="str">
        <f>IF($N1009="", "", SUM($D$11:$D1009))</f>
        <v/>
      </c>
      <c r="X1009" s="111" t="str">
        <f t="shared" si="223"/>
        <v/>
      </c>
      <c r="Y1009" s="114" t="str">
        <f t="shared" si="227"/>
        <v/>
      </c>
      <c r="Z1009" s="111" t="str">
        <f>IF(X1009="", "", X1009-SUM($Z$11:$Z1008))</f>
        <v/>
      </c>
      <c r="AA1009" s="111" t="str">
        <f>IF($Y1009="", "", $Y1009-SUM($AA$11:$AA1008))</f>
        <v/>
      </c>
      <c r="AB1009" s="111" t="str">
        <f t="shared" si="228"/>
        <v/>
      </c>
      <c r="AC1009" s="121" t="str">
        <f t="shared" si="224"/>
        <v/>
      </c>
      <c r="AD1009" s="122" t="str">
        <f t="shared" si="225"/>
        <v/>
      </c>
      <c r="AE1009" s="123" t="str">
        <f t="shared" si="229"/>
        <v/>
      </c>
      <c r="AG1009" s="150" t="str">
        <f t="shared" si="226"/>
        <v/>
      </c>
    </row>
    <row r="1010" spans="1:33" x14ac:dyDescent="0.25">
      <c r="A1010" s="56"/>
      <c r="B1010" s="70"/>
      <c r="C1010" s="76"/>
      <c r="D1010" s="73"/>
      <c r="E1010" s="79"/>
      <c r="F1010" s="56"/>
      <c r="G1010" s="13" t="str">
        <f t="shared" si="217"/>
        <v/>
      </c>
      <c r="H1010" s="56"/>
      <c r="K1010" s="128"/>
      <c r="L1010" s="128"/>
      <c r="M1010" s="128"/>
      <c r="N1010" s="84" t="str">
        <f t="shared" si="218"/>
        <v/>
      </c>
      <c r="O1010" s="128"/>
      <c r="P1010" s="84" t="str">
        <f t="shared" si="219"/>
        <v/>
      </c>
      <c r="Q1010" s="84" t="str">
        <f t="shared" si="216"/>
        <v/>
      </c>
      <c r="R1010" s="84" t="str">
        <f t="shared" si="220"/>
        <v/>
      </c>
      <c r="S1010" s="84" t="str">
        <f t="shared" si="221"/>
        <v/>
      </c>
      <c r="U1010" s="84" t="str">
        <f t="shared" si="222"/>
        <v/>
      </c>
      <c r="W1010" s="108" t="str">
        <f>IF($N1010="", "", SUM($D$11:$D1010))</f>
        <v/>
      </c>
      <c r="X1010" s="111" t="str">
        <f t="shared" si="223"/>
        <v/>
      </c>
      <c r="Y1010" s="114" t="str">
        <f t="shared" si="227"/>
        <v/>
      </c>
      <c r="Z1010" s="111" t="str">
        <f>IF(X1010="", "", X1010-SUM($Z$11:$Z1009))</f>
        <v/>
      </c>
      <c r="AA1010" s="111" t="str">
        <f>IF($Y1010="", "", $Y1010-SUM($AA$11:$AA1009))</f>
        <v/>
      </c>
      <c r="AB1010" s="111" t="str">
        <f t="shared" si="228"/>
        <v/>
      </c>
      <c r="AC1010" s="121" t="str">
        <f t="shared" si="224"/>
        <v/>
      </c>
      <c r="AD1010" s="122" t="str">
        <f t="shared" si="225"/>
        <v/>
      </c>
      <c r="AE1010" s="123" t="str">
        <f t="shared" si="229"/>
        <v/>
      </c>
      <c r="AG1010" s="150" t="str">
        <f t="shared" si="226"/>
        <v/>
      </c>
    </row>
    <row r="1011" spans="1:33" x14ac:dyDescent="0.25">
      <c r="A1011" s="56"/>
      <c r="B1011" s="70"/>
      <c r="C1011" s="76"/>
      <c r="D1011" s="73"/>
      <c r="E1011" s="79"/>
      <c r="F1011" s="56"/>
      <c r="G1011" s="13" t="str">
        <f t="shared" si="217"/>
        <v/>
      </c>
      <c r="H1011" s="56"/>
      <c r="K1011" s="128"/>
      <c r="L1011" s="128"/>
      <c r="M1011" s="128"/>
      <c r="N1011" s="84" t="str">
        <f t="shared" si="218"/>
        <v/>
      </c>
      <c r="O1011" s="128"/>
      <c r="P1011" s="84" t="str">
        <f t="shared" si="219"/>
        <v/>
      </c>
      <c r="Q1011" s="84" t="str">
        <f t="shared" si="216"/>
        <v/>
      </c>
      <c r="R1011" s="84" t="str">
        <f t="shared" si="220"/>
        <v/>
      </c>
      <c r="S1011" s="84" t="str">
        <f t="shared" si="221"/>
        <v/>
      </c>
      <c r="U1011" s="84" t="str">
        <f t="shared" si="222"/>
        <v/>
      </c>
      <c r="W1011" s="108" t="str">
        <f>IF($N1011="", "", SUM($D$11:$D1011))</f>
        <v/>
      </c>
      <c r="X1011" s="111" t="str">
        <f t="shared" si="223"/>
        <v/>
      </c>
      <c r="Y1011" s="114" t="str">
        <f t="shared" si="227"/>
        <v/>
      </c>
      <c r="Z1011" s="111" t="str">
        <f>IF(X1011="", "", X1011-SUM($Z$11:$Z1010))</f>
        <v/>
      </c>
      <c r="AA1011" s="111" t="str">
        <f>IF($Y1011="", "", $Y1011-SUM($AA$11:$AA1010))</f>
        <v/>
      </c>
      <c r="AB1011" s="111" t="str">
        <f t="shared" si="228"/>
        <v/>
      </c>
      <c r="AC1011" s="121" t="str">
        <f t="shared" si="224"/>
        <v/>
      </c>
      <c r="AD1011" s="122" t="str">
        <f t="shared" si="225"/>
        <v/>
      </c>
      <c r="AE1011" s="123" t="str">
        <f t="shared" si="229"/>
        <v/>
      </c>
      <c r="AG1011" s="150" t="str">
        <f t="shared" si="226"/>
        <v/>
      </c>
    </row>
    <row r="1012" spans="1:33" x14ac:dyDescent="0.25">
      <c r="A1012" s="56"/>
      <c r="B1012" s="70"/>
      <c r="C1012" s="76"/>
      <c r="D1012" s="73"/>
      <c r="E1012" s="79"/>
      <c r="F1012" s="56"/>
      <c r="G1012" s="13" t="str">
        <f t="shared" si="217"/>
        <v/>
      </c>
      <c r="H1012" s="56"/>
      <c r="K1012" s="128"/>
      <c r="L1012" s="128"/>
      <c r="M1012" s="128"/>
      <c r="N1012" s="84" t="str">
        <f t="shared" si="218"/>
        <v/>
      </c>
      <c r="O1012" s="128"/>
      <c r="P1012" s="84" t="str">
        <f t="shared" si="219"/>
        <v/>
      </c>
      <c r="Q1012" s="84" t="str">
        <f t="shared" si="216"/>
        <v/>
      </c>
      <c r="R1012" s="84" t="str">
        <f t="shared" si="220"/>
        <v/>
      </c>
      <c r="S1012" s="84" t="str">
        <f t="shared" si="221"/>
        <v/>
      </c>
      <c r="U1012" s="84" t="str">
        <f t="shared" si="222"/>
        <v/>
      </c>
      <c r="W1012" s="108" t="str">
        <f>IF($N1012="", "", SUM($D$11:$D1012))</f>
        <v/>
      </c>
      <c r="X1012" s="111" t="str">
        <f t="shared" si="223"/>
        <v/>
      </c>
      <c r="Y1012" s="114" t="str">
        <f t="shared" si="227"/>
        <v/>
      </c>
      <c r="Z1012" s="111" t="str">
        <f>IF(X1012="", "", X1012-SUM($Z$11:$Z1011))</f>
        <v/>
      </c>
      <c r="AA1012" s="111" t="str">
        <f>IF($Y1012="", "", $Y1012-SUM($AA$11:$AA1011))</f>
        <v/>
      </c>
      <c r="AB1012" s="111" t="str">
        <f t="shared" si="228"/>
        <v/>
      </c>
      <c r="AC1012" s="121" t="str">
        <f t="shared" si="224"/>
        <v/>
      </c>
      <c r="AD1012" s="122" t="str">
        <f t="shared" si="225"/>
        <v/>
      </c>
      <c r="AE1012" s="123" t="str">
        <f t="shared" si="229"/>
        <v/>
      </c>
      <c r="AG1012" s="150" t="str">
        <f t="shared" si="226"/>
        <v/>
      </c>
    </row>
    <row r="1013" spans="1:33" x14ac:dyDescent="0.25">
      <c r="A1013" s="56"/>
      <c r="B1013" s="70"/>
      <c r="C1013" s="76"/>
      <c r="D1013" s="73"/>
      <c r="E1013" s="79"/>
      <c r="F1013" s="56"/>
      <c r="G1013" s="13" t="str">
        <f t="shared" si="217"/>
        <v/>
      </c>
      <c r="H1013" s="56"/>
      <c r="K1013" s="128"/>
      <c r="L1013" s="128"/>
      <c r="M1013" s="128"/>
      <c r="N1013" s="84" t="str">
        <f t="shared" si="218"/>
        <v/>
      </c>
      <c r="O1013" s="128"/>
      <c r="P1013" s="84" t="str">
        <f t="shared" si="219"/>
        <v/>
      </c>
      <c r="Q1013" s="84" t="str">
        <f t="shared" si="216"/>
        <v/>
      </c>
      <c r="R1013" s="84" t="str">
        <f t="shared" si="220"/>
        <v/>
      </c>
      <c r="S1013" s="84" t="str">
        <f t="shared" si="221"/>
        <v/>
      </c>
      <c r="U1013" s="84" t="str">
        <f t="shared" si="222"/>
        <v/>
      </c>
      <c r="W1013" s="108" t="str">
        <f>IF($N1013="", "", SUM($D$11:$D1013))</f>
        <v/>
      </c>
      <c r="X1013" s="111" t="str">
        <f t="shared" si="223"/>
        <v/>
      </c>
      <c r="Y1013" s="114" t="str">
        <f t="shared" si="227"/>
        <v/>
      </c>
      <c r="Z1013" s="111" t="str">
        <f>IF(X1013="", "", X1013-SUM($Z$11:$Z1012))</f>
        <v/>
      </c>
      <c r="AA1013" s="111" t="str">
        <f>IF($Y1013="", "", $Y1013-SUM($AA$11:$AA1012))</f>
        <v/>
      </c>
      <c r="AB1013" s="111" t="str">
        <f t="shared" si="228"/>
        <v/>
      </c>
      <c r="AC1013" s="121" t="str">
        <f t="shared" si="224"/>
        <v/>
      </c>
      <c r="AD1013" s="122" t="str">
        <f t="shared" si="225"/>
        <v/>
      </c>
      <c r="AE1013" s="123" t="str">
        <f t="shared" si="229"/>
        <v/>
      </c>
      <c r="AG1013" s="150" t="str">
        <f t="shared" si="226"/>
        <v/>
      </c>
    </row>
    <row r="1014" spans="1:33" x14ac:dyDescent="0.25">
      <c r="A1014" s="56"/>
      <c r="B1014" s="70"/>
      <c r="C1014" s="76"/>
      <c r="D1014" s="73"/>
      <c r="E1014" s="79"/>
      <c r="F1014" s="56"/>
      <c r="G1014" s="13" t="str">
        <f t="shared" si="217"/>
        <v/>
      </c>
      <c r="H1014" s="56"/>
      <c r="K1014" s="128"/>
      <c r="L1014" s="128"/>
      <c r="M1014" s="128"/>
      <c r="N1014" s="84" t="str">
        <f t="shared" si="218"/>
        <v/>
      </c>
      <c r="O1014" s="128"/>
      <c r="P1014" s="84" t="str">
        <f t="shared" si="219"/>
        <v/>
      </c>
      <c r="Q1014" s="84" t="str">
        <f t="shared" si="216"/>
        <v/>
      </c>
      <c r="R1014" s="84" t="str">
        <f t="shared" si="220"/>
        <v/>
      </c>
      <c r="S1014" s="84" t="str">
        <f t="shared" si="221"/>
        <v/>
      </c>
      <c r="U1014" s="84" t="str">
        <f t="shared" si="222"/>
        <v/>
      </c>
      <c r="W1014" s="108" t="str">
        <f>IF($N1014="", "", SUM($D$11:$D1014))</f>
        <v/>
      </c>
      <c r="X1014" s="111" t="str">
        <f t="shared" si="223"/>
        <v/>
      </c>
      <c r="Y1014" s="114" t="str">
        <f t="shared" si="227"/>
        <v/>
      </c>
      <c r="Z1014" s="111" t="str">
        <f>IF(X1014="", "", X1014-SUM($Z$11:$Z1013))</f>
        <v/>
      </c>
      <c r="AA1014" s="111" t="str">
        <f>IF($Y1014="", "", $Y1014-SUM($AA$11:$AA1013))</f>
        <v/>
      </c>
      <c r="AB1014" s="111" t="str">
        <f t="shared" si="228"/>
        <v/>
      </c>
      <c r="AC1014" s="121" t="str">
        <f t="shared" si="224"/>
        <v/>
      </c>
      <c r="AD1014" s="122" t="str">
        <f t="shared" si="225"/>
        <v/>
      </c>
      <c r="AE1014" s="123" t="str">
        <f t="shared" si="229"/>
        <v/>
      </c>
      <c r="AG1014" s="150" t="str">
        <f t="shared" si="226"/>
        <v/>
      </c>
    </row>
    <row r="1015" spans="1:33" x14ac:dyDescent="0.25">
      <c r="A1015" s="56"/>
      <c r="B1015" s="70"/>
      <c r="C1015" s="76"/>
      <c r="D1015" s="73"/>
      <c r="E1015" s="79"/>
      <c r="F1015" s="56"/>
      <c r="G1015" s="13" t="str">
        <f t="shared" si="217"/>
        <v/>
      </c>
      <c r="H1015" s="56"/>
      <c r="K1015" s="128"/>
      <c r="L1015" s="128"/>
      <c r="M1015" s="128"/>
      <c r="N1015" s="84" t="str">
        <f t="shared" si="218"/>
        <v/>
      </c>
      <c r="O1015" s="128"/>
      <c r="P1015" s="84" t="str">
        <f t="shared" si="219"/>
        <v/>
      </c>
      <c r="Q1015" s="84" t="str">
        <f t="shared" si="216"/>
        <v/>
      </c>
      <c r="R1015" s="84" t="str">
        <f t="shared" si="220"/>
        <v/>
      </c>
      <c r="S1015" s="84" t="str">
        <f t="shared" si="221"/>
        <v/>
      </c>
      <c r="U1015" s="84" t="str">
        <f t="shared" si="222"/>
        <v/>
      </c>
      <c r="W1015" s="108" t="str">
        <f>IF($N1015="", "", SUM($D$11:$D1015))</f>
        <v/>
      </c>
      <c r="X1015" s="111" t="str">
        <f t="shared" si="223"/>
        <v/>
      </c>
      <c r="Y1015" s="114" t="str">
        <f t="shared" si="227"/>
        <v/>
      </c>
      <c r="Z1015" s="111" t="str">
        <f>IF(X1015="", "", X1015-SUM($Z$11:$Z1014))</f>
        <v/>
      </c>
      <c r="AA1015" s="111" t="str">
        <f>IF($Y1015="", "", $Y1015-SUM($AA$11:$AA1014))</f>
        <v/>
      </c>
      <c r="AB1015" s="111" t="str">
        <f t="shared" si="228"/>
        <v/>
      </c>
      <c r="AC1015" s="121" t="str">
        <f t="shared" si="224"/>
        <v/>
      </c>
      <c r="AD1015" s="122" t="str">
        <f t="shared" si="225"/>
        <v/>
      </c>
      <c r="AE1015" s="123" t="str">
        <f t="shared" si="229"/>
        <v/>
      </c>
      <c r="AG1015" s="150" t="str">
        <f t="shared" si="226"/>
        <v/>
      </c>
    </row>
    <row r="1016" spans="1:33" x14ac:dyDescent="0.25">
      <c r="A1016" s="56"/>
      <c r="B1016" s="70"/>
      <c r="C1016" s="76"/>
      <c r="D1016" s="73"/>
      <c r="E1016" s="79"/>
      <c r="F1016" s="56"/>
      <c r="G1016" s="13" t="str">
        <f t="shared" si="217"/>
        <v/>
      </c>
      <c r="H1016" s="56"/>
      <c r="K1016" s="128"/>
      <c r="L1016" s="128"/>
      <c r="M1016" s="128"/>
      <c r="N1016" s="84" t="str">
        <f t="shared" si="218"/>
        <v/>
      </c>
      <c r="O1016" s="128"/>
      <c r="P1016" s="84" t="str">
        <f t="shared" si="219"/>
        <v/>
      </c>
      <c r="Q1016" s="84" t="str">
        <f t="shared" si="216"/>
        <v/>
      </c>
      <c r="R1016" s="84" t="str">
        <f t="shared" si="220"/>
        <v/>
      </c>
      <c r="S1016" s="84" t="str">
        <f t="shared" si="221"/>
        <v/>
      </c>
      <c r="U1016" s="84" t="str">
        <f t="shared" si="222"/>
        <v/>
      </c>
      <c r="W1016" s="108" t="str">
        <f>IF($N1016="", "", SUM($D$11:$D1016))</f>
        <v/>
      </c>
      <c r="X1016" s="111" t="str">
        <f t="shared" si="223"/>
        <v/>
      </c>
      <c r="Y1016" s="114" t="str">
        <f t="shared" si="227"/>
        <v/>
      </c>
      <c r="Z1016" s="111" t="str">
        <f>IF(X1016="", "", X1016-SUM($Z$11:$Z1015))</f>
        <v/>
      </c>
      <c r="AA1016" s="111" t="str">
        <f>IF($Y1016="", "", $Y1016-SUM($AA$11:$AA1015))</f>
        <v/>
      </c>
      <c r="AB1016" s="111" t="str">
        <f t="shared" si="228"/>
        <v/>
      </c>
      <c r="AC1016" s="121" t="str">
        <f t="shared" si="224"/>
        <v/>
      </c>
      <c r="AD1016" s="122" t="str">
        <f t="shared" si="225"/>
        <v/>
      </c>
      <c r="AE1016" s="123" t="str">
        <f t="shared" si="229"/>
        <v/>
      </c>
      <c r="AG1016" s="150" t="str">
        <f t="shared" si="226"/>
        <v/>
      </c>
    </row>
    <row r="1017" spans="1:33" x14ac:dyDescent="0.25">
      <c r="A1017" s="56"/>
      <c r="B1017" s="70"/>
      <c r="C1017" s="76"/>
      <c r="D1017" s="73"/>
      <c r="E1017" s="79"/>
      <c r="F1017" s="56"/>
      <c r="G1017" s="13" t="str">
        <f t="shared" si="217"/>
        <v/>
      </c>
      <c r="H1017" s="56"/>
      <c r="K1017" s="128"/>
      <c r="L1017" s="128"/>
      <c r="M1017" s="128"/>
      <c r="N1017" s="84" t="str">
        <f t="shared" si="218"/>
        <v/>
      </c>
      <c r="O1017" s="128"/>
      <c r="P1017" s="84" t="str">
        <f t="shared" si="219"/>
        <v/>
      </c>
      <c r="Q1017" s="84" t="str">
        <f t="shared" si="216"/>
        <v/>
      </c>
      <c r="R1017" s="84" t="str">
        <f t="shared" si="220"/>
        <v/>
      </c>
      <c r="S1017" s="84" t="str">
        <f t="shared" si="221"/>
        <v/>
      </c>
      <c r="U1017" s="84" t="str">
        <f t="shared" si="222"/>
        <v/>
      </c>
      <c r="W1017" s="108" t="str">
        <f>IF($N1017="", "", SUM($D$11:$D1017))</f>
        <v/>
      </c>
      <c r="X1017" s="111" t="str">
        <f t="shared" si="223"/>
        <v/>
      </c>
      <c r="Y1017" s="114" t="str">
        <f t="shared" si="227"/>
        <v/>
      </c>
      <c r="Z1017" s="111" t="str">
        <f>IF(X1017="", "", X1017-SUM($Z$11:$Z1016))</f>
        <v/>
      </c>
      <c r="AA1017" s="111" t="str">
        <f>IF($Y1017="", "", $Y1017-SUM($AA$11:$AA1016))</f>
        <v/>
      </c>
      <c r="AB1017" s="111" t="str">
        <f t="shared" si="228"/>
        <v/>
      </c>
      <c r="AC1017" s="121" t="str">
        <f t="shared" si="224"/>
        <v/>
      </c>
      <c r="AD1017" s="122" t="str">
        <f t="shared" si="225"/>
        <v/>
      </c>
      <c r="AE1017" s="123" t="str">
        <f t="shared" si="229"/>
        <v/>
      </c>
      <c r="AG1017" s="150" t="str">
        <f t="shared" si="226"/>
        <v/>
      </c>
    </row>
    <row r="1018" spans="1:33" x14ac:dyDescent="0.25">
      <c r="A1018" s="56"/>
      <c r="B1018" s="70"/>
      <c r="C1018" s="76"/>
      <c r="D1018" s="73"/>
      <c r="E1018" s="79"/>
      <c r="F1018" s="56"/>
      <c r="G1018" s="13" t="str">
        <f t="shared" si="217"/>
        <v/>
      </c>
      <c r="H1018" s="56"/>
      <c r="K1018" s="128"/>
      <c r="L1018" s="128"/>
      <c r="M1018" s="128"/>
      <c r="N1018" s="84" t="str">
        <f t="shared" si="218"/>
        <v/>
      </c>
      <c r="O1018" s="128"/>
      <c r="P1018" s="84" t="str">
        <f t="shared" si="219"/>
        <v/>
      </c>
      <c r="Q1018" s="84" t="str">
        <f t="shared" si="216"/>
        <v/>
      </c>
      <c r="R1018" s="84" t="str">
        <f t="shared" si="220"/>
        <v/>
      </c>
      <c r="S1018" s="84" t="str">
        <f t="shared" si="221"/>
        <v/>
      </c>
      <c r="U1018" s="84" t="str">
        <f t="shared" si="222"/>
        <v/>
      </c>
      <c r="W1018" s="108" t="str">
        <f>IF($N1018="", "", SUM($D$11:$D1018))</f>
        <v/>
      </c>
      <c r="X1018" s="111" t="str">
        <f t="shared" si="223"/>
        <v/>
      </c>
      <c r="Y1018" s="114" t="str">
        <f t="shared" si="227"/>
        <v/>
      </c>
      <c r="Z1018" s="111" t="str">
        <f>IF(X1018="", "", X1018-SUM($Z$11:$Z1017))</f>
        <v/>
      </c>
      <c r="AA1018" s="111" t="str">
        <f>IF($Y1018="", "", $Y1018-SUM($AA$11:$AA1017))</f>
        <v/>
      </c>
      <c r="AB1018" s="111" t="str">
        <f t="shared" si="228"/>
        <v/>
      </c>
      <c r="AC1018" s="121" t="str">
        <f t="shared" si="224"/>
        <v/>
      </c>
      <c r="AD1018" s="122" t="str">
        <f t="shared" si="225"/>
        <v/>
      </c>
      <c r="AE1018" s="123" t="str">
        <f t="shared" si="229"/>
        <v/>
      </c>
      <c r="AG1018" s="150" t="str">
        <f t="shared" si="226"/>
        <v/>
      </c>
    </row>
    <row r="1019" spans="1:33" x14ac:dyDescent="0.25">
      <c r="A1019" s="56"/>
      <c r="B1019" s="70"/>
      <c r="C1019" s="76"/>
      <c r="D1019" s="73"/>
      <c r="E1019" s="79"/>
      <c r="F1019" s="56"/>
      <c r="G1019" s="13" t="str">
        <f t="shared" si="217"/>
        <v/>
      </c>
      <c r="H1019" s="56"/>
      <c r="K1019" s="128"/>
      <c r="L1019" s="128"/>
      <c r="M1019" s="128"/>
      <c r="N1019" s="84" t="str">
        <f t="shared" si="218"/>
        <v/>
      </c>
      <c r="O1019" s="128"/>
      <c r="P1019" s="84" t="str">
        <f t="shared" si="219"/>
        <v/>
      </c>
      <c r="Q1019" s="84" t="str">
        <f t="shared" si="216"/>
        <v/>
      </c>
      <c r="R1019" s="84" t="str">
        <f t="shared" si="220"/>
        <v/>
      </c>
      <c r="S1019" s="84" t="str">
        <f t="shared" si="221"/>
        <v/>
      </c>
      <c r="U1019" s="84" t="str">
        <f t="shared" si="222"/>
        <v/>
      </c>
      <c r="W1019" s="108" t="str">
        <f>IF($N1019="", "", SUM($D$11:$D1019))</f>
        <v/>
      </c>
      <c r="X1019" s="111" t="str">
        <f t="shared" si="223"/>
        <v/>
      </c>
      <c r="Y1019" s="114" t="str">
        <f t="shared" si="227"/>
        <v/>
      </c>
      <c r="Z1019" s="111" t="str">
        <f>IF(X1019="", "", X1019-SUM($Z$11:$Z1018))</f>
        <v/>
      </c>
      <c r="AA1019" s="111" t="str">
        <f>IF($Y1019="", "", $Y1019-SUM($AA$11:$AA1018))</f>
        <v/>
      </c>
      <c r="AB1019" s="111" t="str">
        <f t="shared" si="228"/>
        <v/>
      </c>
      <c r="AC1019" s="121" t="str">
        <f t="shared" si="224"/>
        <v/>
      </c>
      <c r="AD1019" s="122" t="str">
        <f t="shared" si="225"/>
        <v/>
      </c>
      <c r="AE1019" s="123" t="str">
        <f t="shared" si="229"/>
        <v/>
      </c>
      <c r="AG1019" s="150" t="str">
        <f t="shared" si="226"/>
        <v/>
      </c>
    </row>
    <row r="1020" spans="1:33" x14ac:dyDescent="0.25">
      <c r="A1020" s="56"/>
      <c r="B1020" s="70"/>
      <c r="C1020" s="76"/>
      <c r="D1020" s="73"/>
      <c r="E1020" s="79"/>
      <c r="F1020" s="56"/>
      <c r="G1020" s="13" t="str">
        <f t="shared" si="217"/>
        <v/>
      </c>
      <c r="H1020" s="56"/>
      <c r="K1020" s="128"/>
      <c r="L1020" s="128"/>
      <c r="M1020" s="128"/>
      <c r="N1020" s="84" t="str">
        <f t="shared" si="218"/>
        <v/>
      </c>
      <c r="O1020" s="128"/>
      <c r="P1020" s="84" t="str">
        <f t="shared" si="219"/>
        <v/>
      </c>
      <c r="Q1020" s="84" t="str">
        <f t="shared" si="216"/>
        <v/>
      </c>
      <c r="R1020" s="84" t="str">
        <f t="shared" si="220"/>
        <v/>
      </c>
      <c r="S1020" s="84" t="str">
        <f t="shared" si="221"/>
        <v/>
      </c>
      <c r="U1020" s="84" t="str">
        <f t="shared" si="222"/>
        <v/>
      </c>
      <c r="W1020" s="108" t="str">
        <f>IF($N1020="", "", SUM($D$11:$D1020))</f>
        <v/>
      </c>
      <c r="X1020" s="111" t="str">
        <f t="shared" si="223"/>
        <v/>
      </c>
      <c r="Y1020" s="114" t="str">
        <f t="shared" si="227"/>
        <v/>
      </c>
      <c r="Z1020" s="111" t="str">
        <f>IF(X1020="", "", X1020-SUM($Z$11:$Z1019))</f>
        <v/>
      </c>
      <c r="AA1020" s="111" t="str">
        <f>IF($Y1020="", "", $Y1020-SUM($AA$11:$AA1019))</f>
        <v/>
      </c>
      <c r="AB1020" s="111" t="str">
        <f t="shared" si="228"/>
        <v/>
      </c>
      <c r="AC1020" s="121" t="str">
        <f t="shared" si="224"/>
        <v/>
      </c>
      <c r="AD1020" s="122" t="str">
        <f t="shared" si="225"/>
        <v/>
      </c>
      <c r="AE1020" s="123" t="str">
        <f t="shared" si="229"/>
        <v/>
      </c>
      <c r="AG1020" s="150" t="str">
        <f t="shared" si="226"/>
        <v/>
      </c>
    </row>
    <row r="1021" spans="1:33" x14ac:dyDescent="0.25">
      <c r="A1021" s="56"/>
      <c r="B1021" s="70"/>
      <c r="C1021" s="76"/>
      <c r="D1021" s="73"/>
      <c r="E1021" s="79"/>
      <c r="F1021" s="56"/>
      <c r="G1021" s="13" t="str">
        <f t="shared" si="217"/>
        <v/>
      </c>
      <c r="H1021" s="56"/>
      <c r="K1021" s="128"/>
      <c r="L1021" s="128"/>
      <c r="M1021" s="128"/>
      <c r="N1021" s="84" t="str">
        <f t="shared" si="218"/>
        <v/>
      </c>
      <c r="O1021" s="128"/>
      <c r="P1021" s="84" t="str">
        <f t="shared" si="219"/>
        <v/>
      </c>
      <c r="Q1021" s="84" t="str">
        <f t="shared" si="216"/>
        <v/>
      </c>
      <c r="R1021" s="84" t="str">
        <f t="shared" si="220"/>
        <v/>
      </c>
      <c r="S1021" s="84" t="str">
        <f t="shared" si="221"/>
        <v/>
      </c>
      <c r="U1021" s="84" t="str">
        <f t="shared" si="222"/>
        <v/>
      </c>
      <c r="W1021" s="108" t="str">
        <f>IF($N1021="", "", SUM($D$11:$D1021))</f>
        <v/>
      </c>
      <c r="X1021" s="111" t="str">
        <f t="shared" si="223"/>
        <v/>
      </c>
      <c r="Y1021" s="114" t="str">
        <f t="shared" si="227"/>
        <v/>
      </c>
      <c r="Z1021" s="111" t="str">
        <f>IF(X1021="", "", X1021-SUM($Z$11:$Z1020))</f>
        <v/>
      </c>
      <c r="AA1021" s="111" t="str">
        <f>IF($Y1021="", "", $Y1021-SUM($AA$11:$AA1020))</f>
        <v/>
      </c>
      <c r="AB1021" s="111" t="str">
        <f t="shared" si="228"/>
        <v/>
      </c>
      <c r="AC1021" s="121" t="str">
        <f t="shared" si="224"/>
        <v/>
      </c>
      <c r="AD1021" s="122" t="str">
        <f t="shared" si="225"/>
        <v/>
      </c>
      <c r="AE1021" s="123" t="str">
        <f t="shared" si="229"/>
        <v/>
      </c>
      <c r="AG1021" s="150" t="str">
        <f t="shared" si="226"/>
        <v/>
      </c>
    </row>
    <row r="1022" spans="1:33" x14ac:dyDescent="0.25">
      <c r="A1022" s="56"/>
      <c r="B1022" s="70"/>
      <c r="C1022" s="76"/>
      <c r="D1022" s="73"/>
      <c r="E1022" s="79"/>
      <c r="F1022" s="56"/>
      <c r="G1022" s="13" t="str">
        <f t="shared" si="217"/>
        <v/>
      </c>
      <c r="H1022" s="56"/>
      <c r="K1022" s="128"/>
      <c r="L1022" s="128"/>
      <c r="M1022" s="128"/>
      <c r="N1022" s="84" t="str">
        <f t="shared" si="218"/>
        <v/>
      </c>
      <c r="O1022" s="128"/>
      <c r="P1022" s="84" t="str">
        <f t="shared" si="219"/>
        <v/>
      </c>
      <c r="Q1022" s="84" t="str">
        <f t="shared" si="216"/>
        <v/>
      </c>
      <c r="R1022" s="84" t="str">
        <f t="shared" si="220"/>
        <v/>
      </c>
      <c r="S1022" s="84" t="str">
        <f t="shared" si="221"/>
        <v/>
      </c>
      <c r="U1022" s="84" t="str">
        <f t="shared" si="222"/>
        <v/>
      </c>
      <c r="W1022" s="108" t="str">
        <f>IF($N1022="", "", SUM($D$11:$D1022))</f>
        <v/>
      </c>
      <c r="X1022" s="111" t="str">
        <f t="shared" si="223"/>
        <v/>
      </c>
      <c r="Y1022" s="114" t="str">
        <f t="shared" si="227"/>
        <v/>
      </c>
      <c r="Z1022" s="111" t="str">
        <f>IF(X1022="", "", X1022-SUM($Z$11:$Z1021))</f>
        <v/>
      </c>
      <c r="AA1022" s="111" t="str">
        <f>IF($Y1022="", "", $Y1022-SUM($AA$11:$AA1021))</f>
        <v/>
      </c>
      <c r="AB1022" s="111" t="str">
        <f t="shared" si="228"/>
        <v/>
      </c>
      <c r="AC1022" s="121" t="str">
        <f t="shared" si="224"/>
        <v/>
      </c>
      <c r="AD1022" s="122" t="str">
        <f t="shared" si="225"/>
        <v/>
      </c>
      <c r="AE1022" s="123" t="str">
        <f t="shared" si="229"/>
        <v/>
      </c>
      <c r="AG1022" s="150" t="str">
        <f t="shared" si="226"/>
        <v/>
      </c>
    </row>
    <row r="1023" spans="1:33" x14ac:dyDescent="0.25">
      <c r="A1023" s="56"/>
      <c r="B1023" s="70"/>
      <c r="C1023" s="76"/>
      <c r="D1023" s="73"/>
      <c r="E1023" s="79"/>
      <c r="F1023" s="56"/>
      <c r="G1023" s="13" t="str">
        <f t="shared" si="217"/>
        <v/>
      </c>
      <c r="H1023" s="56"/>
      <c r="K1023" s="128"/>
      <c r="L1023" s="128"/>
      <c r="M1023" s="128"/>
      <c r="N1023" s="84" t="str">
        <f t="shared" si="218"/>
        <v/>
      </c>
      <c r="O1023" s="128"/>
      <c r="P1023" s="84" t="str">
        <f t="shared" si="219"/>
        <v/>
      </c>
      <c r="Q1023" s="84" t="str">
        <f t="shared" si="216"/>
        <v/>
      </c>
      <c r="R1023" s="84" t="str">
        <f t="shared" si="220"/>
        <v/>
      </c>
      <c r="S1023" s="84" t="str">
        <f t="shared" si="221"/>
        <v/>
      </c>
      <c r="U1023" s="84" t="str">
        <f t="shared" si="222"/>
        <v/>
      </c>
      <c r="W1023" s="108" t="str">
        <f>IF($N1023="", "", SUM($D$11:$D1023))</f>
        <v/>
      </c>
      <c r="X1023" s="111" t="str">
        <f t="shared" si="223"/>
        <v/>
      </c>
      <c r="Y1023" s="114" t="str">
        <f t="shared" si="227"/>
        <v/>
      </c>
      <c r="Z1023" s="111" t="str">
        <f>IF(X1023="", "", X1023-SUM($Z$11:$Z1022))</f>
        <v/>
      </c>
      <c r="AA1023" s="111" t="str">
        <f>IF($Y1023="", "", $Y1023-SUM($AA$11:$AA1022))</f>
        <v/>
      </c>
      <c r="AB1023" s="111" t="str">
        <f t="shared" si="228"/>
        <v/>
      </c>
      <c r="AC1023" s="121" t="str">
        <f t="shared" si="224"/>
        <v/>
      </c>
      <c r="AD1023" s="122" t="str">
        <f t="shared" si="225"/>
        <v/>
      </c>
      <c r="AE1023" s="123" t="str">
        <f t="shared" si="229"/>
        <v/>
      </c>
      <c r="AG1023" s="150" t="str">
        <f t="shared" si="226"/>
        <v/>
      </c>
    </row>
    <row r="1024" spans="1:33" x14ac:dyDescent="0.25">
      <c r="A1024" s="56"/>
      <c r="B1024" s="70"/>
      <c r="C1024" s="76"/>
      <c r="D1024" s="73"/>
      <c r="E1024" s="79"/>
      <c r="F1024" s="56"/>
      <c r="G1024" s="13" t="str">
        <f t="shared" si="217"/>
        <v/>
      </c>
      <c r="H1024" s="56"/>
      <c r="K1024" s="128"/>
      <c r="L1024" s="128"/>
      <c r="M1024" s="128"/>
      <c r="N1024" s="84" t="str">
        <f t="shared" si="218"/>
        <v/>
      </c>
      <c r="O1024" s="128"/>
      <c r="P1024" s="84" t="str">
        <f t="shared" si="219"/>
        <v/>
      </c>
      <c r="Q1024" s="84" t="str">
        <f t="shared" si="216"/>
        <v/>
      </c>
      <c r="R1024" s="84" t="str">
        <f t="shared" si="220"/>
        <v/>
      </c>
      <c r="S1024" s="84" t="str">
        <f t="shared" si="221"/>
        <v/>
      </c>
      <c r="U1024" s="84" t="str">
        <f t="shared" si="222"/>
        <v/>
      </c>
      <c r="W1024" s="108" t="str">
        <f>IF($N1024="", "", SUM($D$11:$D1024))</f>
        <v/>
      </c>
      <c r="X1024" s="111" t="str">
        <f t="shared" si="223"/>
        <v/>
      </c>
      <c r="Y1024" s="114" t="str">
        <f t="shared" si="227"/>
        <v/>
      </c>
      <c r="Z1024" s="111" t="str">
        <f>IF(X1024="", "", X1024-SUM($Z$11:$Z1023))</f>
        <v/>
      </c>
      <c r="AA1024" s="111" t="str">
        <f>IF($Y1024="", "", $Y1024-SUM($AA$11:$AA1023))</f>
        <v/>
      </c>
      <c r="AB1024" s="111" t="str">
        <f t="shared" si="228"/>
        <v/>
      </c>
      <c r="AC1024" s="121" t="str">
        <f t="shared" si="224"/>
        <v/>
      </c>
      <c r="AD1024" s="122" t="str">
        <f t="shared" si="225"/>
        <v/>
      </c>
      <c r="AE1024" s="123" t="str">
        <f t="shared" si="229"/>
        <v/>
      </c>
      <c r="AG1024" s="150" t="str">
        <f t="shared" si="226"/>
        <v/>
      </c>
    </row>
    <row r="1025" spans="1:33" x14ac:dyDescent="0.25">
      <c r="A1025" s="56"/>
      <c r="B1025" s="70"/>
      <c r="C1025" s="76"/>
      <c r="D1025" s="73"/>
      <c r="E1025" s="79"/>
      <c r="F1025" s="56"/>
      <c r="G1025" s="13" t="str">
        <f t="shared" si="217"/>
        <v/>
      </c>
      <c r="H1025" s="56"/>
      <c r="K1025" s="128"/>
      <c r="L1025" s="128"/>
      <c r="M1025" s="128"/>
      <c r="N1025" s="84" t="str">
        <f t="shared" si="218"/>
        <v/>
      </c>
      <c r="O1025" s="128"/>
      <c r="P1025" s="84" t="str">
        <f t="shared" si="219"/>
        <v/>
      </c>
      <c r="Q1025" s="84" t="str">
        <f t="shared" si="216"/>
        <v/>
      </c>
      <c r="R1025" s="84" t="str">
        <f t="shared" si="220"/>
        <v/>
      </c>
      <c r="S1025" s="84" t="str">
        <f t="shared" si="221"/>
        <v/>
      </c>
      <c r="U1025" s="84" t="str">
        <f t="shared" si="222"/>
        <v/>
      </c>
      <c r="W1025" s="108" t="str">
        <f>IF($N1025="", "", SUM($D$11:$D1025))</f>
        <v/>
      </c>
      <c r="X1025" s="111" t="str">
        <f t="shared" si="223"/>
        <v/>
      </c>
      <c r="Y1025" s="114" t="str">
        <f t="shared" si="227"/>
        <v/>
      </c>
      <c r="Z1025" s="111" t="str">
        <f>IF(X1025="", "", X1025-SUM($Z$11:$Z1024))</f>
        <v/>
      </c>
      <c r="AA1025" s="111" t="str">
        <f>IF($Y1025="", "", $Y1025-SUM($AA$11:$AA1024))</f>
        <v/>
      </c>
      <c r="AB1025" s="111" t="str">
        <f t="shared" si="228"/>
        <v/>
      </c>
      <c r="AC1025" s="121" t="str">
        <f t="shared" si="224"/>
        <v/>
      </c>
      <c r="AD1025" s="122" t="str">
        <f t="shared" si="225"/>
        <v/>
      </c>
      <c r="AE1025" s="123" t="str">
        <f t="shared" si="229"/>
        <v/>
      </c>
      <c r="AG1025" s="150" t="str">
        <f t="shared" si="226"/>
        <v/>
      </c>
    </row>
    <row r="1026" spans="1:33" x14ac:dyDescent="0.25">
      <c r="A1026" s="56"/>
      <c r="B1026" s="70"/>
      <c r="C1026" s="76"/>
      <c r="D1026" s="73"/>
      <c r="E1026" s="79"/>
      <c r="F1026" s="56"/>
      <c r="G1026" s="13" t="str">
        <f t="shared" si="217"/>
        <v/>
      </c>
      <c r="H1026" s="56"/>
      <c r="K1026" s="128"/>
      <c r="L1026" s="128"/>
      <c r="M1026" s="128"/>
      <c r="N1026" s="84" t="str">
        <f t="shared" si="218"/>
        <v/>
      </c>
      <c r="O1026" s="128"/>
      <c r="P1026" s="84" t="str">
        <f t="shared" si="219"/>
        <v/>
      </c>
      <c r="Q1026" s="84" t="str">
        <f t="shared" si="216"/>
        <v/>
      </c>
      <c r="R1026" s="84" t="str">
        <f t="shared" si="220"/>
        <v/>
      </c>
      <c r="S1026" s="84" t="str">
        <f t="shared" si="221"/>
        <v/>
      </c>
      <c r="U1026" s="84" t="str">
        <f t="shared" si="222"/>
        <v/>
      </c>
      <c r="W1026" s="108" t="str">
        <f>IF($N1026="", "", SUM($D$11:$D1026))</f>
        <v/>
      </c>
      <c r="X1026" s="111" t="str">
        <f t="shared" si="223"/>
        <v/>
      </c>
      <c r="Y1026" s="114" t="str">
        <f t="shared" si="227"/>
        <v/>
      </c>
      <c r="Z1026" s="111" t="str">
        <f>IF(X1026="", "", X1026-SUM($Z$11:$Z1025))</f>
        <v/>
      </c>
      <c r="AA1026" s="111" t="str">
        <f>IF($Y1026="", "", $Y1026-SUM($AA$11:$AA1025))</f>
        <v/>
      </c>
      <c r="AB1026" s="111" t="str">
        <f t="shared" si="228"/>
        <v/>
      </c>
      <c r="AC1026" s="121" t="str">
        <f t="shared" si="224"/>
        <v/>
      </c>
      <c r="AD1026" s="122" t="str">
        <f t="shared" si="225"/>
        <v/>
      </c>
      <c r="AE1026" s="123" t="str">
        <f t="shared" si="229"/>
        <v/>
      </c>
      <c r="AG1026" s="150" t="str">
        <f t="shared" si="226"/>
        <v/>
      </c>
    </row>
    <row r="1027" spans="1:33" x14ac:dyDescent="0.25">
      <c r="A1027" s="56"/>
      <c r="B1027" s="70"/>
      <c r="C1027" s="76"/>
      <c r="D1027" s="73"/>
      <c r="E1027" s="79"/>
      <c r="F1027" s="56"/>
      <c r="G1027" s="13" t="str">
        <f t="shared" si="217"/>
        <v/>
      </c>
      <c r="H1027" s="56"/>
      <c r="K1027" s="128"/>
      <c r="L1027" s="128"/>
      <c r="M1027" s="128"/>
      <c r="N1027" s="84" t="str">
        <f t="shared" si="218"/>
        <v/>
      </c>
      <c r="O1027" s="128"/>
      <c r="P1027" s="84" t="str">
        <f t="shared" si="219"/>
        <v/>
      </c>
      <c r="Q1027" s="84" t="str">
        <f t="shared" si="216"/>
        <v/>
      </c>
      <c r="R1027" s="84" t="str">
        <f t="shared" si="220"/>
        <v/>
      </c>
      <c r="S1027" s="84" t="str">
        <f t="shared" si="221"/>
        <v/>
      </c>
      <c r="U1027" s="84" t="str">
        <f t="shared" si="222"/>
        <v/>
      </c>
      <c r="W1027" s="108" t="str">
        <f>IF($N1027="", "", SUM($D$11:$D1027))</f>
        <v/>
      </c>
      <c r="X1027" s="111" t="str">
        <f t="shared" si="223"/>
        <v/>
      </c>
      <c r="Y1027" s="114" t="str">
        <f t="shared" si="227"/>
        <v/>
      </c>
      <c r="Z1027" s="111" t="str">
        <f>IF(X1027="", "", X1027-SUM($Z$11:$Z1026))</f>
        <v/>
      </c>
      <c r="AA1027" s="111" t="str">
        <f>IF($Y1027="", "", $Y1027-SUM($AA$11:$AA1026))</f>
        <v/>
      </c>
      <c r="AB1027" s="111" t="str">
        <f t="shared" si="228"/>
        <v/>
      </c>
      <c r="AC1027" s="121" t="str">
        <f t="shared" si="224"/>
        <v/>
      </c>
      <c r="AD1027" s="122" t="str">
        <f t="shared" si="225"/>
        <v/>
      </c>
      <c r="AE1027" s="123" t="str">
        <f t="shared" si="229"/>
        <v/>
      </c>
      <c r="AG1027" s="150" t="str">
        <f t="shared" si="226"/>
        <v/>
      </c>
    </row>
    <row r="1028" spans="1:33" x14ac:dyDescent="0.25">
      <c r="A1028" s="56"/>
      <c r="B1028" s="70"/>
      <c r="C1028" s="76"/>
      <c r="D1028" s="73"/>
      <c r="E1028" s="79"/>
      <c r="F1028" s="56"/>
      <c r="G1028" s="13" t="str">
        <f t="shared" si="217"/>
        <v/>
      </c>
      <c r="H1028" s="56"/>
      <c r="K1028" s="128"/>
      <c r="L1028" s="128"/>
      <c r="M1028" s="128"/>
      <c r="N1028" s="84" t="str">
        <f t="shared" si="218"/>
        <v/>
      </c>
      <c r="O1028" s="128"/>
      <c r="P1028" s="84" t="str">
        <f t="shared" si="219"/>
        <v/>
      </c>
      <c r="Q1028" s="84" t="str">
        <f t="shared" si="216"/>
        <v/>
      </c>
      <c r="R1028" s="84" t="str">
        <f t="shared" si="220"/>
        <v/>
      </c>
      <c r="S1028" s="84" t="str">
        <f t="shared" si="221"/>
        <v/>
      </c>
      <c r="U1028" s="84" t="str">
        <f t="shared" si="222"/>
        <v/>
      </c>
      <c r="W1028" s="108" t="str">
        <f>IF($N1028="", "", SUM($D$11:$D1028))</f>
        <v/>
      </c>
      <c r="X1028" s="111" t="str">
        <f t="shared" si="223"/>
        <v/>
      </c>
      <c r="Y1028" s="114" t="str">
        <f t="shared" si="227"/>
        <v/>
      </c>
      <c r="Z1028" s="111" t="str">
        <f>IF(X1028="", "", X1028-SUM($Z$11:$Z1027))</f>
        <v/>
      </c>
      <c r="AA1028" s="111" t="str">
        <f>IF($Y1028="", "", $Y1028-SUM($AA$11:$AA1027))</f>
        <v/>
      </c>
      <c r="AB1028" s="111" t="str">
        <f t="shared" si="228"/>
        <v/>
      </c>
      <c r="AC1028" s="121" t="str">
        <f t="shared" si="224"/>
        <v/>
      </c>
      <c r="AD1028" s="122" t="str">
        <f t="shared" si="225"/>
        <v/>
      </c>
      <c r="AE1028" s="123" t="str">
        <f t="shared" si="229"/>
        <v/>
      </c>
      <c r="AG1028" s="150" t="str">
        <f t="shared" si="226"/>
        <v/>
      </c>
    </row>
    <row r="1029" spans="1:33" x14ac:dyDescent="0.25">
      <c r="A1029" s="56"/>
      <c r="B1029" s="70"/>
      <c r="C1029" s="76"/>
      <c r="D1029" s="73"/>
      <c r="E1029" s="79"/>
      <c r="F1029" s="56"/>
      <c r="G1029" s="13" t="str">
        <f t="shared" si="217"/>
        <v/>
      </c>
      <c r="H1029" s="56"/>
      <c r="K1029" s="128"/>
      <c r="L1029" s="128"/>
      <c r="M1029" s="128"/>
      <c r="N1029" s="84" t="str">
        <f t="shared" si="218"/>
        <v/>
      </c>
      <c r="O1029" s="128"/>
      <c r="P1029" s="84" t="str">
        <f t="shared" si="219"/>
        <v/>
      </c>
      <c r="Q1029" s="84" t="str">
        <f t="shared" si="216"/>
        <v/>
      </c>
      <c r="R1029" s="84" t="str">
        <f t="shared" si="220"/>
        <v/>
      </c>
      <c r="S1029" s="84" t="str">
        <f t="shared" si="221"/>
        <v/>
      </c>
      <c r="U1029" s="84" t="str">
        <f t="shared" si="222"/>
        <v/>
      </c>
      <c r="W1029" s="108" t="str">
        <f>IF($N1029="", "", SUM($D$11:$D1029))</f>
        <v/>
      </c>
      <c r="X1029" s="111" t="str">
        <f t="shared" si="223"/>
        <v/>
      </c>
      <c r="Y1029" s="114" t="str">
        <f t="shared" si="227"/>
        <v/>
      </c>
      <c r="Z1029" s="111" t="str">
        <f>IF(X1029="", "", X1029-SUM($Z$11:$Z1028))</f>
        <v/>
      </c>
      <c r="AA1029" s="111" t="str">
        <f>IF($Y1029="", "", $Y1029-SUM($AA$11:$AA1028))</f>
        <v/>
      </c>
      <c r="AB1029" s="111" t="str">
        <f t="shared" si="228"/>
        <v/>
      </c>
      <c r="AC1029" s="121" t="str">
        <f t="shared" si="224"/>
        <v/>
      </c>
      <c r="AD1029" s="122" t="str">
        <f t="shared" si="225"/>
        <v/>
      </c>
      <c r="AE1029" s="123" t="str">
        <f t="shared" si="229"/>
        <v/>
      </c>
      <c r="AG1029" s="150" t="str">
        <f t="shared" si="226"/>
        <v/>
      </c>
    </row>
    <row r="1030" spans="1:33" x14ac:dyDescent="0.25">
      <c r="A1030" s="56"/>
      <c r="B1030" s="70"/>
      <c r="C1030" s="76"/>
      <c r="D1030" s="73"/>
      <c r="E1030" s="79"/>
      <c r="F1030" s="56"/>
      <c r="G1030" s="13" t="str">
        <f t="shared" si="217"/>
        <v/>
      </c>
      <c r="H1030" s="56"/>
      <c r="K1030" s="128"/>
      <c r="L1030" s="128"/>
      <c r="M1030" s="128"/>
      <c r="N1030" s="84" t="str">
        <f t="shared" si="218"/>
        <v/>
      </c>
      <c r="O1030" s="128"/>
      <c r="P1030" s="84" t="str">
        <f t="shared" si="219"/>
        <v/>
      </c>
      <c r="Q1030" s="84" t="str">
        <f t="shared" si="216"/>
        <v/>
      </c>
      <c r="R1030" s="84" t="str">
        <f t="shared" si="220"/>
        <v/>
      </c>
      <c r="S1030" s="84" t="str">
        <f t="shared" si="221"/>
        <v/>
      </c>
      <c r="U1030" s="84" t="str">
        <f t="shared" si="222"/>
        <v/>
      </c>
      <c r="W1030" s="108" t="str">
        <f>IF($N1030="", "", SUM($D$11:$D1030))</f>
        <v/>
      </c>
      <c r="X1030" s="111" t="str">
        <f t="shared" si="223"/>
        <v/>
      </c>
      <c r="Y1030" s="114" t="str">
        <f t="shared" si="227"/>
        <v/>
      </c>
      <c r="Z1030" s="111" t="str">
        <f>IF(X1030="", "", X1030-SUM($Z$11:$Z1029))</f>
        <v/>
      </c>
      <c r="AA1030" s="111" t="str">
        <f>IF($Y1030="", "", $Y1030-SUM($AA$11:$AA1029))</f>
        <v/>
      </c>
      <c r="AB1030" s="111" t="str">
        <f t="shared" si="228"/>
        <v/>
      </c>
      <c r="AC1030" s="121" t="str">
        <f t="shared" si="224"/>
        <v/>
      </c>
      <c r="AD1030" s="122" t="str">
        <f t="shared" si="225"/>
        <v/>
      </c>
      <c r="AE1030" s="123" t="str">
        <f t="shared" si="229"/>
        <v/>
      </c>
      <c r="AG1030" s="150" t="str">
        <f t="shared" si="226"/>
        <v/>
      </c>
    </row>
    <row r="1031" spans="1:33" x14ac:dyDescent="0.25">
      <c r="A1031" s="56"/>
      <c r="B1031" s="70"/>
      <c r="C1031" s="76"/>
      <c r="D1031" s="73"/>
      <c r="E1031" s="79"/>
      <c r="F1031" s="56"/>
      <c r="G1031" s="13" t="str">
        <f t="shared" si="217"/>
        <v/>
      </c>
      <c r="H1031" s="56"/>
      <c r="K1031" s="128"/>
      <c r="L1031" s="128"/>
      <c r="M1031" s="128"/>
      <c r="N1031" s="84" t="str">
        <f t="shared" si="218"/>
        <v/>
      </c>
      <c r="O1031" s="128"/>
      <c r="P1031" s="84" t="str">
        <f t="shared" si="219"/>
        <v/>
      </c>
      <c r="Q1031" s="84" t="str">
        <f t="shared" si="216"/>
        <v/>
      </c>
      <c r="R1031" s="84" t="str">
        <f t="shared" si="220"/>
        <v/>
      </c>
      <c r="S1031" s="84" t="str">
        <f t="shared" si="221"/>
        <v/>
      </c>
      <c r="U1031" s="84" t="str">
        <f t="shared" si="222"/>
        <v/>
      </c>
      <c r="W1031" s="108" t="str">
        <f>IF($N1031="", "", SUM($D$11:$D1031))</f>
        <v/>
      </c>
      <c r="X1031" s="111" t="str">
        <f t="shared" si="223"/>
        <v/>
      </c>
      <c r="Y1031" s="114" t="str">
        <f t="shared" si="227"/>
        <v/>
      </c>
      <c r="Z1031" s="111" t="str">
        <f>IF(X1031="", "", X1031-SUM($Z$11:$Z1030))</f>
        <v/>
      </c>
      <c r="AA1031" s="111" t="str">
        <f>IF($Y1031="", "", $Y1031-SUM($AA$11:$AA1030))</f>
        <v/>
      </c>
      <c r="AB1031" s="111" t="str">
        <f t="shared" si="228"/>
        <v/>
      </c>
      <c r="AC1031" s="121" t="str">
        <f t="shared" si="224"/>
        <v/>
      </c>
      <c r="AD1031" s="122" t="str">
        <f t="shared" si="225"/>
        <v/>
      </c>
      <c r="AE1031" s="123" t="str">
        <f t="shared" si="229"/>
        <v/>
      </c>
      <c r="AG1031" s="150" t="str">
        <f t="shared" si="226"/>
        <v/>
      </c>
    </row>
    <row r="1032" spans="1:33" x14ac:dyDescent="0.25">
      <c r="A1032" s="56"/>
      <c r="B1032" s="70"/>
      <c r="C1032" s="76"/>
      <c r="D1032" s="73"/>
      <c r="E1032" s="79"/>
      <c r="F1032" s="56"/>
      <c r="G1032" s="13" t="str">
        <f t="shared" si="217"/>
        <v/>
      </c>
      <c r="H1032" s="56"/>
      <c r="K1032" s="128"/>
      <c r="L1032" s="128"/>
      <c r="M1032" s="128"/>
      <c r="N1032" s="84" t="str">
        <f t="shared" si="218"/>
        <v/>
      </c>
      <c r="O1032" s="128"/>
      <c r="P1032" s="84" t="str">
        <f t="shared" si="219"/>
        <v/>
      </c>
      <c r="Q1032" s="84" t="str">
        <f t="shared" si="216"/>
        <v/>
      </c>
      <c r="R1032" s="84" t="str">
        <f t="shared" si="220"/>
        <v/>
      </c>
      <c r="S1032" s="84" t="str">
        <f t="shared" si="221"/>
        <v/>
      </c>
      <c r="U1032" s="84" t="str">
        <f t="shared" si="222"/>
        <v/>
      </c>
      <c r="W1032" s="108" t="str">
        <f>IF($N1032="", "", SUM($D$11:$D1032))</f>
        <v/>
      </c>
      <c r="X1032" s="111" t="str">
        <f t="shared" si="223"/>
        <v/>
      </c>
      <c r="Y1032" s="114" t="str">
        <f t="shared" si="227"/>
        <v/>
      </c>
      <c r="Z1032" s="111" t="str">
        <f>IF(X1032="", "", X1032-SUM($Z$11:$Z1031))</f>
        <v/>
      </c>
      <c r="AA1032" s="111" t="str">
        <f>IF($Y1032="", "", $Y1032-SUM($AA$11:$AA1031))</f>
        <v/>
      </c>
      <c r="AB1032" s="111" t="str">
        <f t="shared" si="228"/>
        <v/>
      </c>
      <c r="AC1032" s="121" t="str">
        <f t="shared" si="224"/>
        <v/>
      </c>
      <c r="AD1032" s="122" t="str">
        <f t="shared" si="225"/>
        <v/>
      </c>
      <c r="AE1032" s="123" t="str">
        <f t="shared" si="229"/>
        <v/>
      </c>
      <c r="AG1032" s="150" t="str">
        <f t="shared" si="226"/>
        <v/>
      </c>
    </row>
    <row r="1033" spans="1:33" x14ac:dyDescent="0.25">
      <c r="A1033" s="56"/>
      <c r="B1033" s="70"/>
      <c r="C1033" s="76"/>
      <c r="D1033" s="73"/>
      <c r="E1033" s="79"/>
      <c r="F1033" s="56"/>
      <c r="G1033" s="13" t="str">
        <f t="shared" si="217"/>
        <v/>
      </c>
      <c r="H1033" s="56"/>
      <c r="K1033" s="128"/>
      <c r="L1033" s="128"/>
      <c r="M1033" s="128"/>
      <c r="N1033" s="84" t="str">
        <f t="shared" si="218"/>
        <v/>
      </c>
      <c r="O1033" s="128"/>
      <c r="P1033" s="84" t="str">
        <f t="shared" si="219"/>
        <v/>
      </c>
      <c r="Q1033" s="84" t="str">
        <f t="shared" si="216"/>
        <v/>
      </c>
      <c r="R1033" s="84" t="str">
        <f t="shared" si="220"/>
        <v/>
      </c>
      <c r="S1033" s="84" t="str">
        <f t="shared" si="221"/>
        <v/>
      </c>
      <c r="U1033" s="84" t="str">
        <f t="shared" si="222"/>
        <v/>
      </c>
      <c r="W1033" s="108" t="str">
        <f>IF($N1033="", "", SUM($D$11:$D1033))</f>
        <v/>
      </c>
      <c r="X1033" s="111" t="str">
        <f t="shared" si="223"/>
        <v/>
      </c>
      <c r="Y1033" s="114" t="str">
        <f t="shared" si="227"/>
        <v/>
      </c>
      <c r="Z1033" s="111" t="str">
        <f>IF(X1033="", "", X1033-SUM($Z$11:$Z1032))</f>
        <v/>
      </c>
      <c r="AA1033" s="111" t="str">
        <f>IF($Y1033="", "", $Y1033-SUM($AA$11:$AA1032))</f>
        <v/>
      </c>
      <c r="AB1033" s="111" t="str">
        <f t="shared" si="228"/>
        <v/>
      </c>
      <c r="AC1033" s="121" t="str">
        <f t="shared" si="224"/>
        <v/>
      </c>
      <c r="AD1033" s="122" t="str">
        <f t="shared" si="225"/>
        <v/>
      </c>
      <c r="AE1033" s="123" t="str">
        <f t="shared" si="229"/>
        <v/>
      </c>
      <c r="AG1033" s="150" t="str">
        <f t="shared" si="226"/>
        <v/>
      </c>
    </row>
    <row r="1034" spans="1:33" x14ac:dyDescent="0.25">
      <c r="A1034" s="56"/>
      <c r="B1034" s="70"/>
      <c r="C1034" s="76"/>
      <c r="D1034" s="73"/>
      <c r="E1034" s="79"/>
      <c r="F1034" s="56"/>
      <c r="G1034" s="13" t="str">
        <f t="shared" si="217"/>
        <v/>
      </c>
      <c r="H1034" s="56"/>
      <c r="K1034" s="128"/>
      <c r="L1034" s="128"/>
      <c r="M1034" s="128"/>
      <c r="N1034" s="84" t="str">
        <f t="shared" si="218"/>
        <v/>
      </c>
      <c r="O1034" s="128"/>
      <c r="P1034" s="84" t="str">
        <f t="shared" si="219"/>
        <v/>
      </c>
      <c r="Q1034" s="84" t="str">
        <f t="shared" si="216"/>
        <v/>
      </c>
      <c r="R1034" s="84" t="str">
        <f t="shared" si="220"/>
        <v/>
      </c>
      <c r="S1034" s="84" t="str">
        <f t="shared" si="221"/>
        <v/>
      </c>
      <c r="U1034" s="84" t="str">
        <f t="shared" si="222"/>
        <v/>
      </c>
      <c r="W1034" s="108" t="str">
        <f>IF($N1034="", "", SUM($D$11:$D1034))</f>
        <v/>
      </c>
      <c r="X1034" s="111" t="str">
        <f t="shared" si="223"/>
        <v/>
      </c>
      <c r="Y1034" s="114" t="str">
        <f t="shared" si="227"/>
        <v/>
      </c>
      <c r="Z1034" s="111" t="str">
        <f>IF(X1034="", "", X1034-SUM($Z$11:$Z1033))</f>
        <v/>
      </c>
      <c r="AA1034" s="111" t="str">
        <f>IF($Y1034="", "", $Y1034-SUM($AA$11:$AA1033))</f>
        <v/>
      </c>
      <c r="AB1034" s="111" t="str">
        <f t="shared" si="228"/>
        <v/>
      </c>
      <c r="AC1034" s="121" t="str">
        <f t="shared" si="224"/>
        <v/>
      </c>
      <c r="AD1034" s="122" t="str">
        <f t="shared" si="225"/>
        <v/>
      </c>
      <c r="AE1034" s="123" t="str">
        <f t="shared" si="229"/>
        <v/>
      </c>
      <c r="AG1034" s="150" t="str">
        <f t="shared" si="226"/>
        <v/>
      </c>
    </row>
    <row r="1035" spans="1:33" x14ac:dyDescent="0.25">
      <c r="A1035" s="56"/>
      <c r="B1035" s="70"/>
      <c r="C1035" s="76"/>
      <c r="D1035" s="73"/>
      <c r="E1035" s="79"/>
      <c r="F1035" s="56"/>
      <c r="G1035" s="13" t="str">
        <f t="shared" si="217"/>
        <v/>
      </c>
      <c r="H1035" s="56"/>
      <c r="K1035" s="128"/>
      <c r="L1035" s="128"/>
      <c r="M1035" s="128"/>
      <c r="N1035" s="84" t="str">
        <f t="shared" si="218"/>
        <v/>
      </c>
      <c r="O1035" s="128"/>
      <c r="P1035" s="84" t="str">
        <f t="shared" si="219"/>
        <v/>
      </c>
      <c r="Q1035" s="84" t="str">
        <f t="shared" ref="Q1035:Q1098" si="230">IF($N1035="", "", IF(AND(Q$5="X", C1035=""), $N$6, IF(AND(NOT(C1035=""), COUNTIF(L$11:L$17, C1035)=0), $N$7, "")))</f>
        <v/>
      </c>
      <c r="R1035" s="84" t="str">
        <f t="shared" si="220"/>
        <v/>
      </c>
      <c r="S1035" s="84" t="str">
        <f t="shared" si="221"/>
        <v/>
      </c>
      <c r="U1035" s="84" t="str">
        <f t="shared" si="222"/>
        <v/>
      </c>
      <c r="W1035" s="108" t="str">
        <f>IF($N1035="", "", SUM($D$11:$D1035))</f>
        <v/>
      </c>
      <c r="X1035" s="111" t="str">
        <f t="shared" si="223"/>
        <v/>
      </c>
      <c r="Y1035" s="114" t="str">
        <f t="shared" si="227"/>
        <v/>
      </c>
      <c r="Z1035" s="111" t="str">
        <f>IF(X1035="", "", X1035-SUM($Z$11:$Z1034))</f>
        <v/>
      </c>
      <c r="AA1035" s="111" t="str">
        <f>IF($Y1035="", "", $Y1035-SUM($AA$11:$AA1034))</f>
        <v/>
      </c>
      <c r="AB1035" s="111" t="str">
        <f t="shared" si="228"/>
        <v/>
      </c>
      <c r="AC1035" s="121" t="str">
        <f t="shared" si="224"/>
        <v/>
      </c>
      <c r="AD1035" s="122" t="str">
        <f t="shared" si="225"/>
        <v/>
      </c>
      <c r="AE1035" s="123" t="str">
        <f t="shared" si="229"/>
        <v/>
      </c>
      <c r="AG1035" s="150" t="str">
        <f t="shared" si="226"/>
        <v/>
      </c>
    </row>
    <row r="1036" spans="1:33" x14ac:dyDescent="0.25">
      <c r="A1036" s="56"/>
      <c r="B1036" s="70"/>
      <c r="C1036" s="76"/>
      <c r="D1036" s="73"/>
      <c r="E1036" s="79"/>
      <c r="F1036" s="56"/>
      <c r="G1036" s="13" t="str">
        <f t="shared" ref="G1036:G1099" si="231">IF($B1036="", "", TEXT($B1036, "mmm"))</f>
        <v/>
      </c>
      <c r="H1036" s="56"/>
      <c r="K1036" s="128"/>
      <c r="L1036" s="128"/>
      <c r="M1036" s="128"/>
      <c r="N1036" s="84" t="str">
        <f t="shared" ref="N1036:N1099" si="232">IF(COUNTIF($B1036:$E1036, "")=4, "", "X")</f>
        <v/>
      </c>
      <c r="O1036" s="128"/>
      <c r="P1036" s="84" t="str">
        <f t="shared" ref="P1036:P1099" si="233">IF($N1036="", "", IF(AND(P$5="X", B1036=""), $N$6, IFERROR(IF(AND(NOT(B1036=""), OR(ISNUMBER(B1036)=FALSE, B1036&lt;$L$2, B1036&gt;$L$3)), $N$7, ""), $N$7)))</f>
        <v/>
      </c>
      <c r="Q1036" s="84" t="str">
        <f t="shared" si="230"/>
        <v/>
      </c>
      <c r="R1036" s="84" t="str">
        <f t="shared" ref="R1036:R1099" si="234">IF($N1036="", "", IF(AND(R$5="X", D1036=""), $N$6, IF(AND(NOT(D1036=""), ISNUMBER(D1036)=FALSE), $N$7, "")))</f>
        <v/>
      </c>
      <c r="S1036" s="84" t="str">
        <f t="shared" ref="S1036:S1099" si="235">IF($N1036="", "", IF(AND(S$5="X", E1036=""), $N$6, ""))</f>
        <v/>
      </c>
      <c r="U1036" s="84" t="str">
        <f t="shared" ref="U1036:U1099" si="236">IF($B1036="", "", TEXT($B1036, "mmm yyyy"))</f>
        <v/>
      </c>
      <c r="W1036" s="108" t="str">
        <f>IF($N1036="", "", SUM($D$11:$D1036))</f>
        <v/>
      </c>
      <c r="X1036" s="111" t="str">
        <f t="shared" ref="X1036:X1099" si="237">IF(W1036="", "", IF(W1036&lt;=$X$4, W1036, $X$4))</f>
        <v/>
      </c>
      <c r="Y1036" s="114" t="str">
        <f t="shared" si="227"/>
        <v/>
      </c>
      <c r="Z1036" s="111" t="str">
        <f>IF(X1036="", "", X1036-SUM($Z$11:$Z1035))</f>
        <v/>
      </c>
      <c r="AA1036" s="111" t="str">
        <f>IF($Y1036="", "", $Y1036-SUM($AA$11:$AA1035))</f>
        <v/>
      </c>
      <c r="AB1036" s="111" t="str">
        <f t="shared" si="228"/>
        <v/>
      </c>
      <c r="AC1036" s="121" t="str">
        <f t="shared" ref="AC1036:AC1099" si="238">IF($N1036="", "", $Z1036*$AC$4)</f>
        <v/>
      </c>
      <c r="AD1036" s="122" t="str">
        <f t="shared" ref="AD1036:AD1099" si="239">IF($N1036="", "", $AA1036*$AC$5)</f>
        <v/>
      </c>
      <c r="AE1036" s="123" t="str">
        <f t="shared" si="229"/>
        <v/>
      </c>
      <c r="AG1036" s="150" t="str">
        <f t="shared" ref="AG1036:AG1099" si="240">IF(OR($U1036="", $C1036=""), "", CONCATENATE($C1036, " - ", $U1036))</f>
        <v/>
      </c>
    </row>
    <row r="1037" spans="1:33" x14ac:dyDescent="0.25">
      <c r="A1037" s="56"/>
      <c r="B1037" s="70"/>
      <c r="C1037" s="76"/>
      <c r="D1037" s="73"/>
      <c r="E1037" s="79"/>
      <c r="F1037" s="56"/>
      <c r="G1037" s="13" t="str">
        <f t="shared" si="231"/>
        <v/>
      </c>
      <c r="H1037" s="56"/>
      <c r="K1037" s="128"/>
      <c r="L1037" s="128"/>
      <c r="M1037" s="128"/>
      <c r="N1037" s="84" t="str">
        <f t="shared" si="232"/>
        <v/>
      </c>
      <c r="O1037" s="128"/>
      <c r="P1037" s="84" t="str">
        <f t="shared" si="233"/>
        <v/>
      </c>
      <c r="Q1037" s="84" t="str">
        <f t="shared" si="230"/>
        <v/>
      </c>
      <c r="R1037" s="84" t="str">
        <f t="shared" si="234"/>
        <v/>
      </c>
      <c r="S1037" s="84" t="str">
        <f t="shared" si="235"/>
        <v/>
      </c>
      <c r="U1037" s="84" t="str">
        <f t="shared" si="236"/>
        <v/>
      </c>
      <c r="W1037" s="108" t="str">
        <f>IF($N1037="", "", SUM($D$11:$D1037))</f>
        <v/>
      </c>
      <c r="X1037" s="111" t="str">
        <f t="shared" si="237"/>
        <v/>
      </c>
      <c r="Y1037" s="114" t="str">
        <f t="shared" si="227"/>
        <v/>
      </c>
      <c r="Z1037" s="111" t="str">
        <f>IF(X1037="", "", X1037-SUM($Z$11:$Z1036))</f>
        <v/>
      </c>
      <c r="AA1037" s="111" t="str">
        <f>IF($Y1037="", "", $Y1037-SUM($AA$11:$AA1036))</f>
        <v/>
      </c>
      <c r="AB1037" s="111" t="str">
        <f t="shared" si="228"/>
        <v/>
      </c>
      <c r="AC1037" s="121" t="str">
        <f t="shared" si="238"/>
        <v/>
      </c>
      <c r="AD1037" s="122" t="str">
        <f t="shared" si="239"/>
        <v/>
      </c>
      <c r="AE1037" s="123" t="str">
        <f t="shared" si="229"/>
        <v/>
      </c>
      <c r="AG1037" s="150" t="str">
        <f t="shared" si="240"/>
        <v/>
      </c>
    </row>
    <row r="1038" spans="1:33" x14ac:dyDescent="0.25">
      <c r="A1038" s="56"/>
      <c r="B1038" s="70"/>
      <c r="C1038" s="76"/>
      <c r="D1038" s="73"/>
      <c r="E1038" s="79"/>
      <c r="F1038" s="56"/>
      <c r="G1038" s="13" t="str">
        <f t="shared" si="231"/>
        <v/>
      </c>
      <c r="H1038" s="56"/>
      <c r="K1038" s="128"/>
      <c r="L1038" s="128"/>
      <c r="M1038" s="128"/>
      <c r="N1038" s="84" t="str">
        <f t="shared" si="232"/>
        <v/>
      </c>
      <c r="O1038" s="128"/>
      <c r="P1038" s="84" t="str">
        <f t="shared" si="233"/>
        <v/>
      </c>
      <c r="Q1038" s="84" t="str">
        <f t="shared" si="230"/>
        <v/>
      </c>
      <c r="R1038" s="84" t="str">
        <f t="shared" si="234"/>
        <v/>
      </c>
      <c r="S1038" s="84" t="str">
        <f t="shared" si="235"/>
        <v/>
      </c>
      <c r="U1038" s="84" t="str">
        <f t="shared" si="236"/>
        <v/>
      </c>
      <c r="W1038" s="108" t="str">
        <f>IF($N1038="", "", SUM($D$11:$D1038))</f>
        <v/>
      </c>
      <c r="X1038" s="111" t="str">
        <f t="shared" si="237"/>
        <v/>
      </c>
      <c r="Y1038" s="114" t="str">
        <f t="shared" ref="Y1038:Y1101" si="241">IF(W1038="", "", IF(W1038&lt;=$X$4, 0, W1038-$X$4))</f>
        <v/>
      </c>
      <c r="Z1038" s="111" t="str">
        <f>IF(X1038="", "", X1038-SUM($Z$11:$Z1037))</f>
        <v/>
      </c>
      <c r="AA1038" s="111" t="str">
        <f>IF($Y1038="", "", $Y1038-SUM($AA$11:$AA1037))</f>
        <v/>
      </c>
      <c r="AB1038" s="111" t="str">
        <f t="shared" ref="AB1038:AB1101" si="242">IF($N1038="", "", SUM(Z1038:AA1038))</f>
        <v/>
      </c>
      <c r="AC1038" s="121" t="str">
        <f t="shared" si="238"/>
        <v/>
      </c>
      <c r="AD1038" s="122" t="str">
        <f t="shared" si="239"/>
        <v/>
      </c>
      <c r="AE1038" s="123" t="str">
        <f t="shared" ref="AE1038:AE1101" si="243">IF($N1038="", "", SUM(AC1038:AD1038))</f>
        <v/>
      </c>
      <c r="AG1038" s="150" t="str">
        <f t="shared" si="240"/>
        <v/>
      </c>
    </row>
    <row r="1039" spans="1:33" x14ac:dyDescent="0.25">
      <c r="A1039" s="56"/>
      <c r="B1039" s="70"/>
      <c r="C1039" s="76"/>
      <c r="D1039" s="73"/>
      <c r="E1039" s="79"/>
      <c r="F1039" s="56"/>
      <c r="G1039" s="13" t="str">
        <f t="shared" si="231"/>
        <v/>
      </c>
      <c r="H1039" s="56"/>
      <c r="K1039" s="128"/>
      <c r="L1039" s="128"/>
      <c r="M1039" s="128"/>
      <c r="N1039" s="84" t="str">
        <f t="shared" si="232"/>
        <v/>
      </c>
      <c r="O1039" s="128"/>
      <c r="P1039" s="84" t="str">
        <f t="shared" si="233"/>
        <v/>
      </c>
      <c r="Q1039" s="84" t="str">
        <f t="shared" si="230"/>
        <v/>
      </c>
      <c r="R1039" s="84" t="str">
        <f t="shared" si="234"/>
        <v/>
      </c>
      <c r="S1039" s="84" t="str">
        <f t="shared" si="235"/>
        <v/>
      </c>
      <c r="U1039" s="84" t="str">
        <f t="shared" si="236"/>
        <v/>
      </c>
      <c r="W1039" s="108" t="str">
        <f>IF($N1039="", "", SUM($D$11:$D1039))</f>
        <v/>
      </c>
      <c r="X1039" s="111" t="str">
        <f t="shared" si="237"/>
        <v/>
      </c>
      <c r="Y1039" s="114" t="str">
        <f t="shared" si="241"/>
        <v/>
      </c>
      <c r="Z1039" s="111" t="str">
        <f>IF(X1039="", "", X1039-SUM($Z$11:$Z1038))</f>
        <v/>
      </c>
      <c r="AA1039" s="111" t="str">
        <f>IF($Y1039="", "", $Y1039-SUM($AA$11:$AA1038))</f>
        <v/>
      </c>
      <c r="AB1039" s="111" t="str">
        <f t="shared" si="242"/>
        <v/>
      </c>
      <c r="AC1039" s="121" t="str">
        <f t="shared" si="238"/>
        <v/>
      </c>
      <c r="AD1039" s="122" t="str">
        <f t="shared" si="239"/>
        <v/>
      </c>
      <c r="AE1039" s="123" t="str">
        <f t="shared" si="243"/>
        <v/>
      </c>
      <c r="AG1039" s="150" t="str">
        <f t="shared" si="240"/>
        <v/>
      </c>
    </row>
    <row r="1040" spans="1:33" x14ac:dyDescent="0.25">
      <c r="A1040" s="56"/>
      <c r="B1040" s="70"/>
      <c r="C1040" s="76"/>
      <c r="D1040" s="73"/>
      <c r="E1040" s="79"/>
      <c r="F1040" s="56"/>
      <c r="G1040" s="13" t="str">
        <f t="shared" si="231"/>
        <v/>
      </c>
      <c r="H1040" s="56"/>
      <c r="K1040" s="128"/>
      <c r="L1040" s="128"/>
      <c r="M1040" s="128"/>
      <c r="N1040" s="84" t="str">
        <f t="shared" si="232"/>
        <v/>
      </c>
      <c r="O1040" s="128"/>
      <c r="P1040" s="84" t="str">
        <f t="shared" si="233"/>
        <v/>
      </c>
      <c r="Q1040" s="84" t="str">
        <f t="shared" si="230"/>
        <v/>
      </c>
      <c r="R1040" s="84" t="str">
        <f t="shared" si="234"/>
        <v/>
      </c>
      <c r="S1040" s="84" t="str">
        <f t="shared" si="235"/>
        <v/>
      </c>
      <c r="U1040" s="84" t="str">
        <f t="shared" si="236"/>
        <v/>
      </c>
      <c r="W1040" s="108" t="str">
        <f>IF($N1040="", "", SUM($D$11:$D1040))</f>
        <v/>
      </c>
      <c r="X1040" s="111" t="str">
        <f t="shared" si="237"/>
        <v/>
      </c>
      <c r="Y1040" s="114" t="str">
        <f t="shared" si="241"/>
        <v/>
      </c>
      <c r="Z1040" s="111" t="str">
        <f>IF(X1040="", "", X1040-SUM($Z$11:$Z1039))</f>
        <v/>
      </c>
      <c r="AA1040" s="111" t="str">
        <f>IF($Y1040="", "", $Y1040-SUM($AA$11:$AA1039))</f>
        <v/>
      </c>
      <c r="AB1040" s="111" t="str">
        <f t="shared" si="242"/>
        <v/>
      </c>
      <c r="AC1040" s="121" t="str">
        <f t="shared" si="238"/>
        <v/>
      </c>
      <c r="AD1040" s="122" t="str">
        <f t="shared" si="239"/>
        <v/>
      </c>
      <c r="AE1040" s="123" t="str">
        <f t="shared" si="243"/>
        <v/>
      </c>
      <c r="AG1040" s="150" t="str">
        <f t="shared" si="240"/>
        <v/>
      </c>
    </row>
    <row r="1041" spans="1:33" x14ac:dyDescent="0.25">
      <c r="A1041" s="56"/>
      <c r="B1041" s="70"/>
      <c r="C1041" s="76"/>
      <c r="D1041" s="73"/>
      <c r="E1041" s="79"/>
      <c r="F1041" s="56"/>
      <c r="G1041" s="13" t="str">
        <f t="shared" si="231"/>
        <v/>
      </c>
      <c r="H1041" s="56"/>
      <c r="K1041" s="128"/>
      <c r="L1041" s="128"/>
      <c r="M1041" s="128"/>
      <c r="N1041" s="84" t="str">
        <f t="shared" si="232"/>
        <v/>
      </c>
      <c r="O1041" s="128"/>
      <c r="P1041" s="84" t="str">
        <f t="shared" si="233"/>
        <v/>
      </c>
      <c r="Q1041" s="84" t="str">
        <f t="shared" si="230"/>
        <v/>
      </c>
      <c r="R1041" s="84" t="str">
        <f t="shared" si="234"/>
        <v/>
      </c>
      <c r="S1041" s="84" t="str">
        <f t="shared" si="235"/>
        <v/>
      </c>
      <c r="U1041" s="84" t="str">
        <f t="shared" si="236"/>
        <v/>
      </c>
      <c r="W1041" s="108" t="str">
        <f>IF($N1041="", "", SUM($D$11:$D1041))</f>
        <v/>
      </c>
      <c r="X1041" s="111" t="str">
        <f t="shared" si="237"/>
        <v/>
      </c>
      <c r="Y1041" s="114" t="str">
        <f t="shared" si="241"/>
        <v/>
      </c>
      <c r="Z1041" s="111" t="str">
        <f>IF(X1041="", "", X1041-SUM($Z$11:$Z1040))</f>
        <v/>
      </c>
      <c r="AA1041" s="111" t="str">
        <f>IF($Y1041="", "", $Y1041-SUM($AA$11:$AA1040))</f>
        <v/>
      </c>
      <c r="AB1041" s="111" t="str">
        <f t="shared" si="242"/>
        <v/>
      </c>
      <c r="AC1041" s="121" t="str">
        <f t="shared" si="238"/>
        <v/>
      </c>
      <c r="AD1041" s="122" t="str">
        <f t="shared" si="239"/>
        <v/>
      </c>
      <c r="AE1041" s="123" t="str">
        <f t="shared" si="243"/>
        <v/>
      </c>
      <c r="AG1041" s="150" t="str">
        <f t="shared" si="240"/>
        <v/>
      </c>
    </row>
    <row r="1042" spans="1:33" x14ac:dyDescent="0.25">
      <c r="A1042" s="56"/>
      <c r="B1042" s="70"/>
      <c r="C1042" s="76"/>
      <c r="D1042" s="73"/>
      <c r="E1042" s="79"/>
      <c r="F1042" s="56"/>
      <c r="G1042" s="13" t="str">
        <f t="shared" si="231"/>
        <v/>
      </c>
      <c r="H1042" s="56"/>
      <c r="K1042" s="128"/>
      <c r="L1042" s="128"/>
      <c r="M1042" s="128"/>
      <c r="N1042" s="84" t="str">
        <f t="shared" si="232"/>
        <v/>
      </c>
      <c r="O1042" s="128"/>
      <c r="P1042" s="84" t="str">
        <f t="shared" si="233"/>
        <v/>
      </c>
      <c r="Q1042" s="84" t="str">
        <f t="shared" si="230"/>
        <v/>
      </c>
      <c r="R1042" s="84" t="str">
        <f t="shared" si="234"/>
        <v/>
      </c>
      <c r="S1042" s="84" t="str">
        <f t="shared" si="235"/>
        <v/>
      </c>
      <c r="U1042" s="84" t="str">
        <f t="shared" si="236"/>
        <v/>
      </c>
      <c r="W1042" s="108" t="str">
        <f>IF($N1042="", "", SUM($D$11:$D1042))</f>
        <v/>
      </c>
      <c r="X1042" s="111" t="str">
        <f t="shared" si="237"/>
        <v/>
      </c>
      <c r="Y1042" s="114" t="str">
        <f t="shared" si="241"/>
        <v/>
      </c>
      <c r="Z1042" s="111" t="str">
        <f>IF(X1042="", "", X1042-SUM($Z$11:$Z1041))</f>
        <v/>
      </c>
      <c r="AA1042" s="111" t="str">
        <f>IF($Y1042="", "", $Y1042-SUM($AA$11:$AA1041))</f>
        <v/>
      </c>
      <c r="AB1042" s="111" t="str">
        <f t="shared" si="242"/>
        <v/>
      </c>
      <c r="AC1042" s="121" t="str">
        <f t="shared" si="238"/>
        <v/>
      </c>
      <c r="AD1042" s="122" t="str">
        <f t="shared" si="239"/>
        <v/>
      </c>
      <c r="AE1042" s="123" t="str">
        <f t="shared" si="243"/>
        <v/>
      </c>
      <c r="AG1042" s="150" t="str">
        <f t="shared" si="240"/>
        <v/>
      </c>
    </row>
    <row r="1043" spans="1:33" x14ac:dyDescent="0.25">
      <c r="A1043" s="56"/>
      <c r="B1043" s="70"/>
      <c r="C1043" s="76"/>
      <c r="D1043" s="73"/>
      <c r="E1043" s="79"/>
      <c r="F1043" s="56"/>
      <c r="G1043" s="13" t="str">
        <f t="shared" si="231"/>
        <v/>
      </c>
      <c r="H1043" s="56"/>
      <c r="K1043" s="128"/>
      <c r="L1043" s="128"/>
      <c r="M1043" s="128"/>
      <c r="N1043" s="84" t="str">
        <f t="shared" si="232"/>
        <v/>
      </c>
      <c r="O1043" s="128"/>
      <c r="P1043" s="84" t="str">
        <f t="shared" si="233"/>
        <v/>
      </c>
      <c r="Q1043" s="84" t="str">
        <f t="shared" si="230"/>
        <v/>
      </c>
      <c r="R1043" s="84" t="str">
        <f t="shared" si="234"/>
        <v/>
      </c>
      <c r="S1043" s="84" t="str">
        <f t="shared" si="235"/>
        <v/>
      </c>
      <c r="U1043" s="84" t="str">
        <f t="shared" si="236"/>
        <v/>
      </c>
      <c r="W1043" s="108" t="str">
        <f>IF($N1043="", "", SUM($D$11:$D1043))</f>
        <v/>
      </c>
      <c r="X1043" s="111" t="str">
        <f t="shared" si="237"/>
        <v/>
      </c>
      <c r="Y1043" s="114" t="str">
        <f t="shared" si="241"/>
        <v/>
      </c>
      <c r="Z1043" s="111" t="str">
        <f>IF(X1043="", "", X1043-SUM($Z$11:$Z1042))</f>
        <v/>
      </c>
      <c r="AA1043" s="111" t="str">
        <f>IF($Y1043="", "", $Y1043-SUM($AA$11:$AA1042))</f>
        <v/>
      </c>
      <c r="AB1043" s="111" t="str">
        <f t="shared" si="242"/>
        <v/>
      </c>
      <c r="AC1043" s="121" t="str">
        <f t="shared" si="238"/>
        <v/>
      </c>
      <c r="AD1043" s="122" t="str">
        <f t="shared" si="239"/>
        <v/>
      </c>
      <c r="AE1043" s="123" t="str">
        <f t="shared" si="243"/>
        <v/>
      </c>
      <c r="AG1043" s="150" t="str">
        <f t="shared" si="240"/>
        <v/>
      </c>
    </row>
    <row r="1044" spans="1:33" x14ac:dyDescent="0.25">
      <c r="A1044" s="56"/>
      <c r="B1044" s="70"/>
      <c r="C1044" s="76"/>
      <c r="D1044" s="73"/>
      <c r="E1044" s="79"/>
      <c r="F1044" s="56"/>
      <c r="G1044" s="13" t="str">
        <f t="shared" si="231"/>
        <v/>
      </c>
      <c r="H1044" s="56"/>
      <c r="K1044" s="128"/>
      <c r="L1044" s="128"/>
      <c r="M1044" s="128"/>
      <c r="N1044" s="84" t="str">
        <f t="shared" si="232"/>
        <v/>
      </c>
      <c r="O1044" s="128"/>
      <c r="P1044" s="84" t="str">
        <f t="shared" si="233"/>
        <v/>
      </c>
      <c r="Q1044" s="84" t="str">
        <f t="shared" si="230"/>
        <v/>
      </c>
      <c r="R1044" s="84" t="str">
        <f t="shared" si="234"/>
        <v/>
      </c>
      <c r="S1044" s="84" t="str">
        <f t="shared" si="235"/>
        <v/>
      </c>
      <c r="U1044" s="84" t="str">
        <f t="shared" si="236"/>
        <v/>
      </c>
      <c r="W1044" s="108" t="str">
        <f>IF($N1044="", "", SUM($D$11:$D1044))</f>
        <v/>
      </c>
      <c r="X1044" s="111" t="str">
        <f t="shared" si="237"/>
        <v/>
      </c>
      <c r="Y1044" s="114" t="str">
        <f t="shared" si="241"/>
        <v/>
      </c>
      <c r="Z1044" s="111" t="str">
        <f>IF(X1044="", "", X1044-SUM($Z$11:$Z1043))</f>
        <v/>
      </c>
      <c r="AA1044" s="111" t="str">
        <f>IF($Y1044="", "", $Y1044-SUM($AA$11:$AA1043))</f>
        <v/>
      </c>
      <c r="AB1044" s="111" t="str">
        <f t="shared" si="242"/>
        <v/>
      </c>
      <c r="AC1044" s="121" t="str">
        <f t="shared" si="238"/>
        <v/>
      </c>
      <c r="AD1044" s="122" t="str">
        <f t="shared" si="239"/>
        <v/>
      </c>
      <c r="AE1044" s="123" t="str">
        <f t="shared" si="243"/>
        <v/>
      </c>
      <c r="AG1044" s="150" t="str">
        <f t="shared" si="240"/>
        <v/>
      </c>
    </row>
    <row r="1045" spans="1:33" x14ac:dyDescent="0.25">
      <c r="A1045" s="56"/>
      <c r="B1045" s="70"/>
      <c r="C1045" s="76"/>
      <c r="D1045" s="73"/>
      <c r="E1045" s="79"/>
      <c r="F1045" s="56"/>
      <c r="G1045" s="13" t="str">
        <f t="shared" si="231"/>
        <v/>
      </c>
      <c r="H1045" s="56"/>
      <c r="K1045" s="128"/>
      <c r="L1045" s="128"/>
      <c r="M1045" s="128"/>
      <c r="N1045" s="84" t="str">
        <f t="shared" si="232"/>
        <v/>
      </c>
      <c r="O1045" s="128"/>
      <c r="P1045" s="84" t="str">
        <f t="shared" si="233"/>
        <v/>
      </c>
      <c r="Q1045" s="84" t="str">
        <f t="shared" si="230"/>
        <v/>
      </c>
      <c r="R1045" s="84" t="str">
        <f t="shared" si="234"/>
        <v/>
      </c>
      <c r="S1045" s="84" t="str">
        <f t="shared" si="235"/>
        <v/>
      </c>
      <c r="U1045" s="84" t="str">
        <f t="shared" si="236"/>
        <v/>
      </c>
      <c r="W1045" s="108" t="str">
        <f>IF($N1045="", "", SUM($D$11:$D1045))</f>
        <v/>
      </c>
      <c r="X1045" s="111" t="str">
        <f t="shared" si="237"/>
        <v/>
      </c>
      <c r="Y1045" s="114" t="str">
        <f t="shared" si="241"/>
        <v/>
      </c>
      <c r="Z1045" s="111" t="str">
        <f>IF(X1045="", "", X1045-SUM($Z$11:$Z1044))</f>
        <v/>
      </c>
      <c r="AA1045" s="111" t="str">
        <f>IF($Y1045="", "", $Y1045-SUM($AA$11:$AA1044))</f>
        <v/>
      </c>
      <c r="AB1045" s="111" t="str">
        <f t="shared" si="242"/>
        <v/>
      </c>
      <c r="AC1045" s="121" t="str">
        <f t="shared" si="238"/>
        <v/>
      </c>
      <c r="AD1045" s="122" t="str">
        <f t="shared" si="239"/>
        <v/>
      </c>
      <c r="AE1045" s="123" t="str">
        <f t="shared" si="243"/>
        <v/>
      </c>
      <c r="AG1045" s="150" t="str">
        <f t="shared" si="240"/>
        <v/>
      </c>
    </row>
    <row r="1046" spans="1:33" x14ac:dyDescent="0.25">
      <c r="A1046" s="56"/>
      <c r="B1046" s="70"/>
      <c r="C1046" s="76"/>
      <c r="D1046" s="73"/>
      <c r="E1046" s="79"/>
      <c r="F1046" s="56"/>
      <c r="G1046" s="13" t="str">
        <f t="shared" si="231"/>
        <v/>
      </c>
      <c r="H1046" s="56"/>
      <c r="K1046" s="128"/>
      <c r="L1046" s="128"/>
      <c r="M1046" s="128"/>
      <c r="N1046" s="84" t="str">
        <f t="shared" si="232"/>
        <v/>
      </c>
      <c r="O1046" s="128"/>
      <c r="P1046" s="84" t="str">
        <f t="shared" si="233"/>
        <v/>
      </c>
      <c r="Q1046" s="84" t="str">
        <f t="shared" si="230"/>
        <v/>
      </c>
      <c r="R1046" s="84" t="str">
        <f t="shared" si="234"/>
        <v/>
      </c>
      <c r="S1046" s="84" t="str">
        <f t="shared" si="235"/>
        <v/>
      </c>
      <c r="U1046" s="84" t="str">
        <f t="shared" si="236"/>
        <v/>
      </c>
      <c r="W1046" s="108" t="str">
        <f>IF($N1046="", "", SUM($D$11:$D1046))</f>
        <v/>
      </c>
      <c r="X1046" s="111" t="str">
        <f t="shared" si="237"/>
        <v/>
      </c>
      <c r="Y1046" s="114" t="str">
        <f t="shared" si="241"/>
        <v/>
      </c>
      <c r="Z1046" s="111" t="str">
        <f>IF(X1046="", "", X1046-SUM($Z$11:$Z1045))</f>
        <v/>
      </c>
      <c r="AA1046" s="111" t="str">
        <f>IF($Y1046="", "", $Y1046-SUM($AA$11:$AA1045))</f>
        <v/>
      </c>
      <c r="AB1046" s="111" t="str">
        <f t="shared" si="242"/>
        <v/>
      </c>
      <c r="AC1046" s="121" t="str">
        <f t="shared" si="238"/>
        <v/>
      </c>
      <c r="AD1046" s="122" t="str">
        <f t="shared" si="239"/>
        <v/>
      </c>
      <c r="AE1046" s="123" t="str">
        <f t="shared" si="243"/>
        <v/>
      </c>
      <c r="AG1046" s="150" t="str">
        <f t="shared" si="240"/>
        <v/>
      </c>
    </row>
    <row r="1047" spans="1:33" x14ac:dyDescent="0.25">
      <c r="A1047" s="56"/>
      <c r="B1047" s="70"/>
      <c r="C1047" s="76"/>
      <c r="D1047" s="73"/>
      <c r="E1047" s="79"/>
      <c r="F1047" s="56"/>
      <c r="G1047" s="13" t="str">
        <f t="shared" si="231"/>
        <v/>
      </c>
      <c r="H1047" s="56"/>
      <c r="K1047" s="128"/>
      <c r="L1047" s="128"/>
      <c r="M1047" s="128"/>
      <c r="N1047" s="84" t="str">
        <f t="shared" si="232"/>
        <v/>
      </c>
      <c r="O1047" s="128"/>
      <c r="P1047" s="84" t="str">
        <f t="shared" si="233"/>
        <v/>
      </c>
      <c r="Q1047" s="84" t="str">
        <f t="shared" si="230"/>
        <v/>
      </c>
      <c r="R1047" s="84" t="str">
        <f t="shared" si="234"/>
        <v/>
      </c>
      <c r="S1047" s="84" t="str">
        <f t="shared" si="235"/>
        <v/>
      </c>
      <c r="U1047" s="84" t="str">
        <f t="shared" si="236"/>
        <v/>
      </c>
      <c r="W1047" s="108" t="str">
        <f>IF($N1047="", "", SUM($D$11:$D1047))</f>
        <v/>
      </c>
      <c r="X1047" s="111" t="str">
        <f t="shared" si="237"/>
        <v/>
      </c>
      <c r="Y1047" s="114" t="str">
        <f t="shared" si="241"/>
        <v/>
      </c>
      <c r="Z1047" s="111" t="str">
        <f>IF(X1047="", "", X1047-SUM($Z$11:$Z1046))</f>
        <v/>
      </c>
      <c r="AA1047" s="111" t="str">
        <f>IF($Y1047="", "", $Y1047-SUM($AA$11:$AA1046))</f>
        <v/>
      </c>
      <c r="AB1047" s="111" t="str">
        <f t="shared" si="242"/>
        <v/>
      </c>
      <c r="AC1047" s="121" t="str">
        <f t="shared" si="238"/>
        <v/>
      </c>
      <c r="AD1047" s="122" t="str">
        <f t="shared" si="239"/>
        <v/>
      </c>
      <c r="AE1047" s="123" t="str">
        <f t="shared" si="243"/>
        <v/>
      </c>
      <c r="AG1047" s="150" t="str">
        <f t="shared" si="240"/>
        <v/>
      </c>
    </row>
    <row r="1048" spans="1:33" x14ac:dyDescent="0.25">
      <c r="A1048" s="56"/>
      <c r="B1048" s="70"/>
      <c r="C1048" s="76"/>
      <c r="D1048" s="73"/>
      <c r="E1048" s="79"/>
      <c r="F1048" s="56"/>
      <c r="G1048" s="13" t="str">
        <f t="shared" si="231"/>
        <v/>
      </c>
      <c r="H1048" s="56"/>
      <c r="K1048" s="128"/>
      <c r="L1048" s="128"/>
      <c r="M1048" s="128"/>
      <c r="N1048" s="84" t="str">
        <f t="shared" si="232"/>
        <v/>
      </c>
      <c r="O1048" s="128"/>
      <c r="P1048" s="84" t="str">
        <f t="shared" si="233"/>
        <v/>
      </c>
      <c r="Q1048" s="84" t="str">
        <f t="shared" si="230"/>
        <v/>
      </c>
      <c r="R1048" s="84" t="str">
        <f t="shared" si="234"/>
        <v/>
      </c>
      <c r="S1048" s="84" t="str">
        <f t="shared" si="235"/>
        <v/>
      </c>
      <c r="U1048" s="84" t="str">
        <f t="shared" si="236"/>
        <v/>
      </c>
      <c r="W1048" s="108" t="str">
        <f>IF($N1048="", "", SUM($D$11:$D1048))</f>
        <v/>
      </c>
      <c r="X1048" s="111" t="str">
        <f t="shared" si="237"/>
        <v/>
      </c>
      <c r="Y1048" s="114" t="str">
        <f t="shared" si="241"/>
        <v/>
      </c>
      <c r="Z1048" s="111" t="str">
        <f>IF(X1048="", "", X1048-SUM($Z$11:$Z1047))</f>
        <v/>
      </c>
      <c r="AA1048" s="111" t="str">
        <f>IF($Y1048="", "", $Y1048-SUM($AA$11:$AA1047))</f>
        <v/>
      </c>
      <c r="AB1048" s="111" t="str">
        <f t="shared" si="242"/>
        <v/>
      </c>
      <c r="AC1048" s="121" t="str">
        <f t="shared" si="238"/>
        <v/>
      </c>
      <c r="AD1048" s="122" t="str">
        <f t="shared" si="239"/>
        <v/>
      </c>
      <c r="AE1048" s="123" t="str">
        <f t="shared" si="243"/>
        <v/>
      </c>
      <c r="AG1048" s="150" t="str">
        <f t="shared" si="240"/>
        <v/>
      </c>
    </row>
    <row r="1049" spans="1:33" x14ac:dyDescent="0.25">
      <c r="A1049" s="56"/>
      <c r="B1049" s="70"/>
      <c r="C1049" s="76"/>
      <c r="D1049" s="73"/>
      <c r="E1049" s="79"/>
      <c r="F1049" s="56"/>
      <c r="G1049" s="13" t="str">
        <f t="shared" si="231"/>
        <v/>
      </c>
      <c r="H1049" s="56"/>
      <c r="K1049" s="128"/>
      <c r="L1049" s="128"/>
      <c r="M1049" s="128"/>
      <c r="N1049" s="84" t="str">
        <f t="shared" si="232"/>
        <v/>
      </c>
      <c r="O1049" s="128"/>
      <c r="P1049" s="84" t="str">
        <f t="shared" si="233"/>
        <v/>
      </c>
      <c r="Q1049" s="84" t="str">
        <f t="shared" si="230"/>
        <v/>
      </c>
      <c r="R1049" s="84" t="str">
        <f t="shared" si="234"/>
        <v/>
      </c>
      <c r="S1049" s="84" t="str">
        <f t="shared" si="235"/>
        <v/>
      </c>
      <c r="U1049" s="84" t="str">
        <f t="shared" si="236"/>
        <v/>
      </c>
      <c r="W1049" s="108" t="str">
        <f>IF($N1049="", "", SUM($D$11:$D1049))</f>
        <v/>
      </c>
      <c r="X1049" s="111" t="str">
        <f t="shared" si="237"/>
        <v/>
      </c>
      <c r="Y1049" s="114" t="str">
        <f t="shared" si="241"/>
        <v/>
      </c>
      <c r="Z1049" s="111" t="str">
        <f>IF(X1049="", "", X1049-SUM($Z$11:$Z1048))</f>
        <v/>
      </c>
      <c r="AA1049" s="111" t="str">
        <f>IF($Y1049="", "", $Y1049-SUM($AA$11:$AA1048))</f>
        <v/>
      </c>
      <c r="AB1049" s="111" t="str">
        <f t="shared" si="242"/>
        <v/>
      </c>
      <c r="AC1049" s="121" t="str">
        <f t="shared" si="238"/>
        <v/>
      </c>
      <c r="AD1049" s="122" t="str">
        <f t="shared" si="239"/>
        <v/>
      </c>
      <c r="AE1049" s="123" t="str">
        <f t="shared" si="243"/>
        <v/>
      </c>
      <c r="AG1049" s="150" t="str">
        <f t="shared" si="240"/>
        <v/>
      </c>
    </row>
    <row r="1050" spans="1:33" x14ac:dyDescent="0.25">
      <c r="A1050" s="56"/>
      <c r="B1050" s="70"/>
      <c r="C1050" s="76"/>
      <c r="D1050" s="73"/>
      <c r="E1050" s="79"/>
      <c r="F1050" s="56"/>
      <c r="G1050" s="13" t="str">
        <f t="shared" si="231"/>
        <v/>
      </c>
      <c r="H1050" s="56"/>
      <c r="K1050" s="128"/>
      <c r="L1050" s="128"/>
      <c r="M1050" s="128"/>
      <c r="N1050" s="84" t="str">
        <f t="shared" si="232"/>
        <v/>
      </c>
      <c r="O1050" s="128"/>
      <c r="P1050" s="84" t="str">
        <f t="shared" si="233"/>
        <v/>
      </c>
      <c r="Q1050" s="84" t="str">
        <f t="shared" si="230"/>
        <v/>
      </c>
      <c r="R1050" s="84" t="str">
        <f t="shared" si="234"/>
        <v/>
      </c>
      <c r="S1050" s="84" t="str">
        <f t="shared" si="235"/>
        <v/>
      </c>
      <c r="U1050" s="84" t="str">
        <f t="shared" si="236"/>
        <v/>
      </c>
      <c r="W1050" s="108" t="str">
        <f>IF($N1050="", "", SUM($D$11:$D1050))</f>
        <v/>
      </c>
      <c r="X1050" s="111" t="str">
        <f t="shared" si="237"/>
        <v/>
      </c>
      <c r="Y1050" s="114" t="str">
        <f t="shared" si="241"/>
        <v/>
      </c>
      <c r="Z1050" s="111" t="str">
        <f>IF(X1050="", "", X1050-SUM($Z$11:$Z1049))</f>
        <v/>
      </c>
      <c r="AA1050" s="111" t="str">
        <f>IF($Y1050="", "", $Y1050-SUM($AA$11:$AA1049))</f>
        <v/>
      </c>
      <c r="AB1050" s="111" t="str">
        <f t="shared" si="242"/>
        <v/>
      </c>
      <c r="AC1050" s="121" t="str">
        <f t="shared" si="238"/>
        <v/>
      </c>
      <c r="AD1050" s="122" t="str">
        <f t="shared" si="239"/>
        <v/>
      </c>
      <c r="AE1050" s="123" t="str">
        <f t="shared" si="243"/>
        <v/>
      </c>
      <c r="AG1050" s="150" t="str">
        <f t="shared" si="240"/>
        <v/>
      </c>
    </row>
    <row r="1051" spans="1:33" x14ac:dyDescent="0.25">
      <c r="A1051" s="56"/>
      <c r="B1051" s="70"/>
      <c r="C1051" s="76"/>
      <c r="D1051" s="73"/>
      <c r="E1051" s="79"/>
      <c r="F1051" s="56"/>
      <c r="G1051" s="13" t="str">
        <f t="shared" si="231"/>
        <v/>
      </c>
      <c r="H1051" s="56"/>
      <c r="K1051" s="128"/>
      <c r="L1051" s="128"/>
      <c r="M1051" s="128"/>
      <c r="N1051" s="84" t="str">
        <f t="shared" si="232"/>
        <v/>
      </c>
      <c r="O1051" s="128"/>
      <c r="P1051" s="84" t="str">
        <f t="shared" si="233"/>
        <v/>
      </c>
      <c r="Q1051" s="84" t="str">
        <f t="shared" si="230"/>
        <v/>
      </c>
      <c r="R1051" s="84" t="str">
        <f t="shared" si="234"/>
        <v/>
      </c>
      <c r="S1051" s="84" t="str">
        <f t="shared" si="235"/>
        <v/>
      </c>
      <c r="U1051" s="84" t="str">
        <f t="shared" si="236"/>
        <v/>
      </c>
      <c r="W1051" s="108" t="str">
        <f>IF($N1051="", "", SUM($D$11:$D1051))</f>
        <v/>
      </c>
      <c r="X1051" s="111" t="str">
        <f t="shared" si="237"/>
        <v/>
      </c>
      <c r="Y1051" s="114" t="str">
        <f t="shared" si="241"/>
        <v/>
      </c>
      <c r="Z1051" s="111" t="str">
        <f>IF(X1051="", "", X1051-SUM($Z$11:$Z1050))</f>
        <v/>
      </c>
      <c r="AA1051" s="111" t="str">
        <f>IF($Y1051="", "", $Y1051-SUM($AA$11:$AA1050))</f>
        <v/>
      </c>
      <c r="AB1051" s="111" t="str">
        <f t="shared" si="242"/>
        <v/>
      </c>
      <c r="AC1051" s="121" t="str">
        <f t="shared" si="238"/>
        <v/>
      </c>
      <c r="AD1051" s="122" t="str">
        <f t="shared" si="239"/>
        <v/>
      </c>
      <c r="AE1051" s="123" t="str">
        <f t="shared" si="243"/>
        <v/>
      </c>
      <c r="AG1051" s="150" t="str">
        <f t="shared" si="240"/>
        <v/>
      </c>
    </row>
    <row r="1052" spans="1:33" x14ac:dyDescent="0.25">
      <c r="A1052" s="56"/>
      <c r="B1052" s="70"/>
      <c r="C1052" s="76"/>
      <c r="D1052" s="73"/>
      <c r="E1052" s="79"/>
      <c r="F1052" s="56"/>
      <c r="G1052" s="13" t="str">
        <f t="shared" si="231"/>
        <v/>
      </c>
      <c r="H1052" s="56"/>
      <c r="K1052" s="128"/>
      <c r="L1052" s="128"/>
      <c r="M1052" s="128"/>
      <c r="N1052" s="84" t="str">
        <f t="shared" si="232"/>
        <v/>
      </c>
      <c r="O1052" s="128"/>
      <c r="P1052" s="84" t="str">
        <f t="shared" si="233"/>
        <v/>
      </c>
      <c r="Q1052" s="84" t="str">
        <f t="shared" si="230"/>
        <v/>
      </c>
      <c r="R1052" s="84" t="str">
        <f t="shared" si="234"/>
        <v/>
      </c>
      <c r="S1052" s="84" t="str">
        <f t="shared" si="235"/>
        <v/>
      </c>
      <c r="U1052" s="84" t="str">
        <f t="shared" si="236"/>
        <v/>
      </c>
      <c r="W1052" s="108" t="str">
        <f>IF($N1052="", "", SUM($D$11:$D1052))</f>
        <v/>
      </c>
      <c r="X1052" s="111" t="str">
        <f t="shared" si="237"/>
        <v/>
      </c>
      <c r="Y1052" s="114" t="str">
        <f t="shared" si="241"/>
        <v/>
      </c>
      <c r="Z1052" s="111" t="str">
        <f>IF(X1052="", "", X1052-SUM($Z$11:$Z1051))</f>
        <v/>
      </c>
      <c r="AA1052" s="111" t="str">
        <f>IF($Y1052="", "", $Y1052-SUM($AA$11:$AA1051))</f>
        <v/>
      </c>
      <c r="AB1052" s="111" t="str">
        <f t="shared" si="242"/>
        <v/>
      </c>
      <c r="AC1052" s="121" t="str">
        <f t="shared" si="238"/>
        <v/>
      </c>
      <c r="AD1052" s="122" t="str">
        <f t="shared" si="239"/>
        <v/>
      </c>
      <c r="AE1052" s="123" t="str">
        <f t="shared" si="243"/>
        <v/>
      </c>
      <c r="AG1052" s="150" t="str">
        <f t="shared" si="240"/>
        <v/>
      </c>
    </row>
    <row r="1053" spans="1:33" x14ac:dyDescent="0.25">
      <c r="A1053" s="56"/>
      <c r="B1053" s="70"/>
      <c r="C1053" s="76"/>
      <c r="D1053" s="73"/>
      <c r="E1053" s="79"/>
      <c r="F1053" s="56"/>
      <c r="G1053" s="13" t="str">
        <f t="shared" si="231"/>
        <v/>
      </c>
      <c r="H1053" s="56"/>
      <c r="K1053" s="128"/>
      <c r="L1053" s="128"/>
      <c r="M1053" s="128"/>
      <c r="N1053" s="84" t="str">
        <f t="shared" si="232"/>
        <v/>
      </c>
      <c r="O1053" s="128"/>
      <c r="P1053" s="84" t="str">
        <f t="shared" si="233"/>
        <v/>
      </c>
      <c r="Q1053" s="84" t="str">
        <f t="shared" si="230"/>
        <v/>
      </c>
      <c r="R1053" s="84" t="str">
        <f t="shared" si="234"/>
        <v/>
      </c>
      <c r="S1053" s="84" t="str">
        <f t="shared" si="235"/>
        <v/>
      </c>
      <c r="U1053" s="84" t="str">
        <f t="shared" si="236"/>
        <v/>
      </c>
      <c r="W1053" s="108" t="str">
        <f>IF($N1053="", "", SUM($D$11:$D1053))</f>
        <v/>
      </c>
      <c r="X1053" s="111" t="str">
        <f t="shared" si="237"/>
        <v/>
      </c>
      <c r="Y1053" s="114" t="str">
        <f t="shared" si="241"/>
        <v/>
      </c>
      <c r="Z1053" s="111" t="str">
        <f>IF(X1053="", "", X1053-SUM($Z$11:$Z1052))</f>
        <v/>
      </c>
      <c r="AA1053" s="111" t="str">
        <f>IF($Y1053="", "", $Y1053-SUM($AA$11:$AA1052))</f>
        <v/>
      </c>
      <c r="AB1053" s="111" t="str">
        <f t="shared" si="242"/>
        <v/>
      </c>
      <c r="AC1053" s="121" t="str">
        <f t="shared" si="238"/>
        <v/>
      </c>
      <c r="AD1053" s="122" t="str">
        <f t="shared" si="239"/>
        <v/>
      </c>
      <c r="AE1053" s="123" t="str">
        <f t="shared" si="243"/>
        <v/>
      </c>
      <c r="AG1053" s="150" t="str">
        <f t="shared" si="240"/>
        <v/>
      </c>
    </row>
    <row r="1054" spans="1:33" x14ac:dyDescent="0.25">
      <c r="A1054" s="56"/>
      <c r="B1054" s="70"/>
      <c r="C1054" s="76"/>
      <c r="D1054" s="73"/>
      <c r="E1054" s="79"/>
      <c r="F1054" s="56"/>
      <c r="G1054" s="13" t="str">
        <f t="shared" si="231"/>
        <v/>
      </c>
      <c r="H1054" s="56"/>
      <c r="K1054" s="128"/>
      <c r="L1054" s="128"/>
      <c r="M1054" s="128"/>
      <c r="N1054" s="84" t="str">
        <f t="shared" si="232"/>
        <v/>
      </c>
      <c r="O1054" s="128"/>
      <c r="P1054" s="84" t="str">
        <f t="shared" si="233"/>
        <v/>
      </c>
      <c r="Q1054" s="84" t="str">
        <f t="shared" si="230"/>
        <v/>
      </c>
      <c r="R1054" s="84" t="str">
        <f t="shared" si="234"/>
        <v/>
      </c>
      <c r="S1054" s="84" t="str">
        <f t="shared" si="235"/>
        <v/>
      </c>
      <c r="U1054" s="84" t="str">
        <f t="shared" si="236"/>
        <v/>
      </c>
      <c r="W1054" s="108" t="str">
        <f>IF($N1054="", "", SUM($D$11:$D1054))</f>
        <v/>
      </c>
      <c r="X1054" s="111" t="str">
        <f t="shared" si="237"/>
        <v/>
      </c>
      <c r="Y1054" s="114" t="str">
        <f t="shared" si="241"/>
        <v/>
      </c>
      <c r="Z1054" s="111" t="str">
        <f>IF(X1054="", "", X1054-SUM($Z$11:$Z1053))</f>
        <v/>
      </c>
      <c r="AA1054" s="111" t="str">
        <f>IF($Y1054="", "", $Y1054-SUM($AA$11:$AA1053))</f>
        <v/>
      </c>
      <c r="AB1054" s="111" t="str">
        <f t="shared" si="242"/>
        <v/>
      </c>
      <c r="AC1054" s="121" t="str">
        <f t="shared" si="238"/>
        <v/>
      </c>
      <c r="AD1054" s="122" t="str">
        <f t="shared" si="239"/>
        <v/>
      </c>
      <c r="AE1054" s="123" t="str">
        <f t="shared" si="243"/>
        <v/>
      </c>
      <c r="AG1054" s="150" t="str">
        <f t="shared" si="240"/>
        <v/>
      </c>
    </row>
    <row r="1055" spans="1:33" x14ac:dyDescent="0.25">
      <c r="A1055" s="56"/>
      <c r="B1055" s="70"/>
      <c r="C1055" s="76"/>
      <c r="D1055" s="73"/>
      <c r="E1055" s="79"/>
      <c r="F1055" s="56"/>
      <c r="G1055" s="13" t="str">
        <f t="shared" si="231"/>
        <v/>
      </c>
      <c r="H1055" s="56"/>
      <c r="K1055" s="128"/>
      <c r="L1055" s="128"/>
      <c r="M1055" s="128"/>
      <c r="N1055" s="84" t="str">
        <f t="shared" si="232"/>
        <v/>
      </c>
      <c r="O1055" s="128"/>
      <c r="P1055" s="84" t="str">
        <f t="shared" si="233"/>
        <v/>
      </c>
      <c r="Q1055" s="84" t="str">
        <f t="shared" si="230"/>
        <v/>
      </c>
      <c r="R1055" s="84" t="str">
        <f t="shared" si="234"/>
        <v/>
      </c>
      <c r="S1055" s="84" t="str">
        <f t="shared" si="235"/>
        <v/>
      </c>
      <c r="U1055" s="84" t="str">
        <f t="shared" si="236"/>
        <v/>
      </c>
      <c r="W1055" s="108" t="str">
        <f>IF($N1055="", "", SUM($D$11:$D1055))</f>
        <v/>
      </c>
      <c r="X1055" s="111" t="str">
        <f t="shared" si="237"/>
        <v/>
      </c>
      <c r="Y1055" s="114" t="str">
        <f t="shared" si="241"/>
        <v/>
      </c>
      <c r="Z1055" s="111" t="str">
        <f>IF(X1055="", "", X1055-SUM($Z$11:$Z1054))</f>
        <v/>
      </c>
      <c r="AA1055" s="111" t="str">
        <f>IF($Y1055="", "", $Y1055-SUM($AA$11:$AA1054))</f>
        <v/>
      </c>
      <c r="AB1055" s="111" t="str">
        <f t="shared" si="242"/>
        <v/>
      </c>
      <c r="AC1055" s="121" t="str">
        <f t="shared" si="238"/>
        <v/>
      </c>
      <c r="AD1055" s="122" t="str">
        <f t="shared" si="239"/>
        <v/>
      </c>
      <c r="AE1055" s="123" t="str">
        <f t="shared" si="243"/>
        <v/>
      </c>
      <c r="AG1055" s="150" t="str">
        <f t="shared" si="240"/>
        <v/>
      </c>
    </row>
    <row r="1056" spans="1:33" x14ac:dyDescent="0.25">
      <c r="A1056" s="56"/>
      <c r="B1056" s="70"/>
      <c r="C1056" s="76"/>
      <c r="D1056" s="73"/>
      <c r="E1056" s="79"/>
      <c r="F1056" s="56"/>
      <c r="G1056" s="13" t="str">
        <f t="shared" si="231"/>
        <v/>
      </c>
      <c r="H1056" s="56"/>
      <c r="K1056" s="128"/>
      <c r="L1056" s="128"/>
      <c r="M1056" s="128"/>
      <c r="N1056" s="84" t="str">
        <f t="shared" si="232"/>
        <v/>
      </c>
      <c r="O1056" s="128"/>
      <c r="P1056" s="84" t="str">
        <f t="shared" si="233"/>
        <v/>
      </c>
      <c r="Q1056" s="84" t="str">
        <f t="shared" si="230"/>
        <v/>
      </c>
      <c r="R1056" s="84" t="str">
        <f t="shared" si="234"/>
        <v/>
      </c>
      <c r="S1056" s="84" t="str">
        <f t="shared" si="235"/>
        <v/>
      </c>
      <c r="U1056" s="84" t="str">
        <f t="shared" si="236"/>
        <v/>
      </c>
      <c r="W1056" s="108" t="str">
        <f>IF($N1056="", "", SUM($D$11:$D1056))</f>
        <v/>
      </c>
      <c r="X1056" s="111" t="str">
        <f t="shared" si="237"/>
        <v/>
      </c>
      <c r="Y1056" s="114" t="str">
        <f t="shared" si="241"/>
        <v/>
      </c>
      <c r="Z1056" s="111" t="str">
        <f>IF(X1056="", "", X1056-SUM($Z$11:$Z1055))</f>
        <v/>
      </c>
      <c r="AA1056" s="111" t="str">
        <f>IF($Y1056="", "", $Y1056-SUM($AA$11:$AA1055))</f>
        <v/>
      </c>
      <c r="AB1056" s="111" t="str">
        <f t="shared" si="242"/>
        <v/>
      </c>
      <c r="AC1056" s="121" t="str">
        <f t="shared" si="238"/>
        <v/>
      </c>
      <c r="AD1056" s="122" t="str">
        <f t="shared" si="239"/>
        <v/>
      </c>
      <c r="AE1056" s="123" t="str">
        <f t="shared" si="243"/>
        <v/>
      </c>
      <c r="AG1056" s="150" t="str">
        <f t="shared" si="240"/>
        <v/>
      </c>
    </row>
    <row r="1057" spans="1:33" x14ac:dyDescent="0.25">
      <c r="A1057" s="56"/>
      <c r="B1057" s="70"/>
      <c r="C1057" s="76"/>
      <c r="D1057" s="73"/>
      <c r="E1057" s="79"/>
      <c r="F1057" s="56"/>
      <c r="G1057" s="13" t="str">
        <f t="shared" si="231"/>
        <v/>
      </c>
      <c r="H1057" s="56"/>
      <c r="K1057" s="128"/>
      <c r="L1057" s="128"/>
      <c r="M1057" s="128"/>
      <c r="N1057" s="84" t="str">
        <f t="shared" si="232"/>
        <v/>
      </c>
      <c r="O1057" s="128"/>
      <c r="P1057" s="84" t="str">
        <f t="shared" si="233"/>
        <v/>
      </c>
      <c r="Q1057" s="84" t="str">
        <f t="shared" si="230"/>
        <v/>
      </c>
      <c r="R1057" s="84" t="str">
        <f t="shared" si="234"/>
        <v/>
      </c>
      <c r="S1057" s="84" t="str">
        <f t="shared" si="235"/>
        <v/>
      </c>
      <c r="U1057" s="84" t="str">
        <f t="shared" si="236"/>
        <v/>
      </c>
      <c r="W1057" s="108" t="str">
        <f>IF($N1057="", "", SUM($D$11:$D1057))</f>
        <v/>
      </c>
      <c r="X1057" s="111" t="str">
        <f t="shared" si="237"/>
        <v/>
      </c>
      <c r="Y1057" s="114" t="str">
        <f t="shared" si="241"/>
        <v/>
      </c>
      <c r="Z1057" s="111" t="str">
        <f>IF(X1057="", "", X1057-SUM($Z$11:$Z1056))</f>
        <v/>
      </c>
      <c r="AA1057" s="111" t="str">
        <f>IF($Y1057="", "", $Y1057-SUM($AA$11:$AA1056))</f>
        <v/>
      </c>
      <c r="AB1057" s="111" t="str">
        <f t="shared" si="242"/>
        <v/>
      </c>
      <c r="AC1057" s="121" t="str">
        <f t="shared" si="238"/>
        <v/>
      </c>
      <c r="AD1057" s="122" t="str">
        <f t="shared" si="239"/>
        <v/>
      </c>
      <c r="AE1057" s="123" t="str">
        <f t="shared" si="243"/>
        <v/>
      </c>
      <c r="AG1057" s="150" t="str">
        <f t="shared" si="240"/>
        <v/>
      </c>
    </row>
    <row r="1058" spans="1:33" x14ac:dyDescent="0.25">
      <c r="A1058" s="56"/>
      <c r="B1058" s="70"/>
      <c r="C1058" s="76"/>
      <c r="D1058" s="73"/>
      <c r="E1058" s="79"/>
      <c r="F1058" s="56"/>
      <c r="G1058" s="13" t="str">
        <f t="shared" si="231"/>
        <v/>
      </c>
      <c r="H1058" s="56"/>
      <c r="K1058" s="128"/>
      <c r="L1058" s="128"/>
      <c r="M1058" s="128"/>
      <c r="N1058" s="84" t="str">
        <f t="shared" si="232"/>
        <v/>
      </c>
      <c r="O1058" s="128"/>
      <c r="P1058" s="84" t="str">
        <f t="shared" si="233"/>
        <v/>
      </c>
      <c r="Q1058" s="84" t="str">
        <f t="shared" si="230"/>
        <v/>
      </c>
      <c r="R1058" s="84" t="str">
        <f t="shared" si="234"/>
        <v/>
      </c>
      <c r="S1058" s="84" t="str">
        <f t="shared" si="235"/>
        <v/>
      </c>
      <c r="U1058" s="84" t="str">
        <f t="shared" si="236"/>
        <v/>
      </c>
      <c r="W1058" s="108" t="str">
        <f>IF($N1058="", "", SUM($D$11:$D1058))</f>
        <v/>
      </c>
      <c r="X1058" s="111" t="str">
        <f t="shared" si="237"/>
        <v/>
      </c>
      <c r="Y1058" s="114" t="str">
        <f t="shared" si="241"/>
        <v/>
      </c>
      <c r="Z1058" s="111" t="str">
        <f>IF(X1058="", "", X1058-SUM($Z$11:$Z1057))</f>
        <v/>
      </c>
      <c r="AA1058" s="111" t="str">
        <f>IF($Y1058="", "", $Y1058-SUM($AA$11:$AA1057))</f>
        <v/>
      </c>
      <c r="AB1058" s="111" t="str">
        <f t="shared" si="242"/>
        <v/>
      </c>
      <c r="AC1058" s="121" t="str">
        <f t="shared" si="238"/>
        <v/>
      </c>
      <c r="AD1058" s="122" t="str">
        <f t="shared" si="239"/>
        <v/>
      </c>
      <c r="AE1058" s="123" t="str">
        <f t="shared" si="243"/>
        <v/>
      </c>
      <c r="AG1058" s="150" t="str">
        <f t="shared" si="240"/>
        <v/>
      </c>
    </row>
    <row r="1059" spans="1:33" x14ac:dyDescent="0.25">
      <c r="A1059" s="56"/>
      <c r="B1059" s="70"/>
      <c r="C1059" s="76"/>
      <c r="D1059" s="73"/>
      <c r="E1059" s="79"/>
      <c r="F1059" s="56"/>
      <c r="G1059" s="13" t="str">
        <f t="shared" si="231"/>
        <v/>
      </c>
      <c r="H1059" s="56"/>
      <c r="K1059" s="128"/>
      <c r="L1059" s="128"/>
      <c r="M1059" s="128"/>
      <c r="N1059" s="84" t="str">
        <f t="shared" si="232"/>
        <v/>
      </c>
      <c r="O1059" s="128"/>
      <c r="P1059" s="84" t="str">
        <f t="shared" si="233"/>
        <v/>
      </c>
      <c r="Q1059" s="84" t="str">
        <f t="shared" si="230"/>
        <v/>
      </c>
      <c r="R1059" s="84" t="str">
        <f t="shared" si="234"/>
        <v/>
      </c>
      <c r="S1059" s="84" t="str">
        <f t="shared" si="235"/>
        <v/>
      </c>
      <c r="U1059" s="84" t="str">
        <f t="shared" si="236"/>
        <v/>
      </c>
      <c r="W1059" s="108" t="str">
        <f>IF($N1059="", "", SUM($D$11:$D1059))</f>
        <v/>
      </c>
      <c r="X1059" s="111" t="str">
        <f t="shared" si="237"/>
        <v/>
      </c>
      <c r="Y1059" s="114" t="str">
        <f t="shared" si="241"/>
        <v/>
      </c>
      <c r="Z1059" s="111" t="str">
        <f>IF(X1059="", "", X1059-SUM($Z$11:$Z1058))</f>
        <v/>
      </c>
      <c r="AA1059" s="111" t="str">
        <f>IF($Y1059="", "", $Y1059-SUM($AA$11:$AA1058))</f>
        <v/>
      </c>
      <c r="AB1059" s="111" t="str">
        <f t="shared" si="242"/>
        <v/>
      </c>
      <c r="AC1059" s="121" t="str">
        <f t="shared" si="238"/>
        <v/>
      </c>
      <c r="AD1059" s="122" t="str">
        <f t="shared" si="239"/>
        <v/>
      </c>
      <c r="AE1059" s="123" t="str">
        <f t="shared" si="243"/>
        <v/>
      </c>
      <c r="AG1059" s="150" t="str">
        <f t="shared" si="240"/>
        <v/>
      </c>
    </row>
    <row r="1060" spans="1:33" x14ac:dyDescent="0.25">
      <c r="A1060" s="56"/>
      <c r="B1060" s="70"/>
      <c r="C1060" s="76"/>
      <c r="D1060" s="73"/>
      <c r="E1060" s="79"/>
      <c r="F1060" s="56"/>
      <c r="G1060" s="13" t="str">
        <f t="shared" si="231"/>
        <v/>
      </c>
      <c r="H1060" s="56"/>
      <c r="K1060" s="128"/>
      <c r="L1060" s="128"/>
      <c r="M1060" s="128"/>
      <c r="N1060" s="84" t="str">
        <f t="shared" si="232"/>
        <v/>
      </c>
      <c r="O1060" s="128"/>
      <c r="P1060" s="84" t="str">
        <f t="shared" si="233"/>
        <v/>
      </c>
      <c r="Q1060" s="84" t="str">
        <f t="shared" si="230"/>
        <v/>
      </c>
      <c r="R1060" s="84" t="str">
        <f t="shared" si="234"/>
        <v/>
      </c>
      <c r="S1060" s="84" t="str">
        <f t="shared" si="235"/>
        <v/>
      </c>
      <c r="U1060" s="84" t="str">
        <f t="shared" si="236"/>
        <v/>
      </c>
      <c r="W1060" s="108" t="str">
        <f>IF($N1060="", "", SUM($D$11:$D1060))</f>
        <v/>
      </c>
      <c r="X1060" s="111" t="str">
        <f t="shared" si="237"/>
        <v/>
      </c>
      <c r="Y1060" s="114" t="str">
        <f t="shared" si="241"/>
        <v/>
      </c>
      <c r="Z1060" s="111" t="str">
        <f>IF(X1060="", "", X1060-SUM($Z$11:$Z1059))</f>
        <v/>
      </c>
      <c r="AA1060" s="111" t="str">
        <f>IF($Y1060="", "", $Y1060-SUM($AA$11:$AA1059))</f>
        <v/>
      </c>
      <c r="AB1060" s="111" t="str">
        <f t="shared" si="242"/>
        <v/>
      </c>
      <c r="AC1060" s="121" t="str">
        <f t="shared" si="238"/>
        <v/>
      </c>
      <c r="AD1060" s="122" t="str">
        <f t="shared" si="239"/>
        <v/>
      </c>
      <c r="AE1060" s="123" t="str">
        <f t="shared" si="243"/>
        <v/>
      </c>
      <c r="AG1060" s="150" t="str">
        <f t="shared" si="240"/>
        <v/>
      </c>
    </row>
    <row r="1061" spans="1:33" x14ac:dyDescent="0.25">
      <c r="A1061" s="56"/>
      <c r="B1061" s="70"/>
      <c r="C1061" s="76"/>
      <c r="D1061" s="73"/>
      <c r="E1061" s="79"/>
      <c r="F1061" s="56"/>
      <c r="G1061" s="13" t="str">
        <f t="shared" si="231"/>
        <v/>
      </c>
      <c r="H1061" s="56"/>
      <c r="K1061" s="128"/>
      <c r="L1061" s="128"/>
      <c r="M1061" s="128"/>
      <c r="N1061" s="84" t="str">
        <f t="shared" si="232"/>
        <v/>
      </c>
      <c r="O1061" s="128"/>
      <c r="P1061" s="84" t="str">
        <f t="shared" si="233"/>
        <v/>
      </c>
      <c r="Q1061" s="84" t="str">
        <f t="shared" si="230"/>
        <v/>
      </c>
      <c r="R1061" s="84" t="str">
        <f t="shared" si="234"/>
        <v/>
      </c>
      <c r="S1061" s="84" t="str">
        <f t="shared" si="235"/>
        <v/>
      </c>
      <c r="U1061" s="84" t="str">
        <f t="shared" si="236"/>
        <v/>
      </c>
      <c r="W1061" s="108" t="str">
        <f>IF($N1061="", "", SUM($D$11:$D1061))</f>
        <v/>
      </c>
      <c r="X1061" s="111" t="str">
        <f t="shared" si="237"/>
        <v/>
      </c>
      <c r="Y1061" s="114" t="str">
        <f t="shared" si="241"/>
        <v/>
      </c>
      <c r="Z1061" s="111" t="str">
        <f>IF(X1061="", "", X1061-SUM($Z$11:$Z1060))</f>
        <v/>
      </c>
      <c r="AA1061" s="111" t="str">
        <f>IF($Y1061="", "", $Y1061-SUM($AA$11:$AA1060))</f>
        <v/>
      </c>
      <c r="AB1061" s="111" t="str">
        <f t="shared" si="242"/>
        <v/>
      </c>
      <c r="AC1061" s="121" t="str">
        <f t="shared" si="238"/>
        <v/>
      </c>
      <c r="AD1061" s="122" t="str">
        <f t="shared" si="239"/>
        <v/>
      </c>
      <c r="AE1061" s="123" t="str">
        <f t="shared" si="243"/>
        <v/>
      </c>
      <c r="AG1061" s="150" t="str">
        <f t="shared" si="240"/>
        <v/>
      </c>
    </row>
    <row r="1062" spans="1:33" x14ac:dyDescent="0.25">
      <c r="A1062" s="56"/>
      <c r="B1062" s="70"/>
      <c r="C1062" s="76"/>
      <c r="D1062" s="73"/>
      <c r="E1062" s="79"/>
      <c r="F1062" s="56"/>
      <c r="G1062" s="13" t="str">
        <f t="shared" si="231"/>
        <v/>
      </c>
      <c r="H1062" s="56"/>
      <c r="K1062" s="128"/>
      <c r="L1062" s="128"/>
      <c r="M1062" s="128"/>
      <c r="N1062" s="84" t="str">
        <f t="shared" si="232"/>
        <v/>
      </c>
      <c r="O1062" s="128"/>
      <c r="P1062" s="84" t="str">
        <f t="shared" si="233"/>
        <v/>
      </c>
      <c r="Q1062" s="84" t="str">
        <f t="shared" si="230"/>
        <v/>
      </c>
      <c r="R1062" s="84" t="str">
        <f t="shared" si="234"/>
        <v/>
      </c>
      <c r="S1062" s="84" t="str">
        <f t="shared" si="235"/>
        <v/>
      </c>
      <c r="U1062" s="84" t="str">
        <f t="shared" si="236"/>
        <v/>
      </c>
      <c r="W1062" s="108" t="str">
        <f>IF($N1062="", "", SUM($D$11:$D1062))</f>
        <v/>
      </c>
      <c r="X1062" s="111" t="str">
        <f t="shared" si="237"/>
        <v/>
      </c>
      <c r="Y1062" s="114" t="str">
        <f t="shared" si="241"/>
        <v/>
      </c>
      <c r="Z1062" s="111" t="str">
        <f>IF(X1062="", "", X1062-SUM($Z$11:$Z1061))</f>
        <v/>
      </c>
      <c r="AA1062" s="111" t="str">
        <f>IF($Y1062="", "", $Y1062-SUM($AA$11:$AA1061))</f>
        <v/>
      </c>
      <c r="AB1062" s="111" t="str">
        <f t="shared" si="242"/>
        <v/>
      </c>
      <c r="AC1062" s="121" t="str">
        <f t="shared" si="238"/>
        <v/>
      </c>
      <c r="AD1062" s="122" t="str">
        <f t="shared" si="239"/>
        <v/>
      </c>
      <c r="AE1062" s="123" t="str">
        <f t="shared" si="243"/>
        <v/>
      </c>
      <c r="AG1062" s="150" t="str">
        <f t="shared" si="240"/>
        <v/>
      </c>
    </row>
    <row r="1063" spans="1:33" x14ac:dyDescent="0.25">
      <c r="A1063" s="56"/>
      <c r="B1063" s="70"/>
      <c r="C1063" s="76"/>
      <c r="D1063" s="73"/>
      <c r="E1063" s="79"/>
      <c r="F1063" s="56"/>
      <c r="G1063" s="13" t="str">
        <f t="shared" si="231"/>
        <v/>
      </c>
      <c r="H1063" s="56"/>
      <c r="K1063" s="128"/>
      <c r="L1063" s="128"/>
      <c r="M1063" s="128"/>
      <c r="N1063" s="84" t="str">
        <f t="shared" si="232"/>
        <v/>
      </c>
      <c r="O1063" s="128"/>
      <c r="P1063" s="84" t="str">
        <f t="shared" si="233"/>
        <v/>
      </c>
      <c r="Q1063" s="84" t="str">
        <f t="shared" si="230"/>
        <v/>
      </c>
      <c r="R1063" s="84" t="str">
        <f t="shared" si="234"/>
        <v/>
      </c>
      <c r="S1063" s="84" t="str">
        <f t="shared" si="235"/>
        <v/>
      </c>
      <c r="U1063" s="84" t="str">
        <f t="shared" si="236"/>
        <v/>
      </c>
      <c r="W1063" s="108" t="str">
        <f>IF($N1063="", "", SUM($D$11:$D1063))</f>
        <v/>
      </c>
      <c r="X1063" s="111" t="str">
        <f t="shared" si="237"/>
        <v/>
      </c>
      <c r="Y1063" s="114" t="str">
        <f t="shared" si="241"/>
        <v/>
      </c>
      <c r="Z1063" s="111" t="str">
        <f>IF(X1063="", "", X1063-SUM($Z$11:$Z1062))</f>
        <v/>
      </c>
      <c r="AA1063" s="111" t="str">
        <f>IF($Y1063="", "", $Y1063-SUM($AA$11:$AA1062))</f>
        <v/>
      </c>
      <c r="AB1063" s="111" t="str">
        <f t="shared" si="242"/>
        <v/>
      </c>
      <c r="AC1063" s="121" t="str">
        <f t="shared" si="238"/>
        <v/>
      </c>
      <c r="AD1063" s="122" t="str">
        <f t="shared" si="239"/>
        <v/>
      </c>
      <c r="AE1063" s="123" t="str">
        <f t="shared" si="243"/>
        <v/>
      </c>
      <c r="AG1063" s="150" t="str">
        <f t="shared" si="240"/>
        <v/>
      </c>
    </row>
    <row r="1064" spans="1:33" x14ac:dyDescent="0.25">
      <c r="A1064" s="56"/>
      <c r="B1064" s="70"/>
      <c r="C1064" s="76"/>
      <c r="D1064" s="73"/>
      <c r="E1064" s="79"/>
      <c r="F1064" s="56"/>
      <c r="G1064" s="13" t="str">
        <f t="shared" si="231"/>
        <v/>
      </c>
      <c r="H1064" s="56"/>
      <c r="K1064" s="128"/>
      <c r="L1064" s="128"/>
      <c r="M1064" s="128"/>
      <c r="N1064" s="84" t="str">
        <f t="shared" si="232"/>
        <v/>
      </c>
      <c r="O1064" s="128"/>
      <c r="P1064" s="84" t="str">
        <f t="shared" si="233"/>
        <v/>
      </c>
      <c r="Q1064" s="84" t="str">
        <f t="shared" si="230"/>
        <v/>
      </c>
      <c r="R1064" s="84" t="str">
        <f t="shared" si="234"/>
        <v/>
      </c>
      <c r="S1064" s="84" t="str">
        <f t="shared" si="235"/>
        <v/>
      </c>
      <c r="U1064" s="84" t="str">
        <f t="shared" si="236"/>
        <v/>
      </c>
      <c r="W1064" s="108" t="str">
        <f>IF($N1064="", "", SUM($D$11:$D1064))</f>
        <v/>
      </c>
      <c r="X1064" s="111" t="str">
        <f t="shared" si="237"/>
        <v/>
      </c>
      <c r="Y1064" s="114" t="str">
        <f t="shared" si="241"/>
        <v/>
      </c>
      <c r="Z1064" s="111" t="str">
        <f>IF(X1064="", "", X1064-SUM($Z$11:$Z1063))</f>
        <v/>
      </c>
      <c r="AA1064" s="111" t="str">
        <f>IF($Y1064="", "", $Y1064-SUM($AA$11:$AA1063))</f>
        <v/>
      </c>
      <c r="AB1064" s="111" t="str">
        <f t="shared" si="242"/>
        <v/>
      </c>
      <c r="AC1064" s="121" t="str">
        <f t="shared" si="238"/>
        <v/>
      </c>
      <c r="AD1064" s="122" t="str">
        <f t="shared" si="239"/>
        <v/>
      </c>
      <c r="AE1064" s="123" t="str">
        <f t="shared" si="243"/>
        <v/>
      </c>
      <c r="AG1064" s="150" t="str">
        <f t="shared" si="240"/>
        <v/>
      </c>
    </row>
    <row r="1065" spans="1:33" x14ac:dyDescent="0.25">
      <c r="A1065" s="56"/>
      <c r="B1065" s="70"/>
      <c r="C1065" s="76"/>
      <c r="D1065" s="73"/>
      <c r="E1065" s="79"/>
      <c r="F1065" s="56"/>
      <c r="G1065" s="13" t="str">
        <f t="shared" si="231"/>
        <v/>
      </c>
      <c r="H1065" s="56"/>
      <c r="K1065" s="128"/>
      <c r="L1065" s="128"/>
      <c r="M1065" s="128"/>
      <c r="N1065" s="84" t="str">
        <f t="shared" si="232"/>
        <v/>
      </c>
      <c r="O1065" s="128"/>
      <c r="P1065" s="84" t="str">
        <f t="shared" si="233"/>
        <v/>
      </c>
      <c r="Q1065" s="84" t="str">
        <f t="shared" si="230"/>
        <v/>
      </c>
      <c r="R1065" s="84" t="str">
        <f t="shared" si="234"/>
        <v/>
      </c>
      <c r="S1065" s="84" t="str">
        <f t="shared" si="235"/>
        <v/>
      </c>
      <c r="U1065" s="84" t="str">
        <f t="shared" si="236"/>
        <v/>
      </c>
      <c r="W1065" s="108" t="str">
        <f>IF($N1065="", "", SUM($D$11:$D1065))</f>
        <v/>
      </c>
      <c r="X1065" s="111" t="str">
        <f t="shared" si="237"/>
        <v/>
      </c>
      <c r="Y1065" s="114" t="str">
        <f t="shared" si="241"/>
        <v/>
      </c>
      <c r="Z1065" s="111" t="str">
        <f>IF(X1065="", "", X1065-SUM($Z$11:$Z1064))</f>
        <v/>
      </c>
      <c r="AA1065" s="111" t="str">
        <f>IF($Y1065="", "", $Y1065-SUM($AA$11:$AA1064))</f>
        <v/>
      </c>
      <c r="AB1065" s="111" t="str">
        <f t="shared" si="242"/>
        <v/>
      </c>
      <c r="AC1065" s="121" t="str">
        <f t="shared" si="238"/>
        <v/>
      </c>
      <c r="AD1065" s="122" t="str">
        <f t="shared" si="239"/>
        <v/>
      </c>
      <c r="AE1065" s="123" t="str">
        <f t="shared" si="243"/>
        <v/>
      </c>
      <c r="AG1065" s="150" t="str">
        <f t="shared" si="240"/>
        <v/>
      </c>
    </row>
    <row r="1066" spans="1:33" x14ac:dyDescent="0.25">
      <c r="A1066" s="56"/>
      <c r="B1066" s="70"/>
      <c r="C1066" s="76"/>
      <c r="D1066" s="73"/>
      <c r="E1066" s="79"/>
      <c r="F1066" s="56"/>
      <c r="G1066" s="13" t="str">
        <f t="shared" si="231"/>
        <v/>
      </c>
      <c r="H1066" s="56"/>
      <c r="K1066" s="128"/>
      <c r="L1066" s="128"/>
      <c r="M1066" s="128"/>
      <c r="N1066" s="84" t="str">
        <f t="shared" si="232"/>
        <v/>
      </c>
      <c r="O1066" s="128"/>
      <c r="P1066" s="84" t="str">
        <f t="shared" si="233"/>
        <v/>
      </c>
      <c r="Q1066" s="84" t="str">
        <f t="shared" si="230"/>
        <v/>
      </c>
      <c r="R1066" s="84" t="str">
        <f t="shared" si="234"/>
        <v/>
      </c>
      <c r="S1066" s="84" t="str">
        <f t="shared" si="235"/>
        <v/>
      </c>
      <c r="U1066" s="84" t="str">
        <f t="shared" si="236"/>
        <v/>
      </c>
      <c r="W1066" s="108" t="str">
        <f>IF($N1066="", "", SUM($D$11:$D1066))</f>
        <v/>
      </c>
      <c r="X1066" s="111" t="str">
        <f t="shared" si="237"/>
        <v/>
      </c>
      <c r="Y1066" s="114" t="str">
        <f t="shared" si="241"/>
        <v/>
      </c>
      <c r="Z1066" s="111" t="str">
        <f>IF(X1066="", "", X1066-SUM($Z$11:$Z1065))</f>
        <v/>
      </c>
      <c r="AA1066" s="111" t="str">
        <f>IF($Y1066="", "", $Y1066-SUM($AA$11:$AA1065))</f>
        <v/>
      </c>
      <c r="AB1066" s="111" t="str">
        <f t="shared" si="242"/>
        <v/>
      </c>
      <c r="AC1066" s="121" t="str">
        <f t="shared" si="238"/>
        <v/>
      </c>
      <c r="AD1066" s="122" t="str">
        <f t="shared" si="239"/>
        <v/>
      </c>
      <c r="AE1066" s="123" t="str">
        <f t="shared" si="243"/>
        <v/>
      </c>
      <c r="AG1066" s="150" t="str">
        <f t="shared" si="240"/>
        <v/>
      </c>
    </row>
    <row r="1067" spans="1:33" x14ac:dyDescent="0.25">
      <c r="A1067" s="56"/>
      <c r="B1067" s="70"/>
      <c r="C1067" s="76"/>
      <c r="D1067" s="73"/>
      <c r="E1067" s="79"/>
      <c r="F1067" s="56"/>
      <c r="G1067" s="13" t="str">
        <f t="shared" si="231"/>
        <v/>
      </c>
      <c r="H1067" s="56"/>
      <c r="K1067" s="128"/>
      <c r="L1067" s="128"/>
      <c r="M1067" s="128"/>
      <c r="N1067" s="84" t="str">
        <f t="shared" si="232"/>
        <v/>
      </c>
      <c r="O1067" s="128"/>
      <c r="P1067" s="84" t="str">
        <f t="shared" si="233"/>
        <v/>
      </c>
      <c r="Q1067" s="84" t="str">
        <f t="shared" si="230"/>
        <v/>
      </c>
      <c r="R1067" s="84" t="str">
        <f t="shared" si="234"/>
        <v/>
      </c>
      <c r="S1067" s="84" t="str">
        <f t="shared" si="235"/>
        <v/>
      </c>
      <c r="U1067" s="84" t="str">
        <f t="shared" si="236"/>
        <v/>
      </c>
      <c r="W1067" s="108" t="str">
        <f>IF($N1067="", "", SUM($D$11:$D1067))</f>
        <v/>
      </c>
      <c r="X1067" s="111" t="str">
        <f t="shared" si="237"/>
        <v/>
      </c>
      <c r="Y1067" s="114" t="str">
        <f t="shared" si="241"/>
        <v/>
      </c>
      <c r="Z1067" s="111" t="str">
        <f>IF(X1067="", "", X1067-SUM($Z$11:$Z1066))</f>
        <v/>
      </c>
      <c r="AA1067" s="111" t="str">
        <f>IF($Y1067="", "", $Y1067-SUM($AA$11:$AA1066))</f>
        <v/>
      </c>
      <c r="AB1067" s="111" t="str">
        <f t="shared" si="242"/>
        <v/>
      </c>
      <c r="AC1067" s="121" t="str">
        <f t="shared" si="238"/>
        <v/>
      </c>
      <c r="AD1067" s="122" t="str">
        <f t="shared" si="239"/>
        <v/>
      </c>
      <c r="AE1067" s="123" t="str">
        <f t="shared" si="243"/>
        <v/>
      </c>
      <c r="AG1067" s="150" t="str">
        <f t="shared" si="240"/>
        <v/>
      </c>
    </row>
    <row r="1068" spans="1:33" x14ac:dyDescent="0.25">
      <c r="A1068" s="56"/>
      <c r="B1068" s="70"/>
      <c r="C1068" s="76"/>
      <c r="D1068" s="73"/>
      <c r="E1068" s="79"/>
      <c r="F1068" s="56"/>
      <c r="G1068" s="13" t="str">
        <f t="shared" si="231"/>
        <v/>
      </c>
      <c r="H1068" s="56"/>
      <c r="K1068" s="128"/>
      <c r="L1068" s="128"/>
      <c r="M1068" s="128"/>
      <c r="N1068" s="84" t="str">
        <f t="shared" si="232"/>
        <v/>
      </c>
      <c r="O1068" s="128"/>
      <c r="P1068" s="84" t="str">
        <f t="shared" si="233"/>
        <v/>
      </c>
      <c r="Q1068" s="84" t="str">
        <f t="shared" si="230"/>
        <v/>
      </c>
      <c r="R1068" s="84" t="str">
        <f t="shared" si="234"/>
        <v/>
      </c>
      <c r="S1068" s="84" t="str">
        <f t="shared" si="235"/>
        <v/>
      </c>
      <c r="U1068" s="84" t="str">
        <f t="shared" si="236"/>
        <v/>
      </c>
      <c r="W1068" s="108" t="str">
        <f>IF($N1068="", "", SUM($D$11:$D1068))</f>
        <v/>
      </c>
      <c r="X1068" s="111" t="str">
        <f t="shared" si="237"/>
        <v/>
      </c>
      <c r="Y1068" s="114" t="str">
        <f t="shared" si="241"/>
        <v/>
      </c>
      <c r="Z1068" s="111" t="str">
        <f>IF(X1068="", "", X1068-SUM($Z$11:$Z1067))</f>
        <v/>
      </c>
      <c r="AA1068" s="111" t="str">
        <f>IF($Y1068="", "", $Y1068-SUM($AA$11:$AA1067))</f>
        <v/>
      </c>
      <c r="AB1068" s="111" t="str">
        <f t="shared" si="242"/>
        <v/>
      </c>
      <c r="AC1068" s="121" t="str">
        <f t="shared" si="238"/>
        <v/>
      </c>
      <c r="AD1068" s="122" t="str">
        <f t="shared" si="239"/>
        <v/>
      </c>
      <c r="AE1068" s="123" t="str">
        <f t="shared" si="243"/>
        <v/>
      </c>
      <c r="AG1068" s="150" t="str">
        <f t="shared" si="240"/>
        <v/>
      </c>
    </row>
    <row r="1069" spans="1:33" x14ac:dyDescent="0.25">
      <c r="A1069" s="56"/>
      <c r="B1069" s="70"/>
      <c r="C1069" s="76"/>
      <c r="D1069" s="73"/>
      <c r="E1069" s="79"/>
      <c r="F1069" s="56"/>
      <c r="G1069" s="13" t="str">
        <f t="shared" si="231"/>
        <v/>
      </c>
      <c r="H1069" s="56"/>
      <c r="K1069" s="128"/>
      <c r="L1069" s="128"/>
      <c r="M1069" s="128"/>
      <c r="N1069" s="84" t="str">
        <f t="shared" si="232"/>
        <v/>
      </c>
      <c r="O1069" s="128"/>
      <c r="P1069" s="84" t="str">
        <f t="shared" si="233"/>
        <v/>
      </c>
      <c r="Q1069" s="84" t="str">
        <f t="shared" si="230"/>
        <v/>
      </c>
      <c r="R1069" s="84" t="str">
        <f t="shared" si="234"/>
        <v/>
      </c>
      <c r="S1069" s="84" t="str">
        <f t="shared" si="235"/>
        <v/>
      </c>
      <c r="U1069" s="84" t="str">
        <f t="shared" si="236"/>
        <v/>
      </c>
      <c r="W1069" s="108" t="str">
        <f>IF($N1069="", "", SUM($D$11:$D1069))</f>
        <v/>
      </c>
      <c r="X1069" s="111" t="str">
        <f t="shared" si="237"/>
        <v/>
      </c>
      <c r="Y1069" s="114" t="str">
        <f t="shared" si="241"/>
        <v/>
      </c>
      <c r="Z1069" s="111" t="str">
        <f>IF(X1069="", "", X1069-SUM($Z$11:$Z1068))</f>
        <v/>
      </c>
      <c r="AA1069" s="111" t="str">
        <f>IF($Y1069="", "", $Y1069-SUM($AA$11:$AA1068))</f>
        <v/>
      </c>
      <c r="AB1069" s="111" t="str">
        <f t="shared" si="242"/>
        <v/>
      </c>
      <c r="AC1069" s="121" t="str">
        <f t="shared" si="238"/>
        <v/>
      </c>
      <c r="AD1069" s="122" t="str">
        <f t="shared" si="239"/>
        <v/>
      </c>
      <c r="AE1069" s="123" t="str">
        <f t="shared" si="243"/>
        <v/>
      </c>
      <c r="AG1069" s="150" t="str">
        <f t="shared" si="240"/>
        <v/>
      </c>
    </row>
    <row r="1070" spans="1:33" x14ac:dyDescent="0.25">
      <c r="A1070" s="56"/>
      <c r="B1070" s="70"/>
      <c r="C1070" s="76"/>
      <c r="D1070" s="73"/>
      <c r="E1070" s="79"/>
      <c r="F1070" s="56"/>
      <c r="G1070" s="13" t="str">
        <f t="shared" si="231"/>
        <v/>
      </c>
      <c r="H1070" s="56"/>
      <c r="K1070" s="128"/>
      <c r="L1070" s="128"/>
      <c r="M1070" s="128"/>
      <c r="N1070" s="84" t="str">
        <f t="shared" si="232"/>
        <v/>
      </c>
      <c r="O1070" s="128"/>
      <c r="P1070" s="84" t="str">
        <f t="shared" si="233"/>
        <v/>
      </c>
      <c r="Q1070" s="84" t="str">
        <f t="shared" si="230"/>
        <v/>
      </c>
      <c r="R1070" s="84" t="str">
        <f t="shared" si="234"/>
        <v/>
      </c>
      <c r="S1070" s="84" t="str">
        <f t="shared" si="235"/>
        <v/>
      </c>
      <c r="U1070" s="84" t="str">
        <f t="shared" si="236"/>
        <v/>
      </c>
      <c r="W1070" s="108" t="str">
        <f>IF($N1070="", "", SUM($D$11:$D1070))</f>
        <v/>
      </c>
      <c r="X1070" s="111" t="str">
        <f t="shared" si="237"/>
        <v/>
      </c>
      <c r="Y1070" s="114" t="str">
        <f t="shared" si="241"/>
        <v/>
      </c>
      <c r="Z1070" s="111" t="str">
        <f>IF(X1070="", "", X1070-SUM($Z$11:$Z1069))</f>
        <v/>
      </c>
      <c r="AA1070" s="111" t="str">
        <f>IF($Y1070="", "", $Y1070-SUM($AA$11:$AA1069))</f>
        <v/>
      </c>
      <c r="AB1070" s="111" t="str">
        <f t="shared" si="242"/>
        <v/>
      </c>
      <c r="AC1070" s="121" t="str">
        <f t="shared" si="238"/>
        <v/>
      </c>
      <c r="AD1070" s="122" t="str">
        <f t="shared" si="239"/>
        <v/>
      </c>
      <c r="AE1070" s="123" t="str">
        <f t="shared" si="243"/>
        <v/>
      </c>
      <c r="AG1070" s="150" t="str">
        <f t="shared" si="240"/>
        <v/>
      </c>
    </row>
    <row r="1071" spans="1:33" x14ac:dyDescent="0.25">
      <c r="A1071" s="56"/>
      <c r="B1071" s="70"/>
      <c r="C1071" s="76"/>
      <c r="D1071" s="73"/>
      <c r="E1071" s="79"/>
      <c r="F1071" s="56"/>
      <c r="G1071" s="13" t="str">
        <f t="shared" si="231"/>
        <v/>
      </c>
      <c r="H1071" s="56"/>
      <c r="K1071" s="128"/>
      <c r="L1071" s="128"/>
      <c r="M1071" s="128"/>
      <c r="N1071" s="84" t="str">
        <f t="shared" si="232"/>
        <v/>
      </c>
      <c r="O1071" s="128"/>
      <c r="P1071" s="84" t="str">
        <f t="shared" si="233"/>
        <v/>
      </c>
      <c r="Q1071" s="84" t="str">
        <f t="shared" si="230"/>
        <v/>
      </c>
      <c r="R1071" s="84" t="str">
        <f t="shared" si="234"/>
        <v/>
      </c>
      <c r="S1071" s="84" t="str">
        <f t="shared" si="235"/>
        <v/>
      </c>
      <c r="U1071" s="84" t="str">
        <f t="shared" si="236"/>
        <v/>
      </c>
      <c r="W1071" s="108" t="str">
        <f>IF($N1071="", "", SUM($D$11:$D1071))</f>
        <v/>
      </c>
      <c r="X1071" s="111" t="str">
        <f t="shared" si="237"/>
        <v/>
      </c>
      <c r="Y1071" s="114" t="str">
        <f t="shared" si="241"/>
        <v/>
      </c>
      <c r="Z1071" s="111" t="str">
        <f>IF(X1071="", "", X1071-SUM($Z$11:$Z1070))</f>
        <v/>
      </c>
      <c r="AA1071" s="111" t="str">
        <f>IF($Y1071="", "", $Y1071-SUM($AA$11:$AA1070))</f>
        <v/>
      </c>
      <c r="AB1071" s="111" t="str">
        <f t="shared" si="242"/>
        <v/>
      </c>
      <c r="AC1071" s="121" t="str">
        <f t="shared" si="238"/>
        <v/>
      </c>
      <c r="AD1071" s="122" t="str">
        <f t="shared" si="239"/>
        <v/>
      </c>
      <c r="AE1071" s="123" t="str">
        <f t="shared" si="243"/>
        <v/>
      </c>
      <c r="AG1071" s="150" t="str">
        <f t="shared" si="240"/>
        <v/>
      </c>
    </row>
    <row r="1072" spans="1:33" x14ac:dyDescent="0.25">
      <c r="A1072" s="56"/>
      <c r="B1072" s="70"/>
      <c r="C1072" s="76"/>
      <c r="D1072" s="73"/>
      <c r="E1072" s="79"/>
      <c r="F1072" s="56"/>
      <c r="G1072" s="13" t="str">
        <f t="shared" si="231"/>
        <v/>
      </c>
      <c r="H1072" s="56"/>
      <c r="K1072" s="128"/>
      <c r="L1072" s="128"/>
      <c r="M1072" s="128"/>
      <c r="N1072" s="84" t="str">
        <f t="shared" si="232"/>
        <v/>
      </c>
      <c r="O1072" s="128"/>
      <c r="P1072" s="84" t="str">
        <f t="shared" si="233"/>
        <v/>
      </c>
      <c r="Q1072" s="84" t="str">
        <f t="shared" si="230"/>
        <v/>
      </c>
      <c r="R1072" s="84" t="str">
        <f t="shared" si="234"/>
        <v/>
      </c>
      <c r="S1072" s="84" t="str">
        <f t="shared" si="235"/>
        <v/>
      </c>
      <c r="U1072" s="84" t="str">
        <f t="shared" si="236"/>
        <v/>
      </c>
      <c r="W1072" s="108" t="str">
        <f>IF($N1072="", "", SUM($D$11:$D1072))</f>
        <v/>
      </c>
      <c r="X1072" s="111" t="str">
        <f t="shared" si="237"/>
        <v/>
      </c>
      <c r="Y1072" s="114" t="str">
        <f t="shared" si="241"/>
        <v/>
      </c>
      <c r="Z1072" s="111" t="str">
        <f>IF(X1072="", "", X1072-SUM($Z$11:$Z1071))</f>
        <v/>
      </c>
      <c r="AA1072" s="111" t="str">
        <f>IF($Y1072="", "", $Y1072-SUM($AA$11:$AA1071))</f>
        <v/>
      </c>
      <c r="AB1072" s="111" t="str">
        <f t="shared" si="242"/>
        <v/>
      </c>
      <c r="AC1072" s="121" t="str">
        <f t="shared" si="238"/>
        <v/>
      </c>
      <c r="AD1072" s="122" t="str">
        <f t="shared" si="239"/>
        <v/>
      </c>
      <c r="AE1072" s="123" t="str">
        <f t="shared" si="243"/>
        <v/>
      </c>
      <c r="AG1072" s="150" t="str">
        <f t="shared" si="240"/>
        <v/>
      </c>
    </row>
    <row r="1073" spans="1:33" x14ac:dyDescent="0.25">
      <c r="A1073" s="56"/>
      <c r="B1073" s="70"/>
      <c r="C1073" s="76"/>
      <c r="D1073" s="73"/>
      <c r="E1073" s="79"/>
      <c r="F1073" s="56"/>
      <c r="G1073" s="13" t="str">
        <f t="shared" si="231"/>
        <v/>
      </c>
      <c r="H1073" s="56"/>
      <c r="K1073" s="128"/>
      <c r="L1073" s="128"/>
      <c r="M1073" s="128"/>
      <c r="N1073" s="84" t="str">
        <f t="shared" si="232"/>
        <v/>
      </c>
      <c r="O1073" s="128"/>
      <c r="P1073" s="84" t="str">
        <f t="shared" si="233"/>
        <v/>
      </c>
      <c r="Q1073" s="84" t="str">
        <f t="shared" si="230"/>
        <v/>
      </c>
      <c r="R1073" s="84" t="str">
        <f t="shared" si="234"/>
        <v/>
      </c>
      <c r="S1073" s="84" t="str">
        <f t="shared" si="235"/>
        <v/>
      </c>
      <c r="U1073" s="84" t="str">
        <f t="shared" si="236"/>
        <v/>
      </c>
      <c r="W1073" s="108" t="str">
        <f>IF($N1073="", "", SUM($D$11:$D1073))</f>
        <v/>
      </c>
      <c r="X1073" s="111" t="str">
        <f t="shared" si="237"/>
        <v/>
      </c>
      <c r="Y1073" s="114" t="str">
        <f t="shared" si="241"/>
        <v/>
      </c>
      <c r="Z1073" s="111" t="str">
        <f>IF(X1073="", "", X1073-SUM($Z$11:$Z1072))</f>
        <v/>
      </c>
      <c r="AA1073" s="111" t="str">
        <f>IF($Y1073="", "", $Y1073-SUM($AA$11:$AA1072))</f>
        <v/>
      </c>
      <c r="AB1073" s="111" t="str">
        <f t="shared" si="242"/>
        <v/>
      </c>
      <c r="AC1073" s="121" t="str">
        <f t="shared" si="238"/>
        <v/>
      </c>
      <c r="AD1073" s="122" t="str">
        <f t="shared" si="239"/>
        <v/>
      </c>
      <c r="AE1073" s="123" t="str">
        <f t="shared" si="243"/>
        <v/>
      </c>
      <c r="AG1073" s="150" t="str">
        <f t="shared" si="240"/>
        <v/>
      </c>
    </row>
    <row r="1074" spans="1:33" x14ac:dyDescent="0.25">
      <c r="A1074" s="56"/>
      <c r="B1074" s="70"/>
      <c r="C1074" s="76"/>
      <c r="D1074" s="73"/>
      <c r="E1074" s="79"/>
      <c r="F1074" s="56"/>
      <c r="G1074" s="13" t="str">
        <f t="shared" si="231"/>
        <v/>
      </c>
      <c r="H1074" s="56"/>
      <c r="K1074" s="128"/>
      <c r="L1074" s="128"/>
      <c r="M1074" s="128"/>
      <c r="N1074" s="84" t="str">
        <f t="shared" si="232"/>
        <v/>
      </c>
      <c r="O1074" s="128"/>
      <c r="P1074" s="84" t="str">
        <f t="shared" si="233"/>
        <v/>
      </c>
      <c r="Q1074" s="84" t="str">
        <f t="shared" si="230"/>
        <v/>
      </c>
      <c r="R1074" s="84" t="str">
        <f t="shared" si="234"/>
        <v/>
      </c>
      <c r="S1074" s="84" t="str">
        <f t="shared" si="235"/>
        <v/>
      </c>
      <c r="U1074" s="84" t="str">
        <f t="shared" si="236"/>
        <v/>
      </c>
      <c r="W1074" s="108" t="str">
        <f>IF($N1074="", "", SUM($D$11:$D1074))</f>
        <v/>
      </c>
      <c r="X1074" s="111" t="str">
        <f t="shared" si="237"/>
        <v/>
      </c>
      <c r="Y1074" s="114" t="str">
        <f t="shared" si="241"/>
        <v/>
      </c>
      <c r="Z1074" s="111" t="str">
        <f>IF(X1074="", "", X1074-SUM($Z$11:$Z1073))</f>
        <v/>
      </c>
      <c r="AA1074" s="111" t="str">
        <f>IF($Y1074="", "", $Y1074-SUM($AA$11:$AA1073))</f>
        <v/>
      </c>
      <c r="AB1074" s="111" t="str">
        <f t="shared" si="242"/>
        <v/>
      </c>
      <c r="AC1074" s="121" t="str">
        <f t="shared" si="238"/>
        <v/>
      </c>
      <c r="AD1074" s="122" t="str">
        <f t="shared" si="239"/>
        <v/>
      </c>
      <c r="AE1074" s="123" t="str">
        <f t="shared" si="243"/>
        <v/>
      </c>
      <c r="AG1074" s="150" t="str">
        <f t="shared" si="240"/>
        <v/>
      </c>
    </row>
    <row r="1075" spans="1:33" x14ac:dyDescent="0.25">
      <c r="A1075" s="56"/>
      <c r="B1075" s="70"/>
      <c r="C1075" s="76"/>
      <c r="D1075" s="73"/>
      <c r="E1075" s="79"/>
      <c r="F1075" s="56"/>
      <c r="G1075" s="13" t="str">
        <f t="shared" si="231"/>
        <v/>
      </c>
      <c r="H1075" s="56"/>
      <c r="K1075" s="128"/>
      <c r="L1075" s="128"/>
      <c r="M1075" s="128"/>
      <c r="N1075" s="84" t="str">
        <f t="shared" si="232"/>
        <v/>
      </c>
      <c r="O1075" s="128"/>
      <c r="P1075" s="84" t="str">
        <f t="shared" si="233"/>
        <v/>
      </c>
      <c r="Q1075" s="84" t="str">
        <f t="shared" si="230"/>
        <v/>
      </c>
      <c r="R1075" s="84" t="str">
        <f t="shared" si="234"/>
        <v/>
      </c>
      <c r="S1075" s="84" t="str">
        <f t="shared" si="235"/>
        <v/>
      </c>
      <c r="U1075" s="84" t="str">
        <f t="shared" si="236"/>
        <v/>
      </c>
      <c r="W1075" s="108" t="str">
        <f>IF($N1075="", "", SUM($D$11:$D1075))</f>
        <v/>
      </c>
      <c r="X1075" s="111" t="str">
        <f t="shared" si="237"/>
        <v/>
      </c>
      <c r="Y1075" s="114" t="str">
        <f t="shared" si="241"/>
        <v/>
      </c>
      <c r="Z1075" s="111" t="str">
        <f>IF(X1075="", "", X1075-SUM($Z$11:$Z1074))</f>
        <v/>
      </c>
      <c r="AA1075" s="111" t="str">
        <f>IF($Y1075="", "", $Y1075-SUM($AA$11:$AA1074))</f>
        <v/>
      </c>
      <c r="AB1075" s="111" t="str">
        <f t="shared" si="242"/>
        <v/>
      </c>
      <c r="AC1075" s="121" t="str">
        <f t="shared" si="238"/>
        <v/>
      </c>
      <c r="AD1075" s="122" t="str">
        <f t="shared" si="239"/>
        <v/>
      </c>
      <c r="AE1075" s="123" t="str">
        <f t="shared" si="243"/>
        <v/>
      </c>
      <c r="AG1075" s="150" t="str">
        <f t="shared" si="240"/>
        <v/>
      </c>
    </row>
    <row r="1076" spans="1:33" x14ac:dyDescent="0.25">
      <c r="A1076" s="56"/>
      <c r="B1076" s="70"/>
      <c r="C1076" s="76"/>
      <c r="D1076" s="73"/>
      <c r="E1076" s="79"/>
      <c r="F1076" s="56"/>
      <c r="G1076" s="13" t="str">
        <f t="shared" si="231"/>
        <v/>
      </c>
      <c r="H1076" s="56"/>
      <c r="K1076" s="128"/>
      <c r="L1076" s="128"/>
      <c r="M1076" s="128"/>
      <c r="N1076" s="84" t="str">
        <f t="shared" si="232"/>
        <v/>
      </c>
      <c r="O1076" s="128"/>
      <c r="P1076" s="84" t="str">
        <f t="shared" si="233"/>
        <v/>
      </c>
      <c r="Q1076" s="84" t="str">
        <f t="shared" si="230"/>
        <v/>
      </c>
      <c r="R1076" s="84" t="str">
        <f t="shared" si="234"/>
        <v/>
      </c>
      <c r="S1076" s="84" t="str">
        <f t="shared" si="235"/>
        <v/>
      </c>
      <c r="U1076" s="84" t="str">
        <f t="shared" si="236"/>
        <v/>
      </c>
      <c r="W1076" s="108" t="str">
        <f>IF($N1076="", "", SUM($D$11:$D1076))</f>
        <v/>
      </c>
      <c r="X1076" s="111" t="str">
        <f t="shared" si="237"/>
        <v/>
      </c>
      <c r="Y1076" s="114" t="str">
        <f t="shared" si="241"/>
        <v/>
      </c>
      <c r="Z1076" s="111" t="str">
        <f>IF(X1076="", "", X1076-SUM($Z$11:$Z1075))</f>
        <v/>
      </c>
      <c r="AA1076" s="111" t="str">
        <f>IF($Y1076="", "", $Y1076-SUM($AA$11:$AA1075))</f>
        <v/>
      </c>
      <c r="AB1076" s="111" t="str">
        <f t="shared" si="242"/>
        <v/>
      </c>
      <c r="AC1076" s="121" t="str">
        <f t="shared" si="238"/>
        <v/>
      </c>
      <c r="AD1076" s="122" t="str">
        <f t="shared" si="239"/>
        <v/>
      </c>
      <c r="AE1076" s="123" t="str">
        <f t="shared" si="243"/>
        <v/>
      </c>
      <c r="AG1076" s="150" t="str">
        <f t="shared" si="240"/>
        <v/>
      </c>
    </row>
    <row r="1077" spans="1:33" x14ac:dyDescent="0.25">
      <c r="A1077" s="56"/>
      <c r="B1077" s="70"/>
      <c r="C1077" s="76"/>
      <c r="D1077" s="73"/>
      <c r="E1077" s="79"/>
      <c r="F1077" s="56"/>
      <c r="G1077" s="13" t="str">
        <f t="shared" si="231"/>
        <v/>
      </c>
      <c r="H1077" s="56"/>
      <c r="K1077" s="128"/>
      <c r="L1077" s="128"/>
      <c r="M1077" s="128"/>
      <c r="N1077" s="84" t="str">
        <f t="shared" si="232"/>
        <v/>
      </c>
      <c r="O1077" s="128"/>
      <c r="P1077" s="84" t="str">
        <f t="shared" si="233"/>
        <v/>
      </c>
      <c r="Q1077" s="84" t="str">
        <f t="shared" si="230"/>
        <v/>
      </c>
      <c r="R1077" s="84" t="str">
        <f t="shared" si="234"/>
        <v/>
      </c>
      <c r="S1077" s="84" t="str">
        <f t="shared" si="235"/>
        <v/>
      </c>
      <c r="U1077" s="84" t="str">
        <f t="shared" si="236"/>
        <v/>
      </c>
      <c r="W1077" s="108" t="str">
        <f>IF($N1077="", "", SUM($D$11:$D1077))</f>
        <v/>
      </c>
      <c r="X1077" s="111" t="str">
        <f t="shared" si="237"/>
        <v/>
      </c>
      <c r="Y1077" s="114" t="str">
        <f t="shared" si="241"/>
        <v/>
      </c>
      <c r="Z1077" s="111" t="str">
        <f>IF(X1077="", "", X1077-SUM($Z$11:$Z1076))</f>
        <v/>
      </c>
      <c r="AA1077" s="111" t="str">
        <f>IF($Y1077="", "", $Y1077-SUM($AA$11:$AA1076))</f>
        <v/>
      </c>
      <c r="AB1077" s="111" t="str">
        <f t="shared" si="242"/>
        <v/>
      </c>
      <c r="AC1077" s="121" t="str">
        <f t="shared" si="238"/>
        <v/>
      </c>
      <c r="AD1077" s="122" t="str">
        <f t="shared" si="239"/>
        <v/>
      </c>
      <c r="AE1077" s="123" t="str">
        <f t="shared" si="243"/>
        <v/>
      </c>
      <c r="AG1077" s="150" t="str">
        <f t="shared" si="240"/>
        <v/>
      </c>
    </row>
    <row r="1078" spans="1:33" x14ac:dyDescent="0.25">
      <c r="A1078" s="56"/>
      <c r="B1078" s="70"/>
      <c r="C1078" s="76"/>
      <c r="D1078" s="73"/>
      <c r="E1078" s="79"/>
      <c r="F1078" s="56"/>
      <c r="G1078" s="13" t="str">
        <f t="shared" si="231"/>
        <v/>
      </c>
      <c r="H1078" s="56"/>
      <c r="K1078" s="128"/>
      <c r="L1078" s="128"/>
      <c r="M1078" s="128"/>
      <c r="N1078" s="84" t="str">
        <f t="shared" si="232"/>
        <v/>
      </c>
      <c r="O1078" s="128"/>
      <c r="P1078" s="84" t="str">
        <f t="shared" si="233"/>
        <v/>
      </c>
      <c r="Q1078" s="84" t="str">
        <f t="shared" si="230"/>
        <v/>
      </c>
      <c r="R1078" s="84" t="str">
        <f t="shared" si="234"/>
        <v/>
      </c>
      <c r="S1078" s="84" t="str">
        <f t="shared" si="235"/>
        <v/>
      </c>
      <c r="U1078" s="84" t="str">
        <f t="shared" si="236"/>
        <v/>
      </c>
      <c r="W1078" s="108" t="str">
        <f>IF($N1078="", "", SUM($D$11:$D1078))</f>
        <v/>
      </c>
      <c r="X1078" s="111" t="str">
        <f t="shared" si="237"/>
        <v/>
      </c>
      <c r="Y1078" s="114" t="str">
        <f t="shared" si="241"/>
        <v/>
      </c>
      <c r="Z1078" s="111" t="str">
        <f>IF(X1078="", "", X1078-SUM($Z$11:$Z1077))</f>
        <v/>
      </c>
      <c r="AA1078" s="111" t="str">
        <f>IF($Y1078="", "", $Y1078-SUM($AA$11:$AA1077))</f>
        <v/>
      </c>
      <c r="AB1078" s="111" t="str">
        <f t="shared" si="242"/>
        <v/>
      </c>
      <c r="AC1078" s="121" t="str">
        <f t="shared" si="238"/>
        <v/>
      </c>
      <c r="AD1078" s="122" t="str">
        <f t="shared" si="239"/>
        <v/>
      </c>
      <c r="AE1078" s="123" t="str">
        <f t="shared" si="243"/>
        <v/>
      </c>
      <c r="AG1078" s="150" t="str">
        <f t="shared" si="240"/>
        <v/>
      </c>
    </row>
    <row r="1079" spans="1:33" x14ac:dyDescent="0.25">
      <c r="A1079" s="56"/>
      <c r="B1079" s="70"/>
      <c r="C1079" s="76"/>
      <c r="D1079" s="73"/>
      <c r="E1079" s="79"/>
      <c r="F1079" s="56"/>
      <c r="G1079" s="13" t="str">
        <f t="shared" si="231"/>
        <v/>
      </c>
      <c r="H1079" s="56"/>
      <c r="K1079" s="128"/>
      <c r="L1079" s="128"/>
      <c r="M1079" s="128"/>
      <c r="N1079" s="84" t="str">
        <f t="shared" si="232"/>
        <v/>
      </c>
      <c r="O1079" s="128"/>
      <c r="P1079" s="84" t="str">
        <f t="shared" si="233"/>
        <v/>
      </c>
      <c r="Q1079" s="84" t="str">
        <f t="shared" si="230"/>
        <v/>
      </c>
      <c r="R1079" s="84" t="str">
        <f t="shared" si="234"/>
        <v/>
      </c>
      <c r="S1079" s="84" t="str">
        <f t="shared" si="235"/>
        <v/>
      </c>
      <c r="U1079" s="84" t="str">
        <f t="shared" si="236"/>
        <v/>
      </c>
      <c r="W1079" s="108" t="str">
        <f>IF($N1079="", "", SUM($D$11:$D1079))</f>
        <v/>
      </c>
      <c r="X1079" s="111" t="str">
        <f t="shared" si="237"/>
        <v/>
      </c>
      <c r="Y1079" s="114" t="str">
        <f t="shared" si="241"/>
        <v/>
      </c>
      <c r="Z1079" s="111" t="str">
        <f>IF(X1079="", "", X1079-SUM($Z$11:$Z1078))</f>
        <v/>
      </c>
      <c r="AA1079" s="111" t="str">
        <f>IF($Y1079="", "", $Y1079-SUM($AA$11:$AA1078))</f>
        <v/>
      </c>
      <c r="AB1079" s="111" t="str">
        <f t="shared" si="242"/>
        <v/>
      </c>
      <c r="AC1079" s="121" t="str">
        <f t="shared" si="238"/>
        <v/>
      </c>
      <c r="AD1079" s="122" t="str">
        <f t="shared" si="239"/>
        <v/>
      </c>
      <c r="AE1079" s="123" t="str">
        <f t="shared" si="243"/>
        <v/>
      </c>
      <c r="AG1079" s="150" t="str">
        <f t="shared" si="240"/>
        <v/>
      </c>
    </row>
    <row r="1080" spans="1:33" x14ac:dyDescent="0.25">
      <c r="A1080" s="56"/>
      <c r="B1080" s="70"/>
      <c r="C1080" s="76"/>
      <c r="D1080" s="73"/>
      <c r="E1080" s="79"/>
      <c r="F1080" s="56"/>
      <c r="G1080" s="13" t="str">
        <f t="shared" si="231"/>
        <v/>
      </c>
      <c r="H1080" s="56"/>
      <c r="K1080" s="128"/>
      <c r="L1080" s="128"/>
      <c r="M1080" s="128"/>
      <c r="N1080" s="84" t="str">
        <f t="shared" si="232"/>
        <v/>
      </c>
      <c r="O1080" s="128"/>
      <c r="P1080" s="84" t="str">
        <f t="shared" si="233"/>
        <v/>
      </c>
      <c r="Q1080" s="84" t="str">
        <f t="shared" si="230"/>
        <v/>
      </c>
      <c r="R1080" s="84" t="str">
        <f t="shared" si="234"/>
        <v/>
      </c>
      <c r="S1080" s="84" t="str">
        <f t="shared" si="235"/>
        <v/>
      </c>
      <c r="U1080" s="84" t="str">
        <f t="shared" si="236"/>
        <v/>
      </c>
      <c r="W1080" s="108" t="str">
        <f>IF($N1080="", "", SUM($D$11:$D1080))</f>
        <v/>
      </c>
      <c r="X1080" s="111" t="str">
        <f t="shared" si="237"/>
        <v/>
      </c>
      <c r="Y1080" s="114" t="str">
        <f t="shared" si="241"/>
        <v/>
      </c>
      <c r="Z1080" s="111" t="str">
        <f>IF(X1080="", "", X1080-SUM($Z$11:$Z1079))</f>
        <v/>
      </c>
      <c r="AA1080" s="111" t="str">
        <f>IF($Y1080="", "", $Y1080-SUM($AA$11:$AA1079))</f>
        <v/>
      </c>
      <c r="AB1080" s="111" t="str">
        <f t="shared" si="242"/>
        <v/>
      </c>
      <c r="AC1080" s="121" t="str">
        <f t="shared" si="238"/>
        <v/>
      </c>
      <c r="AD1080" s="122" t="str">
        <f t="shared" si="239"/>
        <v/>
      </c>
      <c r="AE1080" s="123" t="str">
        <f t="shared" si="243"/>
        <v/>
      </c>
      <c r="AG1080" s="150" t="str">
        <f t="shared" si="240"/>
        <v/>
      </c>
    </row>
    <row r="1081" spans="1:33" x14ac:dyDescent="0.25">
      <c r="A1081" s="56"/>
      <c r="B1081" s="70"/>
      <c r="C1081" s="76"/>
      <c r="D1081" s="73"/>
      <c r="E1081" s="79"/>
      <c r="F1081" s="56"/>
      <c r="G1081" s="13" t="str">
        <f t="shared" si="231"/>
        <v/>
      </c>
      <c r="H1081" s="56"/>
      <c r="K1081" s="128"/>
      <c r="L1081" s="128"/>
      <c r="M1081" s="128"/>
      <c r="N1081" s="84" t="str">
        <f t="shared" si="232"/>
        <v/>
      </c>
      <c r="O1081" s="128"/>
      <c r="P1081" s="84" t="str">
        <f t="shared" si="233"/>
        <v/>
      </c>
      <c r="Q1081" s="84" t="str">
        <f t="shared" si="230"/>
        <v/>
      </c>
      <c r="R1081" s="84" t="str">
        <f t="shared" si="234"/>
        <v/>
      </c>
      <c r="S1081" s="84" t="str">
        <f t="shared" si="235"/>
        <v/>
      </c>
      <c r="U1081" s="84" t="str">
        <f t="shared" si="236"/>
        <v/>
      </c>
      <c r="W1081" s="108" t="str">
        <f>IF($N1081="", "", SUM($D$11:$D1081))</f>
        <v/>
      </c>
      <c r="X1081" s="111" t="str">
        <f t="shared" si="237"/>
        <v/>
      </c>
      <c r="Y1081" s="114" t="str">
        <f t="shared" si="241"/>
        <v/>
      </c>
      <c r="Z1081" s="111" t="str">
        <f>IF(X1081="", "", X1081-SUM($Z$11:$Z1080))</f>
        <v/>
      </c>
      <c r="AA1081" s="111" t="str">
        <f>IF($Y1081="", "", $Y1081-SUM($AA$11:$AA1080))</f>
        <v/>
      </c>
      <c r="AB1081" s="111" t="str">
        <f t="shared" si="242"/>
        <v/>
      </c>
      <c r="AC1081" s="121" t="str">
        <f t="shared" si="238"/>
        <v/>
      </c>
      <c r="AD1081" s="122" t="str">
        <f t="shared" si="239"/>
        <v/>
      </c>
      <c r="AE1081" s="123" t="str">
        <f t="shared" si="243"/>
        <v/>
      </c>
      <c r="AG1081" s="150" t="str">
        <f t="shared" si="240"/>
        <v/>
      </c>
    </row>
    <row r="1082" spans="1:33" x14ac:dyDescent="0.25">
      <c r="A1082" s="56"/>
      <c r="B1082" s="70"/>
      <c r="C1082" s="76"/>
      <c r="D1082" s="73"/>
      <c r="E1082" s="79"/>
      <c r="F1082" s="56"/>
      <c r="G1082" s="13" t="str">
        <f t="shared" si="231"/>
        <v/>
      </c>
      <c r="H1082" s="56"/>
      <c r="K1082" s="128"/>
      <c r="L1082" s="128"/>
      <c r="M1082" s="128"/>
      <c r="N1082" s="84" t="str">
        <f t="shared" si="232"/>
        <v/>
      </c>
      <c r="O1082" s="128"/>
      <c r="P1082" s="84" t="str">
        <f t="shared" si="233"/>
        <v/>
      </c>
      <c r="Q1082" s="84" t="str">
        <f t="shared" si="230"/>
        <v/>
      </c>
      <c r="R1082" s="84" t="str">
        <f t="shared" si="234"/>
        <v/>
      </c>
      <c r="S1082" s="84" t="str">
        <f t="shared" si="235"/>
        <v/>
      </c>
      <c r="U1082" s="84" t="str">
        <f t="shared" si="236"/>
        <v/>
      </c>
      <c r="W1082" s="108" t="str">
        <f>IF($N1082="", "", SUM($D$11:$D1082))</f>
        <v/>
      </c>
      <c r="X1082" s="111" t="str">
        <f t="shared" si="237"/>
        <v/>
      </c>
      <c r="Y1082" s="114" t="str">
        <f t="shared" si="241"/>
        <v/>
      </c>
      <c r="Z1082" s="111" t="str">
        <f>IF(X1082="", "", X1082-SUM($Z$11:$Z1081))</f>
        <v/>
      </c>
      <c r="AA1082" s="111" t="str">
        <f>IF($Y1082="", "", $Y1082-SUM($AA$11:$AA1081))</f>
        <v/>
      </c>
      <c r="AB1082" s="111" t="str">
        <f t="shared" si="242"/>
        <v/>
      </c>
      <c r="AC1082" s="121" t="str">
        <f t="shared" si="238"/>
        <v/>
      </c>
      <c r="AD1082" s="122" t="str">
        <f t="shared" si="239"/>
        <v/>
      </c>
      <c r="AE1082" s="123" t="str">
        <f t="shared" si="243"/>
        <v/>
      </c>
      <c r="AG1082" s="150" t="str">
        <f t="shared" si="240"/>
        <v/>
      </c>
    </row>
    <row r="1083" spans="1:33" x14ac:dyDescent="0.25">
      <c r="A1083" s="56"/>
      <c r="B1083" s="70"/>
      <c r="C1083" s="76"/>
      <c r="D1083" s="73"/>
      <c r="E1083" s="79"/>
      <c r="F1083" s="56"/>
      <c r="G1083" s="13" t="str">
        <f t="shared" si="231"/>
        <v/>
      </c>
      <c r="H1083" s="56"/>
      <c r="K1083" s="128"/>
      <c r="L1083" s="128"/>
      <c r="M1083" s="128"/>
      <c r="N1083" s="84" t="str">
        <f t="shared" si="232"/>
        <v/>
      </c>
      <c r="O1083" s="128"/>
      <c r="P1083" s="84" t="str">
        <f t="shared" si="233"/>
        <v/>
      </c>
      <c r="Q1083" s="84" t="str">
        <f t="shared" si="230"/>
        <v/>
      </c>
      <c r="R1083" s="84" t="str">
        <f t="shared" si="234"/>
        <v/>
      </c>
      <c r="S1083" s="84" t="str">
        <f t="shared" si="235"/>
        <v/>
      </c>
      <c r="U1083" s="84" t="str">
        <f t="shared" si="236"/>
        <v/>
      </c>
      <c r="W1083" s="108" t="str">
        <f>IF($N1083="", "", SUM($D$11:$D1083))</f>
        <v/>
      </c>
      <c r="X1083" s="111" t="str">
        <f t="shared" si="237"/>
        <v/>
      </c>
      <c r="Y1083" s="114" t="str">
        <f t="shared" si="241"/>
        <v/>
      </c>
      <c r="Z1083" s="111" t="str">
        <f>IF(X1083="", "", X1083-SUM($Z$11:$Z1082))</f>
        <v/>
      </c>
      <c r="AA1083" s="111" t="str">
        <f>IF($Y1083="", "", $Y1083-SUM($AA$11:$AA1082))</f>
        <v/>
      </c>
      <c r="AB1083" s="111" t="str">
        <f t="shared" si="242"/>
        <v/>
      </c>
      <c r="AC1083" s="121" t="str">
        <f t="shared" si="238"/>
        <v/>
      </c>
      <c r="AD1083" s="122" t="str">
        <f t="shared" si="239"/>
        <v/>
      </c>
      <c r="AE1083" s="123" t="str">
        <f t="shared" si="243"/>
        <v/>
      </c>
      <c r="AG1083" s="150" t="str">
        <f t="shared" si="240"/>
        <v/>
      </c>
    </row>
    <row r="1084" spans="1:33" x14ac:dyDescent="0.25">
      <c r="A1084" s="56"/>
      <c r="B1084" s="70"/>
      <c r="C1084" s="76"/>
      <c r="D1084" s="73"/>
      <c r="E1084" s="79"/>
      <c r="F1084" s="56"/>
      <c r="G1084" s="13" t="str">
        <f t="shared" si="231"/>
        <v/>
      </c>
      <c r="H1084" s="56"/>
      <c r="K1084" s="128"/>
      <c r="L1084" s="128"/>
      <c r="M1084" s="128"/>
      <c r="N1084" s="84" t="str">
        <f t="shared" si="232"/>
        <v/>
      </c>
      <c r="O1084" s="128"/>
      <c r="P1084" s="84" t="str">
        <f t="shared" si="233"/>
        <v/>
      </c>
      <c r="Q1084" s="84" t="str">
        <f t="shared" si="230"/>
        <v/>
      </c>
      <c r="R1084" s="84" t="str">
        <f t="shared" si="234"/>
        <v/>
      </c>
      <c r="S1084" s="84" t="str">
        <f t="shared" si="235"/>
        <v/>
      </c>
      <c r="U1084" s="84" t="str">
        <f t="shared" si="236"/>
        <v/>
      </c>
      <c r="W1084" s="108" t="str">
        <f>IF($N1084="", "", SUM($D$11:$D1084))</f>
        <v/>
      </c>
      <c r="X1084" s="111" t="str">
        <f t="shared" si="237"/>
        <v/>
      </c>
      <c r="Y1084" s="114" t="str">
        <f t="shared" si="241"/>
        <v/>
      </c>
      <c r="Z1084" s="111" t="str">
        <f>IF(X1084="", "", X1084-SUM($Z$11:$Z1083))</f>
        <v/>
      </c>
      <c r="AA1084" s="111" t="str">
        <f>IF($Y1084="", "", $Y1084-SUM($AA$11:$AA1083))</f>
        <v/>
      </c>
      <c r="AB1084" s="111" t="str">
        <f t="shared" si="242"/>
        <v/>
      </c>
      <c r="AC1084" s="121" t="str">
        <f t="shared" si="238"/>
        <v/>
      </c>
      <c r="AD1084" s="122" t="str">
        <f t="shared" si="239"/>
        <v/>
      </c>
      <c r="AE1084" s="123" t="str">
        <f t="shared" si="243"/>
        <v/>
      </c>
      <c r="AG1084" s="150" t="str">
        <f t="shared" si="240"/>
        <v/>
      </c>
    </row>
    <row r="1085" spans="1:33" x14ac:dyDescent="0.25">
      <c r="A1085" s="56"/>
      <c r="B1085" s="70"/>
      <c r="C1085" s="76"/>
      <c r="D1085" s="73"/>
      <c r="E1085" s="79"/>
      <c r="F1085" s="56"/>
      <c r="G1085" s="13" t="str">
        <f t="shared" si="231"/>
        <v/>
      </c>
      <c r="H1085" s="56"/>
      <c r="K1085" s="128"/>
      <c r="L1085" s="128"/>
      <c r="M1085" s="128"/>
      <c r="N1085" s="84" t="str">
        <f t="shared" si="232"/>
        <v/>
      </c>
      <c r="O1085" s="128"/>
      <c r="P1085" s="84" t="str">
        <f t="shared" si="233"/>
        <v/>
      </c>
      <c r="Q1085" s="84" t="str">
        <f t="shared" si="230"/>
        <v/>
      </c>
      <c r="R1085" s="84" t="str">
        <f t="shared" si="234"/>
        <v/>
      </c>
      <c r="S1085" s="84" t="str">
        <f t="shared" si="235"/>
        <v/>
      </c>
      <c r="U1085" s="84" t="str">
        <f t="shared" si="236"/>
        <v/>
      </c>
      <c r="W1085" s="108" t="str">
        <f>IF($N1085="", "", SUM($D$11:$D1085))</f>
        <v/>
      </c>
      <c r="X1085" s="111" t="str">
        <f t="shared" si="237"/>
        <v/>
      </c>
      <c r="Y1085" s="114" t="str">
        <f t="shared" si="241"/>
        <v/>
      </c>
      <c r="Z1085" s="111" t="str">
        <f>IF(X1085="", "", X1085-SUM($Z$11:$Z1084))</f>
        <v/>
      </c>
      <c r="AA1085" s="111" t="str">
        <f>IF($Y1085="", "", $Y1085-SUM($AA$11:$AA1084))</f>
        <v/>
      </c>
      <c r="AB1085" s="111" t="str">
        <f t="shared" si="242"/>
        <v/>
      </c>
      <c r="AC1085" s="121" t="str">
        <f t="shared" si="238"/>
        <v/>
      </c>
      <c r="AD1085" s="122" t="str">
        <f t="shared" si="239"/>
        <v/>
      </c>
      <c r="AE1085" s="123" t="str">
        <f t="shared" si="243"/>
        <v/>
      </c>
      <c r="AG1085" s="150" t="str">
        <f t="shared" si="240"/>
        <v/>
      </c>
    </row>
    <row r="1086" spans="1:33" x14ac:dyDescent="0.25">
      <c r="A1086" s="56"/>
      <c r="B1086" s="70"/>
      <c r="C1086" s="76"/>
      <c r="D1086" s="73"/>
      <c r="E1086" s="79"/>
      <c r="F1086" s="56"/>
      <c r="G1086" s="13" t="str">
        <f t="shared" si="231"/>
        <v/>
      </c>
      <c r="H1086" s="56"/>
      <c r="K1086" s="128"/>
      <c r="L1086" s="128"/>
      <c r="M1086" s="128"/>
      <c r="N1086" s="84" t="str">
        <f t="shared" si="232"/>
        <v/>
      </c>
      <c r="O1086" s="128"/>
      <c r="P1086" s="84" t="str">
        <f t="shared" si="233"/>
        <v/>
      </c>
      <c r="Q1086" s="84" t="str">
        <f t="shared" si="230"/>
        <v/>
      </c>
      <c r="R1086" s="84" t="str">
        <f t="shared" si="234"/>
        <v/>
      </c>
      <c r="S1086" s="84" t="str">
        <f t="shared" si="235"/>
        <v/>
      </c>
      <c r="U1086" s="84" t="str">
        <f t="shared" si="236"/>
        <v/>
      </c>
      <c r="W1086" s="108" t="str">
        <f>IF($N1086="", "", SUM($D$11:$D1086))</f>
        <v/>
      </c>
      <c r="X1086" s="111" t="str">
        <f t="shared" si="237"/>
        <v/>
      </c>
      <c r="Y1086" s="114" t="str">
        <f t="shared" si="241"/>
        <v/>
      </c>
      <c r="Z1086" s="111" t="str">
        <f>IF(X1086="", "", X1086-SUM($Z$11:$Z1085))</f>
        <v/>
      </c>
      <c r="AA1086" s="111" t="str">
        <f>IF($Y1086="", "", $Y1086-SUM($AA$11:$AA1085))</f>
        <v/>
      </c>
      <c r="AB1086" s="111" t="str">
        <f t="shared" si="242"/>
        <v/>
      </c>
      <c r="AC1086" s="121" t="str">
        <f t="shared" si="238"/>
        <v/>
      </c>
      <c r="AD1086" s="122" t="str">
        <f t="shared" si="239"/>
        <v/>
      </c>
      <c r="AE1086" s="123" t="str">
        <f t="shared" si="243"/>
        <v/>
      </c>
      <c r="AG1086" s="150" t="str">
        <f t="shared" si="240"/>
        <v/>
      </c>
    </row>
    <row r="1087" spans="1:33" x14ac:dyDescent="0.25">
      <c r="A1087" s="56"/>
      <c r="B1087" s="70"/>
      <c r="C1087" s="76"/>
      <c r="D1087" s="73"/>
      <c r="E1087" s="79"/>
      <c r="F1087" s="56"/>
      <c r="G1087" s="13" t="str">
        <f t="shared" si="231"/>
        <v/>
      </c>
      <c r="H1087" s="56"/>
      <c r="K1087" s="128"/>
      <c r="L1087" s="128"/>
      <c r="M1087" s="128"/>
      <c r="N1087" s="84" t="str">
        <f t="shared" si="232"/>
        <v/>
      </c>
      <c r="O1087" s="128"/>
      <c r="P1087" s="84" t="str">
        <f t="shared" si="233"/>
        <v/>
      </c>
      <c r="Q1087" s="84" t="str">
        <f t="shared" si="230"/>
        <v/>
      </c>
      <c r="R1087" s="84" t="str">
        <f t="shared" si="234"/>
        <v/>
      </c>
      <c r="S1087" s="84" t="str">
        <f t="shared" si="235"/>
        <v/>
      </c>
      <c r="U1087" s="84" t="str">
        <f t="shared" si="236"/>
        <v/>
      </c>
      <c r="W1087" s="108" t="str">
        <f>IF($N1087="", "", SUM($D$11:$D1087))</f>
        <v/>
      </c>
      <c r="X1087" s="111" t="str">
        <f t="shared" si="237"/>
        <v/>
      </c>
      <c r="Y1087" s="114" t="str">
        <f t="shared" si="241"/>
        <v/>
      </c>
      <c r="Z1087" s="111" t="str">
        <f>IF(X1087="", "", X1087-SUM($Z$11:$Z1086))</f>
        <v/>
      </c>
      <c r="AA1087" s="111" t="str">
        <f>IF($Y1087="", "", $Y1087-SUM($AA$11:$AA1086))</f>
        <v/>
      </c>
      <c r="AB1087" s="111" t="str">
        <f t="shared" si="242"/>
        <v/>
      </c>
      <c r="AC1087" s="121" t="str">
        <f t="shared" si="238"/>
        <v/>
      </c>
      <c r="AD1087" s="122" t="str">
        <f t="shared" si="239"/>
        <v/>
      </c>
      <c r="AE1087" s="123" t="str">
        <f t="shared" si="243"/>
        <v/>
      </c>
      <c r="AG1087" s="150" t="str">
        <f t="shared" si="240"/>
        <v/>
      </c>
    </row>
    <row r="1088" spans="1:33" x14ac:dyDescent="0.25">
      <c r="A1088" s="56"/>
      <c r="B1088" s="70"/>
      <c r="C1088" s="76"/>
      <c r="D1088" s="73"/>
      <c r="E1088" s="79"/>
      <c r="F1088" s="56"/>
      <c r="G1088" s="13" t="str">
        <f t="shared" si="231"/>
        <v/>
      </c>
      <c r="H1088" s="56"/>
      <c r="K1088" s="128"/>
      <c r="L1088" s="128"/>
      <c r="M1088" s="128"/>
      <c r="N1088" s="84" t="str">
        <f t="shared" si="232"/>
        <v/>
      </c>
      <c r="O1088" s="128"/>
      <c r="P1088" s="84" t="str">
        <f t="shared" si="233"/>
        <v/>
      </c>
      <c r="Q1088" s="84" t="str">
        <f t="shared" si="230"/>
        <v/>
      </c>
      <c r="R1088" s="84" t="str">
        <f t="shared" si="234"/>
        <v/>
      </c>
      <c r="S1088" s="84" t="str">
        <f t="shared" si="235"/>
        <v/>
      </c>
      <c r="U1088" s="84" t="str">
        <f t="shared" si="236"/>
        <v/>
      </c>
      <c r="W1088" s="108" t="str">
        <f>IF($N1088="", "", SUM($D$11:$D1088))</f>
        <v/>
      </c>
      <c r="X1088" s="111" t="str">
        <f t="shared" si="237"/>
        <v/>
      </c>
      <c r="Y1088" s="114" t="str">
        <f t="shared" si="241"/>
        <v/>
      </c>
      <c r="Z1088" s="111" t="str">
        <f>IF(X1088="", "", X1088-SUM($Z$11:$Z1087))</f>
        <v/>
      </c>
      <c r="AA1088" s="111" t="str">
        <f>IF($Y1088="", "", $Y1088-SUM($AA$11:$AA1087))</f>
        <v/>
      </c>
      <c r="AB1088" s="111" t="str">
        <f t="shared" si="242"/>
        <v/>
      </c>
      <c r="AC1088" s="121" t="str">
        <f t="shared" si="238"/>
        <v/>
      </c>
      <c r="AD1088" s="122" t="str">
        <f t="shared" si="239"/>
        <v/>
      </c>
      <c r="AE1088" s="123" t="str">
        <f t="shared" si="243"/>
        <v/>
      </c>
      <c r="AG1088" s="150" t="str">
        <f t="shared" si="240"/>
        <v/>
      </c>
    </row>
    <row r="1089" spans="1:33" x14ac:dyDescent="0.25">
      <c r="A1089" s="56"/>
      <c r="B1089" s="70"/>
      <c r="C1089" s="76"/>
      <c r="D1089" s="73"/>
      <c r="E1089" s="79"/>
      <c r="F1089" s="56"/>
      <c r="G1089" s="13" t="str">
        <f t="shared" si="231"/>
        <v/>
      </c>
      <c r="H1089" s="56"/>
      <c r="K1089" s="128"/>
      <c r="L1089" s="128"/>
      <c r="M1089" s="128"/>
      <c r="N1089" s="84" t="str">
        <f t="shared" si="232"/>
        <v/>
      </c>
      <c r="O1089" s="128"/>
      <c r="P1089" s="84" t="str">
        <f t="shared" si="233"/>
        <v/>
      </c>
      <c r="Q1089" s="84" t="str">
        <f t="shared" si="230"/>
        <v/>
      </c>
      <c r="R1089" s="84" t="str">
        <f t="shared" si="234"/>
        <v/>
      </c>
      <c r="S1089" s="84" t="str">
        <f t="shared" si="235"/>
        <v/>
      </c>
      <c r="U1089" s="84" t="str">
        <f t="shared" si="236"/>
        <v/>
      </c>
      <c r="W1089" s="108" t="str">
        <f>IF($N1089="", "", SUM($D$11:$D1089))</f>
        <v/>
      </c>
      <c r="X1089" s="111" t="str">
        <f t="shared" si="237"/>
        <v/>
      </c>
      <c r="Y1089" s="114" t="str">
        <f t="shared" si="241"/>
        <v/>
      </c>
      <c r="Z1089" s="111" t="str">
        <f>IF(X1089="", "", X1089-SUM($Z$11:$Z1088))</f>
        <v/>
      </c>
      <c r="AA1089" s="111" t="str">
        <f>IF($Y1089="", "", $Y1089-SUM($AA$11:$AA1088))</f>
        <v/>
      </c>
      <c r="AB1089" s="111" t="str">
        <f t="shared" si="242"/>
        <v/>
      </c>
      <c r="AC1089" s="121" t="str">
        <f t="shared" si="238"/>
        <v/>
      </c>
      <c r="AD1089" s="122" t="str">
        <f t="shared" si="239"/>
        <v/>
      </c>
      <c r="AE1089" s="123" t="str">
        <f t="shared" si="243"/>
        <v/>
      </c>
      <c r="AG1089" s="150" t="str">
        <f t="shared" si="240"/>
        <v/>
      </c>
    </row>
    <row r="1090" spans="1:33" x14ac:dyDescent="0.25">
      <c r="A1090" s="56"/>
      <c r="B1090" s="70"/>
      <c r="C1090" s="76"/>
      <c r="D1090" s="73"/>
      <c r="E1090" s="79"/>
      <c r="F1090" s="56"/>
      <c r="G1090" s="13" t="str">
        <f t="shared" si="231"/>
        <v/>
      </c>
      <c r="H1090" s="56"/>
      <c r="K1090" s="128"/>
      <c r="L1090" s="128"/>
      <c r="M1090" s="128"/>
      <c r="N1090" s="84" t="str">
        <f t="shared" si="232"/>
        <v/>
      </c>
      <c r="O1090" s="128"/>
      <c r="P1090" s="84" t="str">
        <f t="shared" si="233"/>
        <v/>
      </c>
      <c r="Q1090" s="84" t="str">
        <f t="shared" si="230"/>
        <v/>
      </c>
      <c r="R1090" s="84" t="str">
        <f t="shared" si="234"/>
        <v/>
      </c>
      <c r="S1090" s="84" t="str">
        <f t="shared" si="235"/>
        <v/>
      </c>
      <c r="U1090" s="84" t="str">
        <f t="shared" si="236"/>
        <v/>
      </c>
      <c r="W1090" s="108" t="str">
        <f>IF($N1090="", "", SUM($D$11:$D1090))</f>
        <v/>
      </c>
      <c r="X1090" s="111" t="str">
        <f t="shared" si="237"/>
        <v/>
      </c>
      <c r="Y1090" s="114" t="str">
        <f t="shared" si="241"/>
        <v/>
      </c>
      <c r="Z1090" s="111" t="str">
        <f>IF(X1090="", "", X1090-SUM($Z$11:$Z1089))</f>
        <v/>
      </c>
      <c r="AA1090" s="111" t="str">
        <f>IF($Y1090="", "", $Y1090-SUM($AA$11:$AA1089))</f>
        <v/>
      </c>
      <c r="AB1090" s="111" t="str">
        <f t="shared" si="242"/>
        <v/>
      </c>
      <c r="AC1090" s="121" t="str">
        <f t="shared" si="238"/>
        <v/>
      </c>
      <c r="AD1090" s="122" t="str">
        <f t="shared" si="239"/>
        <v/>
      </c>
      <c r="AE1090" s="123" t="str">
        <f t="shared" si="243"/>
        <v/>
      </c>
      <c r="AG1090" s="150" t="str">
        <f t="shared" si="240"/>
        <v/>
      </c>
    </row>
    <row r="1091" spans="1:33" x14ac:dyDescent="0.25">
      <c r="A1091" s="56"/>
      <c r="B1091" s="70"/>
      <c r="C1091" s="76"/>
      <c r="D1091" s="73"/>
      <c r="E1091" s="79"/>
      <c r="F1091" s="56"/>
      <c r="G1091" s="13" t="str">
        <f t="shared" si="231"/>
        <v/>
      </c>
      <c r="H1091" s="56"/>
      <c r="K1091" s="128"/>
      <c r="L1091" s="128"/>
      <c r="M1091" s="128"/>
      <c r="N1091" s="84" t="str">
        <f t="shared" si="232"/>
        <v/>
      </c>
      <c r="O1091" s="128"/>
      <c r="P1091" s="84" t="str">
        <f t="shared" si="233"/>
        <v/>
      </c>
      <c r="Q1091" s="84" t="str">
        <f t="shared" si="230"/>
        <v/>
      </c>
      <c r="R1091" s="84" t="str">
        <f t="shared" si="234"/>
        <v/>
      </c>
      <c r="S1091" s="84" t="str">
        <f t="shared" si="235"/>
        <v/>
      </c>
      <c r="U1091" s="84" t="str">
        <f t="shared" si="236"/>
        <v/>
      </c>
      <c r="W1091" s="108" t="str">
        <f>IF($N1091="", "", SUM($D$11:$D1091))</f>
        <v/>
      </c>
      <c r="X1091" s="111" t="str">
        <f t="shared" si="237"/>
        <v/>
      </c>
      <c r="Y1091" s="114" t="str">
        <f t="shared" si="241"/>
        <v/>
      </c>
      <c r="Z1091" s="111" t="str">
        <f>IF(X1091="", "", X1091-SUM($Z$11:$Z1090))</f>
        <v/>
      </c>
      <c r="AA1091" s="111" t="str">
        <f>IF($Y1091="", "", $Y1091-SUM($AA$11:$AA1090))</f>
        <v/>
      </c>
      <c r="AB1091" s="111" t="str">
        <f t="shared" si="242"/>
        <v/>
      </c>
      <c r="AC1091" s="121" t="str">
        <f t="shared" si="238"/>
        <v/>
      </c>
      <c r="AD1091" s="122" t="str">
        <f t="shared" si="239"/>
        <v/>
      </c>
      <c r="AE1091" s="123" t="str">
        <f t="shared" si="243"/>
        <v/>
      </c>
      <c r="AG1091" s="150" t="str">
        <f t="shared" si="240"/>
        <v/>
      </c>
    </row>
    <row r="1092" spans="1:33" x14ac:dyDescent="0.25">
      <c r="A1092" s="56"/>
      <c r="B1092" s="70"/>
      <c r="C1092" s="76"/>
      <c r="D1092" s="73"/>
      <c r="E1092" s="79"/>
      <c r="F1092" s="56"/>
      <c r="G1092" s="13" t="str">
        <f t="shared" si="231"/>
        <v/>
      </c>
      <c r="H1092" s="56"/>
      <c r="K1092" s="128"/>
      <c r="L1092" s="128"/>
      <c r="M1092" s="128"/>
      <c r="N1092" s="84" t="str">
        <f t="shared" si="232"/>
        <v/>
      </c>
      <c r="O1092" s="128"/>
      <c r="P1092" s="84" t="str">
        <f t="shared" si="233"/>
        <v/>
      </c>
      <c r="Q1092" s="84" t="str">
        <f t="shared" si="230"/>
        <v/>
      </c>
      <c r="R1092" s="84" t="str">
        <f t="shared" si="234"/>
        <v/>
      </c>
      <c r="S1092" s="84" t="str">
        <f t="shared" si="235"/>
        <v/>
      </c>
      <c r="U1092" s="84" t="str">
        <f t="shared" si="236"/>
        <v/>
      </c>
      <c r="W1092" s="108" t="str">
        <f>IF($N1092="", "", SUM($D$11:$D1092))</f>
        <v/>
      </c>
      <c r="X1092" s="111" t="str">
        <f t="shared" si="237"/>
        <v/>
      </c>
      <c r="Y1092" s="114" t="str">
        <f t="shared" si="241"/>
        <v/>
      </c>
      <c r="Z1092" s="111" t="str">
        <f>IF(X1092="", "", X1092-SUM($Z$11:$Z1091))</f>
        <v/>
      </c>
      <c r="AA1092" s="111" t="str">
        <f>IF($Y1092="", "", $Y1092-SUM($AA$11:$AA1091))</f>
        <v/>
      </c>
      <c r="AB1092" s="111" t="str">
        <f t="shared" si="242"/>
        <v/>
      </c>
      <c r="AC1092" s="121" t="str">
        <f t="shared" si="238"/>
        <v/>
      </c>
      <c r="AD1092" s="122" t="str">
        <f t="shared" si="239"/>
        <v/>
      </c>
      <c r="AE1092" s="123" t="str">
        <f t="shared" si="243"/>
        <v/>
      </c>
      <c r="AG1092" s="150" t="str">
        <f t="shared" si="240"/>
        <v/>
      </c>
    </row>
    <row r="1093" spans="1:33" x14ac:dyDescent="0.25">
      <c r="A1093" s="56"/>
      <c r="B1093" s="70"/>
      <c r="C1093" s="76"/>
      <c r="D1093" s="73"/>
      <c r="E1093" s="79"/>
      <c r="F1093" s="56"/>
      <c r="G1093" s="13" t="str">
        <f t="shared" si="231"/>
        <v/>
      </c>
      <c r="H1093" s="56"/>
      <c r="K1093" s="128"/>
      <c r="L1093" s="128"/>
      <c r="M1093" s="128"/>
      <c r="N1093" s="84" t="str">
        <f t="shared" si="232"/>
        <v/>
      </c>
      <c r="O1093" s="128"/>
      <c r="P1093" s="84" t="str">
        <f t="shared" si="233"/>
        <v/>
      </c>
      <c r="Q1093" s="84" t="str">
        <f t="shared" si="230"/>
        <v/>
      </c>
      <c r="R1093" s="84" t="str">
        <f t="shared" si="234"/>
        <v/>
      </c>
      <c r="S1093" s="84" t="str">
        <f t="shared" si="235"/>
        <v/>
      </c>
      <c r="U1093" s="84" t="str">
        <f t="shared" si="236"/>
        <v/>
      </c>
      <c r="W1093" s="108" t="str">
        <f>IF($N1093="", "", SUM($D$11:$D1093))</f>
        <v/>
      </c>
      <c r="X1093" s="111" t="str">
        <f t="shared" si="237"/>
        <v/>
      </c>
      <c r="Y1093" s="114" t="str">
        <f t="shared" si="241"/>
        <v/>
      </c>
      <c r="Z1093" s="111" t="str">
        <f>IF(X1093="", "", X1093-SUM($Z$11:$Z1092))</f>
        <v/>
      </c>
      <c r="AA1093" s="111" t="str">
        <f>IF($Y1093="", "", $Y1093-SUM($AA$11:$AA1092))</f>
        <v/>
      </c>
      <c r="AB1093" s="111" t="str">
        <f t="shared" si="242"/>
        <v/>
      </c>
      <c r="AC1093" s="121" t="str">
        <f t="shared" si="238"/>
        <v/>
      </c>
      <c r="AD1093" s="122" t="str">
        <f t="shared" si="239"/>
        <v/>
      </c>
      <c r="AE1093" s="123" t="str">
        <f t="shared" si="243"/>
        <v/>
      </c>
      <c r="AG1093" s="150" t="str">
        <f t="shared" si="240"/>
        <v/>
      </c>
    </row>
    <row r="1094" spans="1:33" x14ac:dyDescent="0.25">
      <c r="A1094" s="56"/>
      <c r="B1094" s="70"/>
      <c r="C1094" s="76"/>
      <c r="D1094" s="73"/>
      <c r="E1094" s="79"/>
      <c r="F1094" s="56"/>
      <c r="G1094" s="13" t="str">
        <f t="shared" si="231"/>
        <v/>
      </c>
      <c r="H1094" s="56"/>
      <c r="K1094" s="128"/>
      <c r="L1094" s="128"/>
      <c r="M1094" s="128"/>
      <c r="N1094" s="84" t="str">
        <f t="shared" si="232"/>
        <v/>
      </c>
      <c r="O1094" s="128"/>
      <c r="P1094" s="84" t="str">
        <f t="shared" si="233"/>
        <v/>
      </c>
      <c r="Q1094" s="84" t="str">
        <f t="shared" si="230"/>
        <v/>
      </c>
      <c r="R1094" s="84" t="str">
        <f t="shared" si="234"/>
        <v/>
      </c>
      <c r="S1094" s="84" t="str">
        <f t="shared" si="235"/>
        <v/>
      </c>
      <c r="U1094" s="84" t="str">
        <f t="shared" si="236"/>
        <v/>
      </c>
      <c r="W1094" s="108" t="str">
        <f>IF($N1094="", "", SUM($D$11:$D1094))</f>
        <v/>
      </c>
      <c r="X1094" s="111" t="str">
        <f t="shared" si="237"/>
        <v/>
      </c>
      <c r="Y1094" s="114" t="str">
        <f t="shared" si="241"/>
        <v/>
      </c>
      <c r="Z1094" s="111" t="str">
        <f>IF(X1094="", "", X1094-SUM($Z$11:$Z1093))</f>
        <v/>
      </c>
      <c r="AA1094" s="111" t="str">
        <f>IF($Y1094="", "", $Y1094-SUM($AA$11:$AA1093))</f>
        <v/>
      </c>
      <c r="AB1094" s="111" t="str">
        <f t="shared" si="242"/>
        <v/>
      </c>
      <c r="AC1094" s="121" t="str">
        <f t="shared" si="238"/>
        <v/>
      </c>
      <c r="AD1094" s="122" t="str">
        <f t="shared" si="239"/>
        <v/>
      </c>
      <c r="AE1094" s="123" t="str">
        <f t="shared" si="243"/>
        <v/>
      </c>
      <c r="AG1094" s="150" t="str">
        <f t="shared" si="240"/>
        <v/>
      </c>
    </row>
    <row r="1095" spans="1:33" x14ac:dyDescent="0.25">
      <c r="A1095" s="56"/>
      <c r="B1095" s="70"/>
      <c r="C1095" s="76"/>
      <c r="D1095" s="73"/>
      <c r="E1095" s="79"/>
      <c r="F1095" s="56"/>
      <c r="G1095" s="13" t="str">
        <f t="shared" si="231"/>
        <v/>
      </c>
      <c r="H1095" s="56"/>
      <c r="K1095" s="128"/>
      <c r="L1095" s="128"/>
      <c r="M1095" s="128"/>
      <c r="N1095" s="84" t="str">
        <f t="shared" si="232"/>
        <v/>
      </c>
      <c r="O1095" s="128"/>
      <c r="P1095" s="84" t="str">
        <f t="shared" si="233"/>
        <v/>
      </c>
      <c r="Q1095" s="84" t="str">
        <f t="shared" si="230"/>
        <v/>
      </c>
      <c r="R1095" s="84" t="str">
        <f t="shared" si="234"/>
        <v/>
      </c>
      <c r="S1095" s="84" t="str">
        <f t="shared" si="235"/>
        <v/>
      </c>
      <c r="U1095" s="84" t="str">
        <f t="shared" si="236"/>
        <v/>
      </c>
      <c r="W1095" s="108" t="str">
        <f>IF($N1095="", "", SUM($D$11:$D1095))</f>
        <v/>
      </c>
      <c r="X1095" s="111" t="str">
        <f t="shared" si="237"/>
        <v/>
      </c>
      <c r="Y1095" s="114" t="str">
        <f t="shared" si="241"/>
        <v/>
      </c>
      <c r="Z1095" s="111" t="str">
        <f>IF(X1095="", "", X1095-SUM($Z$11:$Z1094))</f>
        <v/>
      </c>
      <c r="AA1095" s="111" t="str">
        <f>IF($Y1095="", "", $Y1095-SUM($AA$11:$AA1094))</f>
        <v/>
      </c>
      <c r="AB1095" s="111" t="str">
        <f t="shared" si="242"/>
        <v/>
      </c>
      <c r="AC1095" s="121" t="str">
        <f t="shared" si="238"/>
        <v/>
      </c>
      <c r="AD1095" s="122" t="str">
        <f t="shared" si="239"/>
        <v/>
      </c>
      <c r="AE1095" s="123" t="str">
        <f t="shared" si="243"/>
        <v/>
      </c>
      <c r="AG1095" s="150" t="str">
        <f t="shared" si="240"/>
        <v/>
      </c>
    </row>
    <row r="1096" spans="1:33" x14ac:dyDescent="0.25">
      <c r="A1096" s="56"/>
      <c r="B1096" s="70"/>
      <c r="C1096" s="76"/>
      <c r="D1096" s="73"/>
      <c r="E1096" s="79"/>
      <c r="F1096" s="56"/>
      <c r="G1096" s="13" t="str">
        <f t="shared" si="231"/>
        <v/>
      </c>
      <c r="H1096" s="56"/>
      <c r="K1096" s="128"/>
      <c r="L1096" s="128"/>
      <c r="M1096" s="128"/>
      <c r="N1096" s="84" t="str">
        <f t="shared" si="232"/>
        <v/>
      </c>
      <c r="O1096" s="128"/>
      <c r="P1096" s="84" t="str">
        <f t="shared" si="233"/>
        <v/>
      </c>
      <c r="Q1096" s="84" t="str">
        <f t="shared" si="230"/>
        <v/>
      </c>
      <c r="R1096" s="84" t="str">
        <f t="shared" si="234"/>
        <v/>
      </c>
      <c r="S1096" s="84" t="str">
        <f t="shared" si="235"/>
        <v/>
      </c>
      <c r="U1096" s="84" t="str">
        <f t="shared" si="236"/>
        <v/>
      </c>
      <c r="W1096" s="108" t="str">
        <f>IF($N1096="", "", SUM($D$11:$D1096))</f>
        <v/>
      </c>
      <c r="X1096" s="111" t="str">
        <f t="shared" si="237"/>
        <v/>
      </c>
      <c r="Y1096" s="114" t="str">
        <f t="shared" si="241"/>
        <v/>
      </c>
      <c r="Z1096" s="111" t="str">
        <f>IF(X1096="", "", X1096-SUM($Z$11:$Z1095))</f>
        <v/>
      </c>
      <c r="AA1096" s="111" t="str">
        <f>IF($Y1096="", "", $Y1096-SUM($AA$11:$AA1095))</f>
        <v/>
      </c>
      <c r="AB1096" s="111" t="str">
        <f t="shared" si="242"/>
        <v/>
      </c>
      <c r="AC1096" s="121" t="str">
        <f t="shared" si="238"/>
        <v/>
      </c>
      <c r="AD1096" s="122" t="str">
        <f t="shared" si="239"/>
        <v/>
      </c>
      <c r="AE1096" s="123" t="str">
        <f t="shared" si="243"/>
        <v/>
      </c>
      <c r="AG1096" s="150" t="str">
        <f t="shared" si="240"/>
        <v/>
      </c>
    </row>
    <row r="1097" spans="1:33" x14ac:dyDescent="0.25">
      <c r="A1097" s="56"/>
      <c r="B1097" s="70"/>
      <c r="C1097" s="76"/>
      <c r="D1097" s="73"/>
      <c r="E1097" s="79"/>
      <c r="F1097" s="56"/>
      <c r="G1097" s="13" t="str">
        <f t="shared" si="231"/>
        <v/>
      </c>
      <c r="H1097" s="56"/>
      <c r="K1097" s="128"/>
      <c r="L1097" s="128"/>
      <c r="M1097" s="128"/>
      <c r="N1097" s="84" t="str">
        <f t="shared" si="232"/>
        <v/>
      </c>
      <c r="O1097" s="128"/>
      <c r="P1097" s="84" t="str">
        <f t="shared" si="233"/>
        <v/>
      </c>
      <c r="Q1097" s="84" t="str">
        <f t="shared" si="230"/>
        <v/>
      </c>
      <c r="R1097" s="84" t="str">
        <f t="shared" si="234"/>
        <v/>
      </c>
      <c r="S1097" s="84" t="str">
        <f t="shared" si="235"/>
        <v/>
      </c>
      <c r="U1097" s="84" t="str">
        <f t="shared" si="236"/>
        <v/>
      </c>
      <c r="W1097" s="108" t="str">
        <f>IF($N1097="", "", SUM($D$11:$D1097))</f>
        <v/>
      </c>
      <c r="X1097" s="111" t="str">
        <f t="shared" si="237"/>
        <v/>
      </c>
      <c r="Y1097" s="114" t="str">
        <f t="shared" si="241"/>
        <v/>
      </c>
      <c r="Z1097" s="111" t="str">
        <f>IF(X1097="", "", X1097-SUM($Z$11:$Z1096))</f>
        <v/>
      </c>
      <c r="AA1097" s="111" t="str">
        <f>IF($Y1097="", "", $Y1097-SUM($AA$11:$AA1096))</f>
        <v/>
      </c>
      <c r="AB1097" s="111" t="str">
        <f t="shared" si="242"/>
        <v/>
      </c>
      <c r="AC1097" s="121" t="str">
        <f t="shared" si="238"/>
        <v/>
      </c>
      <c r="AD1097" s="122" t="str">
        <f t="shared" si="239"/>
        <v/>
      </c>
      <c r="AE1097" s="123" t="str">
        <f t="shared" si="243"/>
        <v/>
      </c>
      <c r="AG1097" s="150" t="str">
        <f t="shared" si="240"/>
        <v/>
      </c>
    </row>
    <row r="1098" spans="1:33" x14ac:dyDescent="0.25">
      <c r="A1098" s="56"/>
      <c r="B1098" s="70"/>
      <c r="C1098" s="76"/>
      <c r="D1098" s="73"/>
      <c r="E1098" s="79"/>
      <c r="F1098" s="56"/>
      <c r="G1098" s="13" t="str">
        <f t="shared" si="231"/>
        <v/>
      </c>
      <c r="H1098" s="56"/>
      <c r="K1098" s="128"/>
      <c r="L1098" s="128"/>
      <c r="M1098" s="128"/>
      <c r="N1098" s="84" t="str">
        <f t="shared" si="232"/>
        <v/>
      </c>
      <c r="O1098" s="128"/>
      <c r="P1098" s="84" t="str">
        <f t="shared" si="233"/>
        <v/>
      </c>
      <c r="Q1098" s="84" t="str">
        <f t="shared" si="230"/>
        <v/>
      </c>
      <c r="R1098" s="84" t="str">
        <f t="shared" si="234"/>
        <v/>
      </c>
      <c r="S1098" s="84" t="str">
        <f t="shared" si="235"/>
        <v/>
      </c>
      <c r="U1098" s="84" t="str">
        <f t="shared" si="236"/>
        <v/>
      </c>
      <c r="W1098" s="108" t="str">
        <f>IF($N1098="", "", SUM($D$11:$D1098))</f>
        <v/>
      </c>
      <c r="X1098" s="111" t="str">
        <f t="shared" si="237"/>
        <v/>
      </c>
      <c r="Y1098" s="114" t="str">
        <f t="shared" si="241"/>
        <v/>
      </c>
      <c r="Z1098" s="111" t="str">
        <f>IF(X1098="", "", X1098-SUM($Z$11:$Z1097))</f>
        <v/>
      </c>
      <c r="AA1098" s="111" t="str">
        <f>IF($Y1098="", "", $Y1098-SUM($AA$11:$AA1097))</f>
        <v/>
      </c>
      <c r="AB1098" s="111" t="str">
        <f t="shared" si="242"/>
        <v/>
      </c>
      <c r="AC1098" s="121" t="str">
        <f t="shared" si="238"/>
        <v/>
      </c>
      <c r="AD1098" s="122" t="str">
        <f t="shared" si="239"/>
        <v/>
      </c>
      <c r="AE1098" s="123" t="str">
        <f t="shared" si="243"/>
        <v/>
      </c>
      <c r="AG1098" s="150" t="str">
        <f t="shared" si="240"/>
        <v/>
      </c>
    </row>
    <row r="1099" spans="1:33" x14ac:dyDescent="0.25">
      <c r="A1099" s="56"/>
      <c r="B1099" s="70"/>
      <c r="C1099" s="76"/>
      <c r="D1099" s="73"/>
      <c r="E1099" s="79"/>
      <c r="F1099" s="56"/>
      <c r="G1099" s="13" t="str">
        <f t="shared" si="231"/>
        <v/>
      </c>
      <c r="H1099" s="56"/>
      <c r="K1099" s="128"/>
      <c r="L1099" s="128"/>
      <c r="M1099" s="128"/>
      <c r="N1099" s="84" t="str">
        <f t="shared" si="232"/>
        <v/>
      </c>
      <c r="O1099" s="128"/>
      <c r="P1099" s="84" t="str">
        <f t="shared" si="233"/>
        <v/>
      </c>
      <c r="Q1099" s="84" t="str">
        <f t="shared" ref="Q1099:Q1162" si="244">IF($N1099="", "", IF(AND(Q$5="X", C1099=""), $N$6, IF(AND(NOT(C1099=""), COUNTIF(L$11:L$17, C1099)=0), $N$7, "")))</f>
        <v/>
      </c>
      <c r="R1099" s="84" t="str">
        <f t="shared" si="234"/>
        <v/>
      </c>
      <c r="S1099" s="84" t="str">
        <f t="shared" si="235"/>
        <v/>
      </c>
      <c r="U1099" s="84" t="str">
        <f t="shared" si="236"/>
        <v/>
      </c>
      <c r="W1099" s="108" t="str">
        <f>IF($N1099="", "", SUM($D$11:$D1099))</f>
        <v/>
      </c>
      <c r="X1099" s="111" t="str">
        <f t="shared" si="237"/>
        <v/>
      </c>
      <c r="Y1099" s="114" t="str">
        <f t="shared" si="241"/>
        <v/>
      </c>
      <c r="Z1099" s="111" t="str">
        <f>IF(X1099="", "", X1099-SUM($Z$11:$Z1098))</f>
        <v/>
      </c>
      <c r="AA1099" s="111" t="str">
        <f>IF($Y1099="", "", $Y1099-SUM($AA$11:$AA1098))</f>
        <v/>
      </c>
      <c r="AB1099" s="111" t="str">
        <f t="shared" si="242"/>
        <v/>
      </c>
      <c r="AC1099" s="121" t="str">
        <f t="shared" si="238"/>
        <v/>
      </c>
      <c r="AD1099" s="122" t="str">
        <f t="shared" si="239"/>
        <v/>
      </c>
      <c r="AE1099" s="123" t="str">
        <f t="shared" si="243"/>
        <v/>
      </c>
      <c r="AG1099" s="150" t="str">
        <f t="shared" si="240"/>
        <v/>
      </c>
    </row>
    <row r="1100" spans="1:33" x14ac:dyDescent="0.25">
      <c r="A1100" s="56"/>
      <c r="B1100" s="70"/>
      <c r="C1100" s="76"/>
      <c r="D1100" s="73"/>
      <c r="E1100" s="79"/>
      <c r="F1100" s="56"/>
      <c r="G1100" s="13" t="str">
        <f t="shared" ref="G1100:G1163" si="245">IF($B1100="", "", TEXT($B1100, "mmm"))</f>
        <v/>
      </c>
      <c r="H1100" s="56"/>
      <c r="K1100" s="128"/>
      <c r="L1100" s="128"/>
      <c r="M1100" s="128"/>
      <c r="N1100" s="84" t="str">
        <f t="shared" ref="N1100:N1163" si="246">IF(COUNTIF($B1100:$E1100, "")=4, "", "X")</f>
        <v/>
      </c>
      <c r="O1100" s="128"/>
      <c r="P1100" s="84" t="str">
        <f t="shared" ref="P1100:P1163" si="247">IF($N1100="", "", IF(AND(P$5="X", B1100=""), $N$6, IFERROR(IF(AND(NOT(B1100=""), OR(ISNUMBER(B1100)=FALSE, B1100&lt;$L$2, B1100&gt;$L$3)), $N$7, ""), $N$7)))</f>
        <v/>
      </c>
      <c r="Q1100" s="84" t="str">
        <f t="shared" si="244"/>
        <v/>
      </c>
      <c r="R1100" s="84" t="str">
        <f t="shared" ref="R1100:R1163" si="248">IF($N1100="", "", IF(AND(R$5="X", D1100=""), $N$6, IF(AND(NOT(D1100=""), ISNUMBER(D1100)=FALSE), $N$7, "")))</f>
        <v/>
      </c>
      <c r="S1100" s="84" t="str">
        <f t="shared" ref="S1100:S1163" si="249">IF($N1100="", "", IF(AND(S$5="X", E1100=""), $N$6, ""))</f>
        <v/>
      </c>
      <c r="U1100" s="84" t="str">
        <f t="shared" ref="U1100:U1163" si="250">IF($B1100="", "", TEXT($B1100, "mmm yyyy"))</f>
        <v/>
      </c>
      <c r="W1100" s="108" t="str">
        <f>IF($N1100="", "", SUM($D$11:$D1100))</f>
        <v/>
      </c>
      <c r="X1100" s="111" t="str">
        <f t="shared" ref="X1100:X1163" si="251">IF(W1100="", "", IF(W1100&lt;=$X$4, W1100, $X$4))</f>
        <v/>
      </c>
      <c r="Y1100" s="114" t="str">
        <f t="shared" si="241"/>
        <v/>
      </c>
      <c r="Z1100" s="111" t="str">
        <f>IF(X1100="", "", X1100-SUM($Z$11:$Z1099))</f>
        <v/>
      </c>
      <c r="AA1100" s="111" t="str">
        <f>IF($Y1100="", "", $Y1100-SUM($AA$11:$AA1099))</f>
        <v/>
      </c>
      <c r="AB1100" s="111" t="str">
        <f t="shared" si="242"/>
        <v/>
      </c>
      <c r="AC1100" s="121" t="str">
        <f t="shared" ref="AC1100:AC1163" si="252">IF($N1100="", "", $Z1100*$AC$4)</f>
        <v/>
      </c>
      <c r="AD1100" s="122" t="str">
        <f t="shared" ref="AD1100:AD1163" si="253">IF($N1100="", "", $AA1100*$AC$5)</f>
        <v/>
      </c>
      <c r="AE1100" s="123" t="str">
        <f t="shared" si="243"/>
        <v/>
      </c>
      <c r="AG1100" s="150" t="str">
        <f t="shared" ref="AG1100:AG1163" si="254">IF(OR($U1100="", $C1100=""), "", CONCATENATE($C1100, " - ", $U1100))</f>
        <v/>
      </c>
    </row>
    <row r="1101" spans="1:33" x14ac:dyDescent="0.25">
      <c r="A1101" s="56"/>
      <c r="B1101" s="70"/>
      <c r="C1101" s="76"/>
      <c r="D1101" s="73"/>
      <c r="E1101" s="79"/>
      <c r="F1101" s="56"/>
      <c r="G1101" s="13" t="str">
        <f t="shared" si="245"/>
        <v/>
      </c>
      <c r="H1101" s="56"/>
      <c r="K1101" s="128"/>
      <c r="L1101" s="128"/>
      <c r="M1101" s="128"/>
      <c r="N1101" s="84" t="str">
        <f t="shared" si="246"/>
        <v/>
      </c>
      <c r="O1101" s="128"/>
      <c r="P1101" s="84" t="str">
        <f t="shared" si="247"/>
        <v/>
      </c>
      <c r="Q1101" s="84" t="str">
        <f t="shared" si="244"/>
        <v/>
      </c>
      <c r="R1101" s="84" t="str">
        <f t="shared" si="248"/>
        <v/>
      </c>
      <c r="S1101" s="84" t="str">
        <f t="shared" si="249"/>
        <v/>
      </c>
      <c r="U1101" s="84" t="str">
        <f t="shared" si="250"/>
        <v/>
      </c>
      <c r="W1101" s="108" t="str">
        <f>IF($N1101="", "", SUM($D$11:$D1101))</f>
        <v/>
      </c>
      <c r="X1101" s="111" t="str">
        <f t="shared" si="251"/>
        <v/>
      </c>
      <c r="Y1101" s="114" t="str">
        <f t="shared" si="241"/>
        <v/>
      </c>
      <c r="Z1101" s="111" t="str">
        <f>IF(X1101="", "", X1101-SUM($Z$11:$Z1100))</f>
        <v/>
      </c>
      <c r="AA1101" s="111" t="str">
        <f>IF($Y1101="", "", $Y1101-SUM($AA$11:$AA1100))</f>
        <v/>
      </c>
      <c r="AB1101" s="111" t="str">
        <f t="shared" si="242"/>
        <v/>
      </c>
      <c r="AC1101" s="121" t="str">
        <f t="shared" si="252"/>
        <v/>
      </c>
      <c r="AD1101" s="122" t="str">
        <f t="shared" si="253"/>
        <v/>
      </c>
      <c r="AE1101" s="123" t="str">
        <f t="shared" si="243"/>
        <v/>
      </c>
      <c r="AG1101" s="150" t="str">
        <f t="shared" si="254"/>
        <v/>
      </c>
    </row>
    <row r="1102" spans="1:33" x14ac:dyDescent="0.25">
      <c r="A1102" s="56"/>
      <c r="B1102" s="70"/>
      <c r="C1102" s="76"/>
      <c r="D1102" s="73"/>
      <c r="E1102" s="79"/>
      <c r="F1102" s="56"/>
      <c r="G1102" s="13" t="str">
        <f t="shared" si="245"/>
        <v/>
      </c>
      <c r="H1102" s="56"/>
      <c r="K1102" s="128"/>
      <c r="L1102" s="128"/>
      <c r="M1102" s="128"/>
      <c r="N1102" s="84" t="str">
        <f t="shared" si="246"/>
        <v/>
      </c>
      <c r="O1102" s="128"/>
      <c r="P1102" s="84" t="str">
        <f t="shared" si="247"/>
        <v/>
      </c>
      <c r="Q1102" s="84" t="str">
        <f t="shared" si="244"/>
        <v/>
      </c>
      <c r="R1102" s="84" t="str">
        <f t="shared" si="248"/>
        <v/>
      </c>
      <c r="S1102" s="84" t="str">
        <f t="shared" si="249"/>
        <v/>
      </c>
      <c r="U1102" s="84" t="str">
        <f t="shared" si="250"/>
        <v/>
      </c>
      <c r="W1102" s="108" t="str">
        <f>IF($N1102="", "", SUM($D$11:$D1102))</f>
        <v/>
      </c>
      <c r="X1102" s="111" t="str">
        <f t="shared" si="251"/>
        <v/>
      </c>
      <c r="Y1102" s="114" t="str">
        <f t="shared" ref="Y1102:Y1165" si="255">IF(W1102="", "", IF(W1102&lt;=$X$4, 0, W1102-$X$4))</f>
        <v/>
      </c>
      <c r="Z1102" s="111" t="str">
        <f>IF(X1102="", "", X1102-SUM($Z$11:$Z1101))</f>
        <v/>
      </c>
      <c r="AA1102" s="111" t="str">
        <f>IF($Y1102="", "", $Y1102-SUM($AA$11:$AA1101))</f>
        <v/>
      </c>
      <c r="AB1102" s="111" t="str">
        <f t="shared" ref="AB1102:AB1165" si="256">IF($N1102="", "", SUM(Z1102:AA1102))</f>
        <v/>
      </c>
      <c r="AC1102" s="121" t="str">
        <f t="shared" si="252"/>
        <v/>
      </c>
      <c r="AD1102" s="122" t="str">
        <f t="shared" si="253"/>
        <v/>
      </c>
      <c r="AE1102" s="123" t="str">
        <f t="shared" ref="AE1102:AE1165" si="257">IF($N1102="", "", SUM(AC1102:AD1102))</f>
        <v/>
      </c>
      <c r="AG1102" s="150" t="str">
        <f t="shared" si="254"/>
        <v/>
      </c>
    </row>
    <row r="1103" spans="1:33" x14ac:dyDescent="0.25">
      <c r="A1103" s="56"/>
      <c r="B1103" s="70"/>
      <c r="C1103" s="76"/>
      <c r="D1103" s="73"/>
      <c r="E1103" s="79"/>
      <c r="F1103" s="56"/>
      <c r="G1103" s="13" t="str">
        <f t="shared" si="245"/>
        <v/>
      </c>
      <c r="H1103" s="56"/>
      <c r="K1103" s="128"/>
      <c r="L1103" s="128"/>
      <c r="M1103" s="128"/>
      <c r="N1103" s="84" t="str">
        <f t="shared" si="246"/>
        <v/>
      </c>
      <c r="O1103" s="128"/>
      <c r="P1103" s="84" t="str">
        <f t="shared" si="247"/>
        <v/>
      </c>
      <c r="Q1103" s="84" t="str">
        <f t="shared" si="244"/>
        <v/>
      </c>
      <c r="R1103" s="84" t="str">
        <f t="shared" si="248"/>
        <v/>
      </c>
      <c r="S1103" s="84" t="str">
        <f t="shared" si="249"/>
        <v/>
      </c>
      <c r="U1103" s="84" t="str">
        <f t="shared" si="250"/>
        <v/>
      </c>
      <c r="W1103" s="108" t="str">
        <f>IF($N1103="", "", SUM($D$11:$D1103))</f>
        <v/>
      </c>
      <c r="X1103" s="111" t="str">
        <f t="shared" si="251"/>
        <v/>
      </c>
      <c r="Y1103" s="114" t="str">
        <f t="shared" si="255"/>
        <v/>
      </c>
      <c r="Z1103" s="111" t="str">
        <f>IF(X1103="", "", X1103-SUM($Z$11:$Z1102))</f>
        <v/>
      </c>
      <c r="AA1103" s="111" t="str">
        <f>IF($Y1103="", "", $Y1103-SUM($AA$11:$AA1102))</f>
        <v/>
      </c>
      <c r="AB1103" s="111" t="str">
        <f t="shared" si="256"/>
        <v/>
      </c>
      <c r="AC1103" s="121" t="str">
        <f t="shared" si="252"/>
        <v/>
      </c>
      <c r="AD1103" s="122" t="str">
        <f t="shared" si="253"/>
        <v/>
      </c>
      <c r="AE1103" s="123" t="str">
        <f t="shared" si="257"/>
        <v/>
      </c>
      <c r="AG1103" s="150" t="str">
        <f t="shared" si="254"/>
        <v/>
      </c>
    </row>
    <row r="1104" spans="1:33" x14ac:dyDescent="0.25">
      <c r="A1104" s="56"/>
      <c r="B1104" s="70"/>
      <c r="C1104" s="76"/>
      <c r="D1104" s="73"/>
      <c r="E1104" s="79"/>
      <c r="F1104" s="56"/>
      <c r="G1104" s="13" t="str">
        <f t="shared" si="245"/>
        <v/>
      </c>
      <c r="H1104" s="56"/>
      <c r="K1104" s="128"/>
      <c r="L1104" s="128"/>
      <c r="M1104" s="128"/>
      <c r="N1104" s="84" t="str">
        <f t="shared" si="246"/>
        <v/>
      </c>
      <c r="O1104" s="128"/>
      <c r="P1104" s="84" t="str">
        <f t="shared" si="247"/>
        <v/>
      </c>
      <c r="Q1104" s="84" t="str">
        <f t="shared" si="244"/>
        <v/>
      </c>
      <c r="R1104" s="84" t="str">
        <f t="shared" si="248"/>
        <v/>
      </c>
      <c r="S1104" s="84" t="str">
        <f t="shared" si="249"/>
        <v/>
      </c>
      <c r="U1104" s="84" t="str">
        <f t="shared" si="250"/>
        <v/>
      </c>
      <c r="W1104" s="108" t="str">
        <f>IF($N1104="", "", SUM($D$11:$D1104))</f>
        <v/>
      </c>
      <c r="X1104" s="111" t="str">
        <f t="shared" si="251"/>
        <v/>
      </c>
      <c r="Y1104" s="114" t="str">
        <f t="shared" si="255"/>
        <v/>
      </c>
      <c r="Z1104" s="111" t="str">
        <f>IF(X1104="", "", X1104-SUM($Z$11:$Z1103))</f>
        <v/>
      </c>
      <c r="AA1104" s="111" t="str">
        <f>IF($Y1104="", "", $Y1104-SUM($AA$11:$AA1103))</f>
        <v/>
      </c>
      <c r="AB1104" s="111" t="str">
        <f t="shared" si="256"/>
        <v/>
      </c>
      <c r="AC1104" s="121" t="str">
        <f t="shared" si="252"/>
        <v/>
      </c>
      <c r="AD1104" s="122" t="str">
        <f t="shared" si="253"/>
        <v/>
      </c>
      <c r="AE1104" s="123" t="str">
        <f t="shared" si="257"/>
        <v/>
      </c>
      <c r="AG1104" s="150" t="str">
        <f t="shared" si="254"/>
        <v/>
      </c>
    </row>
    <row r="1105" spans="1:33" x14ac:dyDescent="0.25">
      <c r="A1105" s="56"/>
      <c r="B1105" s="70"/>
      <c r="C1105" s="76"/>
      <c r="D1105" s="73"/>
      <c r="E1105" s="79"/>
      <c r="F1105" s="56"/>
      <c r="G1105" s="13" t="str">
        <f t="shared" si="245"/>
        <v/>
      </c>
      <c r="H1105" s="56"/>
      <c r="K1105" s="128"/>
      <c r="L1105" s="128"/>
      <c r="M1105" s="128"/>
      <c r="N1105" s="84" t="str">
        <f t="shared" si="246"/>
        <v/>
      </c>
      <c r="O1105" s="128"/>
      <c r="P1105" s="84" t="str">
        <f t="shared" si="247"/>
        <v/>
      </c>
      <c r="Q1105" s="84" t="str">
        <f t="shared" si="244"/>
        <v/>
      </c>
      <c r="R1105" s="84" t="str">
        <f t="shared" si="248"/>
        <v/>
      </c>
      <c r="S1105" s="84" t="str">
        <f t="shared" si="249"/>
        <v/>
      </c>
      <c r="U1105" s="84" t="str">
        <f t="shared" si="250"/>
        <v/>
      </c>
      <c r="W1105" s="108" t="str">
        <f>IF($N1105="", "", SUM($D$11:$D1105))</f>
        <v/>
      </c>
      <c r="X1105" s="111" t="str">
        <f t="shared" si="251"/>
        <v/>
      </c>
      <c r="Y1105" s="114" t="str">
        <f t="shared" si="255"/>
        <v/>
      </c>
      <c r="Z1105" s="111" t="str">
        <f>IF(X1105="", "", X1105-SUM($Z$11:$Z1104))</f>
        <v/>
      </c>
      <c r="AA1105" s="111" t="str">
        <f>IF($Y1105="", "", $Y1105-SUM($AA$11:$AA1104))</f>
        <v/>
      </c>
      <c r="AB1105" s="111" t="str">
        <f t="shared" si="256"/>
        <v/>
      </c>
      <c r="AC1105" s="121" t="str">
        <f t="shared" si="252"/>
        <v/>
      </c>
      <c r="AD1105" s="122" t="str">
        <f t="shared" si="253"/>
        <v/>
      </c>
      <c r="AE1105" s="123" t="str">
        <f t="shared" si="257"/>
        <v/>
      </c>
      <c r="AG1105" s="150" t="str">
        <f t="shared" si="254"/>
        <v/>
      </c>
    </row>
    <row r="1106" spans="1:33" x14ac:dyDescent="0.25">
      <c r="A1106" s="56"/>
      <c r="B1106" s="70"/>
      <c r="C1106" s="76"/>
      <c r="D1106" s="73"/>
      <c r="E1106" s="79"/>
      <c r="F1106" s="56"/>
      <c r="G1106" s="13" t="str">
        <f t="shared" si="245"/>
        <v/>
      </c>
      <c r="H1106" s="56"/>
      <c r="K1106" s="128"/>
      <c r="L1106" s="128"/>
      <c r="M1106" s="128"/>
      <c r="N1106" s="84" t="str">
        <f t="shared" si="246"/>
        <v/>
      </c>
      <c r="O1106" s="128"/>
      <c r="P1106" s="84" t="str">
        <f t="shared" si="247"/>
        <v/>
      </c>
      <c r="Q1106" s="84" t="str">
        <f t="shared" si="244"/>
        <v/>
      </c>
      <c r="R1106" s="84" t="str">
        <f t="shared" si="248"/>
        <v/>
      </c>
      <c r="S1106" s="84" t="str">
        <f t="shared" si="249"/>
        <v/>
      </c>
      <c r="U1106" s="84" t="str">
        <f t="shared" si="250"/>
        <v/>
      </c>
      <c r="W1106" s="108" t="str">
        <f>IF($N1106="", "", SUM($D$11:$D1106))</f>
        <v/>
      </c>
      <c r="X1106" s="111" t="str">
        <f t="shared" si="251"/>
        <v/>
      </c>
      <c r="Y1106" s="114" t="str">
        <f t="shared" si="255"/>
        <v/>
      </c>
      <c r="Z1106" s="111" t="str">
        <f>IF(X1106="", "", X1106-SUM($Z$11:$Z1105))</f>
        <v/>
      </c>
      <c r="AA1106" s="111" t="str">
        <f>IF($Y1106="", "", $Y1106-SUM($AA$11:$AA1105))</f>
        <v/>
      </c>
      <c r="AB1106" s="111" t="str">
        <f t="shared" si="256"/>
        <v/>
      </c>
      <c r="AC1106" s="121" t="str">
        <f t="shared" si="252"/>
        <v/>
      </c>
      <c r="AD1106" s="122" t="str">
        <f t="shared" si="253"/>
        <v/>
      </c>
      <c r="AE1106" s="123" t="str">
        <f t="shared" si="257"/>
        <v/>
      </c>
      <c r="AG1106" s="150" t="str">
        <f t="shared" si="254"/>
        <v/>
      </c>
    </row>
    <row r="1107" spans="1:33" x14ac:dyDescent="0.25">
      <c r="A1107" s="56"/>
      <c r="B1107" s="70"/>
      <c r="C1107" s="76"/>
      <c r="D1107" s="73"/>
      <c r="E1107" s="79"/>
      <c r="F1107" s="56"/>
      <c r="G1107" s="13" t="str">
        <f t="shared" si="245"/>
        <v/>
      </c>
      <c r="H1107" s="56"/>
      <c r="K1107" s="128"/>
      <c r="L1107" s="128"/>
      <c r="M1107" s="128"/>
      <c r="N1107" s="84" t="str">
        <f t="shared" si="246"/>
        <v/>
      </c>
      <c r="O1107" s="128"/>
      <c r="P1107" s="84" t="str">
        <f t="shared" si="247"/>
        <v/>
      </c>
      <c r="Q1107" s="84" t="str">
        <f t="shared" si="244"/>
        <v/>
      </c>
      <c r="R1107" s="84" t="str">
        <f t="shared" si="248"/>
        <v/>
      </c>
      <c r="S1107" s="84" t="str">
        <f t="shared" si="249"/>
        <v/>
      </c>
      <c r="U1107" s="84" t="str">
        <f t="shared" si="250"/>
        <v/>
      </c>
      <c r="W1107" s="108" t="str">
        <f>IF($N1107="", "", SUM($D$11:$D1107))</f>
        <v/>
      </c>
      <c r="X1107" s="111" t="str">
        <f t="shared" si="251"/>
        <v/>
      </c>
      <c r="Y1107" s="114" t="str">
        <f t="shared" si="255"/>
        <v/>
      </c>
      <c r="Z1107" s="111" t="str">
        <f>IF(X1107="", "", X1107-SUM($Z$11:$Z1106))</f>
        <v/>
      </c>
      <c r="AA1107" s="111" t="str">
        <f>IF($Y1107="", "", $Y1107-SUM($AA$11:$AA1106))</f>
        <v/>
      </c>
      <c r="AB1107" s="111" t="str">
        <f t="shared" si="256"/>
        <v/>
      </c>
      <c r="AC1107" s="121" t="str">
        <f t="shared" si="252"/>
        <v/>
      </c>
      <c r="AD1107" s="122" t="str">
        <f t="shared" si="253"/>
        <v/>
      </c>
      <c r="AE1107" s="123" t="str">
        <f t="shared" si="257"/>
        <v/>
      </c>
      <c r="AG1107" s="150" t="str">
        <f t="shared" si="254"/>
        <v/>
      </c>
    </row>
    <row r="1108" spans="1:33" x14ac:dyDescent="0.25">
      <c r="A1108" s="56"/>
      <c r="B1108" s="70"/>
      <c r="C1108" s="76"/>
      <c r="D1108" s="73"/>
      <c r="E1108" s="79"/>
      <c r="F1108" s="56"/>
      <c r="G1108" s="13" t="str">
        <f t="shared" si="245"/>
        <v/>
      </c>
      <c r="H1108" s="56"/>
      <c r="K1108" s="128"/>
      <c r="L1108" s="128"/>
      <c r="M1108" s="128"/>
      <c r="N1108" s="84" t="str">
        <f t="shared" si="246"/>
        <v/>
      </c>
      <c r="O1108" s="128"/>
      <c r="P1108" s="84" t="str">
        <f t="shared" si="247"/>
        <v/>
      </c>
      <c r="Q1108" s="84" t="str">
        <f t="shared" si="244"/>
        <v/>
      </c>
      <c r="R1108" s="84" t="str">
        <f t="shared" si="248"/>
        <v/>
      </c>
      <c r="S1108" s="84" t="str">
        <f t="shared" si="249"/>
        <v/>
      </c>
      <c r="U1108" s="84" t="str">
        <f t="shared" si="250"/>
        <v/>
      </c>
      <c r="W1108" s="108" t="str">
        <f>IF($N1108="", "", SUM($D$11:$D1108))</f>
        <v/>
      </c>
      <c r="X1108" s="111" t="str">
        <f t="shared" si="251"/>
        <v/>
      </c>
      <c r="Y1108" s="114" t="str">
        <f t="shared" si="255"/>
        <v/>
      </c>
      <c r="Z1108" s="111" t="str">
        <f>IF(X1108="", "", X1108-SUM($Z$11:$Z1107))</f>
        <v/>
      </c>
      <c r="AA1108" s="111" t="str">
        <f>IF($Y1108="", "", $Y1108-SUM($AA$11:$AA1107))</f>
        <v/>
      </c>
      <c r="AB1108" s="111" t="str">
        <f t="shared" si="256"/>
        <v/>
      </c>
      <c r="AC1108" s="121" t="str">
        <f t="shared" si="252"/>
        <v/>
      </c>
      <c r="AD1108" s="122" t="str">
        <f t="shared" si="253"/>
        <v/>
      </c>
      <c r="AE1108" s="123" t="str">
        <f t="shared" si="257"/>
        <v/>
      </c>
      <c r="AG1108" s="150" t="str">
        <f t="shared" si="254"/>
        <v/>
      </c>
    </row>
    <row r="1109" spans="1:33" x14ac:dyDescent="0.25">
      <c r="A1109" s="56"/>
      <c r="B1109" s="70"/>
      <c r="C1109" s="76"/>
      <c r="D1109" s="73"/>
      <c r="E1109" s="79"/>
      <c r="F1109" s="56"/>
      <c r="G1109" s="13" t="str">
        <f t="shared" si="245"/>
        <v/>
      </c>
      <c r="H1109" s="56"/>
      <c r="K1109" s="128"/>
      <c r="L1109" s="128"/>
      <c r="M1109" s="128"/>
      <c r="N1109" s="84" t="str">
        <f t="shared" si="246"/>
        <v/>
      </c>
      <c r="O1109" s="128"/>
      <c r="P1109" s="84" t="str">
        <f t="shared" si="247"/>
        <v/>
      </c>
      <c r="Q1109" s="84" t="str">
        <f t="shared" si="244"/>
        <v/>
      </c>
      <c r="R1109" s="84" t="str">
        <f t="shared" si="248"/>
        <v/>
      </c>
      <c r="S1109" s="84" t="str">
        <f t="shared" si="249"/>
        <v/>
      </c>
      <c r="U1109" s="84" t="str">
        <f t="shared" si="250"/>
        <v/>
      </c>
      <c r="W1109" s="108" t="str">
        <f>IF($N1109="", "", SUM($D$11:$D1109))</f>
        <v/>
      </c>
      <c r="X1109" s="111" t="str">
        <f t="shared" si="251"/>
        <v/>
      </c>
      <c r="Y1109" s="114" t="str">
        <f t="shared" si="255"/>
        <v/>
      </c>
      <c r="Z1109" s="111" t="str">
        <f>IF(X1109="", "", X1109-SUM($Z$11:$Z1108))</f>
        <v/>
      </c>
      <c r="AA1109" s="111" t="str">
        <f>IF($Y1109="", "", $Y1109-SUM($AA$11:$AA1108))</f>
        <v/>
      </c>
      <c r="AB1109" s="111" t="str">
        <f t="shared" si="256"/>
        <v/>
      </c>
      <c r="AC1109" s="121" t="str">
        <f t="shared" si="252"/>
        <v/>
      </c>
      <c r="AD1109" s="122" t="str">
        <f t="shared" si="253"/>
        <v/>
      </c>
      <c r="AE1109" s="123" t="str">
        <f t="shared" si="257"/>
        <v/>
      </c>
      <c r="AG1109" s="150" t="str">
        <f t="shared" si="254"/>
        <v/>
      </c>
    </row>
    <row r="1110" spans="1:33" x14ac:dyDescent="0.25">
      <c r="A1110" s="56"/>
      <c r="B1110" s="70"/>
      <c r="C1110" s="76"/>
      <c r="D1110" s="73"/>
      <c r="E1110" s="79"/>
      <c r="F1110" s="56"/>
      <c r="G1110" s="13" t="str">
        <f t="shared" si="245"/>
        <v/>
      </c>
      <c r="H1110" s="56"/>
      <c r="K1110" s="128"/>
      <c r="L1110" s="128"/>
      <c r="M1110" s="128"/>
      <c r="N1110" s="84" t="str">
        <f t="shared" si="246"/>
        <v/>
      </c>
      <c r="O1110" s="128"/>
      <c r="P1110" s="84" t="str">
        <f t="shared" si="247"/>
        <v/>
      </c>
      <c r="Q1110" s="84" t="str">
        <f t="shared" si="244"/>
        <v/>
      </c>
      <c r="R1110" s="84" t="str">
        <f t="shared" si="248"/>
        <v/>
      </c>
      <c r="S1110" s="84" t="str">
        <f t="shared" si="249"/>
        <v/>
      </c>
      <c r="U1110" s="84" t="str">
        <f t="shared" si="250"/>
        <v/>
      </c>
      <c r="W1110" s="108" t="str">
        <f>IF($N1110="", "", SUM($D$11:$D1110))</f>
        <v/>
      </c>
      <c r="X1110" s="111" t="str">
        <f t="shared" si="251"/>
        <v/>
      </c>
      <c r="Y1110" s="114" t="str">
        <f t="shared" si="255"/>
        <v/>
      </c>
      <c r="Z1110" s="111" t="str">
        <f>IF(X1110="", "", X1110-SUM($Z$11:$Z1109))</f>
        <v/>
      </c>
      <c r="AA1110" s="111" t="str">
        <f>IF($Y1110="", "", $Y1110-SUM($AA$11:$AA1109))</f>
        <v/>
      </c>
      <c r="AB1110" s="111" t="str">
        <f t="shared" si="256"/>
        <v/>
      </c>
      <c r="AC1110" s="121" t="str">
        <f t="shared" si="252"/>
        <v/>
      </c>
      <c r="AD1110" s="122" t="str">
        <f t="shared" si="253"/>
        <v/>
      </c>
      <c r="AE1110" s="123" t="str">
        <f t="shared" si="257"/>
        <v/>
      </c>
      <c r="AG1110" s="150" t="str">
        <f t="shared" si="254"/>
        <v/>
      </c>
    </row>
    <row r="1111" spans="1:33" x14ac:dyDescent="0.25">
      <c r="A1111" s="56"/>
      <c r="B1111" s="70"/>
      <c r="C1111" s="76"/>
      <c r="D1111" s="73"/>
      <c r="E1111" s="79"/>
      <c r="F1111" s="56"/>
      <c r="G1111" s="13" t="str">
        <f t="shared" si="245"/>
        <v/>
      </c>
      <c r="H1111" s="56"/>
      <c r="K1111" s="128"/>
      <c r="L1111" s="128"/>
      <c r="M1111" s="128"/>
      <c r="N1111" s="84" t="str">
        <f t="shared" si="246"/>
        <v/>
      </c>
      <c r="O1111" s="128"/>
      <c r="P1111" s="84" t="str">
        <f t="shared" si="247"/>
        <v/>
      </c>
      <c r="Q1111" s="84" t="str">
        <f t="shared" si="244"/>
        <v/>
      </c>
      <c r="R1111" s="84" t="str">
        <f t="shared" si="248"/>
        <v/>
      </c>
      <c r="S1111" s="84" t="str">
        <f t="shared" si="249"/>
        <v/>
      </c>
      <c r="U1111" s="84" t="str">
        <f t="shared" si="250"/>
        <v/>
      </c>
      <c r="W1111" s="108" t="str">
        <f>IF($N1111="", "", SUM($D$11:$D1111))</f>
        <v/>
      </c>
      <c r="X1111" s="111" t="str">
        <f t="shared" si="251"/>
        <v/>
      </c>
      <c r="Y1111" s="114" t="str">
        <f t="shared" si="255"/>
        <v/>
      </c>
      <c r="Z1111" s="111" t="str">
        <f>IF(X1111="", "", X1111-SUM($Z$11:$Z1110))</f>
        <v/>
      </c>
      <c r="AA1111" s="111" t="str">
        <f>IF($Y1111="", "", $Y1111-SUM($AA$11:$AA1110))</f>
        <v/>
      </c>
      <c r="AB1111" s="111" t="str">
        <f t="shared" si="256"/>
        <v/>
      </c>
      <c r="AC1111" s="121" t="str">
        <f t="shared" si="252"/>
        <v/>
      </c>
      <c r="AD1111" s="122" t="str">
        <f t="shared" si="253"/>
        <v/>
      </c>
      <c r="AE1111" s="123" t="str">
        <f t="shared" si="257"/>
        <v/>
      </c>
      <c r="AG1111" s="150" t="str">
        <f t="shared" si="254"/>
        <v/>
      </c>
    </row>
    <row r="1112" spans="1:33" x14ac:dyDescent="0.25">
      <c r="A1112" s="56"/>
      <c r="B1112" s="70"/>
      <c r="C1112" s="76"/>
      <c r="D1112" s="73"/>
      <c r="E1112" s="79"/>
      <c r="F1112" s="56"/>
      <c r="G1112" s="13" t="str">
        <f t="shared" si="245"/>
        <v/>
      </c>
      <c r="H1112" s="56"/>
      <c r="K1112" s="128"/>
      <c r="L1112" s="128"/>
      <c r="M1112" s="128"/>
      <c r="N1112" s="84" t="str">
        <f t="shared" si="246"/>
        <v/>
      </c>
      <c r="O1112" s="128"/>
      <c r="P1112" s="84" t="str">
        <f t="shared" si="247"/>
        <v/>
      </c>
      <c r="Q1112" s="84" t="str">
        <f t="shared" si="244"/>
        <v/>
      </c>
      <c r="R1112" s="84" t="str">
        <f t="shared" si="248"/>
        <v/>
      </c>
      <c r="S1112" s="84" t="str">
        <f t="shared" si="249"/>
        <v/>
      </c>
      <c r="U1112" s="84" t="str">
        <f t="shared" si="250"/>
        <v/>
      </c>
      <c r="W1112" s="108" t="str">
        <f>IF($N1112="", "", SUM($D$11:$D1112))</f>
        <v/>
      </c>
      <c r="X1112" s="111" t="str">
        <f t="shared" si="251"/>
        <v/>
      </c>
      <c r="Y1112" s="114" t="str">
        <f t="shared" si="255"/>
        <v/>
      </c>
      <c r="Z1112" s="111" t="str">
        <f>IF(X1112="", "", X1112-SUM($Z$11:$Z1111))</f>
        <v/>
      </c>
      <c r="AA1112" s="111" t="str">
        <f>IF($Y1112="", "", $Y1112-SUM($AA$11:$AA1111))</f>
        <v/>
      </c>
      <c r="AB1112" s="111" t="str">
        <f t="shared" si="256"/>
        <v/>
      </c>
      <c r="AC1112" s="121" t="str">
        <f t="shared" si="252"/>
        <v/>
      </c>
      <c r="AD1112" s="122" t="str">
        <f t="shared" si="253"/>
        <v/>
      </c>
      <c r="AE1112" s="123" t="str">
        <f t="shared" si="257"/>
        <v/>
      </c>
      <c r="AG1112" s="150" t="str">
        <f t="shared" si="254"/>
        <v/>
      </c>
    </row>
    <row r="1113" spans="1:33" x14ac:dyDescent="0.25">
      <c r="A1113" s="56"/>
      <c r="B1113" s="70"/>
      <c r="C1113" s="76"/>
      <c r="D1113" s="73"/>
      <c r="E1113" s="79"/>
      <c r="F1113" s="56"/>
      <c r="G1113" s="13" t="str">
        <f t="shared" si="245"/>
        <v/>
      </c>
      <c r="H1113" s="56"/>
      <c r="K1113" s="128"/>
      <c r="L1113" s="128"/>
      <c r="M1113" s="128"/>
      <c r="N1113" s="84" t="str">
        <f t="shared" si="246"/>
        <v/>
      </c>
      <c r="O1113" s="128"/>
      <c r="P1113" s="84" t="str">
        <f t="shared" si="247"/>
        <v/>
      </c>
      <c r="Q1113" s="84" t="str">
        <f t="shared" si="244"/>
        <v/>
      </c>
      <c r="R1113" s="84" t="str">
        <f t="shared" si="248"/>
        <v/>
      </c>
      <c r="S1113" s="84" t="str">
        <f t="shared" si="249"/>
        <v/>
      </c>
      <c r="U1113" s="84" t="str">
        <f t="shared" si="250"/>
        <v/>
      </c>
      <c r="W1113" s="108" t="str">
        <f>IF($N1113="", "", SUM($D$11:$D1113))</f>
        <v/>
      </c>
      <c r="X1113" s="111" t="str">
        <f t="shared" si="251"/>
        <v/>
      </c>
      <c r="Y1113" s="114" t="str">
        <f t="shared" si="255"/>
        <v/>
      </c>
      <c r="Z1113" s="111" t="str">
        <f>IF(X1113="", "", X1113-SUM($Z$11:$Z1112))</f>
        <v/>
      </c>
      <c r="AA1113" s="111" t="str">
        <f>IF($Y1113="", "", $Y1113-SUM($AA$11:$AA1112))</f>
        <v/>
      </c>
      <c r="AB1113" s="111" t="str">
        <f t="shared" si="256"/>
        <v/>
      </c>
      <c r="AC1113" s="121" t="str">
        <f t="shared" si="252"/>
        <v/>
      </c>
      <c r="AD1113" s="122" t="str">
        <f t="shared" si="253"/>
        <v/>
      </c>
      <c r="AE1113" s="123" t="str">
        <f t="shared" si="257"/>
        <v/>
      </c>
      <c r="AG1113" s="150" t="str">
        <f t="shared" si="254"/>
        <v/>
      </c>
    </row>
    <row r="1114" spans="1:33" x14ac:dyDescent="0.25">
      <c r="A1114" s="56"/>
      <c r="B1114" s="70"/>
      <c r="C1114" s="76"/>
      <c r="D1114" s="73"/>
      <c r="E1114" s="79"/>
      <c r="F1114" s="56"/>
      <c r="G1114" s="13" t="str">
        <f t="shared" si="245"/>
        <v/>
      </c>
      <c r="H1114" s="56"/>
      <c r="K1114" s="128"/>
      <c r="L1114" s="128"/>
      <c r="M1114" s="128"/>
      <c r="N1114" s="84" t="str">
        <f t="shared" si="246"/>
        <v/>
      </c>
      <c r="O1114" s="128"/>
      <c r="P1114" s="84" t="str">
        <f t="shared" si="247"/>
        <v/>
      </c>
      <c r="Q1114" s="84" t="str">
        <f t="shared" si="244"/>
        <v/>
      </c>
      <c r="R1114" s="84" t="str">
        <f t="shared" si="248"/>
        <v/>
      </c>
      <c r="S1114" s="84" t="str">
        <f t="shared" si="249"/>
        <v/>
      </c>
      <c r="U1114" s="84" t="str">
        <f t="shared" si="250"/>
        <v/>
      </c>
      <c r="W1114" s="108" t="str">
        <f>IF($N1114="", "", SUM($D$11:$D1114))</f>
        <v/>
      </c>
      <c r="X1114" s="111" t="str">
        <f t="shared" si="251"/>
        <v/>
      </c>
      <c r="Y1114" s="114" t="str">
        <f t="shared" si="255"/>
        <v/>
      </c>
      <c r="Z1114" s="111" t="str">
        <f>IF(X1114="", "", X1114-SUM($Z$11:$Z1113))</f>
        <v/>
      </c>
      <c r="AA1114" s="111" t="str">
        <f>IF($Y1114="", "", $Y1114-SUM($AA$11:$AA1113))</f>
        <v/>
      </c>
      <c r="AB1114" s="111" t="str">
        <f t="shared" si="256"/>
        <v/>
      </c>
      <c r="AC1114" s="121" t="str">
        <f t="shared" si="252"/>
        <v/>
      </c>
      <c r="AD1114" s="122" t="str">
        <f t="shared" si="253"/>
        <v/>
      </c>
      <c r="AE1114" s="123" t="str">
        <f t="shared" si="257"/>
        <v/>
      </c>
      <c r="AG1114" s="150" t="str">
        <f t="shared" si="254"/>
        <v/>
      </c>
    </row>
    <row r="1115" spans="1:33" x14ac:dyDescent="0.25">
      <c r="A1115" s="56"/>
      <c r="B1115" s="70"/>
      <c r="C1115" s="76"/>
      <c r="D1115" s="73"/>
      <c r="E1115" s="79"/>
      <c r="F1115" s="56"/>
      <c r="G1115" s="13" t="str">
        <f t="shared" si="245"/>
        <v/>
      </c>
      <c r="H1115" s="56"/>
      <c r="K1115" s="128"/>
      <c r="L1115" s="128"/>
      <c r="M1115" s="128"/>
      <c r="N1115" s="84" t="str">
        <f t="shared" si="246"/>
        <v/>
      </c>
      <c r="O1115" s="128"/>
      <c r="P1115" s="84" t="str">
        <f t="shared" si="247"/>
        <v/>
      </c>
      <c r="Q1115" s="84" t="str">
        <f t="shared" si="244"/>
        <v/>
      </c>
      <c r="R1115" s="84" t="str">
        <f t="shared" si="248"/>
        <v/>
      </c>
      <c r="S1115" s="84" t="str">
        <f t="shared" si="249"/>
        <v/>
      </c>
      <c r="U1115" s="84" t="str">
        <f t="shared" si="250"/>
        <v/>
      </c>
      <c r="W1115" s="108" t="str">
        <f>IF($N1115="", "", SUM($D$11:$D1115))</f>
        <v/>
      </c>
      <c r="X1115" s="111" t="str">
        <f t="shared" si="251"/>
        <v/>
      </c>
      <c r="Y1115" s="114" t="str">
        <f t="shared" si="255"/>
        <v/>
      </c>
      <c r="Z1115" s="111" t="str">
        <f>IF(X1115="", "", X1115-SUM($Z$11:$Z1114))</f>
        <v/>
      </c>
      <c r="AA1115" s="111" t="str">
        <f>IF($Y1115="", "", $Y1115-SUM($AA$11:$AA1114))</f>
        <v/>
      </c>
      <c r="AB1115" s="111" t="str">
        <f t="shared" si="256"/>
        <v/>
      </c>
      <c r="AC1115" s="121" t="str">
        <f t="shared" si="252"/>
        <v/>
      </c>
      <c r="AD1115" s="122" t="str">
        <f t="shared" si="253"/>
        <v/>
      </c>
      <c r="AE1115" s="123" t="str">
        <f t="shared" si="257"/>
        <v/>
      </c>
      <c r="AG1115" s="150" t="str">
        <f t="shared" si="254"/>
        <v/>
      </c>
    </row>
    <row r="1116" spans="1:33" x14ac:dyDescent="0.25">
      <c r="A1116" s="56"/>
      <c r="B1116" s="70"/>
      <c r="C1116" s="76"/>
      <c r="D1116" s="73"/>
      <c r="E1116" s="79"/>
      <c r="F1116" s="56"/>
      <c r="G1116" s="13" t="str">
        <f t="shared" si="245"/>
        <v/>
      </c>
      <c r="H1116" s="56"/>
      <c r="K1116" s="128"/>
      <c r="L1116" s="128"/>
      <c r="M1116" s="128"/>
      <c r="N1116" s="84" t="str">
        <f t="shared" si="246"/>
        <v/>
      </c>
      <c r="O1116" s="128"/>
      <c r="P1116" s="84" t="str">
        <f t="shared" si="247"/>
        <v/>
      </c>
      <c r="Q1116" s="84" t="str">
        <f t="shared" si="244"/>
        <v/>
      </c>
      <c r="R1116" s="84" t="str">
        <f t="shared" si="248"/>
        <v/>
      </c>
      <c r="S1116" s="84" t="str">
        <f t="shared" si="249"/>
        <v/>
      </c>
      <c r="U1116" s="84" t="str">
        <f t="shared" si="250"/>
        <v/>
      </c>
      <c r="W1116" s="108" t="str">
        <f>IF($N1116="", "", SUM($D$11:$D1116))</f>
        <v/>
      </c>
      <c r="X1116" s="111" t="str">
        <f t="shared" si="251"/>
        <v/>
      </c>
      <c r="Y1116" s="114" t="str">
        <f t="shared" si="255"/>
        <v/>
      </c>
      <c r="Z1116" s="111" t="str">
        <f>IF(X1116="", "", X1116-SUM($Z$11:$Z1115))</f>
        <v/>
      </c>
      <c r="AA1116" s="111" t="str">
        <f>IF($Y1116="", "", $Y1116-SUM($AA$11:$AA1115))</f>
        <v/>
      </c>
      <c r="AB1116" s="111" t="str">
        <f t="shared" si="256"/>
        <v/>
      </c>
      <c r="AC1116" s="121" t="str">
        <f t="shared" si="252"/>
        <v/>
      </c>
      <c r="AD1116" s="122" t="str">
        <f t="shared" si="253"/>
        <v/>
      </c>
      <c r="AE1116" s="123" t="str">
        <f t="shared" si="257"/>
        <v/>
      </c>
      <c r="AG1116" s="150" t="str">
        <f t="shared" si="254"/>
        <v/>
      </c>
    </row>
    <row r="1117" spans="1:33" x14ac:dyDescent="0.25">
      <c r="A1117" s="56"/>
      <c r="B1117" s="70"/>
      <c r="C1117" s="76"/>
      <c r="D1117" s="73"/>
      <c r="E1117" s="79"/>
      <c r="F1117" s="56"/>
      <c r="G1117" s="13" t="str">
        <f t="shared" si="245"/>
        <v/>
      </c>
      <c r="H1117" s="56"/>
      <c r="K1117" s="128"/>
      <c r="L1117" s="128"/>
      <c r="M1117" s="128"/>
      <c r="N1117" s="84" t="str">
        <f t="shared" si="246"/>
        <v/>
      </c>
      <c r="O1117" s="128"/>
      <c r="P1117" s="84" t="str">
        <f t="shared" si="247"/>
        <v/>
      </c>
      <c r="Q1117" s="84" t="str">
        <f t="shared" si="244"/>
        <v/>
      </c>
      <c r="R1117" s="84" t="str">
        <f t="shared" si="248"/>
        <v/>
      </c>
      <c r="S1117" s="84" t="str">
        <f t="shared" si="249"/>
        <v/>
      </c>
      <c r="U1117" s="84" t="str">
        <f t="shared" si="250"/>
        <v/>
      </c>
      <c r="W1117" s="108" t="str">
        <f>IF($N1117="", "", SUM($D$11:$D1117))</f>
        <v/>
      </c>
      <c r="X1117" s="111" t="str">
        <f t="shared" si="251"/>
        <v/>
      </c>
      <c r="Y1117" s="114" t="str">
        <f t="shared" si="255"/>
        <v/>
      </c>
      <c r="Z1117" s="111" t="str">
        <f>IF(X1117="", "", X1117-SUM($Z$11:$Z1116))</f>
        <v/>
      </c>
      <c r="AA1117" s="111" t="str">
        <f>IF($Y1117="", "", $Y1117-SUM($AA$11:$AA1116))</f>
        <v/>
      </c>
      <c r="AB1117" s="111" t="str">
        <f t="shared" si="256"/>
        <v/>
      </c>
      <c r="AC1117" s="121" t="str">
        <f t="shared" si="252"/>
        <v/>
      </c>
      <c r="AD1117" s="122" t="str">
        <f t="shared" si="253"/>
        <v/>
      </c>
      <c r="AE1117" s="123" t="str">
        <f t="shared" si="257"/>
        <v/>
      </c>
      <c r="AG1117" s="150" t="str">
        <f t="shared" si="254"/>
        <v/>
      </c>
    </row>
    <row r="1118" spans="1:33" x14ac:dyDescent="0.25">
      <c r="A1118" s="56"/>
      <c r="B1118" s="70"/>
      <c r="C1118" s="76"/>
      <c r="D1118" s="73"/>
      <c r="E1118" s="79"/>
      <c r="F1118" s="56"/>
      <c r="G1118" s="13" t="str">
        <f t="shared" si="245"/>
        <v/>
      </c>
      <c r="H1118" s="56"/>
      <c r="K1118" s="128"/>
      <c r="L1118" s="128"/>
      <c r="M1118" s="128"/>
      <c r="N1118" s="84" t="str">
        <f t="shared" si="246"/>
        <v/>
      </c>
      <c r="O1118" s="128"/>
      <c r="P1118" s="84" t="str">
        <f t="shared" si="247"/>
        <v/>
      </c>
      <c r="Q1118" s="84" t="str">
        <f t="shared" si="244"/>
        <v/>
      </c>
      <c r="R1118" s="84" t="str">
        <f t="shared" si="248"/>
        <v/>
      </c>
      <c r="S1118" s="84" t="str">
        <f t="shared" si="249"/>
        <v/>
      </c>
      <c r="U1118" s="84" t="str">
        <f t="shared" si="250"/>
        <v/>
      </c>
      <c r="W1118" s="108" t="str">
        <f>IF($N1118="", "", SUM($D$11:$D1118))</f>
        <v/>
      </c>
      <c r="X1118" s="111" t="str">
        <f t="shared" si="251"/>
        <v/>
      </c>
      <c r="Y1118" s="114" t="str">
        <f t="shared" si="255"/>
        <v/>
      </c>
      <c r="Z1118" s="111" t="str">
        <f>IF(X1118="", "", X1118-SUM($Z$11:$Z1117))</f>
        <v/>
      </c>
      <c r="AA1118" s="111" t="str">
        <f>IF($Y1118="", "", $Y1118-SUM($AA$11:$AA1117))</f>
        <v/>
      </c>
      <c r="AB1118" s="111" t="str">
        <f t="shared" si="256"/>
        <v/>
      </c>
      <c r="AC1118" s="121" t="str">
        <f t="shared" si="252"/>
        <v/>
      </c>
      <c r="AD1118" s="122" t="str">
        <f t="shared" si="253"/>
        <v/>
      </c>
      <c r="AE1118" s="123" t="str">
        <f t="shared" si="257"/>
        <v/>
      </c>
      <c r="AG1118" s="150" t="str">
        <f t="shared" si="254"/>
        <v/>
      </c>
    </row>
    <row r="1119" spans="1:33" x14ac:dyDescent="0.25">
      <c r="A1119" s="56"/>
      <c r="B1119" s="70"/>
      <c r="C1119" s="76"/>
      <c r="D1119" s="73"/>
      <c r="E1119" s="79"/>
      <c r="F1119" s="56"/>
      <c r="G1119" s="13" t="str">
        <f t="shared" si="245"/>
        <v/>
      </c>
      <c r="H1119" s="56"/>
      <c r="K1119" s="128"/>
      <c r="L1119" s="128"/>
      <c r="M1119" s="128"/>
      <c r="N1119" s="84" t="str">
        <f t="shared" si="246"/>
        <v/>
      </c>
      <c r="O1119" s="128"/>
      <c r="P1119" s="84" t="str">
        <f t="shared" si="247"/>
        <v/>
      </c>
      <c r="Q1119" s="84" t="str">
        <f t="shared" si="244"/>
        <v/>
      </c>
      <c r="R1119" s="84" t="str">
        <f t="shared" si="248"/>
        <v/>
      </c>
      <c r="S1119" s="84" t="str">
        <f t="shared" si="249"/>
        <v/>
      </c>
      <c r="U1119" s="84" t="str">
        <f t="shared" si="250"/>
        <v/>
      </c>
      <c r="W1119" s="108" t="str">
        <f>IF($N1119="", "", SUM($D$11:$D1119))</f>
        <v/>
      </c>
      <c r="X1119" s="111" t="str">
        <f t="shared" si="251"/>
        <v/>
      </c>
      <c r="Y1119" s="114" t="str">
        <f t="shared" si="255"/>
        <v/>
      </c>
      <c r="Z1119" s="111" t="str">
        <f>IF(X1119="", "", X1119-SUM($Z$11:$Z1118))</f>
        <v/>
      </c>
      <c r="AA1119" s="111" t="str">
        <f>IF($Y1119="", "", $Y1119-SUM($AA$11:$AA1118))</f>
        <v/>
      </c>
      <c r="AB1119" s="111" t="str">
        <f t="shared" si="256"/>
        <v/>
      </c>
      <c r="AC1119" s="121" t="str">
        <f t="shared" si="252"/>
        <v/>
      </c>
      <c r="AD1119" s="122" t="str">
        <f t="shared" si="253"/>
        <v/>
      </c>
      <c r="AE1119" s="123" t="str">
        <f t="shared" si="257"/>
        <v/>
      </c>
      <c r="AG1119" s="150" t="str">
        <f t="shared" si="254"/>
        <v/>
      </c>
    </row>
    <row r="1120" spans="1:33" x14ac:dyDescent="0.25">
      <c r="A1120" s="56"/>
      <c r="B1120" s="70"/>
      <c r="C1120" s="76"/>
      <c r="D1120" s="73"/>
      <c r="E1120" s="79"/>
      <c r="F1120" s="56"/>
      <c r="G1120" s="13" t="str">
        <f t="shared" si="245"/>
        <v/>
      </c>
      <c r="H1120" s="56"/>
      <c r="K1120" s="128"/>
      <c r="L1120" s="128"/>
      <c r="M1120" s="128"/>
      <c r="N1120" s="84" t="str">
        <f t="shared" si="246"/>
        <v/>
      </c>
      <c r="O1120" s="128"/>
      <c r="P1120" s="84" t="str">
        <f t="shared" si="247"/>
        <v/>
      </c>
      <c r="Q1120" s="84" t="str">
        <f t="shared" si="244"/>
        <v/>
      </c>
      <c r="R1120" s="84" t="str">
        <f t="shared" si="248"/>
        <v/>
      </c>
      <c r="S1120" s="84" t="str">
        <f t="shared" si="249"/>
        <v/>
      </c>
      <c r="U1120" s="84" t="str">
        <f t="shared" si="250"/>
        <v/>
      </c>
      <c r="W1120" s="108" t="str">
        <f>IF($N1120="", "", SUM($D$11:$D1120))</f>
        <v/>
      </c>
      <c r="X1120" s="111" t="str">
        <f t="shared" si="251"/>
        <v/>
      </c>
      <c r="Y1120" s="114" t="str">
        <f t="shared" si="255"/>
        <v/>
      </c>
      <c r="Z1120" s="111" t="str">
        <f>IF(X1120="", "", X1120-SUM($Z$11:$Z1119))</f>
        <v/>
      </c>
      <c r="AA1120" s="111" t="str">
        <f>IF($Y1120="", "", $Y1120-SUM($AA$11:$AA1119))</f>
        <v/>
      </c>
      <c r="AB1120" s="111" t="str">
        <f t="shared" si="256"/>
        <v/>
      </c>
      <c r="AC1120" s="121" t="str">
        <f t="shared" si="252"/>
        <v/>
      </c>
      <c r="AD1120" s="122" t="str">
        <f t="shared" si="253"/>
        <v/>
      </c>
      <c r="AE1120" s="123" t="str">
        <f t="shared" si="257"/>
        <v/>
      </c>
      <c r="AG1120" s="150" t="str">
        <f t="shared" si="254"/>
        <v/>
      </c>
    </row>
    <row r="1121" spans="1:33" x14ac:dyDescent="0.25">
      <c r="A1121" s="56"/>
      <c r="B1121" s="70"/>
      <c r="C1121" s="76"/>
      <c r="D1121" s="73"/>
      <c r="E1121" s="79"/>
      <c r="F1121" s="56"/>
      <c r="G1121" s="13" t="str">
        <f t="shared" si="245"/>
        <v/>
      </c>
      <c r="H1121" s="56"/>
      <c r="K1121" s="128"/>
      <c r="L1121" s="128"/>
      <c r="M1121" s="128"/>
      <c r="N1121" s="84" t="str">
        <f t="shared" si="246"/>
        <v/>
      </c>
      <c r="O1121" s="128"/>
      <c r="P1121" s="84" t="str">
        <f t="shared" si="247"/>
        <v/>
      </c>
      <c r="Q1121" s="84" t="str">
        <f t="shared" si="244"/>
        <v/>
      </c>
      <c r="R1121" s="84" t="str">
        <f t="shared" si="248"/>
        <v/>
      </c>
      <c r="S1121" s="84" t="str">
        <f t="shared" si="249"/>
        <v/>
      </c>
      <c r="U1121" s="84" t="str">
        <f t="shared" si="250"/>
        <v/>
      </c>
      <c r="W1121" s="108" t="str">
        <f>IF($N1121="", "", SUM($D$11:$D1121))</f>
        <v/>
      </c>
      <c r="X1121" s="111" t="str">
        <f t="shared" si="251"/>
        <v/>
      </c>
      <c r="Y1121" s="114" t="str">
        <f t="shared" si="255"/>
        <v/>
      </c>
      <c r="Z1121" s="111" t="str">
        <f>IF(X1121="", "", X1121-SUM($Z$11:$Z1120))</f>
        <v/>
      </c>
      <c r="AA1121" s="111" t="str">
        <f>IF($Y1121="", "", $Y1121-SUM($AA$11:$AA1120))</f>
        <v/>
      </c>
      <c r="AB1121" s="111" t="str">
        <f t="shared" si="256"/>
        <v/>
      </c>
      <c r="AC1121" s="121" t="str">
        <f t="shared" si="252"/>
        <v/>
      </c>
      <c r="AD1121" s="122" t="str">
        <f t="shared" si="253"/>
        <v/>
      </c>
      <c r="AE1121" s="123" t="str">
        <f t="shared" si="257"/>
        <v/>
      </c>
      <c r="AG1121" s="150" t="str">
        <f t="shared" si="254"/>
        <v/>
      </c>
    </row>
    <row r="1122" spans="1:33" x14ac:dyDescent="0.25">
      <c r="A1122" s="56"/>
      <c r="B1122" s="70"/>
      <c r="C1122" s="76"/>
      <c r="D1122" s="73"/>
      <c r="E1122" s="79"/>
      <c r="F1122" s="56"/>
      <c r="G1122" s="13" t="str">
        <f t="shared" si="245"/>
        <v/>
      </c>
      <c r="H1122" s="56"/>
      <c r="K1122" s="128"/>
      <c r="L1122" s="128"/>
      <c r="M1122" s="128"/>
      <c r="N1122" s="84" t="str">
        <f t="shared" si="246"/>
        <v/>
      </c>
      <c r="O1122" s="128"/>
      <c r="P1122" s="84" t="str">
        <f t="shared" si="247"/>
        <v/>
      </c>
      <c r="Q1122" s="84" t="str">
        <f t="shared" si="244"/>
        <v/>
      </c>
      <c r="R1122" s="84" t="str">
        <f t="shared" si="248"/>
        <v/>
      </c>
      <c r="S1122" s="84" t="str">
        <f t="shared" si="249"/>
        <v/>
      </c>
      <c r="U1122" s="84" t="str">
        <f t="shared" si="250"/>
        <v/>
      </c>
      <c r="W1122" s="108" t="str">
        <f>IF($N1122="", "", SUM($D$11:$D1122))</f>
        <v/>
      </c>
      <c r="X1122" s="111" t="str">
        <f t="shared" si="251"/>
        <v/>
      </c>
      <c r="Y1122" s="114" t="str">
        <f t="shared" si="255"/>
        <v/>
      </c>
      <c r="Z1122" s="111" t="str">
        <f>IF(X1122="", "", X1122-SUM($Z$11:$Z1121))</f>
        <v/>
      </c>
      <c r="AA1122" s="111" t="str">
        <f>IF($Y1122="", "", $Y1122-SUM($AA$11:$AA1121))</f>
        <v/>
      </c>
      <c r="AB1122" s="111" t="str">
        <f t="shared" si="256"/>
        <v/>
      </c>
      <c r="AC1122" s="121" t="str">
        <f t="shared" si="252"/>
        <v/>
      </c>
      <c r="AD1122" s="122" t="str">
        <f t="shared" si="253"/>
        <v/>
      </c>
      <c r="AE1122" s="123" t="str">
        <f t="shared" si="257"/>
        <v/>
      </c>
      <c r="AG1122" s="150" t="str">
        <f t="shared" si="254"/>
        <v/>
      </c>
    </row>
    <row r="1123" spans="1:33" x14ac:dyDescent="0.25">
      <c r="A1123" s="56"/>
      <c r="B1123" s="70"/>
      <c r="C1123" s="76"/>
      <c r="D1123" s="73"/>
      <c r="E1123" s="79"/>
      <c r="F1123" s="56"/>
      <c r="G1123" s="13" t="str">
        <f t="shared" si="245"/>
        <v/>
      </c>
      <c r="H1123" s="56"/>
      <c r="K1123" s="128"/>
      <c r="L1123" s="128"/>
      <c r="M1123" s="128"/>
      <c r="N1123" s="84" t="str">
        <f t="shared" si="246"/>
        <v/>
      </c>
      <c r="O1123" s="128"/>
      <c r="P1123" s="84" t="str">
        <f t="shared" si="247"/>
        <v/>
      </c>
      <c r="Q1123" s="84" t="str">
        <f t="shared" si="244"/>
        <v/>
      </c>
      <c r="R1123" s="84" t="str">
        <f t="shared" si="248"/>
        <v/>
      </c>
      <c r="S1123" s="84" t="str">
        <f t="shared" si="249"/>
        <v/>
      </c>
      <c r="U1123" s="84" t="str">
        <f t="shared" si="250"/>
        <v/>
      </c>
      <c r="W1123" s="108" t="str">
        <f>IF($N1123="", "", SUM($D$11:$D1123))</f>
        <v/>
      </c>
      <c r="X1123" s="111" t="str">
        <f t="shared" si="251"/>
        <v/>
      </c>
      <c r="Y1123" s="114" t="str">
        <f t="shared" si="255"/>
        <v/>
      </c>
      <c r="Z1123" s="111" t="str">
        <f>IF(X1123="", "", X1123-SUM($Z$11:$Z1122))</f>
        <v/>
      </c>
      <c r="AA1123" s="111" t="str">
        <f>IF($Y1123="", "", $Y1123-SUM($AA$11:$AA1122))</f>
        <v/>
      </c>
      <c r="AB1123" s="111" t="str">
        <f t="shared" si="256"/>
        <v/>
      </c>
      <c r="AC1123" s="121" t="str">
        <f t="shared" si="252"/>
        <v/>
      </c>
      <c r="AD1123" s="122" t="str">
        <f t="shared" si="253"/>
        <v/>
      </c>
      <c r="AE1123" s="123" t="str">
        <f t="shared" si="257"/>
        <v/>
      </c>
      <c r="AG1123" s="150" t="str">
        <f t="shared" si="254"/>
        <v/>
      </c>
    </row>
    <row r="1124" spans="1:33" x14ac:dyDescent="0.25">
      <c r="A1124" s="56"/>
      <c r="B1124" s="70"/>
      <c r="C1124" s="76"/>
      <c r="D1124" s="73"/>
      <c r="E1124" s="79"/>
      <c r="F1124" s="56"/>
      <c r="G1124" s="13" t="str">
        <f t="shared" si="245"/>
        <v/>
      </c>
      <c r="H1124" s="56"/>
      <c r="K1124" s="128"/>
      <c r="L1124" s="128"/>
      <c r="M1124" s="128"/>
      <c r="N1124" s="84" t="str">
        <f t="shared" si="246"/>
        <v/>
      </c>
      <c r="O1124" s="128"/>
      <c r="P1124" s="84" t="str">
        <f t="shared" si="247"/>
        <v/>
      </c>
      <c r="Q1124" s="84" t="str">
        <f t="shared" si="244"/>
        <v/>
      </c>
      <c r="R1124" s="84" t="str">
        <f t="shared" si="248"/>
        <v/>
      </c>
      <c r="S1124" s="84" t="str">
        <f t="shared" si="249"/>
        <v/>
      </c>
      <c r="U1124" s="84" t="str">
        <f t="shared" si="250"/>
        <v/>
      </c>
      <c r="W1124" s="108" t="str">
        <f>IF($N1124="", "", SUM($D$11:$D1124))</f>
        <v/>
      </c>
      <c r="X1124" s="111" t="str">
        <f t="shared" si="251"/>
        <v/>
      </c>
      <c r="Y1124" s="114" t="str">
        <f t="shared" si="255"/>
        <v/>
      </c>
      <c r="Z1124" s="111" t="str">
        <f>IF(X1124="", "", X1124-SUM($Z$11:$Z1123))</f>
        <v/>
      </c>
      <c r="AA1124" s="111" t="str">
        <f>IF($Y1124="", "", $Y1124-SUM($AA$11:$AA1123))</f>
        <v/>
      </c>
      <c r="AB1124" s="111" t="str">
        <f t="shared" si="256"/>
        <v/>
      </c>
      <c r="AC1124" s="121" t="str">
        <f t="shared" si="252"/>
        <v/>
      </c>
      <c r="AD1124" s="122" t="str">
        <f t="shared" si="253"/>
        <v/>
      </c>
      <c r="AE1124" s="123" t="str">
        <f t="shared" si="257"/>
        <v/>
      </c>
      <c r="AG1124" s="150" t="str">
        <f t="shared" si="254"/>
        <v/>
      </c>
    </row>
    <row r="1125" spans="1:33" x14ac:dyDescent="0.25">
      <c r="A1125" s="56"/>
      <c r="B1125" s="70"/>
      <c r="C1125" s="76"/>
      <c r="D1125" s="73"/>
      <c r="E1125" s="79"/>
      <c r="F1125" s="56"/>
      <c r="G1125" s="13" t="str">
        <f t="shared" si="245"/>
        <v/>
      </c>
      <c r="H1125" s="56"/>
      <c r="K1125" s="128"/>
      <c r="L1125" s="128"/>
      <c r="M1125" s="128"/>
      <c r="N1125" s="84" t="str">
        <f t="shared" si="246"/>
        <v/>
      </c>
      <c r="O1125" s="128"/>
      <c r="P1125" s="84" t="str">
        <f t="shared" si="247"/>
        <v/>
      </c>
      <c r="Q1125" s="84" t="str">
        <f t="shared" si="244"/>
        <v/>
      </c>
      <c r="R1125" s="84" t="str">
        <f t="shared" si="248"/>
        <v/>
      </c>
      <c r="S1125" s="84" t="str">
        <f t="shared" si="249"/>
        <v/>
      </c>
      <c r="U1125" s="84" t="str">
        <f t="shared" si="250"/>
        <v/>
      </c>
      <c r="W1125" s="108" t="str">
        <f>IF($N1125="", "", SUM($D$11:$D1125))</f>
        <v/>
      </c>
      <c r="X1125" s="111" t="str">
        <f t="shared" si="251"/>
        <v/>
      </c>
      <c r="Y1125" s="114" t="str">
        <f t="shared" si="255"/>
        <v/>
      </c>
      <c r="Z1125" s="111" t="str">
        <f>IF(X1125="", "", X1125-SUM($Z$11:$Z1124))</f>
        <v/>
      </c>
      <c r="AA1125" s="111" t="str">
        <f>IF($Y1125="", "", $Y1125-SUM($AA$11:$AA1124))</f>
        <v/>
      </c>
      <c r="AB1125" s="111" t="str">
        <f t="shared" si="256"/>
        <v/>
      </c>
      <c r="AC1125" s="121" t="str">
        <f t="shared" si="252"/>
        <v/>
      </c>
      <c r="AD1125" s="122" t="str">
        <f t="shared" si="253"/>
        <v/>
      </c>
      <c r="AE1125" s="123" t="str">
        <f t="shared" si="257"/>
        <v/>
      </c>
      <c r="AG1125" s="150" t="str">
        <f t="shared" si="254"/>
        <v/>
      </c>
    </row>
    <row r="1126" spans="1:33" x14ac:dyDescent="0.25">
      <c r="A1126" s="56"/>
      <c r="B1126" s="70"/>
      <c r="C1126" s="76"/>
      <c r="D1126" s="73"/>
      <c r="E1126" s="79"/>
      <c r="F1126" s="56"/>
      <c r="G1126" s="13" t="str">
        <f t="shared" si="245"/>
        <v/>
      </c>
      <c r="H1126" s="56"/>
      <c r="K1126" s="128"/>
      <c r="L1126" s="128"/>
      <c r="M1126" s="128"/>
      <c r="N1126" s="84" t="str">
        <f t="shared" si="246"/>
        <v/>
      </c>
      <c r="O1126" s="128"/>
      <c r="P1126" s="84" t="str">
        <f t="shared" si="247"/>
        <v/>
      </c>
      <c r="Q1126" s="84" t="str">
        <f t="shared" si="244"/>
        <v/>
      </c>
      <c r="R1126" s="84" t="str">
        <f t="shared" si="248"/>
        <v/>
      </c>
      <c r="S1126" s="84" t="str">
        <f t="shared" si="249"/>
        <v/>
      </c>
      <c r="U1126" s="84" t="str">
        <f t="shared" si="250"/>
        <v/>
      </c>
      <c r="W1126" s="108" t="str">
        <f>IF($N1126="", "", SUM($D$11:$D1126))</f>
        <v/>
      </c>
      <c r="X1126" s="111" t="str">
        <f t="shared" si="251"/>
        <v/>
      </c>
      <c r="Y1126" s="114" t="str">
        <f t="shared" si="255"/>
        <v/>
      </c>
      <c r="Z1126" s="111" t="str">
        <f>IF(X1126="", "", X1126-SUM($Z$11:$Z1125))</f>
        <v/>
      </c>
      <c r="AA1126" s="111" t="str">
        <f>IF($Y1126="", "", $Y1126-SUM($AA$11:$AA1125))</f>
        <v/>
      </c>
      <c r="AB1126" s="111" t="str">
        <f t="shared" si="256"/>
        <v/>
      </c>
      <c r="AC1126" s="121" t="str">
        <f t="shared" si="252"/>
        <v/>
      </c>
      <c r="AD1126" s="122" t="str">
        <f t="shared" si="253"/>
        <v/>
      </c>
      <c r="AE1126" s="123" t="str">
        <f t="shared" si="257"/>
        <v/>
      </c>
      <c r="AG1126" s="150" t="str">
        <f t="shared" si="254"/>
        <v/>
      </c>
    </row>
    <row r="1127" spans="1:33" x14ac:dyDescent="0.25">
      <c r="A1127" s="56"/>
      <c r="B1127" s="70"/>
      <c r="C1127" s="76"/>
      <c r="D1127" s="73"/>
      <c r="E1127" s="79"/>
      <c r="F1127" s="56"/>
      <c r="G1127" s="13" t="str">
        <f t="shared" si="245"/>
        <v/>
      </c>
      <c r="H1127" s="56"/>
      <c r="K1127" s="128"/>
      <c r="L1127" s="128"/>
      <c r="M1127" s="128"/>
      <c r="N1127" s="84" t="str">
        <f t="shared" si="246"/>
        <v/>
      </c>
      <c r="O1127" s="128"/>
      <c r="P1127" s="84" t="str">
        <f t="shared" si="247"/>
        <v/>
      </c>
      <c r="Q1127" s="84" t="str">
        <f t="shared" si="244"/>
        <v/>
      </c>
      <c r="R1127" s="84" t="str">
        <f t="shared" si="248"/>
        <v/>
      </c>
      <c r="S1127" s="84" t="str">
        <f t="shared" si="249"/>
        <v/>
      </c>
      <c r="U1127" s="84" t="str">
        <f t="shared" si="250"/>
        <v/>
      </c>
      <c r="W1127" s="108" t="str">
        <f>IF($N1127="", "", SUM($D$11:$D1127))</f>
        <v/>
      </c>
      <c r="X1127" s="111" t="str">
        <f t="shared" si="251"/>
        <v/>
      </c>
      <c r="Y1127" s="114" t="str">
        <f t="shared" si="255"/>
        <v/>
      </c>
      <c r="Z1127" s="111" t="str">
        <f>IF(X1127="", "", X1127-SUM($Z$11:$Z1126))</f>
        <v/>
      </c>
      <c r="AA1127" s="111" t="str">
        <f>IF($Y1127="", "", $Y1127-SUM($AA$11:$AA1126))</f>
        <v/>
      </c>
      <c r="AB1127" s="111" t="str">
        <f t="shared" si="256"/>
        <v/>
      </c>
      <c r="AC1127" s="121" t="str">
        <f t="shared" si="252"/>
        <v/>
      </c>
      <c r="AD1127" s="122" t="str">
        <f t="shared" si="253"/>
        <v/>
      </c>
      <c r="AE1127" s="123" t="str">
        <f t="shared" si="257"/>
        <v/>
      </c>
      <c r="AG1127" s="150" t="str">
        <f t="shared" si="254"/>
        <v/>
      </c>
    </row>
    <row r="1128" spans="1:33" x14ac:dyDescent="0.25">
      <c r="A1128" s="56"/>
      <c r="B1128" s="70"/>
      <c r="C1128" s="76"/>
      <c r="D1128" s="73"/>
      <c r="E1128" s="79"/>
      <c r="F1128" s="56"/>
      <c r="G1128" s="13" t="str">
        <f t="shared" si="245"/>
        <v/>
      </c>
      <c r="H1128" s="56"/>
      <c r="K1128" s="128"/>
      <c r="L1128" s="128"/>
      <c r="M1128" s="128"/>
      <c r="N1128" s="84" t="str">
        <f t="shared" si="246"/>
        <v/>
      </c>
      <c r="O1128" s="128"/>
      <c r="P1128" s="84" t="str">
        <f t="shared" si="247"/>
        <v/>
      </c>
      <c r="Q1128" s="84" t="str">
        <f t="shared" si="244"/>
        <v/>
      </c>
      <c r="R1128" s="84" t="str">
        <f t="shared" si="248"/>
        <v/>
      </c>
      <c r="S1128" s="84" t="str">
        <f t="shared" si="249"/>
        <v/>
      </c>
      <c r="U1128" s="84" t="str">
        <f t="shared" si="250"/>
        <v/>
      </c>
      <c r="W1128" s="108" t="str">
        <f>IF($N1128="", "", SUM($D$11:$D1128))</f>
        <v/>
      </c>
      <c r="X1128" s="111" t="str">
        <f t="shared" si="251"/>
        <v/>
      </c>
      <c r="Y1128" s="114" t="str">
        <f t="shared" si="255"/>
        <v/>
      </c>
      <c r="Z1128" s="111" t="str">
        <f>IF(X1128="", "", X1128-SUM($Z$11:$Z1127))</f>
        <v/>
      </c>
      <c r="AA1128" s="111" t="str">
        <f>IF($Y1128="", "", $Y1128-SUM($AA$11:$AA1127))</f>
        <v/>
      </c>
      <c r="AB1128" s="111" t="str">
        <f t="shared" si="256"/>
        <v/>
      </c>
      <c r="AC1128" s="121" t="str">
        <f t="shared" si="252"/>
        <v/>
      </c>
      <c r="AD1128" s="122" t="str">
        <f t="shared" si="253"/>
        <v/>
      </c>
      <c r="AE1128" s="123" t="str">
        <f t="shared" si="257"/>
        <v/>
      </c>
      <c r="AG1128" s="150" t="str">
        <f t="shared" si="254"/>
        <v/>
      </c>
    </row>
    <row r="1129" spans="1:33" x14ac:dyDescent="0.25">
      <c r="A1129" s="56"/>
      <c r="B1129" s="70"/>
      <c r="C1129" s="76"/>
      <c r="D1129" s="73"/>
      <c r="E1129" s="79"/>
      <c r="F1129" s="56"/>
      <c r="G1129" s="13" t="str">
        <f t="shared" si="245"/>
        <v/>
      </c>
      <c r="H1129" s="56"/>
      <c r="K1129" s="128"/>
      <c r="L1129" s="128"/>
      <c r="M1129" s="128"/>
      <c r="N1129" s="84" t="str">
        <f t="shared" si="246"/>
        <v/>
      </c>
      <c r="O1129" s="128"/>
      <c r="P1129" s="84" t="str">
        <f t="shared" si="247"/>
        <v/>
      </c>
      <c r="Q1129" s="84" t="str">
        <f t="shared" si="244"/>
        <v/>
      </c>
      <c r="R1129" s="84" t="str">
        <f t="shared" si="248"/>
        <v/>
      </c>
      <c r="S1129" s="84" t="str">
        <f t="shared" si="249"/>
        <v/>
      </c>
      <c r="U1129" s="84" t="str">
        <f t="shared" si="250"/>
        <v/>
      </c>
      <c r="W1129" s="108" t="str">
        <f>IF($N1129="", "", SUM($D$11:$D1129))</f>
        <v/>
      </c>
      <c r="X1129" s="111" t="str">
        <f t="shared" si="251"/>
        <v/>
      </c>
      <c r="Y1129" s="114" t="str">
        <f t="shared" si="255"/>
        <v/>
      </c>
      <c r="Z1129" s="111" t="str">
        <f>IF(X1129="", "", X1129-SUM($Z$11:$Z1128))</f>
        <v/>
      </c>
      <c r="AA1129" s="111" t="str">
        <f>IF($Y1129="", "", $Y1129-SUM($AA$11:$AA1128))</f>
        <v/>
      </c>
      <c r="AB1129" s="111" t="str">
        <f t="shared" si="256"/>
        <v/>
      </c>
      <c r="AC1129" s="121" t="str">
        <f t="shared" si="252"/>
        <v/>
      </c>
      <c r="AD1129" s="122" t="str">
        <f t="shared" si="253"/>
        <v/>
      </c>
      <c r="AE1129" s="123" t="str">
        <f t="shared" si="257"/>
        <v/>
      </c>
      <c r="AG1129" s="150" t="str">
        <f t="shared" si="254"/>
        <v/>
      </c>
    </row>
    <row r="1130" spans="1:33" x14ac:dyDescent="0.25">
      <c r="A1130" s="56"/>
      <c r="B1130" s="70"/>
      <c r="C1130" s="76"/>
      <c r="D1130" s="73"/>
      <c r="E1130" s="79"/>
      <c r="F1130" s="56"/>
      <c r="G1130" s="13" t="str">
        <f t="shared" si="245"/>
        <v/>
      </c>
      <c r="H1130" s="56"/>
      <c r="K1130" s="128"/>
      <c r="L1130" s="128"/>
      <c r="M1130" s="128"/>
      <c r="N1130" s="84" t="str">
        <f t="shared" si="246"/>
        <v/>
      </c>
      <c r="O1130" s="128"/>
      <c r="P1130" s="84" t="str">
        <f t="shared" si="247"/>
        <v/>
      </c>
      <c r="Q1130" s="84" t="str">
        <f t="shared" si="244"/>
        <v/>
      </c>
      <c r="R1130" s="84" t="str">
        <f t="shared" si="248"/>
        <v/>
      </c>
      <c r="S1130" s="84" t="str">
        <f t="shared" si="249"/>
        <v/>
      </c>
      <c r="U1130" s="84" t="str">
        <f t="shared" si="250"/>
        <v/>
      </c>
      <c r="W1130" s="108" t="str">
        <f>IF($N1130="", "", SUM($D$11:$D1130))</f>
        <v/>
      </c>
      <c r="X1130" s="111" t="str">
        <f t="shared" si="251"/>
        <v/>
      </c>
      <c r="Y1130" s="114" t="str">
        <f t="shared" si="255"/>
        <v/>
      </c>
      <c r="Z1130" s="111" t="str">
        <f>IF(X1130="", "", X1130-SUM($Z$11:$Z1129))</f>
        <v/>
      </c>
      <c r="AA1130" s="111" t="str">
        <f>IF($Y1130="", "", $Y1130-SUM($AA$11:$AA1129))</f>
        <v/>
      </c>
      <c r="AB1130" s="111" t="str">
        <f t="shared" si="256"/>
        <v/>
      </c>
      <c r="AC1130" s="121" t="str">
        <f t="shared" si="252"/>
        <v/>
      </c>
      <c r="AD1130" s="122" t="str">
        <f t="shared" si="253"/>
        <v/>
      </c>
      <c r="AE1130" s="123" t="str">
        <f t="shared" si="257"/>
        <v/>
      </c>
      <c r="AG1130" s="150" t="str">
        <f t="shared" si="254"/>
        <v/>
      </c>
    </row>
    <row r="1131" spans="1:33" x14ac:dyDescent="0.25">
      <c r="A1131" s="56"/>
      <c r="B1131" s="70"/>
      <c r="C1131" s="76"/>
      <c r="D1131" s="73"/>
      <c r="E1131" s="79"/>
      <c r="F1131" s="56"/>
      <c r="G1131" s="13" t="str">
        <f t="shared" si="245"/>
        <v/>
      </c>
      <c r="H1131" s="56"/>
      <c r="K1131" s="128"/>
      <c r="L1131" s="128"/>
      <c r="M1131" s="128"/>
      <c r="N1131" s="84" t="str">
        <f t="shared" si="246"/>
        <v/>
      </c>
      <c r="O1131" s="128"/>
      <c r="P1131" s="84" t="str">
        <f t="shared" si="247"/>
        <v/>
      </c>
      <c r="Q1131" s="84" t="str">
        <f t="shared" si="244"/>
        <v/>
      </c>
      <c r="R1131" s="84" t="str">
        <f t="shared" si="248"/>
        <v/>
      </c>
      <c r="S1131" s="84" t="str">
        <f t="shared" si="249"/>
        <v/>
      </c>
      <c r="U1131" s="84" t="str">
        <f t="shared" si="250"/>
        <v/>
      </c>
      <c r="W1131" s="108" t="str">
        <f>IF($N1131="", "", SUM($D$11:$D1131))</f>
        <v/>
      </c>
      <c r="X1131" s="111" t="str">
        <f t="shared" si="251"/>
        <v/>
      </c>
      <c r="Y1131" s="114" t="str">
        <f t="shared" si="255"/>
        <v/>
      </c>
      <c r="Z1131" s="111" t="str">
        <f>IF(X1131="", "", X1131-SUM($Z$11:$Z1130))</f>
        <v/>
      </c>
      <c r="AA1131" s="111" t="str">
        <f>IF($Y1131="", "", $Y1131-SUM($AA$11:$AA1130))</f>
        <v/>
      </c>
      <c r="AB1131" s="111" t="str">
        <f t="shared" si="256"/>
        <v/>
      </c>
      <c r="AC1131" s="121" t="str">
        <f t="shared" si="252"/>
        <v/>
      </c>
      <c r="AD1131" s="122" t="str">
        <f t="shared" si="253"/>
        <v/>
      </c>
      <c r="AE1131" s="123" t="str">
        <f t="shared" si="257"/>
        <v/>
      </c>
      <c r="AG1131" s="150" t="str">
        <f t="shared" si="254"/>
        <v/>
      </c>
    </row>
    <row r="1132" spans="1:33" x14ac:dyDescent="0.25">
      <c r="A1132" s="56"/>
      <c r="B1132" s="70"/>
      <c r="C1132" s="76"/>
      <c r="D1132" s="73"/>
      <c r="E1132" s="79"/>
      <c r="F1132" s="56"/>
      <c r="G1132" s="13" t="str">
        <f t="shared" si="245"/>
        <v/>
      </c>
      <c r="H1132" s="56"/>
      <c r="K1132" s="128"/>
      <c r="L1132" s="128"/>
      <c r="M1132" s="128"/>
      <c r="N1132" s="84" t="str">
        <f t="shared" si="246"/>
        <v/>
      </c>
      <c r="O1132" s="128"/>
      <c r="P1132" s="84" t="str">
        <f t="shared" si="247"/>
        <v/>
      </c>
      <c r="Q1132" s="84" t="str">
        <f t="shared" si="244"/>
        <v/>
      </c>
      <c r="R1132" s="84" t="str">
        <f t="shared" si="248"/>
        <v/>
      </c>
      <c r="S1132" s="84" t="str">
        <f t="shared" si="249"/>
        <v/>
      </c>
      <c r="U1132" s="84" t="str">
        <f t="shared" si="250"/>
        <v/>
      </c>
      <c r="W1132" s="108" t="str">
        <f>IF($N1132="", "", SUM($D$11:$D1132))</f>
        <v/>
      </c>
      <c r="X1132" s="111" t="str">
        <f t="shared" si="251"/>
        <v/>
      </c>
      <c r="Y1132" s="114" t="str">
        <f t="shared" si="255"/>
        <v/>
      </c>
      <c r="Z1132" s="111" t="str">
        <f>IF(X1132="", "", X1132-SUM($Z$11:$Z1131))</f>
        <v/>
      </c>
      <c r="AA1132" s="111" t="str">
        <f>IF($Y1132="", "", $Y1132-SUM($AA$11:$AA1131))</f>
        <v/>
      </c>
      <c r="AB1132" s="111" t="str">
        <f t="shared" si="256"/>
        <v/>
      </c>
      <c r="AC1132" s="121" t="str">
        <f t="shared" si="252"/>
        <v/>
      </c>
      <c r="AD1132" s="122" t="str">
        <f t="shared" si="253"/>
        <v/>
      </c>
      <c r="AE1132" s="123" t="str">
        <f t="shared" si="257"/>
        <v/>
      </c>
      <c r="AG1132" s="150" t="str">
        <f t="shared" si="254"/>
        <v/>
      </c>
    </row>
    <row r="1133" spans="1:33" x14ac:dyDescent="0.25">
      <c r="A1133" s="56"/>
      <c r="B1133" s="70"/>
      <c r="C1133" s="76"/>
      <c r="D1133" s="73"/>
      <c r="E1133" s="79"/>
      <c r="F1133" s="56"/>
      <c r="G1133" s="13" t="str">
        <f t="shared" si="245"/>
        <v/>
      </c>
      <c r="H1133" s="56"/>
      <c r="K1133" s="128"/>
      <c r="L1133" s="128"/>
      <c r="M1133" s="128"/>
      <c r="N1133" s="84" t="str">
        <f t="shared" si="246"/>
        <v/>
      </c>
      <c r="O1133" s="128"/>
      <c r="P1133" s="84" t="str">
        <f t="shared" si="247"/>
        <v/>
      </c>
      <c r="Q1133" s="84" t="str">
        <f t="shared" si="244"/>
        <v/>
      </c>
      <c r="R1133" s="84" t="str">
        <f t="shared" si="248"/>
        <v/>
      </c>
      <c r="S1133" s="84" t="str">
        <f t="shared" si="249"/>
        <v/>
      </c>
      <c r="U1133" s="84" t="str">
        <f t="shared" si="250"/>
        <v/>
      </c>
      <c r="W1133" s="108" t="str">
        <f>IF($N1133="", "", SUM($D$11:$D1133))</f>
        <v/>
      </c>
      <c r="X1133" s="111" t="str">
        <f t="shared" si="251"/>
        <v/>
      </c>
      <c r="Y1133" s="114" t="str">
        <f t="shared" si="255"/>
        <v/>
      </c>
      <c r="Z1133" s="111" t="str">
        <f>IF(X1133="", "", X1133-SUM($Z$11:$Z1132))</f>
        <v/>
      </c>
      <c r="AA1133" s="111" t="str">
        <f>IF($Y1133="", "", $Y1133-SUM($AA$11:$AA1132))</f>
        <v/>
      </c>
      <c r="AB1133" s="111" t="str">
        <f t="shared" si="256"/>
        <v/>
      </c>
      <c r="AC1133" s="121" t="str">
        <f t="shared" si="252"/>
        <v/>
      </c>
      <c r="AD1133" s="122" t="str">
        <f t="shared" si="253"/>
        <v/>
      </c>
      <c r="AE1133" s="123" t="str">
        <f t="shared" si="257"/>
        <v/>
      </c>
      <c r="AG1133" s="150" t="str">
        <f t="shared" si="254"/>
        <v/>
      </c>
    </row>
    <row r="1134" spans="1:33" x14ac:dyDescent="0.25">
      <c r="A1134" s="56"/>
      <c r="B1134" s="70"/>
      <c r="C1134" s="76"/>
      <c r="D1134" s="73"/>
      <c r="E1134" s="79"/>
      <c r="F1134" s="56"/>
      <c r="G1134" s="13" t="str">
        <f t="shared" si="245"/>
        <v/>
      </c>
      <c r="H1134" s="56"/>
      <c r="K1134" s="128"/>
      <c r="L1134" s="128"/>
      <c r="M1134" s="128"/>
      <c r="N1134" s="84" t="str">
        <f t="shared" si="246"/>
        <v/>
      </c>
      <c r="O1134" s="128"/>
      <c r="P1134" s="84" t="str">
        <f t="shared" si="247"/>
        <v/>
      </c>
      <c r="Q1134" s="84" t="str">
        <f t="shared" si="244"/>
        <v/>
      </c>
      <c r="R1134" s="84" t="str">
        <f t="shared" si="248"/>
        <v/>
      </c>
      <c r="S1134" s="84" t="str">
        <f t="shared" si="249"/>
        <v/>
      </c>
      <c r="U1134" s="84" t="str">
        <f t="shared" si="250"/>
        <v/>
      </c>
      <c r="W1134" s="108" t="str">
        <f>IF($N1134="", "", SUM($D$11:$D1134))</f>
        <v/>
      </c>
      <c r="X1134" s="111" t="str">
        <f t="shared" si="251"/>
        <v/>
      </c>
      <c r="Y1134" s="114" t="str">
        <f t="shared" si="255"/>
        <v/>
      </c>
      <c r="Z1134" s="111" t="str">
        <f>IF(X1134="", "", X1134-SUM($Z$11:$Z1133))</f>
        <v/>
      </c>
      <c r="AA1134" s="111" t="str">
        <f>IF($Y1134="", "", $Y1134-SUM($AA$11:$AA1133))</f>
        <v/>
      </c>
      <c r="AB1134" s="111" t="str">
        <f t="shared" si="256"/>
        <v/>
      </c>
      <c r="AC1134" s="121" t="str">
        <f t="shared" si="252"/>
        <v/>
      </c>
      <c r="AD1134" s="122" t="str">
        <f t="shared" si="253"/>
        <v/>
      </c>
      <c r="AE1134" s="123" t="str">
        <f t="shared" si="257"/>
        <v/>
      </c>
      <c r="AG1134" s="150" t="str">
        <f t="shared" si="254"/>
        <v/>
      </c>
    </row>
    <row r="1135" spans="1:33" x14ac:dyDescent="0.25">
      <c r="A1135" s="56"/>
      <c r="B1135" s="70"/>
      <c r="C1135" s="76"/>
      <c r="D1135" s="73"/>
      <c r="E1135" s="79"/>
      <c r="F1135" s="56"/>
      <c r="G1135" s="13" t="str">
        <f t="shared" si="245"/>
        <v/>
      </c>
      <c r="H1135" s="56"/>
      <c r="K1135" s="128"/>
      <c r="L1135" s="128"/>
      <c r="M1135" s="128"/>
      <c r="N1135" s="84" t="str">
        <f t="shared" si="246"/>
        <v/>
      </c>
      <c r="O1135" s="128"/>
      <c r="P1135" s="84" t="str">
        <f t="shared" si="247"/>
        <v/>
      </c>
      <c r="Q1135" s="84" t="str">
        <f t="shared" si="244"/>
        <v/>
      </c>
      <c r="R1135" s="84" t="str">
        <f t="shared" si="248"/>
        <v/>
      </c>
      <c r="S1135" s="84" t="str">
        <f t="shared" si="249"/>
        <v/>
      </c>
      <c r="U1135" s="84" t="str">
        <f t="shared" si="250"/>
        <v/>
      </c>
      <c r="W1135" s="108" t="str">
        <f>IF($N1135="", "", SUM($D$11:$D1135))</f>
        <v/>
      </c>
      <c r="X1135" s="111" t="str">
        <f t="shared" si="251"/>
        <v/>
      </c>
      <c r="Y1135" s="114" t="str">
        <f t="shared" si="255"/>
        <v/>
      </c>
      <c r="Z1135" s="111" t="str">
        <f>IF(X1135="", "", X1135-SUM($Z$11:$Z1134))</f>
        <v/>
      </c>
      <c r="AA1135" s="111" t="str">
        <f>IF($Y1135="", "", $Y1135-SUM($AA$11:$AA1134))</f>
        <v/>
      </c>
      <c r="AB1135" s="111" t="str">
        <f t="shared" si="256"/>
        <v/>
      </c>
      <c r="AC1135" s="121" t="str">
        <f t="shared" si="252"/>
        <v/>
      </c>
      <c r="AD1135" s="122" t="str">
        <f t="shared" si="253"/>
        <v/>
      </c>
      <c r="AE1135" s="123" t="str">
        <f t="shared" si="257"/>
        <v/>
      </c>
      <c r="AG1135" s="150" t="str">
        <f t="shared" si="254"/>
        <v/>
      </c>
    </row>
    <row r="1136" spans="1:33" x14ac:dyDescent="0.25">
      <c r="A1136" s="56"/>
      <c r="B1136" s="70"/>
      <c r="C1136" s="76"/>
      <c r="D1136" s="73"/>
      <c r="E1136" s="79"/>
      <c r="F1136" s="56"/>
      <c r="G1136" s="13" t="str">
        <f t="shared" si="245"/>
        <v/>
      </c>
      <c r="H1136" s="56"/>
      <c r="K1136" s="128"/>
      <c r="L1136" s="128"/>
      <c r="M1136" s="128"/>
      <c r="N1136" s="84" t="str">
        <f t="shared" si="246"/>
        <v/>
      </c>
      <c r="O1136" s="128"/>
      <c r="P1136" s="84" t="str">
        <f t="shared" si="247"/>
        <v/>
      </c>
      <c r="Q1136" s="84" t="str">
        <f t="shared" si="244"/>
        <v/>
      </c>
      <c r="R1136" s="84" t="str">
        <f t="shared" si="248"/>
        <v/>
      </c>
      <c r="S1136" s="84" t="str">
        <f t="shared" si="249"/>
        <v/>
      </c>
      <c r="U1136" s="84" t="str">
        <f t="shared" si="250"/>
        <v/>
      </c>
      <c r="W1136" s="108" t="str">
        <f>IF($N1136="", "", SUM($D$11:$D1136))</f>
        <v/>
      </c>
      <c r="X1136" s="111" t="str">
        <f t="shared" si="251"/>
        <v/>
      </c>
      <c r="Y1136" s="114" t="str">
        <f t="shared" si="255"/>
        <v/>
      </c>
      <c r="Z1136" s="111" t="str">
        <f>IF(X1136="", "", X1136-SUM($Z$11:$Z1135))</f>
        <v/>
      </c>
      <c r="AA1136" s="111" t="str">
        <f>IF($Y1136="", "", $Y1136-SUM($AA$11:$AA1135))</f>
        <v/>
      </c>
      <c r="AB1136" s="111" t="str">
        <f t="shared" si="256"/>
        <v/>
      </c>
      <c r="AC1136" s="121" t="str">
        <f t="shared" si="252"/>
        <v/>
      </c>
      <c r="AD1136" s="122" t="str">
        <f t="shared" si="253"/>
        <v/>
      </c>
      <c r="AE1136" s="123" t="str">
        <f t="shared" si="257"/>
        <v/>
      </c>
      <c r="AG1136" s="150" t="str">
        <f t="shared" si="254"/>
        <v/>
      </c>
    </row>
    <row r="1137" spans="1:33" x14ac:dyDescent="0.25">
      <c r="A1137" s="56"/>
      <c r="B1137" s="70"/>
      <c r="C1137" s="76"/>
      <c r="D1137" s="73"/>
      <c r="E1137" s="79"/>
      <c r="F1137" s="56"/>
      <c r="G1137" s="13" t="str">
        <f t="shared" si="245"/>
        <v/>
      </c>
      <c r="H1137" s="56"/>
      <c r="K1137" s="128"/>
      <c r="L1137" s="128"/>
      <c r="M1137" s="128"/>
      <c r="N1137" s="84" t="str">
        <f t="shared" si="246"/>
        <v/>
      </c>
      <c r="O1137" s="128"/>
      <c r="P1137" s="84" t="str">
        <f t="shared" si="247"/>
        <v/>
      </c>
      <c r="Q1137" s="84" t="str">
        <f t="shared" si="244"/>
        <v/>
      </c>
      <c r="R1137" s="84" t="str">
        <f t="shared" si="248"/>
        <v/>
      </c>
      <c r="S1137" s="84" t="str">
        <f t="shared" si="249"/>
        <v/>
      </c>
      <c r="U1137" s="84" t="str">
        <f t="shared" si="250"/>
        <v/>
      </c>
      <c r="W1137" s="108" t="str">
        <f>IF($N1137="", "", SUM($D$11:$D1137))</f>
        <v/>
      </c>
      <c r="X1137" s="111" t="str">
        <f t="shared" si="251"/>
        <v/>
      </c>
      <c r="Y1137" s="114" t="str">
        <f t="shared" si="255"/>
        <v/>
      </c>
      <c r="Z1137" s="111" t="str">
        <f>IF(X1137="", "", X1137-SUM($Z$11:$Z1136))</f>
        <v/>
      </c>
      <c r="AA1137" s="111" t="str">
        <f>IF($Y1137="", "", $Y1137-SUM($AA$11:$AA1136))</f>
        <v/>
      </c>
      <c r="AB1137" s="111" t="str">
        <f t="shared" si="256"/>
        <v/>
      </c>
      <c r="AC1137" s="121" t="str">
        <f t="shared" si="252"/>
        <v/>
      </c>
      <c r="AD1137" s="122" t="str">
        <f t="shared" si="253"/>
        <v/>
      </c>
      <c r="AE1137" s="123" t="str">
        <f t="shared" si="257"/>
        <v/>
      </c>
      <c r="AG1137" s="150" t="str">
        <f t="shared" si="254"/>
        <v/>
      </c>
    </row>
    <row r="1138" spans="1:33" x14ac:dyDescent="0.25">
      <c r="A1138" s="56"/>
      <c r="B1138" s="70"/>
      <c r="C1138" s="76"/>
      <c r="D1138" s="73"/>
      <c r="E1138" s="79"/>
      <c r="F1138" s="56"/>
      <c r="G1138" s="13" t="str">
        <f t="shared" si="245"/>
        <v/>
      </c>
      <c r="H1138" s="56"/>
      <c r="K1138" s="128"/>
      <c r="L1138" s="128"/>
      <c r="M1138" s="128"/>
      <c r="N1138" s="84" t="str">
        <f t="shared" si="246"/>
        <v/>
      </c>
      <c r="O1138" s="128"/>
      <c r="P1138" s="84" t="str">
        <f t="shared" si="247"/>
        <v/>
      </c>
      <c r="Q1138" s="84" t="str">
        <f t="shared" si="244"/>
        <v/>
      </c>
      <c r="R1138" s="84" t="str">
        <f t="shared" si="248"/>
        <v/>
      </c>
      <c r="S1138" s="84" t="str">
        <f t="shared" si="249"/>
        <v/>
      </c>
      <c r="U1138" s="84" t="str">
        <f t="shared" si="250"/>
        <v/>
      </c>
      <c r="W1138" s="108" t="str">
        <f>IF($N1138="", "", SUM($D$11:$D1138))</f>
        <v/>
      </c>
      <c r="X1138" s="111" t="str">
        <f t="shared" si="251"/>
        <v/>
      </c>
      <c r="Y1138" s="114" t="str">
        <f t="shared" si="255"/>
        <v/>
      </c>
      <c r="Z1138" s="111" t="str">
        <f>IF(X1138="", "", X1138-SUM($Z$11:$Z1137))</f>
        <v/>
      </c>
      <c r="AA1138" s="111" t="str">
        <f>IF($Y1138="", "", $Y1138-SUM($AA$11:$AA1137))</f>
        <v/>
      </c>
      <c r="AB1138" s="111" t="str">
        <f t="shared" si="256"/>
        <v/>
      </c>
      <c r="AC1138" s="121" t="str">
        <f t="shared" si="252"/>
        <v/>
      </c>
      <c r="AD1138" s="122" t="str">
        <f t="shared" si="253"/>
        <v/>
      </c>
      <c r="AE1138" s="123" t="str">
        <f t="shared" si="257"/>
        <v/>
      </c>
      <c r="AG1138" s="150" t="str">
        <f t="shared" si="254"/>
        <v/>
      </c>
    </row>
    <row r="1139" spans="1:33" x14ac:dyDescent="0.25">
      <c r="A1139" s="56"/>
      <c r="B1139" s="70"/>
      <c r="C1139" s="76"/>
      <c r="D1139" s="73"/>
      <c r="E1139" s="79"/>
      <c r="F1139" s="56"/>
      <c r="G1139" s="13" t="str">
        <f t="shared" si="245"/>
        <v/>
      </c>
      <c r="H1139" s="56"/>
      <c r="K1139" s="128"/>
      <c r="L1139" s="128"/>
      <c r="M1139" s="128"/>
      <c r="N1139" s="84" t="str">
        <f t="shared" si="246"/>
        <v/>
      </c>
      <c r="O1139" s="128"/>
      <c r="P1139" s="84" t="str">
        <f t="shared" si="247"/>
        <v/>
      </c>
      <c r="Q1139" s="84" t="str">
        <f t="shared" si="244"/>
        <v/>
      </c>
      <c r="R1139" s="84" t="str">
        <f t="shared" si="248"/>
        <v/>
      </c>
      <c r="S1139" s="84" t="str">
        <f t="shared" si="249"/>
        <v/>
      </c>
      <c r="U1139" s="84" t="str">
        <f t="shared" si="250"/>
        <v/>
      </c>
      <c r="W1139" s="108" t="str">
        <f>IF($N1139="", "", SUM($D$11:$D1139))</f>
        <v/>
      </c>
      <c r="X1139" s="111" t="str">
        <f t="shared" si="251"/>
        <v/>
      </c>
      <c r="Y1139" s="114" t="str">
        <f t="shared" si="255"/>
        <v/>
      </c>
      <c r="Z1139" s="111" t="str">
        <f>IF(X1139="", "", X1139-SUM($Z$11:$Z1138))</f>
        <v/>
      </c>
      <c r="AA1139" s="111" t="str">
        <f>IF($Y1139="", "", $Y1139-SUM($AA$11:$AA1138))</f>
        <v/>
      </c>
      <c r="AB1139" s="111" t="str">
        <f t="shared" si="256"/>
        <v/>
      </c>
      <c r="AC1139" s="121" t="str">
        <f t="shared" si="252"/>
        <v/>
      </c>
      <c r="AD1139" s="122" t="str">
        <f t="shared" si="253"/>
        <v/>
      </c>
      <c r="AE1139" s="123" t="str">
        <f t="shared" si="257"/>
        <v/>
      </c>
      <c r="AG1139" s="150" t="str">
        <f t="shared" si="254"/>
        <v/>
      </c>
    </row>
    <row r="1140" spans="1:33" x14ac:dyDescent="0.25">
      <c r="A1140" s="56"/>
      <c r="B1140" s="70"/>
      <c r="C1140" s="76"/>
      <c r="D1140" s="73"/>
      <c r="E1140" s="79"/>
      <c r="F1140" s="56"/>
      <c r="G1140" s="13" t="str">
        <f t="shared" si="245"/>
        <v/>
      </c>
      <c r="H1140" s="56"/>
      <c r="K1140" s="128"/>
      <c r="L1140" s="128"/>
      <c r="M1140" s="128"/>
      <c r="N1140" s="84" t="str">
        <f t="shared" si="246"/>
        <v/>
      </c>
      <c r="O1140" s="128"/>
      <c r="P1140" s="84" t="str">
        <f t="shared" si="247"/>
        <v/>
      </c>
      <c r="Q1140" s="84" t="str">
        <f t="shared" si="244"/>
        <v/>
      </c>
      <c r="R1140" s="84" t="str">
        <f t="shared" si="248"/>
        <v/>
      </c>
      <c r="S1140" s="84" t="str">
        <f t="shared" si="249"/>
        <v/>
      </c>
      <c r="U1140" s="84" t="str">
        <f t="shared" si="250"/>
        <v/>
      </c>
      <c r="W1140" s="108" t="str">
        <f>IF($N1140="", "", SUM($D$11:$D1140))</f>
        <v/>
      </c>
      <c r="X1140" s="111" t="str">
        <f t="shared" si="251"/>
        <v/>
      </c>
      <c r="Y1140" s="114" t="str">
        <f t="shared" si="255"/>
        <v/>
      </c>
      <c r="Z1140" s="111" t="str">
        <f>IF(X1140="", "", X1140-SUM($Z$11:$Z1139))</f>
        <v/>
      </c>
      <c r="AA1140" s="111" t="str">
        <f>IF($Y1140="", "", $Y1140-SUM($AA$11:$AA1139))</f>
        <v/>
      </c>
      <c r="AB1140" s="111" t="str">
        <f t="shared" si="256"/>
        <v/>
      </c>
      <c r="AC1140" s="121" t="str">
        <f t="shared" si="252"/>
        <v/>
      </c>
      <c r="AD1140" s="122" t="str">
        <f t="shared" si="253"/>
        <v/>
      </c>
      <c r="AE1140" s="123" t="str">
        <f t="shared" si="257"/>
        <v/>
      </c>
      <c r="AG1140" s="150" t="str">
        <f t="shared" si="254"/>
        <v/>
      </c>
    </row>
    <row r="1141" spans="1:33" x14ac:dyDescent="0.25">
      <c r="A1141" s="56"/>
      <c r="B1141" s="70"/>
      <c r="C1141" s="76"/>
      <c r="D1141" s="73"/>
      <c r="E1141" s="79"/>
      <c r="F1141" s="56"/>
      <c r="G1141" s="13" t="str">
        <f t="shared" si="245"/>
        <v/>
      </c>
      <c r="H1141" s="56"/>
      <c r="K1141" s="128"/>
      <c r="L1141" s="128"/>
      <c r="M1141" s="128"/>
      <c r="N1141" s="84" t="str">
        <f t="shared" si="246"/>
        <v/>
      </c>
      <c r="O1141" s="128"/>
      <c r="P1141" s="84" t="str">
        <f t="shared" si="247"/>
        <v/>
      </c>
      <c r="Q1141" s="84" t="str">
        <f t="shared" si="244"/>
        <v/>
      </c>
      <c r="R1141" s="84" t="str">
        <f t="shared" si="248"/>
        <v/>
      </c>
      <c r="S1141" s="84" t="str">
        <f t="shared" si="249"/>
        <v/>
      </c>
      <c r="U1141" s="84" t="str">
        <f t="shared" si="250"/>
        <v/>
      </c>
      <c r="W1141" s="108" t="str">
        <f>IF($N1141="", "", SUM($D$11:$D1141))</f>
        <v/>
      </c>
      <c r="X1141" s="111" t="str">
        <f t="shared" si="251"/>
        <v/>
      </c>
      <c r="Y1141" s="114" t="str">
        <f t="shared" si="255"/>
        <v/>
      </c>
      <c r="Z1141" s="111" t="str">
        <f>IF(X1141="", "", X1141-SUM($Z$11:$Z1140))</f>
        <v/>
      </c>
      <c r="AA1141" s="111" t="str">
        <f>IF($Y1141="", "", $Y1141-SUM($AA$11:$AA1140))</f>
        <v/>
      </c>
      <c r="AB1141" s="111" t="str">
        <f t="shared" si="256"/>
        <v/>
      </c>
      <c r="AC1141" s="121" t="str">
        <f t="shared" si="252"/>
        <v/>
      </c>
      <c r="AD1141" s="122" t="str">
        <f t="shared" si="253"/>
        <v/>
      </c>
      <c r="AE1141" s="123" t="str">
        <f t="shared" si="257"/>
        <v/>
      </c>
      <c r="AG1141" s="150" t="str">
        <f t="shared" si="254"/>
        <v/>
      </c>
    </row>
    <row r="1142" spans="1:33" x14ac:dyDescent="0.25">
      <c r="A1142" s="56"/>
      <c r="B1142" s="70"/>
      <c r="C1142" s="76"/>
      <c r="D1142" s="73"/>
      <c r="E1142" s="79"/>
      <c r="F1142" s="56"/>
      <c r="G1142" s="13" t="str">
        <f t="shared" si="245"/>
        <v/>
      </c>
      <c r="H1142" s="56"/>
      <c r="K1142" s="128"/>
      <c r="L1142" s="128"/>
      <c r="M1142" s="128"/>
      <c r="N1142" s="84" t="str">
        <f t="shared" si="246"/>
        <v/>
      </c>
      <c r="O1142" s="128"/>
      <c r="P1142" s="84" t="str">
        <f t="shared" si="247"/>
        <v/>
      </c>
      <c r="Q1142" s="84" t="str">
        <f t="shared" si="244"/>
        <v/>
      </c>
      <c r="R1142" s="84" t="str">
        <f t="shared" si="248"/>
        <v/>
      </c>
      <c r="S1142" s="84" t="str">
        <f t="shared" si="249"/>
        <v/>
      </c>
      <c r="U1142" s="84" t="str">
        <f t="shared" si="250"/>
        <v/>
      </c>
      <c r="W1142" s="108" t="str">
        <f>IF($N1142="", "", SUM($D$11:$D1142))</f>
        <v/>
      </c>
      <c r="X1142" s="111" t="str">
        <f t="shared" si="251"/>
        <v/>
      </c>
      <c r="Y1142" s="114" t="str">
        <f t="shared" si="255"/>
        <v/>
      </c>
      <c r="Z1142" s="111" t="str">
        <f>IF(X1142="", "", X1142-SUM($Z$11:$Z1141))</f>
        <v/>
      </c>
      <c r="AA1142" s="111" t="str">
        <f>IF($Y1142="", "", $Y1142-SUM($AA$11:$AA1141))</f>
        <v/>
      </c>
      <c r="AB1142" s="111" t="str">
        <f t="shared" si="256"/>
        <v/>
      </c>
      <c r="AC1142" s="121" t="str">
        <f t="shared" si="252"/>
        <v/>
      </c>
      <c r="AD1142" s="122" t="str">
        <f t="shared" si="253"/>
        <v/>
      </c>
      <c r="AE1142" s="123" t="str">
        <f t="shared" si="257"/>
        <v/>
      </c>
      <c r="AG1142" s="150" t="str">
        <f t="shared" si="254"/>
        <v/>
      </c>
    </row>
    <row r="1143" spans="1:33" x14ac:dyDescent="0.25">
      <c r="A1143" s="56"/>
      <c r="B1143" s="70"/>
      <c r="C1143" s="76"/>
      <c r="D1143" s="73"/>
      <c r="E1143" s="79"/>
      <c r="F1143" s="56"/>
      <c r="G1143" s="13" t="str">
        <f t="shared" si="245"/>
        <v/>
      </c>
      <c r="H1143" s="56"/>
      <c r="K1143" s="128"/>
      <c r="L1143" s="128"/>
      <c r="M1143" s="128"/>
      <c r="N1143" s="84" t="str">
        <f t="shared" si="246"/>
        <v/>
      </c>
      <c r="O1143" s="128"/>
      <c r="P1143" s="84" t="str">
        <f t="shared" si="247"/>
        <v/>
      </c>
      <c r="Q1143" s="84" t="str">
        <f t="shared" si="244"/>
        <v/>
      </c>
      <c r="R1143" s="84" t="str">
        <f t="shared" si="248"/>
        <v/>
      </c>
      <c r="S1143" s="84" t="str">
        <f t="shared" si="249"/>
        <v/>
      </c>
      <c r="U1143" s="84" t="str">
        <f t="shared" si="250"/>
        <v/>
      </c>
      <c r="W1143" s="108" t="str">
        <f>IF($N1143="", "", SUM($D$11:$D1143))</f>
        <v/>
      </c>
      <c r="X1143" s="111" t="str">
        <f t="shared" si="251"/>
        <v/>
      </c>
      <c r="Y1143" s="114" t="str">
        <f t="shared" si="255"/>
        <v/>
      </c>
      <c r="Z1143" s="111" t="str">
        <f>IF(X1143="", "", X1143-SUM($Z$11:$Z1142))</f>
        <v/>
      </c>
      <c r="AA1143" s="111" t="str">
        <f>IF($Y1143="", "", $Y1143-SUM($AA$11:$AA1142))</f>
        <v/>
      </c>
      <c r="AB1143" s="111" t="str">
        <f t="shared" si="256"/>
        <v/>
      </c>
      <c r="AC1143" s="121" t="str">
        <f t="shared" si="252"/>
        <v/>
      </c>
      <c r="AD1143" s="122" t="str">
        <f t="shared" si="253"/>
        <v/>
      </c>
      <c r="AE1143" s="123" t="str">
        <f t="shared" si="257"/>
        <v/>
      </c>
      <c r="AG1143" s="150" t="str">
        <f t="shared" si="254"/>
        <v/>
      </c>
    </row>
    <row r="1144" spans="1:33" x14ac:dyDescent="0.25">
      <c r="A1144" s="56"/>
      <c r="B1144" s="70"/>
      <c r="C1144" s="76"/>
      <c r="D1144" s="73"/>
      <c r="E1144" s="79"/>
      <c r="F1144" s="56"/>
      <c r="G1144" s="13" t="str">
        <f t="shared" si="245"/>
        <v/>
      </c>
      <c r="H1144" s="56"/>
      <c r="K1144" s="128"/>
      <c r="L1144" s="128"/>
      <c r="M1144" s="128"/>
      <c r="N1144" s="84" t="str">
        <f t="shared" si="246"/>
        <v/>
      </c>
      <c r="O1144" s="128"/>
      <c r="P1144" s="84" t="str">
        <f t="shared" si="247"/>
        <v/>
      </c>
      <c r="Q1144" s="84" t="str">
        <f t="shared" si="244"/>
        <v/>
      </c>
      <c r="R1144" s="84" t="str">
        <f t="shared" si="248"/>
        <v/>
      </c>
      <c r="S1144" s="84" t="str">
        <f t="shared" si="249"/>
        <v/>
      </c>
      <c r="U1144" s="84" t="str">
        <f t="shared" si="250"/>
        <v/>
      </c>
      <c r="W1144" s="108" t="str">
        <f>IF($N1144="", "", SUM($D$11:$D1144))</f>
        <v/>
      </c>
      <c r="X1144" s="111" t="str">
        <f t="shared" si="251"/>
        <v/>
      </c>
      <c r="Y1144" s="114" t="str">
        <f t="shared" si="255"/>
        <v/>
      </c>
      <c r="Z1144" s="111" t="str">
        <f>IF(X1144="", "", X1144-SUM($Z$11:$Z1143))</f>
        <v/>
      </c>
      <c r="AA1144" s="111" t="str">
        <f>IF($Y1144="", "", $Y1144-SUM($AA$11:$AA1143))</f>
        <v/>
      </c>
      <c r="AB1144" s="111" t="str">
        <f t="shared" si="256"/>
        <v/>
      </c>
      <c r="AC1144" s="121" t="str">
        <f t="shared" si="252"/>
        <v/>
      </c>
      <c r="AD1144" s="122" t="str">
        <f t="shared" si="253"/>
        <v/>
      </c>
      <c r="AE1144" s="123" t="str">
        <f t="shared" si="257"/>
        <v/>
      </c>
      <c r="AG1144" s="150" t="str">
        <f t="shared" si="254"/>
        <v/>
      </c>
    </row>
    <row r="1145" spans="1:33" x14ac:dyDescent="0.25">
      <c r="A1145" s="56"/>
      <c r="B1145" s="70"/>
      <c r="C1145" s="76"/>
      <c r="D1145" s="73"/>
      <c r="E1145" s="79"/>
      <c r="F1145" s="56"/>
      <c r="G1145" s="13" t="str">
        <f t="shared" si="245"/>
        <v/>
      </c>
      <c r="H1145" s="56"/>
      <c r="K1145" s="128"/>
      <c r="L1145" s="128"/>
      <c r="M1145" s="128"/>
      <c r="N1145" s="84" t="str">
        <f t="shared" si="246"/>
        <v/>
      </c>
      <c r="O1145" s="128"/>
      <c r="P1145" s="84" t="str">
        <f t="shared" si="247"/>
        <v/>
      </c>
      <c r="Q1145" s="84" t="str">
        <f t="shared" si="244"/>
        <v/>
      </c>
      <c r="R1145" s="84" t="str">
        <f t="shared" si="248"/>
        <v/>
      </c>
      <c r="S1145" s="84" t="str">
        <f t="shared" si="249"/>
        <v/>
      </c>
      <c r="U1145" s="84" t="str">
        <f t="shared" si="250"/>
        <v/>
      </c>
      <c r="W1145" s="108" t="str">
        <f>IF($N1145="", "", SUM($D$11:$D1145))</f>
        <v/>
      </c>
      <c r="X1145" s="111" t="str">
        <f t="shared" si="251"/>
        <v/>
      </c>
      <c r="Y1145" s="114" t="str">
        <f t="shared" si="255"/>
        <v/>
      </c>
      <c r="Z1145" s="111" t="str">
        <f>IF(X1145="", "", X1145-SUM($Z$11:$Z1144))</f>
        <v/>
      </c>
      <c r="AA1145" s="111" t="str">
        <f>IF($Y1145="", "", $Y1145-SUM($AA$11:$AA1144))</f>
        <v/>
      </c>
      <c r="AB1145" s="111" t="str">
        <f t="shared" si="256"/>
        <v/>
      </c>
      <c r="AC1145" s="121" t="str">
        <f t="shared" si="252"/>
        <v/>
      </c>
      <c r="AD1145" s="122" t="str">
        <f t="shared" si="253"/>
        <v/>
      </c>
      <c r="AE1145" s="123" t="str">
        <f t="shared" si="257"/>
        <v/>
      </c>
      <c r="AG1145" s="150" t="str">
        <f t="shared" si="254"/>
        <v/>
      </c>
    </row>
    <row r="1146" spans="1:33" x14ac:dyDescent="0.25">
      <c r="A1146" s="56"/>
      <c r="B1146" s="70"/>
      <c r="C1146" s="76"/>
      <c r="D1146" s="73"/>
      <c r="E1146" s="79"/>
      <c r="F1146" s="56"/>
      <c r="G1146" s="13" t="str">
        <f t="shared" si="245"/>
        <v/>
      </c>
      <c r="H1146" s="56"/>
      <c r="K1146" s="128"/>
      <c r="L1146" s="128"/>
      <c r="M1146" s="128"/>
      <c r="N1146" s="84" t="str">
        <f t="shared" si="246"/>
        <v/>
      </c>
      <c r="O1146" s="128"/>
      <c r="P1146" s="84" t="str">
        <f t="shared" si="247"/>
        <v/>
      </c>
      <c r="Q1146" s="84" t="str">
        <f t="shared" si="244"/>
        <v/>
      </c>
      <c r="R1146" s="84" t="str">
        <f t="shared" si="248"/>
        <v/>
      </c>
      <c r="S1146" s="84" t="str">
        <f t="shared" si="249"/>
        <v/>
      </c>
      <c r="U1146" s="84" t="str">
        <f t="shared" si="250"/>
        <v/>
      </c>
      <c r="W1146" s="108" t="str">
        <f>IF($N1146="", "", SUM($D$11:$D1146))</f>
        <v/>
      </c>
      <c r="X1146" s="111" t="str">
        <f t="shared" si="251"/>
        <v/>
      </c>
      <c r="Y1146" s="114" t="str">
        <f t="shared" si="255"/>
        <v/>
      </c>
      <c r="Z1146" s="111" t="str">
        <f>IF(X1146="", "", X1146-SUM($Z$11:$Z1145))</f>
        <v/>
      </c>
      <c r="AA1146" s="111" t="str">
        <f>IF($Y1146="", "", $Y1146-SUM($AA$11:$AA1145))</f>
        <v/>
      </c>
      <c r="AB1146" s="111" t="str">
        <f t="shared" si="256"/>
        <v/>
      </c>
      <c r="AC1146" s="121" t="str">
        <f t="shared" si="252"/>
        <v/>
      </c>
      <c r="AD1146" s="122" t="str">
        <f t="shared" si="253"/>
        <v/>
      </c>
      <c r="AE1146" s="123" t="str">
        <f t="shared" si="257"/>
        <v/>
      </c>
      <c r="AG1146" s="150" t="str">
        <f t="shared" si="254"/>
        <v/>
      </c>
    </row>
    <row r="1147" spans="1:33" x14ac:dyDescent="0.25">
      <c r="A1147" s="56"/>
      <c r="B1147" s="70"/>
      <c r="C1147" s="76"/>
      <c r="D1147" s="73"/>
      <c r="E1147" s="79"/>
      <c r="F1147" s="56"/>
      <c r="G1147" s="13" t="str">
        <f t="shared" si="245"/>
        <v/>
      </c>
      <c r="H1147" s="56"/>
      <c r="K1147" s="128"/>
      <c r="L1147" s="128"/>
      <c r="M1147" s="128"/>
      <c r="N1147" s="84" t="str">
        <f t="shared" si="246"/>
        <v/>
      </c>
      <c r="O1147" s="128"/>
      <c r="P1147" s="84" t="str">
        <f t="shared" si="247"/>
        <v/>
      </c>
      <c r="Q1147" s="84" t="str">
        <f t="shared" si="244"/>
        <v/>
      </c>
      <c r="R1147" s="84" t="str">
        <f t="shared" si="248"/>
        <v/>
      </c>
      <c r="S1147" s="84" t="str">
        <f t="shared" si="249"/>
        <v/>
      </c>
      <c r="U1147" s="84" t="str">
        <f t="shared" si="250"/>
        <v/>
      </c>
      <c r="W1147" s="108" t="str">
        <f>IF($N1147="", "", SUM($D$11:$D1147))</f>
        <v/>
      </c>
      <c r="X1147" s="111" t="str">
        <f t="shared" si="251"/>
        <v/>
      </c>
      <c r="Y1147" s="114" t="str">
        <f t="shared" si="255"/>
        <v/>
      </c>
      <c r="Z1147" s="111" t="str">
        <f>IF(X1147="", "", X1147-SUM($Z$11:$Z1146))</f>
        <v/>
      </c>
      <c r="AA1147" s="111" t="str">
        <f>IF($Y1147="", "", $Y1147-SUM($AA$11:$AA1146))</f>
        <v/>
      </c>
      <c r="AB1147" s="111" t="str">
        <f t="shared" si="256"/>
        <v/>
      </c>
      <c r="AC1147" s="121" t="str">
        <f t="shared" si="252"/>
        <v/>
      </c>
      <c r="AD1147" s="122" t="str">
        <f t="shared" si="253"/>
        <v/>
      </c>
      <c r="AE1147" s="123" t="str">
        <f t="shared" si="257"/>
        <v/>
      </c>
      <c r="AG1147" s="150" t="str">
        <f t="shared" si="254"/>
        <v/>
      </c>
    </row>
    <row r="1148" spans="1:33" x14ac:dyDescent="0.25">
      <c r="A1148" s="56"/>
      <c r="B1148" s="70"/>
      <c r="C1148" s="76"/>
      <c r="D1148" s="73"/>
      <c r="E1148" s="79"/>
      <c r="F1148" s="56"/>
      <c r="G1148" s="13" t="str">
        <f t="shared" si="245"/>
        <v/>
      </c>
      <c r="H1148" s="56"/>
      <c r="K1148" s="128"/>
      <c r="L1148" s="128"/>
      <c r="M1148" s="128"/>
      <c r="N1148" s="84" t="str">
        <f t="shared" si="246"/>
        <v/>
      </c>
      <c r="O1148" s="128"/>
      <c r="P1148" s="84" t="str">
        <f t="shared" si="247"/>
        <v/>
      </c>
      <c r="Q1148" s="84" t="str">
        <f t="shared" si="244"/>
        <v/>
      </c>
      <c r="R1148" s="84" t="str">
        <f t="shared" si="248"/>
        <v/>
      </c>
      <c r="S1148" s="84" t="str">
        <f t="shared" si="249"/>
        <v/>
      </c>
      <c r="U1148" s="84" t="str">
        <f t="shared" si="250"/>
        <v/>
      </c>
      <c r="W1148" s="108" t="str">
        <f>IF($N1148="", "", SUM($D$11:$D1148))</f>
        <v/>
      </c>
      <c r="X1148" s="111" t="str">
        <f t="shared" si="251"/>
        <v/>
      </c>
      <c r="Y1148" s="114" t="str">
        <f t="shared" si="255"/>
        <v/>
      </c>
      <c r="Z1148" s="111" t="str">
        <f>IF(X1148="", "", X1148-SUM($Z$11:$Z1147))</f>
        <v/>
      </c>
      <c r="AA1148" s="111" t="str">
        <f>IF($Y1148="", "", $Y1148-SUM($AA$11:$AA1147))</f>
        <v/>
      </c>
      <c r="AB1148" s="111" t="str">
        <f t="shared" si="256"/>
        <v/>
      </c>
      <c r="AC1148" s="121" t="str">
        <f t="shared" si="252"/>
        <v/>
      </c>
      <c r="AD1148" s="122" t="str">
        <f t="shared" si="253"/>
        <v/>
      </c>
      <c r="AE1148" s="123" t="str">
        <f t="shared" si="257"/>
        <v/>
      </c>
      <c r="AG1148" s="150" t="str">
        <f t="shared" si="254"/>
        <v/>
      </c>
    </row>
    <row r="1149" spans="1:33" x14ac:dyDescent="0.25">
      <c r="A1149" s="56"/>
      <c r="B1149" s="70"/>
      <c r="C1149" s="76"/>
      <c r="D1149" s="73"/>
      <c r="E1149" s="79"/>
      <c r="F1149" s="56"/>
      <c r="G1149" s="13" t="str">
        <f t="shared" si="245"/>
        <v/>
      </c>
      <c r="H1149" s="56"/>
      <c r="K1149" s="128"/>
      <c r="L1149" s="128"/>
      <c r="M1149" s="128"/>
      <c r="N1149" s="84" t="str">
        <f t="shared" si="246"/>
        <v/>
      </c>
      <c r="O1149" s="128"/>
      <c r="P1149" s="84" t="str">
        <f t="shared" si="247"/>
        <v/>
      </c>
      <c r="Q1149" s="84" t="str">
        <f t="shared" si="244"/>
        <v/>
      </c>
      <c r="R1149" s="84" t="str">
        <f t="shared" si="248"/>
        <v/>
      </c>
      <c r="S1149" s="84" t="str">
        <f t="shared" si="249"/>
        <v/>
      </c>
      <c r="U1149" s="84" t="str">
        <f t="shared" si="250"/>
        <v/>
      </c>
      <c r="W1149" s="108" t="str">
        <f>IF($N1149="", "", SUM($D$11:$D1149))</f>
        <v/>
      </c>
      <c r="X1149" s="111" t="str">
        <f t="shared" si="251"/>
        <v/>
      </c>
      <c r="Y1149" s="114" t="str">
        <f t="shared" si="255"/>
        <v/>
      </c>
      <c r="Z1149" s="111" t="str">
        <f>IF(X1149="", "", X1149-SUM($Z$11:$Z1148))</f>
        <v/>
      </c>
      <c r="AA1149" s="111" t="str">
        <f>IF($Y1149="", "", $Y1149-SUM($AA$11:$AA1148))</f>
        <v/>
      </c>
      <c r="AB1149" s="111" t="str">
        <f t="shared" si="256"/>
        <v/>
      </c>
      <c r="AC1149" s="121" t="str">
        <f t="shared" si="252"/>
        <v/>
      </c>
      <c r="AD1149" s="122" t="str">
        <f t="shared" si="253"/>
        <v/>
      </c>
      <c r="AE1149" s="123" t="str">
        <f t="shared" si="257"/>
        <v/>
      </c>
      <c r="AG1149" s="150" t="str">
        <f t="shared" si="254"/>
        <v/>
      </c>
    </row>
    <row r="1150" spans="1:33" x14ac:dyDescent="0.25">
      <c r="A1150" s="56"/>
      <c r="B1150" s="70"/>
      <c r="C1150" s="76"/>
      <c r="D1150" s="73"/>
      <c r="E1150" s="79"/>
      <c r="F1150" s="56"/>
      <c r="G1150" s="13" t="str">
        <f t="shared" si="245"/>
        <v/>
      </c>
      <c r="H1150" s="56"/>
      <c r="K1150" s="128"/>
      <c r="L1150" s="128"/>
      <c r="M1150" s="128"/>
      <c r="N1150" s="84" t="str">
        <f t="shared" si="246"/>
        <v/>
      </c>
      <c r="O1150" s="128"/>
      <c r="P1150" s="84" t="str">
        <f t="shared" si="247"/>
        <v/>
      </c>
      <c r="Q1150" s="84" t="str">
        <f t="shared" si="244"/>
        <v/>
      </c>
      <c r="R1150" s="84" t="str">
        <f t="shared" si="248"/>
        <v/>
      </c>
      <c r="S1150" s="84" t="str">
        <f t="shared" si="249"/>
        <v/>
      </c>
      <c r="U1150" s="84" t="str">
        <f t="shared" si="250"/>
        <v/>
      </c>
      <c r="W1150" s="108" t="str">
        <f>IF($N1150="", "", SUM($D$11:$D1150))</f>
        <v/>
      </c>
      <c r="X1150" s="111" t="str">
        <f t="shared" si="251"/>
        <v/>
      </c>
      <c r="Y1150" s="114" t="str">
        <f t="shared" si="255"/>
        <v/>
      </c>
      <c r="Z1150" s="111" t="str">
        <f>IF(X1150="", "", X1150-SUM($Z$11:$Z1149))</f>
        <v/>
      </c>
      <c r="AA1150" s="111" t="str">
        <f>IF($Y1150="", "", $Y1150-SUM($AA$11:$AA1149))</f>
        <v/>
      </c>
      <c r="AB1150" s="111" t="str">
        <f t="shared" si="256"/>
        <v/>
      </c>
      <c r="AC1150" s="121" t="str">
        <f t="shared" si="252"/>
        <v/>
      </c>
      <c r="AD1150" s="122" t="str">
        <f t="shared" si="253"/>
        <v/>
      </c>
      <c r="AE1150" s="123" t="str">
        <f t="shared" si="257"/>
        <v/>
      </c>
      <c r="AG1150" s="150" t="str">
        <f t="shared" si="254"/>
        <v/>
      </c>
    </row>
    <row r="1151" spans="1:33" x14ac:dyDescent="0.25">
      <c r="A1151" s="56"/>
      <c r="B1151" s="70"/>
      <c r="C1151" s="76"/>
      <c r="D1151" s="73"/>
      <c r="E1151" s="79"/>
      <c r="F1151" s="56"/>
      <c r="G1151" s="13" t="str">
        <f t="shared" si="245"/>
        <v/>
      </c>
      <c r="H1151" s="56"/>
      <c r="K1151" s="128"/>
      <c r="L1151" s="128"/>
      <c r="M1151" s="128"/>
      <c r="N1151" s="84" t="str">
        <f t="shared" si="246"/>
        <v/>
      </c>
      <c r="O1151" s="128"/>
      <c r="P1151" s="84" t="str">
        <f t="shared" si="247"/>
        <v/>
      </c>
      <c r="Q1151" s="84" t="str">
        <f t="shared" si="244"/>
        <v/>
      </c>
      <c r="R1151" s="84" t="str">
        <f t="shared" si="248"/>
        <v/>
      </c>
      <c r="S1151" s="84" t="str">
        <f t="shared" si="249"/>
        <v/>
      </c>
      <c r="U1151" s="84" t="str">
        <f t="shared" si="250"/>
        <v/>
      </c>
      <c r="W1151" s="108" t="str">
        <f>IF($N1151="", "", SUM($D$11:$D1151))</f>
        <v/>
      </c>
      <c r="X1151" s="111" t="str">
        <f t="shared" si="251"/>
        <v/>
      </c>
      <c r="Y1151" s="114" t="str">
        <f t="shared" si="255"/>
        <v/>
      </c>
      <c r="Z1151" s="111" t="str">
        <f>IF(X1151="", "", X1151-SUM($Z$11:$Z1150))</f>
        <v/>
      </c>
      <c r="AA1151" s="111" t="str">
        <f>IF($Y1151="", "", $Y1151-SUM($AA$11:$AA1150))</f>
        <v/>
      </c>
      <c r="AB1151" s="111" t="str">
        <f t="shared" si="256"/>
        <v/>
      </c>
      <c r="AC1151" s="121" t="str">
        <f t="shared" si="252"/>
        <v/>
      </c>
      <c r="AD1151" s="122" t="str">
        <f t="shared" si="253"/>
        <v/>
      </c>
      <c r="AE1151" s="123" t="str">
        <f t="shared" si="257"/>
        <v/>
      </c>
      <c r="AG1151" s="150" t="str">
        <f t="shared" si="254"/>
        <v/>
      </c>
    </row>
    <row r="1152" spans="1:33" x14ac:dyDescent="0.25">
      <c r="A1152" s="56"/>
      <c r="B1152" s="70"/>
      <c r="C1152" s="76"/>
      <c r="D1152" s="73"/>
      <c r="E1152" s="79"/>
      <c r="F1152" s="56"/>
      <c r="G1152" s="13" t="str">
        <f t="shared" si="245"/>
        <v/>
      </c>
      <c r="H1152" s="56"/>
      <c r="K1152" s="128"/>
      <c r="L1152" s="128"/>
      <c r="M1152" s="128"/>
      <c r="N1152" s="84" t="str">
        <f t="shared" si="246"/>
        <v/>
      </c>
      <c r="O1152" s="128"/>
      <c r="P1152" s="84" t="str">
        <f t="shared" si="247"/>
        <v/>
      </c>
      <c r="Q1152" s="84" t="str">
        <f t="shared" si="244"/>
        <v/>
      </c>
      <c r="R1152" s="84" t="str">
        <f t="shared" si="248"/>
        <v/>
      </c>
      <c r="S1152" s="84" t="str">
        <f t="shared" si="249"/>
        <v/>
      </c>
      <c r="U1152" s="84" t="str">
        <f t="shared" si="250"/>
        <v/>
      </c>
      <c r="W1152" s="108" t="str">
        <f>IF($N1152="", "", SUM($D$11:$D1152))</f>
        <v/>
      </c>
      <c r="X1152" s="111" t="str">
        <f t="shared" si="251"/>
        <v/>
      </c>
      <c r="Y1152" s="114" t="str">
        <f t="shared" si="255"/>
        <v/>
      </c>
      <c r="Z1152" s="111" t="str">
        <f>IF(X1152="", "", X1152-SUM($Z$11:$Z1151))</f>
        <v/>
      </c>
      <c r="AA1152" s="111" t="str">
        <f>IF($Y1152="", "", $Y1152-SUM($AA$11:$AA1151))</f>
        <v/>
      </c>
      <c r="AB1152" s="111" t="str">
        <f t="shared" si="256"/>
        <v/>
      </c>
      <c r="AC1152" s="121" t="str">
        <f t="shared" si="252"/>
        <v/>
      </c>
      <c r="AD1152" s="122" t="str">
        <f t="shared" si="253"/>
        <v/>
      </c>
      <c r="AE1152" s="123" t="str">
        <f t="shared" si="257"/>
        <v/>
      </c>
      <c r="AG1152" s="150" t="str">
        <f t="shared" si="254"/>
        <v/>
      </c>
    </row>
    <row r="1153" spans="1:33" x14ac:dyDescent="0.25">
      <c r="A1153" s="56"/>
      <c r="B1153" s="70"/>
      <c r="C1153" s="76"/>
      <c r="D1153" s="73"/>
      <c r="E1153" s="79"/>
      <c r="F1153" s="56"/>
      <c r="G1153" s="13" t="str">
        <f t="shared" si="245"/>
        <v/>
      </c>
      <c r="H1153" s="56"/>
      <c r="K1153" s="128"/>
      <c r="L1153" s="128"/>
      <c r="M1153" s="128"/>
      <c r="N1153" s="84" t="str">
        <f t="shared" si="246"/>
        <v/>
      </c>
      <c r="O1153" s="128"/>
      <c r="P1153" s="84" t="str">
        <f t="shared" si="247"/>
        <v/>
      </c>
      <c r="Q1153" s="84" t="str">
        <f t="shared" si="244"/>
        <v/>
      </c>
      <c r="R1153" s="84" t="str">
        <f t="shared" si="248"/>
        <v/>
      </c>
      <c r="S1153" s="84" t="str">
        <f t="shared" si="249"/>
        <v/>
      </c>
      <c r="U1153" s="84" t="str">
        <f t="shared" si="250"/>
        <v/>
      </c>
      <c r="W1153" s="108" t="str">
        <f>IF($N1153="", "", SUM($D$11:$D1153))</f>
        <v/>
      </c>
      <c r="X1153" s="111" t="str">
        <f t="shared" si="251"/>
        <v/>
      </c>
      <c r="Y1153" s="114" t="str">
        <f t="shared" si="255"/>
        <v/>
      </c>
      <c r="Z1153" s="111" t="str">
        <f>IF(X1153="", "", X1153-SUM($Z$11:$Z1152))</f>
        <v/>
      </c>
      <c r="AA1153" s="111" t="str">
        <f>IF($Y1153="", "", $Y1153-SUM($AA$11:$AA1152))</f>
        <v/>
      </c>
      <c r="AB1153" s="111" t="str">
        <f t="shared" si="256"/>
        <v/>
      </c>
      <c r="AC1153" s="121" t="str">
        <f t="shared" si="252"/>
        <v/>
      </c>
      <c r="AD1153" s="122" t="str">
        <f t="shared" si="253"/>
        <v/>
      </c>
      <c r="AE1153" s="123" t="str">
        <f t="shared" si="257"/>
        <v/>
      </c>
      <c r="AG1153" s="150" t="str">
        <f t="shared" si="254"/>
        <v/>
      </c>
    </row>
    <row r="1154" spans="1:33" x14ac:dyDescent="0.25">
      <c r="A1154" s="56"/>
      <c r="B1154" s="70"/>
      <c r="C1154" s="76"/>
      <c r="D1154" s="73"/>
      <c r="E1154" s="79"/>
      <c r="F1154" s="56"/>
      <c r="G1154" s="13" t="str">
        <f t="shared" si="245"/>
        <v/>
      </c>
      <c r="H1154" s="56"/>
      <c r="K1154" s="128"/>
      <c r="L1154" s="128"/>
      <c r="M1154" s="128"/>
      <c r="N1154" s="84" t="str">
        <f t="shared" si="246"/>
        <v/>
      </c>
      <c r="O1154" s="128"/>
      <c r="P1154" s="84" t="str">
        <f t="shared" si="247"/>
        <v/>
      </c>
      <c r="Q1154" s="84" t="str">
        <f t="shared" si="244"/>
        <v/>
      </c>
      <c r="R1154" s="84" t="str">
        <f t="shared" si="248"/>
        <v/>
      </c>
      <c r="S1154" s="84" t="str">
        <f t="shared" si="249"/>
        <v/>
      </c>
      <c r="U1154" s="84" t="str">
        <f t="shared" si="250"/>
        <v/>
      </c>
      <c r="W1154" s="108" t="str">
        <f>IF($N1154="", "", SUM($D$11:$D1154))</f>
        <v/>
      </c>
      <c r="X1154" s="111" t="str">
        <f t="shared" si="251"/>
        <v/>
      </c>
      <c r="Y1154" s="114" t="str">
        <f t="shared" si="255"/>
        <v/>
      </c>
      <c r="Z1154" s="111" t="str">
        <f>IF(X1154="", "", X1154-SUM($Z$11:$Z1153))</f>
        <v/>
      </c>
      <c r="AA1154" s="111" t="str">
        <f>IF($Y1154="", "", $Y1154-SUM($AA$11:$AA1153))</f>
        <v/>
      </c>
      <c r="AB1154" s="111" t="str">
        <f t="shared" si="256"/>
        <v/>
      </c>
      <c r="AC1154" s="121" t="str">
        <f t="shared" si="252"/>
        <v/>
      </c>
      <c r="AD1154" s="122" t="str">
        <f t="shared" si="253"/>
        <v/>
      </c>
      <c r="AE1154" s="123" t="str">
        <f t="shared" si="257"/>
        <v/>
      </c>
      <c r="AG1154" s="150" t="str">
        <f t="shared" si="254"/>
        <v/>
      </c>
    </row>
    <row r="1155" spans="1:33" x14ac:dyDescent="0.25">
      <c r="A1155" s="56"/>
      <c r="B1155" s="70"/>
      <c r="C1155" s="76"/>
      <c r="D1155" s="73"/>
      <c r="E1155" s="79"/>
      <c r="F1155" s="56"/>
      <c r="G1155" s="13" t="str">
        <f t="shared" si="245"/>
        <v/>
      </c>
      <c r="H1155" s="56"/>
      <c r="K1155" s="128"/>
      <c r="L1155" s="128"/>
      <c r="M1155" s="128"/>
      <c r="N1155" s="84" t="str">
        <f t="shared" si="246"/>
        <v/>
      </c>
      <c r="O1155" s="128"/>
      <c r="P1155" s="84" t="str">
        <f t="shared" si="247"/>
        <v/>
      </c>
      <c r="Q1155" s="84" t="str">
        <f t="shared" si="244"/>
        <v/>
      </c>
      <c r="R1155" s="84" t="str">
        <f t="shared" si="248"/>
        <v/>
      </c>
      <c r="S1155" s="84" t="str">
        <f t="shared" si="249"/>
        <v/>
      </c>
      <c r="U1155" s="84" t="str">
        <f t="shared" si="250"/>
        <v/>
      </c>
      <c r="W1155" s="108" t="str">
        <f>IF($N1155="", "", SUM($D$11:$D1155))</f>
        <v/>
      </c>
      <c r="X1155" s="111" t="str">
        <f t="shared" si="251"/>
        <v/>
      </c>
      <c r="Y1155" s="114" t="str">
        <f t="shared" si="255"/>
        <v/>
      </c>
      <c r="Z1155" s="111" t="str">
        <f>IF(X1155="", "", X1155-SUM($Z$11:$Z1154))</f>
        <v/>
      </c>
      <c r="AA1155" s="111" t="str">
        <f>IF($Y1155="", "", $Y1155-SUM($AA$11:$AA1154))</f>
        <v/>
      </c>
      <c r="AB1155" s="111" t="str">
        <f t="shared" si="256"/>
        <v/>
      </c>
      <c r="AC1155" s="121" t="str">
        <f t="shared" si="252"/>
        <v/>
      </c>
      <c r="AD1155" s="122" t="str">
        <f t="shared" si="253"/>
        <v/>
      </c>
      <c r="AE1155" s="123" t="str">
        <f t="shared" si="257"/>
        <v/>
      </c>
      <c r="AG1155" s="150" t="str">
        <f t="shared" si="254"/>
        <v/>
      </c>
    </row>
    <row r="1156" spans="1:33" x14ac:dyDescent="0.25">
      <c r="A1156" s="56"/>
      <c r="B1156" s="70"/>
      <c r="C1156" s="76"/>
      <c r="D1156" s="73"/>
      <c r="E1156" s="79"/>
      <c r="F1156" s="56"/>
      <c r="G1156" s="13" t="str">
        <f t="shared" si="245"/>
        <v/>
      </c>
      <c r="H1156" s="56"/>
      <c r="K1156" s="128"/>
      <c r="L1156" s="128"/>
      <c r="M1156" s="128"/>
      <c r="N1156" s="84" t="str">
        <f t="shared" si="246"/>
        <v/>
      </c>
      <c r="O1156" s="128"/>
      <c r="P1156" s="84" t="str">
        <f t="shared" si="247"/>
        <v/>
      </c>
      <c r="Q1156" s="84" t="str">
        <f t="shared" si="244"/>
        <v/>
      </c>
      <c r="R1156" s="84" t="str">
        <f t="shared" si="248"/>
        <v/>
      </c>
      <c r="S1156" s="84" t="str">
        <f t="shared" si="249"/>
        <v/>
      </c>
      <c r="U1156" s="84" t="str">
        <f t="shared" si="250"/>
        <v/>
      </c>
      <c r="W1156" s="108" t="str">
        <f>IF($N1156="", "", SUM($D$11:$D1156))</f>
        <v/>
      </c>
      <c r="X1156" s="111" t="str">
        <f t="shared" si="251"/>
        <v/>
      </c>
      <c r="Y1156" s="114" t="str">
        <f t="shared" si="255"/>
        <v/>
      </c>
      <c r="Z1156" s="111" t="str">
        <f>IF(X1156="", "", X1156-SUM($Z$11:$Z1155))</f>
        <v/>
      </c>
      <c r="AA1156" s="111" t="str">
        <f>IF($Y1156="", "", $Y1156-SUM($AA$11:$AA1155))</f>
        <v/>
      </c>
      <c r="AB1156" s="111" t="str">
        <f t="shared" si="256"/>
        <v/>
      </c>
      <c r="AC1156" s="121" t="str">
        <f t="shared" si="252"/>
        <v/>
      </c>
      <c r="AD1156" s="122" t="str">
        <f t="shared" si="253"/>
        <v/>
      </c>
      <c r="AE1156" s="123" t="str">
        <f t="shared" si="257"/>
        <v/>
      </c>
      <c r="AG1156" s="150" t="str">
        <f t="shared" si="254"/>
        <v/>
      </c>
    </row>
    <row r="1157" spans="1:33" x14ac:dyDescent="0.25">
      <c r="A1157" s="56"/>
      <c r="B1157" s="70"/>
      <c r="C1157" s="76"/>
      <c r="D1157" s="73"/>
      <c r="E1157" s="79"/>
      <c r="F1157" s="56"/>
      <c r="G1157" s="13" t="str">
        <f t="shared" si="245"/>
        <v/>
      </c>
      <c r="H1157" s="56"/>
      <c r="K1157" s="128"/>
      <c r="L1157" s="128"/>
      <c r="M1157" s="128"/>
      <c r="N1157" s="84" t="str">
        <f t="shared" si="246"/>
        <v/>
      </c>
      <c r="O1157" s="128"/>
      <c r="P1157" s="84" t="str">
        <f t="shared" si="247"/>
        <v/>
      </c>
      <c r="Q1157" s="84" t="str">
        <f t="shared" si="244"/>
        <v/>
      </c>
      <c r="R1157" s="84" t="str">
        <f t="shared" si="248"/>
        <v/>
      </c>
      <c r="S1157" s="84" t="str">
        <f t="shared" si="249"/>
        <v/>
      </c>
      <c r="U1157" s="84" t="str">
        <f t="shared" si="250"/>
        <v/>
      </c>
      <c r="W1157" s="108" t="str">
        <f>IF($N1157="", "", SUM($D$11:$D1157))</f>
        <v/>
      </c>
      <c r="X1157" s="111" t="str">
        <f t="shared" si="251"/>
        <v/>
      </c>
      <c r="Y1157" s="114" t="str">
        <f t="shared" si="255"/>
        <v/>
      </c>
      <c r="Z1157" s="111" t="str">
        <f>IF(X1157="", "", X1157-SUM($Z$11:$Z1156))</f>
        <v/>
      </c>
      <c r="AA1157" s="111" t="str">
        <f>IF($Y1157="", "", $Y1157-SUM($AA$11:$AA1156))</f>
        <v/>
      </c>
      <c r="AB1157" s="111" t="str">
        <f t="shared" si="256"/>
        <v/>
      </c>
      <c r="AC1157" s="121" t="str">
        <f t="shared" si="252"/>
        <v/>
      </c>
      <c r="AD1157" s="122" t="str">
        <f t="shared" si="253"/>
        <v/>
      </c>
      <c r="AE1157" s="123" t="str">
        <f t="shared" si="257"/>
        <v/>
      </c>
      <c r="AG1157" s="150" t="str">
        <f t="shared" si="254"/>
        <v/>
      </c>
    </row>
    <row r="1158" spans="1:33" x14ac:dyDescent="0.25">
      <c r="A1158" s="56"/>
      <c r="B1158" s="70"/>
      <c r="C1158" s="76"/>
      <c r="D1158" s="73"/>
      <c r="E1158" s="79"/>
      <c r="F1158" s="56"/>
      <c r="G1158" s="13" t="str">
        <f t="shared" si="245"/>
        <v/>
      </c>
      <c r="H1158" s="56"/>
      <c r="K1158" s="128"/>
      <c r="L1158" s="128"/>
      <c r="M1158" s="128"/>
      <c r="N1158" s="84" t="str">
        <f t="shared" si="246"/>
        <v/>
      </c>
      <c r="O1158" s="128"/>
      <c r="P1158" s="84" t="str">
        <f t="shared" si="247"/>
        <v/>
      </c>
      <c r="Q1158" s="84" t="str">
        <f t="shared" si="244"/>
        <v/>
      </c>
      <c r="R1158" s="84" t="str">
        <f t="shared" si="248"/>
        <v/>
      </c>
      <c r="S1158" s="84" t="str">
        <f t="shared" si="249"/>
        <v/>
      </c>
      <c r="U1158" s="84" t="str">
        <f t="shared" si="250"/>
        <v/>
      </c>
      <c r="W1158" s="108" t="str">
        <f>IF($N1158="", "", SUM($D$11:$D1158))</f>
        <v/>
      </c>
      <c r="X1158" s="111" t="str">
        <f t="shared" si="251"/>
        <v/>
      </c>
      <c r="Y1158" s="114" t="str">
        <f t="shared" si="255"/>
        <v/>
      </c>
      <c r="Z1158" s="111" t="str">
        <f>IF(X1158="", "", X1158-SUM($Z$11:$Z1157))</f>
        <v/>
      </c>
      <c r="AA1158" s="111" t="str">
        <f>IF($Y1158="", "", $Y1158-SUM($AA$11:$AA1157))</f>
        <v/>
      </c>
      <c r="AB1158" s="111" t="str">
        <f t="shared" si="256"/>
        <v/>
      </c>
      <c r="AC1158" s="121" t="str">
        <f t="shared" si="252"/>
        <v/>
      </c>
      <c r="AD1158" s="122" t="str">
        <f t="shared" si="253"/>
        <v/>
      </c>
      <c r="AE1158" s="123" t="str">
        <f t="shared" si="257"/>
        <v/>
      </c>
      <c r="AG1158" s="150" t="str">
        <f t="shared" si="254"/>
        <v/>
      </c>
    </row>
    <row r="1159" spans="1:33" x14ac:dyDescent="0.25">
      <c r="A1159" s="56"/>
      <c r="B1159" s="70"/>
      <c r="C1159" s="76"/>
      <c r="D1159" s="73"/>
      <c r="E1159" s="79"/>
      <c r="F1159" s="56"/>
      <c r="G1159" s="13" t="str">
        <f t="shared" si="245"/>
        <v/>
      </c>
      <c r="H1159" s="56"/>
      <c r="K1159" s="128"/>
      <c r="L1159" s="128"/>
      <c r="M1159" s="128"/>
      <c r="N1159" s="84" t="str">
        <f t="shared" si="246"/>
        <v/>
      </c>
      <c r="O1159" s="128"/>
      <c r="P1159" s="84" t="str">
        <f t="shared" si="247"/>
        <v/>
      </c>
      <c r="Q1159" s="84" t="str">
        <f t="shared" si="244"/>
        <v/>
      </c>
      <c r="R1159" s="84" t="str">
        <f t="shared" si="248"/>
        <v/>
      </c>
      <c r="S1159" s="84" t="str">
        <f t="shared" si="249"/>
        <v/>
      </c>
      <c r="U1159" s="84" t="str">
        <f t="shared" si="250"/>
        <v/>
      </c>
      <c r="W1159" s="108" t="str">
        <f>IF($N1159="", "", SUM($D$11:$D1159))</f>
        <v/>
      </c>
      <c r="X1159" s="111" t="str">
        <f t="shared" si="251"/>
        <v/>
      </c>
      <c r="Y1159" s="114" t="str">
        <f t="shared" si="255"/>
        <v/>
      </c>
      <c r="Z1159" s="111" t="str">
        <f>IF(X1159="", "", X1159-SUM($Z$11:$Z1158))</f>
        <v/>
      </c>
      <c r="AA1159" s="111" t="str">
        <f>IF($Y1159="", "", $Y1159-SUM($AA$11:$AA1158))</f>
        <v/>
      </c>
      <c r="AB1159" s="111" t="str">
        <f t="shared" si="256"/>
        <v/>
      </c>
      <c r="AC1159" s="121" t="str">
        <f t="shared" si="252"/>
        <v/>
      </c>
      <c r="AD1159" s="122" t="str">
        <f t="shared" si="253"/>
        <v/>
      </c>
      <c r="AE1159" s="123" t="str">
        <f t="shared" si="257"/>
        <v/>
      </c>
      <c r="AG1159" s="150" t="str">
        <f t="shared" si="254"/>
        <v/>
      </c>
    </row>
    <row r="1160" spans="1:33" x14ac:dyDescent="0.25">
      <c r="A1160" s="56"/>
      <c r="B1160" s="70"/>
      <c r="C1160" s="76"/>
      <c r="D1160" s="73"/>
      <c r="E1160" s="79"/>
      <c r="F1160" s="56"/>
      <c r="G1160" s="13" t="str">
        <f t="shared" si="245"/>
        <v/>
      </c>
      <c r="H1160" s="56"/>
      <c r="K1160" s="128"/>
      <c r="L1160" s="128"/>
      <c r="M1160" s="128"/>
      <c r="N1160" s="84" t="str">
        <f t="shared" si="246"/>
        <v/>
      </c>
      <c r="O1160" s="128"/>
      <c r="P1160" s="84" t="str">
        <f t="shared" si="247"/>
        <v/>
      </c>
      <c r="Q1160" s="84" t="str">
        <f t="shared" si="244"/>
        <v/>
      </c>
      <c r="R1160" s="84" t="str">
        <f t="shared" si="248"/>
        <v/>
      </c>
      <c r="S1160" s="84" t="str">
        <f t="shared" si="249"/>
        <v/>
      </c>
      <c r="U1160" s="84" t="str">
        <f t="shared" si="250"/>
        <v/>
      </c>
      <c r="W1160" s="108" t="str">
        <f>IF($N1160="", "", SUM($D$11:$D1160))</f>
        <v/>
      </c>
      <c r="X1160" s="111" t="str">
        <f t="shared" si="251"/>
        <v/>
      </c>
      <c r="Y1160" s="114" t="str">
        <f t="shared" si="255"/>
        <v/>
      </c>
      <c r="Z1160" s="111" t="str">
        <f>IF(X1160="", "", X1160-SUM($Z$11:$Z1159))</f>
        <v/>
      </c>
      <c r="AA1160" s="111" t="str">
        <f>IF($Y1160="", "", $Y1160-SUM($AA$11:$AA1159))</f>
        <v/>
      </c>
      <c r="AB1160" s="111" t="str">
        <f t="shared" si="256"/>
        <v/>
      </c>
      <c r="AC1160" s="121" t="str">
        <f t="shared" si="252"/>
        <v/>
      </c>
      <c r="AD1160" s="122" t="str">
        <f t="shared" si="253"/>
        <v/>
      </c>
      <c r="AE1160" s="123" t="str">
        <f t="shared" si="257"/>
        <v/>
      </c>
      <c r="AG1160" s="150" t="str">
        <f t="shared" si="254"/>
        <v/>
      </c>
    </row>
    <row r="1161" spans="1:33" x14ac:dyDescent="0.25">
      <c r="A1161" s="56"/>
      <c r="B1161" s="70"/>
      <c r="C1161" s="76"/>
      <c r="D1161" s="73"/>
      <c r="E1161" s="79"/>
      <c r="F1161" s="56"/>
      <c r="G1161" s="13" t="str">
        <f t="shared" si="245"/>
        <v/>
      </c>
      <c r="H1161" s="56"/>
      <c r="K1161" s="128"/>
      <c r="L1161" s="128"/>
      <c r="M1161" s="128"/>
      <c r="N1161" s="84" t="str">
        <f t="shared" si="246"/>
        <v/>
      </c>
      <c r="O1161" s="128"/>
      <c r="P1161" s="84" t="str">
        <f t="shared" si="247"/>
        <v/>
      </c>
      <c r="Q1161" s="84" t="str">
        <f t="shared" si="244"/>
        <v/>
      </c>
      <c r="R1161" s="84" t="str">
        <f t="shared" si="248"/>
        <v/>
      </c>
      <c r="S1161" s="84" t="str">
        <f t="shared" si="249"/>
        <v/>
      </c>
      <c r="U1161" s="84" t="str">
        <f t="shared" si="250"/>
        <v/>
      </c>
      <c r="W1161" s="108" t="str">
        <f>IF($N1161="", "", SUM($D$11:$D1161))</f>
        <v/>
      </c>
      <c r="X1161" s="111" t="str">
        <f t="shared" si="251"/>
        <v/>
      </c>
      <c r="Y1161" s="114" t="str">
        <f t="shared" si="255"/>
        <v/>
      </c>
      <c r="Z1161" s="111" t="str">
        <f>IF(X1161="", "", X1161-SUM($Z$11:$Z1160))</f>
        <v/>
      </c>
      <c r="AA1161" s="111" t="str">
        <f>IF($Y1161="", "", $Y1161-SUM($AA$11:$AA1160))</f>
        <v/>
      </c>
      <c r="AB1161" s="111" t="str">
        <f t="shared" si="256"/>
        <v/>
      </c>
      <c r="AC1161" s="121" t="str">
        <f t="shared" si="252"/>
        <v/>
      </c>
      <c r="AD1161" s="122" t="str">
        <f t="shared" si="253"/>
        <v/>
      </c>
      <c r="AE1161" s="123" t="str">
        <f t="shared" si="257"/>
        <v/>
      </c>
      <c r="AG1161" s="150" t="str">
        <f t="shared" si="254"/>
        <v/>
      </c>
    </row>
    <row r="1162" spans="1:33" x14ac:dyDescent="0.25">
      <c r="A1162" s="56"/>
      <c r="B1162" s="70"/>
      <c r="C1162" s="76"/>
      <c r="D1162" s="73"/>
      <c r="E1162" s="79"/>
      <c r="F1162" s="56"/>
      <c r="G1162" s="13" t="str">
        <f t="shared" si="245"/>
        <v/>
      </c>
      <c r="H1162" s="56"/>
      <c r="K1162" s="128"/>
      <c r="L1162" s="128"/>
      <c r="M1162" s="128"/>
      <c r="N1162" s="84" t="str">
        <f t="shared" si="246"/>
        <v/>
      </c>
      <c r="O1162" s="128"/>
      <c r="P1162" s="84" t="str">
        <f t="shared" si="247"/>
        <v/>
      </c>
      <c r="Q1162" s="84" t="str">
        <f t="shared" si="244"/>
        <v/>
      </c>
      <c r="R1162" s="84" t="str">
        <f t="shared" si="248"/>
        <v/>
      </c>
      <c r="S1162" s="84" t="str">
        <f t="shared" si="249"/>
        <v/>
      </c>
      <c r="U1162" s="84" t="str">
        <f t="shared" si="250"/>
        <v/>
      </c>
      <c r="W1162" s="108" t="str">
        <f>IF($N1162="", "", SUM($D$11:$D1162))</f>
        <v/>
      </c>
      <c r="X1162" s="111" t="str">
        <f t="shared" si="251"/>
        <v/>
      </c>
      <c r="Y1162" s="114" t="str">
        <f t="shared" si="255"/>
        <v/>
      </c>
      <c r="Z1162" s="111" t="str">
        <f>IF(X1162="", "", X1162-SUM($Z$11:$Z1161))</f>
        <v/>
      </c>
      <c r="AA1162" s="111" t="str">
        <f>IF($Y1162="", "", $Y1162-SUM($AA$11:$AA1161))</f>
        <v/>
      </c>
      <c r="AB1162" s="111" t="str">
        <f t="shared" si="256"/>
        <v/>
      </c>
      <c r="AC1162" s="121" t="str">
        <f t="shared" si="252"/>
        <v/>
      </c>
      <c r="AD1162" s="122" t="str">
        <f t="shared" si="253"/>
        <v/>
      </c>
      <c r="AE1162" s="123" t="str">
        <f t="shared" si="257"/>
        <v/>
      </c>
      <c r="AG1162" s="150" t="str">
        <f t="shared" si="254"/>
        <v/>
      </c>
    </row>
    <row r="1163" spans="1:33" x14ac:dyDescent="0.25">
      <c r="A1163" s="56"/>
      <c r="B1163" s="70"/>
      <c r="C1163" s="76"/>
      <c r="D1163" s="73"/>
      <c r="E1163" s="79"/>
      <c r="F1163" s="56"/>
      <c r="G1163" s="13" t="str">
        <f t="shared" si="245"/>
        <v/>
      </c>
      <c r="H1163" s="56"/>
      <c r="K1163" s="128"/>
      <c r="L1163" s="128"/>
      <c r="M1163" s="128"/>
      <c r="N1163" s="84" t="str">
        <f t="shared" si="246"/>
        <v/>
      </c>
      <c r="O1163" s="128"/>
      <c r="P1163" s="84" t="str">
        <f t="shared" si="247"/>
        <v/>
      </c>
      <c r="Q1163" s="84" t="str">
        <f t="shared" ref="Q1163:Q1226" si="258">IF($N1163="", "", IF(AND(Q$5="X", C1163=""), $N$6, IF(AND(NOT(C1163=""), COUNTIF(L$11:L$17, C1163)=0), $N$7, "")))</f>
        <v/>
      </c>
      <c r="R1163" s="84" t="str">
        <f t="shared" si="248"/>
        <v/>
      </c>
      <c r="S1163" s="84" t="str">
        <f t="shared" si="249"/>
        <v/>
      </c>
      <c r="U1163" s="84" t="str">
        <f t="shared" si="250"/>
        <v/>
      </c>
      <c r="W1163" s="108" t="str">
        <f>IF($N1163="", "", SUM($D$11:$D1163))</f>
        <v/>
      </c>
      <c r="X1163" s="111" t="str">
        <f t="shared" si="251"/>
        <v/>
      </c>
      <c r="Y1163" s="114" t="str">
        <f t="shared" si="255"/>
        <v/>
      </c>
      <c r="Z1163" s="111" t="str">
        <f>IF(X1163="", "", X1163-SUM($Z$11:$Z1162))</f>
        <v/>
      </c>
      <c r="AA1163" s="111" t="str">
        <f>IF($Y1163="", "", $Y1163-SUM($AA$11:$AA1162))</f>
        <v/>
      </c>
      <c r="AB1163" s="111" t="str">
        <f t="shared" si="256"/>
        <v/>
      </c>
      <c r="AC1163" s="121" t="str">
        <f t="shared" si="252"/>
        <v/>
      </c>
      <c r="AD1163" s="122" t="str">
        <f t="shared" si="253"/>
        <v/>
      </c>
      <c r="AE1163" s="123" t="str">
        <f t="shared" si="257"/>
        <v/>
      </c>
      <c r="AG1163" s="150" t="str">
        <f t="shared" si="254"/>
        <v/>
      </c>
    </row>
    <row r="1164" spans="1:33" x14ac:dyDescent="0.25">
      <c r="A1164" s="56"/>
      <c r="B1164" s="70"/>
      <c r="C1164" s="76"/>
      <c r="D1164" s="73"/>
      <c r="E1164" s="79"/>
      <c r="F1164" s="56"/>
      <c r="G1164" s="13" t="str">
        <f t="shared" ref="G1164:G1227" si="259">IF($B1164="", "", TEXT($B1164, "mmm"))</f>
        <v/>
      </c>
      <c r="H1164" s="56"/>
      <c r="K1164" s="128"/>
      <c r="L1164" s="128"/>
      <c r="M1164" s="128"/>
      <c r="N1164" s="84" t="str">
        <f t="shared" ref="N1164:N1227" si="260">IF(COUNTIF($B1164:$E1164, "")=4, "", "X")</f>
        <v/>
      </c>
      <c r="O1164" s="128"/>
      <c r="P1164" s="84" t="str">
        <f t="shared" ref="P1164:P1227" si="261">IF($N1164="", "", IF(AND(P$5="X", B1164=""), $N$6, IFERROR(IF(AND(NOT(B1164=""), OR(ISNUMBER(B1164)=FALSE, B1164&lt;$L$2, B1164&gt;$L$3)), $N$7, ""), $N$7)))</f>
        <v/>
      </c>
      <c r="Q1164" s="84" t="str">
        <f t="shared" si="258"/>
        <v/>
      </c>
      <c r="R1164" s="84" t="str">
        <f t="shared" ref="R1164:R1227" si="262">IF($N1164="", "", IF(AND(R$5="X", D1164=""), $N$6, IF(AND(NOT(D1164=""), ISNUMBER(D1164)=FALSE), $N$7, "")))</f>
        <v/>
      </c>
      <c r="S1164" s="84" t="str">
        <f t="shared" ref="S1164:S1227" si="263">IF($N1164="", "", IF(AND(S$5="X", E1164=""), $N$6, ""))</f>
        <v/>
      </c>
      <c r="U1164" s="84" t="str">
        <f t="shared" ref="U1164:U1227" si="264">IF($B1164="", "", TEXT($B1164, "mmm yyyy"))</f>
        <v/>
      </c>
      <c r="W1164" s="108" t="str">
        <f>IF($N1164="", "", SUM($D$11:$D1164))</f>
        <v/>
      </c>
      <c r="X1164" s="111" t="str">
        <f t="shared" ref="X1164:X1227" si="265">IF(W1164="", "", IF(W1164&lt;=$X$4, W1164, $X$4))</f>
        <v/>
      </c>
      <c r="Y1164" s="114" t="str">
        <f t="shared" si="255"/>
        <v/>
      </c>
      <c r="Z1164" s="111" t="str">
        <f>IF(X1164="", "", X1164-SUM($Z$11:$Z1163))</f>
        <v/>
      </c>
      <c r="AA1164" s="111" t="str">
        <f>IF($Y1164="", "", $Y1164-SUM($AA$11:$AA1163))</f>
        <v/>
      </c>
      <c r="AB1164" s="111" t="str">
        <f t="shared" si="256"/>
        <v/>
      </c>
      <c r="AC1164" s="121" t="str">
        <f t="shared" ref="AC1164:AC1227" si="266">IF($N1164="", "", $Z1164*$AC$4)</f>
        <v/>
      </c>
      <c r="AD1164" s="122" t="str">
        <f t="shared" ref="AD1164:AD1227" si="267">IF($N1164="", "", $AA1164*$AC$5)</f>
        <v/>
      </c>
      <c r="AE1164" s="123" t="str">
        <f t="shared" si="257"/>
        <v/>
      </c>
      <c r="AG1164" s="150" t="str">
        <f t="shared" ref="AG1164:AG1227" si="268">IF(OR($U1164="", $C1164=""), "", CONCATENATE($C1164, " - ", $U1164))</f>
        <v/>
      </c>
    </row>
    <row r="1165" spans="1:33" x14ac:dyDescent="0.25">
      <c r="A1165" s="56"/>
      <c r="B1165" s="70"/>
      <c r="C1165" s="76"/>
      <c r="D1165" s="73"/>
      <c r="E1165" s="79"/>
      <c r="F1165" s="56"/>
      <c r="G1165" s="13" t="str">
        <f t="shared" si="259"/>
        <v/>
      </c>
      <c r="H1165" s="56"/>
      <c r="K1165" s="128"/>
      <c r="L1165" s="128"/>
      <c r="M1165" s="128"/>
      <c r="N1165" s="84" t="str">
        <f t="shared" si="260"/>
        <v/>
      </c>
      <c r="O1165" s="128"/>
      <c r="P1165" s="84" t="str">
        <f t="shared" si="261"/>
        <v/>
      </c>
      <c r="Q1165" s="84" t="str">
        <f t="shared" si="258"/>
        <v/>
      </c>
      <c r="R1165" s="84" t="str">
        <f t="shared" si="262"/>
        <v/>
      </c>
      <c r="S1165" s="84" t="str">
        <f t="shared" si="263"/>
        <v/>
      </c>
      <c r="U1165" s="84" t="str">
        <f t="shared" si="264"/>
        <v/>
      </c>
      <c r="W1165" s="108" t="str">
        <f>IF($N1165="", "", SUM($D$11:$D1165))</f>
        <v/>
      </c>
      <c r="X1165" s="111" t="str">
        <f t="shared" si="265"/>
        <v/>
      </c>
      <c r="Y1165" s="114" t="str">
        <f t="shared" si="255"/>
        <v/>
      </c>
      <c r="Z1165" s="111" t="str">
        <f>IF(X1165="", "", X1165-SUM($Z$11:$Z1164))</f>
        <v/>
      </c>
      <c r="AA1165" s="111" t="str">
        <f>IF($Y1165="", "", $Y1165-SUM($AA$11:$AA1164))</f>
        <v/>
      </c>
      <c r="AB1165" s="111" t="str">
        <f t="shared" si="256"/>
        <v/>
      </c>
      <c r="AC1165" s="121" t="str">
        <f t="shared" si="266"/>
        <v/>
      </c>
      <c r="AD1165" s="122" t="str">
        <f t="shared" si="267"/>
        <v/>
      </c>
      <c r="AE1165" s="123" t="str">
        <f t="shared" si="257"/>
        <v/>
      </c>
      <c r="AG1165" s="150" t="str">
        <f t="shared" si="268"/>
        <v/>
      </c>
    </row>
    <row r="1166" spans="1:33" x14ac:dyDescent="0.25">
      <c r="A1166" s="56"/>
      <c r="B1166" s="70"/>
      <c r="C1166" s="76"/>
      <c r="D1166" s="73"/>
      <c r="E1166" s="79"/>
      <c r="F1166" s="56"/>
      <c r="G1166" s="13" t="str">
        <f t="shared" si="259"/>
        <v/>
      </c>
      <c r="H1166" s="56"/>
      <c r="K1166" s="128"/>
      <c r="L1166" s="128"/>
      <c r="M1166" s="128"/>
      <c r="N1166" s="84" t="str">
        <f t="shared" si="260"/>
        <v/>
      </c>
      <c r="O1166" s="128"/>
      <c r="P1166" s="84" t="str">
        <f t="shared" si="261"/>
        <v/>
      </c>
      <c r="Q1166" s="84" t="str">
        <f t="shared" si="258"/>
        <v/>
      </c>
      <c r="R1166" s="84" t="str">
        <f t="shared" si="262"/>
        <v/>
      </c>
      <c r="S1166" s="84" t="str">
        <f t="shared" si="263"/>
        <v/>
      </c>
      <c r="U1166" s="84" t="str">
        <f t="shared" si="264"/>
        <v/>
      </c>
      <c r="W1166" s="108" t="str">
        <f>IF($N1166="", "", SUM($D$11:$D1166))</f>
        <v/>
      </c>
      <c r="X1166" s="111" t="str">
        <f t="shared" si="265"/>
        <v/>
      </c>
      <c r="Y1166" s="114" t="str">
        <f t="shared" ref="Y1166:Y1229" si="269">IF(W1166="", "", IF(W1166&lt;=$X$4, 0, W1166-$X$4))</f>
        <v/>
      </c>
      <c r="Z1166" s="111" t="str">
        <f>IF(X1166="", "", X1166-SUM($Z$11:$Z1165))</f>
        <v/>
      </c>
      <c r="AA1166" s="111" t="str">
        <f>IF($Y1166="", "", $Y1166-SUM($AA$11:$AA1165))</f>
        <v/>
      </c>
      <c r="AB1166" s="111" t="str">
        <f t="shared" ref="AB1166:AB1229" si="270">IF($N1166="", "", SUM(Z1166:AA1166))</f>
        <v/>
      </c>
      <c r="AC1166" s="121" t="str">
        <f t="shared" si="266"/>
        <v/>
      </c>
      <c r="AD1166" s="122" t="str">
        <f t="shared" si="267"/>
        <v/>
      </c>
      <c r="AE1166" s="123" t="str">
        <f t="shared" ref="AE1166:AE1229" si="271">IF($N1166="", "", SUM(AC1166:AD1166))</f>
        <v/>
      </c>
      <c r="AG1166" s="150" t="str">
        <f t="shared" si="268"/>
        <v/>
      </c>
    </row>
    <row r="1167" spans="1:33" x14ac:dyDescent="0.25">
      <c r="A1167" s="56"/>
      <c r="B1167" s="70"/>
      <c r="C1167" s="76"/>
      <c r="D1167" s="73"/>
      <c r="E1167" s="79"/>
      <c r="F1167" s="56"/>
      <c r="G1167" s="13" t="str">
        <f t="shared" si="259"/>
        <v/>
      </c>
      <c r="H1167" s="56"/>
      <c r="K1167" s="128"/>
      <c r="L1167" s="128"/>
      <c r="M1167" s="128"/>
      <c r="N1167" s="84" t="str">
        <f t="shared" si="260"/>
        <v/>
      </c>
      <c r="O1167" s="128"/>
      <c r="P1167" s="84" t="str">
        <f t="shared" si="261"/>
        <v/>
      </c>
      <c r="Q1167" s="84" t="str">
        <f t="shared" si="258"/>
        <v/>
      </c>
      <c r="R1167" s="84" t="str">
        <f t="shared" si="262"/>
        <v/>
      </c>
      <c r="S1167" s="84" t="str">
        <f t="shared" si="263"/>
        <v/>
      </c>
      <c r="U1167" s="84" t="str">
        <f t="shared" si="264"/>
        <v/>
      </c>
      <c r="W1167" s="108" t="str">
        <f>IF($N1167="", "", SUM($D$11:$D1167))</f>
        <v/>
      </c>
      <c r="X1167" s="111" t="str">
        <f t="shared" si="265"/>
        <v/>
      </c>
      <c r="Y1167" s="114" t="str">
        <f t="shared" si="269"/>
        <v/>
      </c>
      <c r="Z1167" s="111" t="str">
        <f>IF(X1167="", "", X1167-SUM($Z$11:$Z1166))</f>
        <v/>
      </c>
      <c r="AA1167" s="111" t="str">
        <f>IF($Y1167="", "", $Y1167-SUM($AA$11:$AA1166))</f>
        <v/>
      </c>
      <c r="AB1167" s="111" t="str">
        <f t="shared" si="270"/>
        <v/>
      </c>
      <c r="AC1167" s="121" t="str">
        <f t="shared" si="266"/>
        <v/>
      </c>
      <c r="AD1167" s="122" t="str">
        <f t="shared" si="267"/>
        <v/>
      </c>
      <c r="AE1167" s="123" t="str">
        <f t="shared" si="271"/>
        <v/>
      </c>
      <c r="AG1167" s="150" t="str">
        <f t="shared" si="268"/>
        <v/>
      </c>
    </row>
    <row r="1168" spans="1:33" x14ac:dyDescent="0.25">
      <c r="A1168" s="56"/>
      <c r="B1168" s="70"/>
      <c r="C1168" s="76"/>
      <c r="D1168" s="73"/>
      <c r="E1168" s="79"/>
      <c r="F1168" s="56"/>
      <c r="G1168" s="13" t="str">
        <f t="shared" si="259"/>
        <v/>
      </c>
      <c r="H1168" s="56"/>
      <c r="K1168" s="128"/>
      <c r="L1168" s="128"/>
      <c r="M1168" s="128"/>
      <c r="N1168" s="84" t="str">
        <f t="shared" si="260"/>
        <v/>
      </c>
      <c r="O1168" s="128"/>
      <c r="P1168" s="84" t="str">
        <f t="shared" si="261"/>
        <v/>
      </c>
      <c r="Q1168" s="84" t="str">
        <f t="shared" si="258"/>
        <v/>
      </c>
      <c r="R1168" s="84" t="str">
        <f t="shared" si="262"/>
        <v/>
      </c>
      <c r="S1168" s="84" t="str">
        <f t="shared" si="263"/>
        <v/>
      </c>
      <c r="U1168" s="84" t="str">
        <f t="shared" si="264"/>
        <v/>
      </c>
      <c r="W1168" s="108" t="str">
        <f>IF($N1168="", "", SUM($D$11:$D1168))</f>
        <v/>
      </c>
      <c r="X1168" s="111" t="str">
        <f t="shared" si="265"/>
        <v/>
      </c>
      <c r="Y1168" s="114" t="str">
        <f t="shared" si="269"/>
        <v/>
      </c>
      <c r="Z1168" s="111" t="str">
        <f>IF(X1168="", "", X1168-SUM($Z$11:$Z1167))</f>
        <v/>
      </c>
      <c r="AA1168" s="111" t="str">
        <f>IF($Y1168="", "", $Y1168-SUM($AA$11:$AA1167))</f>
        <v/>
      </c>
      <c r="AB1168" s="111" t="str">
        <f t="shared" si="270"/>
        <v/>
      </c>
      <c r="AC1168" s="121" t="str">
        <f t="shared" si="266"/>
        <v/>
      </c>
      <c r="AD1168" s="122" t="str">
        <f t="shared" si="267"/>
        <v/>
      </c>
      <c r="AE1168" s="123" t="str">
        <f t="shared" si="271"/>
        <v/>
      </c>
      <c r="AG1168" s="150" t="str">
        <f t="shared" si="268"/>
        <v/>
      </c>
    </row>
    <row r="1169" spans="1:33" x14ac:dyDescent="0.25">
      <c r="A1169" s="56"/>
      <c r="B1169" s="70"/>
      <c r="C1169" s="76"/>
      <c r="D1169" s="73"/>
      <c r="E1169" s="79"/>
      <c r="F1169" s="56"/>
      <c r="G1169" s="13" t="str">
        <f t="shared" si="259"/>
        <v/>
      </c>
      <c r="H1169" s="56"/>
      <c r="K1169" s="128"/>
      <c r="L1169" s="128"/>
      <c r="M1169" s="128"/>
      <c r="N1169" s="84" t="str">
        <f t="shared" si="260"/>
        <v/>
      </c>
      <c r="O1169" s="128"/>
      <c r="P1169" s="84" t="str">
        <f t="shared" si="261"/>
        <v/>
      </c>
      <c r="Q1169" s="84" t="str">
        <f t="shared" si="258"/>
        <v/>
      </c>
      <c r="R1169" s="84" t="str">
        <f t="shared" si="262"/>
        <v/>
      </c>
      <c r="S1169" s="84" t="str">
        <f t="shared" si="263"/>
        <v/>
      </c>
      <c r="U1169" s="84" t="str">
        <f t="shared" si="264"/>
        <v/>
      </c>
      <c r="W1169" s="108" t="str">
        <f>IF($N1169="", "", SUM($D$11:$D1169))</f>
        <v/>
      </c>
      <c r="X1169" s="111" t="str">
        <f t="shared" si="265"/>
        <v/>
      </c>
      <c r="Y1169" s="114" t="str">
        <f t="shared" si="269"/>
        <v/>
      </c>
      <c r="Z1169" s="111" t="str">
        <f>IF(X1169="", "", X1169-SUM($Z$11:$Z1168))</f>
        <v/>
      </c>
      <c r="AA1169" s="111" t="str">
        <f>IF($Y1169="", "", $Y1169-SUM($AA$11:$AA1168))</f>
        <v/>
      </c>
      <c r="AB1169" s="111" t="str">
        <f t="shared" si="270"/>
        <v/>
      </c>
      <c r="AC1169" s="121" t="str">
        <f t="shared" si="266"/>
        <v/>
      </c>
      <c r="AD1169" s="122" t="str">
        <f t="shared" si="267"/>
        <v/>
      </c>
      <c r="AE1169" s="123" t="str">
        <f t="shared" si="271"/>
        <v/>
      </c>
      <c r="AG1169" s="150" t="str">
        <f t="shared" si="268"/>
        <v/>
      </c>
    </row>
    <row r="1170" spans="1:33" x14ac:dyDescent="0.25">
      <c r="A1170" s="56"/>
      <c r="B1170" s="70"/>
      <c r="C1170" s="76"/>
      <c r="D1170" s="73"/>
      <c r="E1170" s="79"/>
      <c r="F1170" s="56"/>
      <c r="G1170" s="13" t="str">
        <f t="shared" si="259"/>
        <v/>
      </c>
      <c r="H1170" s="56"/>
      <c r="K1170" s="128"/>
      <c r="L1170" s="128"/>
      <c r="M1170" s="128"/>
      <c r="N1170" s="84" t="str">
        <f t="shared" si="260"/>
        <v/>
      </c>
      <c r="O1170" s="128"/>
      <c r="P1170" s="84" t="str">
        <f t="shared" si="261"/>
        <v/>
      </c>
      <c r="Q1170" s="84" t="str">
        <f t="shared" si="258"/>
        <v/>
      </c>
      <c r="R1170" s="84" t="str">
        <f t="shared" si="262"/>
        <v/>
      </c>
      <c r="S1170" s="84" t="str">
        <f t="shared" si="263"/>
        <v/>
      </c>
      <c r="U1170" s="84" t="str">
        <f t="shared" si="264"/>
        <v/>
      </c>
      <c r="W1170" s="108" t="str">
        <f>IF($N1170="", "", SUM($D$11:$D1170))</f>
        <v/>
      </c>
      <c r="X1170" s="111" t="str">
        <f t="shared" si="265"/>
        <v/>
      </c>
      <c r="Y1170" s="114" t="str">
        <f t="shared" si="269"/>
        <v/>
      </c>
      <c r="Z1170" s="111" t="str">
        <f>IF(X1170="", "", X1170-SUM($Z$11:$Z1169))</f>
        <v/>
      </c>
      <c r="AA1170" s="111" t="str">
        <f>IF($Y1170="", "", $Y1170-SUM($AA$11:$AA1169))</f>
        <v/>
      </c>
      <c r="AB1170" s="111" t="str">
        <f t="shared" si="270"/>
        <v/>
      </c>
      <c r="AC1170" s="121" t="str">
        <f t="shared" si="266"/>
        <v/>
      </c>
      <c r="AD1170" s="122" t="str">
        <f t="shared" si="267"/>
        <v/>
      </c>
      <c r="AE1170" s="123" t="str">
        <f t="shared" si="271"/>
        <v/>
      </c>
      <c r="AG1170" s="150" t="str">
        <f t="shared" si="268"/>
        <v/>
      </c>
    </row>
    <row r="1171" spans="1:33" x14ac:dyDescent="0.25">
      <c r="A1171" s="56"/>
      <c r="B1171" s="70"/>
      <c r="C1171" s="76"/>
      <c r="D1171" s="73"/>
      <c r="E1171" s="79"/>
      <c r="F1171" s="56"/>
      <c r="G1171" s="13" t="str">
        <f t="shared" si="259"/>
        <v/>
      </c>
      <c r="H1171" s="56"/>
      <c r="K1171" s="128"/>
      <c r="L1171" s="128"/>
      <c r="M1171" s="128"/>
      <c r="N1171" s="84" t="str">
        <f t="shared" si="260"/>
        <v/>
      </c>
      <c r="O1171" s="128"/>
      <c r="P1171" s="84" t="str">
        <f t="shared" si="261"/>
        <v/>
      </c>
      <c r="Q1171" s="84" t="str">
        <f t="shared" si="258"/>
        <v/>
      </c>
      <c r="R1171" s="84" t="str">
        <f t="shared" si="262"/>
        <v/>
      </c>
      <c r="S1171" s="84" t="str">
        <f t="shared" si="263"/>
        <v/>
      </c>
      <c r="U1171" s="84" t="str">
        <f t="shared" si="264"/>
        <v/>
      </c>
      <c r="W1171" s="108" t="str">
        <f>IF($N1171="", "", SUM($D$11:$D1171))</f>
        <v/>
      </c>
      <c r="X1171" s="111" t="str">
        <f t="shared" si="265"/>
        <v/>
      </c>
      <c r="Y1171" s="114" t="str">
        <f t="shared" si="269"/>
        <v/>
      </c>
      <c r="Z1171" s="111" t="str">
        <f>IF(X1171="", "", X1171-SUM($Z$11:$Z1170))</f>
        <v/>
      </c>
      <c r="AA1171" s="111" t="str">
        <f>IF($Y1171="", "", $Y1171-SUM($AA$11:$AA1170))</f>
        <v/>
      </c>
      <c r="AB1171" s="111" t="str">
        <f t="shared" si="270"/>
        <v/>
      </c>
      <c r="AC1171" s="121" t="str">
        <f t="shared" si="266"/>
        <v/>
      </c>
      <c r="AD1171" s="122" t="str">
        <f t="shared" si="267"/>
        <v/>
      </c>
      <c r="AE1171" s="123" t="str">
        <f t="shared" si="271"/>
        <v/>
      </c>
      <c r="AG1171" s="150" t="str">
        <f t="shared" si="268"/>
        <v/>
      </c>
    </row>
    <row r="1172" spans="1:33" x14ac:dyDescent="0.25">
      <c r="A1172" s="56"/>
      <c r="B1172" s="70"/>
      <c r="C1172" s="76"/>
      <c r="D1172" s="73"/>
      <c r="E1172" s="79"/>
      <c r="F1172" s="56"/>
      <c r="G1172" s="13" t="str">
        <f t="shared" si="259"/>
        <v/>
      </c>
      <c r="H1172" s="56"/>
      <c r="K1172" s="128"/>
      <c r="L1172" s="128"/>
      <c r="M1172" s="128"/>
      <c r="N1172" s="84" t="str">
        <f t="shared" si="260"/>
        <v/>
      </c>
      <c r="O1172" s="128"/>
      <c r="P1172" s="84" t="str">
        <f t="shared" si="261"/>
        <v/>
      </c>
      <c r="Q1172" s="84" t="str">
        <f t="shared" si="258"/>
        <v/>
      </c>
      <c r="R1172" s="84" t="str">
        <f t="shared" si="262"/>
        <v/>
      </c>
      <c r="S1172" s="84" t="str">
        <f t="shared" si="263"/>
        <v/>
      </c>
      <c r="U1172" s="84" t="str">
        <f t="shared" si="264"/>
        <v/>
      </c>
      <c r="W1172" s="108" t="str">
        <f>IF($N1172="", "", SUM($D$11:$D1172))</f>
        <v/>
      </c>
      <c r="X1172" s="111" t="str">
        <f t="shared" si="265"/>
        <v/>
      </c>
      <c r="Y1172" s="114" t="str">
        <f t="shared" si="269"/>
        <v/>
      </c>
      <c r="Z1172" s="111" t="str">
        <f>IF(X1172="", "", X1172-SUM($Z$11:$Z1171))</f>
        <v/>
      </c>
      <c r="AA1172" s="111" t="str">
        <f>IF($Y1172="", "", $Y1172-SUM($AA$11:$AA1171))</f>
        <v/>
      </c>
      <c r="AB1172" s="111" t="str">
        <f t="shared" si="270"/>
        <v/>
      </c>
      <c r="AC1172" s="121" t="str">
        <f t="shared" si="266"/>
        <v/>
      </c>
      <c r="AD1172" s="122" t="str">
        <f t="shared" si="267"/>
        <v/>
      </c>
      <c r="AE1172" s="123" t="str">
        <f t="shared" si="271"/>
        <v/>
      </c>
      <c r="AG1172" s="150" t="str">
        <f t="shared" si="268"/>
        <v/>
      </c>
    </row>
    <row r="1173" spans="1:33" x14ac:dyDescent="0.25">
      <c r="A1173" s="56"/>
      <c r="B1173" s="70"/>
      <c r="C1173" s="76"/>
      <c r="D1173" s="73"/>
      <c r="E1173" s="79"/>
      <c r="F1173" s="56"/>
      <c r="G1173" s="13" t="str">
        <f t="shared" si="259"/>
        <v/>
      </c>
      <c r="H1173" s="56"/>
      <c r="K1173" s="128"/>
      <c r="L1173" s="128"/>
      <c r="M1173" s="128"/>
      <c r="N1173" s="84" t="str">
        <f t="shared" si="260"/>
        <v/>
      </c>
      <c r="O1173" s="128"/>
      <c r="P1173" s="84" t="str">
        <f t="shared" si="261"/>
        <v/>
      </c>
      <c r="Q1173" s="84" t="str">
        <f t="shared" si="258"/>
        <v/>
      </c>
      <c r="R1173" s="84" t="str">
        <f t="shared" si="262"/>
        <v/>
      </c>
      <c r="S1173" s="84" t="str">
        <f t="shared" si="263"/>
        <v/>
      </c>
      <c r="U1173" s="84" t="str">
        <f t="shared" si="264"/>
        <v/>
      </c>
      <c r="W1173" s="108" t="str">
        <f>IF($N1173="", "", SUM($D$11:$D1173))</f>
        <v/>
      </c>
      <c r="X1173" s="111" t="str">
        <f t="shared" si="265"/>
        <v/>
      </c>
      <c r="Y1173" s="114" t="str">
        <f t="shared" si="269"/>
        <v/>
      </c>
      <c r="Z1173" s="111" t="str">
        <f>IF(X1173="", "", X1173-SUM($Z$11:$Z1172))</f>
        <v/>
      </c>
      <c r="AA1173" s="111" t="str">
        <f>IF($Y1173="", "", $Y1173-SUM($AA$11:$AA1172))</f>
        <v/>
      </c>
      <c r="AB1173" s="111" t="str">
        <f t="shared" si="270"/>
        <v/>
      </c>
      <c r="AC1173" s="121" t="str">
        <f t="shared" si="266"/>
        <v/>
      </c>
      <c r="AD1173" s="122" t="str">
        <f t="shared" si="267"/>
        <v/>
      </c>
      <c r="AE1173" s="123" t="str">
        <f t="shared" si="271"/>
        <v/>
      </c>
      <c r="AG1173" s="150" t="str">
        <f t="shared" si="268"/>
        <v/>
      </c>
    </row>
    <row r="1174" spans="1:33" x14ac:dyDescent="0.25">
      <c r="A1174" s="56"/>
      <c r="B1174" s="70"/>
      <c r="C1174" s="76"/>
      <c r="D1174" s="73"/>
      <c r="E1174" s="79"/>
      <c r="F1174" s="56"/>
      <c r="G1174" s="13" t="str">
        <f t="shared" si="259"/>
        <v/>
      </c>
      <c r="H1174" s="56"/>
      <c r="K1174" s="128"/>
      <c r="L1174" s="128"/>
      <c r="M1174" s="128"/>
      <c r="N1174" s="84" t="str">
        <f t="shared" si="260"/>
        <v/>
      </c>
      <c r="O1174" s="128"/>
      <c r="P1174" s="84" t="str">
        <f t="shared" si="261"/>
        <v/>
      </c>
      <c r="Q1174" s="84" t="str">
        <f t="shared" si="258"/>
        <v/>
      </c>
      <c r="R1174" s="84" t="str">
        <f t="shared" si="262"/>
        <v/>
      </c>
      <c r="S1174" s="84" t="str">
        <f t="shared" si="263"/>
        <v/>
      </c>
      <c r="U1174" s="84" t="str">
        <f t="shared" si="264"/>
        <v/>
      </c>
      <c r="W1174" s="108" t="str">
        <f>IF($N1174="", "", SUM($D$11:$D1174))</f>
        <v/>
      </c>
      <c r="X1174" s="111" t="str">
        <f t="shared" si="265"/>
        <v/>
      </c>
      <c r="Y1174" s="114" t="str">
        <f t="shared" si="269"/>
        <v/>
      </c>
      <c r="Z1174" s="111" t="str">
        <f>IF(X1174="", "", X1174-SUM($Z$11:$Z1173))</f>
        <v/>
      </c>
      <c r="AA1174" s="111" t="str">
        <f>IF($Y1174="", "", $Y1174-SUM($AA$11:$AA1173))</f>
        <v/>
      </c>
      <c r="AB1174" s="111" t="str">
        <f t="shared" si="270"/>
        <v/>
      </c>
      <c r="AC1174" s="121" t="str">
        <f t="shared" si="266"/>
        <v/>
      </c>
      <c r="AD1174" s="122" t="str">
        <f t="shared" si="267"/>
        <v/>
      </c>
      <c r="AE1174" s="123" t="str">
        <f t="shared" si="271"/>
        <v/>
      </c>
      <c r="AG1174" s="150" t="str">
        <f t="shared" si="268"/>
        <v/>
      </c>
    </row>
    <row r="1175" spans="1:33" x14ac:dyDescent="0.25">
      <c r="A1175" s="56"/>
      <c r="B1175" s="70"/>
      <c r="C1175" s="76"/>
      <c r="D1175" s="73"/>
      <c r="E1175" s="79"/>
      <c r="F1175" s="56"/>
      <c r="G1175" s="13" t="str">
        <f t="shared" si="259"/>
        <v/>
      </c>
      <c r="H1175" s="56"/>
      <c r="K1175" s="128"/>
      <c r="L1175" s="128"/>
      <c r="M1175" s="128"/>
      <c r="N1175" s="84" t="str">
        <f t="shared" si="260"/>
        <v/>
      </c>
      <c r="O1175" s="128"/>
      <c r="P1175" s="84" t="str">
        <f t="shared" si="261"/>
        <v/>
      </c>
      <c r="Q1175" s="84" t="str">
        <f t="shared" si="258"/>
        <v/>
      </c>
      <c r="R1175" s="84" t="str">
        <f t="shared" si="262"/>
        <v/>
      </c>
      <c r="S1175" s="84" t="str">
        <f t="shared" si="263"/>
        <v/>
      </c>
      <c r="U1175" s="84" t="str">
        <f t="shared" si="264"/>
        <v/>
      </c>
      <c r="W1175" s="108" t="str">
        <f>IF($N1175="", "", SUM($D$11:$D1175))</f>
        <v/>
      </c>
      <c r="X1175" s="111" t="str">
        <f t="shared" si="265"/>
        <v/>
      </c>
      <c r="Y1175" s="114" t="str">
        <f t="shared" si="269"/>
        <v/>
      </c>
      <c r="Z1175" s="111" t="str">
        <f>IF(X1175="", "", X1175-SUM($Z$11:$Z1174))</f>
        <v/>
      </c>
      <c r="AA1175" s="111" t="str">
        <f>IF($Y1175="", "", $Y1175-SUM($AA$11:$AA1174))</f>
        <v/>
      </c>
      <c r="AB1175" s="111" t="str">
        <f t="shared" si="270"/>
        <v/>
      </c>
      <c r="AC1175" s="121" t="str">
        <f t="shared" si="266"/>
        <v/>
      </c>
      <c r="AD1175" s="122" t="str">
        <f t="shared" si="267"/>
        <v/>
      </c>
      <c r="AE1175" s="123" t="str">
        <f t="shared" si="271"/>
        <v/>
      </c>
      <c r="AG1175" s="150" t="str">
        <f t="shared" si="268"/>
        <v/>
      </c>
    </row>
    <row r="1176" spans="1:33" x14ac:dyDescent="0.25">
      <c r="A1176" s="56"/>
      <c r="B1176" s="70"/>
      <c r="C1176" s="76"/>
      <c r="D1176" s="73"/>
      <c r="E1176" s="79"/>
      <c r="F1176" s="56"/>
      <c r="G1176" s="13" t="str">
        <f t="shared" si="259"/>
        <v/>
      </c>
      <c r="H1176" s="56"/>
      <c r="K1176" s="128"/>
      <c r="L1176" s="128"/>
      <c r="M1176" s="128"/>
      <c r="N1176" s="84" t="str">
        <f t="shared" si="260"/>
        <v/>
      </c>
      <c r="O1176" s="128"/>
      <c r="P1176" s="84" t="str">
        <f t="shared" si="261"/>
        <v/>
      </c>
      <c r="Q1176" s="84" t="str">
        <f t="shared" si="258"/>
        <v/>
      </c>
      <c r="R1176" s="84" t="str">
        <f t="shared" si="262"/>
        <v/>
      </c>
      <c r="S1176" s="84" t="str">
        <f t="shared" si="263"/>
        <v/>
      </c>
      <c r="U1176" s="84" t="str">
        <f t="shared" si="264"/>
        <v/>
      </c>
      <c r="W1176" s="108" t="str">
        <f>IF($N1176="", "", SUM($D$11:$D1176))</f>
        <v/>
      </c>
      <c r="X1176" s="111" t="str">
        <f t="shared" si="265"/>
        <v/>
      </c>
      <c r="Y1176" s="114" t="str">
        <f t="shared" si="269"/>
        <v/>
      </c>
      <c r="Z1176" s="111" t="str">
        <f>IF(X1176="", "", X1176-SUM($Z$11:$Z1175))</f>
        <v/>
      </c>
      <c r="AA1176" s="111" t="str">
        <f>IF($Y1176="", "", $Y1176-SUM($AA$11:$AA1175))</f>
        <v/>
      </c>
      <c r="AB1176" s="111" t="str">
        <f t="shared" si="270"/>
        <v/>
      </c>
      <c r="AC1176" s="121" t="str">
        <f t="shared" si="266"/>
        <v/>
      </c>
      <c r="AD1176" s="122" t="str">
        <f t="shared" si="267"/>
        <v/>
      </c>
      <c r="AE1176" s="123" t="str">
        <f t="shared" si="271"/>
        <v/>
      </c>
      <c r="AG1176" s="150" t="str">
        <f t="shared" si="268"/>
        <v/>
      </c>
    </row>
    <row r="1177" spans="1:33" x14ac:dyDescent="0.25">
      <c r="A1177" s="56"/>
      <c r="B1177" s="70"/>
      <c r="C1177" s="76"/>
      <c r="D1177" s="73"/>
      <c r="E1177" s="79"/>
      <c r="F1177" s="56"/>
      <c r="G1177" s="13" t="str">
        <f t="shared" si="259"/>
        <v/>
      </c>
      <c r="H1177" s="56"/>
      <c r="K1177" s="128"/>
      <c r="L1177" s="128"/>
      <c r="M1177" s="128"/>
      <c r="N1177" s="84" t="str">
        <f t="shared" si="260"/>
        <v/>
      </c>
      <c r="O1177" s="128"/>
      <c r="P1177" s="84" t="str">
        <f t="shared" si="261"/>
        <v/>
      </c>
      <c r="Q1177" s="84" t="str">
        <f t="shared" si="258"/>
        <v/>
      </c>
      <c r="R1177" s="84" t="str">
        <f t="shared" si="262"/>
        <v/>
      </c>
      <c r="S1177" s="84" t="str">
        <f t="shared" si="263"/>
        <v/>
      </c>
      <c r="U1177" s="84" t="str">
        <f t="shared" si="264"/>
        <v/>
      </c>
      <c r="W1177" s="108" t="str">
        <f>IF($N1177="", "", SUM($D$11:$D1177))</f>
        <v/>
      </c>
      <c r="X1177" s="111" t="str">
        <f t="shared" si="265"/>
        <v/>
      </c>
      <c r="Y1177" s="114" t="str">
        <f t="shared" si="269"/>
        <v/>
      </c>
      <c r="Z1177" s="111" t="str">
        <f>IF(X1177="", "", X1177-SUM($Z$11:$Z1176))</f>
        <v/>
      </c>
      <c r="AA1177" s="111" t="str">
        <f>IF($Y1177="", "", $Y1177-SUM($AA$11:$AA1176))</f>
        <v/>
      </c>
      <c r="AB1177" s="111" t="str">
        <f t="shared" si="270"/>
        <v/>
      </c>
      <c r="AC1177" s="121" t="str">
        <f t="shared" si="266"/>
        <v/>
      </c>
      <c r="AD1177" s="122" t="str">
        <f t="shared" si="267"/>
        <v/>
      </c>
      <c r="AE1177" s="123" t="str">
        <f t="shared" si="271"/>
        <v/>
      </c>
      <c r="AG1177" s="150" t="str">
        <f t="shared" si="268"/>
        <v/>
      </c>
    </row>
    <row r="1178" spans="1:33" x14ac:dyDescent="0.25">
      <c r="A1178" s="56"/>
      <c r="B1178" s="70"/>
      <c r="C1178" s="76"/>
      <c r="D1178" s="73"/>
      <c r="E1178" s="79"/>
      <c r="F1178" s="56"/>
      <c r="G1178" s="13" t="str">
        <f t="shared" si="259"/>
        <v/>
      </c>
      <c r="H1178" s="56"/>
      <c r="K1178" s="128"/>
      <c r="L1178" s="128"/>
      <c r="M1178" s="128"/>
      <c r="N1178" s="84" t="str">
        <f t="shared" si="260"/>
        <v/>
      </c>
      <c r="O1178" s="128"/>
      <c r="P1178" s="84" t="str">
        <f t="shared" si="261"/>
        <v/>
      </c>
      <c r="Q1178" s="84" t="str">
        <f t="shared" si="258"/>
        <v/>
      </c>
      <c r="R1178" s="84" t="str">
        <f t="shared" si="262"/>
        <v/>
      </c>
      <c r="S1178" s="84" t="str">
        <f t="shared" si="263"/>
        <v/>
      </c>
      <c r="U1178" s="84" t="str">
        <f t="shared" si="264"/>
        <v/>
      </c>
      <c r="W1178" s="108" t="str">
        <f>IF($N1178="", "", SUM($D$11:$D1178))</f>
        <v/>
      </c>
      <c r="X1178" s="111" t="str">
        <f t="shared" si="265"/>
        <v/>
      </c>
      <c r="Y1178" s="114" t="str">
        <f t="shared" si="269"/>
        <v/>
      </c>
      <c r="Z1178" s="111" t="str">
        <f>IF(X1178="", "", X1178-SUM($Z$11:$Z1177))</f>
        <v/>
      </c>
      <c r="AA1178" s="111" t="str">
        <f>IF($Y1178="", "", $Y1178-SUM($AA$11:$AA1177))</f>
        <v/>
      </c>
      <c r="AB1178" s="111" t="str">
        <f t="shared" si="270"/>
        <v/>
      </c>
      <c r="AC1178" s="121" t="str">
        <f t="shared" si="266"/>
        <v/>
      </c>
      <c r="AD1178" s="122" t="str">
        <f t="shared" si="267"/>
        <v/>
      </c>
      <c r="AE1178" s="123" t="str">
        <f t="shared" si="271"/>
        <v/>
      </c>
      <c r="AG1178" s="150" t="str">
        <f t="shared" si="268"/>
        <v/>
      </c>
    </row>
    <row r="1179" spans="1:33" x14ac:dyDescent="0.25">
      <c r="A1179" s="56"/>
      <c r="B1179" s="70"/>
      <c r="C1179" s="76"/>
      <c r="D1179" s="73"/>
      <c r="E1179" s="79"/>
      <c r="F1179" s="56"/>
      <c r="G1179" s="13" t="str">
        <f t="shared" si="259"/>
        <v/>
      </c>
      <c r="H1179" s="56"/>
      <c r="K1179" s="128"/>
      <c r="L1179" s="128"/>
      <c r="M1179" s="128"/>
      <c r="N1179" s="84" t="str">
        <f t="shared" si="260"/>
        <v/>
      </c>
      <c r="O1179" s="128"/>
      <c r="P1179" s="84" t="str">
        <f t="shared" si="261"/>
        <v/>
      </c>
      <c r="Q1179" s="84" t="str">
        <f t="shared" si="258"/>
        <v/>
      </c>
      <c r="R1179" s="84" t="str">
        <f t="shared" si="262"/>
        <v/>
      </c>
      <c r="S1179" s="84" t="str">
        <f t="shared" si="263"/>
        <v/>
      </c>
      <c r="U1179" s="84" t="str">
        <f t="shared" si="264"/>
        <v/>
      </c>
      <c r="W1179" s="108" t="str">
        <f>IF($N1179="", "", SUM($D$11:$D1179))</f>
        <v/>
      </c>
      <c r="X1179" s="111" t="str">
        <f t="shared" si="265"/>
        <v/>
      </c>
      <c r="Y1179" s="114" t="str">
        <f t="shared" si="269"/>
        <v/>
      </c>
      <c r="Z1179" s="111" t="str">
        <f>IF(X1179="", "", X1179-SUM($Z$11:$Z1178))</f>
        <v/>
      </c>
      <c r="AA1179" s="111" t="str">
        <f>IF($Y1179="", "", $Y1179-SUM($AA$11:$AA1178))</f>
        <v/>
      </c>
      <c r="AB1179" s="111" t="str">
        <f t="shared" si="270"/>
        <v/>
      </c>
      <c r="AC1179" s="121" t="str">
        <f t="shared" si="266"/>
        <v/>
      </c>
      <c r="AD1179" s="122" t="str">
        <f t="shared" si="267"/>
        <v/>
      </c>
      <c r="AE1179" s="123" t="str">
        <f t="shared" si="271"/>
        <v/>
      </c>
      <c r="AG1179" s="150" t="str">
        <f t="shared" si="268"/>
        <v/>
      </c>
    </row>
    <row r="1180" spans="1:33" x14ac:dyDescent="0.25">
      <c r="A1180" s="56"/>
      <c r="B1180" s="70"/>
      <c r="C1180" s="76"/>
      <c r="D1180" s="73"/>
      <c r="E1180" s="79"/>
      <c r="F1180" s="56"/>
      <c r="G1180" s="13" t="str">
        <f t="shared" si="259"/>
        <v/>
      </c>
      <c r="H1180" s="56"/>
      <c r="K1180" s="128"/>
      <c r="L1180" s="128"/>
      <c r="M1180" s="128"/>
      <c r="N1180" s="84" t="str">
        <f t="shared" si="260"/>
        <v/>
      </c>
      <c r="O1180" s="128"/>
      <c r="P1180" s="84" t="str">
        <f t="shared" si="261"/>
        <v/>
      </c>
      <c r="Q1180" s="84" t="str">
        <f t="shared" si="258"/>
        <v/>
      </c>
      <c r="R1180" s="84" t="str">
        <f t="shared" si="262"/>
        <v/>
      </c>
      <c r="S1180" s="84" t="str">
        <f t="shared" si="263"/>
        <v/>
      </c>
      <c r="U1180" s="84" t="str">
        <f t="shared" si="264"/>
        <v/>
      </c>
      <c r="W1180" s="108" t="str">
        <f>IF($N1180="", "", SUM($D$11:$D1180))</f>
        <v/>
      </c>
      <c r="X1180" s="111" t="str">
        <f t="shared" si="265"/>
        <v/>
      </c>
      <c r="Y1180" s="114" t="str">
        <f t="shared" si="269"/>
        <v/>
      </c>
      <c r="Z1180" s="111" t="str">
        <f>IF(X1180="", "", X1180-SUM($Z$11:$Z1179))</f>
        <v/>
      </c>
      <c r="AA1180" s="111" t="str">
        <f>IF($Y1180="", "", $Y1180-SUM($AA$11:$AA1179))</f>
        <v/>
      </c>
      <c r="AB1180" s="111" t="str">
        <f t="shared" si="270"/>
        <v/>
      </c>
      <c r="AC1180" s="121" t="str">
        <f t="shared" si="266"/>
        <v/>
      </c>
      <c r="AD1180" s="122" t="str">
        <f t="shared" si="267"/>
        <v/>
      </c>
      <c r="AE1180" s="123" t="str">
        <f t="shared" si="271"/>
        <v/>
      </c>
      <c r="AG1180" s="150" t="str">
        <f t="shared" si="268"/>
        <v/>
      </c>
    </row>
    <row r="1181" spans="1:33" x14ac:dyDescent="0.25">
      <c r="A1181" s="56"/>
      <c r="B1181" s="70"/>
      <c r="C1181" s="76"/>
      <c r="D1181" s="73"/>
      <c r="E1181" s="79"/>
      <c r="F1181" s="56"/>
      <c r="G1181" s="13" t="str">
        <f t="shared" si="259"/>
        <v/>
      </c>
      <c r="H1181" s="56"/>
      <c r="K1181" s="128"/>
      <c r="L1181" s="128"/>
      <c r="M1181" s="128"/>
      <c r="N1181" s="84" t="str">
        <f t="shared" si="260"/>
        <v/>
      </c>
      <c r="O1181" s="128"/>
      <c r="P1181" s="84" t="str">
        <f t="shared" si="261"/>
        <v/>
      </c>
      <c r="Q1181" s="84" t="str">
        <f t="shared" si="258"/>
        <v/>
      </c>
      <c r="R1181" s="84" t="str">
        <f t="shared" si="262"/>
        <v/>
      </c>
      <c r="S1181" s="84" t="str">
        <f t="shared" si="263"/>
        <v/>
      </c>
      <c r="U1181" s="84" t="str">
        <f t="shared" si="264"/>
        <v/>
      </c>
      <c r="W1181" s="108" t="str">
        <f>IF($N1181="", "", SUM($D$11:$D1181))</f>
        <v/>
      </c>
      <c r="X1181" s="111" t="str">
        <f t="shared" si="265"/>
        <v/>
      </c>
      <c r="Y1181" s="114" t="str">
        <f t="shared" si="269"/>
        <v/>
      </c>
      <c r="Z1181" s="111" t="str">
        <f>IF(X1181="", "", X1181-SUM($Z$11:$Z1180))</f>
        <v/>
      </c>
      <c r="AA1181" s="111" t="str">
        <f>IF($Y1181="", "", $Y1181-SUM($AA$11:$AA1180))</f>
        <v/>
      </c>
      <c r="AB1181" s="111" t="str">
        <f t="shared" si="270"/>
        <v/>
      </c>
      <c r="AC1181" s="121" t="str">
        <f t="shared" si="266"/>
        <v/>
      </c>
      <c r="AD1181" s="122" t="str">
        <f t="shared" si="267"/>
        <v/>
      </c>
      <c r="AE1181" s="123" t="str">
        <f t="shared" si="271"/>
        <v/>
      </c>
      <c r="AG1181" s="150" t="str">
        <f t="shared" si="268"/>
        <v/>
      </c>
    </row>
    <row r="1182" spans="1:33" x14ac:dyDescent="0.25">
      <c r="A1182" s="56"/>
      <c r="B1182" s="70"/>
      <c r="C1182" s="76"/>
      <c r="D1182" s="73"/>
      <c r="E1182" s="79"/>
      <c r="F1182" s="56"/>
      <c r="G1182" s="13" t="str">
        <f t="shared" si="259"/>
        <v/>
      </c>
      <c r="H1182" s="56"/>
      <c r="K1182" s="128"/>
      <c r="L1182" s="128"/>
      <c r="M1182" s="128"/>
      <c r="N1182" s="84" t="str">
        <f t="shared" si="260"/>
        <v/>
      </c>
      <c r="O1182" s="128"/>
      <c r="P1182" s="84" t="str">
        <f t="shared" si="261"/>
        <v/>
      </c>
      <c r="Q1182" s="84" t="str">
        <f t="shared" si="258"/>
        <v/>
      </c>
      <c r="R1182" s="84" t="str">
        <f t="shared" si="262"/>
        <v/>
      </c>
      <c r="S1182" s="84" t="str">
        <f t="shared" si="263"/>
        <v/>
      </c>
      <c r="U1182" s="84" t="str">
        <f t="shared" si="264"/>
        <v/>
      </c>
      <c r="W1182" s="108" t="str">
        <f>IF($N1182="", "", SUM($D$11:$D1182))</f>
        <v/>
      </c>
      <c r="X1182" s="111" t="str">
        <f t="shared" si="265"/>
        <v/>
      </c>
      <c r="Y1182" s="114" t="str">
        <f t="shared" si="269"/>
        <v/>
      </c>
      <c r="Z1182" s="111" t="str">
        <f>IF(X1182="", "", X1182-SUM($Z$11:$Z1181))</f>
        <v/>
      </c>
      <c r="AA1182" s="111" t="str">
        <f>IF($Y1182="", "", $Y1182-SUM($AA$11:$AA1181))</f>
        <v/>
      </c>
      <c r="AB1182" s="111" t="str">
        <f t="shared" si="270"/>
        <v/>
      </c>
      <c r="AC1182" s="121" t="str">
        <f t="shared" si="266"/>
        <v/>
      </c>
      <c r="AD1182" s="122" t="str">
        <f t="shared" si="267"/>
        <v/>
      </c>
      <c r="AE1182" s="123" t="str">
        <f t="shared" si="271"/>
        <v/>
      </c>
      <c r="AG1182" s="150" t="str">
        <f t="shared" si="268"/>
        <v/>
      </c>
    </row>
    <row r="1183" spans="1:33" x14ac:dyDescent="0.25">
      <c r="A1183" s="56"/>
      <c r="B1183" s="70"/>
      <c r="C1183" s="76"/>
      <c r="D1183" s="73"/>
      <c r="E1183" s="79"/>
      <c r="F1183" s="56"/>
      <c r="G1183" s="13" t="str">
        <f t="shared" si="259"/>
        <v/>
      </c>
      <c r="H1183" s="56"/>
      <c r="K1183" s="128"/>
      <c r="L1183" s="128"/>
      <c r="M1183" s="128"/>
      <c r="N1183" s="84" t="str">
        <f t="shared" si="260"/>
        <v/>
      </c>
      <c r="O1183" s="128"/>
      <c r="P1183" s="84" t="str">
        <f t="shared" si="261"/>
        <v/>
      </c>
      <c r="Q1183" s="84" t="str">
        <f t="shared" si="258"/>
        <v/>
      </c>
      <c r="R1183" s="84" t="str">
        <f t="shared" si="262"/>
        <v/>
      </c>
      <c r="S1183" s="84" t="str">
        <f t="shared" si="263"/>
        <v/>
      </c>
      <c r="U1183" s="84" t="str">
        <f t="shared" si="264"/>
        <v/>
      </c>
      <c r="W1183" s="108" t="str">
        <f>IF($N1183="", "", SUM($D$11:$D1183))</f>
        <v/>
      </c>
      <c r="X1183" s="111" t="str">
        <f t="shared" si="265"/>
        <v/>
      </c>
      <c r="Y1183" s="114" t="str">
        <f t="shared" si="269"/>
        <v/>
      </c>
      <c r="Z1183" s="111" t="str">
        <f>IF(X1183="", "", X1183-SUM($Z$11:$Z1182))</f>
        <v/>
      </c>
      <c r="AA1183" s="111" t="str">
        <f>IF($Y1183="", "", $Y1183-SUM($AA$11:$AA1182))</f>
        <v/>
      </c>
      <c r="AB1183" s="111" t="str">
        <f t="shared" si="270"/>
        <v/>
      </c>
      <c r="AC1183" s="121" t="str">
        <f t="shared" si="266"/>
        <v/>
      </c>
      <c r="AD1183" s="122" t="str">
        <f t="shared" si="267"/>
        <v/>
      </c>
      <c r="AE1183" s="123" t="str">
        <f t="shared" si="271"/>
        <v/>
      </c>
      <c r="AG1183" s="150" t="str">
        <f t="shared" si="268"/>
        <v/>
      </c>
    </row>
    <row r="1184" spans="1:33" x14ac:dyDescent="0.25">
      <c r="A1184" s="56"/>
      <c r="B1184" s="70"/>
      <c r="C1184" s="76"/>
      <c r="D1184" s="73"/>
      <c r="E1184" s="79"/>
      <c r="F1184" s="56"/>
      <c r="G1184" s="13" t="str">
        <f t="shared" si="259"/>
        <v/>
      </c>
      <c r="H1184" s="56"/>
      <c r="K1184" s="128"/>
      <c r="L1184" s="128"/>
      <c r="M1184" s="128"/>
      <c r="N1184" s="84" t="str">
        <f t="shared" si="260"/>
        <v/>
      </c>
      <c r="O1184" s="128"/>
      <c r="P1184" s="84" t="str">
        <f t="shared" si="261"/>
        <v/>
      </c>
      <c r="Q1184" s="84" t="str">
        <f t="shared" si="258"/>
        <v/>
      </c>
      <c r="R1184" s="84" t="str">
        <f t="shared" si="262"/>
        <v/>
      </c>
      <c r="S1184" s="84" t="str">
        <f t="shared" si="263"/>
        <v/>
      </c>
      <c r="U1184" s="84" t="str">
        <f t="shared" si="264"/>
        <v/>
      </c>
      <c r="W1184" s="108" t="str">
        <f>IF($N1184="", "", SUM($D$11:$D1184))</f>
        <v/>
      </c>
      <c r="X1184" s="111" t="str">
        <f t="shared" si="265"/>
        <v/>
      </c>
      <c r="Y1184" s="114" t="str">
        <f t="shared" si="269"/>
        <v/>
      </c>
      <c r="Z1184" s="111" t="str">
        <f>IF(X1184="", "", X1184-SUM($Z$11:$Z1183))</f>
        <v/>
      </c>
      <c r="AA1184" s="111" t="str">
        <f>IF($Y1184="", "", $Y1184-SUM($AA$11:$AA1183))</f>
        <v/>
      </c>
      <c r="AB1184" s="111" t="str">
        <f t="shared" si="270"/>
        <v/>
      </c>
      <c r="AC1184" s="121" t="str">
        <f t="shared" si="266"/>
        <v/>
      </c>
      <c r="AD1184" s="122" t="str">
        <f t="shared" si="267"/>
        <v/>
      </c>
      <c r="AE1184" s="123" t="str">
        <f t="shared" si="271"/>
        <v/>
      </c>
      <c r="AG1184" s="150" t="str">
        <f t="shared" si="268"/>
        <v/>
      </c>
    </row>
    <row r="1185" spans="1:33" x14ac:dyDescent="0.25">
      <c r="A1185" s="56"/>
      <c r="B1185" s="70"/>
      <c r="C1185" s="76"/>
      <c r="D1185" s="73"/>
      <c r="E1185" s="79"/>
      <c r="F1185" s="56"/>
      <c r="G1185" s="13" t="str">
        <f t="shared" si="259"/>
        <v/>
      </c>
      <c r="H1185" s="56"/>
      <c r="K1185" s="128"/>
      <c r="L1185" s="128"/>
      <c r="M1185" s="128"/>
      <c r="N1185" s="84" t="str">
        <f t="shared" si="260"/>
        <v/>
      </c>
      <c r="O1185" s="128"/>
      <c r="P1185" s="84" t="str">
        <f t="shared" si="261"/>
        <v/>
      </c>
      <c r="Q1185" s="84" t="str">
        <f t="shared" si="258"/>
        <v/>
      </c>
      <c r="R1185" s="84" t="str">
        <f t="shared" si="262"/>
        <v/>
      </c>
      <c r="S1185" s="84" t="str">
        <f t="shared" si="263"/>
        <v/>
      </c>
      <c r="U1185" s="84" t="str">
        <f t="shared" si="264"/>
        <v/>
      </c>
      <c r="W1185" s="108" t="str">
        <f>IF($N1185="", "", SUM($D$11:$D1185))</f>
        <v/>
      </c>
      <c r="X1185" s="111" t="str">
        <f t="shared" si="265"/>
        <v/>
      </c>
      <c r="Y1185" s="114" t="str">
        <f t="shared" si="269"/>
        <v/>
      </c>
      <c r="Z1185" s="111" t="str">
        <f>IF(X1185="", "", X1185-SUM($Z$11:$Z1184))</f>
        <v/>
      </c>
      <c r="AA1185" s="111" t="str">
        <f>IF($Y1185="", "", $Y1185-SUM($AA$11:$AA1184))</f>
        <v/>
      </c>
      <c r="AB1185" s="111" t="str">
        <f t="shared" si="270"/>
        <v/>
      </c>
      <c r="AC1185" s="121" t="str">
        <f t="shared" si="266"/>
        <v/>
      </c>
      <c r="AD1185" s="122" t="str">
        <f t="shared" si="267"/>
        <v/>
      </c>
      <c r="AE1185" s="123" t="str">
        <f t="shared" si="271"/>
        <v/>
      </c>
      <c r="AG1185" s="150" t="str">
        <f t="shared" si="268"/>
        <v/>
      </c>
    </row>
    <row r="1186" spans="1:33" x14ac:dyDescent="0.25">
      <c r="A1186" s="56"/>
      <c r="B1186" s="70"/>
      <c r="C1186" s="76"/>
      <c r="D1186" s="73"/>
      <c r="E1186" s="79"/>
      <c r="F1186" s="56"/>
      <c r="G1186" s="13" t="str">
        <f t="shared" si="259"/>
        <v/>
      </c>
      <c r="H1186" s="56"/>
      <c r="K1186" s="128"/>
      <c r="L1186" s="128"/>
      <c r="M1186" s="128"/>
      <c r="N1186" s="84" t="str">
        <f t="shared" si="260"/>
        <v/>
      </c>
      <c r="O1186" s="128"/>
      <c r="P1186" s="84" t="str">
        <f t="shared" si="261"/>
        <v/>
      </c>
      <c r="Q1186" s="84" t="str">
        <f t="shared" si="258"/>
        <v/>
      </c>
      <c r="R1186" s="84" t="str">
        <f t="shared" si="262"/>
        <v/>
      </c>
      <c r="S1186" s="84" t="str">
        <f t="shared" si="263"/>
        <v/>
      </c>
      <c r="U1186" s="84" t="str">
        <f t="shared" si="264"/>
        <v/>
      </c>
      <c r="W1186" s="108" t="str">
        <f>IF($N1186="", "", SUM($D$11:$D1186))</f>
        <v/>
      </c>
      <c r="X1186" s="111" t="str">
        <f t="shared" si="265"/>
        <v/>
      </c>
      <c r="Y1186" s="114" t="str">
        <f t="shared" si="269"/>
        <v/>
      </c>
      <c r="Z1186" s="111" t="str">
        <f>IF(X1186="", "", X1186-SUM($Z$11:$Z1185))</f>
        <v/>
      </c>
      <c r="AA1186" s="111" t="str">
        <f>IF($Y1186="", "", $Y1186-SUM($AA$11:$AA1185))</f>
        <v/>
      </c>
      <c r="AB1186" s="111" t="str">
        <f t="shared" si="270"/>
        <v/>
      </c>
      <c r="AC1186" s="121" t="str">
        <f t="shared" si="266"/>
        <v/>
      </c>
      <c r="AD1186" s="122" t="str">
        <f t="shared" si="267"/>
        <v/>
      </c>
      <c r="AE1186" s="123" t="str">
        <f t="shared" si="271"/>
        <v/>
      </c>
      <c r="AG1186" s="150" t="str">
        <f t="shared" si="268"/>
        <v/>
      </c>
    </row>
    <row r="1187" spans="1:33" x14ac:dyDescent="0.25">
      <c r="A1187" s="56"/>
      <c r="B1187" s="70"/>
      <c r="C1187" s="76"/>
      <c r="D1187" s="73"/>
      <c r="E1187" s="79"/>
      <c r="F1187" s="56"/>
      <c r="G1187" s="13" t="str">
        <f t="shared" si="259"/>
        <v/>
      </c>
      <c r="H1187" s="56"/>
      <c r="K1187" s="128"/>
      <c r="L1187" s="128"/>
      <c r="M1187" s="128"/>
      <c r="N1187" s="84" t="str">
        <f t="shared" si="260"/>
        <v/>
      </c>
      <c r="O1187" s="128"/>
      <c r="P1187" s="84" t="str">
        <f t="shared" si="261"/>
        <v/>
      </c>
      <c r="Q1187" s="84" t="str">
        <f t="shared" si="258"/>
        <v/>
      </c>
      <c r="R1187" s="84" t="str">
        <f t="shared" si="262"/>
        <v/>
      </c>
      <c r="S1187" s="84" t="str">
        <f t="shared" si="263"/>
        <v/>
      </c>
      <c r="U1187" s="84" t="str">
        <f t="shared" si="264"/>
        <v/>
      </c>
      <c r="W1187" s="108" t="str">
        <f>IF($N1187="", "", SUM($D$11:$D1187))</f>
        <v/>
      </c>
      <c r="X1187" s="111" t="str">
        <f t="shared" si="265"/>
        <v/>
      </c>
      <c r="Y1187" s="114" t="str">
        <f t="shared" si="269"/>
        <v/>
      </c>
      <c r="Z1187" s="111" t="str">
        <f>IF(X1187="", "", X1187-SUM($Z$11:$Z1186))</f>
        <v/>
      </c>
      <c r="AA1187" s="111" t="str">
        <f>IF($Y1187="", "", $Y1187-SUM($AA$11:$AA1186))</f>
        <v/>
      </c>
      <c r="AB1187" s="111" t="str">
        <f t="shared" si="270"/>
        <v/>
      </c>
      <c r="AC1187" s="121" t="str">
        <f t="shared" si="266"/>
        <v/>
      </c>
      <c r="AD1187" s="122" t="str">
        <f t="shared" si="267"/>
        <v/>
      </c>
      <c r="AE1187" s="123" t="str">
        <f t="shared" si="271"/>
        <v/>
      </c>
      <c r="AG1187" s="150" t="str">
        <f t="shared" si="268"/>
        <v/>
      </c>
    </row>
    <row r="1188" spans="1:33" x14ac:dyDescent="0.25">
      <c r="A1188" s="56"/>
      <c r="B1188" s="70"/>
      <c r="C1188" s="76"/>
      <c r="D1188" s="73"/>
      <c r="E1188" s="79"/>
      <c r="F1188" s="56"/>
      <c r="G1188" s="13" t="str">
        <f t="shared" si="259"/>
        <v/>
      </c>
      <c r="H1188" s="56"/>
      <c r="K1188" s="128"/>
      <c r="L1188" s="128"/>
      <c r="M1188" s="128"/>
      <c r="N1188" s="84" t="str">
        <f t="shared" si="260"/>
        <v/>
      </c>
      <c r="O1188" s="128"/>
      <c r="P1188" s="84" t="str">
        <f t="shared" si="261"/>
        <v/>
      </c>
      <c r="Q1188" s="84" t="str">
        <f t="shared" si="258"/>
        <v/>
      </c>
      <c r="R1188" s="84" t="str">
        <f t="shared" si="262"/>
        <v/>
      </c>
      <c r="S1188" s="84" t="str">
        <f t="shared" si="263"/>
        <v/>
      </c>
      <c r="U1188" s="84" t="str">
        <f t="shared" si="264"/>
        <v/>
      </c>
      <c r="W1188" s="108" t="str">
        <f>IF($N1188="", "", SUM($D$11:$D1188))</f>
        <v/>
      </c>
      <c r="X1188" s="111" t="str">
        <f t="shared" si="265"/>
        <v/>
      </c>
      <c r="Y1188" s="114" t="str">
        <f t="shared" si="269"/>
        <v/>
      </c>
      <c r="Z1188" s="111" t="str">
        <f>IF(X1188="", "", X1188-SUM($Z$11:$Z1187))</f>
        <v/>
      </c>
      <c r="AA1188" s="111" t="str">
        <f>IF($Y1188="", "", $Y1188-SUM($AA$11:$AA1187))</f>
        <v/>
      </c>
      <c r="AB1188" s="111" t="str">
        <f t="shared" si="270"/>
        <v/>
      </c>
      <c r="AC1188" s="121" t="str">
        <f t="shared" si="266"/>
        <v/>
      </c>
      <c r="AD1188" s="122" t="str">
        <f t="shared" si="267"/>
        <v/>
      </c>
      <c r="AE1188" s="123" t="str">
        <f t="shared" si="271"/>
        <v/>
      </c>
      <c r="AG1188" s="150" t="str">
        <f t="shared" si="268"/>
        <v/>
      </c>
    </row>
    <row r="1189" spans="1:33" x14ac:dyDescent="0.25">
      <c r="A1189" s="56"/>
      <c r="B1189" s="70"/>
      <c r="C1189" s="76"/>
      <c r="D1189" s="73"/>
      <c r="E1189" s="79"/>
      <c r="F1189" s="56"/>
      <c r="G1189" s="13" t="str">
        <f t="shared" si="259"/>
        <v/>
      </c>
      <c r="H1189" s="56"/>
      <c r="K1189" s="128"/>
      <c r="L1189" s="128"/>
      <c r="M1189" s="128"/>
      <c r="N1189" s="84" t="str">
        <f t="shared" si="260"/>
        <v/>
      </c>
      <c r="O1189" s="128"/>
      <c r="P1189" s="84" t="str">
        <f t="shared" si="261"/>
        <v/>
      </c>
      <c r="Q1189" s="84" t="str">
        <f t="shared" si="258"/>
        <v/>
      </c>
      <c r="R1189" s="84" t="str">
        <f t="shared" si="262"/>
        <v/>
      </c>
      <c r="S1189" s="84" t="str">
        <f t="shared" si="263"/>
        <v/>
      </c>
      <c r="U1189" s="84" t="str">
        <f t="shared" si="264"/>
        <v/>
      </c>
      <c r="W1189" s="108" t="str">
        <f>IF($N1189="", "", SUM($D$11:$D1189))</f>
        <v/>
      </c>
      <c r="X1189" s="111" t="str">
        <f t="shared" si="265"/>
        <v/>
      </c>
      <c r="Y1189" s="114" t="str">
        <f t="shared" si="269"/>
        <v/>
      </c>
      <c r="Z1189" s="111" t="str">
        <f>IF(X1189="", "", X1189-SUM($Z$11:$Z1188))</f>
        <v/>
      </c>
      <c r="AA1189" s="111" t="str">
        <f>IF($Y1189="", "", $Y1189-SUM($AA$11:$AA1188))</f>
        <v/>
      </c>
      <c r="AB1189" s="111" t="str">
        <f t="shared" si="270"/>
        <v/>
      </c>
      <c r="AC1189" s="121" t="str">
        <f t="shared" si="266"/>
        <v/>
      </c>
      <c r="AD1189" s="122" t="str">
        <f t="shared" si="267"/>
        <v/>
      </c>
      <c r="AE1189" s="123" t="str">
        <f t="shared" si="271"/>
        <v/>
      </c>
      <c r="AG1189" s="150" t="str">
        <f t="shared" si="268"/>
        <v/>
      </c>
    </row>
    <row r="1190" spans="1:33" x14ac:dyDescent="0.25">
      <c r="A1190" s="56"/>
      <c r="B1190" s="70"/>
      <c r="C1190" s="76"/>
      <c r="D1190" s="73"/>
      <c r="E1190" s="79"/>
      <c r="F1190" s="56"/>
      <c r="G1190" s="13" t="str">
        <f t="shared" si="259"/>
        <v/>
      </c>
      <c r="H1190" s="56"/>
      <c r="K1190" s="128"/>
      <c r="L1190" s="128"/>
      <c r="M1190" s="128"/>
      <c r="N1190" s="84" t="str">
        <f t="shared" si="260"/>
        <v/>
      </c>
      <c r="O1190" s="128"/>
      <c r="P1190" s="84" t="str">
        <f t="shared" si="261"/>
        <v/>
      </c>
      <c r="Q1190" s="84" t="str">
        <f t="shared" si="258"/>
        <v/>
      </c>
      <c r="R1190" s="84" t="str">
        <f t="shared" si="262"/>
        <v/>
      </c>
      <c r="S1190" s="84" t="str">
        <f t="shared" si="263"/>
        <v/>
      </c>
      <c r="U1190" s="84" t="str">
        <f t="shared" si="264"/>
        <v/>
      </c>
      <c r="W1190" s="108" t="str">
        <f>IF($N1190="", "", SUM($D$11:$D1190))</f>
        <v/>
      </c>
      <c r="X1190" s="111" t="str">
        <f t="shared" si="265"/>
        <v/>
      </c>
      <c r="Y1190" s="114" t="str">
        <f t="shared" si="269"/>
        <v/>
      </c>
      <c r="Z1190" s="111" t="str">
        <f>IF(X1190="", "", X1190-SUM($Z$11:$Z1189))</f>
        <v/>
      </c>
      <c r="AA1190" s="111" t="str">
        <f>IF($Y1190="", "", $Y1190-SUM($AA$11:$AA1189))</f>
        <v/>
      </c>
      <c r="AB1190" s="111" t="str">
        <f t="shared" si="270"/>
        <v/>
      </c>
      <c r="AC1190" s="121" t="str">
        <f t="shared" si="266"/>
        <v/>
      </c>
      <c r="AD1190" s="122" t="str">
        <f t="shared" si="267"/>
        <v/>
      </c>
      <c r="AE1190" s="123" t="str">
        <f t="shared" si="271"/>
        <v/>
      </c>
      <c r="AG1190" s="150" t="str">
        <f t="shared" si="268"/>
        <v/>
      </c>
    </row>
    <row r="1191" spans="1:33" x14ac:dyDescent="0.25">
      <c r="A1191" s="56"/>
      <c r="B1191" s="70"/>
      <c r="C1191" s="76"/>
      <c r="D1191" s="73"/>
      <c r="E1191" s="79"/>
      <c r="F1191" s="56"/>
      <c r="G1191" s="13" t="str">
        <f t="shared" si="259"/>
        <v/>
      </c>
      <c r="H1191" s="56"/>
      <c r="K1191" s="128"/>
      <c r="L1191" s="128"/>
      <c r="M1191" s="128"/>
      <c r="N1191" s="84" t="str">
        <f t="shared" si="260"/>
        <v/>
      </c>
      <c r="O1191" s="128"/>
      <c r="P1191" s="84" t="str">
        <f t="shared" si="261"/>
        <v/>
      </c>
      <c r="Q1191" s="84" t="str">
        <f t="shared" si="258"/>
        <v/>
      </c>
      <c r="R1191" s="84" t="str">
        <f t="shared" si="262"/>
        <v/>
      </c>
      <c r="S1191" s="84" t="str">
        <f t="shared" si="263"/>
        <v/>
      </c>
      <c r="U1191" s="84" t="str">
        <f t="shared" si="264"/>
        <v/>
      </c>
      <c r="W1191" s="108" t="str">
        <f>IF($N1191="", "", SUM($D$11:$D1191))</f>
        <v/>
      </c>
      <c r="X1191" s="111" t="str">
        <f t="shared" si="265"/>
        <v/>
      </c>
      <c r="Y1191" s="114" t="str">
        <f t="shared" si="269"/>
        <v/>
      </c>
      <c r="Z1191" s="111" t="str">
        <f>IF(X1191="", "", X1191-SUM($Z$11:$Z1190))</f>
        <v/>
      </c>
      <c r="AA1191" s="111" t="str">
        <f>IF($Y1191="", "", $Y1191-SUM($AA$11:$AA1190))</f>
        <v/>
      </c>
      <c r="AB1191" s="111" t="str">
        <f t="shared" si="270"/>
        <v/>
      </c>
      <c r="AC1191" s="121" t="str">
        <f t="shared" si="266"/>
        <v/>
      </c>
      <c r="AD1191" s="122" t="str">
        <f t="shared" si="267"/>
        <v/>
      </c>
      <c r="AE1191" s="123" t="str">
        <f t="shared" si="271"/>
        <v/>
      </c>
      <c r="AG1191" s="150" t="str">
        <f t="shared" si="268"/>
        <v/>
      </c>
    </row>
    <row r="1192" spans="1:33" x14ac:dyDescent="0.25">
      <c r="A1192" s="56"/>
      <c r="B1192" s="70"/>
      <c r="C1192" s="76"/>
      <c r="D1192" s="73"/>
      <c r="E1192" s="79"/>
      <c r="F1192" s="56"/>
      <c r="G1192" s="13" t="str">
        <f t="shared" si="259"/>
        <v/>
      </c>
      <c r="H1192" s="56"/>
      <c r="K1192" s="128"/>
      <c r="L1192" s="128"/>
      <c r="M1192" s="128"/>
      <c r="N1192" s="84" t="str">
        <f t="shared" si="260"/>
        <v/>
      </c>
      <c r="O1192" s="128"/>
      <c r="P1192" s="84" t="str">
        <f t="shared" si="261"/>
        <v/>
      </c>
      <c r="Q1192" s="84" t="str">
        <f t="shared" si="258"/>
        <v/>
      </c>
      <c r="R1192" s="84" t="str">
        <f t="shared" si="262"/>
        <v/>
      </c>
      <c r="S1192" s="84" t="str">
        <f t="shared" si="263"/>
        <v/>
      </c>
      <c r="U1192" s="84" t="str">
        <f t="shared" si="264"/>
        <v/>
      </c>
      <c r="W1192" s="108" t="str">
        <f>IF($N1192="", "", SUM($D$11:$D1192))</f>
        <v/>
      </c>
      <c r="X1192" s="111" t="str">
        <f t="shared" si="265"/>
        <v/>
      </c>
      <c r="Y1192" s="114" t="str">
        <f t="shared" si="269"/>
        <v/>
      </c>
      <c r="Z1192" s="111" t="str">
        <f>IF(X1192="", "", X1192-SUM($Z$11:$Z1191))</f>
        <v/>
      </c>
      <c r="AA1192" s="111" t="str">
        <f>IF($Y1192="", "", $Y1192-SUM($AA$11:$AA1191))</f>
        <v/>
      </c>
      <c r="AB1192" s="111" t="str">
        <f t="shared" si="270"/>
        <v/>
      </c>
      <c r="AC1192" s="121" t="str">
        <f t="shared" si="266"/>
        <v/>
      </c>
      <c r="AD1192" s="122" t="str">
        <f t="shared" si="267"/>
        <v/>
      </c>
      <c r="AE1192" s="123" t="str">
        <f t="shared" si="271"/>
        <v/>
      </c>
      <c r="AG1192" s="150" t="str">
        <f t="shared" si="268"/>
        <v/>
      </c>
    </row>
    <row r="1193" spans="1:33" x14ac:dyDescent="0.25">
      <c r="A1193" s="56"/>
      <c r="B1193" s="70"/>
      <c r="C1193" s="76"/>
      <c r="D1193" s="73"/>
      <c r="E1193" s="79"/>
      <c r="F1193" s="56"/>
      <c r="G1193" s="13" t="str">
        <f t="shared" si="259"/>
        <v/>
      </c>
      <c r="H1193" s="56"/>
      <c r="K1193" s="128"/>
      <c r="L1193" s="128"/>
      <c r="M1193" s="128"/>
      <c r="N1193" s="84" t="str">
        <f t="shared" si="260"/>
        <v/>
      </c>
      <c r="O1193" s="128"/>
      <c r="P1193" s="84" t="str">
        <f t="shared" si="261"/>
        <v/>
      </c>
      <c r="Q1193" s="84" t="str">
        <f t="shared" si="258"/>
        <v/>
      </c>
      <c r="R1193" s="84" t="str">
        <f t="shared" si="262"/>
        <v/>
      </c>
      <c r="S1193" s="84" t="str">
        <f t="shared" si="263"/>
        <v/>
      </c>
      <c r="U1193" s="84" t="str">
        <f t="shared" si="264"/>
        <v/>
      </c>
      <c r="W1193" s="108" t="str">
        <f>IF($N1193="", "", SUM($D$11:$D1193))</f>
        <v/>
      </c>
      <c r="X1193" s="111" t="str">
        <f t="shared" si="265"/>
        <v/>
      </c>
      <c r="Y1193" s="114" t="str">
        <f t="shared" si="269"/>
        <v/>
      </c>
      <c r="Z1193" s="111" t="str">
        <f>IF(X1193="", "", X1193-SUM($Z$11:$Z1192))</f>
        <v/>
      </c>
      <c r="AA1193" s="111" t="str">
        <f>IF($Y1193="", "", $Y1193-SUM($AA$11:$AA1192))</f>
        <v/>
      </c>
      <c r="AB1193" s="111" t="str">
        <f t="shared" si="270"/>
        <v/>
      </c>
      <c r="AC1193" s="121" t="str">
        <f t="shared" si="266"/>
        <v/>
      </c>
      <c r="AD1193" s="122" t="str">
        <f t="shared" si="267"/>
        <v/>
      </c>
      <c r="AE1193" s="123" t="str">
        <f t="shared" si="271"/>
        <v/>
      </c>
      <c r="AG1193" s="150" t="str">
        <f t="shared" si="268"/>
        <v/>
      </c>
    </row>
    <row r="1194" spans="1:33" x14ac:dyDescent="0.25">
      <c r="A1194" s="56"/>
      <c r="B1194" s="70"/>
      <c r="C1194" s="76"/>
      <c r="D1194" s="73"/>
      <c r="E1194" s="79"/>
      <c r="F1194" s="56"/>
      <c r="G1194" s="13" t="str">
        <f t="shared" si="259"/>
        <v/>
      </c>
      <c r="H1194" s="56"/>
      <c r="K1194" s="128"/>
      <c r="L1194" s="128"/>
      <c r="M1194" s="128"/>
      <c r="N1194" s="84" t="str">
        <f t="shared" si="260"/>
        <v/>
      </c>
      <c r="O1194" s="128"/>
      <c r="P1194" s="84" t="str">
        <f t="shared" si="261"/>
        <v/>
      </c>
      <c r="Q1194" s="84" t="str">
        <f t="shared" si="258"/>
        <v/>
      </c>
      <c r="R1194" s="84" t="str">
        <f t="shared" si="262"/>
        <v/>
      </c>
      <c r="S1194" s="84" t="str">
        <f t="shared" si="263"/>
        <v/>
      </c>
      <c r="U1194" s="84" t="str">
        <f t="shared" si="264"/>
        <v/>
      </c>
      <c r="W1194" s="108" t="str">
        <f>IF($N1194="", "", SUM($D$11:$D1194))</f>
        <v/>
      </c>
      <c r="X1194" s="111" t="str">
        <f t="shared" si="265"/>
        <v/>
      </c>
      <c r="Y1194" s="114" t="str">
        <f t="shared" si="269"/>
        <v/>
      </c>
      <c r="Z1194" s="111" t="str">
        <f>IF(X1194="", "", X1194-SUM($Z$11:$Z1193))</f>
        <v/>
      </c>
      <c r="AA1194" s="111" t="str">
        <f>IF($Y1194="", "", $Y1194-SUM($AA$11:$AA1193))</f>
        <v/>
      </c>
      <c r="AB1194" s="111" t="str">
        <f t="shared" si="270"/>
        <v/>
      </c>
      <c r="AC1194" s="121" t="str">
        <f t="shared" si="266"/>
        <v/>
      </c>
      <c r="AD1194" s="122" t="str">
        <f t="shared" si="267"/>
        <v/>
      </c>
      <c r="AE1194" s="123" t="str">
        <f t="shared" si="271"/>
        <v/>
      </c>
      <c r="AG1194" s="150" t="str">
        <f t="shared" si="268"/>
        <v/>
      </c>
    </row>
    <row r="1195" spans="1:33" x14ac:dyDescent="0.25">
      <c r="A1195" s="56"/>
      <c r="B1195" s="70"/>
      <c r="C1195" s="76"/>
      <c r="D1195" s="73"/>
      <c r="E1195" s="79"/>
      <c r="F1195" s="56"/>
      <c r="G1195" s="13" t="str">
        <f t="shared" si="259"/>
        <v/>
      </c>
      <c r="H1195" s="56"/>
      <c r="K1195" s="128"/>
      <c r="L1195" s="128"/>
      <c r="M1195" s="128"/>
      <c r="N1195" s="84" t="str">
        <f t="shared" si="260"/>
        <v/>
      </c>
      <c r="O1195" s="128"/>
      <c r="P1195" s="84" t="str">
        <f t="shared" si="261"/>
        <v/>
      </c>
      <c r="Q1195" s="84" t="str">
        <f t="shared" si="258"/>
        <v/>
      </c>
      <c r="R1195" s="84" t="str">
        <f t="shared" si="262"/>
        <v/>
      </c>
      <c r="S1195" s="84" t="str">
        <f t="shared" si="263"/>
        <v/>
      </c>
      <c r="U1195" s="84" t="str">
        <f t="shared" si="264"/>
        <v/>
      </c>
      <c r="W1195" s="108" t="str">
        <f>IF($N1195="", "", SUM($D$11:$D1195))</f>
        <v/>
      </c>
      <c r="X1195" s="111" t="str">
        <f t="shared" si="265"/>
        <v/>
      </c>
      <c r="Y1195" s="114" t="str">
        <f t="shared" si="269"/>
        <v/>
      </c>
      <c r="Z1195" s="111" t="str">
        <f>IF(X1195="", "", X1195-SUM($Z$11:$Z1194))</f>
        <v/>
      </c>
      <c r="AA1195" s="111" t="str">
        <f>IF($Y1195="", "", $Y1195-SUM($AA$11:$AA1194))</f>
        <v/>
      </c>
      <c r="AB1195" s="111" t="str">
        <f t="shared" si="270"/>
        <v/>
      </c>
      <c r="AC1195" s="121" t="str">
        <f t="shared" si="266"/>
        <v/>
      </c>
      <c r="AD1195" s="122" t="str">
        <f t="shared" si="267"/>
        <v/>
      </c>
      <c r="AE1195" s="123" t="str">
        <f t="shared" si="271"/>
        <v/>
      </c>
      <c r="AG1195" s="150" t="str">
        <f t="shared" si="268"/>
        <v/>
      </c>
    </row>
    <row r="1196" spans="1:33" x14ac:dyDescent="0.25">
      <c r="A1196" s="56"/>
      <c r="B1196" s="70"/>
      <c r="C1196" s="76"/>
      <c r="D1196" s="73"/>
      <c r="E1196" s="79"/>
      <c r="F1196" s="56"/>
      <c r="G1196" s="13" t="str">
        <f t="shared" si="259"/>
        <v/>
      </c>
      <c r="H1196" s="56"/>
      <c r="K1196" s="128"/>
      <c r="L1196" s="128"/>
      <c r="M1196" s="128"/>
      <c r="N1196" s="84" t="str">
        <f t="shared" si="260"/>
        <v/>
      </c>
      <c r="O1196" s="128"/>
      <c r="P1196" s="84" t="str">
        <f t="shared" si="261"/>
        <v/>
      </c>
      <c r="Q1196" s="84" t="str">
        <f t="shared" si="258"/>
        <v/>
      </c>
      <c r="R1196" s="84" t="str">
        <f t="shared" si="262"/>
        <v/>
      </c>
      <c r="S1196" s="84" t="str">
        <f t="shared" si="263"/>
        <v/>
      </c>
      <c r="U1196" s="84" t="str">
        <f t="shared" si="264"/>
        <v/>
      </c>
      <c r="W1196" s="108" t="str">
        <f>IF($N1196="", "", SUM($D$11:$D1196))</f>
        <v/>
      </c>
      <c r="X1196" s="111" t="str">
        <f t="shared" si="265"/>
        <v/>
      </c>
      <c r="Y1196" s="114" t="str">
        <f t="shared" si="269"/>
        <v/>
      </c>
      <c r="Z1196" s="111" t="str">
        <f>IF(X1196="", "", X1196-SUM($Z$11:$Z1195))</f>
        <v/>
      </c>
      <c r="AA1196" s="111" t="str">
        <f>IF($Y1196="", "", $Y1196-SUM($AA$11:$AA1195))</f>
        <v/>
      </c>
      <c r="AB1196" s="111" t="str">
        <f t="shared" si="270"/>
        <v/>
      </c>
      <c r="AC1196" s="121" t="str">
        <f t="shared" si="266"/>
        <v/>
      </c>
      <c r="AD1196" s="122" t="str">
        <f t="shared" si="267"/>
        <v/>
      </c>
      <c r="AE1196" s="123" t="str">
        <f t="shared" si="271"/>
        <v/>
      </c>
      <c r="AG1196" s="150" t="str">
        <f t="shared" si="268"/>
        <v/>
      </c>
    </row>
    <row r="1197" spans="1:33" x14ac:dyDescent="0.25">
      <c r="A1197" s="56"/>
      <c r="B1197" s="70"/>
      <c r="C1197" s="76"/>
      <c r="D1197" s="73"/>
      <c r="E1197" s="79"/>
      <c r="F1197" s="56"/>
      <c r="G1197" s="13" t="str">
        <f t="shared" si="259"/>
        <v/>
      </c>
      <c r="H1197" s="56"/>
      <c r="K1197" s="128"/>
      <c r="L1197" s="128"/>
      <c r="M1197" s="128"/>
      <c r="N1197" s="84" t="str">
        <f t="shared" si="260"/>
        <v/>
      </c>
      <c r="O1197" s="128"/>
      <c r="P1197" s="84" t="str">
        <f t="shared" si="261"/>
        <v/>
      </c>
      <c r="Q1197" s="84" t="str">
        <f t="shared" si="258"/>
        <v/>
      </c>
      <c r="R1197" s="84" t="str">
        <f t="shared" si="262"/>
        <v/>
      </c>
      <c r="S1197" s="84" t="str">
        <f t="shared" si="263"/>
        <v/>
      </c>
      <c r="U1197" s="84" t="str">
        <f t="shared" si="264"/>
        <v/>
      </c>
      <c r="W1197" s="108" t="str">
        <f>IF($N1197="", "", SUM($D$11:$D1197))</f>
        <v/>
      </c>
      <c r="X1197" s="111" t="str">
        <f t="shared" si="265"/>
        <v/>
      </c>
      <c r="Y1197" s="114" t="str">
        <f t="shared" si="269"/>
        <v/>
      </c>
      <c r="Z1197" s="111" t="str">
        <f>IF(X1197="", "", X1197-SUM($Z$11:$Z1196))</f>
        <v/>
      </c>
      <c r="AA1197" s="111" t="str">
        <f>IF($Y1197="", "", $Y1197-SUM($AA$11:$AA1196))</f>
        <v/>
      </c>
      <c r="AB1197" s="111" t="str">
        <f t="shared" si="270"/>
        <v/>
      </c>
      <c r="AC1197" s="121" t="str">
        <f t="shared" si="266"/>
        <v/>
      </c>
      <c r="AD1197" s="122" t="str">
        <f t="shared" si="267"/>
        <v/>
      </c>
      <c r="AE1197" s="123" t="str">
        <f t="shared" si="271"/>
        <v/>
      </c>
      <c r="AG1197" s="150" t="str">
        <f t="shared" si="268"/>
        <v/>
      </c>
    </row>
    <row r="1198" spans="1:33" x14ac:dyDescent="0.25">
      <c r="A1198" s="56"/>
      <c r="B1198" s="70"/>
      <c r="C1198" s="76"/>
      <c r="D1198" s="73"/>
      <c r="E1198" s="79"/>
      <c r="F1198" s="56"/>
      <c r="G1198" s="13" t="str">
        <f t="shared" si="259"/>
        <v/>
      </c>
      <c r="H1198" s="56"/>
      <c r="K1198" s="128"/>
      <c r="L1198" s="128"/>
      <c r="M1198" s="128"/>
      <c r="N1198" s="84" t="str">
        <f t="shared" si="260"/>
        <v/>
      </c>
      <c r="O1198" s="128"/>
      <c r="P1198" s="84" t="str">
        <f t="shared" si="261"/>
        <v/>
      </c>
      <c r="Q1198" s="84" t="str">
        <f t="shared" si="258"/>
        <v/>
      </c>
      <c r="R1198" s="84" t="str">
        <f t="shared" si="262"/>
        <v/>
      </c>
      <c r="S1198" s="84" t="str">
        <f t="shared" si="263"/>
        <v/>
      </c>
      <c r="U1198" s="84" t="str">
        <f t="shared" si="264"/>
        <v/>
      </c>
      <c r="W1198" s="108" t="str">
        <f>IF($N1198="", "", SUM($D$11:$D1198))</f>
        <v/>
      </c>
      <c r="X1198" s="111" t="str">
        <f t="shared" si="265"/>
        <v/>
      </c>
      <c r="Y1198" s="114" t="str">
        <f t="shared" si="269"/>
        <v/>
      </c>
      <c r="Z1198" s="111" t="str">
        <f>IF(X1198="", "", X1198-SUM($Z$11:$Z1197))</f>
        <v/>
      </c>
      <c r="AA1198" s="111" t="str">
        <f>IF($Y1198="", "", $Y1198-SUM($AA$11:$AA1197))</f>
        <v/>
      </c>
      <c r="AB1198" s="111" t="str">
        <f t="shared" si="270"/>
        <v/>
      </c>
      <c r="AC1198" s="121" t="str">
        <f t="shared" si="266"/>
        <v/>
      </c>
      <c r="AD1198" s="122" t="str">
        <f t="shared" si="267"/>
        <v/>
      </c>
      <c r="AE1198" s="123" t="str">
        <f t="shared" si="271"/>
        <v/>
      </c>
      <c r="AG1198" s="150" t="str">
        <f t="shared" si="268"/>
        <v/>
      </c>
    </row>
    <row r="1199" spans="1:33" x14ac:dyDescent="0.25">
      <c r="A1199" s="56"/>
      <c r="B1199" s="70"/>
      <c r="C1199" s="76"/>
      <c r="D1199" s="73"/>
      <c r="E1199" s="79"/>
      <c r="F1199" s="56"/>
      <c r="G1199" s="13" t="str">
        <f t="shared" si="259"/>
        <v/>
      </c>
      <c r="H1199" s="56"/>
      <c r="K1199" s="128"/>
      <c r="L1199" s="128"/>
      <c r="M1199" s="128"/>
      <c r="N1199" s="84" t="str">
        <f t="shared" si="260"/>
        <v/>
      </c>
      <c r="O1199" s="128"/>
      <c r="P1199" s="84" t="str">
        <f t="shared" si="261"/>
        <v/>
      </c>
      <c r="Q1199" s="84" t="str">
        <f t="shared" si="258"/>
        <v/>
      </c>
      <c r="R1199" s="84" t="str">
        <f t="shared" si="262"/>
        <v/>
      </c>
      <c r="S1199" s="84" t="str">
        <f t="shared" si="263"/>
        <v/>
      </c>
      <c r="U1199" s="84" t="str">
        <f t="shared" si="264"/>
        <v/>
      </c>
      <c r="W1199" s="108" t="str">
        <f>IF($N1199="", "", SUM($D$11:$D1199))</f>
        <v/>
      </c>
      <c r="X1199" s="111" t="str">
        <f t="shared" si="265"/>
        <v/>
      </c>
      <c r="Y1199" s="114" t="str">
        <f t="shared" si="269"/>
        <v/>
      </c>
      <c r="Z1199" s="111" t="str">
        <f>IF(X1199="", "", X1199-SUM($Z$11:$Z1198))</f>
        <v/>
      </c>
      <c r="AA1199" s="111" t="str">
        <f>IF($Y1199="", "", $Y1199-SUM($AA$11:$AA1198))</f>
        <v/>
      </c>
      <c r="AB1199" s="111" t="str">
        <f t="shared" si="270"/>
        <v/>
      </c>
      <c r="AC1199" s="121" t="str">
        <f t="shared" si="266"/>
        <v/>
      </c>
      <c r="AD1199" s="122" t="str">
        <f t="shared" si="267"/>
        <v/>
      </c>
      <c r="AE1199" s="123" t="str">
        <f t="shared" si="271"/>
        <v/>
      </c>
      <c r="AG1199" s="150" t="str">
        <f t="shared" si="268"/>
        <v/>
      </c>
    </row>
    <row r="1200" spans="1:33" x14ac:dyDescent="0.25">
      <c r="A1200" s="56"/>
      <c r="B1200" s="70"/>
      <c r="C1200" s="76"/>
      <c r="D1200" s="73"/>
      <c r="E1200" s="79"/>
      <c r="F1200" s="56"/>
      <c r="G1200" s="13" t="str">
        <f t="shared" si="259"/>
        <v/>
      </c>
      <c r="H1200" s="56"/>
      <c r="K1200" s="128"/>
      <c r="L1200" s="128"/>
      <c r="M1200" s="128"/>
      <c r="N1200" s="84" t="str">
        <f t="shared" si="260"/>
        <v/>
      </c>
      <c r="O1200" s="128"/>
      <c r="P1200" s="84" t="str">
        <f t="shared" si="261"/>
        <v/>
      </c>
      <c r="Q1200" s="84" t="str">
        <f t="shared" si="258"/>
        <v/>
      </c>
      <c r="R1200" s="84" t="str">
        <f t="shared" si="262"/>
        <v/>
      </c>
      <c r="S1200" s="84" t="str">
        <f t="shared" si="263"/>
        <v/>
      </c>
      <c r="U1200" s="84" t="str">
        <f t="shared" si="264"/>
        <v/>
      </c>
      <c r="W1200" s="108" t="str">
        <f>IF($N1200="", "", SUM($D$11:$D1200))</f>
        <v/>
      </c>
      <c r="X1200" s="111" t="str">
        <f t="shared" si="265"/>
        <v/>
      </c>
      <c r="Y1200" s="114" t="str">
        <f t="shared" si="269"/>
        <v/>
      </c>
      <c r="Z1200" s="111" t="str">
        <f>IF(X1200="", "", X1200-SUM($Z$11:$Z1199))</f>
        <v/>
      </c>
      <c r="AA1200" s="111" t="str">
        <f>IF($Y1200="", "", $Y1200-SUM($AA$11:$AA1199))</f>
        <v/>
      </c>
      <c r="AB1200" s="111" t="str">
        <f t="shared" si="270"/>
        <v/>
      </c>
      <c r="AC1200" s="121" t="str">
        <f t="shared" si="266"/>
        <v/>
      </c>
      <c r="AD1200" s="122" t="str">
        <f t="shared" si="267"/>
        <v/>
      </c>
      <c r="AE1200" s="123" t="str">
        <f t="shared" si="271"/>
        <v/>
      </c>
      <c r="AG1200" s="150" t="str">
        <f t="shared" si="268"/>
        <v/>
      </c>
    </row>
    <row r="1201" spans="1:33" x14ac:dyDescent="0.25">
      <c r="A1201" s="56"/>
      <c r="B1201" s="70"/>
      <c r="C1201" s="76"/>
      <c r="D1201" s="73"/>
      <c r="E1201" s="79"/>
      <c r="F1201" s="56"/>
      <c r="G1201" s="13" t="str">
        <f t="shared" si="259"/>
        <v/>
      </c>
      <c r="H1201" s="56"/>
      <c r="K1201" s="128"/>
      <c r="L1201" s="128"/>
      <c r="M1201" s="128"/>
      <c r="N1201" s="84" t="str">
        <f t="shared" si="260"/>
        <v/>
      </c>
      <c r="O1201" s="128"/>
      <c r="P1201" s="84" t="str">
        <f t="shared" si="261"/>
        <v/>
      </c>
      <c r="Q1201" s="84" t="str">
        <f t="shared" si="258"/>
        <v/>
      </c>
      <c r="R1201" s="84" t="str">
        <f t="shared" si="262"/>
        <v/>
      </c>
      <c r="S1201" s="84" t="str">
        <f t="shared" si="263"/>
        <v/>
      </c>
      <c r="U1201" s="84" t="str">
        <f t="shared" si="264"/>
        <v/>
      </c>
      <c r="W1201" s="108" t="str">
        <f>IF($N1201="", "", SUM($D$11:$D1201))</f>
        <v/>
      </c>
      <c r="X1201" s="111" t="str">
        <f t="shared" si="265"/>
        <v/>
      </c>
      <c r="Y1201" s="114" t="str">
        <f t="shared" si="269"/>
        <v/>
      </c>
      <c r="Z1201" s="111" t="str">
        <f>IF(X1201="", "", X1201-SUM($Z$11:$Z1200))</f>
        <v/>
      </c>
      <c r="AA1201" s="111" t="str">
        <f>IF($Y1201="", "", $Y1201-SUM($AA$11:$AA1200))</f>
        <v/>
      </c>
      <c r="AB1201" s="111" t="str">
        <f t="shared" si="270"/>
        <v/>
      </c>
      <c r="AC1201" s="121" t="str">
        <f t="shared" si="266"/>
        <v/>
      </c>
      <c r="AD1201" s="122" t="str">
        <f t="shared" si="267"/>
        <v/>
      </c>
      <c r="AE1201" s="123" t="str">
        <f t="shared" si="271"/>
        <v/>
      </c>
      <c r="AG1201" s="150" t="str">
        <f t="shared" si="268"/>
        <v/>
      </c>
    </row>
    <row r="1202" spans="1:33" x14ac:dyDescent="0.25">
      <c r="A1202" s="56"/>
      <c r="B1202" s="70"/>
      <c r="C1202" s="76"/>
      <c r="D1202" s="73"/>
      <c r="E1202" s="79"/>
      <c r="F1202" s="56"/>
      <c r="G1202" s="13" t="str">
        <f t="shared" si="259"/>
        <v/>
      </c>
      <c r="H1202" s="56"/>
      <c r="K1202" s="128"/>
      <c r="L1202" s="128"/>
      <c r="M1202" s="128"/>
      <c r="N1202" s="84" t="str">
        <f t="shared" si="260"/>
        <v/>
      </c>
      <c r="O1202" s="128"/>
      <c r="P1202" s="84" t="str">
        <f t="shared" si="261"/>
        <v/>
      </c>
      <c r="Q1202" s="84" t="str">
        <f t="shared" si="258"/>
        <v/>
      </c>
      <c r="R1202" s="84" t="str">
        <f t="shared" si="262"/>
        <v/>
      </c>
      <c r="S1202" s="84" t="str">
        <f t="shared" si="263"/>
        <v/>
      </c>
      <c r="U1202" s="84" t="str">
        <f t="shared" si="264"/>
        <v/>
      </c>
      <c r="W1202" s="108" t="str">
        <f>IF($N1202="", "", SUM($D$11:$D1202))</f>
        <v/>
      </c>
      <c r="X1202" s="111" t="str">
        <f t="shared" si="265"/>
        <v/>
      </c>
      <c r="Y1202" s="114" t="str">
        <f t="shared" si="269"/>
        <v/>
      </c>
      <c r="Z1202" s="111" t="str">
        <f>IF(X1202="", "", X1202-SUM($Z$11:$Z1201))</f>
        <v/>
      </c>
      <c r="AA1202" s="111" t="str">
        <f>IF($Y1202="", "", $Y1202-SUM($AA$11:$AA1201))</f>
        <v/>
      </c>
      <c r="AB1202" s="111" t="str">
        <f t="shared" si="270"/>
        <v/>
      </c>
      <c r="AC1202" s="121" t="str">
        <f t="shared" si="266"/>
        <v/>
      </c>
      <c r="AD1202" s="122" t="str">
        <f t="shared" si="267"/>
        <v/>
      </c>
      <c r="AE1202" s="123" t="str">
        <f t="shared" si="271"/>
        <v/>
      </c>
      <c r="AG1202" s="150" t="str">
        <f t="shared" si="268"/>
        <v/>
      </c>
    </row>
    <row r="1203" spans="1:33" x14ac:dyDescent="0.25">
      <c r="A1203" s="56"/>
      <c r="B1203" s="70"/>
      <c r="C1203" s="76"/>
      <c r="D1203" s="73"/>
      <c r="E1203" s="79"/>
      <c r="F1203" s="56"/>
      <c r="G1203" s="13" t="str">
        <f t="shared" si="259"/>
        <v/>
      </c>
      <c r="H1203" s="56"/>
      <c r="K1203" s="128"/>
      <c r="L1203" s="128"/>
      <c r="M1203" s="128"/>
      <c r="N1203" s="84" t="str">
        <f t="shared" si="260"/>
        <v/>
      </c>
      <c r="O1203" s="128"/>
      <c r="P1203" s="84" t="str">
        <f t="shared" si="261"/>
        <v/>
      </c>
      <c r="Q1203" s="84" t="str">
        <f t="shared" si="258"/>
        <v/>
      </c>
      <c r="R1203" s="84" t="str">
        <f t="shared" si="262"/>
        <v/>
      </c>
      <c r="S1203" s="84" t="str">
        <f t="shared" si="263"/>
        <v/>
      </c>
      <c r="U1203" s="84" t="str">
        <f t="shared" si="264"/>
        <v/>
      </c>
      <c r="W1203" s="108" t="str">
        <f>IF($N1203="", "", SUM($D$11:$D1203))</f>
        <v/>
      </c>
      <c r="X1203" s="111" t="str">
        <f t="shared" si="265"/>
        <v/>
      </c>
      <c r="Y1203" s="114" t="str">
        <f t="shared" si="269"/>
        <v/>
      </c>
      <c r="Z1203" s="111" t="str">
        <f>IF(X1203="", "", X1203-SUM($Z$11:$Z1202))</f>
        <v/>
      </c>
      <c r="AA1203" s="111" t="str">
        <f>IF($Y1203="", "", $Y1203-SUM($AA$11:$AA1202))</f>
        <v/>
      </c>
      <c r="AB1203" s="111" t="str">
        <f t="shared" si="270"/>
        <v/>
      </c>
      <c r="AC1203" s="121" t="str">
        <f t="shared" si="266"/>
        <v/>
      </c>
      <c r="AD1203" s="122" t="str">
        <f t="shared" si="267"/>
        <v/>
      </c>
      <c r="AE1203" s="123" t="str">
        <f t="shared" si="271"/>
        <v/>
      </c>
      <c r="AG1203" s="150" t="str">
        <f t="shared" si="268"/>
        <v/>
      </c>
    </row>
    <row r="1204" spans="1:33" x14ac:dyDescent="0.25">
      <c r="A1204" s="56"/>
      <c r="B1204" s="70"/>
      <c r="C1204" s="76"/>
      <c r="D1204" s="73"/>
      <c r="E1204" s="79"/>
      <c r="F1204" s="56"/>
      <c r="G1204" s="13" t="str">
        <f t="shared" si="259"/>
        <v/>
      </c>
      <c r="H1204" s="56"/>
      <c r="K1204" s="128"/>
      <c r="L1204" s="128"/>
      <c r="M1204" s="128"/>
      <c r="N1204" s="84" t="str">
        <f t="shared" si="260"/>
        <v/>
      </c>
      <c r="O1204" s="128"/>
      <c r="P1204" s="84" t="str">
        <f t="shared" si="261"/>
        <v/>
      </c>
      <c r="Q1204" s="84" t="str">
        <f t="shared" si="258"/>
        <v/>
      </c>
      <c r="R1204" s="84" t="str">
        <f t="shared" si="262"/>
        <v/>
      </c>
      <c r="S1204" s="84" t="str">
        <f t="shared" si="263"/>
        <v/>
      </c>
      <c r="U1204" s="84" t="str">
        <f t="shared" si="264"/>
        <v/>
      </c>
      <c r="W1204" s="108" t="str">
        <f>IF($N1204="", "", SUM($D$11:$D1204))</f>
        <v/>
      </c>
      <c r="X1204" s="111" t="str">
        <f t="shared" si="265"/>
        <v/>
      </c>
      <c r="Y1204" s="114" t="str">
        <f t="shared" si="269"/>
        <v/>
      </c>
      <c r="Z1204" s="111" t="str">
        <f>IF(X1204="", "", X1204-SUM($Z$11:$Z1203))</f>
        <v/>
      </c>
      <c r="AA1204" s="111" t="str">
        <f>IF($Y1204="", "", $Y1204-SUM($AA$11:$AA1203))</f>
        <v/>
      </c>
      <c r="AB1204" s="111" t="str">
        <f t="shared" si="270"/>
        <v/>
      </c>
      <c r="AC1204" s="121" t="str">
        <f t="shared" si="266"/>
        <v/>
      </c>
      <c r="AD1204" s="122" t="str">
        <f t="shared" si="267"/>
        <v/>
      </c>
      <c r="AE1204" s="123" t="str">
        <f t="shared" si="271"/>
        <v/>
      </c>
      <c r="AG1204" s="150" t="str">
        <f t="shared" si="268"/>
        <v/>
      </c>
    </row>
    <row r="1205" spans="1:33" x14ac:dyDescent="0.25">
      <c r="A1205" s="56"/>
      <c r="B1205" s="70"/>
      <c r="C1205" s="76"/>
      <c r="D1205" s="73"/>
      <c r="E1205" s="79"/>
      <c r="F1205" s="56"/>
      <c r="G1205" s="13" t="str">
        <f t="shared" si="259"/>
        <v/>
      </c>
      <c r="H1205" s="56"/>
      <c r="K1205" s="128"/>
      <c r="L1205" s="128"/>
      <c r="M1205" s="128"/>
      <c r="N1205" s="84" t="str">
        <f t="shared" si="260"/>
        <v/>
      </c>
      <c r="O1205" s="128"/>
      <c r="P1205" s="84" t="str">
        <f t="shared" si="261"/>
        <v/>
      </c>
      <c r="Q1205" s="84" t="str">
        <f t="shared" si="258"/>
        <v/>
      </c>
      <c r="R1205" s="84" t="str">
        <f t="shared" si="262"/>
        <v/>
      </c>
      <c r="S1205" s="84" t="str">
        <f t="shared" si="263"/>
        <v/>
      </c>
      <c r="U1205" s="84" t="str">
        <f t="shared" si="264"/>
        <v/>
      </c>
      <c r="W1205" s="108" t="str">
        <f>IF($N1205="", "", SUM($D$11:$D1205))</f>
        <v/>
      </c>
      <c r="X1205" s="111" t="str">
        <f t="shared" si="265"/>
        <v/>
      </c>
      <c r="Y1205" s="114" t="str">
        <f t="shared" si="269"/>
        <v/>
      </c>
      <c r="Z1205" s="111" t="str">
        <f>IF(X1205="", "", X1205-SUM($Z$11:$Z1204))</f>
        <v/>
      </c>
      <c r="AA1205" s="111" t="str">
        <f>IF($Y1205="", "", $Y1205-SUM($AA$11:$AA1204))</f>
        <v/>
      </c>
      <c r="AB1205" s="111" t="str">
        <f t="shared" si="270"/>
        <v/>
      </c>
      <c r="AC1205" s="121" t="str">
        <f t="shared" si="266"/>
        <v/>
      </c>
      <c r="AD1205" s="122" t="str">
        <f t="shared" si="267"/>
        <v/>
      </c>
      <c r="AE1205" s="123" t="str">
        <f t="shared" si="271"/>
        <v/>
      </c>
      <c r="AG1205" s="150" t="str">
        <f t="shared" si="268"/>
        <v/>
      </c>
    </row>
    <row r="1206" spans="1:33" x14ac:dyDescent="0.25">
      <c r="A1206" s="56"/>
      <c r="B1206" s="70"/>
      <c r="C1206" s="76"/>
      <c r="D1206" s="73"/>
      <c r="E1206" s="79"/>
      <c r="F1206" s="56"/>
      <c r="G1206" s="13" t="str">
        <f t="shared" si="259"/>
        <v/>
      </c>
      <c r="H1206" s="56"/>
      <c r="K1206" s="128"/>
      <c r="L1206" s="128"/>
      <c r="M1206" s="128"/>
      <c r="N1206" s="84" t="str">
        <f t="shared" si="260"/>
        <v/>
      </c>
      <c r="O1206" s="128"/>
      <c r="P1206" s="84" t="str">
        <f t="shared" si="261"/>
        <v/>
      </c>
      <c r="Q1206" s="84" t="str">
        <f t="shared" si="258"/>
        <v/>
      </c>
      <c r="R1206" s="84" t="str">
        <f t="shared" si="262"/>
        <v/>
      </c>
      <c r="S1206" s="84" t="str">
        <f t="shared" si="263"/>
        <v/>
      </c>
      <c r="U1206" s="84" t="str">
        <f t="shared" si="264"/>
        <v/>
      </c>
      <c r="W1206" s="108" t="str">
        <f>IF($N1206="", "", SUM($D$11:$D1206))</f>
        <v/>
      </c>
      <c r="X1206" s="111" t="str">
        <f t="shared" si="265"/>
        <v/>
      </c>
      <c r="Y1206" s="114" t="str">
        <f t="shared" si="269"/>
        <v/>
      </c>
      <c r="Z1206" s="111" t="str">
        <f>IF(X1206="", "", X1206-SUM($Z$11:$Z1205))</f>
        <v/>
      </c>
      <c r="AA1206" s="111" t="str">
        <f>IF($Y1206="", "", $Y1206-SUM($AA$11:$AA1205))</f>
        <v/>
      </c>
      <c r="AB1206" s="111" t="str">
        <f t="shared" si="270"/>
        <v/>
      </c>
      <c r="AC1206" s="121" t="str">
        <f t="shared" si="266"/>
        <v/>
      </c>
      <c r="AD1206" s="122" t="str">
        <f t="shared" si="267"/>
        <v/>
      </c>
      <c r="AE1206" s="123" t="str">
        <f t="shared" si="271"/>
        <v/>
      </c>
      <c r="AG1206" s="150" t="str">
        <f t="shared" si="268"/>
        <v/>
      </c>
    </row>
    <row r="1207" spans="1:33" x14ac:dyDescent="0.25">
      <c r="A1207" s="56"/>
      <c r="B1207" s="70"/>
      <c r="C1207" s="76"/>
      <c r="D1207" s="73"/>
      <c r="E1207" s="79"/>
      <c r="F1207" s="56"/>
      <c r="G1207" s="13" t="str">
        <f t="shared" si="259"/>
        <v/>
      </c>
      <c r="H1207" s="56"/>
      <c r="K1207" s="128"/>
      <c r="L1207" s="128"/>
      <c r="M1207" s="128"/>
      <c r="N1207" s="84" t="str">
        <f t="shared" si="260"/>
        <v/>
      </c>
      <c r="O1207" s="128"/>
      <c r="P1207" s="84" t="str">
        <f t="shared" si="261"/>
        <v/>
      </c>
      <c r="Q1207" s="84" t="str">
        <f t="shared" si="258"/>
        <v/>
      </c>
      <c r="R1207" s="84" t="str">
        <f t="shared" si="262"/>
        <v/>
      </c>
      <c r="S1207" s="84" t="str">
        <f t="shared" si="263"/>
        <v/>
      </c>
      <c r="U1207" s="84" t="str">
        <f t="shared" si="264"/>
        <v/>
      </c>
      <c r="W1207" s="108" t="str">
        <f>IF($N1207="", "", SUM($D$11:$D1207))</f>
        <v/>
      </c>
      <c r="X1207" s="111" t="str">
        <f t="shared" si="265"/>
        <v/>
      </c>
      <c r="Y1207" s="114" t="str">
        <f t="shared" si="269"/>
        <v/>
      </c>
      <c r="Z1207" s="111" t="str">
        <f>IF(X1207="", "", X1207-SUM($Z$11:$Z1206))</f>
        <v/>
      </c>
      <c r="AA1207" s="111" t="str">
        <f>IF($Y1207="", "", $Y1207-SUM($AA$11:$AA1206))</f>
        <v/>
      </c>
      <c r="AB1207" s="111" t="str">
        <f t="shared" si="270"/>
        <v/>
      </c>
      <c r="AC1207" s="121" t="str">
        <f t="shared" si="266"/>
        <v/>
      </c>
      <c r="AD1207" s="122" t="str">
        <f t="shared" si="267"/>
        <v/>
      </c>
      <c r="AE1207" s="123" t="str">
        <f t="shared" si="271"/>
        <v/>
      </c>
      <c r="AG1207" s="150" t="str">
        <f t="shared" si="268"/>
        <v/>
      </c>
    </row>
    <row r="1208" spans="1:33" x14ac:dyDescent="0.25">
      <c r="A1208" s="56"/>
      <c r="B1208" s="70"/>
      <c r="C1208" s="76"/>
      <c r="D1208" s="73"/>
      <c r="E1208" s="79"/>
      <c r="F1208" s="56"/>
      <c r="G1208" s="13" t="str">
        <f t="shared" si="259"/>
        <v/>
      </c>
      <c r="H1208" s="56"/>
      <c r="K1208" s="128"/>
      <c r="L1208" s="128"/>
      <c r="M1208" s="128"/>
      <c r="N1208" s="84" t="str">
        <f t="shared" si="260"/>
        <v/>
      </c>
      <c r="O1208" s="128"/>
      <c r="P1208" s="84" t="str">
        <f t="shared" si="261"/>
        <v/>
      </c>
      <c r="Q1208" s="84" t="str">
        <f t="shared" si="258"/>
        <v/>
      </c>
      <c r="R1208" s="84" t="str">
        <f t="shared" si="262"/>
        <v/>
      </c>
      <c r="S1208" s="84" t="str">
        <f t="shared" si="263"/>
        <v/>
      </c>
      <c r="U1208" s="84" t="str">
        <f t="shared" si="264"/>
        <v/>
      </c>
      <c r="W1208" s="108" t="str">
        <f>IF($N1208="", "", SUM($D$11:$D1208))</f>
        <v/>
      </c>
      <c r="X1208" s="111" t="str">
        <f t="shared" si="265"/>
        <v/>
      </c>
      <c r="Y1208" s="114" t="str">
        <f t="shared" si="269"/>
        <v/>
      </c>
      <c r="Z1208" s="111" t="str">
        <f>IF(X1208="", "", X1208-SUM($Z$11:$Z1207))</f>
        <v/>
      </c>
      <c r="AA1208" s="111" t="str">
        <f>IF($Y1208="", "", $Y1208-SUM($AA$11:$AA1207))</f>
        <v/>
      </c>
      <c r="AB1208" s="111" t="str">
        <f t="shared" si="270"/>
        <v/>
      </c>
      <c r="AC1208" s="121" t="str">
        <f t="shared" si="266"/>
        <v/>
      </c>
      <c r="AD1208" s="122" t="str">
        <f t="shared" si="267"/>
        <v/>
      </c>
      <c r="AE1208" s="123" t="str">
        <f t="shared" si="271"/>
        <v/>
      </c>
      <c r="AG1208" s="150" t="str">
        <f t="shared" si="268"/>
        <v/>
      </c>
    </row>
    <row r="1209" spans="1:33" x14ac:dyDescent="0.25">
      <c r="A1209" s="56"/>
      <c r="B1209" s="70"/>
      <c r="C1209" s="76"/>
      <c r="D1209" s="73"/>
      <c r="E1209" s="79"/>
      <c r="F1209" s="56"/>
      <c r="G1209" s="13" t="str">
        <f t="shared" si="259"/>
        <v/>
      </c>
      <c r="H1209" s="56"/>
      <c r="K1209" s="128"/>
      <c r="L1209" s="128"/>
      <c r="M1209" s="128"/>
      <c r="N1209" s="84" t="str">
        <f t="shared" si="260"/>
        <v/>
      </c>
      <c r="O1209" s="128"/>
      <c r="P1209" s="84" t="str">
        <f t="shared" si="261"/>
        <v/>
      </c>
      <c r="Q1209" s="84" t="str">
        <f t="shared" si="258"/>
        <v/>
      </c>
      <c r="R1209" s="84" t="str">
        <f t="shared" si="262"/>
        <v/>
      </c>
      <c r="S1209" s="84" t="str">
        <f t="shared" si="263"/>
        <v/>
      </c>
      <c r="U1209" s="84" t="str">
        <f t="shared" si="264"/>
        <v/>
      </c>
      <c r="W1209" s="108" t="str">
        <f>IF($N1209="", "", SUM($D$11:$D1209))</f>
        <v/>
      </c>
      <c r="X1209" s="111" t="str">
        <f t="shared" si="265"/>
        <v/>
      </c>
      <c r="Y1209" s="114" t="str">
        <f t="shared" si="269"/>
        <v/>
      </c>
      <c r="Z1209" s="111" t="str">
        <f>IF(X1209="", "", X1209-SUM($Z$11:$Z1208))</f>
        <v/>
      </c>
      <c r="AA1209" s="111" t="str">
        <f>IF($Y1209="", "", $Y1209-SUM($AA$11:$AA1208))</f>
        <v/>
      </c>
      <c r="AB1209" s="111" t="str">
        <f t="shared" si="270"/>
        <v/>
      </c>
      <c r="AC1209" s="121" t="str">
        <f t="shared" si="266"/>
        <v/>
      </c>
      <c r="AD1209" s="122" t="str">
        <f t="shared" si="267"/>
        <v/>
      </c>
      <c r="AE1209" s="123" t="str">
        <f t="shared" si="271"/>
        <v/>
      </c>
      <c r="AG1209" s="150" t="str">
        <f t="shared" si="268"/>
        <v/>
      </c>
    </row>
    <row r="1210" spans="1:33" x14ac:dyDescent="0.25">
      <c r="A1210" s="56"/>
      <c r="B1210" s="70"/>
      <c r="C1210" s="76"/>
      <c r="D1210" s="73"/>
      <c r="E1210" s="79"/>
      <c r="F1210" s="56"/>
      <c r="G1210" s="13" t="str">
        <f t="shared" si="259"/>
        <v/>
      </c>
      <c r="H1210" s="56"/>
      <c r="K1210" s="128"/>
      <c r="L1210" s="128"/>
      <c r="M1210" s="128"/>
      <c r="N1210" s="84" t="str">
        <f t="shared" si="260"/>
        <v/>
      </c>
      <c r="O1210" s="128"/>
      <c r="P1210" s="84" t="str">
        <f t="shared" si="261"/>
        <v/>
      </c>
      <c r="Q1210" s="84" t="str">
        <f t="shared" si="258"/>
        <v/>
      </c>
      <c r="R1210" s="84" t="str">
        <f t="shared" si="262"/>
        <v/>
      </c>
      <c r="S1210" s="84" t="str">
        <f t="shared" si="263"/>
        <v/>
      </c>
      <c r="U1210" s="84" t="str">
        <f t="shared" si="264"/>
        <v/>
      </c>
      <c r="W1210" s="108" t="str">
        <f>IF($N1210="", "", SUM($D$11:$D1210))</f>
        <v/>
      </c>
      <c r="X1210" s="111" t="str">
        <f t="shared" si="265"/>
        <v/>
      </c>
      <c r="Y1210" s="114" t="str">
        <f t="shared" si="269"/>
        <v/>
      </c>
      <c r="Z1210" s="111" t="str">
        <f>IF(X1210="", "", X1210-SUM($Z$11:$Z1209))</f>
        <v/>
      </c>
      <c r="AA1210" s="111" t="str">
        <f>IF($Y1210="", "", $Y1210-SUM($AA$11:$AA1209))</f>
        <v/>
      </c>
      <c r="AB1210" s="111" t="str">
        <f t="shared" si="270"/>
        <v/>
      </c>
      <c r="AC1210" s="121" t="str">
        <f t="shared" si="266"/>
        <v/>
      </c>
      <c r="AD1210" s="122" t="str">
        <f t="shared" si="267"/>
        <v/>
      </c>
      <c r="AE1210" s="123" t="str">
        <f t="shared" si="271"/>
        <v/>
      </c>
      <c r="AG1210" s="150" t="str">
        <f t="shared" si="268"/>
        <v/>
      </c>
    </row>
    <row r="1211" spans="1:33" x14ac:dyDescent="0.25">
      <c r="A1211" s="56"/>
      <c r="B1211" s="70"/>
      <c r="C1211" s="76"/>
      <c r="D1211" s="73"/>
      <c r="E1211" s="79"/>
      <c r="F1211" s="56"/>
      <c r="G1211" s="13" t="str">
        <f t="shared" si="259"/>
        <v/>
      </c>
      <c r="H1211" s="56"/>
      <c r="K1211" s="128"/>
      <c r="L1211" s="128"/>
      <c r="M1211" s="128"/>
      <c r="N1211" s="84" t="str">
        <f t="shared" si="260"/>
        <v/>
      </c>
      <c r="O1211" s="128"/>
      <c r="P1211" s="84" t="str">
        <f t="shared" si="261"/>
        <v/>
      </c>
      <c r="Q1211" s="84" t="str">
        <f t="shared" si="258"/>
        <v/>
      </c>
      <c r="R1211" s="84" t="str">
        <f t="shared" si="262"/>
        <v/>
      </c>
      <c r="S1211" s="84" t="str">
        <f t="shared" si="263"/>
        <v/>
      </c>
      <c r="U1211" s="84" t="str">
        <f t="shared" si="264"/>
        <v/>
      </c>
      <c r="W1211" s="108" t="str">
        <f>IF($N1211="", "", SUM($D$11:$D1211))</f>
        <v/>
      </c>
      <c r="X1211" s="111" t="str">
        <f t="shared" si="265"/>
        <v/>
      </c>
      <c r="Y1211" s="114" t="str">
        <f t="shared" si="269"/>
        <v/>
      </c>
      <c r="Z1211" s="111" t="str">
        <f>IF(X1211="", "", X1211-SUM($Z$11:$Z1210))</f>
        <v/>
      </c>
      <c r="AA1211" s="111" t="str">
        <f>IF($Y1211="", "", $Y1211-SUM($AA$11:$AA1210))</f>
        <v/>
      </c>
      <c r="AB1211" s="111" t="str">
        <f t="shared" si="270"/>
        <v/>
      </c>
      <c r="AC1211" s="121" t="str">
        <f t="shared" si="266"/>
        <v/>
      </c>
      <c r="AD1211" s="122" t="str">
        <f t="shared" si="267"/>
        <v/>
      </c>
      <c r="AE1211" s="123" t="str">
        <f t="shared" si="271"/>
        <v/>
      </c>
      <c r="AG1211" s="150" t="str">
        <f t="shared" si="268"/>
        <v/>
      </c>
    </row>
    <row r="1212" spans="1:33" x14ac:dyDescent="0.25">
      <c r="A1212" s="56"/>
      <c r="B1212" s="70"/>
      <c r="C1212" s="76"/>
      <c r="D1212" s="73"/>
      <c r="E1212" s="79"/>
      <c r="F1212" s="56"/>
      <c r="G1212" s="13" t="str">
        <f t="shared" si="259"/>
        <v/>
      </c>
      <c r="H1212" s="56"/>
      <c r="K1212" s="128"/>
      <c r="L1212" s="128"/>
      <c r="M1212" s="128"/>
      <c r="N1212" s="84" t="str">
        <f t="shared" si="260"/>
        <v/>
      </c>
      <c r="O1212" s="128"/>
      <c r="P1212" s="84" t="str">
        <f t="shared" si="261"/>
        <v/>
      </c>
      <c r="Q1212" s="84" t="str">
        <f t="shared" si="258"/>
        <v/>
      </c>
      <c r="R1212" s="84" t="str">
        <f t="shared" si="262"/>
        <v/>
      </c>
      <c r="S1212" s="84" t="str">
        <f t="shared" si="263"/>
        <v/>
      </c>
      <c r="U1212" s="84" t="str">
        <f t="shared" si="264"/>
        <v/>
      </c>
      <c r="W1212" s="108" t="str">
        <f>IF($N1212="", "", SUM($D$11:$D1212))</f>
        <v/>
      </c>
      <c r="X1212" s="111" t="str">
        <f t="shared" si="265"/>
        <v/>
      </c>
      <c r="Y1212" s="114" t="str">
        <f t="shared" si="269"/>
        <v/>
      </c>
      <c r="Z1212" s="111" t="str">
        <f>IF(X1212="", "", X1212-SUM($Z$11:$Z1211))</f>
        <v/>
      </c>
      <c r="AA1212" s="111" t="str">
        <f>IF($Y1212="", "", $Y1212-SUM($AA$11:$AA1211))</f>
        <v/>
      </c>
      <c r="AB1212" s="111" t="str">
        <f t="shared" si="270"/>
        <v/>
      </c>
      <c r="AC1212" s="121" t="str">
        <f t="shared" si="266"/>
        <v/>
      </c>
      <c r="AD1212" s="122" t="str">
        <f t="shared" si="267"/>
        <v/>
      </c>
      <c r="AE1212" s="123" t="str">
        <f t="shared" si="271"/>
        <v/>
      </c>
      <c r="AG1212" s="150" t="str">
        <f t="shared" si="268"/>
        <v/>
      </c>
    </row>
    <row r="1213" spans="1:33" x14ac:dyDescent="0.25">
      <c r="A1213" s="56"/>
      <c r="B1213" s="70"/>
      <c r="C1213" s="76"/>
      <c r="D1213" s="73"/>
      <c r="E1213" s="79"/>
      <c r="F1213" s="56"/>
      <c r="G1213" s="13" t="str">
        <f t="shared" si="259"/>
        <v/>
      </c>
      <c r="H1213" s="56"/>
      <c r="K1213" s="128"/>
      <c r="L1213" s="128"/>
      <c r="M1213" s="128"/>
      <c r="N1213" s="84" t="str">
        <f t="shared" si="260"/>
        <v/>
      </c>
      <c r="O1213" s="128"/>
      <c r="P1213" s="84" t="str">
        <f t="shared" si="261"/>
        <v/>
      </c>
      <c r="Q1213" s="84" t="str">
        <f t="shared" si="258"/>
        <v/>
      </c>
      <c r="R1213" s="84" t="str">
        <f t="shared" si="262"/>
        <v/>
      </c>
      <c r="S1213" s="84" t="str">
        <f t="shared" si="263"/>
        <v/>
      </c>
      <c r="U1213" s="84" t="str">
        <f t="shared" si="264"/>
        <v/>
      </c>
      <c r="W1213" s="108" t="str">
        <f>IF($N1213="", "", SUM($D$11:$D1213))</f>
        <v/>
      </c>
      <c r="X1213" s="111" t="str">
        <f t="shared" si="265"/>
        <v/>
      </c>
      <c r="Y1213" s="114" t="str">
        <f t="shared" si="269"/>
        <v/>
      </c>
      <c r="Z1213" s="111" t="str">
        <f>IF(X1213="", "", X1213-SUM($Z$11:$Z1212))</f>
        <v/>
      </c>
      <c r="AA1213" s="111" t="str">
        <f>IF($Y1213="", "", $Y1213-SUM($AA$11:$AA1212))</f>
        <v/>
      </c>
      <c r="AB1213" s="111" t="str">
        <f t="shared" si="270"/>
        <v/>
      </c>
      <c r="AC1213" s="121" t="str">
        <f t="shared" si="266"/>
        <v/>
      </c>
      <c r="AD1213" s="122" t="str">
        <f t="shared" si="267"/>
        <v/>
      </c>
      <c r="AE1213" s="123" t="str">
        <f t="shared" si="271"/>
        <v/>
      </c>
      <c r="AG1213" s="150" t="str">
        <f t="shared" si="268"/>
        <v/>
      </c>
    </row>
    <row r="1214" spans="1:33" x14ac:dyDescent="0.25">
      <c r="A1214" s="56"/>
      <c r="B1214" s="70"/>
      <c r="C1214" s="76"/>
      <c r="D1214" s="73"/>
      <c r="E1214" s="79"/>
      <c r="F1214" s="56"/>
      <c r="G1214" s="13" t="str">
        <f t="shared" si="259"/>
        <v/>
      </c>
      <c r="H1214" s="56"/>
      <c r="K1214" s="128"/>
      <c r="L1214" s="128"/>
      <c r="M1214" s="128"/>
      <c r="N1214" s="84" t="str">
        <f t="shared" si="260"/>
        <v/>
      </c>
      <c r="O1214" s="128"/>
      <c r="P1214" s="84" t="str">
        <f t="shared" si="261"/>
        <v/>
      </c>
      <c r="Q1214" s="84" t="str">
        <f t="shared" si="258"/>
        <v/>
      </c>
      <c r="R1214" s="84" t="str">
        <f t="shared" si="262"/>
        <v/>
      </c>
      <c r="S1214" s="84" t="str">
        <f t="shared" si="263"/>
        <v/>
      </c>
      <c r="U1214" s="84" t="str">
        <f t="shared" si="264"/>
        <v/>
      </c>
      <c r="W1214" s="108" t="str">
        <f>IF($N1214="", "", SUM($D$11:$D1214))</f>
        <v/>
      </c>
      <c r="X1214" s="111" t="str">
        <f t="shared" si="265"/>
        <v/>
      </c>
      <c r="Y1214" s="114" t="str">
        <f t="shared" si="269"/>
        <v/>
      </c>
      <c r="Z1214" s="111" t="str">
        <f>IF(X1214="", "", X1214-SUM($Z$11:$Z1213))</f>
        <v/>
      </c>
      <c r="AA1214" s="111" t="str">
        <f>IF($Y1214="", "", $Y1214-SUM($AA$11:$AA1213))</f>
        <v/>
      </c>
      <c r="AB1214" s="111" t="str">
        <f t="shared" si="270"/>
        <v/>
      </c>
      <c r="AC1214" s="121" t="str">
        <f t="shared" si="266"/>
        <v/>
      </c>
      <c r="AD1214" s="122" t="str">
        <f t="shared" si="267"/>
        <v/>
      </c>
      <c r="AE1214" s="123" t="str">
        <f t="shared" si="271"/>
        <v/>
      </c>
      <c r="AG1214" s="150" t="str">
        <f t="shared" si="268"/>
        <v/>
      </c>
    </row>
    <row r="1215" spans="1:33" x14ac:dyDescent="0.25">
      <c r="A1215" s="56"/>
      <c r="B1215" s="70"/>
      <c r="C1215" s="76"/>
      <c r="D1215" s="73"/>
      <c r="E1215" s="79"/>
      <c r="F1215" s="56"/>
      <c r="G1215" s="13" t="str">
        <f t="shared" si="259"/>
        <v/>
      </c>
      <c r="H1215" s="56"/>
      <c r="K1215" s="128"/>
      <c r="L1215" s="128"/>
      <c r="M1215" s="128"/>
      <c r="N1215" s="84" t="str">
        <f t="shared" si="260"/>
        <v/>
      </c>
      <c r="O1215" s="128"/>
      <c r="P1215" s="84" t="str">
        <f t="shared" si="261"/>
        <v/>
      </c>
      <c r="Q1215" s="84" t="str">
        <f t="shared" si="258"/>
        <v/>
      </c>
      <c r="R1215" s="84" t="str">
        <f t="shared" si="262"/>
        <v/>
      </c>
      <c r="S1215" s="84" t="str">
        <f t="shared" si="263"/>
        <v/>
      </c>
      <c r="U1215" s="84" t="str">
        <f t="shared" si="264"/>
        <v/>
      </c>
      <c r="W1215" s="108" t="str">
        <f>IF($N1215="", "", SUM($D$11:$D1215))</f>
        <v/>
      </c>
      <c r="X1215" s="111" t="str">
        <f t="shared" si="265"/>
        <v/>
      </c>
      <c r="Y1215" s="114" t="str">
        <f t="shared" si="269"/>
        <v/>
      </c>
      <c r="Z1215" s="111" t="str">
        <f>IF(X1215="", "", X1215-SUM($Z$11:$Z1214))</f>
        <v/>
      </c>
      <c r="AA1215" s="111" t="str">
        <f>IF($Y1215="", "", $Y1215-SUM($AA$11:$AA1214))</f>
        <v/>
      </c>
      <c r="AB1215" s="111" t="str">
        <f t="shared" si="270"/>
        <v/>
      </c>
      <c r="AC1215" s="121" t="str">
        <f t="shared" si="266"/>
        <v/>
      </c>
      <c r="AD1215" s="122" t="str">
        <f t="shared" si="267"/>
        <v/>
      </c>
      <c r="AE1215" s="123" t="str">
        <f t="shared" si="271"/>
        <v/>
      </c>
      <c r="AG1215" s="150" t="str">
        <f t="shared" si="268"/>
        <v/>
      </c>
    </row>
    <row r="1216" spans="1:33" x14ac:dyDescent="0.25">
      <c r="A1216" s="56"/>
      <c r="B1216" s="70"/>
      <c r="C1216" s="76"/>
      <c r="D1216" s="73"/>
      <c r="E1216" s="79"/>
      <c r="F1216" s="56"/>
      <c r="G1216" s="13" t="str">
        <f t="shared" si="259"/>
        <v/>
      </c>
      <c r="H1216" s="56"/>
      <c r="K1216" s="128"/>
      <c r="L1216" s="128"/>
      <c r="M1216" s="128"/>
      <c r="N1216" s="84" t="str">
        <f t="shared" si="260"/>
        <v/>
      </c>
      <c r="O1216" s="128"/>
      <c r="P1216" s="84" t="str">
        <f t="shared" si="261"/>
        <v/>
      </c>
      <c r="Q1216" s="84" t="str">
        <f t="shared" si="258"/>
        <v/>
      </c>
      <c r="R1216" s="84" t="str">
        <f t="shared" si="262"/>
        <v/>
      </c>
      <c r="S1216" s="84" t="str">
        <f t="shared" si="263"/>
        <v/>
      </c>
      <c r="U1216" s="84" t="str">
        <f t="shared" si="264"/>
        <v/>
      </c>
      <c r="W1216" s="108" t="str">
        <f>IF($N1216="", "", SUM($D$11:$D1216))</f>
        <v/>
      </c>
      <c r="X1216" s="111" t="str">
        <f t="shared" si="265"/>
        <v/>
      </c>
      <c r="Y1216" s="114" t="str">
        <f t="shared" si="269"/>
        <v/>
      </c>
      <c r="Z1216" s="111" t="str">
        <f>IF(X1216="", "", X1216-SUM($Z$11:$Z1215))</f>
        <v/>
      </c>
      <c r="AA1216" s="111" t="str">
        <f>IF($Y1216="", "", $Y1216-SUM($AA$11:$AA1215))</f>
        <v/>
      </c>
      <c r="AB1216" s="111" t="str">
        <f t="shared" si="270"/>
        <v/>
      </c>
      <c r="AC1216" s="121" t="str">
        <f t="shared" si="266"/>
        <v/>
      </c>
      <c r="AD1216" s="122" t="str">
        <f t="shared" si="267"/>
        <v/>
      </c>
      <c r="AE1216" s="123" t="str">
        <f t="shared" si="271"/>
        <v/>
      </c>
      <c r="AG1216" s="150" t="str">
        <f t="shared" si="268"/>
        <v/>
      </c>
    </row>
    <row r="1217" spans="1:33" x14ac:dyDescent="0.25">
      <c r="A1217" s="56"/>
      <c r="B1217" s="70"/>
      <c r="C1217" s="76"/>
      <c r="D1217" s="73"/>
      <c r="E1217" s="79"/>
      <c r="F1217" s="56"/>
      <c r="G1217" s="13" t="str">
        <f t="shared" si="259"/>
        <v/>
      </c>
      <c r="H1217" s="56"/>
      <c r="K1217" s="128"/>
      <c r="L1217" s="128"/>
      <c r="M1217" s="128"/>
      <c r="N1217" s="84" t="str">
        <f t="shared" si="260"/>
        <v/>
      </c>
      <c r="O1217" s="128"/>
      <c r="P1217" s="84" t="str">
        <f t="shared" si="261"/>
        <v/>
      </c>
      <c r="Q1217" s="84" t="str">
        <f t="shared" si="258"/>
        <v/>
      </c>
      <c r="R1217" s="84" t="str">
        <f t="shared" si="262"/>
        <v/>
      </c>
      <c r="S1217" s="84" t="str">
        <f t="shared" si="263"/>
        <v/>
      </c>
      <c r="U1217" s="84" t="str">
        <f t="shared" si="264"/>
        <v/>
      </c>
      <c r="W1217" s="108" t="str">
        <f>IF($N1217="", "", SUM($D$11:$D1217))</f>
        <v/>
      </c>
      <c r="X1217" s="111" t="str">
        <f t="shared" si="265"/>
        <v/>
      </c>
      <c r="Y1217" s="114" t="str">
        <f t="shared" si="269"/>
        <v/>
      </c>
      <c r="Z1217" s="111" t="str">
        <f>IF(X1217="", "", X1217-SUM($Z$11:$Z1216))</f>
        <v/>
      </c>
      <c r="AA1217" s="111" t="str">
        <f>IF($Y1217="", "", $Y1217-SUM($AA$11:$AA1216))</f>
        <v/>
      </c>
      <c r="AB1217" s="111" t="str">
        <f t="shared" si="270"/>
        <v/>
      </c>
      <c r="AC1217" s="121" t="str">
        <f t="shared" si="266"/>
        <v/>
      </c>
      <c r="AD1217" s="122" t="str">
        <f t="shared" si="267"/>
        <v/>
      </c>
      <c r="AE1217" s="123" t="str">
        <f t="shared" si="271"/>
        <v/>
      </c>
      <c r="AG1217" s="150" t="str">
        <f t="shared" si="268"/>
        <v/>
      </c>
    </row>
    <row r="1218" spans="1:33" x14ac:dyDescent="0.25">
      <c r="A1218" s="56"/>
      <c r="B1218" s="70"/>
      <c r="C1218" s="76"/>
      <c r="D1218" s="73"/>
      <c r="E1218" s="79"/>
      <c r="F1218" s="56"/>
      <c r="G1218" s="13" t="str">
        <f t="shared" si="259"/>
        <v/>
      </c>
      <c r="H1218" s="56"/>
      <c r="K1218" s="128"/>
      <c r="L1218" s="128"/>
      <c r="M1218" s="128"/>
      <c r="N1218" s="84" t="str">
        <f t="shared" si="260"/>
        <v/>
      </c>
      <c r="O1218" s="128"/>
      <c r="P1218" s="84" t="str">
        <f t="shared" si="261"/>
        <v/>
      </c>
      <c r="Q1218" s="84" t="str">
        <f t="shared" si="258"/>
        <v/>
      </c>
      <c r="R1218" s="84" t="str">
        <f t="shared" si="262"/>
        <v/>
      </c>
      <c r="S1218" s="84" t="str">
        <f t="shared" si="263"/>
        <v/>
      </c>
      <c r="U1218" s="84" t="str">
        <f t="shared" si="264"/>
        <v/>
      </c>
      <c r="W1218" s="108" t="str">
        <f>IF($N1218="", "", SUM($D$11:$D1218))</f>
        <v/>
      </c>
      <c r="X1218" s="111" t="str">
        <f t="shared" si="265"/>
        <v/>
      </c>
      <c r="Y1218" s="114" t="str">
        <f t="shared" si="269"/>
        <v/>
      </c>
      <c r="Z1218" s="111" t="str">
        <f>IF(X1218="", "", X1218-SUM($Z$11:$Z1217))</f>
        <v/>
      </c>
      <c r="AA1218" s="111" t="str">
        <f>IF($Y1218="", "", $Y1218-SUM($AA$11:$AA1217))</f>
        <v/>
      </c>
      <c r="AB1218" s="111" t="str">
        <f t="shared" si="270"/>
        <v/>
      </c>
      <c r="AC1218" s="121" t="str">
        <f t="shared" si="266"/>
        <v/>
      </c>
      <c r="AD1218" s="122" t="str">
        <f t="shared" si="267"/>
        <v/>
      </c>
      <c r="AE1218" s="123" t="str">
        <f t="shared" si="271"/>
        <v/>
      </c>
      <c r="AG1218" s="150" t="str">
        <f t="shared" si="268"/>
        <v/>
      </c>
    </row>
    <row r="1219" spans="1:33" x14ac:dyDescent="0.25">
      <c r="A1219" s="56"/>
      <c r="B1219" s="70"/>
      <c r="C1219" s="76"/>
      <c r="D1219" s="73"/>
      <c r="E1219" s="79"/>
      <c r="F1219" s="56"/>
      <c r="G1219" s="13" t="str">
        <f t="shared" si="259"/>
        <v/>
      </c>
      <c r="H1219" s="56"/>
      <c r="K1219" s="128"/>
      <c r="L1219" s="128"/>
      <c r="M1219" s="128"/>
      <c r="N1219" s="84" t="str">
        <f t="shared" si="260"/>
        <v/>
      </c>
      <c r="O1219" s="128"/>
      <c r="P1219" s="84" t="str">
        <f t="shared" si="261"/>
        <v/>
      </c>
      <c r="Q1219" s="84" t="str">
        <f t="shared" si="258"/>
        <v/>
      </c>
      <c r="R1219" s="84" t="str">
        <f t="shared" si="262"/>
        <v/>
      </c>
      <c r="S1219" s="84" t="str">
        <f t="shared" si="263"/>
        <v/>
      </c>
      <c r="U1219" s="84" t="str">
        <f t="shared" si="264"/>
        <v/>
      </c>
      <c r="W1219" s="108" t="str">
        <f>IF($N1219="", "", SUM($D$11:$D1219))</f>
        <v/>
      </c>
      <c r="X1219" s="111" t="str">
        <f t="shared" si="265"/>
        <v/>
      </c>
      <c r="Y1219" s="114" t="str">
        <f t="shared" si="269"/>
        <v/>
      </c>
      <c r="Z1219" s="111" t="str">
        <f>IF(X1219="", "", X1219-SUM($Z$11:$Z1218))</f>
        <v/>
      </c>
      <c r="AA1219" s="111" t="str">
        <f>IF($Y1219="", "", $Y1219-SUM($AA$11:$AA1218))</f>
        <v/>
      </c>
      <c r="AB1219" s="111" t="str">
        <f t="shared" si="270"/>
        <v/>
      </c>
      <c r="AC1219" s="121" t="str">
        <f t="shared" si="266"/>
        <v/>
      </c>
      <c r="AD1219" s="122" t="str">
        <f t="shared" si="267"/>
        <v/>
      </c>
      <c r="AE1219" s="123" t="str">
        <f t="shared" si="271"/>
        <v/>
      </c>
      <c r="AG1219" s="150" t="str">
        <f t="shared" si="268"/>
        <v/>
      </c>
    </row>
    <row r="1220" spans="1:33" x14ac:dyDescent="0.25">
      <c r="A1220" s="56"/>
      <c r="B1220" s="70"/>
      <c r="C1220" s="76"/>
      <c r="D1220" s="73"/>
      <c r="E1220" s="79"/>
      <c r="F1220" s="56"/>
      <c r="G1220" s="13" t="str">
        <f t="shared" si="259"/>
        <v/>
      </c>
      <c r="H1220" s="56"/>
      <c r="K1220" s="128"/>
      <c r="L1220" s="128"/>
      <c r="M1220" s="128"/>
      <c r="N1220" s="84" t="str">
        <f t="shared" si="260"/>
        <v/>
      </c>
      <c r="O1220" s="128"/>
      <c r="P1220" s="84" t="str">
        <f t="shared" si="261"/>
        <v/>
      </c>
      <c r="Q1220" s="84" t="str">
        <f t="shared" si="258"/>
        <v/>
      </c>
      <c r="R1220" s="84" t="str">
        <f t="shared" si="262"/>
        <v/>
      </c>
      <c r="S1220" s="84" t="str">
        <f t="shared" si="263"/>
        <v/>
      </c>
      <c r="U1220" s="84" t="str">
        <f t="shared" si="264"/>
        <v/>
      </c>
      <c r="W1220" s="108" t="str">
        <f>IF($N1220="", "", SUM($D$11:$D1220))</f>
        <v/>
      </c>
      <c r="X1220" s="111" t="str">
        <f t="shared" si="265"/>
        <v/>
      </c>
      <c r="Y1220" s="114" t="str">
        <f t="shared" si="269"/>
        <v/>
      </c>
      <c r="Z1220" s="111" t="str">
        <f>IF(X1220="", "", X1220-SUM($Z$11:$Z1219))</f>
        <v/>
      </c>
      <c r="AA1220" s="111" t="str">
        <f>IF($Y1220="", "", $Y1220-SUM($AA$11:$AA1219))</f>
        <v/>
      </c>
      <c r="AB1220" s="111" t="str">
        <f t="shared" si="270"/>
        <v/>
      </c>
      <c r="AC1220" s="121" t="str">
        <f t="shared" si="266"/>
        <v/>
      </c>
      <c r="AD1220" s="122" t="str">
        <f t="shared" si="267"/>
        <v/>
      </c>
      <c r="AE1220" s="123" t="str">
        <f t="shared" si="271"/>
        <v/>
      </c>
      <c r="AG1220" s="150" t="str">
        <f t="shared" si="268"/>
        <v/>
      </c>
    </row>
    <row r="1221" spans="1:33" x14ac:dyDescent="0.25">
      <c r="A1221" s="56"/>
      <c r="B1221" s="70"/>
      <c r="C1221" s="76"/>
      <c r="D1221" s="73"/>
      <c r="E1221" s="79"/>
      <c r="F1221" s="56"/>
      <c r="G1221" s="13" t="str">
        <f t="shared" si="259"/>
        <v/>
      </c>
      <c r="H1221" s="56"/>
      <c r="K1221" s="128"/>
      <c r="L1221" s="128"/>
      <c r="M1221" s="128"/>
      <c r="N1221" s="84" t="str">
        <f t="shared" si="260"/>
        <v/>
      </c>
      <c r="O1221" s="128"/>
      <c r="P1221" s="84" t="str">
        <f t="shared" si="261"/>
        <v/>
      </c>
      <c r="Q1221" s="84" t="str">
        <f t="shared" si="258"/>
        <v/>
      </c>
      <c r="R1221" s="84" t="str">
        <f t="shared" si="262"/>
        <v/>
      </c>
      <c r="S1221" s="84" t="str">
        <f t="shared" si="263"/>
        <v/>
      </c>
      <c r="U1221" s="84" t="str">
        <f t="shared" si="264"/>
        <v/>
      </c>
      <c r="W1221" s="108" t="str">
        <f>IF($N1221="", "", SUM($D$11:$D1221))</f>
        <v/>
      </c>
      <c r="X1221" s="111" t="str">
        <f t="shared" si="265"/>
        <v/>
      </c>
      <c r="Y1221" s="114" t="str">
        <f t="shared" si="269"/>
        <v/>
      </c>
      <c r="Z1221" s="111" t="str">
        <f>IF(X1221="", "", X1221-SUM($Z$11:$Z1220))</f>
        <v/>
      </c>
      <c r="AA1221" s="111" t="str">
        <f>IF($Y1221="", "", $Y1221-SUM($AA$11:$AA1220))</f>
        <v/>
      </c>
      <c r="AB1221" s="111" t="str">
        <f t="shared" si="270"/>
        <v/>
      </c>
      <c r="AC1221" s="121" t="str">
        <f t="shared" si="266"/>
        <v/>
      </c>
      <c r="AD1221" s="122" t="str">
        <f t="shared" si="267"/>
        <v/>
      </c>
      <c r="AE1221" s="123" t="str">
        <f t="shared" si="271"/>
        <v/>
      </c>
      <c r="AG1221" s="150" t="str">
        <f t="shared" si="268"/>
        <v/>
      </c>
    </row>
    <row r="1222" spans="1:33" x14ac:dyDescent="0.25">
      <c r="A1222" s="56"/>
      <c r="B1222" s="70"/>
      <c r="C1222" s="76"/>
      <c r="D1222" s="73"/>
      <c r="E1222" s="79"/>
      <c r="F1222" s="56"/>
      <c r="G1222" s="13" t="str">
        <f t="shared" si="259"/>
        <v/>
      </c>
      <c r="H1222" s="56"/>
      <c r="K1222" s="128"/>
      <c r="L1222" s="128"/>
      <c r="M1222" s="128"/>
      <c r="N1222" s="84" t="str">
        <f t="shared" si="260"/>
        <v/>
      </c>
      <c r="O1222" s="128"/>
      <c r="P1222" s="84" t="str">
        <f t="shared" si="261"/>
        <v/>
      </c>
      <c r="Q1222" s="84" t="str">
        <f t="shared" si="258"/>
        <v/>
      </c>
      <c r="R1222" s="84" t="str">
        <f t="shared" si="262"/>
        <v/>
      </c>
      <c r="S1222" s="84" t="str">
        <f t="shared" si="263"/>
        <v/>
      </c>
      <c r="U1222" s="84" t="str">
        <f t="shared" si="264"/>
        <v/>
      </c>
      <c r="W1222" s="108" t="str">
        <f>IF($N1222="", "", SUM($D$11:$D1222))</f>
        <v/>
      </c>
      <c r="X1222" s="111" t="str">
        <f t="shared" si="265"/>
        <v/>
      </c>
      <c r="Y1222" s="114" t="str">
        <f t="shared" si="269"/>
        <v/>
      </c>
      <c r="Z1222" s="111" t="str">
        <f>IF(X1222="", "", X1222-SUM($Z$11:$Z1221))</f>
        <v/>
      </c>
      <c r="AA1222" s="111" t="str">
        <f>IF($Y1222="", "", $Y1222-SUM($AA$11:$AA1221))</f>
        <v/>
      </c>
      <c r="AB1222" s="111" t="str">
        <f t="shared" si="270"/>
        <v/>
      </c>
      <c r="AC1222" s="121" t="str">
        <f t="shared" si="266"/>
        <v/>
      </c>
      <c r="AD1222" s="122" t="str">
        <f t="shared" si="267"/>
        <v/>
      </c>
      <c r="AE1222" s="123" t="str">
        <f t="shared" si="271"/>
        <v/>
      </c>
      <c r="AG1222" s="150" t="str">
        <f t="shared" si="268"/>
        <v/>
      </c>
    </row>
    <row r="1223" spans="1:33" x14ac:dyDescent="0.25">
      <c r="A1223" s="56"/>
      <c r="B1223" s="70"/>
      <c r="C1223" s="76"/>
      <c r="D1223" s="73"/>
      <c r="E1223" s="79"/>
      <c r="F1223" s="56"/>
      <c r="G1223" s="13" t="str">
        <f t="shared" si="259"/>
        <v/>
      </c>
      <c r="H1223" s="56"/>
      <c r="K1223" s="128"/>
      <c r="L1223" s="128"/>
      <c r="M1223" s="128"/>
      <c r="N1223" s="84" t="str">
        <f t="shared" si="260"/>
        <v/>
      </c>
      <c r="O1223" s="128"/>
      <c r="P1223" s="84" t="str">
        <f t="shared" si="261"/>
        <v/>
      </c>
      <c r="Q1223" s="84" t="str">
        <f t="shared" si="258"/>
        <v/>
      </c>
      <c r="R1223" s="84" t="str">
        <f t="shared" si="262"/>
        <v/>
      </c>
      <c r="S1223" s="84" t="str">
        <f t="shared" si="263"/>
        <v/>
      </c>
      <c r="U1223" s="84" t="str">
        <f t="shared" si="264"/>
        <v/>
      </c>
      <c r="W1223" s="108" t="str">
        <f>IF($N1223="", "", SUM($D$11:$D1223))</f>
        <v/>
      </c>
      <c r="X1223" s="111" t="str">
        <f t="shared" si="265"/>
        <v/>
      </c>
      <c r="Y1223" s="114" t="str">
        <f t="shared" si="269"/>
        <v/>
      </c>
      <c r="Z1223" s="111" t="str">
        <f>IF(X1223="", "", X1223-SUM($Z$11:$Z1222))</f>
        <v/>
      </c>
      <c r="AA1223" s="111" t="str">
        <f>IF($Y1223="", "", $Y1223-SUM($AA$11:$AA1222))</f>
        <v/>
      </c>
      <c r="AB1223" s="111" t="str">
        <f t="shared" si="270"/>
        <v/>
      </c>
      <c r="AC1223" s="121" t="str">
        <f t="shared" si="266"/>
        <v/>
      </c>
      <c r="AD1223" s="122" t="str">
        <f t="shared" si="267"/>
        <v/>
      </c>
      <c r="AE1223" s="123" t="str">
        <f t="shared" si="271"/>
        <v/>
      </c>
      <c r="AG1223" s="150" t="str">
        <f t="shared" si="268"/>
        <v/>
      </c>
    </row>
    <row r="1224" spans="1:33" x14ac:dyDescent="0.25">
      <c r="A1224" s="56"/>
      <c r="B1224" s="70"/>
      <c r="C1224" s="76"/>
      <c r="D1224" s="73"/>
      <c r="E1224" s="79"/>
      <c r="F1224" s="56"/>
      <c r="G1224" s="13" t="str">
        <f t="shared" si="259"/>
        <v/>
      </c>
      <c r="H1224" s="56"/>
      <c r="K1224" s="128"/>
      <c r="L1224" s="128"/>
      <c r="M1224" s="128"/>
      <c r="N1224" s="84" t="str">
        <f t="shared" si="260"/>
        <v/>
      </c>
      <c r="O1224" s="128"/>
      <c r="P1224" s="84" t="str">
        <f t="shared" si="261"/>
        <v/>
      </c>
      <c r="Q1224" s="84" t="str">
        <f t="shared" si="258"/>
        <v/>
      </c>
      <c r="R1224" s="84" t="str">
        <f t="shared" si="262"/>
        <v/>
      </c>
      <c r="S1224" s="84" t="str">
        <f t="shared" si="263"/>
        <v/>
      </c>
      <c r="U1224" s="84" t="str">
        <f t="shared" si="264"/>
        <v/>
      </c>
      <c r="W1224" s="108" t="str">
        <f>IF($N1224="", "", SUM($D$11:$D1224))</f>
        <v/>
      </c>
      <c r="X1224" s="111" t="str">
        <f t="shared" si="265"/>
        <v/>
      </c>
      <c r="Y1224" s="114" t="str">
        <f t="shared" si="269"/>
        <v/>
      </c>
      <c r="Z1224" s="111" t="str">
        <f>IF(X1224="", "", X1224-SUM($Z$11:$Z1223))</f>
        <v/>
      </c>
      <c r="AA1224" s="111" t="str">
        <f>IF($Y1224="", "", $Y1224-SUM($AA$11:$AA1223))</f>
        <v/>
      </c>
      <c r="AB1224" s="111" t="str">
        <f t="shared" si="270"/>
        <v/>
      </c>
      <c r="AC1224" s="121" t="str">
        <f t="shared" si="266"/>
        <v/>
      </c>
      <c r="AD1224" s="122" t="str">
        <f t="shared" si="267"/>
        <v/>
      </c>
      <c r="AE1224" s="123" t="str">
        <f t="shared" si="271"/>
        <v/>
      </c>
      <c r="AG1224" s="150" t="str">
        <f t="shared" si="268"/>
        <v/>
      </c>
    </row>
    <row r="1225" spans="1:33" x14ac:dyDescent="0.25">
      <c r="A1225" s="56"/>
      <c r="B1225" s="70"/>
      <c r="C1225" s="76"/>
      <c r="D1225" s="73"/>
      <c r="E1225" s="79"/>
      <c r="F1225" s="56"/>
      <c r="G1225" s="13" t="str">
        <f t="shared" si="259"/>
        <v/>
      </c>
      <c r="H1225" s="56"/>
      <c r="K1225" s="128"/>
      <c r="L1225" s="128"/>
      <c r="M1225" s="128"/>
      <c r="N1225" s="84" t="str">
        <f t="shared" si="260"/>
        <v/>
      </c>
      <c r="O1225" s="128"/>
      <c r="P1225" s="84" t="str">
        <f t="shared" si="261"/>
        <v/>
      </c>
      <c r="Q1225" s="84" t="str">
        <f t="shared" si="258"/>
        <v/>
      </c>
      <c r="R1225" s="84" t="str">
        <f t="shared" si="262"/>
        <v/>
      </c>
      <c r="S1225" s="84" t="str">
        <f t="shared" si="263"/>
        <v/>
      </c>
      <c r="U1225" s="84" t="str">
        <f t="shared" si="264"/>
        <v/>
      </c>
      <c r="W1225" s="108" t="str">
        <f>IF($N1225="", "", SUM($D$11:$D1225))</f>
        <v/>
      </c>
      <c r="X1225" s="111" t="str">
        <f t="shared" si="265"/>
        <v/>
      </c>
      <c r="Y1225" s="114" t="str">
        <f t="shared" si="269"/>
        <v/>
      </c>
      <c r="Z1225" s="111" t="str">
        <f>IF(X1225="", "", X1225-SUM($Z$11:$Z1224))</f>
        <v/>
      </c>
      <c r="AA1225" s="111" t="str">
        <f>IF($Y1225="", "", $Y1225-SUM($AA$11:$AA1224))</f>
        <v/>
      </c>
      <c r="AB1225" s="111" t="str">
        <f t="shared" si="270"/>
        <v/>
      </c>
      <c r="AC1225" s="121" t="str">
        <f t="shared" si="266"/>
        <v/>
      </c>
      <c r="AD1225" s="122" t="str">
        <f t="shared" si="267"/>
        <v/>
      </c>
      <c r="AE1225" s="123" t="str">
        <f t="shared" si="271"/>
        <v/>
      </c>
      <c r="AG1225" s="150" t="str">
        <f t="shared" si="268"/>
        <v/>
      </c>
    </row>
    <row r="1226" spans="1:33" x14ac:dyDescent="0.25">
      <c r="A1226" s="56"/>
      <c r="B1226" s="70"/>
      <c r="C1226" s="76"/>
      <c r="D1226" s="73"/>
      <c r="E1226" s="79"/>
      <c r="F1226" s="56"/>
      <c r="G1226" s="13" t="str">
        <f t="shared" si="259"/>
        <v/>
      </c>
      <c r="H1226" s="56"/>
      <c r="K1226" s="128"/>
      <c r="L1226" s="128"/>
      <c r="M1226" s="128"/>
      <c r="N1226" s="84" t="str">
        <f t="shared" si="260"/>
        <v/>
      </c>
      <c r="O1226" s="128"/>
      <c r="P1226" s="84" t="str">
        <f t="shared" si="261"/>
        <v/>
      </c>
      <c r="Q1226" s="84" t="str">
        <f t="shared" si="258"/>
        <v/>
      </c>
      <c r="R1226" s="84" t="str">
        <f t="shared" si="262"/>
        <v/>
      </c>
      <c r="S1226" s="84" t="str">
        <f t="shared" si="263"/>
        <v/>
      </c>
      <c r="U1226" s="84" t="str">
        <f t="shared" si="264"/>
        <v/>
      </c>
      <c r="W1226" s="108" t="str">
        <f>IF($N1226="", "", SUM($D$11:$D1226))</f>
        <v/>
      </c>
      <c r="X1226" s="111" t="str">
        <f t="shared" si="265"/>
        <v/>
      </c>
      <c r="Y1226" s="114" t="str">
        <f t="shared" si="269"/>
        <v/>
      </c>
      <c r="Z1226" s="111" t="str">
        <f>IF(X1226="", "", X1226-SUM($Z$11:$Z1225))</f>
        <v/>
      </c>
      <c r="AA1226" s="111" t="str">
        <f>IF($Y1226="", "", $Y1226-SUM($AA$11:$AA1225))</f>
        <v/>
      </c>
      <c r="AB1226" s="111" t="str">
        <f t="shared" si="270"/>
        <v/>
      </c>
      <c r="AC1226" s="121" t="str">
        <f t="shared" si="266"/>
        <v/>
      </c>
      <c r="AD1226" s="122" t="str">
        <f t="shared" si="267"/>
        <v/>
      </c>
      <c r="AE1226" s="123" t="str">
        <f t="shared" si="271"/>
        <v/>
      </c>
      <c r="AG1226" s="150" t="str">
        <f t="shared" si="268"/>
        <v/>
      </c>
    </row>
    <row r="1227" spans="1:33" x14ac:dyDescent="0.25">
      <c r="A1227" s="56"/>
      <c r="B1227" s="70"/>
      <c r="C1227" s="76"/>
      <c r="D1227" s="73"/>
      <c r="E1227" s="79"/>
      <c r="F1227" s="56"/>
      <c r="G1227" s="13" t="str">
        <f t="shared" si="259"/>
        <v/>
      </c>
      <c r="H1227" s="56"/>
      <c r="K1227" s="128"/>
      <c r="L1227" s="128"/>
      <c r="M1227" s="128"/>
      <c r="N1227" s="84" t="str">
        <f t="shared" si="260"/>
        <v/>
      </c>
      <c r="O1227" s="128"/>
      <c r="P1227" s="84" t="str">
        <f t="shared" si="261"/>
        <v/>
      </c>
      <c r="Q1227" s="84" t="str">
        <f t="shared" ref="Q1227:Q1290" si="272">IF($N1227="", "", IF(AND(Q$5="X", C1227=""), $N$6, IF(AND(NOT(C1227=""), COUNTIF(L$11:L$17, C1227)=0), $N$7, "")))</f>
        <v/>
      </c>
      <c r="R1227" s="84" t="str">
        <f t="shared" si="262"/>
        <v/>
      </c>
      <c r="S1227" s="84" t="str">
        <f t="shared" si="263"/>
        <v/>
      </c>
      <c r="U1227" s="84" t="str">
        <f t="shared" si="264"/>
        <v/>
      </c>
      <c r="W1227" s="108" t="str">
        <f>IF($N1227="", "", SUM($D$11:$D1227))</f>
        <v/>
      </c>
      <c r="X1227" s="111" t="str">
        <f t="shared" si="265"/>
        <v/>
      </c>
      <c r="Y1227" s="114" t="str">
        <f t="shared" si="269"/>
        <v/>
      </c>
      <c r="Z1227" s="111" t="str">
        <f>IF(X1227="", "", X1227-SUM($Z$11:$Z1226))</f>
        <v/>
      </c>
      <c r="AA1227" s="111" t="str">
        <f>IF($Y1227="", "", $Y1227-SUM($AA$11:$AA1226))</f>
        <v/>
      </c>
      <c r="AB1227" s="111" t="str">
        <f t="shared" si="270"/>
        <v/>
      </c>
      <c r="AC1227" s="121" t="str">
        <f t="shared" si="266"/>
        <v/>
      </c>
      <c r="AD1227" s="122" t="str">
        <f t="shared" si="267"/>
        <v/>
      </c>
      <c r="AE1227" s="123" t="str">
        <f t="shared" si="271"/>
        <v/>
      </c>
      <c r="AG1227" s="150" t="str">
        <f t="shared" si="268"/>
        <v/>
      </c>
    </row>
    <row r="1228" spans="1:33" x14ac:dyDescent="0.25">
      <c r="A1228" s="56"/>
      <c r="B1228" s="70"/>
      <c r="C1228" s="76"/>
      <c r="D1228" s="73"/>
      <c r="E1228" s="79"/>
      <c r="F1228" s="56"/>
      <c r="G1228" s="13" t="str">
        <f t="shared" ref="G1228:G1291" si="273">IF($B1228="", "", TEXT($B1228, "mmm"))</f>
        <v/>
      </c>
      <c r="H1228" s="56"/>
      <c r="K1228" s="128"/>
      <c r="L1228" s="128"/>
      <c r="M1228" s="128"/>
      <c r="N1228" s="84" t="str">
        <f t="shared" ref="N1228:N1291" si="274">IF(COUNTIF($B1228:$E1228, "")=4, "", "X")</f>
        <v/>
      </c>
      <c r="O1228" s="128"/>
      <c r="P1228" s="84" t="str">
        <f t="shared" ref="P1228:P1291" si="275">IF($N1228="", "", IF(AND(P$5="X", B1228=""), $N$6, IFERROR(IF(AND(NOT(B1228=""), OR(ISNUMBER(B1228)=FALSE, B1228&lt;$L$2, B1228&gt;$L$3)), $N$7, ""), $N$7)))</f>
        <v/>
      </c>
      <c r="Q1228" s="84" t="str">
        <f t="shared" si="272"/>
        <v/>
      </c>
      <c r="R1228" s="84" t="str">
        <f t="shared" ref="R1228:R1291" si="276">IF($N1228="", "", IF(AND(R$5="X", D1228=""), $N$6, IF(AND(NOT(D1228=""), ISNUMBER(D1228)=FALSE), $N$7, "")))</f>
        <v/>
      </c>
      <c r="S1228" s="84" t="str">
        <f t="shared" ref="S1228:S1291" si="277">IF($N1228="", "", IF(AND(S$5="X", E1228=""), $N$6, ""))</f>
        <v/>
      </c>
      <c r="U1228" s="84" t="str">
        <f t="shared" ref="U1228:U1291" si="278">IF($B1228="", "", TEXT($B1228, "mmm yyyy"))</f>
        <v/>
      </c>
      <c r="W1228" s="108" t="str">
        <f>IF($N1228="", "", SUM($D$11:$D1228))</f>
        <v/>
      </c>
      <c r="X1228" s="111" t="str">
        <f t="shared" ref="X1228:X1291" si="279">IF(W1228="", "", IF(W1228&lt;=$X$4, W1228, $X$4))</f>
        <v/>
      </c>
      <c r="Y1228" s="114" t="str">
        <f t="shared" si="269"/>
        <v/>
      </c>
      <c r="Z1228" s="111" t="str">
        <f>IF(X1228="", "", X1228-SUM($Z$11:$Z1227))</f>
        <v/>
      </c>
      <c r="AA1228" s="111" t="str">
        <f>IF($Y1228="", "", $Y1228-SUM($AA$11:$AA1227))</f>
        <v/>
      </c>
      <c r="AB1228" s="111" t="str">
        <f t="shared" si="270"/>
        <v/>
      </c>
      <c r="AC1228" s="121" t="str">
        <f t="shared" ref="AC1228:AC1291" si="280">IF($N1228="", "", $Z1228*$AC$4)</f>
        <v/>
      </c>
      <c r="AD1228" s="122" t="str">
        <f t="shared" ref="AD1228:AD1291" si="281">IF($N1228="", "", $AA1228*$AC$5)</f>
        <v/>
      </c>
      <c r="AE1228" s="123" t="str">
        <f t="shared" si="271"/>
        <v/>
      </c>
      <c r="AG1228" s="150" t="str">
        <f t="shared" ref="AG1228:AG1291" si="282">IF(OR($U1228="", $C1228=""), "", CONCATENATE($C1228, " - ", $U1228))</f>
        <v/>
      </c>
    </row>
    <row r="1229" spans="1:33" x14ac:dyDescent="0.25">
      <c r="A1229" s="56"/>
      <c r="B1229" s="70"/>
      <c r="C1229" s="76"/>
      <c r="D1229" s="73"/>
      <c r="E1229" s="79"/>
      <c r="F1229" s="56"/>
      <c r="G1229" s="13" t="str">
        <f t="shared" si="273"/>
        <v/>
      </c>
      <c r="H1229" s="56"/>
      <c r="K1229" s="128"/>
      <c r="L1229" s="128"/>
      <c r="M1229" s="128"/>
      <c r="N1229" s="84" t="str">
        <f t="shared" si="274"/>
        <v/>
      </c>
      <c r="O1229" s="128"/>
      <c r="P1229" s="84" t="str">
        <f t="shared" si="275"/>
        <v/>
      </c>
      <c r="Q1229" s="84" t="str">
        <f t="shared" si="272"/>
        <v/>
      </c>
      <c r="R1229" s="84" t="str">
        <f t="shared" si="276"/>
        <v/>
      </c>
      <c r="S1229" s="84" t="str">
        <f t="shared" si="277"/>
        <v/>
      </c>
      <c r="U1229" s="84" t="str">
        <f t="shared" si="278"/>
        <v/>
      </c>
      <c r="W1229" s="108" t="str">
        <f>IF($N1229="", "", SUM($D$11:$D1229))</f>
        <v/>
      </c>
      <c r="X1229" s="111" t="str">
        <f t="shared" si="279"/>
        <v/>
      </c>
      <c r="Y1229" s="114" t="str">
        <f t="shared" si="269"/>
        <v/>
      </c>
      <c r="Z1229" s="111" t="str">
        <f>IF(X1229="", "", X1229-SUM($Z$11:$Z1228))</f>
        <v/>
      </c>
      <c r="AA1229" s="111" t="str">
        <f>IF($Y1229="", "", $Y1229-SUM($AA$11:$AA1228))</f>
        <v/>
      </c>
      <c r="AB1229" s="111" t="str">
        <f t="shared" si="270"/>
        <v/>
      </c>
      <c r="AC1229" s="121" t="str">
        <f t="shared" si="280"/>
        <v/>
      </c>
      <c r="AD1229" s="122" t="str">
        <f t="shared" si="281"/>
        <v/>
      </c>
      <c r="AE1229" s="123" t="str">
        <f t="shared" si="271"/>
        <v/>
      </c>
      <c r="AG1229" s="150" t="str">
        <f t="shared" si="282"/>
        <v/>
      </c>
    </row>
    <row r="1230" spans="1:33" x14ac:dyDescent="0.25">
      <c r="A1230" s="56"/>
      <c r="B1230" s="70"/>
      <c r="C1230" s="76"/>
      <c r="D1230" s="73"/>
      <c r="E1230" s="79"/>
      <c r="F1230" s="56"/>
      <c r="G1230" s="13" t="str">
        <f t="shared" si="273"/>
        <v/>
      </c>
      <c r="H1230" s="56"/>
      <c r="K1230" s="128"/>
      <c r="L1230" s="128"/>
      <c r="M1230" s="128"/>
      <c r="N1230" s="84" t="str">
        <f t="shared" si="274"/>
        <v/>
      </c>
      <c r="O1230" s="128"/>
      <c r="P1230" s="84" t="str">
        <f t="shared" si="275"/>
        <v/>
      </c>
      <c r="Q1230" s="84" t="str">
        <f t="shared" si="272"/>
        <v/>
      </c>
      <c r="R1230" s="84" t="str">
        <f t="shared" si="276"/>
        <v/>
      </c>
      <c r="S1230" s="84" t="str">
        <f t="shared" si="277"/>
        <v/>
      </c>
      <c r="U1230" s="84" t="str">
        <f t="shared" si="278"/>
        <v/>
      </c>
      <c r="W1230" s="108" t="str">
        <f>IF($N1230="", "", SUM($D$11:$D1230))</f>
        <v/>
      </c>
      <c r="X1230" s="111" t="str">
        <f t="shared" si="279"/>
        <v/>
      </c>
      <c r="Y1230" s="114" t="str">
        <f t="shared" ref="Y1230:Y1293" si="283">IF(W1230="", "", IF(W1230&lt;=$X$4, 0, W1230-$X$4))</f>
        <v/>
      </c>
      <c r="Z1230" s="111" t="str">
        <f>IF(X1230="", "", X1230-SUM($Z$11:$Z1229))</f>
        <v/>
      </c>
      <c r="AA1230" s="111" t="str">
        <f>IF($Y1230="", "", $Y1230-SUM($AA$11:$AA1229))</f>
        <v/>
      </c>
      <c r="AB1230" s="111" t="str">
        <f t="shared" ref="AB1230:AB1293" si="284">IF($N1230="", "", SUM(Z1230:AA1230))</f>
        <v/>
      </c>
      <c r="AC1230" s="121" t="str">
        <f t="shared" si="280"/>
        <v/>
      </c>
      <c r="AD1230" s="122" t="str">
        <f t="shared" si="281"/>
        <v/>
      </c>
      <c r="AE1230" s="123" t="str">
        <f t="shared" ref="AE1230:AE1293" si="285">IF($N1230="", "", SUM(AC1230:AD1230))</f>
        <v/>
      </c>
      <c r="AG1230" s="150" t="str">
        <f t="shared" si="282"/>
        <v/>
      </c>
    </row>
    <row r="1231" spans="1:33" x14ac:dyDescent="0.25">
      <c r="A1231" s="56"/>
      <c r="B1231" s="70"/>
      <c r="C1231" s="76"/>
      <c r="D1231" s="73"/>
      <c r="E1231" s="79"/>
      <c r="F1231" s="56"/>
      <c r="G1231" s="13" t="str">
        <f t="shared" si="273"/>
        <v/>
      </c>
      <c r="H1231" s="56"/>
      <c r="K1231" s="128"/>
      <c r="L1231" s="128"/>
      <c r="M1231" s="128"/>
      <c r="N1231" s="84" t="str">
        <f t="shared" si="274"/>
        <v/>
      </c>
      <c r="O1231" s="128"/>
      <c r="P1231" s="84" t="str">
        <f t="shared" si="275"/>
        <v/>
      </c>
      <c r="Q1231" s="84" t="str">
        <f t="shared" si="272"/>
        <v/>
      </c>
      <c r="R1231" s="84" t="str">
        <f t="shared" si="276"/>
        <v/>
      </c>
      <c r="S1231" s="84" t="str">
        <f t="shared" si="277"/>
        <v/>
      </c>
      <c r="U1231" s="84" t="str">
        <f t="shared" si="278"/>
        <v/>
      </c>
      <c r="W1231" s="108" t="str">
        <f>IF($N1231="", "", SUM($D$11:$D1231))</f>
        <v/>
      </c>
      <c r="X1231" s="111" t="str">
        <f t="shared" si="279"/>
        <v/>
      </c>
      <c r="Y1231" s="114" t="str">
        <f t="shared" si="283"/>
        <v/>
      </c>
      <c r="Z1231" s="111" t="str">
        <f>IF(X1231="", "", X1231-SUM($Z$11:$Z1230))</f>
        <v/>
      </c>
      <c r="AA1231" s="111" t="str">
        <f>IF($Y1231="", "", $Y1231-SUM($AA$11:$AA1230))</f>
        <v/>
      </c>
      <c r="AB1231" s="111" t="str">
        <f t="shared" si="284"/>
        <v/>
      </c>
      <c r="AC1231" s="121" t="str">
        <f t="shared" si="280"/>
        <v/>
      </c>
      <c r="AD1231" s="122" t="str">
        <f t="shared" si="281"/>
        <v/>
      </c>
      <c r="AE1231" s="123" t="str">
        <f t="shared" si="285"/>
        <v/>
      </c>
      <c r="AG1231" s="150" t="str">
        <f t="shared" si="282"/>
        <v/>
      </c>
    </row>
    <row r="1232" spans="1:33" x14ac:dyDescent="0.25">
      <c r="A1232" s="56"/>
      <c r="B1232" s="70"/>
      <c r="C1232" s="76"/>
      <c r="D1232" s="73"/>
      <c r="E1232" s="79"/>
      <c r="F1232" s="56"/>
      <c r="G1232" s="13" t="str">
        <f t="shared" si="273"/>
        <v/>
      </c>
      <c r="H1232" s="56"/>
      <c r="K1232" s="128"/>
      <c r="L1232" s="128"/>
      <c r="M1232" s="128"/>
      <c r="N1232" s="84" t="str">
        <f t="shared" si="274"/>
        <v/>
      </c>
      <c r="O1232" s="128"/>
      <c r="P1232" s="84" t="str">
        <f t="shared" si="275"/>
        <v/>
      </c>
      <c r="Q1232" s="84" t="str">
        <f t="shared" si="272"/>
        <v/>
      </c>
      <c r="R1232" s="84" t="str">
        <f t="shared" si="276"/>
        <v/>
      </c>
      <c r="S1232" s="84" t="str">
        <f t="shared" si="277"/>
        <v/>
      </c>
      <c r="U1232" s="84" t="str">
        <f t="shared" si="278"/>
        <v/>
      </c>
      <c r="W1232" s="108" t="str">
        <f>IF($N1232="", "", SUM($D$11:$D1232))</f>
        <v/>
      </c>
      <c r="X1232" s="111" t="str">
        <f t="shared" si="279"/>
        <v/>
      </c>
      <c r="Y1232" s="114" t="str">
        <f t="shared" si="283"/>
        <v/>
      </c>
      <c r="Z1232" s="111" t="str">
        <f>IF(X1232="", "", X1232-SUM($Z$11:$Z1231))</f>
        <v/>
      </c>
      <c r="AA1232" s="111" t="str">
        <f>IF($Y1232="", "", $Y1232-SUM($AA$11:$AA1231))</f>
        <v/>
      </c>
      <c r="AB1232" s="111" t="str">
        <f t="shared" si="284"/>
        <v/>
      </c>
      <c r="AC1232" s="121" t="str">
        <f t="shared" si="280"/>
        <v/>
      </c>
      <c r="AD1232" s="122" t="str">
        <f t="shared" si="281"/>
        <v/>
      </c>
      <c r="AE1232" s="123" t="str">
        <f t="shared" si="285"/>
        <v/>
      </c>
      <c r="AG1232" s="150" t="str">
        <f t="shared" si="282"/>
        <v/>
      </c>
    </row>
    <row r="1233" spans="1:33" x14ac:dyDescent="0.25">
      <c r="A1233" s="56"/>
      <c r="B1233" s="70"/>
      <c r="C1233" s="76"/>
      <c r="D1233" s="73"/>
      <c r="E1233" s="79"/>
      <c r="F1233" s="56"/>
      <c r="G1233" s="13" t="str">
        <f t="shared" si="273"/>
        <v/>
      </c>
      <c r="H1233" s="56"/>
      <c r="K1233" s="128"/>
      <c r="L1233" s="128"/>
      <c r="M1233" s="128"/>
      <c r="N1233" s="84" t="str">
        <f t="shared" si="274"/>
        <v/>
      </c>
      <c r="O1233" s="128"/>
      <c r="P1233" s="84" t="str">
        <f t="shared" si="275"/>
        <v/>
      </c>
      <c r="Q1233" s="84" t="str">
        <f t="shared" si="272"/>
        <v/>
      </c>
      <c r="R1233" s="84" t="str">
        <f t="shared" si="276"/>
        <v/>
      </c>
      <c r="S1233" s="84" t="str">
        <f t="shared" si="277"/>
        <v/>
      </c>
      <c r="U1233" s="84" t="str">
        <f t="shared" si="278"/>
        <v/>
      </c>
      <c r="W1233" s="108" t="str">
        <f>IF($N1233="", "", SUM($D$11:$D1233))</f>
        <v/>
      </c>
      <c r="X1233" s="111" t="str">
        <f t="shared" si="279"/>
        <v/>
      </c>
      <c r="Y1233" s="114" t="str">
        <f t="shared" si="283"/>
        <v/>
      </c>
      <c r="Z1233" s="111" t="str">
        <f>IF(X1233="", "", X1233-SUM($Z$11:$Z1232))</f>
        <v/>
      </c>
      <c r="AA1233" s="111" t="str">
        <f>IF($Y1233="", "", $Y1233-SUM($AA$11:$AA1232))</f>
        <v/>
      </c>
      <c r="AB1233" s="111" t="str">
        <f t="shared" si="284"/>
        <v/>
      </c>
      <c r="AC1233" s="121" t="str">
        <f t="shared" si="280"/>
        <v/>
      </c>
      <c r="AD1233" s="122" t="str">
        <f t="shared" si="281"/>
        <v/>
      </c>
      <c r="AE1233" s="123" t="str">
        <f t="shared" si="285"/>
        <v/>
      </c>
      <c r="AG1233" s="150" t="str">
        <f t="shared" si="282"/>
        <v/>
      </c>
    </row>
    <row r="1234" spans="1:33" x14ac:dyDescent="0.25">
      <c r="A1234" s="56"/>
      <c r="B1234" s="70"/>
      <c r="C1234" s="76"/>
      <c r="D1234" s="73"/>
      <c r="E1234" s="79"/>
      <c r="F1234" s="56"/>
      <c r="G1234" s="13" t="str">
        <f t="shared" si="273"/>
        <v/>
      </c>
      <c r="H1234" s="56"/>
      <c r="K1234" s="128"/>
      <c r="L1234" s="128"/>
      <c r="M1234" s="128"/>
      <c r="N1234" s="84" t="str">
        <f t="shared" si="274"/>
        <v/>
      </c>
      <c r="O1234" s="128"/>
      <c r="P1234" s="84" t="str">
        <f t="shared" si="275"/>
        <v/>
      </c>
      <c r="Q1234" s="84" t="str">
        <f t="shared" si="272"/>
        <v/>
      </c>
      <c r="R1234" s="84" t="str">
        <f t="shared" si="276"/>
        <v/>
      </c>
      <c r="S1234" s="84" t="str">
        <f t="shared" si="277"/>
        <v/>
      </c>
      <c r="U1234" s="84" t="str">
        <f t="shared" si="278"/>
        <v/>
      </c>
      <c r="W1234" s="108" t="str">
        <f>IF($N1234="", "", SUM($D$11:$D1234))</f>
        <v/>
      </c>
      <c r="X1234" s="111" t="str">
        <f t="shared" si="279"/>
        <v/>
      </c>
      <c r="Y1234" s="114" t="str">
        <f t="shared" si="283"/>
        <v/>
      </c>
      <c r="Z1234" s="111" t="str">
        <f>IF(X1234="", "", X1234-SUM($Z$11:$Z1233))</f>
        <v/>
      </c>
      <c r="AA1234" s="111" t="str">
        <f>IF($Y1234="", "", $Y1234-SUM($AA$11:$AA1233))</f>
        <v/>
      </c>
      <c r="AB1234" s="111" t="str">
        <f t="shared" si="284"/>
        <v/>
      </c>
      <c r="AC1234" s="121" t="str">
        <f t="shared" si="280"/>
        <v/>
      </c>
      <c r="AD1234" s="122" t="str">
        <f t="shared" si="281"/>
        <v/>
      </c>
      <c r="AE1234" s="123" t="str">
        <f t="shared" si="285"/>
        <v/>
      </c>
      <c r="AG1234" s="150" t="str">
        <f t="shared" si="282"/>
        <v/>
      </c>
    </row>
    <row r="1235" spans="1:33" x14ac:dyDescent="0.25">
      <c r="A1235" s="56"/>
      <c r="B1235" s="70"/>
      <c r="C1235" s="76"/>
      <c r="D1235" s="73"/>
      <c r="E1235" s="79"/>
      <c r="F1235" s="56"/>
      <c r="G1235" s="13" t="str">
        <f t="shared" si="273"/>
        <v/>
      </c>
      <c r="H1235" s="56"/>
      <c r="K1235" s="128"/>
      <c r="L1235" s="128"/>
      <c r="M1235" s="128"/>
      <c r="N1235" s="84" t="str">
        <f t="shared" si="274"/>
        <v/>
      </c>
      <c r="O1235" s="128"/>
      <c r="P1235" s="84" t="str">
        <f t="shared" si="275"/>
        <v/>
      </c>
      <c r="Q1235" s="84" t="str">
        <f t="shared" si="272"/>
        <v/>
      </c>
      <c r="R1235" s="84" t="str">
        <f t="shared" si="276"/>
        <v/>
      </c>
      <c r="S1235" s="84" t="str">
        <f t="shared" si="277"/>
        <v/>
      </c>
      <c r="U1235" s="84" t="str">
        <f t="shared" si="278"/>
        <v/>
      </c>
      <c r="W1235" s="108" t="str">
        <f>IF($N1235="", "", SUM($D$11:$D1235))</f>
        <v/>
      </c>
      <c r="X1235" s="111" t="str">
        <f t="shared" si="279"/>
        <v/>
      </c>
      <c r="Y1235" s="114" t="str">
        <f t="shared" si="283"/>
        <v/>
      </c>
      <c r="Z1235" s="111" t="str">
        <f>IF(X1235="", "", X1235-SUM($Z$11:$Z1234))</f>
        <v/>
      </c>
      <c r="AA1235" s="111" t="str">
        <f>IF($Y1235="", "", $Y1235-SUM($AA$11:$AA1234))</f>
        <v/>
      </c>
      <c r="AB1235" s="111" t="str">
        <f t="shared" si="284"/>
        <v/>
      </c>
      <c r="AC1235" s="121" t="str">
        <f t="shared" si="280"/>
        <v/>
      </c>
      <c r="AD1235" s="122" t="str">
        <f t="shared" si="281"/>
        <v/>
      </c>
      <c r="AE1235" s="123" t="str">
        <f t="shared" si="285"/>
        <v/>
      </c>
      <c r="AG1235" s="150" t="str">
        <f t="shared" si="282"/>
        <v/>
      </c>
    </row>
    <row r="1236" spans="1:33" x14ac:dyDescent="0.25">
      <c r="A1236" s="56"/>
      <c r="B1236" s="70"/>
      <c r="C1236" s="76"/>
      <c r="D1236" s="73"/>
      <c r="E1236" s="79"/>
      <c r="F1236" s="56"/>
      <c r="G1236" s="13" t="str">
        <f t="shared" si="273"/>
        <v/>
      </c>
      <c r="H1236" s="56"/>
      <c r="K1236" s="128"/>
      <c r="L1236" s="128"/>
      <c r="M1236" s="128"/>
      <c r="N1236" s="84" t="str">
        <f t="shared" si="274"/>
        <v/>
      </c>
      <c r="O1236" s="128"/>
      <c r="P1236" s="84" t="str">
        <f t="shared" si="275"/>
        <v/>
      </c>
      <c r="Q1236" s="84" t="str">
        <f t="shared" si="272"/>
        <v/>
      </c>
      <c r="R1236" s="84" t="str">
        <f t="shared" si="276"/>
        <v/>
      </c>
      <c r="S1236" s="84" t="str">
        <f t="shared" si="277"/>
        <v/>
      </c>
      <c r="U1236" s="84" t="str">
        <f t="shared" si="278"/>
        <v/>
      </c>
      <c r="W1236" s="108" t="str">
        <f>IF($N1236="", "", SUM($D$11:$D1236))</f>
        <v/>
      </c>
      <c r="X1236" s="111" t="str">
        <f t="shared" si="279"/>
        <v/>
      </c>
      <c r="Y1236" s="114" t="str">
        <f t="shared" si="283"/>
        <v/>
      </c>
      <c r="Z1236" s="111" t="str">
        <f>IF(X1236="", "", X1236-SUM($Z$11:$Z1235))</f>
        <v/>
      </c>
      <c r="AA1236" s="111" t="str">
        <f>IF($Y1236="", "", $Y1236-SUM($AA$11:$AA1235))</f>
        <v/>
      </c>
      <c r="AB1236" s="111" t="str">
        <f t="shared" si="284"/>
        <v/>
      </c>
      <c r="AC1236" s="121" t="str">
        <f t="shared" si="280"/>
        <v/>
      </c>
      <c r="AD1236" s="122" t="str">
        <f t="shared" si="281"/>
        <v/>
      </c>
      <c r="AE1236" s="123" t="str">
        <f t="shared" si="285"/>
        <v/>
      </c>
      <c r="AG1236" s="150" t="str">
        <f t="shared" si="282"/>
        <v/>
      </c>
    </row>
    <row r="1237" spans="1:33" x14ac:dyDescent="0.25">
      <c r="A1237" s="56"/>
      <c r="B1237" s="70"/>
      <c r="C1237" s="76"/>
      <c r="D1237" s="73"/>
      <c r="E1237" s="79"/>
      <c r="F1237" s="56"/>
      <c r="G1237" s="13" t="str">
        <f t="shared" si="273"/>
        <v/>
      </c>
      <c r="H1237" s="56"/>
      <c r="K1237" s="128"/>
      <c r="L1237" s="128"/>
      <c r="M1237" s="128"/>
      <c r="N1237" s="84" t="str">
        <f t="shared" si="274"/>
        <v/>
      </c>
      <c r="O1237" s="128"/>
      <c r="P1237" s="84" t="str">
        <f t="shared" si="275"/>
        <v/>
      </c>
      <c r="Q1237" s="84" t="str">
        <f t="shared" si="272"/>
        <v/>
      </c>
      <c r="R1237" s="84" t="str">
        <f t="shared" si="276"/>
        <v/>
      </c>
      <c r="S1237" s="84" t="str">
        <f t="shared" si="277"/>
        <v/>
      </c>
      <c r="U1237" s="84" t="str">
        <f t="shared" si="278"/>
        <v/>
      </c>
      <c r="W1237" s="108" t="str">
        <f>IF($N1237="", "", SUM($D$11:$D1237))</f>
        <v/>
      </c>
      <c r="X1237" s="111" t="str">
        <f t="shared" si="279"/>
        <v/>
      </c>
      <c r="Y1237" s="114" t="str">
        <f t="shared" si="283"/>
        <v/>
      </c>
      <c r="Z1237" s="111" t="str">
        <f>IF(X1237="", "", X1237-SUM($Z$11:$Z1236))</f>
        <v/>
      </c>
      <c r="AA1237" s="111" t="str">
        <f>IF($Y1237="", "", $Y1237-SUM($AA$11:$AA1236))</f>
        <v/>
      </c>
      <c r="AB1237" s="111" t="str">
        <f t="shared" si="284"/>
        <v/>
      </c>
      <c r="AC1237" s="121" t="str">
        <f t="shared" si="280"/>
        <v/>
      </c>
      <c r="AD1237" s="122" t="str">
        <f t="shared" si="281"/>
        <v/>
      </c>
      <c r="AE1237" s="123" t="str">
        <f t="shared" si="285"/>
        <v/>
      </c>
      <c r="AG1237" s="150" t="str">
        <f t="shared" si="282"/>
        <v/>
      </c>
    </row>
    <row r="1238" spans="1:33" x14ac:dyDescent="0.25">
      <c r="A1238" s="56"/>
      <c r="B1238" s="70"/>
      <c r="C1238" s="76"/>
      <c r="D1238" s="73"/>
      <c r="E1238" s="79"/>
      <c r="F1238" s="56"/>
      <c r="G1238" s="13" t="str">
        <f t="shared" si="273"/>
        <v/>
      </c>
      <c r="H1238" s="56"/>
      <c r="K1238" s="128"/>
      <c r="L1238" s="128"/>
      <c r="M1238" s="128"/>
      <c r="N1238" s="84" t="str">
        <f t="shared" si="274"/>
        <v/>
      </c>
      <c r="O1238" s="128"/>
      <c r="P1238" s="84" t="str">
        <f t="shared" si="275"/>
        <v/>
      </c>
      <c r="Q1238" s="84" t="str">
        <f t="shared" si="272"/>
        <v/>
      </c>
      <c r="R1238" s="84" t="str">
        <f t="shared" si="276"/>
        <v/>
      </c>
      <c r="S1238" s="84" t="str">
        <f t="shared" si="277"/>
        <v/>
      </c>
      <c r="U1238" s="84" t="str">
        <f t="shared" si="278"/>
        <v/>
      </c>
      <c r="W1238" s="108" t="str">
        <f>IF($N1238="", "", SUM($D$11:$D1238))</f>
        <v/>
      </c>
      <c r="X1238" s="111" t="str">
        <f t="shared" si="279"/>
        <v/>
      </c>
      <c r="Y1238" s="114" t="str">
        <f t="shared" si="283"/>
        <v/>
      </c>
      <c r="Z1238" s="111" t="str">
        <f>IF(X1238="", "", X1238-SUM($Z$11:$Z1237))</f>
        <v/>
      </c>
      <c r="AA1238" s="111" t="str">
        <f>IF($Y1238="", "", $Y1238-SUM($AA$11:$AA1237))</f>
        <v/>
      </c>
      <c r="AB1238" s="111" t="str">
        <f t="shared" si="284"/>
        <v/>
      </c>
      <c r="AC1238" s="121" t="str">
        <f t="shared" si="280"/>
        <v/>
      </c>
      <c r="AD1238" s="122" t="str">
        <f t="shared" si="281"/>
        <v/>
      </c>
      <c r="AE1238" s="123" t="str">
        <f t="shared" si="285"/>
        <v/>
      </c>
      <c r="AG1238" s="150" t="str">
        <f t="shared" si="282"/>
        <v/>
      </c>
    </row>
    <row r="1239" spans="1:33" x14ac:dyDescent="0.25">
      <c r="A1239" s="56"/>
      <c r="B1239" s="70"/>
      <c r="C1239" s="76"/>
      <c r="D1239" s="73"/>
      <c r="E1239" s="79"/>
      <c r="F1239" s="56"/>
      <c r="G1239" s="13" t="str">
        <f t="shared" si="273"/>
        <v/>
      </c>
      <c r="H1239" s="56"/>
      <c r="K1239" s="128"/>
      <c r="L1239" s="128"/>
      <c r="M1239" s="128"/>
      <c r="N1239" s="84" t="str">
        <f t="shared" si="274"/>
        <v/>
      </c>
      <c r="O1239" s="128"/>
      <c r="P1239" s="84" t="str">
        <f t="shared" si="275"/>
        <v/>
      </c>
      <c r="Q1239" s="84" t="str">
        <f t="shared" si="272"/>
        <v/>
      </c>
      <c r="R1239" s="84" t="str">
        <f t="shared" si="276"/>
        <v/>
      </c>
      <c r="S1239" s="84" t="str">
        <f t="shared" si="277"/>
        <v/>
      </c>
      <c r="U1239" s="84" t="str">
        <f t="shared" si="278"/>
        <v/>
      </c>
      <c r="W1239" s="108" t="str">
        <f>IF($N1239="", "", SUM($D$11:$D1239))</f>
        <v/>
      </c>
      <c r="X1239" s="111" t="str">
        <f t="shared" si="279"/>
        <v/>
      </c>
      <c r="Y1239" s="114" t="str">
        <f t="shared" si="283"/>
        <v/>
      </c>
      <c r="Z1239" s="111" t="str">
        <f>IF(X1239="", "", X1239-SUM($Z$11:$Z1238))</f>
        <v/>
      </c>
      <c r="AA1239" s="111" t="str">
        <f>IF($Y1239="", "", $Y1239-SUM($AA$11:$AA1238))</f>
        <v/>
      </c>
      <c r="AB1239" s="111" t="str">
        <f t="shared" si="284"/>
        <v/>
      </c>
      <c r="AC1239" s="121" t="str">
        <f t="shared" si="280"/>
        <v/>
      </c>
      <c r="AD1239" s="122" t="str">
        <f t="shared" si="281"/>
        <v/>
      </c>
      <c r="AE1239" s="123" t="str">
        <f t="shared" si="285"/>
        <v/>
      </c>
      <c r="AG1239" s="150" t="str">
        <f t="shared" si="282"/>
        <v/>
      </c>
    </row>
    <row r="1240" spans="1:33" x14ac:dyDescent="0.25">
      <c r="A1240" s="56"/>
      <c r="B1240" s="70"/>
      <c r="C1240" s="76"/>
      <c r="D1240" s="73"/>
      <c r="E1240" s="79"/>
      <c r="F1240" s="56"/>
      <c r="G1240" s="13" t="str">
        <f t="shared" si="273"/>
        <v/>
      </c>
      <c r="H1240" s="56"/>
      <c r="K1240" s="128"/>
      <c r="L1240" s="128"/>
      <c r="M1240" s="128"/>
      <c r="N1240" s="84" t="str">
        <f t="shared" si="274"/>
        <v/>
      </c>
      <c r="O1240" s="128"/>
      <c r="P1240" s="84" t="str">
        <f t="shared" si="275"/>
        <v/>
      </c>
      <c r="Q1240" s="84" t="str">
        <f t="shared" si="272"/>
        <v/>
      </c>
      <c r="R1240" s="84" t="str">
        <f t="shared" si="276"/>
        <v/>
      </c>
      <c r="S1240" s="84" t="str">
        <f t="shared" si="277"/>
        <v/>
      </c>
      <c r="U1240" s="84" t="str">
        <f t="shared" si="278"/>
        <v/>
      </c>
      <c r="W1240" s="108" t="str">
        <f>IF($N1240="", "", SUM($D$11:$D1240))</f>
        <v/>
      </c>
      <c r="X1240" s="111" t="str">
        <f t="shared" si="279"/>
        <v/>
      </c>
      <c r="Y1240" s="114" t="str">
        <f t="shared" si="283"/>
        <v/>
      </c>
      <c r="Z1240" s="111" t="str">
        <f>IF(X1240="", "", X1240-SUM($Z$11:$Z1239))</f>
        <v/>
      </c>
      <c r="AA1240" s="111" t="str">
        <f>IF($Y1240="", "", $Y1240-SUM($AA$11:$AA1239))</f>
        <v/>
      </c>
      <c r="AB1240" s="111" t="str">
        <f t="shared" si="284"/>
        <v/>
      </c>
      <c r="AC1240" s="121" t="str">
        <f t="shared" si="280"/>
        <v/>
      </c>
      <c r="AD1240" s="122" t="str">
        <f t="shared" si="281"/>
        <v/>
      </c>
      <c r="AE1240" s="123" t="str">
        <f t="shared" si="285"/>
        <v/>
      </c>
      <c r="AG1240" s="150" t="str">
        <f t="shared" si="282"/>
        <v/>
      </c>
    </row>
    <row r="1241" spans="1:33" x14ac:dyDescent="0.25">
      <c r="A1241" s="56"/>
      <c r="B1241" s="70"/>
      <c r="C1241" s="76"/>
      <c r="D1241" s="73"/>
      <c r="E1241" s="79"/>
      <c r="F1241" s="56"/>
      <c r="G1241" s="13" t="str">
        <f t="shared" si="273"/>
        <v/>
      </c>
      <c r="H1241" s="56"/>
      <c r="K1241" s="128"/>
      <c r="L1241" s="128"/>
      <c r="M1241" s="128"/>
      <c r="N1241" s="84" t="str">
        <f t="shared" si="274"/>
        <v/>
      </c>
      <c r="O1241" s="128"/>
      <c r="P1241" s="84" t="str">
        <f t="shared" si="275"/>
        <v/>
      </c>
      <c r="Q1241" s="84" t="str">
        <f t="shared" si="272"/>
        <v/>
      </c>
      <c r="R1241" s="84" t="str">
        <f t="shared" si="276"/>
        <v/>
      </c>
      <c r="S1241" s="84" t="str">
        <f t="shared" si="277"/>
        <v/>
      </c>
      <c r="U1241" s="84" t="str">
        <f t="shared" si="278"/>
        <v/>
      </c>
      <c r="W1241" s="108" t="str">
        <f>IF($N1241="", "", SUM($D$11:$D1241))</f>
        <v/>
      </c>
      <c r="X1241" s="111" t="str">
        <f t="shared" si="279"/>
        <v/>
      </c>
      <c r="Y1241" s="114" t="str">
        <f t="shared" si="283"/>
        <v/>
      </c>
      <c r="Z1241" s="111" t="str">
        <f>IF(X1241="", "", X1241-SUM($Z$11:$Z1240))</f>
        <v/>
      </c>
      <c r="AA1241" s="111" t="str">
        <f>IF($Y1241="", "", $Y1241-SUM($AA$11:$AA1240))</f>
        <v/>
      </c>
      <c r="AB1241" s="111" t="str">
        <f t="shared" si="284"/>
        <v/>
      </c>
      <c r="AC1241" s="121" t="str">
        <f t="shared" si="280"/>
        <v/>
      </c>
      <c r="AD1241" s="122" t="str">
        <f t="shared" si="281"/>
        <v/>
      </c>
      <c r="AE1241" s="123" t="str">
        <f t="shared" si="285"/>
        <v/>
      </c>
      <c r="AG1241" s="150" t="str">
        <f t="shared" si="282"/>
        <v/>
      </c>
    </row>
    <row r="1242" spans="1:33" x14ac:dyDescent="0.25">
      <c r="A1242" s="56"/>
      <c r="B1242" s="70"/>
      <c r="C1242" s="76"/>
      <c r="D1242" s="73"/>
      <c r="E1242" s="79"/>
      <c r="F1242" s="56"/>
      <c r="G1242" s="13" t="str">
        <f t="shared" si="273"/>
        <v/>
      </c>
      <c r="H1242" s="56"/>
      <c r="K1242" s="128"/>
      <c r="L1242" s="128"/>
      <c r="M1242" s="128"/>
      <c r="N1242" s="84" t="str">
        <f t="shared" si="274"/>
        <v/>
      </c>
      <c r="O1242" s="128"/>
      <c r="P1242" s="84" t="str">
        <f t="shared" si="275"/>
        <v/>
      </c>
      <c r="Q1242" s="84" t="str">
        <f t="shared" si="272"/>
        <v/>
      </c>
      <c r="R1242" s="84" t="str">
        <f t="shared" si="276"/>
        <v/>
      </c>
      <c r="S1242" s="84" t="str">
        <f t="shared" si="277"/>
        <v/>
      </c>
      <c r="U1242" s="84" t="str">
        <f t="shared" si="278"/>
        <v/>
      </c>
      <c r="W1242" s="108" t="str">
        <f>IF($N1242="", "", SUM($D$11:$D1242))</f>
        <v/>
      </c>
      <c r="X1242" s="111" t="str">
        <f t="shared" si="279"/>
        <v/>
      </c>
      <c r="Y1242" s="114" t="str">
        <f t="shared" si="283"/>
        <v/>
      </c>
      <c r="Z1242" s="111" t="str">
        <f>IF(X1242="", "", X1242-SUM($Z$11:$Z1241))</f>
        <v/>
      </c>
      <c r="AA1242" s="111" t="str">
        <f>IF($Y1242="", "", $Y1242-SUM($AA$11:$AA1241))</f>
        <v/>
      </c>
      <c r="AB1242" s="111" t="str">
        <f t="shared" si="284"/>
        <v/>
      </c>
      <c r="AC1242" s="121" t="str">
        <f t="shared" si="280"/>
        <v/>
      </c>
      <c r="AD1242" s="122" t="str">
        <f t="shared" si="281"/>
        <v/>
      </c>
      <c r="AE1242" s="123" t="str">
        <f t="shared" si="285"/>
        <v/>
      </c>
      <c r="AG1242" s="150" t="str">
        <f t="shared" si="282"/>
        <v/>
      </c>
    </row>
    <row r="1243" spans="1:33" x14ac:dyDescent="0.25">
      <c r="A1243" s="56"/>
      <c r="B1243" s="70"/>
      <c r="C1243" s="76"/>
      <c r="D1243" s="73"/>
      <c r="E1243" s="79"/>
      <c r="F1243" s="56"/>
      <c r="G1243" s="13" t="str">
        <f t="shared" si="273"/>
        <v/>
      </c>
      <c r="H1243" s="56"/>
      <c r="K1243" s="128"/>
      <c r="L1243" s="128"/>
      <c r="M1243" s="128"/>
      <c r="N1243" s="84" t="str">
        <f t="shared" si="274"/>
        <v/>
      </c>
      <c r="O1243" s="128"/>
      <c r="P1243" s="84" t="str">
        <f t="shared" si="275"/>
        <v/>
      </c>
      <c r="Q1243" s="84" t="str">
        <f t="shared" si="272"/>
        <v/>
      </c>
      <c r="R1243" s="84" t="str">
        <f t="shared" si="276"/>
        <v/>
      </c>
      <c r="S1243" s="84" t="str">
        <f t="shared" si="277"/>
        <v/>
      </c>
      <c r="U1243" s="84" t="str">
        <f t="shared" si="278"/>
        <v/>
      </c>
      <c r="W1243" s="108" t="str">
        <f>IF($N1243="", "", SUM($D$11:$D1243))</f>
        <v/>
      </c>
      <c r="X1243" s="111" t="str">
        <f t="shared" si="279"/>
        <v/>
      </c>
      <c r="Y1243" s="114" t="str">
        <f t="shared" si="283"/>
        <v/>
      </c>
      <c r="Z1243" s="111" t="str">
        <f>IF(X1243="", "", X1243-SUM($Z$11:$Z1242))</f>
        <v/>
      </c>
      <c r="AA1243" s="111" t="str">
        <f>IF($Y1243="", "", $Y1243-SUM($AA$11:$AA1242))</f>
        <v/>
      </c>
      <c r="AB1243" s="111" t="str">
        <f t="shared" si="284"/>
        <v/>
      </c>
      <c r="AC1243" s="121" t="str">
        <f t="shared" si="280"/>
        <v/>
      </c>
      <c r="AD1243" s="122" t="str">
        <f t="shared" si="281"/>
        <v/>
      </c>
      <c r="AE1243" s="123" t="str">
        <f t="shared" si="285"/>
        <v/>
      </c>
      <c r="AG1243" s="150" t="str">
        <f t="shared" si="282"/>
        <v/>
      </c>
    </row>
    <row r="1244" spans="1:33" x14ac:dyDescent="0.25">
      <c r="A1244" s="56"/>
      <c r="B1244" s="70"/>
      <c r="C1244" s="76"/>
      <c r="D1244" s="73"/>
      <c r="E1244" s="79"/>
      <c r="F1244" s="56"/>
      <c r="G1244" s="13" t="str">
        <f t="shared" si="273"/>
        <v/>
      </c>
      <c r="H1244" s="56"/>
      <c r="K1244" s="128"/>
      <c r="L1244" s="128"/>
      <c r="M1244" s="128"/>
      <c r="N1244" s="84" t="str">
        <f t="shared" si="274"/>
        <v/>
      </c>
      <c r="O1244" s="128"/>
      <c r="P1244" s="84" t="str">
        <f t="shared" si="275"/>
        <v/>
      </c>
      <c r="Q1244" s="84" t="str">
        <f t="shared" si="272"/>
        <v/>
      </c>
      <c r="R1244" s="84" t="str">
        <f t="shared" si="276"/>
        <v/>
      </c>
      <c r="S1244" s="84" t="str">
        <f t="shared" si="277"/>
        <v/>
      </c>
      <c r="U1244" s="84" t="str">
        <f t="shared" si="278"/>
        <v/>
      </c>
      <c r="W1244" s="108" t="str">
        <f>IF($N1244="", "", SUM($D$11:$D1244))</f>
        <v/>
      </c>
      <c r="X1244" s="111" t="str">
        <f t="shared" si="279"/>
        <v/>
      </c>
      <c r="Y1244" s="114" t="str">
        <f t="shared" si="283"/>
        <v/>
      </c>
      <c r="Z1244" s="111" t="str">
        <f>IF(X1244="", "", X1244-SUM($Z$11:$Z1243))</f>
        <v/>
      </c>
      <c r="AA1244" s="111" t="str">
        <f>IF($Y1244="", "", $Y1244-SUM($AA$11:$AA1243))</f>
        <v/>
      </c>
      <c r="AB1244" s="111" t="str">
        <f t="shared" si="284"/>
        <v/>
      </c>
      <c r="AC1244" s="121" t="str">
        <f t="shared" si="280"/>
        <v/>
      </c>
      <c r="AD1244" s="122" t="str">
        <f t="shared" si="281"/>
        <v/>
      </c>
      <c r="AE1244" s="123" t="str">
        <f t="shared" si="285"/>
        <v/>
      </c>
      <c r="AG1244" s="150" t="str">
        <f t="shared" si="282"/>
        <v/>
      </c>
    </row>
    <row r="1245" spans="1:33" x14ac:dyDescent="0.25">
      <c r="A1245" s="56"/>
      <c r="B1245" s="70"/>
      <c r="C1245" s="76"/>
      <c r="D1245" s="73"/>
      <c r="E1245" s="79"/>
      <c r="F1245" s="56"/>
      <c r="G1245" s="13" t="str">
        <f t="shared" si="273"/>
        <v/>
      </c>
      <c r="H1245" s="56"/>
      <c r="K1245" s="128"/>
      <c r="L1245" s="128"/>
      <c r="M1245" s="128"/>
      <c r="N1245" s="84" t="str">
        <f t="shared" si="274"/>
        <v/>
      </c>
      <c r="O1245" s="128"/>
      <c r="P1245" s="84" t="str">
        <f t="shared" si="275"/>
        <v/>
      </c>
      <c r="Q1245" s="84" t="str">
        <f t="shared" si="272"/>
        <v/>
      </c>
      <c r="R1245" s="84" t="str">
        <f t="shared" si="276"/>
        <v/>
      </c>
      <c r="S1245" s="84" t="str">
        <f t="shared" si="277"/>
        <v/>
      </c>
      <c r="U1245" s="84" t="str">
        <f t="shared" si="278"/>
        <v/>
      </c>
      <c r="W1245" s="108" t="str">
        <f>IF($N1245="", "", SUM($D$11:$D1245))</f>
        <v/>
      </c>
      <c r="X1245" s="111" t="str">
        <f t="shared" si="279"/>
        <v/>
      </c>
      <c r="Y1245" s="114" t="str">
        <f t="shared" si="283"/>
        <v/>
      </c>
      <c r="Z1245" s="111" t="str">
        <f>IF(X1245="", "", X1245-SUM($Z$11:$Z1244))</f>
        <v/>
      </c>
      <c r="AA1245" s="111" t="str">
        <f>IF($Y1245="", "", $Y1245-SUM($AA$11:$AA1244))</f>
        <v/>
      </c>
      <c r="AB1245" s="111" t="str">
        <f t="shared" si="284"/>
        <v/>
      </c>
      <c r="AC1245" s="121" t="str">
        <f t="shared" si="280"/>
        <v/>
      </c>
      <c r="AD1245" s="122" t="str">
        <f t="shared" si="281"/>
        <v/>
      </c>
      <c r="AE1245" s="123" t="str">
        <f t="shared" si="285"/>
        <v/>
      </c>
      <c r="AG1245" s="150" t="str">
        <f t="shared" si="282"/>
        <v/>
      </c>
    </row>
    <row r="1246" spans="1:33" x14ac:dyDescent="0.25">
      <c r="A1246" s="56"/>
      <c r="B1246" s="70"/>
      <c r="C1246" s="76"/>
      <c r="D1246" s="73"/>
      <c r="E1246" s="79"/>
      <c r="F1246" s="56"/>
      <c r="G1246" s="13" t="str">
        <f t="shared" si="273"/>
        <v/>
      </c>
      <c r="H1246" s="56"/>
      <c r="K1246" s="128"/>
      <c r="L1246" s="128"/>
      <c r="M1246" s="128"/>
      <c r="N1246" s="84" t="str">
        <f t="shared" si="274"/>
        <v/>
      </c>
      <c r="O1246" s="128"/>
      <c r="P1246" s="84" t="str">
        <f t="shared" si="275"/>
        <v/>
      </c>
      <c r="Q1246" s="84" t="str">
        <f t="shared" si="272"/>
        <v/>
      </c>
      <c r="R1246" s="84" t="str">
        <f t="shared" si="276"/>
        <v/>
      </c>
      <c r="S1246" s="84" t="str">
        <f t="shared" si="277"/>
        <v/>
      </c>
      <c r="U1246" s="84" t="str">
        <f t="shared" si="278"/>
        <v/>
      </c>
      <c r="W1246" s="108" t="str">
        <f>IF($N1246="", "", SUM($D$11:$D1246))</f>
        <v/>
      </c>
      <c r="X1246" s="111" t="str">
        <f t="shared" si="279"/>
        <v/>
      </c>
      <c r="Y1246" s="114" t="str">
        <f t="shared" si="283"/>
        <v/>
      </c>
      <c r="Z1246" s="111" t="str">
        <f>IF(X1246="", "", X1246-SUM($Z$11:$Z1245))</f>
        <v/>
      </c>
      <c r="AA1246" s="111" t="str">
        <f>IF($Y1246="", "", $Y1246-SUM($AA$11:$AA1245))</f>
        <v/>
      </c>
      <c r="AB1246" s="111" t="str">
        <f t="shared" si="284"/>
        <v/>
      </c>
      <c r="AC1246" s="121" t="str">
        <f t="shared" si="280"/>
        <v/>
      </c>
      <c r="AD1246" s="122" t="str">
        <f t="shared" si="281"/>
        <v/>
      </c>
      <c r="AE1246" s="123" t="str">
        <f t="shared" si="285"/>
        <v/>
      </c>
      <c r="AG1246" s="150" t="str">
        <f t="shared" si="282"/>
        <v/>
      </c>
    </row>
    <row r="1247" spans="1:33" x14ac:dyDescent="0.25">
      <c r="A1247" s="56"/>
      <c r="B1247" s="70"/>
      <c r="C1247" s="76"/>
      <c r="D1247" s="73"/>
      <c r="E1247" s="79"/>
      <c r="F1247" s="56"/>
      <c r="G1247" s="13" t="str">
        <f t="shared" si="273"/>
        <v/>
      </c>
      <c r="H1247" s="56"/>
      <c r="K1247" s="128"/>
      <c r="L1247" s="128"/>
      <c r="M1247" s="128"/>
      <c r="N1247" s="84" t="str">
        <f t="shared" si="274"/>
        <v/>
      </c>
      <c r="O1247" s="128"/>
      <c r="P1247" s="84" t="str">
        <f t="shared" si="275"/>
        <v/>
      </c>
      <c r="Q1247" s="84" t="str">
        <f t="shared" si="272"/>
        <v/>
      </c>
      <c r="R1247" s="84" t="str">
        <f t="shared" si="276"/>
        <v/>
      </c>
      <c r="S1247" s="84" t="str">
        <f t="shared" si="277"/>
        <v/>
      </c>
      <c r="U1247" s="84" t="str">
        <f t="shared" si="278"/>
        <v/>
      </c>
      <c r="W1247" s="108" t="str">
        <f>IF($N1247="", "", SUM($D$11:$D1247))</f>
        <v/>
      </c>
      <c r="X1247" s="111" t="str">
        <f t="shared" si="279"/>
        <v/>
      </c>
      <c r="Y1247" s="114" t="str">
        <f t="shared" si="283"/>
        <v/>
      </c>
      <c r="Z1247" s="111" t="str">
        <f>IF(X1247="", "", X1247-SUM($Z$11:$Z1246))</f>
        <v/>
      </c>
      <c r="AA1247" s="111" t="str">
        <f>IF($Y1247="", "", $Y1247-SUM($AA$11:$AA1246))</f>
        <v/>
      </c>
      <c r="AB1247" s="111" t="str">
        <f t="shared" si="284"/>
        <v/>
      </c>
      <c r="AC1247" s="121" t="str">
        <f t="shared" si="280"/>
        <v/>
      </c>
      <c r="AD1247" s="122" t="str">
        <f t="shared" si="281"/>
        <v/>
      </c>
      <c r="AE1247" s="123" t="str">
        <f t="shared" si="285"/>
        <v/>
      </c>
      <c r="AG1247" s="150" t="str">
        <f t="shared" si="282"/>
        <v/>
      </c>
    </row>
    <row r="1248" spans="1:33" x14ac:dyDescent="0.25">
      <c r="A1248" s="56"/>
      <c r="B1248" s="70"/>
      <c r="C1248" s="76"/>
      <c r="D1248" s="73"/>
      <c r="E1248" s="79"/>
      <c r="F1248" s="56"/>
      <c r="G1248" s="13" t="str">
        <f t="shared" si="273"/>
        <v/>
      </c>
      <c r="H1248" s="56"/>
      <c r="K1248" s="128"/>
      <c r="L1248" s="128"/>
      <c r="M1248" s="128"/>
      <c r="N1248" s="84" t="str">
        <f t="shared" si="274"/>
        <v/>
      </c>
      <c r="O1248" s="128"/>
      <c r="P1248" s="84" t="str">
        <f t="shared" si="275"/>
        <v/>
      </c>
      <c r="Q1248" s="84" t="str">
        <f t="shared" si="272"/>
        <v/>
      </c>
      <c r="R1248" s="84" t="str">
        <f t="shared" si="276"/>
        <v/>
      </c>
      <c r="S1248" s="84" t="str">
        <f t="shared" si="277"/>
        <v/>
      </c>
      <c r="U1248" s="84" t="str">
        <f t="shared" si="278"/>
        <v/>
      </c>
      <c r="W1248" s="108" t="str">
        <f>IF($N1248="", "", SUM($D$11:$D1248))</f>
        <v/>
      </c>
      <c r="X1248" s="111" t="str">
        <f t="shared" si="279"/>
        <v/>
      </c>
      <c r="Y1248" s="114" t="str">
        <f t="shared" si="283"/>
        <v/>
      </c>
      <c r="Z1248" s="111" t="str">
        <f>IF(X1248="", "", X1248-SUM($Z$11:$Z1247))</f>
        <v/>
      </c>
      <c r="AA1248" s="111" t="str">
        <f>IF($Y1248="", "", $Y1248-SUM($AA$11:$AA1247))</f>
        <v/>
      </c>
      <c r="AB1248" s="111" t="str">
        <f t="shared" si="284"/>
        <v/>
      </c>
      <c r="AC1248" s="121" t="str">
        <f t="shared" si="280"/>
        <v/>
      </c>
      <c r="AD1248" s="122" t="str">
        <f t="shared" si="281"/>
        <v/>
      </c>
      <c r="AE1248" s="123" t="str">
        <f t="shared" si="285"/>
        <v/>
      </c>
      <c r="AG1248" s="150" t="str">
        <f t="shared" si="282"/>
        <v/>
      </c>
    </row>
    <row r="1249" spans="1:33" x14ac:dyDescent="0.25">
      <c r="A1249" s="56"/>
      <c r="B1249" s="70"/>
      <c r="C1249" s="76"/>
      <c r="D1249" s="73"/>
      <c r="E1249" s="79"/>
      <c r="F1249" s="56"/>
      <c r="G1249" s="13" t="str">
        <f t="shared" si="273"/>
        <v/>
      </c>
      <c r="H1249" s="56"/>
      <c r="K1249" s="128"/>
      <c r="L1249" s="128"/>
      <c r="M1249" s="128"/>
      <c r="N1249" s="84" t="str">
        <f t="shared" si="274"/>
        <v/>
      </c>
      <c r="O1249" s="128"/>
      <c r="P1249" s="84" t="str">
        <f t="shared" si="275"/>
        <v/>
      </c>
      <c r="Q1249" s="84" t="str">
        <f t="shared" si="272"/>
        <v/>
      </c>
      <c r="R1249" s="84" t="str">
        <f t="shared" si="276"/>
        <v/>
      </c>
      <c r="S1249" s="84" t="str">
        <f t="shared" si="277"/>
        <v/>
      </c>
      <c r="U1249" s="84" t="str">
        <f t="shared" si="278"/>
        <v/>
      </c>
      <c r="W1249" s="108" t="str">
        <f>IF($N1249="", "", SUM($D$11:$D1249))</f>
        <v/>
      </c>
      <c r="X1249" s="111" t="str">
        <f t="shared" si="279"/>
        <v/>
      </c>
      <c r="Y1249" s="114" t="str">
        <f t="shared" si="283"/>
        <v/>
      </c>
      <c r="Z1249" s="111" t="str">
        <f>IF(X1249="", "", X1249-SUM($Z$11:$Z1248))</f>
        <v/>
      </c>
      <c r="AA1249" s="111" t="str">
        <f>IF($Y1249="", "", $Y1249-SUM($AA$11:$AA1248))</f>
        <v/>
      </c>
      <c r="AB1249" s="111" t="str">
        <f t="shared" si="284"/>
        <v/>
      </c>
      <c r="AC1249" s="121" t="str">
        <f t="shared" si="280"/>
        <v/>
      </c>
      <c r="AD1249" s="122" t="str">
        <f t="shared" si="281"/>
        <v/>
      </c>
      <c r="AE1249" s="123" t="str">
        <f t="shared" si="285"/>
        <v/>
      </c>
      <c r="AG1249" s="150" t="str">
        <f t="shared" si="282"/>
        <v/>
      </c>
    </row>
    <row r="1250" spans="1:33" x14ac:dyDescent="0.25">
      <c r="A1250" s="56"/>
      <c r="B1250" s="70"/>
      <c r="C1250" s="76"/>
      <c r="D1250" s="73"/>
      <c r="E1250" s="79"/>
      <c r="F1250" s="56"/>
      <c r="G1250" s="13" t="str">
        <f t="shared" si="273"/>
        <v/>
      </c>
      <c r="H1250" s="56"/>
      <c r="K1250" s="128"/>
      <c r="L1250" s="128"/>
      <c r="M1250" s="128"/>
      <c r="N1250" s="84" t="str">
        <f t="shared" si="274"/>
        <v/>
      </c>
      <c r="O1250" s="128"/>
      <c r="P1250" s="84" t="str">
        <f t="shared" si="275"/>
        <v/>
      </c>
      <c r="Q1250" s="84" t="str">
        <f t="shared" si="272"/>
        <v/>
      </c>
      <c r="R1250" s="84" t="str">
        <f t="shared" si="276"/>
        <v/>
      </c>
      <c r="S1250" s="84" t="str">
        <f t="shared" si="277"/>
        <v/>
      </c>
      <c r="U1250" s="84" t="str">
        <f t="shared" si="278"/>
        <v/>
      </c>
      <c r="W1250" s="108" t="str">
        <f>IF($N1250="", "", SUM($D$11:$D1250))</f>
        <v/>
      </c>
      <c r="X1250" s="111" t="str">
        <f t="shared" si="279"/>
        <v/>
      </c>
      <c r="Y1250" s="114" t="str">
        <f t="shared" si="283"/>
        <v/>
      </c>
      <c r="Z1250" s="111" t="str">
        <f>IF(X1250="", "", X1250-SUM($Z$11:$Z1249))</f>
        <v/>
      </c>
      <c r="AA1250" s="111" t="str">
        <f>IF($Y1250="", "", $Y1250-SUM($AA$11:$AA1249))</f>
        <v/>
      </c>
      <c r="AB1250" s="111" t="str">
        <f t="shared" si="284"/>
        <v/>
      </c>
      <c r="AC1250" s="121" t="str">
        <f t="shared" si="280"/>
        <v/>
      </c>
      <c r="AD1250" s="122" t="str">
        <f t="shared" si="281"/>
        <v/>
      </c>
      <c r="AE1250" s="123" t="str">
        <f t="shared" si="285"/>
        <v/>
      </c>
      <c r="AG1250" s="150" t="str">
        <f t="shared" si="282"/>
        <v/>
      </c>
    </row>
    <row r="1251" spans="1:33" x14ac:dyDescent="0.25">
      <c r="A1251" s="56"/>
      <c r="B1251" s="70"/>
      <c r="C1251" s="76"/>
      <c r="D1251" s="73"/>
      <c r="E1251" s="79"/>
      <c r="F1251" s="56"/>
      <c r="G1251" s="13" t="str">
        <f t="shared" si="273"/>
        <v/>
      </c>
      <c r="H1251" s="56"/>
      <c r="K1251" s="128"/>
      <c r="L1251" s="128"/>
      <c r="M1251" s="128"/>
      <c r="N1251" s="84" t="str">
        <f t="shared" si="274"/>
        <v/>
      </c>
      <c r="O1251" s="128"/>
      <c r="P1251" s="84" t="str">
        <f t="shared" si="275"/>
        <v/>
      </c>
      <c r="Q1251" s="84" t="str">
        <f t="shared" si="272"/>
        <v/>
      </c>
      <c r="R1251" s="84" t="str">
        <f t="shared" si="276"/>
        <v/>
      </c>
      <c r="S1251" s="84" t="str">
        <f t="shared" si="277"/>
        <v/>
      </c>
      <c r="U1251" s="84" t="str">
        <f t="shared" si="278"/>
        <v/>
      </c>
      <c r="W1251" s="108" t="str">
        <f>IF($N1251="", "", SUM($D$11:$D1251))</f>
        <v/>
      </c>
      <c r="X1251" s="111" t="str">
        <f t="shared" si="279"/>
        <v/>
      </c>
      <c r="Y1251" s="114" t="str">
        <f t="shared" si="283"/>
        <v/>
      </c>
      <c r="Z1251" s="111" t="str">
        <f>IF(X1251="", "", X1251-SUM($Z$11:$Z1250))</f>
        <v/>
      </c>
      <c r="AA1251" s="111" t="str">
        <f>IF($Y1251="", "", $Y1251-SUM($AA$11:$AA1250))</f>
        <v/>
      </c>
      <c r="AB1251" s="111" t="str">
        <f t="shared" si="284"/>
        <v/>
      </c>
      <c r="AC1251" s="121" t="str">
        <f t="shared" si="280"/>
        <v/>
      </c>
      <c r="AD1251" s="122" t="str">
        <f t="shared" si="281"/>
        <v/>
      </c>
      <c r="AE1251" s="123" t="str">
        <f t="shared" si="285"/>
        <v/>
      </c>
      <c r="AG1251" s="150" t="str">
        <f t="shared" si="282"/>
        <v/>
      </c>
    </row>
    <row r="1252" spans="1:33" x14ac:dyDescent="0.25">
      <c r="A1252" s="56"/>
      <c r="B1252" s="70"/>
      <c r="C1252" s="76"/>
      <c r="D1252" s="73"/>
      <c r="E1252" s="79"/>
      <c r="F1252" s="56"/>
      <c r="G1252" s="13" t="str">
        <f t="shared" si="273"/>
        <v/>
      </c>
      <c r="H1252" s="56"/>
      <c r="K1252" s="128"/>
      <c r="L1252" s="128"/>
      <c r="M1252" s="128"/>
      <c r="N1252" s="84" t="str">
        <f t="shared" si="274"/>
        <v/>
      </c>
      <c r="O1252" s="128"/>
      <c r="P1252" s="84" t="str">
        <f t="shared" si="275"/>
        <v/>
      </c>
      <c r="Q1252" s="84" t="str">
        <f t="shared" si="272"/>
        <v/>
      </c>
      <c r="R1252" s="84" t="str">
        <f t="shared" si="276"/>
        <v/>
      </c>
      <c r="S1252" s="84" t="str">
        <f t="shared" si="277"/>
        <v/>
      </c>
      <c r="U1252" s="84" t="str">
        <f t="shared" si="278"/>
        <v/>
      </c>
      <c r="W1252" s="108" t="str">
        <f>IF($N1252="", "", SUM($D$11:$D1252))</f>
        <v/>
      </c>
      <c r="X1252" s="111" t="str">
        <f t="shared" si="279"/>
        <v/>
      </c>
      <c r="Y1252" s="114" t="str">
        <f t="shared" si="283"/>
        <v/>
      </c>
      <c r="Z1252" s="111" t="str">
        <f>IF(X1252="", "", X1252-SUM($Z$11:$Z1251))</f>
        <v/>
      </c>
      <c r="AA1252" s="111" t="str">
        <f>IF($Y1252="", "", $Y1252-SUM($AA$11:$AA1251))</f>
        <v/>
      </c>
      <c r="AB1252" s="111" t="str">
        <f t="shared" si="284"/>
        <v/>
      </c>
      <c r="AC1252" s="121" t="str">
        <f t="shared" si="280"/>
        <v/>
      </c>
      <c r="AD1252" s="122" t="str">
        <f t="shared" si="281"/>
        <v/>
      </c>
      <c r="AE1252" s="123" t="str">
        <f t="shared" si="285"/>
        <v/>
      </c>
      <c r="AG1252" s="150" t="str">
        <f t="shared" si="282"/>
        <v/>
      </c>
    </row>
    <row r="1253" spans="1:33" x14ac:dyDescent="0.25">
      <c r="A1253" s="56"/>
      <c r="B1253" s="70"/>
      <c r="C1253" s="76"/>
      <c r="D1253" s="73"/>
      <c r="E1253" s="79"/>
      <c r="F1253" s="56"/>
      <c r="G1253" s="13" t="str">
        <f t="shared" si="273"/>
        <v/>
      </c>
      <c r="H1253" s="56"/>
      <c r="K1253" s="128"/>
      <c r="L1253" s="128"/>
      <c r="M1253" s="128"/>
      <c r="N1253" s="84" t="str">
        <f t="shared" si="274"/>
        <v/>
      </c>
      <c r="O1253" s="128"/>
      <c r="P1253" s="84" t="str">
        <f t="shared" si="275"/>
        <v/>
      </c>
      <c r="Q1253" s="84" t="str">
        <f t="shared" si="272"/>
        <v/>
      </c>
      <c r="R1253" s="84" t="str">
        <f t="shared" si="276"/>
        <v/>
      </c>
      <c r="S1253" s="84" t="str">
        <f t="shared" si="277"/>
        <v/>
      </c>
      <c r="U1253" s="84" t="str">
        <f t="shared" si="278"/>
        <v/>
      </c>
      <c r="W1253" s="108" t="str">
        <f>IF($N1253="", "", SUM($D$11:$D1253))</f>
        <v/>
      </c>
      <c r="X1253" s="111" t="str">
        <f t="shared" si="279"/>
        <v/>
      </c>
      <c r="Y1253" s="114" t="str">
        <f t="shared" si="283"/>
        <v/>
      </c>
      <c r="Z1253" s="111" t="str">
        <f>IF(X1253="", "", X1253-SUM($Z$11:$Z1252))</f>
        <v/>
      </c>
      <c r="AA1253" s="111" t="str">
        <f>IF($Y1253="", "", $Y1253-SUM($AA$11:$AA1252))</f>
        <v/>
      </c>
      <c r="AB1253" s="111" t="str">
        <f t="shared" si="284"/>
        <v/>
      </c>
      <c r="AC1253" s="121" t="str">
        <f t="shared" si="280"/>
        <v/>
      </c>
      <c r="AD1253" s="122" t="str">
        <f t="shared" si="281"/>
        <v/>
      </c>
      <c r="AE1253" s="123" t="str">
        <f t="shared" si="285"/>
        <v/>
      </c>
      <c r="AG1253" s="150" t="str">
        <f t="shared" si="282"/>
        <v/>
      </c>
    </row>
    <row r="1254" spans="1:33" x14ac:dyDescent="0.25">
      <c r="A1254" s="56"/>
      <c r="B1254" s="70"/>
      <c r="C1254" s="76"/>
      <c r="D1254" s="73"/>
      <c r="E1254" s="79"/>
      <c r="F1254" s="56"/>
      <c r="G1254" s="13" t="str">
        <f t="shared" si="273"/>
        <v/>
      </c>
      <c r="H1254" s="56"/>
      <c r="K1254" s="128"/>
      <c r="L1254" s="128"/>
      <c r="M1254" s="128"/>
      <c r="N1254" s="84" t="str">
        <f t="shared" si="274"/>
        <v/>
      </c>
      <c r="O1254" s="128"/>
      <c r="P1254" s="84" t="str">
        <f t="shared" si="275"/>
        <v/>
      </c>
      <c r="Q1254" s="84" t="str">
        <f t="shared" si="272"/>
        <v/>
      </c>
      <c r="R1254" s="84" t="str">
        <f t="shared" si="276"/>
        <v/>
      </c>
      <c r="S1254" s="84" t="str">
        <f t="shared" si="277"/>
        <v/>
      </c>
      <c r="U1254" s="84" t="str">
        <f t="shared" si="278"/>
        <v/>
      </c>
      <c r="W1254" s="108" t="str">
        <f>IF($N1254="", "", SUM($D$11:$D1254))</f>
        <v/>
      </c>
      <c r="X1254" s="111" t="str">
        <f t="shared" si="279"/>
        <v/>
      </c>
      <c r="Y1254" s="114" t="str">
        <f t="shared" si="283"/>
        <v/>
      </c>
      <c r="Z1254" s="111" t="str">
        <f>IF(X1254="", "", X1254-SUM($Z$11:$Z1253))</f>
        <v/>
      </c>
      <c r="AA1254" s="111" t="str">
        <f>IF($Y1254="", "", $Y1254-SUM($AA$11:$AA1253))</f>
        <v/>
      </c>
      <c r="AB1254" s="111" t="str">
        <f t="shared" si="284"/>
        <v/>
      </c>
      <c r="AC1254" s="121" t="str">
        <f t="shared" si="280"/>
        <v/>
      </c>
      <c r="AD1254" s="122" t="str">
        <f t="shared" si="281"/>
        <v/>
      </c>
      <c r="AE1254" s="123" t="str">
        <f t="shared" si="285"/>
        <v/>
      </c>
      <c r="AG1254" s="150" t="str">
        <f t="shared" si="282"/>
        <v/>
      </c>
    </row>
    <row r="1255" spans="1:33" x14ac:dyDescent="0.25">
      <c r="A1255" s="56"/>
      <c r="B1255" s="70"/>
      <c r="C1255" s="76"/>
      <c r="D1255" s="73"/>
      <c r="E1255" s="79"/>
      <c r="F1255" s="56"/>
      <c r="G1255" s="13" t="str">
        <f t="shared" si="273"/>
        <v/>
      </c>
      <c r="H1255" s="56"/>
      <c r="K1255" s="128"/>
      <c r="L1255" s="128"/>
      <c r="M1255" s="128"/>
      <c r="N1255" s="84" t="str">
        <f t="shared" si="274"/>
        <v/>
      </c>
      <c r="O1255" s="128"/>
      <c r="P1255" s="84" t="str">
        <f t="shared" si="275"/>
        <v/>
      </c>
      <c r="Q1255" s="84" t="str">
        <f t="shared" si="272"/>
        <v/>
      </c>
      <c r="R1255" s="84" t="str">
        <f t="shared" si="276"/>
        <v/>
      </c>
      <c r="S1255" s="84" t="str">
        <f t="shared" si="277"/>
        <v/>
      </c>
      <c r="U1255" s="84" t="str">
        <f t="shared" si="278"/>
        <v/>
      </c>
      <c r="W1255" s="108" t="str">
        <f>IF($N1255="", "", SUM($D$11:$D1255))</f>
        <v/>
      </c>
      <c r="X1255" s="111" t="str">
        <f t="shared" si="279"/>
        <v/>
      </c>
      <c r="Y1255" s="114" t="str">
        <f t="shared" si="283"/>
        <v/>
      </c>
      <c r="Z1255" s="111" t="str">
        <f>IF(X1255="", "", X1255-SUM($Z$11:$Z1254))</f>
        <v/>
      </c>
      <c r="AA1255" s="111" t="str">
        <f>IF($Y1255="", "", $Y1255-SUM($AA$11:$AA1254))</f>
        <v/>
      </c>
      <c r="AB1255" s="111" t="str">
        <f t="shared" si="284"/>
        <v/>
      </c>
      <c r="AC1255" s="121" t="str">
        <f t="shared" si="280"/>
        <v/>
      </c>
      <c r="AD1255" s="122" t="str">
        <f t="shared" si="281"/>
        <v/>
      </c>
      <c r="AE1255" s="123" t="str">
        <f t="shared" si="285"/>
        <v/>
      </c>
      <c r="AG1255" s="150" t="str">
        <f t="shared" si="282"/>
        <v/>
      </c>
    </row>
    <row r="1256" spans="1:33" x14ac:dyDescent="0.25">
      <c r="A1256" s="56"/>
      <c r="B1256" s="70"/>
      <c r="C1256" s="76"/>
      <c r="D1256" s="73"/>
      <c r="E1256" s="79"/>
      <c r="F1256" s="56"/>
      <c r="G1256" s="13" t="str">
        <f t="shared" si="273"/>
        <v/>
      </c>
      <c r="H1256" s="56"/>
      <c r="K1256" s="128"/>
      <c r="L1256" s="128"/>
      <c r="M1256" s="128"/>
      <c r="N1256" s="84" t="str">
        <f t="shared" si="274"/>
        <v/>
      </c>
      <c r="O1256" s="128"/>
      <c r="P1256" s="84" t="str">
        <f t="shared" si="275"/>
        <v/>
      </c>
      <c r="Q1256" s="84" t="str">
        <f t="shared" si="272"/>
        <v/>
      </c>
      <c r="R1256" s="84" t="str">
        <f t="shared" si="276"/>
        <v/>
      </c>
      <c r="S1256" s="84" t="str">
        <f t="shared" si="277"/>
        <v/>
      </c>
      <c r="U1256" s="84" t="str">
        <f t="shared" si="278"/>
        <v/>
      </c>
      <c r="W1256" s="108" t="str">
        <f>IF($N1256="", "", SUM($D$11:$D1256))</f>
        <v/>
      </c>
      <c r="X1256" s="111" t="str">
        <f t="shared" si="279"/>
        <v/>
      </c>
      <c r="Y1256" s="114" t="str">
        <f t="shared" si="283"/>
        <v/>
      </c>
      <c r="Z1256" s="111" t="str">
        <f>IF(X1256="", "", X1256-SUM($Z$11:$Z1255))</f>
        <v/>
      </c>
      <c r="AA1256" s="111" t="str">
        <f>IF($Y1256="", "", $Y1256-SUM($AA$11:$AA1255))</f>
        <v/>
      </c>
      <c r="AB1256" s="111" t="str">
        <f t="shared" si="284"/>
        <v/>
      </c>
      <c r="AC1256" s="121" t="str">
        <f t="shared" si="280"/>
        <v/>
      </c>
      <c r="AD1256" s="122" t="str">
        <f t="shared" si="281"/>
        <v/>
      </c>
      <c r="AE1256" s="123" t="str">
        <f t="shared" si="285"/>
        <v/>
      </c>
      <c r="AG1256" s="150" t="str">
        <f t="shared" si="282"/>
        <v/>
      </c>
    </row>
    <row r="1257" spans="1:33" x14ac:dyDescent="0.25">
      <c r="A1257" s="56"/>
      <c r="B1257" s="70"/>
      <c r="C1257" s="76"/>
      <c r="D1257" s="73"/>
      <c r="E1257" s="79"/>
      <c r="F1257" s="56"/>
      <c r="G1257" s="13" t="str">
        <f t="shared" si="273"/>
        <v/>
      </c>
      <c r="H1257" s="56"/>
      <c r="K1257" s="128"/>
      <c r="L1257" s="128"/>
      <c r="M1257" s="128"/>
      <c r="N1257" s="84" t="str">
        <f t="shared" si="274"/>
        <v/>
      </c>
      <c r="O1257" s="128"/>
      <c r="P1257" s="84" t="str">
        <f t="shared" si="275"/>
        <v/>
      </c>
      <c r="Q1257" s="84" t="str">
        <f t="shared" si="272"/>
        <v/>
      </c>
      <c r="R1257" s="84" t="str">
        <f t="shared" si="276"/>
        <v/>
      </c>
      <c r="S1257" s="84" t="str">
        <f t="shared" si="277"/>
        <v/>
      </c>
      <c r="U1257" s="84" t="str">
        <f t="shared" si="278"/>
        <v/>
      </c>
      <c r="W1257" s="108" t="str">
        <f>IF($N1257="", "", SUM($D$11:$D1257))</f>
        <v/>
      </c>
      <c r="X1257" s="111" t="str">
        <f t="shared" si="279"/>
        <v/>
      </c>
      <c r="Y1257" s="114" t="str">
        <f t="shared" si="283"/>
        <v/>
      </c>
      <c r="Z1257" s="111" t="str">
        <f>IF(X1257="", "", X1257-SUM($Z$11:$Z1256))</f>
        <v/>
      </c>
      <c r="AA1257" s="111" t="str">
        <f>IF($Y1257="", "", $Y1257-SUM($AA$11:$AA1256))</f>
        <v/>
      </c>
      <c r="AB1257" s="111" t="str">
        <f t="shared" si="284"/>
        <v/>
      </c>
      <c r="AC1257" s="121" t="str">
        <f t="shared" si="280"/>
        <v/>
      </c>
      <c r="AD1257" s="122" t="str">
        <f t="shared" si="281"/>
        <v/>
      </c>
      <c r="AE1257" s="123" t="str">
        <f t="shared" si="285"/>
        <v/>
      </c>
      <c r="AG1257" s="150" t="str">
        <f t="shared" si="282"/>
        <v/>
      </c>
    </row>
    <row r="1258" spans="1:33" x14ac:dyDescent="0.25">
      <c r="A1258" s="56"/>
      <c r="B1258" s="70"/>
      <c r="C1258" s="76"/>
      <c r="D1258" s="73"/>
      <c r="E1258" s="79"/>
      <c r="F1258" s="56"/>
      <c r="G1258" s="13" t="str">
        <f t="shared" si="273"/>
        <v/>
      </c>
      <c r="H1258" s="56"/>
      <c r="K1258" s="128"/>
      <c r="L1258" s="128"/>
      <c r="M1258" s="128"/>
      <c r="N1258" s="84" t="str">
        <f t="shared" si="274"/>
        <v/>
      </c>
      <c r="O1258" s="128"/>
      <c r="P1258" s="84" t="str">
        <f t="shared" si="275"/>
        <v/>
      </c>
      <c r="Q1258" s="84" t="str">
        <f t="shared" si="272"/>
        <v/>
      </c>
      <c r="R1258" s="84" t="str">
        <f t="shared" si="276"/>
        <v/>
      </c>
      <c r="S1258" s="84" t="str">
        <f t="shared" si="277"/>
        <v/>
      </c>
      <c r="U1258" s="84" t="str">
        <f t="shared" si="278"/>
        <v/>
      </c>
      <c r="W1258" s="108" t="str">
        <f>IF($N1258="", "", SUM($D$11:$D1258))</f>
        <v/>
      </c>
      <c r="X1258" s="111" t="str">
        <f t="shared" si="279"/>
        <v/>
      </c>
      <c r="Y1258" s="114" t="str">
        <f t="shared" si="283"/>
        <v/>
      </c>
      <c r="Z1258" s="111" t="str">
        <f>IF(X1258="", "", X1258-SUM($Z$11:$Z1257))</f>
        <v/>
      </c>
      <c r="AA1258" s="111" t="str">
        <f>IF($Y1258="", "", $Y1258-SUM($AA$11:$AA1257))</f>
        <v/>
      </c>
      <c r="AB1258" s="111" t="str">
        <f t="shared" si="284"/>
        <v/>
      </c>
      <c r="AC1258" s="121" t="str">
        <f t="shared" si="280"/>
        <v/>
      </c>
      <c r="AD1258" s="122" t="str">
        <f t="shared" si="281"/>
        <v/>
      </c>
      <c r="AE1258" s="123" t="str">
        <f t="shared" si="285"/>
        <v/>
      </c>
      <c r="AG1258" s="150" t="str">
        <f t="shared" si="282"/>
        <v/>
      </c>
    </row>
    <row r="1259" spans="1:33" x14ac:dyDescent="0.25">
      <c r="A1259" s="56"/>
      <c r="B1259" s="70"/>
      <c r="C1259" s="76"/>
      <c r="D1259" s="73"/>
      <c r="E1259" s="79"/>
      <c r="F1259" s="56"/>
      <c r="G1259" s="13" t="str">
        <f t="shared" si="273"/>
        <v/>
      </c>
      <c r="H1259" s="56"/>
      <c r="K1259" s="128"/>
      <c r="L1259" s="128"/>
      <c r="M1259" s="128"/>
      <c r="N1259" s="84" t="str">
        <f t="shared" si="274"/>
        <v/>
      </c>
      <c r="O1259" s="128"/>
      <c r="P1259" s="84" t="str">
        <f t="shared" si="275"/>
        <v/>
      </c>
      <c r="Q1259" s="84" t="str">
        <f t="shared" si="272"/>
        <v/>
      </c>
      <c r="R1259" s="84" t="str">
        <f t="shared" si="276"/>
        <v/>
      </c>
      <c r="S1259" s="84" t="str">
        <f t="shared" si="277"/>
        <v/>
      </c>
      <c r="U1259" s="84" t="str">
        <f t="shared" si="278"/>
        <v/>
      </c>
      <c r="W1259" s="108" t="str">
        <f>IF($N1259="", "", SUM($D$11:$D1259))</f>
        <v/>
      </c>
      <c r="X1259" s="111" t="str">
        <f t="shared" si="279"/>
        <v/>
      </c>
      <c r="Y1259" s="114" t="str">
        <f t="shared" si="283"/>
        <v/>
      </c>
      <c r="Z1259" s="111" t="str">
        <f>IF(X1259="", "", X1259-SUM($Z$11:$Z1258))</f>
        <v/>
      </c>
      <c r="AA1259" s="111" t="str">
        <f>IF($Y1259="", "", $Y1259-SUM($AA$11:$AA1258))</f>
        <v/>
      </c>
      <c r="AB1259" s="111" t="str">
        <f t="shared" si="284"/>
        <v/>
      </c>
      <c r="AC1259" s="121" t="str">
        <f t="shared" si="280"/>
        <v/>
      </c>
      <c r="AD1259" s="122" t="str">
        <f t="shared" si="281"/>
        <v/>
      </c>
      <c r="AE1259" s="123" t="str">
        <f t="shared" si="285"/>
        <v/>
      </c>
      <c r="AG1259" s="150" t="str">
        <f t="shared" si="282"/>
        <v/>
      </c>
    </row>
    <row r="1260" spans="1:33" x14ac:dyDescent="0.25">
      <c r="A1260" s="56"/>
      <c r="B1260" s="70"/>
      <c r="C1260" s="76"/>
      <c r="D1260" s="73"/>
      <c r="E1260" s="79"/>
      <c r="F1260" s="56"/>
      <c r="G1260" s="13" t="str">
        <f t="shared" si="273"/>
        <v/>
      </c>
      <c r="H1260" s="56"/>
      <c r="K1260" s="128"/>
      <c r="L1260" s="128"/>
      <c r="M1260" s="128"/>
      <c r="N1260" s="84" t="str">
        <f t="shared" si="274"/>
        <v/>
      </c>
      <c r="O1260" s="128"/>
      <c r="P1260" s="84" t="str">
        <f t="shared" si="275"/>
        <v/>
      </c>
      <c r="Q1260" s="84" t="str">
        <f t="shared" si="272"/>
        <v/>
      </c>
      <c r="R1260" s="84" t="str">
        <f t="shared" si="276"/>
        <v/>
      </c>
      <c r="S1260" s="84" t="str">
        <f t="shared" si="277"/>
        <v/>
      </c>
      <c r="U1260" s="84" t="str">
        <f t="shared" si="278"/>
        <v/>
      </c>
      <c r="W1260" s="108" t="str">
        <f>IF($N1260="", "", SUM($D$11:$D1260))</f>
        <v/>
      </c>
      <c r="X1260" s="111" t="str">
        <f t="shared" si="279"/>
        <v/>
      </c>
      <c r="Y1260" s="114" t="str">
        <f t="shared" si="283"/>
        <v/>
      </c>
      <c r="Z1260" s="111" t="str">
        <f>IF(X1260="", "", X1260-SUM($Z$11:$Z1259))</f>
        <v/>
      </c>
      <c r="AA1260" s="111" t="str">
        <f>IF($Y1260="", "", $Y1260-SUM($AA$11:$AA1259))</f>
        <v/>
      </c>
      <c r="AB1260" s="111" t="str">
        <f t="shared" si="284"/>
        <v/>
      </c>
      <c r="AC1260" s="121" t="str">
        <f t="shared" si="280"/>
        <v/>
      </c>
      <c r="AD1260" s="122" t="str">
        <f t="shared" si="281"/>
        <v/>
      </c>
      <c r="AE1260" s="123" t="str">
        <f t="shared" si="285"/>
        <v/>
      </c>
      <c r="AG1260" s="150" t="str">
        <f t="shared" si="282"/>
        <v/>
      </c>
    </row>
    <row r="1261" spans="1:33" x14ac:dyDescent="0.25">
      <c r="A1261" s="56"/>
      <c r="B1261" s="70"/>
      <c r="C1261" s="76"/>
      <c r="D1261" s="73"/>
      <c r="E1261" s="79"/>
      <c r="F1261" s="56"/>
      <c r="G1261" s="13" t="str">
        <f t="shared" si="273"/>
        <v/>
      </c>
      <c r="H1261" s="56"/>
      <c r="K1261" s="128"/>
      <c r="L1261" s="128"/>
      <c r="M1261" s="128"/>
      <c r="N1261" s="84" t="str">
        <f t="shared" si="274"/>
        <v/>
      </c>
      <c r="O1261" s="128"/>
      <c r="P1261" s="84" t="str">
        <f t="shared" si="275"/>
        <v/>
      </c>
      <c r="Q1261" s="84" t="str">
        <f t="shared" si="272"/>
        <v/>
      </c>
      <c r="R1261" s="84" t="str">
        <f t="shared" si="276"/>
        <v/>
      </c>
      <c r="S1261" s="84" t="str">
        <f t="shared" si="277"/>
        <v/>
      </c>
      <c r="U1261" s="84" t="str">
        <f t="shared" si="278"/>
        <v/>
      </c>
      <c r="W1261" s="108" t="str">
        <f>IF($N1261="", "", SUM($D$11:$D1261))</f>
        <v/>
      </c>
      <c r="X1261" s="111" t="str">
        <f t="shared" si="279"/>
        <v/>
      </c>
      <c r="Y1261" s="114" t="str">
        <f t="shared" si="283"/>
        <v/>
      </c>
      <c r="Z1261" s="111" t="str">
        <f>IF(X1261="", "", X1261-SUM($Z$11:$Z1260))</f>
        <v/>
      </c>
      <c r="AA1261" s="111" t="str">
        <f>IF($Y1261="", "", $Y1261-SUM($AA$11:$AA1260))</f>
        <v/>
      </c>
      <c r="AB1261" s="111" t="str">
        <f t="shared" si="284"/>
        <v/>
      </c>
      <c r="AC1261" s="121" t="str">
        <f t="shared" si="280"/>
        <v/>
      </c>
      <c r="AD1261" s="122" t="str">
        <f t="shared" si="281"/>
        <v/>
      </c>
      <c r="AE1261" s="123" t="str">
        <f t="shared" si="285"/>
        <v/>
      </c>
      <c r="AG1261" s="150" t="str">
        <f t="shared" si="282"/>
        <v/>
      </c>
    </row>
    <row r="1262" spans="1:33" x14ac:dyDescent="0.25">
      <c r="A1262" s="56"/>
      <c r="B1262" s="70"/>
      <c r="C1262" s="76"/>
      <c r="D1262" s="73"/>
      <c r="E1262" s="79"/>
      <c r="F1262" s="56"/>
      <c r="G1262" s="13" t="str">
        <f t="shared" si="273"/>
        <v/>
      </c>
      <c r="H1262" s="56"/>
      <c r="K1262" s="128"/>
      <c r="L1262" s="128"/>
      <c r="M1262" s="128"/>
      <c r="N1262" s="84" t="str">
        <f t="shared" si="274"/>
        <v/>
      </c>
      <c r="O1262" s="128"/>
      <c r="P1262" s="84" t="str">
        <f t="shared" si="275"/>
        <v/>
      </c>
      <c r="Q1262" s="84" t="str">
        <f t="shared" si="272"/>
        <v/>
      </c>
      <c r="R1262" s="84" t="str">
        <f t="shared" si="276"/>
        <v/>
      </c>
      <c r="S1262" s="84" t="str">
        <f t="shared" si="277"/>
        <v/>
      </c>
      <c r="U1262" s="84" t="str">
        <f t="shared" si="278"/>
        <v/>
      </c>
      <c r="W1262" s="108" t="str">
        <f>IF($N1262="", "", SUM($D$11:$D1262))</f>
        <v/>
      </c>
      <c r="X1262" s="111" t="str">
        <f t="shared" si="279"/>
        <v/>
      </c>
      <c r="Y1262" s="114" t="str">
        <f t="shared" si="283"/>
        <v/>
      </c>
      <c r="Z1262" s="111" t="str">
        <f>IF(X1262="", "", X1262-SUM($Z$11:$Z1261))</f>
        <v/>
      </c>
      <c r="AA1262" s="111" t="str">
        <f>IF($Y1262="", "", $Y1262-SUM($AA$11:$AA1261))</f>
        <v/>
      </c>
      <c r="AB1262" s="111" t="str">
        <f t="shared" si="284"/>
        <v/>
      </c>
      <c r="AC1262" s="121" t="str">
        <f t="shared" si="280"/>
        <v/>
      </c>
      <c r="AD1262" s="122" t="str">
        <f t="shared" si="281"/>
        <v/>
      </c>
      <c r="AE1262" s="123" t="str">
        <f t="shared" si="285"/>
        <v/>
      </c>
      <c r="AG1262" s="150" t="str">
        <f t="shared" si="282"/>
        <v/>
      </c>
    </row>
    <row r="1263" spans="1:33" x14ac:dyDescent="0.25">
      <c r="A1263" s="56"/>
      <c r="B1263" s="70"/>
      <c r="C1263" s="76"/>
      <c r="D1263" s="73"/>
      <c r="E1263" s="79"/>
      <c r="F1263" s="56"/>
      <c r="G1263" s="13" t="str">
        <f t="shared" si="273"/>
        <v/>
      </c>
      <c r="H1263" s="56"/>
      <c r="K1263" s="128"/>
      <c r="L1263" s="128"/>
      <c r="M1263" s="128"/>
      <c r="N1263" s="84" t="str">
        <f t="shared" si="274"/>
        <v/>
      </c>
      <c r="O1263" s="128"/>
      <c r="P1263" s="84" t="str">
        <f t="shared" si="275"/>
        <v/>
      </c>
      <c r="Q1263" s="84" t="str">
        <f t="shared" si="272"/>
        <v/>
      </c>
      <c r="R1263" s="84" t="str">
        <f t="shared" si="276"/>
        <v/>
      </c>
      <c r="S1263" s="84" t="str">
        <f t="shared" si="277"/>
        <v/>
      </c>
      <c r="U1263" s="84" t="str">
        <f t="shared" si="278"/>
        <v/>
      </c>
      <c r="W1263" s="108" t="str">
        <f>IF($N1263="", "", SUM($D$11:$D1263))</f>
        <v/>
      </c>
      <c r="X1263" s="111" t="str">
        <f t="shared" si="279"/>
        <v/>
      </c>
      <c r="Y1263" s="114" t="str">
        <f t="shared" si="283"/>
        <v/>
      </c>
      <c r="Z1263" s="111" t="str">
        <f>IF(X1263="", "", X1263-SUM($Z$11:$Z1262))</f>
        <v/>
      </c>
      <c r="AA1263" s="111" t="str">
        <f>IF($Y1263="", "", $Y1263-SUM($AA$11:$AA1262))</f>
        <v/>
      </c>
      <c r="AB1263" s="111" t="str">
        <f t="shared" si="284"/>
        <v/>
      </c>
      <c r="AC1263" s="121" t="str">
        <f t="shared" si="280"/>
        <v/>
      </c>
      <c r="AD1263" s="122" t="str">
        <f t="shared" si="281"/>
        <v/>
      </c>
      <c r="AE1263" s="123" t="str">
        <f t="shared" si="285"/>
        <v/>
      </c>
      <c r="AG1263" s="150" t="str">
        <f t="shared" si="282"/>
        <v/>
      </c>
    </row>
    <row r="1264" spans="1:33" x14ac:dyDescent="0.25">
      <c r="A1264" s="56"/>
      <c r="B1264" s="70"/>
      <c r="C1264" s="76"/>
      <c r="D1264" s="73"/>
      <c r="E1264" s="79"/>
      <c r="F1264" s="56"/>
      <c r="G1264" s="13" t="str">
        <f t="shared" si="273"/>
        <v/>
      </c>
      <c r="H1264" s="56"/>
      <c r="K1264" s="128"/>
      <c r="L1264" s="128"/>
      <c r="M1264" s="128"/>
      <c r="N1264" s="84" t="str">
        <f t="shared" si="274"/>
        <v/>
      </c>
      <c r="O1264" s="128"/>
      <c r="P1264" s="84" t="str">
        <f t="shared" si="275"/>
        <v/>
      </c>
      <c r="Q1264" s="84" t="str">
        <f t="shared" si="272"/>
        <v/>
      </c>
      <c r="R1264" s="84" t="str">
        <f t="shared" si="276"/>
        <v/>
      </c>
      <c r="S1264" s="84" t="str">
        <f t="shared" si="277"/>
        <v/>
      </c>
      <c r="U1264" s="84" t="str">
        <f t="shared" si="278"/>
        <v/>
      </c>
      <c r="W1264" s="108" t="str">
        <f>IF($N1264="", "", SUM($D$11:$D1264))</f>
        <v/>
      </c>
      <c r="X1264" s="111" t="str">
        <f t="shared" si="279"/>
        <v/>
      </c>
      <c r="Y1264" s="114" t="str">
        <f t="shared" si="283"/>
        <v/>
      </c>
      <c r="Z1264" s="111" t="str">
        <f>IF(X1264="", "", X1264-SUM($Z$11:$Z1263))</f>
        <v/>
      </c>
      <c r="AA1264" s="111" t="str">
        <f>IF($Y1264="", "", $Y1264-SUM($AA$11:$AA1263))</f>
        <v/>
      </c>
      <c r="AB1264" s="111" t="str">
        <f t="shared" si="284"/>
        <v/>
      </c>
      <c r="AC1264" s="121" t="str">
        <f t="shared" si="280"/>
        <v/>
      </c>
      <c r="AD1264" s="122" t="str">
        <f t="shared" si="281"/>
        <v/>
      </c>
      <c r="AE1264" s="123" t="str">
        <f t="shared" si="285"/>
        <v/>
      </c>
      <c r="AG1264" s="150" t="str">
        <f t="shared" si="282"/>
        <v/>
      </c>
    </row>
    <row r="1265" spans="1:33" x14ac:dyDescent="0.25">
      <c r="A1265" s="56"/>
      <c r="B1265" s="70"/>
      <c r="C1265" s="76"/>
      <c r="D1265" s="73"/>
      <c r="E1265" s="79"/>
      <c r="F1265" s="56"/>
      <c r="G1265" s="13" t="str">
        <f t="shared" si="273"/>
        <v/>
      </c>
      <c r="H1265" s="56"/>
      <c r="K1265" s="128"/>
      <c r="L1265" s="128"/>
      <c r="M1265" s="128"/>
      <c r="N1265" s="84" t="str">
        <f t="shared" si="274"/>
        <v/>
      </c>
      <c r="O1265" s="128"/>
      <c r="P1265" s="84" t="str">
        <f t="shared" si="275"/>
        <v/>
      </c>
      <c r="Q1265" s="84" t="str">
        <f t="shared" si="272"/>
        <v/>
      </c>
      <c r="R1265" s="84" t="str">
        <f t="shared" si="276"/>
        <v/>
      </c>
      <c r="S1265" s="84" t="str">
        <f t="shared" si="277"/>
        <v/>
      </c>
      <c r="U1265" s="84" t="str">
        <f t="shared" si="278"/>
        <v/>
      </c>
      <c r="W1265" s="108" t="str">
        <f>IF($N1265="", "", SUM($D$11:$D1265))</f>
        <v/>
      </c>
      <c r="X1265" s="111" t="str">
        <f t="shared" si="279"/>
        <v/>
      </c>
      <c r="Y1265" s="114" t="str">
        <f t="shared" si="283"/>
        <v/>
      </c>
      <c r="Z1265" s="111" t="str">
        <f>IF(X1265="", "", X1265-SUM($Z$11:$Z1264))</f>
        <v/>
      </c>
      <c r="AA1265" s="111" t="str">
        <f>IF($Y1265="", "", $Y1265-SUM($AA$11:$AA1264))</f>
        <v/>
      </c>
      <c r="AB1265" s="111" t="str">
        <f t="shared" si="284"/>
        <v/>
      </c>
      <c r="AC1265" s="121" t="str">
        <f t="shared" si="280"/>
        <v/>
      </c>
      <c r="AD1265" s="122" t="str">
        <f t="shared" si="281"/>
        <v/>
      </c>
      <c r="AE1265" s="123" t="str">
        <f t="shared" si="285"/>
        <v/>
      </c>
      <c r="AG1265" s="150" t="str">
        <f t="shared" si="282"/>
        <v/>
      </c>
    </row>
    <row r="1266" spans="1:33" x14ac:dyDescent="0.25">
      <c r="A1266" s="56"/>
      <c r="B1266" s="70"/>
      <c r="C1266" s="76"/>
      <c r="D1266" s="73"/>
      <c r="E1266" s="79"/>
      <c r="F1266" s="56"/>
      <c r="G1266" s="13" t="str">
        <f t="shared" si="273"/>
        <v/>
      </c>
      <c r="H1266" s="56"/>
      <c r="K1266" s="128"/>
      <c r="L1266" s="128"/>
      <c r="M1266" s="128"/>
      <c r="N1266" s="84" t="str">
        <f t="shared" si="274"/>
        <v/>
      </c>
      <c r="O1266" s="128"/>
      <c r="P1266" s="84" t="str">
        <f t="shared" si="275"/>
        <v/>
      </c>
      <c r="Q1266" s="84" t="str">
        <f t="shared" si="272"/>
        <v/>
      </c>
      <c r="R1266" s="84" t="str">
        <f t="shared" si="276"/>
        <v/>
      </c>
      <c r="S1266" s="84" t="str">
        <f t="shared" si="277"/>
        <v/>
      </c>
      <c r="U1266" s="84" t="str">
        <f t="shared" si="278"/>
        <v/>
      </c>
      <c r="W1266" s="108" t="str">
        <f>IF($N1266="", "", SUM($D$11:$D1266))</f>
        <v/>
      </c>
      <c r="X1266" s="111" t="str">
        <f t="shared" si="279"/>
        <v/>
      </c>
      <c r="Y1266" s="114" t="str">
        <f t="shared" si="283"/>
        <v/>
      </c>
      <c r="Z1266" s="111" t="str">
        <f>IF(X1266="", "", X1266-SUM($Z$11:$Z1265))</f>
        <v/>
      </c>
      <c r="AA1266" s="111" t="str">
        <f>IF($Y1266="", "", $Y1266-SUM($AA$11:$AA1265))</f>
        <v/>
      </c>
      <c r="AB1266" s="111" t="str">
        <f t="shared" si="284"/>
        <v/>
      </c>
      <c r="AC1266" s="121" t="str">
        <f t="shared" si="280"/>
        <v/>
      </c>
      <c r="AD1266" s="122" t="str">
        <f t="shared" si="281"/>
        <v/>
      </c>
      <c r="AE1266" s="123" t="str">
        <f t="shared" si="285"/>
        <v/>
      </c>
      <c r="AG1266" s="150" t="str">
        <f t="shared" si="282"/>
        <v/>
      </c>
    </row>
    <row r="1267" spans="1:33" x14ac:dyDescent="0.25">
      <c r="A1267" s="56"/>
      <c r="B1267" s="70"/>
      <c r="C1267" s="76"/>
      <c r="D1267" s="73"/>
      <c r="E1267" s="79"/>
      <c r="F1267" s="56"/>
      <c r="G1267" s="13" t="str">
        <f t="shared" si="273"/>
        <v/>
      </c>
      <c r="H1267" s="56"/>
      <c r="K1267" s="128"/>
      <c r="L1267" s="128"/>
      <c r="M1267" s="128"/>
      <c r="N1267" s="84" t="str">
        <f t="shared" si="274"/>
        <v/>
      </c>
      <c r="O1267" s="128"/>
      <c r="P1267" s="84" t="str">
        <f t="shared" si="275"/>
        <v/>
      </c>
      <c r="Q1267" s="84" t="str">
        <f t="shared" si="272"/>
        <v/>
      </c>
      <c r="R1267" s="84" t="str">
        <f t="shared" si="276"/>
        <v/>
      </c>
      <c r="S1267" s="84" t="str">
        <f t="shared" si="277"/>
        <v/>
      </c>
      <c r="U1267" s="84" t="str">
        <f t="shared" si="278"/>
        <v/>
      </c>
      <c r="W1267" s="108" t="str">
        <f>IF($N1267="", "", SUM($D$11:$D1267))</f>
        <v/>
      </c>
      <c r="X1267" s="111" t="str">
        <f t="shared" si="279"/>
        <v/>
      </c>
      <c r="Y1267" s="114" t="str">
        <f t="shared" si="283"/>
        <v/>
      </c>
      <c r="Z1267" s="111" t="str">
        <f>IF(X1267="", "", X1267-SUM($Z$11:$Z1266))</f>
        <v/>
      </c>
      <c r="AA1267" s="111" t="str">
        <f>IF($Y1267="", "", $Y1267-SUM($AA$11:$AA1266))</f>
        <v/>
      </c>
      <c r="AB1267" s="111" t="str">
        <f t="shared" si="284"/>
        <v/>
      </c>
      <c r="AC1267" s="121" t="str">
        <f t="shared" si="280"/>
        <v/>
      </c>
      <c r="AD1267" s="122" t="str">
        <f t="shared" si="281"/>
        <v/>
      </c>
      <c r="AE1267" s="123" t="str">
        <f t="shared" si="285"/>
        <v/>
      </c>
      <c r="AG1267" s="150" t="str">
        <f t="shared" si="282"/>
        <v/>
      </c>
    </row>
    <row r="1268" spans="1:33" x14ac:dyDescent="0.25">
      <c r="A1268" s="56"/>
      <c r="B1268" s="70"/>
      <c r="C1268" s="76"/>
      <c r="D1268" s="73"/>
      <c r="E1268" s="79"/>
      <c r="F1268" s="56"/>
      <c r="G1268" s="13" t="str">
        <f t="shared" si="273"/>
        <v/>
      </c>
      <c r="H1268" s="56"/>
      <c r="K1268" s="128"/>
      <c r="L1268" s="128"/>
      <c r="M1268" s="128"/>
      <c r="N1268" s="84" t="str">
        <f t="shared" si="274"/>
        <v/>
      </c>
      <c r="O1268" s="128"/>
      <c r="P1268" s="84" t="str">
        <f t="shared" si="275"/>
        <v/>
      </c>
      <c r="Q1268" s="84" t="str">
        <f t="shared" si="272"/>
        <v/>
      </c>
      <c r="R1268" s="84" t="str">
        <f t="shared" si="276"/>
        <v/>
      </c>
      <c r="S1268" s="84" t="str">
        <f t="shared" si="277"/>
        <v/>
      </c>
      <c r="U1268" s="84" t="str">
        <f t="shared" si="278"/>
        <v/>
      </c>
      <c r="W1268" s="108" t="str">
        <f>IF($N1268="", "", SUM($D$11:$D1268))</f>
        <v/>
      </c>
      <c r="X1268" s="111" t="str">
        <f t="shared" si="279"/>
        <v/>
      </c>
      <c r="Y1268" s="114" t="str">
        <f t="shared" si="283"/>
        <v/>
      </c>
      <c r="Z1268" s="111" t="str">
        <f>IF(X1268="", "", X1268-SUM($Z$11:$Z1267))</f>
        <v/>
      </c>
      <c r="AA1268" s="111" t="str">
        <f>IF($Y1268="", "", $Y1268-SUM($AA$11:$AA1267))</f>
        <v/>
      </c>
      <c r="AB1268" s="111" t="str">
        <f t="shared" si="284"/>
        <v/>
      </c>
      <c r="AC1268" s="121" t="str">
        <f t="shared" si="280"/>
        <v/>
      </c>
      <c r="AD1268" s="122" t="str">
        <f t="shared" si="281"/>
        <v/>
      </c>
      <c r="AE1268" s="123" t="str">
        <f t="shared" si="285"/>
        <v/>
      </c>
      <c r="AG1268" s="150" t="str">
        <f t="shared" si="282"/>
        <v/>
      </c>
    </row>
    <row r="1269" spans="1:33" x14ac:dyDescent="0.25">
      <c r="A1269" s="56"/>
      <c r="B1269" s="70"/>
      <c r="C1269" s="76"/>
      <c r="D1269" s="73"/>
      <c r="E1269" s="79"/>
      <c r="F1269" s="56"/>
      <c r="G1269" s="13" t="str">
        <f t="shared" si="273"/>
        <v/>
      </c>
      <c r="H1269" s="56"/>
      <c r="K1269" s="128"/>
      <c r="L1269" s="128"/>
      <c r="M1269" s="128"/>
      <c r="N1269" s="84" t="str">
        <f t="shared" si="274"/>
        <v/>
      </c>
      <c r="O1269" s="128"/>
      <c r="P1269" s="84" t="str">
        <f t="shared" si="275"/>
        <v/>
      </c>
      <c r="Q1269" s="84" t="str">
        <f t="shared" si="272"/>
        <v/>
      </c>
      <c r="R1269" s="84" t="str">
        <f t="shared" si="276"/>
        <v/>
      </c>
      <c r="S1269" s="84" t="str">
        <f t="shared" si="277"/>
        <v/>
      </c>
      <c r="U1269" s="84" t="str">
        <f t="shared" si="278"/>
        <v/>
      </c>
      <c r="W1269" s="108" t="str">
        <f>IF($N1269="", "", SUM($D$11:$D1269))</f>
        <v/>
      </c>
      <c r="X1269" s="111" t="str">
        <f t="shared" si="279"/>
        <v/>
      </c>
      <c r="Y1269" s="114" t="str">
        <f t="shared" si="283"/>
        <v/>
      </c>
      <c r="Z1269" s="111" t="str">
        <f>IF(X1269="", "", X1269-SUM($Z$11:$Z1268))</f>
        <v/>
      </c>
      <c r="AA1269" s="111" t="str">
        <f>IF($Y1269="", "", $Y1269-SUM($AA$11:$AA1268))</f>
        <v/>
      </c>
      <c r="AB1269" s="111" t="str">
        <f t="shared" si="284"/>
        <v/>
      </c>
      <c r="AC1269" s="121" t="str">
        <f t="shared" si="280"/>
        <v/>
      </c>
      <c r="AD1269" s="122" t="str">
        <f t="shared" si="281"/>
        <v/>
      </c>
      <c r="AE1269" s="123" t="str">
        <f t="shared" si="285"/>
        <v/>
      </c>
      <c r="AG1269" s="150" t="str">
        <f t="shared" si="282"/>
        <v/>
      </c>
    </row>
    <row r="1270" spans="1:33" x14ac:dyDescent="0.25">
      <c r="A1270" s="56"/>
      <c r="B1270" s="70"/>
      <c r="C1270" s="76"/>
      <c r="D1270" s="73"/>
      <c r="E1270" s="79"/>
      <c r="F1270" s="56"/>
      <c r="G1270" s="13" t="str">
        <f t="shared" si="273"/>
        <v/>
      </c>
      <c r="H1270" s="56"/>
      <c r="K1270" s="128"/>
      <c r="L1270" s="128"/>
      <c r="M1270" s="128"/>
      <c r="N1270" s="84" t="str">
        <f t="shared" si="274"/>
        <v/>
      </c>
      <c r="O1270" s="128"/>
      <c r="P1270" s="84" t="str">
        <f t="shared" si="275"/>
        <v/>
      </c>
      <c r="Q1270" s="84" t="str">
        <f t="shared" si="272"/>
        <v/>
      </c>
      <c r="R1270" s="84" t="str">
        <f t="shared" si="276"/>
        <v/>
      </c>
      <c r="S1270" s="84" t="str">
        <f t="shared" si="277"/>
        <v/>
      </c>
      <c r="U1270" s="84" t="str">
        <f t="shared" si="278"/>
        <v/>
      </c>
      <c r="W1270" s="108" t="str">
        <f>IF($N1270="", "", SUM($D$11:$D1270))</f>
        <v/>
      </c>
      <c r="X1270" s="111" t="str">
        <f t="shared" si="279"/>
        <v/>
      </c>
      <c r="Y1270" s="114" t="str">
        <f t="shared" si="283"/>
        <v/>
      </c>
      <c r="Z1270" s="111" t="str">
        <f>IF(X1270="", "", X1270-SUM($Z$11:$Z1269))</f>
        <v/>
      </c>
      <c r="AA1270" s="111" t="str">
        <f>IF($Y1270="", "", $Y1270-SUM($AA$11:$AA1269))</f>
        <v/>
      </c>
      <c r="AB1270" s="111" t="str">
        <f t="shared" si="284"/>
        <v/>
      </c>
      <c r="AC1270" s="121" t="str">
        <f t="shared" si="280"/>
        <v/>
      </c>
      <c r="AD1270" s="122" t="str">
        <f t="shared" si="281"/>
        <v/>
      </c>
      <c r="AE1270" s="123" t="str">
        <f t="shared" si="285"/>
        <v/>
      </c>
      <c r="AG1270" s="150" t="str">
        <f t="shared" si="282"/>
        <v/>
      </c>
    </row>
    <row r="1271" spans="1:33" x14ac:dyDescent="0.25">
      <c r="A1271" s="56"/>
      <c r="B1271" s="70"/>
      <c r="C1271" s="76"/>
      <c r="D1271" s="73"/>
      <c r="E1271" s="79"/>
      <c r="F1271" s="56"/>
      <c r="G1271" s="13" t="str">
        <f t="shared" si="273"/>
        <v/>
      </c>
      <c r="H1271" s="56"/>
      <c r="K1271" s="128"/>
      <c r="L1271" s="128"/>
      <c r="M1271" s="128"/>
      <c r="N1271" s="84" t="str">
        <f t="shared" si="274"/>
        <v/>
      </c>
      <c r="O1271" s="128"/>
      <c r="P1271" s="84" t="str">
        <f t="shared" si="275"/>
        <v/>
      </c>
      <c r="Q1271" s="84" t="str">
        <f t="shared" si="272"/>
        <v/>
      </c>
      <c r="R1271" s="84" t="str">
        <f t="shared" si="276"/>
        <v/>
      </c>
      <c r="S1271" s="84" t="str">
        <f t="shared" si="277"/>
        <v/>
      </c>
      <c r="U1271" s="84" t="str">
        <f t="shared" si="278"/>
        <v/>
      </c>
      <c r="W1271" s="108" t="str">
        <f>IF($N1271="", "", SUM($D$11:$D1271))</f>
        <v/>
      </c>
      <c r="X1271" s="111" t="str">
        <f t="shared" si="279"/>
        <v/>
      </c>
      <c r="Y1271" s="114" t="str">
        <f t="shared" si="283"/>
        <v/>
      </c>
      <c r="Z1271" s="111" t="str">
        <f>IF(X1271="", "", X1271-SUM($Z$11:$Z1270))</f>
        <v/>
      </c>
      <c r="AA1271" s="111" t="str">
        <f>IF($Y1271="", "", $Y1271-SUM($AA$11:$AA1270))</f>
        <v/>
      </c>
      <c r="AB1271" s="111" t="str">
        <f t="shared" si="284"/>
        <v/>
      </c>
      <c r="AC1271" s="121" t="str">
        <f t="shared" si="280"/>
        <v/>
      </c>
      <c r="AD1271" s="122" t="str">
        <f t="shared" si="281"/>
        <v/>
      </c>
      <c r="AE1271" s="123" t="str">
        <f t="shared" si="285"/>
        <v/>
      </c>
      <c r="AG1271" s="150" t="str">
        <f t="shared" si="282"/>
        <v/>
      </c>
    </row>
    <row r="1272" spans="1:33" x14ac:dyDescent="0.25">
      <c r="A1272" s="56"/>
      <c r="B1272" s="70"/>
      <c r="C1272" s="76"/>
      <c r="D1272" s="73"/>
      <c r="E1272" s="79"/>
      <c r="F1272" s="56"/>
      <c r="G1272" s="13" t="str">
        <f t="shared" si="273"/>
        <v/>
      </c>
      <c r="H1272" s="56"/>
      <c r="K1272" s="128"/>
      <c r="L1272" s="128"/>
      <c r="M1272" s="128"/>
      <c r="N1272" s="84" t="str">
        <f t="shared" si="274"/>
        <v/>
      </c>
      <c r="O1272" s="128"/>
      <c r="P1272" s="84" t="str">
        <f t="shared" si="275"/>
        <v/>
      </c>
      <c r="Q1272" s="84" t="str">
        <f t="shared" si="272"/>
        <v/>
      </c>
      <c r="R1272" s="84" t="str">
        <f t="shared" si="276"/>
        <v/>
      </c>
      <c r="S1272" s="84" t="str">
        <f t="shared" si="277"/>
        <v/>
      </c>
      <c r="U1272" s="84" t="str">
        <f t="shared" si="278"/>
        <v/>
      </c>
      <c r="W1272" s="108" t="str">
        <f>IF($N1272="", "", SUM($D$11:$D1272))</f>
        <v/>
      </c>
      <c r="X1272" s="111" t="str">
        <f t="shared" si="279"/>
        <v/>
      </c>
      <c r="Y1272" s="114" t="str">
        <f t="shared" si="283"/>
        <v/>
      </c>
      <c r="Z1272" s="111" t="str">
        <f>IF(X1272="", "", X1272-SUM($Z$11:$Z1271))</f>
        <v/>
      </c>
      <c r="AA1272" s="111" t="str">
        <f>IF($Y1272="", "", $Y1272-SUM($AA$11:$AA1271))</f>
        <v/>
      </c>
      <c r="AB1272" s="111" t="str">
        <f t="shared" si="284"/>
        <v/>
      </c>
      <c r="AC1272" s="121" t="str">
        <f t="shared" si="280"/>
        <v/>
      </c>
      <c r="AD1272" s="122" t="str">
        <f t="shared" si="281"/>
        <v/>
      </c>
      <c r="AE1272" s="123" t="str">
        <f t="shared" si="285"/>
        <v/>
      </c>
      <c r="AG1272" s="150" t="str">
        <f t="shared" si="282"/>
        <v/>
      </c>
    </row>
    <row r="1273" spans="1:33" x14ac:dyDescent="0.25">
      <c r="A1273" s="56"/>
      <c r="B1273" s="70"/>
      <c r="C1273" s="76"/>
      <c r="D1273" s="73"/>
      <c r="E1273" s="79"/>
      <c r="F1273" s="56"/>
      <c r="G1273" s="13" t="str">
        <f t="shared" si="273"/>
        <v/>
      </c>
      <c r="H1273" s="56"/>
      <c r="K1273" s="128"/>
      <c r="L1273" s="128"/>
      <c r="M1273" s="128"/>
      <c r="N1273" s="84" t="str">
        <f t="shared" si="274"/>
        <v/>
      </c>
      <c r="O1273" s="128"/>
      <c r="P1273" s="84" t="str">
        <f t="shared" si="275"/>
        <v/>
      </c>
      <c r="Q1273" s="84" t="str">
        <f t="shared" si="272"/>
        <v/>
      </c>
      <c r="R1273" s="84" t="str">
        <f t="shared" si="276"/>
        <v/>
      </c>
      <c r="S1273" s="84" t="str">
        <f t="shared" si="277"/>
        <v/>
      </c>
      <c r="U1273" s="84" t="str">
        <f t="shared" si="278"/>
        <v/>
      </c>
      <c r="W1273" s="108" t="str">
        <f>IF($N1273="", "", SUM($D$11:$D1273))</f>
        <v/>
      </c>
      <c r="X1273" s="111" t="str">
        <f t="shared" si="279"/>
        <v/>
      </c>
      <c r="Y1273" s="114" t="str">
        <f t="shared" si="283"/>
        <v/>
      </c>
      <c r="Z1273" s="111" t="str">
        <f>IF(X1273="", "", X1273-SUM($Z$11:$Z1272))</f>
        <v/>
      </c>
      <c r="AA1273" s="111" t="str">
        <f>IF($Y1273="", "", $Y1273-SUM($AA$11:$AA1272))</f>
        <v/>
      </c>
      <c r="AB1273" s="111" t="str">
        <f t="shared" si="284"/>
        <v/>
      </c>
      <c r="AC1273" s="121" t="str">
        <f t="shared" si="280"/>
        <v/>
      </c>
      <c r="AD1273" s="122" t="str">
        <f t="shared" si="281"/>
        <v/>
      </c>
      <c r="AE1273" s="123" t="str">
        <f t="shared" si="285"/>
        <v/>
      </c>
      <c r="AG1273" s="150" t="str">
        <f t="shared" si="282"/>
        <v/>
      </c>
    </row>
    <row r="1274" spans="1:33" x14ac:dyDescent="0.25">
      <c r="A1274" s="56"/>
      <c r="B1274" s="70"/>
      <c r="C1274" s="76"/>
      <c r="D1274" s="73"/>
      <c r="E1274" s="79"/>
      <c r="F1274" s="56"/>
      <c r="G1274" s="13" t="str">
        <f t="shared" si="273"/>
        <v/>
      </c>
      <c r="H1274" s="56"/>
      <c r="K1274" s="128"/>
      <c r="L1274" s="128"/>
      <c r="M1274" s="128"/>
      <c r="N1274" s="84" t="str">
        <f t="shared" si="274"/>
        <v/>
      </c>
      <c r="O1274" s="128"/>
      <c r="P1274" s="84" t="str">
        <f t="shared" si="275"/>
        <v/>
      </c>
      <c r="Q1274" s="84" t="str">
        <f t="shared" si="272"/>
        <v/>
      </c>
      <c r="R1274" s="84" t="str">
        <f t="shared" si="276"/>
        <v/>
      </c>
      <c r="S1274" s="84" t="str">
        <f t="shared" si="277"/>
        <v/>
      </c>
      <c r="U1274" s="84" t="str">
        <f t="shared" si="278"/>
        <v/>
      </c>
      <c r="W1274" s="108" t="str">
        <f>IF($N1274="", "", SUM($D$11:$D1274))</f>
        <v/>
      </c>
      <c r="X1274" s="111" t="str">
        <f t="shared" si="279"/>
        <v/>
      </c>
      <c r="Y1274" s="114" t="str">
        <f t="shared" si="283"/>
        <v/>
      </c>
      <c r="Z1274" s="111" t="str">
        <f>IF(X1274="", "", X1274-SUM($Z$11:$Z1273))</f>
        <v/>
      </c>
      <c r="AA1274" s="111" t="str">
        <f>IF($Y1274="", "", $Y1274-SUM($AA$11:$AA1273))</f>
        <v/>
      </c>
      <c r="AB1274" s="111" t="str">
        <f t="shared" si="284"/>
        <v/>
      </c>
      <c r="AC1274" s="121" t="str">
        <f t="shared" si="280"/>
        <v/>
      </c>
      <c r="AD1274" s="122" t="str">
        <f t="shared" si="281"/>
        <v/>
      </c>
      <c r="AE1274" s="123" t="str">
        <f t="shared" si="285"/>
        <v/>
      </c>
      <c r="AG1274" s="150" t="str">
        <f t="shared" si="282"/>
        <v/>
      </c>
    </row>
    <row r="1275" spans="1:33" x14ac:dyDescent="0.25">
      <c r="A1275" s="56"/>
      <c r="B1275" s="70"/>
      <c r="C1275" s="76"/>
      <c r="D1275" s="73"/>
      <c r="E1275" s="79"/>
      <c r="F1275" s="56"/>
      <c r="G1275" s="13" t="str">
        <f t="shared" si="273"/>
        <v/>
      </c>
      <c r="H1275" s="56"/>
      <c r="K1275" s="128"/>
      <c r="L1275" s="128"/>
      <c r="M1275" s="128"/>
      <c r="N1275" s="84" t="str">
        <f t="shared" si="274"/>
        <v/>
      </c>
      <c r="O1275" s="128"/>
      <c r="P1275" s="84" t="str">
        <f t="shared" si="275"/>
        <v/>
      </c>
      <c r="Q1275" s="84" t="str">
        <f t="shared" si="272"/>
        <v/>
      </c>
      <c r="R1275" s="84" t="str">
        <f t="shared" si="276"/>
        <v/>
      </c>
      <c r="S1275" s="84" t="str">
        <f t="shared" si="277"/>
        <v/>
      </c>
      <c r="U1275" s="84" t="str">
        <f t="shared" si="278"/>
        <v/>
      </c>
      <c r="W1275" s="108" t="str">
        <f>IF($N1275="", "", SUM($D$11:$D1275))</f>
        <v/>
      </c>
      <c r="X1275" s="111" t="str">
        <f t="shared" si="279"/>
        <v/>
      </c>
      <c r="Y1275" s="114" t="str">
        <f t="shared" si="283"/>
        <v/>
      </c>
      <c r="Z1275" s="111" t="str">
        <f>IF(X1275="", "", X1275-SUM($Z$11:$Z1274))</f>
        <v/>
      </c>
      <c r="AA1275" s="111" t="str">
        <f>IF($Y1275="", "", $Y1275-SUM($AA$11:$AA1274))</f>
        <v/>
      </c>
      <c r="AB1275" s="111" t="str">
        <f t="shared" si="284"/>
        <v/>
      </c>
      <c r="AC1275" s="121" t="str">
        <f t="shared" si="280"/>
        <v/>
      </c>
      <c r="AD1275" s="122" t="str">
        <f t="shared" si="281"/>
        <v/>
      </c>
      <c r="AE1275" s="123" t="str">
        <f t="shared" si="285"/>
        <v/>
      </c>
      <c r="AG1275" s="150" t="str">
        <f t="shared" si="282"/>
        <v/>
      </c>
    </row>
    <row r="1276" spans="1:33" x14ac:dyDescent="0.25">
      <c r="A1276" s="56"/>
      <c r="B1276" s="70"/>
      <c r="C1276" s="76"/>
      <c r="D1276" s="73"/>
      <c r="E1276" s="79"/>
      <c r="F1276" s="56"/>
      <c r="G1276" s="13" t="str">
        <f t="shared" si="273"/>
        <v/>
      </c>
      <c r="H1276" s="56"/>
      <c r="K1276" s="128"/>
      <c r="L1276" s="128"/>
      <c r="M1276" s="128"/>
      <c r="N1276" s="84" t="str">
        <f t="shared" si="274"/>
        <v/>
      </c>
      <c r="O1276" s="128"/>
      <c r="P1276" s="84" t="str">
        <f t="shared" si="275"/>
        <v/>
      </c>
      <c r="Q1276" s="84" t="str">
        <f t="shared" si="272"/>
        <v/>
      </c>
      <c r="R1276" s="84" t="str">
        <f t="shared" si="276"/>
        <v/>
      </c>
      <c r="S1276" s="84" t="str">
        <f t="shared" si="277"/>
        <v/>
      </c>
      <c r="U1276" s="84" t="str">
        <f t="shared" si="278"/>
        <v/>
      </c>
      <c r="W1276" s="108" t="str">
        <f>IF($N1276="", "", SUM($D$11:$D1276))</f>
        <v/>
      </c>
      <c r="X1276" s="111" t="str">
        <f t="shared" si="279"/>
        <v/>
      </c>
      <c r="Y1276" s="114" t="str">
        <f t="shared" si="283"/>
        <v/>
      </c>
      <c r="Z1276" s="111" t="str">
        <f>IF(X1276="", "", X1276-SUM($Z$11:$Z1275))</f>
        <v/>
      </c>
      <c r="AA1276" s="111" t="str">
        <f>IF($Y1276="", "", $Y1276-SUM($AA$11:$AA1275))</f>
        <v/>
      </c>
      <c r="AB1276" s="111" t="str">
        <f t="shared" si="284"/>
        <v/>
      </c>
      <c r="AC1276" s="121" t="str">
        <f t="shared" si="280"/>
        <v/>
      </c>
      <c r="AD1276" s="122" t="str">
        <f t="shared" si="281"/>
        <v/>
      </c>
      <c r="AE1276" s="123" t="str">
        <f t="shared" si="285"/>
        <v/>
      </c>
      <c r="AG1276" s="150" t="str">
        <f t="shared" si="282"/>
        <v/>
      </c>
    </row>
    <row r="1277" spans="1:33" x14ac:dyDescent="0.25">
      <c r="A1277" s="56"/>
      <c r="B1277" s="70"/>
      <c r="C1277" s="76"/>
      <c r="D1277" s="73"/>
      <c r="E1277" s="79"/>
      <c r="F1277" s="56"/>
      <c r="G1277" s="13" t="str">
        <f t="shared" si="273"/>
        <v/>
      </c>
      <c r="H1277" s="56"/>
      <c r="K1277" s="128"/>
      <c r="L1277" s="128"/>
      <c r="M1277" s="128"/>
      <c r="N1277" s="84" t="str">
        <f t="shared" si="274"/>
        <v/>
      </c>
      <c r="O1277" s="128"/>
      <c r="P1277" s="84" t="str">
        <f t="shared" si="275"/>
        <v/>
      </c>
      <c r="Q1277" s="84" t="str">
        <f t="shared" si="272"/>
        <v/>
      </c>
      <c r="R1277" s="84" t="str">
        <f t="shared" si="276"/>
        <v/>
      </c>
      <c r="S1277" s="84" t="str">
        <f t="shared" si="277"/>
        <v/>
      </c>
      <c r="U1277" s="84" t="str">
        <f t="shared" si="278"/>
        <v/>
      </c>
      <c r="W1277" s="108" t="str">
        <f>IF($N1277="", "", SUM($D$11:$D1277))</f>
        <v/>
      </c>
      <c r="X1277" s="111" t="str">
        <f t="shared" si="279"/>
        <v/>
      </c>
      <c r="Y1277" s="114" t="str">
        <f t="shared" si="283"/>
        <v/>
      </c>
      <c r="Z1277" s="111" t="str">
        <f>IF(X1277="", "", X1277-SUM($Z$11:$Z1276))</f>
        <v/>
      </c>
      <c r="AA1277" s="111" t="str">
        <f>IF($Y1277="", "", $Y1277-SUM($AA$11:$AA1276))</f>
        <v/>
      </c>
      <c r="AB1277" s="111" t="str">
        <f t="shared" si="284"/>
        <v/>
      </c>
      <c r="AC1277" s="121" t="str">
        <f t="shared" si="280"/>
        <v/>
      </c>
      <c r="AD1277" s="122" t="str">
        <f t="shared" si="281"/>
        <v/>
      </c>
      <c r="AE1277" s="123" t="str">
        <f t="shared" si="285"/>
        <v/>
      </c>
      <c r="AG1277" s="150" t="str">
        <f t="shared" si="282"/>
        <v/>
      </c>
    </row>
    <row r="1278" spans="1:33" x14ac:dyDescent="0.25">
      <c r="A1278" s="56"/>
      <c r="B1278" s="70"/>
      <c r="C1278" s="76"/>
      <c r="D1278" s="73"/>
      <c r="E1278" s="79"/>
      <c r="F1278" s="56"/>
      <c r="G1278" s="13" t="str">
        <f t="shared" si="273"/>
        <v/>
      </c>
      <c r="H1278" s="56"/>
      <c r="K1278" s="128"/>
      <c r="L1278" s="128"/>
      <c r="M1278" s="128"/>
      <c r="N1278" s="84" t="str">
        <f t="shared" si="274"/>
        <v/>
      </c>
      <c r="O1278" s="128"/>
      <c r="P1278" s="84" t="str">
        <f t="shared" si="275"/>
        <v/>
      </c>
      <c r="Q1278" s="84" t="str">
        <f t="shared" si="272"/>
        <v/>
      </c>
      <c r="R1278" s="84" t="str">
        <f t="shared" si="276"/>
        <v/>
      </c>
      <c r="S1278" s="84" t="str">
        <f t="shared" si="277"/>
        <v/>
      </c>
      <c r="U1278" s="84" t="str">
        <f t="shared" si="278"/>
        <v/>
      </c>
      <c r="W1278" s="108" t="str">
        <f>IF($N1278="", "", SUM($D$11:$D1278))</f>
        <v/>
      </c>
      <c r="X1278" s="111" t="str">
        <f t="shared" si="279"/>
        <v/>
      </c>
      <c r="Y1278" s="114" t="str">
        <f t="shared" si="283"/>
        <v/>
      </c>
      <c r="Z1278" s="111" t="str">
        <f>IF(X1278="", "", X1278-SUM($Z$11:$Z1277))</f>
        <v/>
      </c>
      <c r="AA1278" s="111" t="str">
        <f>IF($Y1278="", "", $Y1278-SUM($AA$11:$AA1277))</f>
        <v/>
      </c>
      <c r="AB1278" s="111" t="str">
        <f t="shared" si="284"/>
        <v/>
      </c>
      <c r="AC1278" s="121" t="str">
        <f t="shared" si="280"/>
        <v/>
      </c>
      <c r="AD1278" s="122" t="str">
        <f t="shared" si="281"/>
        <v/>
      </c>
      <c r="AE1278" s="123" t="str">
        <f t="shared" si="285"/>
        <v/>
      </c>
      <c r="AG1278" s="150" t="str">
        <f t="shared" si="282"/>
        <v/>
      </c>
    </row>
    <row r="1279" spans="1:33" x14ac:dyDescent="0.25">
      <c r="A1279" s="56"/>
      <c r="B1279" s="70"/>
      <c r="C1279" s="76"/>
      <c r="D1279" s="73"/>
      <c r="E1279" s="79"/>
      <c r="F1279" s="56"/>
      <c r="G1279" s="13" t="str">
        <f t="shared" si="273"/>
        <v/>
      </c>
      <c r="H1279" s="56"/>
      <c r="K1279" s="128"/>
      <c r="L1279" s="128"/>
      <c r="M1279" s="128"/>
      <c r="N1279" s="84" t="str">
        <f t="shared" si="274"/>
        <v/>
      </c>
      <c r="O1279" s="128"/>
      <c r="P1279" s="84" t="str">
        <f t="shared" si="275"/>
        <v/>
      </c>
      <c r="Q1279" s="84" t="str">
        <f t="shared" si="272"/>
        <v/>
      </c>
      <c r="R1279" s="84" t="str">
        <f t="shared" si="276"/>
        <v/>
      </c>
      <c r="S1279" s="84" t="str">
        <f t="shared" si="277"/>
        <v/>
      </c>
      <c r="U1279" s="84" t="str">
        <f t="shared" si="278"/>
        <v/>
      </c>
      <c r="W1279" s="108" t="str">
        <f>IF($N1279="", "", SUM($D$11:$D1279))</f>
        <v/>
      </c>
      <c r="X1279" s="111" t="str">
        <f t="shared" si="279"/>
        <v/>
      </c>
      <c r="Y1279" s="114" t="str">
        <f t="shared" si="283"/>
        <v/>
      </c>
      <c r="Z1279" s="111" t="str">
        <f>IF(X1279="", "", X1279-SUM($Z$11:$Z1278))</f>
        <v/>
      </c>
      <c r="AA1279" s="111" t="str">
        <f>IF($Y1279="", "", $Y1279-SUM($AA$11:$AA1278))</f>
        <v/>
      </c>
      <c r="AB1279" s="111" t="str">
        <f t="shared" si="284"/>
        <v/>
      </c>
      <c r="AC1279" s="121" t="str">
        <f t="shared" si="280"/>
        <v/>
      </c>
      <c r="AD1279" s="122" t="str">
        <f t="shared" si="281"/>
        <v/>
      </c>
      <c r="AE1279" s="123" t="str">
        <f t="shared" si="285"/>
        <v/>
      </c>
      <c r="AG1279" s="150" t="str">
        <f t="shared" si="282"/>
        <v/>
      </c>
    </row>
    <row r="1280" spans="1:33" x14ac:dyDescent="0.25">
      <c r="A1280" s="56"/>
      <c r="B1280" s="70"/>
      <c r="C1280" s="76"/>
      <c r="D1280" s="73"/>
      <c r="E1280" s="79"/>
      <c r="F1280" s="56"/>
      <c r="G1280" s="13" t="str">
        <f t="shared" si="273"/>
        <v/>
      </c>
      <c r="H1280" s="56"/>
      <c r="K1280" s="128"/>
      <c r="L1280" s="128"/>
      <c r="M1280" s="128"/>
      <c r="N1280" s="84" t="str">
        <f t="shared" si="274"/>
        <v/>
      </c>
      <c r="O1280" s="128"/>
      <c r="P1280" s="84" t="str">
        <f t="shared" si="275"/>
        <v/>
      </c>
      <c r="Q1280" s="84" t="str">
        <f t="shared" si="272"/>
        <v/>
      </c>
      <c r="R1280" s="84" t="str">
        <f t="shared" si="276"/>
        <v/>
      </c>
      <c r="S1280" s="84" t="str">
        <f t="shared" si="277"/>
        <v/>
      </c>
      <c r="U1280" s="84" t="str">
        <f t="shared" si="278"/>
        <v/>
      </c>
      <c r="W1280" s="108" t="str">
        <f>IF($N1280="", "", SUM($D$11:$D1280))</f>
        <v/>
      </c>
      <c r="X1280" s="111" t="str">
        <f t="shared" si="279"/>
        <v/>
      </c>
      <c r="Y1280" s="114" t="str">
        <f t="shared" si="283"/>
        <v/>
      </c>
      <c r="Z1280" s="111" t="str">
        <f>IF(X1280="", "", X1280-SUM($Z$11:$Z1279))</f>
        <v/>
      </c>
      <c r="AA1280" s="111" t="str">
        <f>IF($Y1280="", "", $Y1280-SUM($AA$11:$AA1279))</f>
        <v/>
      </c>
      <c r="AB1280" s="111" t="str">
        <f t="shared" si="284"/>
        <v/>
      </c>
      <c r="AC1280" s="121" t="str">
        <f t="shared" si="280"/>
        <v/>
      </c>
      <c r="AD1280" s="122" t="str">
        <f t="shared" si="281"/>
        <v/>
      </c>
      <c r="AE1280" s="123" t="str">
        <f t="shared" si="285"/>
        <v/>
      </c>
      <c r="AG1280" s="150" t="str">
        <f t="shared" si="282"/>
        <v/>
      </c>
    </row>
    <row r="1281" spans="1:33" x14ac:dyDescent="0.25">
      <c r="A1281" s="56"/>
      <c r="B1281" s="70"/>
      <c r="C1281" s="76"/>
      <c r="D1281" s="73"/>
      <c r="E1281" s="79"/>
      <c r="F1281" s="56"/>
      <c r="G1281" s="13" t="str">
        <f t="shared" si="273"/>
        <v/>
      </c>
      <c r="H1281" s="56"/>
      <c r="K1281" s="128"/>
      <c r="L1281" s="128"/>
      <c r="M1281" s="128"/>
      <c r="N1281" s="84" t="str">
        <f t="shared" si="274"/>
        <v/>
      </c>
      <c r="O1281" s="128"/>
      <c r="P1281" s="84" t="str">
        <f t="shared" si="275"/>
        <v/>
      </c>
      <c r="Q1281" s="84" t="str">
        <f t="shared" si="272"/>
        <v/>
      </c>
      <c r="R1281" s="84" t="str">
        <f t="shared" si="276"/>
        <v/>
      </c>
      <c r="S1281" s="84" t="str">
        <f t="shared" si="277"/>
        <v/>
      </c>
      <c r="U1281" s="84" t="str">
        <f t="shared" si="278"/>
        <v/>
      </c>
      <c r="W1281" s="108" t="str">
        <f>IF($N1281="", "", SUM($D$11:$D1281))</f>
        <v/>
      </c>
      <c r="X1281" s="111" t="str">
        <f t="shared" si="279"/>
        <v/>
      </c>
      <c r="Y1281" s="114" t="str">
        <f t="shared" si="283"/>
        <v/>
      </c>
      <c r="Z1281" s="111" t="str">
        <f>IF(X1281="", "", X1281-SUM($Z$11:$Z1280))</f>
        <v/>
      </c>
      <c r="AA1281" s="111" t="str">
        <f>IF($Y1281="", "", $Y1281-SUM($AA$11:$AA1280))</f>
        <v/>
      </c>
      <c r="AB1281" s="111" t="str">
        <f t="shared" si="284"/>
        <v/>
      </c>
      <c r="AC1281" s="121" t="str">
        <f t="shared" si="280"/>
        <v/>
      </c>
      <c r="AD1281" s="122" t="str">
        <f t="shared" si="281"/>
        <v/>
      </c>
      <c r="AE1281" s="123" t="str">
        <f t="shared" si="285"/>
        <v/>
      </c>
      <c r="AG1281" s="150" t="str">
        <f t="shared" si="282"/>
        <v/>
      </c>
    </row>
    <row r="1282" spans="1:33" x14ac:dyDescent="0.25">
      <c r="A1282" s="56"/>
      <c r="B1282" s="70"/>
      <c r="C1282" s="76"/>
      <c r="D1282" s="73"/>
      <c r="E1282" s="79"/>
      <c r="F1282" s="56"/>
      <c r="G1282" s="13" t="str">
        <f t="shared" si="273"/>
        <v/>
      </c>
      <c r="H1282" s="56"/>
      <c r="K1282" s="128"/>
      <c r="L1282" s="128"/>
      <c r="M1282" s="128"/>
      <c r="N1282" s="84" t="str">
        <f t="shared" si="274"/>
        <v/>
      </c>
      <c r="O1282" s="128"/>
      <c r="P1282" s="84" t="str">
        <f t="shared" si="275"/>
        <v/>
      </c>
      <c r="Q1282" s="84" t="str">
        <f t="shared" si="272"/>
        <v/>
      </c>
      <c r="R1282" s="84" t="str">
        <f t="shared" si="276"/>
        <v/>
      </c>
      <c r="S1282" s="84" t="str">
        <f t="shared" si="277"/>
        <v/>
      </c>
      <c r="U1282" s="84" t="str">
        <f t="shared" si="278"/>
        <v/>
      </c>
      <c r="W1282" s="108" t="str">
        <f>IF($N1282="", "", SUM($D$11:$D1282))</f>
        <v/>
      </c>
      <c r="X1282" s="111" t="str">
        <f t="shared" si="279"/>
        <v/>
      </c>
      <c r="Y1282" s="114" t="str">
        <f t="shared" si="283"/>
        <v/>
      </c>
      <c r="Z1282" s="111" t="str">
        <f>IF(X1282="", "", X1282-SUM($Z$11:$Z1281))</f>
        <v/>
      </c>
      <c r="AA1282" s="111" t="str">
        <f>IF($Y1282="", "", $Y1282-SUM($AA$11:$AA1281))</f>
        <v/>
      </c>
      <c r="AB1282" s="111" t="str">
        <f t="shared" si="284"/>
        <v/>
      </c>
      <c r="AC1282" s="121" t="str">
        <f t="shared" si="280"/>
        <v/>
      </c>
      <c r="AD1282" s="122" t="str">
        <f t="shared" si="281"/>
        <v/>
      </c>
      <c r="AE1282" s="123" t="str">
        <f t="shared" si="285"/>
        <v/>
      </c>
      <c r="AG1282" s="150" t="str">
        <f t="shared" si="282"/>
        <v/>
      </c>
    </row>
    <row r="1283" spans="1:33" x14ac:dyDescent="0.25">
      <c r="A1283" s="56"/>
      <c r="B1283" s="70"/>
      <c r="C1283" s="76"/>
      <c r="D1283" s="73"/>
      <c r="E1283" s="79"/>
      <c r="F1283" s="56"/>
      <c r="G1283" s="13" t="str">
        <f t="shared" si="273"/>
        <v/>
      </c>
      <c r="H1283" s="56"/>
      <c r="K1283" s="128"/>
      <c r="L1283" s="128"/>
      <c r="M1283" s="128"/>
      <c r="N1283" s="84" t="str">
        <f t="shared" si="274"/>
        <v/>
      </c>
      <c r="O1283" s="128"/>
      <c r="P1283" s="84" t="str">
        <f t="shared" si="275"/>
        <v/>
      </c>
      <c r="Q1283" s="84" t="str">
        <f t="shared" si="272"/>
        <v/>
      </c>
      <c r="R1283" s="84" t="str">
        <f t="shared" si="276"/>
        <v/>
      </c>
      <c r="S1283" s="84" t="str">
        <f t="shared" si="277"/>
        <v/>
      </c>
      <c r="U1283" s="84" t="str">
        <f t="shared" si="278"/>
        <v/>
      </c>
      <c r="W1283" s="108" t="str">
        <f>IF($N1283="", "", SUM($D$11:$D1283))</f>
        <v/>
      </c>
      <c r="X1283" s="111" t="str">
        <f t="shared" si="279"/>
        <v/>
      </c>
      <c r="Y1283" s="114" t="str">
        <f t="shared" si="283"/>
        <v/>
      </c>
      <c r="Z1283" s="111" t="str">
        <f>IF(X1283="", "", X1283-SUM($Z$11:$Z1282))</f>
        <v/>
      </c>
      <c r="AA1283" s="111" t="str">
        <f>IF($Y1283="", "", $Y1283-SUM($AA$11:$AA1282))</f>
        <v/>
      </c>
      <c r="AB1283" s="111" t="str">
        <f t="shared" si="284"/>
        <v/>
      </c>
      <c r="AC1283" s="121" t="str">
        <f t="shared" si="280"/>
        <v/>
      </c>
      <c r="AD1283" s="122" t="str">
        <f t="shared" si="281"/>
        <v/>
      </c>
      <c r="AE1283" s="123" t="str">
        <f t="shared" si="285"/>
        <v/>
      </c>
      <c r="AG1283" s="150" t="str">
        <f t="shared" si="282"/>
        <v/>
      </c>
    </row>
    <row r="1284" spans="1:33" x14ac:dyDescent="0.25">
      <c r="A1284" s="56"/>
      <c r="B1284" s="70"/>
      <c r="C1284" s="76"/>
      <c r="D1284" s="73"/>
      <c r="E1284" s="79"/>
      <c r="F1284" s="56"/>
      <c r="G1284" s="13" t="str">
        <f t="shared" si="273"/>
        <v/>
      </c>
      <c r="H1284" s="56"/>
      <c r="K1284" s="128"/>
      <c r="L1284" s="128"/>
      <c r="M1284" s="128"/>
      <c r="N1284" s="84" t="str">
        <f t="shared" si="274"/>
        <v/>
      </c>
      <c r="O1284" s="128"/>
      <c r="P1284" s="84" t="str">
        <f t="shared" si="275"/>
        <v/>
      </c>
      <c r="Q1284" s="84" t="str">
        <f t="shared" si="272"/>
        <v/>
      </c>
      <c r="R1284" s="84" t="str">
        <f t="shared" si="276"/>
        <v/>
      </c>
      <c r="S1284" s="84" t="str">
        <f t="shared" si="277"/>
        <v/>
      </c>
      <c r="U1284" s="84" t="str">
        <f t="shared" si="278"/>
        <v/>
      </c>
      <c r="W1284" s="108" t="str">
        <f>IF($N1284="", "", SUM($D$11:$D1284))</f>
        <v/>
      </c>
      <c r="X1284" s="111" t="str">
        <f t="shared" si="279"/>
        <v/>
      </c>
      <c r="Y1284" s="114" t="str">
        <f t="shared" si="283"/>
        <v/>
      </c>
      <c r="Z1284" s="111" t="str">
        <f>IF(X1284="", "", X1284-SUM($Z$11:$Z1283))</f>
        <v/>
      </c>
      <c r="AA1284" s="111" t="str">
        <f>IF($Y1284="", "", $Y1284-SUM($AA$11:$AA1283))</f>
        <v/>
      </c>
      <c r="AB1284" s="111" t="str">
        <f t="shared" si="284"/>
        <v/>
      </c>
      <c r="AC1284" s="121" t="str">
        <f t="shared" si="280"/>
        <v/>
      </c>
      <c r="AD1284" s="122" t="str">
        <f t="shared" si="281"/>
        <v/>
      </c>
      <c r="AE1284" s="123" t="str">
        <f t="shared" si="285"/>
        <v/>
      </c>
      <c r="AG1284" s="150" t="str">
        <f t="shared" si="282"/>
        <v/>
      </c>
    </row>
    <row r="1285" spans="1:33" x14ac:dyDescent="0.25">
      <c r="A1285" s="56"/>
      <c r="B1285" s="70"/>
      <c r="C1285" s="76"/>
      <c r="D1285" s="73"/>
      <c r="E1285" s="79"/>
      <c r="F1285" s="56"/>
      <c r="G1285" s="13" t="str">
        <f t="shared" si="273"/>
        <v/>
      </c>
      <c r="H1285" s="56"/>
      <c r="K1285" s="128"/>
      <c r="L1285" s="128"/>
      <c r="M1285" s="128"/>
      <c r="N1285" s="84" t="str">
        <f t="shared" si="274"/>
        <v/>
      </c>
      <c r="O1285" s="128"/>
      <c r="P1285" s="84" t="str">
        <f t="shared" si="275"/>
        <v/>
      </c>
      <c r="Q1285" s="84" t="str">
        <f t="shared" si="272"/>
        <v/>
      </c>
      <c r="R1285" s="84" t="str">
        <f t="shared" si="276"/>
        <v/>
      </c>
      <c r="S1285" s="84" t="str">
        <f t="shared" si="277"/>
        <v/>
      </c>
      <c r="U1285" s="84" t="str">
        <f t="shared" si="278"/>
        <v/>
      </c>
      <c r="W1285" s="108" t="str">
        <f>IF($N1285="", "", SUM($D$11:$D1285))</f>
        <v/>
      </c>
      <c r="X1285" s="111" t="str">
        <f t="shared" si="279"/>
        <v/>
      </c>
      <c r="Y1285" s="114" t="str">
        <f t="shared" si="283"/>
        <v/>
      </c>
      <c r="Z1285" s="111" t="str">
        <f>IF(X1285="", "", X1285-SUM($Z$11:$Z1284))</f>
        <v/>
      </c>
      <c r="AA1285" s="111" t="str">
        <f>IF($Y1285="", "", $Y1285-SUM($AA$11:$AA1284))</f>
        <v/>
      </c>
      <c r="AB1285" s="111" t="str">
        <f t="shared" si="284"/>
        <v/>
      </c>
      <c r="AC1285" s="121" t="str">
        <f t="shared" si="280"/>
        <v/>
      </c>
      <c r="AD1285" s="122" t="str">
        <f t="shared" si="281"/>
        <v/>
      </c>
      <c r="AE1285" s="123" t="str">
        <f t="shared" si="285"/>
        <v/>
      </c>
      <c r="AG1285" s="150" t="str">
        <f t="shared" si="282"/>
        <v/>
      </c>
    </row>
    <row r="1286" spans="1:33" x14ac:dyDescent="0.25">
      <c r="A1286" s="56"/>
      <c r="B1286" s="70"/>
      <c r="C1286" s="76"/>
      <c r="D1286" s="73"/>
      <c r="E1286" s="79"/>
      <c r="F1286" s="56"/>
      <c r="G1286" s="13" t="str">
        <f t="shared" si="273"/>
        <v/>
      </c>
      <c r="H1286" s="56"/>
      <c r="K1286" s="128"/>
      <c r="L1286" s="128"/>
      <c r="M1286" s="128"/>
      <c r="N1286" s="84" t="str">
        <f t="shared" si="274"/>
        <v/>
      </c>
      <c r="O1286" s="128"/>
      <c r="P1286" s="84" t="str">
        <f t="shared" si="275"/>
        <v/>
      </c>
      <c r="Q1286" s="84" t="str">
        <f t="shared" si="272"/>
        <v/>
      </c>
      <c r="R1286" s="84" t="str">
        <f t="shared" si="276"/>
        <v/>
      </c>
      <c r="S1286" s="84" t="str">
        <f t="shared" si="277"/>
        <v/>
      </c>
      <c r="U1286" s="84" t="str">
        <f t="shared" si="278"/>
        <v/>
      </c>
      <c r="W1286" s="108" t="str">
        <f>IF($N1286="", "", SUM($D$11:$D1286))</f>
        <v/>
      </c>
      <c r="X1286" s="111" t="str">
        <f t="shared" si="279"/>
        <v/>
      </c>
      <c r="Y1286" s="114" t="str">
        <f t="shared" si="283"/>
        <v/>
      </c>
      <c r="Z1286" s="111" t="str">
        <f>IF(X1286="", "", X1286-SUM($Z$11:$Z1285))</f>
        <v/>
      </c>
      <c r="AA1286" s="111" t="str">
        <f>IF($Y1286="", "", $Y1286-SUM($AA$11:$AA1285))</f>
        <v/>
      </c>
      <c r="AB1286" s="111" t="str">
        <f t="shared" si="284"/>
        <v/>
      </c>
      <c r="AC1286" s="121" t="str">
        <f t="shared" si="280"/>
        <v/>
      </c>
      <c r="AD1286" s="122" t="str">
        <f t="shared" si="281"/>
        <v/>
      </c>
      <c r="AE1286" s="123" t="str">
        <f t="shared" si="285"/>
        <v/>
      </c>
      <c r="AG1286" s="150" t="str">
        <f t="shared" si="282"/>
        <v/>
      </c>
    </row>
    <row r="1287" spans="1:33" x14ac:dyDescent="0.25">
      <c r="A1287" s="56"/>
      <c r="B1287" s="70"/>
      <c r="C1287" s="76"/>
      <c r="D1287" s="73"/>
      <c r="E1287" s="79"/>
      <c r="F1287" s="56"/>
      <c r="G1287" s="13" t="str">
        <f t="shared" si="273"/>
        <v/>
      </c>
      <c r="H1287" s="56"/>
      <c r="K1287" s="128"/>
      <c r="L1287" s="128"/>
      <c r="M1287" s="128"/>
      <c r="N1287" s="84" t="str">
        <f t="shared" si="274"/>
        <v/>
      </c>
      <c r="O1287" s="128"/>
      <c r="P1287" s="84" t="str">
        <f t="shared" si="275"/>
        <v/>
      </c>
      <c r="Q1287" s="84" t="str">
        <f t="shared" si="272"/>
        <v/>
      </c>
      <c r="R1287" s="84" t="str">
        <f t="shared" si="276"/>
        <v/>
      </c>
      <c r="S1287" s="84" t="str">
        <f t="shared" si="277"/>
        <v/>
      </c>
      <c r="U1287" s="84" t="str">
        <f t="shared" si="278"/>
        <v/>
      </c>
      <c r="W1287" s="108" t="str">
        <f>IF($N1287="", "", SUM($D$11:$D1287))</f>
        <v/>
      </c>
      <c r="X1287" s="111" t="str">
        <f t="shared" si="279"/>
        <v/>
      </c>
      <c r="Y1287" s="114" t="str">
        <f t="shared" si="283"/>
        <v/>
      </c>
      <c r="Z1287" s="111" t="str">
        <f>IF(X1287="", "", X1287-SUM($Z$11:$Z1286))</f>
        <v/>
      </c>
      <c r="AA1287" s="111" t="str">
        <f>IF($Y1287="", "", $Y1287-SUM($AA$11:$AA1286))</f>
        <v/>
      </c>
      <c r="AB1287" s="111" t="str">
        <f t="shared" si="284"/>
        <v/>
      </c>
      <c r="AC1287" s="121" t="str">
        <f t="shared" si="280"/>
        <v/>
      </c>
      <c r="AD1287" s="122" t="str">
        <f t="shared" si="281"/>
        <v/>
      </c>
      <c r="AE1287" s="123" t="str">
        <f t="shared" si="285"/>
        <v/>
      </c>
      <c r="AG1287" s="150" t="str">
        <f t="shared" si="282"/>
        <v/>
      </c>
    </row>
    <row r="1288" spans="1:33" x14ac:dyDescent="0.25">
      <c r="A1288" s="56"/>
      <c r="B1288" s="70"/>
      <c r="C1288" s="76"/>
      <c r="D1288" s="73"/>
      <c r="E1288" s="79"/>
      <c r="F1288" s="56"/>
      <c r="G1288" s="13" t="str">
        <f t="shared" si="273"/>
        <v/>
      </c>
      <c r="H1288" s="56"/>
      <c r="K1288" s="128"/>
      <c r="L1288" s="128"/>
      <c r="M1288" s="128"/>
      <c r="N1288" s="84" t="str">
        <f t="shared" si="274"/>
        <v/>
      </c>
      <c r="O1288" s="128"/>
      <c r="P1288" s="84" t="str">
        <f t="shared" si="275"/>
        <v/>
      </c>
      <c r="Q1288" s="84" t="str">
        <f t="shared" si="272"/>
        <v/>
      </c>
      <c r="R1288" s="84" t="str">
        <f t="shared" si="276"/>
        <v/>
      </c>
      <c r="S1288" s="84" t="str">
        <f t="shared" si="277"/>
        <v/>
      </c>
      <c r="U1288" s="84" t="str">
        <f t="shared" si="278"/>
        <v/>
      </c>
      <c r="W1288" s="108" t="str">
        <f>IF($N1288="", "", SUM($D$11:$D1288))</f>
        <v/>
      </c>
      <c r="X1288" s="111" t="str">
        <f t="shared" si="279"/>
        <v/>
      </c>
      <c r="Y1288" s="114" t="str">
        <f t="shared" si="283"/>
        <v/>
      </c>
      <c r="Z1288" s="111" t="str">
        <f>IF(X1288="", "", X1288-SUM($Z$11:$Z1287))</f>
        <v/>
      </c>
      <c r="AA1288" s="111" t="str">
        <f>IF($Y1288="", "", $Y1288-SUM($AA$11:$AA1287))</f>
        <v/>
      </c>
      <c r="AB1288" s="111" t="str">
        <f t="shared" si="284"/>
        <v/>
      </c>
      <c r="AC1288" s="121" t="str">
        <f t="shared" si="280"/>
        <v/>
      </c>
      <c r="AD1288" s="122" t="str">
        <f t="shared" si="281"/>
        <v/>
      </c>
      <c r="AE1288" s="123" t="str">
        <f t="shared" si="285"/>
        <v/>
      </c>
      <c r="AG1288" s="150" t="str">
        <f t="shared" si="282"/>
        <v/>
      </c>
    </row>
    <row r="1289" spans="1:33" x14ac:dyDescent="0.25">
      <c r="A1289" s="56"/>
      <c r="B1289" s="70"/>
      <c r="C1289" s="76"/>
      <c r="D1289" s="73"/>
      <c r="E1289" s="79"/>
      <c r="F1289" s="56"/>
      <c r="G1289" s="13" t="str">
        <f t="shared" si="273"/>
        <v/>
      </c>
      <c r="H1289" s="56"/>
      <c r="K1289" s="128"/>
      <c r="L1289" s="128"/>
      <c r="M1289" s="128"/>
      <c r="N1289" s="84" t="str">
        <f t="shared" si="274"/>
        <v/>
      </c>
      <c r="O1289" s="128"/>
      <c r="P1289" s="84" t="str">
        <f t="shared" si="275"/>
        <v/>
      </c>
      <c r="Q1289" s="84" t="str">
        <f t="shared" si="272"/>
        <v/>
      </c>
      <c r="R1289" s="84" t="str">
        <f t="shared" si="276"/>
        <v/>
      </c>
      <c r="S1289" s="84" t="str">
        <f t="shared" si="277"/>
        <v/>
      </c>
      <c r="U1289" s="84" t="str">
        <f t="shared" si="278"/>
        <v/>
      </c>
      <c r="W1289" s="108" t="str">
        <f>IF($N1289="", "", SUM($D$11:$D1289))</f>
        <v/>
      </c>
      <c r="X1289" s="111" t="str">
        <f t="shared" si="279"/>
        <v/>
      </c>
      <c r="Y1289" s="114" t="str">
        <f t="shared" si="283"/>
        <v/>
      </c>
      <c r="Z1289" s="111" t="str">
        <f>IF(X1289="", "", X1289-SUM($Z$11:$Z1288))</f>
        <v/>
      </c>
      <c r="AA1289" s="111" t="str">
        <f>IF($Y1289="", "", $Y1289-SUM($AA$11:$AA1288))</f>
        <v/>
      </c>
      <c r="AB1289" s="111" t="str">
        <f t="shared" si="284"/>
        <v/>
      </c>
      <c r="AC1289" s="121" t="str">
        <f t="shared" si="280"/>
        <v/>
      </c>
      <c r="AD1289" s="122" t="str">
        <f t="shared" si="281"/>
        <v/>
      </c>
      <c r="AE1289" s="123" t="str">
        <f t="shared" si="285"/>
        <v/>
      </c>
      <c r="AG1289" s="150" t="str">
        <f t="shared" si="282"/>
        <v/>
      </c>
    </row>
    <row r="1290" spans="1:33" x14ac:dyDescent="0.25">
      <c r="A1290" s="56"/>
      <c r="B1290" s="70"/>
      <c r="C1290" s="76"/>
      <c r="D1290" s="73"/>
      <c r="E1290" s="79"/>
      <c r="F1290" s="56"/>
      <c r="G1290" s="13" t="str">
        <f t="shared" si="273"/>
        <v/>
      </c>
      <c r="H1290" s="56"/>
      <c r="K1290" s="128"/>
      <c r="L1290" s="128"/>
      <c r="M1290" s="128"/>
      <c r="N1290" s="84" t="str">
        <f t="shared" si="274"/>
        <v/>
      </c>
      <c r="O1290" s="128"/>
      <c r="P1290" s="84" t="str">
        <f t="shared" si="275"/>
        <v/>
      </c>
      <c r="Q1290" s="84" t="str">
        <f t="shared" si="272"/>
        <v/>
      </c>
      <c r="R1290" s="84" t="str">
        <f t="shared" si="276"/>
        <v/>
      </c>
      <c r="S1290" s="84" t="str">
        <f t="shared" si="277"/>
        <v/>
      </c>
      <c r="U1290" s="84" t="str">
        <f t="shared" si="278"/>
        <v/>
      </c>
      <c r="W1290" s="108" t="str">
        <f>IF($N1290="", "", SUM($D$11:$D1290))</f>
        <v/>
      </c>
      <c r="X1290" s="111" t="str">
        <f t="shared" si="279"/>
        <v/>
      </c>
      <c r="Y1290" s="114" t="str">
        <f t="shared" si="283"/>
        <v/>
      </c>
      <c r="Z1290" s="111" t="str">
        <f>IF(X1290="", "", X1290-SUM($Z$11:$Z1289))</f>
        <v/>
      </c>
      <c r="AA1290" s="111" t="str">
        <f>IF($Y1290="", "", $Y1290-SUM($AA$11:$AA1289))</f>
        <v/>
      </c>
      <c r="AB1290" s="111" t="str">
        <f t="shared" si="284"/>
        <v/>
      </c>
      <c r="AC1290" s="121" t="str">
        <f t="shared" si="280"/>
        <v/>
      </c>
      <c r="AD1290" s="122" t="str">
        <f t="shared" si="281"/>
        <v/>
      </c>
      <c r="AE1290" s="123" t="str">
        <f t="shared" si="285"/>
        <v/>
      </c>
      <c r="AG1290" s="150" t="str">
        <f t="shared" si="282"/>
        <v/>
      </c>
    </row>
    <row r="1291" spans="1:33" x14ac:dyDescent="0.25">
      <c r="A1291" s="56"/>
      <c r="B1291" s="70"/>
      <c r="C1291" s="76"/>
      <c r="D1291" s="73"/>
      <c r="E1291" s="79"/>
      <c r="F1291" s="56"/>
      <c r="G1291" s="13" t="str">
        <f t="shared" si="273"/>
        <v/>
      </c>
      <c r="H1291" s="56"/>
      <c r="K1291" s="128"/>
      <c r="L1291" s="128"/>
      <c r="M1291" s="128"/>
      <c r="N1291" s="84" t="str">
        <f t="shared" si="274"/>
        <v/>
      </c>
      <c r="O1291" s="128"/>
      <c r="P1291" s="84" t="str">
        <f t="shared" si="275"/>
        <v/>
      </c>
      <c r="Q1291" s="84" t="str">
        <f t="shared" ref="Q1291:Q1354" si="286">IF($N1291="", "", IF(AND(Q$5="X", C1291=""), $N$6, IF(AND(NOT(C1291=""), COUNTIF(L$11:L$17, C1291)=0), $N$7, "")))</f>
        <v/>
      </c>
      <c r="R1291" s="84" t="str">
        <f t="shared" si="276"/>
        <v/>
      </c>
      <c r="S1291" s="84" t="str">
        <f t="shared" si="277"/>
        <v/>
      </c>
      <c r="U1291" s="84" t="str">
        <f t="shared" si="278"/>
        <v/>
      </c>
      <c r="W1291" s="108" t="str">
        <f>IF($N1291="", "", SUM($D$11:$D1291))</f>
        <v/>
      </c>
      <c r="X1291" s="111" t="str">
        <f t="shared" si="279"/>
        <v/>
      </c>
      <c r="Y1291" s="114" t="str">
        <f t="shared" si="283"/>
        <v/>
      </c>
      <c r="Z1291" s="111" t="str">
        <f>IF(X1291="", "", X1291-SUM($Z$11:$Z1290))</f>
        <v/>
      </c>
      <c r="AA1291" s="111" t="str">
        <f>IF($Y1291="", "", $Y1291-SUM($AA$11:$AA1290))</f>
        <v/>
      </c>
      <c r="AB1291" s="111" t="str">
        <f t="shared" si="284"/>
        <v/>
      </c>
      <c r="AC1291" s="121" t="str">
        <f t="shared" si="280"/>
        <v/>
      </c>
      <c r="AD1291" s="122" t="str">
        <f t="shared" si="281"/>
        <v/>
      </c>
      <c r="AE1291" s="123" t="str">
        <f t="shared" si="285"/>
        <v/>
      </c>
      <c r="AG1291" s="150" t="str">
        <f t="shared" si="282"/>
        <v/>
      </c>
    </row>
    <row r="1292" spans="1:33" x14ac:dyDescent="0.25">
      <c r="A1292" s="56"/>
      <c r="B1292" s="70"/>
      <c r="C1292" s="76"/>
      <c r="D1292" s="73"/>
      <c r="E1292" s="79"/>
      <c r="F1292" s="56"/>
      <c r="G1292" s="13" t="str">
        <f t="shared" ref="G1292:G1355" si="287">IF($B1292="", "", TEXT($B1292, "mmm"))</f>
        <v/>
      </c>
      <c r="H1292" s="56"/>
      <c r="K1292" s="128"/>
      <c r="L1292" s="128"/>
      <c r="M1292" s="128"/>
      <c r="N1292" s="84" t="str">
        <f t="shared" ref="N1292:N1355" si="288">IF(COUNTIF($B1292:$E1292, "")=4, "", "X")</f>
        <v/>
      </c>
      <c r="O1292" s="128"/>
      <c r="P1292" s="84" t="str">
        <f t="shared" ref="P1292:P1355" si="289">IF($N1292="", "", IF(AND(P$5="X", B1292=""), $N$6, IFERROR(IF(AND(NOT(B1292=""), OR(ISNUMBER(B1292)=FALSE, B1292&lt;$L$2, B1292&gt;$L$3)), $N$7, ""), $N$7)))</f>
        <v/>
      </c>
      <c r="Q1292" s="84" t="str">
        <f t="shared" si="286"/>
        <v/>
      </c>
      <c r="R1292" s="84" t="str">
        <f t="shared" ref="R1292:R1355" si="290">IF($N1292="", "", IF(AND(R$5="X", D1292=""), $N$6, IF(AND(NOT(D1292=""), ISNUMBER(D1292)=FALSE), $N$7, "")))</f>
        <v/>
      </c>
      <c r="S1292" s="84" t="str">
        <f t="shared" ref="S1292:S1355" si="291">IF($N1292="", "", IF(AND(S$5="X", E1292=""), $N$6, ""))</f>
        <v/>
      </c>
      <c r="U1292" s="84" t="str">
        <f t="shared" ref="U1292:U1355" si="292">IF($B1292="", "", TEXT($B1292, "mmm yyyy"))</f>
        <v/>
      </c>
      <c r="W1292" s="108" t="str">
        <f>IF($N1292="", "", SUM($D$11:$D1292))</f>
        <v/>
      </c>
      <c r="X1292" s="111" t="str">
        <f t="shared" ref="X1292:X1355" si="293">IF(W1292="", "", IF(W1292&lt;=$X$4, W1292, $X$4))</f>
        <v/>
      </c>
      <c r="Y1292" s="114" t="str">
        <f t="shared" si="283"/>
        <v/>
      </c>
      <c r="Z1292" s="111" t="str">
        <f>IF(X1292="", "", X1292-SUM($Z$11:$Z1291))</f>
        <v/>
      </c>
      <c r="AA1292" s="111" t="str">
        <f>IF($Y1292="", "", $Y1292-SUM($AA$11:$AA1291))</f>
        <v/>
      </c>
      <c r="AB1292" s="111" t="str">
        <f t="shared" si="284"/>
        <v/>
      </c>
      <c r="AC1292" s="121" t="str">
        <f t="shared" ref="AC1292:AC1355" si="294">IF($N1292="", "", $Z1292*$AC$4)</f>
        <v/>
      </c>
      <c r="AD1292" s="122" t="str">
        <f t="shared" ref="AD1292:AD1355" si="295">IF($N1292="", "", $AA1292*$AC$5)</f>
        <v/>
      </c>
      <c r="AE1292" s="123" t="str">
        <f t="shared" si="285"/>
        <v/>
      </c>
      <c r="AG1292" s="150" t="str">
        <f t="shared" ref="AG1292:AG1355" si="296">IF(OR($U1292="", $C1292=""), "", CONCATENATE($C1292, " - ", $U1292))</f>
        <v/>
      </c>
    </row>
    <row r="1293" spans="1:33" x14ac:dyDescent="0.25">
      <c r="A1293" s="56"/>
      <c r="B1293" s="70"/>
      <c r="C1293" s="76"/>
      <c r="D1293" s="73"/>
      <c r="E1293" s="79"/>
      <c r="F1293" s="56"/>
      <c r="G1293" s="13" t="str">
        <f t="shared" si="287"/>
        <v/>
      </c>
      <c r="H1293" s="56"/>
      <c r="K1293" s="128"/>
      <c r="L1293" s="128"/>
      <c r="M1293" s="128"/>
      <c r="N1293" s="84" t="str">
        <f t="shared" si="288"/>
        <v/>
      </c>
      <c r="O1293" s="128"/>
      <c r="P1293" s="84" t="str">
        <f t="shared" si="289"/>
        <v/>
      </c>
      <c r="Q1293" s="84" t="str">
        <f t="shared" si="286"/>
        <v/>
      </c>
      <c r="R1293" s="84" t="str">
        <f t="shared" si="290"/>
        <v/>
      </c>
      <c r="S1293" s="84" t="str">
        <f t="shared" si="291"/>
        <v/>
      </c>
      <c r="U1293" s="84" t="str">
        <f t="shared" si="292"/>
        <v/>
      </c>
      <c r="W1293" s="108" t="str">
        <f>IF($N1293="", "", SUM($D$11:$D1293))</f>
        <v/>
      </c>
      <c r="X1293" s="111" t="str">
        <f t="shared" si="293"/>
        <v/>
      </c>
      <c r="Y1293" s="114" t="str">
        <f t="shared" si="283"/>
        <v/>
      </c>
      <c r="Z1293" s="111" t="str">
        <f>IF(X1293="", "", X1293-SUM($Z$11:$Z1292))</f>
        <v/>
      </c>
      <c r="AA1293" s="111" t="str">
        <f>IF($Y1293="", "", $Y1293-SUM($AA$11:$AA1292))</f>
        <v/>
      </c>
      <c r="AB1293" s="111" t="str">
        <f t="shared" si="284"/>
        <v/>
      </c>
      <c r="AC1293" s="121" t="str">
        <f t="shared" si="294"/>
        <v/>
      </c>
      <c r="AD1293" s="122" t="str">
        <f t="shared" si="295"/>
        <v/>
      </c>
      <c r="AE1293" s="123" t="str">
        <f t="shared" si="285"/>
        <v/>
      </c>
      <c r="AG1293" s="150" t="str">
        <f t="shared" si="296"/>
        <v/>
      </c>
    </row>
    <row r="1294" spans="1:33" x14ac:dyDescent="0.25">
      <c r="A1294" s="56"/>
      <c r="B1294" s="70"/>
      <c r="C1294" s="76"/>
      <c r="D1294" s="73"/>
      <c r="E1294" s="79"/>
      <c r="F1294" s="56"/>
      <c r="G1294" s="13" t="str">
        <f t="shared" si="287"/>
        <v/>
      </c>
      <c r="H1294" s="56"/>
      <c r="K1294" s="128"/>
      <c r="L1294" s="128"/>
      <c r="M1294" s="128"/>
      <c r="N1294" s="84" t="str">
        <f t="shared" si="288"/>
        <v/>
      </c>
      <c r="O1294" s="128"/>
      <c r="P1294" s="84" t="str">
        <f t="shared" si="289"/>
        <v/>
      </c>
      <c r="Q1294" s="84" t="str">
        <f t="shared" si="286"/>
        <v/>
      </c>
      <c r="R1294" s="84" t="str">
        <f t="shared" si="290"/>
        <v/>
      </c>
      <c r="S1294" s="84" t="str">
        <f t="shared" si="291"/>
        <v/>
      </c>
      <c r="U1294" s="84" t="str">
        <f t="shared" si="292"/>
        <v/>
      </c>
      <c r="W1294" s="108" t="str">
        <f>IF($N1294="", "", SUM($D$11:$D1294))</f>
        <v/>
      </c>
      <c r="X1294" s="111" t="str">
        <f t="shared" si="293"/>
        <v/>
      </c>
      <c r="Y1294" s="114" t="str">
        <f t="shared" ref="Y1294:Y1357" si="297">IF(W1294="", "", IF(W1294&lt;=$X$4, 0, W1294-$X$4))</f>
        <v/>
      </c>
      <c r="Z1294" s="111" t="str">
        <f>IF(X1294="", "", X1294-SUM($Z$11:$Z1293))</f>
        <v/>
      </c>
      <c r="AA1294" s="111" t="str">
        <f>IF($Y1294="", "", $Y1294-SUM($AA$11:$AA1293))</f>
        <v/>
      </c>
      <c r="AB1294" s="111" t="str">
        <f t="shared" ref="AB1294:AB1357" si="298">IF($N1294="", "", SUM(Z1294:AA1294))</f>
        <v/>
      </c>
      <c r="AC1294" s="121" t="str">
        <f t="shared" si="294"/>
        <v/>
      </c>
      <c r="AD1294" s="122" t="str">
        <f t="shared" si="295"/>
        <v/>
      </c>
      <c r="AE1294" s="123" t="str">
        <f t="shared" ref="AE1294:AE1357" si="299">IF($N1294="", "", SUM(AC1294:AD1294))</f>
        <v/>
      </c>
      <c r="AG1294" s="150" t="str">
        <f t="shared" si="296"/>
        <v/>
      </c>
    </row>
    <row r="1295" spans="1:33" x14ac:dyDescent="0.25">
      <c r="A1295" s="56"/>
      <c r="B1295" s="70"/>
      <c r="C1295" s="76"/>
      <c r="D1295" s="73"/>
      <c r="E1295" s="79"/>
      <c r="F1295" s="56"/>
      <c r="G1295" s="13" t="str">
        <f t="shared" si="287"/>
        <v/>
      </c>
      <c r="H1295" s="56"/>
      <c r="K1295" s="128"/>
      <c r="L1295" s="128"/>
      <c r="M1295" s="128"/>
      <c r="N1295" s="84" t="str">
        <f t="shared" si="288"/>
        <v/>
      </c>
      <c r="O1295" s="128"/>
      <c r="P1295" s="84" t="str">
        <f t="shared" si="289"/>
        <v/>
      </c>
      <c r="Q1295" s="84" t="str">
        <f t="shared" si="286"/>
        <v/>
      </c>
      <c r="R1295" s="84" t="str">
        <f t="shared" si="290"/>
        <v/>
      </c>
      <c r="S1295" s="84" t="str">
        <f t="shared" si="291"/>
        <v/>
      </c>
      <c r="U1295" s="84" t="str">
        <f t="shared" si="292"/>
        <v/>
      </c>
      <c r="W1295" s="108" t="str">
        <f>IF($N1295="", "", SUM($D$11:$D1295))</f>
        <v/>
      </c>
      <c r="X1295" s="111" t="str">
        <f t="shared" si="293"/>
        <v/>
      </c>
      <c r="Y1295" s="114" t="str">
        <f t="shared" si="297"/>
        <v/>
      </c>
      <c r="Z1295" s="111" t="str">
        <f>IF(X1295="", "", X1295-SUM($Z$11:$Z1294))</f>
        <v/>
      </c>
      <c r="AA1295" s="111" t="str">
        <f>IF($Y1295="", "", $Y1295-SUM($AA$11:$AA1294))</f>
        <v/>
      </c>
      <c r="AB1295" s="111" t="str">
        <f t="shared" si="298"/>
        <v/>
      </c>
      <c r="AC1295" s="121" t="str">
        <f t="shared" si="294"/>
        <v/>
      </c>
      <c r="AD1295" s="122" t="str">
        <f t="shared" si="295"/>
        <v/>
      </c>
      <c r="AE1295" s="123" t="str">
        <f t="shared" si="299"/>
        <v/>
      </c>
      <c r="AG1295" s="150" t="str">
        <f t="shared" si="296"/>
        <v/>
      </c>
    </row>
    <row r="1296" spans="1:33" x14ac:dyDescent="0.25">
      <c r="A1296" s="56"/>
      <c r="B1296" s="70"/>
      <c r="C1296" s="76"/>
      <c r="D1296" s="73"/>
      <c r="E1296" s="79"/>
      <c r="F1296" s="56"/>
      <c r="G1296" s="13" t="str">
        <f t="shared" si="287"/>
        <v/>
      </c>
      <c r="H1296" s="56"/>
      <c r="K1296" s="128"/>
      <c r="L1296" s="128"/>
      <c r="M1296" s="128"/>
      <c r="N1296" s="84" t="str">
        <f t="shared" si="288"/>
        <v/>
      </c>
      <c r="O1296" s="128"/>
      <c r="P1296" s="84" t="str">
        <f t="shared" si="289"/>
        <v/>
      </c>
      <c r="Q1296" s="84" t="str">
        <f t="shared" si="286"/>
        <v/>
      </c>
      <c r="R1296" s="84" t="str">
        <f t="shared" si="290"/>
        <v/>
      </c>
      <c r="S1296" s="84" t="str">
        <f t="shared" si="291"/>
        <v/>
      </c>
      <c r="U1296" s="84" t="str">
        <f t="shared" si="292"/>
        <v/>
      </c>
      <c r="W1296" s="108" t="str">
        <f>IF($N1296="", "", SUM($D$11:$D1296))</f>
        <v/>
      </c>
      <c r="X1296" s="111" t="str">
        <f t="shared" si="293"/>
        <v/>
      </c>
      <c r="Y1296" s="114" t="str">
        <f t="shared" si="297"/>
        <v/>
      </c>
      <c r="Z1296" s="111" t="str">
        <f>IF(X1296="", "", X1296-SUM($Z$11:$Z1295))</f>
        <v/>
      </c>
      <c r="AA1296" s="111" t="str">
        <f>IF($Y1296="", "", $Y1296-SUM($AA$11:$AA1295))</f>
        <v/>
      </c>
      <c r="AB1296" s="111" t="str">
        <f t="shared" si="298"/>
        <v/>
      </c>
      <c r="AC1296" s="121" t="str">
        <f t="shared" si="294"/>
        <v/>
      </c>
      <c r="AD1296" s="122" t="str">
        <f t="shared" si="295"/>
        <v/>
      </c>
      <c r="AE1296" s="123" t="str">
        <f t="shared" si="299"/>
        <v/>
      </c>
      <c r="AG1296" s="150" t="str">
        <f t="shared" si="296"/>
        <v/>
      </c>
    </row>
    <row r="1297" spans="1:33" x14ac:dyDescent="0.25">
      <c r="A1297" s="56"/>
      <c r="B1297" s="70"/>
      <c r="C1297" s="76"/>
      <c r="D1297" s="73"/>
      <c r="E1297" s="79"/>
      <c r="F1297" s="56"/>
      <c r="G1297" s="13" t="str">
        <f t="shared" si="287"/>
        <v/>
      </c>
      <c r="H1297" s="56"/>
      <c r="K1297" s="128"/>
      <c r="L1297" s="128"/>
      <c r="M1297" s="128"/>
      <c r="N1297" s="84" t="str">
        <f t="shared" si="288"/>
        <v/>
      </c>
      <c r="O1297" s="128"/>
      <c r="P1297" s="84" t="str">
        <f t="shared" si="289"/>
        <v/>
      </c>
      <c r="Q1297" s="84" t="str">
        <f t="shared" si="286"/>
        <v/>
      </c>
      <c r="R1297" s="84" t="str">
        <f t="shared" si="290"/>
        <v/>
      </c>
      <c r="S1297" s="84" t="str">
        <f t="shared" si="291"/>
        <v/>
      </c>
      <c r="U1297" s="84" t="str">
        <f t="shared" si="292"/>
        <v/>
      </c>
      <c r="W1297" s="108" t="str">
        <f>IF($N1297="", "", SUM($D$11:$D1297))</f>
        <v/>
      </c>
      <c r="X1297" s="111" t="str">
        <f t="shared" si="293"/>
        <v/>
      </c>
      <c r="Y1297" s="114" t="str">
        <f t="shared" si="297"/>
        <v/>
      </c>
      <c r="Z1297" s="111" t="str">
        <f>IF(X1297="", "", X1297-SUM($Z$11:$Z1296))</f>
        <v/>
      </c>
      <c r="AA1297" s="111" t="str">
        <f>IF($Y1297="", "", $Y1297-SUM($AA$11:$AA1296))</f>
        <v/>
      </c>
      <c r="AB1297" s="111" t="str">
        <f t="shared" si="298"/>
        <v/>
      </c>
      <c r="AC1297" s="121" t="str">
        <f t="shared" si="294"/>
        <v/>
      </c>
      <c r="AD1297" s="122" t="str">
        <f t="shared" si="295"/>
        <v/>
      </c>
      <c r="AE1297" s="123" t="str">
        <f t="shared" si="299"/>
        <v/>
      </c>
      <c r="AG1297" s="150" t="str">
        <f t="shared" si="296"/>
        <v/>
      </c>
    </row>
    <row r="1298" spans="1:33" x14ac:dyDescent="0.25">
      <c r="A1298" s="56"/>
      <c r="B1298" s="70"/>
      <c r="C1298" s="76"/>
      <c r="D1298" s="73"/>
      <c r="E1298" s="79"/>
      <c r="F1298" s="56"/>
      <c r="G1298" s="13" t="str">
        <f t="shared" si="287"/>
        <v/>
      </c>
      <c r="H1298" s="56"/>
      <c r="K1298" s="128"/>
      <c r="L1298" s="128"/>
      <c r="M1298" s="128"/>
      <c r="N1298" s="84" t="str">
        <f t="shared" si="288"/>
        <v/>
      </c>
      <c r="O1298" s="128"/>
      <c r="P1298" s="84" t="str">
        <f t="shared" si="289"/>
        <v/>
      </c>
      <c r="Q1298" s="84" t="str">
        <f t="shared" si="286"/>
        <v/>
      </c>
      <c r="R1298" s="84" t="str">
        <f t="shared" si="290"/>
        <v/>
      </c>
      <c r="S1298" s="84" t="str">
        <f t="shared" si="291"/>
        <v/>
      </c>
      <c r="U1298" s="84" t="str">
        <f t="shared" si="292"/>
        <v/>
      </c>
      <c r="W1298" s="108" t="str">
        <f>IF($N1298="", "", SUM($D$11:$D1298))</f>
        <v/>
      </c>
      <c r="X1298" s="111" t="str">
        <f t="shared" si="293"/>
        <v/>
      </c>
      <c r="Y1298" s="114" t="str">
        <f t="shared" si="297"/>
        <v/>
      </c>
      <c r="Z1298" s="111" t="str">
        <f>IF(X1298="", "", X1298-SUM($Z$11:$Z1297))</f>
        <v/>
      </c>
      <c r="AA1298" s="111" t="str">
        <f>IF($Y1298="", "", $Y1298-SUM($AA$11:$AA1297))</f>
        <v/>
      </c>
      <c r="AB1298" s="111" t="str">
        <f t="shared" si="298"/>
        <v/>
      </c>
      <c r="AC1298" s="121" t="str">
        <f t="shared" si="294"/>
        <v/>
      </c>
      <c r="AD1298" s="122" t="str">
        <f t="shared" si="295"/>
        <v/>
      </c>
      <c r="AE1298" s="123" t="str">
        <f t="shared" si="299"/>
        <v/>
      </c>
      <c r="AG1298" s="150" t="str">
        <f t="shared" si="296"/>
        <v/>
      </c>
    </row>
    <row r="1299" spans="1:33" x14ac:dyDescent="0.25">
      <c r="A1299" s="56"/>
      <c r="B1299" s="70"/>
      <c r="C1299" s="76"/>
      <c r="D1299" s="73"/>
      <c r="E1299" s="79"/>
      <c r="F1299" s="56"/>
      <c r="G1299" s="13" t="str">
        <f t="shared" si="287"/>
        <v/>
      </c>
      <c r="H1299" s="56"/>
      <c r="K1299" s="128"/>
      <c r="L1299" s="128"/>
      <c r="M1299" s="128"/>
      <c r="N1299" s="84" t="str">
        <f t="shared" si="288"/>
        <v/>
      </c>
      <c r="O1299" s="128"/>
      <c r="P1299" s="84" t="str">
        <f t="shared" si="289"/>
        <v/>
      </c>
      <c r="Q1299" s="84" t="str">
        <f t="shared" si="286"/>
        <v/>
      </c>
      <c r="R1299" s="84" t="str">
        <f t="shared" si="290"/>
        <v/>
      </c>
      <c r="S1299" s="84" t="str">
        <f t="shared" si="291"/>
        <v/>
      </c>
      <c r="U1299" s="84" t="str">
        <f t="shared" si="292"/>
        <v/>
      </c>
      <c r="W1299" s="108" t="str">
        <f>IF($N1299="", "", SUM($D$11:$D1299))</f>
        <v/>
      </c>
      <c r="X1299" s="111" t="str">
        <f t="shared" si="293"/>
        <v/>
      </c>
      <c r="Y1299" s="114" t="str">
        <f t="shared" si="297"/>
        <v/>
      </c>
      <c r="Z1299" s="111" t="str">
        <f>IF(X1299="", "", X1299-SUM($Z$11:$Z1298))</f>
        <v/>
      </c>
      <c r="AA1299" s="111" t="str">
        <f>IF($Y1299="", "", $Y1299-SUM($AA$11:$AA1298))</f>
        <v/>
      </c>
      <c r="AB1299" s="111" t="str">
        <f t="shared" si="298"/>
        <v/>
      </c>
      <c r="AC1299" s="121" t="str">
        <f t="shared" si="294"/>
        <v/>
      </c>
      <c r="AD1299" s="122" t="str">
        <f t="shared" si="295"/>
        <v/>
      </c>
      <c r="AE1299" s="123" t="str">
        <f t="shared" si="299"/>
        <v/>
      </c>
      <c r="AG1299" s="150" t="str">
        <f t="shared" si="296"/>
        <v/>
      </c>
    </row>
    <row r="1300" spans="1:33" x14ac:dyDescent="0.25">
      <c r="A1300" s="56"/>
      <c r="B1300" s="70"/>
      <c r="C1300" s="76"/>
      <c r="D1300" s="73"/>
      <c r="E1300" s="79"/>
      <c r="F1300" s="56"/>
      <c r="G1300" s="13" t="str">
        <f t="shared" si="287"/>
        <v/>
      </c>
      <c r="H1300" s="56"/>
      <c r="K1300" s="128"/>
      <c r="L1300" s="128"/>
      <c r="M1300" s="128"/>
      <c r="N1300" s="84" t="str">
        <f t="shared" si="288"/>
        <v/>
      </c>
      <c r="O1300" s="128"/>
      <c r="P1300" s="84" t="str">
        <f t="shared" si="289"/>
        <v/>
      </c>
      <c r="Q1300" s="84" t="str">
        <f t="shared" si="286"/>
        <v/>
      </c>
      <c r="R1300" s="84" t="str">
        <f t="shared" si="290"/>
        <v/>
      </c>
      <c r="S1300" s="84" t="str">
        <f t="shared" si="291"/>
        <v/>
      </c>
      <c r="U1300" s="84" t="str">
        <f t="shared" si="292"/>
        <v/>
      </c>
      <c r="W1300" s="108" t="str">
        <f>IF($N1300="", "", SUM($D$11:$D1300))</f>
        <v/>
      </c>
      <c r="X1300" s="111" t="str">
        <f t="shared" si="293"/>
        <v/>
      </c>
      <c r="Y1300" s="114" t="str">
        <f t="shared" si="297"/>
        <v/>
      </c>
      <c r="Z1300" s="111" t="str">
        <f>IF(X1300="", "", X1300-SUM($Z$11:$Z1299))</f>
        <v/>
      </c>
      <c r="AA1300" s="111" t="str">
        <f>IF($Y1300="", "", $Y1300-SUM($AA$11:$AA1299))</f>
        <v/>
      </c>
      <c r="AB1300" s="111" t="str">
        <f t="shared" si="298"/>
        <v/>
      </c>
      <c r="AC1300" s="121" t="str">
        <f t="shared" si="294"/>
        <v/>
      </c>
      <c r="AD1300" s="122" t="str">
        <f t="shared" si="295"/>
        <v/>
      </c>
      <c r="AE1300" s="123" t="str">
        <f t="shared" si="299"/>
        <v/>
      </c>
      <c r="AG1300" s="150" t="str">
        <f t="shared" si="296"/>
        <v/>
      </c>
    </row>
    <row r="1301" spans="1:33" x14ac:dyDescent="0.25">
      <c r="A1301" s="56"/>
      <c r="B1301" s="70"/>
      <c r="C1301" s="76"/>
      <c r="D1301" s="73"/>
      <c r="E1301" s="79"/>
      <c r="F1301" s="56"/>
      <c r="G1301" s="13" t="str">
        <f t="shared" si="287"/>
        <v/>
      </c>
      <c r="H1301" s="56"/>
      <c r="K1301" s="128"/>
      <c r="L1301" s="128"/>
      <c r="M1301" s="128"/>
      <c r="N1301" s="84" t="str">
        <f t="shared" si="288"/>
        <v/>
      </c>
      <c r="O1301" s="128"/>
      <c r="P1301" s="84" t="str">
        <f t="shared" si="289"/>
        <v/>
      </c>
      <c r="Q1301" s="84" t="str">
        <f t="shared" si="286"/>
        <v/>
      </c>
      <c r="R1301" s="84" t="str">
        <f t="shared" si="290"/>
        <v/>
      </c>
      <c r="S1301" s="84" t="str">
        <f t="shared" si="291"/>
        <v/>
      </c>
      <c r="U1301" s="84" t="str">
        <f t="shared" si="292"/>
        <v/>
      </c>
      <c r="W1301" s="108" t="str">
        <f>IF($N1301="", "", SUM($D$11:$D1301))</f>
        <v/>
      </c>
      <c r="X1301" s="111" t="str">
        <f t="shared" si="293"/>
        <v/>
      </c>
      <c r="Y1301" s="114" t="str">
        <f t="shared" si="297"/>
        <v/>
      </c>
      <c r="Z1301" s="111" t="str">
        <f>IF(X1301="", "", X1301-SUM($Z$11:$Z1300))</f>
        <v/>
      </c>
      <c r="AA1301" s="111" t="str">
        <f>IF($Y1301="", "", $Y1301-SUM($AA$11:$AA1300))</f>
        <v/>
      </c>
      <c r="AB1301" s="111" t="str">
        <f t="shared" si="298"/>
        <v/>
      </c>
      <c r="AC1301" s="121" t="str">
        <f t="shared" si="294"/>
        <v/>
      </c>
      <c r="AD1301" s="122" t="str">
        <f t="shared" si="295"/>
        <v/>
      </c>
      <c r="AE1301" s="123" t="str">
        <f t="shared" si="299"/>
        <v/>
      </c>
      <c r="AG1301" s="150" t="str">
        <f t="shared" si="296"/>
        <v/>
      </c>
    </row>
    <row r="1302" spans="1:33" x14ac:dyDescent="0.25">
      <c r="A1302" s="56"/>
      <c r="B1302" s="70"/>
      <c r="C1302" s="76"/>
      <c r="D1302" s="73"/>
      <c r="E1302" s="79"/>
      <c r="F1302" s="56"/>
      <c r="G1302" s="13" t="str">
        <f t="shared" si="287"/>
        <v/>
      </c>
      <c r="H1302" s="56"/>
      <c r="K1302" s="128"/>
      <c r="L1302" s="128"/>
      <c r="M1302" s="128"/>
      <c r="N1302" s="84" t="str">
        <f t="shared" si="288"/>
        <v/>
      </c>
      <c r="O1302" s="128"/>
      <c r="P1302" s="84" t="str">
        <f t="shared" si="289"/>
        <v/>
      </c>
      <c r="Q1302" s="84" t="str">
        <f t="shared" si="286"/>
        <v/>
      </c>
      <c r="R1302" s="84" t="str">
        <f t="shared" si="290"/>
        <v/>
      </c>
      <c r="S1302" s="84" t="str">
        <f t="shared" si="291"/>
        <v/>
      </c>
      <c r="U1302" s="84" t="str">
        <f t="shared" si="292"/>
        <v/>
      </c>
      <c r="W1302" s="108" t="str">
        <f>IF($N1302="", "", SUM($D$11:$D1302))</f>
        <v/>
      </c>
      <c r="X1302" s="111" t="str">
        <f t="shared" si="293"/>
        <v/>
      </c>
      <c r="Y1302" s="114" t="str">
        <f t="shared" si="297"/>
        <v/>
      </c>
      <c r="Z1302" s="111" t="str">
        <f>IF(X1302="", "", X1302-SUM($Z$11:$Z1301))</f>
        <v/>
      </c>
      <c r="AA1302" s="111" t="str">
        <f>IF($Y1302="", "", $Y1302-SUM($AA$11:$AA1301))</f>
        <v/>
      </c>
      <c r="AB1302" s="111" t="str">
        <f t="shared" si="298"/>
        <v/>
      </c>
      <c r="AC1302" s="121" t="str">
        <f t="shared" si="294"/>
        <v/>
      </c>
      <c r="AD1302" s="122" t="str">
        <f t="shared" si="295"/>
        <v/>
      </c>
      <c r="AE1302" s="123" t="str">
        <f t="shared" si="299"/>
        <v/>
      </c>
      <c r="AG1302" s="150" t="str">
        <f t="shared" si="296"/>
        <v/>
      </c>
    </row>
    <row r="1303" spans="1:33" x14ac:dyDescent="0.25">
      <c r="A1303" s="56"/>
      <c r="B1303" s="70"/>
      <c r="C1303" s="76"/>
      <c r="D1303" s="73"/>
      <c r="E1303" s="79"/>
      <c r="F1303" s="56"/>
      <c r="G1303" s="13" t="str">
        <f t="shared" si="287"/>
        <v/>
      </c>
      <c r="H1303" s="56"/>
      <c r="K1303" s="128"/>
      <c r="L1303" s="128"/>
      <c r="M1303" s="128"/>
      <c r="N1303" s="84" t="str">
        <f t="shared" si="288"/>
        <v/>
      </c>
      <c r="O1303" s="128"/>
      <c r="P1303" s="84" t="str">
        <f t="shared" si="289"/>
        <v/>
      </c>
      <c r="Q1303" s="84" t="str">
        <f t="shared" si="286"/>
        <v/>
      </c>
      <c r="R1303" s="84" t="str">
        <f t="shared" si="290"/>
        <v/>
      </c>
      <c r="S1303" s="84" t="str">
        <f t="shared" si="291"/>
        <v/>
      </c>
      <c r="U1303" s="84" t="str">
        <f t="shared" si="292"/>
        <v/>
      </c>
      <c r="W1303" s="108" t="str">
        <f>IF($N1303="", "", SUM($D$11:$D1303))</f>
        <v/>
      </c>
      <c r="X1303" s="111" t="str">
        <f t="shared" si="293"/>
        <v/>
      </c>
      <c r="Y1303" s="114" t="str">
        <f t="shared" si="297"/>
        <v/>
      </c>
      <c r="Z1303" s="111" t="str">
        <f>IF(X1303="", "", X1303-SUM($Z$11:$Z1302))</f>
        <v/>
      </c>
      <c r="AA1303" s="111" t="str">
        <f>IF($Y1303="", "", $Y1303-SUM($AA$11:$AA1302))</f>
        <v/>
      </c>
      <c r="AB1303" s="111" t="str">
        <f t="shared" si="298"/>
        <v/>
      </c>
      <c r="AC1303" s="121" t="str">
        <f t="shared" si="294"/>
        <v/>
      </c>
      <c r="AD1303" s="122" t="str">
        <f t="shared" si="295"/>
        <v/>
      </c>
      <c r="AE1303" s="123" t="str">
        <f t="shared" si="299"/>
        <v/>
      </c>
      <c r="AG1303" s="150" t="str">
        <f t="shared" si="296"/>
        <v/>
      </c>
    </row>
    <row r="1304" spans="1:33" x14ac:dyDescent="0.25">
      <c r="A1304" s="56"/>
      <c r="B1304" s="70"/>
      <c r="C1304" s="76"/>
      <c r="D1304" s="73"/>
      <c r="E1304" s="79"/>
      <c r="F1304" s="56"/>
      <c r="G1304" s="13" t="str">
        <f t="shared" si="287"/>
        <v/>
      </c>
      <c r="H1304" s="56"/>
      <c r="K1304" s="128"/>
      <c r="L1304" s="128"/>
      <c r="M1304" s="128"/>
      <c r="N1304" s="84" t="str">
        <f t="shared" si="288"/>
        <v/>
      </c>
      <c r="O1304" s="128"/>
      <c r="P1304" s="84" t="str">
        <f t="shared" si="289"/>
        <v/>
      </c>
      <c r="Q1304" s="84" t="str">
        <f t="shared" si="286"/>
        <v/>
      </c>
      <c r="R1304" s="84" t="str">
        <f t="shared" si="290"/>
        <v/>
      </c>
      <c r="S1304" s="84" t="str">
        <f t="shared" si="291"/>
        <v/>
      </c>
      <c r="U1304" s="84" t="str">
        <f t="shared" si="292"/>
        <v/>
      </c>
      <c r="W1304" s="108" t="str">
        <f>IF($N1304="", "", SUM($D$11:$D1304))</f>
        <v/>
      </c>
      <c r="X1304" s="111" t="str">
        <f t="shared" si="293"/>
        <v/>
      </c>
      <c r="Y1304" s="114" t="str">
        <f t="shared" si="297"/>
        <v/>
      </c>
      <c r="Z1304" s="111" t="str">
        <f>IF(X1304="", "", X1304-SUM($Z$11:$Z1303))</f>
        <v/>
      </c>
      <c r="AA1304" s="111" t="str">
        <f>IF($Y1304="", "", $Y1304-SUM($AA$11:$AA1303))</f>
        <v/>
      </c>
      <c r="AB1304" s="111" t="str">
        <f t="shared" si="298"/>
        <v/>
      </c>
      <c r="AC1304" s="121" t="str">
        <f t="shared" si="294"/>
        <v/>
      </c>
      <c r="AD1304" s="122" t="str">
        <f t="shared" si="295"/>
        <v/>
      </c>
      <c r="AE1304" s="123" t="str">
        <f t="shared" si="299"/>
        <v/>
      </c>
      <c r="AG1304" s="150" t="str">
        <f t="shared" si="296"/>
        <v/>
      </c>
    </row>
    <row r="1305" spans="1:33" x14ac:dyDescent="0.25">
      <c r="A1305" s="56"/>
      <c r="B1305" s="70"/>
      <c r="C1305" s="76"/>
      <c r="D1305" s="73"/>
      <c r="E1305" s="79"/>
      <c r="F1305" s="56"/>
      <c r="G1305" s="13" t="str">
        <f t="shared" si="287"/>
        <v/>
      </c>
      <c r="H1305" s="56"/>
      <c r="K1305" s="128"/>
      <c r="L1305" s="128"/>
      <c r="M1305" s="128"/>
      <c r="N1305" s="84" t="str">
        <f t="shared" si="288"/>
        <v/>
      </c>
      <c r="O1305" s="128"/>
      <c r="P1305" s="84" t="str">
        <f t="shared" si="289"/>
        <v/>
      </c>
      <c r="Q1305" s="84" t="str">
        <f t="shared" si="286"/>
        <v/>
      </c>
      <c r="R1305" s="84" t="str">
        <f t="shared" si="290"/>
        <v/>
      </c>
      <c r="S1305" s="84" t="str">
        <f t="shared" si="291"/>
        <v/>
      </c>
      <c r="U1305" s="84" t="str">
        <f t="shared" si="292"/>
        <v/>
      </c>
      <c r="W1305" s="108" t="str">
        <f>IF($N1305="", "", SUM($D$11:$D1305))</f>
        <v/>
      </c>
      <c r="X1305" s="111" t="str">
        <f t="shared" si="293"/>
        <v/>
      </c>
      <c r="Y1305" s="114" t="str">
        <f t="shared" si="297"/>
        <v/>
      </c>
      <c r="Z1305" s="111" t="str">
        <f>IF(X1305="", "", X1305-SUM($Z$11:$Z1304))</f>
        <v/>
      </c>
      <c r="AA1305" s="111" t="str">
        <f>IF($Y1305="", "", $Y1305-SUM($AA$11:$AA1304))</f>
        <v/>
      </c>
      <c r="AB1305" s="111" t="str">
        <f t="shared" si="298"/>
        <v/>
      </c>
      <c r="AC1305" s="121" t="str">
        <f t="shared" si="294"/>
        <v/>
      </c>
      <c r="AD1305" s="122" t="str">
        <f t="shared" si="295"/>
        <v/>
      </c>
      <c r="AE1305" s="123" t="str">
        <f t="shared" si="299"/>
        <v/>
      </c>
      <c r="AG1305" s="150" t="str">
        <f t="shared" si="296"/>
        <v/>
      </c>
    </row>
    <row r="1306" spans="1:33" x14ac:dyDescent="0.25">
      <c r="A1306" s="56"/>
      <c r="B1306" s="70"/>
      <c r="C1306" s="76"/>
      <c r="D1306" s="73"/>
      <c r="E1306" s="79"/>
      <c r="F1306" s="56"/>
      <c r="G1306" s="13" t="str">
        <f t="shared" si="287"/>
        <v/>
      </c>
      <c r="H1306" s="56"/>
      <c r="K1306" s="128"/>
      <c r="L1306" s="128"/>
      <c r="M1306" s="128"/>
      <c r="N1306" s="84" t="str">
        <f t="shared" si="288"/>
        <v/>
      </c>
      <c r="O1306" s="128"/>
      <c r="P1306" s="84" t="str">
        <f t="shared" si="289"/>
        <v/>
      </c>
      <c r="Q1306" s="84" t="str">
        <f t="shared" si="286"/>
        <v/>
      </c>
      <c r="R1306" s="84" t="str">
        <f t="shared" si="290"/>
        <v/>
      </c>
      <c r="S1306" s="84" t="str">
        <f t="shared" si="291"/>
        <v/>
      </c>
      <c r="U1306" s="84" t="str">
        <f t="shared" si="292"/>
        <v/>
      </c>
      <c r="W1306" s="108" t="str">
        <f>IF($N1306="", "", SUM($D$11:$D1306))</f>
        <v/>
      </c>
      <c r="X1306" s="111" t="str">
        <f t="shared" si="293"/>
        <v/>
      </c>
      <c r="Y1306" s="114" t="str">
        <f t="shared" si="297"/>
        <v/>
      </c>
      <c r="Z1306" s="111" t="str">
        <f>IF(X1306="", "", X1306-SUM($Z$11:$Z1305))</f>
        <v/>
      </c>
      <c r="AA1306" s="111" t="str">
        <f>IF($Y1306="", "", $Y1306-SUM($AA$11:$AA1305))</f>
        <v/>
      </c>
      <c r="AB1306" s="111" t="str">
        <f t="shared" si="298"/>
        <v/>
      </c>
      <c r="AC1306" s="121" t="str">
        <f t="shared" si="294"/>
        <v/>
      </c>
      <c r="AD1306" s="122" t="str">
        <f t="shared" si="295"/>
        <v/>
      </c>
      <c r="AE1306" s="123" t="str">
        <f t="shared" si="299"/>
        <v/>
      </c>
      <c r="AG1306" s="150" t="str">
        <f t="shared" si="296"/>
        <v/>
      </c>
    </row>
    <row r="1307" spans="1:33" x14ac:dyDescent="0.25">
      <c r="A1307" s="56"/>
      <c r="B1307" s="70"/>
      <c r="C1307" s="76"/>
      <c r="D1307" s="73"/>
      <c r="E1307" s="79"/>
      <c r="F1307" s="56"/>
      <c r="G1307" s="13" t="str">
        <f t="shared" si="287"/>
        <v/>
      </c>
      <c r="H1307" s="56"/>
      <c r="K1307" s="128"/>
      <c r="L1307" s="128"/>
      <c r="M1307" s="128"/>
      <c r="N1307" s="84" t="str">
        <f t="shared" si="288"/>
        <v/>
      </c>
      <c r="O1307" s="128"/>
      <c r="P1307" s="84" t="str">
        <f t="shared" si="289"/>
        <v/>
      </c>
      <c r="Q1307" s="84" t="str">
        <f t="shared" si="286"/>
        <v/>
      </c>
      <c r="R1307" s="84" t="str">
        <f t="shared" si="290"/>
        <v/>
      </c>
      <c r="S1307" s="84" t="str">
        <f t="shared" si="291"/>
        <v/>
      </c>
      <c r="U1307" s="84" t="str">
        <f t="shared" si="292"/>
        <v/>
      </c>
      <c r="W1307" s="108" t="str">
        <f>IF($N1307="", "", SUM($D$11:$D1307))</f>
        <v/>
      </c>
      <c r="X1307" s="111" t="str">
        <f t="shared" si="293"/>
        <v/>
      </c>
      <c r="Y1307" s="114" t="str">
        <f t="shared" si="297"/>
        <v/>
      </c>
      <c r="Z1307" s="111" t="str">
        <f>IF(X1307="", "", X1307-SUM($Z$11:$Z1306))</f>
        <v/>
      </c>
      <c r="AA1307" s="111" t="str">
        <f>IF($Y1307="", "", $Y1307-SUM($AA$11:$AA1306))</f>
        <v/>
      </c>
      <c r="AB1307" s="111" t="str">
        <f t="shared" si="298"/>
        <v/>
      </c>
      <c r="AC1307" s="121" t="str">
        <f t="shared" si="294"/>
        <v/>
      </c>
      <c r="AD1307" s="122" t="str">
        <f t="shared" si="295"/>
        <v/>
      </c>
      <c r="AE1307" s="123" t="str">
        <f t="shared" si="299"/>
        <v/>
      </c>
      <c r="AG1307" s="150" t="str">
        <f t="shared" si="296"/>
        <v/>
      </c>
    </row>
    <row r="1308" spans="1:33" x14ac:dyDescent="0.25">
      <c r="A1308" s="56"/>
      <c r="B1308" s="70"/>
      <c r="C1308" s="76"/>
      <c r="D1308" s="73"/>
      <c r="E1308" s="79"/>
      <c r="F1308" s="56"/>
      <c r="G1308" s="13" t="str">
        <f t="shared" si="287"/>
        <v/>
      </c>
      <c r="H1308" s="56"/>
      <c r="K1308" s="128"/>
      <c r="L1308" s="128"/>
      <c r="M1308" s="128"/>
      <c r="N1308" s="84" t="str">
        <f t="shared" si="288"/>
        <v/>
      </c>
      <c r="O1308" s="128"/>
      <c r="P1308" s="84" t="str">
        <f t="shared" si="289"/>
        <v/>
      </c>
      <c r="Q1308" s="84" t="str">
        <f t="shared" si="286"/>
        <v/>
      </c>
      <c r="R1308" s="84" t="str">
        <f t="shared" si="290"/>
        <v/>
      </c>
      <c r="S1308" s="84" t="str">
        <f t="shared" si="291"/>
        <v/>
      </c>
      <c r="U1308" s="84" t="str">
        <f t="shared" si="292"/>
        <v/>
      </c>
      <c r="W1308" s="108" t="str">
        <f>IF($N1308="", "", SUM($D$11:$D1308))</f>
        <v/>
      </c>
      <c r="X1308" s="111" t="str">
        <f t="shared" si="293"/>
        <v/>
      </c>
      <c r="Y1308" s="114" t="str">
        <f t="shared" si="297"/>
        <v/>
      </c>
      <c r="Z1308" s="111" t="str">
        <f>IF(X1308="", "", X1308-SUM($Z$11:$Z1307))</f>
        <v/>
      </c>
      <c r="AA1308" s="111" t="str">
        <f>IF($Y1308="", "", $Y1308-SUM($AA$11:$AA1307))</f>
        <v/>
      </c>
      <c r="AB1308" s="111" t="str">
        <f t="shared" si="298"/>
        <v/>
      </c>
      <c r="AC1308" s="121" t="str">
        <f t="shared" si="294"/>
        <v/>
      </c>
      <c r="AD1308" s="122" t="str">
        <f t="shared" si="295"/>
        <v/>
      </c>
      <c r="AE1308" s="123" t="str">
        <f t="shared" si="299"/>
        <v/>
      </c>
      <c r="AG1308" s="150" t="str">
        <f t="shared" si="296"/>
        <v/>
      </c>
    </row>
    <row r="1309" spans="1:33" x14ac:dyDescent="0.25">
      <c r="A1309" s="56"/>
      <c r="B1309" s="70"/>
      <c r="C1309" s="76"/>
      <c r="D1309" s="73"/>
      <c r="E1309" s="79"/>
      <c r="F1309" s="56"/>
      <c r="G1309" s="13" t="str">
        <f t="shared" si="287"/>
        <v/>
      </c>
      <c r="H1309" s="56"/>
      <c r="K1309" s="128"/>
      <c r="L1309" s="128"/>
      <c r="M1309" s="128"/>
      <c r="N1309" s="84" t="str">
        <f t="shared" si="288"/>
        <v/>
      </c>
      <c r="O1309" s="128"/>
      <c r="P1309" s="84" t="str">
        <f t="shared" si="289"/>
        <v/>
      </c>
      <c r="Q1309" s="84" t="str">
        <f t="shared" si="286"/>
        <v/>
      </c>
      <c r="R1309" s="84" t="str">
        <f t="shared" si="290"/>
        <v/>
      </c>
      <c r="S1309" s="84" t="str">
        <f t="shared" si="291"/>
        <v/>
      </c>
      <c r="U1309" s="84" t="str">
        <f t="shared" si="292"/>
        <v/>
      </c>
      <c r="W1309" s="108" t="str">
        <f>IF($N1309="", "", SUM($D$11:$D1309))</f>
        <v/>
      </c>
      <c r="X1309" s="111" t="str">
        <f t="shared" si="293"/>
        <v/>
      </c>
      <c r="Y1309" s="114" t="str">
        <f t="shared" si="297"/>
        <v/>
      </c>
      <c r="Z1309" s="111" t="str">
        <f>IF(X1309="", "", X1309-SUM($Z$11:$Z1308))</f>
        <v/>
      </c>
      <c r="AA1309" s="111" t="str">
        <f>IF($Y1309="", "", $Y1309-SUM($AA$11:$AA1308))</f>
        <v/>
      </c>
      <c r="AB1309" s="111" t="str">
        <f t="shared" si="298"/>
        <v/>
      </c>
      <c r="AC1309" s="121" t="str">
        <f t="shared" si="294"/>
        <v/>
      </c>
      <c r="AD1309" s="122" t="str">
        <f t="shared" si="295"/>
        <v/>
      </c>
      <c r="AE1309" s="123" t="str">
        <f t="shared" si="299"/>
        <v/>
      </c>
      <c r="AG1309" s="150" t="str">
        <f t="shared" si="296"/>
        <v/>
      </c>
    </row>
    <row r="1310" spans="1:33" x14ac:dyDescent="0.25">
      <c r="A1310" s="56"/>
      <c r="B1310" s="70"/>
      <c r="C1310" s="76"/>
      <c r="D1310" s="73"/>
      <c r="E1310" s="79"/>
      <c r="F1310" s="56"/>
      <c r="G1310" s="13" t="str">
        <f t="shared" si="287"/>
        <v/>
      </c>
      <c r="H1310" s="56"/>
      <c r="K1310" s="128"/>
      <c r="L1310" s="128"/>
      <c r="M1310" s="128"/>
      <c r="N1310" s="84" t="str">
        <f t="shared" si="288"/>
        <v/>
      </c>
      <c r="O1310" s="128"/>
      <c r="P1310" s="84" t="str">
        <f t="shared" si="289"/>
        <v/>
      </c>
      <c r="Q1310" s="84" t="str">
        <f t="shared" si="286"/>
        <v/>
      </c>
      <c r="R1310" s="84" t="str">
        <f t="shared" si="290"/>
        <v/>
      </c>
      <c r="S1310" s="84" t="str">
        <f t="shared" si="291"/>
        <v/>
      </c>
      <c r="U1310" s="84" t="str">
        <f t="shared" si="292"/>
        <v/>
      </c>
      <c r="W1310" s="108" t="str">
        <f>IF($N1310="", "", SUM($D$11:$D1310))</f>
        <v/>
      </c>
      <c r="X1310" s="111" t="str">
        <f t="shared" si="293"/>
        <v/>
      </c>
      <c r="Y1310" s="114" t="str">
        <f t="shared" si="297"/>
        <v/>
      </c>
      <c r="Z1310" s="111" t="str">
        <f>IF(X1310="", "", X1310-SUM($Z$11:$Z1309))</f>
        <v/>
      </c>
      <c r="AA1310" s="111" t="str">
        <f>IF($Y1310="", "", $Y1310-SUM($AA$11:$AA1309))</f>
        <v/>
      </c>
      <c r="AB1310" s="111" t="str">
        <f t="shared" si="298"/>
        <v/>
      </c>
      <c r="AC1310" s="121" t="str">
        <f t="shared" si="294"/>
        <v/>
      </c>
      <c r="AD1310" s="122" t="str">
        <f t="shared" si="295"/>
        <v/>
      </c>
      <c r="AE1310" s="123" t="str">
        <f t="shared" si="299"/>
        <v/>
      </c>
      <c r="AG1310" s="150" t="str">
        <f t="shared" si="296"/>
        <v/>
      </c>
    </row>
    <row r="1311" spans="1:33" x14ac:dyDescent="0.25">
      <c r="A1311" s="56"/>
      <c r="B1311" s="70"/>
      <c r="C1311" s="76"/>
      <c r="D1311" s="73"/>
      <c r="E1311" s="79"/>
      <c r="F1311" s="56"/>
      <c r="G1311" s="13" t="str">
        <f t="shared" si="287"/>
        <v/>
      </c>
      <c r="H1311" s="56"/>
      <c r="K1311" s="128"/>
      <c r="L1311" s="128"/>
      <c r="M1311" s="128"/>
      <c r="N1311" s="84" t="str">
        <f t="shared" si="288"/>
        <v/>
      </c>
      <c r="O1311" s="128"/>
      <c r="P1311" s="84" t="str">
        <f t="shared" si="289"/>
        <v/>
      </c>
      <c r="Q1311" s="84" t="str">
        <f t="shared" si="286"/>
        <v/>
      </c>
      <c r="R1311" s="84" t="str">
        <f t="shared" si="290"/>
        <v/>
      </c>
      <c r="S1311" s="84" t="str">
        <f t="shared" si="291"/>
        <v/>
      </c>
      <c r="U1311" s="84" t="str">
        <f t="shared" si="292"/>
        <v/>
      </c>
      <c r="W1311" s="108" t="str">
        <f>IF($N1311="", "", SUM($D$11:$D1311))</f>
        <v/>
      </c>
      <c r="X1311" s="111" t="str">
        <f t="shared" si="293"/>
        <v/>
      </c>
      <c r="Y1311" s="114" t="str">
        <f t="shared" si="297"/>
        <v/>
      </c>
      <c r="Z1311" s="111" t="str">
        <f>IF(X1311="", "", X1311-SUM($Z$11:$Z1310))</f>
        <v/>
      </c>
      <c r="AA1311" s="111" t="str">
        <f>IF($Y1311="", "", $Y1311-SUM($AA$11:$AA1310))</f>
        <v/>
      </c>
      <c r="AB1311" s="111" t="str">
        <f t="shared" si="298"/>
        <v/>
      </c>
      <c r="AC1311" s="121" t="str">
        <f t="shared" si="294"/>
        <v/>
      </c>
      <c r="AD1311" s="122" t="str">
        <f t="shared" si="295"/>
        <v/>
      </c>
      <c r="AE1311" s="123" t="str">
        <f t="shared" si="299"/>
        <v/>
      </c>
      <c r="AG1311" s="150" t="str">
        <f t="shared" si="296"/>
        <v/>
      </c>
    </row>
    <row r="1312" spans="1:33" x14ac:dyDescent="0.25">
      <c r="A1312" s="56"/>
      <c r="B1312" s="70"/>
      <c r="C1312" s="76"/>
      <c r="D1312" s="73"/>
      <c r="E1312" s="79"/>
      <c r="F1312" s="56"/>
      <c r="G1312" s="13" t="str">
        <f t="shared" si="287"/>
        <v/>
      </c>
      <c r="H1312" s="56"/>
      <c r="K1312" s="128"/>
      <c r="L1312" s="128"/>
      <c r="M1312" s="128"/>
      <c r="N1312" s="84" t="str">
        <f t="shared" si="288"/>
        <v/>
      </c>
      <c r="O1312" s="128"/>
      <c r="P1312" s="84" t="str">
        <f t="shared" si="289"/>
        <v/>
      </c>
      <c r="Q1312" s="84" t="str">
        <f t="shared" si="286"/>
        <v/>
      </c>
      <c r="R1312" s="84" t="str">
        <f t="shared" si="290"/>
        <v/>
      </c>
      <c r="S1312" s="84" t="str">
        <f t="shared" si="291"/>
        <v/>
      </c>
      <c r="U1312" s="84" t="str">
        <f t="shared" si="292"/>
        <v/>
      </c>
      <c r="W1312" s="108" t="str">
        <f>IF($N1312="", "", SUM($D$11:$D1312))</f>
        <v/>
      </c>
      <c r="X1312" s="111" t="str">
        <f t="shared" si="293"/>
        <v/>
      </c>
      <c r="Y1312" s="114" t="str">
        <f t="shared" si="297"/>
        <v/>
      </c>
      <c r="Z1312" s="111" t="str">
        <f>IF(X1312="", "", X1312-SUM($Z$11:$Z1311))</f>
        <v/>
      </c>
      <c r="AA1312" s="111" t="str">
        <f>IF($Y1312="", "", $Y1312-SUM($AA$11:$AA1311))</f>
        <v/>
      </c>
      <c r="AB1312" s="111" t="str">
        <f t="shared" si="298"/>
        <v/>
      </c>
      <c r="AC1312" s="121" t="str">
        <f t="shared" si="294"/>
        <v/>
      </c>
      <c r="AD1312" s="122" t="str">
        <f t="shared" si="295"/>
        <v/>
      </c>
      <c r="AE1312" s="123" t="str">
        <f t="shared" si="299"/>
        <v/>
      </c>
      <c r="AG1312" s="150" t="str">
        <f t="shared" si="296"/>
        <v/>
      </c>
    </row>
    <row r="1313" spans="1:33" x14ac:dyDescent="0.25">
      <c r="A1313" s="56"/>
      <c r="B1313" s="70"/>
      <c r="C1313" s="76"/>
      <c r="D1313" s="73"/>
      <c r="E1313" s="79"/>
      <c r="F1313" s="56"/>
      <c r="G1313" s="13" t="str">
        <f t="shared" si="287"/>
        <v/>
      </c>
      <c r="H1313" s="56"/>
      <c r="K1313" s="128"/>
      <c r="L1313" s="128"/>
      <c r="M1313" s="128"/>
      <c r="N1313" s="84" t="str">
        <f t="shared" si="288"/>
        <v/>
      </c>
      <c r="O1313" s="128"/>
      <c r="P1313" s="84" t="str">
        <f t="shared" si="289"/>
        <v/>
      </c>
      <c r="Q1313" s="84" t="str">
        <f t="shared" si="286"/>
        <v/>
      </c>
      <c r="R1313" s="84" t="str">
        <f t="shared" si="290"/>
        <v/>
      </c>
      <c r="S1313" s="84" t="str">
        <f t="shared" si="291"/>
        <v/>
      </c>
      <c r="U1313" s="84" t="str">
        <f t="shared" si="292"/>
        <v/>
      </c>
      <c r="W1313" s="108" t="str">
        <f>IF($N1313="", "", SUM($D$11:$D1313))</f>
        <v/>
      </c>
      <c r="X1313" s="111" t="str">
        <f t="shared" si="293"/>
        <v/>
      </c>
      <c r="Y1313" s="114" t="str">
        <f t="shared" si="297"/>
        <v/>
      </c>
      <c r="Z1313" s="111" t="str">
        <f>IF(X1313="", "", X1313-SUM($Z$11:$Z1312))</f>
        <v/>
      </c>
      <c r="AA1313" s="111" t="str">
        <f>IF($Y1313="", "", $Y1313-SUM($AA$11:$AA1312))</f>
        <v/>
      </c>
      <c r="AB1313" s="111" t="str">
        <f t="shared" si="298"/>
        <v/>
      </c>
      <c r="AC1313" s="121" t="str">
        <f t="shared" si="294"/>
        <v/>
      </c>
      <c r="AD1313" s="122" t="str">
        <f t="shared" si="295"/>
        <v/>
      </c>
      <c r="AE1313" s="123" t="str">
        <f t="shared" si="299"/>
        <v/>
      </c>
      <c r="AG1313" s="150" t="str">
        <f t="shared" si="296"/>
        <v/>
      </c>
    </row>
    <row r="1314" spans="1:33" x14ac:dyDescent="0.25">
      <c r="A1314" s="56"/>
      <c r="B1314" s="70"/>
      <c r="C1314" s="76"/>
      <c r="D1314" s="73"/>
      <c r="E1314" s="79"/>
      <c r="F1314" s="56"/>
      <c r="G1314" s="13" t="str">
        <f t="shared" si="287"/>
        <v/>
      </c>
      <c r="H1314" s="56"/>
      <c r="K1314" s="128"/>
      <c r="L1314" s="128"/>
      <c r="M1314" s="128"/>
      <c r="N1314" s="84" t="str">
        <f t="shared" si="288"/>
        <v/>
      </c>
      <c r="O1314" s="128"/>
      <c r="P1314" s="84" t="str">
        <f t="shared" si="289"/>
        <v/>
      </c>
      <c r="Q1314" s="84" t="str">
        <f t="shared" si="286"/>
        <v/>
      </c>
      <c r="R1314" s="84" t="str">
        <f t="shared" si="290"/>
        <v/>
      </c>
      <c r="S1314" s="84" t="str">
        <f t="shared" si="291"/>
        <v/>
      </c>
      <c r="U1314" s="84" t="str">
        <f t="shared" si="292"/>
        <v/>
      </c>
      <c r="W1314" s="108" t="str">
        <f>IF($N1314="", "", SUM($D$11:$D1314))</f>
        <v/>
      </c>
      <c r="X1314" s="111" t="str">
        <f t="shared" si="293"/>
        <v/>
      </c>
      <c r="Y1314" s="114" t="str">
        <f t="shared" si="297"/>
        <v/>
      </c>
      <c r="Z1314" s="111" t="str">
        <f>IF(X1314="", "", X1314-SUM($Z$11:$Z1313))</f>
        <v/>
      </c>
      <c r="AA1314" s="111" t="str">
        <f>IF($Y1314="", "", $Y1314-SUM($AA$11:$AA1313))</f>
        <v/>
      </c>
      <c r="AB1314" s="111" t="str">
        <f t="shared" si="298"/>
        <v/>
      </c>
      <c r="AC1314" s="121" t="str">
        <f t="shared" si="294"/>
        <v/>
      </c>
      <c r="AD1314" s="122" t="str">
        <f t="shared" si="295"/>
        <v/>
      </c>
      <c r="AE1314" s="123" t="str">
        <f t="shared" si="299"/>
        <v/>
      </c>
      <c r="AG1314" s="150" t="str">
        <f t="shared" si="296"/>
        <v/>
      </c>
    </row>
    <row r="1315" spans="1:33" x14ac:dyDescent="0.25">
      <c r="A1315" s="56"/>
      <c r="B1315" s="70"/>
      <c r="C1315" s="76"/>
      <c r="D1315" s="73"/>
      <c r="E1315" s="79"/>
      <c r="F1315" s="56"/>
      <c r="G1315" s="13" t="str">
        <f t="shared" si="287"/>
        <v/>
      </c>
      <c r="H1315" s="56"/>
      <c r="K1315" s="128"/>
      <c r="L1315" s="128"/>
      <c r="M1315" s="128"/>
      <c r="N1315" s="84" t="str">
        <f t="shared" si="288"/>
        <v/>
      </c>
      <c r="O1315" s="128"/>
      <c r="P1315" s="84" t="str">
        <f t="shared" si="289"/>
        <v/>
      </c>
      <c r="Q1315" s="84" t="str">
        <f t="shared" si="286"/>
        <v/>
      </c>
      <c r="R1315" s="84" t="str">
        <f t="shared" si="290"/>
        <v/>
      </c>
      <c r="S1315" s="84" t="str">
        <f t="shared" si="291"/>
        <v/>
      </c>
      <c r="U1315" s="84" t="str">
        <f t="shared" si="292"/>
        <v/>
      </c>
      <c r="W1315" s="108" t="str">
        <f>IF($N1315="", "", SUM($D$11:$D1315))</f>
        <v/>
      </c>
      <c r="X1315" s="111" t="str">
        <f t="shared" si="293"/>
        <v/>
      </c>
      <c r="Y1315" s="114" t="str">
        <f t="shared" si="297"/>
        <v/>
      </c>
      <c r="Z1315" s="111" t="str">
        <f>IF(X1315="", "", X1315-SUM($Z$11:$Z1314))</f>
        <v/>
      </c>
      <c r="AA1315" s="111" t="str">
        <f>IF($Y1315="", "", $Y1315-SUM($AA$11:$AA1314))</f>
        <v/>
      </c>
      <c r="AB1315" s="111" t="str">
        <f t="shared" si="298"/>
        <v/>
      </c>
      <c r="AC1315" s="121" t="str">
        <f t="shared" si="294"/>
        <v/>
      </c>
      <c r="AD1315" s="122" t="str">
        <f t="shared" si="295"/>
        <v/>
      </c>
      <c r="AE1315" s="123" t="str">
        <f t="shared" si="299"/>
        <v/>
      </c>
      <c r="AG1315" s="150" t="str">
        <f t="shared" si="296"/>
        <v/>
      </c>
    </row>
    <row r="1316" spans="1:33" x14ac:dyDescent="0.25">
      <c r="A1316" s="56"/>
      <c r="B1316" s="70"/>
      <c r="C1316" s="76"/>
      <c r="D1316" s="73"/>
      <c r="E1316" s="79"/>
      <c r="F1316" s="56"/>
      <c r="G1316" s="13" t="str">
        <f t="shared" si="287"/>
        <v/>
      </c>
      <c r="H1316" s="56"/>
      <c r="K1316" s="128"/>
      <c r="L1316" s="128"/>
      <c r="M1316" s="128"/>
      <c r="N1316" s="84" t="str">
        <f t="shared" si="288"/>
        <v/>
      </c>
      <c r="O1316" s="128"/>
      <c r="P1316" s="84" t="str">
        <f t="shared" si="289"/>
        <v/>
      </c>
      <c r="Q1316" s="84" t="str">
        <f t="shared" si="286"/>
        <v/>
      </c>
      <c r="R1316" s="84" t="str">
        <f t="shared" si="290"/>
        <v/>
      </c>
      <c r="S1316" s="84" t="str">
        <f t="shared" si="291"/>
        <v/>
      </c>
      <c r="U1316" s="84" t="str">
        <f t="shared" si="292"/>
        <v/>
      </c>
      <c r="W1316" s="108" t="str">
        <f>IF($N1316="", "", SUM($D$11:$D1316))</f>
        <v/>
      </c>
      <c r="X1316" s="111" t="str">
        <f t="shared" si="293"/>
        <v/>
      </c>
      <c r="Y1316" s="114" t="str">
        <f t="shared" si="297"/>
        <v/>
      </c>
      <c r="Z1316" s="111" t="str">
        <f>IF(X1316="", "", X1316-SUM($Z$11:$Z1315))</f>
        <v/>
      </c>
      <c r="AA1316" s="111" t="str">
        <f>IF($Y1316="", "", $Y1316-SUM($AA$11:$AA1315))</f>
        <v/>
      </c>
      <c r="AB1316" s="111" t="str">
        <f t="shared" si="298"/>
        <v/>
      </c>
      <c r="AC1316" s="121" t="str">
        <f t="shared" si="294"/>
        <v/>
      </c>
      <c r="AD1316" s="122" t="str">
        <f t="shared" si="295"/>
        <v/>
      </c>
      <c r="AE1316" s="123" t="str">
        <f t="shared" si="299"/>
        <v/>
      </c>
      <c r="AG1316" s="150" t="str">
        <f t="shared" si="296"/>
        <v/>
      </c>
    </row>
    <row r="1317" spans="1:33" x14ac:dyDescent="0.25">
      <c r="A1317" s="56"/>
      <c r="B1317" s="70"/>
      <c r="C1317" s="76"/>
      <c r="D1317" s="73"/>
      <c r="E1317" s="79"/>
      <c r="F1317" s="56"/>
      <c r="G1317" s="13" t="str">
        <f t="shared" si="287"/>
        <v/>
      </c>
      <c r="H1317" s="56"/>
      <c r="K1317" s="128"/>
      <c r="L1317" s="128"/>
      <c r="M1317" s="128"/>
      <c r="N1317" s="84" t="str">
        <f t="shared" si="288"/>
        <v/>
      </c>
      <c r="O1317" s="128"/>
      <c r="P1317" s="84" t="str">
        <f t="shared" si="289"/>
        <v/>
      </c>
      <c r="Q1317" s="84" t="str">
        <f t="shared" si="286"/>
        <v/>
      </c>
      <c r="R1317" s="84" t="str">
        <f t="shared" si="290"/>
        <v/>
      </c>
      <c r="S1317" s="84" t="str">
        <f t="shared" si="291"/>
        <v/>
      </c>
      <c r="U1317" s="84" t="str">
        <f t="shared" si="292"/>
        <v/>
      </c>
      <c r="W1317" s="108" t="str">
        <f>IF($N1317="", "", SUM($D$11:$D1317))</f>
        <v/>
      </c>
      <c r="X1317" s="111" t="str">
        <f t="shared" si="293"/>
        <v/>
      </c>
      <c r="Y1317" s="114" t="str">
        <f t="shared" si="297"/>
        <v/>
      </c>
      <c r="Z1317" s="111" t="str">
        <f>IF(X1317="", "", X1317-SUM($Z$11:$Z1316))</f>
        <v/>
      </c>
      <c r="AA1317" s="111" t="str">
        <f>IF($Y1317="", "", $Y1317-SUM($AA$11:$AA1316))</f>
        <v/>
      </c>
      <c r="AB1317" s="111" t="str">
        <f t="shared" si="298"/>
        <v/>
      </c>
      <c r="AC1317" s="121" t="str">
        <f t="shared" si="294"/>
        <v/>
      </c>
      <c r="AD1317" s="122" t="str">
        <f t="shared" si="295"/>
        <v/>
      </c>
      <c r="AE1317" s="123" t="str">
        <f t="shared" si="299"/>
        <v/>
      </c>
      <c r="AG1317" s="150" t="str">
        <f t="shared" si="296"/>
        <v/>
      </c>
    </row>
    <row r="1318" spans="1:33" x14ac:dyDescent="0.25">
      <c r="A1318" s="56"/>
      <c r="B1318" s="70"/>
      <c r="C1318" s="76"/>
      <c r="D1318" s="73"/>
      <c r="E1318" s="79"/>
      <c r="F1318" s="56"/>
      <c r="G1318" s="13" t="str">
        <f t="shared" si="287"/>
        <v/>
      </c>
      <c r="H1318" s="56"/>
      <c r="K1318" s="128"/>
      <c r="L1318" s="128"/>
      <c r="M1318" s="128"/>
      <c r="N1318" s="84" t="str">
        <f t="shared" si="288"/>
        <v/>
      </c>
      <c r="O1318" s="128"/>
      <c r="P1318" s="84" t="str">
        <f t="shared" si="289"/>
        <v/>
      </c>
      <c r="Q1318" s="84" t="str">
        <f t="shared" si="286"/>
        <v/>
      </c>
      <c r="R1318" s="84" t="str">
        <f t="shared" si="290"/>
        <v/>
      </c>
      <c r="S1318" s="84" t="str">
        <f t="shared" si="291"/>
        <v/>
      </c>
      <c r="U1318" s="84" t="str">
        <f t="shared" si="292"/>
        <v/>
      </c>
      <c r="W1318" s="108" t="str">
        <f>IF($N1318="", "", SUM($D$11:$D1318))</f>
        <v/>
      </c>
      <c r="X1318" s="111" t="str">
        <f t="shared" si="293"/>
        <v/>
      </c>
      <c r="Y1318" s="114" t="str">
        <f t="shared" si="297"/>
        <v/>
      </c>
      <c r="Z1318" s="111" t="str">
        <f>IF(X1318="", "", X1318-SUM($Z$11:$Z1317))</f>
        <v/>
      </c>
      <c r="AA1318" s="111" t="str">
        <f>IF($Y1318="", "", $Y1318-SUM($AA$11:$AA1317))</f>
        <v/>
      </c>
      <c r="AB1318" s="111" t="str">
        <f t="shared" si="298"/>
        <v/>
      </c>
      <c r="AC1318" s="121" t="str">
        <f t="shared" si="294"/>
        <v/>
      </c>
      <c r="AD1318" s="122" t="str">
        <f t="shared" si="295"/>
        <v/>
      </c>
      <c r="AE1318" s="123" t="str">
        <f t="shared" si="299"/>
        <v/>
      </c>
      <c r="AG1318" s="150" t="str">
        <f t="shared" si="296"/>
        <v/>
      </c>
    </row>
    <row r="1319" spans="1:33" x14ac:dyDescent="0.25">
      <c r="A1319" s="56"/>
      <c r="B1319" s="70"/>
      <c r="C1319" s="76"/>
      <c r="D1319" s="73"/>
      <c r="E1319" s="79"/>
      <c r="F1319" s="56"/>
      <c r="G1319" s="13" t="str">
        <f t="shared" si="287"/>
        <v/>
      </c>
      <c r="H1319" s="56"/>
      <c r="K1319" s="128"/>
      <c r="L1319" s="128"/>
      <c r="M1319" s="128"/>
      <c r="N1319" s="84" t="str">
        <f t="shared" si="288"/>
        <v/>
      </c>
      <c r="O1319" s="128"/>
      <c r="P1319" s="84" t="str">
        <f t="shared" si="289"/>
        <v/>
      </c>
      <c r="Q1319" s="84" t="str">
        <f t="shared" si="286"/>
        <v/>
      </c>
      <c r="R1319" s="84" t="str">
        <f t="shared" si="290"/>
        <v/>
      </c>
      <c r="S1319" s="84" t="str">
        <f t="shared" si="291"/>
        <v/>
      </c>
      <c r="U1319" s="84" t="str">
        <f t="shared" si="292"/>
        <v/>
      </c>
      <c r="W1319" s="108" t="str">
        <f>IF($N1319="", "", SUM($D$11:$D1319))</f>
        <v/>
      </c>
      <c r="X1319" s="111" t="str">
        <f t="shared" si="293"/>
        <v/>
      </c>
      <c r="Y1319" s="114" t="str">
        <f t="shared" si="297"/>
        <v/>
      </c>
      <c r="Z1319" s="111" t="str">
        <f>IF(X1319="", "", X1319-SUM($Z$11:$Z1318))</f>
        <v/>
      </c>
      <c r="AA1319" s="111" t="str">
        <f>IF($Y1319="", "", $Y1319-SUM($AA$11:$AA1318))</f>
        <v/>
      </c>
      <c r="AB1319" s="111" t="str">
        <f t="shared" si="298"/>
        <v/>
      </c>
      <c r="AC1319" s="121" t="str">
        <f t="shared" si="294"/>
        <v/>
      </c>
      <c r="AD1319" s="122" t="str">
        <f t="shared" si="295"/>
        <v/>
      </c>
      <c r="AE1319" s="123" t="str">
        <f t="shared" si="299"/>
        <v/>
      </c>
      <c r="AG1319" s="150" t="str">
        <f t="shared" si="296"/>
        <v/>
      </c>
    </row>
    <row r="1320" spans="1:33" x14ac:dyDescent="0.25">
      <c r="A1320" s="56"/>
      <c r="B1320" s="70"/>
      <c r="C1320" s="76"/>
      <c r="D1320" s="73"/>
      <c r="E1320" s="79"/>
      <c r="F1320" s="56"/>
      <c r="G1320" s="13" t="str">
        <f t="shared" si="287"/>
        <v/>
      </c>
      <c r="H1320" s="56"/>
      <c r="K1320" s="128"/>
      <c r="L1320" s="128"/>
      <c r="M1320" s="128"/>
      <c r="N1320" s="84" t="str">
        <f t="shared" si="288"/>
        <v/>
      </c>
      <c r="O1320" s="128"/>
      <c r="P1320" s="84" t="str">
        <f t="shared" si="289"/>
        <v/>
      </c>
      <c r="Q1320" s="84" t="str">
        <f t="shared" si="286"/>
        <v/>
      </c>
      <c r="R1320" s="84" t="str">
        <f t="shared" si="290"/>
        <v/>
      </c>
      <c r="S1320" s="84" t="str">
        <f t="shared" si="291"/>
        <v/>
      </c>
      <c r="U1320" s="84" t="str">
        <f t="shared" si="292"/>
        <v/>
      </c>
      <c r="W1320" s="108" t="str">
        <f>IF($N1320="", "", SUM($D$11:$D1320))</f>
        <v/>
      </c>
      <c r="X1320" s="111" t="str">
        <f t="shared" si="293"/>
        <v/>
      </c>
      <c r="Y1320" s="114" t="str">
        <f t="shared" si="297"/>
        <v/>
      </c>
      <c r="Z1320" s="111" t="str">
        <f>IF(X1320="", "", X1320-SUM($Z$11:$Z1319))</f>
        <v/>
      </c>
      <c r="AA1320" s="111" t="str">
        <f>IF($Y1320="", "", $Y1320-SUM($AA$11:$AA1319))</f>
        <v/>
      </c>
      <c r="AB1320" s="111" t="str">
        <f t="shared" si="298"/>
        <v/>
      </c>
      <c r="AC1320" s="121" t="str">
        <f t="shared" si="294"/>
        <v/>
      </c>
      <c r="AD1320" s="122" t="str">
        <f t="shared" si="295"/>
        <v/>
      </c>
      <c r="AE1320" s="123" t="str">
        <f t="shared" si="299"/>
        <v/>
      </c>
      <c r="AG1320" s="150" t="str">
        <f t="shared" si="296"/>
        <v/>
      </c>
    </row>
    <row r="1321" spans="1:33" x14ac:dyDescent="0.25">
      <c r="A1321" s="56"/>
      <c r="B1321" s="70"/>
      <c r="C1321" s="76"/>
      <c r="D1321" s="73"/>
      <c r="E1321" s="79"/>
      <c r="F1321" s="56"/>
      <c r="G1321" s="13" t="str">
        <f t="shared" si="287"/>
        <v/>
      </c>
      <c r="H1321" s="56"/>
      <c r="K1321" s="128"/>
      <c r="L1321" s="128"/>
      <c r="M1321" s="128"/>
      <c r="N1321" s="84" t="str">
        <f t="shared" si="288"/>
        <v/>
      </c>
      <c r="O1321" s="128"/>
      <c r="P1321" s="84" t="str">
        <f t="shared" si="289"/>
        <v/>
      </c>
      <c r="Q1321" s="84" t="str">
        <f t="shared" si="286"/>
        <v/>
      </c>
      <c r="R1321" s="84" t="str">
        <f t="shared" si="290"/>
        <v/>
      </c>
      <c r="S1321" s="84" t="str">
        <f t="shared" si="291"/>
        <v/>
      </c>
      <c r="U1321" s="84" t="str">
        <f t="shared" si="292"/>
        <v/>
      </c>
      <c r="W1321" s="108" t="str">
        <f>IF($N1321="", "", SUM($D$11:$D1321))</f>
        <v/>
      </c>
      <c r="X1321" s="111" t="str">
        <f t="shared" si="293"/>
        <v/>
      </c>
      <c r="Y1321" s="114" t="str">
        <f t="shared" si="297"/>
        <v/>
      </c>
      <c r="Z1321" s="111" t="str">
        <f>IF(X1321="", "", X1321-SUM($Z$11:$Z1320))</f>
        <v/>
      </c>
      <c r="AA1321" s="111" t="str">
        <f>IF($Y1321="", "", $Y1321-SUM($AA$11:$AA1320))</f>
        <v/>
      </c>
      <c r="AB1321" s="111" t="str">
        <f t="shared" si="298"/>
        <v/>
      </c>
      <c r="AC1321" s="121" t="str">
        <f t="shared" si="294"/>
        <v/>
      </c>
      <c r="AD1321" s="122" t="str">
        <f t="shared" si="295"/>
        <v/>
      </c>
      <c r="AE1321" s="123" t="str">
        <f t="shared" si="299"/>
        <v/>
      </c>
      <c r="AG1321" s="150" t="str">
        <f t="shared" si="296"/>
        <v/>
      </c>
    </row>
    <row r="1322" spans="1:33" x14ac:dyDescent="0.25">
      <c r="A1322" s="56"/>
      <c r="B1322" s="70"/>
      <c r="C1322" s="76"/>
      <c r="D1322" s="73"/>
      <c r="E1322" s="79"/>
      <c r="F1322" s="56"/>
      <c r="G1322" s="13" t="str">
        <f t="shared" si="287"/>
        <v/>
      </c>
      <c r="H1322" s="56"/>
      <c r="K1322" s="128"/>
      <c r="L1322" s="128"/>
      <c r="M1322" s="128"/>
      <c r="N1322" s="84" t="str">
        <f t="shared" si="288"/>
        <v/>
      </c>
      <c r="O1322" s="128"/>
      <c r="P1322" s="84" t="str">
        <f t="shared" si="289"/>
        <v/>
      </c>
      <c r="Q1322" s="84" t="str">
        <f t="shared" si="286"/>
        <v/>
      </c>
      <c r="R1322" s="84" t="str">
        <f t="shared" si="290"/>
        <v/>
      </c>
      <c r="S1322" s="84" t="str">
        <f t="shared" si="291"/>
        <v/>
      </c>
      <c r="U1322" s="84" t="str">
        <f t="shared" si="292"/>
        <v/>
      </c>
      <c r="W1322" s="108" t="str">
        <f>IF($N1322="", "", SUM($D$11:$D1322))</f>
        <v/>
      </c>
      <c r="X1322" s="111" t="str">
        <f t="shared" si="293"/>
        <v/>
      </c>
      <c r="Y1322" s="114" t="str">
        <f t="shared" si="297"/>
        <v/>
      </c>
      <c r="Z1322" s="111" t="str">
        <f>IF(X1322="", "", X1322-SUM($Z$11:$Z1321))</f>
        <v/>
      </c>
      <c r="AA1322" s="111" t="str">
        <f>IF($Y1322="", "", $Y1322-SUM($AA$11:$AA1321))</f>
        <v/>
      </c>
      <c r="AB1322" s="111" t="str">
        <f t="shared" si="298"/>
        <v/>
      </c>
      <c r="AC1322" s="121" t="str">
        <f t="shared" si="294"/>
        <v/>
      </c>
      <c r="AD1322" s="122" t="str">
        <f t="shared" si="295"/>
        <v/>
      </c>
      <c r="AE1322" s="123" t="str">
        <f t="shared" si="299"/>
        <v/>
      </c>
      <c r="AG1322" s="150" t="str">
        <f t="shared" si="296"/>
        <v/>
      </c>
    </row>
    <row r="1323" spans="1:33" x14ac:dyDescent="0.25">
      <c r="A1323" s="56"/>
      <c r="B1323" s="70"/>
      <c r="C1323" s="76"/>
      <c r="D1323" s="73"/>
      <c r="E1323" s="79"/>
      <c r="F1323" s="56"/>
      <c r="G1323" s="13" t="str">
        <f t="shared" si="287"/>
        <v/>
      </c>
      <c r="H1323" s="56"/>
      <c r="K1323" s="128"/>
      <c r="L1323" s="128"/>
      <c r="M1323" s="128"/>
      <c r="N1323" s="84" t="str">
        <f t="shared" si="288"/>
        <v/>
      </c>
      <c r="O1323" s="128"/>
      <c r="P1323" s="84" t="str">
        <f t="shared" si="289"/>
        <v/>
      </c>
      <c r="Q1323" s="84" t="str">
        <f t="shared" si="286"/>
        <v/>
      </c>
      <c r="R1323" s="84" t="str">
        <f t="shared" si="290"/>
        <v/>
      </c>
      <c r="S1323" s="84" t="str">
        <f t="shared" si="291"/>
        <v/>
      </c>
      <c r="U1323" s="84" t="str">
        <f t="shared" si="292"/>
        <v/>
      </c>
      <c r="W1323" s="108" t="str">
        <f>IF($N1323="", "", SUM($D$11:$D1323))</f>
        <v/>
      </c>
      <c r="X1323" s="111" t="str">
        <f t="shared" si="293"/>
        <v/>
      </c>
      <c r="Y1323" s="114" t="str">
        <f t="shared" si="297"/>
        <v/>
      </c>
      <c r="Z1323" s="111" t="str">
        <f>IF(X1323="", "", X1323-SUM($Z$11:$Z1322))</f>
        <v/>
      </c>
      <c r="AA1323" s="111" t="str">
        <f>IF($Y1323="", "", $Y1323-SUM($AA$11:$AA1322))</f>
        <v/>
      </c>
      <c r="AB1323" s="111" t="str">
        <f t="shared" si="298"/>
        <v/>
      </c>
      <c r="AC1323" s="121" t="str">
        <f t="shared" si="294"/>
        <v/>
      </c>
      <c r="AD1323" s="122" t="str">
        <f t="shared" si="295"/>
        <v/>
      </c>
      <c r="AE1323" s="123" t="str">
        <f t="shared" si="299"/>
        <v/>
      </c>
      <c r="AG1323" s="150" t="str">
        <f t="shared" si="296"/>
        <v/>
      </c>
    </row>
    <row r="1324" spans="1:33" x14ac:dyDescent="0.25">
      <c r="A1324" s="56"/>
      <c r="B1324" s="70"/>
      <c r="C1324" s="76"/>
      <c r="D1324" s="73"/>
      <c r="E1324" s="79"/>
      <c r="F1324" s="56"/>
      <c r="G1324" s="13" t="str">
        <f t="shared" si="287"/>
        <v/>
      </c>
      <c r="H1324" s="56"/>
      <c r="K1324" s="128"/>
      <c r="L1324" s="128"/>
      <c r="M1324" s="128"/>
      <c r="N1324" s="84" t="str">
        <f t="shared" si="288"/>
        <v/>
      </c>
      <c r="O1324" s="128"/>
      <c r="P1324" s="84" t="str">
        <f t="shared" si="289"/>
        <v/>
      </c>
      <c r="Q1324" s="84" t="str">
        <f t="shared" si="286"/>
        <v/>
      </c>
      <c r="R1324" s="84" t="str">
        <f t="shared" si="290"/>
        <v/>
      </c>
      <c r="S1324" s="84" t="str">
        <f t="shared" si="291"/>
        <v/>
      </c>
      <c r="U1324" s="84" t="str">
        <f t="shared" si="292"/>
        <v/>
      </c>
      <c r="W1324" s="108" t="str">
        <f>IF($N1324="", "", SUM($D$11:$D1324))</f>
        <v/>
      </c>
      <c r="X1324" s="111" t="str">
        <f t="shared" si="293"/>
        <v/>
      </c>
      <c r="Y1324" s="114" t="str">
        <f t="shared" si="297"/>
        <v/>
      </c>
      <c r="Z1324" s="111" t="str">
        <f>IF(X1324="", "", X1324-SUM($Z$11:$Z1323))</f>
        <v/>
      </c>
      <c r="AA1324" s="111" t="str">
        <f>IF($Y1324="", "", $Y1324-SUM($AA$11:$AA1323))</f>
        <v/>
      </c>
      <c r="AB1324" s="111" t="str">
        <f t="shared" si="298"/>
        <v/>
      </c>
      <c r="AC1324" s="121" t="str">
        <f t="shared" si="294"/>
        <v/>
      </c>
      <c r="AD1324" s="122" t="str">
        <f t="shared" si="295"/>
        <v/>
      </c>
      <c r="AE1324" s="123" t="str">
        <f t="shared" si="299"/>
        <v/>
      </c>
      <c r="AG1324" s="150" t="str">
        <f t="shared" si="296"/>
        <v/>
      </c>
    </row>
    <row r="1325" spans="1:33" x14ac:dyDescent="0.25">
      <c r="A1325" s="56"/>
      <c r="B1325" s="70"/>
      <c r="C1325" s="76"/>
      <c r="D1325" s="73"/>
      <c r="E1325" s="79"/>
      <c r="F1325" s="56"/>
      <c r="G1325" s="13" t="str">
        <f t="shared" si="287"/>
        <v/>
      </c>
      <c r="H1325" s="56"/>
      <c r="K1325" s="128"/>
      <c r="L1325" s="128"/>
      <c r="M1325" s="128"/>
      <c r="N1325" s="84" t="str">
        <f t="shared" si="288"/>
        <v/>
      </c>
      <c r="O1325" s="128"/>
      <c r="P1325" s="84" t="str">
        <f t="shared" si="289"/>
        <v/>
      </c>
      <c r="Q1325" s="84" t="str">
        <f t="shared" si="286"/>
        <v/>
      </c>
      <c r="R1325" s="84" t="str">
        <f t="shared" si="290"/>
        <v/>
      </c>
      <c r="S1325" s="84" t="str">
        <f t="shared" si="291"/>
        <v/>
      </c>
      <c r="U1325" s="84" t="str">
        <f t="shared" si="292"/>
        <v/>
      </c>
      <c r="W1325" s="108" t="str">
        <f>IF($N1325="", "", SUM($D$11:$D1325))</f>
        <v/>
      </c>
      <c r="X1325" s="111" t="str">
        <f t="shared" si="293"/>
        <v/>
      </c>
      <c r="Y1325" s="114" t="str">
        <f t="shared" si="297"/>
        <v/>
      </c>
      <c r="Z1325" s="111" t="str">
        <f>IF(X1325="", "", X1325-SUM($Z$11:$Z1324))</f>
        <v/>
      </c>
      <c r="AA1325" s="111" t="str">
        <f>IF($Y1325="", "", $Y1325-SUM($AA$11:$AA1324))</f>
        <v/>
      </c>
      <c r="AB1325" s="111" t="str">
        <f t="shared" si="298"/>
        <v/>
      </c>
      <c r="AC1325" s="121" t="str">
        <f t="shared" si="294"/>
        <v/>
      </c>
      <c r="AD1325" s="122" t="str">
        <f t="shared" si="295"/>
        <v/>
      </c>
      <c r="AE1325" s="123" t="str">
        <f t="shared" si="299"/>
        <v/>
      </c>
      <c r="AG1325" s="150" t="str">
        <f t="shared" si="296"/>
        <v/>
      </c>
    </row>
    <row r="1326" spans="1:33" x14ac:dyDescent="0.25">
      <c r="A1326" s="56"/>
      <c r="B1326" s="70"/>
      <c r="C1326" s="76"/>
      <c r="D1326" s="73"/>
      <c r="E1326" s="79"/>
      <c r="F1326" s="56"/>
      <c r="G1326" s="13" t="str">
        <f t="shared" si="287"/>
        <v/>
      </c>
      <c r="H1326" s="56"/>
      <c r="K1326" s="128"/>
      <c r="L1326" s="128"/>
      <c r="M1326" s="128"/>
      <c r="N1326" s="84" t="str">
        <f t="shared" si="288"/>
        <v/>
      </c>
      <c r="O1326" s="128"/>
      <c r="P1326" s="84" t="str">
        <f t="shared" si="289"/>
        <v/>
      </c>
      <c r="Q1326" s="84" t="str">
        <f t="shared" si="286"/>
        <v/>
      </c>
      <c r="R1326" s="84" t="str">
        <f t="shared" si="290"/>
        <v/>
      </c>
      <c r="S1326" s="84" t="str">
        <f t="shared" si="291"/>
        <v/>
      </c>
      <c r="U1326" s="84" t="str">
        <f t="shared" si="292"/>
        <v/>
      </c>
      <c r="W1326" s="108" t="str">
        <f>IF($N1326="", "", SUM($D$11:$D1326))</f>
        <v/>
      </c>
      <c r="X1326" s="111" t="str">
        <f t="shared" si="293"/>
        <v/>
      </c>
      <c r="Y1326" s="114" t="str">
        <f t="shared" si="297"/>
        <v/>
      </c>
      <c r="Z1326" s="111" t="str">
        <f>IF(X1326="", "", X1326-SUM($Z$11:$Z1325))</f>
        <v/>
      </c>
      <c r="AA1326" s="111" t="str">
        <f>IF($Y1326="", "", $Y1326-SUM($AA$11:$AA1325))</f>
        <v/>
      </c>
      <c r="AB1326" s="111" t="str">
        <f t="shared" si="298"/>
        <v/>
      </c>
      <c r="AC1326" s="121" t="str">
        <f t="shared" si="294"/>
        <v/>
      </c>
      <c r="AD1326" s="122" t="str">
        <f t="shared" si="295"/>
        <v/>
      </c>
      <c r="AE1326" s="123" t="str">
        <f t="shared" si="299"/>
        <v/>
      </c>
      <c r="AG1326" s="150" t="str">
        <f t="shared" si="296"/>
        <v/>
      </c>
    </row>
    <row r="1327" spans="1:33" x14ac:dyDescent="0.25">
      <c r="A1327" s="56"/>
      <c r="B1327" s="70"/>
      <c r="C1327" s="76"/>
      <c r="D1327" s="73"/>
      <c r="E1327" s="79"/>
      <c r="F1327" s="56"/>
      <c r="G1327" s="13" t="str">
        <f t="shared" si="287"/>
        <v/>
      </c>
      <c r="H1327" s="56"/>
      <c r="K1327" s="128"/>
      <c r="L1327" s="128"/>
      <c r="M1327" s="128"/>
      <c r="N1327" s="84" t="str">
        <f t="shared" si="288"/>
        <v/>
      </c>
      <c r="O1327" s="128"/>
      <c r="P1327" s="84" t="str">
        <f t="shared" si="289"/>
        <v/>
      </c>
      <c r="Q1327" s="84" t="str">
        <f t="shared" si="286"/>
        <v/>
      </c>
      <c r="R1327" s="84" t="str">
        <f t="shared" si="290"/>
        <v/>
      </c>
      <c r="S1327" s="84" t="str">
        <f t="shared" si="291"/>
        <v/>
      </c>
      <c r="U1327" s="84" t="str">
        <f t="shared" si="292"/>
        <v/>
      </c>
      <c r="W1327" s="108" t="str">
        <f>IF($N1327="", "", SUM($D$11:$D1327))</f>
        <v/>
      </c>
      <c r="X1327" s="111" t="str">
        <f t="shared" si="293"/>
        <v/>
      </c>
      <c r="Y1327" s="114" t="str">
        <f t="shared" si="297"/>
        <v/>
      </c>
      <c r="Z1327" s="111" t="str">
        <f>IF(X1327="", "", X1327-SUM($Z$11:$Z1326))</f>
        <v/>
      </c>
      <c r="AA1327" s="111" t="str">
        <f>IF($Y1327="", "", $Y1327-SUM($AA$11:$AA1326))</f>
        <v/>
      </c>
      <c r="AB1327" s="111" t="str">
        <f t="shared" si="298"/>
        <v/>
      </c>
      <c r="AC1327" s="121" t="str">
        <f t="shared" si="294"/>
        <v/>
      </c>
      <c r="AD1327" s="122" t="str">
        <f t="shared" si="295"/>
        <v/>
      </c>
      <c r="AE1327" s="123" t="str">
        <f t="shared" si="299"/>
        <v/>
      </c>
      <c r="AG1327" s="150" t="str">
        <f t="shared" si="296"/>
        <v/>
      </c>
    </row>
    <row r="1328" spans="1:33" x14ac:dyDescent="0.25">
      <c r="A1328" s="56"/>
      <c r="B1328" s="70"/>
      <c r="C1328" s="76"/>
      <c r="D1328" s="73"/>
      <c r="E1328" s="79"/>
      <c r="F1328" s="56"/>
      <c r="G1328" s="13" t="str">
        <f t="shared" si="287"/>
        <v/>
      </c>
      <c r="H1328" s="56"/>
      <c r="K1328" s="128"/>
      <c r="L1328" s="128"/>
      <c r="M1328" s="128"/>
      <c r="N1328" s="84" t="str">
        <f t="shared" si="288"/>
        <v/>
      </c>
      <c r="O1328" s="128"/>
      <c r="P1328" s="84" t="str">
        <f t="shared" si="289"/>
        <v/>
      </c>
      <c r="Q1328" s="84" t="str">
        <f t="shared" si="286"/>
        <v/>
      </c>
      <c r="R1328" s="84" t="str">
        <f t="shared" si="290"/>
        <v/>
      </c>
      <c r="S1328" s="84" t="str">
        <f t="shared" si="291"/>
        <v/>
      </c>
      <c r="U1328" s="84" t="str">
        <f t="shared" si="292"/>
        <v/>
      </c>
      <c r="W1328" s="108" t="str">
        <f>IF($N1328="", "", SUM($D$11:$D1328))</f>
        <v/>
      </c>
      <c r="X1328" s="111" t="str">
        <f t="shared" si="293"/>
        <v/>
      </c>
      <c r="Y1328" s="114" t="str">
        <f t="shared" si="297"/>
        <v/>
      </c>
      <c r="Z1328" s="111" t="str">
        <f>IF(X1328="", "", X1328-SUM($Z$11:$Z1327))</f>
        <v/>
      </c>
      <c r="AA1328" s="111" t="str">
        <f>IF($Y1328="", "", $Y1328-SUM($AA$11:$AA1327))</f>
        <v/>
      </c>
      <c r="AB1328" s="111" t="str">
        <f t="shared" si="298"/>
        <v/>
      </c>
      <c r="AC1328" s="121" t="str">
        <f t="shared" si="294"/>
        <v/>
      </c>
      <c r="AD1328" s="122" t="str">
        <f t="shared" si="295"/>
        <v/>
      </c>
      <c r="AE1328" s="123" t="str">
        <f t="shared" si="299"/>
        <v/>
      </c>
      <c r="AG1328" s="150" t="str">
        <f t="shared" si="296"/>
        <v/>
      </c>
    </row>
    <row r="1329" spans="1:33" x14ac:dyDescent="0.25">
      <c r="A1329" s="56"/>
      <c r="B1329" s="70"/>
      <c r="C1329" s="76"/>
      <c r="D1329" s="73"/>
      <c r="E1329" s="79"/>
      <c r="F1329" s="56"/>
      <c r="G1329" s="13" t="str">
        <f t="shared" si="287"/>
        <v/>
      </c>
      <c r="H1329" s="56"/>
      <c r="K1329" s="128"/>
      <c r="L1329" s="128"/>
      <c r="M1329" s="128"/>
      <c r="N1329" s="84" t="str">
        <f t="shared" si="288"/>
        <v/>
      </c>
      <c r="O1329" s="128"/>
      <c r="P1329" s="84" t="str">
        <f t="shared" si="289"/>
        <v/>
      </c>
      <c r="Q1329" s="84" t="str">
        <f t="shared" si="286"/>
        <v/>
      </c>
      <c r="R1329" s="84" t="str">
        <f t="shared" si="290"/>
        <v/>
      </c>
      <c r="S1329" s="84" t="str">
        <f t="shared" si="291"/>
        <v/>
      </c>
      <c r="U1329" s="84" t="str">
        <f t="shared" si="292"/>
        <v/>
      </c>
      <c r="W1329" s="108" t="str">
        <f>IF($N1329="", "", SUM($D$11:$D1329))</f>
        <v/>
      </c>
      <c r="X1329" s="111" t="str">
        <f t="shared" si="293"/>
        <v/>
      </c>
      <c r="Y1329" s="114" t="str">
        <f t="shared" si="297"/>
        <v/>
      </c>
      <c r="Z1329" s="111" t="str">
        <f>IF(X1329="", "", X1329-SUM($Z$11:$Z1328))</f>
        <v/>
      </c>
      <c r="AA1329" s="111" t="str">
        <f>IF($Y1329="", "", $Y1329-SUM($AA$11:$AA1328))</f>
        <v/>
      </c>
      <c r="AB1329" s="111" t="str">
        <f t="shared" si="298"/>
        <v/>
      </c>
      <c r="AC1329" s="121" t="str">
        <f t="shared" si="294"/>
        <v/>
      </c>
      <c r="AD1329" s="122" t="str">
        <f t="shared" si="295"/>
        <v/>
      </c>
      <c r="AE1329" s="123" t="str">
        <f t="shared" si="299"/>
        <v/>
      </c>
      <c r="AG1329" s="150" t="str">
        <f t="shared" si="296"/>
        <v/>
      </c>
    </row>
    <row r="1330" spans="1:33" x14ac:dyDescent="0.25">
      <c r="A1330" s="56"/>
      <c r="B1330" s="70"/>
      <c r="C1330" s="76"/>
      <c r="D1330" s="73"/>
      <c r="E1330" s="79"/>
      <c r="F1330" s="56"/>
      <c r="G1330" s="13" t="str">
        <f t="shared" si="287"/>
        <v/>
      </c>
      <c r="H1330" s="56"/>
      <c r="K1330" s="128"/>
      <c r="L1330" s="128"/>
      <c r="M1330" s="128"/>
      <c r="N1330" s="84" t="str">
        <f t="shared" si="288"/>
        <v/>
      </c>
      <c r="O1330" s="128"/>
      <c r="P1330" s="84" t="str">
        <f t="shared" si="289"/>
        <v/>
      </c>
      <c r="Q1330" s="84" t="str">
        <f t="shared" si="286"/>
        <v/>
      </c>
      <c r="R1330" s="84" t="str">
        <f t="shared" si="290"/>
        <v/>
      </c>
      <c r="S1330" s="84" t="str">
        <f t="shared" si="291"/>
        <v/>
      </c>
      <c r="U1330" s="84" t="str">
        <f t="shared" si="292"/>
        <v/>
      </c>
      <c r="W1330" s="108" t="str">
        <f>IF($N1330="", "", SUM($D$11:$D1330))</f>
        <v/>
      </c>
      <c r="X1330" s="111" t="str">
        <f t="shared" si="293"/>
        <v/>
      </c>
      <c r="Y1330" s="114" t="str">
        <f t="shared" si="297"/>
        <v/>
      </c>
      <c r="Z1330" s="111" t="str">
        <f>IF(X1330="", "", X1330-SUM($Z$11:$Z1329))</f>
        <v/>
      </c>
      <c r="AA1330" s="111" t="str">
        <f>IF($Y1330="", "", $Y1330-SUM($AA$11:$AA1329))</f>
        <v/>
      </c>
      <c r="AB1330" s="111" t="str">
        <f t="shared" si="298"/>
        <v/>
      </c>
      <c r="AC1330" s="121" t="str">
        <f t="shared" si="294"/>
        <v/>
      </c>
      <c r="AD1330" s="122" t="str">
        <f t="shared" si="295"/>
        <v/>
      </c>
      <c r="AE1330" s="123" t="str">
        <f t="shared" si="299"/>
        <v/>
      </c>
      <c r="AG1330" s="150" t="str">
        <f t="shared" si="296"/>
        <v/>
      </c>
    </row>
    <row r="1331" spans="1:33" x14ac:dyDescent="0.25">
      <c r="A1331" s="56"/>
      <c r="B1331" s="70"/>
      <c r="C1331" s="76"/>
      <c r="D1331" s="73"/>
      <c r="E1331" s="79"/>
      <c r="F1331" s="56"/>
      <c r="G1331" s="13" t="str">
        <f t="shared" si="287"/>
        <v/>
      </c>
      <c r="H1331" s="56"/>
      <c r="K1331" s="128"/>
      <c r="L1331" s="128"/>
      <c r="M1331" s="128"/>
      <c r="N1331" s="84" t="str">
        <f t="shared" si="288"/>
        <v/>
      </c>
      <c r="O1331" s="128"/>
      <c r="P1331" s="84" t="str">
        <f t="shared" si="289"/>
        <v/>
      </c>
      <c r="Q1331" s="84" t="str">
        <f t="shared" si="286"/>
        <v/>
      </c>
      <c r="R1331" s="84" t="str">
        <f t="shared" si="290"/>
        <v/>
      </c>
      <c r="S1331" s="84" t="str">
        <f t="shared" si="291"/>
        <v/>
      </c>
      <c r="U1331" s="84" t="str">
        <f t="shared" si="292"/>
        <v/>
      </c>
      <c r="W1331" s="108" t="str">
        <f>IF($N1331="", "", SUM($D$11:$D1331))</f>
        <v/>
      </c>
      <c r="X1331" s="111" t="str">
        <f t="shared" si="293"/>
        <v/>
      </c>
      <c r="Y1331" s="114" t="str">
        <f t="shared" si="297"/>
        <v/>
      </c>
      <c r="Z1331" s="111" t="str">
        <f>IF(X1331="", "", X1331-SUM($Z$11:$Z1330))</f>
        <v/>
      </c>
      <c r="AA1331" s="111" t="str">
        <f>IF($Y1331="", "", $Y1331-SUM($AA$11:$AA1330))</f>
        <v/>
      </c>
      <c r="AB1331" s="111" t="str">
        <f t="shared" si="298"/>
        <v/>
      </c>
      <c r="AC1331" s="121" t="str">
        <f t="shared" si="294"/>
        <v/>
      </c>
      <c r="AD1331" s="122" t="str">
        <f t="shared" si="295"/>
        <v/>
      </c>
      <c r="AE1331" s="123" t="str">
        <f t="shared" si="299"/>
        <v/>
      </c>
      <c r="AG1331" s="150" t="str">
        <f t="shared" si="296"/>
        <v/>
      </c>
    </row>
    <row r="1332" spans="1:33" x14ac:dyDescent="0.25">
      <c r="A1332" s="56"/>
      <c r="B1332" s="70"/>
      <c r="C1332" s="76"/>
      <c r="D1332" s="73"/>
      <c r="E1332" s="79"/>
      <c r="F1332" s="56"/>
      <c r="G1332" s="13" t="str">
        <f t="shared" si="287"/>
        <v/>
      </c>
      <c r="H1332" s="56"/>
      <c r="K1332" s="128"/>
      <c r="L1332" s="128"/>
      <c r="M1332" s="128"/>
      <c r="N1332" s="84" t="str">
        <f t="shared" si="288"/>
        <v/>
      </c>
      <c r="O1332" s="128"/>
      <c r="P1332" s="84" t="str">
        <f t="shared" si="289"/>
        <v/>
      </c>
      <c r="Q1332" s="84" t="str">
        <f t="shared" si="286"/>
        <v/>
      </c>
      <c r="R1332" s="84" t="str">
        <f t="shared" si="290"/>
        <v/>
      </c>
      <c r="S1332" s="84" t="str">
        <f t="shared" si="291"/>
        <v/>
      </c>
      <c r="U1332" s="84" t="str">
        <f t="shared" si="292"/>
        <v/>
      </c>
      <c r="W1332" s="108" t="str">
        <f>IF($N1332="", "", SUM($D$11:$D1332))</f>
        <v/>
      </c>
      <c r="X1332" s="111" t="str">
        <f t="shared" si="293"/>
        <v/>
      </c>
      <c r="Y1332" s="114" t="str">
        <f t="shared" si="297"/>
        <v/>
      </c>
      <c r="Z1332" s="111" t="str">
        <f>IF(X1332="", "", X1332-SUM($Z$11:$Z1331))</f>
        <v/>
      </c>
      <c r="AA1332" s="111" t="str">
        <f>IF($Y1332="", "", $Y1332-SUM($AA$11:$AA1331))</f>
        <v/>
      </c>
      <c r="AB1332" s="111" t="str">
        <f t="shared" si="298"/>
        <v/>
      </c>
      <c r="AC1332" s="121" t="str">
        <f t="shared" si="294"/>
        <v/>
      </c>
      <c r="AD1332" s="122" t="str">
        <f t="shared" si="295"/>
        <v/>
      </c>
      <c r="AE1332" s="123" t="str">
        <f t="shared" si="299"/>
        <v/>
      </c>
      <c r="AG1332" s="150" t="str">
        <f t="shared" si="296"/>
        <v/>
      </c>
    </row>
    <row r="1333" spans="1:33" x14ac:dyDescent="0.25">
      <c r="A1333" s="56"/>
      <c r="B1333" s="70"/>
      <c r="C1333" s="76"/>
      <c r="D1333" s="73"/>
      <c r="E1333" s="79"/>
      <c r="F1333" s="56"/>
      <c r="G1333" s="13" t="str">
        <f t="shared" si="287"/>
        <v/>
      </c>
      <c r="H1333" s="56"/>
      <c r="K1333" s="128"/>
      <c r="L1333" s="128"/>
      <c r="M1333" s="128"/>
      <c r="N1333" s="84" t="str">
        <f t="shared" si="288"/>
        <v/>
      </c>
      <c r="O1333" s="128"/>
      <c r="P1333" s="84" t="str">
        <f t="shared" si="289"/>
        <v/>
      </c>
      <c r="Q1333" s="84" t="str">
        <f t="shared" si="286"/>
        <v/>
      </c>
      <c r="R1333" s="84" t="str">
        <f t="shared" si="290"/>
        <v/>
      </c>
      <c r="S1333" s="84" t="str">
        <f t="shared" si="291"/>
        <v/>
      </c>
      <c r="U1333" s="84" t="str">
        <f t="shared" si="292"/>
        <v/>
      </c>
      <c r="W1333" s="108" t="str">
        <f>IF($N1333="", "", SUM($D$11:$D1333))</f>
        <v/>
      </c>
      <c r="X1333" s="111" t="str">
        <f t="shared" si="293"/>
        <v/>
      </c>
      <c r="Y1333" s="114" t="str">
        <f t="shared" si="297"/>
        <v/>
      </c>
      <c r="Z1333" s="111" t="str">
        <f>IF(X1333="", "", X1333-SUM($Z$11:$Z1332))</f>
        <v/>
      </c>
      <c r="AA1333" s="111" t="str">
        <f>IF($Y1333="", "", $Y1333-SUM($AA$11:$AA1332))</f>
        <v/>
      </c>
      <c r="AB1333" s="111" t="str">
        <f t="shared" si="298"/>
        <v/>
      </c>
      <c r="AC1333" s="121" t="str">
        <f t="shared" si="294"/>
        <v/>
      </c>
      <c r="AD1333" s="122" t="str">
        <f t="shared" si="295"/>
        <v/>
      </c>
      <c r="AE1333" s="123" t="str">
        <f t="shared" si="299"/>
        <v/>
      </c>
      <c r="AG1333" s="150" t="str">
        <f t="shared" si="296"/>
        <v/>
      </c>
    </row>
    <row r="1334" spans="1:33" x14ac:dyDescent="0.25">
      <c r="A1334" s="56"/>
      <c r="B1334" s="70"/>
      <c r="C1334" s="76"/>
      <c r="D1334" s="73"/>
      <c r="E1334" s="79"/>
      <c r="F1334" s="56"/>
      <c r="G1334" s="13" t="str">
        <f t="shared" si="287"/>
        <v/>
      </c>
      <c r="H1334" s="56"/>
      <c r="K1334" s="128"/>
      <c r="L1334" s="128"/>
      <c r="M1334" s="128"/>
      <c r="N1334" s="84" t="str">
        <f t="shared" si="288"/>
        <v/>
      </c>
      <c r="O1334" s="128"/>
      <c r="P1334" s="84" t="str">
        <f t="shared" si="289"/>
        <v/>
      </c>
      <c r="Q1334" s="84" t="str">
        <f t="shared" si="286"/>
        <v/>
      </c>
      <c r="R1334" s="84" t="str">
        <f t="shared" si="290"/>
        <v/>
      </c>
      <c r="S1334" s="84" t="str">
        <f t="shared" si="291"/>
        <v/>
      </c>
      <c r="U1334" s="84" t="str">
        <f t="shared" si="292"/>
        <v/>
      </c>
      <c r="W1334" s="108" t="str">
        <f>IF($N1334="", "", SUM($D$11:$D1334))</f>
        <v/>
      </c>
      <c r="X1334" s="111" t="str">
        <f t="shared" si="293"/>
        <v/>
      </c>
      <c r="Y1334" s="114" t="str">
        <f t="shared" si="297"/>
        <v/>
      </c>
      <c r="Z1334" s="111" t="str">
        <f>IF(X1334="", "", X1334-SUM($Z$11:$Z1333))</f>
        <v/>
      </c>
      <c r="AA1334" s="111" t="str">
        <f>IF($Y1334="", "", $Y1334-SUM($AA$11:$AA1333))</f>
        <v/>
      </c>
      <c r="AB1334" s="111" t="str">
        <f t="shared" si="298"/>
        <v/>
      </c>
      <c r="AC1334" s="121" t="str">
        <f t="shared" si="294"/>
        <v/>
      </c>
      <c r="AD1334" s="122" t="str">
        <f t="shared" si="295"/>
        <v/>
      </c>
      <c r="AE1334" s="123" t="str">
        <f t="shared" si="299"/>
        <v/>
      </c>
      <c r="AG1334" s="150" t="str">
        <f t="shared" si="296"/>
        <v/>
      </c>
    </row>
    <row r="1335" spans="1:33" x14ac:dyDescent="0.25">
      <c r="A1335" s="56"/>
      <c r="B1335" s="70"/>
      <c r="C1335" s="76"/>
      <c r="D1335" s="73"/>
      <c r="E1335" s="79"/>
      <c r="F1335" s="56"/>
      <c r="G1335" s="13" t="str">
        <f t="shared" si="287"/>
        <v/>
      </c>
      <c r="H1335" s="56"/>
      <c r="K1335" s="128"/>
      <c r="L1335" s="128"/>
      <c r="M1335" s="128"/>
      <c r="N1335" s="84" t="str">
        <f t="shared" si="288"/>
        <v/>
      </c>
      <c r="O1335" s="128"/>
      <c r="P1335" s="84" t="str">
        <f t="shared" si="289"/>
        <v/>
      </c>
      <c r="Q1335" s="84" t="str">
        <f t="shared" si="286"/>
        <v/>
      </c>
      <c r="R1335" s="84" t="str">
        <f t="shared" si="290"/>
        <v/>
      </c>
      <c r="S1335" s="84" t="str">
        <f t="shared" si="291"/>
        <v/>
      </c>
      <c r="U1335" s="84" t="str">
        <f t="shared" si="292"/>
        <v/>
      </c>
      <c r="W1335" s="108" t="str">
        <f>IF($N1335="", "", SUM($D$11:$D1335))</f>
        <v/>
      </c>
      <c r="X1335" s="111" t="str">
        <f t="shared" si="293"/>
        <v/>
      </c>
      <c r="Y1335" s="114" t="str">
        <f t="shared" si="297"/>
        <v/>
      </c>
      <c r="Z1335" s="111" t="str">
        <f>IF(X1335="", "", X1335-SUM($Z$11:$Z1334))</f>
        <v/>
      </c>
      <c r="AA1335" s="111" t="str">
        <f>IF($Y1335="", "", $Y1335-SUM($AA$11:$AA1334))</f>
        <v/>
      </c>
      <c r="AB1335" s="111" t="str">
        <f t="shared" si="298"/>
        <v/>
      </c>
      <c r="AC1335" s="121" t="str">
        <f t="shared" si="294"/>
        <v/>
      </c>
      <c r="AD1335" s="122" t="str">
        <f t="shared" si="295"/>
        <v/>
      </c>
      <c r="AE1335" s="123" t="str">
        <f t="shared" si="299"/>
        <v/>
      </c>
      <c r="AG1335" s="150" t="str">
        <f t="shared" si="296"/>
        <v/>
      </c>
    </row>
    <row r="1336" spans="1:33" x14ac:dyDescent="0.25">
      <c r="A1336" s="56"/>
      <c r="B1336" s="70"/>
      <c r="C1336" s="76"/>
      <c r="D1336" s="73"/>
      <c r="E1336" s="79"/>
      <c r="F1336" s="56"/>
      <c r="G1336" s="13" t="str">
        <f t="shared" si="287"/>
        <v/>
      </c>
      <c r="H1336" s="56"/>
      <c r="K1336" s="128"/>
      <c r="L1336" s="128"/>
      <c r="M1336" s="128"/>
      <c r="N1336" s="84" t="str">
        <f t="shared" si="288"/>
        <v/>
      </c>
      <c r="O1336" s="128"/>
      <c r="P1336" s="84" t="str">
        <f t="shared" si="289"/>
        <v/>
      </c>
      <c r="Q1336" s="84" t="str">
        <f t="shared" si="286"/>
        <v/>
      </c>
      <c r="R1336" s="84" t="str">
        <f t="shared" si="290"/>
        <v/>
      </c>
      <c r="S1336" s="84" t="str">
        <f t="shared" si="291"/>
        <v/>
      </c>
      <c r="U1336" s="84" t="str">
        <f t="shared" si="292"/>
        <v/>
      </c>
      <c r="W1336" s="108" t="str">
        <f>IF($N1336="", "", SUM($D$11:$D1336))</f>
        <v/>
      </c>
      <c r="X1336" s="111" t="str">
        <f t="shared" si="293"/>
        <v/>
      </c>
      <c r="Y1336" s="114" t="str">
        <f t="shared" si="297"/>
        <v/>
      </c>
      <c r="Z1336" s="111" t="str">
        <f>IF(X1336="", "", X1336-SUM($Z$11:$Z1335))</f>
        <v/>
      </c>
      <c r="AA1336" s="111" t="str">
        <f>IF($Y1336="", "", $Y1336-SUM($AA$11:$AA1335))</f>
        <v/>
      </c>
      <c r="AB1336" s="111" t="str">
        <f t="shared" si="298"/>
        <v/>
      </c>
      <c r="AC1336" s="121" t="str">
        <f t="shared" si="294"/>
        <v/>
      </c>
      <c r="AD1336" s="122" t="str">
        <f t="shared" si="295"/>
        <v/>
      </c>
      <c r="AE1336" s="123" t="str">
        <f t="shared" si="299"/>
        <v/>
      </c>
      <c r="AG1336" s="150" t="str">
        <f t="shared" si="296"/>
        <v/>
      </c>
    </row>
    <row r="1337" spans="1:33" x14ac:dyDescent="0.25">
      <c r="A1337" s="56"/>
      <c r="B1337" s="70"/>
      <c r="C1337" s="76"/>
      <c r="D1337" s="73"/>
      <c r="E1337" s="79"/>
      <c r="F1337" s="56"/>
      <c r="G1337" s="13" t="str">
        <f t="shared" si="287"/>
        <v/>
      </c>
      <c r="H1337" s="56"/>
      <c r="K1337" s="128"/>
      <c r="L1337" s="128"/>
      <c r="M1337" s="128"/>
      <c r="N1337" s="84" t="str">
        <f t="shared" si="288"/>
        <v/>
      </c>
      <c r="O1337" s="128"/>
      <c r="P1337" s="84" t="str">
        <f t="shared" si="289"/>
        <v/>
      </c>
      <c r="Q1337" s="84" t="str">
        <f t="shared" si="286"/>
        <v/>
      </c>
      <c r="R1337" s="84" t="str">
        <f t="shared" si="290"/>
        <v/>
      </c>
      <c r="S1337" s="84" t="str">
        <f t="shared" si="291"/>
        <v/>
      </c>
      <c r="U1337" s="84" t="str">
        <f t="shared" si="292"/>
        <v/>
      </c>
      <c r="W1337" s="108" t="str">
        <f>IF($N1337="", "", SUM($D$11:$D1337))</f>
        <v/>
      </c>
      <c r="X1337" s="111" t="str">
        <f t="shared" si="293"/>
        <v/>
      </c>
      <c r="Y1337" s="114" t="str">
        <f t="shared" si="297"/>
        <v/>
      </c>
      <c r="Z1337" s="111" t="str">
        <f>IF(X1337="", "", X1337-SUM($Z$11:$Z1336))</f>
        <v/>
      </c>
      <c r="AA1337" s="111" t="str">
        <f>IF($Y1337="", "", $Y1337-SUM($AA$11:$AA1336))</f>
        <v/>
      </c>
      <c r="AB1337" s="111" t="str">
        <f t="shared" si="298"/>
        <v/>
      </c>
      <c r="AC1337" s="121" t="str">
        <f t="shared" si="294"/>
        <v/>
      </c>
      <c r="AD1337" s="122" t="str">
        <f t="shared" si="295"/>
        <v/>
      </c>
      <c r="AE1337" s="123" t="str">
        <f t="shared" si="299"/>
        <v/>
      </c>
      <c r="AG1337" s="150" t="str">
        <f t="shared" si="296"/>
        <v/>
      </c>
    </row>
    <row r="1338" spans="1:33" x14ac:dyDescent="0.25">
      <c r="A1338" s="56"/>
      <c r="B1338" s="70"/>
      <c r="C1338" s="76"/>
      <c r="D1338" s="73"/>
      <c r="E1338" s="79"/>
      <c r="F1338" s="56"/>
      <c r="G1338" s="13" t="str">
        <f t="shared" si="287"/>
        <v/>
      </c>
      <c r="H1338" s="56"/>
      <c r="K1338" s="128"/>
      <c r="L1338" s="128"/>
      <c r="M1338" s="128"/>
      <c r="N1338" s="84" t="str">
        <f t="shared" si="288"/>
        <v/>
      </c>
      <c r="O1338" s="128"/>
      <c r="P1338" s="84" t="str">
        <f t="shared" si="289"/>
        <v/>
      </c>
      <c r="Q1338" s="84" t="str">
        <f t="shared" si="286"/>
        <v/>
      </c>
      <c r="R1338" s="84" t="str">
        <f t="shared" si="290"/>
        <v/>
      </c>
      <c r="S1338" s="84" t="str">
        <f t="shared" si="291"/>
        <v/>
      </c>
      <c r="U1338" s="84" t="str">
        <f t="shared" si="292"/>
        <v/>
      </c>
      <c r="W1338" s="108" t="str">
        <f>IF($N1338="", "", SUM($D$11:$D1338))</f>
        <v/>
      </c>
      <c r="X1338" s="111" t="str">
        <f t="shared" si="293"/>
        <v/>
      </c>
      <c r="Y1338" s="114" t="str">
        <f t="shared" si="297"/>
        <v/>
      </c>
      <c r="Z1338" s="111" t="str">
        <f>IF(X1338="", "", X1338-SUM($Z$11:$Z1337))</f>
        <v/>
      </c>
      <c r="AA1338" s="111" t="str">
        <f>IF($Y1338="", "", $Y1338-SUM($AA$11:$AA1337))</f>
        <v/>
      </c>
      <c r="AB1338" s="111" t="str">
        <f t="shared" si="298"/>
        <v/>
      </c>
      <c r="AC1338" s="121" t="str">
        <f t="shared" si="294"/>
        <v/>
      </c>
      <c r="AD1338" s="122" t="str">
        <f t="shared" si="295"/>
        <v/>
      </c>
      <c r="AE1338" s="123" t="str">
        <f t="shared" si="299"/>
        <v/>
      </c>
      <c r="AG1338" s="150" t="str">
        <f t="shared" si="296"/>
        <v/>
      </c>
    </row>
    <row r="1339" spans="1:33" x14ac:dyDescent="0.25">
      <c r="A1339" s="56"/>
      <c r="B1339" s="70"/>
      <c r="C1339" s="76"/>
      <c r="D1339" s="73"/>
      <c r="E1339" s="79"/>
      <c r="F1339" s="56"/>
      <c r="G1339" s="13" t="str">
        <f t="shared" si="287"/>
        <v/>
      </c>
      <c r="H1339" s="56"/>
      <c r="K1339" s="128"/>
      <c r="L1339" s="128"/>
      <c r="M1339" s="128"/>
      <c r="N1339" s="84" t="str">
        <f t="shared" si="288"/>
        <v/>
      </c>
      <c r="O1339" s="128"/>
      <c r="P1339" s="84" t="str">
        <f t="shared" si="289"/>
        <v/>
      </c>
      <c r="Q1339" s="84" t="str">
        <f t="shared" si="286"/>
        <v/>
      </c>
      <c r="R1339" s="84" t="str">
        <f t="shared" si="290"/>
        <v/>
      </c>
      <c r="S1339" s="84" t="str">
        <f t="shared" si="291"/>
        <v/>
      </c>
      <c r="U1339" s="84" t="str">
        <f t="shared" si="292"/>
        <v/>
      </c>
      <c r="W1339" s="108" t="str">
        <f>IF($N1339="", "", SUM($D$11:$D1339))</f>
        <v/>
      </c>
      <c r="X1339" s="111" t="str">
        <f t="shared" si="293"/>
        <v/>
      </c>
      <c r="Y1339" s="114" t="str">
        <f t="shared" si="297"/>
        <v/>
      </c>
      <c r="Z1339" s="111" t="str">
        <f>IF(X1339="", "", X1339-SUM($Z$11:$Z1338))</f>
        <v/>
      </c>
      <c r="AA1339" s="111" t="str">
        <f>IF($Y1339="", "", $Y1339-SUM($AA$11:$AA1338))</f>
        <v/>
      </c>
      <c r="AB1339" s="111" t="str">
        <f t="shared" si="298"/>
        <v/>
      </c>
      <c r="AC1339" s="121" t="str">
        <f t="shared" si="294"/>
        <v/>
      </c>
      <c r="AD1339" s="122" t="str">
        <f t="shared" si="295"/>
        <v/>
      </c>
      <c r="AE1339" s="123" t="str">
        <f t="shared" si="299"/>
        <v/>
      </c>
      <c r="AG1339" s="150" t="str">
        <f t="shared" si="296"/>
        <v/>
      </c>
    </row>
    <row r="1340" spans="1:33" x14ac:dyDescent="0.25">
      <c r="A1340" s="56"/>
      <c r="B1340" s="70"/>
      <c r="C1340" s="76"/>
      <c r="D1340" s="73"/>
      <c r="E1340" s="79"/>
      <c r="F1340" s="56"/>
      <c r="G1340" s="13" t="str">
        <f t="shared" si="287"/>
        <v/>
      </c>
      <c r="H1340" s="56"/>
      <c r="K1340" s="128"/>
      <c r="L1340" s="128"/>
      <c r="M1340" s="128"/>
      <c r="N1340" s="84" t="str">
        <f t="shared" si="288"/>
        <v/>
      </c>
      <c r="O1340" s="128"/>
      <c r="P1340" s="84" t="str">
        <f t="shared" si="289"/>
        <v/>
      </c>
      <c r="Q1340" s="84" t="str">
        <f t="shared" si="286"/>
        <v/>
      </c>
      <c r="R1340" s="84" t="str">
        <f t="shared" si="290"/>
        <v/>
      </c>
      <c r="S1340" s="84" t="str">
        <f t="shared" si="291"/>
        <v/>
      </c>
      <c r="U1340" s="84" t="str">
        <f t="shared" si="292"/>
        <v/>
      </c>
      <c r="W1340" s="108" t="str">
        <f>IF($N1340="", "", SUM($D$11:$D1340))</f>
        <v/>
      </c>
      <c r="X1340" s="111" t="str">
        <f t="shared" si="293"/>
        <v/>
      </c>
      <c r="Y1340" s="114" t="str">
        <f t="shared" si="297"/>
        <v/>
      </c>
      <c r="Z1340" s="111" t="str">
        <f>IF(X1340="", "", X1340-SUM($Z$11:$Z1339))</f>
        <v/>
      </c>
      <c r="AA1340" s="111" t="str">
        <f>IF($Y1340="", "", $Y1340-SUM($AA$11:$AA1339))</f>
        <v/>
      </c>
      <c r="AB1340" s="111" t="str">
        <f t="shared" si="298"/>
        <v/>
      </c>
      <c r="AC1340" s="121" t="str">
        <f t="shared" si="294"/>
        <v/>
      </c>
      <c r="AD1340" s="122" t="str">
        <f t="shared" si="295"/>
        <v/>
      </c>
      <c r="AE1340" s="123" t="str">
        <f t="shared" si="299"/>
        <v/>
      </c>
      <c r="AG1340" s="150" t="str">
        <f t="shared" si="296"/>
        <v/>
      </c>
    </row>
    <row r="1341" spans="1:33" x14ac:dyDescent="0.25">
      <c r="A1341" s="56"/>
      <c r="B1341" s="70"/>
      <c r="C1341" s="76"/>
      <c r="D1341" s="73"/>
      <c r="E1341" s="79"/>
      <c r="F1341" s="56"/>
      <c r="G1341" s="13" t="str">
        <f t="shared" si="287"/>
        <v/>
      </c>
      <c r="H1341" s="56"/>
      <c r="K1341" s="128"/>
      <c r="L1341" s="128"/>
      <c r="M1341" s="128"/>
      <c r="N1341" s="84" t="str">
        <f t="shared" si="288"/>
        <v/>
      </c>
      <c r="O1341" s="128"/>
      <c r="P1341" s="84" t="str">
        <f t="shared" si="289"/>
        <v/>
      </c>
      <c r="Q1341" s="84" t="str">
        <f t="shared" si="286"/>
        <v/>
      </c>
      <c r="R1341" s="84" t="str">
        <f t="shared" si="290"/>
        <v/>
      </c>
      <c r="S1341" s="84" t="str">
        <f t="shared" si="291"/>
        <v/>
      </c>
      <c r="U1341" s="84" t="str">
        <f t="shared" si="292"/>
        <v/>
      </c>
      <c r="W1341" s="108" t="str">
        <f>IF($N1341="", "", SUM($D$11:$D1341))</f>
        <v/>
      </c>
      <c r="X1341" s="111" t="str">
        <f t="shared" si="293"/>
        <v/>
      </c>
      <c r="Y1341" s="114" t="str">
        <f t="shared" si="297"/>
        <v/>
      </c>
      <c r="Z1341" s="111" t="str">
        <f>IF(X1341="", "", X1341-SUM($Z$11:$Z1340))</f>
        <v/>
      </c>
      <c r="AA1341" s="111" t="str">
        <f>IF($Y1341="", "", $Y1341-SUM($AA$11:$AA1340))</f>
        <v/>
      </c>
      <c r="AB1341" s="111" t="str">
        <f t="shared" si="298"/>
        <v/>
      </c>
      <c r="AC1341" s="121" t="str">
        <f t="shared" si="294"/>
        <v/>
      </c>
      <c r="AD1341" s="122" t="str">
        <f t="shared" si="295"/>
        <v/>
      </c>
      <c r="AE1341" s="123" t="str">
        <f t="shared" si="299"/>
        <v/>
      </c>
      <c r="AG1341" s="150" t="str">
        <f t="shared" si="296"/>
        <v/>
      </c>
    </row>
    <row r="1342" spans="1:33" x14ac:dyDescent="0.25">
      <c r="A1342" s="56"/>
      <c r="B1342" s="70"/>
      <c r="C1342" s="76"/>
      <c r="D1342" s="73"/>
      <c r="E1342" s="79"/>
      <c r="F1342" s="56"/>
      <c r="G1342" s="13" t="str">
        <f t="shared" si="287"/>
        <v/>
      </c>
      <c r="H1342" s="56"/>
      <c r="K1342" s="128"/>
      <c r="L1342" s="128"/>
      <c r="M1342" s="128"/>
      <c r="N1342" s="84" t="str">
        <f t="shared" si="288"/>
        <v/>
      </c>
      <c r="O1342" s="128"/>
      <c r="P1342" s="84" t="str">
        <f t="shared" si="289"/>
        <v/>
      </c>
      <c r="Q1342" s="84" t="str">
        <f t="shared" si="286"/>
        <v/>
      </c>
      <c r="R1342" s="84" t="str">
        <f t="shared" si="290"/>
        <v/>
      </c>
      <c r="S1342" s="84" t="str">
        <f t="shared" si="291"/>
        <v/>
      </c>
      <c r="U1342" s="84" t="str">
        <f t="shared" si="292"/>
        <v/>
      </c>
      <c r="W1342" s="108" t="str">
        <f>IF($N1342="", "", SUM($D$11:$D1342))</f>
        <v/>
      </c>
      <c r="X1342" s="111" t="str">
        <f t="shared" si="293"/>
        <v/>
      </c>
      <c r="Y1342" s="114" t="str">
        <f t="shared" si="297"/>
        <v/>
      </c>
      <c r="Z1342" s="111" t="str">
        <f>IF(X1342="", "", X1342-SUM($Z$11:$Z1341))</f>
        <v/>
      </c>
      <c r="AA1342" s="111" t="str">
        <f>IF($Y1342="", "", $Y1342-SUM($AA$11:$AA1341))</f>
        <v/>
      </c>
      <c r="AB1342" s="111" t="str">
        <f t="shared" si="298"/>
        <v/>
      </c>
      <c r="AC1342" s="121" t="str">
        <f t="shared" si="294"/>
        <v/>
      </c>
      <c r="AD1342" s="122" t="str">
        <f t="shared" si="295"/>
        <v/>
      </c>
      <c r="AE1342" s="123" t="str">
        <f t="shared" si="299"/>
        <v/>
      </c>
      <c r="AG1342" s="150" t="str">
        <f t="shared" si="296"/>
        <v/>
      </c>
    </row>
    <row r="1343" spans="1:33" x14ac:dyDescent="0.25">
      <c r="A1343" s="56"/>
      <c r="B1343" s="70"/>
      <c r="C1343" s="76"/>
      <c r="D1343" s="73"/>
      <c r="E1343" s="79"/>
      <c r="F1343" s="56"/>
      <c r="G1343" s="13" t="str">
        <f t="shared" si="287"/>
        <v/>
      </c>
      <c r="H1343" s="56"/>
      <c r="K1343" s="128"/>
      <c r="L1343" s="128"/>
      <c r="M1343" s="128"/>
      <c r="N1343" s="84" t="str">
        <f t="shared" si="288"/>
        <v/>
      </c>
      <c r="O1343" s="128"/>
      <c r="P1343" s="84" t="str">
        <f t="shared" si="289"/>
        <v/>
      </c>
      <c r="Q1343" s="84" t="str">
        <f t="shared" si="286"/>
        <v/>
      </c>
      <c r="R1343" s="84" t="str">
        <f t="shared" si="290"/>
        <v/>
      </c>
      <c r="S1343" s="84" t="str">
        <f t="shared" si="291"/>
        <v/>
      </c>
      <c r="U1343" s="84" t="str">
        <f t="shared" si="292"/>
        <v/>
      </c>
      <c r="W1343" s="108" t="str">
        <f>IF($N1343="", "", SUM($D$11:$D1343))</f>
        <v/>
      </c>
      <c r="X1343" s="111" t="str">
        <f t="shared" si="293"/>
        <v/>
      </c>
      <c r="Y1343" s="114" t="str">
        <f t="shared" si="297"/>
        <v/>
      </c>
      <c r="Z1343" s="111" t="str">
        <f>IF(X1343="", "", X1343-SUM($Z$11:$Z1342))</f>
        <v/>
      </c>
      <c r="AA1343" s="111" t="str">
        <f>IF($Y1343="", "", $Y1343-SUM($AA$11:$AA1342))</f>
        <v/>
      </c>
      <c r="AB1343" s="111" t="str">
        <f t="shared" si="298"/>
        <v/>
      </c>
      <c r="AC1343" s="121" t="str">
        <f t="shared" si="294"/>
        <v/>
      </c>
      <c r="AD1343" s="122" t="str">
        <f t="shared" si="295"/>
        <v/>
      </c>
      <c r="AE1343" s="123" t="str">
        <f t="shared" si="299"/>
        <v/>
      </c>
      <c r="AG1343" s="150" t="str">
        <f t="shared" si="296"/>
        <v/>
      </c>
    </row>
    <row r="1344" spans="1:33" x14ac:dyDescent="0.25">
      <c r="A1344" s="56"/>
      <c r="B1344" s="70"/>
      <c r="C1344" s="76"/>
      <c r="D1344" s="73"/>
      <c r="E1344" s="79"/>
      <c r="F1344" s="56"/>
      <c r="G1344" s="13" t="str">
        <f t="shared" si="287"/>
        <v/>
      </c>
      <c r="H1344" s="56"/>
      <c r="K1344" s="128"/>
      <c r="L1344" s="128"/>
      <c r="M1344" s="128"/>
      <c r="N1344" s="84" t="str">
        <f t="shared" si="288"/>
        <v/>
      </c>
      <c r="O1344" s="128"/>
      <c r="P1344" s="84" t="str">
        <f t="shared" si="289"/>
        <v/>
      </c>
      <c r="Q1344" s="84" t="str">
        <f t="shared" si="286"/>
        <v/>
      </c>
      <c r="R1344" s="84" t="str">
        <f t="shared" si="290"/>
        <v/>
      </c>
      <c r="S1344" s="84" t="str">
        <f t="shared" si="291"/>
        <v/>
      </c>
      <c r="U1344" s="84" t="str">
        <f t="shared" si="292"/>
        <v/>
      </c>
      <c r="W1344" s="108" t="str">
        <f>IF($N1344="", "", SUM($D$11:$D1344))</f>
        <v/>
      </c>
      <c r="X1344" s="111" t="str">
        <f t="shared" si="293"/>
        <v/>
      </c>
      <c r="Y1344" s="114" t="str">
        <f t="shared" si="297"/>
        <v/>
      </c>
      <c r="Z1344" s="111" t="str">
        <f>IF(X1344="", "", X1344-SUM($Z$11:$Z1343))</f>
        <v/>
      </c>
      <c r="AA1344" s="111" t="str">
        <f>IF($Y1344="", "", $Y1344-SUM($AA$11:$AA1343))</f>
        <v/>
      </c>
      <c r="AB1344" s="111" t="str">
        <f t="shared" si="298"/>
        <v/>
      </c>
      <c r="AC1344" s="121" t="str">
        <f t="shared" si="294"/>
        <v/>
      </c>
      <c r="AD1344" s="122" t="str">
        <f t="shared" si="295"/>
        <v/>
      </c>
      <c r="AE1344" s="123" t="str">
        <f t="shared" si="299"/>
        <v/>
      </c>
      <c r="AG1344" s="150" t="str">
        <f t="shared" si="296"/>
        <v/>
      </c>
    </row>
    <row r="1345" spans="1:33" x14ac:dyDescent="0.25">
      <c r="A1345" s="56"/>
      <c r="B1345" s="70"/>
      <c r="C1345" s="76"/>
      <c r="D1345" s="73"/>
      <c r="E1345" s="79"/>
      <c r="F1345" s="56"/>
      <c r="G1345" s="13" t="str">
        <f t="shared" si="287"/>
        <v/>
      </c>
      <c r="H1345" s="56"/>
      <c r="K1345" s="128"/>
      <c r="L1345" s="128"/>
      <c r="M1345" s="128"/>
      <c r="N1345" s="84" t="str">
        <f t="shared" si="288"/>
        <v/>
      </c>
      <c r="O1345" s="128"/>
      <c r="P1345" s="84" t="str">
        <f t="shared" si="289"/>
        <v/>
      </c>
      <c r="Q1345" s="84" t="str">
        <f t="shared" si="286"/>
        <v/>
      </c>
      <c r="R1345" s="84" t="str">
        <f t="shared" si="290"/>
        <v/>
      </c>
      <c r="S1345" s="84" t="str">
        <f t="shared" si="291"/>
        <v/>
      </c>
      <c r="U1345" s="84" t="str">
        <f t="shared" si="292"/>
        <v/>
      </c>
      <c r="W1345" s="108" t="str">
        <f>IF($N1345="", "", SUM($D$11:$D1345))</f>
        <v/>
      </c>
      <c r="X1345" s="111" t="str">
        <f t="shared" si="293"/>
        <v/>
      </c>
      <c r="Y1345" s="114" t="str">
        <f t="shared" si="297"/>
        <v/>
      </c>
      <c r="Z1345" s="111" t="str">
        <f>IF(X1345="", "", X1345-SUM($Z$11:$Z1344))</f>
        <v/>
      </c>
      <c r="AA1345" s="111" t="str">
        <f>IF($Y1345="", "", $Y1345-SUM($AA$11:$AA1344))</f>
        <v/>
      </c>
      <c r="AB1345" s="111" t="str">
        <f t="shared" si="298"/>
        <v/>
      </c>
      <c r="AC1345" s="121" t="str">
        <f t="shared" si="294"/>
        <v/>
      </c>
      <c r="AD1345" s="122" t="str">
        <f t="shared" si="295"/>
        <v/>
      </c>
      <c r="AE1345" s="123" t="str">
        <f t="shared" si="299"/>
        <v/>
      </c>
      <c r="AG1345" s="150" t="str">
        <f t="shared" si="296"/>
        <v/>
      </c>
    </row>
    <row r="1346" spans="1:33" x14ac:dyDescent="0.25">
      <c r="A1346" s="56"/>
      <c r="B1346" s="70"/>
      <c r="C1346" s="76"/>
      <c r="D1346" s="73"/>
      <c r="E1346" s="79"/>
      <c r="F1346" s="56"/>
      <c r="G1346" s="13" t="str">
        <f t="shared" si="287"/>
        <v/>
      </c>
      <c r="H1346" s="56"/>
      <c r="K1346" s="128"/>
      <c r="L1346" s="128"/>
      <c r="M1346" s="128"/>
      <c r="N1346" s="84" t="str">
        <f t="shared" si="288"/>
        <v/>
      </c>
      <c r="O1346" s="128"/>
      <c r="P1346" s="84" t="str">
        <f t="shared" si="289"/>
        <v/>
      </c>
      <c r="Q1346" s="84" t="str">
        <f t="shared" si="286"/>
        <v/>
      </c>
      <c r="R1346" s="84" t="str">
        <f t="shared" si="290"/>
        <v/>
      </c>
      <c r="S1346" s="84" t="str">
        <f t="shared" si="291"/>
        <v/>
      </c>
      <c r="U1346" s="84" t="str">
        <f t="shared" si="292"/>
        <v/>
      </c>
      <c r="W1346" s="108" t="str">
        <f>IF($N1346="", "", SUM($D$11:$D1346))</f>
        <v/>
      </c>
      <c r="X1346" s="111" t="str">
        <f t="shared" si="293"/>
        <v/>
      </c>
      <c r="Y1346" s="114" t="str">
        <f t="shared" si="297"/>
        <v/>
      </c>
      <c r="Z1346" s="111" t="str">
        <f>IF(X1346="", "", X1346-SUM($Z$11:$Z1345))</f>
        <v/>
      </c>
      <c r="AA1346" s="111" t="str">
        <f>IF($Y1346="", "", $Y1346-SUM($AA$11:$AA1345))</f>
        <v/>
      </c>
      <c r="AB1346" s="111" t="str">
        <f t="shared" si="298"/>
        <v/>
      </c>
      <c r="AC1346" s="121" t="str">
        <f t="shared" si="294"/>
        <v/>
      </c>
      <c r="AD1346" s="122" t="str">
        <f t="shared" si="295"/>
        <v/>
      </c>
      <c r="AE1346" s="123" t="str">
        <f t="shared" si="299"/>
        <v/>
      </c>
      <c r="AG1346" s="150" t="str">
        <f t="shared" si="296"/>
        <v/>
      </c>
    </row>
    <row r="1347" spans="1:33" x14ac:dyDescent="0.25">
      <c r="A1347" s="56"/>
      <c r="B1347" s="70"/>
      <c r="C1347" s="76"/>
      <c r="D1347" s="73"/>
      <c r="E1347" s="79"/>
      <c r="F1347" s="56"/>
      <c r="G1347" s="13" t="str">
        <f t="shared" si="287"/>
        <v/>
      </c>
      <c r="H1347" s="56"/>
      <c r="K1347" s="128"/>
      <c r="L1347" s="128"/>
      <c r="M1347" s="128"/>
      <c r="N1347" s="84" t="str">
        <f t="shared" si="288"/>
        <v/>
      </c>
      <c r="O1347" s="128"/>
      <c r="P1347" s="84" t="str">
        <f t="shared" si="289"/>
        <v/>
      </c>
      <c r="Q1347" s="84" t="str">
        <f t="shared" si="286"/>
        <v/>
      </c>
      <c r="R1347" s="84" t="str">
        <f t="shared" si="290"/>
        <v/>
      </c>
      <c r="S1347" s="84" t="str">
        <f t="shared" si="291"/>
        <v/>
      </c>
      <c r="U1347" s="84" t="str">
        <f t="shared" si="292"/>
        <v/>
      </c>
      <c r="W1347" s="108" t="str">
        <f>IF($N1347="", "", SUM($D$11:$D1347))</f>
        <v/>
      </c>
      <c r="X1347" s="111" t="str">
        <f t="shared" si="293"/>
        <v/>
      </c>
      <c r="Y1347" s="114" t="str">
        <f t="shared" si="297"/>
        <v/>
      </c>
      <c r="Z1347" s="111" t="str">
        <f>IF(X1347="", "", X1347-SUM($Z$11:$Z1346))</f>
        <v/>
      </c>
      <c r="AA1347" s="111" t="str">
        <f>IF($Y1347="", "", $Y1347-SUM($AA$11:$AA1346))</f>
        <v/>
      </c>
      <c r="AB1347" s="111" t="str">
        <f t="shared" si="298"/>
        <v/>
      </c>
      <c r="AC1347" s="121" t="str">
        <f t="shared" si="294"/>
        <v/>
      </c>
      <c r="AD1347" s="122" t="str">
        <f t="shared" si="295"/>
        <v/>
      </c>
      <c r="AE1347" s="123" t="str">
        <f t="shared" si="299"/>
        <v/>
      </c>
      <c r="AG1347" s="150" t="str">
        <f t="shared" si="296"/>
        <v/>
      </c>
    </row>
    <row r="1348" spans="1:33" x14ac:dyDescent="0.25">
      <c r="A1348" s="56"/>
      <c r="B1348" s="70"/>
      <c r="C1348" s="76"/>
      <c r="D1348" s="73"/>
      <c r="E1348" s="79"/>
      <c r="F1348" s="56"/>
      <c r="G1348" s="13" t="str">
        <f t="shared" si="287"/>
        <v/>
      </c>
      <c r="H1348" s="56"/>
      <c r="K1348" s="128"/>
      <c r="L1348" s="128"/>
      <c r="M1348" s="128"/>
      <c r="N1348" s="84" t="str">
        <f t="shared" si="288"/>
        <v/>
      </c>
      <c r="O1348" s="128"/>
      <c r="P1348" s="84" t="str">
        <f t="shared" si="289"/>
        <v/>
      </c>
      <c r="Q1348" s="84" t="str">
        <f t="shared" si="286"/>
        <v/>
      </c>
      <c r="R1348" s="84" t="str">
        <f t="shared" si="290"/>
        <v/>
      </c>
      <c r="S1348" s="84" t="str">
        <f t="shared" si="291"/>
        <v/>
      </c>
      <c r="U1348" s="84" t="str">
        <f t="shared" si="292"/>
        <v/>
      </c>
      <c r="W1348" s="108" t="str">
        <f>IF($N1348="", "", SUM($D$11:$D1348))</f>
        <v/>
      </c>
      <c r="X1348" s="111" t="str">
        <f t="shared" si="293"/>
        <v/>
      </c>
      <c r="Y1348" s="114" t="str">
        <f t="shared" si="297"/>
        <v/>
      </c>
      <c r="Z1348" s="111" t="str">
        <f>IF(X1348="", "", X1348-SUM($Z$11:$Z1347))</f>
        <v/>
      </c>
      <c r="AA1348" s="111" t="str">
        <f>IF($Y1348="", "", $Y1348-SUM($AA$11:$AA1347))</f>
        <v/>
      </c>
      <c r="AB1348" s="111" t="str">
        <f t="shared" si="298"/>
        <v/>
      </c>
      <c r="AC1348" s="121" t="str">
        <f t="shared" si="294"/>
        <v/>
      </c>
      <c r="AD1348" s="122" t="str">
        <f t="shared" si="295"/>
        <v/>
      </c>
      <c r="AE1348" s="123" t="str">
        <f t="shared" si="299"/>
        <v/>
      </c>
      <c r="AG1348" s="150" t="str">
        <f t="shared" si="296"/>
        <v/>
      </c>
    </row>
    <row r="1349" spans="1:33" x14ac:dyDescent="0.25">
      <c r="A1349" s="56"/>
      <c r="B1349" s="70"/>
      <c r="C1349" s="76"/>
      <c r="D1349" s="73"/>
      <c r="E1349" s="79"/>
      <c r="F1349" s="56"/>
      <c r="G1349" s="13" t="str">
        <f t="shared" si="287"/>
        <v/>
      </c>
      <c r="H1349" s="56"/>
      <c r="K1349" s="128"/>
      <c r="L1349" s="128"/>
      <c r="M1349" s="128"/>
      <c r="N1349" s="84" t="str">
        <f t="shared" si="288"/>
        <v/>
      </c>
      <c r="O1349" s="128"/>
      <c r="P1349" s="84" t="str">
        <f t="shared" si="289"/>
        <v/>
      </c>
      <c r="Q1349" s="84" t="str">
        <f t="shared" si="286"/>
        <v/>
      </c>
      <c r="R1349" s="84" t="str">
        <f t="shared" si="290"/>
        <v/>
      </c>
      <c r="S1349" s="84" t="str">
        <f t="shared" si="291"/>
        <v/>
      </c>
      <c r="U1349" s="84" t="str">
        <f t="shared" si="292"/>
        <v/>
      </c>
      <c r="W1349" s="108" t="str">
        <f>IF($N1349="", "", SUM($D$11:$D1349))</f>
        <v/>
      </c>
      <c r="X1349" s="111" t="str">
        <f t="shared" si="293"/>
        <v/>
      </c>
      <c r="Y1349" s="114" t="str">
        <f t="shared" si="297"/>
        <v/>
      </c>
      <c r="Z1349" s="111" t="str">
        <f>IF(X1349="", "", X1349-SUM($Z$11:$Z1348))</f>
        <v/>
      </c>
      <c r="AA1349" s="111" t="str">
        <f>IF($Y1349="", "", $Y1349-SUM($AA$11:$AA1348))</f>
        <v/>
      </c>
      <c r="AB1349" s="111" t="str">
        <f t="shared" si="298"/>
        <v/>
      </c>
      <c r="AC1349" s="121" t="str">
        <f t="shared" si="294"/>
        <v/>
      </c>
      <c r="AD1349" s="122" t="str">
        <f t="shared" si="295"/>
        <v/>
      </c>
      <c r="AE1349" s="123" t="str">
        <f t="shared" si="299"/>
        <v/>
      </c>
      <c r="AG1349" s="150" t="str">
        <f t="shared" si="296"/>
        <v/>
      </c>
    </row>
    <row r="1350" spans="1:33" x14ac:dyDescent="0.25">
      <c r="A1350" s="56"/>
      <c r="B1350" s="70"/>
      <c r="C1350" s="76"/>
      <c r="D1350" s="73"/>
      <c r="E1350" s="79"/>
      <c r="F1350" s="56"/>
      <c r="G1350" s="13" t="str">
        <f t="shared" si="287"/>
        <v/>
      </c>
      <c r="H1350" s="56"/>
      <c r="K1350" s="128"/>
      <c r="L1350" s="128"/>
      <c r="M1350" s="128"/>
      <c r="N1350" s="84" t="str">
        <f t="shared" si="288"/>
        <v/>
      </c>
      <c r="O1350" s="128"/>
      <c r="P1350" s="84" t="str">
        <f t="shared" si="289"/>
        <v/>
      </c>
      <c r="Q1350" s="84" t="str">
        <f t="shared" si="286"/>
        <v/>
      </c>
      <c r="R1350" s="84" t="str">
        <f t="shared" si="290"/>
        <v/>
      </c>
      <c r="S1350" s="84" t="str">
        <f t="shared" si="291"/>
        <v/>
      </c>
      <c r="U1350" s="84" t="str">
        <f t="shared" si="292"/>
        <v/>
      </c>
      <c r="W1350" s="108" t="str">
        <f>IF($N1350="", "", SUM($D$11:$D1350))</f>
        <v/>
      </c>
      <c r="X1350" s="111" t="str">
        <f t="shared" si="293"/>
        <v/>
      </c>
      <c r="Y1350" s="114" t="str">
        <f t="shared" si="297"/>
        <v/>
      </c>
      <c r="Z1350" s="111" t="str">
        <f>IF(X1350="", "", X1350-SUM($Z$11:$Z1349))</f>
        <v/>
      </c>
      <c r="AA1350" s="111" t="str">
        <f>IF($Y1350="", "", $Y1350-SUM($AA$11:$AA1349))</f>
        <v/>
      </c>
      <c r="AB1350" s="111" t="str">
        <f t="shared" si="298"/>
        <v/>
      </c>
      <c r="AC1350" s="121" t="str">
        <f t="shared" si="294"/>
        <v/>
      </c>
      <c r="AD1350" s="122" t="str">
        <f t="shared" si="295"/>
        <v/>
      </c>
      <c r="AE1350" s="123" t="str">
        <f t="shared" si="299"/>
        <v/>
      </c>
      <c r="AG1350" s="150" t="str">
        <f t="shared" si="296"/>
        <v/>
      </c>
    </row>
    <row r="1351" spans="1:33" x14ac:dyDescent="0.25">
      <c r="A1351" s="56"/>
      <c r="B1351" s="70"/>
      <c r="C1351" s="76"/>
      <c r="D1351" s="73"/>
      <c r="E1351" s="79"/>
      <c r="F1351" s="56"/>
      <c r="G1351" s="13" t="str">
        <f t="shared" si="287"/>
        <v/>
      </c>
      <c r="H1351" s="56"/>
      <c r="K1351" s="128"/>
      <c r="L1351" s="128"/>
      <c r="M1351" s="128"/>
      <c r="N1351" s="84" t="str">
        <f t="shared" si="288"/>
        <v/>
      </c>
      <c r="O1351" s="128"/>
      <c r="P1351" s="84" t="str">
        <f t="shared" si="289"/>
        <v/>
      </c>
      <c r="Q1351" s="84" t="str">
        <f t="shared" si="286"/>
        <v/>
      </c>
      <c r="R1351" s="84" t="str">
        <f t="shared" si="290"/>
        <v/>
      </c>
      <c r="S1351" s="84" t="str">
        <f t="shared" si="291"/>
        <v/>
      </c>
      <c r="U1351" s="84" t="str">
        <f t="shared" si="292"/>
        <v/>
      </c>
      <c r="W1351" s="108" t="str">
        <f>IF($N1351="", "", SUM($D$11:$D1351))</f>
        <v/>
      </c>
      <c r="X1351" s="111" t="str">
        <f t="shared" si="293"/>
        <v/>
      </c>
      <c r="Y1351" s="114" t="str">
        <f t="shared" si="297"/>
        <v/>
      </c>
      <c r="Z1351" s="111" t="str">
        <f>IF(X1351="", "", X1351-SUM($Z$11:$Z1350))</f>
        <v/>
      </c>
      <c r="AA1351" s="111" t="str">
        <f>IF($Y1351="", "", $Y1351-SUM($AA$11:$AA1350))</f>
        <v/>
      </c>
      <c r="AB1351" s="111" t="str">
        <f t="shared" si="298"/>
        <v/>
      </c>
      <c r="AC1351" s="121" t="str">
        <f t="shared" si="294"/>
        <v/>
      </c>
      <c r="AD1351" s="122" t="str">
        <f t="shared" si="295"/>
        <v/>
      </c>
      <c r="AE1351" s="123" t="str">
        <f t="shared" si="299"/>
        <v/>
      </c>
      <c r="AG1351" s="150" t="str">
        <f t="shared" si="296"/>
        <v/>
      </c>
    </row>
    <row r="1352" spans="1:33" x14ac:dyDescent="0.25">
      <c r="A1352" s="56"/>
      <c r="B1352" s="70"/>
      <c r="C1352" s="76"/>
      <c r="D1352" s="73"/>
      <c r="E1352" s="79"/>
      <c r="F1352" s="56"/>
      <c r="G1352" s="13" t="str">
        <f t="shared" si="287"/>
        <v/>
      </c>
      <c r="H1352" s="56"/>
      <c r="K1352" s="128"/>
      <c r="L1352" s="128"/>
      <c r="M1352" s="128"/>
      <c r="N1352" s="84" t="str">
        <f t="shared" si="288"/>
        <v/>
      </c>
      <c r="O1352" s="128"/>
      <c r="P1352" s="84" t="str">
        <f t="shared" si="289"/>
        <v/>
      </c>
      <c r="Q1352" s="84" t="str">
        <f t="shared" si="286"/>
        <v/>
      </c>
      <c r="R1352" s="84" t="str">
        <f t="shared" si="290"/>
        <v/>
      </c>
      <c r="S1352" s="84" t="str">
        <f t="shared" si="291"/>
        <v/>
      </c>
      <c r="U1352" s="84" t="str">
        <f t="shared" si="292"/>
        <v/>
      </c>
      <c r="W1352" s="108" t="str">
        <f>IF($N1352="", "", SUM($D$11:$D1352))</f>
        <v/>
      </c>
      <c r="X1352" s="111" t="str">
        <f t="shared" si="293"/>
        <v/>
      </c>
      <c r="Y1352" s="114" t="str">
        <f t="shared" si="297"/>
        <v/>
      </c>
      <c r="Z1352" s="111" t="str">
        <f>IF(X1352="", "", X1352-SUM($Z$11:$Z1351))</f>
        <v/>
      </c>
      <c r="AA1352" s="111" t="str">
        <f>IF($Y1352="", "", $Y1352-SUM($AA$11:$AA1351))</f>
        <v/>
      </c>
      <c r="AB1352" s="111" t="str">
        <f t="shared" si="298"/>
        <v/>
      </c>
      <c r="AC1352" s="121" t="str">
        <f t="shared" si="294"/>
        <v/>
      </c>
      <c r="AD1352" s="122" t="str">
        <f t="shared" si="295"/>
        <v/>
      </c>
      <c r="AE1352" s="123" t="str">
        <f t="shared" si="299"/>
        <v/>
      </c>
      <c r="AG1352" s="150" t="str">
        <f t="shared" si="296"/>
        <v/>
      </c>
    </row>
    <row r="1353" spans="1:33" x14ac:dyDescent="0.25">
      <c r="A1353" s="56"/>
      <c r="B1353" s="70"/>
      <c r="C1353" s="76"/>
      <c r="D1353" s="73"/>
      <c r="E1353" s="79"/>
      <c r="F1353" s="56"/>
      <c r="G1353" s="13" t="str">
        <f t="shared" si="287"/>
        <v/>
      </c>
      <c r="H1353" s="56"/>
      <c r="K1353" s="128"/>
      <c r="L1353" s="128"/>
      <c r="M1353" s="128"/>
      <c r="N1353" s="84" t="str">
        <f t="shared" si="288"/>
        <v/>
      </c>
      <c r="O1353" s="128"/>
      <c r="P1353" s="84" t="str">
        <f t="shared" si="289"/>
        <v/>
      </c>
      <c r="Q1353" s="84" t="str">
        <f t="shared" si="286"/>
        <v/>
      </c>
      <c r="R1353" s="84" t="str">
        <f t="shared" si="290"/>
        <v/>
      </c>
      <c r="S1353" s="84" t="str">
        <f t="shared" si="291"/>
        <v/>
      </c>
      <c r="U1353" s="84" t="str">
        <f t="shared" si="292"/>
        <v/>
      </c>
      <c r="W1353" s="108" t="str">
        <f>IF($N1353="", "", SUM($D$11:$D1353))</f>
        <v/>
      </c>
      <c r="X1353" s="111" t="str">
        <f t="shared" si="293"/>
        <v/>
      </c>
      <c r="Y1353" s="114" t="str">
        <f t="shared" si="297"/>
        <v/>
      </c>
      <c r="Z1353" s="111" t="str">
        <f>IF(X1353="", "", X1353-SUM($Z$11:$Z1352))</f>
        <v/>
      </c>
      <c r="AA1353" s="111" t="str">
        <f>IF($Y1353="", "", $Y1353-SUM($AA$11:$AA1352))</f>
        <v/>
      </c>
      <c r="AB1353" s="111" t="str">
        <f t="shared" si="298"/>
        <v/>
      </c>
      <c r="AC1353" s="121" t="str">
        <f t="shared" si="294"/>
        <v/>
      </c>
      <c r="AD1353" s="122" t="str">
        <f t="shared" si="295"/>
        <v/>
      </c>
      <c r="AE1353" s="123" t="str">
        <f t="shared" si="299"/>
        <v/>
      </c>
      <c r="AG1353" s="150" t="str">
        <f t="shared" si="296"/>
        <v/>
      </c>
    </row>
    <row r="1354" spans="1:33" x14ac:dyDescent="0.25">
      <c r="A1354" s="56"/>
      <c r="B1354" s="70"/>
      <c r="C1354" s="76"/>
      <c r="D1354" s="73"/>
      <c r="E1354" s="79"/>
      <c r="F1354" s="56"/>
      <c r="G1354" s="13" t="str">
        <f t="shared" si="287"/>
        <v/>
      </c>
      <c r="H1354" s="56"/>
      <c r="K1354" s="128"/>
      <c r="L1354" s="128"/>
      <c r="M1354" s="128"/>
      <c r="N1354" s="84" t="str">
        <f t="shared" si="288"/>
        <v/>
      </c>
      <c r="O1354" s="128"/>
      <c r="P1354" s="84" t="str">
        <f t="shared" si="289"/>
        <v/>
      </c>
      <c r="Q1354" s="84" t="str">
        <f t="shared" si="286"/>
        <v/>
      </c>
      <c r="R1354" s="84" t="str">
        <f t="shared" si="290"/>
        <v/>
      </c>
      <c r="S1354" s="84" t="str">
        <f t="shared" si="291"/>
        <v/>
      </c>
      <c r="U1354" s="84" t="str">
        <f t="shared" si="292"/>
        <v/>
      </c>
      <c r="W1354" s="108" t="str">
        <f>IF($N1354="", "", SUM($D$11:$D1354))</f>
        <v/>
      </c>
      <c r="X1354" s="111" t="str">
        <f t="shared" si="293"/>
        <v/>
      </c>
      <c r="Y1354" s="114" t="str">
        <f t="shared" si="297"/>
        <v/>
      </c>
      <c r="Z1354" s="111" t="str">
        <f>IF(X1354="", "", X1354-SUM($Z$11:$Z1353))</f>
        <v/>
      </c>
      <c r="AA1354" s="111" t="str">
        <f>IF($Y1354="", "", $Y1354-SUM($AA$11:$AA1353))</f>
        <v/>
      </c>
      <c r="AB1354" s="111" t="str">
        <f t="shared" si="298"/>
        <v/>
      </c>
      <c r="AC1354" s="121" t="str">
        <f t="shared" si="294"/>
        <v/>
      </c>
      <c r="AD1354" s="122" t="str">
        <f t="shared" si="295"/>
        <v/>
      </c>
      <c r="AE1354" s="123" t="str">
        <f t="shared" si="299"/>
        <v/>
      </c>
      <c r="AG1354" s="150" t="str">
        <f t="shared" si="296"/>
        <v/>
      </c>
    </row>
    <row r="1355" spans="1:33" x14ac:dyDescent="0.25">
      <c r="A1355" s="56"/>
      <c r="B1355" s="70"/>
      <c r="C1355" s="76"/>
      <c r="D1355" s="73"/>
      <c r="E1355" s="79"/>
      <c r="F1355" s="56"/>
      <c r="G1355" s="13" t="str">
        <f t="shared" si="287"/>
        <v/>
      </c>
      <c r="H1355" s="56"/>
      <c r="K1355" s="128"/>
      <c r="L1355" s="128"/>
      <c r="M1355" s="128"/>
      <c r="N1355" s="84" t="str">
        <f t="shared" si="288"/>
        <v/>
      </c>
      <c r="O1355" s="128"/>
      <c r="P1355" s="84" t="str">
        <f t="shared" si="289"/>
        <v/>
      </c>
      <c r="Q1355" s="84" t="str">
        <f t="shared" ref="Q1355:Q1418" si="300">IF($N1355="", "", IF(AND(Q$5="X", C1355=""), $N$6, IF(AND(NOT(C1355=""), COUNTIF(L$11:L$17, C1355)=0), $N$7, "")))</f>
        <v/>
      </c>
      <c r="R1355" s="84" t="str">
        <f t="shared" si="290"/>
        <v/>
      </c>
      <c r="S1355" s="84" t="str">
        <f t="shared" si="291"/>
        <v/>
      </c>
      <c r="U1355" s="84" t="str">
        <f t="shared" si="292"/>
        <v/>
      </c>
      <c r="W1355" s="108" t="str">
        <f>IF($N1355="", "", SUM($D$11:$D1355))</f>
        <v/>
      </c>
      <c r="X1355" s="111" t="str">
        <f t="shared" si="293"/>
        <v/>
      </c>
      <c r="Y1355" s="114" t="str">
        <f t="shared" si="297"/>
        <v/>
      </c>
      <c r="Z1355" s="111" t="str">
        <f>IF(X1355="", "", X1355-SUM($Z$11:$Z1354))</f>
        <v/>
      </c>
      <c r="AA1355" s="111" t="str">
        <f>IF($Y1355="", "", $Y1355-SUM($AA$11:$AA1354))</f>
        <v/>
      </c>
      <c r="AB1355" s="111" t="str">
        <f t="shared" si="298"/>
        <v/>
      </c>
      <c r="AC1355" s="121" t="str">
        <f t="shared" si="294"/>
        <v/>
      </c>
      <c r="AD1355" s="122" t="str">
        <f t="shared" si="295"/>
        <v/>
      </c>
      <c r="AE1355" s="123" t="str">
        <f t="shared" si="299"/>
        <v/>
      </c>
      <c r="AG1355" s="150" t="str">
        <f t="shared" si="296"/>
        <v/>
      </c>
    </row>
    <row r="1356" spans="1:33" x14ac:dyDescent="0.25">
      <c r="A1356" s="56"/>
      <c r="B1356" s="70"/>
      <c r="C1356" s="76"/>
      <c r="D1356" s="73"/>
      <c r="E1356" s="79"/>
      <c r="F1356" s="56"/>
      <c r="G1356" s="13" t="str">
        <f t="shared" ref="G1356:G1419" si="301">IF($B1356="", "", TEXT($B1356, "mmm"))</f>
        <v/>
      </c>
      <c r="H1356" s="56"/>
      <c r="K1356" s="128"/>
      <c r="L1356" s="128"/>
      <c r="M1356" s="128"/>
      <c r="N1356" s="84" t="str">
        <f t="shared" ref="N1356:N1419" si="302">IF(COUNTIF($B1356:$E1356, "")=4, "", "X")</f>
        <v/>
      </c>
      <c r="O1356" s="128"/>
      <c r="P1356" s="84" t="str">
        <f t="shared" ref="P1356:P1419" si="303">IF($N1356="", "", IF(AND(P$5="X", B1356=""), $N$6, IFERROR(IF(AND(NOT(B1356=""), OR(ISNUMBER(B1356)=FALSE, B1356&lt;$L$2, B1356&gt;$L$3)), $N$7, ""), $N$7)))</f>
        <v/>
      </c>
      <c r="Q1356" s="84" t="str">
        <f t="shared" si="300"/>
        <v/>
      </c>
      <c r="R1356" s="84" t="str">
        <f t="shared" ref="R1356:R1419" si="304">IF($N1356="", "", IF(AND(R$5="X", D1356=""), $N$6, IF(AND(NOT(D1356=""), ISNUMBER(D1356)=FALSE), $N$7, "")))</f>
        <v/>
      </c>
      <c r="S1356" s="84" t="str">
        <f t="shared" ref="S1356:S1419" si="305">IF($N1356="", "", IF(AND(S$5="X", E1356=""), $N$6, ""))</f>
        <v/>
      </c>
      <c r="U1356" s="84" t="str">
        <f t="shared" ref="U1356:U1419" si="306">IF($B1356="", "", TEXT($B1356, "mmm yyyy"))</f>
        <v/>
      </c>
      <c r="W1356" s="108" t="str">
        <f>IF($N1356="", "", SUM($D$11:$D1356))</f>
        <v/>
      </c>
      <c r="X1356" s="111" t="str">
        <f t="shared" ref="X1356:X1419" si="307">IF(W1356="", "", IF(W1356&lt;=$X$4, W1356, $X$4))</f>
        <v/>
      </c>
      <c r="Y1356" s="114" t="str">
        <f t="shared" si="297"/>
        <v/>
      </c>
      <c r="Z1356" s="111" t="str">
        <f>IF(X1356="", "", X1356-SUM($Z$11:$Z1355))</f>
        <v/>
      </c>
      <c r="AA1356" s="111" t="str">
        <f>IF($Y1356="", "", $Y1356-SUM($AA$11:$AA1355))</f>
        <v/>
      </c>
      <c r="AB1356" s="111" t="str">
        <f t="shared" si="298"/>
        <v/>
      </c>
      <c r="AC1356" s="121" t="str">
        <f t="shared" ref="AC1356:AC1419" si="308">IF($N1356="", "", $Z1356*$AC$4)</f>
        <v/>
      </c>
      <c r="AD1356" s="122" t="str">
        <f t="shared" ref="AD1356:AD1419" si="309">IF($N1356="", "", $AA1356*$AC$5)</f>
        <v/>
      </c>
      <c r="AE1356" s="123" t="str">
        <f t="shared" si="299"/>
        <v/>
      </c>
      <c r="AG1356" s="150" t="str">
        <f t="shared" ref="AG1356:AG1419" si="310">IF(OR($U1356="", $C1356=""), "", CONCATENATE($C1356, " - ", $U1356))</f>
        <v/>
      </c>
    </row>
    <row r="1357" spans="1:33" x14ac:dyDescent="0.25">
      <c r="A1357" s="56"/>
      <c r="B1357" s="70"/>
      <c r="C1357" s="76"/>
      <c r="D1357" s="73"/>
      <c r="E1357" s="79"/>
      <c r="F1357" s="56"/>
      <c r="G1357" s="13" t="str">
        <f t="shared" si="301"/>
        <v/>
      </c>
      <c r="H1357" s="56"/>
      <c r="K1357" s="128"/>
      <c r="L1357" s="128"/>
      <c r="M1357" s="128"/>
      <c r="N1357" s="84" t="str">
        <f t="shared" si="302"/>
        <v/>
      </c>
      <c r="O1357" s="128"/>
      <c r="P1357" s="84" t="str">
        <f t="shared" si="303"/>
        <v/>
      </c>
      <c r="Q1357" s="84" t="str">
        <f t="shared" si="300"/>
        <v/>
      </c>
      <c r="R1357" s="84" t="str">
        <f t="shared" si="304"/>
        <v/>
      </c>
      <c r="S1357" s="84" t="str">
        <f t="shared" si="305"/>
        <v/>
      </c>
      <c r="U1357" s="84" t="str">
        <f t="shared" si="306"/>
        <v/>
      </c>
      <c r="W1357" s="108" t="str">
        <f>IF($N1357="", "", SUM($D$11:$D1357))</f>
        <v/>
      </c>
      <c r="X1357" s="111" t="str">
        <f t="shared" si="307"/>
        <v/>
      </c>
      <c r="Y1357" s="114" t="str">
        <f t="shared" si="297"/>
        <v/>
      </c>
      <c r="Z1357" s="111" t="str">
        <f>IF(X1357="", "", X1357-SUM($Z$11:$Z1356))</f>
        <v/>
      </c>
      <c r="AA1357" s="111" t="str">
        <f>IF($Y1357="", "", $Y1357-SUM($AA$11:$AA1356))</f>
        <v/>
      </c>
      <c r="AB1357" s="111" t="str">
        <f t="shared" si="298"/>
        <v/>
      </c>
      <c r="AC1357" s="121" t="str">
        <f t="shared" si="308"/>
        <v/>
      </c>
      <c r="AD1357" s="122" t="str">
        <f t="shared" si="309"/>
        <v/>
      </c>
      <c r="AE1357" s="123" t="str">
        <f t="shared" si="299"/>
        <v/>
      </c>
      <c r="AG1357" s="150" t="str">
        <f t="shared" si="310"/>
        <v/>
      </c>
    </row>
    <row r="1358" spans="1:33" x14ac:dyDescent="0.25">
      <c r="A1358" s="56"/>
      <c r="B1358" s="70"/>
      <c r="C1358" s="76"/>
      <c r="D1358" s="73"/>
      <c r="E1358" s="79"/>
      <c r="F1358" s="56"/>
      <c r="G1358" s="13" t="str">
        <f t="shared" si="301"/>
        <v/>
      </c>
      <c r="H1358" s="56"/>
      <c r="K1358" s="128"/>
      <c r="L1358" s="128"/>
      <c r="M1358" s="128"/>
      <c r="N1358" s="84" t="str">
        <f t="shared" si="302"/>
        <v/>
      </c>
      <c r="O1358" s="128"/>
      <c r="P1358" s="84" t="str">
        <f t="shared" si="303"/>
        <v/>
      </c>
      <c r="Q1358" s="84" t="str">
        <f t="shared" si="300"/>
        <v/>
      </c>
      <c r="R1358" s="84" t="str">
        <f t="shared" si="304"/>
        <v/>
      </c>
      <c r="S1358" s="84" t="str">
        <f t="shared" si="305"/>
        <v/>
      </c>
      <c r="U1358" s="84" t="str">
        <f t="shared" si="306"/>
        <v/>
      </c>
      <c r="W1358" s="108" t="str">
        <f>IF($N1358="", "", SUM($D$11:$D1358))</f>
        <v/>
      </c>
      <c r="X1358" s="111" t="str">
        <f t="shared" si="307"/>
        <v/>
      </c>
      <c r="Y1358" s="114" t="str">
        <f t="shared" ref="Y1358:Y1421" si="311">IF(W1358="", "", IF(W1358&lt;=$X$4, 0, W1358-$X$4))</f>
        <v/>
      </c>
      <c r="Z1358" s="111" t="str">
        <f>IF(X1358="", "", X1358-SUM($Z$11:$Z1357))</f>
        <v/>
      </c>
      <c r="AA1358" s="111" t="str">
        <f>IF($Y1358="", "", $Y1358-SUM($AA$11:$AA1357))</f>
        <v/>
      </c>
      <c r="AB1358" s="111" t="str">
        <f t="shared" ref="AB1358:AB1421" si="312">IF($N1358="", "", SUM(Z1358:AA1358))</f>
        <v/>
      </c>
      <c r="AC1358" s="121" t="str">
        <f t="shared" si="308"/>
        <v/>
      </c>
      <c r="AD1358" s="122" t="str">
        <f t="shared" si="309"/>
        <v/>
      </c>
      <c r="AE1358" s="123" t="str">
        <f t="shared" ref="AE1358:AE1421" si="313">IF($N1358="", "", SUM(AC1358:AD1358))</f>
        <v/>
      </c>
      <c r="AG1358" s="150" t="str">
        <f t="shared" si="310"/>
        <v/>
      </c>
    </row>
    <row r="1359" spans="1:33" x14ac:dyDescent="0.25">
      <c r="A1359" s="56"/>
      <c r="B1359" s="70"/>
      <c r="C1359" s="76"/>
      <c r="D1359" s="73"/>
      <c r="E1359" s="79"/>
      <c r="F1359" s="56"/>
      <c r="G1359" s="13" t="str">
        <f t="shared" si="301"/>
        <v/>
      </c>
      <c r="H1359" s="56"/>
      <c r="K1359" s="128"/>
      <c r="L1359" s="128"/>
      <c r="M1359" s="128"/>
      <c r="N1359" s="84" t="str">
        <f t="shared" si="302"/>
        <v/>
      </c>
      <c r="O1359" s="128"/>
      <c r="P1359" s="84" t="str">
        <f t="shared" si="303"/>
        <v/>
      </c>
      <c r="Q1359" s="84" t="str">
        <f t="shared" si="300"/>
        <v/>
      </c>
      <c r="R1359" s="84" t="str">
        <f t="shared" si="304"/>
        <v/>
      </c>
      <c r="S1359" s="84" t="str">
        <f t="shared" si="305"/>
        <v/>
      </c>
      <c r="U1359" s="84" t="str">
        <f t="shared" si="306"/>
        <v/>
      </c>
      <c r="W1359" s="108" t="str">
        <f>IF($N1359="", "", SUM($D$11:$D1359))</f>
        <v/>
      </c>
      <c r="X1359" s="111" t="str">
        <f t="shared" si="307"/>
        <v/>
      </c>
      <c r="Y1359" s="114" t="str">
        <f t="shared" si="311"/>
        <v/>
      </c>
      <c r="Z1359" s="111" t="str">
        <f>IF(X1359="", "", X1359-SUM($Z$11:$Z1358))</f>
        <v/>
      </c>
      <c r="AA1359" s="111" t="str">
        <f>IF($Y1359="", "", $Y1359-SUM($AA$11:$AA1358))</f>
        <v/>
      </c>
      <c r="AB1359" s="111" t="str">
        <f t="shared" si="312"/>
        <v/>
      </c>
      <c r="AC1359" s="121" t="str">
        <f t="shared" si="308"/>
        <v/>
      </c>
      <c r="AD1359" s="122" t="str">
        <f t="shared" si="309"/>
        <v/>
      </c>
      <c r="AE1359" s="123" t="str">
        <f t="shared" si="313"/>
        <v/>
      </c>
      <c r="AG1359" s="150" t="str">
        <f t="shared" si="310"/>
        <v/>
      </c>
    </row>
    <row r="1360" spans="1:33" x14ac:dyDescent="0.25">
      <c r="A1360" s="56"/>
      <c r="B1360" s="70"/>
      <c r="C1360" s="76"/>
      <c r="D1360" s="73"/>
      <c r="E1360" s="79"/>
      <c r="F1360" s="56"/>
      <c r="G1360" s="13" t="str">
        <f t="shared" si="301"/>
        <v/>
      </c>
      <c r="H1360" s="56"/>
      <c r="K1360" s="128"/>
      <c r="L1360" s="128"/>
      <c r="M1360" s="128"/>
      <c r="N1360" s="84" t="str">
        <f t="shared" si="302"/>
        <v/>
      </c>
      <c r="O1360" s="128"/>
      <c r="P1360" s="84" t="str">
        <f t="shared" si="303"/>
        <v/>
      </c>
      <c r="Q1360" s="84" t="str">
        <f t="shared" si="300"/>
        <v/>
      </c>
      <c r="R1360" s="84" t="str">
        <f t="shared" si="304"/>
        <v/>
      </c>
      <c r="S1360" s="84" t="str">
        <f t="shared" si="305"/>
        <v/>
      </c>
      <c r="U1360" s="84" t="str">
        <f t="shared" si="306"/>
        <v/>
      </c>
      <c r="W1360" s="108" t="str">
        <f>IF($N1360="", "", SUM($D$11:$D1360))</f>
        <v/>
      </c>
      <c r="X1360" s="111" t="str">
        <f t="shared" si="307"/>
        <v/>
      </c>
      <c r="Y1360" s="114" t="str">
        <f t="shared" si="311"/>
        <v/>
      </c>
      <c r="Z1360" s="111" t="str">
        <f>IF(X1360="", "", X1360-SUM($Z$11:$Z1359))</f>
        <v/>
      </c>
      <c r="AA1360" s="111" t="str">
        <f>IF($Y1360="", "", $Y1360-SUM($AA$11:$AA1359))</f>
        <v/>
      </c>
      <c r="AB1360" s="111" t="str">
        <f t="shared" si="312"/>
        <v/>
      </c>
      <c r="AC1360" s="121" t="str">
        <f t="shared" si="308"/>
        <v/>
      </c>
      <c r="AD1360" s="122" t="str">
        <f t="shared" si="309"/>
        <v/>
      </c>
      <c r="AE1360" s="123" t="str">
        <f t="shared" si="313"/>
        <v/>
      </c>
      <c r="AG1360" s="150" t="str">
        <f t="shared" si="310"/>
        <v/>
      </c>
    </row>
    <row r="1361" spans="1:33" x14ac:dyDescent="0.25">
      <c r="A1361" s="56"/>
      <c r="B1361" s="70"/>
      <c r="C1361" s="76"/>
      <c r="D1361" s="73"/>
      <c r="E1361" s="79"/>
      <c r="F1361" s="56"/>
      <c r="G1361" s="13" t="str">
        <f t="shared" si="301"/>
        <v/>
      </c>
      <c r="H1361" s="56"/>
      <c r="K1361" s="128"/>
      <c r="L1361" s="128"/>
      <c r="M1361" s="128"/>
      <c r="N1361" s="84" t="str">
        <f t="shared" si="302"/>
        <v/>
      </c>
      <c r="O1361" s="128"/>
      <c r="P1361" s="84" t="str">
        <f t="shared" si="303"/>
        <v/>
      </c>
      <c r="Q1361" s="84" t="str">
        <f t="shared" si="300"/>
        <v/>
      </c>
      <c r="R1361" s="84" t="str">
        <f t="shared" si="304"/>
        <v/>
      </c>
      <c r="S1361" s="84" t="str">
        <f t="shared" si="305"/>
        <v/>
      </c>
      <c r="U1361" s="84" t="str">
        <f t="shared" si="306"/>
        <v/>
      </c>
      <c r="W1361" s="108" t="str">
        <f>IF($N1361="", "", SUM($D$11:$D1361))</f>
        <v/>
      </c>
      <c r="X1361" s="111" t="str">
        <f t="shared" si="307"/>
        <v/>
      </c>
      <c r="Y1361" s="114" t="str">
        <f t="shared" si="311"/>
        <v/>
      </c>
      <c r="Z1361" s="111" t="str">
        <f>IF(X1361="", "", X1361-SUM($Z$11:$Z1360))</f>
        <v/>
      </c>
      <c r="AA1361" s="111" t="str">
        <f>IF($Y1361="", "", $Y1361-SUM($AA$11:$AA1360))</f>
        <v/>
      </c>
      <c r="AB1361" s="111" t="str">
        <f t="shared" si="312"/>
        <v/>
      </c>
      <c r="AC1361" s="121" t="str">
        <f t="shared" si="308"/>
        <v/>
      </c>
      <c r="AD1361" s="122" t="str">
        <f t="shared" si="309"/>
        <v/>
      </c>
      <c r="AE1361" s="123" t="str">
        <f t="shared" si="313"/>
        <v/>
      </c>
      <c r="AG1361" s="150" t="str">
        <f t="shared" si="310"/>
        <v/>
      </c>
    </row>
    <row r="1362" spans="1:33" x14ac:dyDescent="0.25">
      <c r="A1362" s="56"/>
      <c r="B1362" s="70"/>
      <c r="C1362" s="76"/>
      <c r="D1362" s="73"/>
      <c r="E1362" s="79"/>
      <c r="F1362" s="56"/>
      <c r="G1362" s="13" t="str">
        <f t="shared" si="301"/>
        <v/>
      </c>
      <c r="H1362" s="56"/>
      <c r="K1362" s="128"/>
      <c r="L1362" s="128"/>
      <c r="M1362" s="128"/>
      <c r="N1362" s="84" t="str">
        <f t="shared" si="302"/>
        <v/>
      </c>
      <c r="O1362" s="128"/>
      <c r="P1362" s="84" t="str">
        <f t="shared" si="303"/>
        <v/>
      </c>
      <c r="Q1362" s="84" t="str">
        <f t="shared" si="300"/>
        <v/>
      </c>
      <c r="R1362" s="84" t="str">
        <f t="shared" si="304"/>
        <v/>
      </c>
      <c r="S1362" s="84" t="str">
        <f t="shared" si="305"/>
        <v/>
      </c>
      <c r="U1362" s="84" t="str">
        <f t="shared" si="306"/>
        <v/>
      </c>
      <c r="W1362" s="108" t="str">
        <f>IF($N1362="", "", SUM($D$11:$D1362))</f>
        <v/>
      </c>
      <c r="X1362" s="111" t="str">
        <f t="shared" si="307"/>
        <v/>
      </c>
      <c r="Y1362" s="114" t="str">
        <f t="shared" si="311"/>
        <v/>
      </c>
      <c r="Z1362" s="111" t="str">
        <f>IF(X1362="", "", X1362-SUM($Z$11:$Z1361))</f>
        <v/>
      </c>
      <c r="AA1362" s="111" t="str">
        <f>IF($Y1362="", "", $Y1362-SUM($AA$11:$AA1361))</f>
        <v/>
      </c>
      <c r="AB1362" s="111" t="str">
        <f t="shared" si="312"/>
        <v/>
      </c>
      <c r="AC1362" s="121" t="str">
        <f t="shared" si="308"/>
        <v/>
      </c>
      <c r="AD1362" s="122" t="str">
        <f t="shared" si="309"/>
        <v/>
      </c>
      <c r="AE1362" s="123" t="str">
        <f t="shared" si="313"/>
        <v/>
      </c>
      <c r="AG1362" s="150" t="str">
        <f t="shared" si="310"/>
        <v/>
      </c>
    </row>
    <row r="1363" spans="1:33" x14ac:dyDescent="0.25">
      <c r="A1363" s="56"/>
      <c r="B1363" s="70"/>
      <c r="C1363" s="76"/>
      <c r="D1363" s="73"/>
      <c r="E1363" s="79"/>
      <c r="F1363" s="56"/>
      <c r="G1363" s="13" t="str">
        <f t="shared" si="301"/>
        <v/>
      </c>
      <c r="H1363" s="56"/>
      <c r="K1363" s="128"/>
      <c r="L1363" s="128"/>
      <c r="M1363" s="128"/>
      <c r="N1363" s="84" t="str">
        <f t="shared" si="302"/>
        <v/>
      </c>
      <c r="O1363" s="128"/>
      <c r="P1363" s="84" t="str">
        <f t="shared" si="303"/>
        <v/>
      </c>
      <c r="Q1363" s="84" t="str">
        <f t="shared" si="300"/>
        <v/>
      </c>
      <c r="R1363" s="84" t="str">
        <f t="shared" si="304"/>
        <v/>
      </c>
      <c r="S1363" s="84" t="str">
        <f t="shared" si="305"/>
        <v/>
      </c>
      <c r="U1363" s="84" t="str">
        <f t="shared" si="306"/>
        <v/>
      </c>
      <c r="W1363" s="108" t="str">
        <f>IF($N1363="", "", SUM($D$11:$D1363))</f>
        <v/>
      </c>
      <c r="X1363" s="111" t="str">
        <f t="shared" si="307"/>
        <v/>
      </c>
      <c r="Y1363" s="114" t="str">
        <f t="shared" si="311"/>
        <v/>
      </c>
      <c r="Z1363" s="111" t="str">
        <f>IF(X1363="", "", X1363-SUM($Z$11:$Z1362))</f>
        <v/>
      </c>
      <c r="AA1363" s="111" t="str">
        <f>IF($Y1363="", "", $Y1363-SUM($AA$11:$AA1362))</f>
        <v/>
      </c>
      <c r="AB1363" s="111" t="str">
        <f t="shared" si="312"/>
        <v/>
      </c>
      <c r="AC1363" s="121" t="str">
        <f t="shared" si="308"/>
        <v/>
      </c>
      <c r="AD1363" s="122" t="str">
        <f t="shared" si="309"/>
        <v/>
      </c>
      <c r="AE1363" s="123" t="str">
        <f t="shared" si="313"/>
        <v/>
      </c>
      <c r="AG1363" s="150" t="str">
        <f t="shared" si="310"/>
        <v/>
      </c>
    </row>
    <row r="1364" spans="1:33" x14ac:dyDescent="0.25">
      <c r="A1364" s="56"/>
      <c r="B1364" s="70"/>
      <c r="C1364" s="76"/>
      <c r="D1364" s="73"/>
      <c r="E1364" s="79"/>
      <c r="F1364" s="56"/>
      <c r="G1364" s="13" t="str">
        <f t="shared" si="301"/>
        <v/>
      </c>
      <c r="H1364" s="56"/>
      <c r="K1364" s="128"/>
      <c r="L1364" s="128"/>
      <c r="M1364" s="128"/>
      <c r="N1364" s="84" t="str">
        <f t="shared" si="302"/>
        <v/>
      </c>
      <c r="O1364" s="128"/>
      <c r="P1364" s="84" t="str">
        <f t="shared" si="303"/>
        <v/>
      </c>
      <c r="Q1364" s="84" t="str">
        <f t="shared" si="300"/>
        <v/>
      </c>
      <c r="R1364" s="84" t="str">
        <f t="shared" si="304"/>
        <v/>
      </c>
      <c r="S1364" s="84" t="str">
        <f t="shared" si="305"/>
        <v/>
      </c>
      <c r="U1364" s="84" t="str">
        <f t="shared" si="306"/>
        <v/>
      </c>
      <c r="W1364" s="108" t="str">
        <f>IF($N1364="", "", SUM($D$11:$D1364))</f>
        <v/>
      </c>
      <c r="X1364" s="111" t="str">
        <f t="shared" si="307"/>
        <v/>
      </c>
      <c r="Y1364" s="114" t="str">
        <f t="shared" si="311"/>
        <v/>
      </c>
      <c r="Z1364" s="111" t="str">
        <f>IF(X1364="", "", X1364-SUM($Z$11:$Z1363))</f>
        <v/>
      </c>
      <c r="AA1364" s="111" t="str">
        <f>IF($Y1364="", "", $Y1364-SUM($AA$11:$AA1363))</f>
        <v/>
      </c>
      <c r="AB1364" s="111" t="str">
        <f t="shared" si="312"/>
        <v/>
      </c>
      <c r="AC1364" s="121" t="str">
        <f t="shared" si="308"/>
        <v/>
      </c>
      <c r="AD1364" s="122" t="str">
        <f t="shared" si="309"/>
        <v/>
      </c>
      <c r="AE1364" s="123" t="str">
        <f t="shared" si="313"/>
        <v/>
      </c>
      <c r="AG1364" s="150" t="str">
        <f t="shared" si="310"/>
        <v/>
      </c>
    </row>
    <row r="1365" spans="1:33" x14ac:dyDescent="0.25">
      <c r="A1365" s="56"/>
      <c r="B1365" s="70"/>
      <c r="C1365" s="76"/>
      <c r="D1365" s="73"/>
      <c r="E1365" s="79"/>
      <c r="F1365" s="56"/>
      <c r="G1365" s="13" t="str">
        <f t="shared" si="301"/>
        <v/>
      </c>
      <c r="H1365" s="56"/>
      <c r="K1365" s="128"/>
      <c r="L1365" s="128"/>
      <c r="M1365" s="128"/>
      <c r="N1365" s="84" t="str">
        <f t="shared" si="302"/>
        <v/>
      </c>
      <c r="O1365" s="128"/>
      <c r="P1365" s="84" t="str">
        <f t="shared" si="303"/>
        <v/>
      </c>
      <c r="Q1365" s="84" t="str">
        <f t="shared" si="300"/>
        <v/>
      </c>
      <c r="R1365" s="84" t="str">
        <f t="shared" si="304"/>
        <v/>
      </c>
      <c r="S1365" s="84" t="str">
        <f t="shared" si="305"/>
        <v/>
      </c>
      <c r="U1365" s="84" t="str">
        <f t="shared" si="306"/>
        <v/>
      </c>
      <c r="W1365" s="108" t="str">
        <f>IF($N1365="", "", SUM($D$11:$D1365))</f>
        <v/>
      </c>
      <c r="X1365" s="111" t="str">
        <f t="shared" si="307"/>
        <v/>
      </c>
      <c r="Y1365" s="114" t="str">
        <f t="shared" si="311"/>
        <v/>
      </c>
      <c r="Z1365" s="111" t="str">
        <f>IF(X1365="", "", X1365-SUM($Z$11:$Z1364))</f>
        <v/>
      </c>
      <c r="AA1365" s="111" t="str">
        <f>IF($Y1365="", "", $Y1365-SUM($AA$11:$AA1364))</f>
        <v/>
      </c>
      <c r="AB1365" s="111" t="str">
        <f t="shared" si="312"/>
        <v/>
      </c>
      <c r="AC1365" s="121" t="str">
        <f t="shared" si="308"/>
        <v/>
      </c>
      <c r="AD1365" s="122" t="str">
        <f t="shared" si="309"/>
        <v/>
      </c>
      <c r="AE1365" s="123" t="str">
        <f t="shared" si="313"/>
        <v/>
      </c>
      <c r="AG1365" s="150" t="str">
        <f t="shared" si="310"/>
        <v/>
      </c>
    </row>
    <row r="1366" spans="1:33" x14ac:dyDescent="0.25">
      <c r="A1366" s="56"/>
      <c r="B1366" s="70"/>
      <c r="C1366" s="76"/>
      <c r="D1366" s="73"/>
      <c r="E1366" s="79"/>
      <c r="F1366" s="56"/>
      <c r="G1366" s="13" t="str">
        <f t="shared" si="301"/>
        <v/>
      </c>
      <c r="H1366" s="56"/>
      <c r="K1366" s="128"/>
      <c r="L1366" s="128"/>
      <c r="M1366" s="128"/>
      <c r="N1366" s="84" t="str">
        <f t="shared" si="302"/>
        <v/>
      </c>
      <c r="O1366" s="128"/>
      <c r="P1366" s="84" t="str">
        <f t="shared" si="303"/>
        <v/>
      </c>
      <c r="Q1366" s="84" t="str">
        <f t="shared" si="300"/>
        <v/>
      </c>
      <c r="R1366" s="84" t="str">
        <f t="shared" si="304"/>
        <v/>
      </c>
      <c r="S1366" s="84" t="str">
        <f t="shared" si="305"/>
        <v/>
      </c>
      <c r="U1366" s="84" t="str">
        <f t="shared" si="306"/>
        <v/>
      </c>
      <c r="W1366" s="108" t="str">
        <f>IF($N1366="", "", SUM($D$11:$D1366))</f>
        <v/>
      </c>
      <c r="X1366" s="111" t="str">
        <f t="shared" si="307"/>
        <v/>
      </c>
      <c r="Y1366" s="114" t="str">
        <f t="shared" si="311"/>
        <v/>
      </c>
      <c r="Z1366" s="111" t="str">
        <f>IF(X1366="", "", X1366-SUM($Z$11:$Z1365))</f>
        <v/>
      </c>
      <c r="AA1366" s="111" t="str">
        <f>IF($Y1366="", "", $Y1366-SUM($AA$11:$AA1365))</f>
        <v/>
      </c>
      <c r="AB1366" s="111" t="str">
        <f t="shared" si="312"/>
        <v/>
      </c>
      <c r="AC1366" s="121" t="str">
        <f t="shared" si="308"/>
        <v/>
      </c>
      <c r="AD1366" s="122" t="str">
        <f t="shared" si="309"/>
        <v/>
      </c>
      <c r="AE1366" s="123" t="str">
        <f t="shared" si="313"/>
        <v/>
      </c>
      <c r="AG1366" s="150" t="str">
        <f t="shared" si="310"/>
        <v/>
      </c>
    </row>
    <row r="1367" spans="1:33" x14ac:dyDescent="0.25">
      <c r="A1367" s="56"/>
      <c r="B1367" s="70"/>
      <c r="C1367" s="76"/>
      <c r="D1367" s="73"/>
      <c r="E1367" s="79"/>
      <c r="F1367" s="56"/>
      <c r="G1367" s="13" t="str">
        <f t="shared" si="301"/>
        <v/>
      </c>
      <c r="H1367" s="56"/>
      <c r="K1367" s="128"/>
      <c r="L1367" s="128"/>
      <c r="M1367" s="128"/>
      <c r="N1367" s="84" t="str">
        <f t="shared" si="302"/>
        <v/>
      </c>
      <c r="O1367" s="128"/>
      <c r="P1367" s="84" t="str">
        <f t="shared" si="303"/>
        <v/>
      </c>
      <c r="Q1367" s="84" t="str">
        <f t="shared" si="300"/>
        <v/>
      </c>
      <c r="R1367" s="84" t="str">
        <f t="shared" si="304"/>
        <v/>
      </c>
      <c r="S1367" s="84" t="str">
        <f t="shared" si="305"/>
        <v/>
      </c>
      <c r="U1367" s="84" t="str">
        <f t="shared" si="306"/>
        <v/>
      </c>
      <c r="W1367" s="108" t="str">
        <f>IF($N1367="", "", SUM($D$11:$D1367))</f>
        <v/>
      </c>
      <c r="X1367" s="111" t="str">
        <f t="shared" si="307"/>
        <v/>
      </c>
      <c r="Y1367" s="114" t="str">
        <f t="shared" si="311"/>
        <v/>
      </c>
      <c r="Z1367" s="111" t="str">
        <f>IF(X1367="", "", X1367-SUM($Z$11:$Z1366))</f>
        <v/>
      </c>
      <c r="AA1367" s="111" t="str">
        <f>IF($Y1367="", "", $Y1367-SUM($AA$11:$AA1366))</f>
        <v/>
      </c>
      <c r="AB1367" s="111" t="str">
        <f t="shared" si="312"/>
        <v/>
      </c>
      <c r="AC1367" s="121" t="str">
        <f t="shared" si="308"/>
        <v/>
      </c>
      <c r="AD1367" s="122" t="str">
        <f t="shared" si="309"/>
        <v/>
      </c>
      <c r="AE1367" s="123" t="str">
        <f t="shared" si="313"/>
        <v/>
      </c>
      <c r="AG1367" s="150" t="str">
        <f t="shared" si="310"/>
        <v/>
      </c>
    </row>
    <row r="1368" spans="1:33" x14ac:dyDescent="0.25">
      <c r="A1368" s="56"/>
      <c r="B1368" s="70"/>
      <c r="C1368" s="76"/>
      <c r="D1368" s="73"/>
      <c r="E1368" s="79"/>
      <c r="F1368" s="56"/>
      <c r="G1368" s="13" t="str">
        <f t="shared" si="301"/>
        <v/>
      </c>
      <c r="H1368" s="56"/>
      <c r="K1368" s="128"/>
      <c r="L1368" s="128"/>
      <c r="M1368" s="128"/>
      <c r="N1368" s="84" t="str">
        <f t="shared" si="302"/>
        <v/>
      </c>
      <c r="O1368" s="128"/>
      <c r="P1368" s="84" t="str">
        <f t="shared" si="303"/>
        <v/>
      </c>
      <c r="Q1368" s="84" t="str">
        <f t="shared" si="300"/>
        <v/>
      </c>
      <c r="R1368" s="84" t="str">
        <f t="shared" si="304"/>
        <v/>
      </c>
      <c r="S1368" s="84" t="str">
        <f t="shared" si="305"/>
        <v/>
      </c>
      <c r="U1368" s="84" t="str">
        <f t="shared" si="306"/>
        <v/>
      </c>
      <c r="W1368" s="108" t="str">
        <f>IF($N1368="", "", SUM($D$11:$D1368))</f>
        <v/>
      </c>
      <c r="X1368" s="111" t="str">
        <f t="shared" si="307"/>
        <v/>
      </c>
      <c r="Y1368" s="114" t="str">
        <f t="shared" si="311"/>
        <v/>
      </c>
      <c r="Z1368" s="111" t="str">
        <f>IF(X1368="", "", X1368-SUM($Z$11:$Z1367))</f>
        <v/>
      </c>
      <c r="AA1368" s="111" t="str">
        <f>IF($Y1368="", "", $Y1368-SUM($AA$11:$AA1367))</f>
        <v/>
      </c>
      <c r="AB1368" s="111" t="str">
        <f t="shared" si="312"/>
        <v/>
      </c>
      <c r="AC1368" s="121" t="str">
        <f t="shared" si="308"/>
        <v/>
      </c>
      <c r="AD1368" s="122" t="str">
        <f t="shared" si="309"/>
        <v/>
      </c>
      <c r="AE1368" s="123" t="str">
        <f t="shared" si="313"/>
        <v/>
      </c>
      <c r="AG1368" s="150" t="str">
        <f t="shared" si="310"/>
        <v/>
      </c>
    </row>
    <row r="1369" spans="1:33" x14ac:dyDescent="0.25">
      <c r="A1369" s="56"/>
      <c r="B1369" s="70"/>
      <c r="C1369" s="76"/>
      <c r="D1369" s="73"/>
      <c r="E1369" s="79"/>
      <c r="F1369" s="56"/>
      <c r="G1369" s="13" t="str">
        <f t="shared" si="301"/>
        <v/>
      </c>
      <c r="H1369" s="56"/>
      <c r="K1369" s="128"/>
      <c r="L1369" s="128"/>
      <c r="M1369" s="128"/>
      <c r="N1369" s="84" t="str">
        <f t="shared" si="302"/>
        <v/>
      </c>
      <c r="O1369" s="128"/>
      <c r="P1369" s="84" t="str">
        <f t="shared" si="303"/>
        <v/>
      </c>
      <c r="Q1369" s="84" t="str">
        <f t="shared" si="300"/>
        <v/>
      </c>
      <c r="R1369" s="84" t="str">
        <f t="shared" si="304"/>
        <v/>
      </c>
      <c r="S1369" s="84" t="str">
        <f t="shared" si="305"/>
        <v/>
      </c>
      <c r="U1369" s="84" t="str">
        <f t="shared" si="306"/>
        <v/>
      </c>
      <c r="W1369" s="108" t="str">
        <f>IF($N1369="", "", SUM($D$11:$D1369))</f>
        <v/>
      </c>
      <c r="X1369" s="111" t="str">
        <f t="shared" si="307"/>
        <v/>
      </c>
      <c r="Y1369" s="114" t="str">
        <f t="shared" si="311"/>
        <v/>
      </c>
      <c r="Z1369" s="111" t="str">
        <f>IF(X1369="", "", X1369-SUM($Z$11:$Z1368))</f>
        <v/>
      </c>
      <c r="AA1369" s="111" t="str">
        <f>IF($Y1369="", "", $Y1369-SUM($AA$11:$AA1368))</f>
        <v/>
      </c>
      <c r="AB1369" s="111" t="str">
        <f t="shared" si="312"/>
        <v/>
      </c>
      <c r="AC1369" s="121" t="str">
        <f t="shared" si="308"/>
        <v/>
      </c>
      <c r="AD1369" s="122" t="str">
        <f t="shared" si="309"/>
        <v/>
      </c>
      <c r="AE1369" s="123" t="str">
        <f t="shared" si="313"/>
        <v/>
      </c>
      <c r="AG1369" s="150" t="str">
        <f t="shared" si="310"/>
        <v/>
      </c>
    </row>
    <row r="1370" spans="1:33" x14ac:dyDescent="0.25">
      <c r="A1370" s="56"/>
      <c r="B1370" s="70"/>
      <c r="C1370" s="76"/>
      <c r="D1370" s="73"/>
      <c r="E1370" s="79"/>
      <c r="F1370" s="56"/>
      <c r="G1370" s="13" t="str">
        <f t="shared" si="301"/>
        <v/>
      </c>
      <c r="H1370" s="56"/>
      <c r="K1370" s="128"/>
      <c r="L1370" s="128"/>
      <c r="M1370" s="128"/>
      <c r="N1370" s="84" t="str">
        <f t="shared" si="302"/>
        <v/>
      </c>
      <c r="O1370" s="128"/>
      <c r="P1370" s="84" t="str">
        <f t="shared" si="303"/>
        <v/>
      </c>
      <c r="Q1370" s="84" t="str">
        <f t="shared" si="300"/>
        <v/>
      </c>
      <c r="R1370" s="84" t="str">
        <f t="shared" si="304"/>
        <v/>
      </c>
      <c r="S1370" s="84" t="str">
        <f t="shared" si="305"/>
        <v/>
      </c>
      <c r="U1370" s="84" t="str">
        <f t="shared" si="306"/>
        <v/>
      </c>
      <c r="W1370" s="108" t="str">
        <f>IF($N1370="", "", SUM($D$11:$D1370))</f>
        <v/>
      </c>
      <c r="X1370" s="111" t="str">
        <f t="shared" si="307"/>
        <v/>
      </c>
      <c r="Y1370" s="114" t="str">
        <f t="shared" si="311"/>
        <v/>
      </c>
      <c r="Z1370" s="111" t="str">
        <f>IF(X1370="", "", X1370-SUM($Z$11:$Z1369))</f>
        <v/>
      </c>
      <c r="AA1370" s="111" t="str">
        <f>IF($Y1370="", "", $Y1370-SUM($AA$11:$AA1369))</f>
        <v/>
      </c>
      <c r="AB1370" s="111" t="str">
        <f t="shared" si="312"/>
        <v/>
      </c>
      <c r="AC1370" s="121" t="str">
        <f t="shared" si="308"/>
        <v/>
      </c>
      <c r="AD1370" s="122" t="str">
        <f t="shared" si="309"/>
        <v/>
      </c>
      <c r="AE1370" s="123" t="str">
        <f t="shared" si="313"/>
        <v/>
      </c>
      <c r="AG1370" s="150" t="str">
        <f t="shared" si="310"/>
        <v/>
      </c>
    </row>
    <row r="1371" spans="1:33" x14ac:dyDescent="0.25">
      <c r="A1371" s="56"/>
      <c r="B1371" s="70"/>
      <c r="C1371" s="76"/>
      <c r="D1371" s="73"/>
      <c r="E1371" s="79"/>
      <c r="F1371" s="56"/>
      <c r="G1371" s="13" t="str">
        <f t="shared" si="301"/>
        <v/>
      </c>
      <c r="H1371" s="56"/>
      <c r="K1371" s="128"/>
      <c r="L1371" s="128"/>
      <c r="M1371" s="128"/>
      <c r="N1371" s="84" t="str">
        <f t="shared" si="302"/>
        <v/>
      </c>
      <c r="O1371" s="128"/>
      <c r="P1371" s="84" t="str">
        <f t="shared" si="303"/>
        <v/>
      </c>
      <c r="Q1371" s="84" t="str">
        <f t="shared" si="300"/>
        <v/>
      </c>
      <c r="R1371" s="84" t="str">
        <f t="shared" si="304"/>
        <v/>
      </c>
      <c r="S1371" s="84" t="str">
        <f t="shared" si="305"/>
        <v/>
      </c>
      <c r="U1371" s="84" t="str">
        <f t="shared" si="306"/>
        <v/>
      </c>
      <c r="W1371" s="108" t="str">
        <f>IF($N1371="", "", SUM($D$11:$D1371))</f>
        <v/>
      </c>
      <c r="X1371" s="111" t="str">
        <f t="shared" si="307"/>
        <v/>
      </c>
      <c r="Y1371" s="114" t="str">
        <f t="shared" si="311"/>
        <v/>
      </c>
      <c r="Z1371" s="111" t="str">
        <f>IF(X1371="", "", X1371-SUM($Z$11:$Z1370))</f>
        <v/>
      </c>
      <c r="AA1371" s="111" t="str">
        <f>IF($Y1371="", "", $Y1371-SUM($AA$11:$AA1370))</f>
        <v/>
      </c>
      <c r="AB1371" s="111" t="str">
        <f t="shared" si="312"/>
        <v/>
      </c>
      <c r="AC1371" s="121" t="str">
        <f t="shared" si="308"/>
        <v/>
      </c>
      <c r="AD1371" s="122" t="str">
        <f t="shared" si="309"/>
        <v/>
      </c>
      <c r="AE1371" s="123" t="str">
        <f t="shared" si="313"/>
        <v/>
      </c>
      <c r="AG1371" s="150" t="str">
        <f t="shared" si="310"/>
        <v/>
      </c>
    </row>
    <row r="1372" spans="1:33" x14ac:dyDescent="0.25">
      <c r="A1372" s="56"/>
      <c r="B1372" s="70"/>
      <c r="C1372" s="76"/>
      <c r="D1372" s="73"/>
      <c r="E1372" s="79"/>
      <c r="F1372" s="56"/>
      <c r="G1372" s="13" t="str">
        <f t="shared" si="301"/>
        <v/>
      </c>
      <c r="H1372" s="56"/>
      <c r="K1372" s="128"/>
      <c r="L1372" s="128"/>
      <c r="M1372" s="128"/>
      <c r="N1372" s="84" t="str">
        <f t="shared" si="302"/>
        <v/>
      </c>
      <c r="O1372" s="128"/>
      <c r="P1372" s="84" t="str">
        <f t="shared" si="303"/>
        <v/>
      </c>
      <c r="Q1372" s="84" t="str">
        <f t="shared" si="300"/>
        <v/>
      </c>
      <c r="R1372" s="84" t="str">
        <f t="shared" si="304"/>
        <v/>
      </c>
      <c r="S1372" s="84" t="str">
        <f t="shared" si="305"/>
        <v/>
      </c>
      <c r="U1372" s="84" t="str">
        <f t="shared" si="306"/>
        <v/>
      </c>
      <c r="W1372" s="108" t="str">
        <f>IF($N1372="", "", SUM($D$11:$D1372))</f>
        <v/>
      </c>
      <c r="X1372" s="111" t="str">
        <f t="shared" si="307"/>
        <v/>
      </c>
      <c r="Y1372" s="114" t="str">
        <f t="shared" si="311"/>
        <v/>
      </c>
      <c r="Z1372" s="111" t="str">
        <f>IF(X1372="", "", X1372-SUM($Z$11:$Z1371))</f>
        <v/>
      </c>
      <c r="AA1372" s="111" t="str">
        <f>IF($Y1372="", "", $Y1372-SUM($AA$11:$AA1371))</f>
        <v/>
      </c>
      <c r="AB1372" s="111" t="str">
        <f t="shared" si="312"/>
        <v/>
      </c>
      <c r="AC1372" s="121" t="str">
        <f t="shared" si="308"/>
        <v/>
      </c>
      <c r="AD1372" s="122" t="str">
        <f t="shared" si="309"/>
        <v/>
      </c>
      <c r="AE1372" s="123" t="str">
        <f t="shared" si="313"/>
        <v/>
      </c>
      <c r="AG1372" s="150" t="str">
        <f t="shared" si="310"/>
        <v/>
      </c>
    </row>
    <row r="1373" spans="1:33" x14ac:dyDescent="0.25">
      <c r="A1373" s="56"/>
      <c r="B1373" s="70"/>
      <c r="C1373" s="76"/>
      <c r="D1373" s="73"/>
      <c r="E1373" s="79"/>
      <c r="F1373" s="56"/>
      <c r="G1373" s="13" t="str">
        <f t="shared" si="301"/>
        <v/>
      </c>
      <c r="H1373" s="56"/>
      <c r="K1373" s="128"/>
      <c r="L1373" s="128"/>
      <c r="M1373" s="128"/>
      <c r="N1373" s="84" t="str">
        <f t="shared" si="302"/>
        <v/>
      </c>
      <c r="O1373" s="128"/>
      <c r="P1373" s="84" t="str">
        <f t="shared" si="303"/>
        <v/>
      </c>
      <c r="Q1373" s="84" t="str">
        <f t="shared" si="300"/>
        <v/>
      </c>
      <c r="R1373" s="84" t="str">
        <f t="shared" si="304"/>
        <v/>
      </c>
      <c r="S1373" s="84" t="str">
        <f t="shared" si="305"/>
        <v/>
      </c>
      <c r="U1373" s="84" t="str">
        <f t="shared" si="306"/>
        <v/>
      </c>
      <c r="W1373" s="108" t="str">
        <f>IF($N1373="", "", SUM($D$11:$D1373))</f>
        <v/>
      </c>
      <c r="X1373" s="111" t="str">
        <f t="shared" si="307"/>
        <v/>
      </c>
      <c r="Y1373" s="114" t="str">
        <f t="shared" si="311"/>
        <v/>
      </c>
      <c r="Z1373" s="111" t="str">
        <f>IF(X1373="", "", X1373-SUM($Z$11:$Z1372))</f>
        <v/>
      </c>
      <c r="AA1373" s="111" t="str">
        <f>IF($Y1373="", "", $Y1373-SUM($AA$11:$AA1372))</f>
        <v/>
      </c>
      <c r="AB1373" s="111" t="str">
        <f t="shared" si="312"/>
        <v/>
      </c>
      <c r="AC1373" s="121" t="str">
        <f t="shared" si="308"/>
        <v/>
      </c>
      <c r="AD1373" s="122" t="str">
        <f t="shared" si="309"/>
        <v/>
      </c>
      <c r="AE1373" s="123" t="str">
        <f t="shared" si="313"/>
        <v/>
      </c>
      <c r="AG1373" s="150" t="str">
        <f t="shared" si="310"/>
        <v/>
      </c>
    </row>
    <row r="1374" spans="1:33" x14ac:dyDescent="0.25">
      <c r="A1374" s="56"/>
      <c r="B1374" s="70"/>
      <c r="C1374" s="76"/>
      <c r="D1374" s="73"/>
      <c r="E1374" s="79"/>
      <c r="F1374" s="56"/>
      <c r="G1374" s="13" t="str">
        <f t="shared" si="301"/>
        <v/>
      </c>
      <c r="H1374" s="56"/>
      <c r="K1374" s="128"/>
      <c r="L1374" s="128"/>
      <c r="M1374" s="128"/>
      <c r="N1374" s="84" t="str">
        <f t="shared" si="302"/>
        <v/>
      </c>
      <c r="O1374" s="128"/>
      <c r="P1374" s="84" t="str">
        <f t="shared" si="303"/>
        <v/>
      </c>
      <c r="Q1374" s="84" t="str">
        <f t="shared" si="300"/>
        <v/>
      </c>
      <c r="R1374" s="84" t="str">
        <f t="shared" si="304"/>
        <v/>
      </c>
      <c r="S1374" s="84" t="str">
        <f t="shared" si="305"/>
        <v/>
      </c>
      <c r="U1374" s="84" t="str">
        <f t="shared" si="306"/>
        <v/>
      </c>
      <c r="W1374" s="108" t="str">
        <f>IF($N1374="", "", SUM($D$11:$D1374))</f>
        <v/>
      </c>
      <c r="X1374" s="111" t="str">
        <f t="shared" si="307"/>
        <v/>
      </c>
      <c r="Y1374" s="114" t="str">
        <f t="shared" si="311"/>
        <v/>
      </c>
      <c r="Z1374" s="111" t="str">
        <f>IF(X1374="", "", X1374-SUM($Z$11:$Z1373))</f>
        <v/>
      </c>
      <c r="AA1374" s="111" t="str">
        <f>IF($Y1374="", "", $Y1374-SUM($AA$11:$AA1373))</f>
        <v/>
      </c>
      <c r="AB1374" s="111" t="str">
        <f t="shared" si="312"/>
        <v/>
      </c>
      <c r="AC1374" s="121" t="str">
        <f t="shared" si="308"/>
        <v/>
      </c>
      <c r="AD1374" s="122" t="str">
        <f t="shared" si="309"/>
        <v/>
      </c>
      <c r="AE1374" s="123" t="str">
        <f t="shared" si="313"/>
        <v/>
      </c>
      <c r="AG1374" s="150" t="str">
        <f t="shared" si="310"/>
        <v/>
      </c>
    </row>
    <row r="1375" spans="1:33" x14ac:dyDescent="0.25">
      <c r="A1375" s="56"/>
      <c r="B1375" s="70"/>
      <c r="C1375" s="76"/>
      <c r="D1375" s="73"/>
      <c r="E1375" s="79"/>
      <c r="F1375" s="56"/>
      <c r="G1375" s="13" t="str">
        <f t="shared" si="301"/>
        <v/>
      </c>
      <c r="H1375" s="56"/>
      <c r="K1375" s="128"/>
      <c r="L1375" s="128"/>
      <c r="M1375" s="128"/>
      <c r="N1375" s="84" t="str">
        <f t="shared" si="302"/>
        <v/>
      </c>
      <c r="O1375" s="128"/>
      <c r="P1375" s="84" t="str">
        <f t="shared" si="303"/>
        <v/>
      </c>
      <c r="Q1375" s="84" t="str">
        <f t="shared" si="300"/>
        <v/>
      </c>
      <c r="R1375" s="84" t="str">
        <f t="shared" si="304"/>
        <v/>
      </c>
      <c r="S1375" s="84" t="str">
        <f t="shared" si="305"/>
        <v/>
      </c>
      <c r="U1375" s="84" t="str">
        <f t="shared" si="306"/>
        <v/>
      </c>
      <c r="W1375" s="108" t="str">
        <f>IF($N1375="", "", SUM($D$11:$D1375))</f>
        <v/>
      </c>
      <c r="X1375" s="111" t="str">
        <f t="shared" si="307"/>
        <v/>
      </c>
      <c r="Y1375" s="114" t="str">
        <f t="shared" si="311"/>
        <v/>
      </c>
      <c r="Z1375" s="111" t="str">
        <f>IF(X1375="", "", X1375-SUM($Z$11:$Z1374))</f>
        <v/>
      </c>
      <c r="AA1375" s="111" t="str">
        <f>IF($Y1375="", "", $Y1375-SUM($AA$11:$AA1374))</f>
        <v/>
      </c>
      <c r="AB1375" s="111" t="str">
        <f t="shared" si="312"/>
        <v/>
      </c>
      <c r="AC1375" s="121" t="str">
        <f t="shared" si="308"/>
        <v/>
      </c>
      <c r="AD1375" s="122" t="str">
        <f t="shared" si="309"/>
        <v/>
      </c>
      <c r="AE1375" s="123" t="str">
        <f t="shared" si="313"/>
        <v/>
      </c>
      <c r="AG1375" s="150" t="str">
        <f t="shared" si="310"/>
        <v/>
      </c>
    </row>
    <row r="1376" spans="1:33" x14ac:dyDescent="0.25">
      <c r="A1376" s="56"/>
      <c r="B1376" s="70"/>
      <c r="C1376" s="76"/>
      <c r="D1376" s="73"/>
      <c r="E1376" s="79"/>
      <c r="F1376" s="56"/>
      <c r="G1376" s="13" t="str">
        <f t="shared" si="301"/>
        <v/>
      </c>
      <c r="H1376" s="56"/>
      <c r="K1376" s="128"/>
      <c r="L1376" s="128"/>
      <c r="M1376" s="128"/>
      <c r="N1376" s="84" t="str">
        <f t="shared" si="302"/>
        <v/>
      </c>
      <c r="O1376" s="128"/>
      <c r="P1376" s="84" t="str">
        <f t="shared" si="303"/>
        <v/>
      </c>
      <c r="Q1376" s="84" t="str">
        <f t="shared" si="300"/>
        <v/>
      </c>
      <c r="R1376" s="84" t="str">
        <f t="shared" si="304"/>
        <v/>
      </c>
      <c r="S1376" s="84" t="str">
        <f t="shared" si="305"/>
        <v/>
      </c>
      <c r="U1376" s="84" t="str">
        <f t="shared" si="306"/>
        <v/>
      </c>
      <c r="W1376" s="108" t="str">
        <f>IF($N1376="", "", SUM($D$11:$D1376))</f>
        <v/>
      </c>
      <c r="X1376" s="111" t="str">
        <f t="shared" si="307"/>
        <v/>
      </c>
      <c r="Y1376" s="114" t="str">
        <f t="shared" si="311"/>
        <v/>
      </c>
      <c r="Z1376" s="111" t="str">
        <f>IF(X1376="", "", X1376-SUM($Z$11:$Z1375))</f>
        <v/>
      </c>
      <c r="AA1376" s="111" t="str">
        <f>IF($Y1376="", "", $Y1376-SUM($AA$11:$AA1375))</f>
        <v/>
      </c>
      <c r="AB1376" s="111" t="str">
        <f t="shared" si="312"/>
        <v/>
      </c>
      <c r="AC1376" s="121" t="str">
        <f t="shared" si="308"/>
        <v/>
      </c>
      <c r="AD1376" s="122" t="str">
        <f t="shared" si="309"/>
        <v/>
      </c>
      <c r="AE1376" s="123" t="str">
        <f t="shared" si="313"/>
        <v/>
      </c>
      <c r="AG1376" s="150" t="str">
        <f t="shared" si="310"/>
        <v/>
      </c>
    </row>
    <row r="1377" spans="1:33" x14ac:dyDescent="0.25">
      <c r="A1377" s="56"/>
      <c r="B1377" s="70"/>
      <c r="C1377" s="76"/>
      <c r="D1377" s="73"/>
      <c r="E1377" s="79"/>
      <c r="F1377" s="56"/>
      <c r="G1377" s="13" t="str">
        <f t="shared" si="301"/>
        <v/>
      </c>
      <c r="H1377" s="56"/>
      <c r="K1377" s="128"/>
      <c r="L1377" s="128"/>
      <c r="M1377" s="128"/>
      <c r="N1377" s="84" t="str">
        <f t="shared" si="302"/>
        <v/>
      </c>
      <c r="O1377" s="128"/>
      <c r="P1377" s="84" t="str">
        <f t="shared" si="303"/>
        <v/>
      </c>
      <c r="Q1377" s="84" t="str">
        <f t="shared" si="300"/>
        <v/>
      </c>
      <c r="R1377" s="84" t="str">
        <f t="shared" si="304"/>
        <v/>
      </c>
      <c r="S1377" s="84" t="str">
        <f t="shared" si="305"/>
        <v/>
      </c>
      <c r="U1377" s="84" t="str">
        <f t="shared" si="306"/>
        <v/>
      </c>
      <c r="W1377" s="108" t="str">
        <f>IF($N1377="", "", SUM($D$11:$D1377))</f>
        <v/>
      </c>
      <c r="X1377" s="111" t="str">
        <f t="shared" si="307"/>
        <v/>
      </c>
      <c r="Y1377" s="114" t="str">
        <f t="shared" si="311"/>
        <v/>
      </c>
      <c r="Z1377" s="111" t="str">
        <f>IF(X1377="", "", X1377-SUM($Z$11:$Z1376))</f>
        <v/>
      </c>
      <c r="AA1377" s="111" t="str">
        <f>IF($Y1377="", "", $Y1377-SUM($AA$11:$AA1376))</f>
        <v/>
      </c>
      <c r="AB1377" s="111" t="str">
        <f t="shared" si="312"/>
        <v/>
      </c>
      <c r="AC1377" s="121" t="str">
        <f t="shared" si="308"/>
        <v/>
      </c>
      <c r="AD1377" s="122" t="str">
        <f t="shared" si="309"/>
        <v/>
      </c>
      <c r="AE1377" s="123" t="str">
        <f t="shared" si="313"/>
        <v/>
      </c>
      <c r="AG1377" s="150" t="str">
        <f t="shared" si="310"/>
        <v/>
      </c>
    </row>
    <row r="1378" spans="1:33" x14ac:dyDescent="0.25">
      <c r="A1378" s="56"/>
      <c r="B1378" s="70"/>
      <c r="C1378" s="76"/>
      <c r="D1378" s="73"/>
      <c r="E1378" s="79"/>
      <c r="F1378" s="56"/>
      <c r="G1378" s="13" t="str">
        <f t="shared" si="301"/>
        <v/>
      </c>
      <c r="H1378" s="56"/>
      <c r="K1378" s="128"/>
      <c r="L1378" s="128"/>
      <c r="M1378" s="128"/>
      <c r="N1378" s="84" t="str">
        <f t="shared" si="302"/>
        <v/>
      </c>
      <c r="O1378" s="128"/>
      <c r="P1378" s="84" t="str">
        <f t="shared" si="303"/>
        <v/>
      </c>
      <c r="Q1378" s="84" t="str">
        <f t="shared" si="300"/>
        <v/>
      </c>
      <c r="R1378" s="84" t="str">
        <f t="shared" si="304"/>
        <v/>
      </c>
      <c r="S1378" s="84" t="str">
        <f t="shared" si="305"/>
        <v/>
      </c>
      <c r="U1378" s="84" t="str">
        <f t="shared" si="306"/>
        <v/>
      </c>
      <c r="W1378" s="108" t="str">
        <f>IF($N1378="", "", SUM($D$11:$D1378))</f>
        <v/>
      </c>
      <c r="X1378" s="111" t="str">
        <f t="shared" si="307"/>
        <v/>
      </c>
      <c r="Y1378" s="114" t="str">
        <f t="shared" si="311"/>
        <v/>
      </c>
      <c r="Z1378" s="111" t="str">
        <f>IF(X1378="", "", X1378-SUM($Z$11:$Z1377))</f>
        <v/>
      </c>
      <c r="AA1378" s="111" t="str">
        <f>IF($Y1378="", "", $Y1378-SUM($AA$11:$AA1377))</f>
        <v/>
      </c>
      <c r="AB1378" s="111" t="str">
        <f t="shared" si="312"/>
        <v/>
      </c>
      <c r="AC1378" s="121" t="str">
        <f t="shared" si="308"/>
        <v/>
      </c>
      <c r="AD1378" s="122" t="str">
        <f t="shared" si="309"/>
        <v/>
      </c>
      <c r="AE1378" s="123" t="str">
        <f t="shared" si="313"/>
        <v/>
      </c>
      <c r="AG1378" s="150" t="str">
        <f t="shared" si="310"/>
        <v/>
      </c>
    </row>
    <row r="1379" spans="1:33" x14ac:dyDescent="0.25">
      <c r="A1379" s="56"/>
      <c r="B1379" s="70"/>
      <c r="C1379" s="76"/>
      <c r="D1379" s="73"/>
      <c r="E1379" s="79"/>
      <c r="F1379" s="56"/>
      <c r="G1379" s="13" t="str">
        <f t="shared" si="301"/>
        <v/>
      </c>
      <c r="H1379" s="56"/>
      <c r="K1379" s="128"/>
      <c r="L1379" s="128"/>
      <c r="M1379" s="128"/>
      <c r="N1379" s="84" t="str">
        <f t="shared" si="302"/>
        <v/>
      </c>
      <c r="O1379" s="128"/>
      <c r="P1379" s="84" t="str">
        <f t="shared" si="303"/>
        <v/>
      </c>
      <c r="Q1379" s="84" t="str">
        <f t="shared" si="300"/>
        <v/>
      </c>
      <c r="R1379" s="84" t="str">
        <f t="shared" si="304"/>
        <v/>
      </c>
      <c r="S1379" s="84" t="str">
        <f t="shared" si="305"/>
        <v/>
      </c>
      <c r="U1379" s="84" t="str">
        <f t="shared" si="306"/>
        <v/>
      </c>
      <c r="W1379" s="108" t="str">
        <f>IF($N1379="", "", SUM($D$11:$D1379))</f>
        <v/>
      </c>
      <c r="X1379" s="111" t="str">
        <f t="shared" si="307"/>
        <v/>
      </c>
      <c r="Y1379" s="114" t="str">
        <f t="shared" si="311"/>
        <v/>
      </c>
      <c r="Z1379" s="111" t="str">
        <f>IF(X1379="", "", X1379-SUM($Z$11:$Z1378))</f>
        <v/>
      </c>
      <c r="AA1379" s="111" t="str">
        <f>IF($Y1379="", "", $Y1379-SUM($AA$11:$AA1378))</f>
        <v/>
      </c>
      <c r="AB1379" s="111" t="str">
        <f t="shared" si="312"/>
        <v/>
      </c>
      <c r="AC1379" s="121" t="str">
        <f t="shared" si="308"/>
        <v/>
      </c>
      <c r="AD1379" s="122" t="str">
        <f t="shared" si="309"/>
        <v/>
      </c>
      <c r="AE1379" s="123" t="str">
        <f t="shared" si="313"/>
        <v/>
      </c>
      <c r="AG1379" s="150" t="str">
        <f t="shared" si="310"/>
        <v/>
      </c>
    </row>
    <row r="1380" spans="1:33" x14ac:dyDescent="0.25">
      <c r="A1380" s="56"/>
      <c r="B1380" s="70"/>
      <c r="C1380" s="76"/>
      <c r="D1380" s="73"/>
      <c r="E1380" s="79"/>
      <c r="F1380" s="56"/>
      <c r="G1380" s="13" t="str">
        <f t="shared" si="301"/>
        <v/>
      </c>
      <c r="H1380" s="56"/>
      <c r="K1380" s="128"/>
      <c r="L1380" s="128"/>
      <c r="M1380" s="128"/>
      <c r="N1380" s="84" t="str">
        <f t="shared" si="302"/>
        <v/>
      </c>
      <c r="O1380" s="128"/>
      <c r="P1380" s="84" t="str">
        <f t="shared" si="303"/>
        <v/>
      </c>
      <c r="Q1380" s="84" t="str">
        <f t="shared" si="300"/>
        <v/>
      </c>
      <c r="R1380" s="84" t="str">
        <f t="shared" si="304"/>
        <v/>
      </c>
      <c r="S1380" s="84" t="str">
        <f t="shared" si="305"/>
        <v/>
      </c>
      <c r="U1380" s="84" t="str">
        <f t="shared" si="306"/>
        <v/>
      </c>
      <c r="W1380" s="108" t="str">
        <f>IF($N1380="", "", SUM($D$11:$D1380))</f>
        <v/>
      </c>
      <c r="X1380" s="111" t="str">
        <f t="shared" si="307"/>
        <v/>
      </c>
      <c r="Y1380" s="114" t="str">
        <f t="shared" si="311"/>
        <v/>
      </c>
      <c r="Z1380" s="111" t="str">
        <f>IF(X1380="", "", X1380-SUM($Z$11:$Z1379))</f>
        <v/>
      </c>
      <c r="AA1380" s="111" t="str">
        <f>IF($Y1380="", "", $Y1380-SUM($AA$11:$AA1379))</f>
        <v/>
      </c>
      <c r="AB1380" s="111" t="str">
        <f t="shared" si="312"/>
        <v/>
      </c>
      <c r="AC1380" s="121" t="str">
        <f t="shared" si="308"/>
        <v/>
      </c>
      <c r="AD1380" s="122" t="str">
        <f t="shared" si="309"/>
        <v/>
      </c>
      <c r="AE1380" s="123" t="str">
        <f t="shared" si="313"/>
        <v/>
      </c>
      <c r="AG1380" s="150" t="str">
        <f t="shared" si="310"/>
        <v/>
      </c>
    </row>
    <row r="1381" spans="1:33" x14ac:dyDescent="0.25">
      <c r="A1381" s="56"/>
      <c r="B1381" s="70"/>
      <c r="C1381" s="76"/>
      <c r="D1381" s="73"/>
      <c r="E1381" s="79"/>
      <c r="F1381" s="56"/>
      <c r="G1381" s="13" t="str">
        <f t="shared" si="301"/>
        <v/>
      </c>
      <c r="H1381" s="56"/>
      <c r="K1381" s="128"/>
      <c r="L1381" s="128"/>
      <c r="M1381" s="128"/>
      <c r="N1381" s="84" t="str">
        <f t="shared" si="302"/>
        <v/>
      </c>
      <c r="O1381" s="128"/>
      <c r="P1381" s="84" t="str">
        <f t="shared" si="303"/>
        <v/>
      </c>
      <c r="Q1381" s="84" t="str">
        <f t="shared" si="300"/>
        <v/>
      </c>
      <c r="R1381" s="84" t="str">
        <f t="shared" si="304"/>
        <v/>
      </c>
      <c r="S1381" s="84" t="str">
        <f t="shared" si="305"/>
        <v/>
      </c>
      <c r="U1381" s="84" t="str">
        <f t="shared" si="306"/>
        <v/>
      </c>
      <c r="W1381" s="108" t="str">
        <f>IF($N1381="", "", SUM($D$11:$D1381))</f>
        <v/>
      </c>
      <c r="X1381" s="111" t="str">
        <f t="shared" si="307"/>
        <v/>
      </c>
      <c r="Y1381" s="114" t="str">
        <f t="shared" si="311"/>
        <v/>
      </c>
      <c r="Z1381" s="111" t="str">
        <f>IF(X1381="", "", X1381-SUM($Z$11:$Z1380))</f>
        <v/>
      </c>
      <c r="AA1381" s="111" t="str">
        <f>IF($Y1381="", "", $Y1381-SUM($AA$11:$AA1380))</f>
        <v/>
      </c>
      <c r="AB1381" s="111" t="str">
        <f t="shared" si="312"/>
        <v/>
      </c>
      <c r="AC1381" s="121" t="str">
        <f t="shared" si="308"/>
        <v/>
      </c>
      <c r="AD1381" s="122" t="str">
        <f t="shared" si="309"/>
        <v/>
      </c>
      <c r="AE1381" s="123" t="str">
        <f t="shared" si="313"/>
        <v/>
      </c>
      <c r="AG1381" s="150" t="str">
        <f t="shared" si="310"/>
        <v/>
      </c>
    </row>
    <row r="1382" spans="1:33" x14ac:dyDescent="0.25">
      <c r="A1382" s="56"/>
      <c r="B1382" s="70"/>
      <c r="C1382" s="76"/>
      <c r="D1382" s="73"/>
      <c r="E1382" s="79"/>
      <c r="F1382" s="56"/>
      <c r="G1382" s="13" t="str">
        <f t="shared" si="301"/>
        <v/>
      </c>
      <c r="H1382" s="56"/>
      <c r="K1382" s="128"/>
      <c r="L1382" s="128"/>
      <c r="M1382" s="128"/>
      <c r="N1382" s="84" t="str">
        <f t="shared" si="302"/>
        <v/>
      </c>
      <c r="O1382" s="128"/>
      <c r="P1382" s="84" t="str">
        <f t="shared" si="303"/>
        <v/>
      </c>
      <c r="Q1382" s="84" t="str">
        <f t="shared" si="300"/>
        <v/>
      </c>
      <c r="R1382" s="84" t="str">
        <f t="shared" si="304"/>
        <v/>
      </c>
      <c r="S1382" s="84" t="str">
        <f t="shared" si="305"/>
        <v/>
      </c>
      <c r="U1382" s="84" t="str">
        <f t="shared" si="306"/>
        <v/>
      </c>
      <c r="W1382" s="108" t="str">
        <f>IF($N1382="", "", SUM($D$11:$D1382))</f>
        <v/>
      </c>
      <c r="X1382" s="111" t="str">
        <f t="shared" si="307"/>
        <v/>
      </c>
      <c r="Y1382" s="114" t="str">
        <f t="shared" si="311"/>
        <v/>
      </c>
      <c r="Z1382" s="111" t="str">
        <f>IF(X1382="", "", X1382-SUM($Z$11:$Z1381))</f>
        <v/>
      </c>
      <c r="AA1382" s="111" t="str">
        <f>IF($Y1382="", "", $Y1382-SUM($AA$11:$AA1381))</f>
        <v/>
      </c>
      <c r="AB1382" s="111" t="str">
        <f t="shared" si="312"/>
        <v/>
      </c>
      <c r="AC1382" s="121" t="str">
        <f t="shared" si="308"/>
        <v/>
      </c>
      <c r="AD1382" s="122" t="str">
        <f t="shared" si="309"/>
        <v/>
      </c>
      <c r="AE1382" s="123" t="str">
        <f t="shared" si="313"/>
        <v/>
      </c>
      <c r="AG1382" s="150" t="str">
        <f t="shared" si="310"/>
        <v/>
      </c>
    </row>
    <row r="1383" spans="1:33" x14ac:dyDescent="0.25">
      <c r="A1383" s="56"/>
      <c r="B1383" s="70"/>
      <c r="C1383" s="76"/>
      <c r="D1383" s="73"/>
      <c r="E1383" s="79"/>
      <c r="F1383" s="56"/>
      <c r="G1383" s="13" t="str">
        <f t="shared" si="301"/>
        <v/>
      </c>
      <c r="H1383" s="56"/>
      <c r="K1383" s="128"/>
      <c r="L1383" s="128"/>
      <c r="M1383" s="128"/>
      <c r="N1383" s="84" t="str">
        <f t="shared" si="302"/>
        <v/>
      </c>
      <c r="O1383" s="128"/>
      <c r="P1383" s="84" t="str">
        <f t="shared" si="303"/>
        <v/>
      </c>
      <c r="Q1383" s="84" t="str">
        <f t="shared" si="300"/>
        <v/>
      </c>
      <c r="R1383" s="84" t="str">
        <f t="shared" si="304"/>
        <v/>
      </c>
      <c r="S1383" s="84" t="str">
        <f t="shared" si="305"/>
        <v/>
      </c>
      <c r="U1383" s="84" t="str">
        <f t="shared" si="306"/>
        <v/>
      </c>
      <c r="W1383" s="108" t="str">
        <f>IF($N1383="", "", SUM($D$11:$D1383))</f>
        <v/>
      </c>
      <c r="X1383" s="111" t="str">
        <f t="shared" si="307"/>
        <v/>
      </c>
      <c r="Y1383" s="114" t="str">
        <f t="shared" si="311"/>
        <v/>
      </c>
      <c r="Z1383" s="111" t="str">
        <f>IF(X1383="", "", X1383-SUM($Z$11:$Z1382))</f>
        <v/>
      </c>
      <c r="AA1383" s="111" t="str">
        <f>IF($Y1383="", "", $Y1383-SUM($AA$11:$AA1382))</f>
        <v/>
      </c>
      <c r="AB1383" s="111" t="str">
        <f t="shared" si="312"/>
        <v/>
      </c>
      <c r="AC1383" s="121" t="str">
        <f t="shared" si="308"/>
        <v/>
      </c>
      <c r="AD1383" s="122" t="str">
        <f t="shared" si="309"/>
        <v/>
      </c>
      <c r="AE1383" s="123" t="str">
        <f t="shared" si="313"/>
        <v/>
      </c>
      <c r="AG1383" s="150" t="str">
        <f t="shared" si="310"/>
        <v/>
      </c>
    </row>
    <row r="1384" spans="1:33" x14ac:dyDescent="0.25">
      <c r="A1384" s="56"/>
      <c r="B1384" s="70"/>
      <c r="C1384" s="76"/>
      <c r="D1384" s="73"/>
      <c r="E1384" s="79"/>
      <c r="F1384" s="56"/>
      <c r="G1384" s="13" t="str">
        <f t="shared" si="301"/>
        <v/>
      </c>
      <c r="H1384" s="56"/>
      <c r="K1384" s="128"/>
      <c r="L1384" s="128"/>
      <c r="M1384" s="128"/>
      <c r="N1384" s="84" t="str">
        <f t="shared" si="302"/>
        <v/>
      </c>
      <c r="O1384" s="128"/>
      <c r="P1384" s="84" t="str">
        <f t="shared" si="303"/>
        <v/>
      </c>
      <c r="Q1384" s="84" t="str">
        <f t="shared" si="300"/>
        <v/>
      </c>
      <c r="R1384" s="84" t="str">
        <f t="shared" si="304"/>
        <v/>
      </c>
      <c r="S1384" s="84" t="str">
        <f t="shared" si="305"/>
        <v/>
      </c>
      <c r="U1384" s="84" t="str">
        <f t="shared" si="306"/>
        <v/>
      </c>
      <c r="W1384" s="108" t="str">
        <f>IF($N1384="", "", SUM($D$11:$D1384))</f>
        <v/>
      </c>
      <c r="X1384" s="111" t="str">
        <f t="shared" si="307"/>
        <v/>
      </c>
      <c r="Y1384" s="114" t="str">
        <f t="shared" si="311"/>
        <v/>
      </c>
      <c r="Z1384" s="111" t="str">
        <f>IF(X1384="", "", X1384-SUM($Z$11:$Z1383))</f>
        <v/>
      </c>
      <c r="AA1384" s="111" t="str">
        <f>IF($Y1384="", "", $Y1384-SUM($AA$11:$AA1383))</f>
        <v/>
      </c>
      <c r="AB1384" s="111" t="str">
        <f t="shared" si="312"/>
        <v/>
      </c>
      <c r="AC1384" s="121" t="str">
        <f t="shared" si="308"/>
        <v/>
      </c>
      <c r="AD1384" s="122" t="str">
        <f t="shared" si="309"/>
        <v/>
      </c>
      <c r="AE1384" s="123" t="str">
        <f t="shared" si="313"/>
        <v/>
      </c>
      <c r="AG1384" s="150" t="str">
        <f t="shared" si="310"/>
        <v/>
      </c>
    </row>
    <row r="1385" spans="1:33" x14ac:dyDescent="0.25">
      <c r="A1385" s="56"/>
      <c r="B1385" s="70"/>
      <c r="C1385" s="76"/>
      <c r="D1385" s="73"/>
      <c r="E1385" s="79"/>
      <c r="F1385" s="56"/>
      <c r="G1385" s="13" t="str">
        <f t="shared" si="301"/>
        <v/>
      </c>
      <c r="H1385" s="56"/>
      <c r="K1385" s="128"/>
      <c r="L1385" s="128"/>
      <c r="M1385" s="128"/>
      <c r="N1385" s="84" t="str">
        <f t="shared" si="302"/>
        <v/>
      </c>
      <c r="O1385" s="128"/>
      <c r="P1385" s="84" t="str">
        <f t="shared" si="303"/>
        <v/>
      </c>
      <c r="Q1385" s="84" t="str">
        <f t="shared" si="300"/>
        <v/>
      </c>
      <c r="R1385" s="84" t="str">
        <f t="shared" si="304"/>
        <v/>
      </c>
      <c r="S1385" s="84" t="str">
        <f t="shared" si="305"/>
        <v/>
      </c>
      <c r="U1385" s="84" t="str">
        <f t="shared" si="306"/>
        <v/>
      </c>
      <c r="W1385" s="108" t="str">
        <f>IF($N1385="", "", SUM($D$11:$D1385))</f>
        <v/>
      </c>
      <c r="X1385" s="111" t="str">
        <f t="shared" si="307"/>
        <v/>
      </c>
      <c r="Y1385" s="114" t="str">
        <f t="shared" si="311"/>
        <v/>
      </c>
      <c r="Z1385" s="111" t="str">
        <f>IF(X1385="", "", X1385-SUM($Z$11:$Z1384))</f>
        <v/>
      </c>
      <c r="AA1385" s="111" t="str">
        <f>IF($Y1385="", "", $Y1385-SUM($AA$11:$AA1384))</f>
        <v/>
      </c>
      <c r="AB1385" s="111" t="str">
        <f t="shared" si="312"/>
        <v/>
      </c>
      <c r="AC1385" s="121" t="str">
        <f t="shared" si="308"/>
        <v/>
      </c>
      <c r="AD1385" s="122" t="str">
        <f t="shared" si="309"/>
        <v/>
      </c>
      <c r="AE1385" s="123" t="str">
        <f t="shared" si="313"/>
        <v/>
      </c>
      <c r="AG1385" s="150" t="str">
        <f t="shared" si="310"/>
        <v/>
      </c>
    </row>
    <row r="1386" spans="1:33" x14ac:dyDescent="0.25">
      <c r="A1386" s="56"/>
      <c r="B1386" s="70"/>
      <c r="C1386" s="76"/>
      <c r="D1386" s="73"/>
      <c r="E1386" s="79"/>
      <c r="F1386" s="56"/>
      <c r="G1386" s="13" t="str">
        <f t="shared" si="301"/>
        <v/>
      </c>
      <c r="H1386" s="56"/>
      <c r="K1386" s="128"/>
      <c r="L1386" s="128"/>
      <c r="M1386" s="128"/>
      <c r="N1386" s="84" t="str">
        <f t="shared" si="302"/>
        <v/>
      </c>
      <c r="O1386" s="128"/>
      <c r="P1386" s="84" t="str">
        <f t="shared" si="303"/>
        <v/>
      </c>
      <c r="Q1386" s="84" t="str">
        <f t="shared" si="300"/>
        <v/>
      </c>
      <c r="R1386" s="84" t="str">
        <f t="shared" si="304"/>
        <v/>
      </c>
      <c r="S1386" s="84" t="str">
        <f t="shared" si="305"/>
        <v/>
      </c>
      <c r="U1386" s="84" t="str">
        <f t="shared" si="306"/>
        <v/>
      </c>
      <c r="W1386" s="108" t="str">
        <f>IF($N1386="", "", SUM($D$11:$D1386))</f>
        <v/>
      </c>
      <c r="X1386" s="111" t="str">
        <f t="shared" si="307"/>
        <v/>
      </c>
      <c r="Y1386" s="114" t="str">
        <f t="shared" si="311"/>
        <v/>
      </c>
      <c r="Z1386" s="111" t="str">
        <f>IF(X1386="", "", X1386-SUM($Z$11:$Z1385))</f>
        <v/>
      </c>
      <c r="AA1386" s="111" t="str">
        <f>IF($Y1386="", "", $Y1386-SUM($AA$11:$AA1385))</f>
        <v/>
      </c>
      <c r="AB1386" s="111" t="str">
        <f t="shared" si="312"/>
        <v/>
      </c>
      <c r="AC1386" s="121" t="str">
        <f t="shared" si="308"/>
        <v/>
      </c>
      <c r="AD1386" s="122" t="str">
        <f t="shared" si="309"/>
        <v/>
      </c>
      <c r="AE1386" s="123" t="str">
        <f t="shared" si="313"/>
        <v/>
      </c>
      <c r="AG1386" s="150" t="str">
        <f t="shared" si="310"/>
        <v/>
      </c>
    </row>
    <row r="1387" spans="1:33" x14ac:dyDescent="0.25">
      <c r="A1387" s="56"/>
      <c r="B1387" s="70"/>
      <c r="C1387" s="76"/>
      <c r="D1387" s="73"/>
      <c r="E1387" s="79"/>
      <c r="F1387" s="56"/>
      <c r="G1387" s="13" t="str">
        <f t="shared" si="301"/>
        <v/>
      </c>
      <c r="H1387" s="56"/>
      <c r="K1387" s="128"/>
      <c r="L1387" s="128"/>
      <c r="M1387" s="128"/>
      <c r="N1387" s="84" t="str">
        <f t="shared" si="302"/>
        <v/>
      </c>
      <c r="O1387" s="128"/>
      <c r="P1387" s="84" t="str">
        <f t="shared" si="303"/>
        <v/>
      </c>
      <c r="Q1387" s="84" t="str">
        <f t="shared" si="300"/>
        <v/>
      </c>
      <c r="R1387" s="84" t="str">
        <f t="shared" si="304"/>
        <v/>
      </c>
      <c r="S1387" s="84" t="str">
        <f t="shared" si="305"/>
        <v/>
      </c>
      <c r="U1387" s="84" t="str">
        <f t="shared" si="306"/>
        <v/>
      </c>
      <c r="W1387" s="108" t="str">
        <f>IF($N1387="", "", SUM($D$11:$D1387))</f>
        <v/>
      </c>
      <c r="X1387" s="111" t="str">
        <f t="shared" si="307"/>
        <v/>
      </c>
      <c r="Y1387" s="114" t="str">
        <f t="shared" si="311"/>
        <v/>
      </c>
      <c r="Z1387" s="111" t="str">
        <f>IF(X1387="", "", X1387-SUM($Z$11:$Z1386))</f>
        <v/>
      </c>
      <c r="AA1387" s="111" t="str">
        <f>IF($Y1387="", "", $Y1387-SUM($AA$11:$AA1386))</f>
        <v/>
      </c>
      <c r="AB1387" s="111" t="str">
        <f t="shared" si="312"/>
        <v/>
      </c>
      <c r="AC1387" s="121" t="str">
        <f t="shared" si="308"/>
        <v/>
      </c>
      <c r="AD1387" s="122" t="str">
        <f t="shared" si="309"/>
        <v/>
      </c>
      <c r="AE1387" s="123" t="str">
        <f t="shared" si="313"/>
        <v/>
      </c>
      <c r="AG1387" s="150" t="str">
        <f t="shared" si="310"/>
        <v/>
      </c>
    </row>
    <row r="1388" spans="1:33" x14ac:dyDescent="0.25">
      <c r="A1388" s="56"/>
      <c r="B1388" s="70"/>
      <c r="C1388" s="76"/>
      <c r="D1388" s="73"/>
      <c r="E1388" s="79"/>
      <c r="F1388" s="56"/>
      <c r="G1388" s="13" t="str">
        <f t="shared" si="301"/>
        <v/>
      </c>
      <c r="H1388" s="56"/>
      <c r="K1388" s="128"/>
      <c r="L1388" s="128"/>
      <c r="M1388" s="128"/>
      <c r="N1388" s="84" t="str">
        <f t="shared" si="302"/>
        <v/>
      </c>
      <c r="O1388" s="128"/>
      <c r="P1388" s="84" t="str">
        <f t="shared" si="303"/>
        <v/>
      </c>
      <c r="Q1388" s="84" t="str">
        <f t="shared" si="300"/>
        <v/>
      </c>
      <c r="R1388" s="84" t="str">
        <f t="shared" si="304"/>
        <v/>
      </c>
      <c r="S1388" s="84" t="str">
        <f t="shared" si="305"/>
        <v/>
      </c>
      <c r="U1388" s="84" t="str">
        <f t="shared" si="306"/>
        <v/>
      </c>
      <c r="W1388" s="108" t="str">
        <f>IF($N1388="", "", SUM($D$11:$D1388))</f>
        <v/>
      </c>
      <c r="X1388" s="111" t="str">
        <f t="shared" si="307"/>
        <v/>
      </c>
      <c r="Y1388" s="114" t="str">
        <f t="shared" si="311"/>
        <v/>
      </c>
      <c r="Z1388" s="111" t="str">
        <f>IF(X1388="", "", X1388-SUM($Z$11:$Z1387))</f>
        <v/>
      </c>
      <c r="AA1388" s="111" t="str">
        <f>IF($Y1388="", "", $Y1388-SUM($AA$11:$AA1387))</f>
        <v/>
      </c>
      <c r="AB1388" s="111" t="str">
        <f t="shared" si="312"/>
        <v/>
      </c>
      <c r="AC1388" s="121" t="str">
        <f t="shared" si="308"/>
        <v/>
      </c>
      <c r="AD1388" s="122" t="str">
        <f t="shared" si="309"/>
        <v/>
      </c>
      <c r="AE1388" s="123" t="str">
        <f t="shared" si="313"/>
        <v/>
      </c>
      <c r="AG1388" s="150" t="str">
        <f t="shared" si="310"/>
        <v/>
      </c>
    </row>
    <row r="1389" spans="1:33" x14ac:dyDescent="0.25">
      <c r="A1389" s="56"/>
      <c r="B1389" s="70"/>
      <c r="C1389" s="76"/>
      <c r="D1389" s="73"/>
      <c r="E1389" s="79"/>
      <c r="F1389" s="56"/>
      <c r="G1389" s="13" t="str">
        <f t="shared" si="301"/>
        <v/>
      </c>
      <c r="H1389" s="56"/>
      <c r="K1389" s="128"/>
      <c r="L1389" s="128"/>
      <c r="M1389" s="128"/>
      <c r="N1389" s="84" t="str">
        <f t="shared" si="302"/>
        <v/>
      </c>
      <c r="O1389" s="128"/>
      <c r="P1389" s="84" t="str">
        <f t="shared" si="303"/>
        <v/>
      </c>
      <c r="Q1389" s="84" t="str">
        <f t="shared" si="300"/>
        <v/>
      </c>
      <c r="R1389" s="84" t="str">
        <f t="shared" si="304"/>
        <v/>
      </c>
      <c r="S1389" s="84" t="str">
        <f t="shared" si="305"/>
        <v/>
      </c>
      <c r="U1389" s="84" t="str">
        <f t="shared" si="306"/>
        <v/>
      </c>
      <c r="W1389" s="108" t="str">
        <f>IF($N1389="", "", SUM($D$11:$D1389))</f>
        <v/>
      </c>
      <c r="X1389" s="111" t="str">
        <f t="shared" si="307"/>
        <v/>
      </c>
      <c r="Y1389" s="114" t="str">
        <f t="shared" si="311"/>
        <v/>
      </c>
      <c r="Z1389" s="111" t="str">
        <f>IF(X1389="", "", X1389-SUM($Z$11:$Z1388))</f>
        <v/>
      </c>
      <c r="AA1389" s="111" t="str">
        <f>IF($Y1389="", "", $Y1389-SUM($AA$11:$AA1388))</f>
        <v/>
      </c>
      <c r="AB1389" s="111" t="str">
        <f t="shared" si="312"/>
        <v/>
      </c>
      <c r="AC1389" s="121" t="str">
        <f t="shared" si="308"/>
        <v/>
      </c>
      <c r="AD1389" s="122" t="str">
        <f t="shared" si="309"/>
        <v/>
      </c>
      <c r="AE1389" s="123" t="str">
        <f t="shared" si="313"/>
        <v/>
      </c>
      <c r="AG1389" s="150" t="str">
        <f t="shared" si="310"/>
        <v/>
      </c>
    </row>
    <row r="1390" spans="1:33" x14ac:dyDescent="0.25">
      <c r="A1390" s="56"/>
      <c r="B1390" s="70"/>
      <c r="C1390" s="76"/>
      <c r="D1390" s="73"/>
      <c r="E1390" s="79"/>
      <c r="F1390" s="56"/>
      <c r="G1390" s="13" t="str">
        <f t="shared" si="301"/>
        <v/>
      </c>
      <c r="H1390" s="56"/>
      <c r="K1390" s="128"/>
      <c r="L1390" s="128"/>
      <c r="M1390" s="128"/>
      <c r="N1390" s="84" t="str">
        <f t="shared" si="302"/>
        <v/>
      </c>
      <c r="O1390" s="128"/>
      <c r="P1390" s="84" t="str">
        <f t="shared" si="303"/>
        <v/>
      </c>
      <c r="Q1390" s="84" t="str">
        <f t="shared" si="300"/>
        <v/>
      </c>
      <c r="R1390" s="84" t="str">
        <f t="shared" si="304"/>
        <v/>
      </c>
      <c r="S1390" s="84" t="str">
        <f t="shared" si="305"/>
        <v/>
      </c>
      <c r="U1390" s="84" t="str">
        <f t="shared" si="306"/>
        <v/>
      </c>
      <c r="W1390" s="108" t="str">
        <f>IF($N1390="", "", SUM($D$11:$D1390))</f>
        <v/>
      </c>
      <c r="X1390" s="111" t="str">
        <f t="shared" si="307"/>
        <v/>
      </c>
      <c r="Y1390" s="114" t="str">
        <f t="shared" si="311"/>
        <v/>
      </c>
      <c r="Z1390" s="111" t="str">
        <f>IF(X1390="", "", X1390-SUM($Z$11:$Z1389))</f>
        <v/>
      </c>
      <c r="AA1390" s="111" t="str">
        <f>IF($Y1390="", "", $Y1390-SUM($AA$11:$AA1389))</f>
        <v/>
      </c>
      <c r="AB1390" s="111" t="str">
        <f t="shared" si="312"/>
        <v/>
      </c>
      <c r="AC1390" s="121" t="str">
        <f t="shared" si="308"/>
        <v/>
      </c>
      <c r="AD1390" s="122" t="str">
        <f t="shared" si="309"/>
        <v/>
      </c>
      <c r="AE1390" s="123" t="str">
        <f t="shared" si="313"/>
        <v/>
      </c>
      <c r="AG1390" s="150" t="str">
        <f t="shared" si="310"/>
        <v/>
      </c>
    </row>
    <row r="1391" spans="1:33" x14ac:dyDescent="0.25">
      <c r="A1391" s="56"/>
      <c r="B1391" s="70"/>
      <c r="C1391" s="76"/>
      <c r="D1391" s="73"/>
      <c r="E1391" s="79"/>
      <c r="F1391" s="56"/>
      <c r="G1391" s="13" t="str">
        <f t="shared" si="301"/>
        <v/>
      </c>
      <c r="H1391" s="56"/>
      <c r="K1391" s="128"/>
      <c r="L1391" s="128"/>
      <c r="M1391" s="128"/>
      <c r="N1391" s="84" t="str">
        <f t="shared" si="302"/>
        <v/>
      </c>
      <c r="O1391" s="128"/>
      <c r="P1391" s="84" t="str">
        <f t="shared" si="303"/>
        <v/>
      </c>
      <c r="Q1391" s="84" t="str">
        <f t="shared" si="300"/>
        <v/>
      </c>
      <c r="R1391" s="84" t="str">
        <f t="shared" si="304"/>
        <v/>
      </c>
      <c r="S1391" s="84" t="str">
        <f t="shared" si="305"/>
        <v/>
      </c>
      <c r="U1391" s="84" t="str">
        <f t="shared" si="306"/>
        <v/>
      </c>
      <c r="W1391" s="108" t="str">
        <f>IF($N1391="", "", SUM($D$11:$D1391))</f>
        <v/>
      </c>
      <c r="X1391" s="111" t="str">
        <f t="shared" si="307"/>
        <v/>
      </c>
      <c r="Y1391" s="114" t="str">
        <f t="shared" si="311"/>
        <v/>
      </c>
      <c r="Z1391" s="111" t="str">
        <f>IF(X1391="", "", X1391-SUM($Z$11:$Z1390))</f>
        <v/>
      </c>
      <c r="AA1391" s="111" t="str">
        <f>IF($Y1391="", "", $Y1391-SUM($AA$11:$AA1390))</f>
        <v/>
      </c>
      <c r="AB1391" s="111" t="str">
        <f t="shared" si="312"/>
        <v/>
      </c>
      <c r="AC1391" s="121" t="str">
        <f t="shared" si="308"/>
        <v/>
      </c>
      <c r="AD1391" s="122" t="str">
        <f t="shared" si="309"/>
        <v/>
      </c>
      <c r="AE1391" s="123" t="str">
        <f t="shared" si="313"/>
        <v/>
      </c>
      <c r="AG1391" s="150" t="str">
        <f t="shared" si="310"/>
        <v/>
      </c>
    </row>
    <row r="1392" spans="1:33" x14ac:dyDescent="0.25">
      <c r="A1392" s="56"/>
      <c r="B1392" s="70"/>
      <c r="C1392" s="76"/>
      <c r="D1392" s="73"/>
      <c r="E1392" s="79"/>
      <c r="F1392" s="56"/>
      <c r="G1392" s="13" t="str">
        <f t="shared" si="301"/>
        <v/>
      </c>
      <c r="H1392" s="56"/>
      <c r="K1392" s="128"/>
      <c r="L1392" s="128"/>
      <c r="M1392" s="128"/>
      <c r="N1392" s="84" t="str">
        <f t="shared" si="302"/>
        <v/>
      </c>
      <c r="O1392" s="128"/>
      <c r="P1392" s="84" t="str">
        <f t="shared" si="303"/>
        <v/>
      </c>
      <c r="Q1392" s="84" t="str">
        <f t="shared" si="300"/>
        <v/>
      </c>
      <c r="R1392" s="84" t="str">
        <f t="shared" si="304"/>
        <v/>
      </c>
      <c r="S1392" s="84" t="str">
        <f t="shared" si="305"/>
        <v/>
      </c>
      <c r="U1392" s="84" t="str">
        <f t="shared" si="306"/>
        <v/>
      </c>
      <c r="W1392" s="108" t="str">
        <f>IF($N1392="", "", SUM($D$11:$D1392))</f>
        <v/>
      </c>
      <c r="X1392" s="111" t="str">
        <f t="shared" si="307"/>
        <v/>
      </c>
      <c r="Y1392" s="114" t="str">
        <f t="shared" si="311"/>
        <v/>
      </c>
      <c r="Z1392" s="111" t="str">
        <f>IF(X1392="", "", X1392-SUM($Z$11:$Z1391))</f>
        <v/>
      </c>
      <c r="AA1392" s="111" t="str">
        <f>IF($Y1392="", "", $Y1392-SUM($AA$11:$AA1391))</f>
        <v/>
      </c>
      <c r="AB1392" s="111" t="str">
        <f t="shared" si="312"/>
        <v/>
      </c>
      <c r="AC1392" s="121" t="str">
        <f t="shared" si="308"/>
        <v/>
      </c>
      <c r="AD1392" s="122" t="str">
        <f t="shared" si="309"/>
        <v/>
      </c>
      <c r="AE1392" s="123" t="str">
        <f t="shared" si="313"/>
        <v/>
      </c>
      <c r="AG1392" s="150" t="str">
        <f t="shared" si="310"/>
        <v/>
      </c>
    </row>
    <row r="1393" spans="1:33" x14ac:dyDescent="0.25">
      <c r="A1393" s="56"/>
      <c r="B1393" s="70"/>
      <c r="C1393" s="76"/>
      <c r="D1393" s="73"/>
      <c r="E1393" s="79"/>
      <c r="F1393" s="56"/>
      <c r="G1393" s="13" t="str">
        <f t="shared" si="301"/>
        <v/>
      </c>
      <c r="H1393" s="56"/>
      <c r="K1393" s="128"/>
      <c r="L1393" s="128"/>
      <c r="M1393" s="128"/>
      <c r="N1393" s="84" t="str">
        <f t="shared" si="302"/>
        <v/>
      </c>
      <c r="O1393" s="128"/>
      <c r="P1393" s="84" t="str">
        <f t="shared" si="303"/>
        <v/>
      </c>
      <c r="Q1393" s="84" t="str">
        <f t="shared" si="300"/>
        <v/>
      </c>
      <c r="R1393" s="84" t="str">
        <f t="shared" si="304"/>
        <v/>
      </c>
      <c r="S1393" s="84" t="str">
        <f t="shared" si="305"/>
        <v/>
      </c>
      <c r="U1393" s="84" t="str">
        <f t="shared" si="306"/>
        <v/>
      </c>
      <c r="W1393" s="108" t="str">
        <f>IF($N1393="", "", SUM($D$11:$D1393))</f>
        <v/>
      </c>
      <c r="X1393" s="111" t="str">
        <f t="shared" si="307"/>
        <v/>
      </c>
      <c r="Y1393" s="114" t="str">
        <f t="shared" si="311"/>
        <v/>
      </c>
      <c r="Z1393" s="111" t="str">
        <f>IF(X1393="", "", X1393-SUM($Z$11:$Z1392))</f>
        <v/>
      </c>
      <c r="AA1393" s="111" t="str">
        <f>IF($Y1393="", "", $Y1393-SUM($AA$11:$AA1392))</f>
        <v/>
      </c>
      <c r="AB1393" s="111" t="str">
        <f t="shared" si="312"/>
        <v/>
      </c>
      <c r="AC1393" s="121" t="str">
        <f t="shared" si="308"/>
        <v/>
      </c>
      <c r="AD1393" s="122" t="str">
        <f t="shared" si="309"/>
        <v/>
      </c>
      <c r="AE1393" s="123" t="str">
        <f t="shared" si="313"/>
        <v/>
      </c>
      <c r="AG1393" s="150" t="str">
        <f t="shared" si="310"/>
        <v/>
      </c>
    </row>
    <row r="1394" spans="1:33" x14ac:dyDescent="0.25">
      <c r="A1394" s="56"/>
      <c r="B1394" s="70"/>
      <c r="C1394" s="76"/>
      <c r="D1394" s="73"/>
      <c r="E1394" s="79"/>
      <c r="F1394" s="56"/>
      <c r="G1394" s="13" t="str">
        <f t="shared" si="301"/>
        <v/>
      </c>
      <c r="H1394" s="56"/>
      <c r="K1394" s="128"/>
      <c r="L1394" s="128"/>
      <c r="M1394" s="128"/>
      <c r="N1394" s="84" t="str">
        <f t="shared" si="302"/>
        <v/>
      </c>
      <c r="O1394" s="128"/>
      <c r="P1394" s="84" t="str">
        <f t="shared" si="303"/>
        <v/>
      </c>
      <c r="Q1394" s="84" t="str">
        <f t="shared" si="300"/>
        <v/>
      </c>
      <c r="R1394" s="84" t="str">
        <f t="shared" si="304"/>
        <v/>
      </c>
      <c r="S1394" s="84" t="str">
        <f t="shared" si="305"/>
        <v/>
      </c>
      <c r="U1394" s="84" t="str">
        <f t="shared" si="306"/>
        <v/>
      </c>
      <c r="W1394" s="108" t="str">
        <f>IF($N1394="", "", SUM($D$11:$D1394))</f>
        <v/>
      </c>
      <c r="X1394" s="111" t="str">
        <f t="shared" si="307"/>
        <v/>
      </c>
      <c r="Y1394" s="114" t="str">
        <f t="shared" si="311"/>
        <v/>
      </c>
      <c r="Z1394" s="111" t="str">
        <f>IF(X1394="", "", X1394-SUM($Z$11:$Z1393))</f>
        <v/>
      </c>
      <c r="AA1394" s="111" t="str">
        <f>IF($Y1394="", "", $Y1394-SUM($AA$11:$AA1393))</f>
        <v/>
      </c>
      <c r="AB1394" s="111" t="str">
        <f t="shared" si="312"/>
        <v/>
      </c>
      <c r="AC1394" s="121" t="str">
        <f t="shared" si="308"/>
        <v/>
      </c>
      <c r="AD1394" s="122" t="str">
        <f t="shared" si="309"/>
        <v/>
      </c>
      <c r="AE1394" s="123" t="str">
        <f t="shared" si="313"/>
        <v/>
      </c>
      <c r="AG1394" s="150" t="str">
        <f t="shared" si="310"/>
        <v/>
      </c>
    </row>
    <row r="1395" spans="1:33" x14ac:dyDescent="0.25">
      <c r="A1395" s="56"/>
      <c r="B1395" s="70"/>
      <c r="C1395" s="76"/>
      <c r="D1395" s="73"/>
      <c r="E1395" s="79"/>
      <c r="F1395" s="56"/>
      <c r="G1395" s="13" t="str">
        <f t="shared" si="301"/>
        <v/>
      </c>
      <c r="H1395" s="56"/>
      <c r="K1395" s="128"/>
      <c r="L1395" s="128"/>
      <c r="M1395" s="128"/>
      <c r="N1395" s="84" t="str">
        <f t="shared" si="302"/>
        <v/>
      </c>
      <c r="O1395" s="128"/>
      <c r="P1395" s="84" t="str">
        <f t="shared" si="303"/>
        <v/>
      </c>
      <c r="Q1395" s="84" t="str">
        <f t="shared" si="300"/>
        <v/>
      </c>
      <c r="R1395" s="84" t="str">
        <f t="shared" si="304"/>
        <v/>
      </c>
      <c r="S1395" s="84" t="str">
        <f t="shared" si="305"/>
        <v/>
      </c>
      <c r="U1395" s="84" t="str">
        <f t="shared" si="306"/>
        <v/>
      </c>
      <c r="W1395" s="108" t="str">
        <f>IF($N1395="", "", SUM($D$11:$D1395))</f>
        <v/>
      </c>
      <c r="X1395" s="111" t="str">
        <f t="shared" si="307"/>
        <v/>
      </c>
      <c r="Y1395" s="114" t="str">
        <f t="shared" si="311"/>
        <v/>
      </c>
      <c r="Z1395" s="111" t="str">
        <f>IF(X1395="", "", X1395-SUM($Z$11:$Z1394))</f>
        <v/>
      </c>
      <c r="AA1395" s="111" t="str">
        <f>IF($Y1395="", "", $Y1395-SUM($AA$11:$AA1394))</f>
        <v/>
      </c>
      <c r="AB1395" s="111" t="str">
        <f t="shared" si="312"/>
        <v/>
      </c>
      <c r="AC1395" s="121" t="str">
        <f t="shared" si="308"/>
        <v/>
      </c>
      <c r="AD1395" s="122" t="str">
        <f t="shared" si="309"/>
        <v/>
      </c>
      <c r="AE1395" s="123" t="str">
        <f t="shared" si="313"/>
        <v/>
      </c>
      <c r="AG1395" s="150" t="str">
        <f t="shared" si="310"/>
        <v/>
      </c>
    </row>
    <row r="1396" spans="1:33" x14ac:dyDescent="0.25">
      <c r="A1396" s="56"/>
      <c r="B1396" s="70"/>
      <c r="C1396" s="76"/>
      <c r="D1396" s="73"/>
      <c r="E1396" s="79"/>
      <c r="F1396" s="56"/>
      <c r="G1396" s="13" t="str">
        <f t="shared" si="301"/>
        <v/>
      </c>
      <c r="H1396" s="56"/>
      <c r="K1396" s="128"/>
      <c r="L1396" s="128"/>
      <c r="M1396" s="128"/>
      <c r="N1396" s="84" t="str">
        <f t="shared" si="302"/>
        <v/>
      </c>
      <c r="O1396" s="128"/>
      <c r="P1396" s="84" t="str">
        <f t="shared" si="303"/>
        <v/>
      </c>
      <c r="Q1396" s="84" t="str">
        <f t="shared" si="300"/>
        <v/>
      </c>
      <c r="R1396" s="84" t="str">
        <f t="shared" si="304"/>
        <v/>
      </c>
      <c r="S1396" s="84" t="str">
        <f t="shared" si="305"/>
        <v/>
      </c>
      <c r="U1396" s="84" t="str">
        <f t="shared" si="306"/>
        <v/>
      </c>
      <c r="W1396" s="108" t="str">
        <f>IF($N1396="", "", SUM($D$11:$D1396))</f>
        <v/>
      </c>
      <c r="X1396" s="111" t="str">
        <f t="shared" si="307"/>
        <v/>
      </c>
      <c r="Y1396" s="114" t="str">
        <f t="shared" si="311"/>
        <v/>
      </c>
      <c r="Z1396" s="111" t="str">
        <f>IF(X1396="", "", X1396-SUM($Z$11:$Z1395))</f>
        <v/>
      </c>
      <c r="AA1396" s="111" t="str">
        <f>IF($Y1396="", "", $Y1396-SUM($AA$11:$AA1395))</f>
        <v/>
      </c>
      <c r="AB1396" s="111" t="str">
        <f t="shared" si="312"/>
        <v/>
      </c>
      <c r="AC1396" s="121" t="str">
        <f t="shared" si="308"/>
        <v/>
      </c>
      <c r="AD1396" s="122" t="str">
        <f t="shared" si="309"/>
        <v/>
      </c>
      <c r="AE1396" s="123" t="str">
        <f t="shared" si="313"/>
        <v/>
      </c>
      <c r="AG1396" s="150" t="str">
        <f t="shared" si="310"/>
        <v/>
      </c>
    </row>
    <row r="1397" spans="1:33" x14ac:dyDescent="0.25">
      <c r="A1397" s="56"/>
      <c r="B1397" s="70"/>
      <c r="C1397" s="76"/>
      <c r="D1397" s="73"/>
      <c r="E1397" s="79"/>
      <c r="F1397" s="56"/>
      <c r="G1397" s="13" t="str">
        <f t="shared" si="301"/>
        <v/>
      </c>
      <c r="H1397" s="56"/>
      <c r="K1397" s="128"/>
      <c r="L1397" s="128"/>
      <c r="M1397" s="128"/>
      <c r="N1397" s="84" t="str">
        <f t="shared" si="302"/>
        <v/>
      </c>
      <c r="O1397" s="128"/>
      <c r="P1397" s="84" t="str">
        <f t="shared" si="303"/>
        <v/>
      </c>
      <c r="Q1397" s="84" t="str">
        <f t="shared" si="300"/>
        <v/>
      </c>
      <c r="R1397" s="84" t="str">
        <f t="shared" si="304"/>
        <v/>
      </c>
      <c r="S1397" s="84" t="str">
        <f t="shared" si="305"/>
        <v/>
      </c>
      <c r="U1397" s="84" t="str">
        <f t="shared" si="306"/>
        <v/>
      </c>
      <c r="W1397" s="108" t="str">
        <f>IF($N1397="", "", SUM($D$11:$D1397))</f>
        <v/>
      </c>
      <c r="X1397" s="111" t="str">
        <f t="shared" si="307"/>
        <v/>
      </c>
      <c r="Y1397" s="114" t="str">
        <f t="shared" si="311"/>
        <v/>
      </c>
      <c r="Z1397" s="111" t="str">
        <f>IF(X1397="", "", X1397-SUM($Z$11:$Z1396))</f>
        <v/>
      </c>
      <c r="AA1397" s="111" t="str">
        <f>IF($Y1397="", "", $Y1397-SUM($AA$11:$AA1396))</f>
        <v/>
      </c>
      <c r="AB1397" s="111" t="str">
        <f t="shared" si="312"/>
        <v/>
      </c>
      <c r="AC1397" s="121" t="str">
        <f t="shared" si="308"/>
        <v/>
      </c>
      <c r="AD1397" s="122" t="str">
        <f t="shared" si="309"/>
        <v/>
      </c>
      <c r="AE1397" s="123" t="str">
        <f t="shared" si="313"/>
        <v/>
      </c>
      <c r="AG1397" s="150" t="str">
        <f t="shared" si="310"/>
        <v/>
      </c>
    </row>
    <row r="1398" spans="1:33" x14ac:dyDescent="0.25">
      <c r="A1398" s="56"/>
      <c r="B1398" s="70"/>
      <c r="C1398" s="76"/>
      <c r="D1398" s="73"/>
      <c r="E1398" s="79"/>
      <c r="F1398" s="56"/>
      <c r="G1398" s="13" t="str">
        <f t="shared" si="301"/>
        <v/>
      </c>
      <c r="H1398" s="56"/>
      <c r="K1398" s="128"/>
      <c r="L1398" s="128"/>
      <c r="M1398" s="128"/>
      <c r="N1398" s="84" t="str">
        <f t="shared" si="302"/>
        <v/>
      </c>
      <c r="O1398" s="128"/>
      <c r="P1398" s="84" t="str">
        <f t="shared" si="303"/>
        <v/>
      </c>
      <c r="Q1398" s="84" t="str">
        <f t="shared" si="300"/>
        <v/>
      </c>
      <c r="R1398" s="84" t="str">
        <f t="shared" si="304"/>
        <v/>
      </c>
      <c r="S1398" s="84" t="str">
        <f t="shared" si="305"/>
        <v/>
      </c>
      <c r="U1398" s="84" t="str">
        <f t="shared" si="306"/>
        <v/>
      </c>
      <c r="W1398" s="108" t="str">
        <f>IF($N1398="", "", SUM($D$11:$D1398))</f>
        <v/>
      </c>
      <c r="X1398" s="111" t="str">
        <f t="shared" si="307"/>
        <v/>
      </c>
      <c r="Y1398" s="114" t="str">
        <f t="shared" si="311"/>
        <v/>
      </c>
      <c r="Z1398" s="111" t="str">
        <f>IF(X1398="", "", X1398-SUM($Z$11:$Z1397))</f>
        <v/>
      </c>
      <c r="AA1398" s="111" t="str">
        <f>IF($Y1398="", "", $Y1398-SUM($AA$11:$AA1397))</f>
        <v/>
      </c>
      <c r="AB1398" s="111" t="str">
        <f t="shared" si="312"/>
        <v/>
      </c>
      <c r="AC1398" s="121" t="str">
        <f t="shared" si="308"/>
        <v/>
      </c>
      <c r="AD1398" s="122" t="str">
        <f t="shared" si="309"/>
        <v/>
      </c>
      <c r="AE1398" s="123" t="str">
        <f t="shared" si="313"/>
        <v/>
      </c>
      <c r="AG1398" s="150" t="str">
        <f t="shared" si="310"/>
        <v/>
      </c>
    </row>
    <row r="1399" spans="1:33" x14ac:dyDescent="0.25">
      <c r="A1399" s="56"/>
      <c r="B1399" s="70"/>
      <c r="C1399" s="76"/>
      <c r="D1399" s="73"/>
      <c r="E1399" s="79"/>
      <c r="F1399" s="56"/>
      <c r="G1399" s="13" t="str">
        <f t="shared" si="301"/>
        <v/>
      </c>
      <c r="H1399" s="56"/>
      <c r="K1399" s="128"/>
      <c r="L1399" s="128"/>
      <c r="M1399" s="128"/>
      <c r="N1399" s="84" t="str">
        <f t="shared" si="302"/>
        <v/>
      </c>
      <c r="O1399" s="128"/>
      <c r="P1399" s="84" t="str">
        <f t="shared" si="303"/>
        <v/>
      </c>
      <c r="Q1399" s="84" t="str">
        <f t="shared" si="300"/>
        <v/>
      </c>
      <c r="R1399" s="84" t="str">
        <f t="shared" si="304"/>
        <v/>
      </c>
      <c r="S1399" s="84" t="str">
        <f t="shared" si="305"/>
        <v/>
      </c>
      <c r="U1399" s="84" t="str">
        <f t="shared" si="306"/>
        <v/>
      </c>
      <c r="W1399" s="108" t="str">
        <f>IF($N1399="", "", SUM($D$11:$D1399))</f>
        <v/>
      </c>
      <c r="X1399" s="111" t="str">
        <f t="shared" si="307"/>
        <v/>
      </c>
      <c r="Y1399" s="114" t="str">
        <f t="shared" si="311"/>
        <v/>
      </c>
      <c r="Z1399" s="111" t="str">
        <f>IF(X1399="", "", X1399-SUM($Z$11:$Z1398))</f>
        <v/>
      </c>
      <c r="AA1399" s="111" t="str">
        <f>IF($Y1399="", "", $Y1399-SUM($AA$11:$AA1398))</f>
        <v/>
      </c>
      <c r="AB1399" s="111" t="str">
        <f t="shared" si="312"/>
        <v/>
      </c>
      <c r="AC1399" s="121" t="str">
        <f t="shared" si="308"/>
        <v/>
      </c>
      <c r="AD1399" s="122" t="str">
        <f t="shared" si="309"/>
        <v/>
      </c>
      <c r="AE1399" s="123" t="str">
        <f t="shared" si="313"/>
        <v/>
      </c>
      <c r="AG1399" s="150" t="str">
        <f t="shared" si="310"/>
        <v/>
      </c>
    </row>
    <row r="1400" spans="1:33" x14ac:dyDescent="0.25">
      <c r="A1400" s="56"/>
      <c r="B1400" s="70"/>
      <c r="C1400" s="76"/>
      <c r="D1400" s="73"/>
      <c r="E1400" s="79"/>
      <c r="F1400" s="56"/>
      <c r="G1400" s="13" t="str">
        <f t="shared" si="301"/>
        <v/>
      </c>
      <c r="H1400" s="56"/>
      <c r="K1400" s="128"/>
      <c r="L1400" s="128"/>
      <c r="M1400" s="128"/>
      <c r="N1400" s="84" t="str">
        <f t="shared" si="302"/>
        <v/>
      </c>
      <c r="O1400" s="128"/>
      <c r="P1400" s="84" t="str">
        <f t="shared" si="303"/>
        <v/>
      </c>
      <c r="Q1400" s="84" t="str">
        <f t="shared" si="300"/>
        <v/>
      </c>
      <c r="R1400" s="84" t="str">
        <f t="shared" si="304"/>
        <v/>
      </c>
      <c r="S1400" s="84" t="str">
        <f t="shared" si="305"/>
        <v/>
      </c>
      <c r="U1400" s="84" t="str">
        <f t="shared" si="306"/>
        <v/>
      </c>
      <c r="W1400" s="108" t="str">
        <f>IF($N1400="", "", SUM($D$11:$D1400))</f>
        <v/>
      </c>
      <c r="X1400" s="111" t="str">
        <f t="shared" si="307"/>
        <v/>
      </c>
      <c r="Y1400" s="114" t="str">
        <f t="shared" si="311"/>
        <v/>
      </c>
      <c r="Z1400" s="111" t="str">
        <f>IF(X1400="", "", X1400-SUM($Z$11:$Z1399))</f>
        <v/>
      </c>
      <c r="AA1400" s="111" t="str">
        <f>IF($Y1400="", "", $Y1400-SUM($AA$11:$AA1399))</f>
        <v/>
      </c>
      <c r="AB1400" s="111" t="str">
        <f t="shared" si="312"/>
        <v/>
      </c>
      <c r="AC1400" s="121" t="str">
        <f t="shared" si="308"/>
        <v/>
      </c>
      <c r="AD1400" s="122" t="str">
        <f t="shared" si="309"/>
        <v/>
      </c>
      <c r="AE1400" s="123" t="str">
        <f t="shared" si="313"/>
        <v/>
      </c>
      <c r="AG1400" s="150" t="str">
        <f t="shared" si="310"/>
        <v/>
      </c>
    </row>
    <row r="1401" spans="1:33" x14ac:dyDescent="0.25">
      <c r="A1401" s="56"/>
      <c r="B1401" s="70"/>
      <c r="C1401" s="76"/>
      <c r="D1401" s="73"/>
      <c r="E1401" s="79"/>
      <c r="F1401" s="56"/>
      <c r="G1401" s="13" t="str">
        <f t="shared" si="301"/>
        <v/>
      </c>
      <c r="H1401" s="56"/>
      <c r="K1401" s="128"/>
      <c r="L1401" s="128"/>
      <c r="M1401" s="128"/>
      <c r="N1401" s="84" t="str">
        <f t="shared" si="302"/>
        <v/>
      </c>
      <c r="O1401" s="128"/>
      <c r="P1401" s="84" t="str">
        <f t="shared" si="303"/>
        <v/>
      </c>
      <c r="Q1401" s="84" t="str">
        <f t="shared" si="300"/>
        <v/>
      </c>
      <c r="R1401" s="84" t="str">
        <f t="shared" si="304"/>
        <v/>
      </c>
      <c r="S1401" s="84" t="str">
        <f t="shared" si="305"/>
        <v/>
      </c>
      <c r="U1401" s="84" t="str">
        <f t="shared" si="306"/>
        <v/>
      </c>
      <c r="W1401" s="108" t="str">
        <f>IF($N1401="", "", SUM($D$11:$D1401))</f>
        <v/>
      </c>
      <c r="X1401" s="111" t="str">
        <f t="shared" si="307"/>
        <v/>
      </c>
      <c r="Y1401" s="114" t="str">
        <f t="shared" si="311"/>
        <v/>
      </c>
      <c r="Z1401" s="111" t="str">
        <f>IF(X1401="", "", X1401-SUM($Z$11:$Z1400))</f>
        <v/>
      </c>
      <c r="AA1401" s="111" t="str">
        <f>IF($Y1401="", "", $Y1401-SUM($AA$11:$AA1400))</f>
        <v/>
      </c>
      <c r="AB1401" s="111" t="str">
        <f t="shared" si="312"/>
        <v/>
      </c>
      <c r="AC1401" s="121" t="str">
        <f t="shared" si="308"/>
        <v/>
      </c>
      <c r="AD1401" s="122" t="str">
        <f t="shared" si="309"/>
        <v/>
      </c>
      <c r="AE1401" s="123" t="str">
        <f t="shared" si="313"/>
        <v/>
      </c>
      <c r="AG1401" s="150" t="str">
        <f t="shared" si="310"/>
        <v/>
      </c>
    </row>
    <row r="1402" spans="1:33" x14ac:dyDescent="0.25">
      <c r="A1402" s="56"/>
      <c r="B1402" s="70"/>
      <c r="C1402" s="76"/>
      <c r="D1402" s="73"/>
      <c r="E1402" s="79"/>
      <c r="F1402" s="56"/>
      <c r="G1402" s="13" t="str">
        <f t="shared" si="301"/>
        <v/>
      </c>
      <c r="H1402" s="56"/>
      <c r="K1402" s="128"/>
      <c r="L1402" s="128"/>
      <c r="M1402" s="128"/>
      <c r="N1402" s="84" t="str">
        <f t="shared" si="302"/>
        <v/>
      </c>
      <c r="O1402" s="128"/>
      <c r="P1402" s="84" t="str">
        <f t="shared" si="303"/>
        <v/>
      </c>
      <c r="Q1402" s="84" t="str">
        <f t="shared" si="300"/>
        <v/>
      </c>
      <c r="R1402" s="84" t="str">
        <f t="shared" si="304"/>
        <v/>
      </c>
      <c r="S1402" s="84" t="str">
        <f t="shared" si="305"/>
        <v/>
      </c>
      <c r="U1402" s="84" t="str">
        <f t="shared" si="306"/>
        <v/>
      </c>
      <c r="W1402" s="108" t="str">
        <f>IF($N1402="", "", SUM($D$11:$D1402))</f>
        <v/>
      </c>
      <c r="X1402" s="111" t="str">
        <f t="shared" si="307"/>
        <v/>
      </c>
      <c r="Y1402" s="114" t="str">
        <f t="shared" si="311"/>
        <v/>
      </c>
      <c r="Z1402" s="111" t="str">
        <f>IF(X1402="", "", X1402-SUM($Z$11:$Z1401))</f>
        <v/>
      </c>
      <c r="AA1402" s="111" t="str">
        <f>IF($Y1402="", "", $Y1402-SUM($AA$11:$AA1401))</f>
        <v/>
      </c>
      <c r="AB1402" s="111" t="str">
        <f t="shared" si="312"/>
        <v/>
      </c>
      <c r="AC1402" s="121" t="str">
        <f t="shared" si="308"/>
        <v/>
      </c>
      <c r="AD1402" s="122" t="str">
        <f t="shared" si="309"/>
        <v/>
      </c>
      <c r="AE1402" s="123" t="str">
        <f t="shared" si="313"/>
        <v/>
      </c>
      <c r="AG1402" s="150" t="str">
        <f t="shared" si="310"/>
        <v/>
      </c>
    </row>
    <row r="1403" spans="1:33" x14ac:dyDescent="0.25">
      <c r="A1403" s="56"/>
      <c r="B1403" s="70"/>
      <c r="C1403" s="76"/>
      <c r="D1403" s="73"/>
      <c r="E1403" s="79"/>
      <c r="F1403" s="56"/>
      <c r="G1403" s="13" t="str">
        <f t="shared" si="301"/>
        <v/>
      </c>
      <c r="H1403" s="56"/>
      <c r="K1403" s="128"/>
      <c r="L1403" s="128"/>
      <c r="M1403" s="128"/>
      <c r="N1403" s="84" t="str">
        <f t="shared" si="302"/>
        <v/>
      </c>
      <c r="O1403" s="128"/>
      <c r="P1403" s="84" t="str">
        <f t="shared" si="303"/>
        <v/>
      </c>
      <c r="Q1403" s="84" t="str">
        <f t="shared" si="300"/>
        <v/>
      </c>
      <c r="R1403" s="84" t="str">
        <f t="shared" si="304"/>
        <v/>
      </c>
      <c r="S1403" s="84" t="str">
        <f t="shared" si="305"/>
        <v/>
      </c>
      <c r="U1403" s="84" t="str">
        <f t="shared" si="306"/>
        <v/>
      </c>
      <c r="W1403" s="108" t="str">
        <f>IF($N1403="", "", SUM($D$11:$D1403))</f>
        <v/>
      </c>
      <c r="X1403" s="111" t="str">
        <f t="shared" si="307"/>
        <v/>
      </c>
      <c r="Y1403" s="114" t="str">
        <f t="shared" si="311"/>
        <v/>
      </c>
      <c r="Z1403" s="111" t="str">
        <f>IF(X1403="", "", X1403-SUM($Z$11:$Z1402))</f>
        <v/>
      </c>
      <c r="AA1403" s="111" t="str">
        <f>IF($Y1403="", "", $Y1403-SUM($AA$11:$AA1402))</f>
        <v/>
      </c>
      <c r="AB1403" s="111" t="str">
        <f t="shared" si="312"/>
        <v/>
      </c>
      <c r="AC1403" s="121" t="str">
        <f t="shared" si="308"/>
        <v/>
      </c>
      <c r="AD1403" s="122" t="str">
        <f t="shared" si="309"/>
        <v/>
      </c>
      <c r="AE1403" s="123" t="str">
        <f t="shared" si="313"/>
        <v/>
      </c>
      <c r="AG1403" s="150" t="str">
        <f t="shared" si="310"/>
        <v/>
      </c>
    </row>
    <row r="1404" spans="1:33" x14ac:dyDescent="0.25">
      <c r="A1404" s="56"/>
      <c r="B1404" s="70"/>
      <c r="C1404" s="76"/>
      <c r="D1404" s="73"/>
      <c r="E1404" s="79"/>
      <c r="F1404" s="56"/>
      <c r="G1404" s="13" t="str">
        <f t="shared" si="301"/>
        <v/>
      </c>
      <c r="H1404" s="56"/>
      <c r="K1404" s="128"/>
      <c r="L1404" s="128"/>
      <c r="M1404" s="128"/>
      <c r="N1404" s="84" t="str">
        <f t="shared" si="302"/>
        <v/>
      </c>
      <c r="O1404" s="128"/>
      <c r="P1404" s="84" t="str">
        <f t="shared" si="303"/>
        <v/>
      </c>
      <c r="Q1404" s="84" t="str">
        <f t="shared" si="300"/>
        <v/>
      </c>
      <c r="R1404" s="84" t="str">
        <f t="shared" si="304"/>
        <v/>
      </c>
      <c r="S1404" s="84" t="str">
        <f t="shared" si="305"/>
        <v/>
      </c>
      <c r="U1404" s="84" t="str">
        <f t="shared" si="306"/>
        <v/>
      </c>
      <c r="W1404" s="108" t="str">
        <f>IF($N1404="", "", SUM($D$11:$D1404))</f>
        <v/>
      </c>
      <c r="X1404" s="111" t="str">
        <f t="shared" si="307"/>
        <v/>
      </c>
      <c r="Y1404" s="114" t="str">
        <f t="shared" si="311"/>
        <v/>
      </c>
      <c r="Z1404" s="111" t="str">
        <f>IF(X1404="", "", X1404-SUM($Z$11:$Z1403))</f>
        <v/>
      </c>
      <c r="AA1404" s="111" t="str">
        <f>IF($Y1404="", "", $Y1404-SUM($AA$11:$AA1403))</f>
        <v/>
      </c>
      <c r="AB1404" s="111" t="str">
        <f t="shared" si="312"/>
        <v/>
      </c>
      <c r="AC1404" s="121" t="str">
        <f t="shared" si="308"/>
        <v/>
      </c>
      <c r="AD1404" s="122" t="str">
        <f t="shared" si="309"/>
        <v/>
      </c>
      <c r="AE1404" s="123" t="str">
        <f t="shared" si="313"/>
        <v/>
      </c>
      <c r="AG1404" s="150" t="str">
        <f t="shared" si="310"/>
        <v/>
      </c>
    </row>
    <row r="1405" spans="1:33" x14ac:dyDescent="0.25">
      <c r="A1405" s="56"/>
      <c r="B1405" s="70"/>
      <c r="C1405" s="76"/>
      <c r="D1405" s="73"/>
      <c r="E1405" s="79"/>
      <c r="F1405" s="56"/>
      <c r="G1405" s="13" t="str">
        <f t="shared" si="301"/>
        <v/>
      </c>
      <c r="H1405" s="56"/>
      <c r="K1405" s="128"/>
      <c r="L1405" s="128"/>
      <c r="M1405" s="128"/>
      <c r="N1405" s="84" t="str">
        <f t="shared" si="302"/>
        <v/>
      </c>
      <c r="O1405" s="128"/>
      <c r="P1405" s="84" t="str">
        <f t="shared" si="303"/>
        <v/>
      </c>
      <c r="Q1405" s="84" t="str">
        <f t="shared" si="300"/>
        <v/>
      </c>
      <c r="R1405" s="84" t="str">
        <f t="shared" si="304"/>
        <v/>
      </c>
      <c r="S1405" s="84" t="str">
        <f t="shared" si="305"/>
        <v/>
      </c>
      <c r="U1405" s="84" t="str">
        <f t="shared" si="306"/>
        <v/>
      </c>
      <c r="W1405" s="108" t="str">
        <f>IF($N1405="", "", SUM($D$11:$D1405))</f>
        <v/>
      </c>
      <c r="X1405" s="111" t="str">
        <f t="shared" si="307"/>
        <v/>
      </c>
      <c r="Y1405" s="114" t="str">
        <f t="shared" si="311"/>
        <v/>
      </c>
      <c r="Z1405" s="111" t="str">
        <f>IF(X1405="", "", X1405-SUM($Z$11:$Z1404))</f>
        <v/>
      </c>
      <c r="AA1405" s="111" t="str">
        <f>IF($Y1405="", "", $Y1405-SUM($AA$11:$AA1404))</f>
        <v/>
      </c>
      <c r="AB1405" s="111" t="str">
        <f t="shared" si="312"/>
        <v/>
      </c>
      <c r="AC1405" s="121" t="str">
        <f t="shared" si="308"/>
        <v/>
      </c>
      <c r="AD1405" s="122" t="str">
        <f t="shared" si="309"/>
        <v/>
      </c>
      <c r="AE1405" s="123" t="str">
        <f t="shared" si="313"/>
        <v/>
      </c>
      <c r="AG1405" s="150" t="str">
        <f t="shared" si="310"/>
        <v/>
      </c>
    </row>
    <row r="1406" spans="1:33" x14ac:dyDescent="0.25">
      <c r="A1406" s="56"/>
      <c r="B1406" s="70"/>
      <c r="C1406" s="76"/>
      <c r="D1406" s="73"/>
      <c r="E1406" s="79"/>
      <c r="F1406" s="56"/>
      <c r="G1406" s="13" t="str">
        <f t="shared" si="301"/>
        <v/>
      </c>
      <c r="H1406" s="56"/>
      <c r="K1406" s="128"/>
      <c r="L1406" s="128"/>
      <c r="M1406" s="128"/>
      <c r="N1406" s="84" t="str">
        <f t="shared" si="302"/>
        <v/>
      </c>
      <c r="O1406" s="128"/>
      <c r="P1406" s="84" t="str">
        <f t="shared" si="303"/>
        <v/>
      </c>
      <c r="Q1406" s="84" t="str">
        <f t="shared" si="300"/>
        <v/>
      </c>
      <c r="R1406" s="84" t="str">
        <f t="shared" si="304"/>
        <v/>
      </c>
      <c r="S1406" s="84" t="str">
        <f t="shared" si="305"/>
        <v/>
      </c>
      <c r="U1406" s="84" t="str">
        <f t="shared" si="306"/>
        <v/>
      </c>
      <c r="W1406" s="108" t="str">
        <f>IF($N1406="", "", SUM($D$11:$D1406))</f>
        <v/>
      </c>
      <c r="X1406" s="111" t="str">
        <f t="shared" si="307"/>
        <v/>
      </c>
      <c r="Y1406" s="114" t="str">
        <f t="shared" si="311"/>
        <v/>
      </c>
      <c r="Z1406" s="111" t="str">
        <f>IF(X1406="", "", X1406-SUM($Z$11:$Z1405))</f>
        <v/>
      </c>
      <c r="AA1406" s="111" t="str">
        <f>IF($Y1406="", "", $Y1406-SUM($AA$11:$AA1405))</f>
        <v/>
      </c>
      <c r="AB1406" s="111" t="str">
        <f t="shared" si="312"/>
        <v/>
      </c>
      <c r="AC1406" s="121" t="str">
        <f t="shared" si="308"/>
        <v/>
      </c>
      <c r="AD1406" s="122" t="str">
        <f t="shared" si="309"/>
        <v/>
      </c>
      <c r="AE1406" s="123" t="str">
        <f t="shared" si="313"/>
        <v/>
      </c>
      <c r="AG1406" s="150" t="str">
        <f t="shared" si="310"/>
        <v/>
      </c>
    </row>
    <row r="1407" spans="1:33" x14ac:dyDescent="0.25">
      <c r="A1407" s="56"/>
      <c r="B1407" s="70"/>
      <c r="C1407" s="76"/>
      <c r="D1407" s="73"/>
      <c r="E1407" s="79"/>
      <c r="F1407" s="56"/>
      <c r="G1407" s="13" t="str">
        <f t="shared" si="301"/>
        <v/>
      </c>
      <c r="H1407" s="56"/>
      <c r="K1407" s="128"/>
      <c r="L1407" s="128"/>
      <c r="M1407" s="128"/>
      <c r="N1407" s="84" t="str">
        <f t="shared" si="302"/>
        <v/>
      </c>
      <c r="O1407" s="128"/>
      <c r="P1407" s="84" t="str">
        <f t="shared" si="303"/>
        <v/>
      </c>
      <c r="Q1407" s="84" t="str">
        <f t="shared" si="300"/>
        <v/>
      </c>
      <c r="R1407" s="84" t="str">
        <f t="shared" si="304"/>
        <v/>
      </c>
      <c r="S1407" s="84" t="str">
        <f t="shared" si="305"/>
        <v/>
      </c>
      <c r="U1407" s="84" t="str">
        <f t="shared" si="306"/>
        <v/>
      </c>
      <c r="W1407" s="108" t="str">
        <f>IF($N1407="", "", SUM($D$11:$D1407))</f>
        <v/>
      </c>
      <c r="X1407" s="111" t="str">
        <f t="shared" si="307"/>
        <v/>
      </c>
      <c r="Y1407" s="114" t="str">
        <f t="shared" si="311"/>
        <v/>
      </c>
      <c r="Z1407" s="111" t="str">
        <f>IF(X1407="", "", X1407-SUM($Z$11:$Z1406))</f>
        <v/>
      </c>
      <c r="AA1407" s="111" t="str">
        <f>IF($Y1407="", "", $Y1407-SUM($AA$11:$AA1406))</f>
        <v/>
      </c>
      <c r="AB1407" s="111" t="str">
        <f t="shared" si="312"/>
        <v/>
      </c>
      <c r="AC1407" s="121" t="str">
        <f t="shared" si="308"/>
        <v/>
      </c>
      <c r="AD1407" s="122" t="str">
        <f t="shared" si="309"/>
        <v/>
      </c>
      <c r="AE1407" s="123" t="str">
        <f t="shared" si="313"/>
        <v/>
      </c>
      <c r="AG1407" s="150" t="str">
        <f t="shared" si="310"/>
        <v/>
      </c>
    </row>
    <row r="1408" spans="1:33" x14ac:dyDescent="0.25">
      <c r="A1408" s="56"/>
      <c r="B1408" s="70"/>
      <c r="C1408" s="76"/>
      <c r="D1408" s="73"/>
      <c r="E1408" s="79"/>
      <c r="F1408" s="56"/>
      <c r="G1408" s="13" t="str">
        <f t="shared" si="301"/>
        <v/>
      </c>
      <c r="H1408" s="56"/>
      <c r="K1408" s="128"/>
      <c r="L1408" s="128"/>
      <c r="M1408" s="128"/>
      <c r="N1408" s="84" t="str">
        <f t="shared" si="302"/>
        <v/>
      </c>
      <c r="O1408" s="128"/>
      <c r="P1408" s="84" t="str">
        <f t="shared" si="303"/>
        <v/>
      </c>
      <c r="Q1408" s="84" t="str">
        <f t="shared" si="300"/>
        <v/>
      </c>
      <c r="R1408" s="84" t="str">
        <f t="shared" si="304"/>
        <v/>
      </c>
      <c r="S1408" s="84" t="str">
        <f t="shared" si="305"/>
        <v/>
      </c>
      <c r="U1408" s="84" t="str">
        <f t="shared" si="306"/>
        <v/>
      </c>
      <c r="W1408" s="108" t="str">
        <f>IF($N1408="", "", SUM($D$11:$D1408))</f>
        <v/>
      </c>
      <c r="X1408" s="111" t="str">
        <f t="shared" si="307"/>
        <v/>
      </c>
      <c r="Y1408" s="114" t="str">
        <f t="shared" si="311"/>
        <v/>
      </c>
      <c r="Z1408" s="111" t="str">
        <f>IF(X1408="", "", X1408-SUM($Z$11:$Z1407))</f>
        <v/>
      </c>
      <c r="AA1408" s="111" t="str">
        <f>IF($Y1408="", "", $Y1408-SUM($AA$11:$AA1407))</f>
        <v/>
      </c>
      <c r="AB1408" s="111" t="str">
        <f t="shared" si="312"/>
        <v/>
      </c>
      <c r="AC1408" s="121" t="str">
        <f t="shared" si="308"/>
        <v/>
      </c>
      <c r="AD1408" s="122" t="str">
        <f t="shared" si="309"/>
        <v/>
      </c>
      <c r="AE1408" s="123" t="str">
        <f t="shared" si="313"/>
        <v/>
      </c>
      <c r="AG1408" s="150" t="str">
        <f t="shared" si="310"/>
        <v/>
      </c>
    </row>
    <row r="1409" spans="1:33" x14ac:dyDescent="0.25">
      <c r="A1409" s="56"/>
      <c r="B1409" s="70"/>
      <c r="C1409" s="76"/>
      <c r="D1409" s="73"/>
      <c r="E1409" s="79"/>
      <c r="F1409" s="56"/>
      <c r="G1409" s="13" t="str">
        <f t="shared" si="301"/>
        <v/>
      </c>
      <c r="H1409" s="56"/>
      <c r="K1409" s="128"/>
      <c r="L1409" s="128"/>
      <c r="M1409" s="128"/>
      <c r="N1409" s="84" t="str">
        <f t="shared" si="302"/>
        <v/>
      </c>
      <c r="O1409" s="128"/>
      <c r="P1409" s="84" t="str">
        <f t="shared" si="303"/>
        <v/>
      </c>
      <c r="Q1409" s="84" t="str">
        <f t="shared" si="300"/>
        <v/>
      </c>
      <c r="R1409" s="84" t="str">
        <f t="shared" si="304"/>
        <v/>
      </c>
      <c r="S1409" s="84" t="str">
        <f t="shared" si="305"/>
        <v/>
      </c>
      <c r="U1409" s="84" t="str">
        <f t="shared" si="306"/>
        <v/>
      </c>
      <c r="W1409" s="108" t="str">
        <f>IF($N1409="", "", SUM($D$11:$D1409))</f>
        <v/>
      </c>
      <c r="X1409" s="111" t="str">
        <f t="shared" si="307"/>
        <v/>
      </c>
      <c r="Y1409" s="114" t="str">
        <f t="shared" si="311"/>
        <v/>
      </c>
      <c r="Z1409" s="111" t="str">
        <f>IF(X1409="", "", X1409-SUM($Z$11:$Z1408))</f>
        <v/>
      </c>
      <c r="AA1409" s="111" t="str">
        <f>IF($Y1409="", "", $Y1409-SUM($AA$11:$AA1408))</f>
        <v/>
      </c>
      <c r="AB1409" s="111" t="str">
        <f t="shared" si="312"/>
        <v/>
      </c>
      <c r="AC1409" s="121" t="str">
        <f t="shared" si="308"/>
        <v/>
      </c>
      <c r="AD1409" s="122" t="str">
        <f t="shared" si="309"/>
        <v/>
      </c>
      <c r="AE1409" s="123" t="str">
        <f t="shared" si="313"/>
        <v/>
      </c>
      <c r="AG1409" s="150" t="str">
        <f t="shared" si="310"/>
        <v/>
      </c>
    </row>
    <row r="1410" spans="1:33" x14ac:dyDescent="0.25">
      <c r="A1410" s="56"/>
      <c r="B1410" s="70"/>
      <c r="C1410" s="76"/>
      <c r="D1410" s="73"/>
      <c r="E1410" s="79"/>
      <c r="F1410" s="56"/>
      <c r="G1410" s="13" t="str">
        <f t="shared" si="301"/>
        <v/>
      </c>
      <c r="H1410" s="56"/>
      <c r="K1410" s="128"/>
      <c r="L1410" s="128"/>
      <c r="M1410" s="128"/>
      <c r="N1410" s="84" t="str">
        <f t="shared" si="302"/>
        <v/>
      </c>
      <c r="O1410" s="128"/>
      <c r="P1410" s="84" t="str">
        <f t="shared" si="303"/>
        <v/>
      </c>
      <c r="Q1410" s="84" t="str">
        <f t="shared" si="300"/>
        <v/>
      </c>
      <c r="R1410" s="84" t="str">
        <f t="shared" si="304"/>
        <v/>
      </c>
      <c r="S1410" s="84" t="str">
        <f t="shared" si="305"/>
        <v/>
      </c>
      <c r="U1410" s="84" t="str">
        <f t="shared" si="306"/>
        <v/>
      </c>
      <c r="W1410" s="108" t="str">
        <f>IF($N1410="", "", SUM($D$11:$D1410))</f>
        <v/>
      </c>
      <c r="X1410" s="111" t="str">
        <f t="shared" si="307"/>
        <v/>
      </c>
      <c r="Y1410" s="114" t="str">
        <f t="shared" si="311"/>
        <v/>
      </c>
      <c r="Z1410" s="111" t="str">
        <f>IF(X1410="", "", X1410-SUM($Z$11:$Z1409))</f>
        <v/>
      </c>
      <c r="AA1410" s="111" t="str">
        <f>IF($Y1410="", "", $Y1410-SUM($AA$11:$AA1409))</f>
        <v/>
      </c>
      <c r="AB1410" s="111" t="str">
        <f t="shared" si="312"/>
        <v/>
      </c>
      <c r="AC1410" s="121" t="str">
        <f t="shared" si="308"/>
        <v/>
      </c>
      <c r="AD1410" s="122" t="str">
        <f t="shared" si="309"/>
        <v/>
      </c>
      <c r="AE1410" s="123" t="str">
        <f t="shared" si="313"/>
        <v/>
      </c>
      <c r="AG1410" s="150" t="str">
        <f t="shared" si="310"/>
        <v/>
      </c>
    </row>
    <row r="1411" spans="1:33" x14ac:dyDescent="0.25">
      <c r="A1411" s="56"/>
      <c r="B1411" s="70"/>
      <c r="C1411" s="76"/>
      <c r="D1411" s="73"/>
      <c r="E1411" s="79"/>
      <c r="F1411" s="56"/>
      <c r="G1411" s="13" t="str">
        <f t="shared" si="301"/>
        <v/>
      </c>
      <c r="H1411" s="56"/>
      <c r="K1411" s="128"/>
      <c r="L1411" s="128"/>
      <c r="M1411" s="128"/>
      <c r="N1411" s="84" t="str">
        <f t="shared" si="302"/>
        <v/>
      </c>
      <c r="O1411" s="128"/>
      <c r="P1411" s="84" t="str">
        <f t="shared" si="303"/>
        <v/>
      </c>
      <c r="Q1411" s="84" t="str">
        <f t="shared" si="300"/>
        <v/>
      </c>
      <c r="R1411" s="84" t="str">
        <f t="shared" si="304"/>
        <v/>
      </c>
      <c r="S1411" s="84" t="str">
        <f t="shared" si="305"/>
        <v/>
      </c>
      <c r="U1411" s="84" t="str">
        <f t="shared" si="306"/>
        <v/>
      </c>
      <c r="W1411" s="108" t="str">
        <f>IF($N1411="", "", SUM($D$11:$D1411))</f>
        <v/>
      </c>
      <c r="X1411" s="111" t="str">
        <f t="shared" si="307"/>
        <v/>
      </c>
      <c r="Y1411" s="114" t="str">
        <f t="shared" si="311"/>
        <v/>
      </c>
      <c r="Z1411" s="111" t="str">
        <f>IF(X1411="", "", X1411-SUM($Z$11:$Z1410))</f>
        <v/>
      </c>
      <c r="AA1411" s="111" t="str">
        <f>IF($Y1411="", "", $Y1411-SUM($AA$11:$AA1410))</f>
        <v/>
      </c>
      <c r="AB1411" s="111" t="str">
        <f t="shared" si="312"/>
        <v/>
      </c>
      <c r="AC1411" s="121" t="str">
        <f t="shared" si="308"/>
        <v/>
      </c>
      <c r="AD1411" s="122" t="str">
        <f t="shared" si="309"/>
        <v/>
      </c>
      <c r="AE1411" s="123" t="str">
        <f t="shared" si="313"/>
        <v/>
      </c>
      <c r="AG1411" s="150" t="str">
        <f t="shared" si="310"/>
        <v/>
      </c>
    </row>
    <row r="1412" spans="1:33" x14ac:dyDescent="0.25">
      <c r="A1412" s="56"/>
      <c r="B1412" s="70"/>
      <c r="C1412" s="76"/>
      <c r="D1412" s="73"/>
      <c r="E1412" s="79"/>
      <c r="F1412" s="56"/>
      <c r="G1412" s="13" t="str">
        <f t="shared" si="301"/>
        <v/>
      </c>
      <c r="H1412" s="56"/>
      <c r="K1412" s="128"/>
      <c r="L1412" s="128"/>
      <c r="M1412" s="128"/>
      <c r="N1412" s="84" t="str">
        <f t="shared" si="302"/>
        <v/>
      </c>
      <c r="O1412" s="128"/>
      <c r="P1412" s="84" t="str">
        <f t="shared" si="303"/>
        <v/>
      </c>
      <c r="Q1412" s="84" t="str">
        <f t="shared" si="300"/>
        <v/>
      </c>
      <c r="R1412" s="84" t="str">
        <f t="shared" si="304"/>
        <v/>
      </c>
      <c r="S1412" s="84" t="str">
        <f t="shared" si="305"/>
        <v/>
      </c>
      <c r="U1412" s="84" t="str">
        <f t="shared" si="306"/>
        <v/>
      </c>
      <c r="W1412" s="108" t="str">
        <f>IF($N1412="", "", SUM($D$11:$D1412))</f>
        <v/>
      </c>
      <c r="X1412" s="111" t="str">
        <f t="shared" si="307"/>
        <v/>
      </c>
      <c r="Y1412" s="114" t="str">
        <f t="shared" si="311"/>
        <v/>
      </c>
      <c r="Z1412" s="111" t="str">
        <f>IF(X1412="", "", X1412-SUM($Z$11:$Z1411))</f>
        <v/>
      </c>
      <c r="AA1412" s="111" t="str">
        <f>IF($Y1412="", "", $Y1412-SUM($AA$11:$AA1411))</f>
        <v/>
      </c>
      <c r="AB1412" s="111" t="str">
        <f t="shared" si="312"/>
        <v/>
      </c>
      <c r="AC1412" s="121" t="str">
        <f t="shared" si="308"/>
        <v/>
      </c>
      <c r="AD1412" s="122" t="str">
        <f t="shared" si="309"/>
        <v/>
      </c>
      <c r="AE1412" s="123" t="str">
        <f t="shared" si="313"/>
        <v/>
      </c>
      <c r="AG1412" s="150" t="str">
        <f t="shared" si="310"/>
        <v/>
      </c>
    </row>
    <row r="1413" spans="1:33" x14ac:dyDescent="0.25">
      <c r="A1413" s="56"/>
      <c r="B1413" s="70"/>
      <c r="C1413" s="76"/>
      <c r="D1413" s="73"/>
      <c r="E1413" s="79"/>
      <c r="F1413" s="56"/>
      <c r="G1413" s="13" t="str">
        <f t="shared" si="301"/>
        <v/>
      </c>
      <c r="H1413" s="56"/>
      <c r="K1413" s="128"/>
      <c r="L1413" s="128"/>
      <c r="M1413" s="128"/>
      <c r="N1413" s="84" t="str">
        <f t="shared" si="302"/>
        <v/>
      </c>
      <c r="O1413" s="128"/>
      <c r="P1413" s="84" t="str">
        <f t="shared" si="303"/>
        <v/>
      </c>
      <c r="Q1413" s="84" t="str">
        <f t="shared" si="300"/>
        <v/>
      </c>
      <c r="R1413" s="84" t="str">
        <f t="shared" si="304"/>
        <v/>
      </c>
      <c r="S1413" s="84" t="str">
        <f t="shared" si="305"/>
        <v/>
      </c>
      <c r="U1413" s="84" t="str">
        <f t="shared" si="306"/>
        <v/>
      </c>
      <c r="W1413" s="108" t="str">
        <f>IF($N1413="", "", SUM($D$11:$D1413))</f>
        <v/>
      </c>
      <c r="X1413" s="111" t="str">
        <f t="shared" si="307"/>
        <v/>
      </c>
      <c r="Y1413" s="114" t="str">
        <f t="shared" si="311"/>
        <v/>
      </c>
      <c r="Z1413" s="111" t="str">
        <f>IF(X1413="", "", X1413-SUM($Z$11:$Z1412))</f>
        <v/>
      </c>
      <c r="AA1413" s="111" t="str">
        <f>IF($Y1413="", "", $Y1413-SUM($AA$11:$AA1412))</f>
        <v/>
      </c>
      <c r="AB1413" s="111" t="str">
        <f t="shared" si="312"/>
        <v/>
      </c>
      <c r="AC1413" s="121" t="str">
        <f t="shared" si="308"/>
        <v/>
      </c>
      <c r="AD1413" s="122" t="str">
        <f t="shared" si="309"/>
        <v/>
      </c>
      <c r="AE1413" s="123" t="str">
        <f t="shared" si="313"/>
        <v/>
      </c>
      <c r="AG1413" s="150" t="str">
        <f t="shared" si="310"/>
        <v/>
      </c>
    </row>
    <row r="1414" spans="1:33" x14ac:dyDescent="0.25">
      <c r="A1414" s="56"/>
      <c r="B1414" s="70"/>
      <c r="C1414" s="76"/>
      <c r="D1414" s="73"/>
      <c r="E1414" s="79"/>
      <c r="F1414" s="56"/>
      <c r="G1414" s="13" t="str">
        <f t="shared" si="301"/>
        <v/>
      </c>
      <c r="H1414" s="56"/>
      <c r="K1414" s="128"/>
      <c r="L1414" s="128"/>
      <c r="M1414" s="128"/>
      <c r="N1414" s="84" t="str">
        <f t="shared" si="302"/>
        <v/>
      </c>
      <c r="O1414" s="128"/>
      <c r="P1414" s="84" t="str">
        <f t="shared" si="303"/>
        <v/>
      </c>
      <c r="Q1414" s="84" t="str">
        <f t="shared" si="300"/>
        <v/>
      </c>
      <c r="R1414" s="84" t="str">
        <f t="shared" si="304"/>
        <v/>
      </c>
      <c r="S1414" s="84" t="str">
        <f t="shared" si="305"/>
        <v/>
      </c>
      <c r="U1414" s="84" t="str">
        <f t="shared" si="306"/>
        <v/>
      </c>
      <c r="W1414" s="108" t="str">
        <f>IF($N1414="", "", SUM($D$11:$D1414))</f>
        <v/>
      </c>
      <c r="X1414" s="111" t="str">
        <f t="shared" si="307"/>
        <v/>
      </c>
      <c r="Y1414" s="114" t="str">
        <f t="shared" si="311"/>
        <v/>
      </c>
      <c r="Z1414" s="111" t="str">
        <f>IF(X1414="", "", X1414-SUM($Z$11:$Z1413))</f>
        <v/>
      </c>
      <c r="AA1414" s="111" t="str">
        <f>IF($Y1414="", "", $Y1414-SUM($AA$11:$AA1413))</f>
        <v/>
      </c>
      <c r="AB1414" s="111" t="str">
        <f t="shared" si="312"/>
        <v/>
      </c>
      <c r="AC1414" s="121" t="str">
        <f t="shared" si="308"/>
        <v/>
      </c>
      <c r="AD1414" s="122" t="str">
        <f t="shared" si="309"/>
        <v/>
      </c>
      <c r="AE1414" s="123" t="str">
        <f t="shared" si="313"/>
        <v/>
      </c>
      <c r="AG1414" s="150" t="str">
        <f t="shared" si="310"/>
        <v/>
      </c>
    </row>
    <row r="1415" spans="1:33" x14ac:dyDescent="0.25">
      <c r="A1415" s="56"/>
      <c r="B1415" s="70"/>
      <c r="C1415" s="76"/>
      <c r="D1415" s="73"/>
      <c r="E1415" s="79"/>
      <c r="F1415" s="56"/>
      <c r="G1415" s="13" t="str">
        <f t="shared" si="301"/>
        <v/>
      </c>
      <c r="H1415" s="56"/>
      <c r="K1415" s="128"/>
      <c r="L1415" s="128"/>
      <c r="M1415" s="128"/>
      <c r="N1415" s="84" t="str">
        <f t="shared" si="302"/>
        <v/>
      </c>
      <c r="O1415" s="128"/>
      <c r="P1415" s="84" t="str">
        <f t="shared" si="303"/>
        <v/>
      </c>
      <c r="Q1415" s="84" t="str">
        <f t="shared" si="300"/>
        <v/>
      </c>
      <c r="R1415" s="84" t="str">
        <f t="shared" si="304"/>
        <v/>
      </c>
      <c r="S1415" s="84" t="str">
        <f t="shared" si="305"/>
        <v/>
      </c>
      <c r="U1415" s="84" t="str">
        <f t="shared" si="306"/>
        <v/>
      </c>
      <c r="W1415" s="108" t="str">
        <f>IF($N1415="", "", SUM($D$11:$D1415))</f>
        <v/>
      </c>
      <c r="X1415" s="111" t="str">
        <f t="shared" si="307"/>
        <v/>
      </c>
      <c r="Y1415" s="114" t="str">
        <f t="shared" si="311"/>
        <v/>
      </c>
      <c r="Z1415" s="111" t="str">
        <f>IF(X1415="", "", X1415-SUM($Z$11:$Z1414))</f>
        <v/>
      </c>
      <c r="AA1415" s="111" t="str">
        <f>IF($Y1415="", "", $Y1415-SUM($AA$11:$AA1414))</f>
        <v/>
      </c>
      <c r="AB1415" s="111" t="str">
        <f t="shared" si="312"/>
        <v/>
      </c>
      <c r="AC1415" s="121" t="str">
        <f t="shared" si="308"/>
        <v/>
      </c>
      <c r="AD1415" s="122" t="str">
        <f t="shared" si="309"/>
        <v/>
      </c>
      <c r="AE1415" s="123" t="str">
        <f t="shared" si="313"/>
        <v/>
      </c>
      <c r="AG1415" s="150" t="str">
        <f t="shared" si="310"/>
        <v/>
      </c>
    </row>
    <row r="1416" spans="1:33" x14ac:dyDescent="0.25">
      <c r="A1416" s="56"/>
      <c r="B1416" s="70"/>
      <c r="C1416" s="76"/>
      <c r="D1416" s="73"/>
      <c r="E1416" s="79"/>
      <c r="F1416" s="56"/>
      <c r="G1416" s="13" t="str">
        <f t="shared" si="301"/>
        <v/>
      </c>
      <c r="H1416" s="56"/>
      <c r="K1416" s="128"/>
      <c r="L1416" s="128"/>
      <c r="M1416" s="128"/>
      <c r="N1416" s="84" t="str">
        <f t="shared" si="302"/>
        <v/>
      </c>
      <c r="O1416" s="128"/>
      <c r="P1416" s="84" t="str">
        <f t="shared" si="303"/>
        <v/>
      </c>
      <c r="Q1416" s="84" t="str">
        <f t="shared" si="300"/>
        <v/>
      </c>
      <c r="R1416" s="84" t="str">
        <f t="shared" si="304"/>
        <v/>
      </c>
      <c r="S1416" s="84" t="str">
        <f t="shared" si="305"/>
        <v/>
      </c>
      <c r="U1416" s="84" t="str">
        <f t="shared" si="306"/>
        <v/>
      </c>
      <c r="W1416" s="108" t="str">
        <f>IF($N1416="", "", SUM($D$11:$D1416))</f>
        <v/>
      </c>
      <c r="X1416" s="111" t="str">
        <f t="shared" si="307"/>
        <v/>
      </c>
      <c r="Y1416" s="114" t="str">
        <f t="shared" si="311"/>
        <v/>
      </c>
      <c r="Z1416" s="111" t="str">
        <f>IF(X1416="", "", X1416-SUM($Z$11:$Z1415))</f>
        <v/>
      </c>
      <c r="AA1416" s="111" t="str">
        <f>IF($Y1416="", "", $Y1416-SUM($AA$11:$AA1415))</f>
        <v/>
      </c>
      <c r="AB1416" s="111" t="str">
        <f t="shared" si="312"/>
        <v/>
      </c>
      <c r="AC1416" s="121" t="str">
        <f t="shared" si="308"/>
        <v/>
      </c>
      <c r="AD1416" s="122" t="str">
        <f t="shared" si="309"/>
        <v/>
      </c>
      <c r="AE1416" s="123" t="str">
        <f t="shared" si="313"/>
        <v/>
      </c>
      <c r="AG1416" s="150" t="str">
        <f t="shared" si="310"/>
        <v/>
      </c>
    </row>
    <row r="1417" spans="1:33" x14ac:dyDescent="0.25">
      <c r="A1417" s="56"/>
      <c r="B1417" s="70"/>
      <c r="C1417" s="76"/>
      <c r="D1417" s="73"/>
      <c r="E1417" s="79"/>
      <c r="F1417" s="56"/>
      <c r="G1417" s="13" t="str">
        <f t="shared" si="301"/>
        <v/>
      </c>
      <c r="H1417" s="56"/>
      <c r="K1417" s="128"/>
      <c r="L1417" s="128"/>
      <c r="M1417" s="128"/>
      <c r="N1417" s="84" t="str">
        <f t="shared" si="302"/>
        <v/>
      </c>
      <c r="O1417" s="128"/>
      <c r="P1417" s="84" t="str">
        <f t="shared" si="303"/>
        <v/>
      </c>
      <c r="Q1417" s="84" t="str">
        <f t="shared" si="300"/>
        <v/>
      </c>
      <c r="R1417" s="84" t="str">
        <f t="shared" si="304"/>
        <v/>
      </c>
      <c r="S1417" s="84" t="str">
        <f t="shared" si="305"/>
        <v/>
      </c>
      <c r="U1417" s="84" t="str">
        <f t="shared" si="306"/>
        <v/>
      </c>
      <c r="W1417" s="108" t="str">
        <f>IF($N1417="", "", SUM($D$11:$D1417))</f>
        <v/>
      </c>
      <c r="X1417" s="111" t="str">
        <f t="shared" si="307"/>
        <v/>
      </c>
      <c r="Y1417" s="114" t="str">
        <f t="shared" si="311"/>
        <v/>
      </c>
      <c r="Z1417" s="111" t="str">
        <f>IF(X1417="", "", X1417-SUM($Z$11:$Z1416))</f>
        <v/>
      </c>
      <c r="AA1417" s="111" t="str">
        <f>IF($Y1417="", "", $Y1417-SUM($AA$11:$AA1416))</f>
        <v/>
      </c>
      <c r="AB1417" s="111" t="str">
        <f t="shared" si="312"/>
        <v/>
      </c>
      <c r="AC1417" s="121" t="str">
        <f t="shared" si="308"/>
        <v/>
      </c>
      <c r="AD1417" s="122" t="str">
        <f t="shared" si="309"/>
        <v/>
      </c>
      <c r="AE1417" s="123" t="str">
        <f t="shared" si="313"/>
        <v/>
      </c>
      <c r="AG1417" s="150" t="str">
        <f t="shared" si="310"/>
        <v/>
      </c>
    </row>
    <row r="1418" spans="1:33" x14ac:dyDescent="0.25">
      <c r="A1418" s="56"/>
      <c r="B1418" s="70"/>
      <c r="C1418" s="76"/>
      <c r="D1418" s="73"/>
      <c r="E1418" s="79"/>
      <c r="F1418" s="56"/>
      <c r="G1418" s="13" t="str">
        <f t="shared" si="301"/>
        <v/>
      </c>
      <c r="H1418" s="56"/>
      <c r="K1418" s="128"/>
      <c r="L1418" s="128"/>
      <c r="M1418" s="128"/>
      <c r="N1418" s="84" t="str">
        <f t="shared" si="302"/>
        <v/>
      </c>
      <c r="O1418" s="128"/>
      <c r="P1418" s="84" t="str">
        <f t="shared" si="303"/>
        <v/>
      </c>
      <c r="Q1418" s="84" t="str">
        <f t="shared" si="300"/>
        <v/>
      </c>
      <c r="R1418" s="84" t="str">
        <f t="shared" si="304"/>
        <v/>
      </c>
      <c r="S1418" s="84" t="str">
        <f t="shared" si="305"/>
        <v/>
      </c>
      <c r="U1418" s="84" t="str">
        <f t="shared" si="306"/>
        <v/>
      </c>
      <c r="W1418" s="108" t="str">
        <f>IF($N1418="", "", SUM($D$11:$D1418))</f>
        <v/>
      </c>
      <c r="X1418" s="111" t="str">
        <f t="shared" si="307"/>
        <v/>
      </c>
      <c r="Y1418" s="114" t="str">
        <f t="shared" si="311"/>
        <v/>
      </c>
      <c r="Z1418" s="111" t="str">
        <f>IF(X1418="", "", X1418-SUM($Z$11:$Z1417))</f>
        <v/>
      </c>
      <c r="AA1418" s="111" t="str">
        <f>IF($Y1418="", "", $Y1418-SUM($AA$11:$AA1417))</f>
        <v/>
      </c>
      <c r="AB1418" s="111" t="str">
        <f t="shared" si="312"/>
        <v/>
      </c>
      <c r="AC1418" s="121" t="str">
        <f t="shared" si="308"/>
        <v/>
      </c>
      <c r="AD1418" s="122" t="str">
        <f t="shared" si="309"/>
        <v/>
      </c>
      <c r="AE1418" s="123" t="str">
        <f t="shared" si="313"/>
        <v/>
      </c>
      <c r="AG1418" s="150" t="str">
        <f t="shared" si="310"/>
        <v/>
      </c>
    </row>
    <row r="1419" spans="1:33" x14ac:dyDescent="0.25">
      <c r="A1419" s="56"/>
      <c r="B1419" s="70"/>
      <c r="C1419" s="76"/>
      <c r="D1419" s="73"/>
      <c r="E1419" s="79"/>
      <c r="F1419" s="56"/>
      <c r="G1419" s="13" t="str">
        <f t="shared" si="301"/>
        <v/>
      </c>
      <c r="H1419" s="56"/>
      <c r="K1419" s="128"/>
      <c r="L1419" s="128"/>
      <c r="M1419" s="128"/>
      <c r="N1419" s="84" t="str">
        <f t="shared" si="302"/>
        <v/>
      </c>
      <c r="O1419" s="128"/>
      <c r="P1419" s="84" t="str">
        <f t="shared" si="303"/>
        <v/>
      </c>
      <c r="Q1419" s="84" t="str">
        <f t="shared" ref="Q1419:Q1482" si="314">IF($N1419="", "", IF(AND(Q$5="X", C1419=""), $N$6, IF(AND(NOT(C1419=""), COUNTIF(L$11:L$17, C1419)=0), $N$7, "")))</f>
        <v/>
      </c>
      <c r="R1419" s="84" t="str">
        <f t="shared" si="304"/>
        <v/>
      </c>
      <c r="S1419" s="84" t="str">
        <f t="shared" si="305"/>
        <v/>
      </c>
      <c r="U1419" s="84" t="str">
        <f t="shared" si="306"/>
        <v/>
      </c>
      <c r="W1419" s="108" t="str">
        <f>IF($N1419="", "", SUM($D$11:$D1419))</f>
        <v/>
      </c>
      <c r="X1419" s="111" t="str">
        <f t="shared" si="307"/>
        <v/>
      </c>
      <c r="Y1419" s="114" t="str">
        <f t="shared" si="311"/>
        <v/>
      </c>
      <c r="Z1419" s="111" t="str">
        <f>IF(X1419="", "", X1419-SUM($Z$11:$Z1418))</f>
        <v/>
      </c>
      <c r="AA1419" s="111" t="str">
        <f>IF($Y1419="", "", $Y1419-SUM($AA$11:$AA1418))</f>
        <v/>
      </c>
      <c r="AB1419" s="111" t="str">
        <f t="shared" si="312"/>
        <v/>
      </c>
      <c r="AC1419" s="121" t="str">
        <f t="shared" si="308"/>
        <v/>
      </c>
      <c r="AD1419" s="122" t="str">
        <f t="shared" si="309"/>
        <v/>
      </c>
      <c r="AE1419" s="123" t="str">
        <f t="shared" si="313"/>
        <v/>
      </c>
      <c r="AG1419" s="150" t="str">
        <f t="shared" si="310"/>
        <v/>
      </c>
    </row>
    <row r="1420" spans="1:33" x14ac:dyDescent="0.25">
      <c r="A1420" s="56"/>
      <c r="B1420" s="70"/>
      <c r="C1420" s="76"/>
      <c r="D1420" s="73"/>
      <c r="E1420" s="79"/>
      <c r="F1420" s="56"/>
      <c r="G1420" s="13" t="str">
        <f t="shared" ref="G1420:G1483" si="315">IF($B1420="", "", TEXT($B1420, "mmm"))</f>
        <v/>
      </c>
      <c r="H1420" s="56"/>
      <c r="K1420" s="128"/>
      <c r="L1420" s="128"/>
      <c r="M1420" s="128"/>
      <c r="N1420" s="84" t="str">
        <f t="shared" ref="N1420:N1483" si="316">IF(COUNTIF($B1420:$E1420, "")=4, "", "X")</f>
        <v/>
      </c>
      <c r="O1420" s="128"/>
      <c r="P1420" s="84" t="str">
        <f t="shared" ref="P1420:P1483" si="317">IF($N1420="", "", IF(AND(P$5="X", B1420=""), $N$6, IFERROR(IF(AND(NOT(B1420=""), OR(ISNUMBER(B1420)=FALSE, B1420&lt;$L$2, B1420&gt;$L$3)), $N$7, ""), $N$7)))</f>
        <v/>
      </c>
      <c r="Q1420" s="84" t="str">
        <f t="shared" si="314"/>
        <v/>
      </c>
      <c r="R1420" s="84" t="str">
        <f t="shared" ref="R1420:R1483" si="318">IF($N1420="", "", IF(AND(R$5="X", D1420=""), $N$6, IF(AND(NOT(D1420=""), ISNUMBER(D1420)=FALSE), $N$7, "")))</f>
        <v/>
      </c>
      <c r="S1420" s="84" t="str">
        <f t="shared" ref="S1420:S1483" si="319">IF($N1420="", "", IF(AND(S$5="X", E1420=""), $N$6, ""))</f>
        <v/>
      </c>
      <c r="U1420" s="84" t="str">
        <f t="shared" ref="U1420:U1483" si="320">IF($B1420="", "", TEXT($B1420, "mmm yyyy"))</f>
        <v/>
      </c>
      <c r="W1420" s="108" t="str">
        <f>IF($N1420="", "", SUM($D$11:$D1420))</f>
        <v/>
      </c>
      <c r="X1420" s="111" t="str">
        <f t="shared" ref="X1420:X1483" si="321">IF(W1420="", "", IF(W1420&lt;=$X$4, W1420, $X$4))</f>
        <v/>
      </c>
      <c r="Y1420" s="114" t="str">
        <f t="shared" si="311"/>
        <v/>
      </c>
      <c r="Z1420" s="111" t="str">
        <f>IF(X1420="", "", X1420-SUM($Z$11:$Z1419))</f>
        <v/>
      </c>
      <c r="AA1420" s="111" t="str">
        <f>IF($Y1420="", "", $Y1420-SUM($AA$11:$AA1419))</f>
        <v/>
      </c>
      <c r="AB1420" s="111" t="str">
        <f t="shared" si="312"/>
        <v/>
      </c>
      <c r="AC1420" s="121" t="str">
        <f t="shared" ref="AC1420:AC1483" si="322">IF($N1420="", "", $Z1420*$AC$4)</f>
        <v/>
      </c>
      <c r="AD1420" s="122" t="str">
        <f t="shared" ref="AD1420:AD1483" si="323">IF($N1420="", "", $AA1420*$AC$5)</f>
        <v/>
      </c>
      <c r="AE1420" s="123" t="str">
        <f t="shared" si="313"/>
        <v/>
      </c>
      <c r="AG1420" s="150" t="str">
        <f t="shared" ref="AG1420:AG1483" si="324">IF(OR($U1420="", $C1420=""), "", CONCATENATE($C1420, " - ", $U1420))</f>
        <v/>
      </c>
    </row>
    <row r="1421" spans="1:33" x14ac:dyDescent="0.25">
      <c r="A1421" s="56"/>
      <c r="B1421" s="70"/>
      <c r="C1421" s="76"/>
      <c r="D1421" s="73"/>
      <c r="E1421" s="79"/>
      <c r="F1421" s="56"/>
      <c r="G1421" s="13" t="str">
        <f t="shared" si="315"/>
        <v/>
      </c>
      <c r="H1421" s="56"/>
      <c r="K1421" s="128"/>
      <c r="L1421" s="128"/>
      <c r="M1421" s="128"/>
      <c r="N1421" s="84" t="str">
        <f t="shared" si="316"/>
        <v/>
      </c>
      <c r="O1421" s="128"/>
      <c r="P1421" s="84" t="str">
        <f t="shared" si="317"/>
        <v/>
      </c>
      <c r="Q1421" s="84" t="str">
        <f t="shared" si="314"/>
        <v/>
      </c>
      <c r="R1421" s="84" t="str">
        <f t="shared" si="318"/>
        <v/>
      </c>
      <c r="S1421" s="84" t="str">
        <f t="shared" si="319"/>
        <v/>
      </c>
      <c r="U1421" s="84" t="str">
        <f t="shared" si="320"/>
        <v/>
      </c>
      <c r="W1421" s="108" t="str">
        <f>IF($N1421="", "", SUM($D$11:$D1421))</f>
        <v/>
      </c>
      <c r="X1421" s="111" t="str">
        <f t="shared" si="321"/>
        <v/>
      </c>
      <c r="Y1421" s="114" t="str">
        <f t="shared" si="311"/>
        <v/>
      </c>
      <c r="Z1421" s="111" t="str">
        <f>IF(X1421="", "", X1421-SUM($Z$11:$Z1420))</f>
        <v/>
      </c>
      <c r="AA1421" s="111" t="str">
        <f>IF($Y1421="", "", $Y1421-SUM($AA$11:$AA1420))</f>
        <v/>
      </c>
      <c r="AB1421" s="111" t="str">
        <f t="shared" si="312"/>
        <v/>
      </c>
      <c r="AC1421" s="121" t="str">
        <f t="shared" si="322"/>
        <v/>
      </c>
      <c r="AD1421" s="122" t="str">
        <f t="shared" si="323"/>
        <v/>
      </c>
      <c r="AE1421" s="123" t="str">
        <f t="shared" si="313"/>
        <v/>
      </c>
      <c r="AG1421" s="150" t="str">
        <f t="shared" si="324"/>
        <v/>
      </c>
    </row>
    <row r="1422" spans="1:33" x14ac:dyDescent="0.25">
      <c r="A1422" s="56"/>
      <c r="B1422" s="70"/>
      <c r="C1422" s="76"/>
      <c r="D1422" s="73"/>
      <c r="E1422" s="79"/>
      <c r="F1422" s="56"/>
      <c r="G1422" s="13" t="str">
        <f t="shared" si="315"/>
        <v/>
      </c>
      <c r="H1422" s="56"/>
      <c r="K1422" s="128"/>
      <c r="L1422" s="128"/>
      <c r="M1422" s="128"/>
      <c r="N1422" s="84" t="str">
        <f t="shared" si="316"/>
        <v/>
      </c>
      <c r="O1422" s="128"/>
      <c r="P1422" s="84" t="str">
        <f t="shared" si="317"/>
        <v/>
      </c>
      <c r="Q1422" s="84" t="str">
        <f t="shared" si="314"/>
        <v/>
      </c>
      <c r="R1422" s="84" t="str">
        <f t="shared" si="318"/>
        <v/>
      </c>
      <c r="S1422" s="84" t="str">
        <f t="shared" si="319"/>
        <v/>
      </c>
      <c r="U1422" s="84" t="str">
        <f t="shared" si="320"/>
        <v/>
      </c>
      <c r="W1422" s="108" t="str">
        <f>IF($N1422="", "", SUM($D$11:$D1422))</f>
        <v/>
      </c>
      <c r="X1422" s="111" t="str">
        <f t="shared" si="321"/>
        <v/>
      </c>
      <c r="Y1422" s="114" t="str">
        <f t="shared" ref="Y1422:Y1485" si="325">IF(W1422="", "", IF(W1422&lt;=$X$4, 0, W1422-$X$4))</f>
        <v/>
      </c>
      <c r="Z1422" s="111" t="str">
        <f>IF(X1422="", "", X1422-SUM($Z$11:$Z1421))</f>
        <v/>
      </c>
      <c r="AA1422" s="111" t="str">
        <f>IF($Y1422="", "", $Y1422-SUM($AA$11:$AA1421))</f>
        <v/>
      </c>
      <c r="AB1422" s="111" t="str">
        <f t="shared" ref="AB1422:AB1485" si="326">IF($N1422="", "", SUM(Z1422:AA1422))</f>
        <v/>
      </c>
      <c r="AC1422" s="121" t="str">
        <f t="shared" si="322"/>
        <v/>
      </c>
      <c r="AD1422" s="122" t="str">
        <f t="shared" si="323"/>
        <v/>
      </c>
      <c r="AE1422" s="123" t="str">
        <f t="shared" ref="AE1422:AE1485" si="327">IF($N1422="", "", SUM(AC1422:AD1422))</f>
        <v/>
      </c>
      <c r="AG1422" s="150" t="str">
        <f t="shared" si="324"/>
        <v/>
      </c>
    </row>
    <row r="1423" spans="1:33" x14ac:dyDescent="0.25">
      <c r="A1423" s="56"/>
      <c r="B1423" s="70"/>
      <c r="C1423" s="76"/>
      <c r="D1423" s="73"/>
      <c r="E1423" s="79"/>
      <c r="F1423" s="56"/>
      <c r="G1423" s="13" t="str">
        <f t="shared" si="315"/>
        <v/>
      </c>
      <c r="H1423" s="56"/>
      <c r="K1423" s="128"/>
      <c r="L1423" s="128"/>
      <c r="M1423" s="128"/>
      <c r="N1423" s="84" t="str">
        <f t="shared" si="316"/>
        <v/>
      </c>
      <c r="O1423" s="128"/>
      <c r="P1423" s="84" t="str">
        <f t="shared" si="317"/>
        <v/>
      </c>
      <c r="Q1423" s="84" t="str">
        <f t="shared" si="314"/>
        <v/>
      </c>
      <c r="R1423" s="84" t="str">
        <f t="shared" si="318"/>
        <v/>
      </c>
      <c r="S1423" s="84" t="str">
        <f t="shared" si="319"/>
        <v/>
      </c>
      <c r="U1423" s="84" t="str">
        <f t="shared" si="320"/>
        <v/>
      </c>
      <c r="W1423" s="108" t="str">
        <f>IF($N1423="", "", SUM($D$11:$D1423))</f>
        <v/>
      </c>
      <c r="X1423" s="111" t="str">
        <f t="shared" si="321"/>
        <v/>
      </c>
      <c r="Y1423" s="114" t="str">
        <f t="shared" si="325"/>
        <v/>
      </c>
      <c r="Z1423" s="111" t="str">
        <f>IF(X1423="", "", X1423-SUM($Z$11:$Z1422))</f>
        <v/>
      </c>
      <c r="AA1423" s="111" t="str">
        <f>IF($Y1423="", "", $Y1423-SUM($AA$11:$AA1422))</f>
        <v/>
      </c>
      <c r="AB1423" s="111" t="str">
        <f t="shared" si="326"/>
        <v/>
      </c>
      <c r="AC1423" s="121" t="str">
        <f t="shared" si="322"/>
        <v/>
      </c>
      <c r="AD1423" s="122" t="str">
        <f t="shared" si="323"/>
        <v/>
      </c>
      <c r="AE1423" s="123" t="str">
        <f t="shared" si="327"/>
        <v/>
      </c>
      <c r="AG1423" s="150" t="str">
        <f t="shared" si="324"/>
        <v/>
      </c>
    </row>
    <row r="1424" spans="1:33" x14ac:dyDescent="0.25">
      <c r="A1424" s="56"/>
      <c r="B1424" s="70"/>
      <c r="C1424" s="76"/>
      <c r="D1424" s="73"/>
      <c r="E1424" s="79"/>
      <c r="F1424" s="56"/>
      <c r="G1424" s="13" t="str">
        <f t="shared" si="315"/>
        <v/>
      </c>
      <c r="H1424" s="56"/>
      <c r="K1424" s="128"/>
      <c r="L1424" s="128"/>
      <c r="M1424" s="128"/>
      <c r="N1424" s="84" t="str">
        <f t="shared" si="316"/>
        <v/>
      </c>
      <c r="O1424" s="128"/>
      <c r="P1424" s="84" t="str">
        <f t="shared" si="317"/>
        <v/>
      </c>
      <c r="Q1424" s="84" t="str">
        <f t="shared" si="314"/>
        <v/>
      </c>
      <c r="R1424" s="84" t="str">
        <f t="shared" si="318"/>
        <v/>
      </c>
      <c r="S1424" s="84" t="str">
        <f t="shared" si="319"/>
        <v/>
      </c>
      <c r="U1424" s="84" t="str">
        <f t="shared" si="320"/>
        <v/>
      </c>
      <c r="W1424" s="108" t="str">
        <f>IF($N1424="", "", SUM($D$11:$D1424))</f>
        <v/>
      </c>
      <c r="X1424" s="111" t="str">
        <f t="shared" si="321"/>
        <v/>
      </c>
      <c r="Y1424" s="114" t="str">
        <f t="shared" si="325"/>
        <v/>
      </c>
      <c r="Z1424" s="111" t="str">
        <f>IF(X1424="", "", X1424-SUM($Z$11:$Z1423))</f>
        <v/>
      </c>
      <c r="AA1424" s="111" t="str">
        <f>IF($Y1424="", "", $Y1424-SUM($AA$11:$AA1423))</f>
        <v/>
      </c>
      <c r="AB1424" s="111" t="str">
        <f t="shared" si="326"/>
        <v/>
      </c>
      <c r="AC1424" s="121" t="str">
        <f t="shared" si="322"/>
        <v/>
      </c>
      <c r="AD1424" s="122" t="str">
        <f t="shared" si="323"/>
        <v/>
      </c>
      <c r="AE1424" s="123" t="str">
        <f t="shared" si="327"/>
        <v/>
      </c>
      <c r="AG1424" s="150" t="str">
        <f t="shared" si="324"/>
        <v/>
      </c>
    </row>
    <row r="1425" spans="1:33" x14ac:dyDescent="0.25">
      <c r="A1425" s="56"/>
      <c r="B1425" s="70"/>
      <c r="C1425" s="76"/>
      <c r="D1425" s="73"/>
      <c r="E1425" s="79"/>
      <c r="F1425" s="56"/>
      <c r="G1425" s="13" t="str">
        <f t="shared" si="315"/>
        <v/>
      </c>
      <c r="H1425" s="56"/>
      <c r="K1425" s="128"/>
      <c r="L1425" s="128"/>
      <c r="M1425" s="128"/>
      <c r="N1425" s="84" t="str">
        <f t="shared" si="316"/>
        <v/>
      </c>
      <c r="O1425" s="128"/>
      <c r="P1425" s="84" t="str">
        <f t="shared" si="317"/>
        <v/>
      </c>
      <c r="Q1425" s="84" t="str">
        <f t="shared" si="314"/>
        <v/>
      </c>
      <c r="R1425" s="84" t="str">
        <f t="shared" si="318"/>
        <v/>
      </c>
      <c r="S1425" s="84" t="str">
        <f t="shared" si="319"/>
        <v/>
      </c>
      <c r="U1425" s="84" t="str">
        <f t="shared" si="320"/>
        <v/>
      </c>
      <c r="W1425" s="108" t="str">
        <f>IF($N1425="", "", SUM($D$11:$D1425))</f>
        <v/>
      </c>
      <c r="X1425" s="111" t="str">
        <f t="shared" si="321"/>
        <v/>
      </c>
      <c r="Y1425" s="114" t="str">
        <f t="shared" si="325"/>
        <v/>
      </c>
      <c r="Z1425" s="111" t="str">
        <f>IF(X1425="", "", X1425-SUM($Z$11:$Z1424))</f>
        <v/>
      </c>
      <c r="AA1425" s="111" t="str">
        <f>IF($Y1425="", "", $Y1425-SUM($AA$11:$AA1424))</f>
        <v/>
      </c>
      <c r="AB1425" s="111" t="str">
        <f t="shared" si="326"/>
        <v/>
      </c>
      <c r="AC1425" s="121" t="str">
        <f t="shared" si="322"/>
        <v/>
      </c>
      <c r="AD1425" s="122" t="str">
        <f t="shared" si="323"/>
        <v/>
      </c>
      <c r="AE1425" s="123" t="str">
        <f t="shared" si="327"/>
        <v/>
      </c>
      <c r="AG1425" s="150" t="str">
        <f t="shared" si="324"/>
        <v/>
      </c>
    </row>
    <row r="1426" spans="1:33" x14ac:dyDescent="0.25">
      <c r="A1426" s="56"/>
      <c r="B1426" s="70"/>
      <c r="C1426" s="76"/>
      <c r="D1426" s="73"/>
      <c r="E1426" s="79"/>
      <c r="F1426" s="56"/>
      <c r="G1426" s="13" t="str">
        <f t="shared" si="315"/>
        <v/>
      </c>
      <c r="H1426" s="56"/>
      <c r="K1426" s="128"/>
      <c r="L1426" s="128"/>
      <c r="M1426" s="128"/>
      <c r="N1426" s="84" t="str">
        <f t="shared" si="316"/>
        <v/>
      </c>
      <c r="O1426" s="128"/>
      <c r="P1426" s="84" t="str">
        <f t="shared" si="317"/>
        <v/>
      </c>
      <c r="Q1426" s="84" t="str">
        <f t="shared" si="314"/>
        <v/>
      </c>
      <c r="R1426" s="84" t="str">
        <f t="shared" si="318"/>
        <v/>
      </c>
      <c r="S1426" s="84" t="str">
        <f t="shared" si="319"/>
        <v/>
      </c>
      <c r="U1426" s="84" t="str">
        <f t="shared" si="320"/>
        <v/>
      </c>
      <c r="W1426" s="108" t="str">
        <f>IF($N1426="", "", SUM($D$11:$D1426))</f>
        <v/>
      </c>
      <c r="X1426" s="111" t="str">
        <f t="shared" si="321"/>
        <v/>
      </c>
      <c r="Y1426" s="114" t="str">
        <f t="shared" si="325"/>
        <v/>
      </c>
      <c r="Z1426" s="111" t="str">
        <f>IF(X1426="", "", X1426-SUM($Z$11:$Z1425))</f>
        <v/>
      </c>
      <c r="AA1426" s="111" t="str">
        <f>IF($Y1426="", "", $Y1426-SUM($AA$11:$AA1425))</f>
        <v/>
      </c>
      <c r="AB1426" s="111" t="str">
        <f t="shared" si="326"/>
        <v/>
      </c>
      <c r="AC1426" s="121" t="str">
        <f t="shared" si="322"/>
        <v/>
      </c>
      <c r="AD1426" s="122" t="str">
        <f t="shared" si="323"/>
        <v/>
      </c>
      <c r="AE1426" s="123" t="str">
        <f t="shared" si="327"/>
        <v/>
      </c>
      <c r="AG1426" s="150" t="str">
        <f t="shared" si="324"/>
        <v/>
      </c>
    </row>
    <row r="1427" spans="1:33" x14ac:dyDescent="0.25">
      <c r="A1427" s="56"/>
      <c r="B1427" s="70"/>
      <c r="C1427" s="76"/>
      <c r="D1427" s="73"/>
      <c r="E1427" s="79"/>
      <c r="F1427" s="56"/>
      <c r="G1427" s="13" t="str">
        <f t="shared" si="315"/>
        <v/>
      </c>
      <c r="H1427" s="56"/>
      <c r="K1427" s="128"/>
      <c r="L1427" s="128"/>
      <c r="M1427" s="128"/>
      <c r="N1427" s="84" t="str">
        <f t="shared" si="316"/>
        <v/>
      </c>
      <c r="O1427" s="128"/>
      <c r="P1427" s="84" t="str">
        <f t="shared" si="317"/>
        <v/>
      </c>
      <c r="Q1427" s="84" t="str">
        <f t="shared" si="314"/>
        <v/>
      </c>
      <c r="R1427" s="84" t="str">
        <f t="shared" si="318"/>
        <v/>
      </c>
      <c r="S1427" s="84" t="str">
        <f t="shared" si="319"/>
        <v/>
      </c>
      <c r="U1427" s="84" t="str">
        <f t="shared" si="320"/>
        <v/>
      </c>
      <c r="W1427" s="108" t="str">
        <f>IF($N1427="", "", SUM($D$11:$D1427))</f>
        <v/>
      </c>
      <c r="X1427" s="111" t="str">
        <f t="shared" si="321"/>
        <v/>
      </c>
      <c r="Y1427" s="114" t="str">
        <f t="shared" si="325"/>
        <v/>
      </c>
      <c r="Z1427" s="111" t="str">
        <f>IF(X1427="", "", X1427-SUM($Z$11:$Z1426))</f>
        <v/>
      </c>
      <c r="AA1427" s="111" t="str">
        <f>IF($Y1427="", "", $Y1427-SUM($AA$11:$AA1426))</f>
        <v/>
      </c>
      <c r="AB1427" s="111" t="str">
        <f t="shared" si="326"/>
        <v/>
      </c>
      <c r="AC1427" s="121" t="str">
        <f t="shared" si="322"/>
        <v/>
      </c>
      <c r="AD1427" s="122" t="str">
        <f t="shared" si="323"/>
        <v/>
      </c>
      <c r="AE1427" s="123" t="str">
        <f t="shared" si="327"/>
        <v/>
      </c>
      <c r="AG1427" s="150" t="str">
        <f t="shared" si="324"/>
        <v/>
      </c>
    </row>
    <row r="1428" spans="1:33" x14ac:dyDescent="0.25">
      <c r="A1428" s="56"/>
      <c r="B1428" s="70"/>
      <c r="C1428" s="76"/>
      <c r="D1428" s="73"/>
      <c r="E1428" s="79"/>
      <c r="F1428" s="56"/>
      <c r="G1428" s="13" t="str">
        <f t="shared" si="315"/>
        <v/>
      </c>
      <c r="H1428" s="56"/>
      <c r="K1428" s="128"/>
      <c r="L1428" s="128"/>
      <c r="M1428" s="128"/>
      <c r="N1428" s="84" t="str">
        <f t="shared" si="316"/>
        <v/>
      </c>
      <c r="O1428" s="128"/>
      <c r="P1428" s="84" t="str">
        <f t="shared" si="317"/>
        <v/>
      </c>
      <c r="Q1428" s="84" t="str">
        <f t="shared" si="314"/>
        <v/>
      </c>
      <c r="R1428" s="84" t="str">
        <f t="shared" si="318"/>
        <v/>
      </c>
      <c r="S1428" s="84" t="str">
        <f t="shared" si="319"/>
        <v/>
      </c>
      <c r="U1428" s="84" t="str">
        <f t="shared" si="320"/>
        <v/>
      </c>
      <c r="W1428" s="108" t="str">
        <f>IF($N1428="", "", SUM($D$11:$D1428))</f>
        <v/>
      </c>
      <c r="X1428" s="111" t="str">
        <f t="shared" si="321"/>
        <v/>
      </c>
      <c r="Y1428" s="114" t="str">
        <f t="shared" si="325"/>
        <v/>
      </c>
      <c r="Z1428" s="111" t="str">
        <f>IF(X1428="", "", X1428-SUM($Z$11:$Z1427))</f>
        <v/>
      </c>
      <c r="AA1428" s="111" t="str">
        <f>IF($Y1428="", "", $Y1428-SUM($AA$11:$AA1427))</f>
        <v/>
      </c>
      <c r="AB1428" s="111" t="str">
        <f t="shared" si="326"/>
        <v/>
      </c>
      <c r="AC1428" s="121" t="str">
        <f t="shared" si="322"/>
        <v/>
      </c>
      <c r="AD1428" s="122" t="str">
        <f t="shared" si="323"/>
        <v/>
      </c>
      <c r="AE1428" s="123" t="str">
        <f t="shared" si="327"/>
        <v/>
      </c>
      <c r="AG1428" s="150" t="str">
        <f t="shared" si="324"/>
        <v/>
      </c>
    </row>
    <row r="1429" spans="1:33" x14ac:dyDescent="0.25">
      <c r="A1429" s="56"/>
      <c r="B1429" s="70"/>
      <c r="C1429" s="76"/>
      <c r="D1429" s="73"/>
      <c r="E1429" s="79"/>
      <c r="F1429" s="56"/>
      <c r="G1429" s="13" t="str">
        <f t="shared" si="315"/>
        <v/>
      </c>
      <c r="H1429" s="56"/>
      <c r="K1429" s="128"/>
      <c r="L1429" s="128"/>
      <c r="M1429" s="128"/>
      <c r="N1429" s="84" t="str">
        <f t="shared" si="316"/>
        <v/>
      </c>
      <c r="O1429" s="128"/>
      <c r="P1429" s="84" t="str">
        <f t="shared" si="317"/>
        <v/>
      </c>
      <c r="Q1429" s="84" t="str">
        <f t="shared" si="314"/>
        <v/>
      </c>
      <c r="R1429" s="84" t="str">
        <f t="shared" si="318"/>
        <v/>
      </c>
      <c r="S1429" s="84" t="str">
        <f t="shared" si="319"/>
        <v/>
      </c>
      <c r="U1429" s="84" t="str">
        <f t="shared" si="320"/>
        <v/>
      </c>
      <c r="W1429" s="108" t="str">
        <f>IF($N1429="", "", SUM($D$11:$D1429))</f>
        <v/>
      </c>
      <c r="X1429" s="111" t="str">
        <f t="shared" si="321"/>
        <v/>
      </c>
      <c r="Y1429" s="114" t="str">
        <f t="shared" si="325"/>
        <v/>
      </c>
      <c r="Z1429" s="111" t="str">
        <f>IF(X1429="", "", X1429-SUM($Z$11:$Z1428))</f>
        <v/>
      </c>
      <c r="AA1429" s="111" t="str">
        <f>IF($Y1429="", "", $Y1429-SUM($AA$11:$AA1428))</f>
        <v/>
      </c>
      <c r="AB1429" s="111" t="str">
        <f t="shared" si="326"/>
        <v/>
      </c>
      <c r="AC1429" s="121" t="str">
        <f t="shared" si="322"/>
        <v/>
      </c>
      <c r="AD1429" s="122" t="str">
        <f t="shared" si="323"/>
        <v/>
      </c>
      <c r="AE1429" s="123" t="str">
        <f t="shared" si="327"/>
        <v/>
      </c>
      <c r="AG1429" s="150" t="str">
        <f t="shared" si="324"/>
        <v/>
      </c>
    </row>
    <row r="1430" spans="1:33" x14ac:dyDescent="0.25">
      <c r="A1430" s="56"/>
      <c r="B1430" s="70"/>
      <c r="C1430" s="76"/>
      <c r="D1430" s="73"/>
      <c r="E1430" s="79"/>
      <c r="F1430" s="56"/>
      <c r="G1430" s="13" t="str">
        <f t="shared" si="315"/>
        <v/>
      </c>
      <c r="H1430" s="56"/>
      <c r="K1430" s="128"/>
      <c r="L1430" s="128"/>
      <c r="M1430" s="128"/>
      <c r="N1430" s="84" t="str">
        <f t="shared" si="316"/>
        <v/>
      </c>
      <c r="O1430" s="128"/>
      <c r="P1430" s="84" t="str">
        <f t="shared" si="317"/>
        <v/>
      </c>
      <c r="Q1430" s="84" t="str">
        <f t="shared" si="314"/>
        <v/>
      </c>
      <c r="R1430" s="84" t="str">
        <f t="shared" si="318"/>
        <v/>
      </c>
      <c r="S1430" s="84" t="str">
        <f t="shared" si="319"/>
        <v/>
      </c>
      <c r="U1430" s="84" t="str">
        <f t="shared" si="320"/>
        <v/>
      </c>
      <c r="W1430" s="108" t="str">
        <f>IF($N1430="", "", SUM($D$11:$D1430))</f>
        <v/>
      </c>
      <c r="X1430" s="111" t="str">
        <f t="shared" si="321"/>
        <v/>
      </c>
      <c r="Y1430" s="114" t="str">
        <f t="shared" si="325"/>
        <v/>
      </c>
      <c r="Z1430" s="111" t="str">
        <f>IF(X1430="", "", X1430-SUM($Z$11:$Z1429))</f>
        <v/>
      </c>
      <c r="AA1430" s="111" t="str">
        <f>IF($Y1430="", "", $Y1430-SUM($AA$11:$AA1429))</f>
        <v/>
      </c>
      <c r="AB1430" s="111" t="str">
        <f t="shared" si="326"/>
        <v/>
      </c>
      <c r="AC1430" s="121" t="str">
        <f t="shared" si="322"/>
        <v/>
      </c>
      <c r="AD1430" s="122" t="str">
        <f t="shared" si="323"/>
        <v/>
      </c>
      <c r="AE1430" s="123" t="str">
        <f t="shared" si="327"/>
        <v/>
      </c>
      <c r="AG1430" s="150" t="str">
        <f t="shared" si="324"/>
        <v/>
      </c>
    </row>
    <row r="1431" spans="1:33" x14ac:dyDescent="0.25">
      <c r="A1431" s="56"/>
      <c r="B1431" s="70"/>
      <c r="C1431" s="76"/>
      <c r="D1431" s="73"/>
      <c r="E1431" s="79"/>
      <c r="F1431" s="56"/>
      <c r="G1431" s="13" t="str">
        <f t="shared" si="315"/>
        <v/>
      </c>
      <c r="H1431" s="56"/>
      <c r="K1431" s="128"/>
      <c r="L1431" s="128"/>
      <c r="M1431" s="128"/>
      <c r="N1431" s="84" t="str">
        <f t="shared" si="316"/>
        <v/>
      </c>
      <c r="O1431" s="128"/>
      <c r="P1431" s="84" t="str">
        <f t="shared" si="317"/>
        <v/>
      </c>
      <c r="Q1431" s="84" t="str">
        <f t="shared" si="314"/>
        <v/>
      </c>
      <c r="R1431" s="84" t="str">
        <f t="shared" si="318"/>
        <v/>
      </c>
      <c r="S1431" s="84" t="str">
        <f t="shared" si="319"/>
        <v/>
      </c>
      <c r="U1431" s="84" t="str">
        <f t="shared" si="320"/>
        <v/>
      </c>
      <c r="W1431" s="108" t="str">
        <f>IF($N1431="", "", SUM($D$11:$D1431))</f>
        <v/>
      </c>
      <c r="X1431" s="111" t="str">
        <f t="shared" si="321"/>
        <v/>
      </c>
      <c r="Y1431" s="114" t="str">
        <f t="shared" si="325"/>
        <v/>
      </c>
      <c r="Z1431" s="111" t="str">
        <f>IF(X1431="", "", X1431-SUM($Z$11:$Z1430))</f>
        <v/>
      </c>
      <c r="AA1431" s="111" t="str">
        <f>IF($Y1431="", "", $Y1431-SUM($AA$11:$AA1430))</f>
        <v/>
      </c>
      <c r="AB1431" s="111" t="str">
        <f t="shared" si="326"/>
        <v/>
      </c>
      <c r="AC1431" s="121" t="str">
        <f t="shared" si="322"/>
        <v/>
      </c>
      <c r="AD1431" s="122" t="str">
        <f t="shared" si="323"/>
        <v/>
      </c>
      <c r="AE1431" s="123" t="str">
        <f t="shared" si="327"/>
        <v/>
      </c>
      <c r="AG1431" s="150" t="str">
        <f t="shared" si="324"/>
        <v/>
      </c>
    </row>
    <row r="1432" spans="1:33" x14ac:dyDescent="0.25">
      <c r="A1432" s="56"/>
      <c r="B1432" s="70"/>
      <c r="C1432" s="76"/>
      <c r="D1432" s="73"/>
      <c r="E1432" s="79"/>
      <c r="F1432" s="56"/>
      <c r="G1432" s="13" t="str">
        <f t="shared" si="315"/>
        <v/>
      </c>
      <c r="H1432" s="56"/>
      <c r="K1432" s="128"/>
      <c r="L1432" s="128"/>
      <c r="M1432" s="128"/>
      <c r="N1432" s="84" t="str">
        <f t="shared" si="316"/>
        <v/>
      </c>
      <c r="O1432" s="128"/>
      <c r="P1432" s="84" t="str">
        <f t="shared" si="317"/>
        <v/>
      </c>
      <c r="Q1432" s="84" t="str">
        <f t="shared" si="314"/>
        <v/>
      </c>
      <c r="R1432" s="84" t="str">
        <f t="shared" si="318"/>
        <v/>
      </c>
      <c r="S1432" s="84" t="str">
        <f t="shared" si="319"/>
        <v/>
      </c>
      <c r="U1432" s="84" t="str">
        <f t="shared" si="320"/>
        <v/>
      </c>
      <c r="W1432" s="108" t="str">
        <f>IF($N1432="", "", SUM($D$11:$D1432))</f>
        <v/>
      </c>
      <c r="X1432" s="111" t="str">
        <f t="shared" si="321"/>
        <v/>
      </c>
      <c r="Y1432" s="114" t="str">
        <f t="shared" si="325"/>
        <v/>
      </c>
      <c r="Z1432" s="111" t="str">
        <f>IF(X1432="", "", X1432-SUM($Z$11:$Z1431))</f>
        <v/>
      </c>
      <c r="AA1432" s="111" t="str">
        <f>IF($Y1432="", "", $Y1432-SUM($AA$11:$AA1431))</f>
        <v/>
      </c>
      <c r="AB1432" s="111" t="str">
        <f t="shared" si="326"/>
        <v/>
      </c>
      <c r="AC1432" s="121" t="str">
        <f t="shared" si="322"/>
        <v/>
      </c>
      <c r="AD1432" s="122" t="str">
        <f t="shared" si="323"/>
        <v/>
      </c>
      <c r="AE1432" s="123" t="str">
        <f t="shared" si="327"/>
        <v/>
      </c>
      <c r="AG1432" s="150" t="str">
        <f t="shared" si="324"/>
        <v/>
      </c>
    </row>
    <row r="1433" spans="1:33" x14ac:dyDescent="0.25">
      <c r="A1433" s="56"/>
      <c r="B1433" s="70"/>
      <c r="C1433" s="76"/>
      <c r="D1433" s="73"/>
      <c r="E1433" s="79"/>
      <c r="F1433" s="56"/>
      <c r="G1433" s="13" t="str">
        <f t="shared" si="315"/>
        <v/>
      </c>
      <c r="H1433" s="56"/>
      <c r="K1433" s="128"/>
      <c r="L1433" s="128"/>
      <c r="M1433" s="128"/>
      <c r="N1433" s="84" t="str">
        <f t="shared" si="316"/>
        <v/>
      </c>
      <c r="O1433" s="128"/>
      <c r="P1433" s="84" t="str">
        <f t="shared" si="317"/>
        <v/>
      </c>
      <c r="Q1433" s="84" t="str">
        <f t="shared" si="314"/>
        <v/>
      </c>
      <c r="R1433" s="84" t="str">
        <f t="shared" si="318"/>
        <v/>
      </c>
      <c r="S1433" s="84" t="str">
        <f t="shared" si="319"/>
        <v/>
      </c>
      <c r="U1433" s="84" t="str">
        <f t="shared" si="320"/>
        <v/>
      </c>
      <c r="W1433" s="108" t="str">
        <f>IF($N1433="", "", SUM($D$11:$D1433))</f>
        <v/>
      </c>
      <c r="X1433" s="111" t="str">
        <f t="shared" si="321"/>
        <v/>
      </c>
      <c r="Y1433" s="114" t="str">
        <f t="shared" si="325"/>
        <v/>
      </c>
      <c r="Z1433" s="111" t="str">
        <f>IF(X1433="", "", X1433-SUM($Z$11:$Z1432))</f>
        <v/>
      </c>
      <c r="AA1433" s="111" t="str">
        <f>IF($Y1433="", "", $Y1433-SUM($AA$11:$AA1432))</f>
        <v/>
      </c>
      <c r="AB1433" s="111" t="str">
        <f t="shared" si="326"/>
        <v/>
      </c>
      <c r="AC1433" s="121" t="str">
        <f t="shared" si="322"/>
        <v/>
      </c>
      <c r="AD1433" s="122" t="str">
        <f t="shared" si="323"/>
        <v/>
      </c>
      <c r="AE1433" s="123" t="str">
        <f t="shared" si="327"/>
        <v/>
      </c>
      <c r="AG1433" s="150" t="str">
        <f t="shared" si="324"/>
        <v/>
      </c>
    </row>
    <row r="1434" spans="1:33" x14ac:dyDescent="0.25">
      <c r="A1434" s="56"/>
      <c r="B1434" s="70"/>
      <c r="C1434" s="76"/>
      <c r="D1434" s="73"/>
      <c r="E1434" s="79"/>
      <c r="F1434" s="56"/>
      <c r="G1434" s="13" t="str">
        <f t="shared" si="315"/>
        <v/>
      </c>
      <c r="H1434" s="56"/>
      <c r="K1434" s="128"/>
      <c r="L1434" s="128"/>
      <c r="M1434" s="128"/>
      <c r="N1434" s="84" t="str">
        <f t="shared" si="316"/>
        <v/>
      </c>
      <c r="O1434" s="128"/>
      <c r="P1434" s="84" t="str">
        <f t="shared" si="317"/>
        <v/>
      </c>
      <c r="Q1434" s="84" t="str">
        <f t="shared" si="314"/>
        <v/>
      </c>
      <c r="R1434" s="84" t="str">
        <f t="shared" si="318"/>
        <v/>
      </c>
      <c r="S1434" s="84" t="str">
        <f t="shared" si="319"/>
        <v/>
      </c>
      <c r="U1434" s="84" t="str">
        <f t="shared" si="320"/>
        <v/>
      </c>
      <c r="W1434" s="108" t="str">
        <f>IF($N1434="", "", SUM($D$11:$D1434))</f>
        <v/>
      </c>
      <c r="X1434" s="111" t="str">
        <f t="shared" si="321"/>
        <v/>
      </c>
      <c r="Y1434" s="114" t="str">
        <f t="shared" si="325"/>
        <v/>
      </c>
      <c r="Z1434" s="111" t="str">
        <f>IF(X1434="", "", X1434-SUM($Z$11:$Z1433))</f>
        <v/>
      </c>
      <c r="AA1434" s="111" t="str">
        <f>IF($Y1434="", "", $Y1434-SUM($AA$11:$AA1433))</f>
        <v/>
      </c>
      <c r="AB1434" s="111" t="str">
        <f t="shared" si="326"/>
        <v/>
      </c>
      <c r="AC1434" s="121" t="str">
        <f t="shared" si="322"/>
        <v/>
      </c>
      <c r="AD1434" s="122" t="str">
        <f t="shared" si="323"/>
        <v/>
      </c>
      <c r="AE1434" s="123" t="str">
        <f t="shared" si="327"/>
        <v/>
      </c>
      <c r="AG1434" s="150" t="str">
        <f t="shared" si="324"/>
        <v/>
      </c>
    </row>
    <row r="1435" spans="1:33" x14ac:dyDescent="0.25">
      <c r="A1435" s="56"/>
      <c r="B1435" s="70"/>
      <c r="C1435" s="76"/>
      <c r="D1435" s="73"/>
      <c r="E1435" s="79"/>
      <c r="F1435" s="56"/>
      <c r="G1435" s="13" t="str">
        <f t="shared" si="315"/>
        <v/>
      </c>
      <c r="H1435" s="56"/>
      <c r="K1435" s="128"/>
      <c r="L1435" s="128"/>
      <c r="M1435" s="128"/>
      <c r="N1435" s="84" t="str">
        <f t="shared" si="316"/>
        <v/>
      </c>
      <c r="O1435" s="128"/>
      <c r="P1435" s="84" t="str">
        <f t="shared" si="317"/>
        <v/>
      </c>
      <c r="Q1435" s="84" t="str">
        <f t="shared" si="314"/>
        <v/>
      </c>
      <c r="R1435" s="84" t="str">
        <f t="shared" si="318"/>
        <v/>
      </c>
      <c r="S1435" s="84" t="str">
        <f t="shared" si="319"/>
        <v/>
      </c>
      <c r="U1435" s="84" t="str">
        <f t="shared" si="320"/>
        <v/>
      </c>
      <c r="W1435" s="108" t="str">
        <f>IF($N1435="", "", SUM($D$11:$D1435))</f>
        <v/>
      </c>
      <c r="X1435" s="111" t="str">
        <f t="shared" si="321"/>
        <v/>
      </c>
      <c r="Y1435" s="114" t="str">
        <f t="shared" si="325"/>
        <v/>
      </c>
      <c r="Z1435" s="111" t="str">
        <f>IF(X1435="", "", X1435-SUM($Z$11:$Z1434))</f>
        <v/>
      </c>
      <c r="AA1435" s="111" t="str">
        <f>IF($Y1435="", "", $Y1435-SUM($AA$11:$AA1434))</f>
        <v/>
      </c>
      <c r="AB1435" s="111" t="str">
        <f t="shared" si="326"/>
        <v/>
      </c>
      <c r="AC1435" s="121" t="str">
        <f t="shared" si="322"/>
        <v/>
      </c>
      <c r="AD1435" s="122" t="str">
        <f t="shared" si="323"/>
        <v/>
      </c>
      <c r="AE1435" s="123" t="str">
        <f t="shared" si="327"/>
        <v/>
      </c>
      <c r="AG1435" s="150" t="str">
        <f t="shared" si="324"/>
        <v/>
      </c>
    </row>
    <row r="1436" spans="1:33" x14ac:dyDescent="0.25">
      <c r="A1436" s="56"/>
      <c r="B1436" s="70"/>
      <c r="C1436" s="76"/>
      <c r="D1436" s="73"/>
      <c r="E1436" s="79"/>
      <c r="F1436" s="56"/>
      <c r="G1436" s="13" t="str">
        <f t="shared" si="315"/>
        <v/>
      </c>
      <c r="H1436" s="56"/>
      <c r="K1436" s="128"/>
      <c r="L1436" s="128"/>
      <c r="M1436" s="128"/>
      <c r="N1436" s="84" t="str">
        <f t="shared" si="316"/>
        <v/>
      </c>
      <c r="O1436" s="128"/>
      <c r="P1436" s="84" t="str">
        <f t="shared" si="317"/>
        <v/>
      </c>
      <c r="Q1436" s="84" t="str">
        <f t="shared" si="314"/>
        <v/>
      </c>
      <c r="R1436" s="84" t="str">
        <f t="shared" si="318"/>
        <v/>
      </c>
      <c r="S1436" s="84" t="str">
        <f t="shared" si="319"/>
        <v/>
      </c>
      <c r="U1436" s="84" t="str">
        <f t="shared" si="320"/>
        <v/>
      </c>
      <c r="W1436" s="108" t="str">
        <f>IF($N1436="", "", SUM($D$11:$D1436))</f>
        <v/>
      </c>
      <c r="X1436" s="111" t="str">
        <f t="shared" si="321"/>
        <v/>
      </c>
      <c r="Y1436" s="114" t="str">
        <f t="shared" si="325"/>
        <v/>
      </c>
      <c r="Z1436" s="111" t="str">
        <f>IF(X1436="", "", X1436-SUM($Z$11:$Z1435))</f>
        <v/>
      </c>
      <c r="AA1436" s="111" t="str">
        <f>IF($Y1436="", "", $Y1436-SUM($AA$11:$AA1435))</f>
        <v/>
      </c>
      <c r="AB1436" s="111" t="str">
        <f t="shared" si="326"/>
        <v/>
      </c>
      <c r="AC1436" s="121" t="str">
        <f t="shared" si="322"/>
        <v/>
      </c>
      <c r="AD1436" s="122" t="str">
        <f t="shared" si="323"/>
        <v/>
      </c>
      <c r="AE1436" s="123" t="str">
        <f t="shared" si="327"/>
        <v/>
      </c>
      <c r="AG1436" s="150" t="str">
        <f t="shared" si="324"/>
        <v/>
      </c>
    </row>
    <row r="1437" spans="1:33" x14ac:dyDescent="0.25">
      <c r="A1437" s="56"/>
      <c r="B1437" s="70"/>
      <c r="C1437" s="76"/>
      <c r="D1437" s="73"/>
      <c r="E1437" s="79"/>
      <c r="F1437" s="56"/>
      <c r="G1437" s="13" t="str">
        <f t="shared" si="315"/>
        <v/>
      </c>
      <c r="H1437" s="56"/>
      <c r="K1437" s="128"/>
      <c r="L1437" s="128"/>
      <c r="M1437" s="128"/>
      <c r="N1437" s="84" t="str">
        <f t="shared" si="316"/>
        <v/>
      </c>
      <c r="O1437" s="128"/>
      <c r="P1437" s="84" t="str">
        <f t="shared" si="317"/>
        <v/>
      </c>
      <c r="Q1437" s="84" t="str">
        <f t="shared" si="314"/>
        <v/>
      </c>
      <c r="R1437" s="84" t="str">
        <f t="shared" si="318"/>
        <v/>
      </c>
      <c r="S1437" s="84" t="str">
        <f t="shared" si="319"/>
        <v/>
      </c>
      <c r="U1437" s="84" t="str">
        <f t="shared" si="320"/>
        <v/>
      </c>
      <c r="W1437" s="108" t="str">
        <f>IF($N1437="", "", SUM($D$11:$D1437))</f>
        <v/>
      </c>
      <c r="X1437" s="111" t="str">
        <f t="shared" si="321"/>
        <v/>
      </c>
      <c r="Y1437" s="114" t="str">
        <f t="shared" si="325"/>
        <v/>
      </c>
      <c r="Z1437" s="111" t="str">
        <f>IF(X1437="", "", X1437-SUM($Z$11:$Z1436))</f>
        <v/>
      </c>
      <c r="AA1437" s="111" t="str">
        <f>IF($Y1437="", "", $Y1437-SUM($AA$11:$AA1436))</f>
        <v/>
      </c>
      <c r="AB1437" s="111" t="str">
        <f t="shared" si="326"/>
        <v/>
      </c>
      <c r="AC1437" s="121" t="str">
        <f t="shared" si="322"/>
        <v/>
      </c>
      <c r="AD1437" s="122" t="str">
        <f t="shared" si="323"/>
        <v/>
      </c>
      <c r="AE1437" s="123" t="str">
        <f t="shared" si="327"/>
        <v/>
      </c>
      <c r="AG1437" s="150" t="str">
        <f t="shared" si="324"/>
        <v/>
      </c>
    </row>
    <row r="1438" spans="1:33" x14ac:dyDescent="0.25">
      <c r="A1438" s="56"/>
      <c r="B1438" s="70"/>
      <c r="C1438" s="76"/>
      <c r="D1438" s="73"/>
      <c r="E1438" s="79"/>
      <c r="F1438" s="56"/>
      <c r="G1438" s="13" t="str">
        <f t="shared" si="315"/>
        <v/>
      </c>
      <c r="H1438" s="56"/>
      <c r="K1438" s="128"/>
      <c r="L1438" s="128"/>
      <c r="M1438" s="128"/>
      <c r="N1438" s="84" t="str">
        <f t="shared" si="316"/>
        <v/>
      </c>
      <c r="O1438" s="128"/>
      <c r="P1438" s="84" t="str">
        <f t="shared" si="317"/>
        <v/>
      </c>
      <c r="Q1438" s="84" t="str">
        <f t="shared" si="314"/>
        <v/>
      </c>
      <c r="R1438" s="84" t="str">
        <f t="shared" si="318"/>
        <v/>
      </c>
      <c r="S1438" s="84" t="str">
        <f t="shared" si="319"/>
        <v/>
      </c>
      <c r="U1438" s="84" t="str">
        <f t="shared" si="320"/>
        <v/>
      </c>
      <c r="W1438" s="108" t="str">
        <f>IF($N1438="", "", SUM($D$11:$D1438))</f>
        <v/>
      </c>
      <c r="X1438" s="111" t="str">
        <f t="shared" si="321"/>
        <v/>
      </c>
      <c r="Y1438" s="114" t="str">
        <f t="shared" si="325"/>
        <v/>
      </c>
      <c r="Z1438" s="111" t="str">
        <f>IF(X1438="", "", X1438-SUM($Z$11:$Z1437))</f>
        <v/>
      </c>
      <c r="AA1438" s="111" t="str">
        <f>IF($Y1438="", "", $Y1438-SUM($AA$11:$AA1437))</f>
        <v/>
      </c>
      <c r="AB1438" s="111" t="str">
        <f t="shared" si="326"/>
        <v/>
      </c>
      <c r="AC1438" s="121" t="str">
        <f t="shared" si="322"/>
        <v/>
      </c>
      <c r="AD1438" s="122" t="str">
        <f t="shared" si="323"/>
        <v/>
      </c>
      <c r="AE1438" s="123" t="str">
        <f t="shared" si="327"/>
        <v/>
      </c>
      <c r="AG1438" s="150" t="str">
        <f t="shared" si="324"/>
        <v/>
      </c>
    </row>
    <row r="1439" spans="1:33" x14ac:dyDescent="0.25">
      <c r="A1439" s="56"/>
      <c r="B1439" s="70"/>
      <c r="C1439" s="76"/>
      <c r="D1439" s="73"/>
      <c r="E1439" s="79"/>
      <c r="F1439" s="56"/>
      <c r="G1439" s="13" t="str">
        <f t="shared" si="315"/>
        <v/>
      </c>
      <c r="H1439" s="56"/>
      <c r="K1439" s="128"/>
      <c r="L1439" s="128"/>
      <c r="M1439" s="128"/>
      <c r="N1439" s="84" t="str">
        <f t="shared" si="316"/>
        <v/>
      </c>
      <c r="O1439" s="128"/>
      <c r="P1439" s="84" t="str">
        <f t="shared" si="317"/>
        <v/>
      </c>
      <c r="Q1439" s="84" t="str">
        <f t="shared" si="314"/>
        <v/>
      </c>
      <c r="R1439" s="84" t="str">
        <f t="shared" si="318"/>
        <v/>
      </c>
      <c r="S1439" s="84" t="str">
        <f t="shared" si="319"/>
        <v/>
      </c>
      <c r="U1439" s="84" t="str">
        <f t="shared" si="320"/>
        <v/>
      </c>
      <c r="W1439" s="108" t="str">
        <f>IF($N1439="", "", SUM($D$11:$D1439))</f>
        <v/>
      </c>
      <c r="X1439" s="111" t="str">
        <f t="shared" si="321"/>
        <v/>
      </c>
      <c r="Y1439" s="114" t="str">
        <f t="shared" si="325"/>
        <v/>
      </c>
      <c r="Z1439" s="111" t="str">
        <f>IF(X1439="", "", X1439-SUM($Z$11:$Z1438))</f>
        <v/>
      </c>
      <c r="AA1439" s="111" t="str">
        <f>IF($Y1439="", "", $Y1439-SUM($AA$11:$AA1438))</f>
        <v/>
      </c>
      <c r="AB1439" s="111" t="str">
        <f t="shared" si="326"/>
        <v/>
      </c>
      <c r="AC1439" s="121" t="str">
        <f t="shared" si="322"/>
        <v/>
      </c>
      <c r="AD1439" s="122" t="str">
        <f t="shared" si="323"/>
        <v/>
      </c>
      <c r="AE1439" s="123" t="str">
        <f t="shared" si="327"/>
        <v/>
      </c>
      <c r="AG1439" s="150" t="str">
        <f t="shared" si="324"/>
        <v/>
      </c>
    </row>
    <row r="1440" spans="1:33" x14ac:dyDescent="0.25">
      <c r="A1440" s="56"/>
      <c r="B1440" s="70"/>
      <c r="C1440" s="76"/>
      <c r="D1440" s="73"/>
      <c r="E1440" s="79"/>
      <c r="F1440" s="56"/>
      <c r="G1440" s="13" t="str">
        <f t="shared" si="315"/>
        <v/>
      </c>
      <c r="H1440" s="56"/>
      <c r="K1440" s="128"/>
      <c r="L1440" s="128"/>
      <c r="M1440" s="128"/>
      <c r="N1440" s="84" t="str">
        <f t="shared" si="316"/>
        <v/>
      </c>
      <c r="O1440" s="128"/>
      <c r="P1440" s="84" t="str">
        <f t="shared" si="317"/>
        <v/>
      </c>
      <c r="Q1440" s="84" t="str">
        <f t="shared" si="314"/>
        <v/>
      </c>
      <c r="R1440" s="84" t="str">
        <f t="shared" si="318"/>
        <v/>
      </c>
      <c r="S1440" s="84" t="str">
        <f t="shared" si="319"/>
        <v/>
      </c>
      <c r="U1440" s="84" t="str">
        <f t="shared" si="320"/>
        <v/>
      </c>
      <c r="W1440" s="108" t="str">
        <f>IF($N1440="", "", SUM($D$11:$D1440))</f>
        <v/>
      </c>
      <c r="X1440" s="111" t="str">
        <f t="shared" si="321"/>
        <v/>
      </c>
      <c r="Y1440" s="114" t="str">
        <f t="shared" si="325"/>
        <v/>
      </c>
      <c r="Z1440" s="111" t="str">
        <f>IF(X1440="", "", X1440-SUM($Z$11:$Z1439))</f>
        <v/>
      </c>
      <c r="AA1440" s="111" t="str">
        <f>IF($Y1440="", "", $Y1440-SUM($AA$11:$AA1439))</f>
        <v/>
      </c>
      <c r="AB1440" s="111" t="str">
        <f t="shared" si="326"/>
        <v/>
      </c>
      <c r="AC1440" s="121" t="str">
        <f t="shared" si="322"/>
        <v/>
      </c>
      <c r="AD1440" s="122" t="str">
        <f t="shared" si="323"/>
        <v/>
      </c>
      <c r="AE1440" s="123" t="str">
        <f t="shared" si="327"/>
        <v/>
      </c>
      <c r="AG1440" s="150" t="str">
        <f t="shared" si="324"/>
        <v/>
      </c>
    </row>
    <row r="1441" spans="1:33" x14ac:dyDescent="0.25">
      <c r="A1441" s="56"/>
      <c r="B1441" s="70"/>
      <c r="C1441" s="76"/>
      <c r="D1441" s="73"/>
      <c r="E1441" s="79"/>
      <c r="F1441" s="56"/>
      <c r="G1441" s="13" t="str">
        <f t="shared" si="315"/>
        <v/>
      </c>
      <c r="H1441" s="56"/>
      <c r="K1441" s="128"/>
      <c r="L1441" s="128"/>
      <c r="M1441" s="128"/>
      <c r="N1441" s="84" t="str">
        <f t="shared" si="316"/>
        <v/>
      </c>
      <c r="O1441" s="128"/>
      <c r="P1441" s="84" t="str">
        <f t="shared" si="317"/>
        <v/>
      </c>
      <c r="Q1441" s="84" t="str">
        <f t="shared" si="314"/>
        <v/>
      </c>
      <c r="R1441" s="84" t="str">
        <f t="shared" si="318"/>
        <v/>
      </c>
      <c r="S1441" s="84" t="str">
        <f t="shared" si="319"/>
        <v/>
      </c>
      <c r="U1441" s="84" t="str">
        <f t="shared" si="320"/>
        <v/>
      </c>
      <c r="W1441" s="108" t="str">
        <f>IF($N1441="", "", SUM($D$11:$D1441))</f>
        <v/>
      </c>
      <c r="X1441" s="111" t="str">
        <f t="shared" si="321"/>
        <v/>
      </c>
      <c r="Y1441" s="114" t="str">
        <f t="shared" si="325"/>
        <v/>
      </c>
      <c r="Z1441" s="111" t="str">
        <f>IF(X1441="", "", X1441-SUM($Z$11:$Z1440))</f>
        <v/>
      </c>
      <c r="AA1441" s="111" t="str">
        <f>IF($Y1441="", "", $Y1441-SUM($AA$11:$AA1440))</f>
        <v/>
      </c>
      <c r="AB1441" s="111" t="str">
        <f t="shared" si="326"/>
        <v/>
      </c>
      <c r="AC1441" s="121" t="str">
        <f t="shared" si="322"/>
        <v/>
      </c>
      <c r="AD1441" s="122" t="str">
        <f t="shared" si="323"/>
        <v/>
      </c>
      <c r="AE1441" s="123" t="str">
        <f t="shared" si="327"/>
        <v/>
      </c>
      <c r="AG1441" s="150" t="str">
        <f t="shared" si="324"/>
        <v/>
      </c>
    </row>
    <row r="1442" spans="1:33" x14ac:dyDescent="0.25">
      <c r="A1442" s="56"/>
      <c r="B1442" s="70"/>
      <c r="C1442" s="76"/>
      <c r="D1442" s="73"/>
      <c r="E1442" s="79"/>
      <c r="F1442" s="56"/>
      <c r="G1442" s="13" t="str">
        <f t="shared" si="315"/>
        <v/>
      </c>
      <c r="H1442" s="56"/>
      <c r="K1442" s="128"/>
      <c r="L1442" s="128"/>
      <c r="M1442" s="128"/>
      <c r="N1442" s="84" t="str">
        <f t="shared" si="316"/>
        <v/>
      </c>
      <c r="O1442" s="128"/>
      <c r="P1442" s="84" t="str">
        <f t="shared" si="317"/>
        <v/>
      </c>
      <c r="Q1442" s="84" t="str">
        <f t="shared" si="314"/>
        <v/>
      </c>
      <c r="R1442" s="84" t="str">
        <f t="shared" si="318"/>
        <v/>
      </c>
      <c r="S1442" s="84" t="str">
        <f t="shared" si="319"/>
        <v/>
      </c>
      <c r="U1442" s="84" t="str">
        <f t="shared" si="320"/>
        <v/>
      </c>
      <c r="W1442" s="108" t="str">
        <f>IF($N1442="", "", SUM($D$11:$D1442))</f>
        <v/>
      </c>
      <c r="X1442" s="111" t="str">
        <f t="shared" si="321"/>
        <v/>
      </c>
      <c r="Y1442" s="114" t="str">
        <f t="shared" si="325"/>
        <v/>
      </c>
      <c r="Z1442" s="111" t="str">
        <f>IF(X1442="", "", X1442-SUM($Z$11:$Z1441))</f>
        <v/>
      </c>
      <c r="AA1442" s="111" t="str">
        <f>IF($Y1442="", "", $Y1442-SUM($AA$11:$AA1441))</f>
        <v/>
      </c>
      <c r="AB1442" s="111" t="str">
        <f t="shared" si="326"/>
        <v/>
      </c>
      <c r="AC1442" s="121" t="str">
        <f t="shared" si="322"/>
        <v/>
      </c>
      <c r="AD1442" s="122" t="str">
        <f t="shared" si="323"/>
        <v/>
      </c>
      <c r="AE1442" s="123" t="str">
        <f t="shared" si="327"/>
        <v/>
      </c>
      <c r="AG1442" s="150" t="str">
        <f t="shared" si="324"/>
        <v/>
      </c>
    </row>
    <row r="1443" spans="1:33" x14ac:dyDescent="0.25">
      <c r="A1443" s="56"/>
      <c r="B1443" s="70"/>
      <c r="C1443" s="76"/>
      <c r="D1443" s="73"/>
      <c r="E1443" s="79"/>
      <c r="F1443" s="56"/>
      <c r="G1443" s="13" t="str">
        <f t="shared" si="315"/>
        <v/>
      </c>
      <c r="H1443" s="56"/>
      <c r="K1443" s="128"/>
      <c r="L1443" s="128"/>
      <c r="M1443" s="128"/>
      <c r="N1443" s="84" t="str">
        <f t="shared" si="316"/>
        <v/>
      </c>
      <c r="O1443" s="128"/>
      <c r="P1443" s="84" t="str">
        <f t="shared" si="317"/>
        <v/>
      </c>
      <c r="Q1443" s="84" t="str">
        <f t="shared" si="314"/>
        <v/>
      </c>
      <c r="R1443" s="84" t="str">
        <f t="shared" si="318"/>
        <v/>
      </c>
      <c r="S1443" s="84" t="str">
        <f t="shared" si="319"/>
        <v/>
      </c>
      <c r="U1443" s="84" t="str">
        <f t="shared" si="320"/>
        <v/>
      </c>
      <c r="W1443" s="108" t="str">
        <f>IF($N1443="", "", SUM($D$11:$D1443))</f>
        <v/>
      </c>
      <c r="X1443" s="111" t="str">
        <f t="shared" si="321"/>
        <v/>
      </c>
      <c r="Y1443" s="114" t="str">
        <f t="shared" si="325"/>
        <v/>
      </c>
      <c r="Z1443" s="111" t="str">
        <f>IF(X1443="", "", X1443-SUM($Z$11:$Z1442))</f>
        <v/>
      </c>
      <c r="AA1443" s="111" t="str">
        <f>IF($Y1443="", "", $Y1443-SUM($AA$11:$AA1442))</f>
        <v/>
      </c>
      <c r="AB1443" s="111" t="str">
        <f t="shared" si="326"/>
        <v/>
      </c>
      <c r="AC1443" s="121" t="str">
        <f t="shared" si="322"/>
        <v/>
      </c>
      <c r="AD1443" s="122" t="str">
        <f t="shared" si="323"/>
        <v/>
      </c>
      <c r="AE1443" s="123" t="str">
        <f t="shared" si="327"/>
        <v/>
      </c>
      <c r="AG1443" s="150" t="str">
        <f t="shared" si="324"/>
        <v/>
      </c>
    </row>
    <row r="1444" spans="1:33" x14ac:dyDescent="0.25">
      <c r="A1444" s="56"/>
      <c r="B1444" s="70"/>
      <c r="C1444" s="76"/>
      <c r="D1444" s="73"/>
      <c r="E1444" s="79"/>
      <c r="F1444" s="56"/>
      <c r="G1444" s="13" t="str">
        <f t="shared" si="315"/>
        <v/>
      </c>
      <c r="H1444" s="56"/>
      <c r="K1444" s="128"/>
      <c r="L1444" s="128"/>
      <c r="M1444" s="128"/>
      <c r="N1444" s="84" t="str">
        <f t="shared" si="316"/>
        <v/>
      </c>
      <c r="O1444" s="128"/>
      <c r="P1444" s="84" t="str">
        <f t="shared" si="317"/>
        <v/>
      </c>
      <c r="Q1444" s="84" t="str">
        <f t="shared" si="314"/>
        <v/>
      </c>
      <c r="R1444" s="84" t="str">
        <f t="shared" si="318"/>
        <v/>
      </c>
      <c r="S1444" s="84" t="str">
        <f t="shared" si="319"/>
        <v/>
      </c>
      <c r="U1444" s="84" t="str">
        <f t="shared" si="320"/>
        <v/>
      </c>
      <c r="W1444" s="108" t="str">
        <f>IF($N1444="", "", SUM($D$11:$D1444))</f>
        <v/>
      </c>
      <c r="X1444" s="111" t="str">
        <f t="shared" si="321"/>
        <v/>
      </c>
      <c r="Y1444" s="114" t="str">
        <f t="shared" si="325"/>
        <v/>
      </c>
      <c r="Z1444" s="111" t="str">
        <f>IF(X1444="", "", X1444-SUM($Z$11:$Z1443))</f>
        <v/>
      </c>
      <c r="AA1444" s="111" t="str">
        <f>IF($Y1444="", "", $Y1444-SUM($AA$11:$AA1443))</f>
        <v/>
      </c>
      <c r="AB1444" s="111" t="str">
        <f t="shared" si="326"/>
        <v/>
      </c>
      <c r="AC1444" s="121" t="str">
        <f t="shared" si="322"/>
        <v/>
      </c>
      <c r="AD1444" s="122" t="str">
        <f t="shared" si="323"/>
        <v/>
      </c>
      <c r="AE1444" s="123" t="str">
        <f t="shared" si="327"/>
        <v/>
      </c>
      <c r="AG1444" s="150" t="str">
        <f t="shared" si="324"/>
        <v/>
      </c>
    </row>
    <row r="1445" spans="1:33" x14ac:dyDescent="0.25">
      <c r="A1445" s="56"/>
      <c r="B1445" s="70"/>
      <c r="C1445" s="76"/>
      <c r="D1445" s="73"/>
      <c r="E1445" s="79"/>
      <c r="F1445" s="56"/>
      <c r="G1445" s="13" t="str">
        <f t="shared" si="315"/>
        <v/>
      </c>
      <c r="H1445" s="56"/>
      <c r="K1445" s="128"/>
      <c r="L1445" s="128"/>
      <c r="M1445" s="128"/>
      <c r="N1445" s="84" t="str">
        <f t="shared" si="316"/>
        <v/>
      </c>
      <c r="O1445" s="128"/>
      <c r="P1445" s="84" t="str">
        <f t="shared" si="317"/>
        <v/>
      </c>
      <c r="Q1445" s="84" t="str">
        <f t="shared" si="314"/>
        <v/>
      </c>
      <c r="R1445" s="84" t="str">
        <f t="shared" si="318"/>
        <v/>
      </c>
      <c r="S1445" s="84" t="str">
        <f t="shared" si="319"/>
        <v/>
      </c>
      <c r="U1445" s="84" t="str">
        <f t="shared" si="320"/>
        <v/>
      </c>
      <c r="W1445" s="108" t="str">
        <f>IF($N1445="", "", SUM($D$11:$D1445))</f>
        <v/>
      </c>
      <c r="X1445" s="111" t="str">
        <f t="shared" si="321"/>
        <v/>
      </c>
      <c r="Y1445" s="114" t="str">
        <f t="shared" si="325"/>
        <v/>
      </c>
      <c r="Z1445" s="111" t="str">
        <f>IF(X1445="", "", X1445-SUM($Z$11:$Z1444))</f>
        <v/>
      </c>
      <c r="AA1445" s="111" t="str">
        <f>IF($Y1445="", "", $Y1445-SUM($AA$11:$AA1444))</f>
        <v/>
      </c>
      <c r="AB1445" s="111" t="str">
        <f t="shared" si="326"/>
        <v/>
      </c>
      <c r="AC1445" s="121" t="str">
        <f t="shared" si="322"/>
        <v/>
      </c>
      <c r="AD1445" s="122" t="str">
        <f t="shared" si="323"/>
        <v/>
      </c>
      <c r="AE1445" s="123" t="str">
        <f t="shared" si="327"/>
        <v/>
      </c>
      <c r="AG1445" s="150" t="str">
        <f t="shared" si="324"/>
        <v/>
      </c>
    </row>
    <row r="1446" spans="1:33" x14ac:dyDescent="0.25">
      <c r="A1446" s="56"/>
      <c r="B1446" s="70"/>
      <c r="C1446" s="76"/>
      <c r="D1446" s="73"/>
      <c r="E1446" s="79"/>
      <c r="F1446" s="56"/>
      <c r="G1446" s="13" t="str">
        <f t="shared" si="315"/>
        <v/>
      </c>
      <c r="H1446" s="56"/>
      <c r="K1446" s="128"/>
      <c r="L1446" s="128"/>
      <c r="M1446" s="128"/>
      <c r="N1446" s="84" t="str">
        <f t="shared" si="316"/>
        <v/>
      </c>
      <c r="O1446" s="128"/>
      <c r="P1446" s="84" t="str">
        <f t="shared" si="317"/>
        <v/>
      </c>
      <c r="Q1446" s="84" t="str">
        <f t="shared" si="314"/>
        <v/>
      </c>
      <c r="R1446" s="84" t="str">
        <f t="shared" si="318"/>
        <v/>
      </c>
      <c r="S1446" s="84" t="str">
        <f t="shared" si="319"/>
        <v/>
      </c>
      <c r="U1446" s="84" t="str">
        <f t="shared" si="320"/>
        <v/>
      </c>
      <c r="W1446" s="108" t="str">
        <f>IF($N1446="", "", SUM($D$11:$D1446))</f>
        <v/>
      </c>
      <c r="X1446" s="111" t="str">
        <f t="shared" si="321"/>
        <v/>
      </c>
      <c r="Y1446" s="114" t="str">
        <f t="shared" si="325"/>
        <v/>
      </c>
      <c r="Z1446" s="111" t="str">
        <f>IF(X1446="", "", X1446-SUM($Z$11:$Z1445))</f>
        <v/>
      </c>
      <c r="AA1446" s="111" t="str">
        <f>IF($Y1446="", "", $Y1446-SUM($AA$11:$AA1445))</f>
        <v/>
      </c>
      <c r="AB1446" s="111" t="str">
        <f t="shared" si="326"/>
        <v/>
      </c>
      <c r="AC1446" s="121" t="str">
        <f t="shared" si="322"/>
        <v/>
      </c>
      <c r="AD1446" s="122" t="str">
        <f t="shared" si="323"/>
        <v/>
      </c>
      <c r="AE1446" s="123" t="str">
        <f t="shared" si="327"/>
        <v/>
      </c>
      <c r="AG1446" s="150" t="str">
        <f t="shared" si="324"/>
        <v/>
      </c>
    </row>
    <row r="1447" spans="1:33" x14ac:dyDescent="0.25">
      <c r="A1447" s="56"/>
      <c r="B1447" s="70"/>
      <c r="C1447" s="76"/>
      <c r="D1447" s="73"/>
      <c r="E1447" s="79"/>
      <c r="F1447" s="56"/>
      <c r="G1447" s="13" t="str">
        <f t="shared" si="315"/>
        <v/>
      </c>
      <c r="H1447" s="56"/>
      <c r="K1447" s="128"/>
      <c r="L1447" s="128"/>
      <c r="M1447" s="128"/>
      <c r="N1447" s="84" t="str">
        <f t="shared" si="316"/>
        <v/>
      </c>
      <c r="O1447" s="128"/>
      <c r="P1447" s="84" t="str">
        <f t="shared" si="317"/>
        <v/>
      </c>
      <c r="Q1447" s="84" t="str">
        <f t="shared" si="314"/>
        <v/>
      </c>
      <c r="R1447" s="84" t="str">
        <f t="shared" si="318"/>
        <v/>
      </c>
      <c r="S1447" s="84" t="str">
        <f t="shared" si="319"/>
        <v/>
      </c>
      <c r="U1447" s="84" t="str">
        <f t="shared" si="320"/>
        <v/>
      </c>
      <c r="W1447" s="108" t="str">
        <f>IF($N1447="", "", SUM($D$11:$D1447))</f>
        <v/>
      </c>
      <c r="X1447" s="111" t="str">
        <f t="shared" si="321"/>
        <v/>
      </c>
      <c r="Y1447" s="114" t="str">
        <f t="shared" si="325"/>
        <v/>
      </c>
      <c r="Z1447" s="111" t="str">
        <f>IF(X1447="", "", X1447-SUM($Z$11:$Z1446))</f>
        <v/>
      </c>
      <c r="AA1447" s="111" t="str">
        <f>IF($Y1447="", "", $Y1447-SUM($AA$11:$AA1446))</f>
        <v/>
      </c>
      <c r="AB1447" s="111" t="str">
        <f t="shared" si="326"/>
        <v/>
      </c>
      <c r="AC1447" s="121" t="str">
        <f t="shared" si="322"/>
        <v/>
      </c>
      <c r="AD1447" s="122" t="str">
        <f t="shared" si="323"/>
        <v/>
      </c>
      <c r="AE1447" s="123" t="str">
        <f t="shared" si="327"/>
        <v/>
      </c>
      <c r="AG1447" s="150" t="str">
        <f t="shared" si="324"/>
        <v/>
      </c>
    </row>
    <row r="1448" spans="1:33" x14ac:dyDescent="0.25">
      <c r="A1448" s="56"/>
      <c r="B1448" s="70"/>
      <c r="C1448" s="76"/>
      <c r="D1448" s="73"/>
      <c r="E1448" s="79"/>
      <c r="F1448" s="56"/>
      <c r="G1448" s="13" t="str">
        <f t="shared" si="315"/>
        <v/>
      </c>
      <c r="H1448" s="56"/>
      <c r="K1448" s="128"/>
      <c r="L1448" s="128"/>
      <c r="M1448" s="128"/>
      <c r="N1448" s="84" t="str">
        <f t="shared" si="316"/>
        <v/>
      </c>
      <c r="O1448" s="128"/>
      <c r="P1448" s="84" t="str">
        <f t="shared" si="317"/>
        <v/>
      </c>
      <c r="Q1448" s="84" t="str">
        <f t="shared" si="314"/>
        <v/>
      </c>
      <c r="R1448" s="84" t="str">
        <f t="shared" si="318"/>
        <v/>
      </c>
      <c r="S1448" s="84" t="str">
        <f t="shared" si="319"/>
        <v/>
      </c>
      <c r="U1448" s="84" t="str">
        <f t="shared" si="320"/>
        <v/>
      </c>
      <c r="W1448" s="108" t="str">
        <f>IF($N1448="", "", SUM($D$11:$D1448))</f>
        <v/>
      </c>
      <c r="X1448" s="111" t="str">
        <f t="shared" si="321"/>
        <v/>
      </c>
      <c r="Y1448" s="114" t="str">
        <f t="shared" si="325"/>
        <v/>
      </c>
      <c r="Z1448" s="111" t="str">
        <f>IF(X1448="", "", X1448-SUM($Z$11:$Z1447))</f>
        <v/>
      </c>
      <c r="AA1448" s="111" t="str">
        <f>IF($Y1448="", "", $Y1448-SUM($AA$11:$AA1447))</f>
        <v/>
      </c>
      <c r="AB1448" s="111" t="str">
        <f t="shared" si="326"/>
        <v/>
      </c>
      <c r="AC1448" s="121" t="str">
        <f t="shared" si="322"/>
        <v/>
      </c>
      <c r="AD1448" s="122" t="str">
        <f t="shared" si="323"/>
        <v/>
      </c>
      <c r="AE1448" s="123" t="str">
        <f t="shared" si="327"/>
        <v/>
      </c>
      <c r="AG1448" s="150" t="str">
        <f t="shared" si="324"/>
        <v/>
      </c>
    </row>
    <row r="1449" spans="1:33" x14ac:dyDescent="0.25">
      <c r="A1449" s="56"/>
      <c r="B1449" s="70"/>
      <c r="C1449" s="76"/>
      <c r="D1449" s="73"/>
      <c r="E1449" s="79"/>
      <c r="F1449" s="56"/>
      <c r="G1449" s="13" t="str">
        <f t="shared" si="315"/>
        <v/>
      </c>
      <c r="H1449" s="56"/>
      <c r="K1449" s="128"/>
      <c r="L1449" s="128"/>
      <c r="M1449" s="128"/>
      <c r="N1449" s="84" t="str">
        <f t="shared" si="316"/>
        <v/>
      </c>
      <c r="O1449" s="128"/>
      <c r="P1449" s="84" t="str">
        <f t="shared" si="317"/>
        <v/>
      </c>
      <c r="Q1449" s="84" t="str">
        <f t="shared" si="314"/>
        <v/>
      </c>
      <c r="R1449" s="84" t="str">
        <f t="shared" si="318"/>
        <v/>
      </c>
      <c r="S1449" s="84" t="str">
        <f t="shared" si="319"/>
        <v/>
      </c>
      <c r="U1449" s="84" t="str">
        <f t="shared" si="320"/>
        <v/>
      </c>
      <c r="W1449" s="108" t="str">
        <f>IF($N1449="", "", SUM($D$11:$D1449))</f>
        <v/>
      </c>
      <c r="X1449" s="111" t="str">
        <f t="shared" si="321"/>
        <v/>
      </c>
      <c r="Y1449" s="114" t="str">
        <f t="shared" si="325"/>
        <v/>
      </c>
      <c r="Z1449" s="111" t="str">
        <f>IF(X1449="", "", X1449-SUM($Z$11:$Z1448))</f>
        <v/>
      </c>
      <c r="AA1449" s="111" t="str">
        <f>IF($Y1449="", "", $Y1449-SUM($AA$11:$AA1448))</f>
        <v/>
      </c>
      <c r="AB1449" s="111" t="str">
        <f t="shared" si="326"/>
        <v/>
      </c>
      <c r="AC1449" s="121" t="str">
        <f t="shared" si="322"/>
        <v/>
      </c>
      <c r="AD1449" s="122" t="str">
        <f t="shared" si="323"/>
        <v/>
      </c>
      <c r="AE1449" s="123" t="str">
        <f t="shared" si="327"/>
        <v/>
      </c>
      <c r="AG1449" s="150" t="str">
        <f t="shared" si="324"/>
        <v/>
      </c>
    </row>
    <row r="1450" spans="1:33" x14ac:dyDescent="0.25">
      <c r="A1450" s="56"/>
      <c r="B1450" s="70"/>
      <c r="C1450" s="76"/>
      <c r="D1450" s="73"/>
      <c r="E1450" s="79"/>
      <c r="F1450" s="56"/>
      <c r="G1450" s="13" t="str">
        <f t="shared" si="315"/>
        <v/>
      </c>
      <c r="H1450" s="56"/>
      <c r="K1450" s="128"/>
      <c r="L1450" s="128"/>
      <c r="M1450" s="128"/>
      <c r="N1450" s="84" t="str">
        <f t="shared" si="316"/>
        <v/>
      </c>
      <c r="O1450" s="128"/>
      <c r="P1450" s="84" t="str">
        <f t="shared" si="317"/>
        <v/>
      </c>
      <c r="Q1450" s="84" t="str">
        <f t="shared" si="314"/>
        <v/>
      </c>
      <c r="R1450" s="84" t="str">
        <f t="shared" si="318"/>
        <v/>
      </c>
      <c r="S1450" s="84" t="str">
        <f t="shared" si="319"/>
        <v/>
      </c>
      <c r="U1450" s="84" t="str">
        <f t="shared" si="320"/>
        <v/>
      </c>
      <c r="W1450" s="108" t="str">
        <f>IF($N1450="", "", SUM($D$11:$D1450))</f>
        <v/>
      </c>
      <c r="X1450" s="111" t="str">
        <f t="shared" si="321"/>
        <v/>
      </c>
      <c r="Y1450" s="114" t="str">
        <f t="shared" si="325"/>
        <v/>
      </c>
      <c r="Z1450" s="111" t="str">
        <f>IF(X1450="", "", X1450-SUM($Z$11:$Z1449))</f>
        <v/>
      </c>
      <c r="AA1450" s="111" t="str">
        <f>IF($Y1450="", "", $Y1450-SUM($AA$11:$AA1449))</f>
        <v/>
      </c>
      <c r="AB1450" s="111" t="str">
        <f t="shared" si="326"/>
        <v/>
      </c>
      <c r="AC1450" s="121" t="str">
        <f t="shared" si="322"/>
        <v/>
      </c>
      <c r="AD1450" s="122" t="str">
        <f t="shared" si="323"/>
        <v/>
      </c>
      <c r="AE1450" s="123" t="str">
        <f t="shared" si="327"/>
        <v/>
      </c>
      <c r="AG1450" s="150" t="str">
        <f t="shared" si="324"/>
        <v/>
      </c>
    </row>
    <row r="1451" spans="1:33" x14ac:dyDescent="0.25">
      <c r="A1451" s="56"/>
      <c r="B1451" s="70"/>
      <c r="C1451" s="76"/>
      <c r="D1451" s="73"/>
      <c r="E1451" s="79"/>
      <c r="F1451" s="56"/>
      <c r="G1451" s="13" t="str">
        <f t="shared" si="315"/>
        <v/>
      </c>
      <c r="H1451" s="56"/>
      <c r="K1451" s="128"/>
      <c r="L1451" s="128"/>
      <c r="M1451" s="128"/>
      <c r="N1451" s="84" t="str">
        <f t="shared" si="316"/>
        <v/>
      </c>
      <c r="O1451" s="128"/>
      <c r="P1451" s="84" t="str">
        <f t="shared" si="317"/>
        <v/>
      </c>
      <c r="Q1451" s="84" t="str">
        <f t="shared" si="314"/>
        <v/>
      </c>
      <c r="R1451" s="84" t="str">
        <f t="shared" si="318"/>
        <v/>
      </c>
      <c r="S1451" s="84" t="str">
        <f t="shared" si="319"/>
        <v/>
      </c>
      <c r="U1451" s="84" t="str">
        <f t="shared" si="320"/>
        <v/>
      </c>
      <c r="W1451" s="108" t="str">
        <f>IF($N1451="", "", SUM($D$11:$D1451))</f>
        <v/>
      </c>
      <c r="X1451" s="111" t="str">
        <f t="shared" si="321"/>
        <v/>
      </c>
      <c r="Y1451" s="114" t="str">
        <f t="shared" si="325"/>
        <v/>
      </c>
      <c r="Z1451" s="111" t="str">
        <f>IF(X1451="", "", X1451-SUM($Z$11:$Z1450))</f>
        <v/>
      </c>
      <c r="AA1451" s="111" t="str">
        <f>IF($Y1451="", "", $Y1451-SUM($AA$11:$AA1450))</f>
        <v/>
      </c>
      <c r="AB1451" s="111" t="str">
        <f t="shared" si="326"/>
        <v/>
      </c>
      <c r="AC1451" s="121" t="str">
        <f t="shared" si="322"/>
        <v/>
      </c>
      <c r="AD1451" s="122" t="str">
        <f t="shared" si="323"/>
        <v/>
      </c>
      <c r="AE1451" s="123" t="str">
        <f t="shared" si="327"/>
        <v/>
      </c>
      <c r="AG1451" s="150" t="str">
        <f t="shared" si="324"/>
        <v/>
      </c>
    </row>
    <row r="1452" spans="1:33" x14ac:dyDescent="0.25">
      <c r="A1452" s="56"/>
      <c r="B1452" s="70"/>
      <c r="C1452" s="76"/>
      <c r="D1452" s="73"/>
      <c r="E1452" s="79"/>
      <c r="F1452" s="56"/>
      <c r="G1452" s="13" t="str">
        <f t="shared" si="315"/>
        <v/>
      </c>
      <c r="H1452" s="56"/>
      <c r="K1452" s="128"/>
      <c r="L1452" s="128"/>
      <c r="M1452" s="128"/>
      <c r="N1452" s="84" t="str">
        <f t="shared" si="316"/>
        <v/>
      </c>
      <c r="O1452" s="128"/>
      <c r="P1452" s="84" t="str">
        <f t="shared" si="317"/>
        <v/>
      </c>
      <c r="Q1452" s="84" t="str">
        <f t="shared" si="314"/>
        <v/>
      </c>
      <c r="R1452" s="84" t="str">
        <f t="shared" si="318"/>
        <v/>
      </c>
      <c r="S1452" s="84" t="str">
        <f t="shared" si="319"/>
        <v/>
      </c>
      <c r="U1452" s="84" t="str">
        <f t="shared" si="320"/>
        <v/>
      </c>
      <c r="W1452" s="108" t="str">
        <f>IF($N1452="", "", SUM($D$11:$D1452))</f>
        <v/>
      </c>
      <c r="X1452" s="111" t="str">
        <f t="shared" si="321"/>
        <v/>
      </c>
      <c r="Y1452" s="114" t="str">
        <f t="shared" si="325"/>
        <v/>
      </c>
      <c r="Z1452" s="111" t="str">
        <f>IF(X1452="", "", X1452-SUM($Z$11:$Z1451))</f>
        <v/>
      </c>
      <c r="AA1452" s="111" t="str">
        <f>IF($Y1452="", "", $Y1452-SUM($AA$11:$AA1451))</f>
        <v/>
      </c>
      <c r="AB1452" s="111" t="str">
        <f t="shared" si="326"/>
        <v/>
      </c>
      <c r="AC1452" s="121" t="str">
        <f t="shared" si="322"/>
        <v/>
      </c>
      <c r="AD1452" s="122" t="str">
        <f t="shared" si="323"/>
        <v/>
      </c>
      <c r="AE1452" s="123" t="str">
        <f t="shared" si="327"/>
        <v/>
      </c>
      <c r="AG1452" s="150" t="str">
        <f t="shared" si="324"/>
        <v/>
      </c>
    </row>
    <row r="1453" spans="1:33" x14ac:dyDescent="0.25">
      <c r="A1453" s="56"/>
      <c r="B1453" s="70"/>
      <c r="C1453" s="76"/>
      <c r="D1453" s="73"/>
      <c r="E1453" s="79"/>
      <c r="F1453" s="56"/>
      <c r="G1453" s="13" t="str">
        <f t="shared" si="315"/>
        <v/>
      </c>
      <c r="H1453" s="56"/>
      <c r="K1453" s="128"/>
      <c r="L1453" s="128"/>
      <c r="M1453" s="128"/>
      <c r="N1453" s="84" t="str">
        <f t="shared" si="316"/>
        <v/>
      </c>
      <c r="O1453" s="128"/>
      <c r="P1453" s="84" t="str">
        <f t="shared" si="317"/>
        <v/>
      </c>
      <c r="Q1453" s="84" t="str">
        <f t="shared" si="314"/>
        <v/>
      </c>
      <c r="R1453" s="84" t="str">
        <f t="shared" si="318"/>
        <v/>
      </c>
      <c r="S1453" s="84" t="str">
        <f t="shared" si="319"/>
        <v/>
      </c>
      <c r="U1453" s="84" t="str">
        <f t="shared" si="320"/>
        <v/>
      </c>
      <c r="W1453" s="108" t="str">
        <f>IF($N1453="", "", SUM($D$11:$D1453))</f>
        <v/>
      </c>
      <c r="X1453" s="111" t="str">
        <f t="shared" si="321"/>
        <v/>
      </c>
      <c r="Y1453" s="114" t="str">
        <f t="shared" si="325"/>
        <v/>
      </c>
      <c r="Z1453" s="111" t="str">
        <f>IF(X1453="", "", X1453-SUM($Z$11:$Z1452))</f>
        <v/>
      </c>
      <c r="AA1453" s="111" t="str">
        <f>IF($Y1453="", "", $Y1453-SUM($AA$11:$AA1452))</f>
        <v/>
      </c>
      <c r="AB1453" s="111" t="str">
        <f t="shared" si="326"/>
        <v/>
      </c>
      <c r="AC1453" s="121" t="str">
        <f t="shared" si="322"/>
        <v/>
      </c>
      <c r="AD1453" s="122" t="str">
        <f t="shared" si="323"/>
        <v/>
      </c>
      <c r="AE1453" s="123" t="str">
        <f t="shared" si="327"/>
        <v/>
      </c>
      <c r="AG1453" s="150" t="str">
        <f t="shared" si="324"/>
        <v/>
      </c>
    </row>
    <row r="1454" spans="1:33" x14ac:dyDescent="0.25">
      <c r="A1454" s="56"/>
      <c r="B1454" s="70"/>
      <c r="C1454" s="76"/>
      <c r="D1454" s="73"/>
      <c r="E1454" s="79"/>
      <c r="F1454" s="56"/>
      <c r="G1454" s="13" t="str">
        <f t="shared" si="315"/>
        <v/>
      </c>
      <c r="H1454" s="56"/>
      <c r="K1454" s="128"/>
      <c r="L1454" s="128"/>
      <c r="M1454" s="128"/>
      <c r="N1454" s="84" t="str">
        <f t="shared" si="316"/>
        <v/>
      </c>
      <c r="O1454" s="128"/>
      <c r="P1454" s="84" t="str">
        <f t="shared" si="317"/>
        <v/>
      </c>
      <c r="Q1454" s="84" t="str">
        <f t="shared" si="314"/>
        <v/>
      </c>
      <c r="R1454" s="84" t="str">
        <f t="shared" si="318"/>
        <v/>
      </c>
      <c r="S1454" s="84" t="str">
        <f t="shared" si="319"/>
        <v/>
      </c>
      <c r="U1454" s="84" t="str">
        <f t="shared" si="320"/>
        <v/>
      </c>
      <c r="W1454" s="108" t="str">
        <f>IF($N1454="", "", SUM($D$11:$D1454))</f>
        <v/>
      </c>
      <c r="X1454" s="111" t="str">
        <f t="shared" si="321"/>
        <v/>
      </c>
      <c r="Y1454" s="114" t="str">
        <f t="shared" si="325"/>
        <v/>
      </c>
      <c r="Z1454" s="111" t="str">
        <f>IF(X1454="", "", X1454-SUM($Z$11:$Z1453))</f>
        <v/>
      </c>
      <c r="AA1454" s="111" t="str">
        <f>IF($Y1454="", "", $Y1454-SUM($AA$11:$AA1453))</f>
        <v/>
      </c>
      <c r="AB1454" s="111" t="str">
        <f t="shared" si="326"/>
        <v/>
      </c>
      <c r="AC1454" s="121" t="str">
        <f t="shared" si="322"/>
        <v/>
      </c>
      <c r="AD1454" s="122" t="str">
        <f t="shared" si="323"/>
        <v/>
      </c>
      <c r="AE1454" s="123" t="str">
        <f t="shared" si="327"/>
        <v/>
      </c>
      <c r="AG1454" s="150" t="str">
        <f t="shared" si="324"/>
        <v/>
      </c>
    </row>
    <row r="1455" spans="1:33" x14ac:dyDescent="0.25">
      <c r="A1455" s="56"/>
      <c r="B1455" s="70"/>
      <c r="C1455" s="76"/>
      <c r="D1455" s="73"/>
      <c r="E1455" s="79"/>
      <c r="F1455" s="56"/>
      <c r="G1455" s="13" t="str">
        <f t="shared" si="315"/>
        <v/>
      </c>
      <c r="H1455" s="56"/>
      <c r="K1455" s="128"/>
      <c r="L1455" s="128"/>
      <c r="M1455" s="128"/>
      <c r="N1455" s="84" t="str">
        <f t="shared" si="316"/>
        <v/>
      </c>
      <c r="O1455" s="128"/>
      <c r="P1455" s="84" t="str">
        <f t="shared" si="317"/>
        <v/>
      </c>
      <c r="Q1455" s="84" t="str">
        <f t="shared" si="314"/>
        <v/>
      </c>
      <c r="R1455" s="84" t="str">
        <f t="shared" si="318"/>
        <v/>
      </c>
      <c r="S1455" s="84" t="str">
        <f t="shared" si="319"/>
        <v/>
      </c>
      <c r="U1455" s="84" t="str">
        <f t="shared" si="320"/>
        <v/>
      </c>
      <c r="W1455" s="108" t="str">
        <f>IF($N1455="", "", SUM($D$11:$D1455))</f>
        <v/>
      </c>
      <c r="X1455" s="111" t="str">
        <f t="shared" si="321"/>
        <v/>
      </c>
      <c r="Y1455" s="114" t="str">
        <f t="shared" si="325"/>
        <v/>
      </c>
      <c r="Z1455" s="111" t="str">
        <f>IF(X1455="", "", X1455-SUM($Z$11:$Z1454))</f>
        <v/>
      </c>
      <c r="AA1455" s="111" t="str">
        <f>IF($Y1455="", "", $Y1455-SUM($AA$11:$AA1454))</f>
        <v/>
      </c>
      <c r="AB1455" s="111" t="str">
        <f t="shared" si="326"/>
        <v/>
      </c>
      <c r="AC1455" s="121" t="str">
        <f t="shared" si="322"/>
        <v/>
      </c>
      <c r="AD1455" s="122" t="str">
        <f t="shared" si="323"/>
        <v/>
      </c>
      <c r="AE1455" s="123" t="str">
        <f t="shared" si="327"/>
        <v/>
      </c>
      <c r="AG1455" s="150" t="str">
        <f t="shared" si="324"/>
        <v/>
      </c>
    </row>
    <row r="1456" spans="1:33" x14ac:dyDescent="0.25">
      <c r="A1456" s="56"/>
      <c r="B1456" s="70"/>
      <c r="C1456" s="76"/>
      <c r="D1456" s="73"/>
      <c r="E1456" s="79"/>
      <c r="F1456" s="56"/>
      <c r="G1456" s="13" t="str">
        <f t="shared" si="315"/>
        <v/>
      </c>
      <c r="H1456" s="56"/>
      <c r="K1456" s="128"/>
      <c r="L1456" s="128"/>
      <c r="M1456" s="128"/>
      <c r="N1456" s="84" t="str">
        <f t="shared" si="316"/>
        <v/>
      </c>
      <c r="O1456" s="128"/>
      <c r="P1456" s="84" t="str">
        <f t="shared" si="317"/>
        <v/>
      </c>
      <c r="Q1456" s="84" t="str">
        <f t="shared" si="314"/>
        <v/>
      </c>
      <c r="R1456" s="84" t="str">
        <f t="shared" si="318"/>
        <v/>
      </c>
      <c r="S1456" s="84" t="str">
        <f t="shared" si="319"/>
        <v/>
      </c>
      <c r="U1456" s="84" t="str">
        <f t="shared" si="320"/>
        <v/>
      </c>
      <c r="W1456" s="108" t="str">
        <f>IF($N1456="", "", SUM($D$11:$D1456))</f>
        <v/>
      </c>
      <c r="X1456" s="111" t="str">
        <f t="shared" si="321"/>
        <v/>
      </c>
      <c r="Y1456" s="114" t="str">
        <f t="shared" si="325"/>
        <v/>
      </c>
      <c r="Z1456" s="111" t="str">
        <f>IF(X1456="", "", X1456-SUM($Z$11:$Z1455))</f>
        <v/>
      </c>
      <c r="AA1456" s="111" t="str">
        <f>IF($Y1456="", "", $Y1456-SUM($AA$11:$AA1455))</f>
        <v/>
      </c>
      <c r="AB1456" s="111" t="str">
        <f t="shared" si="326"/>
        <v/>
      </c>
      <c r="AC1456" s="121" t="str">
        <f t="shared" si="322"/>
        <v/>
      </c>
      <c r="AD1456" s="122" t="str">
        <f t="shared" si="323"/>
        <v/>
      </c>
      <c r="AE1456" s="123" t="str">
        <f t="shared" si="327"/>
        <v/>
      </c>
      <c r="AG1456" s="150" t="str">
        <f t="shared" si="324"/>
        <v/>
      </c>
    </row>
    <row r="1457" spans="1:33" x14ac:dyDescent="0.25">
      <c r="A1457" s="56"/>
      <c r="B1457" s="70"/>
      <c r="C1457" s="76"/>
      <c r="D1457" s="73"/>
      <c r="E1457" s="79"/>
      <c r="F1457" s="56"/>
      <c r="G1457" s="13" t="str">
        <f t="shared" si="315"/>
        <v/>
      </c>
      <c r="H1457" s="56"/>
      <c r="K1457" s="128"/>
      <c r="L1457" s="128"/>
      <c r="M1457" s="128"/>
      <c r="N1457" s="84" t="str">
        <f t="shared" si="316"/>
        <v/>
      </c>
      <c r="O1457" s="128"/>
      <c r="P1457" s="84" t="str">
        <f t="shared" si="317"/>
        <v/>
      </c>
      <c r="Q1457" s="84" t="str">
        <f t="shared" si="314"/>
        <v/>
      </c>
      <c r="R1457" s="84" t="str">
        <f t="shared" si="318"/>
        <v/>
      </c>
      <c r="S1457" s="84" t="str">
        <f t="shared" si="319"/>
        <v/>
      </c>
      <c r="U1457" s="84" t="str">
        <f t="shared" si="320"/>
        <v/>
      </c>
      <c r="W1457" s="108" t="str">
        <f>IF($N1457="", "", SUM($D$11:$D1457))</f>
        <v/>
      </c>
      <c r="X1457" s="111" t="str">
        <f t="shared" si="321"/>
        <v/>
      </c>
      <c r="Y1457" s="114" t="str">
        <f t="shared" si="325"/>
        <v/>
      </c>
      <c r="Z1457" s="111" t="str">
        <f>IF(X1457="", "", X1457-SUM($Z$11:$Z1456))</f>
        <v/>
      </c>
      <c r="AA1457" s="111" t="str">
        <f>IF($Y1457="", "", $Y1457-SUM($AA$11:$AA1456))</f>
        <v/>
      </c>
      <c r="AB1457" s="111" t="str">
        <f t="shared" si="326"/>
        <v/>
      </c>
      <c r="AC1457" s="121" t="str">
        <f t="shared" si="322"/>
        <v/>
      </c>
      <c r="AD1457" s="122" t="str">
        <f t="shared" si="323"/>
        <v/>
      </c>
      <c r="AE1457" s="123" t="str">
        <f t="shared" si="327"/>
        <v/>
      </c>
      <c r="AG1457" s="150" t="str">
        <f t="shared" si="324"/>
        <v/>
      </c>
    </row>
    <row r="1458" spans="1:33" x14ac:dyDescent="0.25">
      <c r="A1458" s="56"/>
      <c r="B1458" s="70"/>
      <c r="C1458" s="76"/>
      <c r="D1458" s="73"/>
      <c r="E1458" s="79"/>
      <c r="F1458" s="56"/>
      <c r="G1458" s="13" t="str">
        <f t="shared" si="315"/>
        <v/>
      </c>
      <c r="H1458" s="56"/>
      <c r="K1458" s="128"/>
      <c r="L1458" s="128"/>
      <c r="M1458" s="128"/>
      <c r="N1458" s="84" t="str">
        <f t="shared" si="316"/>
        <v/>
      </c>
      <c r="O1458" s="128"/>
      <c r="P1458" s="84" t="str">
        <f t="shared" si="317"/>
        <v/>
      </c>
      <c r="Q1458" s="84" t="str">
        <f t="shared" si="314"/>
        <v/>
      </c>
      <c r="R1458" s="84" t="str">
        <f t="shared" si="318"/>
        <v/>
      </c>
      <c r="S1458" s="84" t="str">
        <f t="shared" si="319"/>
        <v/>
      </c>
      <c r="U1458" s="84" t="str">
        <f t="shared" si="320"/>
        <v/>
      </c>
      <c r="W1458" s="108" t="str">
        <f>IF($N1458="", "", SUM($D$11:$D1458))</f>
        <v/>
      </c>
      <c r="X1458" s="111" t="str">
        <f t="shared" si="321"/>
        <v/>
      </c>
      <c r="Y1458" s="114" t="str">
        <f t="shared" si="325"/>
        <v/>
      </c>
      <c r="Z1458" s="111" t="str">
        <f>IF(X1458="", "", X1458-SUM($Z$11:$Z1457))</f>
        <v/>
      </c>
      <c r="AA1458" s="111" t="str">
        <f>IF($Y1458="", "", $Y1458-SUM($AA$11:$AA1457))</f>
        <v/>
      </c>
      <c r="AB1458" s="111" t="str">
        <f t="shared" si="326"/>
        <v/>
      </c>
      <c r="AC1458" s="121" t="str">
        <f t="shared" si="322"/>
        <v/>
      </c>
      <c r="AD1458" s="122" t="str">
        <f t="shared" si="323"/>
        <v/>
      </c>
      <c r="AE1458" s="123" t="str">
        <f t="shared" si="327"/>
        <v/>
      </c>
      <c r="AG1458" s="150" t="str">
        <f t="shared" si="324"/>
        <v/>
      </c>
    </row>
    <row r="1459" spans="1:33" x14ac:dyDescent="0.25">
      <c r="A1459" s="56"/>
      <c r="B1459" s="70"/>
      <c r="C1459" s="76"/>
      <c r="D1459" s="73"/>
      <c r="E1459" s="79"/>
      <c r="F1459" s="56"/>
      <c r="G1459" s="13" t="str">
        <f t="shared" si="315"/>
        <v/>
      </c>
      <c r="H1459" s="56"/>
      <c r="K1459" s="128"/>
      <c r="L1459" s="128"/>
      <c r="M1459" s="128"/>
      <c r="N1459" s="84" t="str">
        <f t="shared" si="316"/>
        <v/>
      </c>
      <c r="O1459" s="128"/>
      <c r="P1459" s="84" t="str">
        <f t="shared" si="317"/>
        <v/>
      </c>
      <c r="Q1459" s="84" t="str">
        <f t="shared" si="314"/>
        <v/>
      </c>
      <c r="R1459" s="84" t="str">
        <f t="shared" si="318"/>
        <v/>
      </c>
      <c r="S1459" s="84" t="str">
        <f t="shared" si="319"/>
        <v/>
      </c>
      <c r="U1459" s="84" t="str">
        <f t="shared" si="320"/>
        <v/>
      </c>
      <c r="W1459" s="108" t="str">
        <f>IF($N1459="", "", SUM($D$11:$D1459))</f>
        <v/>
      </c>
      <c r="X1459" s="111" t="str">
        <f t="shared" si="321"/>
        <v/>
      </c>
      <c r="Y1459" s="114" t="str">
        <f t="shared" si="325"/>
        <v/>
      </c>
      <c r="Z1459" s="111" t="str">
        <f>IF(X1459="", "", X1459-SUM($Z$11:$Z1458))</f>
        <v/>
      </c>
      <c r="AA1459" s="111" t="str">
        <f>IF($Y1459="", "", $Y1459-SUM($AA$11:$AA1458))</f>
        <v/>
      </c>
      <c r="AB1459" s="111" t="str">
        <f t="shared" si="326"/>
        <v/>
      </c>
      <c r="AC1459" s="121" t="str">
        <f t="shared" si="322"/>
        <v/>
      </c>
      <c r="AD1459" s="122" t="str">
        <f t="shared" si="323"/>
        <v/>
      </c>
      <c r="AE1459" s="123" t="str">
        <f t="shared" si="327"/>
        <v/>
      </c>
      <c r="AG1459" s="150" t="str">
        <f t="shared" si="324"/>
        <v/>
      </c>
    </row>
    <row r="1460" spans="1:33" x14ac:dyDescent="0.25">
      <c r="A1460" s="56"/>
      <c r="B1460" s="70"/>
      <c r="C1460" s="76"/>
      <c r="D1460" s="73"/>
      <c r="E1460" s="79"/>
      <c r="F1460" s="56"/>
      <c r="G1460" s="13" t="str">
        <f t="shared" si="315"/>
        <v/>
      </c>
      <c r="H1460" s="56"/>
      <c r="K1460" s="128"/>
      <c r="L1460" s="128"/>
      <c r="M1460" s="128"/>
      <c r="N1460" s="84" t="str">
        <f t="shared" si="316"/>
        <v/>
      </c>
      <c r="O1460" s="128"/>
      <c r="P1460" s="84" t="str">
        <f t="shared" si="317"/>
        <v/>
      </c>
      <c r="Q1460" s="84" t="str">
        <f t="shared" si="314"/>
        <v/>
      </c>
      <c r="R1460" s="84" t="str">
        <f t="shared" si="318"/>
        <v/>
      </c>
      <c r="S1460" s="84" t="str">
        <f t="shared" si="319"/>
        <v/>
      </c>
      <c r="U1460" s="84" t="str">
        <f t="shared" si="320"/>
        <v/>
      </c>
      <c r="W1460" s="108" t="str">
        <f>IF($N1460="", "", SUM($D$11:$D1460))</f>
        <v/>
      </c>
      <c r="X1460" s="111" t="str">
        <f t="shared" si="321"/>
        <v/>
      </c>
      <c r="Y1460" s="114" t="str">
        <f t="shared" si="325"/>
        <v/>
      </c>
      <c r="Z1460" s="111" t="str">
        <f>IF(X1460="", "", X1460-SUM($Z$11:$Z1459))</f>
        <v/>
      </c>
      <c r="AA1460" s="111" t="str">
        <f>IF($Y1460="", "", $Y1460-SUM($AA$11:$AA1459))</f>
        <v/>
      </c>
      <c r="AB1460" s="111" t="str">
        <f t="shared" si="326"/>
        <v/>
      </c>
      <c r="AC1460" s="121" t="str">
        <f t="shared" si="322"/>
        <v/>
      </c>
      <c r="AD1460" s="122" t="str">
        <f t="shared" si="323"/>
        <v/>
      </c>
      <c r="AE1460" s="123" t="str">
        <f t="shared" si="327"/>
        <v/>
      </c>
      <c r="AG1460" s="150" t="str">
        <f t="shared" si="324"/>
        <v/>
      </c>
    </row>
    <row r="1461" spans="1:33" x14ac:dyDescent="0.25">
      <c r="A1461" s="56"/>
      <c r="B1461" s="70"/>
      <c r="C1461" s="76"/>
      <c r="D1461" s="73"/>
      <c r="E1461" s="79"/>
      <c r="F1461" s="56"/>
      <c r="G1461" s="13" t="str">
        <f t="shared" si="315"/>
        <v/>
      </c>
      <c r="H1461" s="56"/>
      <c r="K1461" s="128"/>
      <c r="L1461" s="128"/>
      <c r="M1461" s="128"/>
      <c r="N1461" s="84" t="str">
        <f t="shared" si="316"/>
        <v/>
      </c>
      <c r="O1461" s="128"/>
      <c r="P1461" s="84" t="str">
        <f t="shared" si="317"/>
        <v/>
      </c>
      <c r="Q1461" s="84" t="str">
        <f t="shared" si="314"/>
        <v/>
      </c>
      <c r="R1461" s="84" t="str">
        <f t="shared" si="318"/>
        <v/>
      </c>
      <c r="S1461" s="84" t="str">
        <f t="shared" si="319"/>
        <v/>
      </c>
      <c r="U1461" s="84" t="str">
        <f t="shared" si="320"/>
        <v/>
      </c>
      <c r="W1461" s="108" t="str">
        <f>IF($N1461="", "", SUM($D$11:$D1461))</f>
        <v/>
      </c>
      <c r="X1461" s="111" t="str">
        <f t="shared" si="321"/>
        <v/>
      </c>
      <c r="Y1461" s="114" t="str">
        <f t="shared" si="325"/>
        <v/>
      </c>
      <c r="Z1461" s="111" t="str">
        <f>IF(X1461="", "", X1461-SUM($Z$11:$Z1460))</f>
        <v/>
      </c>
      <c r="AA1461" s="111" t="str">
        <f>IF($Y1461="", "", $Y1461-SUM($AA$11:$AA1460))</f>
        <v/>
      </c>
      <c r="AB1461" s="111" t="str">
        <f t="shared" si="326"/>
        <v/>
      </c>
      <c r="AC1461" s="121" t="str">
        <f t="shared" si="322"/>
        <v/>
      </c>
      <c r="AD1461" s="122" t="str">
        <f t="shared" si="323"/>
        <v/>
      </c>
      <c r="AE1461" s="123" t="str">
        <f t="shared" si="327"/>
        <v/>
      </c>
      <c r="AG1461" s="150" t="str">
        <f t="shared" si="324"/>
        <v/>
      </c>
    </row>
    <row r="1462" spans="1:33" x14ac:dyDescent="0.25">
      <c r="A1462" s="56"/>
      <c r="B1462" s="70"/>
      <c r="C1462" s="76"/>
      <c r="D1462" s="73"/>
      <c r="E1462" s="79"/>
      <c r="F1462" s="56"/>
      <c r="G1462" s="13" t="str">
        <f t="shared" si="315"/>
        <v/>
      </c>
      <c r="H1462" s="56"/>
      <c r="K1462" s="128"/>
      <c r="L1462" s="128"/>
      <c r="M1462" s="128"/>
      <c r="N1462" s="84" t="str">
        <f t="shared" si="316"/>
        <v/>
      </c>
      <c r="O1462" s="128"/>
      <c r="P1462" s="84" t="str">
        <f t="shared" si="317"/>
        <v/>
      </c>
      <c r="Q1462" s="84" t="str">
        <f t="shared" si="314"/>
        <v/>
      </c>
      <c r="R1462" s="84" t="str">
        <f t="shared" si="318"/>
        <v/>
      </c>
      <c r="S1462" s="84" t="str">
        <f t="shared" si="319"/>
        <v/>
      </c>
      <c r="U1462" s="84" t="str">
        <f t="shared" si="320"/>
        <v/>
      </c>
      <c r="W1462" s="108" t="str">
        <f>IF($N1462="", "", SUM($D$11:$D1462))</f>
        <v/>
      </c>
      <c r="X1462" s="111" t="str">
        <f t="shared" si="321"/>
        <v/>
      </c>
      <c r="Y1462" s="114" t="str">
        <f t="shared" si="325"/>
        <v/>
      </c>
      <c r="Z1462" s="111" t="str">
        <f>IF(X1462="", "", X1462-SUM($Z$11:$Z1461))</f>
        <v/>
      </c>
      <c r="AA1462" s="111" t="str">
        <f>IF($Y1462="", "", $Y1462-SUM($AA$11:$AA1461))</f>
        <v/>
      </c>
      <c r="AB1462" s="111" t="str">
        <f t="shared" si="326"/>
        <v/>
      </c>
      <c r="AC1462" s="121" t="str">
        <f t="shared" si="322"/>
        <v/>
      </c>
      <c r="AD1462" s="122" t="str">
        <f t="shared" si="323"/>
        <v/>
      </c>
      <c r="AE1462" s="123" t="str">
        <f t="shared" si="327"/>
        <v/>
      </c>
      <c r="AG1462" s="150" t="str">
        <f t="shared" si="324"/>
        <v/>
      </c>
    </row>
    <row r="1463" spans="1:33" x14ac:dyDescent="0.25">
      <c r="A1463" s="56"/>
      <c r="B1463" s="70"/>
      <c r="C1463" s="76"/>
      <c r="D1463" s="73"/>
      <c r="E1463" s="79"/>
      <c r="F1463" s="56"/>
      <c r="G1463" s="13" t="str">
        <f t="shared" si="315"/>
        <v/>
      </c>
      <c r="H1463" s="56"/>
      <c r="K1463" s="128"/>
      <c r="L1463" s="128"/>
      <c r="M1463" s="128"/>
      <c r="N1463" s="84" t="str">
        <f t="shared" si="316"/>
        <v/>
      </c>
      <c r="O1463" s="128"/>
      <c r="P1463" s="84" t="str">
        <f t="shared" si="317"/>
        <v/>
      </c>
      <c r="Q1463" s="84" t="str">
        <f t="shared" si="314"/>
        <v/>
      </c>
      <c r="R1463" s="84" t="str">
        <f t="shared" si="318"/>
        <v/>
      </c>
      <c r="S1463" s="84" t="str">
        <f t="shared" si="319"/>
        <v/>
      </c>
      <c r="U1463" s="84" t="str">
        <f t="shared" si="320"/>
        <v/>
      </c>
      <c r="W1463" s="108" t="str">
        <f>IF($N1463="", "", SUM($D$11:$D1463))</f>
        <v/>
      </c>
      <c r="X1463" s="111" t="str">
        <f t="shared" si="321"/>
        <v/>
      </c>
      <c r="Y1463" s="114" t="str">
        <f t="shared" si="325"/>
        <v/>
      </c>
      <c r="Z1463" s="111" t="str">
        <f>IF(X1463="", "", X1463-SUM($Z$11:$Z1462))</f>
        <v/>
      </c>
      <c r="AA1463" s="111" t="str">
        <f>IF($Y1463="", "", $Y1463-SUM($AA$11:$AA1462))</f>
        <v/>
      </c>
      <c r="AB1463" s="111" t="str">
        <f t="shared" si="326"/>
        <v/>
      </c>
      <c r="AC1463" s="121" t="str">
        <f t="shared" si="322"/>
        <v/>
      </c>
      <c r="AD1463" s="122" t="str">
        <f t="shared" si="323"/>
        <v/>
      </c>
      <c r="AE1463" s="123" t="str">
        <f t="shared" si="327"/>
        <v/>
      </c>
      <c r="AG1463" s="150" t="str">
        <f t="shared" si="324"/>
        <v/>
      </c>
    </row>
    <row r="1464" spans="1:33" x14ac:dyDescent="0.25">
      <c r="A1464" s="56"/>
      <c r="B1464" s="70"/>
      <c r="C1464" s="76"/>
      <c r="D1464" s="73"/>
      <c r="E1464" s="79"/>
      <c r="F1464" s="56"/>
      <c r="G1464" s="13" t="str">
        <f t="shared" si="315"/>
        <v/>
      </c>
      <c r="H1464" s="56"/>
      <c r="K1464" s="128"/>
      <c r="L1464" s="128"/>
      <c r="M1464" s="128"/>
      <c r="N1464" s="84" t="str">
        <f t="shared" si="316"/>
        <v/>
      </c>
      <c r="O1464" s="128"/>
      <c r="P1464" s="84" t="str">
        <f t="shared" si="317"/>
        <v/>
      </c>
      <c r="Q1464" s="84" t="str">
        <f t="shared" si="314"/>
        <v/>
      </c>
      <c r="R1464" s="84" t="str">
        <f t="shared" si="318"/>
        <v/>
      </c>
      <c r="S1464" s="84" t="str">
        <f t="shared" si="319"/>
        <v/>
      </c>
      <c r="U1464" s="84" t="str">
        <f t="shared" si="320"/>
        <v/>
      </c>
      <c r="W1464" s="108" t="str">
        <f>IF($N1464="", "", SUM($D$11:$D1464))</f>
        <v/>
      </c>
      <c r="X1464" s="111" t="str">
        <f t="shared" si="321"/>
        <v/>
      </c>
      <c r="Y1464" s="114" t="str">
        <f t="shared" si="325"/>
        <v/>
      </c>
      <c r="Z1464" s="111" t="str">
        <f>IF(X1464="", "", X1464-SUM($Z$11:$Z1463))</f>
        <v/>
      </c>
      <c r="AA1464" s="111" t="str">
        <f>IF($Y1464="", "", $Y1464-SUM($AA$11:$AA1463))</f>
        <v/>
      </c>
      <c r="AB1464" s="111" t="str">
        <f t="shared" si="326"/>
        <v/>
      </c>
      <c r="AC1464" s="121" t="str">
        <f t="shared" si="322"/>
        <v/>
      </c>
      <c r="AD1464" s="122" t="str">
        <f t="shared" si="323"/>
        <v/>
      </c>
      <c r="AE1464" s="123" t="str">
        <f t="shared" si="327"/>
        <v/>
      </c>
      <c r="AG1464" s="150" t="str">
        <f t="shared" si="324"/>
        <v/>
      </c>
    </row>
    <row r="1465" spans="1:33" x14ac:dyDescent="0.25">
      <c r="A1465" s="56"/>
      <c r="B1465" s="70"/>
      <c r="C1465" s="76"/>
      <c r="D1465" s="73"/>
      <c r="E1465" s="79"/>
      <c r="F1465" s="56"/>
      <c r="G1465" s="13" t="str">
        <f t="shared" si="315"/>
        <v/>
      </c>
      <c r="H1465" s="56"/>
      <c r="K1465" s="128"/>
      <c r="L1465" s="128"/>
      <c r="M1465" s="128"/>
      <c r="N1465" s="84" t="str">
        <f t="shared" si="316"/>
        <v/>
      </c>
      <c r="O1465" s="128"/>
      <c r="P1465" s="84" t="str">
        <f t="shared" si="317"/>
        <v/>
      </c>
      <c r="Q1465" s="84" t="str">
        <f t="shared" si="314"/>
        <v/>
      </c>
      <c r="R1465" s="84" t="str">
        <f t="shared" si="318"/>
        <v/>
      </c>
      <c r="S1465" s="84" t="str">
        <f t="shared" si="319"/>
        <v/>
      </c>
      <c r="U1465" s="84" t="str">
        <f t="shared" si="320"/>
        <v/>
      </c>
      <c r="W1465" s="108" t="str">
        <f>IF($N1465="", "", SUM($D$11:$D1465))</f>
        <v/>
      </c>
      <c r="X1465" s="111" t="str">
        <f t="shared" si="321"/>
        <v/>
      </c>
      <c r="Y1465" s="114" t="str">
        <f t="shared" si="325"/>
        <v/>
      </c>
      <c r="Z1465" s="111" t="str">
        <f>IF(X1465="", "", X1465-SUM($Z$11:$Z1464))</f>
        <v/>
      </c>
      <c r="AA1465" s="111" t="str">
        <f>IF($Y1465="", "", $Y1465-SUM($AA$11:$AA1464))</f>
        <v/>
      </c>
      <c r="AB1465" s="111" t="str">
        <f t="shared" si="326"/>
        <v/>
      </c>
      <c r="AC1465" s="121" t="str">
        <f t="shared" si="322"/>
        <v/>
      </c>
      <c r="AD1465" s="122" t="str">
        <f t="shared" si="323"/>
        <v/>
      </c>
      <c r="AE1465" s="123" t="str">
        <f t="shared" si="327"/>
        <v/>
      </c>
      <c r="AG1465" s="150" t="str">
        <f t="shared" si="324"/>
        <v/>
      </c>
    </row>
    <row r="1466" spans="1:33" x14ac:dyDescent="0.25">
      <c r="A1466" s="56"/>
      <c r="B1466" s="70"/>
      <c r="C1466" s="76"/>
      <c r="D1466" s="73"/>
      <c r="E1466" s="79"/>
      <c r="F1466" s="56"/>
      <c r="G1466" s="13" t="str">
        <f t="shared" si="315"/>
        <v/>
      </c>
      <c r="H1466" s="56"/>
      <c r="K1466" s="128"/>
      <c r="L1466" s="128"/>
      <c r="M1466" s="128"/>
      <c r="N1466" s="84" t="str">
        <f t="shared" si="316"/>
        <v/>
      </c>
      <c r="O1466" s="128"/>
      <c r="P1466" s="84" t="str">
        <f t="shared" si="317"/>
        <v/>
      </c>
      <c r="Q1466" s="84" t="str">
        <f t="shared" si="314"/>
        <v/>
      </c>
      <c r="R1466" s="84" t="str">
        <f t="shared" si="318"/>
        <v/>
      </c>
      <c r="S1466" s="84" t="str">
        <f t="shared" si="319"/>
        <v/>
      </c>
      <c r="U1466" s="84" t="str">
        <f t="shared" si="320"/>
        <v/>
      </c>
      <c r="W1466" s="108" t="str">
        <f>IF($N1466="", "", SUM($D$11:$D1466))</f>
        <v/>
      </c>
      <c r="X1466" s="111" t="str">
        <f t="shared" si="321"/>
        <v/>
      </c>
      <c r="Y1466" s="114" t="str">
        <f t="shared" si="325"/>
        <v/>
      </c>
      <c r="Z1466" s="111" t="str">
        <f>IF(X1466="", "", X1466-SUM($Z$11:$Z1465))</f>
        <v/>
      </c>
      <c r="AA1466" s="111" t="str">
        <f>IF($Y1466="", "", $Y1466-SUM($AA$11:$AA1465))</f>
        <v/>
      </c>
      <c r="AB1466" s="111" t="str">
        <f t="shared" si="326"/>
        <v/>
      </c>
      <c r="AC1466" s="121" t="str">
        <f t="shared" si="322"/>
        <v/>
      </c>
      <c r="AD1466" s="122" t="str">
        <f t="shared" si="323"/>
        <v/>
      </c>
      <c r="AE1466" s="123" t="str">
        <f t="shared" si="327"/>
        <v/>
      </c>
      <c r="AG1466" s="150" t="str">
        <f t="shared" si="324"/>
        <v/>
      </c>
    </row>
    <row r="1467" spans="1:33" x14ac:dyDescent="0.25">
      <c r="A1467" s="56"/>
      <c r="B1467" s="70"/>
      <c r="C1467" s="76"/>
      <c r="D1467" s="73"/>
      <c r="E1467" s="79"/>
      <c r="F1467" s="56"/>
      <c r="G1467" s="13" t="str">
        <f t="shared" si="315"/>
        <v/>
      </c>
      <c r="H1467" s="56"/>
      <c r="K1467" s="128"/>
      <c r="L1467" s="128"/>
      <c r="M1467" s="128"/>
      <c r="N1467" s="84" t="str">
        <f t="shared" si="316"/>
        <v/>
      </c>
      <c r="O1467" s="128"/>
      <c r="P1467" s="84" t="str">
        <f t="shared" si="317"/>
        <v/>
      </c>
      <c r="Q1467" s="84" t="str">
        <f t="shared" si="314"/>
        <v/>
      </c>
      <c r="R1467" s="84" t="str">
        <f t="shared" si="318"/>
        <v/>
      </c>
      <c r="S1467" s="84" t="str">
        <f t="shared" si="319"/>
        <v/>
      </c>
      <c r="U1467" s="84" t="str">
        <f t="shared" si="320"/>
        <v/>
      </c>
      <c r="W1467" s="108" t="str">
        <f>IF($N1467="", "", SUM($D$11:$D1467))</f>
        <v/>
      </c>
      <c r="X1467" s="111" t="str">
        <f t="shared" si="321"/>
        <v/>
      </c>
      <c r="Y1467" s="114" t="str">
        <f t="shared" si="325"/>
        <v/>
      </c>
      <c r="Z1467" s="111" t="str">
        <f>IF(X1467="", "", X1467-SUM($Z$11:$Z1466))</f>
        <v/>
      </c>
      <c r="AA1467" s="111" t="str">
        <f>IF($Y1467="", "", $Y1467-SUM($AA$11:$AA1466))</f>
        <v/>
      </c>
      <c r="AB1467" s="111" t="str">
        <f t="shared" si="326"/>
        <v/>
      </c>
      <c r="AC1467" s="121" t="str">
        <f t="shared" si="322"/>
        <v/>
      </c>
      <c r="AD1467" s="122" t="str">
        <f t="shared" si="323"/>
        <v/>
      </c>
      <c r="AE1467" s="123" t="str">
        <f t="shared" si="327"/>
        <v/>
      </c>
      <c r="AG1467" s="150" t="str">
        <f t="shared" si="324"/>
        <v/>
      </c>
    </row>
    <row r="1468" spans="1:33" x14ac:dyDescent="0.25">
      <c r="A1468" s="56"/>
      <c r="B1468" s="70"/>
      <c r="C1468" s="76"/>
      <c r="D1468" s="73"/>
      <c r="E1468" s="79"/>
      <c r="F1468" s="56"/>
      <c r="G1468" s="13" t="str">
        <f t="shared" si="315"/>
        <v/>
      </c>
      <c r="H1468" s="56"/>
      <c r="K1468" s="128"/>
      <c r="L1468" s="128"/>
      <c r="M1468" s="128"/>
      <c r="N1468" s="84" t="str">
        <f t="shared" si="316"/>
        <v/>
      </c>
      <c r="O1468" s="128"/>
      <c r="P1468" s="84" t="str">
        <f t="shared" si="317"/>
        <v/>
      </c>
      <c r="Q1468" s="84" t="str">
        <f t="shared" si="314"/>
        <v/>
      </c>
      <c r="R1468" s="84" t="str">
        <f t="shared" si="318"/>
        <v/>
      </c>
      <c r="S1468" s="84" t="str">
        <f t="shared" si="319"/>
        <v/>
      </c>
      <c r="U1468" s="84" t="str">
        <f t="shared" si="320"/>
        <v/>
      </c>
      <c r="W1468" s="108" t="str">
        <f>IF($N1468="", "", SUM($D$11:$D1468))</f>
        <v/>
      </c>
      <c r="X1468" s="111" t="str">
        <f t="shared" si="321"/>
        <v/>
      </c>
      <c r="Y1468" s="114" t="str">
        <f t="shared" si="325"/>
        <v/>
      </c>
      <c r="Z1468" s="111" t="str">
        <f>IF(X1468="", "", X1468-SUM($Z$11:$Z1467))</f>
        <v/>
      </c>
      <c r="AA1468" s="111" t="str">
        <f>IF($Y1468="", "", $Y1468-SUM($AA$11:$AA1467))</f>
        <v/>
      </c>
      <c r="AB1468" s="111" t="str">
        <f t="shared" si="326"/>
        <v/>
      </c>
      <c r="AC1468" s="121" t="str">
        <f t="shared" si="322"/>
        <v/>
      </c>
      <c r="AD1468" s="122" t="str">
        <f t="shared" si="323"/>
        <v/>
      </c>
      <c r="AE1468" s="123" t="str">
        <f t="shared" si="327"/>
        <v/>
      </c>
      <c r="AG1468" s="150" t="str">
        <f t="shared" si="324"/>
        <v/>
      </c>
    </row>
    <row r="1469" spans="1:33" x14ac:dyDescent="0.25">
      <c r="A1469" s="56"/>
      <c r="B1469" s="70"/>
      <c r="C1469" s="76"/>
      <c r="D1469" s="73"/>
      <c r="E1469" s="79"/>
      <c r="F1469" s="56"/>
      <c r="G1469" s="13" t="str">
        <f t="shared" si="315"/>
        <v/>
      </c>
      <c r="H1469" s="56"/>
      <c r="K1469" s="128"/>
      <c r="L1469" s="128"/>
      <c r="M1469" s="128"/>
      <c r="N1469" s="84" t="str">
        <f t="shared" si="316"/>
        <v/>
      </c>
      <c r="O1469" s="128"/>
      <c r="P1469" s="84" t="str">
        <f t="shared" si="317"/>
        <v/>
      </c>
      <c r="Q1469" s="84" t="str">
        <f t="shared" si="314"/>
        <v/>
      </c>
      <c r="R1469" s="84" t="str">
        <f t="shared" si="318"/>
        <v/>
      </c>
      <c r="S1469" s="84" t="str">
        <f t="shared" si="319"/>
        <v/>
      </c>
      <c r="U1469" s="84" t="str">
        <f t="shared" si="320"/>
        <v/>
      </c>
      <c r="W1469" s="108" t="str">
        <f>IF($N1469="", "", SUM($D$11:$D1469))</f>
        <v/>
      </c>
      <c r="X1469" s="111" t="str">
        <f t="shared" si="321"/>
        <v/>
      </c>
      <c r="Y1469" s="114" t="str">
        <f t="shared" si="325"/>
        <v/>
      </c>
      <c r="Z1469" s="111" t="str">
        <f>IF(X1469="", "", X1469-SUM($Z$11:$Z1468))</f>
        <v/>
      </c>
      <c r="AA1469" s="111" t="str">
        <f>IF($Y1469="", "", $Y1469-SUM($AA$11:$AA1468))</f>
        <v/>
      </c>
      <c r="AB1469" s="111" t="str">
        <f t="shared" si="326"/>
        <v/>
      </c>
      <c r="AC1469" s="121" t="str">
        <f t="shared" si="322"/>
        <v/>
      </c>
      <c r="AD1469" s="122" t="str">
        <f t="shared" si="323"/>
        <v/>
      </c>
      <c r="AE1469" s="123" t="str">
        <f t="shared" si="327"/>
        <v/>
      </c>
      <c r="AG1469" s="150" t="str">
        <f t="shared" si="324"/>
        <v/>
      </c>
    </row>
    <row r="1470" spans="1:33" x14ac:dyDescent="0.25">
      <c r="A1470" s="56"/>
      <c r="B1470" s="70"/>
      <c r="C1470" s="76"/>
      <c r="D1470" s="73"/>
      <c r="E1470" s="79"/>
      <c r="F1470" s="56"/>
      <c r="G1470" s="13" t="str">
        <f t="shared" si="315"/>
        <v/>
      </c>
      <c r="H1470" s="56"/>
      <c r="K1470" s="128"/>
      <c r="L1470" s="128"/>
      <c r="M1470" s="128"/>
      <c r="N1470" s="84" t="str">
        <f t="shared" si="316"/>
        <v/>
      </c>
      <c r="O1470" s="128"/>
      <c r="P1470" s="84" t="str">
        <f t="shared" si="317"/>
        <v/>
      </c>
      <c r="Q1470" s="84" t="str">
        <f t="shared" si="314"/>
        <v/>
      </c>
      <c r="R1470" s="84" t="str">
        <f t="shared" si="318"/>
        <v/>
      </c>
      <c r="S1470" s="84" t="str">
        <f t="shared" si="319"/>
        <v/>
      </c>
      <c r="U1470" s="84" t="str">
        <f t="shared" si="320"/>
        <v/>
      </c>
      <c r="W1470" s="108" t="str">
        <f>IF($N1470="", "", SUM($D$11:$D1470))</f>
        <v/>
      </c>
      <c r="X1470" s="111" t="str">
        <f t="shared" si="321"/>
        <v/>
      </c>
      <c r="Y1470" s="114" t="str">
        <f t="shared" si="325"/>
        <v/>
      </c>
      <c r="Z1470" s="111" t="str">
        <f>IF(X1470="", "", X1470-SUM($Z$11:$Z1469))</f>
        <v/>
      </c>
      <c r="AA1470" s="111" t="str">
        <f>IF($Y1470="", "", $Y1470-SUM($AA$11:$AA1469))</f>
        <v/>
      </c>
      <c r="AB1470" s="111" t="str">
        <f t="shared" si="326"/>
        <v/>
      </c>
      <c r="AC1470" s="121" t="str">
        <f t="shared" si="322"/>
        <v/>
      </c>
      <c r="AD1470" s="122" t="str">
        <f t="shared" si="323"/>
        <v/>
      </c>
      <c r="AE1470" s="123" t="str">
        <f t="shared" si="327"/>
        <v/>
      </c>
      <c r="AG1470" s="150" t="str">
        <f t="shared" si="324"/>
        <v/>
      </c>
    </row>
    <row r="1471" spans="1:33" x14ac:dyDescent="0.25">
      <c r="A1471" s="56"/>
      <c r="B1471" s="70"/>
      <c r="C1471" s="76"/>
      <c r="D1471" s="73"/>
      <c r="E1471" s="79"/>
      <c r="F1471" s="56"/>
      <c r="G1471" s="13" t="str">
        <f t="shared" si="315"/>
        <v/>
      </c>
      <c r="H1471" s="56"/>
      <c r="K1471" s="128"/>
      <c r="L1471" s="128"/>
      <c r="M1471" s="128"/>
      <c r="N1471" s="84" t="str">
        <f t="shared" si="316"/>
        <v/>
      </c>
      <c r="O1471" s="128"/>
      <c r="P1471" s="84" t="str">
        <f t="shared" si="317"/>
        <v/>
      </c>
      <c r="Q1471" s="84" t="str">
        <f t="shared" si="314"/>
        <v/>
      </c>
      <c r="R1471" s="84" t="str">
        <f t="shared" si="318"/>
        <v/>
      </c>
      <c r="S1471" s="84" t="str">
        <f t="shared" si="319"/>
        <v/>
      </c>
      <c r="U1471" s="84" t="str">
        <f t="shared" si="320"/>
        <v/>
      </c>
      <c r="W1471" s="108" t="str">
        <f>IF($N1471="", "", SUM($D$11:$D1471))</f>
        <v/>
      </c>
      <c r="X1471" s="111" t="str">
        <f t="shared" si="321"/>
        <v/>
      </c>
      <c r="Y1471" s="114" t="str">
        <f t="shared" si="325"/>
        <v/>
      </c>
      <c r="Z1471" s="111" t="str">
        <f>IF(X1471="", "", X1471-SUM($Z$11:$Z1470))</f>
        <v/>
      </c>
      <c r="AA1471" s="111" t="str">
        <f>IF($Y1471="", "", $Y1471-SUM($AA$11:$AA1470))</f>
        <v/>
      </c>
      <c r="AB1471" s="111" t="str">
        <f t="shared" si="326"/>
        <v/>
      </c>
      <c r="AC1471" s="121" t="str">
        <f t="shared" si="322"/>
        <v/>
      </c>
      <c r="AD1471" s="122" t="str">
        <f t="shared" si="323"/>
        <v/>
      </c>
      <c r="AE1471" s="123" t="str">
        <f t="shared" si="327"/>
        <v/>
      </c>
      <c r="AG1471" s="150" t="str">
        <f t="shared" si="324"/>
        <v/>
      </c>
    </row>
    <row r="1472" spans="1:33" x14ac:dyDescent="0.25">
      <c r="A1472" s="56"/>
      <c r="B1472" s="70"/>
      <c r="C1472" s="76"/>
      <c r="D1472" s="73"/>
      <c r="E1472" s="79"/>
      <c r="F1472" s="56"/>
      <c r="G1472" s="13" t="str">
        <f t="shared" si="315"/>
        <v/>
      </c>
      <c r="H1472" s="56"/>
      <c r="K1472" s="128"/>
      <c r="L1472" s="128"/>
      <c r="M1472" s="128"/>
      <c r="N1472" s="84" t="str">
        <f t="shared" si="316"/>
        <v/>
      </c>
      <c r="O1472" s="128"/>
      <c r="P1472" s="84" t="str">
        <f t="shared" si="317"/>
        <v/>
      </c>
      <c r="Q1472" s="84" t="str">
        <f t="shared" si="314"/>
        <v/>
      </c>
      <c r="R1472" s="84" t="str">
        <f t="shared" si="318"/>
        <v/>
      </c>
      <c r="S1472" s="84" t="str">
        <f t="shared" si="319"/>
        <v/>
      </c>
      <c r="U1472" s="84" t="str">
        <f t="shared" si="320"/>
        <v/>
      </c>
      <c r="W1472" s="108" t="str">
        <f>IF($N1472="", "", SUM($D$11:$D1472))</f>
        <v/>
      </c>
      <c r="X1472" s="111" t="str">
        <f t="shared" si="321"/>
        <v/>
      </c>
      <c r="Y1472" s="114" t="str">
        <f t="shared" si="325"/>
        <v/>
      </c>
      <c r="Z1472" s="111" t="str">
        <f>IF(X1472="", "", X1472-SUM($Z$11:$Z1471))</f>
        <v/>
      </c>
      <c r="AA1472" s="111" t="str">
        <f>IF($Y1472="", "", $Y1472-SUM($AA$11:$AA1471))</f>
        <v/>
      </c>
      <c r="AB1472" s="111" t="str">
        <f t="shared" si="326"/>
        <v/>
      </c>
      <c r="AC1472" s="121" t="str">
        <f t="shared" si="322"/>
        <v/>
      </c>
      <c r="AD1472" s="122" t="str">
        <f t="shared" si="323"/>
        <v/>
      </c>
      <c r="AE1472" s="123" t="str">
        <f t="shared" si="327"/>
        <v/>
      </c>
      <c r="AG1472" s="150" t="str">
        <f t="shared" si="324"/>
        <v/>
      </c>
    </row>
    <row r="1473" spans="1:33" x14ac:dyDescent="0.25">
      <c r="A1473" s="56"/>
      <c r="B1473" s="70"/>
      <c r="C1473" s="76"/>
      <c r="D1473" s="73"/>
      <c r="E1473" s="79"/>
      <c r="F1473" s="56"/>
      <c r="G1473" s="13" t="str">
        <f t="shared" si="315"/>
        <v/>
      </c>
      <c r="H1473" s="56"/>
      <c r="K1473" s="128"/>
      <c r="L1473" s="128"/>
      <c r="M1473" s="128"/>
      <c r="N1473" s="84" t="str">
        <f t="shared" si="316"/>
        <v/>
      </c>
      <c r="O1473" s="128"/>
      <c r="P1473" s="84" t="str">
        <f t="shared" si="317"/>
        <v/>
      </c>
      <c r="Q1473" s="84" t="str">
        <f t="shared" si="314"/>
        <v/>
      </c>
      <c r="R1473" s="84" t="str">
        <f t="shared" si="318"/>
        <v/>
      </c>
      <c r="S1473" s="84" t="str">
        <f t="shared" si="319"/>
        <v/>
      </c>
      <c r="U1473" s="84" t="str">
        <f t="shared" si="320"/>
        <v/>
      </c>
      <c r="W1473" s="108" t="str">
        <f>IF($N1473="", "", SUM($D$11:$D1473))</f>
        <v/>
      </c>
      <c r="X1473" s="111" t="str">
        <f t="shared" si="321"/>
        <v/>
      </c>
      <c r="Y1473" s="114" t="str">
        <f t="shared" si="325"/>
        <v/>
      </c>
      <c r="Z1473" s="111" t="str">
        <f>IF(X1473="", "", X1473-SUM($Z$11:$Z1472))</f>
        <v/>
      </c>
      <c r="AA1473" s="111" t="str">
        <f>IF($Y1473="", "", $Y1473-SUM($AA$11:$AA1472))</f>
        <v/>
      </c>
      <c r="AB1473" s="111" t="str">
        <f t="shared" si="326"/>
        <v/>
      </c>
      <c r="AC1473" s="121" t="str">
        <f t="shared" si="322"/>
        <v/>
      </c>
      <c r="AD1473" s="122" t="str">
        <f t="shared" si="323"/>
        <v/>
      </c>
      <c r="AE1473" s="123" t="str">
        <f t="shared" si="327"/>
        <v/>
      </c>
      <c r="AG1473" s="150" t="str">
        <f t="shared" si="324"/>
        <v/>
      </c>
    </row>
    <row r="1474" spans="1:33" x14ac:dyDescent="0.25">
      <c r="A1474" s="56"/>
      <c r="B1474" s="70"/>
      <c r="C1474" s="76"/>
      <c r="D1474" s="73"/>
      <c r="E1474" s="79"/>
      <c r="F1474" s="56"/>
      <c r="G1474" s="13" t="str">
        <f t="shared" si="315"/>
        <v/>
      </c>
      <c r="H1474" s="56"/>
      <c r="K1474" s="128"/>
      <c r="L1474" s="128"/>
      <c r="M1474" s="128"/>
      <c r="N1474" s="84" t="str">
        <f t="shared" si="316"/>
        <v/>
      </c>
      <c r="O1474" s="128"/>
      <c r="P1474" s="84" t="str">
        <f t="shared" si="317"/>
        <v/>
      </c>
      <c r="Q1474" s="84" t="str">
        <f t="shared" si="314"/>
        <v/>
      </c>
      <c r="R1474" s="84" t="str">
        <f t="shared" si="318"/>
        <v/>
      </c>
      <c r="S1474" s="84" t="str">
        <f t="shared" si="319"/>
        <v/>
      </c>
      <c r="U1474" s="84" t="str">
        <f t="shared" si="320"/>
        <v/>
      </c>
      <c r="W1474" s="108" t="str">
        <f>IF($N1474="", "", SUM($D$11:$D1474))</f>
        <v/>
      </c>
      <c r="X1474" s="111" t="str">
        <f t="shared" si="321"/>
        <v/>
      </c>
      <c r="Y1474" s="114" t="str">
        <f t="shared" si="325"/>
        <v/>
      </c>
      <c r="Z1474" s="111" t="str">
        <f>IF(X1474="", "", X1474-SUM($Z$11:$Z1473))</f>
        <v/>
      </c>
      <c r="AA1474" s="111" t="str">
        <f>IF($Y1474="", "", $Y1474-SUM($AA$11:$AA1473))</f>
        <v/>
      </c>
      <c r="AB1474" s="111" t="str">
        <f t="shared" si="326"/>
        <v/>
      </c>
      <c r="AC1474" s="121" t="str">
        <f t="shared" si="322"/>
        <v/>
      </c>
      <c r="AD1474" s="122" t="str">
        <f t="shared" si="323"/>
        <v/>
      </c>
      <c r="AE1474" s="123" t="str">
        <f t="shared" si="327"/>
        <v/>
      </c>
      <c r="AG1474" s="150" t="str">
        <f t="shared" si="324"/>
        <v/>
      </c>
    </row>
    <row r="1475" spans="1:33" x14ac:dyDescent="0.25">
      <c r="A1475" s="56"/>
      <c r="B1475" s="70"/>
      <c r="C1475" s="76"/>
      <c r="D1475" s="73"/>
      <c r="E1475" s="79"/>
      <c r="F1475" s="56"/>
      <c r="G1475" s="13" t="str">
        <f t="shared" si="315"/>
        <v/>
      </c>
      <c r="H1475" s="56"/>
      <c r="K1475" s="128"/>
      <c r="L1475" s="128"/>
      <c r="M1475" s="128"/>
      <c r="N1475" s="84" t="str">
        <f t="shared" si="316"/>
        <v/>
      </c>
      <c r="O1475" s="128"/>
      <c r="P1475" s="84" t="str">
        <f t="shared" si="317"/>
        <v/>
      </c>
      <c r="Q1475" s="84" t="str">
        <f t="shared" si="314"/>
        <v/>
      </c>
      <c r="R1475" s="84" t="str">
        <f t="shared" si="318"/>
        <v/>
      </c>
      <c r="S1475" s="84" t="str">
        <f t="shared" si="319"/>
        <v/>
      </c>
      <c r="U1475" s="84" t="str">
        <f t="shared" si="320"/>
        <v/>
      </c>
      <c r="W1475" s="108" t="str">
        <f>IF($N1475="", "", SUM($D$11:$D1475))</f>
        <v/>
      </c>
      <c r="X1475" s="111" t="str">
        <f t="shared" si="321"/>
        <v/>
      </c>
      <c r="Y1475" s="114" t="str">
        <f t="shared" si="325"/>
        <v/>
      </c>
      <c r="Z1475" s="111" t="str">
        <f>IF(X1475="", "", X1475-SUM($Z$11:$Z1474))</f>
        <v/>
      </c>
      <c r="AA1475" s="111" t="str">
        <f>IF($Y1475="", "", $Y1475-SUM($AA$11:$AA1474))</f>
        <v/>
      </c>
      <c r="AB1475" s="111" t="str">
        <f t="shared" si="326"/>
        <v/>
      </c>
      <c r="AC1475" s="121" t="str">
        <f t="shared" si="322"/>
        <v/>
      </c>
      <c r="AD1475" s="122" t="str">
        <f t="shared" si="323"/>
        <v/>
      </c>
      <c r="AE1475" s="123" t="str">
        <f t="shared" si="327"/>
        <v/>
      </c>
      <c r="AG1475" s="150" t="str">
        <f t="shared" si="324"/>
        <v/>
      </c>
    </row>
    <row r="1476" spans="1:33" x14ac:dyDescent="0.25">
      <c r="A1476" s="56"/>
      <c r="B1476" s="70"/>
      <c r="C1476" s="76"/>
      <c r="D1476" s="73"/>
      <c r="E1476" s="79"/>
      <c r="F1476" s="56"/>
      <c r="G1476" s="13" t="str">
        <f t="shared" si="315"/>
        <v/>
      </c>
      <c r="H1476" s="56"/>
      <c r="K1476" s="128"/>
      <c r="L1476" s="128"/>
      <c r="M1476" s="128"/>
      <c r="N1476" s="84" t="str">
        <f t="shared" si="316"/>
        <v/>
      </c>
      <c r="O1476" s="128"/>
      <c r="P1476" s="84" t="str">
        <f t="shared" si="317"/>
        <v/>
      </c>
      <c r="Q1476" s="84" t="str">
        <f t="shared" si="314"/>
        <v/>
      </c>
      <c r="R1476" s="84" t="str">
        <f t="shared" si="318"/>
        <v/>
      </c>
      <c r="S1476" s="84" t="str">
        <f t="shared" si="319"/>
        <v/>
      </c>
      <c r="U1476" s="84" t="str">
        <f t="shared" si="320"/>
        <v/>
      </c>
      <c r="W1476" s="108" t="str">
        <f>IF($N1476="", "", SUM($D$11:$D1476))</f>
        <v/>
      </c>
      <c r="X1476" s="111" t="str">
        <f t="shared" si="321"/>
        <v/>
      </c>
      <c r="Y1476" s="114" t="str">
        <f t="shared" si="325"/>
        <v/>
      </c>
      <c r="Z1476" s="111" t="str">
        <f>IF(X1476="", "", X1476-SUM($Z$11:$Z1475))</f>
        <v/>
      </c>
      <c r="AA1476" s="111" t="str">
        <f>IF($Y1476="", "", $Y1476-SUM($AA$11:$AA1475))</f>
        <v/>
      </c>
      <c r="AB1476" s="111" t="str">
        <f t="shared" si="326"/>
        <v/>
      </c>
      <c r="AC1476" s="121" t="str">
        <f t="shared" si="322"/>
        <v/>
      </c>
      <c r="AD1476" s="122" t="str">
        <f t="shared" si="323"/>
        <v/>
      </c>
      <c r="AE1476" s="123" t="str">
        <f t="shared" si="327"/>
        <v/>
      </c>
      <c r="AG1476" s="150" t="str">
        <f t="shared" si="324"/>
        <v/>
      </c>
    </row>
    <row r="1477" spans="1:33" x14ac:dyDescent="0.25">
      <c r="A1477" s="56"/>
      <c r="B1477" s="70"/>
      <c r="C1477" s="76"/>
      <c r="D1477" s="73"/>
      <c r="E1477" s="79"/>
      <c r="F1477" s="56"/>
      <c r="G1477" s="13" t="str">
        <f t="shared" si="315"/>
        <v/>
      </c>
      <c r="H1477" s="56"/>
      <c r="K1477" s="128"/>
      <c r="L1477" s="128"/>
      <c r="M1477" s="128"/>
      <c r="N1477" s="84" t="str">
        <f t="shared" si="316"/>
        <v/>
      </c>
      <c r="O1477" s="128"/>
      <c r="P1477" s="84" t="str">
        <f t="shared" si="317"/>
        <v/>
      </c>
      <c r="Q1477" s="84" t="str">
        <f t="shared" si="314"/>
        <v/>
      </c>
      <c r="R1477" s="84" t="str">
        <f t="shared" si="318"/>
        <v/>
      </c>
      <c r="S1477" s="84" t="str">
        <f t="shared" si="319"/>
        <v/>
      </c>
      <c r="U1477" s="84" t="str">
        <f t="shared" si="320"/>
        <v/>
      </c>
      <c r="W1477" s="108" t="str">
        <f>IF($N1477="", "", SUM($D$11:$D1477))</f>
        <v/>
      </c>
      <c r="X1477" s="111" t="str">
        <f t="shared" si="321"/>
        <v/>
      </c>
      <c r="Y1477" s="114" t="str">
        <f t="shared" si="325"/>
        <v/>
      </c>
      <c r="Z1477" s="111" t="str">
        <f>IF(X1477="", "", X1477-SUM($Z$11:$Z1476))</f>
        <v/>
      </c>
      <c r="AA1477" s="111" t="str">
        <f>IF($Y1477="", "", $Y1477-SUM($AA$11:$AA1476))</f>
        <v/>
      </c>
      <c r="AB1477" s="111" t="str">
        <f t="shared" si="326"/>
        <v/>
      </c>
      <c r="AC1477" s="121" t="str">
        <f t="shared" si="322"/>
        <v/>
      </c>
      <c r="AD1477" s="122" t="str">
        <f t="shared" si="323"/>
        <v/>
      </c>
      <c r="AE1477" s="123" t="str">
        <f t="shared" si="327"/>
        <v/>
      </c>
      <c r="AG1477" s="150" t="str">
        <f t="shared" si="324"/>
        <v/>
      </c>
    </row>
    <row r="1478" spans="1:33" x14ac:dyDescent="0.25">
      <c r="A1478" s="56"/>
      <c r="B1478" s="70"/>
      <c r="C1478" s="76"/>
      <c r="D1478" s="73"/>
      <c r="E1478" s="79"/>
      <c r="F1478" s="56"/>
      <c r="G1478" s="13" t="str">
        <f t="shared" si="315"/>
        <v/>
      </c>
      <c r="H1478" s="56"/>
      <c r="K1478" s="128"/>
      <c r="L1478" s="128"/>
      <c r="M1478" s="128"/>
      <c r="N1478" s="84" t="str">
        <f t="shared" si="316"/>
        <v/>
      </c>
      <c r="O1478" s="128"/>
      <c r="P1478" s="84" t="str">
        <f t="shared" si="317"/>
        <v/>
      </c>
      <c r="Q1478" s="84" t="str">
        <f t="shared" si="314"/>
        <v/>
      </c>
      <c r="R1478" s="84" t="str">
        <f t="shared" si="318"/>
        <v/>
      </c>
      <c r="S1478" s="84" t="str">
        <f t="shared" si="319"/>
        <v/>
      </c>
      <c r="U1478" s="84" t="str">
        <f t="shared" si="320"/>
        <v/>
      </c>
      <c r="W1478" s="108" t="str">
        <f>IF($N1478="", "", SUM($D$11:$D1478))</f>
        <v/>
      </c>
      <c r="X1478" s="111" t="str">
        <f t="shared" si="321"/>
        <v/>
      </c>
      <c r="Y1478" s="114" t="str">
        <f t="shared" si="325"/>
        <v/>
      </c>
      <c r="Z1478" s="111" t="str">
        <f>IF(X1478="", "", X1478-SUM($Z$11:$Z1477))</f>
        <v/>
      </c>
      <c r="AA1478" s="111" t="str">
        <f>IF($Y1478="", "", $Y1478-SUM($AA$11:$AA1477))</f>
        <v/>
      </c>
      <c r="AB1478" s="111" t="str">
        <f t="shared" si="326"/>
        <v/>
      </c>
      <c r="AC1478" s="121" t="str">
        <f t="shared" si="322"/>
        <v/>
      </c>
      <c r="AD1478" s="122" t="str">
        <f t="shared" si="323"/>
        <v/>
      </c>
      <c r="AE1478" s="123" t="str">
        <f t="shared" si="327"/>
        <v/>
      </c>
      <c r="AG1478" s="150" t="str">
        <f t="shared" si="324"/>
        <v/>
      </c>
    </row>
    <row r="1479" spans="1:33" x14ac:dyDescent="0.25">
      <c r="A1479" s="56"/>
      <c r="B1479" s="70"/>
      <c r="C1479" s="76"/>
      <c r="D1479" s="73"/>
      <c r="E1479" s="79"/>
      <c r="F1479" s="56"/>
      <c r="G1479" s="13" t="str">
        <f t="shared" si="315"/>
        <v/>
      </c>
      <c r="H1479" s="56"/>
      <c r="K1479" s="128"/>
      <c r="L1479" s="128"/>
      <c r="M1479" s="128"/>
      <c r="N1479" s="84" t="str">
        <f t="shared" si="316"/>
        <v/>
      </c>
      <c r="O1479" s="128"/>
      <c r="P1479" s="84" t="str">
        <f t="shared" si="317"/>
        <v/>
      </c>
      <c r="Q1479" s="84" t="str">
        <f t="shared" si="314"/>
        <v/>
      </c>
      <c r="R1479" s="84" t="str">
        <f t="shared" si="318"/>
        <v/>
      </c>
      <c r="S1479" s="84" t="str">
        <f t="shared" si="319"/>
        <v/>
      </c>
      <c r="U1479" s="84" t="str">
        <f t="shared" si="320"/>
        <v/>
      </c>
      <c r="W1479" s="108" t="str">
        <f>IF($N1479="", "", SUM($D$11:$D1479))</f>
        <v/>
      </c>
      <c r="X1479" s="111" t="str">
        <f t="shared" si="321"/>
        <v/>
      </c>
      <c r="Y1479" s="114" t="str">
        <f t="shared" si="325"/>
        <v/>
      </c>
      <c r="Z1479" s="111" t="str">
        <f>IF(X1479="", "", X1479-SUM($Z$11:$Z1478))</f>
        <v/>
      </c>
      <c r="AA1479" s="111" t="str">
        <f>IF($Y1479="", "", $Y1479-SUM($AA$11:$AA1478))</f>
        <v/>
      </c>
      <c r="AB1479" s="111" t="str">
        <f t="shared" si="326"/>
        <v/>
      </c>
      <c r="AC1479" s="121" t="str">
        <f t="shared" si="322"/>
        <v/>
      </c>
      <c r="AD1479" s="122" t="str">
        <f t="shared" si="323"/>
        <v/>
      </c>
      <c r="AE1479" s="123" t="str">
        <f t="shared" si="327"/>
        <v/>
      </c>
      <c r="AG1479" s="150" t="str">
        <f t="shared" si="324"/>
        <v/>
      </c>
    </row>
    <row r="1480" spans="1:33" x14ac:dyDescent="0.25">
      <c r="A1480" s="56"/>
      <c r="B1480" s="70"/>
      <c r="C1480" s="76"/>
      <c r="D1480" s="73"/>
      <c r="E1480" s="79"/>
      <c r="F1480" s="56"/>
      <c r="G1480" s="13" t="str">
        <f t="shared" si="315"/>
        <v/>
      </c>
      <c r="H1480" s="56"/>
      <c r="K1480" s="128"/>
      <c r="L1480" s="128"/>
      <c r="M1480" s="128"/>
      <c r="N1480" s="84" t="str">
        <f t="shared" si="316"/>
        <v/>
      </c>
      <c r="O1480" s="128"/>
      <c r="P1480" s="84" t="str">
        <f t="shared" si="317"/>
        <v/>
      </c>
      <c r="Q1480" s="84" t="str">
        <f t="shared" si="314"/>
        <v/>
      </c>
      <c r="R1480" s="84" t="str">
        <f t="shared" si="318"/>
        <v/>
      </c>
      <c r="S1480" s="84" t="str">
        <f t="shared" si="319"/>
        <v/>
      </c>
      <c r="U1480" s="84" t="str">
        <f t="shared" si="320"/>
        <v/>
      </c>
      <c r="W1480" s="108" t="str">
        <f>IF($N1480="", "", SUM($D$11:$D1480))</f>
        <v/>
      </c>
      <c r="X1480" s="111" t="str">
        <f t="shared" si="321"/>
        <v/>
      </c>
      <c r="Y1480" s="114" t="str">
        <f t="shared" si="325"/>
        <v/>
      </c>
      <c r="Z1480" s="111" t="str">
        <f>IF(X1480="", "", X1480-SUM($Z$11:$Z1479))</f>
        <v/>
      </c>
      <c r="AA1480" s="111" t="str">
        <f>IF($Y1480="", "", $Y1480-SUM($AA$11:$AA1479))</f>
        <v/>
      </c>
      <c r="AB1480" s="111" t="str">
        <f t="shared" si="326"/>
        <v/>
      </c>
      <c r="AC1480" s="121" t="str">
        <f t="shared" si="322"/>
        <v/>
      </c>
      <c r="AD1480" s="122" t="str">
        <f t="shared" si="323"/>
        <v/>
      </c>
      <c r="AE1480" s="123" t="str">
        <f t="shared" si="327"/>
        <v/>
      </c>
      <c r="AG1480" s="150" t="str">
        <f t="shared" si="324"/>
        <v/>
      </c>
    </row>
    <row r="1481" spans="1:33" x14ac:dyDescent="0.25">
      <c r="A1481" s="56"/>
      <c r="B1481" s="70"/>
      <c r="C1481" s="76"/>
      <c r="D1481" s="73"/>
      <c r="E1481" s="79"/>
      <c r="F1481" s="56"/>
      <c r="G1481" s="13" t="str">
        <f t="shared" si="315"/>
        <v/>
      </c>
      <c r="H1481" s="56"/>
      <c r="K1481" s="128"/>
      <c r="L1481" s="128"/>
      <c r="M1481" s="128"/>
      <c r="N1481" s="84" t="str">
        <f t="shared" si="316"/>
        <v/>
      </c>
      <c r="O1481" s="128"/>
      <c r="P1481" s="84" t="str">
        <f t="shared" si="317"/>
        <v/>
      </c>
      <c r="Q1481" s="84" t="str">
        <f t="shared" si="314"/>
        <v/>
      </c>
      <c r="R1481" s="84" t="str">
        <f t="shared" si="318"/>
        <v/>
      </c>
      <c r="S1481" s="84" t="str">
        <f t="shared" si="319"/>
        <v/>
      </c>
      <c r="U1481" s="84" t="str">
        <f t="shared" si="320"/>
        <v/>
      </c>
      <c r="W1481" s="108" t="str">
        <f>IF($N1481="", "", SUM($D$11:$D1481))</f>
        <v/>
      </c>
      <c r="X1481" s="111" t="str">
        <f t="shared" si="321"/>
        <v/>
      </c>
      <c r="Y1481" s="114" t="str">
        <f t="shared" si="325"/>
        <v/>
      </c>
      <c r="Z1481" s="111" t="str">
        <f>IF(X1481="", "", X1481-SUM($Z$11:$Z1480))</f>
        <v/>
      </c>
      <c r="AA1481" s="111" t="str">
        <f>IF($Y1481="", "", $Y1481-SUM($AA$11:$AA1480))</f>
        <v/>
      </c>
      <c r="AB1481" s="111" t="str">
        <f t="shared" si="326"/>
        <v/>
      </c>
      <c r="AC1481" s="121" t="str">
        <f t="shared" si="322"/>
        <v/>
      </c>
      <c r="AD1481" s="122" t="str">
        <f t="shared" si="323"/>
        <v/>
      </c>
      <c r="AE1481" s="123" t="str">
        <f t="shared" si="327"/>
        <v/>
      </c>
      <c r="AG1481" s="150" t="str">
        <f t="shared" si="324"/>
        <v/>
      </c>
    </row>
    <row r="1482" spans="1:33" x14ac:dyDescent="0.25">
      <c r="A1482" s="56"/>
      <c r="B1482" s="70"/>
      <c r="C1482" s="76"/>
      <c r="D1482" s="73"/>
      <c r="E1482" s="79"/>
      <c r="F1482" s="56"/>
      <c r="G1482" s="13" t="str">
        <f t="shared" si="315"/>
        <v/>
      </c>
      <c r="H1482" s="56"/>
      <c r="K1482" s="128"/>
      <c r="L1482" s="128"/>
      <c r="M1482" s="128"/>
      <c r="N1482" s="84" t="str">
        <f t="shared" si="316"/>
        <v/>
      </c>
      <c r="O1482" s="128"/>
      <c r="P1482" s="84" t="str">
        <f t="shared" si="317"/>
        <v/>
      </c>
      <c r="Q1482" s="84" t="str">
        <f t="shared" si="314"/>
        <v/>
      </c>
      <c r="R1482" s="84" t="str">
        <f t="shared" si="318"/>
        <v/>
      </c>
      <c r="S1482" s="84" t="str">
        <f t="shared" si="319"/>
        <v/>
      </c>
      <c r="U1482" s="84" t="str">
        <f t="shared" si="320"/>
        <v/>
      </c>
      <c r="W1482" s="108" t="str">
        <f>IF($N1482="", "", SUM($D$11:$D1482))</f>
        <v/>
      </c>
      <c r="X1482" s="111" t="str">
        <f t="shared" si="321"/>
        <v/>
      </c>
      <c r="Y1482" s="114" t="str">
        <f t="shared" si="325"/>
        <v/>
      </c>
      <c r="Z1482" s="111" t="str">
        <f>IF(X1482="", "", X1482-SUM($Z$11:$Z1481))</f>
        <v/>
      </c>
      <c r="AA1482" s="111" t="str">
        <f>IF($Y1482="", "", $Y1482-SUM($AA$11:$AA1481))</f>
        <v/>
      </c>
      <c r="AB1482" s="111" t="str">
        <f t="shared" si="326"/>
        <v/>
      </c>
      <c r="AC1482" s="121" t="str">
        <f t="shared" si="322"/>
        <v/>
      </c>
      <c r="AD1482" s="122" t="str">
        <f t="shared" si="323"/>
        <v/>
      </c>
      <c r="AE1482" s="123" t="str">
        <f t="shared" si="327"/>
        <v/>
      </c>
      <c r="AG1482" s="150" t="str">
        <f t="shared" si="324"/>
        <v/>
      </c>
    </row>
    <row r="1483" spans="1:33" x14ac:dyDescent="0.25">
      <c r="A1483" s="56"/>
      <c r="B1483" s="70"/>
      <c r="C1483" s="76"/>
      <c r="D1483" s="73"/>
      <c r="E1483" s="79"/>
      <c r="F1483" s="56"/>
      <c r="G1483" s="13" t="str">
        <f t="shared" si="315"/>
        <v/>
      </c>
      <c r="H1483" s="56"/>
      <c r="K1483" s="128"/>
      <c r="L1483" s="128"/>
      <c r="M1483" s="128"/>
      <c r="N1483" s="84" t="str">
        <f t="shared" si="316"/>
        <v/>
      </c>
      <c r="O1483" s="128"/>
      <c r="P1483" s="84" t="str">
        <f t="shared" si="317"/>
        <v/>
      </c>
      <c r="Q1483" s="84" t="str">
        <f t="shared" ref="Q1483:Q1546" si="328">IF($N1483="", "", IF(AND(Q$5="X", C1483=""), $N$6, IF(AND(NOT(C1483=""), COUNTIF(L$11:L$17, C1483)=0), $N$7, "")))</f>
        <v/>
      </c>
      <c r="R1483" s="84" t="str">
        <f t="shared" si="318"/>
        <v/>
      </c>
      <c r="S1483" s="84" t="str">
        <f t="shared" si="319"/>
        <v/>
      </c>
      <c r="U1483" s="84" t="str">
        <f t="shared" si="320"/>
        <v/>
      </c>
      <c r="W1483" s="108" t="str">
        <f>IF($N1483="", "", SUM($D$11:$D1483))</f>
        <v/>
      </c>
      <c r="X1483" s="111" t="str">
        <f t="shared" si="321"/>
        <v/>
      </c>
      <c r="Y1483" s="114" t="str">
        <f t="shared" si="325"/>
        <v/>
      </c>
      <c r="Z1483" s="111" t="str">
        <f>IF(X1483="", "", X1483-SUM($Z$11:$Z1482))</f>
        <v/>
      </c>
      <c r="AA1483" s="111" t="str">
        <f>IF($Y1483="", "", $Y1483-SUM($AA$11:$AA1482))</f>
        <v/>
      </c>
      <c r="AB1483" s="111" t="str">
        <f t="shared" si="326"/>
        <v/>
      </c>
      <c r="AC1483" s="121" t="str">
        <f t="shared" si="322"/>
        <v/>
      </c>
      <c r="AD1483" s="122" t="str">
        <f t="shared" si="323"/>
        <v/>
      </c>
      <c r="AE1483" s="123" t="str">
        <f t="shared" si="327"/>
        <v/>
      </c>
      <c r="AG1483" s="150" t="str">
        <f t="shared" si="324"/>
        <v/>
      </c>
    </row>
    <row r="1484" spans="1:33" x14ac:dyDescent="0.25">
      <c r="A1484" s="56"/>
      <c r="B1484" s="70"/>
      <c r="C1484" s="76"/>
      <c r="D1484" s="73"/>
      <c r="E1484" s="79"/>
      <c r="F1484" s="56"/>
      <c r="G1484" s="13" t="str">
        <f t="shared" ref="G1484:G1547" si="329">IF($B1484="", "", TEXT($B1484, "mmm"))</f>
        <v/>
      </c>
      <c r="H1484" s="56"/>
      <c r="K1484" s="128"/>
      <c r="L1484" s="128"/>
      <c r="M1484" s="128"/>
      <c r="N1484" s="84" t="str">
        <f t="shared" ref="N1484:N1547" si="330">IF(COUNTIF($B1484:$E1484, "")=4, "", "X")</f>
        <v/>
      </c>
      <c r="O1484" s="128"/>
      <c r="P1484" s="84" t="str">
        <f t="shared" ref="P1484:P1547" si="331">IF($N1484="", "", IF(AND(P$5="X", B1484=""), $N$6, IFERROR(IF(AND(NOT(B1484=""), OR(ISNUMBER(B1484)=FALSE, B1484&lt;$L$2, B1484&gt;$L$3)), $N$7, ""), $N$7)))</f>
        <v/>
      </c>
      <c r="Q1484" s="84" t="str">
        <f t="shared" si="328"/>
        <v/>
      </c>
      <c r="R1484" s="84" t="str">
        <f t="shared" ref="R1484:R1547" si="332">IF($N1484="", "", IF(AND(R$5="X", D1484=""), $N$6, IF(AND(NOT(D1484=""), ISNUMBER(D1484)=FALSE), $N$7, "")))</f>
        <v/>
      </c>
      <c r="S1484" s="84" t="str">
        <f t="shared" ref="S1484:S1547" si="333">IF($N1484="", "", IF(AND(S$5="X", E1484=""), $N$6, ""))</f>
        <v/>
      </c>
      <c r="U1484" s="84" t="str">
        <f t="shared" ref="U1484:U1547" si="334">IF($B1484="", "", TEXT($B1484, "mmm yyyy"))</f>
        <v/>
      </c>
      <c r="W1484" s="108" t="str">
        <f>IF($N1484="", "", SUM($D$11:$D1484))</f>
        <v/>
      </c>
      <c r="X1484" s="111" t="str">
        <f t="shared" ref="X1484:X1547" si="335">IF(W1484="", "", IF(W1484&lt;=$X$4, W1484, $X$4))</f>
        <v/>
      </c>
      <c r="Y1484" s="114" t="str">
        <f t="shared" si="325"/>
        <v/>
      </c>
      <c r="Z1484" s="111" t="str">
        <f>IF(X1484="", "", X1484-SUM($Z$11:$Z1483))</f>
        <v/>
      </c>
      <c r="AA1484" s="111" t="str">
        <f>IF($Y1484="", "", $Y1484-SUM($AA$11:$AA1483))</f>
        <v/>
      </c>
      <c r="AB1484" s="111" t="str">
        <f t="shared" si="326"/>
        <v/>
      </c>
      <c r="AC1484" s="121" t="str">
        <f t="shared" ref="AC1484:AC1547" si="336">IF($N1484="", "", $Z1484*$AC$4)</f>
        <v/>
      </c>
      <c r="AD1484" s="122" t="str">
        <f t="shared" ref="AD1484:AD1547" si="337">IF($N1484="", "", $AA1484*$AC$5)</f>
        <v/>
      </c>
      <c r="AE1484" s="123" t="str">
        <f t="shared" si="327"/>
        <v/>
      </c>
      <c r="AG1484" s="150" t="str">
        <f t="shared" ref="AG1484:AG1547" si="338">IF(OR($U1484="", $C1484=""), "", CONCATENATE($C1484, " - ", $U1484))</f>
        <v/>
      </c>
    </row>
    <row r="1485" spans="1:33" x14ac:dyDescent="0.25">
      <c r="A1485" s="56"/>
      <c r="B1485" s="70"/>
      <c r="C1485" s="76"/>
      <c r="D1485" s="73"/>
      <c r="E1485" s="79"/>
      <c r="F1485" s="56"/>
      <c r="G1485" s="13" t="str">
        <f t="shared" si="329"/>
        <v/>
      </c>
      <c r="H1485" s="56"/>
      <c r="K1485" s="128"/>
      <c r="L1485" s="128"/>
      <c r="M1485" s="128"/>
      <c r="N1485" s="84" t="str">
        <f t="shared" si="330"/>
        <v/>
      </c>
      <c r="O1485" s="128"/>
      <c r="P1485" s="84" t="str">
        <f t="shared" si="331"/>
        <v/>
      </c>
      <c r="Q1485" s="84" t="str">
        <f t="shared" si="328"/>
        <v/>
      </c>
      <c r="R1485" s="84" t="str">
        <f t="shared" si="332"/>
        <v/>
      </c>
      <c r="S1485" s="84" t="str">
        <f t="shared" si="333"/>
        <v/>
      </c>
      <c r="U1485" s="84" t="str">
        <f t="shared" si="334"/>
        <v/>
      </c>
      <c r="W1485" s="108" t="str">
        <f>IF($N1485="", "", SUM($D$11:$D1485))</f>
        <v/>
      </c>
      <c r="X1485" s="111" t="str">
        <f t="shared" si="335"/>
        <v/>
      </c>
      <c r="Y1485" s="114" t="str">
        <f t="shared" si="325"/>
        <v/>
      </c>
      <c r="Z1485" s="111" t="str">
        <f>IF(X1485="", "", X1485-SUM($Z$11:$Z1484))</f>
        <v/>
      </c>
      <c r="AA1485" s="111" t="str">
        <f>IF($Y1485="", "", $Y1485-SUM($AA$11:$AA1484))</f>
        <v/>
      </c>
      <c r="AB1485" s="111" t="str">
        <f t="shared" si="326"/>
        <v/>
      </c>
      <c r="AC1485" s="121" t="str">
        <f t="shared" si="336"/>
        <v/>
      </c>
      <c r="AD1485" s="122" t="str">
        <f t="shared" si="337"/>
        <v/>
      </c>
      <c r="AE1485" s="123" t="str">
        <f t="shared" si="327"/>
        <v/>
      </c>
      <c r="AG1485" s="150" t="str">
        <f t="shared" si="338"/>
        <v/>
      </c>
    </row>
    <row r="1486" spans="1:33" x14ac:dyDescent="0.25">
      <c r="A1486" s="56"/>
      <c r="B1486" s="70"/>
      <c r="C1486" s="76"/>
      <c r="D1486" s="73"/>
      <c r="E1486" s="79"/>
      <c r="F1486" s="56"/>
      <c r="G1486" s="13" t="str">
        <f t="shared" si="329"/>
        <v/>
      </c>
      <c r="H1486" s="56"/>
      <c r="K1486" s="128"/>
      <c r="L1486" s="128"/>
      <c r="M1486" s="128"/>
      <c r="N1486" s="84" t="str">
        <f t="shared" si="330"/>
        <v/>
      </c>
      <c r="O1486" s="128"/>
      <c r="P1486" s="84" t="str">
        <f t="shared" si="331"/>
        <v/>
      </c>
      <c r="Q1486" s="84" t="str">
        <f t="shared" si="328"/>
        <v/>
      </c>
      <c r="R1486" s="84" t="str">
        <f t="shared" si="332"/>
        <v/>
      </c>
      <c r="S1486" s="84" t="str">
        <f t="shared" si="333"/>
        <v/>
      </c>
      <c r="U1486" s="84" t="str">
        <f t="shared" si="334"/>
        <v/>
      </c>
      <c r="W1486" s="108" t="str">
        <f>IF($N1486="", "", SUM($D$11:$D1486))</f>
        <v/>
      </c>
      <c r="X1486" s="111" t="str">
        <f t="shared" si="335"/>
        <v/>
      </c>
      <c r="Y1486" s="114" t="str">
        <f t="shared" ref="Y1486:Y1549" si="339">IF(W1486="", "", IF(W1486&lt;=$X$4, 0, W1486-$X$4))</f>
        <v/>
      </c>
      <c r="Z1486" s="111" t="str">
        <f>IF(X1486="", "", X1486-SUM($Z$11:$Z1485))</f>
        <v/>
      </c>
      <c r="AA1486" s="111" t="str">
        <f>IF($Y1486="", "", $Y1486-SUM($AA$11:$AA1485))</f>
        <v/>
      </c>
      <c r="AB1486" s="111" t="str">
        <f t="shared" ref="AB1486:AB1549" si="340">IF($N1486="", "", SUM(Z1486:AA1486))</f>
        <v/>
      </c>
      <c r="AC1486" s="121" t="str">
        <f t="shared" si="336"/>
        <v/>
      </c>
      <c r="AD1486" s="122" t="str">
        <f t="shared" si="337"/>
        <v/>
      </c>
      <c r="AE1486" s="123" t="str">
        <f t="shared" ref="AE1486:AE1549" si="341">IF($N1486="", "", SUM(AC1486:AD1486))</f>
        <v/>
      </c>
      <c r="AG1486" s="150" t="str">
        <f t="shared" si="338"/>
        <v/>
      </c>
    </row>
    <row r="1487" spans="1:33" x14ac:dyDescent="0.25">
      <c r="A1487" s="56"/>
      <c r="B1487" s="70"/>
      <c r="C1487" s="76"/>
      <c r="D1487" s="73"/>
      <c r="E1487" s="79"/>
      <c r="F1487" s="56"/>
      <c r="G1487" s="13" t="str">
        <f t="shared" si="329"/>
        <v/>
      </c>
      <c r="H1487" s="56"/>
      <c r="K1487" s="128"/>
      <c r="L1487" s="128"/>
      <c r="M1487" s="128"/>
      <c r="N1487" s="84" t="str">
        <f t="shared" si="330"/>
        <v/>
      </c>
      <c r="O1487" s="128"/>
      <c r="P1487" s="84" t="str">
        <f t="shared" si="331"/>
        <v/>
      </c>
      <c r="Q1487" s="84" t="str">
        <f t="shared" si="328"/>
        <v/>
      </c>
      <c r="R1487" s="84" t="str">
        <f t="shared" si="332"/>
        <v/>
      </c>
      <c r="S1487" s="84" t="str">
        <f t="shared" si="333"/>
        <v/>
      </c>
      <c r="U1487" s="84" t="str">
        <f t="shared" si="334"/>
        <v/>
      </c>
      <c r="W1487" s="108" t="str">
        <f>IF($N1487="", "", SUM($D$11:$D1487))</f>
        <v/>
      </c>
      <c r="X1487" s="111" t="str">
        <f t="shared" si="335"/>
        <v/>
      </c>
      <c r="Y1487" s="114" t="str">
        <f t="shared" si="339"/>
        <v/>
      </c>
      <c r="Z1487" s="111" t="str">
        <f>IF(X1487="", "", X1487-SUM($Z$11:$Z1486))</f>
        <v/>
      </c>
      <c r="AA1487" s="111" t="str">
        <f>IF($Y1487="", "", $Y1487-SUM($AA$11:$AA1486))</f>
        <v/>
      </c>
      <c r="AB1487" s="111" t="str">
        <f t="shared" si="340"/>
        <v/>
      </c>
      <c r="AC1487" s="121" t="str">
        <f t="shared" si="336"/>
        <v/>
      </c>
      <c r="AD1487" s="122" t="str">
        <f t="shared" si="337"/>
        <v/>
      </c>
      <c r="AE1487" s="123" t="str">
        <f t="shared" si="341"/>
        <v/>
      </c>
      <c r="AG1487" s="150" t="str">
        <f t="shared" si="338"/>
        <v/>
      </c>
    </row>
    <row r="1488" spans="1:33" x14ac:dyDescent="0.25">
      <c r="A1488" s="56"/>
      <c r="B1488" s="70"/>
      <c r="C1488" s="76"/>
      <c r="D1488" s="73"/>
      <c r="E1488" s="79"/>
      <c r="F1488" s="56"/>
      <c r="G1488" s="13" t="str">
        <f t="shared" si="329"/>
        <v/>
      </c>
      <c r="H1488" s="56"/>
      <c r="K1488" s="128"/>
      <c r="L1488" s="128"/>
      <c r="M1488" s="128"/>
      <c r="N1488" s="84" t="str">
        <f t="shared" si="330"/>
        <v/>
      </c>
      <c r="O1488" s="128"/>
      <c r="P1488" s="84" t="str">
        <f t="shared" si="331"/>
        <v/>
      </c>
      <c r="Q1488" s="84" t="str">
        <f t="shared" si="328"/>
        <v/>
      </c>
      <c r="R1488" s="84" t="str">
        <f t="shared" si="332"/>
        <v/>
      </c>
      <c r="S1488" s="84" t="str">
        <f t="shared" si="333"/>
        <v/>
      </c>
      <c r="U1488" s="84" t="str">
        <f t="shared" si="334"/>
        <v/>
      </c>
      <c r="W1488" s="108" t="str">
        <f>IF($N1488="", "", SUM($D$11:$D1488))</f>
        <v/>
      </c>
      <c r="X1488" s="111" t="str">
        <f t="shared" si="335"/>
        <v/>
      </c>
      <c r="Y1488" s="114" t="str">
        <f t="shared" si="339"/>
        <v/>
      </c>
      <c r="Z1488" s="111" t="str">
        <f>IF(X1488="", "", X1488-SUM($Z$11:$Z1487))</f>
        <v/>
      </c>
      <c r="AA1488" s="111" t="str">
        <f>IF($Y1488="", "", $Y1488-SUM($AA$11:$AA1487))</f>
        <v/>
      </c>
      <c r="AB1488" s="111" t="str">
        <f t="shared" si="340"/>
        <v/>
      </c>
      <c r="AC1488" s="121" t="str">
        <f t="shared" si="336"/>
        <v/>
      </c>
      <c r="AD1488" s="122" t="str">
        <f t="shared" si="337"/>
        <v/>
      </c>
      <c r="AE1488" s="123" t="str">
        <f t="shared" si="341"/>
        <v/>
      </c>
      <c r="AG1488" s="150" t="str">
        <f t="shared" si="338"/>
        <v/>
      </c>
    </row>
    <row r="1489" spans="1:33" x14ac:dyDescent="0.25">
      <c r="A1489" s="56"/>
      <c r="B1489" s="70"/>
      <c r="C1489" s="76"/>
      <c r="D1489" s="73"/>
      <c r="E1489" s="79"/>
      <c r="F1489" s="56"/>
      <c r="G1489" s="13" t="str">
        <f t="shared" si="329"/>
        <v/>
      </c>
      <c r="H1489" s="56"/>
      <c r="K1489" s="128"/>
      <c r="L1489" s="128"/>
      <c r="M1489" s="128"/>
      <c r="N1489" s="84" t="str">
        <f t="shared" si="330"/>
        <v/>
      </c>
      <c r="O1489" s="128"/>
      <c r="P1489" s="84" t="str">
        <f t="shared" si="331"/>
        <v/>
      </c>
      <c r="Q1489" s="84" t="str">
        <f t="shared" si="328"/>
        <v/>
      </c>
      <c r="R1489" s="84" t="str">
        <f t="shared" si="332"/>
        <v/>
      </c>
      <c r="S1489" s="84" t="str">
        <f t="shared" si="333"/>
        <v/>
      </c>
      <c r="U1489" s="84" t="str">
        <f t="shared" si="334"/>
        <v/>
      </c>
      <c r="W1489" s="108" t="str">
        <f>IF($N1489="", "", SUM($D$11:$D1489))</f>
        <v/>
      </c>
      <c r="X1489" s="111" t="str">
        <f t="shared" si="335"/>
        <v/>
      </c>
      <c r="Y1489" s="114" t="str">
        <f t="shared" si="339"/>
        <v/>
      </c>
      <c r="Z1489" s="111" t="str">
        <f>IF(X1489="", "", X1489-SUM($Z$11:$Z1488))</f>
        <v/>
      </c>
      <c r="AA1489" s="111" t="str">
        <f>IF($Y1489="", "", $Y1489-SUM($AA$11:$AA1488))</f>
        <v/>
      </c>
      <c r="AB1489" s="111" t="str">
        <f t="shared" si="340"/>
        <v/>
      </c>
      <c r="AC1489" s="121" t="str">
        <f t="shared" si="336"/>
        <v/>
      </c>
      <c r="AD1489" s="122" t="str">
        <f t="shared" si="337"/>
        <v/>
      </c>
      <c r="AE1489" s="123" t="str">
        <f t="shared" si="341"/>
        <v/>
      </c>
      <c r="AG1489" s="150" t="str">
        <f t="shared" si="338"/>
        <v/>
      </c>
    </row>
    <row r="1490" spans="1:33" x14ac:dyDescent="0.25">
      <c r="A1490" s="56"/>
      <c r="B1490" s="70"/>
      <c r="C1490" s="76"/>
      <c r="D1490" s="73"/>
      <c r="E1490" s="79"/>
      <c r="F1490" s="56"/>
      <c r="G1490" s="13" t="str">
        <f t="shared" si="329"/>
        <v/>
      </c>
      <c r="H1490" s="56"/>
      <c r="K1490" s="128"/>
      <c r="L1490" s="128"/>
      <c r="M1490" s="128"/>
      <c r="N1490" s="84" t="str">
        <f t="shared" si="330"/>
        <v/>
      </c>
      <c r="O1490" s="128"/>
      <c r="P1490" s="84" t="str">
        <f t="shared" si="331"/>
        <v/>
      </c>
      <c r="Q1490" s="84" t="str">
        <f t="shared" si="328"/>
        <v/>
      </c>
      <c r="R1490" s="84" t="str">
        <f t="shared" si="332"/>
        <v/>
      </c>
      <c r="S1490" s="84" t="str">
        <f t="shared" si="333"/>
        <v/>
      </c>
      <c r="U1490" s="84" t="str">
        <f t="shared" si="334"/>
        <v/>
      </c>
      <c r="W1490" s="108" t="str">
        <f>IF($N1490="", "", SUM($D$11:$D1490))</f>
        <v/>
      </c>
      <c r="X1490" s="111" t="str">
        <f t="shared" si="335"/>
        <v/>
      </c>
      <c r="Y1490" s="114" t="str">
        <f t="shared" si="339"/>
        <v/>
      </c>
      <c r="Z1490" s="111" t="str">
        <f>IF(X1490="", "", X1490-SUM($Z$11:$Z1489))</f>
        <v/>
      </c>
      <c r="AA1490" s="111" t="str">
        <f>IF($Y1490="", "", $Y1490-SUM($AA$11:$AA1489))</f>
        <v/>
      </c>
      <c r="AB1490" s="111" t="str">
        <f t="shared" si="340"/>
        <v/>
      </c>
      <c r="AC1490" s="121" t="str">
        <f t="shared" si="336"/>
        <v/>
      </c>
      <c r="AD1490" s="122" t="str">
        <f t="shared" si="337"/>
        <v/>
      </c>
      <c r="AE1490" s="123" t="str">
        <f t="shared" si="341"/>
        <v/>
      </c>
      <c r="AG1490" s="150" t="str">
        <f t="shared" si="338"/>
        <v/>
      </c>
    </row>
    <row r="1491" spans="1:33" x14ac:dyDescent="0.25">
      <c r="A1491" s="56"/>
      <c r="B1491" s="70"/>
      <c r="C1491" s="76"/>
      <c r="D1491" s="73"/>
      <c r="E1491" s="79"/>
      <c r="F1491" s="56"/>
      <c r="G1491" s="13" t="str">
        <f t="shared" si="329"/>
        <v/>
      </c>
      <c r="H1491" s="56"/>
      <c r="K1491" s="128"/>
      <c r="L1491" s="128"/>
      <c r="M1491" s="128"/>
      <c r="N1491" s="84" t="str">
        <f t="shared" si="330"/>
        <v/>
      </c>
      <c r="O1491" s="128"/>
      <c r="P1491" s="84" t="str">
        <f t="shared" si="331"/>
        <v/>
      </c>
      <c r="Q1491" s="84" t="str">
        <f t="shared" si="328"/>
        <v/>
      </c>
      <c r="R1491" s="84" t="str">
        <f t="shared" si="332"/>
        <v/>
      </c>
      <c r="S1491" s="84" t="str">
        <f t="shared" si="333"/>
        <v/>
      </c>
      <c r="U1491" s="84" t="str">
        <f t="shared" si="334"/>
        <v/>
      </c>
      <c r="W1491" s="108" t="str">
        <f>IF($N1491="", "", SUM($D$11:$D1491))</f>
        <v/>
      </c>
      <c r="X1491" s="111" t="str">
        <f t="shared" si="335"/>
        <v/>
      </c>
      <c r="Y1491" s="114" t="str">
        <f t="shared" si="339"/>
        <v/>
      </c>
      <c r="Z1491" s="111" t="str">
        <f>IF(X1491="", "", X1491-SUM($Z$11:$Z1490))</f>
        <v/>
      </c>
      <c r="AA1491" s="111" t="str">
        <f>IF($Y1491="", "", $Y1491-SUM($AA$11:$AA1490))</f>
        <v/>
      </c>
      <c r="AB1491" s="111" t="str">
        <f t="shared" si="340"/>
        <v/>
      </c>
      <c r="AC1491" s="121" t="str">
        <f t="shared" si="336"/>
        <v/>
      </c>
      <c r="AD1491" s="122" t="str">
        <f t="shared" si="337"/>
        <v/>
      </c>
      <c r="AE1491" s="123" t="str">
        <f t="shared" si="341"/>
        <v/>
      </c>
      <c r="AG1491" s="150" t="str">
        <f t="shared" si="338"/>
        <v/>
      </c>
    </row>
    <row r="1492" spans="1:33" x14ac:dyDescent="0.25">
      <c r="A1492" s="56"/>
      <c r="B1492" s="70"/>
      <c r="C1492" s="76"/>
      <c r="D1492" s="73"/>
      <c r="E1492" s="79"/>
      <c r="F1492" s="56"/>
      <c r="G1492" s="13" t="str">
        <f t="shared" si="329"/>
        <v/>
      </c>
      <c r="H1492" s="56"/>
      <c r="K1492" s="128"/>
      <c r="L1492" s="128"/>
      <c r="M1492" s="128"/>
      <c r="N1492" s="84" t="str">
        <f t="shared" si="330"/>
        <v/>
      </c>
      <c r="O1492" s="128"/>
      <c r="P1492" s="84" t="str">
        <f t="shared" si="331"/>
        <v/>
      </c>
      <c r="Q1492" s="84" t="str">
        <f t="shared" si="328"/>
        <v/>
      </c>
      <c r="R1492" s="84" t="str">
        <f t="shared" si="332"/>
        <v/>
      </c>
      <c r="S1492" s="84" t="str">
        <f t="shared" si="333"/>
        <v/>
      </c>
      <c r="U1492" s="84" t="str">
        <f t="shared" si="334"/>
        <v/>
      </c>
      <c r="W1492" s="108" t="str">
        <f>IF($N1492="", "", SUM($D$11:$D1492))</f>
        <v/>
      </c>
      <c r="X1492" s="111" t="str">
        <f t="shared" si="335"/>
        <v/>
      </c>
      <c r="Y1492" s="114" t="str">
        <f t="shared" si="339"/>
        <v/>
      </c>
      <c r="Z1492" s="111" t="str">
        <f>IF(X1492="", "", X1492-SUM($Z$11:$Z1491))</f>
        <v/>
      </c>
      <c r="AA1492" s="111" t="str">
        <f>IF($Y1492="", "", $Y1492-SUM($AA$11:$AA1491))</f>
        <v/>
      </c>
      <c r="AB1492" s="111" t="str">
        <f t="shared" si="340"/>
        <v/>
      </c>
      <c r="AC1492" s="121" t="str">
        <f t="shared" si="336"/>
        <v/>
      </c>
      <c r="AD1492" s="122" t="str">
        <f t="shared" si="337"/>
        <v/>
      </c>
      <c r="AE1492" s="123" t="str">
        <f t="shared" si="341"/>
        <v/>
      </c>
      <c r="AG1492" s="150" t="str">
        <f t="shared" si="338"/>
        <v/>
      </c>
    </row>
    <row r="1493" spans="1:33" x14ac:dyDescent="0.25">
      <c r="A1493" s="56"/>
      <c r="B1493" s="70"/>
      <c r="C1493" s="76"/>
      <c r="D1493" s="73"/>
      <c r="E1493" s="79"/>
      <c r="F1493" s="56"/>
      <c r="G1493" s="13" t="str">
        <f t="shared" si="329"/>
        <v/>
      </c>
      <c r="H1493" s="56"/>
      <c r="K1493" s="128"/>
      <c r="L1493" s="128"/>
      <c r="M1493" s="128"/>
      <c r="N1493" s="84" t="str">
        <f t="shared" si="330"/>
        <v/>
      </c>
      <c r="O1493" s="128"/>
      <c r="P1493" s="84" t="str">
        <f t="shared" si="331"/>
        <v/>
      </c>
      <c r="Q1493" s="84" t="str">
        <f t="shared" si="328"/>
        <v/>
      </c>
      <c r="R1493" s="84" t="str">
        <f t="shared" si="332"/>
        <v/>
      </c>
      <c r="S1493" s="84" t="str">
        <f t="shared" si="333"/>
        <v/>
      </c>
      <c r="U1493" s="84" t="str">
        <f t="shared" si="334"/>
        <v/>
      </c>
      <c r="W1493" s="108" t="str">
        <f>IF($N1493="", "", SUM($D$11:$D1493))</f>
        <v/>
      </c>
      <c r="X1493" s="111" t="str">
        <f t="shared" si="335"/>
        <v/>
      </c>
      <c r="Y1493" s="114" t="str">
        <f t="shared" si="339"/>
        <v/>
      </c>
      <c r="Z1493" s="111" t="str">
        <f>IF(X1493="", "", X1493-SUM($Z$11:$Z1492))</f>
        <v/>
      </c>
      <c r="AA1493" s="111" t="str">
        <f>IF($Y1493="", "", $Y1493-SUM($AA$11:$AA1492))</f>
        <v/>
      </c>
      <c r="AB1493" s="111" t="str">
        <f t="shared" si="340"/>
        <v/>
      </c>
      <c r="AC1493" s="121" t="str">
        <f t="shared" si="336"/>
        <v/>
      </c>
      <c r="AD1493" s="122" t="str">
        <f t="shared" si="337"/>
        <v/>
      </c>
      <c r="AE1493" s="123" t="str">
        <f t="shared" si="341"/>
        <v/>
      </c>
      <c r="AG1493" s="150" t="str">
        <f t="shared" si="338"/>
        <v/>
      </c>
    </row>
    <row r="1494" spans="1:33" x14ac:dyDescent="0.25">
      <c r="A1494" s="56"/>
      <c r="B1494" s="70"/>
      <c r="C1494" s="76"/>
      <c r="D1494" s="73"/>
      <c r="E1494" s="79"/>
      <c r="F1494" s="56"/>
      <c r="G1494" s="13" t="str">
        <f t="shared" si="329"/>
        <v/>
      </c>
      <c r="H1494" s="56"/>
      <c r="K1494" s="128"/>
      <c r="L1494" s="128"/>
      <c r="M1494" s="128"/>
      <c r="N1494" s="84" t="str">
        <f t="shared" si="330"/>
        <v/>
      </c>
      <c r="O1494" s="128"/>
      <c r="P1494" s="84" t="str">
        <f t="shared" si="331"/>
        <v/>
      </c>
      <c r="Q1494" s="84" t="str">
        <f t="shared" si="328"/>
        <v/>
      </c>
      <c r="R1494" s="84" t="str">
        <f t="shared" si="332"/>
        <v/>
      </c>
      <c r="S1494" s="84" t="str">
        <f t="shared" si="333"/>
        <v/>
      </c>
      <c r="U1494" s="84" t="str">
        <f t="shared" si="334"/>
        <v/>
      </c>
      <c r="W1494" s="108" t="str">
        <f>IF($N1494="", "", SUM($D$11:$D1494))</f>
        <v/>
      </c>
      <c r="X1494" s="111" t="str">
        <f t="shared" si="335"/>
        <v/>
      </c>
      <c r="Y1494" s="114" t="str">
        <f t="shared" si="339"/>
        <v/>
      </c>
      <c r="Z1494" s="111" t="str">
        <f>IF(X1494="", "", X1494-SUM($Z$11:$Z1493))</f>
        <v/>
      </c>
      <c r="AA1494" s="111" t="str">
        <f>IF($Y1494="", "", $Y1494-SUM($AA$11:$AA1493))</f>
        <v/>
      </c>
      <c r="AB1494" s="111" t="str">
        <f t="shared" si="340"/>
        <v/>
      </c>
      <c r="AC1494" s="121" t="str">
        <f t="shared" si="336"/>
        <v/>
      </c>
      <c r="AD1494" s="122" t="str">
        <f t="shared" si="337"/>
        <v/>
      </c>
      <c r="AE1494" s="123" t="str">
        <f t="shared" si="341"/>
        <v/>
      </c>
      <c r="AG1494" s="150" t="str">
        <f t="shared" si="338"/>
        <v/>
      </c>
    </row>
    <row r="1495" spans="1:33" x14ac:dyDescent="0.25">
      <c r="A1495" s="56"/>
      <c r="B1495" s="70"/>
      <c r="C1495" s="76"/>
      <c r="D1495" s="73"/>
      <c r="E1495" s="79"/>
      <c r="F1495" s="56"/>
      <c r="G1495" s="13" t="str">
        <f t="shared" si="329"/>
        <v/>
      </c>
      <c r="H1495" s="56"/>
      <c r="K1495" s="128"/>
      <c r="L1495" s="128"/>
      <c r="M1495" s="128"/>
      <c r="N1495" s="84" t="str">
        <f t="shared" si="330"/>
        <v/>
      </c>
      <c r="O1495" s="128"/>
      <c r="P1495" s="84" t="str">
        <f t="shared" si="331"/>
        <v/>
      </c>
      <c r="Q1495" s="84" t="str">
        <f t="shared" si="328"/>
        <v/>
      </c>
      <c r="R1495" s="84" t="str">
        <f t="shared" si="332"/>
        <v/>
      </c>
      <c r="S1495" s="84" t="str">
        <f t="shared" si="333"/>
        <v/>
      </c>
      <c r="U1495" s="84" t="str">
        <f t="shared" si="334"/>
        <v/>
      </c>
      <c r="W1495" s="108" t="str">
        <f>IF($N1495="", "", SUM($D$11:$D1495))</f>
        <v/>
      </c>
      <c r="X1495" s="111" t="str">
        <f t="shared" si="335"/>
        <v/>
      </c>
      <c r="Y1495" s="114" t="str">
        <f t="shared" si="339"/>
        <v/>
      </c>
      <c r="Z1495" s="111" t="str">
        <f>IF(X1495="", "", X1495-SUM($Z$11:$Z1494))</f>
        <v/>
      </c>
      <c r="AA1495" s="111" t="str">
        <f>IF($Y1495="", "", $Y1495-SUM($AA$11:$AA1494))</f>
        <v/>
      </c>
      <c r="AB1495" s="111" t="str">
        <f t="shared" si="340"/>
        <v/>
      </c>
      <c r="AC1495" s="121" t="str">
        <f t="shared" si="336"/>
        <v/>
      </c>
      <c r="AD1495" s="122" t="str">
        <f t="shared" si="337"/>
        <v/>
      </c>
      <c r="AE1495" s="123" t="str">
        <f t="shared" si="341"/>
        <v/>
      </c>
      <c r="AG1495" s="150" t="str">
        <f t="shared" si="338"/>
        <v/>
      </c>
    </row>
    <row r="1496" spans="1:33" x14ac:dyDescent="0.25">
      <c r="A1496" s="56"/>
      <c r="B1496" s="70"/>
      <c r="C1496" s="76"/>
      <c r="D1496" s="73"/>
      <c r="E1496" s="79"/>
      <c r="F1496" s="56"/>
      <c r="G1496" s="13" t="str">
        <f t="shared" si="329"/>
        <v/>
      </c>
      <c r="H1496" s="56"/>
      <c r="K1496" s="128"/>
      <c r="L1496" s="128"/>
      <c r="M1496" s="128"/>
      <c r="N1496" s="84" t="str">
        <f t="shared" si="330"/>
        <v/>
      </c>
      <c r="O1496" s="128"/>
      <c r="P1496" s="84" t="str">
        <f t="shared" si="331"/>
        <v/>
      </c>
      <c r="Q1496" s="84" t="str">
        <f t="shared" si="328"/>
        <v/>
      </c>
      <c r="R1496" s="84" t="str">
        <f t="shared" si="332"/>
        <v/>
      </c>
      <c r="S1496" s="84" t="str">
        <f t="shared" si="333"/>
        <v/>
      </c>
      <c r="U1496" s="84" t="str">
        <f t="shared" si="334"/>
        <v/>
      </c>
      <c r="W1496" s="108" t="str">
        <f>IF($N1496="", "", SUM($D$11:$D1496))</f>
        <v/>
      </c>
      <c r="X1496" s="111" t="str">
        <f t="shared" si="335"/>
        <v/>
      </c>
      <c r="Y1496" s="114" t="str">
        <f t="shared" si="339"/>
        <v/>
      </c>
      <c r="Z1496" s="111" t="str">
        <f>IF(X1496="", "", X1496-SUM($Z$11:$Z1495))</f>
        <v/>
      </c>
      <c r="AA1496" s="111" t="str">
        <f>IF($Y1496="", "", $Y1496-SUM($AA$11:$AA1495))</f>
        <v/>
      </c>
      <c r="AB1496" s="111" t="str">
        <f t="shared" si="340"/>
        <v/>
      </c>
      <c r="AC1496" s="121" t="str">
        <f t="shared" si="336"/>
        <v/>
      </c>
      <c r="AD1496" s="122" t="str">
        <f t="shared" si="337"/>
        <v/>
      </c>
      <c r="AE1496" s="123" t="str">
        <f t="shared" si="341"/>
        <v/>
      </c>
      <c r="AG1496" s="150" t="str">
        <f t="shared" si="338"/>
        <v/>
      </c>
    </row>
    <row r="1497" spans="1:33" x14ac:dyDescent="0.25">
      <c r="A1497" s="56"/>
      <c r="B1497" s="70"/>
      <c r="C1497" s="76"/>
      <c r="D1497" s="73"/>
      <c r="E1497" s="79"/>
      <c r="F1497" s="56"/>
      <c r="G1497" s="13" t="str">
        <f t="shared" si="329"/>
        <v/>
      </c>
      <c r="H1497" s="56"/>
      <c r="K1497" s="128"/>
      <c r="L1497" s="128"/>
      <c r="M1497" s="128"/>
      <c r="N1497" s="84" t="str">
        <f t="shared" si="330"/>
        <v/>
      </c>
      <c r="O1497" s="128"/>
      <c r="P1497" s="84" t="str">
        <f t="shared" si="331"/>
        <v/>
      </c>
      <c r="Q1497" s="84" t="str">
        <f t="shared" si="328"/>
        <v/>
      </c>
      <c r="R1497" s="84" t="str">
        <f t="shared" si="332"/>
        <v/>
      </c>
      <c r="S1497" s="84" t="str">
        <f t="shared" si="333"/>
        <v/>
      </c>
      <c r="U1497" s="84" t="str">
        <f t="shared" si="334"/>
        <v/>
      </c>
      <c r="W1497" s="108" t="str">
        <f>IF($N1497="", "", SUM($D$11:$D1497))</f>
        <v/>
      </c>
      <c r="X1497" s="111" t="str">
        <f t="shared" si="335"/>
        <v/>
      </c>
      <c r="Y1497" s="114" t="str">
        <f t="shared" si="339"/>
        <v/>
      </c>
      <c r="Z1497" s="111" t="str">
        <f>IF(X1497="", "", X1497-SUM($Z$11:$Z1496))</f>
        <v/>
      </c>
      <c r="AA1497" s="111" t="str">
        <f>IF($Y1497="", "", $Y1497-SUM($AA$11:$AA1496))</f>
        <v/>
      </c>
      <c r="AB1497" s="111" t="str">
        <f t="shared" si="340"/>
        <v/>
      </c>
      <c r="AC1497" s="121" t="str">
        <f t="shared" si="336"/>
        <v/>
      </c>
      <c r="AD1497" s="122" t="str">
        <f t="shared" si="337"/>
        <v/>
      </c>
      <c r="AE1497" s="123" t="str">
        <f t="shared" si="341"/>
        <v/>
      </c>
      <c r="AG1497" s="150" t="str">
        <f t="shared" si="338"/>
        <v/>
      </c>
    </row>
    <row r="1498" spans="1:33" x14ac:dyDescent="0.25">
      <c r="A1498" s="56"/>
      <c r="B1498" s="70"/>
      <c r="C1498" s="76"/>
      <c r="D1498" s="73"/>
      <c r="E1498" s="79"/>
      <c r="F1498" s="56"/>
      <c r="G1498" s="13" t="str">
        <f t="shared" si="329"/>
        <v/>
      </c>
      <c r="H1498" s="56"/>
      <c r="K1498" s="128"/>
      <c r="L1498" s="128"/>
      <c r="M1498" s="128"/>
      <c r="N1498" s="84" t="str">
        <f t="shared" si="330"/>
        <v/>
      </c>
      <c r="O1498" s="128"/>
      <c r="P1498" s="84" t="str">
        <f t="shared" si="331"/>
        <v/>
      </c>
      <c r="Q1498" s="84" t="str">
        <f t="shared" si="328"/>
        <v/>
      </c>
      <c r="R1498" s="84" t="str">
        <f t="shared" si="332"/>
        <v/>
      </c>
      <c r="S1498" s="84" t="str">
        <f t="shared" si="333"/>
        <v/>
      </c>
      <c r="U1498" s="84" t="str">
        <f t="shared" si="334"/>
        <v/>
      </c>
      <c r="W1498" s="108" t="str">
        <f>IF($N1498="", "", SUM($D$11:$D1498))</f>
        <v/>
      </c>
      <c r="X1498" s="111" t="str">
        <f t="shared" si="335"/>
        <v/>
      </c>
      <c r="Y1498" s="114" t="str">
        <f t="shared" si="339"/>
        <v/>
      </c>
      <c r="Z1498" s="111" t="str">
        <f>IF(X1498="", "", X1498-SUM($Z$11:$Z1497))</f>
        <v/>
      </c>
      <c r="AA1498" s="111" t="str">
        <f>IF($Y1498="", "", $Y1498-SUM($AA$11:$AA1497))</f>
        <v/>
      </c>
      <c r="AB1498" s="111" t="str">
        <f t="shared" si="340"/>
        <v/>
      </c>
      <c r="AC1498" s="121" t="str">
        <f t="shared" si="336"/>
        <v/>
      </c>
      <c r="AD1498" s="122" t="str">
        <f t="shared" si="337"/>
        <v/>
      </c>
      <c r="AE1498" s="123" t="str">
        <f t="shared" si="341"/>
        <v/>
      </c>
      <c r="AG1498" s="150" t="str">
        <f t="shared" si="338"/>
        <v/>
      </c>
    </row>
    <row r="1499" spans="1:33" x14ac:dyDescent="0.25">
      <c r="A1499" s="56"/>
      <c r="B1499" s="70"/>
      <c r="C1499" s="76"/>
      <c r="D1499" s="73"/>
      <c r="E1499" s="79"/>
      <c r="F1499" s="56"/>
      <c r="G1499" s="13" t="str">
        <f t="shared" si="329"/>
        <v/>
      </c>
      <c r="H1499" s="56"/>
      <c r="K1499" s="128"/>
      <c r="L1499" s="128"/>
      <c r="M1499" s="128"/>
      <c r="N1499" s="84" t="str">
        <f t="shared" si="330"/>
        <v/>
      </c>
      <c r="O1499" s="128"/>
      <c r="P1499" s="84" t="str">
        <f t="shared" si="331"/>
        <v/>
      </c>
      <c r="Q1499" s="84" t="str">
        <f t="shared" si="328"/>
        <v/>
      </c>
      <c r="R1499" s="84" t="str">
        <f t="shared" si="332"/>
        <v/>
      </c>
      <c r="S1499" s="84" t="str">
        <f t="shared" si="333"/>
        <v/>
      </c>
      <c r="U1499" s="84" t="str">
        <f t="shared" si="334"/>
        <v/>
      </c>
      <c r="W1499" s="108" t="str">
        <f>IF($N1499="", "", SUM($D$11:$D1499))</f>
        <v/>
      </c>
      <c r="X1499" s="111" t="str">
        <f t="shared" si="335"/>
        <v/>
      </c>
      <c r="Y1499" s="114" t="str">
        <f t="shared" si="339"/>
        <v/>
      </c>
      <c r="Z1499" s="111" t="str">
        <f>IF(X1499="", "", X1499-SUM($Z$11:$Z1498))</f>
        <v/>
      </c>
      <c r="AA1499" s="111" t="str">
        <f>IF($Y1499="", "", $Y1499-SUM($AA$11:$AA1498))</f>
        <v/>
      </c>
      <c r="AB1499" s="111" t="str">
        <f t="shared" si="340"/>
        <v/>
      </c>
      <c r="AC1499" s="121" t="str">
        <f t="shared" si="336"/>
        <v/>
      </c>
      <c r="AD1499" s="122" t="str">
        <f t="shared" si="337"/>
        <v/>
      </c>
      <c r="AE1499" s="123" t="str">
        <f t="shared" si="341"/>
        <v/>
      </c>
      <c r="AG1499" s="150" t="str">
        <f t="shared" si="338"/>
        <v/>
      </c>
    </row>
    <row r="1500" spans="1:33" x14ac:dyDescent="0.25">
      <c r="A1500" s="56"/>
      <c r="B1500" s="70"/>
      <c r="C1500" s="76"/>
      <c r="D1500" s="73"/>
      <c r="E1500" s="79"/>
      <c r="F1500" s="56"/>
      <c r="G1500" s="13" t="str">
        <f t="shared" si="329"/>
        <v/>
      </c>
      <c r="H1500" s="56"/>
      <c r="K1500" s="128"/>
      <c r="L1500" s="128"/>
      <c r="M1500" s="128"/>
      <c r="N1500" s="84" t="str">
        <f t="shared" si="330"/>
        <v/>
      </c>
      <c r="O1500" s="128"/>
      <c r="P1500" s="84" t="str">
        <f t="shared" si="331"/>
        <v/>
      </c>
      <c r="Q1500" s="84" t="str">
        <f t="shared" si="328"/>
        <v/>
      </c>
      <c r="R1500" s="84" t="str">
        <f t="shared" si="332"/>
        <v/>
      </c>
      <c r="S1500" s="84" t="str">
        <f t="shared" si="333"/>
        <v/>
      </c>
      <c r="U1500" s="84" t="str">
        <f t="shared" si="334"/>
        <v/>
      </c>
      <c r="W1500" s="108" t="str">
        <f>IF($N1500="", "", SUM($D$11:$D1500))</f>
        <v/>
      </c>
      <c r="X1500" s="111" t="str">
        <f t="shared" si="335"/>
        <v/>
      </c>
      <c r="Y1500" s="114" t="str">
        <f t="shared" si="339"/>
        <v/>
      </c>
      <c r="Z1500" s="111" t="str">
        <f>IF(X1500="", "", X1500-SUM($Z$11:$Z1499))</f>
        <v/>
      </c>
      <c r="AA1500" s="111" t="str">
        <f>IF($Y1500="", "", $Y1500-SUM($AA$11:$AA1499))</f>
        <v/>
      </c>
      <c r="AB1500" s="111" t="str">
        <f t="shared" si="340"/>
        <v/>
      </c>
      <c r="AC1500" s="121" t="str">
        <f t="shared" si="336"/>
        <v/>
      </c>
      <c r="AD1500" s="122" t="str">
        <f t="shared" si="337"/>
        <v/>
      </c>
      <c r="AE1500" s="123" t="str">
        <f t="shared" si="341"/>
        <v/>
      </c>
      <c r="AG1500" s="150" t="str">
        <f t="shared" si="338"/>
        <v/>
      </c>
    </row>
    <row r="1501" spans="1:33" x14ac:dyDescent="0.25">
      <c r="A1501" s="56"/>
      <c r="B1501" s="70"/>
      <c r="C1501" s="76"/>
      <c r="D1501" s="73"/>
      <c r="E1501" s="79"/>
      <c r="F1501" s="56"/>
      <c r="G1501" s="13" t="str">
        <f t="shared" si="329"/>
        <v/>
      </c>
      <c r="H1501" s="56"/>
      <c r="K1501" s="128"/>
      <c r="L1501" s="128"/>
      <c r="M1501" s="128"/>
      <c r="N1501" s="84" t="str">
        <f t="shared" si="330"/>
        <v/>
      </c>
      <c r="O1501" s="128"/>
      <c r="P1501" s="84" t="str">
        <f t="shared" si="331"/>
        <v/>
      </c>
      <c r="Q1501" s="84" t="str">
        <f t="shared" si="328"/>
        <v/>
      </c>
      <c r="R1501" s="84" t="str">
        <f t="shared" si="332"/>
        <v/>
      </c>
      <c r="S1501" s="84" t="str">
        <f t="shared" si="333"/>
        <v/>
      </c>
      <c r="U1501" s="84" t="str">
        <f t="shared" si="334"/>
        <v/>
      </c>
      <c r="W1501" s="108" t="str">
        <f>IF($N1501="", "", SUM($D$11:$D1501))</f>
        <v/>
      </c>
      <c r="X1501" s="111" t="str">
        <f t="shared" si="335"/>
        <v/>
      </c>
      <c r="Y1501" s="114" t="str">
        <f t="shared" si="339"/>
        <v/>
      </c>
      <c r="Z1501" s="111" t="str">
        <f>IF(X1501="", "", X1501-SUM($Z$11:$Z1500))</f>
        <v/>
      </c>
      <c r="AA1501" s="111" t="str">
        <f>IF($Y1501="", "", $Y1501-SUM($AA$11:$AA1500))</f>
        <v/>
      </c>
      <c r="AB1501" s="111" t="str">
        <f t="shared" si="340"/>
        <v/>
      </c>
      <c r="AC1501" s="121" t="str">
        <f t="shared" si="336"/>
        <v/>
      </c>
      <c r="AD1501" s="122" t="str">
        <f t="shared" si="337"/>
        <v/>
      </c>
      <c r="AE1501" s="123" t="str">
        <f t="shared" si="341"/>
        <v/>
      </c>
      <c r="AG1501" s="150" t="str">
        <f t="shared" si="338"/>
        <v/>
      </c>
    </row>
    <row r="1502" spans="1:33" x14ac:dyDescent="0.25">
      <c r="A1502" s="56"/>
      <c r="B1502" s="70"/>
      <c r="C1502" s="76"/>
      <c r="D1502" s="73"/>
      <c r="E1502" s="79"/>
      <c r="F1502" s="56"/>
      <c r="G1502" s="13" t="str">
        <f t="shared" si="329"/>
        <v/>
      </c>
      <c r="H1502" s="56"/>
      <c r="K1502" s="128"/>
      <c r="L1502" s="128"/>
      <c r="M1502" s="128"/>
      <c r="N1502" s="84" t="str">
        <f t="shared" si="330"/>
        <v/>
      </c>
      <c r="O1502" s="128"/>
      <c r="P1502" s="84" t="str">
        <f t="shared" si="331"/>
        <v/>
      </c>
      <c r="Q1502" s="84" t="str">
        <f t="shared" si="328"/>
        <v/>
      </c>
      <c r="R1502" s="84" t="str">
        <f t="shared" si="332"/>
        <v/>
      </c>
      <c r="S1502" s="84" t="str">
        <f t="shared" si="333"/>
        <v/>
      </c>
      <c r="U1502" s="84" t="str">
        <f t="shared" si="334"/>
        <v/>
      </c>
      <c r="W1502" s="108" t="str">
        <f>IF($N1502="", "", SUM($D$11:$D1502))</f>
        <v/>
      </c>
      <c r="X1502" s="111" t="str">
        <f t="shared" si="335"/>
        <v/>
      </c>
      <c r="Y1502" s="114" t="str">
        <f t="shared" si="339"/>
        <v/>
      </c>
      <c r="Z1502" s="111" t="str">
        <f>IF(X1502="", "", X1502-SUM($Z$11:$Z1501))</f>
        <v/>
      </c>
      <c r="AA1502" s="111" t="str">
        <f>IF($Y1502="", "", $Y1502-SUM($AA$11:$AA1501))</f>
        <v/>
      </c>
      <c r="AB1502" s="111" t="str">
        <f t="shared" si="340"/>
        <v/>
      </c>
      <c r="AC1502" s="121" t="str">
        <f t="shared" si="336"/>
        <v/>
      </c>
      <c r="AD1502" s="122" t="str">
        <f t="shared" si="337"/>
        <v/>
      </c>
      <c r="AE1502" s="123" t="str">
        <f t="shared" si="341"/>
        <v/>
      </c>
      <c r="AG1502" s="150" t="str">
        <f t="shared" si="338"/>
        <v/>
      </c>
    </row>
    <row r="1503" spans="1:33" x14ac:dyDescent="0.25">
      <c r="A1503" s="56"/>
      <c r="B1503" s="70"/>
      <c r="C1503" s="76"/>
      <c r="D1503" s="73"/>
      <c r="E1503" s="79"/>
      <c r="F1503" s="56"/>
      <c r="G1503" s="13" t="str">
        <f t="shared" si="329"/>
        <v/>
      </c>
      <c r="H1503" s="56"/>
      <c r="K1503" s="128"/>
      <c r="L1503" s="128"/>
      <c r="M1503" s="128"/>
      <c r="N1503" s="84" t="str">
        <f t="shared" si="330"/>
        <v/>
      </c>
      <c r="O1503" s="128"/>
      <c r="P1503" s="84" t="str">
        <f t="shared" si="331"/>
        <v/>
      </c>
      <c r="Q1503" s="84" t="str">
        <f t="shared" si="328"/>
        <v/>
      </c>
      <c r="R1503" s="84" t="str">
        <f t="shared" si="332"/>
        <v/>
      </c>
      <c r="S1503" s="84" t="str">
        <f t="shared" si="333"/>
        <v/>
      </c>
      <c r="U1503" s="84" t="str">
        <f t="shared" si="334"/>
        <v/>
      </c>
      <c r="W1503" s="108" t="str">
        <f>IF($N1503="", "", SUM($D$11:$D1503))</f>
        <v/>
      </c>
      <c r="X1503" s="111" t="str">
        <f t="shared" si="335"/>
        <v/>
      </c>
      <c r="Y1503" s="114" t="str">
        <f t="shared" si="339"/>
        <v/>
      </c>
      <c r="Z1503" s="111" t="str">
        <f>IF(X1503="", "", X1503-SUM($Z$11:$Z1502))</f>
        <v/>
      </c>
      <c r="AA1503" s="111" t="str">
        <f>IF($Y1503="", "", $Y1503-SUM($AA$11:$AA1502))</f>
        <v/>
      </c>
      <c r="AB1503" s="111" t="str">
        <f t="shared" si="340"/>
        <v/>
      </c>
      <c r="AC1503" s="121" t="str">
        <f t="shared" si="336"/>
        <v/>
      </c>
      <c r="AD1503" s="122" t="str">
        <f t="shared" si="337"/>
        <v/>
      </c>
      <c r="AE1503" s="123" t="str">
        <f t="shared" si="341"/>
        <v/>
      </c>
      <c r="AG1503" s="150" t="str">
        <f t="shared" si="338"/>
        <v/>
      </c>
    </row>
    <row r="1504" spans="1:33" x14ac:dyDescent="0.25">
      <c r="A1504" s="56"/>
      <c r="B1504" s="70"/>
      <c r="C1504" s="76"/>
      <c r="D1504" s="73"/>
      <c r="E1504" s="79"/>
      <c r="F1504" s="56"/>
      <c r="G1504" s="13" t="str">
        <f t="shared" si="329"/>
        <v/>
      </c>
      <c r="H1504" s="56"/>
      <c r="K1504" s="128"/>
      <c r="L1504" s="128"/>
      <c r="M1504" s="128"/>
      <c r="N1504" s="84" t="str">
        <f t="shared" si="330"/>
        <v/>
      </c>
      <c r="O1504" s="128"/>
      <c r="P1504" s="84" t="str">
        <f t="shared" si="331"/>
        <v/>
      </c>
      <c r="Q1504" s="84" t="str">
        <f t="shared" si="328"/>
        <v/>
      </c>
      <c r="R1504" s="84" t="str">
        <f t="shared" si="332"/>
        <v/>
      </c>
      <c r="S1504" s="84" t="str">
        <f t="shared" si="333"/>
        <v/>
      </c>
      <c r="U1504" s="84" t="str">
        <f t="shared" si="334"/>
        <v/>
      </c>
      <c r="W1504" s="108" t="str">
        <f>IF($N1504="", "", SUM($D$11:$D1504))</f>
        <v/>
      </c>
      <c r="X1504" s="111" t="str">
        <f t="shared" si="335"/>
        <v/>
      </c>
      <c r="Y1504" s="114" t="str">
        <f t="shared" si="339"/>
        <v/>
      </c>
      <c r="Z1504" s="111" t="str">
        <f>IF(X1504="", "", X1504-SUM($Z$11:$Z1503))</f>
        <v/>
      </c>
      <c r="AA1504" s="111" t="str">
        <f>IF($Y1504="", "", $Y1504-SUM($AA$11:$AA1503))</f>
        <v/>
      </c>
      <c r="AB1504" s="111" t="str">
        <f t="shared" si="340"/>
        <v/>
      </c>
      <c r="AC1504" s="121" t="str">
        <f t="shared" si="336"/>
        <v/>
      </c>
      <c r="AD1504" s="122" t="str">
        <f t="shared" si="337"/>
        <v/>
      </c>
      <c r="AE1504" s="123" t="str">
        <f t="shared" si="341"/>
        <v/>
      </c>
      <c r="AG1504" s="150" t="str">
        <f t="shared" si="338"/>
        <v/>
      </c>
    </row>
    <row r="1505" spans="1:33" x14ac:dyDescent="0.25">
      <c r="A1505" s="56"/>
      <c r="B1505" s="70"/>
      <c r="C1505" s="76"/>
      <c r="D1505" s="73"/>
      <c r="E1505" s="79"/>
      <c r="F1505" s="56"/>
      <c r="G1505" s="13" t="str">
        <f t="shared" si="329"/>
        <v/>
      </c>
      <c r="H1505" s="56"/>
      <c r="K1505" s="128"/>
      <c r="L1505" s="128"/>
      <c r="M1505" s="128"/>
      <c r="N1505" s="84" t="str">
        <f t="shared" si="330"/>
        <v/>
      </c>
      <c r="O1505" s="128"/>
      <c r="P1505" s="84" t="str">
        <f t="shared" si="331"/>
        <v/>
      </c>
      <c r="Q1505" s="84" t="str">
        <f t="shared" si="328"/>
        <v/>
      </c>
      <c r="R1505" s="84" t="str">
        <f t="shared" si="332"/>
        <v/>
      </c>
      <c r="S1505" s="84" t="str">
        <f t="shared" si="333"/>
        <v/>
      </c>
      <c r="U1505" s="84" t="str">
        <f t="shared" si="334"/>
        <v/>
      </c>
      <c r="W1505" s="108" t="str">
        <f>IF($N1505="", "", SUM($D$11:$D1505))</f>
        <v/>
      </c>
      <c r="X1505" s="111" t="str">
        <f t="shared" si="335"/>
        <v/>
      </c>
      <c r="Y1505" s="114" t="str">
        <f t="shared" si="339"/>
        <v/>
      </c>
      <c r="Z1505" s="111" t="str">
        <f>IF(X1505="", "", X1505-SUM($Z$11:$Z1504))</f>
        <v/>
      </c>
      <c r="AA1505" s="111" t="str">
        <f>IF($Y1505="", "", $Y1505-SUM($AA$11:$AA1504))</f>
        <v/>
      </c>
      <c r="AB1505" s="111" t="str">
        <f t="shared" si="340"/>
        <v/>
      </c>
      <c r="AC1505" s="121" t="str">
        <f t="shared" si="336"/>
        <v/>
      </c>
      <c r="AD1505" s="122" t="str">
        <f t="shared" si="337"/>
        <v/>
      </c>
      <c r="AE1505" s="123" t="str">
        <f t="shared" si="341"/>
        <v/>
      </c>
      <c r="AG1505" s="150" t="str">
        <f t="shared" si="338"/>
        <v/>
      </c>
    </row>
    <row r="1506" spans="1:33" x14ac:dyDescent="0.25">
      <c r="A1506" s="56"/>
      <c r="B1506" s="70"/>
      <c r="C1506" s="76"/>
      <c r="D1506" s="73"/>
      <c r="E1506" s="79"/>
      <c r="F1506" s="56"/>
      <c r="G1506" s="13" t="str">
        <f t="shared" si="329"/>
        <v/>
      </c>
      <c r="H1506" s="56"/>
      <c r="K1506" s="128"/>
      <c r="L1506" s="128"/>
      <c r="M1506" s="128"/>
      <c r="N1506" s="84" t="str">
        <f t="shared" si="330"/>
        <v/>
      </c>
      <c r="O1506" s="128"/>
      <c r="P1506" s="84" t="str">
        <f t="shared" si="331"/>
        <v/>
      </c>
      <c r="Q1506" s="84" t="str">
        <f t="shared" si="328"/>
        <v/>
      </c>
      <c r="R1506" s="84" t="str">
        <f t="shared" si="332"/>
        <v/>
      </c>
      <c r="S1506" s="84" t="str">
        <f t="shared" si="333"/>
        <v/>
      </c>
      <c r="U1506" s="84" t="str">
        <f t="shared" si="334"/>
        <v/>
      </c>
      <c r="W1506" s="108" t="str">
        <f>IF($N1506="", "", SUM($D$11:$D1506))</f>
        <v/>
      </c>
      <c r="X1506" s="111" t="str">
        <f t="shared" si="335"/>
        <v/>
      </c>
      <c r="Y1506" s="114" t="str">
        <f t="shared" si="339"/>
        <v/>
      </c>
      <c r="Z1506" s="111" t="str">
        <f>IF(X1506="", "", X1506-SUM($Z$11:$Z1505))</f>
        <v/>
      </c>
      <c r="AA1506" s="111" t="str">
        <f>IF($Y1506="", "", $Y1506-SUM($AA$11:$AA1505))</f>
        <v/>
      </c>
      <c r="AB1506" s="111" t="str">
        <f t="shared" si="340"/>
        <v/>
      </c>
      <c r="AC1506" s="121" t="str">
        <f t="shared" si="336"/>
        <v/>
      </c>
      <c r="AD1506" s="122" t="str">
        <f t="shared" si="337"/>
        <v/>
      </c>
      <c r="AE1506" s="123" t="str">
        <f t="shared" si="341"/>
        <v/>
      </c>
      <c r="AG1506" s="150" t="str">
        <f t="shared" si="338"/>
        <v/>
      </c>
    </row>
    <row r="1507" spans="1:33" x14ac:dyDescent="0.25">
      <c r="A1507" s="56"/>
      <c r="B1507" s="70"/>
      <c r="C1507" s="76"/>
      <c r="D1507" s="73"/>
      <c r="E1507" s="79"/>
      <c r="F1507" s="56"/>
      <c r="G1507" s="13" t="str">
        <f t="shared" si="329"/>
        <v/>
      </c>
      <c r="H1507" s="56"/>
      <c r="K1507" s="128"/>
      <c r="L1507" s="128"/>
      <c r="M1507" s="128"/>
      <c r="N1507" s="84" t="str">
        <f t="shared" si="330"/>
        <v/>
      </c>
      <c r="O1507" s="128"/>
      <c r="P1507" s="84" t="str">
        <f t="shared" si="331"/>
        <v/>
      </c>
      <c r="Q1507" s="84" t="str">
        <f t="shared" si="328"/>
        <v/>
      </c>
      <c r="R1507" s="84" t="str">
        <f t="shared" si="332"/>
        <v/>
      </c>
      <c r="S1507" s="84" t="str">
        <f t="shared" si="333"/>
        <v/>
      </c>
      <c r="U1507" s="84" t="str">
        <f t="shared" si="334"/>
        <v/>
      </c>
      <c r="W1507" s="108" t="str">
        <f>IF($N1507="", "", SUM($D$11:$D1507))</f>
        <v/>
      </c>
      <c r="X1507" s="111" t="str">
        <f t="shared" si="335"/>
        <v/>
      </c>
      <c r="Y1507" s="114" t="str">
        <f t="shared" si="339"/>
        <v/>
      </c>
      <c r="Z1507" s="111" t="str">
        <f>IF(X1507="", "", X1507-SUM($Z$11:$Z1506))</f>
        <v/>
      </c>
      <c r="AA1507" s="111" t="str">
        <f>IF($Y1507="", "", $Y1507-SUM($AA$11:$AA1506))</f>
        <v/>
      </c>
      <c r="AB1507" s="111" t="str">
        <f t="shared" si="340"/>
        <v/>
      </c>
      <c r="AC1507" s="121" t="str">
        <f t="shared" si="336"/>
        <v/>
      </c>
      <c r="AD1507" s="122" t="str">
        <f t="shared" si="337"/>
        <v/>
      </c>
      <c r="AE1507" s="123" t="str">
        <f t="shared" si="341"/>
        <v/>
      </c>
      <c r="AG1507" s="150" t="str">
        <f t="shared" si="338"/>
        <v/>
      </c>
    </row>
    <row r="1508" spans="1:33" x14ac:dyDescent="0.25">
      <c r="A1508" s="56"/>
      <c r="B1508" s="70"/>
      <c r="C1508" s="76"/>
      <c r="D1508" s="73"/>
      <c r="E1508" s="79"/>
      <c r="F1508" s="56"/>
      <c r="G1508" s="13" t="str">
        <f t="shared" si="329"/>
        <v/>
      </c>
      <c r="H1508" s="56"/>
      <c r="K1508" s="128"/>
      <c r="L1508" s="128"/>
      <c r="M1508" s="128"/>
      <c r="N1508" s="84" t="str">
        <f t="shared" si="330"/>
        <v/>
      </c>
      <c r="O1508" s="128"/>
      <c r="P1508" s="84" t="str">
        <f t="shared" si="331"/>
        <v/>
      </c>
      <c r="Q1508" s="84" t="str">
        <f t="shared" si="328"/>
        <v/>
      </c>
      <c r="R1508" s="84" t="str">
        <f t="shared" si="332"/>
        <v/>
      </c>
      <c r="S1508" s="84" t="str">
        <f t="shared" si="333"/>
        <v/>
      </c>
      <c r="U1508" s="84" t="str">
        <f t="shared" si="334"/>
        <v/>
      </c>
      <c r="W1508" s="108" t="str">
        <f>IF($N1508="", "", SUM($D$11:$D1508))</f>
        <v/>
      </c>
      <c r="X1508" s="111" t="str">
        <f t="shared" si="335"/>
        <v/>
      </c>
      <c r="Y1508" s="114" t="str">
        <f t="shared" si="339"/>
        <v/>
      </c>
      <c r="Z1508" s="111" t="str">
        <f>IF(X1508="", "", X1508-SUM($Z$11:$Z1507))</f>
        <v/>
      </c>
      <c r="AA1508" s="111" t="str">
        <f>IF($Y1508="", "", $Y1508-SUM($AA$11:$AA1507))</f>
        <v/>
      </c>
      <c r="AB1508" s="111" t="str">
        <f t="shared" si="340"/>
        <v/>
      </c>
      <c r="AC1508" s="121" t="str">
        <f t="shared" si="336"/>
        <v/>
      </c>
      <c r="AD1508" s="122" t="str">
        <f t="shared" si="337"/>
        <v/>
      </c>
      <c r="AE1508" s="123" t="str">
        <f t="shared" si="341"/>
        <v/>
      </c>
      <c r="AG1508" s="150" t="str">
        <f t="shared" si="338"/>
        <v/>
      </c>
    </row>
    <row r="1509" spans="1:33" x14ac:dyDescent="0.25">
      <c r="A1509" s="56"/>
      <c r="B1509" s="70"/>
      <c r="C1509" s="76"/>
      <c r="D1509" s="73"/>
      <c r="E1509" s="79"/>
      <c r="F1509" s="56"/>
      <c r="G1509" s="13" t="str">
        <f t="shared" si="329"/>
        <v/>
      </c>
      <c r="H1509" s="56"/>
      <c r="K1509" s="128"/>
      <c r="L1509" s="128"/>
      <c r="M1509" s="128"/>
      <c r="N1509" s="84" t="str">
        <f t="shared" si="330"/>
        <v/>
      </c>
      <c r="O1509" s="128"/>
      <c r="P1509" s="84" t="str">
        <f t="shared" si="331"/>
        <v/>
      </c>
      <c r="Q1509" s="84" t="str">
        <f t="shared" si="328"/>
        <v/>
      </c>
      <c r="R1509" s="84" t="str">
        <f t="shared" si="332"/>
        <v/>
      </c>
      <c r="S1509" s="84" t="str">
        <f t="shared" si="333"/>
        <v/>
      </c>
      <c r="U1509" s="84" t="str">
        <f t="shared" si="334"/>
        <v/>
      </c>
      <c r="W1509" s="108" t="str">
        <f>IF($N1509="", "", SUM($D$11:$D1509))</f>
        <v/>
      </c>
      <c r="X1509" s="111" t="str">
        <f t="shared" si="335"/>
        <v/>
      </c>
      <c r="Y1509" s="114" t="str">
        <f t="shared" si="339"/>
        <v/>
      </c>
      <c r="Z1509" s="111" t="str">
        <f>IF(X1509="", "", X1509-SUM($Z$11:$Z1508))</f>
        <v/>
      </c>
      <c r="AA1509" s="111" t="str">
        <f>IF($Y1509="", "", $Y1509-SUM($AA$11:$AA1508))</f>
        <v/>
      </c>
      <c r="AB1509" s="111" t="str">
        <f t="shared" si="340"/>
        <v/>
      </c>
      <c r="AC1509" s="121" t="str">
        <f t="shared" si="336"/>
        <v/>
      </c>
      <c r="AD1509" s="122" t="str">
        <f t="shared" si="337"/>
        <v/>
      </c>
      <c r="AE1509" s="123" t="str">
        <f t="shared" si="341"/>
        <v/>
      </c>
      <c r="AG1509" s="150" t="str">
        <f t="shared" si="338"/>
        <v/>
      </c>
    </row>
    <row r="1510" spans="1:33" x14ac:dyDescent="0.25">
      <c r="A1510" s="56"/>
      <c r="B1510" s="70"/>
      <c r="C1510" s="76"/>
      <c r="D1510" s="73"/>
      <c r="E1510" s="79"/>
      <c r="F1510" s="56"/>
      <c r="G1510" s="13" t="str">
        <f t="shared" si="329"/>
        <v/>
      </c>
      <c r="H1510" s="56"/>
      <c r="K1510" s="128"/>
      <c r="L1510" s="128"/>
      <c r="M1510" s="128"/>
      <c r="N1510" s="84" t="str">
        <f t="shared" si="330"/>
        <v/>
      </c>
      <c r="O1510" s="128"/>
      <c r="P1510" s="84" t="str">
        <f t="shared" si="331"/>
        <v/>
      </c>
      <c r="Q1510" s="84" t="str">
        <f t="shared" si="328"/>
        <v/>
      </c>
      <c r="R1510" s="84" t="str">
        <f t="shared" si="332"/>
        <v/>
      </c>
      <c r="S1510" s="84" t="str">
        <f t="shared" si="333"/>
        <v/>
      </c>
      <c r="U1510" s="84" t="str">
        <f t="shared" si="334"/>
        <v/>
      </c>
      <c r="W1510" s="108" t="str">
        <f>IF($N1510="", "", SUM($D$11:$D1510))</f>
        <v/>
      </c>
      <c r="X1510" s="111" t="str">
        <f t="shared" si="335"/>
        <v/>
      </c>
      <c r="Y1510" s="114" t="str">
        <f t="shared" si="339"/>
        <v/>
      </c>
      <c r="Z1510" s="111" t="str">
        <f>IF(X1510="", "", X1510-SUM($Z$11:$Z1509))</f>
        <v/>
      </c>
      <c r="AA1510" s="111" t="str">
        <f>IF($Y1510="", "", $Y1510-SUM($AA$11:$AA1509))</f>
        <v/>
      </c>
      <c r="AB1510" s="111" t="str">
        <f t="shared" si="340"/>
        <v/>
      </c>
      <c r="AC1510" s="121" t="str">
        <f t="shared" si="336"/>
        <v/>
      </c>
      <c r="AD1510" s="122" t="str">
        <f t="shared" si="337"/>
        <v/>
      </c>
      <c r="AE1510" s="123" t="str">
        <f t="shared" si="341"/>
        <v/>
      </c>
      <c r="AG1510" s="150" t="str">
        <f t="shared" si="338"/>
        <v/>
      </c>
    </row>
    <row r="1511" spans="1:33" x14ac:dyDescent="0.25">
      <c r="A1511" s="56"/>
      <c r="B1511" s="70"/>
      <c r="C1511" s="76"/>
      <c r="D1511" s="73"/>
      <c r="E1511" s="79"/>
      <c r="F1511" s="56"/>
      <c r="G1511" s="13" t="str">
        <f t="shared" si="329"/>
        <v/>
      </c>
      <c r="H1511" s="56"/>
      <c r="K1511" s="128"/>
      <c r="L1511" s="128"/>
      <c r="M1511" s="128"/>
      <c r="N1511" s="84" t="str">
        <f t="shared" si="330"/>
        <v/>
      </c>
      <c r="O1511" s="128"/>
      <c r="P1511" s="84" t="str">
        <f t="shared" si="331"/>
        <v/>
      </c>
      <c r="Q1511" s="84" t="str">
        <f t="shared" si="328"/>
        <v/>
      </c>
      <c r="R1511" s="84" t="str">
        <f t="shared" si="332"/>
        <v/>
      </c>
      <c r="S1511" s="84" t="str">
        <f t="shared" si="333"/>
        <v/>
      </c>
      <c r="U1511" s="84" t="str">
        <f t="shared" si="334"/>
        <v/>
      </c>
      <c r="W1511" s="108" t="str">
        <f>IF($N1511="", "", SUM($D$11:$D1511))</f>
        <v/>
      </c>
      <c r="X1511" s="111" t="str">
        <f t="shared" si="335"/>
        <v/>
      </c>
      <c r="Y1511" s="114" t="str">
        <f t="shared" si="339"/>
        <v/>
      </c>
      <c r="Z1511" s="111" t="str">
        <f>IF(X1511="", "", X1511-SUM($Z$11:$Z1510))</f>
        <v/>
      </c>
      <c r="AA1511" s="111" t="str">
        <f>IF($Y1511="", "", $Y1511-SUM($AA$11:$AA1510))</f>
        <v/>
      </c>
      <c r="AB1511" s="111" t="str">
        <f t="shared" si="340"/>
        <v/>
      </c>
      <c r="AC1511" s="121" t="str">
        <f t="shared" si="336"/>
        <v/>
      </c>
      <c r="AD1511" s="122" t="str">
        <f t="shared" si="337"/>
        <v/>
      </c>
      <c r="AE1511" s="123" t="str">
        <f t="shared" si="341"/>
        <v/>
      </c>
      <c r="AG1511" s="150" t="str">
        <f t="shared" si="338"/>
        <v/>
      </c>
    </row>
    <row r="1512" spans="1:33" x14ac:dyDescent="0.25">
      <c r="A1512" s="56"/>
      <c r="B1512" s="70"/>
      <c r="C1512" s="76"/>
      <c r="D1512" s="73"/>
      <c r="E1512" s="79"/>
      <c r="F1512" s="56"/>
      <c r="G1512" s="13" t="str">
        <f t="shared" si="329"/>
        <v/>
      </c>
      <c r="H1512" s="56"/>
      <c r="K1512" s="128"/>
      <c r="L1512" s="128"/>
      <c r="M1512" s="128"/>
      <c r="N1512" s="84" t="str">
        <f t="shared" si="330"/>
        <v/>
      </c>
      <c r="O1512" s="128"/>
      <c r="P1512" s="84" t="str">
        <f t="shared" si="331"/>
        <v/>
      </c>
      <c r="Q1512" s="84" t="str">
        <f t="shared" si="328"/>
        <v/>
      </c>
      <c r="R1512" s="84" t="str">
        <f t="shared" si="332"/>
        <v/>
      </c>
      <c r="S1512" s="84" t="str">
        <f t="shared" si="333"/>
        <v/>
      </c>
      <c r="U1512" s="84" t="str">
        <f t="shared" si="334"/>
        <v/>
      </c>
      <c r="W1512" s="108" t="str">
        <f>IF($N1512="", "", SUM($D$11:$D1512))</f>
        <v/>
      </c>
      <c r="X1512" s="111" t="str">
        <f t="shared" si="335"/>
        <v/>
      </c>
      <c r="Y1512" s="114" t="str">
        <f t="shared" si="339"/>
        <v/>
      </c>
      <c r="Z1512" s="111" t="str">
        <f>IF(X1512="", "", X1512-SUM($Z$11:$Z1511))</f>
        <v/>
      </c>
      <c r="AA1512" s="111" t="str">
        <f>IF($Y1512="", "", $Y1512-SUM($AA$11:$AA1511))</f>
        <v/>
      </c>
      <c r="AB1512" s="111" t="str">
        <f t="shared" si="340"/>
        <v/>
      </c>
      <c r="AC1512" s="121" t="str">
        <f t="shared" si="336"/>
        <v/>
      </c>
      <c r="AD1512" s="122" t="str">
        <f t="shared" si="337"/>
        <v/>
      </c>
      <c r="AE1512" s="123" t="str">
        <f t="shared" si="341"/>
        <v/>
      </c>
      <c r="AG1512" s="150" t="str">
        <f t="shared" si="338"/>
        <v/>
      </c>
    </row>
    <row r="1513" spans="1:33" x14ac:dyDescent="0.25">
      <c r="A1513" s="56"/>
      <c r="B1513" s="70"/>
      <c r="C1513" s="76"/>
      <c r="D1513" s="73"/>
      <c r="E1513" s="79"/>
      <c r="F1513" s="56"/>
      <c r="G1513" s="13" t="str">
        <f t="shared" si="329"/>
        <v/>
      </c>
      <c r="H1513" s="56"/>
      <c r="K1513" s="128"/>
      <c r="L1513" s="128"/>
      <c r="M1513" s="128"/>
      <c r="N1513" s="84" t="str">
        <f t="shared" si="330"/>
        <v/>
      </c>
      <c r="O1513" s="128"/>
      <c r="P1513" s="84" t="str">
        <f t="shared" si="331"/>
        <v/>
      </c>
      <c r="Q1513" s="84" t="str">
        <f t="shared" si="328"/>
        <v/>
      </c>
      <c r="R1513" s="84" t="str">
        <f t="shared" si="332"/>
        <v/>
      </c>
      <c r="S1513" s="84" t="str">
        <f t="shared" si="333"/>
        <v/>
      </c>
      <c r="U1513" s="84" t="str">
        <f t="shared" si="334"/>
        <v/>
      </c>
      <c r="W1513" s="108" t="str">
        <f>IF($N1513="", "", SUM($D$11:$D1513))</f>
        <v/>
      </c>
      <c r="X1513" s="111" t="str">
        <f t="shared" si="335"/>
        <v/>
      </c>
      <c r="Y1513" s="114" t="str">
        <f t="shared" si="339"/>
        <v/>
      </c>
      <c r="Z1513" s="111" t="str">
        <f>IF(X1513="", "", X1513-SUM($Z$11:$Z1512))</f>
        <v/>
      </c>
      <c r="AA1513" s="111" t="str">
        <f>IF($Y1513="", "", $Y1513-SUM($AA$11:$AA1512))</f>
        <v/>
      </c>
      <c r="AB1513" s="111" t="str">
        <f t="shared" si="340"/>
        <v/>
      </c>
      <c r="AC1513" s="121" t="str">
        <f t="shared" si="336"/>
        <v/>
      </c>
      <c r="AD1513" s="122" t="str">
        <f t="shared" si="337"/>
        <v/>
      </c>
      <c r="AE1513" s="123" t="str">
        <f t="shared" si="341"/>
        <v/>
      </c>
      <c r="AG1513" s="150" t="str">
        <f t="shared" si="338"/>
        <v/>
      </c>
    </row>
    <row r="1514" spans="1:33" x14ac:dyDescent="0.25">
      <c r="A1514" s="56"/>
      <c r="B1514" s="70"/>
      <c r="C1514" s="76"/>
      <c r="D1514" s="73"/>
      <c r="E1514" s="79"/>
      <c r="F1514" s="56"/>
      <c r="G1514" s="13" t="str">
        <f t="shared" si="329"/>
        <v/>
      </c>
      <c r="H1514" s="56"/>
      <c r="K1514" s="128"/>
      <c r="L1514" s="128"/>
      <c r="M1514" s="128"/>
      <c r="N1514" s="84" t="str">
        <f t="shared" si="330"/>
        <v/>
      </c>
      <c r="O1514" s="128"/>
      <c r="P1514" s="84" t="str">
        <f t="shared" si="331"/>
        <v/>
      </c>
      <c r="Q1514" s="84" t="str">
        <f t="shared" si="328"/>
        <v/>
      </c>
      <c r="R1514" s="84" t="str">
        <f t="shared" si="332"/>
        <v/>
      </c>
      <c r="S1514" s="84" t="str">
        <f t="shared" si="333"/>
        <v/>
      </c>
      <c r="U1514" s="84" t="str">
        <f t="shared" si="334"/>
        <v/>
      </c>
      <c r="W1514" s="108" t="str">
        <f>IF($N1514="", "", SUM($D$11:$D1514))</f>
        <v/>
      </c>
      <c r="X1514" s="111" t="str">
        <f t="shared" si="335"/>
        <v/>
      </c>
      <c r="Y1514" s="114" t="str">
        <f t="shared" si="339"/>
        <v/>
      </c>
      <c r="Z1514" s="111" t="str">
        <f>IF(X1514="", "", X1514-SUM($Z$11:$Z1513))</f>
        <v/>
      </c>
      <c r="AA1514" s="111" t="str">
        <f>IF($Y1514="", "", $Y1514-SUM($AA$11:$AA1513))</f>
        <v/>
      </c>
      <c r="AB1514" s="111" t="str">
        <f t="shared" si="340"/>
        <v/>
      </c>
      <c r="AC1514" s="121" t="str">
        <f t="shared" si="336"/>
        <v/>
      </c>
      <c r="AD1514" s="122" t="str">
        <f t="shared" si="337"/>
        <v/>
      </c>
      <c r="AE1514" s="123" t="str">
        <f t="shared" si="341"/>
        <v/>
      </c>
      <c r="AG1514" s="150" t="str">
        <f t="shared" si="338"/>
        <v/>
      </c>
    </row>
    <row r="1515" spans="1:33" x14ac:dyDescent="0.25">
      <c r="A1515" s="56"/>
      <c r="B1515" s="70"/>
      <c r="C1515" s="76"/>
      <c r="D1515" s="73"/>
      <c r="E1515" s="79"/>
      <c r="F1515" s="56"/>
      <c r="G1515" s="13" t="str">
        <f t="shared" si="329"/>
        <v/>
      </c>
      <c r="H1515" s="56"/>
      <c r="K1515" s="128"/>
      <c r="L1515" s="128"/>
      <c r="M1515" s="128"/>
      <c r="N1515" s="84" t="str">
        <f t="shared" si="330"/>
        <v/>
      </c>
      <c r="O1515" s="128"/>
      <c r="P1515" s="84" t="str">
        <f t="shared" si="331"/>
        <v/>
      </c>
      <c r="Q1515" s="84" t="str">
        <f t="shared" si="328"/>
        <v/>
      </c>
      <c r="R1515" s="84" t="str">
        <f t="shared" si="332"/>
        <v/>
      </c>
      <c r="S1515" s="84" t="str">
        <f t="shared" si="333"/>
        <v/>
      </c>
      <c r="U1515" s="84" t="str">
        <f t="shared" si="334"/>
        <v/>
      </c>
      <c r="W1515" s="108" t="str">
        <f>IF($N1515="", "", SUM($D$11:$D1515))</f>
        <v/>
      </c>
      <c r="X1515" s="111" t="str">
        <f t="shared" si="335"/>
        <v/>
      </c>
      <c r="Y1515" s="114" t="str">
        <f t="shared" si="339"/>
        <v/>
      </c>
      <c r="Z1515" s="111" t="str">
        <f>IF(X1515="", "", X1515-SUM($Z$11:$Z1514))</f>
        <v/>
      </c>
      <c r="AA1515" s="111" t="str">
        <f>IF($Y1515="", "", $Y1515-SUM($AA$11:$AA1514))</f>
        <v/>
      </c>
      <c r="AB1515" s="111" t="str">
        <f t="shared" si="340"/>
        <v/>
      </c>
      <c r="AC1515" s="121" t="str">
        <f t="shared" si="336"/>
        <v/>
      </c>
      <c r="AD1515" s="122" t="str">
        <f t="shared" si="337"/>
        <v/>
      </c>
      <c r="AE1515" s="123" t="str">
        <f t="shared" si="341"/>
        <v/>
      </c>
      <c r="AG1515" s="150" t="str">
        <f t="shared" si="338"/>
        <v/>
      </c>
    </row>
    <row r="1516" spans="1:33" x14ac:dyDescent="0.25">
      <c r="A1516" s="56"/>
      <c r="B1516" s="70"/>
      <c r="C1516" s="76"/>
      <c r="D1516" s="73"/>
      <c r="E1516" s="79"/>
      <c r="F1516" s="56"/>
      <c r="G1516" s="13" t="str">
        <f t="shared" si="329"/>
        <v/>
      </c>
      <c r="H1516" s="56"/>
      <c r="K1516" s="128"/>
      <c r="L1516" s="128"/>
      <c r="M1516" s="128"/>
      <c r="N1516" s="84" t="str">
        <f t="shared" si="330"/>
        <v/>
      </c>
      <c r="O1516" s="128"/>
      <c r="P1516" s="84" t="str">
        <f t="shared" si="331"/>
        <v/>
      </c>
      <c r="Q1516" s="84" t="str">
        <f t="shared" si="328"/>
        <v/>
      </c>
      <c r="R1516" s="84" t="str">
        <f t="shared" si="332"/>
        <v/>
      </c>
      <c r="S1516" s="84" t="str">
        <f t="shared" si="333"/>
        <v/>
      </c>
      <c r="U1516" s="84" t="str">
        <f t="shared" si="334"/>
        <v/>
      </c>
      <c r="W1516" s="108" t="str">
        <f>IF($N1516="", "", SUM($D$11:$D1516))</f>
        <v/>
      </c>
      <c r="X1516" s="111" t="str">
        <f t="shared" si="335"/>
        <v/>
      </c>
      <c r="Y1516" s="114" t="str">
        <f t="shared" si="339"/>
        <v/>
      </c>
      <c r="Z1516" s="111" t="str">
        <f>IF(X1516="", "", X1516-SUM($Z$11:$Z1515))</f>
        <v/>
      </c>
      <c r="AA1516" s="111" t="str">
        <f>IF($Y1516="", "", $Y1516-SUM($AA$11:$AA1515))</f>
        <v/>
      </c>
      <c r="AB1516" s="111" t="str">
        <f t="shared" si="340"/>
        <v/>
      </c>
      <c r="AC1516" s="121" t="str">
        <f t="shared" si="336"/>
        <v/>
      </c>
      <c r="AD1516" s="122" t="str">
        <f t="shared" si="337"/>
        <v/>
      </c>
      <c r="AE1516" s="123" t="str">
        <f t="shared" si="341"/>
        <v/>
      </c>
      <c r="AG1516" s="150" t="str">
        <f t="shared" si="338"/>
        <v/>
      </c>
    </row>
    <row r="1517" spans="1:33" x14ac:dyDescent="0.25">
      <c r="A1517" s="56"/>
      <c r="B1517" s="70"/>
      <c r="C1517" s="76"/>
      <c r="D1517" s="73"/>
      <c r="E1517" s="79"/>
      <c r="F1517" s="56"/>
      <c r="G1517" s="13" t="str">
        <f t="shared" si="329"/>
        <v/>
      </c>
      <c r="H1517" s="56"/>
      <c r="K1517" s="128"/>
      <c r="L1517" s="128"/>
      <c r="M1517" s="128"/>
      <c r="N1517" s="84" t="str">
        <f t="shared" si="330"/>
        <v/>
      </c>
      <c r="O1517" s="128"/>
      <c r="P1517" s="84" t="str">
        <f t="shared" si="331"/>
        <v/>
      </c>
      <c r="Q1517" s="84" t="str">
        <f t="shared" si="328"/>
        <v/>
      </c>
      <c r="R1517" s="84" t="str">
        <f t="shared" si="332"/>
        <v/>
      </c>
      <c r="S1517" s="84" t="str">
        <f t="shared" si="333"/>
        <v/>
      </c>
      <c r="U1517" s="84" t="str">
        <f t="shared" si="334"/>
        <v/>
      </c>
      <c r="W1517" s="108" t="str">
        <f>IF($N1517="", "", SUM($D$11:$D1517))</f>
        <v/>
      </c>
      <c r="X1517" s="111" t="str">
        <f t="shared" si="335"/>
        <v/>
      </c>
      <c r="Y1517" s="114" t="str">
        <f t="shared" si="339"/>
        <v/>
      </c>
      <c r="Z1517" s="111" t="str">
        <f>IF(X1517="", "", X1517-SUM($Z$11:$Z1516))</f>
        <v/>
      </c>
      <c r="AA1517" s="111" t="str">
        <f>IF($Y1517="", "", $Y1517-SUM($AA$11:$AA1516))</f>
        <v/>
      </c>
      <c r="AB1517" s="111" t="str">
        <f t="shared" si="340"/>
        <v/>
      </c>
      <c r="AC1517" s="121" t="str">
        <f t="shared" si="336"/>
        <v/>
      </c>
      <c r="AD1517" s="122" t="str">
        <f t="shared" si="337"/>
        <v/>
      </c>
      <c r="AE1517" s="123" t="str">
        <f t="shared" si="341"/>
        <v/>
      </c>
      <c r="AG1517" s="150" t="str">
        <f t="shared" si="338"/>
        <v/>
      </c>
    </row>
    <row r="1518" spans="1:33" x14ac:dyDescent="0.25">
      <c r="A1518" s="56"/>
      <c r="B1518" s="70"/>
      <c r="C1518" s="76"/>
      <c r="D1518" s="73"/>
      <c r="E1518" s="79"/>
      <c r="F1518" s="56"/>
      <c r="G1518" s="13" t="str">
        <f t="shared" si="329"/>
        <v/>
      </c>
      <c r="H1518" s="56"/>
      <c r="K1518" s="128"/>
      <c r="L1518" s="128"/>
      <c r="M1518" s="128"/>
      <c r="N1518" s="84" t="str">
        <f t="shared" si="330"/>
        <v/>
      </c>
      <c r="O1518" s="128"/>
      <c r="P1518" s="84" t="str">
        <f t="shared" si="331"/>
        <v/>
      </c>
      <c r="Q1518" s="84" t="str">
        <f t="shared" si="328"/>
        <v/>
      </c>
      <c r="R1518" s="84" t="str">
        <f t="shared" si="332"/>
        <v/>
      </c>
      <c r="S1518" s="84" t="str">
        <f t="shared" si="333"/>
        <v/>
      </c>
      <c r="U1518" s="84" t="str">
        <f t="shared" si="334"/>
        <v/>
      </c>
      <c r="W1518" s="108" t="str">
        <f>IF($N1518="", "", SUM($D$11:$D1518))</f>
        <v/>
      </c>
      <c r="X1518" s="111" t="str">
        <f t="shared" si="335"/>
        <v/>
      </c>
      <c r="Y1518" s="114" t="str">
        <f t="shared" si="339"/>
        <v/>
      </c>
      <c r="Z1518" s="111" t="str">
        <f>IF(X1518="", "", X1518-SUM($Z$11:$Z1517))</f>
        <v/>
      </c>
      <c r="AA1518" s="111" t="str">
        <f>IF($Y1518="", "", $Y1518-SUM($AA$11:$AA1517))</f>
        <v/>
      </c>
      <c r="AB1518" s="111" t="str">
        <f t="shared" si="340"/>
        <v/>
      </c>
      <c r="AC1518" s="121" t="str">
        <f t="shared" si="336"/>
        <v/>
      </c>
      <c r="AD1518" s="122" t="str">
        <f t="shared" si="337"/>
        <v/>
      </c>
      <c r="AE1518" s="123" t="str">
        <f t="shared" si="341"/>
        <v/>
      </c>
      <c r="AG1518" s="150" t="str">
        <f t="shared" si="338"/>
        <v/>
      </c>
    </row>
    <row r="1519" spans="1:33" x14ac:dyDescent="0.25">
      <c r="A1519" s="56"/>
      <c r="B1519" s="70"/>
      <c r="C1519" s="76"/>
      <c r="D1519" s="73"/>
      <c r="E1519" s="79"/>
      <c r="F1519" s="56"/>
      <c r="G1519" s="13" t="str">
        <f t="shared" si="329"/>
        <v/>
      </c>
      <c r="H1519" s="56"/>
      <c r="K1519" s="128"/>
      <c r="L1519" s="128"/>
      <c r="M1519" s="128"/>
      <c r="N1519" s="84" t="str">
        <f t="shared" si="330"/>
        <v/>
      </c>
      <c r="O1519" s="128"/>
      <c r="P1519" s="84" t="str">
        <f t="shared" si="331"/>
        <v/>
      </c>
      <c r="Q1519" s="84" t="str">
        <f t="shared" si="328"/>
        <v/>
      </c>
      <c r="R1519" s="84" t="str">
        <f t="shared" si="332"/>
        <v/>
      </c>
      <c r="S1519" s="84" t="str">
        <f t="shared" si="333"/>
        <v/>
      </c>
      <c r="U1519" s="84" t="str">
        <f t="shared" si="334"/>
        <v/>
      </c>
      <c r="W1519" s="108" t="str">
        <f>IF($N1519="", "", SUM($D$11:$D1519))</f>
        <v/>
      </c>
      <c r="X1519" s="111" t="str">
        <f t="shared" si="335"/>
        <v/>
      </c>
      <c r="Y1519" s="114" t="str">
        <f t="shared" si="339"/>
        <v/>
      </c>
      <c r="Z1519" s="111" t="str">
        <f>IF(X1519="", "", X1519-SUM($Z$11:$Z1518))</f>
        <v/>
      </c>
      <c r="AA1519" s="111" t="str">
        <f>IF($Y1519="", "", $Y1519-SUM($AA$11:$AA1518))</f>
        <v/>
      </c>
      <c r="AB1519" s="111" t="str">
        <f t="shared" si="340"/>
        <v/>
      </c>
      <c r="AC1519" s="121" t="str">
        <f t="shared" si="336"/>
        <v/>
      </c>
      <c r="AD1519" s="122" t="str">
        <f t="shared" si="337"/>
        <v/>
      </c>
      <c r="AE1519" s="123" t="str">
        <f t="shared" si="341"/>
        <v/>
      </c>
      <c r="AG1519" s="150" t="str">
        <f t="shared" si="338"/>
        <v/>
      </c>
    </row>
    <row r="1520" spans="1:33" x14ac:dyDescent="0.25">
      <c r="A1520" s="56"/>
      <c r="B1520" s="70"/>
      <c r="C1520" s="76"/>
      <c r="D1520" s="73"/>
      <c r="E1520" s="79"/>
      <c r="F1520" s="56"/>
      <c r="G1520" s="13" t="str">
        <f t="shared" si="329"/>
        <v/>
      </c>
      <c r="H1520" s="56"/>
      <c r="K1520" s="128"/>
      <c r="L1520" s="128"/>
      <c r="M1520" s="128"/>
      <c r="N1520" s="84" t="str">
        <f t="shared" si="330"/>
        <v/>
      </c>
      <c r="O1520" s="128"/>
      <c r="P1520" s="84" t="str">
        <f t="shared" si="331"/>
        <v/>
      </c>
      <c r="Q1520" s="84" t="str">
        <f t="shared" si="328"/>
        <v/>
      </c>
      <c r="R1520" s="84" t="str">
        <f t="shared" si="332"/>
        <v/>
      </c>
      <c r="S1520" s="84" t="str">
        <f t="shared" si="333"/>
        <v/>
      </c>
      <c r="U1520" s="84" t="str">
        <f t="shared" si="334"/>
        <v/>
      </c>
      <c r="W1520" s="108" t="str">
        <f>IF($N1520="", "", SUM($D$11:$D1520))</f>
        <v/>
      </c>
      <c r="X1520" s="111" t="str">
        <f t="shared" si="335"/>
        <v/>
      </c>
      <c r="Y1520" s="114" t="str">
        <f t="shared" si="339"/>
        <v/>
      </c>
      <c r="Z1520" s="111" t="str">
        <f>IF(X1520="", "", X1520-SUM($Z$11:$Z1519))</f>
        <v/>
      </c>
      <c r="AA1520" s="111" t="str">
        <f>IF($Y1520="", "", $Y1520-SUM($AA$11:$AA1519))</f>
        <v/>
      </c>
      <c r="AB1520" s="111" t="str">
        <f t="shared" si="340"/>
        <v/>
      </c>
      <c r="AC1520" s="121" t="str">
        <f t="shared" si="336"/>
        <v/>
      </c>
      <c r="AD1520" s="122" t="str">
        <f t="shared" si="337"/>
        <v/>
      </c>
      <c r="AE1520" s="123" t="str">
        <f t="shared" si="341"/>
        <v/>
      </c>
      <c r="AG1520" s="150" t="str">
        <f t="shared" si="338"/>
        <v/>
      </c>
    </row>
    <row r="1521" spans="1:33" x14ac:dyDescent="0.25">
      <c r="A1521" s="56"/>
      <c r="B1521" s="70"/>
      <c r="C1521" s="76"/>
      <c r="D1521" s="73"/>
      <c r="E1521" s="79"/>
      <c r="F1521" s="56"/>
      <c r="G1521" s="13" t="str">
        <f t="shared" si="329"/>
        <v/>
      </c>
      <c r="H1521" s="56"/>
      <c r="K1521" s="128"/>
      <c r="L1521" s="128"/>
      <c r="M1521" s="128"/>
      <c r="N1521" s="84" t="str">
        <f t="shared" si="330"/>
        <v/>
      </c>
      <c r="O1521" s="128"/>
      <c r="P1521" s="84" t="str">
        <f t="shared" si="331"/>
        <v/>
      </c>
      <c r="Q1521" s="84" t="str">
        <f t="shared" si="328"/>
        <v/>
      </c>
      <c r="R1521" s="84" t="str">
        <f t="shared" si="332"/>
        <v/>
      </c>
      <c r="S1521" s="84" t="str">
        <f t="shared" si="333"/>
        <v/>
      </c>
      <c r="U1521" s="84" t="str">
        <f t="shared" si="334"/>
        <v/>
      </c>
      <c r="W1521" s="108" t="str">
        <f>IF($N1521="", "", SUM($D$11:$D1521))</f>
        <v/>
      </c>
      <c r="X1521" s="111" t="str">
        <f t="shared" si="335"/>
        <v/>
      </c>
      <c r="Y1521" s="114" t="str">
        <f t="shared" si="339"/>
        <v/>
      </c>
      <c r="Z1521" s="111" t="str">
        <f>IF(X1521="", "", X1521-SUM($Z$11:$Z1520))</f>
        <v/>
      </c>
      <c r="AA1521" s="111" t="str">
        <f>IF($Y1521="", "", $Y1521-SUM($AA$11:$AA1520))</f>
        <v/>
      </c>
      <c r="AB1521" s="111" t="str">
        <f t="shared" si="340"/>
        <v/>
      </c>
      <c r="AC1521" s="121" t="str">
        <f t="shared" si="336"/>
        <v/>
      </c>
      <c r="AD1521" s="122" t="str">
        <f t="shared" si="337"/>
        <v/>
      </c>
      <c r="AE1521" s="123" t="str">
        <f t="shared" si="341"/>
        <v/>
      </c>
      <c r="AG1521" s="150" t="str">
        <f t="shared" si="338"/>
        <v/>
      </c>
    </row>
    <row r="1522" spans="1:33" x14ac:dyDescent="0.25">
      <c r="A1522" s="56"/>
      <c r="B1522" s="70"/>
      <c r="C1522" s="76"/>
      <c r="D1522" s="73"/>
      <c r="E1522" s="79"/>
      <c r="F1522" s="56"/>
      <c r="G1522" s="13" t="str">
        <f t="shared" si="329"/>
        <v/>
      </c>
      <c r="H1522" s="56"/>
      <c r="K1522" s="128"/>
      <c r="L1522" s="128"/>
      <c r="M1522" s="128"/>
      <c r="N1522" s="84" t="str">
        <f t="shared" si="330"/>
        <v/>
      </c>
      <c r="O1522" s="128"/>
      <c r="P1522" s="84" t="str">
        <f t="shared" si="331"/>
        <v/>
      </c>
      <c r="Q1522" s="84" t="str">
        <f t="shared" si="328"/>
        <v/>
      </c>
      <c r="R1522" s="84" t="str">
        <f t="shared" si="332"/>
        <v/>
      </c>
      <c r="S1522" s="84" t="str">
        <f t="shared" si="333"/>
        <v/>
      </c>
      <c r="U1522" s="84" t="str">
        <f t="shared" si="334"/>
        <v/>
      </c>
      <c r="W1522" s="108" t="str">
        <f>IF($N1522="", "", SUM($D$11:$D1522))</f>
        <v/>
      </c>
      <c r="X1522" s="111" t="str">
        <f t="shared" si="335"/>
        <v/>
      </c>
      <c r="Y1522" s="114" t="str">
        <f t="shared" si="339"/>
        <v/>
      </c>
      <c r="Z1522" s="111" t="str">
        <f>IF(X1522="", "", X1522-SUM($Z$11:$Z1521))</f>
        <v/>
      </c>
      <c r="AA1522" s="111" t="str">
        <f>IF($Y1522="", "", $Y1522-SUM($AA$11:$AA1521))</f>
        <v/>
      </c>
      <c r="AB1522" s="111" t="str">
        <f t="shared" si="340"/>
        <v/>
      </c>
      <c r="AC1522" s="121" t="str">
        <f t="shared" si="336"/>
        <v/>
      </c>
      <c r="AD1522" s="122" t="str">
        <f t="shared" si="337"/>
        <v/>
      </c>
      <c r="AE1522" s="123" t="str">
        <f t="shared" si="341"/>
        <v/>
      </c>
      <c r="AG1522" s="150" t="str">
        <f t="shared" si="338"/>
        <v/>
      </c>
    </row>
    <row r="1523" spans="1:33" x14ac:dyDescent="0.25">
      <c r="A1523" s="56"/>
      <c r="B1523" s="70"/>
      <c r="C1523" s="76"/>
      <c r="D1523" s="73"/>
      <c r="E1523" s="79"/>
      <c r="F1523" s="56"/>
      <c r="G1523" s="13" t="str">
        <f t="shared" si="329"/>
        <v/>
      </c>
      <c r="H1523" s="56"/>
      <c r="K1523" s="128"/>
      <c r="L1523" s="128"/>
      <c r="M1523" s="128"/>
      <c r="N1523" s="84" t="str">
        <f t="shared" si="330"/>
        <v/>
      </c>
      <c r="O1523" s="128"/>
      <c r="P1523" s="84" t="str">
        <f t="shared" si="331"/>
        <v/>
      </c>
      <c r="Q1523" s="84" t="str">
        <f t="shared" si="328"/>
        <v/>
      </c>
      <c r="R1523" s="84" t="str">
        <f t="shared" si="332"/>
        <v/>
      </c>
      <c r="S1523" s="84" t="str">
        <f t="shared" si="333"/>
        <v/>
      </c>
      <c r="U1523" s="84" t="str">
        <f t="shared" si="334"/>
        <v/>
      </c>
      <c r="W1523" s="108" t="str">
        <f>IF($N1523="", "", SUM($D$11:$D1523))</f>
        <v/>
      </c>
      <c r="X1523" s="111" t="str">
        <f t="shared" si="335"/>
        <v/>
      </c>
      <c r="Y1523" s="114" t="str">
        <f t="shared" si="339"/>
        <v/>
      </c>
      <c r="Z1523" s="111" t="str">
        <f>IF(X1523="", "", X1523-SUM($Z$11:$Z1522))</f>
        <v/>
      </c>
      <c r="AA1523" s="111" t="str">
        <f>IF($Y1523="", "", $Y1523-SUM($AA$11:$AA1522))</f>
        <v/>
      </c>
      <c r="AB1523" s="111" t="str">
        <f t="shared" si="340"/>
        <v/>
      </c>
      <c r="AC1523" s="121" t="str">
        <f t="shared" si="336"/>
        <v/>
      </c>
      <c r="AD1523" s="122" t="str">
        <f t="shared" si="337"/>
        <v/>
      </c>
      <c r="AE1523" s="123" t="str">
        <f t="shared" si="341"/>
        <v/>
      </c>
      <c r="AG1523" s="150" t="str">
        <f t="shared" si="338"/>
        <v/>
      </c>
    </row>
    <row r="1524" spans="1:33" x14ac:dyDescent="0.25">
      <c r="A1524" s="56"/>
      <c r="B1524" s="70"/>
      <c r="C1524" s="76"/>
      <c r="D1524" s="73"/>
      <c r="E1524" s="79"/>
      <c r="F1524" s="56"/>
      <c r="G1524" s="13" t="str">
        <f t="shared" si="329"/>
        <v/>
      </c>
      <c r="H1524" s="56"/>
      <c r="K1524" s="128"/>
      <c r="L1524" s="128"/>
      <c r="M1524" s="128"/>
      <c r="N1524" s="84" t="str">
        <f t="shared" si="330"/>
        <v/>
      </c>
      <c r="O1524" s="128"/>
      <c r="P1524" s="84" t="str">
        <f t="shared" si="331"/>
        <v/>
      </c>
      <c r="Q1524" s="84" t="str">
        <f t="shared" si="328"/>
        <v/>
      </c>
      <c r="R1524" s="84" t="str">
        <f t="shared" si="332"/>
        <v/>
      </c>
      <c r="S1524" s="84" t="str">
        <f t="shared" si="333"/>
        <v/>
      </c>
      <c r="U1524" s="84" t="str">
        <f t="shared" si="334"/>
        <v/>
      </c>
      <c r="W1524" s="108" t="str">
        <f>IF($N1524="", "", SUM($D$11:$D1524))</f>
        <v/>
      </c>
      <c r="X1524" s="111" t="str">
        <f t="shared" si="335"/>
        <v/>
      </c>
      <c r="Y1524" s="114" t="str">
        <f t="shared" si="339"/>
        <v/>
      </c>
      <c r="Z1524" s="111" t="str">
        <f>IF(X1524="", "", X1524-SUM($Z$11:$Z1523))</f>
        <v/>
      </c>
      <c r="AA1524" s="111" t="str">
        <f>IF($Y1524="", "", $Y1524-SUM($AA$11:$AA1523))</f>
        <v/>
      </c>
      <c r="AB1524" s="111" t="str">
        <f t="shared" si="340"/>
        <v/>
      </c>
      <c r="AC1524" s="121" t="str">
        <f t="shared" si="336"/>
        <v/>
      </c>
      <c r="AD1524" s="122" t="str">
        <f t="shared" si="337"/>
        <v/>
      </c>
      <c r="AE1524" s="123" t="str">
        <f t="shared" si="341"/>
        <v/>
      </c>
      <c r="AG1524" s="150" t="str">
        <f t="shared" si="338"/>
        <v/>
      </c>
    </row>
    <row r="1525" spans="1:33" x14ac:dyDescent="0.25">
      <c r="A1525" s="56"/>
      <c r="B1525" s="70"/>
      <c r="C1525" s="76"/>
      <c r="D1525" s="73"/>
      <c r="E1525" s="79"/>
      <c r="F1525" s="56"/>
      <c r="G1525" s="13" t="str">
        <f t="shared" si="329"/>
        <v/>
      </c>
      <c r="H1525" s="56"/>
      <c r="K1525" s="128"/>
      <c r="L1525" s="128"/>
      <c r="M1525" s="128"/>
      <c r="N1525" s="84" t="str">
        <f t="shared" si="330"/>
        <v/>
      </c>
      <c r="O1525" s="128"/>
      <c r="P1525" s="84" t="str">
        <f t="shared" si="331"/>
        <v/>
      </c>
      <c r="Q1525" s="84" t="str">
        <f t="shared" si="328"/>
        <v/>
      </c>
      <c r="R1525" s="84" t="str">
        <f t="shared" si="332"/>
        <v/>
      </c>
      <c r="S1525" s="84" t="str">
        <f t="shared" si="333"/>
        <v/>
      </c>
      <c r="U1525" s="84" t="str">
        <f t="shared" si="334"/>
        <v/>
      </c>
      <c r="W1525" s="108" t="str">
        <f>IF($N1525="", "", SUM($D$11:$D1525))</f>
        <v/>
      </c>
      <c r="X1525" s="111" t="str">
        <f t="shared" si="335"/>
        <v/>
      </c>
      <c r="Y1525" s="114" t="str">
        <f t="shared" si="339"/>
        <v/>
      </c>
      <c r="Z1525" s="111" t="str">
        <f>IF(X1525="", "", X1525-SUM($Z$11:$Z1524))</f>
        <v/>
      </c>
      <c r="AA1525" s="111" t="str">
        <f>IF($Y1525="", "", $Y1525-SUM($AA$11:$AA1524))</f>
        <v/>
      </c>
      <c r="AB1525" s="111" t="str">
        <f t="shared" si="340"/>
        <v/>
      </c>
      <c r="AC1525" s="121" t="str">
        <f t="shared" si="336"/>
        <v/>
      </c>
      <c r="AD1525" s="122" t="str">
        <f t="shared" si="337"/>
        <v/>
      </c>
      <c r="AE1525" s="123" t="str">
        <f t="shared" si="341"/>
        <v/>
      </c>
      <c r="AG1525" s="150" t="str">
        <f t="shared" si="338"/>
        <v/>
      </c>
    </row>
    <row r="1526" spans="1:33" x14ac:dyDescent="0.25">
      <c r="A1526" s="56"/>
      <c r="B1526" s="70"/>
      <c r="C1526" s="76"/>
      <c r="D1526" s="73"/>
      <c r="E1526" s="79"/>
      <c r="F1526" s="56"/>
      <c r="G1526" s="13" t="str">
        <f t="shared" si="329"/>
        <v/>
      </c>
      <c r="H1526" s="56"/>
      <c r="K1526" s="128"/>
      <c r="L1526" s="128"/>
      <c r="M1526" s="128"/>
      <c r="N1526" s="84" t="str">
        <f t="shared" si="330"/>
        <v/>
      </c>
      <c r="O1526" s="128"/>
      <c r="P1526" s="84" t="str">
        <f t="shared" si="331"/>
        <v/>
      </c>
      <c r="Q1526" s="84" t="str">
        <f t="shared" si="328"/>
        <v/>
      </c>
      <c r="R1526" s="84" t="str">
        <f t="shared" si="332"/>
        <v/>
      </c>
      <c r="S1526" s="84" t="str">
        <f t="shared" si="333"/>
        <v/>
      </c>
      <c r="U1526" s="84" t="str">
        <f t="shared" si="334"/>
        <v/>
      </c>
      <c r="W1526" s="108" t="str">
        <f>IF($N1526="", "", SUM($D$11:$D1526))</f>
        <v/>
      </c>
      <c r="X1526" s="111" t="str">
        <f t="shared" si="335"/>
        <v/>
      </c>
      <c r="Y1526" s="114" t="str">
        <f t="shared" si="339"/>
        <v/>
      </c>
      <c r="Z1526" s="111" t="str">
        <f>IF(X1526="", "", X1526-SUM($Z$11:$Z1525))</f>
        <v/>
      </c>
      <c r="AA1526" s="111" t="str">
        <f>IF($Y1526="", "", $Y1526-SUM($AA$11:$AA1525))</f>
        <v/>
      </c>
      <c r="AB1526" s="111" t="str">
        <f t="shared" si="340"/>
        <v/>
      </c>
      <c r="AC1526" s="121" t="str">
        <f t="shared" si="336"/>
        <v/>
      </c>
      <c r="AD1526" s="122" t="str">
        <f t="shared" si="337"/>
        <v/>
      </c>
      <c r="AE1526" s="123" t="str">
        <f t="shared" si="341"/>
        <v/>
      </c>
      <c r="AG1526" s="150" t="str">
        <f t="shared" si="338"/>
        <v/>
      </c>
    </row>
    <row r="1527" spans="1:33" x14ac:dyDescent="0.25">
      <c r="A1527" s="56"/>
      <c r="B1527" s="70"/>
      <c r="C1527" s="76"/>
      <c r="D1527" s="73"/>
      <c r="E1527" s="79"/>
      <c r="F1527" s="56"/>
      <c r="G1527" s="13" t="str">
        <f t="shared" si="329"/>
        <v/>
      </c>
      <c r="H1527" s="56"/>
      <c r="K1527" s="128"/>
      <c r="L1527" s="128"/>
      <c r="M1527" s="128"/>
      <c r="N1527" s="84" t="str">
        <f t="shared" si="330"/>
        <v/>
      </c>
      <c r="O1527" s="128"/>
      <c r="P1527" s="84" t="str">
        <f t="shared" si="331"/>
        <v/>
      </c>
      <c r="Q1527" s="84" t="str">
        <f t="shared" si="328"/>
        <v/>
      </c>
      <c r="R1527" s="84" t="str">
        <f t="shared" si="332"/>
        <v/>
      </c>
      <c r="S1527" s="84" t="str">
        <f t="shared" si="333"/>
        <v/>
      </c>
      <c r="U1527" s="84" t="str">
        <f t="shared" si="334"/>
        <v/>
      </c>
      <c r="W1527" s="108" t="str">
        <f>IF($N1527="", "", SUM($D$11:$D1527))</f>
        <v/>
      </c>
      <c r="X1527" s="111" t="str">
        <f t="shared" si="335"/>
        <v/>
      </c>
      <c r="Y1527" s="114" t="str">
        <f t="shared" si="339"/>
        <v/>
      </c>
      <c r="Z1527" s="111" t="str">
        <f>IF(X1527="", "", X1527-SUM($Z$11:$Z1526))</f>
        <v/>
      </c>
      <c r="AA1527" s="111" t="str">
        <f>IF($Y1527="", "", $Y1527-SUM($AA$11:$AA1526))</f>
        <v/>
      </c>
      <c r="AB1527" s="111" t="str">
        <f t="shared" si="340"/>
        <v/>
      </c>
      <c r="AC1527" s="121" t="str">
        <f t="shared" si="336"/>
        <v/>
      </c>
      <c r="AD1527" s="122" t="str">
        <f t="shared" si="337"/>
        <v/>
      </c>
      <c r="AE1527" s="123" t="str">
        <f t="shared" si="341"/>
        <v/>
      </c>
      <c r="AG1527" s="150" t="str">
        <f t="shared" si="338"/>
        <v/>
      </c>
    </row>
    <row r="1528" spans="1:33" x14ac:dyDescent="0.25">
      <c r="A1528" s="56"/>
      <c r="B1528" s="70"/>
      <c r="C1528" s="76"/>
      <c r="D1528" s="73"/>
      <c r="E1528" s="79"/>
      <c r="F1528" s="56"/>
      <c r="G1528" s="13" t="str">
        <f t="shared" si="329"/>
        <v/>
      </c>
      <c r="H1528" s="56"/>
      <c r="K1528" s="128"/>
      <c r="L1528" s="128"/>
      <c r="M1528" s="128"/>
      <c r="N1528" s="84" t="str">
        <f t="shared" si="330"/>
        <v/>
      </c>
      <c r="O1528" s="128"/>
      <c r="P1528" s="84" t="str">
        <f t="shared" si="331"/>
        <v/>
      </c>
      <c r="Q1528" s="84" t="str">
        <f t="shared" si="328"/>
        <v/>
      </c>
      <c r="R1528" s="84" t="str">
        <f t="shared" si="332"/>
        <v/>
      </c>
      <c r="S1528" s="84" t="str">
        <f t="shared" si="333"/>
        <v/>
      </c>
      <c r="U1528" s="84" t="str">
        <f t="shared" si="334"/>
        <v/>
      </c>
      <c r="W1528" s="108" t="str">
        <f>IF($N1528="", "", SUM($D$11:$D1528))</f>
        <v/>
      </c>
      <c r="X1528" s="111" t="str">
        <f t="shared" si="335"/>
        <v/>
      </c>
      <c r="Y1528" s="114" t="str">
        <f t="shared" si="339"/>
        <v/>
      </c>
      <c r="Z1528" s="111" t="str">
        <f>IF(X1528="", "", X1528-SUM($Z$11:$Z1527))</f>
        <v/>
      </c>
      <c r="AA1528" s="111" t="str">
        <f>IF($Y1528="", "", $Y1528-SUM($AA$11:$AA1527))</f>
        <v/>
      </c>
      <c r="AB1528" s="111" t="str">
        <f t="shared" si="340"/>
        <v/>
      </c>
      <c r="AC1528" s="121" t="str">
        <f t="shared" si="336"/>
        <v/>
      </c>
      <c r="AD1528" s="122" t="str">
        <f t="shared" si="337"/>
        <v/>
      </c>
      <c r="AE1528" s="123" t="str">
        <f t="shared" si="341"/>
        <v/>
      </c>
      <c r="AG1528" s="150" t="str">
        <f t="shared" si="338"/>
        <v/>
      </c>
    </row>
    <row r="1529" spans="1:33" x14ac:dyDescent="0.25">
      <c r="A1529" s="56"/>
      <c r="B1529" s="70"/>
      <c r="C1529" s="76"/>
      <c r="D1529" s="73"/>
      <c r="E1529" s="79"/>
      <c r="F1529" s="56"/>
      <c r="G1529" s="13" t="str">
        <f t="shared" si="329"/>
        <v/>
      </c>
      <c r="H1529" s="56"/>
      <c r="K1529" s="128"/>
      <c r="L1529" s="128"/>
      <c r="M1529" s="128"/>
      <c r="N1529" s="84" t="str">
        <f t="shared" si="330"/>
        <v/>
      </c>
      <c r="O1529" s="128"/>
      <c r="P1529" s="84" t="str">
        <f t="shared" si="331"/>
        <v/>
      </c>
      <c r="Q1529" s="84" t="str">
        <f t="shared" si="328"/>
        <v/>
      </c>
      <c r="R1529" s="84" t="str">
        <f t="shared" si="332"/>
        <v/>
      </c>
      <c r="S1529" s="84" t="str">
        <f t="shared" si="333"/>
        <v/>
      </c>
      <c r="U1529" s="84" t="str">
        <f t="shared" si="334"/>
        <v/>
      </c>
      <c r="W1529" s="108" t="str">
        <f>IF($N1529="", "", SUM($D$11:$D1529))</f>
        <v/>
      </c>
      <c r="X1529" s="111" t="str">
        <f t="shared" si="335"/>
        <v/>
      </c>
      <c r="Y1529" s="114" t="str">
        <f t="shared" si="339"/>
        <v/>
      </c>
      <c r="Z1529" s="111" t="str">
        <f>IF(X1529="", "", X1529-SUM($Z$11:$Z1528))</f>
        <v/>
      </c>
      <c r="AA1529" s="111" t="str">
        <f>IF($Y1529="", "", $Y1529-SUM($AA$11:$AA1528))</f>
        <v/>
      </c>
      <c r="AB1529" s="111" t="str">
        <f t="shared" si="340"/>
        <v/>
      </c>
      <c r="AC1529" s="121" t="str">
        <f t="shared" si="336"/>
        <v/>
      </c>
      <c r="AD1529" s="122" t="str">
        <f t="shared" si="337"/>
        <v/>
      </c>
      <c r="AE1529" s="123" t="str">
        <f t="shared" si="341"/>
        <v/>
      </c>
      <c r="AG1529" s="150" t="str">
        <f t="shared" si="338"/>
        <v/>
      </c>
    </row>
    <row r="1530" spans="1:33" x14ac:dyDescent="0.25">
      <c r="A1530" s="56"/>
      <c r="B1530" s="70"/>
      <c r="C1530" s="76"/>
      <c r="D1530" s="73"/>
      <c r="E1530" s="79"/>
      <c r="F1530" s="56"/>
      <c r="G1530" s="13" t="str">
        <f t="shared" si="329"/>
        <v/>
      </c>
      <c r="H1530" s="56"/>
      <c r="K1530" s="128"/>
      <c r="L1530" s="128"/>
      <c r="M1530" s="128"/>
      <c r="N1530" s="84" t="str">
        <f t="shared" si="330"/>
        <v/>
      </c>
      <c r="O1530" s="128"/>
      <c r="P1530" s="84" t="str">
        <f t="shared" si="331"/>
        <v/>
      </c>
      <c r="Q1530" s="84" t="str">
        <f t="shared" si="328"/>
        <v/>
      </c>
      <c r="R1530" s="84" t="str">
        <f t="shared" si="332"/>
        <v/>
      </c>
      <c r="S1530" s="84" t="str">
        <f t="shared" si="333"/>
        <v/>
      </c>
      <c r="U1530" s="84" t="str">
        <f t="shared" si="334"/>
        <v/>
      </c>
      <c r="W1530" s="108" t="str">
        <f>IF($N1530="", "", SUM($D$11:$D1530))</f>
        <v/>
      </c>
      <c r="X1530" s="111" t="str">
        <f t="shared" si="335"/>
        <v/>
      </c>
      <c r="Y1530" s="114" t="str">
        <f t="shared" si="339"/>
        <v/>
      </c>
      <c r="Z1530" s="111" t="str">
        <f>IF(X1530="", "", X1530-SUM($Z$11:$Z1529))</f>
        <v/>
      </c>
      <c r="AA1530" s="111" t="str">
        <f>IF($Y1530="", "", $Y1530-SUM($AA$11:$AA1529))</f>
        <v/>
      </c>
      <c r="AB1530" s="111" t="str">
        <f t="shared" si="340"/>
        <v/>
      </c>
      <c r="AC1530" s="121" t="str">
        <f t="shared" si="336"/>
        <v/>
      </c>
      <c r="AD1530" s="122" t="str">
        <f t="shared" si="337"/>
        <v/>
      </c>
      <c r="AE1530" s="123" t="str">
        <f t="shared" si="341"/>
        <v/>
      </c>
      <c r="AG1530" s="150" t="str">
        <f t="shared" si="338"/>
        <v/>
      </c>
    </row>
    <row r="1531" spans="1:33" x14ac:dyDescent="0.25">
      <c r="A1531" s="56"/>
      <c r="B1531" s="70"/>
      <c r="C1531" s="76"/>
      <c r="D1531" s="73"/>
      <c r="E1531" s="79"/>
      <c r="F1531" s="56"/>
      <c r="G1531" s="13" t="str">
        <f t="shared" si="329"/>
        <v/>
      </c>
      <c r="H1531" s="56"/>
      <c r="K1531" s="128"/>
      <c r="L1531" s="128"/>
      <c r="M1531" s="128"/>
      <c r="N1531" s="84" t="str">
        <f t="shared" si="330"/>
        <v/>
      </c>
      <c r="O1531" s="128"/>
      <c r="P1531" s="84" t="str">
        <f t="shared" si="331"/>
        <v/>
      </c>
      <c r="Q1531" s="84" t="str">
        <f t="shared" si="328"/>
        <v/>
      </c>
      <c r="R1531" s="84" t="str">
        <f t="shared" si="332"/>
        <v/>
      </c>
      <c r="S1531" s="84" t="str">
        <f t="shared" si="333"/>
        <v/>
      </c>
      <c r="U1531" s="84" t="str">
        <f t="shared" si="334"/>
        <v/>
      </c>
      <c r="W1531" s="108" t="str">
        <f>IF($N1531="", "", SUM($D$11:$D1531))</f>
        <v/>
      </c>
      <c r="X1531" s="111" t="str">
        <f t="shared" si="335"/>
        <v/>
      </c>
      <c r="Y1531" s="114" t="str">
        <f t="shared" si="339"/>
        <v/>
      </c>
      <c r="Z1531" s="111" t="str">
        <f>IF(X1531="", "", X1531-SUM($Z$11:$Z1530))</f>
        <v/>
      </c>
      <c r="AA1531" s="111" t="str">
        <f>IF($Y1531="", "", $Y1531-SUM($AA$11:$AA1530))</f>
        <v/>
      </c>
      <c r="AB1531" s="111" t="str">
        <f t="shared" si="340"/>
        <v/>
      </c>
      <c r="AC1531" s="121" t="str">
        <f t="shared" si="336"/>
        <v/>
      </c>
      <c r="AD1531" s="122" t="str">
        <f t="shared" si="337"/>
        <v/>
      </c>
      <c r="AE1531" s="123" t="str">
        <f t="shared" si="341"/>
        <v/>
      </c>
      <c r="AG1531" s="150" t="str">
        <f t="shared" si="338"/>
        <v/>
      </c>
    </row>
    <row r="1532" spans="1:33" x14ac:dyDescent="0.25">
      <c r="A1532" s="56"/>
      <c r="B1532" s="70"/>
      <c r="C1532" s="76"/>
      <c r="D1532" s="73"/>
      <c r="E1532" s="79"/>
      <c r="F1532" s="56"/>
      <c r="G1532" s="13" t="str">
        <f t="shared" si="329"/>
        <v/>
      </c>
      <c r="H1532" s="56"/>
      <c r="K1532" s="128"/>
      <c r="L1532" s="128"/>
      <c r="M1532" s="128"/>
      <c r="N1532" s="84" t="str">
        <f t="shared" si="330"/>
        <v/>
      </c>
      <c r="O1532" s="128"/>
      <c r="P1532" s="84" t="str">
        <f t="shared" si="331"/>
        <v/>
      </c>
      <c r="Q1532" s="84" t="str">
        <f t="shared" si="328"/>
        <v/>
      </c>
      <c r="R1532" s="84" t="str">
        <f t="shared" si="332"/>
        <v/>
      </c>
      <c r="S1532" s="84" t="str">
        <f t="shared" si="333"/>
        <v/>
      </c>
      <c r="U1532" s="84" t="str">
        <f t="shared" si="334"/>
        <v/>
      </c>
      <c r="W1532" s="108" t="str">
        <f>IF($N1532="", "", SUM($D$11:$D1532))</f>
        <v/>
      </c>
      <c r="X1532" s="111" t="str">
        <f t="shared" si="335"/>
        <v/>
      </c>
      <c r="Y1532" s="114" t="str">
        <f t="shared" si="339"/>
        <v/>
      </c>
      <c r="Z1532" s="111" t="str">
        <f>IF(X1532="", "", X1532-SUM($Z$11:$Z1531))</f>
        <v/>
      </c>
      <c r="AA1532" s="111" t="str">
        <f>IF($Y1532="", "", $Y1532-SUM($AA$11:$AA1531))</f>
        <v/>
      </c>
      <c r="AB1532" s="111" t="str">
        <f t="shared" si="340"/>
        <v/>
      </c>
      <c r="AC1532" s="121" t="str">
        <f t="shared" si="336"/>
        <v/>
      </c>
      <c r="AD1532" s="122" t="str">
        <f t="shared" si="337"/>
        <v/>
      </c>
      <c r="AE1532" s="123" t="str">
        <f t="shared" si="341"/>
        <v/>
      </c>
      <c r="AG1532" s="150" t="str">
        <f t="shared" si="338"/>
        <v/>
      </c>
    </row>
    <row r="1533" spans="1:33" x14ac:dyDescent="0.25">
      <c r="A1533" s="56"/>
      <c r="B1533" s="70"/>
      <c r="C1533" s="76"/>
      <c r="D1533" s="73"/>
      <c r="E1533" s="79"/>
      <c r="F1533" s="56"/>
      <c r="G1533" s="13" t="str">
        <f t="shared" si="329"/>
        <v/>
      </c>
      <c r="H1533" s="56"/>
      <c r="K1533" s="128"/>
      <c r="L1533" s="128"/>
      <c r="M1533" s="128"/>
      <c r="N1533" s="84" t="str">
        <f t="shared" si="330"/>
        <v/>
      </c>
      <c r="O1533" s="128"/>
      <c r="P1533" s="84" t="str">
        <f t="shared" si="331"/>
        <v/>
      </c>
      <c r="Q1533" s="84" t="str">
        <f t="shared" si="328"/>
        <v/>
      </c>
      <c r="R1533" s="84" t="str">
        <f t="shared" si="332"/>
        <v/>
      </c>
      <c r="S1533" s="84" t="str">
        <f t="shared" si="333"/>
        <v/>
      </c>
      <c r="U1533" s="84" t="str">
        <f t="shared" si="334"/>
        <v/>
      </c>
      <c r="W1533" s="108" t="str">
        <f>IF($N1533="", "", SUM($D$11:$D1533))</f>
        <v/>
      </c>
      <c r="X1533" s="111" t="str">
        <f t="shared" si="335"/>
        <v/>
      </c>
      <c r="Y1533" s="114" t="str">
        <f t="shared" si="339"/>
        <v/>
      </c>
      <c r="Z1533" s="111" t="str">
        <f>IF(X1533="", "", X1533-SUM($Z$11:$Z1532))</f>
        <v/>
      </c>
      <c r="AA1533" s="111" t="str">
        <f>IF($Y1533="", "", $Y1533-SUM($AA$11:$AA1532))</f>
        <v/>
      </c>
      <c r="AB1533" s="111" t="str">
        <f t="shared" si="340"/>
        <v/>
      </c>
      <c r="AC1533" s="121" t="str">
        <f t="shared" si="336"/>
        <v/>
      </c>
      <c r="AD1533" s="122" t="str">
        <f t="shared" si="337"/>
        <v/>
      </c>
      <c r="AE1533" s="123" t="str">
        <f t="shared" si="341"/>
        <v/>
      </c>
      <c r="AG1533" s="150" t="str">
        <f t="shared" si="338"/>
        <v/>
      </c>
    </row>
    <row r="1534" spans="1:33" x14ac:dyDescent="0.25">
      <c r="A1534" s="56"/>
      <c r="B1534" s="70"/>
      <c r="C1534" s="76"/>
      <c r="D1534" s="73"/>
      <c r="E1534" s="79"/>
      <c r="F1534" s="56"/>
      <c r="G1534" s="13" t="str">
        <f t="shared" si="329"/>
        <v/>
      </c>
      <c r="H1534" s="56"/>
      <c r="K1534" s="128"/>
      <c r="L1534" s="128"/>
      <c r="M1534" s="128"/>
      <c r="N1534" s="84" t="str">
        <f t="shared" si="330"/>
        <v/>
      </c>
      <c r="O1534" s="128"/>
      <c r="P1534" s="84" t="str">
        <f t="shared" si="331"/>
        <v/>
      </c>
      <c r="Q1534" s="84" t="str">
        <f t="shared" si="328"/>
        <v/>
      </c>
      <c r="R1534" s="84" t="str">
        <f t="shared" si="332"/>
        <v/>
      </c>
      <c r="S1534" s="84" t="str">
        <f t="shared" si="333"/>
        <v/>
      </c>
      <c r="U1534" s="84" t="str">
        <f t="shared" si="334"/>
        <v/>
      </c>
      <c r="W1534" s="108" t="str">
        <f>IF($N1534="", "", SUM($D$11:$D1534))</f>
        <v/>
      </c>
      <c r="X1534" s="111" t="str">
        <f t="shared" si="335"/>
        <v/>
      </c>
      <c r="Y1534" s="114" t="str">
        <f t="shared" si="339"/>
        <v/>
      </c>
      <c r="Z1534" s="111" t="str">
        <f>IF(X1534="", "", X1534-SUM($Z$11:$Z1533))</f>
        <v/>
      </c>
      <c r="AA1534" s="111" t="str">
        <f>IF($Y1534="", "", $Y1534-SUM($AA$11:$AA1533))</f>
        <v/>
      </c>
      <c r="AB1534" s="111" t="str">
        <f t="shared" si="340"/>
        <v/>
      </c>
      <c r="AC1534" s="121" t="str">
        <f t="shared" si="336"/>
        <v/>
      </c>
      <c r="AD1534" s="122" t="str">
        <f t="shared" si="337"/>
        <v/>
      </c>
      <c r="AE1534" s="123" t="str">
        <f t="shared" si="341"/>
        <v/>
      </c>
      <c r="AG1534" s="150" t="str">
        <f t="shared" si="338"/>
        <v/>
      </c>
    </row>
    <row r="1535" spans="1:33" x14ac:dyDescent="0.25">
      <c r="A1535" s="56"/>
      <c r="B1535" s="70"/>
      <c r="C1535" s="76"/>
      <c r="D1535" s="73"/>
      <c r="E1535" s="79"/>
      <c r="F1535" s="56"/>
      <c r="G1535" s="13" t="str">
        <f t="shared" si="329"/>
        <v/>
      </c>
      <c r="H1535" s="56"/>
      <c r="K1535" s="128"/>
      <c r="L1535" s="128"/>
      <c r="M1535" s="128"/>
      <c r="N1535" s="84" t="str">
        <f t="shared" si="330"/>
        <v/>
      </c>
      <c r="O1535" s="128"/>
      <c r="P1535" s="84" t="str">
        <f t="shared" si="331"/>
        <v/>
      </c>
      <c r="Q1535" s="84" t="str">
        <f t="shared" si="328"/>
        <v/>
      </c>
      <c r="R1535" s="84" t="str">
        <f t="shared" si="332"/>
        <v/>
      </c>
      <c r="S1535" s="84" t="str">
        <f t="shared" si="333"/>
        <v/>
      </c>
      <c r="U1535" s="84" t="str">
        <f t="shared" si="334"/>
        <v/>
      </c>
      <c r="W1535" s="108" t="str">
        <f>IF($N1535="", "", SUM($D$11:$D1535))</f>
        <v/>
      </c>
      <c r="X1535" s="111" t="str">
        <f t="shared" si="335"/>
        <v/>
      </c>
      <c r="Y1535" s="114" t="str">
        <f t="shared" si="339"/>
        <v/>
      </c>
      <c r="Z1535" s="111" t="str">
        <f>IF(X1535="", "", X1535-SUM($Z$11:$Z1534))</f>
        <v/>
      </c>
      <c r="AA1535" s="111" t="str">
        <f>IF($Y1535="", "", $Y1535-SUM($AA$11:$AA1534))</f>
        <v/>
      </c>
      <c r="AB1535" s="111" t="str">
        <f t="shared" si="340"/>
        <v/>
      </c>
      <c r="AC1535" s="121" t="str">
        <f t="shared" si="336"/>
        <v/>
      </c>
      <c r="AD1535" s="122" t="str">
        <f t="shared" si="337"/>
        <v/>
      </c>
      <c r="AE1535" s="123" t="str">
        <f t="shared" si="341"/>
        <v/>
      </c>
      <c r="AG1535" s="150" t="str">
        <f t="shared" si="338"/>
        <v/>
      </c>
    </row>
    <row r="1536" spans="1:33" x14ac:dyDescent="0.25">
      <c r="A1536" s="56"/>
      <c r="B1536" s="70"/>
      <c r="C1536" s="76"/>
      <c r="D1536" s="73"/>
      <c r="E1536" s="79"/>
      <c r="F1536" s="56"/>
      <c r="G1536" s="13" t="str">
        <f t="shared" si="329"/>
        <v/>
      </c>
      <c r="H1536" s="56"/>
      <c r="K1536" s="128"/>
      <c r="L1536" s="128"/>
      <c r="M1536" s="128"/>
      <c r="N1536" s="84" t="str">
        <f t="shared" si="330"/>
        <v/>
      </c>
      <c r="O1536" s="128"/>
      <c r="P1536" s="84" t="str">
        <f t="shared" si="331"/>
        <v/>
      </c>
      <c r="Q1536" s="84" t="str">
        <f t="shared" si="328"/>
        <v/>
      </c>
      <c r="R1536" s="84" t="str">
        <f t="shared" si="332"/>
        <v/>
      </c>
      <c r="S1536" s="84" t="str">
        <f t="shared" si="333"/>
        <v/>
      </c>
      <c r="U1536" s="84" t="str">
        <f t="shared" si="334"/>
        <v/>
      </c>
      <c r="W1536" s="108" t="str">
        <f>IF($N1536="", "", SUM($D$11:$D1536))</f>
        <v/>
      </c>
      <c r="X1536" s="111" t="str">
        <f t="shared" si="335"/>
        <v/>
      </c>
      <c r="Y1536" s="114" t="str">
        <f t="shared" si="339"/>
        <v/>
      </c>
      <c r="Z1536" s="111" t="str">
        <f>IF(X1536="", "", X1536-SUM($Z$11:$Z1535))</f>
        <v/>
      </c>
      <c r="AA1536" s="111" t="str">
        <f>IF($Y1536="", "", $Y1536-SUM($AA$11:$AA1535))</f>
        <v/>
      </c>
      <c r="AB1536" s="111" t="str">
        <f t="shared" si="340"/>
        <v/>
      </c>
      <c r="AC1536" s="121" t="str">
        <f t="shared" si="336"/>
        <v/>
      </c>
      <c r="AD1536" s="122" t="str">
        <f t="shared" si="337"/>
        <v/>
      </c>
      <c r="AE1536" s="123" t="str">
        <f t="shared" si="341"/>
        <v/>
      </c>
      <c r="AG1536" s="150" t="str">
        <f t="shared" si="338"/>
        <v/>
      </c>
    </row>
    <row r="1537" spans="1:33" x14ac:dyDescent="0.25">
      <c r="A1537" s="56"/>
      <c r="B1537" s="70"/>
      <c r="C1537" s="76"/>
      <c r="D1537" s="73"/>
      <c r="E1537" s="79"/>
      <c r="F1537" s="56"/>
      <c r="G1537" s="13" t="str">
        <f t="shared" si="329"/>
        <v/>
      </c>
      <c r="H1537" s="56"/>
      <c r="K1537" s="128"/>
      <c r="L1537" s="128"/>
      <c r="M1537" s="128"/>
      <c r="N1537" s="84" t="str">
        <f t="shared" si="330"/>
        <v/>
      </c>
      <c r="O1537" s="128"/>
      <c r="P1537" s="84" t="str">
        <f t="shared" si="331"/>
        <v/>
      </c>
      <c r="Q1537" s="84" t="str">
        <f t="shared" si="328"/>
        <v/>
      </c>
      <c r="R1537" s="84" t="str">
        <f t="shared" si="332"/>
        <v/>
      </c>
      <c r="S1537" s="84" t="str">
        <f t="shared" si="333"/>
        <v/>
      </c>
      <c r="U1537" s="84" t="str">
        <f t="shared" si="334"/>
        <v/>
      </c>
      <c r="W1537" s="108" t="str">
        <f>IF($N1537="", "", SUM($D$11:$D1537))</f>
        <v/>
      </c>
      <c r="X1537" s="111" t="str">
        <f t="shared" si="335"/>
        <v/>
      </c>
      <c r="Y1537" s="114" t="str">
        <f t="shared" si="339"/>
        <v/>
      </c>
      <c r="Z1537" s="111" t="str">
        <f>IF(X1537="", "", X1537-SUM($Z$11:$Z1536))</f>
        <v/>
      </c>
      <c r="AA1537" s="111" t="str">
        <f>IF($Y1537="", "", $Y1537-SUM($AA$11:$AA1536))</f>
        <v/>
      </c>
      <c r="AB1537" s="111" t="str">
        <f t="shared" si="340"/>
        <v/>
      </c>
      <c r="AC1537" s="121" t="str">
        <f t="shared" si="336"/>
        <v/>
      </c>
      <c r="AD1537" s="122" t="str">
        <f t="shared" si="337"/>
        <v/>
      </c>
      <c r="AE1537" s="123" t="str">
        <f t="shared" si="341"/>
        <v/>
      </c>
      <c r="AG1537" s="150" t="str">
        <f t="shared" si="338"/>
        <v/>
      </c>
    </row>
    <row r="1538" spans="1:33" x14ac:dyDescent="0.25">
      <c r="A1538" s="56"/>
      <c r="B1538" s="70"/>
      <c r="C1538" s="76"/>
      <c r="D1538" s="73"/>
      <c r="E1538" s="79"/>
      <c r="F1538" s="56"/>
      <c r="G1538" s="13" t="str">
        <f t="shared" si="329"/>
        <v/>
      </c>
      <c r="H1538" s="56"/>
      <c r="K1538" s="128"/>
      <c r="L1538" s="128"/>
      <c r="M1538" s="128"/>
      <c r="N1538" s="84" t="str">
        <f t="shared" si="330"/>
        <v/>
      </c>
      <c r="O1538" s="128"/>
      <c r="P1538" s="84" t="str">
        <f t="shared" si="331"/>
        <v/>
      </c>
      <c r="Q1538" s="84" t="str">
        <f t="shared" si="328"/>
        <v/>
      </c>
      <c r="R1538" s="84" t="str">
        <f t="shared" si="332"/>
        <v/>
      </c>
      <c r="S1538" s="84" t="str">
        <f t="shared" si="333"/>
        <v/>
      </c>
      <c r="U1538" s="84" t="str">
        <f t="shared" si="334"/>
        <v/>
      </c>
      <c r="W1538" s="108" t="str">
        <f>IF($N1538="", "", SUM($D$11:$D1538))</f>
        <v/>
      </c>
      <c r="X1538" s="111" t="str">
        <f t="shared" si="335"/>
        <v/>
      </c>
      <c r="Y1538" s="114" t="str">
        <f t="shared" si="339"/>
        <v/>
      </c>
      <c r="Z1538" s="111" t="str">
        <f>IF(X1538="", "", X1538-SUM($Z$11:$Z1537))</f>
        <v/>
      </c>
      <c r="AA1538" s="111" t="str">
        <f>IF($Y1538="", "", $Y1538-SUM($AA$11:$AA1537))</f>
        <v/>
      </c>
      <c r="AB1538" s="111" t="str">
        <f t="shared" si="340"/>
        <v/>
      </c>
      <c r="AC1538" s="121" t="str">
        <f t="shared" si="336"/>
        <v/>
      </c>
      <c r="AD1538" s="122" t="str">
        <f t="shared" si="337"/>
        <v/>
      </c>
      <c r="AE1538" s="123" t="str">
        <f t="shared" si="341"/>
        <v/>
      </c>
      <c r="AG1538" s="150" t="str">
        <f t="shared" si="338"/>
        <v/>
      </c>
    </row>
    <row r="1539" spans="1:33" x14ac:dyDescent="0.25">
      <c r="A1539" s="56"/>
      <c r="B1539" s="70"/>
      <c r="C1539" s="76"/>
      <c r="D1539" s="73"/>
      <c r="E1539" s="79"/>
      <c r="F1539" s="56"/>
      <c r="G1539" s="13" t="str">
        <f t="shared" si="329"/>
        <v/>
      </c>
      <c r="H1539" s="56"/>
      <c r="K1539" s="128"/>
      <c r="L1539" s="128"/>
      <c r="M1539" s="128"/>
      <c r="N1539" s="84" t="str">
        <f t="shared" si="330"/>
        <v/>
      </c>
      <c r="O1539" s="128"/>
      <c r="P1539" s="84" t="str">
        <f t="shared" si="331"/>
        <v/>
      </c>
      <c r="Q1539" s="84" t="str">
        <f t="shared" si="328"/>
        <v/>
      </c>
      <c r="R1539" s="84" t="str">
        <f t="shared" si="332"/>
        <v/>
      </c>
      <c r="S1539" s="84" t="str">
        <f t="shared" si="333"/>
        <v/>
      </c>
      <c r="U1539" s="84" t="str">
        <f t="shared" si="334"/>
        <v/>
      </c>
      <c r="W1539" s="108" t="str">
        <f>IF($N1539="", "", SUM($D$11:$D1539))</f>
        <v/>
      </c>
      <c r="X1539" s="111" t="str">
        <f t="shared" si="335"/>
        <v/>
      </c>
      <c r="Y1539" s="114" t="str">
        <f t="shared" si="339"/>
        <v/>
      </c>
      <c r="Z1539" s="111" t="str">
        <f>IF(X1539="", "", X1539-SUM($Z$11:$Z1538))</f>
        <v/>
      </c>
      <c r="AA1539" s="111" t="str">
        <f>IF($Y1539="", "", $Y1539-SUM($AA$11:$AA1538))</f>
        <v/>
      </c>
      <c r="AB1539" s="111" t="str">
        <f t="shared" si="340"/>
        <v/>
      </c>
      <c r="AC1539" s="121" t="str">
        <f t="shared" si="336"/>
        <v/>
      </c>
      <c r="AD1539" s="122" t="str">
        <f t="shared" si="337"/>
        <v/>
      </c>
      <c r="AE1539" s="123" t="str">
        <f t="shared" si="341"/>
        <v/>
      </c>
      <c r="AG1539" s="150" t="str">
        <f t="shared" si="338"/>
        <v/>
      </c>
    </row>
    <row r="1540" spans="1:33" x14ac:dyDescent="0.25">
      <c r="A1540" s="56"/>
      <c r="B1540" s="70"/>
      <c r="C1540" s="76"/>
      <c r="D1540" s="73"/>
      <c r="E1540" s="79"/>
      <c r="F1540" s="56"/>
      <c r="G1540" s="13" t="str">
        <f t="shared" si="329"/>
        <v/>
      </c>
      <c r="H1540" s="56"/>
      <c r="K1540" s="128"/>
      <c r="L1540" s="128"/>
      <c r="M1540" s="128"/>
      <c r="N1540" s="84" t="str">
        <f t="shared" si="330"/>
        <v/>
      </c>
      <c r="O1540" s="128"/>
      <c r="P1540" s="84" t="str">
        <f t="shared" si="331"/>
        <v/>
      </c>
      <c r="Q1540" s="84" t="str">
        <f t="shared" si="328"/>
        <v/>
      </c>
      <c r="R1540" s="84" t="str">
        <f t="shared" si="332"/>
        <v/>
      </c>
      <c r="S1540" s="84" t="str">
        <f t="shared" si="333"/>
        <v/>
      </c>
      <c r="U1540" s="84" t="str">
        <f t="shared" si="334"/>
        <v/>
      </c>
      <c r="W1540" s="108" t="str">
        <f>IF($N1540="", "", SUM($D$11:$D1540))</f>
        <v/>
      </c>
      <c r="X1540" s="111" t="str">
        <f t="shared" si="335"/>
        <v/>
      </c>
      <c r="Y1540" s="114" t="str">
        <f t="shared" si="339"/>
        <v/>
      </c>
      <c r="Z1540" s="111" t="str">
        <f>IF(X1540="", "", X1540-SUM($Z$11:$Z1539))</f>
        <v/>
      </c>
      <c r="AA1540" s="111" t="str">
        <f>IF($Y1540="", "", $Y1540-SUM($AA$11:$AA1539))</f>
        <v/>
      </c>
      <c r="AB1540" s="111" t="str">
        <f t="shared" si="340"/>
        <v/>
      </c>
      <c r="AC1540" s="121" t="str">
        <f t="shared" si="336"/>
        <v/>
      </c>
      <c r="AD1540" s="122" t="str">
        <f t="shared" si="337"/>
        <v/>
      </c>
      <c r="AE1540" s="123" t="str">
        <f t="shared" si="341"/>
        <v/>
      </c>
      <c r="AG1540" s="150" t="str">
        <f t="shared" si="338"/>
        <v/>
      </c>
    </row>
    <row r="1541" spans="1:33" x14ac:dyDescent="0.25">
      <c r="A1541" s="56"/>
      <c r="B1541" s="70"/>
      <c r="C1541" s="76"/>
      <c r="D1541" s="73"/>
      <c r="E1541" s="79"/>
      <c r="F1541" s="56"/>
      <c r="G1541" s="13" t="str">
        <f t="shared" si="329"/>
        <v/>
      </c>
      <c r="H1541" s="56"/>
      <c r="K1541" s="128"/>
      <c r="L1541" s="128"/>
      <c r="M1541" s="128"/>
      <c r="N1541" s="84" t="str">
        <f t="shared" si="330"/>
        <v/>
      </c>
      <c r="O1541" s="128"/>
      <c r="P1541" s="84" t="str">
        <f t="shared" si="331"/>
        <v/>
      </c>
      <c r="Q1541" s="84" t="str">
        <f t="shared" si="328"/>
        <v/>
      </c>
      <c r="R1541" s="84" t="str">
        <f t="shared" si="332"/>
        <v/>
      </c>
      <c r="S1541" s="84" t="str">
        <f t="shared" si="333"/>
        <v/>
      </c>
      <c r="U1541" s="84" t="str">
        <f t="shared" si="334"/>
        <v/>
      </c>
      <c r="W1541" s="108" t="str">
        <f>IF($N1541="", "", SUM($D$11:$D1541))</f>
        <v/>
      </c>
      <c r="X1541" s="111" t="str">
        <f t="shared" si="335"/>
        <v/>
      </c>
      <c r="Y1541" s="114" t="str">
        <f t="shared" si="339"/>
        <v/>
      </c>
      <c r="Z1541" s="111" t="str">
        <f>IF(X1541="", "", X1541-SUM($Z$11:$Z1540))</f>
        <v/>
      </c>
      <c r="AA1541" s="111" t="str">
        <f>IF($Y1541="", "", $Y1541-SUM($AA$11:$AA1540))</f>
        <v/>
      </c>
      <c r="AB1541" s="111" t="str">
        <f t="shared" si="340"/>
        <v/>
      </c>
      <c r="AC1541" s="121" t="str">
        <f t="shared" si="336"/>
        <v/>
      </c>
      <c r="AD1541" s="122" t="str">
        <f t="shared" si="337"/>
        <v/>
      </c>
      <c r="AE1541" s="123" t="str">
        <f t="shared" si="341"/>
        <v/>
      </c>
      <c r="AG1541" s="150" t="str">
        <f t="shared" si="338"/>
        <v/>
      </c>
    </row>
    <row r="1542" spans="1:33" x14ac:dyDescent="0.25">
      <c r="A1542" s="56"/>
      <c r="B1542" s="70"/>
      <c r="C1542" s="76"/>
      <c r="D1542" s="73"/>
      <c r="E1542" s="79"/>
      <c r="F1542" s="56"/>
      <c r="G1542" s="13" t="str">
        <f t="shared" si="329"/>
        <v/>
      </c>
      <c r="H1542" s="56"/>
      <c r="K1542" s="128"/>
      <c r="L1542" s="128"/>
      <c r="M1542" s="128"/>
      <c r="N1542" s="84" t="str">
        <f t="shared" si="330"/>
        <v/>
      </c>
      <c r="O1542" s="128"/>
      <c r="P1542" s="84" t="str">
        <f t="shared" si="331"/>
        <v/>
      </c>
      <c r="Q1542" s="84" t="str">
        <f t="shared" si="328"/>
        <v/>
      </c>
      <c r="R1542" s="84" t="str">
        <f t="shared" si="332"/>
        <v/>
      </c>
      <c r="S1542" s="84" t="str">
        <f t="shared" si="333"/>
        <v/>
      </c>
      <c r="U1542" s="84" t="str">
        <f t="shared" si="334"/>
        <v/>
      </c>
      <c r="W1542" s="108" t="str">
        <f>IF($N1542="", "", SUM($D$11:$D1542))</f>
        <v/>
      </c>
      <c r="X1542" s="111" t="str">
        <f t="shared" si="335"/>
        <v/>
      </c>
      <c r="Y1542" s="114" t="str">
        <f t="shared" si="339"/>
        <v/>
      </c>
      <c r="Z1542" s="111" t="str">
        <f>IF(X1542="", "", X1542-SUM($Z$11:$Z1541))</f>
        <v/>
      </c>
      <c r="AA1542" s="111" t="str">
        <f>IF($Y1542="", "", $Y1542-SUM($AA$11:$AA1541))</f>
        <v/>
      </c>
      <c r="AB1542" s="111" t="str">
        <f t="shared" si="340"/>
        <v/>
      </c>
      <c r="AC1542" s="121" t="str">
        <f t="shared" si="336"/>
        <v/>
      </c>
      <c r="AD1542" s="122" t="str">
        <f t="shared" si="337"/>
        <v/>
      </c>
      <c r="AE1542" s="123" t="str">
        <f t="shared" si="341"/>
        <v/>
      </c>
      <c r="AG1542" s="150" t="str">
        <f t="shared" si="338"/>
        <v/>
      </c>
    </row>
    <row r="1543" spans="1:33" x14ac:dyDescent="0.25">
      <c r="A1543" s="56"/>
      <c r="B1543" s="70"/>
      <c r="C1543" s="76"/>
      <c r="D1543" s="73"/>
      <c r="E1543" s="79"/>
      <c r="F1543" s="56"/>
      <c r="G1543" s="13" t="str">
        <f t="shared" si="329"/>
        <v/>
      </c>
      <c r="H1543" s="56"/>
      <c r="K1543" s="128"/>
      <c r="L1543" s="128"/>
      <c r="M1543" s="128"/>
      <c r="N1543" s="84" t="str">
        <f t="shared" si="330"/>
        <v/>
      </c>
      <c r="O1543" s="128"/>
      <c r="P1543" s="84" t="str">
        <f t="shared" si="331"/>
        <v/>
      </c>
      <c r="Q1543" s="84" t="str">
        <f t="shared" si="328"/>
        <v/>
      </c>
      <c r="R1543" s="84" t="str">
        <f t="shared" si="332"/>
        <v/>
      </c>
      <c r="S1543" s="84" t="str">
        <f t="shared" si="333"/>
        <v/>
      </c>
      <c r="U1543" s="84" t="str">
        <f t="shared" si="334"/>
        <v/>
      </c>
      <c r="W1543" s="108" t="str">
        <f>IF($N1543="", "", SUM($D$11:$D1543))</f>
        <v/>
      </c>
      <c r="X1543" s="111" t="str">
        <f t="shared" si="335"/>
        <v/>
      </c>
      <c r="Y1543" s="114" t="str">
        <f t="shared" si="339"/>
        <v/>
      </c>
      <c r="Z1543" s="111" t="str">
        <f>IF(X1543="", "", X1543-SUM($Z$11:$Z1542))</f>
        <v/>
      </c>
      <c r="AA1543" s="111" t="str">
        <f>IF($Y1543="", "", $Y1543-SUM($AA$11:$AA1542))</f>
        <v/>
      </c>
      <c r="AB1543" s="111" t="str">
        <f t="shared" si="340"/>
        <v/>
      </c>
      <c r="AC1543" s="121" t="str">
        <f t="shared" si="336"/>
        <v/>
      </c>
      <c r="AD1543" s="122" t="str">
        <f t="shared" si="337"/>
        <v/>
      </c>
      <c r="AE1543" s="123" t="str">
        <f t="shared" si="341"/>
        <v/>
      </c>
      <c r="AG1543" s="150" t="str">
        <f t="shared" si="338"/>
        <v/>
      </c>
    </row>
    <row r="1544" spans="1:33" x14ac:dyDescent="0.25">
      <c r="A1544" s="56"/>
      <c r="B1544" s="70"/>
      <c r="C1544" s="76"/>
      <c r="D1544" s="73"/>
      <c r="E1544" s="79"/>
      <c r="F1544" s="56"/>
      <c r="G1544" s="13" t="str">
        <f t="shared" si="329"/>
        <v/>
      </c>
      <c r="H1544" s="56"/>
      <c r="K1544" s="128"/>
      <c r="L1544" s="128"/>
      <c r="M1544" s="128"/>
      <c r="N1544" s="84" t="str">
        <f t="shared" si="330"/>
        <v/>
      </c>
      <c r="O1544" s="128"/>
      <c r="P1544" s="84" t="str">
        <f t="shared" si="331"/>
        <v/>
      </c>
      <c r="Q1544" s="84" t="str">
        <f t="shared" si="328"/>
        <v/>
      </c>
      <c r="R1544" s="84" t="str">
        <f t="shared" si="332"/>
        <v/>
      </c>
      <c r="S1544" s="84" t="str">
        <f t="shared" si="333"/>
        <v/>
      </c>
      <c r="U1544" s="84" t="str">
        <f t="shared" si="334"/>
        <v/>
      </c>
      <c r="W1544" s="108" t="str">
        <f>IF($N1544="", "", SUM($D$11:$D1544))</f>
        <v/>
      </c>
      <c r="X1544" s="111" t="str">
        <f t="shared" si="335"/>
        <v/>
      </c>
      <c r="Y1544" s="114" t="str">
        <f t="shared" si="339"/>
        <v/>
      </c>
      <c r="Z1544" s="111" t="str">
        <f>IF(X1544="", "", X1544-SUM($Z$11:$Z1543))</f>
        <v/>
      </c>
      <c r="AA1544" s="111" t="str">
        <f>IF($Y1544="", "", $Y1544-SUM($AA$11:$AA1543))</f>
        <v/>
      </c>
      <c r="AB1544" s="111" t="str">
        <f t="shared" si="340"/>
        <v/>
      </c>
      <c r="AC1544" s="121" t="str">
        <f t="shared" si="336"/>
        <v/>
      </c>
      <c r="AD1544" s="122" t="str">
        <f t="shared" si="337"/>
        <v/>
      </c>
      <c r="AE1544" s="123" t="str">
        <f t="shared" si="341"/>
        <v/>
      </c>
      <c r="AG1544" s="150" t="str">
        <f t="shared" si="338"/>
        <v/>
      </c>
    </row>
    <row r="1545" spans="1:33" x14ac:dyDescent="0.25">
      <c r="A1545" s="56"/>
      <c r="B1545" s="70"/>
      <c r="C1545" s="76"/>
      <c r="D1545" s="73"/>
      <c r="E1545" s="79"/>
      <c r="F1545" s="56"/>
      <c r="G1545" s="13" t="str">
        <f t="shared" si="329"/>
        <v/>
      </c>
      <c r="H1545" s="56"/>
      <c r="K1545" s="128"/>
      <c r="L1545" s="128"/>
      <c r="M1545" s="128"/>
      <c r="N1545" s="84" t="str">
        <f t="shared" si="330"/>
        <v/>
      </c>
      <c r="O1545" s="128"/>
      <c r="P1545" s="84" t="str">
        <f t="shared" si="331"/>
        <v/>
      </c>
      <c r="Q1545" s="84" t="str">
        <f t="shared" si="328"/>
        <v/>
      </c>
      <c r="R1545" s="84" t="str">
        <f t="shared" si="332"/>
        <v/>
      </c>
      <c r="S1545" s="84" t="str">
        <f t="shared" si="333"/>
        <v/>
      </c>
      <c r="U1545" s="84" t="str">
        <f t="shared" si="334"/>
        <v/>
      </c>
      <c r="W1545" s="108" t="str">
        <f>IF($N1545="", "", SUM($D$11:$D1545))</f>
        <v/>
      </c>
      <c r="X1545" s="111" t="str">
        <f t="shared" si="335"/>
        <v/>
      </c>
      <c r="Y1545" s="114" t="str">
        <f t="shared" si="339"/>
        <v/>
      </c>
      <c r="Z1545" s="111" t="str">
        <f>IF(X1545="", "", X1545-SUM($Z$11:$Z1544))</f>
        <v/>
      </c>
      <c r="AA1545" s="111" t="str">
        <f>IF($Y1545="", "", $Y1545-SUM($AA$11:$AA1544))</f>
        <v/>
      </c>
      <c r="AB1545" s="111" t="str">
        <f t="shared" si="340"/>
        <v/>
      </c>
      <c r="AC1545" s="121" t="str">
        <f t="shared" si="336"/>
        <v/>
      </c>
      <c r="AD1545" s="122" t="str">
        <f t="shared" si="337"/>
        <v/>
      </c>
      <c r="AE1545" s="123" t="str">
        <f t="shared" si="341"/>
        <v/>
      </c>
      <c r="AG1545" s="150" t="str">
        <f t="shared" si="338"/>
        <v/>
      </c>
    </row>
    <row r="1546" spans="1:33" x14ac:dyDescent="0.25">
      <c r="A1546" s="56"/>
      <c r="B1546" s="70"/>
      <c r="C1546" s="76"/>
      <c r="D1546" s="73"/>
      <c r="E1546" s="79"/>
      <c r="F1546" s="56"/>
      <c r="G1546" s="13" t="str">
        <f t="shared" si="329"/>
        <v/>
      </c>
      <c r="H1546" s="56"/>
      <c r="K1546" s="128"/>
      <c r="L1546" s="128"/>
      <c r="M1546" s="128"/>
      <c r="N1546" s="84" t="str">
        <f t="shared" si="330"/>
        <v/>
      </c>
      <c r="O1546" s="128"/>
      <c r="P1546" s="84" t="str">
        <f t="shared" si="331"/>
        <v/>
      </c>
      <c r="Q1546" s="84" t="str">
        <f t="shared" si="328"/>
        <v/>
      </c>
      <c r="R1546" s="84" t="str">
        <f t="shared" si="332"/>
        <v/>
      </c>
      <c r="S1546" s="84" t="str">
        <f t="shared" si="333"/>
        <v/>
      </c>
      <c r="U1546" s="84" t="str">
        <f t="shared" si="334"/>
        <v/>
      </c>
      <c r="W1546" s="108" t="str">
        <f>IF($N1546="", "", SUM($D$11:$D1546))</f>
        <v/>
      </c>
      <c r="X1546" s="111" t="str">
        <f t="shared" si="335"/>
        <v/>
      </c>
      <c r="Y1546" s="114" t="str">
        <f t="shared" si="339"/>
        <v/>
      </c>
      <c r="Z1546" s="111" t="str">
        <f>IF(X1546="", "", X1546-SUM($Z$11:$Z1545))</f>
        <v/>
      </c>
      <c r="AA1546" s="111" t="str">
        <f>IF($Y1546="", "", $Y1546-SUM($AA$11:$AA1545))</f>
        <v/>
      </c>
      <c r="AB1546" s="111" t="str">
        <f t="shared" si="340"/>
        <v/>
      </c>
      <c r="AC1546" s="121" t="str">
        <f t="shared" si="336"/>
        <v/>
      </c>
      <c r="AD1546" s="122" t="str">
        <f t="shared" si="337"/>
        <v/>
      </c>
      <c r="AE1546" s="123" t="str">
        <f t="shared" si="341"/>
        <v/>
      </c>
      <c r="AG1546" s="150" t="str">
        <f t="shared" si="338"/>
        <v/>
      </c>
    </row>
    <row r="1547" spans="1:33" x14ac:dyDescent="0.25">
      <c r="A1547" s="56"/>
      <c r="B1547" s="70"/>
      <c r="C1547" s="76"/>
      <c r="D1547" s="73"/>
      <c r="E1547" s="79"/>
      <c r="F1547" s="56"/>
      <c r="G1547" s="13" t="str">
        <f t="shared" si="329"/>
        <v/>
      </c>
      <c r="H1547" s="56"/>
      <c r="K1547" s="128"/>
      <c r="L1547" s="128"/>
      <c r="M1547" s="128"/>
      <c r="N1547" s="84" t="str">
        <f t="shared" si="330"/>
        <v/>
      </c>
      <c r="O1547" s="128"/>
      <c r="P1547" s="84" t="str">
        <f t="shared" si="331"/>
        <v/>
      </c>
      <c r="Q1547" s="84" t="str">
        <f t="shared" ref="Q1547:Q1610" si="342">IF($N1547="", "", IF(AND(Q$5="X", C1547=""), $N$6, IF(AND(NOT(C1547=""), COUNTIF(L$11:L$17, C1547)=0), $N$7, "")))</f>
        <v/>
      </c>
      <c r="R1547" s="84" t="str">
        <f t="shared" si="332"/>
        <v/>
      </c>
      <c r="S1547" s="84" t="str">
        <f t="shared" si="333"/>
        <v/>
      </c>
      <c r="U1547" s="84" t="str">
        <f t="shared" si="334"/>
        <v/>
      </c>
      <c r="W1547" s="108" t="str">
        <f>IF($N1547="", "", SUM($D$11:$D1547))</f>
        <v/>
      </c>
      <c r="X1547" s="111" t="str">
        <f t="shared" si="335"/>
        <v/>
      </c>
      <c r="Y1547" s="114" t="str">
        <f t="shared" si="339"/>
        <v/>
      </c>
      <c r="Z1547" s="111" t="str">
        <f>IF(X1547="", "", X1547-SUM($Z$11:$Z1546))</f>
        <v/>
      </c>
      <c r="AA1547" s="111" t="str">
        <f>IF($Y1547="", "", $Y1547-SUM($AA$11:$AA1546))</f>
        <v/>
      </c>
      <c r="AB1547" s="111" t="str">
        <f t="shared" si="340"/>
        <v/>
      </c>
      <c r="AC1547" s="121" t="str">
        <f t="shared" si="336"/>
        <v/>
      </c>
      <c r="AD1547" s="122" t="str">
        <f t="shared" si="337"/>
        <v/>
      </c>
      <c r="AE1547" s="123" t="str">
        <f t="shared" si="341"/>
        <v/>
      </c>
      <c r="AG1547" s="150" t="str">
        <f t="shared" si="338"/>
        <v/>
      </c>
    </row>
    <row r="1548" spans="1:33" x14ac:dyDescent="0.25">
      <c r="A1548" s="56"/>
      <c r="B1548" s="70"/>
      <c r="C1548" s="76"/>
      <c r="D1548" s="73"/>
      <c r="E1548" s="79"/>
      <c r="F1548" s="56"/>
      <c r="G1548" s="13" t="str">
        <f t="shared" ref="G1548:G1611" si="343">IF($B1548="", "", TEXT($B1548, "mmm"))</f>
        <v/>
      </c>
      <c r="H1548" s="56"/>
      <c r="K1548" s="128"/>
      <c r="L1548" s="128"/>
      <c r="M1548" s="128"/>
      <c r="N1548" s="84" t="str">
        <f t="shared" ref="N1548:N1611" si="344">IF(COUNTIF($B1548:$E1548, "")=4, "", "X")</f>
        <v/>
      </c>
      <c r="O1548" s="128"/>
      <c r="P1548" s="84" t="str">
        <f t="shared" ref="P1548:P1611" si="345">IF($N1548="", "", IF(AND(P$5="X", B1548=""), $N$6, IFERROR(IF(AND(NOT(B1548=""), OR(ISNUMBER(B1548)=FALSE, B1548&lt;$L$2, B1548&gt;$L$3)), $N$7, ""), $N$7)))</f>
        <v/>
      </c>
      <c r="Q1548" s="84" t="str">
        <f t="shared" si="342"/>
        <v/>
      </c>
      <c r="R1548" s="84" t="str">
        <f t="shared" ref="R1548:R1611" si="346">IF($N1548="", "", IF(AND(R$5="X", D1548=""), $N$6, IF(AND(NOT(D1548=""), ISNUMBER(D1548)=FALSE), $N$7, "")))</f>
        <v/>
      </c>
      <c r="S1548" s="84" t="str">
        <f t="shared" ref="S1548:S1611" si="347">IF($N1548="", "", IF(AND(S$5="X", E1548=""), $N$6, ""))</f>
        <v/>
      </c>
      <c r="U1548" s="84" t="str">
        <f t="shared" ref="U1548:U1611" si="348">IF($B1548="", "", TEXT($B1548, "mmm yyyy"))</f>
        <v/>
      </c>
      <c r="W1548" s="108" t="str">
        <f>IF($N1548="", "", SUM($D$11:$D1548))</f>
        <v/>
      </c>
      <c r="X1548" s="111" t="str">
        <f t="shared" ref="X1548:X1611" si="349">IF(W1548="", "", IF(W1548&lt;=$X$4, W1548, $X$4))</f>
        <v/>
      </c>
      <c r="Y1548" s="114" t="str">
        <f t="shared" si="339"/>
        <v/>
      </c>
      <c r="Z1548" s="111" t="str">
        <f>IF(X1548="", "", X1548-SUM($Z$11:$Z1547))</f>
        <v/>
      </c>
      <c r="AA1548" s="111" t="str">
        <f>IF($Y1548="", "", $Y1548-SUM($AA$11:$AA1547))</f>
        <v/>
      </c>
      <c r="AB1548" s="111" t="str">
        <f t="shared" si="340"/>
        <v/>
      </c>
      <c r="AC1548" s="121" t="str">
        <f t="shared" ref="AC1548:AC1611" si="350">IF($N1548="", "", $Z1548*$AC$4)</f>
        <v/>
      </c>
      <c r="AD1548" s="122" t="str">
        <f t="shared" ref="AD1548:AD1611" si="351">IF($N1548="", "", $AA1548*$AC$5)</f>
        <v/>
      </c>
      <c r="AE1548" s="123" t="str">
        <f t="shared" si="341"/>
        <v/>
      </c>
      <c r="AG1548" s="150" t="str">
        <f t="shared" ref="AG1548:AG1611" si="352">IF(OR($U1548="", $C1548=""), "", CONCATENATE($C1548, " - ", $U1548))</f>
        <v/>
      </c>
    </row>
    <row r="1549" spans="1:33" x14ac:dyDescent="0.25">
      <c r="A1549" s="56"/>
      <c r="B1549" s="70"/>
      <c r="C1549" s="76"/>
      <c r="D1549" s="73"/>
      <c r="E1549" s="79"/>
      <c r="F1549" s="56"/>
      <c r="G1549" s="13" t="str">
        <f t="shared" si="343"/>
        <v/>
      </c>
      <c r="H1549" s="56"/>
      <c r="K1549" s="128"/>
      <c r="L1549" s="128"/>
      <c r="M1549" s="128"/>
      <c r="N1549" s="84" t="str">
        <f t="shared" si="344"/>
        <v/>
      </c>
      <c r="O1549" s="128"/>
      <c r="P1549" s="84" t="str">
        <f t="shared" si="345"/>
        <v/>
      </c>
      <c r="Q1549" s="84" t="str">
        <f t="shared" si="342"/>
        <v/>
      </c>
      <c r="R1549" s="84" t="str">
        <f t="shared" si="346"/>
        <v/>
      </c>
      <c r="S1549" s="84" t="str">
        <f t="shared" si="347"/>
        <v/>
      </c>
      <c r="U1549" s="84" t="str">
        <f t="shared" si="348"/>
        <v/>
      </c>
      <c r="W1549" s="108" t="str">
        <f>IF($N1549="", "", SUM($D$11:$D1549))</f>
        <v/>
      </c>
      <c r="X1549" s="111" t="str">
        <f t="shared" si="349"/>
        <v/>
      </c>
      <c r="Y1549" s="114" t="str">
        <f t="shared" si="339"/>
        <v/>
      </c>
      <c r="Z1549" s="111" t="str">
        <f>IF(X1549="", "", X1549-SUM($Z$11:$Z1548))</f>
        <v/>
      </c>
      <c r="AA1549" s="111" t="str">
        <f>IF($Y1549="", "", $Y1549-SUM($AA$11:$AA1548))</f>
        <v/>
      </c>
      <c r="AB1549" s="111" t="str">
        <f t="shared" si="340"/>
        <v/>
      </c>
      <c r="AC1549" s="121" t="str">
        <f t="shared" si="350"/>
        <v/>
      </c>
      <c r="AD1549" s="122" t="str">
        <f t="shared" si="351"/>
        <v/>
      </c>
      <c r="AE1549" s="123" t="str">
        <f t="shared" si="341"/>
        <v/>
      </c>
      <c r="AG1549" s="150" t="str">
        <f t="shared" si="352"/>
        <v/>
      </c>
    </row>
    <row r="1550" spans="1:33" x14ac:dyDescent="0.25">
      <c r="A1550" s="56"/>
      <c r="B1550" s="70"/>
      <c r="C1550" s="76"/>
      <c r="D1550" s="73"/>
      <c r="E1550" s="79"/>
      <c r="F1550" s="56"/>
      <c r="G1550" s="13" t="str">
        <f t="shared" si="343"/>
        <v/>
      </c>
      <c r="H1550" s="56"/>
      <c r="K1550" s="128"/>
      <c r="L1550" s="128"/>
      <c r="M1550" s="128"/>
      <c r="N1550" s="84" t="str">
        <f t="shared" si="344"/>
        <v/>
      </c>
      <c r="O1550" s="128"/>
      <c r="P1550" s="84" t="str">
        <f t="shared" si="345"/>
        <v/>
      </c>
      <c r="Q1550" s="84" t="str">
        <f t="shared" si="342"/>
        <v/>
      </c>
      <c r="R1550" s="84" t="str">
        <f t="shared" si="346"/>
        <v/>
      </c>
      <c r="S1550" s="84" t="str">
        <f t="shared" si="347"/>
        <v/>
      </c>
      <c r="U1550" s="84" t="str">
        <f t="shared" si="348"/>
        <v/>
      </c>
      <c r="W1550" s="108" t="str">
        <f>IF($N1550="", "", SUM($D$11:$D1550))</f>
        <v/>
      </c>
      <c r="X1550" s="111" t="str">
        <f t="shared" si="349"/>
        <v/>
      </c>
      <c r="Y1550" s="114" t="str">
        <f t="shared" ref="Y1550:Y1613" si="353">IF(W1550="", "", IF(W1550&lt;=$X$4, 0, W1550-$X$4))</f>
        <v/>
      </c>
      <c r="Z1550" s="111" t="str">
        <f>IF(X1550="", "", X1550-SUM($Z$11:$Z1549))</f>
        <v/>
      </c>
      <c r="AA1550" s="111" t="str">
        <f>IF($Y1550="", "", $Y1550-SUM($AA$11:$AA1549))</f>
        <v/>
      </c>
      <c r="AB1550" s="111" t="str">
        <f t="shared" ref="AB1550:AB1613" si="354">IF($N1550="", "", SUM(Z1550:AA1550))</f>
        <v/>
      </c>
      <c r="AC1550" s="121" t="str">
        <f t="shared" si="350"/>
        <v/>
      </c>
      <c r="AD1550" s="122" t="str">
        <f t="shared" si="351"/>
        <v/>
      </c>
      <c r="AE1550" s="123" t="str">
        <f t="shared" ref="AE1550:AE1613" si="355">IF($N1550="", "", SUM(AC1550:AD1550))</f>
        <v/>
      </c>
      <c r="AG1550" s="150" t="str">
        <f t="shared" si="352"/>
        <v/>
      </c>
    </row>
    <row r="1551" spans="1:33" x14ac:dyDescent="0.25">
      <c r="A1551" s="56"/>
      <c r="B1551" s="70"/>
      <c r="C1551" s="76"/>
      <c r="D1551" s="73"/>
      <c r="E1551" s="79"/>
      <c r="F1551" s="56"/>
      <c r="G1551" s="13" t="str">
        <f t="shared" si="343"/>
        <v/>
      </c>
      <c r="H1551" s="56"/>
      <c r="K1551" s="128"/>
      <c r="L1551" s="128"/>
      <c r="M1551" s="128"/>
      <c r="N1551" s="84" t="str">
        <f t="shared" si="344"/>
        <v/>
      </c>
      <c r="O1551" s="128"/>
      <c r="P1551" s="84" t="str">
        <f t="shared" si="345"/>
        <v/>
      </c>
      <c r="Q1551" s="84" t="str">
        <f t="shared" si="342"/>
        <v/>
      </c>
      <c r="R1551" s="84" t="str">
        <f t="shared" si="346"/>
        <v/>
      </c>
      <c r="S1551" s="84" t="str">
        <f t="shared" si="347"/>
        <v/>
      </c>
      <c r="U1551" s="84" t="str">
        <f t="shared" si="348"/>
        <v/>
      </c>
      <c r="W1551" s="108" t="str">
        <f>IF($N1551="", "", SUM($D$11:$D1551))</f>
        <v/>
      </c>
      <c r="X1551" s="111" t="str">
        <f t="shared" si="349"/>
        <v/>
      </c>
      <c r="Y1551" s="114" t="str">
        <f t="shared" si="353"/>
        <v/>
      </c>
      <c r="Z1551" s="111" t="str">
        <f>IF(X1551="", "", X1551-SUM($Z$11:$Z1550))</f>
        <v/>
      </c>
      <c r="AA1551" s="111" t="str">
        <f>IF($Y1551="", "", $Y1551-SUM($AA$11:$AA1550))</f>
        <v/>
      </c>
      <c r="AB1551" s="111" t="str">
        <f t="shared" si="354"/>
        <v/>
      </c>
      <c r="AC1551" s="121" t="str">
        <f t="shared" si="350"/>
        <v/>
      </c>
      <c r="AD1551" s="122" t="str">
        <f t="shared" si="351"/>
        <v/>
      </c>
      <c r="AE1551" s="123" t="str">
        <f t="shared" si="355"/>
        <v/>
      </c>
      <c r="AG1551" s="150" t="str">
        <f t="shared" si="352"/>
        <v/>
      </c>
    </row>
    <row r="1552" spans="1:33" x14ac:dyDescent="0.25">
      <c r="A1552" s="56"/>
      <c r="B1552" s="70"/>
      <c r="C1552" s="76"/>
      <c r="D1552" s="73"/>
      <c r="E1552" s="79"/>
      <c r="F1552" s="56"/>
      <c r="G1552" s="13" t="str">
        <f t="shared" si="343"/>
        <v/>
      </c>
      <c r="H1552" s="56"/>
      <c r="K1552" s="128"/>
      <c r="L1552" s="128"/>
      <c r="M1552" s="128"/>
      <c r="N1552" s="84" t="str">
        <f t="shared" si="344"/>
        <v/>
      </c>
      <c r="O1552" s="128"/>
      <c r="P1552" s="84" t="str">
        <f t="shared" si="345"/>
        <v/>
      </c>
      <c r="Q1552" s="84" t="str">
        <f t="shared" si="342"/>
        <v/>
      </c>
      <c r="R1552" s="84" t="str">
        <f t="shared" si="346"/>
        <v/>
      </c>
      <c r="S1552" s="84" t="str">
        <f t="shared" si="347"/>
        <v/>
      </c>
      <c r="U1552" s="84" t="str">
        <f t="shared" si="348"/>
        <v/>
      </c>
      <c r="W1552" s="108" t="str">
        <f>IF($N1552="", "", SUM($D$11:$D1552))</f>
        <v/>
      </c>
      <c r="X1552" s="111" t="str">
        <f t="shared" si="349"/>
        <v/>
      </c>
      <c r="Y1552" s="114" t="str">
        <f t="shared" si="353"/>
        <v/>
      </c>
      <c r="Z1552" s="111" t="str">
        <f>IF(X1552="", "", X1552-SUM($Z$11:$Z1551))</f>
        <v/>
      </c>
      <c r="AA1552" s="111" t="str">
        <f>IF($Y1552="", "", $Y1552-SUM($AA$11:$AA1551))</f>
        <v/>
      </c>
      <c r="AB1552" s="111" t="str">
        <f t="shared" si="354"/>
        <v/>
      </c>
      <c r="AC1552" s="121" t="str">
        <f t="shared" si="350"/>
        <v/>
      </c>
      <c r="AD1552" s="122" t="str">
        <f t="shared" si="351"/>
        <v/>
      </c>
      <c r="AE1552" s="123" t="str">
        <f t="shared" si="355"/>
        <v/>
      </c>
      <c r="AG1552" s="150" t="str">
        <f t="shared" si="352"/>
        <v/>
      </c>
    </row>
    <row r="1553" spans="1:33" x14ac:dyDescent="0.25">
      <c r="A1553" s="56"/>
      <c r="B1553" s="70"/>
      <c r="C1553" s="76"/>
      <c r="D1553" s="73"/>
      <c r="E1553" s="79"/>
      <c r="F1553" s="56"/>
      <c r="G1553" s="13" t="str">
        <f t="shared" si="343"/>
        <v/>
      </c>
      <c r="H1553" s="56"/>
      <c r="K1553" s="128"/>
      <c r="L1553" s="128"/>
      <c r="M1553" s="128"/>
      <c r="N1553" s="84" t="str">
        <f t="shared" si="344"/>
        <v/>
      </c>
      <c r="O1553" s="128"/>
      <c r="P1553" s="84" t="str">
        <f t="shared" si="345"/>
        <v/>
      </c>
      <c r="Q1553" s="84" t="str">
        <f t="shared" si="342"/>
        <v/>
      </c>
      <c r="R1553" s="84" t="str">
        <f t="shared" si="346"/>
        <v/>
      </c>
      <c r="S1553" s="84" t="str">
        <f t="shared" si="347"/>
        <v/>
      </c>
      <c r="U1553" s="84" t="str">
        <f t="shared" si="348"/>
        <v/>
      </c>
      <c r="W1553" s="108" t="str">
        <f>IF($N1553="", "", SUM($D$11:$D1553))</f>
        <v/>
      </c>
      <c r="X1553" s="111" t="str">
        <f t="shared" si="349"/>
        <v/>
      </c>
      <c r="Y1553" s="114" t="str">
        <f t="shared" si="353"/>
        <v/>
      </c>
      <c r="Z1553" s="111" t="str">
        <f>IF(X1553="", "", X1553-SUM($Z$11:$Z1552))</f>
        <v/>
      </c>
      <c r="AA1553" s="111" t="str">
        <f>IF($Y1553="", "", $Y1553-SUM($AA$11:$AA1552))</f>
        <v/>
      </c>
      <c r="AB1553" s="111" t="str">
        <f t="shared" si="354"/>
        <v/>
      </c>
      <c r="AC1553" s="121" t="str">
        <f t="shared" si="350"/>
        <v/>
      </c>
      <c r="AD1553" s="122" t="str">
        <f t="shared" si="351"/>
        <v/>
      </c>
      <c r="AE1553" s="123" t="str">
        <f t="shared" si="355"/>
        <v/>
      </c>
      <c r="AG1553" s="150" t="str">
        <f t="shared" si="352"/>
        <v/>
      </c>
    </row>
    <row r="1554" spans="1:33" x14ac:dyDescent="0.25">
      <c r="A1554" s="56"/>
      <c r="B1554" s="70"/>
      <c r="C1554" s="76"/>
      <c r="D1554" s="73"/>
      <c r="E1554" s="79"/>
      <c r="F1554" s="56"/>
      <c r="G1554" s="13" t="str">
        <f t="shared" si="343"/>
        <v/>
      </c>
      <c r="H1554" s="56"/>
      <c r="K1554" s="128"/>
      <c r="L1554" s="128"/>
      <c r="M1554" s="128"/>
      <c r="N1554" s="84" t="str">
        <f t="shared" si="344"/>
        <v/>
      </c>
      <c r="O1554" s="128"/>
      <c r="P1554" s="84" t="str">
        <f t="shared" si="345"/>
        <v/>
      </c>
      <c r="Q1554" s="84" t="str">
        <f t="shared" si="342"/>
        <v/>
      </c>
      <c r="R1554" s="84" t="str">
        <f t="shared" si="346"/>
        <v/>
      </c>
      <c r="S1554" s="84" t="str">
        <f t="shared" si="347"/>
        <v/>
      </c>
      <c r="U1554" s="84" t="str">
        <f t="shared" si="348"/>
        <v/>
      </c>
      <c r="W1554" s="108" t="str">
        <f>IF($N1554="", "", SUM($D$11:$D1554))</f>
        <v/>
      </c>
      <c r="X1554" s="111" t="str">
        <f t="shared" si="349"/>
        <v/>
      </c>
      <c r="Y1554" s="114" t="str">
        <f t="shared" si="353"/>
        <v/>
      </c>
      <c r="Z1554" s="111" t="str">
        <f>IF(X1554="", "", X1554-SUM($Z$11:$Z1553))</f>
        <v/>
      </c>
      <c r="AA1554" s="111" t="str">
        <f>IF($Y1554="", "", $Y1554-SUM($AA$11:$AA1553))</f>
        <v/>
      </c>
      <c r="AB1554" s="111" t="str">
        <f t="shared" si="354"/>
        <v/>
      </c>
      <c r="AC1554" s="121" t="str">
        <f t="shared" si="350"/>
        <v/>
      </c>
      <c r="AD1554" s="122" t="str">
        <f t="shared" si="351"/>
        <v/>
      </c>
      <c r="AE1554" s="123" t="str">
        <f t="shared" si="355"/>
        <v/>
      </c>
      <c r="AG1554" s="150" t="str">
        <f t="shared" si="352"/>
        <v/>
      </c>
    </row>
    <row r="1555" spans="1:33" x14ac:dyDescent="0.25">
      <c r="A1555" s="56"/>
      <c r="B1555" s="70"/>
      <c r="C1555" s="76"/>
      <c r="D1555" s="73"/>
      <c r="E1555" s="79"/>
      <c r="F1555" s="56"/>
      <c r="G1555" s="13" t="str">
        <f t="shared" si="343"/>
        <v/>
      </c>
      <c r="H1555" s="56"/>
      <c r="K1555" s="128"/>
      <c r="L1555" s="128"/>
      <c r="M1555" s="128"/>
      <c r="N1555" s="84" t="str">
        <f t="shared" si="344"/>
        <v/>
      </c>
      <c r="O1555" s="128"/>
      <c r="P1555" s="84" t="str">
        <f t="shared" si="345"/>
        <v/>
      </c>
      <c r="Q1555" s="84" t="str">
        <f t="shared" si="342"/>
        <v/>
      </c>
      <c r="R1555" s="84" t="str">
        <f t="shared" si="346"/>
        <v/>
      </c>
      <c r="S1555" s="84" t="str">
        <f t="shared" si="347"/>
        <v/>
      </c>
      <c r="U1555" s="84" t="str">
        <f t="shared" si="348"/>
        <v/>
      </c>
      <c r="W1555" s="108" t="str">
        <f>IF($N1555="", "", SUM($D$11:$D1555))</f>
        <v/>
      </c>
      <c r="X1555" s="111" t="str">
        <f t="shared" si="349"/>
        <v/>
      </c>
      <c r="Y1555" s="114" t="str">
        <f t="shared" si="353"/>
        <v/>
      </c>
      <c r="Z1555" s="111" t="str">
        <f>IF(X1555="", "", X1555-SUM($Z$11:$Z1554))</f>
        <v/>
      </c>
      <c r="AA1555" s="111" t="str">
        <f>IF($Y1555="", "", $Y1555-SUM($AA$11:$AA1554))</f>
        <v/>
      </c>
      <c r="AB1555" s="111" t="str">
        <f t="shared" si="354"/>
        <v/>
      </c>
      <c r="AC1555" s="121" t="str">
        <f t="shared" si="350"/>
        <v/>
      </c>
      <c r="AD1555" s="122" t="str">
        <f t="shared" si="351"/>
        <v/>
      </c>
      <c r="AE1555" s="123" t="str">
        <f t="shared" si="355"/>
        <v/>
      </c>
      <c r="AG1555" s="150" t="str">
        <f t="shared" si="352"/>
        <v/>
      </c>
    </row>
    <row r="1556" spans="1:33" x14ac:dyDescent="0.25">
      <c r="A1556" s="56"/>
      <c r="B1556" s="70"/>
      <c r="C1556" s="76"/>
      <c r="D1556" s="73"/>
      <c r="E1556" s="79"/>
      <c r="F1556" s="56"/>
      <c r="G1556" s="13" t="str">
        <f t="shared" si="343"/>
        <v/>
      </c>
      <c r="H1556" s="56"/>
      <c r="K1556" s="128"/>
      <c r="L1556" s="128"/>
      <c r="M1556" s="128"/>
      <c r="N1556" s="84" t="str">
        <f t="shared" si="344"/>
        <v/>
      </c>
      <c r="O1556" s="128"/>
      <c r="P1556" s="84" t="str">
        <f t="shared" si="345"/>
        <v/>
      </c>
      <c r="Q1556" s="84" t="str">
        <f t="shared" si="342"/>
        <v/>
      </c>
      <c r="R1556" s="84" t="str">
        <f t="shared" si="346"/>
        <v/>
      </c>
      <c r="S1556" s="84" t="str">
        <f t="shared" si="347"/>
        <v/>
      </c>
      <c r="U1556" s="84" t="str">
        <f t="shared" si="348"/>
        <v/>
      </c>
      <c r="W1556" s="108" t="str">
        <f>IF($N1556="", "", SUM($D$11:$D1556))</f>
        <v/>
      </c>
      <c r="X1556" s="111" t="str">
        <f t="shared" si="349"/>
        <v/>
      </c>
      <c r="Y1556" s="114" t="str">
        <f t="shared" si="353"/>
        <v/>
      </c>
      <c r="Z1556" s="111" t="str">
        <f>IF(X1556="", "", X1556-SUM($Z$11:$Z1555))</f>
        <v/>
      </c>
      <c r="AA1556" s="111" t="str">
        <f>IF($Y1556="", "", $Y1556-SUM($AA$11:$AA1555))</f>
        <v/>
      </c>
      <c r="AB1556" s="111" t="str">
        <f t="shared" si="354"/>
        <v/>
      </c>
      <c r="AC1556" s="121" t="str">
        <f t="shared" si="350"/>
        <v/>
      </c>
      <c r="AD1556" s="122" t="str">
        <f t="shared" si="351"/>
        <v/>
      </c>
      <c r="AE1556" s="123" t="str">
        <f t="shared" si="355"/>
        <v/>
      </c>
      <c r="AG1556" s="150" t="str">
        <f t="shared" si="352"/>
        <v/>
      </c>
    </row>
    <row r="1557" spans="1:33" x14ac:dyDescent="0.25">
      <c r="A1557" s="56"/>
      <c r="B1557" s="70"/>
      <c r="C1557" s="76"/>
      <c r="D1557" s="73"/>
      <c r="E1557" s="79"/>
      <c r="F1557" s="56"/>
      <c r="G1557" s="13" t="str">
        <f t="shared" si="343"/>
        <v/>
      </c>
      <c r="H1557" s="56"/>
      <c r="K1557" s="128"/>
      <c r="L1557" s="128"/>
      <c r="M1557" s="128"/>
      <c r="N1557" s="84" t="str">
        <f t="shared" si="344"/>
        <v/>
      </c>
      <c r="O1557" s="128"/>
      <c r="P1557" s="84" t="str">
        <f t="shared" si="345"/>
        <v/>
      </c>
      <c r="Q1557" s="84" t="str">
        <f t="shared" si="342"/>
        <v/>
      </c>
      <c r="R1557" s="84" t="str">
        <f t="shared" si="346"/>
        <v/>
      </c>
      <c r="S1557" s="84" t="str">
        <f t="shared" si="347"/>
        <v/>
      </c>
      <c r="U1557" s="84" t="str">
        <f t="shared" si="348"/>
        <v/>
      </c>
      <c r="W1557" s="108" t="str">
        <f>IF($N1557="", "", SUM($D$11:$D1557))</f>
        <v/>
      </c>
      <c r="X1557" s="111" t="str">
        <f t="shared" si="349"/>
        <v/>
      </c>
      <c r="Y1557" s="114" t="str">
        <f t="shared" si="353"/>
        <v/>
      </c>
      <c r="Z1557" s="111" t="str">
        <f>IF(X1557="", "", X1557-SUM($Z$11:$Z1556))</f>
        <v/>
      </c>
      <c r="AA1557" s="111" t="str">
        <f>IF($Y1557="", "", $Y1557-SUM($AA$11:$AA1556))</f>
        <v/>
      </c>
      <c r="AB1557" s="111" t="str">
        <f t="shared" si="354"/>
        <v/>
      </c>
      <c r="AC1557" s="121" t="str">
        <f t="shared" si="350"/>
        <v/>
      </c>
      <c r="AD1557" s="122" t="str">
        <f t="shared" si="351"/>
        <v/>
      </c>
      <c r="AE1557" s="123" t="str">
        <f t="shared" si="355"/>
        <v/>
      </c>
      <c r="AG1557" s="150" t="str">
        <f t="shared" si="352"/>
        <v/>
      </c>
    </row>
    <row r="1558" spans="1:33" x14ac:dyDescent="0.25">
      <c r="A1558" s="56"/>
      <c r="B1558" s="70"/>
      <c r="C1558" s="76"/>
      <c r="D1558" s="73"/>
      <c r="E1558" s="79"/>
      <c r="F1558" s="56"/>
      <c r="G1558" s="13" t="str">
        <f t="shared" si="343"/>
        <v/>
      </c>
      <c r="H1558" s="56"/>
      <c r="K1558" s="128"/>
      <c r="L1558" s="128"/>
      <c r="M1558" s="128"/>
      <c r="N1558" s="84" t="str">
        <f t="shared" si="344"/>
        <v/>
      </c>
      <c r="O1558" s="128"/>
      <c r="P1558" s="84" t="str">
        <f t="shared" si="345"/>
        <v/>
      </c>
      <c r="Q1558" s="84" t="str">
        <f t="shared" si="342"/>
        <v/>
      </c>
      <c r="R1558" s="84" t="str">
        <f t="shared" si="346"/>
        <v/>
      </c>
      <c r="S1558" s="84" t="str">
        <f t="shared" si="347"/>
        <v/>
      </c>
      <c r="U1558" s="84" t="str">
        <f t="shared" si="348"/>
        <v/>
      </c>
      <c r="W1558" s="108" t="str">
        <f>IF($N1558="", "", SUM($D$11:$D1558))</f>
        <v/>
      </c>
      <c r="X1558" s="111" t="str">
        <f t="shared" si="349"/>
        <v/>
      </c>
      <c r="Y1558" s="114" t="str">
        <f t="shared" si="353"/>
        <v/>
      </c>
      <c r="Z1558" s="111" t="str">
        <f>IF(X1558="", "", X1558-SUM($Z$11:$Z1557))</f>
        <v/>
      </c>
      <c r="AA1558" s="111" t="str">
        <f>IF($Y1558="", "", $Y1558-SUM($AA$11:$AA1557))</f>
        <v/>
      </c>
      <c r="AB1558" s="111" t="str">
        <f t="shared" si="354"/>
        <v/>
      </c>
      <c r="AC1558" s="121" t="str">
        <f t="shared" si="350"/>
        <v/>
      </c>
      <c r="AD1558" s="122" t="str">
        <f t="shared" si="351"/>
        <v/>
      </c>
      <c r="AE1558" s="123" t="str">
        <f t="shared" si="355"/>
        <v/>
      </c>
      <c r="AG1558" s="150" t="str">
        <f t="shared" si="352"/>
        <v/>
      </c>
    </row>
    <row r="1559" spans="1:33" x14ac:dyDescent="0.25">
      <c r="A1559" s="56"/>
      <c r="B1559" s="70"/>
      <c r="C1559" s="76"/>
      <c r="D1559" s="73"/>
      <c r="E1559" s="79"/>
      <c r="F1559" s="56"/>
      <c r="G1559" s="13" t="str">
        <f t="shared" si="343"/>
        <v/>
      </c>
      <c r="H1559" s="56"/>
      <c r="K1559" s="128"/>
      <c r="L1559" s="128"/>
      <c r="M1559" s="128"/>
      <c r="N1559" s="84" t="str">
        <f t="shared" si="344"/>
        <v/>
      </c>
      <c r="O1559" s="128"/>
      <c r="P1559" s="84" t="str">
        <f t="shared" si="345"/>
        <v/>
      </c>
      <c r="Q1559" s="84" t="str">
        <f t="shared" si="342"/>
        <v/>
      </c>
      <c r="R1559" s="84" t="str">
        <f t="shared" si="346"/>
        <v/>
      </c>
      <c r="S1559" s="84" t="str">
        <f t="shared" si="347"/>
        <v/>
      </c>
      <c r="U1559" s="84" t="str">
        <f t="shared" si="348"/>
        <v/>
      </c>
      <c r="W1559" s="108" t="str">
        <f>IF($N1559="", "", SUM($D$11:$D1559))</f>
        <v/>
      </c>
      <c r="X1559" s="111" t="str">
        <f t="shared" si="349"/>
        <v/>
      </c>
      <c r="Y1559" s="114" t="str">
        <f t="shared" si="353"/>
        <v/>
      </c>
      <c r="Z1559" s="111" t="str">
        <f>IF(X1559="", "", X1559-SUM($Z$11:$Z1558))</f>
        <v/>
      </c>
      <c r="AA1559" s="111" t="str">
        <f>IF($Y1559="", "", $Y1559-SUM($AA$11:$AA1558))</f>
        <v/>
      </c>
      <c r="AB1559" s="111" t="str">
        <f t="shared" si="354"/>
        <v/>
      </c>
      <c r="AC1559" s="121" t="str">
        <f t="shared" si="350"/>
        <v/>
      </c>
      <c r="AD1559" s="122" t="str">
        <f t="shared" si="351"/>
        <v/>
      </c>
      <c r="AE1559" s="123" t="str">
        <f t="shared" si="355"/>
        <v/>
      </c>
      <c r="AG1559" s="150" t="str">
        <f t="shared" si="352"/>
        <v/>
      </c>
    </row>
    <row r="1560" spans="1:33" x14ac:dyDescent="0.25">
      <c r="A1560" s="56"/>
      <c r="B1560" s="70"/>
      <c r="C1560" s="76"/>
      <c r="D1560" s="73"/>
      <c r="E1560" s="79"/>
      <c r="F1560" s="56"/>
      <c r="G1560" s="13" t="str">
        <f t="shared" si="343"/>
        <v/>
      </c>
      <c r="H1560" s="56"/>
      <c r="K1560" s="128"/>
      <c r="L1560" s="128"/>
      <c r="M1560" s="128"/>
      <c r="N1560" s="84" t="str">
        <f t="shared" si="344"/>
        <v/>
      </c>
      <c r="O1560" s="128"/>
      <c r="P1560" s="84" t="str">
        <f t="shared" si="345"/>
        <v/>
      </c>
      <c r="Q1560" s="84" t="str">
        <f t="shared" si="342"/>
        <v/>
      </c>
      <c r="R1560" s="84" t="str">
        <f t="shared" si="346"/>
        <v/>
      </c>
      <c r="S1560" s="84" t="str">
        <f t="shared" si="347"/>
        <v/>
      </c>
      <c r="U1560" s="84" t="str">
        <f t="shared" si="348"/>
        <v/>
      </c>
      <c r="W1560" s="108" t="str">
        <f>IF($N1560="", "", SUM($D$11:$D1560))</f>
        <v/>
      </c>
      <c r="X1560" s="111" t="str">
        <f t="shared" si="349"/>
        <v/>
      </c>
      <c r="Y1560" s="114" t="str">
        <f t="shared" si="353"/>
        <v/>
      </c>
      <c r="Z1560" s="111" t="str">
        <f>IF(X1560="", "", X1560-SUM($Z$11:$Z1559))</f>
        <v/>
      </c>
      <c r="AA1560" s="111" t="str">
        <f>IF($Y1560="", "", $Y1560-SUM($AA$11:$AA1559))</f>
        <v/>
      </c>
      <c r="AB1560" s="111" t="str">
        <f t="shared" si="354"/>
        <v/>
      </c>
      <c r="AC1560" s="121" t="str">
        <f t="shared" si="350"/>
        <v/>
      </c>
      <c r="AD1560" s="122" t="str">
        <f t="shared" si="351"/>
        <v/>
      </c>
      <c r="AE1560" s="123" t="str">
        <f t="shared" si="355"/>
        <v/>
      </c>
      <c r="AG1560" s="150" t="str">
        <f t="shared" si="352"/>
        <v/>
      </c>
    </row>
    <row r="1561" spans="1:33" x14ac:dyDescent="0.25">
      <c r="A1561" s="56"/>
      <c r="B1561" s="70"/>
      <c r="C1561" s="76"/>
      <c r="D1561" s="73"/>
      <c r="E1561" s="79"/>
      <c r="F1561" s="56"/>
      <c r="G1561" s="13" t="str">
        <f t="shared" si="343"/>
        <v/>
      </c>
      <c r="H1561" s="56"/>
      <c r="K1561" s="128"/>
      <c r="L1561" s="128"/>
      <c r="M1561" s="128"/>
      <c r="N1561" s="84" t="str">
        <f t="shared" si="344"/>
        <v/>
      </c>
      <c r="O1561" s="128"/>
      <c r="P1561" s="84" t="str">
        <f t="shared" si="345"/>
        <v/>
      </c>
      <c r="Q1561" s="84" t="str">
        <f t="shared" si="342"/>
        <v/>
      </c>
      <c r="R1561" s="84" t="str">
        <f t="shared" si="346"/>
        <v/>
      </c>
      <c r="S1561" s="84" t="str">
        <f t="shared" si="347"/>
        <v/>
      </c>
      <c r="U1561" s="84" t="str">
        <f t="shared" si="348"/>
        <v/>
      </c>
      <c r="W1561" s="108" t="str">
        <f>IF($N1561="", "", SUM($D$11:$D1561))</f>
        <v/>
      </c>
      <c r="X1561" s="111" t="str">
        <f t="shared" si="349"/>
        <v/>
      </c>
      <c r="Y1561" s="114" t="str">
        <f t="shared" si="353"/>
        <v/>
      </c>
      <c r="Z1561" s="111" t="str">
        <f>IF(X1561="", "", X1561-SUM($Z$11:$Z1560))</f>
        <v/>
      </c>
      <c r="AA1561" s="111" t="str">
        <f>IF($Y1561="", "", $Y1561-SUM($AA$11:$AA1560))</f>
        <v/>
      </c>
      <c r="AB1561" s="111" t="str">
        <f t="shared" si="354"/>
        <v/>
      </c>
      <c r="AC1561" s="121" t="str">
        <f t="shared" si="350"/>
        <v/>
      </c>
      <c r="AD1561" s="122" t="str">
        <f t="shared" si="351"/>
        <v/>
      </c>
      <c r="AE1561" s="123" t="str">
        <f t="shared" si="355"/>
        <v/>
      </c>
      <c r="AG1561" s="150" t="str">
        <f t="shared" si="352"/>
        <v/>
      </c>
    </row>
    <row r="1562" spans="1:33" x14ac:dyDescent="0.25">
      <c r="A1562" s="56"/>
      <c r="B1562" s="70"/>
      <c r="C1562" s="76"/>
      <c r="D1562" s="73"/>
      <c r="E1562" s="79"/>
      <c r="F1562" s="56"/>
      <c r="G1562" s="13" t="str">
        <f t="shared" si="343"/>
        <v/>
      </c>
      <c r="H1562" s="56"/>
      <c r="K1562" s="128"/>
      <c r="L1562" s="128"/>
      <c r="M1562" s="128"/>
      <c r="N1562" s="84" t="str">
        <f t="shared" si="344"/>
        <v/>
      </c>
      <c r="O1562" s="128"/>
      <c r="P1562" s="84" t="str">
        <f t="shared" si="345"/>
        <v/>
      </c>
      <c r="Q1562" s="84" t="str">
        <f t="shared" si="342"/>
        <v/>
      </c>
      <c r="R1562" s="84" t="str">
        <f t="shared" si="346"/>
        <v/>
      </c>
      <c r="S1562" s="84" t="str">
        <f t="shared" si="347"/>
        <v/>
      </c>
      <c r="U1562" s="84" t="str">
        <f t="shared" si="348"/>
        <v/>
      </c>
      <c r="W1562" s="108" t="str">
        <f>IF($N1562="", "", SUM($D$11:$D1562))</f>
        <v/>
      </c>
      <c r="X1562" s="111" t="str">
        <f t="shared" si="349"/>
        <v/>
      </c>
      <c r="Y1562" s="114" t="str">
        <f t="shared" si="353"/>
        <v/>
      </c>
      <c r="Z1562" s="111" t="str">
        <f>IF(X1562="", "", X1562-SUM($Z$11:$Z1561))</f>
        <v/>
      </c>
      <c r="AA1562" s="111" t="str">
        <f>IF($Y1562="", "", $Y1562-SUM($AA$11:$AA1561))</f>
        <v/>
      </c>
      <c r="AB1562" s="111" t="str">
        <f t="shared" si="354"/>
        <v/>
      </c>
      <c r="AC1562" s="121" t="str">
        <f t="shared" si="350"/>
        <v/>
      </c>
      <c r="AD1562" s="122" t="str">
        <f t="shared" si="351"/>
        <v/>
      </c>
      <c r="AE1562" s="123" t="str">
        <f t="shared" si="355"/>
        <v/>
      </c>
      <c r="AG1562" s="150" t="str">
        <f t="shared" si="352"/>
        <v/>
      </c>
    </row>
    <row r="1563" spans="1:33" x14ac:dyDescent="0.25">
      <c r="A1563" s="56"/>
      <c r="B1563" s="70"/>
      <c r="C1563" s="76"/>
      <c r="D1563" s="73"/>
      <c r="E1563" s="79"/>
      <c r="F1563" s="56"/>
      <c r="G1563" s="13" t="str">
        <f t="shared" si="343"/>
        <v/>
      </c>
      <c r="H1563" s="56"/>
      <c r="K1563" s="128"/>
      <c r="L1563" s="128"/>
      <c r="M1563" s="128"/>
      <c r="N1563" s="84" t="str">
        <f t="shared" si="344"/>
        <v/>
      </c>
      <c r="O1563" s="128"/>
      <c r="P1563" s="84" t="str">
        <f t="shared" si="345"/>
        <v/>
      </c>
      <c r="Q1563" s="84" t="str">
        <f t="shared" si="342"/>
        <v/>
      </c>
      <c r="R1563" s="84" t="str">
        <f t="shared" si="346"/>
        <v/>
      </c>
      <c r="S1563" s="84" t="str">
        <f t="shared" si="347"/>
        <v/>
      </c>
      <c r="U1563" s="84" t="str">
        <f t="shared" si="348"/>
        <v/>
      </c>
      <c r="W1563" s="108" t="str">
        <f>IF($N1563="", "", SUM($D$11:$D1563))</f>
        <v/>
      </c>
      <c r="X1563" s="111" t="str">
        <f t="shared" si="349"/>
        <v/>
      </c>
      <c r="Y1563" s="114" t="str">
        <f t="shared" si="353"/>
        <v/>
      </c>
      <c r="Z1563" s="111" t="str">
        <f>IF(X1563="", "", X1563-SUM($Z$11:$Z1562))</f>
        <v/>
      </c>
      <c r="AA1563" s="111" t="str">
        <f>IF($Y1563="", "", $Y1563-SUM($AA$11:$AA1562))</f>
        <v/>
      </c>
      <c r="AB1563" s="111" t="str">
        <f t="shared" si="354"/>
        <v/>
      </c>
      <c r="AC1563" s="121" t="str">
        <f t="shared" si="350"/>
        <v/>
      </c>
      <c r="AD1563" s="122" t="str">
        <f t="shared" si="351"/>
        <v/>
      </c>
      <c r="AE1563" s="123" t="str">
        <f t="shared" si="355"/>
        <v/>
      </c>
      <c r="AG1563" s="150" t="str">
        <f t="shared" si="352"/>
        <v/>
      </c>
    </row>
    <row r="1564" spans="1:33" x14ac:dyDescent="0.25">
      <c r="A1564" s="56"/>
      <c r="B1564" s="70"/>
      <c r="C1564" s="76"/>
      <c r="D1564" s="73"/>
      <c r="E1564" s="79"/>
      <c r="F1564" s="56"/>
      <c r="G1564" s="13" t="str">
        <f t="shared" si="343"/>
        <v/>
      </c>
      <c r="H1564" s="56"/>
      <c r="K1564" s="128"/>
      <c r="L1564" s="128"/>
      <c r="M1564" s="128"/>
      <c r="N1564" s="84" t="str">
        <f t="shared" si="344"/>
        <v/>
      </c>
      <c r="O1564" s="128"/>
      <c r="P1564" s="84" t="str">
        <f t="shared" si="345"/>
        <v/>
      </c>
      <c r="Q1564" s="84" t="str">
        <f t="shared" si="342"/>
        <v/>
      </c>
      <c r="R1564" s="84" t="str">
        <f t="shared" si="346"/>
        <v/>
      </c>
      <c r="S1564" s="84" t="str">
        <f t="shared" si="347"/>
        <v/>
      </c>
      <c r="U1564" s="84" t="str">
        <f t="shared" si="348"/>
        <v/>
      </c>
      <c r="W1564" s="108" t="str">
        <f>IF($N1564="", "", SUM($D$11:$D1564))</f>
        <v/>
      </c>
      <c r="X1564" s="111" t="str">
        <f t="shared" si="349"/>
        <v/>
      </c>
      <c r="Y1564" s="114" t="str">
        <f t="shared" si="353"/>
        <v/>
      </c>
      <c r="Z1564" s="111" t="str">
        <f>IF(X1564="", "", X1564-SUM($Z$11:$Z1563))</f>
        <v/>
      </c>
      <c r="AA1564" s="111" t="str">
        <f>IF($Y1564="", "", $Y1564-SUM($AA$11:$AA1563))</f>
        <v/>
      </c>
      <c r="AB1564" s="111" t="str">
        <f t="shared" si="354"/>
        <v/>
      </c>
      <c r="AC1564" s="121" t="str">
        <f t="shared" si="350"/>
        <v/>
      </c>
      <c r="AD1564" s="122" t="str">
        <f t="shared" si="351"/>
        <v/>
      </c>
      <c r="AE1564" s="123" t="str">
        <f t="shared" si="355"/>
        <v/>
      </c>
      <c r="AG1564" s="150" t="str">
        <f t="shared" si="352"/>
        <v/>
      </c>
    </row>
    <row r="1565" spans="1:33" x14ac:dyDescent="0.25">
      <c r="A1565" s="56"/>
      <c r="B1565" s="70"/>
      <c r="C1565" s="76"/>
      <c r="D1565" s="73"/>
      <c r="E1565" s="79"/>
      <c r="F1565" s="56"/>
      <c r="G1565" s="13" t="str">
        <f t="shared" si="343"/>
        <v/>
      </c>
      <c r="H1565" s="56"/>
      <c r="K1565" s="128"/>
      <c r="L1565" s="128"/>
      <c r="M1565" s="128"/>
      <c r="N1565" s="84" t="str">
        <f t="shared" si="344"/>
        <v/>
      </c>
      <c r="O1565" s="128"/>
      <c r="P1565" s="84" t="str">
        <f t="shared" si="345"/>
        <v/>
      </c>
      <c r="Q1565" s="84" t="str">
        <f t="shared" si="342"/>
        <v/>
      </c>
      <c r="R1565" s="84" t="str">
        <f t="shared" si="346"/>
        <v/>
      </c>
      <c r="S1565" s="84" t="str">
        <f t="shared" si="347"/>
        <v/>
      </c>
      <c r="U1565" s="84" t="str">
        <f t="shared" si="348"/>
        <v/>
      </c>
      <c r="W1565" s="108" t="str">
        <f>IF($N1565="", "", SUM($D$11:$D1565))</f>
        <v/>
      </c>
      <c r="X1565" s="111" t="str">
        <f t="shared" si="349"/>
        <v/>
      </c>
      <c r="Y1565" s="114" t="str">
        <f t="shared" si="353"/>
        <v/>
      </c>
      <c r="Z1565" s="111" t="str">
        <f>IF(X1565="", "", X1565-SUM($Z$11:$Z1564))</f>
        <v/>
      </c>
      <c r="AA1565" s="111" t="str">
        <f>IF($Y1565="", "", $Y1565-SUM($AA$11:$AA1564))</f>
        <v/>
      </c>
      <c r="AB1565" s="111" t="str">
        <f t="shared" si="354"/>
        <v/>
      </c>
      <c r="AC1565" s="121" t="str">
        <f t="shared" si="350"/>
        <v/>
      </c>
      <c r="AD1565" s="122" t="str">
        <f t="shared" si="351"/>
        <v/>
      </c>
      <c r="AE1565" s="123" t="str">
        <f t="shared" si="355"/>
        <v/>
      </c>
      <c r="AG1565" s="150" t="str">
        <f t="shared" si="352"/>
        <v/>
      </c>
    </row>
    <row r="1566" spans="1:33" x14ac:dyDescent="0.25">
      <c r="A1566" s="56"/>
      <c r="B1566" s="70"/>
      <c r="C1566" s="76"/>
      <c r="D1566" s="73"/>
      <c r="E1566" s="79"/>
      <c r="F1566" s="56"/>
      <c r="G1566" s="13" t="str">
        <f t="shared" si="343"/>
        <v/>
      </c>
      <c r="H1566" s="56"/>
      <c r="K1566" s="128"/>
      <c r="L1566" s="128"/>
      <c r="M1566" s="128"/>
      <c r="N1566" s="84" t="str">
        <f t="shared" si="344"/>
        <v/>
      </c>
      <c r="O1566" s="128"/>
      <c r="P1566" s="84" t="str">
        <f t="shared" si="345"/>
        <v/>
      </c>
      <c r="Q1566" s="84" t="str">
        <f t="shared" si="342"/>
        <v/>
      </c>
      <c r="R1566" s="84" t="str">
        <f t="shared" si="346"/>
        <v/>
      </c>
      <c r="S1566" s="84" t="str">
        <f t="shared" si="347"/>
        <v/>
      </c>
      <c r="U1566" s="84" t="str">
        <f t="shared" si="348"/>
        <v/>
      </c>
      <c r="W1566" s="108" t="str">
        <f>IF($N1566="", "", SUM($D$11:$D1566))</f>
        <v/>
      </c>
      <c r="X1566" s="111" t="str">
        <f t="shared" si="349"/>
        <v/>
      </c>
      <c r="Y1566" s="114" t="str">
        <f t="shared" si="353"/>
        <v/>
      </c>
      <c r="Z1566" s="111" t="str">
        <f>IF(X1566="", "", X1566-SUM($Z$11:$Z1565))</f>
        <v/>
      </c>
      <c r="AA1566" s="111" t="str">
        <f>IF($Y1566="", "", $Y1566-SUM($AA$11:$AA1565))</f>
        <v/>
      </c>
      <c r="AB1566" s="111" t="str">
        <f t="shared" si="354"/>
        <v/>
      </c>
      <c r="AC1566" s="121" t="str">
        <f t="shared" si="350"/>
        <v/>
      </c>
      <c r="AD1566" s="122" t="str">
        <f t="shared" si="351"/>
        <v/>
      </c>
      <c r="AE1566" s="123" t="str">
        <f t="shared" si="355"/>
        <v/>
      </c>
      <c r="AG1566" s="150" t="str">
        <f t="shared" si="352"/>
        <v/>
      </c>
    </row>
    <row r="1567" spans="1:33" x14ac:dyDescent="0.25">
      <c r="A1567" s="56"/>
      <c r="B1567" s="70"/>
      <c r="C1567" s="76"/>
      <c r="D1567" s="73"/>
      <c r="E1567" s="79"/>
      <c r="F1567" s="56"/>
      <c r="G1567" s="13" t="str">
        <f t="shared" si="343"/>
        <v/>
      </c>
      <c r="H1567" s="56"/>
      <c r="K1567" s="128"/>
      <c r="L1567" s="128"/>
      <c r="M1567" s="128"/>
      <c r="N1567" s="84" t="str">
        <f t="shared" si="344"/>
        <v/>
      </c>
      <c r="O1567" s="128"/>
      <c r="P1567" s="84" t="str">
        <f t="shared" si="345"/>
        <v/>
      </c>
      <c r="Q1567" s="84" t="str">
        <f t="shared" si="342"/>
        <v/>
      </c>
      <c r="R1567" s="84" t="str">
        <f t="shared" si="346"/>
        <v/>
      </c>
      <c r="S1567" s="84" t="str">
        <f t="shared" si="347"/>
        <v/>
      </c>
      <c r="U1567" s="84" t="str">
        <f t="shared" si="348"/>
        <v/>
      </c>
      <c r="W1567" s="108" t="str">
        <f>IF($N1567="", "", SUM($D$11:$D1567))</f>
        <v/>
      </c>
      <c r="X1567" s="111" t="str">
        <f t="shared" si="349"/>
        <v/>
      </c>
      <c r="Y1567" s="114" t="str">
        <f t="shared" si="353"/>
        <v/>
      </c>
      <c r="Z1567" s="111" t="str">
        <f>IF(X1567="", "", X1567-SUM($Z$11:$Z1566))</f>
        <v/>
      </c>
      <c r="AA1567" s="111" t="str">
        <f>IF($Y1567="", "", $Y1567-SUM($AA$11:$AA1566))</f>
        <v/>
      </c>
      <c r="AB1567" s="111" t="str">
        <f t="shared" si="354"/>
        <v/>
      </c>
      <c r="AC1567" s="121" t="str">
        <f t="shared" si="350"/>
        <v/>
      </c>
      <c r="AD1567" s="122" t="str">
        <f t="shared" si="351"/>
        <v/>
      </c>
      <c r="AE1567" s="123" t="str">
        <f t="shared" si="355"/>
        <v/>
      </c>
      <c r="AG1567" s="150" t="str">
        <f t="shared" si="352"/>
        <v/>
      </c>
    </row>
    <row r="1568" spans="1:33" x14ac:dyDescent="0.25">
      <c r="A1568" s="56"/>
      <c r="B1568" s="70"/>
      <c r="C1568" s="76"/>
      <c r="D1568" s="73"/>
      <c r="E1568" s="79"/>
      <c r="F1568" s="56"/>
      <c r="G1568" s="13" t="str">
        <f t="shared" si="343"/>
        <v/>
      </c>
      <c r="H1568" s="56"/>
      <c r="K1568" s="128"/>
      <c r="L1568" s="128"/>
      <c r="M1568" s="128"/>
      <c r="N1568" s="84" t="str">
        <f t="shared" si="344"/>
        <v/>
      </c>
      <c r="O1568" s="128"/>
      <c r="P1568" s="84" t="str">
        <f t="shared" si="345"/>
        <v/>
      </c>
      <c r="Q1568" s="84" t="str">
        <f t="shared" si="342"/>
        <v/>
      </c>
      <c r="R1568" s="84" t="str">
        <f t="shared" si="346"/>
        <v/>
      </c>
      <c r="S1568" s="84" t="str">
        <f t="shared" si="347"/>
        <v/>
      </c>
      <c r="U1568" s="84" t="str">
        <f t="shared" si="348"/>
        <v/>
      </c>
      <c r="W1568" s="108" t="str">
        <f>IF($N1568="", "", SUM($D$11:$D1568))</f>
        <v/>
      </c>
      <c r="X1568" s="111" t="str">
        <f t="shared" si="349"/>
        <v/>
      </c>
      <c r="Y1568" s="114" t="str">
        <f t="shared" si="353"/>
        <v/>
      </c>
      <c r="Z1568" s="111" t="str">
        <f>IF(X1568="", "", X1568-SUM($Z$11:$Z1567))</f>
        <v/>
      </c>
      <c r="AA1568" s="111" t="str">
        <f>IF($Y1568="", "", $Y1568-SUM($AA$11:$AA1567))</f>
        <v/>
      </c>
      <c r="AB1568" s="111" t="str">
        <f t="shared" si="354"/>
        <v/>
      </c>
      <c r="AC1568" s="121" t="str">
        <f t="shared" si="350"/>
        <v/>
      </c>
      <c r="AD1568" s="122" t="str">
        <f t="shared" si="351"/>
        <v/>
      </c>
      <c r="AE1568" s="123" t="str">
        <f t="shared" si="355"/>
        <v/>
      </c>
      <c r="AG1568" s="150" t="str">
        <f t="shared" si="352"/>
        <v/>
      </c>
    </row>
    <row r="1569" spans="1:33" x14ac:dyDescent="0.25">
      <c r="A1569" s="56"/>
      <c r="B1569" s="70"/>
      <c r="C1569" s="76"/>
      <c r="D1569" s="73"/>
      <c r="E1569" s="79"/>
      <c r="F1569" s="56"/>
      <c r="G1569" s="13" t="str">
        <f t="shared" si="343"/>
        <v/>
      </c>
      <c r="H1569" s="56"/>
      <c r="K1569" s="128"/>
      <c r="L1569" s="128"/>
      <c r="M1569" s="128"/>
      <c r="N1569" s="84" t="str">
        <f t="shared" si="344"/>
        <v/>
      </c>
      <c r="O1569" s="128"/>
      <c r="P1569" s="84" t="str">
        <f t="shared" si="345"/>
        <v/>
      </c>
      <c r="Q1569" s="84" t="str">
        <f t="shared" si="342"/>
        <v/>
      </c>
      <c r="R1569" s="84" t="str">
        <f t="shared" si="346"/>
        <v/>
      </c>
      <c r="S1569" s="84" t="str">
        <f t="shared" si="347"/>
        <v/>
      </c>
      <c r="U1569" s="84" t="str">
        <f t="shared" si="348"/>
        <v/>
      </c>
      <c r="W1569" s="108" t="str">
        <f>IF($N1569="", "", SUM($D$11:$D1569))</f>
        <v/>
      </c>
      <c r="X1569" s="111" t="str">
        <f t="shared" si="349"/>
        <v/>
      </c>
      <c r="Y1569" s="114" t="str">
        <f t="shared" si="353"/>
        <v/>
      </c>
      <c r="Z1569" s="111" t="str">
        <f>IF(X1569="", "", X1569-SUM($Z$11:$Z1568))</f>
        <v/>
      </c>
      <c r="AA1569" s="111" t="str">
        <f>IF($Y1569="", "", $Y1569-SUM($AA$11:$AA1568))</f>
        <v/>
      </c>
      <c r="AB1569" s="111" t="str">
        <f t="shared" si="354"/>
        <v/>
      </c>
      <c r="AC1569" s="121" t="str">
        <f t="shared" si="350"/>
        <v/>
      </c>
      <c r="AD1569" s="122" t="str">
        <f t="shared" si="351"/>
        <v/>
      </c>
      <c r="AE1569" s="123" t="str">
        <f t="shared" si="355"/>
        <v/>
      </c>
      <c r="AG1569" s="150" t="str">
        <f t="shared" si="352"/>
        <v/>
      </c>
    </row>
    <row r="1570" spans="1:33" x14ac:dyDescent="0.25">
      <c r="A1570" s="56"/>
      <c r="B1570" s="70"/>
      <c r="C1570" s="76"/>
      <c r="D1570" s="73"/>
      <c r="E1570" s="79"/>
      <c r="F1570" s="56"/>
      <c r="G1570" s="13" t="str">
        <f t="shared" si="343"/>
        <v/>
      </c>
      <c r="H1570" s="56"/>
      <c r="K1570" s="128"/>
      <c r="L1570" s="128"/>
      <c r="M1570" s="128"/>
      <c r="N1570" s="84" t="str">
        <f t="shared" si="344"/>
        <v/>
      </c>
      <c r="O1570" s="128"/>
      <c r="P1570" s="84" t="str">
        <f t="shared" si="345"/>
        <v/>
      </c>
      <c r="Q1570" s="84" t="str">
        <f t="shared" si="342"/>
        <v/>
      </c>
      <c r="R1570" s="84" t="str">
        <f t="shared" si="346"/>
        <v/>
      </c>
      <c r="S1570" s="84" t="str">
        <f t="shared" si="347"/>
        <v/>
      </c>
      <c r="U1570" s="84" t="str">
        <f t="shared" si="348"/>
        <v/>
      </c>
      <c r="W1570" s="108" t="str">
        <f>IF($N1570="", "", SUM($D$11:$D1570))</f>
        <v/>
      </c>
      <c r="X1570" s="111" t="str">
        <f t="shared" si="349"/>
        <v/>
      </c>
      <c r="Y1570" s="114" t="str">
        <f t="shared" si="353"/>
        <v/>
      </c>
      <c r="Z1570" s="111" t="str">
        <f>IF(X1570="", "", X1570-SUM($Z$11:$Z1569))</f>
        <v/>
      </c>
      <c r="AA1570" s="111" t="str">
        <f>IF($Y1570="", "", $Y1570-SUM($AA$11:$AA1569))</f>
        <v/>
      </c>
      <c r="AB1570" s="111" t="str">
        <f t="shared" si="354"/>
        <v/>
      </c>
      <c r="AC1570" s="121" t="str">
        <f t="shared" si="350"/>
        <v/>
      </c>
      <c r="AD1570" s="122" t="str">
        <f t="shared" si="351"/>
        <v/>
      </c>
      <c r="AE1570" s="123" t="str">
        <f t="shared" si="355"/>
        <v/>
      </c>
      <c r="AG1570" s="150" t="str">
        <f t="shared" si="352"/>
        <v/>
      </c>
    </row>
    <row r="1571" spans="1:33" x14ac:dyDescent="0.25">
      <c r="A1571" s="56"/>
      <c r="B1571" s="70"/>
      <c r="C1571" s="76"/>
      <c r="D1571" s="73"/>
      <c r="E1571" s="79"/>
      <c r="F1571" s="56"/>
      <c r="G1571" s="13" t="str">
        <f t="shared" si="343"/>
        <v/>
      </c>
      <c r="H1571" s="56"/>
      <c r="K1571" s="128"/>
      <c r="L1571" s="128"/>
      <c r="M1571" s="128"/>
      <c r="N1571" s="84" t="str">
        <f t="shared" si="344"/>
        <v/>
      </c>
      <c r="O1571" s="128"/>
      <c r="P1571" s="84" t="str">
        <f t="shared" si="345"/>
        <v/>
      </c>
      <c r="Q1571" s="84" t="str">
        <f t="shared" si="342"/>
        <v/>
      </c>
      <c r="R1571" s="84" t="str">
        <f t="shared" si="346"/>
        <v/>
      </c>
      <c r="S1571" s="84" t="str">
        <f t="shared" si="347"/>
        <v/>
      </c>
      <c r="U1571" s="84" t="str">
        <f t="shared" si="348"/>
        <v/>
      </c>
      <c r="W1571" s="108" t="str">
        <f>IF($N1571="", "", SUM($D$11:$D1571))</f>
        <v/>
      </c>
      <c r="X1571" s="111" t="str">
        <f t="shared" si="349"/>
        <v/>
      </c>
      <c r="Y1571" s="114" t="str">
        <f t="shared" si="353"/>
        <v/>
      </c>
      <c r="Z1571" s="111" t="str">
        <f>IF(X1571="", "", X1571-SUM($Z$11:$Z1570))</f>
        <v/>
      </c>
      <c r="AA1571" s="111" t="str">
        <f>IF($Y1571="", "", $Y1571-SUM($AA$11:$AA1570))</f>
        <v/>
      </c>
      <c r="AB1571" s="111" t="str">
        <f t="shared" si="354"/>
        <v/>
      </c>
      <c r="AC1571" s="121" t="str">
        <f t="shared" si="350"/>
        <v/>
      </c>
      <c r="AD1571" s="122" t="str">
        <f t="shared" si="351"/>
        <v/>
      </c>
      <c r="AE1571" s="123" t="str">
        <f t="shared" si="355"/>
        <v/>
      </c>
      <c r="AG1571" s="150" t="str">
        <f t="shared" si="352"/>
        <v/>
      </c>
    </row>
    <row r="1572" spans="1:33" x14ac:dyDescent="0.25">
      <c r="A1572" s="56"/>
      <c r="B1572" s="70"/>
      <c r="C1572" s="76"/>
      <c r="D1572" s="73"/>
      <c r="E1572" s="79"/>
      <c r="F1572" s="56"/>
      <c r="G1572" s="13" t="str">
        <f t="shared" si="343"/>
        <v/>
      </c>
      <c r="H1572" s="56"/>
      <c r="K1572" s="128"/>
      <c r="L1572" s="128"/>
      <c r="M1572" s="128"/>
      <c r="N1572" s="84" t="str">
        <f t="shared" si="344"/>
        <v/>
      </c>
      <c r="O1572" s="128"/>
      <c r="P1572" s="84" t="str">
        <f t="shared" si="345"/>
        <v/>
      </c>
      <c r="Q1572" s="84" t="str">
        <f t="shared" si="342"/>
        <v/>
      </c>
      <c r="R1572" s="84" t="str">
        <f t="shared" si="346"/>
        <v/>
      </c>
      <c r="S1572" s="84" t="str">
        <f t="shared" si="347"/>
        <v/>
      </c>
      <c r="U1572" s="84" t="str">
        <f t="shared" si="348"/>
        <v/>
      </c>
      <c r="W1572" s="108" t="str">
        <f>IF($N1572="", "", SUM($D$11:$D1572))</f>
        <v/>
      </c>
      <c r="X1572" s="111" t="str">
        <f t="shared" si="349"/>
        <v/>
      </c>
      <c r="Y1572" s="114" t="str">
        <f t="shared" si="353"/>
        <v/>
      </c>
      <c r="Z1572" s="111" t="str">
        <f>IF(X1572="", "", X1572-SUM($Z$11:$Z1571))</f>
        <v/>
      </c>
      <c r="AA1572" s="111" t="str">
        <f>IF($Y1572="", "", $Y1572-SUM($AA$11:$AA1571))</f>
        <v/>
      </c>
      <c r="AB1572" s="111" t="str">
        <f t="shared" si="354"/>
        <v/>
      </c>
      <c r="AC1572" s="121" t="str">
        <f t="shared" si="350"/>
        <v/>
      </c>
      <c r="AD1572" s="122" t="str">
        <f t="shared" si="351"/>
        <v/>
      </c>
      <c r="AE1572" s="123" t="str">
        <f t="shared" si="355"/>
        <v/>
      </c>
      <c r="AG1572" s="150" t="str">
        <f t="shared" si="352"/>
        <v/>
      </c>
    </row>
    <row r="1573" spans="1:33" x14ac:dyDescent="0.25">
      <c r="A1573" s="56"/>
      <c r="B1573" s="70"/>
      <c r="C1573" s="76"/>
      <c r="D1573" s="73"/>
      <c r="E1573" s="79"/>
      <c r="F1573" s="56"/>
      <c r="G1573" s="13" t="str">
        <f t="shared" si="343"/>
        <v/>
      </c>
      <c r="H1573" s="56"/>
      <c r="K1573" s="128"/>
      <c r="L1573" s="128"/>
      <c r="M1573" s="128"/>
      <c r="N1573" s="84" t="str">
        <f t="shared" si="344"/>
        <v/>
      </c>
      <c r="O1573" s="128"/>
      <c r="P1573" s="84" t="str">
        <f t="shared" si="345"/>
        <v/>
      </c>
      <c r="Q1573" s="84" t="str">
        <f t="shared" si="342"/>
        <v/>
      </c>
      <c r="R1573" s="84" t="str">
        <f t="shared" si="346"/>
        <v/>
      </c>
      <c r="S1573" s="84" t="str">
        <f t="shared" si="347"/>
        <v/>
      </c>
      <c r="U1573" s="84" t="str">
        <f t="shared" si="348"/>
        <v/>
      </c>
      <c r="W1573" s="108" t="str">
        <f>IF($N1573="", "", SUM($D$11:$D1573))</f>
        <v/>
      </c>
      <c r="X1573" s="111" t="str">
        <f t="shared" si="349"/>
        <v/>
      </c>
      <c r="Y1573" s="114" t="str">
        <f t="shared" si="353"/>
        <v/>
      </c>
      <c r="Z1573" s="111" t="str">
        <f>IF(X1573="", "", X1573-SUM($Z$11:$Z1572))</f>
        <v/>
      </c>
      <c r="AA1573" s="111" t="str">
        <f>IF($Y1573="", "", $Y1573-SUM($AA$11:$AA1572))</f>
        <v/>
      </c>
      <c r="AB1573" s="111" t="str">
        <f t="shared" si="354"/>
        <v/>
      </c>
      <c r="AC1573" s="121" t="str">
        <f t="shared" si="350"/>
        <v/>
      </c>
      <c r="AD1573" s="122" t="str">
        <f t="shared" si="351"/>
        <v/>
      </c>
      <c r="AE1573" s="123" t="str">
        <f t="shared" si="355"/>
        <v/>
      </c>
      <c r="AG1573" s="150" t="str">
        <f t="shared" si="352"/>
        <v/>
      </c>
    </row>
    <row r="1574" spans="1:33" x14ac:dyDescent="0.25">
      <c r="A1574" s="56"/>
      <c r="B1574" s="70"/>
      <c r="C1574" s="76"/>
      <c r="D1574" s="73"/>
      <c r="E1574" s="79"/>
      <c r="F1574" s="56"/>
      <c r="G1574" s="13" t="str">
        <f t="shared" si="343"/>
        <v/>
      </c>
      <c r="H1574" s="56"/>
      <c r="K1574" s="128"/>
      <c r="L1574" s="128"/>
      <c r="M1574" s="128"/>
      <c r="N1574" s="84" t="str">
        <f t="shared" si="344"/>
        <v/>
      </c>
      <c r="O1574" s="128"/>
      <c r="P1574" s="84" t="str">
        <f t="shared" si="345"/>
        <v/>
      </c>
      <c r="Q1574" s="84" t="str">
        <f t="shared" si="342"/>
        <v/>
      </c>
      <c r="R1574" s="84" t="str">
        <f t="shared" si="346"/>
        <v/>
      </c>
      <c r="S1574" s="84" t="str">
        <f t="shared" si="347"/>
        <v/>
      </c>
      <c r="U1574" s="84" t="str">
        <f t="shared" si="348"/>
        <v/>
      </c>
      <c r="W1574" s="108" t="str">
        <f>IF($N1574="", "", SUM($D$11:$D1574))</f>
        <v/>
      </c>
      <c r="X1574" s="111" t="str">
        <f t="shared" si="349"/>
        <v/>
      </c>
      <c r="Y1574" s="114" t="str">
        <f t="shared" si="353"/>
        <v/>
      </c>
      <c r="Z1574" s="111" t="str">
        <f>IF(X1574="", "", X1574-SUM($Z$11:$Z1573))</f>
        <v/>
      </c>
      <c r="AA1574" s="111" t="str">
        <f>IF($Y1574="", "", $Y1574-SUM($AA$11:$AA1573))</f>
        <v/>
      </c>
      <c r="AB1574" s="111" t="str">
        <f t="shared" si="354"/>
        <v/>
      </c>
      <c r="AC1574" s="121" t="str">
        <f t="shared" si="350"/>
        <v/>
      </c>
      <c r="AD1574" s="122" t="str">
        <f t="shared" si="351"/>
        <v/>
      </c>
      <c r="AE1574" s="123" t="str">
        <f t="shared" si="355"/>
        <v/>
      </c>
      <c r="AG1574" s="150" t="str">
        <f t="shared" si="352"/>
        <v/>
      </c>
    </row>
    <row r="1575" spans="1:33" x14ac:dyDescent="0.25">
      <c r="A1575" s="56"/>
      <c r="B1575" s="70"/>
      <c r="C1575" s="76"/>
      <c r="D1575" s="73"/>
      <c r="E1575" s="79"/>
      <c r="F1575" s="56"/>
      <c r="G1575" s="13" t="str">
        <f t="shared" si="343"/>
        <v/>
      </c>
      <c r="H1575" s="56"/>
      <c r="K1575" s="128"/>
      <c r="L1575" s="128"/>
      <c r="M1575" s="128"/>
      <c r="N1575" s="84" t="str">
        <f t="shared" si="344"/>
        <v/>
      </c>
      <c r="O1575" s="128"/>
      <c r="P1575" s="84" t="str">
        <f t="shared" si="345"/>
        <v/>
      </c>
      <c r="Q1575" s="84" t="str">
        <f t="shared" si="342"/>
        <v/>
      </c>
      <c r="R1575" s="84" t="str">
        <f t="shared" si="346"/>
        <v/>
      </c>
      <c r="S1575" s="84" t="str">
        <f t="shared" si="347"/>
        <v/>
      </c>
      <c r="U1575" s="84" t="str">
        <f t="shared" si="348"/>
        <v/>
      </c>
      <c r="W1575" s="108" t="str">
        <f>IF($N1575="", "", SUM($D$11:$D1575))</f>
        <v/>
      </c>
      <c r="X1575" s="111" t="str">
        <f t="shared" si="349"/>
        <v/>
      </c>
      <c r="Y1575" s="114" t="str">
        <f t="shared" si="353"/>
        <v/>
      </c>
      <c r="Z1575" s="111" t="str">
        <f>IF(X1575="", "", X1575-SUM($Z$11:$Z1574))</f>
        <v/>
      </c>
      <c r="AA1575" s="111" t="str">
        <f>IF($Y1575="", "", $Y1575-SUM($AA$11:$AA1574))</f>
        <v/>
      </c>
      <c r="AB1575" s="111" t="str">
        <f t="shared" si="354"/>
        <v/>
      </c>
      <c r="AC1575" s="121" t="str">
        <f t="shared" si="350"/>
        <v/>
      </c>
      <c r="AD1575" s="122" t="str">
        <f t="shared" si="351"/>
        <v/>
      </c>
      <c r="AE1575" s="123" t="str">
        <f t="shared" si="355"/>
        <v/>
      </c>
      <c r="AG1575" s="150" t="str">
        <f t="shared" si="352"/>
        <v/>
      </c>
    </row>
    <row r="1576" spans="1:33" x14ac:dyDescent="0.25">
      <c r="A1576" s="56"/>
      <c r="B1576" s="70"/>
      <c r="C1576" s="76"/>
      <c r="D1576" s="73"/>
      <c r="E1576" s="79"/>
      <c r="F1576" s="56"/>
      <c r="G1576" s="13" t="str">
        <f t="shared" si="343"/>
        <v/>
      </c>
      <c r="H1576" s="56"/>
      <c r="K1576" s="128"/>
      <c r="L1576" s="128"/>
      <c r="M1576" s="128"/>
      <c r="N1576" s="84" t="str">
        <f t="shared" si="344"/>
        <v/>
      </c>
      <c r="O1576" s="128"/>
      <c r="P1576" s="84" t="str">
        <f t="shared" si="345"/>
        <v/>
      </c>
      <c r="Q1576" s="84" t="str">
        <f t="shared" si="342"/>
        <v/>
      </c>
      <c r="R1576" s="84" t="str">
        <f t="shared" si="346"/>
        <v/>
      </c>
      <c r="S1576" s="84" t="str">
        <f t="shared" si="347"/>
        <v/>
      </c>
      <c r="U1576" s="84" t="str">
        <f t="shared" si="348"/>
        <v/>
      </c>
      <c r="W1576" s="108" t="str">
        <f>IF($N1576="", "", SUM($D$11:$D1576))</f>
        <v/>
      </c>
      <c r="X1576" s="111" t="str">
        <f t="shared" si="349"/>
        <v/>
      </c>
      <c r="Y1576" s="114" t="str">
        <f t="shared" si="353"/>
        <v/>
      </c>
      <c r="Z1576" s="111" t="str">
        <f>IF(X1576="", "", X1576-SUM($Z$11:$Z1575))</f>
        <v/>
      </c>
      <c r="AA1576" s="111" t="str">
        <f>IF($Y1576="", "", $Y1576-SUM($AA$11:$AA1575))</f>
        <v/>
      </c>
      <c r="AB1576" s="111" t="str">
        <f t="shared" si="354"/>
        <v/>
      </c>
      <c r="AC1576" s="121" t="str">
        <f t="shared" si="350"/>
        <v/>
      </c>
      <c r="AD1576" s="122" t="str">
        <f t="shared" si="351"/>
        <v/>
      </c>
      <c r="AE1576" s="123" t="str">
        <f t="shared" si="355"/>
        <v/>
      </c>
      <c r="AG1576" s="150" t="str">
        <f t="shared" si="352"/>
        <v/>
      </c>
    </row>
    <row r="1577" spans="1:33" x14ac:dyDescent="0.25">
      <c r="A1577" s="56"/>
      <c r="B1577" s="70"/>
      <c r="C1577" s="76"/>
      <c r="D1577" s="73"/>
      <c r="E1577" s="79"/>
      <c r="F1577" s="56"/>
      <c r="G1577" s="13" t="str">
        <f t="shared" si="343"/>
        <v/>
      </c>
      <c r="H1577" s="56"/>
      <c r="K1577" s="128"/>
      <c r="L1577" s="128"/>
      <c r="M1577" s="128"/>
      <c r="N1577" s="84" t="str">
        <f t="shared" si="344"/>
        <v/>
      </c>
      <c r="O1577" s="128"/>
      <c r="P1577" s="84" t="str">
        <f t="shared" si="345"/>
        <v/>
      </c>
      <c r="Q1577" s="84" t="str">
        <f t="shared" si="342"/>
        <v/>
      </c>
      <c r="R1577" s="84" t="str">
        <f t="shared" si="346"/>
        <v/>
      </c>
      <c r="S1577" s="84" t="str">
        <f t="shared" si="347"/>
        <v/>
      </c>
      <c r="U1577" s="84" t="str">
        <f t="shared" si="348"/>
        <v/>
      </c>
      <c r="W1577" s="108" t="str">
        <f>IF($N1577="", "", SUM($D$11:$D1577))</f>
        <v/>
      </c>
      <c r="X1577" s="111" t="str">
        <f t="shared" si="349"/>
        <v/>
      </c>
      <c r="Y1577" s="114" t="str">
        <f t="shared" si="353"/>
        <v/>
      </c>
      <c r="Z1577" s="111" t="str">
        <f>IF(X1577="", "", X1577-SUM($Z$11:$Z1576))</f>
        <v/>
      </c>
      <c r="AA1577" s="111" t="str">
        <f>IF($Y1577="", "", $Y1577-SUM($AA$11:$AA1576))</f>
        <v/>
      </c>
      <c r="AB1577" s="111" t="str">
        <f t="shared" si="354"/>
        <v/>
      </c>
      <c r="AC1577" s="121" t="str">
        <f t="shared" si="350"/>
        <v/>
      </c>
      <c r="AD1577" s="122" t="str">
        <f t="shared" si="351"/>
        <v/>
      </c>
      <c r="AE1577" s="123" t="str">
        <f t="shared" si="355"/>
        <v/>
      </c>
      <c r="AG1577" s="150" t="str">
        <f t="shared" si="352"/>
        <v/>
      </c>
    </row>
    <row r="1578" spans="1:33" x14ac:dyDescent="0.25">
      <c r="A1578" s="56"/>
      <c r="B1578" s="70"/>
      <c r="C1578" s="76"/>
      <c r="D1578" s="73"/>
      <c r="E1578" s="79"/>
      <c r="F1578" s="56"/>
      <c r="G1578" s="13" t="str">
        <f t="shared" si="343"/>
        <v/>
      </c>
      <c r="H1578" s="56"/>
      <c r="K1578" s="128"/>
      <c r="L1578" s="128"/>
      <c r="M1578" s="128"/>
      <c r="N1578" s="84" t="str">
        <f t="shared" si="344"/>
        <v/>
      </c>
      <c r="O1578" s="128"/>
      <c r="P1578" s="84" t="str">
        <f t="shared" si="345"/>
        <v/>
      </c>
      <c r="Q1578" s="84" t="str">
        <f t="shared" si="342"/>
        <v/>
      </c>
      <c r="R1578" s="84" t="str">
        <f t="shared" si="346"/>
        <v/>
      </c>
      <c r="S1578" s="84" t="str">
        <f t="shared" si="347"/>
        <v/>
      </c>
      <c r="U1578" s="84" t="str">
        <f t="shared" si="348"/>
        <v/>
      </c>
      <c r="W1578" s="108" t="str">
        <f>IF($N1578="", "", SUM($D$11:$D1578))</f>
        <v/>
      </c>
      <c r="X1578" s="111" t="str">
        <f t="shared" si="349"/>
        <v/>
      </c>
      <c r="Y1578" s="114" t="str">
        <f t="shared" si="353"/>
        <v/>
      </c>
      <c r="Z1578" s="111" t="str">
        <f>IF(X1578="", "", X1578-SUM($Z$11:$Z1577))</f>
        <v/>
      </c>
      <c r="AA1578" s="111" t="str">
        <f>IF($Y1578="", "", $Y1578-SUM($AA$11:$AA1577))</f>
        <v/>
      </c>
      <c r="AB1578" s="111" t="str">
        <f t="shared" si="354"/>
        <v/>
      </c>
      <c r="AC1578" s="121" t="str">
        <f t="shared" si="350"/>
        <v/>
      </c>
      <c r="AD1578" s="122" t="str">
        <f t="shared" si="351"/>
        <v/>
      </c>
      <c r="AE1578" s="123" t="str">
        <f t="shared" si="355"/>
        <v/>
      </c>
      <c r="AG1578" s="150" t="str">
        <f t="shared" si="352"/>
        <v/>
      </c>
    </row>
    <row r="1579" spans="1:33" x14ac:dyDescent="0.25">
      <c r="A1579" s="56"/>
      <c r="B1579" s="70"/>
      <c r="C1579" s="76"/>
      <c r="D1579" s="73"/>
      <c r="E1579" s="79"/>
      <c r="F1579" s="56"/>
      <c r="G1579" s="13" t="str">
        <f t="shared" si="343"/>
        <v/>
      </c>
      <c r="H1579" s="56"/>
      <c r="K1579" s="128"/>
      <c r="L1579" s="128"/>
      <c r="M1579" s="128"/>
      <c r="N1579" s="84" t="str">
        <f t="shared" si="344"/>
        <v/>
      </c>
      <c r="O1579" s="128"/>
      <c r="P1579" s="84" t="str">
        <f t="shared" si="345"/>
        <v/>
      </c>
      <c r="Q1579" s="84" t="str">
        <f t="shared" si="342"/>
        <v/>
      </c>
      <c r="R1579" s="84" t="str">
        <f t="shared" si="346"/>
        <v/>
      </c>
      <c r="S1579" s="84" t="str">
        <f t="shared" si="347"/>
        <v/>
      </c>
      <c r="U1579" s="84" t="str">
        <f t="shared" si="348"/>
        <v/>
      </c>
      <c r="W1579" s="108" t="str">
        <f>IF($N1579="", "", SUM($D$11:$D1579))</f>
        <v/>
      </c>
      <c r="X1579" s="111" t="str">
        <f t="shared" si="349"/>
        <v/>
      </c>
      <c r="Y1579" s="114" t="str">
        <f t="shared" si="353"/>
        <v/>
      </c>
      <c r="Z1579" s="111" t="str">
        <f>IF(X1579="", "", X1579-SUM($Z$11:$Z1578))</f>
        <v/>
      </c>
      <c r="AA1579" s="111" t="str">
        <f>IF($Y1579="", "", $Y1579-SUM($AA$11:$AA1578))</f>
        <v/>
      </c>
      <c r="AB1579" s="111" t="str">
        <f t="shared" si="354"/>
        <v/>
      </c>
      <c r="AC1579" s="121" t="str">
        <f t="shared" si="350"/>
        <v/>
      </c>
      <c r="AD1579" s="122" t="str">
        <f t="shared" si="351"/>
        <v/>
      </c>
      <c r="AE1579" s="123" t="str">
        <f t="shared" si="355"/>
        <v/>
      </c>
      <c r="AG1579" s="150" t="str">
        <f t="shared" si="352"/>
        <v/>
      </c>
    </row>
    <row r="1580" spans="1:33" x14ac:dyDescent="0.25">
      <c r="A1580" s="56"/>
      <c r="B1580" s="70"/>
      <c r="C1580" s="76"/>
      <c r="D1580" s="73"/>
      <c r="E1580" s="79"/>
      <c r="F1580" s="56"/>
      <c r="G1580" s="13" t="str">
        <f t="shared" si="343"/>
        <v/>
      </c>
      <c r="H1580" s="56"/>
      <c r="K1580" s="128"/>
      <c r="L1580" s="128"/>
      <c r="M1580" s="128"/>
      <c r="N1580" s="84" t="str">
        <f t="shared" si="344"/>
        <v/>
      </c>
      <c r="O1580" s="128"/>
      <c r="P1580" s="84" t="str">
        <f t="shared" si="345"/>
        <v/>
      </c>
      <c r="Q1580" s="84" t="str">
        <f t="shared" si="342"/>
        <v/>
      </c>
      <c r="R1580" s="84" t="str">
        <f t="shared" si="346"/>
        <v/>
      </c>
      <c r="S1580" s="84" t="str">
        <f t="shared" si="347"/>
        <v/>
      </c>
      <c r="U1580" s="84" t="str">
        <f t="shared" si="348"/>
        <v/>
      </c>
      <c r="W1580" s="108" t="str">
        <f>IF($N1580="", "", SUM($D$11:$D1580))</f>
        <v/>
      </c>
      <c r="X1580" s="111" t="str">
        <f t="shared" si="349"/>
        <v/>
      </c>
      <c r="Y1580" s="114" t="str">
        <f t="shared" si="353"/>
        <v/>
      </c>
      <c r="Z1580" s="111" t="str">
        <f>IF(X1580="", "", X1580-SUM($Z$11:$Z1579))</f>
        <v/>
      </c>
      <c r="AA1580" s="111" t="str">
        <f>IF($Y1580="", "", $Y1580-SUM($AA$11:$AA1579))</f>
        <v/>
      </c>
      <c r="AB1580" s="111" t="str">
        <f t="shared" si="354"/>
        <v/>
      </c>
      <c r="AC1580" s="121" t="str">
        <f t="shared" si="350"/>
        <v/>
      </c>
      <c r="AD1580" s="122" t="str">
        <f t="shared" si="351"/>
        <v/>
      </c>
      <c r="AE1580" s="123" t="str">
        <f t="shared" si="355"/>
        <v/>
      </c>
      <c r="AG1580" s="150" t="str">
        <f t="shared" si="352"/>
        <v/>
      </c>
    </row>
    <row r="1581" spans="1:33" x14ac:dyDescent="0.25">
      <c r="A1581" s="56"/>
      <c r="B1581" s="70"/>
      <c r="C1581" s="76"/>
      <c r="D1581" s="73"/>
      <c r="E1581" s="79"/>
      <c r="F1581" s="56"/>
      <c r="G1581" s="13" t="str">
        <f t="shared" si="343"/>
        <v/>
      </c>
      <c r="H1581" s="56"/>
      <c r="K1581" s="128"/>
      <c r="L1581" s="128"/>
      <c r="M1581" s="128"/>
      <c r="N1581" s="84" t="str">
        <f t="shared" si="344"/>
        <v/>
      </c>
      <c r="O1581" s="128"/>
      <c r="P1581" s="84" t="str">
        <f t="shared" si="345"/>
        <v/>
      </c>
      <c r="Q1581" s="84" t="str">
        <f t="shared" si="342"/>
        <v/>
      </c>
      <c r="R1581" s="84" t="str">
        <f t="shared" si="346"/>
        <v/>
      </c>
      <c r="S1581" s="84" t="str">
        <f t="shared" si="347"/>
        <v/>
      </c>
      <c r="U1581" s="84" t="str">
        <f t="shared" si="348"/>
        <v/>
      </c>
      <c r="W1581" s="108" t="str">
        <f>IF($N1581="", "", SUM($D$11:$D1581))</f>
        <v/>
      </c>
      <c r="X1581" s="111" t="str">
        <f t="shared" si="349"/>
        <v/>
      </c>
      <c r="Y1581" s="114" t="str">
        <f t="shared" si="353"/>
        <v/>
      </c>
      <c r="Z1581" s="111" t="str">
        <f>IF(X1581="", "", X1581-SUM($Z$11:$Z1580))</f>
        <v/>
      </c>
      <c r="AA1581" s="111" t="str">
        <f>IF($Y1581="", "", $Y1581-SUM($AA$11:$AA1580))</f>
        <v/>
      </c>
      <c r="AB1581" s="111" t="str">
        <f t="shared" si="354"/>
        <v/>
      </c>
      <c r="AC1581" s="121" t="str">
        <f t="shared" si="350"/>
        <v/>
      </c>
      <c r="AD1581" s="122" t="str">
        <f t="shared" si="351"/>
        <v/>
      </c>
      <c r="AE1581" s="123" t="str">
        <f t="shared" si="355"/>
        <v/>
      </c>
      <c r="AG1581" s="150" t="str">
        <f t="shared" si="352"/>
        <v/>
      </c>
    </row>
    <row r="1582" spans="1:33" x14ac:dyDescent="0.25">
      <c r="A1582" s="56"/>
      <c r="B1582" s="70"/>
      <c r="C1582" s="76"/>
      <c r="D1582" s="73"/>
      <c r="E1582" s="79"/>
      <c r="F1582" s="56"/>
      <c r="G1582" s="13" t="str">
        <f t="shared" si="343"/>
        <v/>
      </c>
      <c r="H1582" s="56"/>
      <c r="K1582" s="128"/>
      <c r="L1582" s="128"/>
      <c r="M1582" s="128"/>
      <c r="N1582" s="84" t="str">
        <f t="shared" si="344"/>
        <v/>
      </c>
      <c r="O1582" s="128"/>
      <c r="P1582" s="84" t="str">
        <f t="shared" si="345"/>
        <v/>
      </c>
      <c r="Q1582" s="84" t="str">
        <f t="shared" si="342"/>
        <v/>
      </c>
      <c r="R1582" s="84" t="str">
        <f t="shared" si="346"/>
        <v/>
      </c>
      <c r="S1582" s="84" t="str">
        <f t="shared" si="347"/>
        <v/>
      </c>
      <c r="U1582" s="84" t="str">
        <f t="shared" si="348"/>
        <v/>
      </c>
      <c r="W1582" s="108" t="str">
        <f>IF($N1582="", "", SUM($D$11:$D1582))</f>
        <v/>
      </c>
      <c r="X1582" s="111" t="str">
        <f t="shared" si="349"/>
        <v/>
      </c>
      <c r="Y1582" s="114" t="str">
        <f t="shared" si="353"/>
        <v/>
      </c>
      <c r="Z1582" s="111" t="str">
        <f>IF(X1582="", "", X1582-SUM($Z$11:$Z1581))</f>
        <v/>
      </c>
      <c r="AA1582" s="111" t="str">
        <f>IF($Y1582="", "", $Y1582-SUM($AA$11:$AA1581))</f>
        <v/>
      </c>
      <c r="AB1582" s="111" t="str">
        <f t="shared" si="354"/>
        <v/>
      </c>
      <c r="AC1582" s="121" t="str">
        <f t="shared" si="350"/>
        <v/>
      </c>
      <c r="AD1582" s="122" t="str">
        <f t="shared" si="351"/>
        <v/>
      </c>
      <c r="AE1582" s="123" t="str">
        <f t="shared" si="355"/>
        <v/>
      </c>
      <c r="AG1582" s="150" t="str">
        <f t="shared" si="352"/>
        <v/>
      </c>
    </row>
    <row r="1583" spans="1:33" x14ac:dyDescent="0.25">
      <c r="A1583" s="56"/>
      <c r="B1583" s="70"/>
      <c r="C1583" s="76"/>
      <c r="D1583" s="73"/>
      <c r="E1583" s="79"/>
      <c r="F1583" s="56"/>
      <c r="G1583" s="13" t="str">
        <f t="shared" si="343"/>
        <v/>
      </c>
      <c r="H1583" s="56"/>
      <c r="K1583" s="128"/>
      <c r="L1583" s="128"/>
      <c r="M1583" s="128"/>
      <c r="N1583" s="84" t="str">
        <f t="shared" si="344"/>
        <v/>
      </c>
      <c r="O1583" s="128"/>
      <c r="P1583" s="84" t="str">
        <f t="shared" si="345"/>
        <v/>
      </c>
      <c r="Q1583" s="84" t="str">
        <f t="shared" si="342"/>
        <v/>
      </c>
      <c r="R1583" s="84" t="str">
        <f t="shared" si="346"/>
        <v/>
      </c>
      <c r="S1583" s="84" t="str">
        <f t="shared" si="347"/>
        <v/>
      </c>
      <c r="U1583" s="84" t="str">
        <f t="shared" si="348"/>
        <v/>
      </c>
      <c r="W1583" s="108" t="str">
        <f>IF($N1583="", "", SUM($D$11:$D1583))</f>
        <v/>
      </c>
      <c r="X1583" s="111" t="str">
        <f t="shared" si="349"/>
        <v/>
      </c>
      <c r="Y1583" s="114" t="str">
        <f t="shared" si="353"/>
        <v/>
      </c>
      <c r="Z1583" s="111" t="str">
        <f>IF(X1583="", "", X1583-SUM($Z$11:$Z1582))</f>
        <v/>
      </c>
      <c r="AA1583" s="111" t="str">
        <f>IF($Y1583="", "", $Y1583-SUM($AA$11:$AA1582))</f>
        <v/>
      </c>
      <c r="AB1583" s="111" t="str">
        <f t="shared" si="354"/>
        <v/>
      </c>
      <c r="AC1583" s="121" t="str">
        <f t="shared" si="350"/>
        <v/>
      </c>
      <c r="AD1583" s="122" t="str">
        <f t="shared" si="351"/>
        <v/>
      </c>
      <c r="AE1583" s="123" t="str">
        <f t="shared" si="355"/>
        <v/>
      </c>
      <c r="AG1583" s="150" t="str">
        <f t="shared" si="352"/>
        <v/>
      </c>
    </row>
    <row r="1584" spans="1:33" x14ac:dyDescent="0.25">
      <c r="A1584" s="56"/>
      <c r="B1584" s="70"/>
      <c r="C1584" s="76"/>
      <c r="D1584" s="73"/>
      <c r="E1584" s="79"/>
      <c r="F1584" s="56"/>
      <c r="G1584" s="13" t="str">
        <f t="shared" si="343"/>
        <v/>
      </c>
      <c r="H1584" s="56"/>
      <c r="K1584" s="128"/>
      <c r="L1584" s="128"/>
      <c r="M1584" s="128"/>
      <c r="N1584" s="84" t="str">
        <f t="shared" si="344"/>
        <v/>
      </c>
      <c r="O1584" s="128"/>
      <c r="P1584" s="84" t="str">
        <f t="shared" si="345"/>
        <v/>
      </c>
      <c r="Q1584" s="84" t="str">
        <f t="shared" si="342"/>
        <v/>
      </c>
      <c r="R1584" s="84" t="str">
        <f t="shared" si="346"/>
        <v/>
      </c>
      <c r="S1584" s="84" t="str">
        <f t="shared" si="347"/>
        <v/>
      </c>
      <c r="U1584" s="84" t="str">
        <f t="shared" si="348"/>
        <v/>
      </c>
      <c r="W1584" s="108" t="str">
        <f>IF($N1584="", "", SUM($D$11:$D1584))</f>
        <v/>
      </c>
      <c r="X1584" s="111" t="str">
        <f t="shared" si="349"/>
        <v/>
      </c>
      <c r="Y1584" s="114" t="str">
        <f t="shared" si="353"/>
        <v/>
      </c>
      <c r="Z1584" s="111" t="str">
        <f>IF(X1584="", "", X1584-SUM($Z$11:$Z1583))</f>
        <v/>
      </c>
      <c r="AA1584" s="111" t="str">
        <f>IF($Y1584="", "", $Y1584-SUM($AA$11:$AA1583))</f>
        <v/>
      </c>
      <c r="AB1584" s="111" t="str">
        <f t="shared" si="354"/>
        <v/>
      </c>
      <c r="AC1584" s="121" t="str">
        <f t="shared" si="350"/>
        <v/>
      </c>
      <c r="AD1584" s="122" t="str">
        <f t="shared" si="351"/>
        <v/>
      </c>
      <c r="AE1584" s="123" t="str">
        <f t="shared" si="355"/>
        <v/>
      </c>
      <c r="AG1584" s="150" t="str">
        <f t="shared" si="352"/>
        <v/>
      </c>
    </row>
    <row r="1585" spans="1:33" x14ac:dyDescent="0.25">
      <c r="A1585" s="56"/>
      <c r="B1585" s="70"/>
      <c r="C1585" s="76"/>
      <c r="D1585" s="73"/>
      <c r="E1585" s="79"/>
      <c r="F1585" s="56"/>
      <c r="G1585" s="13" t="str">
        <f t="shared" si="343"/>
        <v/>
      </c>
      <c r="H1585" s="56"/>
      <c r="K1585" s="128"/>
      <c r="L1585" s="128"/>
      <c r="M1585" s="128"/>
      <c r="N1585" s="84" t="str">
        <f t="shared" si="344"/>
        <v/>
      </c>
      <c r="O1585" s="128"/>
      <c r="P1585" s="84" t="str">
        <f t="shared" si="345"/>
        <v/>
      </c>
      <c r="Q1585" s="84" t="str">
        <f t="shared" si="342"/>
        <v/>
      </c>
      <c r="R1585" s="84" t="str">
        <f t="shared" si="346"/>
        <v/>
      </c>
      <c r="S1585" s="84" t="str">
        <f t="shared" si="347"/>
        <v/>
      </c>
      <c r="U1585" s="84" t="str">
        <f t="shared" si="348"/>
        <v/>
      </c>
      <c r="W1585" s="108" t="str">
        <f>IF($N1585="", "", SUM($D$11:$D1585))</f>
        <v/>
      </c>
      <c r="X1585" s="111" t="str">
        <f t="shared" si="349"/>
        <v/>
      </c>
      <c r="Y1585" s="114" t="str">
        <f t="shared" si="353"/>
        <v/>
      </c>
      <c r="Z1585" s="111" t="str">
        <f>IF(X1585="", "", X1585-SUM($Z$11:$Z1584))</f>
        <v/>
      </c>
      <c r="AA1585" s="111" t="str">
        <f>IF($Y1585="", "", $Y1585-SUM($AA$11:$AA1584))</f>
        <v/>
      </c>
      <c r="AB1585" s="111" t="str">
        <f t="shared" si="354"/>
        <v/>
      </c>
      <c r="AC1585" s="121" t="str">
        <f t="shared" si="350"/>
        <v/>
      </c>
      <c r="AD1585" s="122" t="str">
        <f t="shared" si="351"/>
        <v/>
      </c>
      <c r="AE1585" s="123" t="str">
        <f t="shared" si="355"/>
        <v/>
      </c>
      <c r="AG1585" s="150" t="str">
        <f t="shared" si="352"/>
        <v/>
      </c>
    </row>
    <row r="1586" spans="1:33" x14ac:dyDescent="0.25">
      <c r="A1586" s="56"/>
      <c r="B1586" s="70"/>
      <c r="C1586" s="76"/>
      <c r="D1586" s="73"/>
      <c r="E1586" s="79"/>
      <c r="F1586" s="56"/>
      <c r="G1586" s="13" t="str">
        <f t="shared" si="343"/>
        <v/>
      </c>
      <c r="H1586" s="56"/>
      <c r="K1586" s="128"/>
      <c r="L1586" s="128"/>
      <c r="M1586" s="128"/>
      <c r="N1586" s="84" t="str">
        <f t="shared" si="344"/>
        <v/>
      </c>
      <c r="O1586" s="128"/>
      <c r="P1586" s="84" t="str">
        <f t="shared" si="345"/>
        <v/>
      </c>
      <c r="Q1586" s="84" t="str">
        <f t="shared" si="342"/>
        <v/>
      </c>
      <c r="R1586" s="84" t="str">
        <f t="shared" si="346"/>
        <v/>
      </c>
      <c r="S1586" s="84" t="str">
        <f t="shared" si="347"/>
        <v/>
      </c>
      <c r="U1586" s="84" t="str">
        <f t="shared" si="348"/>
        <v/>
      </c>
      <c r="W1586" s="108" t="str">
        <f>IF($N1586="", "", SUM($D$11:$D1586))</f>
        <v/>
      </c>
      <c r="X1586" s="111" t="str">
        <f t="shared" si="349"/>
        <v/>
      </c>
      <c r="Y1586" s="114" t="str">
        <f t="shared" si="353"/>
        <v/>
      </c>
      <c r="Z1586" s="111" t="str">
        <f>IF(X1586="", "", X1586-SUM($Z$11:$Z1585))</f>
        <v/>
      </c>
      <c r="AA1586" s="111" t="str">
        <f>IF($Y1586="", "", $Y1586-SUM($AA$11:$AA1585))</f>
        <v/>
      </c>
      <c r="AB1586" s="111" t="str">
        <f t="shared" si="354"/>
        <v/>
      </c>
      <c r="AC1586" s="121" t="str">
        <f t="shared" si="350"/>
        <v/>
      </c>
      <c r="AD1586" s="122" t="str">
        <f t="shared" si="351"/>
        <v/>
      </c>
      <c r="AE1586" s="123" t="str">
        <f t="shared" si="355"/>
        <v/>
      </c>
      <c r="AG1586" s="150" t="str">
        <f t="shared" si="352"/>
        <v/>
      </c>
    </row>
    <row r="1587" spans="1:33" x14ac:dyDescent="0.25">
      <c r="A1587" s="56"/>
      <c r="B1587" s="70"/>
      <c r="C1587" s="76"/>
      <c r="D1587" s="73"/>
      <c r="E1587" s="79"/>
      <c r="F1587" s="56"/>
      <c r="G1587" s="13" t="str">
        <f t="shared" si="343"/>
        <v/>
      </c>
      <c r="H1587" s="56"/>
      <c r="K1587" s="128"/>
      <c r="L1587" s="128"/>
      <c r="M1587" s="128"/>
      <c r="N1587" s="84" t="str">
        <f t="shared" si="344"/>
        <v/>
      </c>
      <c r="O1587" s="128"/>
      <c r="P1587" s="84" t="str">
        <f t="shared" si="345"/>
        <v/>
      </c>
      <c r="Q1587" s="84" t="str">
        <f t="shared" si="342"/>
        <v/>
      </c>
      <c r="R1587" s="84" t="str">
        <f t="shared" si="346"/>
        <v/>
      </c>
      <c r="S1587" s="84" t="str">
        <f t="shared" si="347"/>
        <v/>
      </c>
      <c r="U1587" s="84" t="str">
        <f t="shared" si="348"/>
        <v/>
      </c>
      <c r="W1587" s="108" t="str">
        <f>IF($N1587="", "", SUM($D$11:$D1587))</f>
        <v/>
      </c>
      <c r="X1587" s="111" t="str">
        <f t="shared" si="349"/>
        <v/>
      </c>
      <c r="Y1587" s="114" t="str">
        <f t="shared" si="353"/>
        <v/>
      </c>
      <c r="Z1587" s="111" t="str">
        <f>IF(X1587="", "", X1587-SUM($Z$11:$Z1586))</f>
        <v/>
      </c>
      <c r="AA1587" s="111" t="str">
        <f>IF($Y1587="", "", $Y1587-SUM($AA$11:$AA1586))</f>
        <v/>
      </c>
      <c r="AB1587" s="111" t="str">
        <f t="shared" si="354"/>
        <v/>
      </c>
      <c r="AC1587" s="121" t="str">
        <f t="shared" si="350"/>
        <v/>
      </c>
      <c r="AD1587" s="122" t="str">
        <f t="shared" si="351"/>
        <v/>
      </c>
      <c r="AE1587" s="123" t="str">
        <f t="shared" si="355"/>
        <v/>
      </c>
      <c r="AG1587" s="150" t="str">
        <f t="shared" si="352"/>
        <v/>
      </c>
    </row>
    <row r="1588" spans="1:33" x14ac:dyDescent="0.25">
      <c r="A1588" s="56"/>
      <c r="B1588" s="70"/>
      <c r="C1588" s="76"/>
      <c r="D1588" s="73"/>
      <c r="E1588" s="79"/>
      <c r="F1588" s="56"/>
      <c r="G1588" s="13" t="str">
        <f t="shared" si="343"/>
        <v/>
      </c>
      <c r="H1588" s="56"/>
      <c r="K1588" s="128"/>
      <c r="L1588" s="128"/>
      <c r="M1588" s="128"/>
      <c r="N1588" s="84" t="str">
        <f t="shared" si="344"/>
        <v/>
      </c>
      <c r="O1588" s="128"/>
      <c r="P1588" s="84" t="str">
        <f t="shared" si="345"/>
        <v/>
      </c>
      <c r="Q1588" s="84" t="str">
        <f t="shared" si="342"/>
        <v/>
      </c>
      <c r="R1588" s="84" t="str">
        <f t="shared" si="346"/>
        <v/>
      </c>
      <c r="S1588" s="84" t="str">
        <f t="shared" si="347"/>
        <v/>
      </c>
      <c r="U1588" s="84" t="str">
        <f t="shared" si="348"/>
        <v/>
      </c>
      <c r="W1588" s="108" t="str">
        <f>IF($N1588="", "", SUM($D$11:$D1588))</f>
        <v/>
      </c>
      <c r="X1588" s="111" t="str">
        <f t="shared" si="349"/>
        <v/>
      </c>
      <c r="Y1588" s="114" t="str">
        <f t="shared" si="353"/>
        <v/>
      </c>
      <c r="Z1588" s="111" t="str">
        <f>IF(X1588="", "", X1588-SUM($Z$11:$Z1587))</f>
        <v/>
      </c>
      <c r="AA1588" s="111" t="str">
        <f>IF($Y1588="", "", $Y1588-SUM($AA$11:$AA1587))</f>
        <v/>
      </c>
      <c r="AB1588" s="111" t="str">
        <f t="shared" si="354"/>
        <v/>
      </c>
      <c r="AC1588" s="121" t="str">
        <f t="shared" si="350"/>
        <v/>
      </c>
      <c r="AD1588" s="122" t="str">
        <f t="shared" si="351"/>
        <v/>
      </c>
      <c r="AE1588" s="123" t="str">
        <f t="shared" si="355"/>
        <v/>
      </c>
      <c r="AG1588" s="150" t="str">
        <f t="shared" si="352"/>
        <v/>
      </c>
    </row>
    <row r="1589" spans="1:33" x14ac:dyDescent="0.25">
      <c r="A1589" s="56"/>
      <c r="B1589" s="70"/>
      <c r="C1589" s="76"/>
      <c r="D1589" s="73"/>
      <c r="E1589" s="79"/>
      <c r="F1589" s="56"/>
      <c r="G1589" s="13" t="str">
        <f t="shared" si="343"/>
        <v/>
      </c>
      <c r="H1589" s="56"/>
      <c r="K1589" s="128"/>
      <c r="L1589" s="128"/>
      <c r="M1589" s="128"/>
      <c r="N1589" s="84" t="str">
        <f t="shared" si="344"/>
        <v/>
      </c>
      <c r="O1589" s="128"/>
      <c r="P1589" s="84" t="str">
        <f t="shared" si="345"/>
        <v/>
      </c>
      <c r="Q1589" s="84" t="str">
        <f t="shared" si="342"/>
        <v/>
      </c>
      <c r="R1589" s="84" t="str">
        <f t="shared" si="346"/>
        <v/>
      </c>
      <c r="S1589" s="84" t="str">
        <f t="shared" si="347"/>
        <v/>
      </c>
      <c r="U1589" s="84" t="str">
        <f t="shared" si="348"/>
        <v/>
      </c>
      <c r="W1589" s="108" t="str">
        <f>IF($N1589="", "", SUM($D$11:$D1589))</f>
        <v/>
      </c>
      <c r="X1589" s="111" t="str">
        <f t="shared" si="349"/>
        <v/>
      </c>
      <c r="Y1589" s="114" t="str">
        <f t="shared" si="353"/>
        <v/>
      </c>
      <c r="Z1589" s="111" t="str">
        <f>IF(X1589="", "", X1589-SUM($Z$11:$Z1588))</f>
        <v/>
      </c>
      <c r="AA1589" s="111" t="str">
        <f>IF($Y1589="", "", $Y1589-SUM($AA$11:$AA1588))</f>
        <v/>
      </c>
      <c r="AB1589" s="111" t="str">
        <f t="shared" si="354"/>
        <v/>
      </c>
      <c r="AC1589" s="121" t="str">
        <f t="shared" si="350"/>
        <v/>
      </c>
      <c r="AD1589" s="122" t="str">
        <f t="shared" si="351"/>
        <v/>
      </c>
      <c r="AE1589" s="123" t="str">
        <f t="shared" si="355"/>
        <v/>
      </c>
      <c r="AG1589" s="150" t="str">
        <f t="shared" si="352"/>
        <v/>
      </c>
    </row>
    <row r="1590" spans="1:33" x14ac:dyDescent="0.25">
      <c r="A1590" s="56"/>
      <c r="B1590" s="70"/>
      <c r="C1590" s="76"/>
      <c r="D1590" s="73"/>
      <c r="E1590" s="79"/>
      <c r="F1590" s="56"/>
      <c r="G1590" s="13" t="str">
        <f t="shared" si="343"/>
        <v/>
      </c>
      <c r="H1590" s="56"/>
      <c r="K1590" s="128"/>
      <c r="L1590" s="128"/>
      <c r="M1590" s="128"/>
      <c r="N1590" s="84" t="str">
        <f t="shared" si="344"/>
        <v/>
      </c>
      <c r="O1590" s="128"/>
      <c r="P1590" s="84" t="str">
        <f t="shared" si="345"/>
        <v/>
      </c>
      <c r="Q1590" s="84" t="str">
        <f t="shared" si="342"/>
        <v/>
      </c>
      <c r="R1590" s="84" t="str">
        <f t="shared" si="346"/>
        <v/>
      </c>
      <c r="S1590" s="84" t="str">
        <f t="shared" si="347"/>
        <v/>
      </c>
      <c r="U1590" s="84" t="str">
        <f t="shared" si="348"/>
        <v/>
      </c>
      <c r="W1590" s="108" t="str">
        <f>IF($N1590="", "", SUM($D$11:$D1590))</f>
        <v/>
      </c>
      <c r="X1590" s="111" t="str">
        <f t="shared" si="349"/>
        <v/>
      </c>
      <c r="Y1590" s="114" t="str">
        <f t="shared" si="353"/>
        <v/>
      </c>
      <c r="Z1590" s="111" t="str">
        <f>IF(X1590="", "", X1590-SUM($Z$11:$Z1589))</f>
        <v/>
      </c>
      <c r="AA1590" s="111" t="str">
        <f>IF($Y1590="", "", $Y1590-SUM($AA$11:$AA1589))</f>
        <v/>
      </c>
      <c r="AB1590" s="111" t="str">
        <f t="shared" si="354"/>
        <v/>
      </c>
      <c r="AC1590" s="121" t="str">
        <f t="shared" si="350"/>
        <v/>
      </c>
      <c r="AD1590" s="122" t="str">
        <f t="shared" si="351"/>
        <v/>
      </c>
      <c r="AE1590" s="123" t="str">
        <f t="shared" si="355"/>
        <v/>
      </c>
      <c r="AG1590" s="150" t="str">
        <f t="shared" si="352"/>
        <v/>
      </c>
    </row>
    <row r="1591" spans="1:33" x14ac:dyDescent="0.25">
      <c r="A1591" s="56"/>
      <c r="B1591" s="70"/>
      <c r="C1591" s="76"/>
      <c r="D1591" s="73"/>
      <c r="E1591" s="79"/>
      <c r="F1591" s="56"/>
      <c r="G1591" s="13" t="str">
        <f t="shared" si="343"/>
        <v/>
      </c>
      <c r="H1591" s="56"/>
      <c r="K1591" s="128"/>
      <c r="L1591" s="128"/>
      <c r="M1591" s="128"/>
      <c r="N1591" s="84" t="str">
        <f t="shared" si="344"/>
        <v/>
      </c>
      <c r="O1591" s="128"/>
      <c r="P1591" s="84" t="str">
        <f t="shared" si="345"/>
        <v/>
      </c>
      <c r="Q1591" s="84" t="str">
        <f t="shared" si="342"/>
        <v/>
      </c>
      <c r="R1591" s="84" t="str">
        <f t="shared" si="346"/>
        <v/>
      </c>
      <c r="S1591" s="84" t="str">
        <f t="shared" si="347"/>
        <v/>
      </c>
      <c r="U1591" s="84" t="str">
        <f t="shared" si="348"/>
        <v/>
      </c>
      <c r="W1591" s="108" t="str">
        <f>IF($N1591="", "", SUM($D$11:$D1591))</f>
        <v/>
      </c>
      <c r="X1591" s="111" t="str">
        <f t="shared" si="349"/>
        <v/>
      </c>
      <c r="Y1591" s="114" t="str">
        <f t="shared" si="353"/>
        <v/>
      </c>
      <c r="Z1591" s="111" t="str">
        <f>IF(X1591="", "", X1591-SUM($Z$11:$Z1590))</f>
        <v/>
      </c>
      <c r="AA1591" s="111" t="str">
        <f>IF($Y1591="", "", $Y1591-SUM($AA$11:$AA1590))</f>
        <v/>
      </c>
      <c r="AB1591" s="111" t="str">
        <f t="shared" si="354"/>
        <v/>
      </c>
      <c r="AC1591" s="121" t="str">
        <f t="shared" si="350"/>
        <v/>
      </c>
      <c r="AD1591" s="122" t="str">
        <f t="shared" si="351"/>
        <v/>
      </c>
      <c r="AE1591" s="123" t="str">
        <f t="shared" si="355"/>
        <v/>
      </c>
      <c r="AG1591" s="150" t="str">
        <f t="shared" si="352"/>
        <v/>
      </c>
    </row>
    <row r="1592" spans="1:33" x14ac:dyDescent="0.25">
      <c r="A1592" s="56"/>
      <c r="B1592" s="70"/>
      <c r="C1592" s="76"/>
      <c r="D1592" s="73"/>
      <c r="E1592" s="79"/>
      <c r="F1592" s="56"/>
      <c r="G1592" s="13" t="str">
        <f t="shared" si="343"/>
        <v/>
      </c>
      <c r="H1592" s="56"/>
      <c r="K1592" s="128"/>
      <c r="L1592" s="128"/>
      <c r="M1592" s="128"/>
      <c r="N1592" s="84" t="str">
        <f t="shared" si="344"/>
        <v/>
      </c>
      <c r="O1592" s="128"/>
      <c r="P1592" s="84" t="str">
        <f t="shared" si="345"/>
        <v/>
      </c>
      <c r="Q1592" s="84" t="str">
        <f t="shared" si="342"/>
        <v/>
      </c>
      <c r="R1592" s="84" t="str">
        <f t="shared" si="346"/>
        <v/>
      </c>
      <c r="S1592" s="84" t="str">
        <f t="shared" si="347"/>
        <v/>
      </c>
      <c r="U1592" s="84" t="str">
        <f t="shared" si="348"/>
        <v/>
      </c>
      <c r="W1592" s="108" t="str">
        <f>IF($N1592="", "", SUM($D$11:$D1592))</f>
        <v/>
      </c>
      <c r="X1592" s="111" t="str">
        <f t="shared" si="349"/>
        <v/>
      </c>
      <c r="Y1592" s="114" t="str">
        <f t="shared" si="353"/>
        <v/>
      </c>
      <c r="Z1592" s="111" t="str">
        <f>IF(X1592="", "", X1592-SUM($Z$11:$Z1591))</f>
        <v/>
      </c>
      <c r="AA1592" s="111" t="str">
        <f>IF($Y1592="", "", $Y1592-SUM($AA$11:$AA1591))</f>
        <v/>
      </c>
      <c r="AB1592" s="111" t="str">
        <f t="shared" si="354"/>
        <v/>
      </c>
      <c r="AC1592" s="121" t="str">
        <f t="shared" si="350"/>
        <v/>
      </c>
      <c r="AD1592" s="122" t="str">
        <f t="shared" si="351"/>
        <v/>
      </c>
      <c r="AE1592" s="123" t="str">
        <f t="shared" si="355"/>
        <v/>
      </c>
      <c r="AG1592" s="150" t="str">
        <f t="shared" si="352"/>
        <v/>
      </c>
    </row>
    <row r="1593" spans="1:33" x14ac:dyDescent="0.25">
      <c r="A1593" s="56"/>
      <c r="B1593" s="70"/>
      <c r="C1593" s="76"/>
      <c r="D1593" s="73"/>
      <c r="E1593" s="79"/>
      <c r="F1593" s="56"/>
      <c r="G1593" s="13" t="str">
        <f t="shared" si="343"/>
        <v/>
      </c>
      <c r="H1593" s="56"/>
      <c r="K1593" s="128"/>
      <c r="L1593" s="128"/>
      <c r="M1593" s="128"/>
      <c r="N1593" s="84" t="str">
        <f t="shared" si="344"/>
        <v/>
      </c>
      <c r="O1593" s="128"/>
      <c r="P1593" s="84" t="str">
        <f t="shared" si="345"/>
        <v/>
      </c>
      <c r="Q1593" s="84" t="str">
        <f t="shared" si="342"/>
        <v/>
      </c>
      <c r="R1593" s="84" t="str">
        <f t="shared" si="346"/>
        <v/>
      </c>
      <c r="S1593" s="84" t="str">
        <f t="shared" si="347"/>
        <v/>
      </c>
      <c r="U1593" s="84" t="str">
        <f t="shared" si="348"/>
        <v/>
      </c>
      <c r="W1593" s="108" t="str">
        <f>IF($N1593="", "", SUM($D$11:$D1593))</f>
        <v/>
      </c>
      <c r="X1593" s="111" t="str">
        <f t="shared" si="349"/>
        <v/>
      </c>
      <c r="Y1593" s="114" t="str">
        <f t="shared" si="353"/>
        <v/>
      </c>
      <c r="Z1593" s="111" t="str">
        <f>IF(X1593="", "", X1593-SUM($Z$11:$Z1592))</f>
        <v/>
      </c>
      <c r="AA1593" s="111" t="str">
        <f>IF($Y1593="", "", $Y1593-SUM($AA$11:$AA1592))</f>
        <v/>
      </c>
      <c r="AB1593" s="111" t="str">
        <f t="shared" si="354"/>
        <v/>
      </c>
      <c r="AC1593" s="121" t="str">
        <f t="shared" si="350"/>
        <v/>
      </c>
      <c r="AD1593" s="122" t="str">
        <f t="shared" si="351"/>
        <v/>
      </c>
      <c r="AE1593" s="123" t="str">
        <f t="shared" si="355"/>
        <v/>
      </c>
      <c r="AG1593" s="150" t="str">
        <f t="shared" si="352"/>
        <v/>
      </c>
    </row>
    <row r="1594" spans="1:33" x14ac:dyDescent="0.25">
      <c r="A1594" s="56"/>
      <c r="B1594" s="70"/>
      <c r="C1594" s="76"/>
      <c r="D1594" s="73"/>
      <c r="E1594" s="79"/>
      <c r="F1594" s="56"/>
      <c r="G1594" s="13" t="str">
        <f t="shared" si="343"/>
        <v/>
      </c>
      <c r="H1594" s="56"/>
      <c r="K1594" s="128"/>
      <c r="L1594" s="128"/>
      <c r="M1594" s="128"/>
      <c r="N1594" s="84" t="str">
        <f t="shared" si="344"/>
        <v/>
      </c>
      <c r="O1594" s="128"/>
      <c r="P1594" s="84" t="str">
        <f t="shared" si="345"/>
        <v/>
      </c>
      <c r="Q1594" s="84" t="str">
        <f t="shared" si="342"/>
        <v/>
      </c>
      <c r="R1594" s="84" t="str">
        <f t="shared" si="346"/>
        <v/>
      </c>
      <c r="S1594" s="84" t="str">
        <f t="shared" si="347"/>
        <v/>
      </c>
      <c r="U1594" s="84" t="str">
        <f t="shared" si="348"/>
        <v/>
      </c>
      <c r="W1594" s="108" t="str">
        <f>IF($N1594="", "", SUM($D$11:$D1594))</f>
        <v/>
      </c>
      <c r="X1594" s="111" t="str">
        <f t="shared" si="349"/>
        <v/>
      </c>
      <c r="Y1594" s="114" t="str">
        <f t="shared" si="353"/>
        <v/>
      </c>
      <c r="Z1594" s="111" t="str">
        <f>IF(X1594="", "", X1594-SUM($Z$11:$Z1593))</f>
        <v/>
      </c>
      <c r="AA1594" s="111" t="str">
        <f>IF($Y1594="", "", $Y1594-SUM($AA$11:$AA1593))</f>
        <v/>
      </c>
      <c r="AB1594" s="111" t="str">
        <f t="shared" si="354"/>
        <v/>
      </c>
      <c r="AC1594" s="121" t="str">
        <f t="shared" si="350"/>
        <v/>
      </c>
      <c r="AD1594" s="122" t="str">
        <f t="shared" si="351"/>
        <v/>
      </c>
      <c r="AE1594" s="123" t="str">
        <f t="shared" si="355"/>
        <v/>
      </c>
      <c r="AG1594" s="150" t="str">
        <f t="shared" si="352"/>
        <v/>
      </c>
    </row>
    <row r="1595" spans="1:33" x14ac:dyDescent="0.25">
      <c r="A1595" s="56"/>
      <c r="B1595" s="70"/>
      <c r="C1595" s="76"/>
      <c r="D1595" s="73"/>
      <c r="E1595" s="79"/>
      <c r="F1595" s="56"/>
      <c r="G1595" s="13" t="str">
        <f t="shared" si="343"/>
        <v/>
      </c>
      <c r="H1595" s="56"/>
      <c r="K1595" s="128"/>
      <c r="L1595" s="128"/>
      <c r="M1595" s="128"/>
      <c r="N1595" s="84" t="str">
        <f t="shared" si="344"/>
        <v/>
      </c>
      <c r="O1595" s="128"/>
      <c r="P1595" s="84" t="str">
        <f t="shared" si="345"/>
        <v/>
      </c>
      <c r="Q1595" s="84" t="str">
        <f t="shared" si="342"/>
        <v/>
      </c>
      <c r="R1595" s="84" t="str">
        <f t="shared" si="346"/>
        <v/>
      </c>
      <c r="S1595" s="84" t="str">
        <f t="shared" si="347"/>
        <v/>
      </c>
      <c r="U1595" s="84" t="str">
        <f t="shared" si="348"/>
        <v/>
      </c>
      <c r="W1595" s="108" t="str">
        <f>IF($N1595="", "", SUM($D$11:$D1595))</f>
        <v/>
      </c>
      <c r="X1595" s="111" t="str">
        <f t="shared" si="349"/>
        <v/>
      </c>
      <c r="Y1595" s="114" t="str">
        <f t="shared" si="353"/>
        <v/>
      </c>
      <c r="Z1595" s="111" t="str">
        <f>IF(X1595="", "", X1595-SUM($Z$11:$Z1594))</f>
        <v/>
      </c>
      <c r="AA1595" s="111" t="str">
        <f>IF($Y1595="", "", $Y1595-SUM($AA$11:$AA1594))</f>
        <v/>
      </c>
      <c r="AB1595" s="111" t="str">
        <f t="shared" si="354"/>
        <v/>
      </c>
      <c r="AC1595" s="121" t="str">
        <f t="shared" si="350"/>
        <v/>
      </c>
      <c r="AD1595" s="122" t="str">
        <f t="shared" si="351"/>
        <v/>
      </c>
      <c r="AE1595" s="123" t="str">
        <f t="shared" si="355"/>
        <v/>
      </c>
      <c r="AG1595" s="150" t="str">
        <f t="shared" si="352"/>
        <v/>
      </c>
    </row>
    <row r="1596" spans="1:33" x14ac:dyDescent="0.25">
      <c r="A1596" s="56"/>
      <c r="B1596" s="70"/>
      <c r="C1596" s="76"/>
      <c r="D1596" s="73"/>
      <c r="E1596" s="79"/>
      <c r="F1596" s="56"/>
      <c r="G1596" s="13" t="str">
        <f t="shared" si="343"/>
        <v/>
      </c>
      <c r="H1596" s="56"/>
      <c r="K1596" s="128"/>
      <c r="L1596" s="128"/>
      <c r="M1596" s="128"/>
      <c r="N1596" s="84" t="str">
        <f t="shared" si="344"/>
        <v/>
      </c>
      <c r="O1596" s="128"/>
      <c r="P1596" s="84" t="str">
        <f t="shared" si="345"/>
        <v/>
      </c>
      <c r="Q1596" s="84" t="str">
        <f t="shared" si="342"/>
        <v/>
      </c>
      <c r="R1596" s="84" t="str">
        <f t="shared" si="346"/>
        <v/>
      </c>
      <c r="S1596" s="84" t="str">
        <f t="shared" si="347"/>
        <v/>
      </c>
      <c r="U1596" s="84" t="str">
        <f t="shared" si="348"/>
        <v/>
      </c>
      <c r="W1596" s="108" t="str">
        <f>IF($N1596="", "", SUM($D$11:$D1596))</f>
        <v/>
      </c>
      <c r="X1596" s="111" t="str">
        <f t="shared" si="349"/>
        <v/>
      </c>
      <c r="Y1596" s="114" t="str">
        <f t="shared" si="353"/>
        <v/>
      </c>
      <c r="Z1596" s="111" t="str">
        <f>IF(X1596="", "", X1596-SUM($Z$11:$Z1595))</f>
        <v/>
      </c>
      <c r="AA1596" s="111" t="str">
        <f>IF($Y1596="", "", $Y1596-SUM($AA$11:$AA1595))</f>
        <v/>
      </c>
      <c r="AB1596" s="111" t="str">
        <f t="shared" si="354"/>
        <v/>
      </c>
      <c r="AC1596" s="121" t="str">
        <f t="shared" si="350"/>
        <v/>
      </c>
      <c r="AD1596" s="122" t="str">
        <f t="shared" si="351"/>
        <v/>
      </c>
      <c r="AE1596" s="123" t="str">
        <f t="shared" si="355"/>
        <v/>
      </c>
      <c r="AG1596" s="150" t="str">
        <f t="shared" si="352"/>
        <v/>
      </c>
    </row>
    <row r="1597" spans="1:33" x14ac:dyDescent="0.25">
      <c r="A1597" s="56"/>
      <c r="B1597" s="70"/>
      <c r="C1597" s="76"/>
      <c r="D1597" s="73"/>
      <c r="E1597" s="79"/>
      <c r="F1597" s="56"/>
      <c r="G1597" s="13" t="str">
        <f t="shared" si="343"/>
        <v/>
      </c>
      <c r="H1597" s="56"/>
      <c r="K1597" s="128"/>
      <c r="L1597" s="128"/>
      <c r="M1597" s="128"/>
      <c r="N1597" s="84" t="str">
        <f t="shared" si="344"/>
        <v/>
      </c>
      <c r="O1597" s="128"/>
      <c r="P1597" s="84" t="str">
        <f t="shared" si="345"/>
        <v/>
      </c>
      <c r="Q1597" s="84" t="str">
        <f t="shared" si="342"/>
        <v/>
      </c>
      <c r="R1597" s="84" t="str">
        <f t="shared" si="346"/>
        <v/>
      </c>
      <c r="S1597" s="84" t="str">
        <f t="shared" si="347"/>
        <v/>
      </c>
      <c r="U1597" s="84" t="str">
        <f t="shared" si="348"/>
        <v/>
      </c>
      <c r="W1597" s="108" t="str">
        <f>IF($N1597="", "", SUM($D$11:$D1597))</f>
        <v/>
      </c>
      <c r="X1597" s="111" t="str">
        <f t="shared" si="349"/>
        <v/>
      </c>
      <c r="Y1597" s="114" t="str">
        <f t="shared" si="353"/>
        <v/>
      </c>
      <c r="Z1597" s="111" t="str">
        <f>IF(X1597="", "", X1597-SUM($Z$11:$Z1596))</f>
        <v/>
      </c>
      <c r="AA1597" s="111" t="str">
        <f>IF($Y1597="", "", $Y1597-SUM($AA$11:$AA1596))</f>
        <v/>
      </c>
      <c r="AB1597" s="111" t="str">
        <f t="shared" si="354"/>
        <v/>
      </c>
      <c r="AC1597" s="121" t="str">
        <f t="shared" si="350"/>
        <v/>
      </c>
      <c r="AD1597" s="122" t="str">
        <f t="shared" si="351"/>
        <v/>
      </c>
      <c r="AE1597" s="123" t="str">
        <f t="shared" si="355"/>
        <v/>
      </c>
      <c r="AG1597" s="150" t="str">
        <f t="shared" si="352"/>
        <v/>
      </c>
    </row>
    <row r="1598" spans="1:33" x14ac:dyDescent="0.25">
      <c r="A1598" s="56"/>
      <c r="B1598" s="70"/>
      <c r="C1598" s="76"/>
      <c r="D1598" s="73"/>
      <c r="E1598" s="79"/>
      <c r="F1598" s="56"/>
      <c r="G1598" s="13" t="str">
        <f t="shared" si="343"/>
        <v/>
      </c>
      <c r="H1598" s="56"/>
      <c r="K1598" s="128"/>
      <c r="L1598" s="128"/>
      <c r="M1598" s="128"/>
      <c r="N1598" s="84" t="str">
        <f t="shared" si="344"/>
        <v/>
      </c>
      <c r="O1598" s="128"/>
      <c r="P1598" s="84" t="str">
        <f t="shared" si="345"/>
        <v/>
      </c>
      <c r="Q1598" s="84" t="str">
        <f t="shared" si="342"/>
        <v/>
      </c>
      <c r="R1598" s="84" t="str">
        <f t="shared" si="346"/>
        <v/>
      </c>
      <c r="S1598" s="84" t="str">
        <f t="shared" si="347"/>
        <v/>
      </c>
      <c r="U1598" s="84" t="str">
        <f t="shared" si="348"/>
        <v/>
      </c>
      <c r="W1598" s="108" t="str">
        <f>IF($N1598="", "", SUM($D$11:$D1598))</f>
        <v/>
      </c>
      <c r="X1598" s="111" t="str">
        <f t="shared" si="349"/>
        <v/>
      </c>
      <c r="Y1598" s="114" t="str">
        <f t="shared" si="353"/>
        <v/>
      </c>
      <c r="Z1598" s="111" t="str">
        <f>IF(X1598="", "", X1598-SUM($Z$11:$Z1597))</f>
        <v/>
      </c>
      <c r="AA1598" s="111" t="str">
        <f>IF($Y1598="", "", $Y1598-SUM($AA$11:$AA1597))</f>
        <v/>
      </c>
      <c r="AB1598" s="111" t="str">
        <f t="shared" si="354"/>
        <v/>
      </c>
      <c r="AC1598" s="121" t="str">
        <f t="shared" si="350"/>
        <v/>
      </c>
      <c r="AD1598" s="122" t="str">
        <f t="shared" si="351"/>
        <v/>
      </c>
      <c r="AE1598" s="123" t="str">
        <f t="shared" si="355"/>
        <v/>
      </c>
      <c r="AG1598" s="150" t="str">
        <f t="shared" si="352"/>
        <v/>
      </c>
    </row>
    <row r="1599" spans="1:33" x14ac:dyDescent="0.25">
      <c r="A1599" s="56"/>
      <c r="B1599" s="70"/>
      <c r="C1599" s="76"/>
      <c r="D1599" s="73"/>
      <c r="E1599" s="79"/>
      <c r="F1599" s="56"/>
      <c r="G1599" s="13" t="str">
        <f t="shared" si="343"/>
        <v/>
      </c>
      <c r="H1599" s="56"/>
      <c r="K1599" s="128"/>
      <c r="L1599" s="128"/>
      <c r="M1599" s="128"/>
      <c r="N1599" s="84" t="str">
        <f t="shared" si="344"/>
        <v/>
      </c>
      <c r="O1599" s="128"/>
      <c r="P1599" s="84" t="str">
        <f t="shared" si="345"/>
        <v/>
      </c>
      <c r="Q1599" s="84" t="str">
        <f t="shared" si="342"/>
        <v/>
      </c>
      <c r="R1599" s="84" t="str">
        <f t="shared" si="346"/>
        <v/>
      </c>
      <c r="S1599" s="84" t="str">
        <f t="shared" si="347"/>
        <v/>
      </c>
      <c r="U1599" s="84" t="str">
        <f t="shared" si="348"/>
        <v/>
      </c>
      <c r="W1599" s="108" t="str">
        <f>IF($N1599="", "", SUM($D$11:$D1599))</f>
        <v/>
      </c>
      <c r="X1599" s="111" t="str">
        <f t="shared" si="349"/>
        <v/>
      </c>
      <c r="Y1599" s="114" t="str">
        <f t="shared" si="353"/>
        <v/>
      </c>
      <c r="Z1599" s="111" t="str">
        <f>IF(X1599="", "", X1599-SUM($Z$11:$Z1598))</f>
        <v/>
      </c>
      <c r="AA1599" s="111" t="str">
        <f>IF($Y1599="", "", $Y1599-SUM($AA$11:$AA1598))</f>
        <v/>
      </c>
      <c r="AB1599" s="111" t="str">
        <f t="shared" si="354"/>
        <v/>
      </c>
      <c r="AC1599" s="121" t="str">
        <f t="shared" si="350"/>
        <v/>
      </c>
      <c r="AD1599" s="122" t="str">
        <f t="shared" si="351"/>
        <v/>
      </c>
      <c r="AE1599" s="123" t="str">
        <f t="shared" si="355"/>
        <v/>
      </c>
      <c r="AG1599" s="150" t="str">
        <f t="shared" si="352"/>
        <v/>
      </c>
    </row>
    <row r="1600" spans="1:33" x14ac:dyDescent="0.25">
      <c r="A1600" s="56"/>
      <c r="B1600" s="70"/>
      <c r="C1600" s="76"/>
      <c r="D1600" s="73"/>
      <c r="E1600" s="79"/>
      <c r="F1600" s="56"/>
      <c r="G1600" s="13" t="str">
        <f t="shared" si="343"/>
        <v/>
      </c>
      <c r="H1600" s="56"/>
      <c r="K1600" s="128"/>
      <c r="L1600" s="128"/>
      <c r="M1600" s="128"/>
      <c r="N1600" s="84" t="str">
        <f t="shared" si="344"/>
        <v/>
      </c>
      <c r="O1600" s="128"/>
      <c r="P1600" s="84" t="str">
        <f t="shared" si="345"/>
        <v/>
      </c>
      <c r="Q1600" s="84" t="str">
        <f t="shared" si="342"/>
        <v/>
      </c>
      <c r="R1600" s="84" t="str">
        <f t="shared" si="346"/>
        <v/>
      </c>
      <c r="S1600" s="84" t="str">
        <f t="shared" si="347"/>
        <v/>
      </c>
      <c r="U1600" s="84" t="str">
        <f t="shared" si="348"/>
        <v/>
      </c>
      <c r="W1600" s="108" t="str">
        <f>IF($N1600="", "", SUM($D$11:$D1600))</f>
        <v/>
      </c>
      <c r="X1600" s="111" t="str">
        <f t="shared" si="349"/>
        <v/>
      </c>
      <c r="Y1600" s="114" t="str">
        <f t="shared" si="353"/>
        <v/>
      </c>
      <c r="Z1600" s="111" t="str">
        <f>IF(X1600="", "", X1600-SUM($Z$11:$Z1599))</f>
        <v/>
      </c>
      <c r="AA1600" s="111" t="str">
        <f>IF($Y1600="", "", $Y1600-SUM($AA$11:$AA1599))</f>
        <v/>
      </c>
      <c r="AB1600" s="111" t="str">
        <f t="shared" si="354"/>
        <v/>
      </c>
      <c r="AC1600" s="121" t="str">
        <f t="shared" si="350"/>
        <v/>
      </c>
      <c r="AD1600" s="122" t="str">
        <f t="shared" si="351"/>
        <v/>
      </c>
      <c r="AE1600" s="123" t="str">
        <f t="shared" si="355"/>
        <v/>
      </c>
      <c r="AG1600" s="150" t="str">
        <f t="shared" si="352"/>
        <v/>
      </c>
    </row>
    <row r="1601" spans="1:33" x14ac:dyDescent="0.25">
      <c r="A1601" s="56"/>
      <c r="B1601" s="70"/>
      <c r="C1601" s="76"/>
      <c r="D1601" s="73"/>
      <c r="E1601" s="79"/>
      <c r="F1601" s="56"/>
      <c r="G1601" s="13" t="str">
        <f t="shared" si="343"/>
        <v/>
      </c>
      <c r="H1601" s="56"/>
      <c r="K1601" s="128"/>
      <c r="L1601" s="128"/>
      <c r="M1601" s="128"/>
      <c r="N1601" s="84" t="str">
        <f t="shared" si="344"/>
        <v/>
      </c>
      <c r="O1601" s="128"/>
      <c r="P1601" s="84" t="str">
        <f t="shared" si="345"/>
        <v/>
      </c>
      <c r="Q1601" s="84" t="str">
        <f t="shared" si="342"/>
        <v/>
      </c>
      <c r="R1601" s="84" t="str">
        <f t="shared" si="346"/>
        <v/>
      </c>
      <c r="S1601" s="84" t="str">
        <f t="shared" si="347"/>
        <v/>
      </c>
      <c r="U1601" s="84" t="str">
        <f t="shared" si="348"/>
        <v/>
      </c>
      <c r="W1601" s="108" t="str">
        <f>IF($N1601="", "", SUM($D$11:$D1601))</f>
        <v/>
      </c>
      <c r="X1601" s="111" t="str">
        <f t="shared" si="349"/>
        <v/>
      </c>
      <c r="Y1601" s="114" t="str">
        <f t="shared" si="353"/>
        <v/>
      </c>
      <c r="Z1601" s="111" t="str">
        <f>IF(X1601="", "", X1601-SUM($Z$11:$Z1600))</f>
        <v/>
      </c>
      <c r="AA1601" s="111" t="str">
        <f>IF($Y1601="", "", $Y1601-SUM($AA$11:$AA1600))</f>
        <v/>
      </c>
      <c r="AB1601" s="111" t="str">
        <f t="shared" si="354"/>
        <v/>
      </c>
      <c r="AC1601" s="121" t="str">
        <f t="shared" si="350"/>
        <v/>
      </c>
      <c r="AD1601" s="122" t="str">
        <f t="shared" si="351"/>
        <v/>
      </c>
      <c r="AE1601" s="123" t="str">
        <f t="shared" si="355"/>
        <v/>
      </c>
      <c r="AG1601" s="150" t="str">
        <f t="shared" si="352"/>
        <v/>
      </c>
    </row>
    <row r="1602" spans="1:33" x14ac:dyDescent="0.25">
      <c r="A1602" s="56"/>
      <c r="B1602" s="70"/>
      <c r="C1602" s="76"/>
      <c r="D1602" s="73"/>
      <c r="E1602" s="79"/>
      <c r="F1602" s="56"/>
      <c r="G1602" s="13" t="str">
        <f t="shared" si="343"/>
        <v/>
      </c>
      <c r="H1602" s="56"/>
      <c r="K1602" s="128"/>
      <c r="L1602" s="128"/>
      <c r="M1602" s="128"/>
      <c r="N1602" s="84" t="str">
        <f t="shared" si="344"/>
        <v/>
      </c>
      <c r="O1602" s="128"/>
      <c r="P1602" s="84" t="str">
        <f t="shared" si="345"/>
        <v/>
      </c>
      <c r="Q1602" s="84" t="str">
        <f t="shared" si="342"/>
        <v/>
      </c>
      <c r="R1602" s="84" t="str">
        <f t="shared" si="346"/>
        <v/>
      </c>
      <c r="S1602" s="84" t="str">
        <f t="shared" si="347"/>
        <v/>
      </c>
      <c r="U1602" s="84" t="str">
        <f t="shared" si="348"/>
        <v/>
      </c>
      <c r="W1602" s="108" t="str">
        <f>IF($N1602="", "", SUM($D$11:$D1602))</f>
        <v/>
      </c>
      <c r="X1602" s="111" t="str">
        <f t="shared" si="349"/>
        <v/>
      </c>
      <c r="Y1602" s="114" t="str">
        <f t="shared" si="353"/>
        <v/>
      </c>
      <c r="Z1602" s="111" t="str">
        <f>IF(X1602="", "", X1602-SUM($Z$11:$Z1601))</f>
        <v/>
      </c>
      <c r="AA1602" s="111" t="str">
        <f>IF($Y1602="", "", $Y1602-SUM($AA$11:$AA1601))</f>
        <v/>
      </c>
      <c r="AB1602" s="111" t="str">
        <f t="shared" si="354"/>
        <v/>
      </c>
      <c r="AC1602" s="121" t="str">
        <f t="shared" si="350"/>
        <v/>
      </c>
      <c r="AD1602" s="122" t="str">
        <f t="shared" si="351"/>
        <v/>
      </c>
      <c r="AE1602" s="123" t="str">
        <f t="shared" si="355"/>
        <v/>
      </c>
      <c r="AG1602" s="150" t="str">
        <f t="shared" si="352"/>
        <v/>
      </c>
    </row>
    <row r="1603" spans="1:33" x14ac:dyDescent="0.25">
      <c r="A1603" s="56"/>
      <c r="B1603" s="70"/>
      <c r="C1603" s="76"/>
      <c r="D1603" s="73"/>
      <c r="E1603" s="79"/>
      <c r="F1603" s="56"/>
      <c r="G1603" s="13" t="str">
        <f t="shared" si="343"/>
        <v/>
      </c>
      <c r="H1603" s="56"/>
      <c r="K1603" s="128"/>
      <c r="L1603" s="128"/>
      <c r="M1603" s="128"/>
      <c r="N1603" s="84" t="str">
        <f t="shared" si="344"/>
        <v/>
      </c>
      <c r="O1603" s="128"/>
      <c r="P1603" s="84" t="str">
        <f t="shared" si="345"/>
        <v/>
      </c>
      <c r="Q1603" s="84" t="str">
        <f t="shared" si="342"/>
        <v/>
      </c>
      <c r="R1603" s="84" t="str">
        <f t="shared" si="346"/>
        <v/>
      </c>
      <c r="S1603" s="84" t="str">
        <f t="shared" si="347"/>
        <v/>
      </c>
      <c r="U1603" s="84" t="str">
        <f t="shared" si="348"/>
        <v/>
      </c>
      <c r="W1603" s="108" t="str">
        <f>IF($N1603="", "", SUM($D$11:$D1603))</f>
        <v/>
      </c>
      <c r="X1603" s="111" t="str">
        <f t="shared" si="349"/>
        <v/>
      </c>
      <c r="Y1603" s="114" t="str">
        <f t="shared" si="353"/>
        <v/>
      </c>
      <c r="Z1603" s="111" t="str">
        <f>IF(X1603="", "", X1603-SUM($Z$11:$Z1602))</f>
        <v/>
      </c>
      <c r="AA1603" s="111" t="str">
        <f>IF($Y1603="", "", $Y1603-SUM($AA$11:$AA1602))</f>
        <v/>
      </c>
      <c r="AB1603" s="111" t="str">
        <f t="shared" si="354"/>
        <v/>
      </c>
      <c r="AC1603" s="121" t="str">
        <f t="shared" si="350"/>
        <v/>
      </c>
      <c r="AD1603" s="122" t="str">
        <f t="shared" si="351"/>
        <v/>
      </c>
      <c r="AE1603" s="123" t="str">
        <f t="shared" si="355"/>
        <v/>
      </c>
      <c r="AG1603" s="150" t="str">
        <f t="shared" si="352"/>
        <v/>
      </c>
    </row>
    <row r="1604" spans="1:33" x14ac:dyDescent="0.25">
      <c r="A1604" s="56"/>
      <c r="B1604" s="70"/>
      <c r="C1604" s="76"/>
      <c r="D1604" s="73"/>
      <c r="E1604" s="79"/>
      <c r="F1604" s="56"/>
      <c r="G1604" s="13" t="str">
        <f t="shared" si="343"/>
        <v/>
      </c>
      <c r="H1604" s="56"/>
      <c r="K1604" s="128"/>
      <c r="L1604" s="128"/>
      <c r="M1604" s="128"/>
      <c r="N1604" s="84" t="str">
        <f t="shared" si="344"/>
        <v/>
      </c>
      <c r="O1604" s="128"/>
      <c r="P1604" s="84" t="str">
        <f t="shared" si="345"/>
        <v/>
      </c>
      <c r="Q1604" s="84" t="str">
        <f t="shared" si="342"/>
        <v/>
      </c>
      <c r="R1604" s="84" t="str">
        <f t="shared" si="346"/>
        <v/>
      </c>
      <c r="S1604" s="84" t="str">
        <f t="shared" si="347"/>
        <v/>
      </c>
      <c r="U1604" s="84" t="str">
        <f t="shared" si="348"/>
        <v/>
      </c>
      <c r="W1604" s="108" t="str">
        <f>IF($N1604="", "", SUM($D$11:$D1604))</f>
        <v/>
      </c>
      <c r="X1604" s="111" t="str">
        <f t="shared" si="349"/>
        <v/>
      </c>
      <c r="Y1604" s="114" t="str">
        <f t="shared" si="353"/>
        <v/>
      </c>
      <c r="Z1604" s="111" t="str">
        <f>IF(X1604="", "", X1604-SUM($Z$11:$Z1603))</f>
        <v/>
      </c>
      <c r="AA1604" s="111" t="str">
        <f>IF($Y1604="", "", $Y1604-SUM($AA$11:$AA1603))</f>
        <v/>
      </c>
      <c r="AB1604" s="111" t="str">
        <f t="shared" si="354"/>
        <v/>
      </c>
      <c r="AC1604" s="121" t="str">
        <f t="shared" si="350"/>
        <v/>
      </c>
      <c r="AD1604" s="122" t="str">
        <f t="shared" si="351"/>
        <v/>
      </c>
      <c r="AE1604" s="123" t="str">
        <f t="shared" si="355"/>
        <v/>
      </c>
      <c r="AG1604" s="150" t="str">
        <f t="shared" si="352"/>
        <v/>
      </c>
    </row>
    <row r="1605" spans="1:33" x14ac:dyDescent="0.25">
      <c r="A1605" s="56"/>
      <c r="B1605" s="70"/>
      <c r="C1605" s="76"/>
      <c r="D1605" s="73"/>
      <c r="E1605" s="79"/>
      <c r="F1605" s="56"/>
      <c r="G1605" s="13" t="str">
        <f t="shared" si="343"/>
        <v/>
      </c>
      <c r="H1605" s="56"/>
      <c r="K1605" s="128"/>
      <c r="L1605" s="128"/>
      <c r="M1605" s="128"/>
      <c r="N1605" s="84" t="str">
        <f t="shared" si="344"/>
        <v/>
      </c>
      <c r="O1605" s="128"/>
      <c r="P1605" s="84" t="str">
        <f t="shared" si="345"/>
        <v/>
      </c>
      <c r="Q1605" s="84" t="str">
        <f t="shared" si="342"/>
        <v/>
      </c>
      <c r="R1605" s="84" t="str">
        <f t="shared" si="346"/>
        <v/>
      </c>
      <c r="S1605" s="84" t="str">
        <f t="shared" si="347"/>
        <v/>
      </c>
      <c r="U1605" s="84" t="str">
        <f t="shared" si="348"/>
        <v/>
      </c>
      <c r="W1605" s="108" t="str">
        <f>IF($N1605="", "", SUM($D$11:$D1605))</f>
        <v/>
      </c>
      <c r="X1605" s="111" t="str">
        <f t="shared" si="349"/>
        <v/>
      </c>
      <c r="Y1605" s="114" t="str">
        <f t="shared" si="353"/>
        <v/>
      </c>
      <c r="Z1605" s="111" t="str">
        <f>IF(X1605="", "", X1605-SUM($Z$11:$Z1604))</f>
        <v/>
      </c>
      <c r="AA1605" s="111" t="str">
        <f>IF($Y1605="", "", $Y1605-SUM($AA$11:$AA1604))</f>
        <v/>
      </c>
      <c r="AB1605" s="111" t="str">
        <f t="shared" si="354"/>
        <v/>
      </c>
      <c r="AC1605" s="121" t="str">
        <f t="shared" si="350"/>
        <v/>
      </c>
      <c r="AD1605" s="122" t="str">
        <f t="shared" si="351"/>
        <v/>
      </c>
      <c r="AE1605" s="123" t="str">
        <f t="shared" si="355"/>
        <v/>
      </c>
      <c r="AG1605" s="150" t="str">
        <f t="shared" si="352"/>
        <v/>
      </c>
    </row>
    <row r="1606" spans="1:33" x14ac:dyDescent="0.25">
      <c r="A1606" s="56"/>
      <c r="B1606" s="70"/>
      <c r="C1606" s="76"/>
      <c r="D1606" s="73"/>
      <c r="E1606" s="79"/>
      <c r="F1606" s="56"/>
      <c r="G1606" s="13" t="str">
        <f t="shared" si="343"/>
        <v/>
      </c>
      <c r="H1606" s="56"/>
      <c r="K1606" s="128"/>
      <c r="L1606" s="128"/>
      <c r="M1606" s="128"/>
      <c r="N1606" s="84" t="str">
        <f t="shared" si="344"/>
        <v/>
      </c>
      <c r="O1606" s="128"/>
      <c r="P1606" s="84" t="str">
        <f t="shared" si="345"/>
        <v/>
      </c>
      <c r="Q1606" s="84" t="str">
        <f t="shared" si="342"/>
        <v/>
      </c>
      <c r="R1606" s="84" t="str">
        <f t="shared" si="346"/>
        <v/>
      </c>
      <c r="S1606" s="84" t="str">
        <f t="shared" si="347"/>
        <v/>
      </c>
      <c r="U1606" s="84" t="str">
        <f t="shared" si="348"/>
        <v/>
      </c>
      <c r="W1606" s="108" t="str">
        <f>IF($N1606="", "", SUM($D$11:$D1606))</f>
        <v/>
      </c>
      <c r="X1606" s="111" t="str">
        <f t="shared" si="349"/>
        <v/>
      </c>
      <c r="Y1606" s="114" t="str">
        <f t="shared" si="353"/>
        <v/>
      </c>
      <c r="Z1606" s="111" t="str">
        <f>IF(X1606="", "", X1606-SUM($Z$11:$Z1605))</f>
        <v/>
      </c>
      <c r="AA1606" s="111" t="str">
        <f>IF($Y1606="", "", $Y1606-SUM($AA$11:$AA1605))</f>
        <v/>
      </c>
      <c r="AB1606" s="111" t="str">
        <f t="shared" si="354"/>
        <v/>
      </c>
      <c r="AC1606" s="121" t="str">
        <f t="shared" si="350"/>
        <v/>
      </c>
      <c r="AD1606" s="122" t="str">
        <f t="shared" si="351"/>
        <v/>
      </c>
      <c r="AE1606" s="123" t="str">
        <f t="shared" si="355"/>
        <v/>
      </c>
      <c r="AG1606" s="150" t="str">
        <f t="shared" si="352"/>
        <v/>
      </c>
    </row>
    <row r="1607" spans="1:33" x14ac:dyDescent="0.25">
      <c r="A1607" s="56"/>
      <c r="B1607" s="70"/>
      <c r="C1607" s="76"/>
      <c r="D1607" s="73"/>
      <c r="E1607" s="79"/>
      <c r="F1607" s="56"/>
      <c r="G1607" s="13" t="str">
        <f t="shared" si="343"/>
        <v/>
      </c>
      <c r="H1607" s="56"/>
      <c r="K1607" s="128"/>
      <c r="L1607" s="128"/>
      <c r="M1607" s="128"/>
      <c r="N1607" s="84" t="str">
        <f t="shared" si="344"/>
        <v/>
      </c>
      <c r="O1607" s="128"/>
      <c r="P1607" s="84" t="str">
        <f t="shared" si="345"/>
        <v/>
      </c>
      <c r="Q1607" s="84" t="str">
        <f t="shared" si="342"/>
        <v/>
      </c>
      <c r="R1607" s="84" t="str">
        <f t="shared" si="346"/>
        <v/>
      </c>
      <c r="S1607" s="84" t="str">
        <f t="shared" si="347"/>
        <v/>
      </c>
      <c r="U1607" s="84" t="str">
        <f t="shared" si="348"/>
        <v/>
      </c>
      <c r="W1607" s="108" t="str">
        <f>IF($N1607="", "", SUM($D$11:$D1607))</f>
        <v/>
      </c>
      <c r="X1607" s="111" t="str">
        <f t="shared" si="349"/>
        <v/>
      </c>
      <c r="Y1607" s="114" t="str">
        <f t="shared" si="353"/>
        <v/>
      </c>
      <c r="Z1607" s="111" t="str">
        <f>IF(X1607="", "", X1607-SUM($Z$11:$Z1606))</f>
        <v/>
      </c>
      <c r="AA1607" s="111" t="str">
        <f>IF($Y1607="", "", $Y1607-SUM($AA$11:$AA1606))</f>
        <v/>
      </c>
      <c r="AB1607" s="111" t="str">
        <f t="shared" si="354"/>
        <v/>
      </c>
      <c r="AC1607" s="121" t="str">
        <f t="shared" si="350"/>
        <v/>
      </c>
      <c r="AD1607" s="122" t="str">
        <f t="shared" si="351"/>
        <v/>
      </c>
      <c r="AE1607" s="123" t="str">
        <f t="shared" si="355"/>
        <v/>
      </c>
      <c r="AG1607" s="150" t="str">
        <f t="shared" si="352"/>
        <v/>
      </c>
    </row>
    <row r="1608" spans="1:33" x14ac:dyDescent="0.25">
      <c r="A1608" s="56"/>
      <c r="B1608" s="70"/>
      <c r="C1608" s="76"/>
      <c r="D1608" s="73"/>
      <c r="E1608" s="79"/>
      <c r="F1608" s="56"/>
      <c r="G1608" s="13" t="str">
        <f t="shared" si="343"/>
        <v/>
      </c>
      <c r="H1608" s="56"/>
      <c r="K1608" s="128"/>
      <c r="L1608" s="128"/>
      <c r="M1608" s="128"/>
      <c r="N1608" s="84" t="str">
        <f t="shared" si="344"/>
        <v/>
      </c>
      <c r="O1608" s="128"/>
      <c r="P1608" s="84" t="str">
        <f t="shared" si="345"/>
        <v/>
      </c>
      <c r="Q1608" s="84" t="str">
        <f t="shared" si="342"/>
        <v/>
      </c>
      <c r="R1608" s="84" t="str">
        <f t="shared" si="346"/>
        <v/>
      </c>
      <c r="S1608" s="84" t="str">
        <f t="shared" si="347"/>
        <v/>
      </c>
      <c r="U1608" s="84" t="str">
        <f t="shared" si="348"/>
        <v/>
      </c>
      <c r="W1608" s="108" t="str">
        <f>IF($N1608="", "", SUM($D$11:$D1608))</f>
        <v/>
      </c>
      <c r="X1608" s="111" t="str">
        <f t="shared" si="349"/>
        <v/>
      </c>
      <c r="Y1608" s="114" t="str">
        <f t="shared" si="353"/>
        <v/>
      </c>
      <c r="Z1608" s="111" t="str">
        <f>IF(X1608="", "", X1608-SUM($Z$11:$Z1607))</f>
        <v/>
      </c>
      <c r="AA1608" s="111" t="str">
        <f>IF($Y1608="", "", $Y1608-SUM($AA$11:$AA1607))</f>
        <v/>
      </c>
      <c r="AB1608" s="111" t="str">
        <f t="shared" si="354"/>
        <v/>
      </c>
      <c r="AC1608" s="121" t="str">
        <f t="shared" si="350"/>
        <v/>
      </c>
      <c r="AD1608" s="122" t="str">
        <f t="shared" si="351"/>
        <v/>
      </c>
      <c r="AE1608" s="123" t="str">
        <f t="shared" si="355"/>
        <v/>
      </c>
      <c r="AG1608" s="150" t="str">
        <f t="shared" si="352"/>
        <v/>
      </c>
    </row>
    <row r="1609" spans="1:33" x14ac:dyDescent="0.25">
      <c r="A1609" s="56"/>
      <c r="B1609" s="70"/>
      <c r="C1609" s="76"/>
      <c r="D1609" s="73"/>
      <c r="E1609" s="79"/>
      <c r="F1609" s="56"/>
      <c r="G1609" s="13" t="str">
        <f t="shared" si="343"/>
        <v/>
      </c>
      <c r="H1609" s="56"/>
      <c r="K1609" s="128"/>
      <c r="L1609" s="128"/>
      <c r="M1609" s="128"/>
      <c r="N1609" s="84" t="str">
        <f t="shared" si="344"/>
        <v/>
      </c>
      <c r="O1609" s="128"/>
      <c r="P1609" s="84" t="str">
        <f t="shared" si="345"/>
        <v/>
      </c>
      <c r="Q1609" s="84" t="str">
        <f t="shared" si="342"/>
        <v/>
      </c>
      <c r="R1609" s="84" t="str">
        <f t="shared" si="346"/>
        <v/>
      </c>
      <c r="S1609" s="84" t="str">
        <f t="shared" si="347"/>
        <v/>
      </c>
      <c r="U1609" s="84" t="str">
        <f t="shared" si="348"/>
        <v/>
      </c>
      <c r="W1609" s="108" t="str">
        <f>IF($N1609="", "", SUM($D$11:$D1609))</f>
        <v/>
      </c>
      <c r="X1609" s="111" t="str">
        <f t="shared" si="349"/>
        <v/>
      </c>
      <c r="Y1609" s="114" t="str">
        <f t="shared" si="353"/>
        <v/>
      </c>
      <c r="Z1609" s="111" t="str">
        <f>IF(X1609="", "", X1609-SUM($Z$11:$Z1608))</f>
        <v/>
      </c>
      <c r="AA1609" s="111" t="str">
        <f>IF($Y1609="", "", $Y1609-SUM($AA$11:$AA1608))</f>
        <v/>
      </c>
      <c r="AB1609" s="111" t="str">
        <f t="shared" si="354"/>
        <v/>
      </c>
      <c r="AC1609" s="121" t="str">
        <f t="shared" si="350"/>
        <v/>
      </c>
      <c r="AD1609" s="122" t="str">
        <f t="shared" si="351"/>
        <v/>
      </c>
      <c r="AE1609" s="123" t="str">
        <f t="shared" si="355"/>
        <v/>
      </c>
      <c r="AG1609" s="150" t="str">
        <f t="shared" si="352"/>
        <v/>
      </c>
    </row>
    <row r="1610" spans="1:33" x14ac:dyDescent="0.25">
      <c r="A1610" s="56"/>
      <c r="B1610" s="70"/>
      <c r="C1610" s="76"/>
      <c r="D1610" s="73"/>
      <c r="E1610" s="79"/>
      <c r="F1610" s="56"/>
      <c r="G1610" s="13" t="str">
        <f t="shared" si="343"/>
        <v/>
      </c>
      <c r="H1610" s="56"/>
      <c r="K1610" s="128"/>
      <c r="L1610" s="128"/>
      <c r="M1610" s="128"/>
      <c r="N1610" s="84" t="str">
        <f t="shared" si="344"/>
        <v/>
      </c>
      <c r="O1610" s="128"/>
      <c r="P1610" s="84" t="str">
        <f t="shared" si="345"/>
        <v/>
      </c>
      <c r="Q1610" s="84" t="str">
        <f t="shared" si="342"/>
        <v/>
      </c>
      <c r="R1610" s="84" t="str">
        <f t="shared" si="346"/>
        <v/>
      </c>
      <c r="S1610" s="84" t="str">
        <f t="shared" si="347"/>
        <v/>
      </c>
      <c r="U1610" s="84" t="str">
        <f t="shared" si="348"/>
        <v/>
      </c>
      <c r="W1610" s="108" t="str">
        <f>IF($N1610="", "", SUM($D$11:$D1610))</f>
        <v/>
      </c>
      <c r="X1610" s="111" t="str">
        <f t="shared" si="349"/>
        <v/>
      </c>
      <c r="Y1610" s="114" t="str">
        <f t="shared" si="353"/>
        <v/>
      </c>
      <c r="Z1610" s="111" t="str">
        <f>IF(X1610="", "", X1610-SUM($Z$11:$Z1609))</f>
        <v/>
      </c>
      <c r="AA1610" s="111" t="str">
        <f>IF($Y1610="", "", $Y1610-SUM($AA$11:$AA1609))</f>
        <v/>
      </c>
      <c r="AB1610" s="111" t="str">
        <f t="shared" si="354"/>
        <v/>
      </c>
      <c r="AC1610" s="121" t="str">
        <f t="shared" si="350"/>
        <v/>
      </c>
      <c r="AD1610" s="122" t="str">
        <f t="shared" si="351"/>
        <v/>
      </c>
      <c r="AE1610" s="123" t="str">
        <f t="shared" si="355"/>
        <v/>
      </c>
      <c r="AG1610" s="150" t="str">
        <f t="shared" si="352"/>
        <v/>
      </c>
    </row>
    <row r="1611" spans="1:33" x14ac:dyDescent="0.25">
      <c r="A1611" s="56"/>
      <c r="B1611" s="70"/>
      <c r="C1611" s="76"/>
      <c r="D1611" s="73"/>
      <c r="E1611" s="79"/>
      <c r="F1611" s="56"/>
      <c r="G1611" s="13" t="str">
        <f t="shared" si="343"/>
        <v/>
      </c>
      <c r="H1611" s="56"/>
      <c r="K1611" s="128"/>
      <c r="L1611" s="128"/>
      <c r="M1611" s="128"/>
      <c r="N1611" s="84" t="str">
        <f t="shared" si="344"/>
        <v/>
      </c>
      <c r="O1611" s="128"/>
      <c r="P1611" s="84" t="str">
        <f t="shared" si="345"/>
        <v/>
      </c>
      <c r="Q1611" s="84" t="str">
        <f t="shared" ref="Q1611:Q1674" si="356">IF($N1611="", "", IF(AND(Q$5="X", C1611=""), $N$6, IF(AND(NOT(C1611=""), COUNTIF(L$11:L$17, C1611)=0), $N$7, "")))</f>
        <v/>
      </c>
      <c r="R1611" s="84" t="str">
        <f t="shared" si="346"/>
        <v/>
      </c>
      <c r="S1611" s="84" t="str">
        <f t="shared" si="347"/>
        <v/>
      </c>
      <c r="U1611" s="84" t="str">
        <f t="shared" si="348"/>
        <v/>
      </c>
      <c r="W1611" s="108" t="str">
        <f>IF($N1611="", "", SUM($D$11:$D1611))</f>
        <v/>
      </c>
      <c r="X1611" s="111" t="str">
        <f t="shared" si="349"/>
        <v/>
      </c>
      <c r="Y1611" s="114" t="str">
        <f t="shared" si="353"/>
        <v/>
      </c>
      <c r="Z1611" s="111" t="str">
        <f>IF(X1611="", "", X1611-SUM($Z$11:$Z1610))</f>
        <v/>
      </c>
      <c r="AA1611" s="111" t="str">
        <f>IF($Y1611="", "", $Y1611-SUM($AA$11:$AA1610))</f>
        <v/>
      </c>
      <c r="AB1611" s="111" t="str">
        <f t="shared" si="354"/>
        <v/>
      </c>
      <c r="AC1611" s="121" t="str">
        <f t="shared" si="350"/>
        <v/>
      </c>
      <c r="AD1611" s="122" t="str">
        <f t="shared" si="351"/>
        <v/>
      </c>
      <c r="AE1611" s="123" t="str">
        <f t="shared" si="355"/>
        <v/>
      </c>
      <c r="AG1611" s="150" t="str">
        <f t="shared" si="352"/>
        <v/>
      </c>
    </row>
    <row r="1612" spans="1:33" x14ac:dyDescent="0.25">
      <c r="A1612" s="56"/>
      <c r="B1612" s="70"/>
      <c r="C1612" s="76"/>
      <c r="D1612" s="73"/>
      <c r="E1612" s="79"/>
      <c r="F1612" s="56"/>
      <c r="G1612" s="13" t="str">
        <f t="shared" ref="G1612:G1675" si="357">IF($B1612="", "", TEXT($B1612, "mmm"))</f>
        <v/>
      </c>
      <c r="H1612" s="56"/>
      <c r="K1612" s="128"/>
      <c r="L1612" s="128"/>
      <c r="M1612" s="128"/>
      <c r="N1612" s="84" t="str">
        <f t="shared" ref="N1612:N1675" si="358">IF(COUNTIF($B1612:$E1612, "")=4, "", "X")</f>
        <v/>
      </c>
      <c r="O1612" s="128"/>
      <c r="P1612" s="84" t="str">
        <f t="shared" ref="P1612:P1675" si="359">IF($N1612="", "", IF(AND(P$5="X", B1612=""), $N$6, IFERROR(IF(AND(NOT(B1612=""), OR(ISNUMBER(B1612)=FALSE, B1612&lt;$L$2, B1612&gt;$L$3)), $N$7, ""), $N$7)))</f>
        <v/>
      </c>
      <c r="Q1612" s="84" t="str">
        <f t="shared" si="356"/>
        <v/>
      </c>
      <c r="R1612" s="84" t="str">
        <f t="shared" ref="R1612:R1675" si="360">IF($N1612="", "", IF(AND(R$5="X", D1612=""), $N$6, IF(AND(NOT(D1612=""), ISNUMBER(D1612)=FALSE), $N$7, "")))</f>
        <v/>
      </c>
      <c r="S1612" s="84" t="str">
        <f t="shared" ref="S1612:S1675" si="361">IF($N1612="", "", IF(AND(S$5="X", E1612=""), $N$6, ""))</f>
        <v/>
      </c>
      <c r="U1612" s="84" t="str">
        <f t="shared" ref="U1612:U1675" si="362">IF($B1612="", "", TEXT($B1612, "mmm yyyy"))</f>
        <v/>
      </c>
      <c r="W1612" s="108" t="str">
        <f>IF($N1612="", "", SUM($D$11:$D1612))</f>
        <v/>
      </c>
      <c r="X1612" s="111" t="str">
        <f t="shared" ref="X1612:X1675" si="363">IF(W1612="", "", IF(W1612&lt;=$X$4, W1612, $X$4))</f>
        <v/>
      </c>
      <c r="Y1612" s="114" t="str">
        <f t="shared" si="353"/>
        <v/>
      </c>
      <c r="Z1612" s="111" t="str">
        <f>IF(X1612="", "", X1612-SUM($Z$11:$Z1611))</f>
        <v/>
      </c>
      <c r="AA1612" s="111" t="str">
        <f>IF($Y1612="", "", $Y1612-SUM($AA$11:$AA1611))</f>
        <v/>
      </c>
      <c r="AB1612" s="111" t="str">
        <f t="shared" si="354"/>
        <v/>
      </c>
      <c r="AC1612" s="121" t="str">
        <f t="shared" ref="AC1612:AC1675" si="364">IF($N1612="", "", $Z1612*$AC$4)</f>
        <v/>
      </c>
      <c r="AD1612" s="122" t="str">
        <f t="shared" ref="AD1612:AD1675" si="365">IF($N1612="", "", $AA1612*$AC$5)</f>
        <v/>
      </c>
      <c r="AE1612" s="123" t="str">
        <f t="shared" si="355"/>
        <v/>
      </c>
      <c r="AG1612" s="150" t="str">
        <f t="shared" ref="AG1612:AG1675" si="366">IF(OR($U1612="", $C1612=""), "", CONCATENATE($C1612, " - ", $U1612))</f>
        <v/>
      </c>
    </row>
    <row r="1613" spans="1:33" x14ac:dyDescent="0.25">
      <c r="A1613" s="56"/>
      <c r="B1613" s="70"/>
      <c r="C1613" s="76"/>
      <c r="D1613" s="73"/>
      <c r="E1613" s="79"/>
      <c r="F1613" s="56"/>
      <c r="G1613" s="13" t="str">
        <f t="shared" si="357"/>
        <v/>
      </c>
      <c r="H1613" s="56"/>
      <c r="K1613" s="128"/>
      <c r="L1613" s="128"/>
      <c r="M1613" s="128"/>
      <c r="N1613" s="84" t="str">
        <f t="shared" si="358"/>
        <v/>
      </c>
      <c r="O1613" s="128"/>
      <c r="P1613" s="84" t="str">
        <f t="shared" si="359"/>
        <v/>
      </c>
      <c r="Q1613" s="84" t="str">
        <f t="shared" si="356"/>
        <v/>
      </c>
      <c r="R1613" s="84" t="str">
        <f t="shared" si="360"/>
        <v/>
      </c>
      <c r="S1613" s="84" t="str">
        <f t="shared" si="361"/>
        <v/>
      </c>
      <c r="U1613" s="84" t="str">
        <f t="shared" si="362"/>
        <v/>
      </c>
      <c r="W1613" s="108" t="str">
        <f>IF($N1613="", "", SUM($D$11:$D1613))</f>
        <v/>
      </c>
      <c r="X1613" s="111" t="str">
        <f t="shared" si="363"/>
        <v/>
      </c>
      <c r="Y1613" s="114" t="str">
        <f t="shared" si="353"/>
        <v/>
      </c>
      <c r="Z1613" s="111" t="str">
        <f>IF(X1613="", "", X1613-SUM($Z$11:$Z1612))</f>
        <v/>
      </c>
      <c r="AA1613" s="111" t="str">
        <f>IF($Y1613="", "", $Y1613-SUM($AA$11:$AA1612))</f>
        <v/>
      </c>
      <c r="AB1613" s="111" t="str">
        <f t="shared" si="354"/>
        <v/>
      </c>
      <c r="AC1613" s="121" t="str">
        <f t="shared" si="364"/>
        <v/>
      </c>
      <c r="AD1613" s="122" t="str">
        <f t="shared" si="365"/>
        <v/>
      </c>
      <c r="AE1613" s="123" t="str">
        <f t="shared" si="355"/>
        <v/>
      </c>
      <c r="AG1613" s="150" t="str">
        <f t="shared" si="366"/>
        <v/>
      </c>
    </row>
    <row r="1614" spans="1:33" x14ac:dyDescent="0.25">
      <c r="A1614" s="56"/>
      <c r="B1614" s="70"/>
      <c r="C1614" s="76"/>
      <c r="D1614" s="73"/>
      <c r="E1614" s="79"/>
      <c r="F1614" s="56"/>
      <c r="G1614" s="13" t="str">
        <f t="shared" si="357"/>
        <v/>
      </c>
      <c r="H1614" s="56"/>
      <c r="K1614" s="128"/>
      <c r="L1614" s="128"/>
      <c r="M1614" s="128"/>
      <c r="N1614" s="84" t="str">
        <f t="shared" si="358"/>
        <v/>
      </c>
      <c r="O1614" s="128"/>
      <c r="P1614" s="84" t="str">
        <f t="shared" si="359"/>
        <v/>
      </c>
      <c r="Q1614" s="84" t="str">
        <f t="shared" si="356"/>
        <v/>
      </c>
      <c r="R1614" s="84" t="str">
        <f t="shared" si="360"/>
        <v/>
      </c>
      <c r="S1614" s="84" t="str">
        <f t="shared" si="361"/>
        <v/>
      </c>
      <c r="U1614" s="84" t="str">
        <f t="shared" si="362"/>
        <v/>
      </c>
      <c r="W1614" s="108" t="str">
        <f>IF($N1614="", "", SUM($D$11:$D1614))</f>
        <v/>
      </c>
      <c r="X1614" s="111" t="str">
        <f t="shared" si="363"/>
        <v/>
      </c>
      <c r="Y1614" s="114" t="str">
        <f t="shared" ref="Y1614:Y1677" si="367">IF(W1614="", "", IF(W1614&lt;=$X$4, 0, W1614-$X$4))</f>
        <v/>
      </c>
      <c r="Z1614" s="111" t="str">
        <f>IF(X1614="", "", X1614-SUM($Z$11:$Z1613))</f>
        <v/>
      </c>
      <c r="AA1614" s="111" t="str">
        <f>IF($Y1614="", "", $Y1614-SUM($AA$11:$AA1613))</f>
        <v/>
      </c>
      <c r="AB1614" s="111" t="str">
        <f t="shared" ref="AB1614:AB1677" si="368">IF($N1614="", "", SUM(Z1614:AA1614))</f>
        <v/>
      </c>
      <c r="AC1614" s="121" t="str">
        <f t="shared" si="364"/>
        <v/>
      </c>
      <c r="AD1614" s="122" t="str">
        <f t="shared" si="365"/>
        <v/>
      </c>
      <c r="AE1614" s="123" t="str">
        <f t="shared" ref="AE1614:AE1677" si="369">IF($N1614="", "", SUM(AC1614:AD1614))</f>
        <v/>
      </c>
      <c r="AG1614" s="150" t="str">
        <f t="shared" si="366"/>
        <v/>
      </c>
    </row>
    <row r="1615" spans="1:33" x14ac:dyDescent="0.25">
      <c r="A1615" s="56"/>
      <c r="B1615" s="70"/>
      <c r="C1615" s="76"/>
      <c r="D1615" s="73"/>
      <c r="E1615" s="79"/>
      <c r="F1615" s="56"/>
      <c r="G1615" s="13" t="str">
        <f t="shared" si="357"/>
        <v/>
      </c>
      <c r="H1615" s="56"/>
      <c r="K1615" s="128"/>
      <c r="L1615" s="128"/>
      <c r="M1615" s="128"/>
      <c r="N1615" s="84" t="str">
        <f t="shared" si="358"/>
        <v/>
      </c>
      <c r="O1615" s="128"/>
      <c r="P1615" s="84" t="str">
        <f t="shared" si="359"/>
        <v/>
      </c>
      <c r="Q1615" s="84" t="str">
        <f t="shared" si="356"/>
        <v/>
      </c>
      <c r="R1615" s="84" t="str">
        <f t="shared" si="360"/>
        <v/>
      </c>
      <c r="S1615" s="84" t="str">
        <f t="shared" si="361"/>
        <v/>
      </c>
      <c r="U1615" s="84" t="str">
        <f t="shared" si="362"/>
        <v/>
      </c>
      <c r="W1615" s="108" t="str">
        <f>IF($N1615="", "", SUM($D$11:$D1615))</f>
        <v/>
      </c>
      <c r="X1615" s="111" t="str">
        <f t="shared" si="363"/>
        <v/>
      </c>
      <c r="Y1615" s="114" t="str">
        <f t="shared" si="367"/>
        <v/>
      </c>
      <c r="Z1615" s="111" t="str">
        <f>IF(X1615="", "", X1615-SUM($Z$11:$Z1614))</f>
        <v/>
      </c>
      <c r="AA1615" s="111" t="str">
        <f>IF($Y1615="", "", $Y1615-SUM($AA$11:$AA1614))</f>
        <v/>
      </c>
      <c r="AB1615" s="111" t="str">
        <f t="shared" si="368"/>
        <v/>
      </c>
      <c r="AC1615" s="121" t="str">
        <f t="shared" si="364"/>
        <v/>
      </c>
      <c r="AD1615" s="122" t="str">
        <f t="shared" si="365"/>
        <v/>
      </c>
      <c r="AE1615" s="123" t="str">
        <f t="shared" si="369"/>
        <v/>
      </c>
      <c r="AG1615" s="150" t="str">
        <f t="shared" si="366"/>
        <v/>
      </c>
    </row>
    <row r="1616" spans="1:33" x14ac:dyDescent="0.25">
      <c r="A1616" s="56"/>
      <c r="B1616" s="70"/>
      <c r="C1616" s="76"/>
      <c r="D1616" s="73"/>
      <c r="E1616" s="79"/>
      <c r="F1616" s="56"/>
      <c r="G1616" s="13" t="str">
        <f t="shared" si="357"/>
        <v/>
      </c>
      <c r="H1616" s="56"/>
      <c r="K1616" s="128"/>
      <c r="L1616" s="128"/>
      <c r="M1616" s="128"/>
      <c r="N1616" s="84" t="str">
        <f t="shared" si="358"/>
        <v/>
      </c>
      <c r="O1616" s="128"/>
      <c r="P1616" s="84" t="str">
        <f t="shared" si="359"/>
        <v/>
      </c>
      <c r="Q1616" s="84" t="str">
        <f t="shared" si="356"/>
        <v/>
      </c>
      <c r="R1616" s="84" t="str">
        <f t="shared" si="360"/>
        <v/>
      </c>
      <c r="S1616" s="84" t="str">
        <f t="shared" si="361"/>
        <v/>
      </c>
      <c r="U1616" s="84" t="str">
        <f t="shared" si="362"/>
        <v/>
      </c>
      <c r="W1616" s="108" t="str">
        <f>IF($N1616="", "", SUM($D$11:$D1616))</f>
        <v/>
      </c>
      <c r="X1616" s="111" t="str">
        <f t="shared" si="363"/>
        <v/>
      </c>
      <c r="Y1616" s="114" t="str">
        <f t="shared" si="367"/>
        <v/>
      </c>
      <c r="Z1616" s="111" t="str">
        <f>IF(X1616="", "", X1616-SUM($Z$11:$Z1615))</f>
        <v/>
      </c>
      <c r="AA1616" s="111" t="str">
        <f>IF($Y1616="", "", $Y1616-SUM($AA$11:$AA1615))</f>
        <v/>
      </c>
      <c r="AB1616" s="111" t="str">
        <f t="shared" si="368"/>
        <v/>
      </c>
      <c r="AC1616" s="121" t="str">
        <f t="shared" si="364"/>
        <v/>
      </c>
      <c r="AD1616" s="122" t="str">
        <f t="shared" si="365"/>
        <v/>
      </c>
      <c r="AE1616" s="123" t="str">
        <f t="shared" si="369"/>
        <v/>
      </c>
      <c r="AG1616" s="150" t="str">
        <f t="shared" si="366"/>
        <v/>
      </c>
    </row>
    <row r="1617" spans="1:33" x14ac:dyDescent="0.25">
      <c r="A1617" s="56"/>
      <c r="B1617" s="70"/>
      <c r="C1617" s="76"/>
      <c r="D1617" s="73"/>
      <c r="E1617" s="79"/>
      <c r="F1617" s="56"/>
      <c r="G1617" s="13" t="str">
        <f t="shared" si="357"/>
        <v/>
      </c>
      <c r="H1617" s="56"/>
      <c r="K1617" s="128"/>
      <c r="L1617" s="128"/>
      <c r="M1617" s="128"/>
      <c r="N1617" s="84" t="str">
        <f t="shared" si="358"/>
        <v/>
      </c>
      <c r="O1617" s="128"/>
      <c r="P1617" s="84" t="str">
        <f t="shared" si="359"/>
        <v/>
      </c>
      <c r="Q1617" s="84" t="str">
        <f t="shared" si="356"/>
        <v/>
      </c>
      <c r="R1617" s="84" t="str">
        <f t="shared" si="360"/>
        <v/>
      </c>
      <c r="S1617" s="84" t="str">
        <f t="shared" si="361"/>
        <v/>
      </c>
      <c r="U1617" s="84" t="str">
        <f t="shared" si="362"/>
        <v/>
      </c>
      <c r="W1617" s="108" t="str">
        <f>IF($N1617="", "", SUM($D$11:$D1617))</f>
        <v/>
      </c>
      <c r="X1617" s="111" t="str">
        <f t="shared" si="363"/>
        <v/>
      </c>
      <c r="Y1617" s="114" t="str">
        <f t="shared" si="367"/>
        <v/>
      </c>
      <c r="Z1617" s="111" t="str">
        <f>IF(X1617="", "", X1617-SUM($Z$11:$Z1616))</f>
        <v/>
      </c>
      <c r="AA1617" s="111" t="str">
        <f>IF($Y1617="", "", $Y1617-SUM($AA$11:$AA1616))</f>
        <v/>
      </c>
      <c r="AB1617" s="111" t="str">
        <f t="shared" si="368"/>
        <v/>
      </c>
      <c r="AC1617" s="121" t="str">
        <f t="shared" si="364"/>
        <v/>
      </c>
      <c r="AD1617" s="122" t="str">
        <f t="shared" si="365"/>
        <v/>
      </c>
      <c r="AE1617" s="123" t="str">
        <f t="shared" si="369"/>
        <v/>
      </c>
      <c r="AG1617" s="150" t="str">
        <f t="shared" si="366"/>
        <v/>
      </c>
    </row>
    <row r="1618" spans="1:33" x14ac:dyDescent="0.25">
      <c r="A1618" s="56"/>
      <c r="B1618" s="70"/>
      <c r="C1618" s="76"/>
      <c r="D1618" s="73"/>
      <c r="E1618" s="79"/>
      <c r="F1618" s="56"/>
      <c r="G1618" s="13" t="str">
        <f t="shared" si="357"/>
        <v/>
      </c>
      <c r="H1618" s="56"/>
      <c r="K1618" s="128"/>
      <c r="L1618" s="128"/>
      <c r="M1618" s="128"/>
      <c r="N1618" s="84" t="str">
        <f t="shared" si="358"/>
        <v/>
      </c>
      <c r="O1618" s="128"/>
      <c r="P1618" s="84" t="str">
        <f t="shared" si="359"/>
        <v/>
      </c>
      <c r="Q1618" s="84" t="str">
        <f t="shared" si="356"/>
        <v/>
      </c>
      <c r="R1618" s="84" t="str">
        <f t="shared" si="360"/>
        <v/>
      </c>
      <c r="S1618" s="84" t="str">
        <f t="shared" si="361"/>
        <v/>
      </c>
      <c r="U1618" s="84" t="str">
        <f t="shared" si="362"/>
        <v/>
      </c>
      <c r="W1618" s="108" t="str">
        <f>IF($N1618="", "", SUM($D$11:$D1618))</f>
        <v/>
      </c>
      <c r="X1618" s="111" t="str">
        <f t="shared" si="363"/>
        <v/>
      </c>
      <c r="Y1618" s="114" t="str">
        <f t="shared" si="367"/>
        <v/>
      </c>
      <c r="Z1618" s="111" t="str">
        <f>IF(X1618="", "", X1618-SUM($Z$11:$Z1617))</f>
        <v/>
      </c>
      <c r="AA1618" s="111" t="str">
        <f>IF($Y1618="", "", $Y1618-SUM($AA$11:$AA1617))</f>
        <v/>
      </c>
      <c r="AB1618" s="111" t="str">
        <f t="shared" si="368"/>
        <v/>
      </c>
      <c r="AC1618" s="121" t="str">
        <f t="shared" si="364"/>
        <v/>
      </c>
      <c r="AD1618" s="122" t="str">
        <f t="shared" si="365"/>
        <v/>
      </c>
      <c r="AE1618" s="123" t="str">
        <f t="shared" si="369"/>
        <v/>
      </c>
      <c r="AG1618" s="150" t="str">
        <f t="shared" si="366"/>
        <v/>
      </c>
    </row>
    <row r="1619" spans="1:33" x14ac:dyDescent="0.25">
      <c r="A1619" s="56"/>
      <c r="B1619" s="70"/>
      <c r="C1619" s="76"/>
      <c r="D1619" s="73"/>
      <c r="E1619" s="79"/>
      <c r="F1619" s="56"/>
      <c r="G1619" s="13" t="str">
        <f t="shared" si="357"/>
        <v/>
      </c>
      <c r="H1619" s="56"/>
      <c r="K1619" s="128"/>
      <c r="L1619" s="128"/>
      <c r="M1619" s="128"/>
      <c r="N1619" s="84" t="str">
        <f t="shared" si="358"/>
        <v/>
      </c>
      <c r="O1619" s="128"/>
      <c r="P1619" s="84" t="str">
        <f t="shared" si="359"/>
        <v/>
      </c>
      <c r="Q1619" s="84" t="str">
        <f t="shared" si="356"/>
        <v/>
      </c>
      <c r="R1619" s="84" t="str">
        <f t="shared" si="360"/>
        <v/>
      </c>
      <c r="S1619" s="84" t="str">
        <f t="shared" si="361"/>
        <v/>
      </c>
      <c r="U1619" s="84" t="str">
        <f t="shared" si="362"/>
        <v/>
      </c>
      <c r="W1619" s="108" t="str">
        <f>IF($N1619="", "", SUM($D$11:$D1619))</f>
        <v/>
      </c>
      <c r="X1619" s="111" t="str">
        <f t="shared" si="363"/>
        <v/>
      </c>
      <c r="Y1619" s="114" t="str">
        <f t="shared" si="367"/>
        <v/>
      </c>
      <c r="Z1619" s="111" t="str">
        <f>IF(X1619="", "", X1619-SUM($Z$11:$Z1618))</f>
        <v/>
      </c>
      <c r="AA1619" s="111" t="str">
        <f>IF($Y1619="", "", $Y1619-SUM($AA$11:$AA1618))</f>
        <v/>
      </c>
      <c r="AB1619" s="111" t="str">
        <f t="shared" si="368"/>
        <v/>
      </c>
      <c r="AC1619" s="121" t="str">
        <f t="shared" si="364"/>
        <v/>
      </c>
      <c r="AD1619" s="122" t="str">
        <f t="shared" si="365"/>
        <v/>
      </c>
      <c r="AE1619" s="123" t="str">
        <f t="shared" si="369"/>
        <v/>
      </c>
      <c r="AG1619" s="150" t="str">
        <f t="shared" si="366"/>
        <v/>
      </c>
    </row>
    <row r="1620" spans="1:33" x14ac:dyDescent="0.25">
      <c r="A1620" s="56"/>
      <c r="B1620" s="70"/>
      <c r="C1620" s="76"/>
      <c r="D1620" s="73"/>
      <c r="E1620" s="79"/>
      <c r="F1620" s="56"/>
      <c r="G1620" s="13" t="str">
        <f t="shared" si="357"/>
        <v/>
      </c>
      <c r="H1620" s="56"/>
      <c r="K1620" s="128"/>
      <c r="L1620" s="128"/>
      <c r="M1620" s="128"/>
      <c r="N1620" s="84" t="str">
        <f t="shared" si="358"/>
        <v/>
      </c>
      <c r="O1620" s="128"/>
      <c r="P1620" s="84" t="str">
        <f t="shared" si="359"/>
        <v/>
      </c>
      <c r="Q1620" s="84" t="str">
        <f t="shared" si="356"/>
        <v/>
      </c>
      <c r="R1620" s="84" t="str">
        <f t="shared" si="360"/>
        <v/>
      </c>
      <c r="S1620" s="84" t="str">
        <f t="shared" si="361"/>
        <v/>
      </c>
      <c r="U1620" s="84" t="str">
        <f t="shared" si="362"/>
        <v/>
      </c>
      <c r="W1620" s="108" t="str">
        <f>IF($N1620="", "", SUM($D$11:$D1620))</f>
        <v/>
      </c>
      <c r="X1620" s="111" t="str">
        <f t="shared" si="363"/>
        <v/>
      </c>
      <c r="Y1620" s="114" t="str">
        <f t="shared" si="367"/>
        <v/>
      </c>
      <c r="Z1620" s="111" t="str">
        <f>IF(X1620="", "", X1620-SUM($Z$11:$Z1619))</f>
        <v/>
      </c>
      <c r="AA1620" s="111" t="str">
        <f>IF($Y1620="", "", $Y1620-SUM($AA$11:$AA1619))</f>
        <v/>
      </c>
      <c r="AB1620" s="111" t="str">
        <f t="shared" si="368"/>
        <v/>
      </c>
      <c r="AC1620" s="121" t="str">
        <f t="shared" si="364"/>
        <v/>
      </c>
      <c r="AD1620" s="122" t="str">
        <f t="shared" si="365"/>
        <v/>
      </c>
      <c r="AE1620" s="123" t="str">
        <f t="shared" si="369"/>
        <v/>
      </c>
      <c r="AG1620" s="150" t="str">
        <f t="shared" si="366"/>
        <v/>
      </c>
    </row>
    <row r="1621" spans="1:33" x14ac:dyDescent="0.25">
      <c r="A1621" s="56"/>
      <c r="B1621" s="70"/>
      <c r="C1621" s="76"/>
      <c r="D1621" s="73"/>
      <c r="E1621" s="79"/>
      <c r="F1621" s="56"/>
      <c r="G1621" s="13" t="str">
        <f t="shared" si="357"/>
        <v/>
      </c>
      <c r="H1621" s="56"/>
      <c r="K1621" s="128"/>
      <c r="L1621" s="128"/>
      <c r="M1621" s="128"/>
      <c r="N1621" s="84" t="str">
        <f t="shared" si="358"/>
        <v/>
      </c>
      <c r="O1621" s="128"/>
      <c r="P1621" s="84" t="str">
        <f t="shared" si="359"/>
        <v/>
      </c>
      <c r="Q1621" s="84" t="str">
        <f t="shared" si="356"/>
        <v/>
      </c>
      <c r="R1621" s="84" t="str">
        <f t="shared" si="360"/>
        <v/>
      </c>
      <c r="S1621" s="84" t="str">
        <f t="shared" si="361"/>
        <v/>
      </c>
      <c r="U1621" s="84" t="str">
        <f t="shared" si="362"/>
        <v/>
      </c>
      <c r="W1621" s="108" t="str">
        <f>IF($N1621="", "", SUM($D$11:$D1621))</f>
        <v/>
      </c>
      <c r="X1621" s="111" t="str">
        <f t="shared" si="363"/>
        <v/>
      </c>
      <c r="Y1621" s="114" t="str">
        <f t="shared" si="367"/>
        <v/>
      </c>
      <c r="Z1621" s="111" t="str">
        <f>IF(X1621="", "", X1621-SUM($Z$11:$Z1620))</f>
        <v/>
      </c>
      <c r="AA1621" s="111" t="str">
        <f>IF($Y1621="", "", $Y1621-SUM($AA$11:$AA1620))</f>
        <v/>
      </c>
      <c r="AB1621" s="111" t="str">
        <f t="shared" si="368"/>
        <v/>
      </c>
      <c r="AC1621" s="121" t="str">
        <f t="shared" si="364"/>
        <v/>
      </c>
      <c r="AD1621" s="122" t="str">
        <f t="shared" si="365"/>
        <v/>
      </c>
      <c r="AE1621" s="123" t="str">
        <f t="shared" si="369"/>
        <v/>
      </c>
      <c r="AG1621" s="150" t="str">
        <f t="shared" si="366"/>
        <v/>
      </c>
    </row>
    <row r="1622" spans="1:33" x14ac:dyDescent="0.25">
      <c r="A1622" s="56"/>
      <c r="B1622" s="70"/>
      <c r="C1622" s="76"/>
      <c r="D1622" s="73"/>
      <c r="E1622" s="79"/>
      <c r="F1622" s="56"/>
      <c r="G1622" s="13" t="str">
        <f t="shared" si="357"/>
        <v/>
      </c>
      <c r="H1622" s="56"/>
      <c r="K1622" s="128"/>
      <c r="L1622" s="128"/>
      <c r="M1622" s="128"/>
      <c r="N1622" s="84" t="str">
        <f t="shared" si="358"/>
        <v/>
      </c>
      <c r="O1622" s="128"/>
      <c r="P1622" s="84" t="str">
        <f t="shared" si="359"/>
        <v/>
      </c>
      <c r="Q1622" s="84" t="str">
        <f t="shared" si="356"/>
        <v/>
      </c>
      <c r="R1622" s="84" t="str">
        <f t="shared" si="360"/>
        <v/>
      </c>
      <c r="S1622" s="84" t="str">
        <f t="shared" si="361"/>
        <v/>
      </c>
      <c r="U1622" s="84" t="str">
        <f t="shared" si="362"/>
        <v/>
      </c>
      <c r="W1622" s="108" t="str">
        <f>IF($N1622="", "", SUM($D$11:$D1622))</f>
        <v/>
      </c>
      <c r="X1622" s="111" t="str">
        <f t="shared" si="363"/>
        <v/>
      </c>
      <c r="Y1622" s="114" t="str">
        <f t="shared" si="367"/>
        <v/>
      </c>
      <c r="Z1622" s="111" t="str">
        <f>IF(X1622="", "", X1622-SUM($Z$11:$Z1621))</f>
        <v/>
      </c>
      <c r="AA1622" s="111" t="str">
        <f>IF($Y1622="", "", $Y1622-SUM($AA$11:$AA1621))</f>
        <v/>
      </c>
      <c r="AB1622" s="111" t="str">
        <f t="shared" si="368"/>
        <v/>
      </c>
      <c r="AC1622" s="121" t="str">
        <f t="shared" si="364"/>
        <v/>
      </c>
      <c r="AD1622" s="122" t="str">
        <f t="shared" si="365"/>
        <v/>
      </c>
      <c r="AE1622" s="123" t="str">
        <f t="shared" si="369"/>
        <v/>
      </c>
      <c r="AG1622" s="150" t="str">
        <f t="shared" si="366"/>
        <v/>
      </c>
    </row>
    <row r="1623" spans="1:33" x14ac:dyDescent="0.25">
      <c r="A1623" s="56"/>
      <c r="B1623" s="70"/>
      <c r="C1623" s="76"/>
      <c r="D1623" s="73"/>
      <c r="E1623" s="79"/>
      <c r="F1623" s="56"/>
      <c r="G1623" s="13" t="str">
        <f t="shared" si="357"/>
        <v/>
      </c>
      <c r="H1623" s="56"/>
      <c r="K1623" s="128"/>
      <c r="L1623" s="128"/>
      <c r="M1623" s="128"/>
      <c r="N1623" s="84" t="str">
        <f t="shared" si="358"/>
        <v/>
      </c>
      <c r="O1623" s="128"/>
      <c r="P1623" s="84" t="str">
        <f t="shared" si="359"/>
        <v/>
      </c>
      <c r="Q1623" s="84" t="str">
        <f t="shared" si="356"/>
        <v/>
      </c>
      <c r="R1623" s="84" t="str">
        <f t="shared" si="360"/>
        <v/>
      </c>
      <c r="S1623" s="84" t="str">
        <f t="shared" si="361"/>
        <v/>
      </c>
      <c r="U1623" s="84" t="str">
        <f t="shared" si="362"/>
        <v/>
      </c>
      <c r="W1623" s="108" t="str">
        <f>IF($N1623="", "", SUM($D$11:$D1623))</f>
        <v/>
      </c>
      <c r="X1623" s="111" t="str">
        <f t="shared" si="363"/>
        <v/>
      </c>
      <c r="Y1623" s="114" t="str">
        <f t="shared" si="367"/>
        <v/>
      </c>
      <c r="Z1623" s="111" t="str">
        <f>IF(X1623="", "", X1623-SUM($Z$11:$Z1622))</f>
        <v/>
      </c>
      <c r="AA1623" s="111" t="str">
        <f>IF($Y1623="", "", $Y1623-SUM($AA$11:$AA1622))</f>
        <v/>
      </c>
      <c r="AB1623" s="111" t="str">
        <f t="shared" si="368"/>
        <v/>
      </c>
      <c r="AC1623" s="121" t="str">
        <f t="shared" si="364"/>
        <v/>
      </c>
      <c r="AD1623" s="122" t="str">
        <f t="shared" si="365"/>
        <v/>
      </c>
      <c r="AE1623" s="123" t="str">
        <f t="shared" si="369"/>
        <v/>
      </c>
      <c r="AG1623" s="150" t="str">
        <f t="shared" si="366"/>
        <v/>
      </c>
    </row>
    <row r="1624" spans="1:33" x14ac:dyDescent="0.25">
      <c r="A1624" s="56"/>
      <c r="B1624" s="70"/>
      <c r="C1624" s="76"/>
      <c r="D1624" s="73"/>
      <c r="E1624" s="79"/>
      <c r="F1624" s="56"/>
      <c r="G1624" s="13" t="str">
        <f t="shared" si="357"/>
        <v/>
      </c>
      <c r="H1624" s="56"/>
      <c r="K1624" s="128"/>
      <c r="L1624" s="128"/>
      <c r="M1624" s="128"/>
      <c r="N1624" s="84" t="str">
        <f t="shared" si="358"/>
        <v/>
      </c>
      <c r="O1624" s="128"/>
      <c r="P1624" s="84" t="str">
        <f t="shared" si="359"/>
        <v/>
      </c>
      <c r="Q1624" s="84" t="str">
        <f t="shared" si="356"/>
        <v/>
      </c>
      <c r="R1624" s="84" t="str">
        <f t="shared" si="360"/>
        <v/>
      </c>
      <c r="S1624" s="84" t="str">
        <f t="shared" si="361"/>
        <v/>
      </c>
      <c r="U1624" s="84" t="str">
        <f t="shared" si="362"/>
        <v/>
      </c>
      <c r="W1624" s="108" t="str">
        <f>IF($N1624="", "", SUM($D$11:$D1624))</f>
        <v/>
      </c>
      <c r="X1624" s="111" t="str">
        <f t="shared" si="363"/>
        <v/>
      </c>
      <c r="Y1624" s="114" t="str">
        <f t="shared" si="367"/>
        <v/>
      </c>
      <c r="Z1624" s="111" t="str">
        <f>IF(X1624="", "", X1624-SUM($Z$11:$Z1623))</f>
        <v/>
      </c>
      <c r="AA1624" s="111" t="str">
        <f>IF($Y1624="", "", $Y1624-SUM($AA$11:$AA1623))</f>
        <v/>
      </c>
      <c r="AB1624" s="111" t="str">
        <f t="shared" si="368"/>
        <v/>
      </c>
      <c r="AC1624" s="121" t="str">
        <f t="shared" si="364"/>
        <v/>
      </c>
      <c r="AD1624" s="122" t="str">
        <f t="shared" si="365"/>
        <v/>
      </c>
      <c r="AE1624" s="123" t="str">
        <f t="shared" si="369"/>
        <v/>
      </c>
      <c r="AG1624" s="150" t="str">
        <f t="shared" si="366"/>
        <v/>
      </c>
    </row>
    <row r="1625" spans="1:33" x14ac:dyDescent="0.25">
      <c r="A1625" s="56"/>
      <c r="B1625" s="70"/>
      <c r="C1625" s="76"/>
      <c r="D1625" s="73"/>
      <c r="E1625" s="79"/>
      <c r="F1625" s="56"/>
      <c r="G1625" s="13" t="str">
        <f t="shared" si="357"/>
        <v/>
      </c>
      <c r="H1625" s="56"/>
      <c r="K1625" s="128"/>
      <c r="L1625" s="128"/>
      <c r="M1625" s="128"/>
      <c r="N1625" s="84" t="str">
        <f t="shared" si="358"/>
        <v/>
      </c>
      <c r="O1625" s="128"/>
      <c r="P1625" s="84" t="str">
        <f t="shared" si="359"/>
        <v/>
      </c>
      <c r="Q1625" s="84" t="str">
        <f t="shared" si="356"/>
        <v/>
      </c>
      <c r="R1625" s="84" t="str">
        <f t="shared" si="360"/>
        <v/>
      </c>
      <c r="S1625" s="84" t="str">
        <f t="shared" si="361"/>
        <v/>
      </c>
      <c r="U1625" s="84" t="str">
        <f t="shared" si="362"/>
        <v/>
      </c>
      <c r="W1625" s="108" t="str">
        <f>IF($N1625="", "", SUM($D$11:$D1625))</f>
        <v/>
      </c>
      <c r="X1625" s="111" t="str">
        <f t="shared" si="363"/>
        <v/>
      </c>
      <c r="Y1625" s="114" t="str">
        <f t="shared" si="367"/>
        <v/>
      </c>
      <c r="Z1625" s="111" t="str">
        <f>IF(X1625="", "", X1625-SUM($Z$11:$Z1624))</f>
        <v/>
      </c>
      <c r="AA1625" s="111" t="str">
        <f>IF($Y1625="", "", $Y1625-SUM($AA$11:$AA1624))</f>
        <v/>
      </c>
      <c r="AB1625" s="111" t="str">
        <f t="shared" si="368"/>
        <v/>
      </c>
      <c r="AC1625" s="121" t="str">
        <f t="shared" si="364"/>
        <v/>
      </c>
      <c r="AD1625" s="122" t="str">
        <f t="shared" si="365"/>
        <v/>
      </c>
      <c r="AE1625" s="123" t="str">
        <f t="shared" si="369"/>
        <v/>
      </c>
      <c r="AG1625" s="150" t="str">
        <f t="shared" si="366"/>
        <v/>
      </c>
    </row>
    <row r="1626" spans="1:33" x14ac:dyDescent="0.25">
      <c r="A1626" s="56"/>
      <c r="B1626" s="70"/>
      <c r="C1626" s="76"/>
      <c r="D1626" s="73"/>
      <c r="E1626" s="79"/>
      <c r="F1626" s="56"/>
      <c r="G1626" s="13" t="str">
        <f t="shared" si="357"/>
        <v/>
      </c>
      <c r="H1626" s="56"/>
      <c r="K1626" s="128"/>
      <c r="L1626" s="128"/>
      <c r="M1626" s="128"/>
      <c r="N1626" s="84" t="str">
        <f t="shared" si="358"/>
        <v/>
      </c>
      <c r="O1626" s="128"/>
      <c r="P1626" s="84" t="str">
        <f t="shared" si="359"/>
        <v/>
      </c>
      <c r="Q1626" s="84" t="str">
        <f t="shared" si="356"/>
        <v/>
      </c>
      <c r="R1626" s="84" t="str">
        <f t="shared" si="360"/>
        <v/>
      </c>
      <c r="S1626" s="84" t="str">
        <f t="shared" si="361"/>
        <v/>
      </c>
      <c r="U1626" s="84" t="str">
        <f t="shared" si="362"/>
        <v/>
      </c>
      <c r="W1626" s="108" t="str">
        <f>IF($N1626="", "", SUM($D$11:$D1626))</f>
        <v/>
      </c>
      <c r="X1626" s="111" t="str">
        <f t="shared" si="363"/>
        <v/>
      </c>
      <c r="Y1626" s="114" t="str">
        <f t="shared" si="367"/>
        <v/>
      </c>
      <c r="Z1626" s="111" t="str">
        <f>IF(X1626="", "", X1626-SUM($Z$11:$Z1625))</f>
        <v/>
      </c>
      <c r="AA1626" s="111" t="str">
        <f>IF($Y1626="", "", $Y1626-SUM($AA$11:$AA1625))</f>
        <v/>
      </c>
      <c r="AB1626" s="111" t="str">
        <f t="shared" si="368"/>
        <v/>
      </c>
      <c r="AC1626" s="121" t="str">
        <f t="shared" si="364"/>
        <v/>
      </c>
      <c r="AD1626" s="122" t="str">
        <f t="shared" si="365"/>
        <v/>
      </c>
      <c r="AE1626" s="123" t="str">
        <f t="shared" si="369"/>
        <v/>
      </c>
      <c r="AG1626" s="150" t="str">
        <f t="shared" si="366"/>
        <v/>
      </c>
    </row>
    <row r="1627" spans="1:33" x14ac:dyDescent="0.25">
      <c r="A1627" s="56"/>
      <c r="B1627" s="70"/>
      <c r="C1627" s="76"/>
      <c r="D1627" s="73"/>
      <c r="E1627" s="79"/>
      <c r="F1627" s="56"/>
      <c r="G1627" s="13" t="str">
        <f t="shared" si="357"/>
        <v/>
      </c>
      <c r="H1627" s="56"/>
      <c r="K1627" s="128"/>
      <c r="L1627" s="128"/>
      <c r="M1627" s="128"/>
      <c r="N1627" s="84" t="str">
        <f t="shared" si="358"/>
        <v/>
      </c>
      <c r="O1627" s="128"/>
      <c r="P1627" s="84" t="str">
        <f t="shared" si="359"/>
        <v/>
      </c>
      <c r="Q1627" s="84" t="str">
        <f t="shared" si="356"/>
        <v/>
      </c>
      <c r="R1627" s="84" t="str">
        <f t="shared" si="360"/>
        <v/>
      </c>
      <c r="S1627" s="84" t="str">
        <f t="shared" si="361"/>
        <v/>
      </c>
      <c r="U1627" s="84" t="str">
        <f t="shared" si="362"/>
        <v/>
      </c>
      <c r="W1627" s="108" t="str">
        <f>IF($N1627="", "", SUM($D$11:$D1627))</f>
        <v/>
      </c>
      <c r="X1627" s="111" t="str">
        <f t="shared" si="363"/>
        <v/>
      </c>
      <c r="Y1627" s="114" t="str">
        <f t="shared" si="367"/>
        <v/>
      </c>
      <c r="Z1627" s="111" t="str">
        <f>IF(X1627="", "", X1627-SUM($Z$11:$Z1626))</f>
        <v/>
      </c>
      <c r="AA1627" s="111" t="str">
        <f>IF($Y1627="", "", $Y1627-SUM($AA$11:$AA1626))</f>
        <v/>
      </c>
      <c r="AB1627" s="111" t="str">
        <f t="shared" si="368"/>
        <v/>
      </c>
      <c r="AC1627" s="121" t="str">
        <f t="shared" si="364"/>
        <v/>
      </c>
      <c r="AD1627" s="122" t="str">
        <f t="shared" si="365"/>
        <v/>
      </c>
      <c r="AE1627" s="123" t="str">
        <f t="shared" si="369"/>
        <v/>
      </c>
      <c r="AG1627" s="150" t="str">
        <f t="shared" si="366"/>
        <v/>
      </c>
    </row>
    <row r="1628" spans="1:33" x14ac:dyDescent="0.25">
      <c r="A1628" s="56"/>
      <c r="B1628" s="70"/>
      <c r="C1628" s="76"/>
      <c r="D1628" s="73"/>
      <c r="E1628" s="79"/>
      <c r="F1628" s="56"/>
      <c r="G1628" s="13" t="str">
        <f t="shared" si="357"/>
        <v/>
      </c>
      <c r="H1628" s="56"/>
      <c r="K1628" s="128"/>
      <c r="L1628" s="128"/>
      <c r="M1628" s="128"/>
      <c r="N1628" s="84" t="str">
        <f t="shared" si="358"/>
        <v/>
      </c>
      <c r="O1628" s="128"/>
      <c r="P1628" s="84" t="str">
        <f t="shared" si="359"/>
        <v/>
      </c>
      <c r="Q1628" s="84" t="str">
        <f t="shared" si="356"/>
        <v/>
      </c>
      <c r="R1628" s="84" t="str">
        <f t="shared" si="360"/>
        <v/>
      </c>
      <c r="S1628" s="84" t="str">
        <f t="shared" si="361"/>
        <v/>
      </c>
      <c r="U1628" s="84" t="str">
        <f t="shared" si="362"/>
        <v/>
      </c>
      <c r="W1628" s="108" t="str">
        <f>IF($N1628="", "", SUM($D$11:$D1628))</f>
        <v/>
      </c>
      <c r="X1628" s="111" t="str">
        <f t="shared" si="363"/>
        <v/>
      </c>
      <c r="Y1628" s="114" t="str">
        <f t="shared" si="367"/>
        <v/>
      </c>
      <c r="Z1628" s="111" t="str">
        <f>IF(X1628="", "", X1628-SUM($Z$11:$Z1627))</f>
        <v/>
      </c>
      <c r="AA1628" s="111" t="str">
        <f>IF($Y1628="", "", $Y1628-SUM($AA$11:$AA1627))</f>
        <v/>
      </c>
      <c r="AB1628" s="111" t="str">
        <f t="shared" si="368"/>
        <v/>
      </c>
      <c r="AC1628" s="121" t="str">
        <f t="shared" si="364"/>
        <v/>
      </c>
      <c r="AD1628" s="122" t="str">
        <f t="shared" si="365"/>
        <v/>
      </c>
      <c r="AE1628" s="123" t="str">
        <f t="shared" si="369"/>
        <v/>
      </c>
      <c r="AG1628" s="150" t="str">
        <f t="shared" si="366"/>
        <v/>
      </c>
    </row>
    <row r="1629" spans="1:33" x14ac:dyDescent="0.25">
      <c r="A1629" s="56"/>
      <c r="B1629" s="70"/>
      <c r="C1629" s="76"/>
      <c r="D1629" s="73"/>
      <c r="E1629" s="79"/>
      <c r="F1629" s="56"/>
      <c r="G1629" s="13" t="str">
        <f t="shared" si="357"/>
        <v/>
      </c>
      <c r="H1629" s="56"/>
      <c r="K1629" s="128"/>
      <c r="L1629" s="128"/>
      <c r="M1629" s="128"/>
      <c r="N1629" s="84" t="str">
        <f t="shared" si="358"/>
        <v/>
      </c>
      <c r="O1629" s="128"/>
      <c r="P1629" s="84" t="str">
        <f t="shared" si="359"/>
        <v/>
      </c>
      <c r="Q1629" s="84" t="str">
        <f t="shared" si="356"/>
        <v/>
      </c>
      <c r="R1629" s="84" t="str">
        <f t="shared" si="360"/>
        <v/>
      </c>
      <c r="S1629" s="84" t="str">
        <f t="shared" si="361"/>
        <v/>
      </c>
      <c r="U1629" s="84" t="str">
        <f t="shared" si="362"/>
        <v/>
      </c>
      <c r="W1629" s="108" t="str">
        <f>IF($N1629="", "", SUM($D$11:$D1629))</f>
        <v/>
      </c>
      <c r="X1629" s="111" t="str">
        <f t="shared" si="363"/>
        <v/>
      </c>
      <c r="Y1629" s="114" t="str">
        <f t="shared" si="367"/>
        <v/>
      </c>
      <c r="Z1629" s="111" t="str">
        <f>IF(X1629="", "", X1629-SUM($Z$11:$Z1628))</f>
        <v/>
      </c>
      <c r="AA1629" s="111" t="str">
        <f>IF($Y1629="", "", $Y1629-SUM($AA$11:$AA1628))</f>
        <v/>
      </c>
      <c r="AB1629" s="111" t="str">
        <f t="shared" si="368"/>
        <v/>
      </c>
      <c r="AC1629" s="121" t="str">
        <f t="shared" si="364"/>
        <v/>
      </c>
      <c r="AD1629" s="122" t="str">
        <f t="shared" si="365"/>
        <v/>
      </c>
      <c r="AE1629" s="123" t="str">
        <f t="shared" si="369"/>
        <v/>
      </c>
      <c r="AG1629" s="150" t="str">
        <f t="shared" si="366"/>
        <v/>
      </c>
    </row>
    <row r="1630" spans="1:33" x14ac:dyDescent="0.25">
      <c r="A1630" s="56"/>
      <c r="B1630" s="70"/>
      <c r="C1630" s="76"/>
      <c r="D1630" s="73"/>
      <c r="E1630" s="79"/>
      <c r="F1630" s="56"/>
      <c r="G1630" s="13" t="str">
        <f t="shared" si="357"/>
        <v/>
      </c>
      <c r="H1630" s="56"/>
      <c r="K1630" s="128"/>
      <c r="L1630" s="128"/>
      <c r="M1630" s="128"/>
      <c r="N1630" s="84" t="str">
        <f t="shared" si="358"/>
        <v/>
      </c>
      <c r="O1630" s="128"/>
      <c r="P1630" s="84" t="str">
        <f t="shared" si="359"/>
        <v/>
      </c>
      <c r="Q1630" s="84" t="str">
        <f t="shared" si="356"/>
        <v/>
      </c>
      <c r="R1630" s="84" t="str">
        <f t="shared" si="360"/>
        <v/>
      </c>
      <c r="S1630" s="84" t="str">
        <f t="shared" si="361"/>
        <v/>
      </c>
      <c r="U1630" s="84" t="str">
        <f t="shared" si="362"/>
        <v/>
      </c>
      <c r="W1630" s="108" t="str">
        <f>IF($N1630="", "", SUM($D$11:$D1630))</f>
        <v/>
      </c>
      <c r="X1630" s="111" t="str">
        <f t="shared" si="363"/>
        <v/>
      </c>
      <c r="Y1630" s="114" t="str">
        <f t="shared" si="367"/>
        <v/>
      </c>
      <c r="Z1630" s="111" t="str">
        <f>IF(X1630="", "", X1630-SUM($Z$11:$Z1629))</f>
        <v/>
      </c>
      <c r="AA1630" s="111" t="str">
        <f>IF($Y1630="", "", $Y1630-SUM($AA$11:$AA1629))</f>
        <v/>
      </c>
      <c r="AB1630" s="111" t="str">
        <f t="shared" si="368"/>
        <v/>
      </c>
      <c r="AC1630" s="121" t="str">
        <f t="shared" si="364"/>
        <v/>
      </c>
      <c r="AD1630" s="122" t="str">
        <f t="shared" si="365"/>
        <v/>
      </c>
      <c r="AE1630" s="123" t="str">
        <f t="shared" si="369"/>
        <v/>
      </c>
      <c r="AG1630" s="150" t="str">
        <f t="shared" si="366"/>
        <v/>
      </c>
    </row>
    <row r="1631" spans="1:33" x14ac:dyDescent="0.25">
      <c r="A1631" s="56"/>
      <c r="B1631" s="70"/>
      <c r="C1631" s="76"/>
      <c r="D1631" s="73"/>
      <c r="E1631" s="79"/>
      <c r="F1631" s="56"/>
      <c r="G1631" s="13" t="str">
        <f t="shared" si="357"/>
        <v/>
      </c>
      <c r="H1631" s="56"/>
      <c r="K1631" s="128"/>
      <c r="L1631" s="128"/>
      <c r="M1631" s="128"/>
      <c r="N1631" s="84" t="str">
        <f t="shared" si="358"/>
        <v/>
      </c>
      <c r="O1631" s="128"/>
      <c r="P1631" s="84" t="str">
        <f t="shared" si="359"/>
        <v/>
      </c>
      <c r="Q1631" s="84" t="str">
        <f t="shared" si="356"/>
        <v/>
      </c>
      <c r="R1631" s="84" t="str">
        <f t="shared" si="360"/>
        <v/>
      </c>
      <c r="S1631" s="84" t="str">
        <f t="shared" si="361"/>
        <v/>
      </c>
      <c r="U1631" s="84" t="str">
        <f t="shared" si="362"/>
        <v/>
      </c>
      <c r="W1631" s="108" t="str">
        <f>IF($N1631="", "", SUM($D$11:$D1631))</f>
        <v/>
      </c>
      <c r="X1631" s="111" t="str">
        <f t="shared" si="363"/>
        <v/>
      </c>
      <c r="Y1631" s="114" t="str">
        <f t="shared" si="367"/>
        <v/>
      </c>
      <c r="Z1631" s="111" t="str">
        <f>IF(X1631="", "", X1631-SUM($Z$11:$Z1630))</f>
        <v/>
      </c>
      <c r="AA1631" s="111" t="str">
        <f>IF($Y1631="", "", $Y1631-SUM($AA$11:$AA1630))</f>
        <v/>
      </c>
      <c r="AB1631" s="111" t="str">
        <f t="shared" si="368"/>
        <v/>
      </c>
      <c r="AC1631" s="121" t="str">
        <f t="shared" si="364"/>
        <v/>
      </c>
      <c r="AD1631" s="122" t="str">
        <f t="shared" si="365"/>
        <v/>
      </c>
      <c r="AE1631" s="123" t="str">
        <f t="shared" si="369"/>
        <v/>
      </c>
      <c r="AG1631" s="150" t="str">
        <f t="shared" si="366"/>
        <v/>
      </c>
    </row>
    <row r="1632" spans="1:33" x14ac:dyDescent="0.25">
      <c r="A1632" s="56"/>
      <c r="B1632" s="70"/>
      <c r="C1632" s="76"/>
      <c r="D1632" s="73"/>
      <c r="E1632" s="79"/>
      <c r="F1632" s="56"/>
      <c r="G1632" s="13" t="str">
        <f t="shared" si="357"/>
        <v/>
      </c>
      <c r="H1632" s="56"/>
      <c r="K1632" s="128"/>
      <c r="L1632" s="128"/>
      <c r="M1632" s="128"/>
      <c r="N1632" s="84" t="str">
        <f t="shared" si="358"/>
        <v/>
      </c>
      <c r="O1632" s="128"/>
      <c r="P1632" s="84" t="str">
        <f t="shared" si="359"/>
        <v/>
      </c>
      <c r="Q1632" s="84" t="str">
        <f t="shared" si="356"/>
        <v/>
      </c>
      <c r="R1632" s="84" t="str">
        <f t="shared" si="360"/>
        <v/>
      </c>
      <c r="S1632" s="84" t="str">
        <f t="shared" si="361"/>
        <v/>
      </c>
      <c r="U1632" s="84" t="str">
        <f t="shared" si="362"/>
        <v/>
      </c>
      <c r="W1632" s="108" t="str">
        <f>IF($N1632="", "", SUM($D$11:$D1632))</f>
        <v/>
      </c>
      <c r="X1632" s="111" t="str">
        <f t="shared" si="363"/>
        <v/>
      </c>
      <c r="Y1632" s="114" t="str">
        <f t="shared" si="367"/>
        <v/>
      </c>
      <c r="Z1632" s="111" t="str">
        <f>IF(X1632="", "", X1632-SUM($Z$11:$Z1631))</f>
        <v/>
      </c>
      <c r="AA1632" s="111" t="str">
        <f>IF($Y1632="", "", $Y1632-SUM($AA$11:$AA1631))</f>
        <v/>
      </c>
      <c r="AB1632" s="111" t="str">
        <f t="shared" si="368"/>
        <v/>
      </c>
      <c r="AC1632" s="121" t="str">
        <f t="shared" si="364"/>
        <v/>
      </c>
      <c r="AD1632" s="122" t="str">
        <f t="shared" si="365"/>
        <v/>
      </c>
      <c r="AE1632" s="123" t="str">
        <f t="shared" si="369"/>
        <v/>
      </c>
      <c r="AG1632" s="150" t="str">
        <f t="shared" si="366"/>
        <v/>
      </c>
    </row>
    <row r="1633" spans="1:33" x14ac:dyDescent="0.25">
      <c r="A1633" s="56"/>
      <c r="B1633" s="70"/>
      <c r="C1633" s="76"/>
      <c r="D1633" s="73"/>
      <c r="E1633" s="79"/>
      <c r="F1633" s="56"/>
      <c r="G1633" s="13" t="str">
        <f t="shared" si="357"/>
        <v/>
      </c>
      <c r="H1633" s="56"/>
      <c r="K1633" s="128"/>
      <c r="L1633" s="128"/>
      <c r="M1633" s="128"/>
      <c r="N1633" s="84" t="str">
        <f t="shared" si="358"/>
        <v/>
      </c>
      <c r="O1633" s="128"/>
      <c r="P1633" s="84" t="str">
        <f t="shared" si="359"/>
        <v/>
      </c>
      <c r="Q1633" s="84" t="str">
        <f t="shared" si="356"/>
        <v/>
      </c>
      <c r="R1633" s="84" t="str">
        <f t="shared" si="360"/>
        <v/>
      </c>
      <c r="S1633" s="84" t="str">
        <f t="shared" si="361"/>
        <v/>
      </c>
      <c r="U1633" s="84" t="str">
        <f t="shared" si="362"/>
        <v/>
      </c>
      <c r="W1633" s="108" t="str">
        <f>IF($N1633="", "", SUM($D$11:$D1633))</f>
        <v/>
      </c>
      <c r="X1633" s="111" t="str">
        <f t="shared" si="363"/>
        <v/>
      </c>
      <c r="Y1633" s="114" t="str">
        <f t="shared" si="367"/>
        <v/>
      </c>
      <c r="Z1633" s="111" t="str">
        <f>IF(X1633="", "", X1633-SUM($Z$11:$Z1632))</f>
        <v/>
      </c>
      <c r="AA1633" s="111" t="str">
        <f>IF($Y1633="", "", $Y1633-SUM($AA$11:$AA1632))</f>
        <v/>
      </c>
      <c r="AB1633" s="111" t="str">
        <f t="shared" si="368"/>
        <v/>
      </c>
      <c r="AC1633" s="121" t="str">
        <f t="shared" si="364"/>
        <v/>
      </c>
      <c r="AD1633" s="122" t="str">
        <f t="shared" si="365"/>
        <v/>
      </c>
      <c r="AE1633" s="123" t="str">
        <f t="shared" si="369"/>
        <v/>
      </c>
      <c r="AG1633" s="150" t="str">
        <f t="shared" si="366"/>
        <v/>
      </c>
    </row>
    <row r="1634" spans="1:33" x14ac:dyDescent="0.25">
      <c r="A1634" s="56"/>
      <c r="B1634" s="70"/>
      <c r="C1634" s="76"/>
      <c r="D1634" s="73"/>
      <c r="E1634" s="79"/>
      <c r="F1634" s="56"/>
      <c r="G1634" s="13" t="str">
        <f t="shared" si="357"/>
        <v/>
      </c>
      <c r="H1634" s="56"/>
      <c r="K1634" s="128"/>
      <c r="L1634" s="128"/>
      <c r="M1634" s="128"/>
      <c r="N1634" s="84" t="str">
        <f t="shared" si="358"/>
        <v/>
      </c>
      <c r="O1634" s="128"/>
      <c r="P1634" s="84" t="str">
        <f t="shared" si="359"/>
        <v/>
      </c>
      <c r="Q1634" s="84" t="str">
        <f t="shared" si="356"/>
        <v/>
      </c>
      <c r="R1634" s="84" t="str">
        <f t="shared" si="360"/>
        <v/>
      </c>
      <c r="S1634" s="84" t="str">
        <f t="shared" si="361"/>
        <v/>
      </c>
      <c r="U1634" s="84" t="str">
        <f t="shared" si="362"/>
        <v/>
      </c>
      <c r="W1634" s="108" t="str">
        <f>IF($N1634="", "", SUM($D$11:$D1634))</f>
        <v/>
      </c>
      <c r="X1634" s="111" t="str">
        <f t="shared" si="363"/>
        <v/>
      </c>
      <c r="Y1634" s="114" t="str">
        <f t="shared" si="367"/>
        <v/>
      </c>
      <c r="Z1634" s="111" t="str">
        <f>IF(X1634="", "", X1634-SUM($Z$11:$Z1633))</f>
        <v/>
      </c>
      <c r="AA1634" s="111" t="str">
        <f>IF($Y1634="", "", $Y1634-SUM($AA$11:$AA1633))</f>
        <v/>
      </c>
      <c r="AB1634" s="111" t="str">
        <f t="shared" si="368"/>
        <v/>
      </c>
      <c r="AC1634" s="121" t="str">
        <f t="shared" si="364"/>
        <v/>
      </c>
      <c r="AD1634" s="122" t="str">
        <f t="shared" si="365"/>
        <v/>
      </c>
      <c r="AE1634" s="123" t="str">
        <f t="shared" si="369"/>
        <v/>
      </c>
      <c r="AG1634" s="150" t="str">
        <f t="shared" si="366"/>
        <v/>
      </c>
    </row>
    <row r="1635" spans="1:33" x14ac:dyDescent="0.25">
      <c r="A1635" s="56"/>
      <c r="B1635" s="70"/>
      <c r="C1635" s="76"/>
      <c r="D1635" s="73"/>
      <c r="E1635" s="79"/>
      <c r="F1635" s="56"/>
      <c r="G1635" s="13" t="str">
        <f t="shared" si="357"/>
        <v/>
      </c>
      <c r="H1635" s="56"/>
      <c r="K1635" s="128"/>
      <c r="L1635" s="128"/>
      <c r="M1635" s="128"/>
      <c r="N1635" s="84" t="str">
        <f t="shared" si="358"/>
        <v/>
      </c>
      <c r="O1635" s="128"/>
      <c r="P1635" s="84" t="str">
        <f t="shared" si="359"/>
        <v/>
      </c>
      <c r="Q1635" s="84" t="str">
        <f t="shared" si="356"/>
        <v/>
      </c>
      <c r="R1635" s="84" t="str">
        <f t="shared" si="360"/>
        <v/>
      </c>
      <c r="S1635" s="84" t="str">
        <f t="shared" si="361"/>
        <v/>
      </c>
      <c r="U1635" s="84" t="str">
        <f t="shared" si="362"/>
        <v/>
      </c>
      <c r="W1635" s="108" t="str">
        <f>IF($N1635="", "", SUM($D$11:$D1635))</f>
        <v/>
      </c>
      <c r="X1635" s="111" t="str">
        <f t="shared" si="363"/>
        <v/>
      </c>
      <c r="Y1635" s="114" t="str">
        <f t="shared" si="367"/>
        <v/>
      </c>
      <c r="Z1635" s="111" t="str">
        <f>IF(X1635="", "", X1635-SUM($Z$11:$Z1634))</f>
        <v/>
      </c>
      <c r="AA1635" s="111" t="str">
        <f>IF($Y1635="", "", $Y1635-SUM($AA$11:$AA1634))</f>
        <v/>
      </c>
      <c r="AB1635" s="111" t="str">
        <f t="shared" si="368"/>
        <v/>
      </c>
      <c r="AC1635" s="121" t="str">
        <f t="shared" si="364"/>
        <v/>
      </c>
      <c r="AD1635" s="122" t="str">
        <f t="shared" si="365"/>
        <v/>
      </c>
      <c r="AE1635" s="123" t="str">
        <f t="shared" si="369"/>
        <v/>
      </c>
      <c r="AG1635" s="150" t="str">
        <f t="shared" si="366"/>
        <v/>
      </c>
    </row>
    <row r="1636" spans="1:33" x14ac:dyDescent="0.25">
      <c r="A1636" s="56"/>
      <c r="B1636" s="70"/>
      <c r="C1636" s="76"/>
      <c r="D1636" s="73"/>
      <c r="E1636" s="79"/>
      <c r="F1636" s="56"/>
      <c r="G1636" s="13" t="str">
        <f t="shared" si="357"/>
        <v/>
      </c>
      <c r="H1636" s="56"/>
      <c r="K1636" s="128"/>
      <c r="L1636" s="128"/>
      <c r="M1636" s="128"/>
      <c r="N1636" s="84" t="str">
        <f t="shared" si="358"/>
        <v/>
      </c>
      <c r="O1636" s="128"/>
      <c r="P1636" s="84" t="str">
        <f t="shared" si="359"/>
        <v/>
      </c>
      <c r="Q1636" s="84" t="str">
        <f t="shared" si="356"/>
        <v/>
      </c>
      <c r="R1636" s="84" t="str">
        <f t="shared" si="360"/>
        <v/>
      </c>
      <c r="S1636" s="84" t="str">
        <f t="shared" si="361"/>
        <v/>
      </c>
      <c r="U1636" s="84" t="str">
        <f t="shared" si="362"/>
        <v/>
      </c>
      <c r="W1636" s="108" t="str">
        <f>IF($N1636="", "", SUM($D$11:$D1636))</f>
        <v/>
      </c>
      <c r="X1636" s="111" t="str">
        <f t="shared" si="363"/>
        <v/>
      </c>
      <c r="Y1636" s="114" t="str">
        <f t="shared" si="367"/>
        <v/>
      </c>
      <c r="Z1636" s="111" t="str">
        <f>IF(X1636="", "", X1636-SUM($Z$11:$Z1635))</f>
        <v/>
      </c>
      <c r="AA1636" s="111" t="str">
        <f>IF($Y1636="", "", $Y1636-SUM($AA$11:$AA1635))</f>
        <v/>
      </c>
      <c r="AB1636" s="111" t="str">
        <f t="shared" si="368"/>
        <v/>
      </c>
      <c r="AC1636" s="121" t="str">
        <f t="shared" si="364"/>
        <v/>
      </c>
      <c r="AD1636" s="122" t="str">
        <f t="shared" si="365"/>
        <v/>
      </c>
      <c r="AE1636" s="123" t="str">
        <f t="shared" si="369"/>
        <v/>
      </c>
      <c r="AG1636" s="150" t="str">
        <f t="shared" si="366"/>
        <v/>
      </c>
    </row>
    <row r="1637" spans="1:33" x14ac:dyDescent="0.25">
      <c r="A1637" s="56"/>
      <c r="B1637" s="70"/>
      <c r="C1637" s="76"/>
      <c r="D1637" s="73"/>
      <c r="E1637" s="79"/>
      <c r="F1637" s="56"/>
      <c r="G1637" s="13" t="str">
        <f t="shared" si="357"/>
        <v/>
      </c>
      <c r="H1637" s="56"/>
      <c r="K1637" s="128"/>
      <c r="L1637" s="128"/>
      <c r="M1637" s="128"/>
      <c r="N1637" s="84" t="str">
        <f t="shared" si="358"/>
        <v/>
      </c>
      <c r="O1637" s="128"/>
      <c r="P1637" s="84" t="str">
        <f t="shared" si="359"/>
        <v/>
      </c>
      <c r="Q1637" s="84" t="str">
        <f t="shared" si="356"/>
        <v/>
      </c>
      <c r="R1637" s="84" t="str">
        <f t="shared" si="360"/>
        <v/>
      </c>
      <c r="S1637" s="84" t="str">
        <f t="shared" si="361"/>
        <v/>
      </c>
      <c r="U1637" s="84" t="str">
        <f t="shared" si="362"/>
        <v/>
      </c>
      <c r="W1637" s="108" t="str">
        <f>IF($N1637="", "", SUM($D$11:$D1637))</f>
        <v/>
      </c>
      <c r="X1637" s="111" t="str">
        <f t="shared" si="363"/>
        <v/>
      </c>
      <c r="Y1637" s="114" t="str">
        <f t="shared" si="367"/>
        <v/>
      </c>
      <c r="Z1637" s="111" t="str">
        <f>IF(X1637="", "", X1637-SUM($Z$11:$Z1636))</f>
        <v/>
      </c>
      <c r="AA1637" s="111" t="str">
        <f>IF($Y1637="", "", $Y1637-SUM($AA$11:$AA1636))</f>
        <v/>
      </c>
      <c r="AB1637" s="111" t="str">
        <f t="shared" si="368"/>
        <v/>
      </c>
      <c r="AC1637" s="121" t="str">
        <f t="shared" si="364"/>
        <v/>
      </c>
      <c r="AD1637" s="122" t="str">
        <f t="shared" si="365"/>
        <v/>
      </c>
      <c r="AE1637" s="123" t="str">
        <f t="shared" si="369"/>
        <v/>
      </c>
      <c r="AG1637" s="150" t="str">
        <f t="shared" si="366"/>
        <v/>
      </c>
    </row>
    <row r="1638" spans="1:33" x14ac:dyDescent="0.25">
      <c r="A1638" s="56"/>
      <c r="B1638" s="70"/>
      <c r="C1638" s="76"/>
      <c r="D1638" s="73"/>
      <c r="E1638" s="79"/>
      <c r="F1638" s="56"/>
      <c r="G1638" s="13" t="str">
        <f t="shared" si="357"/>
        <v/>
      </c>
      <c r="H1638" s="56"/>
      <c r="K1638" s="128"/>
      <c r="L1638" s="128"/>
      <c r="M1638" s="128"/>
      <c r="N1638" s="84" t="str">
        <f t="shared" si="358"/>
        <v/>
      </c>
      <c r="O1638" s="128"/>
      <c r="P1638" s="84" t="str">
        <f t="shared" si="359"/>
        <v/>
      </c>
      <c r="Q1638" s="84" t="str">
        <f t="shared" si="356"/>
        <v/>
      </c>
      <c r="R1638" s="84" t="str">
        <f t="shared" si="360"/>
        <v/>
      </c>
      <c r="S1638" s="84" t="str">
        <f t="shared" si="361"/>
        <v/>
      </c>
      <c r="U1638" s="84" t="str">
        <f t="shared" si="362"/>
        <v/>
      </c>
      <c r="W1638" s="108" t="str">
        <f>IF($N1638="", "", SUM($D$11:$D1638))</f>
        <v/>
      </c>
      <c r="X1638" s="111" t="str">
        <f t="shared" si="363"/>
        <v/>
      </c>
      <c r="Y1638" s="114" t="str">
        <f t="shared" si="367"/>
        <v/>
      </c>
      <c r="Z1638" s="111" t="str">
        <f>IF(X1638="", "", X1638-SUM($Z$11:$Z1637))</f>
        <v/>
      </c>
      <c r="AA1638" s="111" t="str">
        <f>IF($Y1638="", "", $Y1638-SUM($AA$11:$AA1637))</f>
        <v/>
      </c>
      <c r="AB1638" s="111" t="str">
        <f t="shared" si="368"/>
        <v/>
      </c>
      <c r="AC1638" s="121" t="str">
        <f t="shared" si="364"/>
        <v/>
      </c>
      <c r="AD1638" s="122" t="str">
        <f t="shared" si="365"/>
        <v/>
      </c>
      <c r="AE1638" s="123" t="str">
        <f t="shared" si="369"/>
        <v/>
      </c>
      <c r="AG1638" s="150" t="str">
        <f t="shared" si="366"/>
        <v/>
      </c>
    </row>
    <row r="1639" spans="1:33" x14ac:dyDescent="0.25">
      <c r="A1639" s="56"/>
      <c r="B1639" s="70"/>
      <c r="C1639" s="76"/>
      <c r="D1639" s="73"/>
      <c r="E1639" s="79"/>
      <c r="F1639" s="56"/>
      <c r="G1639" s="13" t="str">
        <f t="shared" si="357"/>
        <v/>
      </c>
      <c r="H1639" s="56"/>
      <c r="K1639" s="128"/>
      <c r="L1639" s="128"/>
      <c r="M1639" s="128"/>
      <c r="N1639" s="84" t="str">
        <f t="shared" si="358"/>
        <v/>
      </c>
      <c r="O1639" s="128"/>
      <c r="P1639" s="84" t="str">
        <f t="shared" si="359"/>
        <v/>
      </c>
      <c r="Q1639" s="84" t="str">
        <f t="shared" si="356"/>
        <v/>
      </c>
      <c r="R1639" s="84" t="str">
        <f t="shared" si="360"/>
        <v/>
      </c>
      <c r="S1639" s="84" t="str">
        <f t="shared" si="361"/>
        <v/>
      </c>
      <c r="U1639" s="84" t="str">
        <f t="shared" si="362"/>
        <v/>
      </c>
      <c r="W1639" s="108" t="str">
        <f>IF($N1639="", "", SUM($D$11:$D1639))</f>
        <v/>
      </c>
      <c r="X1639" s="111" t="str">
        <f t="shared" si="363"/>
        <v/>
      </c>
      <c r="Y1639" s="114" t="str">
        <f t="shared" si="367"/>
        <v/>
      </c>
      <c r="Z1639" s="111" t="str">
        <f>IF(X1639="", "", X1639-SUM($Z$11:$Z1638))</f>
        <v/>
      </c>
      <c r="AA1639" s="111" t="str">
        <f>IF($Y1639="", "", $Y1639-SUM($AA$11:$AA1638))</f>
        <v/>
      </c>
      <c r="AB1639" s="111" t="str">
        <f t="shared" si="368"/>
        <v/>
      </c>
      <c r="AC1639" s="121" t="str">
        <f t="shared" si="364"/>
        <v/>
      </c>
      <c r="AD1639" s="122" t="str">
        <f t="shared" si="365"/>
        <v/>
      </c>
      <c r="AE1639" s="123" t="str">
        <f t="shared" si="369"/>
        <v/>
      </c>
      <c r="AG1639" s="150" t="str">
        <f t="shared" si="366"/>
        <v/>
      </c>
    </row>
    <row r="1640" spans="1:33" x14ac:dyDescent="0.25">
      <c r="A1640" s="56"/>
      <c r="B1640" s="70"/>
      <c r="C1640" s="76"/>
      <c r="D1640" s="73"/>
      <c r="E1640" s="79"/>
      <c r="F1640" s="56"/>
      <c r="G1640" s="13" t="str">
        <f t="shared" si="357"/>
        <v/>
      </c>
      <c r="H1640" s="56"/>
      <c r="K1640" s="128"/>
      <c r="L1640" s="128"/>
      <c r="M1640" s="128"/>
      <c r="N1640" s="84" t="str">
        <f t="shared" si="358"/>
        <v/>
      </c>
      <c r="O1640" s="128"/>
      <c r="P1640" s="84" t="str">
        <f t="shared" si="359"/>
        <v/>
      </c>
      <c r="Q1640" s="84" t="str">
        <f t="shared" si="356"/>
        <v/>
      </c>
      <c r="R1640" s="84" t="str">
        <f t="shared" si="360"/>
        <v/>
      </c>
      <c r="S1640" s="84" t="str">
        <f t="shared" si="361"/>
        <v/>
      </c>
      <c r="U1640" s="84" t="str">
        <f t="shared" si="362"/>
        <v/>
      </c>
      <c r="W1640" s="108" t="str">
        <f>IF($N1640="", "", SUM($D$11:$D1640))</f>
        <v/>
      </c>
      <c r="X1640" s="111" t="str">
        <f t="shared" si="363"/>
        <v/>
      </c>
      <c r="Y1640" s="114" t="str">
        <f t="shared" si="367"/>
        <v/>
      </c>
      <c r="Z1640" s="111" t="str">
        <f>IF(X1640="", "", X1640-SUM($Z$11:$Z1639))</f>
        <v/>
      </c>
      <c r="AA1640" s="111" t="str">
        <f>IF($Y1640="", "", $Y1640-SUM($AA$11:$AA1639))</f>
        <v/>
      </c>
      <c r="AB1640" s="111" t="str">
        <f t="shared" si="368"/>
        <v/>
      </c>
      <c r="AC1640" s="121" t="str">
        <f t="shared" si="364"/>
        <v/>
      </c>
      <c r="AD1640" s="122" t="str">
        <f t="shared" si="365"/>
        <v/>
      </c>
      <c r="AE1640" s="123" t="str">
        <f t="shared" si="369"/>
        <v/>
      </c>
      <c r="AG1640" s="150" t="str">
        <f t="shared" si="366"/>
        <v/>
      </c>
    </row>
    <row r="1641" spans="1:33" x14ac:dyDescent="0.25">
      <c r="A1641" s="56"/>
      <c r="B1641" s="70"/>
      <c r="C1641" s="76"/>
      <c r="D1641" s="73"/>
      <c r="E1641" s="79"/>
      <c r="F1641" s="56"/>
      <c r="G1641" s="13" t="str">
        <f t="shared" si="357"/>
        <v/>
      </c>
      <c r="H1641" s="56"/>
      <c r="K1641" s="128"/>
      <c r="L1641" s="128"/>
      <c r="M1641" s="128"/>
      <c r="N1641" s="84" t="str">
        <f t="shared" si="358"/>
        <v/>
      </c>
      <c r="O1641" s="128"/>
      <c r="P1641" s="84" t="str">
        <f t="shared" si="359"/>
        <v/>
      </c>
      <c r="Q1641" s="84" t="str">
        <f t="shared" si="356"/>
        <v/>
      </c>
      <c r="R1641" s="84" t="str">
        <f t="shared" si="360"/>
        <v/>
      </c>
      <c r="S1641" s="84" t="str">
        <f t="shared" si="361"/>
        <v/>
      </c>
      <c r="U1641" s="84" t="str">
        <f t="shared" si="362"/>
        <v/>
      </c>
      <c r="W1641" s="108" t="str">
        <f>IF($N1641="", "", SUM($D$11:$D1641))</f>
        <v/>
      </c>
      <c r="X1641" s="111" t="str">
        <f t="shared" si="363"/>
        <v/>
      </c>
      <c r="Y1641" s="114" t="str">
        <f t="shared" si="367"/>
        <v/>
      </c>
      <c r="Z1641" s="111" t="str">
        <f>IF(X1641="", "", X1641-SUM($Z$11:$Z1640))</f>
        <v/>
      </c>
      <c r="AA1641" s="111" t="str">
        <f>IF($Y1641="", "", $Y1641-SUM($AA$11:$AA1640))</f>
        <v/>
      </c>
      <c r="AB1641" s="111" t="str">
        <f t="shared" si="368"/>
        <v/>
      </c>
      <c r="AC1641" s="121" t="str">
        <f t="shared" si="364"/>
        <v/>
      </c>
      <c r="AD1641" s="122" t="str">
        <f t="shared" si="365"/>
        <v/>
      </c>
      <c r="AE1641" s="123" t="str">
        <f t="shared" si="369"/>
        <v/>
      </c>
      <c r="AG1641" s="150" t="str">
        <f t="shared" si="366"/>
        <v/>
      </c>
    </row>
    <row r="1642" spans="1:33" x14ac:dyDescent="0.25">
      <c r="A1642" s="56"/>
      <c r="B1642" s="70"/>
      <c r="C1642" s="76"/>
      <c r="D1642" s="73"/>
      <c r="E1642" s="79"/>
      <c r="F1642" s="56"/>
      <c r="G1642" s="13" t="str">
        <f t="shared" si="357"/>
        <v/>
      </c>
      <c r="H1642" s="56"/>
      <c r="K1642" s="128"/>
      <c r="L1642" s="128"/>
      <c r="M1642" s="128"/>
      <c r="N1642" s="84" t="str">
        <f t="shared" si="358"/>
        <v/>
      </c>
      <c r="O1642" s="128"/>
      <c r="P1642" s="84" t="str">
        <f t="shared" si="359"/>
        <v/>
      </c>
      <c r="Q1642" s="84" t="str">
        <f t="shared" si="356"/>
        <v/>
      </c>
      <c r="R1642" s="84" t="str">
        <f t="shared" si="360"/>
        <v/>
      </c>
      <c r="S1642" s="84" t="str">
        <f t="shared" si="361"/>
        <v/>
      </c>
      <c r="U1642" s="84" t="str">
        <f t="shared" si="362"/>
        <v/>
      </c>
      <c r="W1642" s="108" t="str">
        <f>IF($N1642="", "", SUM($D$11:$D1642))</f>
        <v/>
      </c>
      <c r="X1642" s="111" t="str">
        <f t="shared" si="363"/>
        <v/>
      </c>
      <c r="Y1642" s="114" t="str">
        <f t="shared" si="367"/>
        <v/>
      </c>
      <c r="Z1642" s="111" t="str">
        <f>IF(X1642="", "", X1642-SUM($Z$11:$Z1641))</f>
        <v/>
      </c>
      <c r="AA1642" s="111" t="str">
        <f>IF($Y1642="", "", $Y1642-SUM($AA$11:$AA1641))</f>
        <v/>
      </c>
      <c r="AB1642" s="111" t="str">
        <f t="shared" si="368"/>
        <v/>
      </c>
      <c r="AC1642" s="121" t="str">
        <f t="shared" si="364"/>
        <v/>
      </c>
      <c r="AD1642" s="122" t="str">
        <f t="shared" si="365"/>
        <v/>
      </c>
      <c r="AE1642" s="123" t="str">
        <f t="shared" si="369"/>
        <v/>
      </c>
      <c r="AG1642" s="150" t="str">
        <f t="shared" si="366"/>
        <v/>
      </c>
    </row>
    <row r="1643" spans="1:33" x14ac:dyDescent="0.25">
      <c r="A1643" s="56"/>
      <c r="B1643" s="70"/>
      <c r="C1643" s="76"/>
      <c r="D1643" s="73"/>
      <c r="E1643" s="79"/>
      <c r="F1643" s="56"/>
      <c r="G1643" s="13" t="str">
        <f t="shared" si="357"/>
        <v/>
      </c>
      <c r="H1643" s="56"/>
      <c r="K1643" s="128"/>
      <c r="L1643" s="128"/>
      <c r="M1643" s="128"/>
      <c r="N1643" s="84" t="str">
        <f t="shared" si="358"/>
        <v/>
      </c>
      <c r="O1643" s="128"/>
      <c r="P1643" s="84" t="str">
        <f t="shared" si="359"/>
        <v/>
      </c>
      <c r="Q1643" s="84" t="str">
        <f t="shared" si="356"/>
        <v/>
      </c>
      <c r="R1643" s="84" t="str">
        <f t="shared" si="360"/>
        <v/>
      </c>
      <c r="S1643" s="84" t="str">
        <f t="shared" si="361"/>
        <v/>
      </c>
      <c r="U1643" s="84" t="str">
        <f t="shared" si="362"/>
        <v/>
      </c>
      <c r="W1643" s="108" t="str">
        <f>IF($N1643="", "", SUM($D$11:$D1643))</f>
        <v/>
      </c>
      <c r="X1643" s="111" t="str">
        <f t="shared" si="363"/>
        <v/>
      </c>
      <c r="Y1643" s="114" t="str">
        <f t="shared" si="367"/>
        <v/>
      </c>
      <c r="Z1643" s="111" t="str">
        <f>IF(X1643="", "", X1643-SUM($Z$11:$Z1642))</f>
        <v/>
      </c>
      <c r="AA1643" s="111" t="str">
        <f>IF($Y1643="", "", $Y1643-SUM($AA$11:$AA1642))</f>
        <v/>
      </c>
      <c r="AB1643" s="111" t="str">
        <f t="shared" si="368"/>
        <v/>
      </c>
      <c r="AC1643" s="121" t="str">
        <f t="shared" si="364"/>
        <v/>
      </c>
      <c r="AD1643" s="122" t="str">
        <f t="shared" si="365"/>
        <v/>
      </c>
      <c r="AE1643" s="123" t="str">
        <f t="shared" si="369"/>
        <v/>
      </c>
      <c r="AG1643" s="150" t="str">
        <f t="shared" si="366"/>
        <v/>
      </c>
    </row>
    <row r="1644" spans="1:33" x14ac:dyDescent="0.25">
      <c r="A1644" s="56"/>
      <c r="B1644" s="70"/>
      <c r="C1644" s="76"/>
      <c r="D1644" s="73"/>
      <c r="E1644" s="79"/>
      <c r="F1644" s="56"/>
      <c r="G1644" s="13" t="str">
        <f t="shared" si="357"/>
        <v/>
      </c>
      <c r="H1644" s="56"/>
      <c r="K1644" s="128"/>
      <c r="L1644" s="128"/>
      <c r="M1644" s="128"/>
      <c r="N1644" s="84" t="str">
        <f t="shared" si="358"/>
        <v/>
      </c>
      <c r="O1644" s="128"/>
      <c r="P1644" s="84" t="str">
        <f t="shared" si="359"/>
        <v/>
      </c>
      <c r="Q1644" s="84" t="str">
        <f t="shared" si="356"/>
        <v/>
      </c>
      <c r="R1644" s="84" t="str">
        <f t="shared" si="360"/>
        <v/>
      </c>
      <c r="S1644" s="84" t="str">
        <f t="shared" si="361"/>
        <v/>
      </c>
      <c r="U1644" s="84" t="str">
        <f t="shared" si="362"/>
        <v/>
      </c>
      <c r="W1644" s="108" t="str">
        <f>IF($N1644="", "", SUM($D$11:$D1644))</f>
        <v/>
      </c>
      <c r="X1644" s="111" t="str">
        <f t="shared" si="363"/>
        <v/>
      </c>
      <c r="Y1644" s="114" t="str">
        <f t="shared" si="367"/>
        <v/>
      </c>
      <c r="Z1644" s="111" t="str">
        <f>IF(X1644="", "", X1644-SUM($Z$11:$Z1643))</f>
        <v/>
      </c>
      <c r="AA1644" s="111" t="str">
        <f>IF($Y1644="", "", $Y1644-SUM($AA$11:$AA1643))</f>
        <v/>
      </c>
      <c r="AB1644" s="111" t="str">
        <f t="shared" si="368"/>
        <v/>
      </c>
      <c r="AC1644" s="121" t="str">
        <f t="shared" si="364"/>
        <v/>
      </c>
      <c r="AD1644" s="122" t="str">
        <f t="shared" si="365"/>
        <v/>
      </c>
      <c r="AE1644" s="123" t="str">
        <f t="shared" si="369"/>
        <v/>
      </c>
      <c r="AG1644" s="150" t="str">
        <f t="shared" si="366"/>
        <v/>
      </c>
    </row>
    <row r="1645" spans="1:33" x14ac:dyDescent="0.25">
      <c r="A1645" s="56"/>
      <c r="B1645" s="70"/>
      <c r="C1645" s="76"/>
      <c r="D1645" s="73"/>
      <c r="E1645" s="79"/>
      <c r="F1645" s="56"/>
      <c r="G1645" s="13" t="str">
        <f t="shared" si="357"/>
        <v/>
      </c>
      <c r="H1645" s="56"/>
      <c r="K1645" s="128"/>
      <c r="L1645" s="128"/>
      <c r="M1645" s="128"/>
      <c r="N1645" s="84" t="str">
        <f t="shared" si="358"/>
        <v/>
      </c>
      <c r="O1645" s="128"/>
      <c r="P1645" s="84" t="str">
        <f t="shared" si="359"/>
        <v/>
      </c>
      <c r="Q1645" s="84" t="str">
        <f t="shared" si="356"/>
        <v/>
      </c>
      <c r="R1645" s="84" t="str">
        <f t="shared" si="360"/>
        <v/>
      </c>
      <c r="S1645" s="84" t="str">
        <f t="shared" si="361"/>
        <v/>
      </c>
      <c r="U1645" s="84" t="str">
        <f t="shared" si="362"/>
        <v/>
      </c>
      <c r="W1645" s="108" t="str">
        <f>IF($N1645="", "", SUM($D$11:$D1645))</f>
        <v/>
      </c>
      <c r="X1645" s="111" t="str">
        <f t="shared" si="363"/>
        <v/>
      </c>
      <c r="Y1645" s="114" t="str">
        <f t="shared" si="367"/>
        <v/>
      </c>
      <c r="Z1645" s="111" t="str">
        <f>IF(X1645="", "", X1645-SUM($Z$11:$Z1644))</f>
        <v/>
      </c>
      <c r="AA1645" s="111" t="str">
        <f>IF($Y1645="", "", $Y1645-SUM($AA$11:$AA1644))</f>
        <v/>
      </c>
      <c r="AB1645" s="111" t="str">
        <f t="shared" si="368"/>
        <v/>
      </c>
      <c r="AC1645" s="121" t="str">
        <f t="shared" si="364"/>
        <v/>
      </c>
      <c r="AD1645" s="122" t="str">
        <f t="shared" si="365"/>
        <v/>
      </c>
      <c r="AE1645" s="123" t="str">
        <f t="shared" si="369"/>
        <v/>
      </c>
      <c r="AG1645" s="150" t="str">
        <f t="shared" si="366"/>
        <v/>
      </c>
    </row>
    <row r="1646" spans="1:33" x14ac:dyDescent="0.25">
      <c r="A1646" s="56"/>
      <c r="B1646" s="70"/>
      <c r="C1646" s="76"/>
      <c r="D1646" s="73"/>
      <c r="E1646" s="79"/>
      <c r="F1646" s="56"/>
      <c r="G1646" s="13" t="str">
        <f t="shared" si="357"/>
        <v/>
      </c>
      <c r="H1646" s="56"/>
      <c r="K1646" s="128"/>
      <c r="L1646" s="128"/>
      <c r="M1646" s="128"/>
      <c r="N1646" s="84" t="str">
        <f t="shared" si="358"/>
        <v/>
      </c>
      <c r="O1646" s="128"/>
      <c r="P1646" s="84" t="str">
        <f t="shared" si="359"/>
        <v/>
      </c>
      <c r="Q1646" s="84" t="str">
        <f t="shared" si="356"/>
        <v/>
      </c>
      <c r="R1646" s="84" t="str">
        <f t="shared" si="360"/>
        <v/>
      </c>
      <c r="S1646" s="84" t="str">
        <f t="shared" si="361"/>
        <v/>
      </c>
      <c r="U1646" s="84" t="str">
        <f t="shared" si="362"/>
        <v/>
      </c>
      <c r="W1646" s="108" t="str">
        <f>IF($N1646="", "", SUM($D$11:$D1646))</f>
        <v/>
      </c>
      <c r="X1646" s="111" t="str">
        <f t="shared" si="363"/>
        <v/>
      </c>
      <c r="Y1646" s="114" t="str">
        <f t="shared" si="367"/>
        <v/>
      </c>
      <c r="Z1646" s="111" t="str">
        <f>IF(X1646="", "", X1646-SUM($Z$11:$Z1645))</f>
        <v/>
      </c>
      <c r="AA1646" s="111" t="str">
        <f>IF($Y1646="", "", $Y1646-SUM($AA$11:$AA1645))</f>
        <v/>
      </c>
      <c r="AB1646" s="111" t="str">
        <f t="shared" si="368"/>
        <v/>
      </c>
      <c r="AC1646" s="121" t="str">
        <f t="shared" si="364"/>
        <v/>
      </c>
      <c r="AD1646" s="122" t="str">
        <f t="shared" si="365"/>
        <v/>
      </c>
      <c r="AE1646" s="123" t="str">
        <f t="shared" si="369"/>
        <v/>
      </c>
      <c r="AG1646" s="150" t="str">
        <f t="shared" si="366"/>
        <v/>
      </c>
    </row>
    <row r="1647" spans="1:33" x14ac:dyDescent="0.25">
      <c r="A1647" s="56"/>
      <c r="B1647" s="70"/>
      <c r="C1647" s="76"/>
      <c r="D1647" s="73"/>
      <c r="E1647" s="79"/>
      <c r="F1647" s="56"/>
      <c r="G1647" s="13" t="str">
        <f t="shared" si="357"/>
        <v/>
      </c>
      <c r="H1647" s="56"/>
      <c r="K1647" s="128"/>
      <c r="L1647" s="128"/>
      <c r="M1647" s="128"/>
      <c r="N1647" s="84" t="str">
        <f t="shared" si="358"/>
        <v/>
      </c>
      <c r="O1647" s="128"/>
      <c r="P1647" s="84" t="str">
        <f t="shared" si="359"/>
        <v/>
      </c>
      <c r="Q1647" s="84" t="str">
        <f t="shared" si="356"/>
        <v/>
      </c>
      <c r="R1647" s="84" t="str">
        <f t="shared" si="360"/>
        <v/>
      </c>
      <c r="S1647" s="84" t="str">
        <f t="shared" si="361"/>
        <v/>
      </c>
      <c r="U1647" s="84" t="str">
        <f t="shared" si="362"/>
        <v/>
      </c>
      <c r="W1647" s="108" t="str">
        <f>IF($N1647="", "", SUM($D$11:$D1647))</f>
        <v/>
      </c>
      <c r="X1647" s="111" t="str">
        <f t="shared" si="363"/>
        <v/>
      </c>
      <c r="Y1647" s="114" t="str">
        <f t="shared" si="367"/>
        <v/>
      </c>
      <c r="Z1647" s="111" t="str">
        <f>IF(X1647="", "", X1647-SUM($Z$11:$Z1646))</f>
        <v/>
      </c>
      <c r="AA1647" s="111" t="str">
        <f>IF($Y1647="", "", $Y1647-SUM($AA$11:$AA1646))</f>
        <v/>
      </c>
      <c r="AB1647" s="111" t="str">
        <f t="shared" si="368"/>
        <v/>
      </c>
      <c r="AC1647" s="121" t="str">
        <f t="shared" si="364"/>
        <v/>
      </c>
      <c r="AD1647" s="122" t="str">
        <f t="shared" si="365"/>
        <v/>
      </c>
      <c r="AE1647" s="123" t="str">
        <f t="shared" si="369"/>
        <v/>
      </c>
      <c r="AG1647" s="150" t="str">
        <f t="shared" si="366"/>
        <v/>
      </c>
    </row>
    <row r="1648" spans="1:33" x14ac:dyDescent="0.25">
      <c r="A1648" s="56"/>
      <c r="B1648" s="70"/>
      <c r="C1648" s="76"/>
      <c r="D1648" s="73"/>
      <c r="E1648" s="79"/>
      <c r="F1648" s="56"/>
      <c r="G1648" s="13" t="str">
        <f t="shared" si="357"/>
        <v/>
      </c>
      <c r="H1648" s="56"/>
      <c r="K1648" s="128"/>
      <c r="L1648" s="128"/>
      <c r="M1648" s="128"/>
      <c r="N1648" s="84" t="str">
        <f t="shared" si="358"/>
        <v/>
      </c>
      <c r="O1648" s="128"/>
      <c r="P1648" s="84" t="str">
        <f t="shared" si="359"/>
        <v/>
      </c>
      <c r="Q1648" s="84" t="str">
        <f t="shared" si="356"/>
        <v/>
      </c>
      <c r="R1648" s="84" t="str">
        <f t="shared" si="360"/>
        <v/>
      </c>
      <c r="S1648" s="84" t="str">
        <f t="shared" si="361"/>
        <v/>
      </c>
      <c r="U1648" s="84" t="str">
        <f t="shared" si="362"/>
        <v/>
      </c>
      <c r="W1648" s="108" t="str">
        <f>IF($N1648="", "", SUM($D$11:$D1648))</f>
        <v/>
      </c>
      <c r="X1648" s="111" t="str">
        <f t="shared" si="363"/>
        <v/>
      </c>
      <c r="Y1648" s="114" t="str">
        <f t="shared" si="367"/>
        <v/>
      </c>
      <c r="Z1648" s="111" t="str">
        <f>IF(X1648="", "", X1648-SUM($Z$11:$Z1647))</f>
        <v/>
      </c>
      <c r="AA1648" s="111" t="str">
        <f>IF($Y1648="", "", $Y1648-SUM($AA$11:$AA1647))</f>
        <v/>
      </c>
      <c r="AB1648" s="111" t="str">
        <f t="shared" si="368"/>
        <v/>
      </c>
      <c r="AC1648" s="121" t="str">
        <f t="shared" si="364"/>
        <v/>
      </c>
      <c r="AD1648" s="122" t="str">
        <f t="shared" si="365"/>
        <v/>
      </c>
      <c r="AE1648" s="123" t="str">
        <f t="shared" si="369"/>
        <v/>
      </c>
      <c r="AG1648" s="150" t="str">
        <f t="shared" si="366"/>
        <v/>
      </c>
    </row>
    <row r="1649" spans="1:33" x14ac:dyDescent="0.25">
      <c r="A1649" s="56"/>
      <c r="B1649" s="70"/>
      <c r="C1649" s="76"/>
      <c r="D1649" s="73"/>
      <c r="E1649" s="79"/>
      <c r="F1649" s="56"/>
      <c r="G1649" s="13" t="str">
        <f t="shared" si="357"/>
        <v/>
      </c>
      <c r="H1649" s="56"/>
      <c r="K1649" s="128"/>
      <c r="L1649" s="128"/>
      <c r="M1649" s="128"/>
      <c r="N1649" s="84" t="str">
        <f t="shared" si="358"/>
        <v/>
      </c>
      <c r="O1649" s="128"/>
      <c r="P1649" s="84" t="str">
        <f t="shared" si="359"/>
        <v/>
      </c>
      <c r="Q1649" s="84" t="str">
        <f t="shared" si="356"/>
        <v/>
      </c>
      <c r="R1649" s="84" t="str">
        <f t="shared" si="360"/>
        <v/>
      </c>
      <c r="S1649" s="84" t="str">
        <f t="shared" si="361"/>
        <v/>
      </c>
      <c r="U1649" s="84" t="str">
        <f t="shared" si="362"/>
        <v/>
      </c>
      <c r="W1649" s="108" t="str">
        <f>IF($N1649="", "", SUM($D$11:$D1649))</f>
        <v/>
      </c>
      <c r="X1649" s="111" t="str">
        <f t="shared" si="363"/>
        <v/>
      </c>
      <c r="Y1649" s="114" t="str">
        <f t="shared" si="367"/>
        <v/>
      </c>
      <c r="Z1649" s="111" t="str">
        <f>IF(X1649="", "", X1649-SUM($Z$11:$Z1648))</f>
        <v/>
      </c>
      <c r="AA1649" s="111" t="str">
        <f>IF($Y1649="", "", $Y1649-SUM($AA$11:$AA1648))</f>
        <v/>
      </c>
      <c r="AB1649" s="111" t="str">
        <f t="shared" si="368"/>
        <v/>
      </c>
      <c r="AC1649" s="121" t="str">
        <f t="shared" si="364"/>
        <v/>
      </c>
      <c r="AD1649" s="122" t="str">
        <f t="shared" si="365"/>
        <v/>
      </c>
      <c r="AE1649" s="123" t="str">
        <f t="shared" si="369"/>
        <v/>
      </c>
      <c r="AG1649" s="150" t="str">
        <f t="shared" si="366"/>
        <v/>
      </c>
    </row>
    <row r="1650" spans="1:33" x14ac:dyDescent="0.25">
      <c r="A1650" s="56"/>
      <c r="B1650" s="70"/>
      <c r="C1650" s="76"/>
      <c r="D1650" s="73"/>
      <c r="E1650" s="79"/>
      <c r="F1650" s="56"/>
      <c r="G1650" s="13" t="str">
        <f t="shared" si="357"/>
        <v/>
      </c>
      <c r="H1650" s="56"/>
      <c r="K1650" s="128"/>
      <c r="L1650" s="128"/>
      <c r="M1650" s="128"/>
      <c r="N1650" s="84" t="str">
        <f t="shared" si="358"/>
        <v/>
      </c>
      <c r="O1650" s="128"/>
      <c r="P1650" s="84" t="str">
        <f t="shared" si="359"/>
        <v/>
      </c>
      <c r="Q1650" s="84" t="str">
        <f t="shared" si="356"/>
        <v/>
      </c>
      <c r="R1650" s="84" t="str">
        <f t="shared" si="360"/>
        <v/>
      </c>
      <c r="S1650" s="84" t="str">
        <f t="shared" si="361"/>
        <v/>
      </c>
      <c r="U1650" s="84" t="str">
        <f t="shared" si="362"/>
        <v/>
      </c>
      <c r="W1650" s="108" t="str">
        <f>IF($N1650="", "", SUM($D$11:$D1650))</f>
        <v/>
      </c>
      <c r="X1650" s="111" t="str">
        <f t="shared" si="363"/>
        <v/>
      </c>
      <c r="Y1650" s="114" t="str">
        <f t="shared" si="367"/>
        <v/>
      </c>
      <c r="Z1650" s="111" t="str">
        <f>IF(X1650="", "", X1650-SUM($Z$11:$Z1649))</f>
        <v/>
      </c>
      <c r="AA1650" s="111" t="str">
        <f>IF($Y1650="", "", $Y1650-SUM($AA$11:$AA1649))</f>
        <v/>
      </c>
      <c r="AB1650" s="111" t="str">
        <f t="shared" si="368"/>
        <v/>
      </c>
      <c r="AC1650" s="121" t="str">
        <f t="shared" si="364"/>
        <v/>
      </c>
      <c r="AD1650" s="122" t="str">
        <f t="shared" si="365"/>
        <v/>
      </c>
      <c r="AE1650" s="123" t="str">
        <f t="shared" si="369"/>
        <v/>
      </c>
      <c r="AG1650" s="150" t="str">
        <f t="shared" si="366"/>
        <v/>
      </c>
    </row>
    <row r="1651" spans="1:33" x14ac:dyDescent="0.25">
      <c r="A1651" s="56"/>
      <c r="B1651" s="70"/>
      <c r="C1651" s="76"/>
      <c r="D1651" s="73"/>
      <c r="E1651" s="79"/>
      <c r="F1651" s="56"/>
      <c r="G1651" s="13" t="str">
        <f t="shared" si="357"/>
        <v/>
      </c>
      <c r="H1651" s="56"/>
      <c r="K1651" s="128"/>
      <c r="L1651" s="128"/>
      <c r="M1651" s="128"/>
      <c r="N1651" s="84" t="str">
        <f t="shared" si="358"/>
        <v/>
      </c>
      <c r="O1651" s="128"/>
      <c r="P1651" s="84" t="str">
        <f t="shared" si="359"/>
        <v/>
      </c>
      <c r="Q1651" s="84" t="str">
        <f t="shared" si="356"/>
        <v/>
      </c>
      <c r="R1651" s="84" t="str">
        <f t="shared" si="360"/>
        <v/>
      </c>
      <c r="S1651" s="84" t="str">
        <f t="shared" si="361"/>
        <v/>
      </c>
      <c r="U1651" s="84" t="str">
        <f t="shared" si="362"/>
        <v/>
      </c>
      <c r="W1651" s="108" t="str">
        <f>IF($N1651="", "", SUM($D$11:$D1651))</f>
        <v/>
      </c>
      <c r="X1651" s="111" t="str">
        <f t="shared" si="363"/>
        <v/>
      </c>
      <c r="Y1651" s="114" t="str">
        <f t="shared" si="367"/>
        <v/>
      </c>
      <c r="Z1651" s="111" t="str">
        <f>IF(X1651="", "", X1651-SUM($Z$11:$Z1650))</f>
        <v/>
      </c>
      <c r="AA1651" s="111" t="str">
        <f>IF($Y1651="", "", $Y1651-SUM($AA$11:$AA1650))</f>
        <v/>
      </c>
      <c r="AB1651" s="111" t="str">
        <f t="shared" si="368"/>
        <v/>
      </c>
      <c r="AC1651" s="121" t="str">
        <f t="shared" si="364"/>
        <v/>
      </c>
      <c r="AD1651" s="122" t="str">
        <f t="shared" si="365"/>
        <v/>
      </c>
      <c r="AE1651" s="123" t="str">
        <f t="shared" si="369"/>
        <v/>
      </c>
      <c r="AG1651" s="150" t="str">
        <f t="shared" si="366"/>
        <v/>
      </c>
    </row>
    <row r="1652" spans="1:33" x14ac:dyDescent="0.25">
      <c r="A1652" s="56"/>
      <c r="B1652" s="70"/>
      <c r="C1652" s="76"/>
      <c r="D1652" s="73"/>
      <c r="E1652" s="79"/>
      <c r="F1652" s="56"/>
      <c r="G1652" s="13" t="str">
        <f t="shared" si="357"/>
        <v/>
      </c>
      <c r="H1652" s="56"/>
      <c r="K1652" s="128"/>
      <c r="L1652" s="128"/>
      <c r="M1652" s="128"/>
      <c r="N1652" s="84" t="str">
        <f t="shared" si="358"/>
        <v/>
      </c>
      <c r="O1652" s="128"/>
      <c r="P1652" s="84" t="str">
        <f t="shared" si="359"/>
        <v/>
      </c>
      <c r="Q1652" s="84" t="str">
        <f t="shared" si="356"/>
        <v/>
      </c>
      <c r="R1652" s="84" t="str">
        <f t="shared" si="360"/>
        <v/>
      </c>
      <c r="S1652" s="84" t="str">
        <f t="shared" si="361"/>
        <v/>
      </c>
      <c r="U1652" s="84" t="str">
        <f t="shared" si="362"/>
        <v/>
      </c>
      <c r="W1652" s="108" t="str">
        <f>IF($N1652="", "", SUM($D$11:$D1652))</f>
        <v/>
      </c>
      <c r="X1652" s="111" t="str">
        <f t="shared" si="363"/>
        <v/>
      </c>
      <c r="Y1652" s="114" t="str">
        <f t="shared" si="367"/>
        <v/>
      </c>
      <c r="Z1652" s="111" t="str">
        <f>IF(X1652="", "", X1652-SUM($Z$11:$Z1651))</f>
        <v/>
      </c>
      <c r="AA1652" s="111" t="str">
        <f>IF($Y1652="", "", $Y1652-SUM($AA$11:$AA1651))</f>
        <v/>
      </c>
      <c r="AB1652" s="111" t="str">
        <f t="shared" si="368"/>
        <v/>
      </c>
      <c r="AC1652" s="121" t="str">
        <f t="shared" si="364"/>
        <v/>
      </c>
      <c r="AD1652" s="122" t="str">
        <f t="shared" si="365"/>
        <v/>
      </c>
      <c r="AE1652" s="123" t="str">
        <f t="shared" si="369"/>
        <v/>
      </c>
      <c r="AG1652" s="150" t="str">
        <f t="shared" si="366"/>
        <v/>
      </c>
    </row>
    <row r="1653" spans="1:33" x14ac:dyDescent="0.25">
      <c r="A1653" s="56"/>
      <c r="B1653" s="70"/>
      <c r="C1653" s="76"/>
      <c r="D1653" s="73"/>
      <c r="E1653" s="79"/>
      <c r="F1653" s="56"/>
      <c r="G1653" s="13" t="str">
        <f t="shared" si="357"/>
        <v/>
      </c>
      <c r="H1653" s="56"/>
      <c r="K1653" s="128"/>
      <c r="L1653" s="128"/>
      <c r="M1653" s="128"/>
      <c r="N1653" s="84" t="str">
        <f t="shared" si="358"/>
        <v/>
      </c>
      <c r="O1653" s="128"/>
      <c r="P1653" s="84" t="str">
        <f t="shared" si="359"/>
        <v/>
      </c>
      <c r="Q1653" s="84" t="str">
        <f t="shared" si="356"/>
        <v/>
      </c>
      <c r="R1653" s="84" t="str">
        <f t="shared" si="360"/>
        <v/>
      </c>
      <c r="S1653" s="84" t="str">
        <f t="shared" si="361"/>
        <v/>
      </c>
      <c r="U1653" s="84" t="str">
        <f t="shared" si="362"/>
        <v/>
      </c>
      <c r="W1653" s="108" t="str">
        <f>IF($N1653="", "", SUM($D$11:$D1653))</f>
        <v/>
      </c>
      <c r="X1653" s="111" t="str">
        <f t="shared" si="363"/>
        <v/>
      </c>
      <c r="Y1653" s="114" t="str">
        <f t="shared" si="367"/>
        <v/>
      </c>
      <c r="Z1653" s="111" t="str">
        <f>IF(X1653="", "", X1653-SUM($Z$11:$Z1652))</f>
        <v/>
      </c>
      <c r="AA1653" s="111" t="str">
        <f>IF($Y1653="", "", $Y1653-SUM($AA$11:$AA1652))</f>
        <v/>
      </c>
      <c r="AB1653" s="111" t="str">
        <f t="shared" si="368"/>
        <v/>
      </c>
      <c r="AC1653" s="121" t="str">
        <f t="shared" si="364"/>
        <v/>
      </c>
      <c r="AD1653" s="122" t="str">
        <f t="shared" si="365"/>
        <v/>
      </c>
      <c r="AE1653" s="123" t="str">
        <f t="shared" si="369"/>
        <v/>
      </c>
      <c r="AG1653" s="150" t="str">
        <f t="shared" si="366"/>
        <v/>
      </c>
    </row>
    <row r="1654" spans="1:33" x14ac:dyDescent="0.25">
      <c r="A1654" s="56"/>
      <c r="B1654" s="70"/>
      <c r="C1654" s="76"/>
      <c r="D1654" s="73"/>
      <c r="E1654" s="79"/>
      <c r="F1654" s="56"/>
      <c r="G1654" s="13" t="str">
        <f t="shared" si="357"/>
        <v/>
      </c>
      <c r="H1654" s="56"/>
      <c r="K1654" s="128"/>
      <c r="L1654" s="128"/>
      <c r="M1654" s="128"/>
      <c r="N1654" s="84" t="str">
        <f t="shared" si="358"/>
        <v/>
      </c>
      <c r="O1654" s="128"/>
      <c r="P1654" s="84" t="str">
        <f t="shared" si="359"/>
        <v/>
      </c>
      <c r="Q1654" s="84" t="str">
        <f t="shared" si="356"/>
        <v/>
      </c>
      <c r="R1654" s="84" t="str">
        <f t="shared" si="360"/>
        <v/>
      </c>
      <c r="S1654" s="84" t="str">
        <f t="shared" si="361"/>
        <v/>
      </c>
      <c r="U1654" s="84" t="str">
        <f t="shared" si="362"/>
        <v/>
      </c>
      <c r="W1654" s="108" t="str">
        <f>IF($N1654="", "", SUM($D$11:$D1654))</f>
        <v/>
      </c>
      <c r="X1654" s="111" t="str">
        <f t="shared" si="363"/>
        <v/>
      </c>
      <c r="Y1654" s="114" t="str">
        <f t="shared" si="367"/>
        <v/>
      </c>
      <c r="Z1654" s="111" t="str">
        <f>IF(X1654="", "", X1654-SUM($Z$11:$Z1653))</f>
        <v/>
      </c>
      <c r="AA1654" s="111" t="str">
        <f>IF($Y1654="", "", $Y1654-SUM($AA$11:$AA1653))</f>
        <v/>
      </c>
      <c r="AB1654" s="111" t="str">
        <f t="shared" si="368"/>
        <v/>
      </c>
      <c r="AC1654" s="121" t="str">
        <f t="shared" si="364"/>
        <v/>
      </c>
      <c r="AD1654" s="122" t="str">
        <f t="shared" si="365"/>
        <v/>
      </c>
      <c r="AE1654" s="123" t="str">
        <f t="shared" si="369"/>
        <v/>
      </c>
      <c r="AG1654" s="150" t="str">
        <f t="shared" si="366"/>
        <v/>
      </c>
    </row>
    <row r="1655" spans="1:33" x14ac:dyDescent="0.25">
      <c r="A1655" s="56"/>
      <c r="B1655" s="70"/>
      <c r="C1655" s="76"/>
      <c r="D1655" s="73"/>
      <c r="E1655" s="79"/>
      <c r="F1655" s="56"/>
      <c r="G1655" s="13" t="str">
        <f t="shared" si="357"/>
        <v/>
      </c>
      <c r="H1655" s="56"/>
      <c r="K1655" s="128"/>
      <c r="L1655" s="128"/>
      <c r="M1655" s="128"/>
      <c r="N1655" s="84" t="str">
        <f t="shared" si="358"/>
        <v/>
      </c>
      <c r="O1655" s="128"/>
      <c r="P1655" s="84" t="str">
        <f t="shared" si="359"/>
        <v/>
      </c>
      <c r="Q1655" s="84" t="str">
        <f t="shared" si="356"/>
        <v/>
      </c>
      <c r="R1655" s="84" t="str">
        <f t="shared" si="360"/>
        <v/>
      </c>
      <c r="S1655" s="84" t="str">
        <f t="shared" si="361"/>
        <v/>
      </c>
      <c r="U1655" s="84" t="str">
        <f t="shared" si="362"/>
        <v/>
      </c>
      <c r="W1655" s="108" t="str">
        <f>IF($N1655="", "", SUM($D$11:$D1655))</f>
        <v/>
      </c>
      <c r="X1655" s="111" t="str">
        <f t="shared" si="363"/>
        <v/>
      </c>
      <c r="Y1655" s="114" t="str">
        <f t="shared" si="367"/>
        <v/>
      </c>
      <c r="Z1655" s="111" t="str">
        <f>IF(X1655="", "", X1655-SUM($Z$11:$Z1654))</f>
        <v/>
      </c>
      <c r="AA1655" s="111" t="str">
        <f>IF($Y1655="", "", $Y1655-SUM($AA$11:$AA1654))</f>
        <v/>
      </c>
      <c r="AB1655" s="111" t="str">
        <f t="shared" si="368"/>
        <v/>
      </c>
      <c r="AC1655" s="121" t="str">
        <f t="shared" si="364"/>
        <v/>
      </c>
      <c r="AD1655" s="122" t="str">
        <f t="shared" si="365"/>
        <v/>
      </c>
      <c r="AE1655" s="123" t="str">
        <f t="shared" si="369"/>
        <v/>
      </c>
      <c r="AG1655" s="150" t="str">
        <f t="shared" si="366"/>
        <v/>
      </c>
    </row>
    <row r="1656" spans="1:33" x14ac:dyDescent="0.25">
      <c r="A1656" s="56"/>
      <c r="B1656" s="70"/>
      <c r="C1656" s="76"/>
      <c r="D1656" s="73"/>
      <c r="E1656" s="79"/>
      <c r="F1656" s="56"/>
      <c r="G1656" s="13" t="str">
        <f t="shared" si="357"/>
        <v/>
      </c>
      <c r="H1656" s="56"/>
      <c r="K1656" s="128"/>
      <c r="L1656" s="128"/>
      <c r="M1656" s="128"/>
      <c r="N1656" s="84" t="str">
        <f t="shared" si="358"/>
        <v/>
      </c>
      <c r="O1656" s="128"/>
      <c r="P1656" s="84" t="str">
        <f t="shared" si="359"/>
        <v/>
      </c>
      <c r="Q1656" s="84" t="str">
        <f t="shared" si="356"/>
        <v/>
      </c>
      <c r="R1656" s="84" t="str">
        <f t="shared" si="360"/>
        <v/>
      </c>
      <c r="S1656" s="84" t="str">
        <f t="shared" si="361"/>
        <v/>
      </c>
      <c r="U1656" s="84" t="str">
        <f t="shared" si="362"/>
        <v/>
      </c>
      <c r="W1656" s="108" t="str">
        <f>IF($N1656="", "", SUM($D$11:$D1656))</f>
        <v/>
      </c>
      <c r="X1656" s="111" t="str">
        <f t="shared" si="363"/>
        <v/>
      </c>
      <c r="Y1656" s="114" t="str">
        <f t="shared" si="367"/>
        <v/>
      </c>
      <c r="Z1656" s="111" t="str">
        <f>IF(X1656="", "", X1656-SUM($Z$11:$Z1655))</f>
        <v/>
      </c>
      <c r="AA1656" s="111" t="str">
        <f>IF($Y1656="", "", $Y1656-SUM($AA$11:$AA1655))</f>
        <v/>
      </c>
      <c r="AB1656" s="111" t="str">
        <f t="shared" si="368"/>
        <v/>
      </c>
      <c r="AC1656" s="121" t="str">
        <f t="shared" si="364"/>
        <v/>
      </c>
      <c r="AD1656" s="122" t="str">
        <f t="shared" si="365"/>
        <v/>
      </c>
      <c r="AE1656" s="123" t="str">
        <f t="shared" si="369"/>
        <v/>
      </c>
      <c r="AG1656" s="150" t="str">
        <f t="shared" si="366"/>
        <v/>
      </c>
    </row>
    <row r="1657" spans="1:33" x14ac:dyDescent="0.25">
      <c r="A1657" s="56"/>
      <c r="B1657" s="70"/>
      <c r="C1657" s="76"/>
      <c r="D1657" s="73"/>
      <c r="E1657" s="79"/>
      <c r="F1657" s="56"/>
      <c r="G1657" s="13" t="str">
        <f t="shared" si="357"/>
        <v/>
      </c>
      <c r="H1657" s="56"/>
      <c r="K1657" s="128"/>
      <c r="L1657" s="128"/>
      <c r="M1657" s="128"/>
      <c r="N1657" s="84" t="str">
        <f t="shared" si="358"/>
        <v/>
      </c>
      <c r="O1657" s="128"/>
      <c r="P1657" s="84" t="str">
        <f t="shared" si="359"/>
        <v/>
      </c>
      <c r="Q1657" s="84" t="str">
        <f t="shared" si="356"/>
        <v/>
      </c>
      <c r="R1657" s="84" t="str">
        <f t="shared" si="360"/>
        <v/>
      </c>
      <c r="S1657" s="84" t="str">
        <f t="shared" si="361"/>
        <v/>
      </c>
      <c r="U1657" s="84" t="str">
        <f t="shared" si="362"/>
        <v/>
      </c>
      <c r="W1657" s="108" t="str">
        <f>IF($N1657="", "", SUM($D$11:$D1657))</f>
        <v/>
      </c>
      <c r="X1657" s="111" t="str">
        <f t="shared" si="363"/>
        <v/>
      </c>
      <c r="Y1657" s="114" t="str">
        <f t="shared" si="367"/>
        <v/>
      </c>
      <c r="Z1657" s="111" t="str">
        <f>IF(X1657="", "", X1657-SUM($Z$11:$Z1656))</f>
        <v/>
      </c>
      <c r="AA1657" s="111" t="str">
        <f>IF($Y1657="", "", $Y1657-SUM($AA$11:$AA1656))</f>
        <v/>
      </c>
      <c r="AB1657" s="111" t="str">
        <f t="shared" si="368"/>
        <v/>
      </c>
      <c r="AC1657" s="121" t="str">
        <f t="shared" si="364"/>
        <v/>
      </c>
      <c r="AD1657" s="122" t="str">
        <f t="shared" si="365"/>
        <v/>
      </c>
      <c r="AE1657" s="123" t="str">
        <f t="shared" si="369"/>
        <v/>
      </c>
      <c r="AG1657" s="150" t="str">
        <f t="shared" si="366"/>
        <v/>
      </c>
    </row>
    <row r="1658" spans="1:33" x14ac:dyDescent="0.25">
      <c r="A1658" s="56"/>
      <c r="B1658" s="70"/>
      <c r="C1658" s="76"/>
      <c r="D1658" s="73"/>
      <c r="E1658" s="79"/>
      <c r="F1658" s="56"/>
      <c r="G1658" s="13" t="str">
        <f t="shared" si="357"/>
        <v/>
      </c>
      <c r="H1658" s="56"/>
      <c r="K1658" s="128"/>
      <c r="L1658" s="128"/>
      <c r="M1658" s="128"/>
      <c r="N1658" s="84" t="str">
        <f t="shared" si="358"/>
        <v/>
      </c>
      <c r="O1658" s="128"/>
      <c r="P1658" s="84" t="str">
        <f t="shared" si="359"/>
        <v/>
      </c>
      <c r="Q1658" s="84" t="str">
        <f t="shared" si="356"/>
        <v/>
      </c>
      <c r="R1658" s="84" t="str">
        <f t="shared" si="360"/>
        <v/>
      </c>
      <c r="S1658" s="84" t="str">
        <f t="shared" si="361"/>
        <v/>
      </c>
      <c r="U1658" s="84" t="str">
        <f t="shared" si="362"/>
        <v/>
      </c>
      <c r="W1658" s="108" t="str">
        <f>IF($N1658="", "", SUM($D$11:$D1658))</f>
        <v/>
      </c>
      <c r="X1658" s="111" t="str">
        <f t="shared" si="363"/>
        <v/>
      </c>
      <c r="Y1658" s="114" t="str">
        <f t="shared" si="367"/>
        <v/>
      </c>
      <c r="Z1658" s="111" t="str">
        <f>IF(X1658="", "", X1658-SUM($Z$11:$Z1657))</f>
        <v/>
      </c>
      <c r="AA1658" s="111" t="str">
        <f>IF($Y1658="", "", $Y1658-SUM($AA$11:$AA1657))</f>
        <v/>
      </c>
      <c r="AB1658" s="111" t="str">
        <f t="shared" si="368"/>
        <v/>
      </c>
      <c r="AC1658" s="121" t="str">
        <f t="shared" si="364"/>
        <v/>
      </c>
      <c r="AD1658" s="122" t="str">
        <f t="shared" si="365"/>
        <v/>
      </c>
      <c r="AE1658" s="123" t="str">
        <f t="shared" si="369"/>
        <v/>
      </c>
      <c r="AG1658" s="150" t="str">
        <f t="shared" si="366"/>
        <v/>
      </c>
    </row>
    <row r="1659" spans="1:33" x14ac:dyDescent="0.25">
      <c r="A1659" s="56"/>
      <c r="B1659" s="70"/>
      <c r="C1659" s="76"/>
      <c r="D1659" s="73"/>
      <c r="E1659" s="79"/>
      <c r="F1659" s="56"/>
      <c r="G1659" s="13" t="str">
        <f t="shared" si="357"/>
        <v/>
      </c>
      <c r="H1659" s="56"/>
      <c r="K1659" s="128"/>
      <c r="L1659" s="128"/>
      <c r="M1659" s="128"/>
      <c r="N1659" s="84" t="str">
        <f t="shared" si="358"/>
        <v/>
      </c>
      <c r="O1659" s="128"/>
      <c r="P1659" s="84" t="str">
        <f t="shared" si="359"/>
        <v/>
      </c>
      <c r="Q1659" s="84" t="str">
        <f t="shared" si="356"/>
        <v/>
      </c>
      <c r="R1659" s="84" t="str">
        <f t="shared" si="360"/>
        <v/>
      </c>
      <c r="S1659" s="84" t="str">
        <f t="shared" si="361"/>
        <v/>
      </c>
      <c r="U1659" s="84" t="str">
        <f t="shared" si="362"/>
        <v/>
      </c>
      <c r="W1659" s="108" t="str">
        <f>IF($N1659="", "", SUM($D$11:$D1659))</f>
        <v/>
      </c>
      <c r="X1659" s="111" t="str">
        <f t="shared" si="363"/>
        <v/>
      </c>
      <c r="Y1659" s="114" t="str">
        <f t="shared" si="367"/>
        <v/>
      </c>
      <c r="Z1659" s="111" t="str">
        <f>IF(X1659="", "", X1659-SUM($Z$11:$Z1658))</f>
        <v/>
      </c>
      <c r="AA1659" s="111" t="str">
        <f>IF($Y1659="", "", $Y1659-SUM($AA$11:$AA1658))</f>
        <v/>
      </c>
      <c r="AB1659" s="111" t="str">
        <f t="shared" si="368"/>
        <v/>
      </c>
      <c r="AC1659" s="121" t="str">
        <f t="shared" si="364"/>
        <v/>
      </c>
      <c r="AD1659" s="122" t="str">
        <f t="shared" si="365"/>
        <v/>
      </c>
      <c r="AE1659" s="123" t="str">
        <f t="shared" si="369"/>
        <v/>
      </c>
      <c r="AG1659" s="150" t="str">
        <f t="shared" si="366"/>
        <v/>
      </c>
    </row>
    <row r="1660" spans="1:33" x14ac:dyDescent="0.25">
      <c r="A1660" s="56"/>
      <c r="B1660" s="70"/>
      <c r="C1660" s="76"/>
      <c r="D1660" s="73"/>
      <c r="E1660" s="79"/>
      <c r="F1660" s="56"/>
      <c r="G1660" s="13" t="str">
        <f t="shared" si="357"/>
        <v/>
      </c>
      <c r="H1660" s="56"/>
      <c r="K1660" s="128"/>
      <c r="L1660" s="128"/>
      <c r="M1660" s="128"/>
      <c r="N1660" s="84" t="str">
        <f t="shared" si="358"/>
        <v/>
      </c>
      <c r="O1660" s="128"/>
      <c r="P1660" s="84" t="str">
        <f t="shared" si="359"/>
        <v/>
      </c>
      <c r="Q1660" s="84" t="str">
        <f t="shared" si="356"/>
        <v/>
      </c>
      <c r="R1660" s="84" t="str">
        <f t="shared" si="360"/>
        <v/>
      </c>
      <c r="S1660" s="84" t="str">
        <f t="shared" si="361"/>
        <v/>
      </c>
      <c r="U1660" s="84" t="str">
        <f t="shared" si="362"/>
        <v/>
      </c>
      <c r="W1660" s="108" t="str">
        <f>IF($N1660="", "", SUM($D$11:$D1660))</f>
        <v/>
      </c>
      <c r="X1660" s="111" t="str">
        <f t="shared" si="363"/>
        <v/>
      </c>
      <c r="Y1660" s="114" t="str">
        <f t="shared" si="367"/>
        <v/>
      </c>
      <c r="Z1660" s="111" t="str">
        <f>IF(X1660="", "", X1660-SUM($Z$11:$Z1659))</f>
        <v/>
      </c>
      <c r="AA1660" s="111" t="str">
        <f>IF($Y1660="", "", $Y1660-SUM($AA$11:$AA1659))</f>
        <v/>
      </c>
      <c r="AB1660" s="111" t="str">
        <f t="shared" si="368"/>
        <v/>
      </c>
      <c r="AC1660" s="121" t="str">
        <f t="shared" si="364"/>
        <v/>
      </c>
      <c r="AD1660" s="122" t="str">
        <f t="shared" si="365"/>
        <v/>
      </c>
      <c r="AE1660" s="123" t="str">
        <f t="shared" si="369"/>
        <v/>
      </c>
      <c r="AG1660" s="150" t="str">
        <f t="shared" si="366"/>
        <v/>
      </c>
    </row>
    <row r="1661" spans="1:33" x14ac:dyDescent="0.25">
      <c r="A1661" s="56"/>
      <c r="B1661" s="70"/>
      <c r="C1661" s="76"/>
      <c r="D1661" s="73"/>
      <c r="E1661" s="79"/>
      <c r="F1661" s="56"/>
      <c r="G1661" s="13" t="str">
        <f t="shared" si="357"/>
        <v/>
      </c>
      <c r="H1661" s="56"/>
      <c r="K1661" s="128"/>
      <c r="L1661" s="128"/>
      <c r="M1661" s="128"/>
      <c r="N1661" s="84" t="str">
        <f t="shared" si="358"/>
        <v/>
      </c>
      <c r="O1661" s="128"/>
      <c r="P1661" s="84" t="str">
        <f t="shared" si="359"/>
        <v/>
      </c>
      <c r="Q1661" s="84" t="str">
        <f t="shared" si="356"/>
        <v/>
      </c>
      <c r="R1661" s="84" t="str">
        <f t="shared" si="360"/>
        <v/>
      </c>
      <c r="S1661" s="84" t="str">
        <f t="shared" si="361"/>
        <v/>
      </c>
      <c r="U1661" s="84" t="str">
        <f t="shared" si="362"/>
        <v/>
      </c>
      <c r="W1661" s="108" t="str">
        <f>IF($N1661="", "", SUM($D$11:$D1661))</f>
        <v/>
      </c>
      <c r="X1661" s="111" t="str">
        <f t="shared" si="363"/>
        <v/>
      </c>
      <c r="Y1661" s="114" t="str">
        <f t="shared" si="367"/>
        <v/>
      </c>
      <c r="Z1661" s="111" t="str">
        <f>IF(X1661="", "", X1661-SUM($Z$11:$Z1660))</f>
        <v/>
      </c>
      <c r="AA1661" s="111" t="str">
        <f>IF($Y1661="", "", $Y1661-SUM($AA$11:$AA1660))</f>
        <v/>
      </c>
      <c r="AB1661" s="111" t="str">
        <f t="shared" si="368"/>
        <v/>
      </c>
      <c r="AC1661" s="121" t="str">
        <f t="shared" si="364"/>
        <v/>
      </c>
      <c r="AD1661" s="122" t="str">
        <f t="shared" si="365"/>
        <v/>
      </c>
      <c r="AE1661" s="123" t="str">
        <f t="shared" si="369"/>
        <v/>
      </c>
      <c r="AG1661" s="150" t="str">
        <f t="shared" si="366"/>
        <v/>
      </c>
    </row>
    <row r="1662" spans="1:33" x14ac:dyDescent="0.25">
      <c r="A1662" s="56"/>
      <c r="B1662" s="70"/>
      <c r="C1662" s="76"/>
      <c r="D1662" s="73"/>
      <c r="E1662" s="79"/>
      <c r="F1662" s="56"/>
      <c r="G1662" s="13" t="str">
        <f t="shared" si="357"/>
        <v/>
      </c>
      <c r="H1662" s="56"/>
      <c r="K1662" s="128"/>
      <c r="L1662" s="128"/>
      <c r="M1662" s="128"/>
      <c r="N1662" s="84" t="str">
        <f t="shared" si="358"/>
        <v/>
      </c>
      <c r="O1662" s="128"/>
      <c r="P1662" s="84" t="str">
        <f t="shared" si="359"/>
        <v/>
      </c>
      <c r="Q1662" s="84" t="str">
        <f t="shared" si="356"/>
        <v/>
      </c>
      <c r="R1662" s="84" t="str">
        <f t="shared" si="360"/>
        <v/>
      </c>
      <c r="S1662" s="84" t="str">
        <f t="shared" si="361"/>
        <v/>
      </c>
      <c r="U1662" s="84" t="str">
        <f t="shared" si="362"/>
        <v/>
      </c>
      <c r="W1662" s="108" t="str">
        <f>IF($N1662="", "", SUM($D$11:$D1662))</f>
        <v/>
      </c>
      <c r="X1662" s="111" t="str">
        <f t="shared" si="363"/>
        <v/>
      </c>
      <c r="Y1662" s="114" t="str">
        <f t="shared" si="367"/>
        <v/>
      </c>
      <c r="Z1662" s="111" t="str">
        <f>IF(X1662="", "", X1662-SUM($Z$11:$Z1661))</f>
        <v/>
      </c>
      <c r="AA1662" s="111" t="str">
        <f>IF($Y1662="", "", $Y1662-SUM($AA$11:$AA1661))</f>
        <v/>
      </c>
      <c r="AB1662" s="111" t="str">
        <f t="shared" si="368"/>
        <v/>
      </c>
      <c r="AC1662" s="121" t="str">
        <f t="shared" si="364"/>
        <v/>
      </c>
      <c r="AD1662" s="122" t="str">
        <f t="shared" si="365"/>
        <v/>
      </c>
      <c r="AE1662" s="123" t="str">
        <f t="shared" si="369"/>
        <v/>
      </c>
      <c r="AG1662" s="150" t="str">
        <f t="shared" si="366"/>
        <v/>
      </c>
    </row>
    <row r="1663" spans="1:33" x14ac:dyDescent="0.25">
      <c r="A1663" s="56"/>
      <c r="B1663" s="70"/>
      <c r="C1663" s="76"/>
      <c r="D1663" s="73"/>
      <c r="E1663" s="79"/>
      <c r="F1663" s="56"/>
      <c r="G1663" s="13" t="str">
        <f t="shared" si="357"/>
        <v/>
      </c>
      <c r="H1663" s="56"/>
      <c r="K1663" s="128"/>
      <c r="L1663" s="128"/>
      <c r="M1663" s="128"/>
      <c r="N1663" s="84" t="str">
        <f t="shared" si="358"/>
        <v/>
      </c>
      <c r="O1663" s="128"/>
      <c r="P1663" s="84" t="str">
        <f t="shared" si="359"/>
        <v/>
      </c>
      <c r="Q1663" s="84" t="str">
        <f t="shared" si="356"/>
        <v/>
      </c>
      <c r="R1663" s="84" t="str">
        <f t="shared" si="360"/>
        <v/>
      </c>
      <c r="S1663" s="84" t="str">
        <f t="shared" si="361"/>
        <v/>
      </c>
      <c r="U1663" s="84" t="str">
        <f t="shared" si="362"/>
        <v/>
      </c>
      <c r="W1663" s="108" t="str">
        <f>IF($N1663="", "", SUM($D$11:$D1663))</f>
        <v/>
      </c>
      <c r="X1663" s="111" t="str">
        <f t="shared" si="363"/>
        <v/>
      </c>
      <c r="Y1663" s="114" t="str">
        <f t="shared" si="367"/>
        <v/>
      </c>
      <c r="Z1663" s="111" t="str">
        <f>IF(X1663="", "", X1663-SUM($Z$11:$Z1662))</f>
        <v/>
      </c>
      <c r="AA1663" s="111" t="str">
        <f>IF($Y1663="", "", $Y1663-SUM($AA$11:$AA1662))</f>
        <v/>
      </c>
      <c r="AB1663" s="111" t="str">
        <f t="shared" si="368"/>
        <v/>
      </c>
      <c r="AC1663" s="121" t="str">
        <f t="shared" si="364"/>
        <v/>
      </c>
      <c r="AD1663" s="122" t="str">
        <f t="shared" si="365"/>
        <v/>
      </c>
      <c r="AE1663" s="123" t="str">
        <f t="shared" si="369"/>
        <v/>
      </c>
      <c r="AG1663" s="150" t="str">
        <f t="shared" si="366"/>
        <v/>
      </c>
    </row>
    <row r="1664" spans="1:33" x14ac:dyDescent="0.25">
      <c r="A1664" s="56"/>
      <c r="B1664" s="70"/>
      <c r="C1664" s="76"/>
      <c r="D1664" s="73"/>
      <c r="E1664" s="79"/>
      <c r="F1664" s="56"/>
      <c r="G1664" s="13" t="str">
        <f t="shared" si="357"/>
        <v/>
      </c>
      <c r="H1664" s="56"/>
      <c r="K1664" s="128"/>
      <c r="L1664" s="128"/>
      <c r="M1664" s="128"/>
      <c r="N1664" s="84" t="str">
        <f t="shared" si="358"/>
        <v/>
      </c>
      <c r="O1664" s="128"/>
      <c r="P1664" s="84" t="str">
        <f t="shared" si="359"/>
        <v/>
      </c>
      <c r="Q1664" s="84" t="str">
        <f t="shared" si="356"/>
        <v/>
      </c>
      <c r="R1664" s="84" t="str">
        <f t="shared" si="360"/>
        <v/>
      </c>
      <c r="S1664" s="84" t="str">
        <f t="shared" si="361"/>
        <v/>
      </c>
      <c r="U1664" s="84" t="str">
        <f t="shared" si="362"/>
        <v/>
      </c>
      <c r="W1664" s="108" t="str">
        <f>IF($N1664="", "", SUM($D$11:$D1664))</f>
        <v/>
      </c>
      <c r="X1664" s="111" t="str">
        <f t="shared" si="363"/>
        <v/>
      </c>
      <c r="Y1664" s="114" t="str">
        <f t="shared" si="367"/>
        <v/>
      </c>
      <c r="Z1664" s="111" t="str">
        <f>IF(X1664="", "", X1664-SUM($Z$11:$Z1663))</f>
        <v/>
      </c>
      <c r="AA1664" s="111" t="str">
        <f>IF($Y1664="", "", $Y1664-SUM($AA$11:$AA1663))</f>
        <v/>
      </c>
      <c r="AB1664" s="111" t="str">
        <f t="shared" si="368"/>
        <v/>
      </c>
      <c r="AC1664" s="121" t="str">
        <f t="shared" si="364"/>
        <v/>
      </c>
      <c r="AD1664" s="122" t="str">
        <f t="shared" si="365"/>
        <v/>
      </c>
      <c r="AE1664" s="123" t="str">
        <f t="shared" si="369"/>
        <v/>
      </c>
      <c r="AG1664" s="150" t="str">
        <f t="shared" si="366"/>
        <v/>
      </c>
    </row>
    <row r="1665" spans="1:33" x14ac:dyDescent="0.25">
      <c r="A1665" s="56"/>
      <c r="B1665" s="70"/>
      <c r="C1665" s="76"/>
      <c r="D1665" s="73"/>
      <c r="E1665" s="79"/>
      <c r="F1665" s="56"/>
      <c r="G1665" s="13" t="str">
        <f t="shared" si="357"/>
        <v/>
      </c>
      <c r="H1665" s="56"/>
      <c r="K1665" s="128"/>
      <c r="L1665" s="128"/>
      <c r="M1665" s="128"/>
      <c r="N1665" s="84" t="str">
        <f t="shared" si="358"/>
        <v/>
      </c>
      <c r="O1665" s="128"/>
      <c r="P1665" s="84" t="str">
        <f t="shared" si="359"/>
        <v/>
      </c>
      <c r="Q1665" s="84" t="str">
        <f t="shared" si="356"/>
        <v/>
      </c>
      <c r="R1665" s="84" t="str">
        <f t="shared" si="360"/>
        <v/>
      </c>
      <c r="S1665" s="84" t="str">
        <f t="shared" si="361"/>
        <v/>
      </c>
      <c r="U1665" s="84" t="str">
        <f t="shared" si="362"/>
        <v/>
      </c>
      <c r="W1665" s="108" t="str">
        <f>IF($N1665="", "", SUM($D$11:$D1665))</f>
        <v/>
      </c>
      <c r="X1665" s="111" t="str">
        <f t="shared" si="363"/>
        <v/>
      </c>
      <c r="Y1665" s="114" t="str">
        <f t="shared" si="367"/>
        <v/>
      </c>
      <c r="Z1665" s="111" t="str">
        <f>IF(X1665="", "", X1665-SUM($Z$11:$Z1664))</f>
        <v/>
      </c>
      <c r="AA1665" s="111" t="str">
        <f>IF($Y1665="", "", $Y1665-SUM($AA$11:$AA1664))</f>
        <v/>
      </c>
      <c r="AB1665" s="111" t="str">
        <f t="shared" si="368"/>
        <v/>
      </c>
      <c r="AC1665" s="121" t="str">
        <f t="shared" si="364"/>
        <v/>
      </c>
      <c r="AD1665" s="122" t="str">
        <f t="shared" si="365"/>
        <v/>
      </c>
      <c r="AE1665" s="123" t="str">
        <f t="shared" si="369"/>
        <v/>
      </c>
      <c r="AG1665" s="150" t="str">
        <f t="shared" si="366"/>
        <v/>
      </c>
    </row>
    <row r="1666" spans="1:33" x14ac:dyDescent="0.25">
      <c r="A1666" s="56"/>
      <c r="B1666" s="70"/>
      <c r="C1666" s="76"/>
      <c r="D1666" s="73"/>
      <c r="E1666" s="79"/>
      <c r="F1666" s="56"/>
      <c r="G1666" s="13" t="str">
        <f t="shared" si="357"/>
        <v/>
      </c>
      <c r="H1666" s="56"/>
      <c r="K1666" s="128"/>
      <c r="L1666" s="128"/>
      <c r="M1666" s="128"/>
      <c r="N1666" s="84" t="str">
        <f t="shared" si="358"/>
        <v/>
      </c>
      <c r="O1666" s="128"/>
      <c r="P1666" s="84" t="str">
        <f t="shared" si="359"/>
        <v/>
      </c>
      <c r="Q1666" s="84" t="str">
        <f t="shared" si="356"/>
        <v/>
      </c>
      <c r="R1666" s="84" t="str">
        <f t="shared" si="360"/>
        <v/>
      </c>
      <c r="S1666" s="84" t="str">
        <f t="shared" si="361"/>
        <v/>
      </c>
      <c r="U1666" s="84" t="str">
        <f t="shared" si="362"/>
        <v/>
      </c>
      <c r="W1666" s="108" t="str">
        <f>IF($N1666="", "", SUM($D$11:$D1666))</f>
        <v/>
      </c>
      <c r="X1666" s="111" t="str">
        <f t="shared" si="363"/>
        <v/>
      </c>
      <c r="Y1666" s="114" t="str">
        <f t="shared" si="367"/>
        <v/>
      </c>
      <c r="Z1666" s="111" t="str">
        <f>IF(X1666="", "", X1666-SUM($Z$11:$Z1665))</f>
        <v/>
      </c>
      <c r="AA1666" s="111" t="str">
        <f>IF($Y1666="", "", $Y1666-SUM($AA$11:$AA1665))</f>
        <v/>
      </c>
      <c r="AB1666" s="111" t="str">
        <f t="shared" si="368"/>
        <v/>
      </c>
      <c r="AC1666" s="121" t="str">
        <f t="shared" si="364"/>
        <v/>
      </c>
      <c r="AD1666" s="122" t="str">
        <f t="shared" si="365"/>
        <v/>
      </c>
      <c r="AE1666" s="123" t="str">
        <f t="shared" si="369"/>
        <v/>
      </c>
      <c r="AG1666" s="150" t="str">
        <f t="shared" si="366"/>
        <v/>
      </c>
    </row>
    <row r="1667" spans="1:33" x14ac:dyDescent="0.25">
      <c r="A1667" s="56"/>
      <c r="B1667" s="70"/>
      <c r="C1667" s="76"/>
      <c r="D1667" s="73"/>
      <c r="E1667" s="79"/>
      <c r="F1667" s="56"/>
      <c r="G1667" s="13" t="str">
        <f t="shared" si="357"/>
        <v/>
      </c>
      <c r="H1667" s="56"/>
      <c r="K1667" s="128"/>
      <c r="L1667" s="128"/>
      <c r="M1667" s="128"/>
      <c r="N1667" s="84" t="str">
        <f t="shared" si="358"/>
        <v/>
      </c>
      <c r="O1667" s="128"/>
      <c r="P1667" s="84" t="str">
        <f t="shared" si="359"/>
        <v/>
      </c>
      <c r="Q1667" s="84" t="str">
        <f t="shared" si="356"/>
        <v/>
      </c>
      <c r="R1667" s="84" t="str">
        <f t="shared" si="360"/>
        <v/>
      </c>
      <c r="S1667" s="84" t="str">
        <f t="shared" si="361"/>
        <v/>
      </c>
      <c r="U1667" s="84" t="str">
        <f t="shared" si="362"/>
        <v/>
      </c>
      <c r="W1667" s="108" t="str">
        <f>IF($N1667="", "", SUM($D$11:$D1667))</f>
        <v/>
      </c>
      <c r="X1667" s="111" t="str">
        <f t="shared" si="363"/>
        <v/>
      </c>
      <c r="Y1667" s="114" t="str">
        <f t="shared" si="367"/>
        <v/>
      </c>
      <c r="Z1667" s="111" t="str">
        <f>IF(X1667="", "", X1667-SUM($Z$11:$Z1666))</f>
        <v/>
      </c>
      <c r="AA1667" s="111" t="str">
        <f>IF($Y1667="", "", $Y1667-SUM($AA$11:$AA1666))</f>
        <v/>
      </c>
      <c r="AB1667" s="111" t="str">
        <f t="shared" si="368"/>
        <v/>
      </c>
      <c r="AC1667" s="121" t="str">
        <f t="shared" si="364"/>
        <v/>
      </c>
      <c r="AD1667" s="122" t="str">
        <f t="shared" si="365"/>
        <v/>
      </c>
      <c r="AE1667" s="123" t="str">
        <f t="shared" si="369"/>
        <v/>
      </c>
      <c r="AG1667" s="150" t="str">
        <f t="shared" si="366"/>
        <v/>
      </c>
    </row>
    <row r="1668" spans="1:33" x14ac:dyDescent="0.25">
      <c r="A1668" s="56"/>
      <c r="B1668" s="70"/>
      <c r="C1668" s="76"/>
      <c r="D1668" s="73"/>
      <c r="E1668" s="79"/>
      <c r="F1668" s="56"/>
      <c r="G1668" s="13" t="str">
        <f t="shared" si="357"/>
        <v/>
      </c>
      <c r="H1668" s="56"/>
      <c r="K1668" s="128"/>
      <c r="L1668" s="128"/>
      <c r="M1668" s="128"/>
      <c r="N1668" s="84" t="str">
        <f t="shared" si="358"/>
        <v/>
      </c>
      <c r="O1668" s="128"/>
      <c r="P1668" s="84" t="str">
        <f t="shared" si="359"/>
        <v/>
      </c>
      <c r="Q1668" s="84" t="str">
        <f t="shared" si="356"/>
        <v/>
      </c>
      <c r="R1668" s="84" t="str">
        <f t="shared" si="360"/>
        <v/>
      </c>
      <c r="S1668" s="84" t="str">
        <f t="shared" si="361"/>
        <v/>
      </c>
      <c r="U1668" s="84" t="str">
        <f t="shared" si="362"/>
        <v/>
      </c>
      <c r="W1668" s="108" t="str">
        <f>IF($N1668="", "", SUM($D$11:$D1668))</f>
        <v/>
      </c>
      <c r="X1668" s="111" t="str">
        <f t="shared" si="363"/>
        <v/>
      </c>
      <c r="Y1668" s="114" t="str">
        <f t="shared" si="367"/>
        <v/>
      </c>
      <c r="Z1668" s="111" t="str">
        <f>IF(X1668="", "", X1668-SUM($Z$11:$Z1667))</f>
        <v/>
      </c>
      <c r="AA1668" s="111" t="str">
        <f>IF($Y1668="", "", $Y1668-SUM($AA$11:$AA1667))</f>
        <v/>
      </c>
      <c r="AB1668" s="111" t="str">
        <f t="shared" si="368"/>
        <v/>
      </c>
      <c r="AC1668" s="121" t="str">
        <f t="shared" si="364"/>
        <v/>
      </c>
      <c r="AD1668" s="122" t="str">
        <f t="shared" si="365"/>
        <v/>
      </c>
      <c r="AE1668" s="123" t="str">
        <f t="shared" si="369"/>
        <v/>
      </c>
      <c r="AG1668" s="150" t="str">
        <f t="shared" si="366"/>
        <v/>
      </c>
    </row>
    <row r="1669" spans="1:33" x14ac:dyDescent="0.25">
      <c r="A1669" s="56"/>
      <c r="B1669" s="70"/>
      <c r="C1669" s="76"/>
      <c r="D1669" s="73"/>
      <c r="E1669" s="79"/>
      <c r="F1669" s="56"/>
      <c r="G1669" s="13" t="str">
        <f t="shared" si="357"/>
        <v/>
      </c>
      <c r="H1669" s="56"/>
      <c r="K1669" s="128"/>
      <c r="L1669" s="128"/>
      <c r="M1669" s="128"/>
      <c r="N1669" s="84" t="str">
        <f t="shared" si="358"/>
        <v/>
      </c>
      <c r="O1669" s="128"/>
      <c r="P1669" s="84" t="str">
        <f t="shared" si="359"/>
        <v/>
      </c>
      <c r="Q1669" s="84" t="str">
        <f t="shared" si="356"/>
        <v/>
      </c>
      <c r="R1669" s="84" t="str">
        <f t="shared" si="360"/>
        <v/>
      </c>
      <c r="S1669" s="84" t="str">
        <f t="shared" si="361"/>
        <v/>
      </c>
      <c r="U1669" s="84" t="str">
        <f t="shared" si="362"/>
        <v/>
      </c>
      <c r="W1669" s="108" t="str">
        <f>IF($N1669="", "", SUM($D$11:$D1669))</f>
        <v/>
      </c>
      <c r="X1669" s="111" t="str">
        <f t="shared" si="363"/>
        <v/>
      </c>
      <c r="Y1669" s="114" t="str">
        <f t="shared" si="367"/>
        <v/>
      </c>
      <c r="Z1669" s="111" t="str">
        <f>IF(X1669="", "", X1669-SUM($Z$11:$Z1668))</f>
        <v/>
      </c>
      <c r="AA1669" s="111" t="str">
        <f>IF($Y1669="", "", $Y1669-SUM($AA$11:$AA1668))</f>
        <v/>
      </c>
      <c r="AB1669" s="111" t="str">
        <f t="shared" si="368"/>
        <v/>
      </c>
      <c r="AC1669" s="121" t="str">
        <f t="shared" si="364"/>
        <v/>
      </c>
      <c r="AD1669" s="122" t="str">
        <f t="shared" si="365"/>
        <v/>
      </c>
      <c r="AE1669" s="123" t="str">
        <f t="shared" si="369"/>
        <v/>
      </c>
      <c r="AG1669" s="150" t="str">
        <f t="shared" si="366"/>
        <v/>
      </c>
    </row>
    <row r="1670" spans="1:33" x14ac:dyDescent="0.25">
      <c r="A1670" s="56"/>
      <c r="B1670" s="70"/>
      <c r="C1670" s="76"/>
      <c r="D1670" s="73"/>
      <c r="E1670" s="79"/>
      <c r="F1670" s="56"/>
      <c r="G1670" s="13" t="str">
        <f t="shared" si="357"/>
        <v/>
      </c>
      <c r="H1670" s="56"/>
      <c r="K1670" s="128"/>
      <c r="L1670" s="128"/>
      <c r="M1670" s="128"/>
      <c r="N1670" s="84" t="str">
        <f t="shared" si="358"/>
        <v/>
      </c>
      <c r="O1670" s="128"/>
      <c r="P1670" s="84" t="str">
        <f t="shared" si="359"/>
        <v/>
      </c>
      <c r="Q1670" s="84" t="str">
        <f t="shared" si="356"/>
        <v/>
      </c>
      <c r="R1670" s="84" t="str">
        <f t="shared" si="360"/>
        <v/>
      </c>
      <c r="S1670" s="84" t="str">
        <f t="shared" si="361"/>
        <v/>
      </c>
      <c r="U1670" s="84" t="str">
        <f t="shared" si="362"/>
        <v/>
      </c>
      <c r="W1670" s="108" t="str">
        <f>IF($N1670="", "", SUM($D$11:$D1670))</f>
        <v/>
      </c>
      <c r="X1670" s="111" t="str">
        <f t="shared" si="363"/>
        <v/>
      </c>
      <c r="Y1670" s="114" t="str">
        <f t="shared" si="367"/>
        <v/>
      </c>
      <c r="Z1670" s="111" t="str">
        <f>IF(X1670="", "", X1670-SUM($Z$11:$Z1669))</f>
        <v/>
      </c>
      <c r="AA1670" s="111" t="str">
        <f>IF($Y1670="", "", $Y1670-SUM($AA$11:$AA1669))</f>
        <v/>
      </c>
      <c r="AB1670" s="111" t="str">
        <f t="shared" si="368"/>
        <v/>
      </c>
      <c r="AC1670" s="121" t="str">
        <f t="shared" si="364"/>
        <v/>
      </c>
      <c r="AD1670" s="122" t="str">
        <f t="shared" si="365"/>
        <v/>
      </c>
      <c r="AE1670" s="123" t="str">
        <f t="shared" si="369"/>
        <v/>
      </c>
      <c r="AG1670" s="150" t="str">
        <f t="shared" si="366"/>
        <v/>
      </c>
    </row>
    <row r="1671" spans="1:33" x14ac:dyDescent="0.25">
      <c r="A1671" s="56"/>
      <c r="B1671" s="70"/>
      <c r="C1671" s="76"/>
      <c r="D1671" s="73"/>
      <c r="E1671" s="79"/>
      <c r="F1671" s="56"/>
      <c r="G1671" s="13" t="str">
        <f t="shared" si="357"/>
        <v/>
      </c>
      <c r="H1671" s="56"/>
      <c r="K1671" s="128"/>
      <c r="L1671" s="128"/>
      <c r="M1671" s="128"/>
      <c r="N1671" s="84" t="str">
        <f t="shared" si="358"/>
        <v/>
      </c>
      <c r="O1671" s="128"/>
      <c r="P1671" s="84" t="str">
        <f t="shared" si="359"/>
        <v/>
      </c>
      <c r="Q1671" s="84" t="str">
        <f t="shared" si="356"/>
        <v/>
      </c>
      <c r="R1671" s="84" t="str">
        <f t="shared" si="360"/>
        <v/>
      </c>
      <c r="S1671" s="84" t="str">
        <f t="shared" si="361"/>
        <v/>
      </c>
      <c r="U1671" s="84" t="str">
        <f t="shared" si="362"/>
        <v/>
      </c>
      <c r="W1671" s="108" t="str">
        <f>IF($N1671="", "", SUM($D$11:$D1671))</f>
        <v/>
      </c>
      <c r="X1671" s="111" t="str">
        <f t="shared" si="363"/>
        <v/>
      </c>
      <c r="Y1671" s="114" t="str">
        <f t="shared" si="367"/>
        <v/>
      </c>
      <c r="Z1671" s="111" t="str">
        <f>IF(X1671="", "", X1671-SUM($Z$11:$Z1670))</f>
        <v/>
      </c>
      <c r="AA1671" s="111" t="str">
        <f>IF($Y1671="", "", $Y1671-SUM($AA$11:$AA1670))</f>
        <v/>
      </c>
      <c r="AB1671" s="111" t="str">
        <f t="shared" si="368"/>
        <v/>
      </c>
      <c r="AC1671" s="121" t="str">
        <f t="shared" si="364"/>
        <v/>
      </c>
      <c r="AD1671" s="122" t="str">
        <f t="shared" si="365"/>
        <v/>
      </c>
      <c r="AE1671" s="123" t="str">
        <f t="shared" si="369"/>
        <v/>
      </c>
      <c r="AG1671" s="150" t="str">
        <f t="shared" si="366"/>
        <v/>
      </c>
    </row>
    <row r="1672" spans="1:33" x14ac:dyDescent="0.25">
      <c r="A1672" s="56"/>
      <c r="B1672" s="70"/>
      <c r="C1672" s="76"/>
      <c r="D1672" s="73"/>
      <c r="E1672" s="79"/>
      <c r="F1672" s="56"/>
      <c r="G1672" s="13" t="str">
        <f t="shared" si="357"/>
        <v/>
      </c>
      <c r="H1672" s="56"/>
      <c r="K1672" s="128"/>
      <c r="L1672" s="128"/>
      <c r="M1672" s="128"/>
      <c r="N1672" s="84" t="str">
        <f t="shared" si="358"/>
        <v/>
      </c>
      <c r="O1672" s="128"/>
      <c r="P1672" s="84" t="str">
        <f t="shared" si="359"/>
        <v/>
      </c>
      <c r="Q1672" s="84" t="str">
        <f t="shared" si="356"/>
        <v/>
      </c>
      <c r="R1672" s="84" t="str">
        <f t="shared" si="360"/>
        <v/>
      </c>
      <c r="S1672" s="84" t="str">
        <f t="shared" si="361"/>
        <v/>
      </c>
      <c r="U1672" s="84" t="str">
        <f t="shared" si="362"/>
        <v/>
      </c>
      <c r="W1672" s="108" t="str">
        <f>IF($N1672="", "", SUM($D$11:$D1672))</f>
        <v/>
      </c>
      <c r="X1672" s="111" t="str">
        <f t="shared" si="363"/>
        <v/>
      </c>
      <c r="Y1672" s="114" t="str">
        <f t="shared" si="367"/>
        <v/>
      </c>
      <c r="Z1672" s="111" t="str">
        <f>IF(X1672="", "", X1672-SUM($Z$11:$Z1671))</f>
        <v/>
      </c>
      <c r="AA1672" s="111" t="str">
        <f>IF($Y1672="", "", $Y1672-SUM($AA$11:$AA1671))</f>
        <v/>
      </c>
      <c r="AB1672" s="111" t="str">
        <f t="shared" si="368"/>
        <v/>
      </c>
      <c r="AC1672" s="121" t="str">
        <f t="shared" si="364"/>
        <v/>
      </c>
      <c r="AD1672" s="122" t="str">
        <f t="shared" si="365"/>
        <v/>
      </c>
      <c r="AE1672" s="123" t="str">
        <f t="shared" si="369"/>
        <v/>
      </c>
      <c r="AG1672" s="150" t="str">
        <f t="shared" si="366"/>
        <v/>
      </c>
    </row>
    <row r="1673" spans="1:33" x14ac:dyDescent="0.25">
      <c r="A1673" s="56"/>
      <c r="B1673" s="70"/>
      <c r="C1673" s="76"/>
      <c r="D1673" s="73"/>
      <c r="E1673" s="79"/>
      <c r="F1673" s="56"/>
      <c r="G1673" s="13" t="str">
        <f t="shared" si="357"/>
        <v/>
      </c>
      <c r="H1673" s="56"/>
      <c r="K1673" s="128"/>
      <c r="L1673" s="128"/>
      <c r="M1673" s="128"/>
      <c r="N1673" s="84" t="str">
        <f t="shared" si="358"/>
        <v/>
      </c>
      <c r="O1673" s="128"/>
      <c r="P1673" s="84" t="str">
        <f t="shared" si="359"/>
        <v/>
      </c>
      <c r="Q1673" s="84" t="str">
        <f t="shared" si="356"/>
        <v/>
      </c>
      <c r="R1673" s="84" t="str">
        <f t="shared" si="360"/>
        <v/>
      </c>
      <c r="S1673" s="84" t="str">
        <f t="shared" si="361"/>
        <v/>
      </c>
      <c r="U1673" s="84" t="str">
        <f t="shared" si="362"/>
        <v/>
      </c>
      <c r="W1673" s="108" t="str">
        <f>IF($N1673="", "", SUM($D$11:$D1673))</f>
        <v/>
      </c>
      <c r="X1673" s="111" t="str">
        <f t="shared" si="363"/>
        <v/>
      </c>
      <c r="Y1673" s="114" t="str">
        <f t="shared" si="367"/>
        <v/>
      </c>
      <c r="Z1673" s="111" t="str">
        <f>IF(X1673="", "", X1673-SUM($Z$11:$Z1672))</f>
        <v/>
      </c>
      <c r="AA1673" s="111" t="str">
        <f>IF($Y1673="", "", $Y1673-SUM($AA$11:$AA1672))</f>
        <v/>
      </c>
      <c r="AB1673" s="111" t="str">
        <f t="shared" si="368"/>
        <v/>
      </c>
      <c r="AC1673" s="121" t="str">
        <f t="shared" si="364"/>
        <v/>
      </c>
      <c r="AD1673" s="122" t="str">
        <f t="shared" si="365"/>
        <v/>
      </c>
      <c r="AE1673" s="123" t="str">
        <f t="shared" si="369"/>
        <v/>
      </c>
      <c r="AG1673" s="150" t="str">
        <f t="shared" si="366"/>
        <v/>
      </c>
    </row>
    <row r="1674" spans="1:33" x14ac:dyDescent="0.25">
      <c r="A1674" s="56"/>
      <c r="B1674" s="70"/>
      <c r="C1674" s="76"/>
      <c r="D1674" s="73"/>
      <c r="E1674" s="79"/>
      <c r="F1674" s="56"/>
      <c r="G1674" s="13" t="str">
        <f t="shared" si="357"/>
        <v/>
      </c>
      <c r="H1674" s="56"/>
      <c r="K1674" s="128"/>
      <c r="L1674" s="128"/>
      <c r="M1674" s="128"/>
      <c r="N1674" s="84" t="str">
        <f t="shared" si="358"/>
        <v/>
      </c>
      <c r="O1674" s="128"/>
      <c r="P1674" s="84" t="str">
        <f t="shared" si="359"/>
        <v/>
      </c>
      <c r="Q1674" s="84" t="str">
        <f t="shared" si="356"/>
        <v/>
      </c>
      <c r="R1674" s="84" t="str">
        <f t="shared" si="360"/>
        <v/>
      </c>
      <c r="S1674" s="84" t="str">
        <f t="shared" si="361"/>
        <v/>
      </c>
      <c r="U1674" s="84" t="str">
        <f t="shared" si="362"/>
        <v/>
      </c>
      <c r="W1674" s="108" t="str">
        <f>IF($N1674="", "", SUM($D$11:$D1674))</f>
        <v/>
      </c>
      <c r="X1674" s="111" t="str">
        <f t="shared" si="363"/>
        <v/>
      </c>
      <c r="Y1674" s="114" t="str">
        <f t="shared" si="367"/>
        <v/>
      </c>
      <c r="Z1674" s="111" t="str">
        <f>IF(X1674="", "", X1674-SUM($Z$11:$Z1673))</f>
        <v/>
      </c>
      <c r="AA1674" s="111" t="str">
        <f>IF($Y1674="", "", $Y1674-SUM($AA$11:$AA1673))</f>
        <v/>
      </c>
      <c r="AB1674" s="111" t="str">
        <f t="shared" si="368"/>
        <v/>
      </c>
      <c r="AC1674" s="121" t="str">
        <f t="shared" si="364"/>
        <v/>
      </c>
      <c r="AD1674" s="122" t="str">
        <f t="shared" si="365"/>
        <v/>
      </c>
      <c r="AE1674" s="123" t="str">
        <f t="shared" si="369"/>
        <v/>
      </c>
      <c r="AG1674" s="150" t="str">
        <f t="shared" si="366"/>
        <v/>
      </c>
    </row>
    <row r="1675" spans="1:33" x14ac:dyDescent="0.25">
      <c r="A1675" s="56"/>
      <c r="B1675" s="70"/>
      <c r="C1675" s="76"/>
      <c r="D1675" s="73"/>
      <c r="E1675" s="79"/>
      <c r="F1675" s="56"/>
      <c r="G1675" s="13" t="str">
        <f t="shared" si="357"/>
        <v/>
      </c>
      <c r="H1675" s="56"/>
      <c r="K1675" s="128"/>
      <c r="L1675" s="128"/>
      <c r="M1675" s="128"/>
      <c r="N1675" s="84" t="str">
        <f t="shared" si="358"/>
        <v/>
      </c>
      <c r="O1675" s="128"/>
      <c r="P1675" s="84" t="str">
        <f t="shared" si="359"/>
        <v/>
      </c>
      <c r="Q1675" s="84" t="str">
        <f t="shared" ref="Q1675:Q1738" si="370">IF($N1675="", "", IF(AND(Q$5="X", C1675=""), $N$6, IF(AND(NOT(C1675=""), COUNTIF(L$11:L$17, C1675)=0), $N$7, "")))</f>
        <v/>
      </c>
      <c r="R1675" s="84" t="str">
        <f t="shared" si="360"/>
        <v/>
      </c>
      <c r="S1675" s="84" t="str">
        <f t="shared" si="361"/>
        <v/>
      </c>
      <c r="U1675" s="84" t="str">
        <f t="shared" si="362"/>
        <v/>
      </c>
      <c r="W1675" s="108" t="str">
        <f>IF($N1675="", "", SUM($D$11:$D1675))</f>
        <v/>
      </c>
      <c r="X1675" s="111" t="str">
        <f t="shared" si="363"/>
        <v/>
      </c>
      <c r="Y1675" s="114" t="str">
        <f t="shared" si="367"/>
        <v/>
      </c>
      <c r="Z1675" s="111" t="str">
        <f>IF(X1675="", "", X1675-SUM($Z$11:$Z1674))</f>
        <v/>
      </c>
      <c r="AA1675" s="111" t="str">
        <f>IF($Y1675="", "", $Y1675-SUM($AA$11:$AA1674))</f>
        <v/>
      </c>
      <c r="AB1675" s="111" t="str">
        <f t="shared" si="368"/>
        <v/>
      </c>
      <c r="AC1675" s="121" t="str">
        <f t="shared" si="364"/>
        <v/>
      </c>
      <c r="AD1675" s="122" t="str">
        <f t="shared" si="365"/>
        <v/>
      </c>
      <c r="AE1675" s="123" t="str">
        <f t="shared" si="369"/>
        <v/>
      </c>
      <c r="AG1675" s="150" t="str">
        <f t="shared" si="366"/>
        <v/>
      </c>
    </row>
    <row r="1676" spans="1:33" x14ac:dyDescent="0.25">
      <c r="A1676" s="56"/>
      <c r="B1676" s="70"/>
      <c r="C1676" s="76"/>
      <c r="D1676" s="73"/>
      <c r="E1676" s="79"/>
      <c r="F1676" s="56"/>
      <c r="G1676" s="13" t="str">
        <f t="shared" ref="G1676:G1739" si="371">IF($B1676="", "", TEXT($B1676, "mmm"))</f>
        <v/>
      </c>
      <c r="H1676" s="56"/>
      <c r="K1676" s="128"/>
      <c r="L1676" s="128"/>
      <c r="M1676" s="128"/>
      <c r="N1676" s="84" t="str">
        <f t="shared" ref="N1676:N1739" si="372">IF(COUNTIF($B1676:$E1676, "")=4, "", "X")</f>
        <v/>
      </c>
      <c r="O1676" s="128"/>
      <c r="P1676" s="84" t="str">
        <f t="shared" ref="P1676:P1739" si="373">IF($N1676="", "", IF(AND(P$5="X", B1676=""), $N$6, IFERROR(IF(AND(NOT(B1676=""), OR(ISNUMBER(B1676)=FALSE, B1676&lt;$L$2, B1676&gt;$L$3)), $N$7, ""), $N$7)))</f>
        <v/>
      </c>
      <c r="Q1676" s="84" t="str">
        <f t="shared" si="370"/>
        <v/>
      </c>
      <c r="R1676" s="84" t="str">
        <f t="shared" ref="R1676:R1739" si="374">IF($N1676="", "", IF(AND(R$5="X", D1676=""), $N$6, IF(AND(NOT(D1676=""), ISNUMBER(D1676)=FALSE), $N$7, "")))</f>
        <v/>
      </c>
      <c r="S1676" s="84" t="str">
        <f t="shared" ref="S1676:S1739" si="375">IF($N1676="", "", IF(AND(S$5="X", E1676=""), $N$6, ""))</f>
        <v/>
      </c>
      <c r="U1676" s="84" t="str">
        <f t="shared" ref="U1676:U1739" si="376">IF($B1676="", "", TEXT($B1676, "mmm yyyy"))</f>
        <v/>
      </c>
      <c r="W1676" s="108" t="str">
        <f>IF($N1676="", "", SUM($D$11:$D1676))</f>
        <v/>
      </c>
      <c r="X1676" s="111" t="str">
        <f t="shared" ref="X1676:X1739" si="377">IF(W1676="", "", IF(W1676&lt;=$X$4, W1676, $X$4))</f>
        <v/>
      </c>
      <c r="Y1676" s="114" t="str">
        <f t="shared" si="367"/>
        <v/>
      </c>
      <c r="Z1676" s="111" t="str">
        <f>IF(X1676="", "", X1676-SUM($Z$11:$Z1675))</f>
        <v/>
      </c>
      <c r="AA1676" s="111" t="str">
        <f>IF($Y1676="", "", $Y1676-SUM($AA$11:$AA1675))</f>
        <v/>
      </c>
      <c r="AB1676" s="111" t="str">
        <f t="shared" si="368"/>
        <v/>
      </c>
      <c r="AC1676" s="121" t="str">
        <f t="shared" ref="AC1676:AC1739" si="378">IF($N1676="", "", $Z1676*$AC$4)</f>
        <v/>
      </c>
      <c r="AD1676" s="122" t="str">
        <f t="shared" ref="AD1676:AD1739" si="379">IF($N1676="", "", $AA1676*$AC$5)</f>
        <v/>
      </c>
      <c r="AE1676" s="123" t="str">
        <f t="shared" si="369"/>
        <v/>
      </c>
      <c r="AG1676" s="150" t="str">
        <f t="shared" ref="AG1676:AG1739" si="380">IF(OR($U1676="", $C1676=""), "", CONCATENATE($C1676, " - ", $U1676))</f>
        <v/>
      </c>
    </row>
    <row r="1677" spans="1:33" x14ac:dyDescent="0.25">
      <c r="A1677" s="56"/>
      <c r="B1677" s="70"/>
      <c r="C1677" s="76"/>
      <c r="D1677" s="73"/>
      <c r="E1677" s="79"/>
      <c r="F1677" s="56"/>
      <c r="G1677" s="13" t="str">
        <f t="shared" si="371"/>
        <v/>
      </c>
      <c r="H1677" s="56"/>
      <c r="K1677" s="128"/>
      <c r="L1677" s="128"/>
      <c r="M1677" s="128"/>
      <c r="N1677" s="84" t="str">
        <f t="shared" si="372"/>
        <v/>
      </c>
      <c r="O1677" s="128"/>
      <c r="P1677" s="84" t="str">
        <f t="shared" si="373"/>
        <v/>
      </c>
      <c r="Q1677" s="84" t="str">
        <f t="shared" si="370"/>
        <v/>
      </c>
      <c r="R1677" s="84" t="str">
        <f t="shared" si="374"/>
        <v/>
      </c>
      <c r="S1677" s="84" t="str">
        <f t="shared" si="375"/>
        <v/>
      </c>
      <c r="U1677" s="84" t="str">
        <f t="shared" si="376"/>
        <v/>
      </c>
      <c r="W1677" s="108" t="str">
        <f>IF($N1677="", "", SUM($D$11:$D1677))</f>
        <v/>
      </c>
      <c r="X1677" s="111" t="str">
        <f t="shared" si="377"/>
        <v/>
      </c>
      <c r="Y1677" s="114" t="str">
        <f t="shared" si="367"/>
        <v/>
      </c>
      <c r="Z1677" s="111" t="str">
        <f>IF(X1677="", "", X1677-SUM($Z$11:$Z1676))</f>
        <v/>
      </c>
      <c r="AA1677" s="111" t="str">
        <f>IF($Y1677="", "", $Y1677-SUM($AA$11:$AA1676))</f>
        <v/>
      </c>
      <c r="AB1677" s="111" t="str">
        <f t="shared" si="368"/>
        <v/>
      </c>
      <c r="AC1677" s="121" t="str">
        <f t="shared" si="378"/>
        <v/>
      </c>
      <c r="AD1677" s="122" t="str">
        <f t="shared" si="379"/>
        <v/>
      </c>
      <c r="AE1677" s="123" t="str">
        <f t="shared" si="369"/>
        <v/>
      </c>
      <c r="AG1677" s="150" t="str">
        <f t="shared" si="380"/>
        <v/>
      </c>
    </row>
    <row r="1678" spans="1:33" x14ac:dyDescent="0.25">
      <c r="A1678" s="56"/>
      <c r="B1678" s="70"/>
      <c r="C1678" s="76"/>
      <c r="D1678" s="73"/>
      <c r="E1678" s="79"/>
      <c r="F1678" s="56"/>
      <c r="G1678" s="13" t="str">
        <f t="shared" si="371"/>
        <v/>
      </c>
      <c r="H1678" s="56"/>
      <c r="K1678" s="128"/>
      <c r="L1678" s="128"/>
      <c r="M1678" s="128"/>
      <c r="N1678" s="84" t="str">
        <f t="shared" si="372"/>
        <v/>
      </c>
      <c r="O1678" s="128"/>
      <c r="P1678" s="84" t="str">
        <f t="shared" si="373"/>
        <v/>
      </c>
      <c r="Q1678" s="84" t="str">
        <f t="shared" si="370"/>
        <v/>
      </c>
      <c r="R1678" s="84" t="str">
        <f t="shared" si="374"/>
        <v/>
      </c>
      <c r="S1678" s="84" t="str">
        <f t="shared" si="375"/>
        <v/>
      </c>
      <c r="U1678" s="84" t="str">
        <f t="shared" si="376"/>
        <v/>
      </c>
      <c r="W1678" s="108" t="str">
        <f>IF($N1678="", "", SUM($D$11:$D1678))</f>
        <v/>
      </c>
      <c r="X1678" s="111" t="str">
        <f t="shared" si="377"/>
        <v/>
      </c>
      <c r="Y1678" s="114" t="str">
        <f t="shared" ref="Y1678:Y1741" si="381">IF(W1678="", "", IF(W1678&lt;=$X$4, 0, W1678-$X$4))</f>
        <v/>
      </c>
      <c r="Z1678" s="111" t="str">
        <f>IF(X1678="", "", X1678-SUM($Z$11:$Z1677))</f>
        <v/>
      </c>
      <c r="AA1678" s="111" t="str">
        <f>IF($Y1678="", "", $Y1678-SUM($AA$11:$AA1677))</f>
        <v/>
      </c>
      <c r="AB1678" s="111" t="str">
        <f t="shared" ref="AB1678:AB1741" si="382">IF($N1678="", "", SUM(Z1678:AA1678))</f>
        <v/>
      </c>
      <c r="AC1678" s="121" t="str">
        <f t="shared" si="378"/>
        <v/>
      </c>
      <c r="AD1678" s="122" t="str">
        <f t="shared" si="379"/>
        <v/>
      </c>
      <c r="AE1678" s="123" t="str">
        <f t="shared" ref="AE1678:AE1741" si="383">IF($N1678="", "", SUM(AC1678:AD1678))</f>
        <v/>
      </c>
      <c r="AG1678" s="150" t="str">
        <f t="shared" si="380"/>
        <v/>
      </c>
    </row>
    <row r="1679" spans="1:33" x14ac:dyDescent="0.25">
      <c r="A1679" s="56"/>
      <c r="B1679" s="70"/>
      <c r="C1679" s="76"/>
      <c r="D1679" s="73"/>
      <c r="E1679" s="79"/>
      <c r="F1679" s="56"/>
      <c r="G1679" s="13" t="str">
        <f t="shared" si="371"/>
        <v/>
      </c>
      <c r="H1679" s="56"/>
      <c r="K1679" s="128"/>
      <c r="L1679" s="128"/>
      <c r="M1679" s="128"/>
      <c r="N1679" s="84" t="str">
        <f t="shared" si="372"/>
        <v/>
      </c>
      <c r="O1679" s="128"/>
      <c r="P1679" s="84" t="str">
        <f t="shared" si="373"/>
        <v/>
      </c>
      <c r="Q1679" s="84" t="str">
        <f t="shared" si="370"/>
        <v/>
      </c>
      <c r="R1679" s="84" t="str">
        <f t="shared" si="374"/>
        <v/>
      </c>
      <c r="S1679" s="84" t="str">
        <f t="shared" si="375"/>
        <v/>
      </c>
      <c r="U1679" s="84" t="str">
        <f t="shared" si="376"/>
        <v/>
      </c>
      <c r="W1679" s="108" t="str">
        <f>IF($N1679="", "", SUM($D$11:$D1679))</f>
        <v/>
      </c>
      <c r="X1679" s="111" t="str">
        <f t="shared" si="377"/>
        <v/>
      </c>
      <c r="Y1679" s="114" t="str">
        <f t="shared" si="381"/>
        <v/>
      </c>
      <c r="Z1679" s="111" t="str">
        <f>IF(X1679="", "", X1679-SUM($Z$11:$Z1678))</f>
        <v/>
      </c>
      <c r="AA1679" s="111" t="str">
        <f>IF($Y1679="", "", $Y1679-SUM($AA$11:$AA1678))</f>
        <v/>
      </c>
      <c r="AB1679" s="111" t="str">
        <f t="shared" si="382"/>
        <v/>
      </c>
      <c r="AC1679" s="121" t="str">
        <f t="shared" si="378"/>
        <v/>
      </c>
      <c r="AD1679" s="122" t="str">
        <f t="shared" si="379"/>
        <v/>
      </c>
      <c r="AE1679" s="123" t="str">
        <f t="shared" si="383"/>
        <v/>
      </c>
      <c r="AG1679" s="150" t="str">
        <f t="shared" si="380"/>
        <v/>
      </c>
    </row>
    <row r="1680" spans="1:33" x14ac:dyDescent="0.25">
      <c r="A1680" s="56"/>
      <c r="B1680" s="70"/>
      <c r="C1680" s="76"/>
      <c r="D1680" s="73"/>
      <c r="E1680" s="79"/>
      <c r="F1680" s="56"/>
      <c r="G1680" s="13" t="str">
        <f t="shared" si="371"/>
        <v/>
      </c>
      <c r="H1680" s="56"/>
      <c r="K1680" s="128"/>
      <c r="L1680" s="128"/>
      <c r="M1680" s="128"/>
      <c r="N1680" s="84" t="str">
        <f t="shared" si="372"/>
        <v/>
      </c>
      <c r="O1680" s="128"/>
      <c r="P1680" s="84" t="str">
        <f t="shared" si="373"/>
        <v/>
      </c>
      <c r="Q1680" s="84" t="str">
        <f t="shared" si="370"/>
        <v/>
      </c>
      <c r="R1680" s="84" t="str">
        <f t="shared" si="374"/>
        <v/>
      </c>
      <c r="S1680" s="84" t="str">
        <f t="shared" si="375"/>
        <v/>
      </c>
      <c r="U1680" s="84" t="str">
        <f t="shared" si="376"/>
        <v/>
      </c>
      <c r="W1680" s="108" t="str">
        <f>IF($N1680="", "", SUM($D$11:$D1680))</f>
        <v/>
      </c>
      <c r="X1680" s="111" t="str">
        <f t="shared" si="377"/>
        <v/>
      </c>
      <c r="Y1680" s="114" t="str">
        <f t="shared" si="381"/>
        <v/>
      </c>
      <c r="Z1680" s="111" t="str">
        <f>IF(X1680="", "", X1680-SUM($Z$11:$Z1679))</f>
        <v/>
      </c>
      <c r="AA1680" s="111" t="str">
        <f>IF($Y1680="", "", $Y1680-SUM($AA$11:$AA1679))</f>
        <v/>
      </c>
      <c r="AB1680" s="111" t="str">
        <f t="shared" si="382"/>
        <v/>
      </c>
      <c r="AC1680" s="121" t="str">
        <f t="shared" si="378"/>
        <v/>
      </c>
      <c r="AD1680" s="122" t="str">
        <f t="shared" si="379"/>
        <v/>
      </c>
      <c r="AE1680" s="123" t="str">
        <f t="shared" si="383"/>
        <v/>
      </c>
      <c r="AG1680" s="150" t="str">
        <f t="shared" si="380"/>
        <v/>
      </c>
    </row>
    <row r="1681" spans="1:33" x14ac:dyDescent="0.25">
      <c r="A1681" s="56"/>
      <c r="B1681" s="70"/>
      <c r="C1681" s="76"/>
      <c r="D1681" s="73"/>
      <c r="E1681" s="79"/>
      <c r="F1681" s="56"/>
      <c r="G1681" s="13" t="str">
        <f t="shared" si="371"/>
        <v/>
      </c>
      <c r="H1681" s="56"/>
      <c r="K1681" s="128"/>
      <c r="L1681" s="128"/>
      <c r="M1681" s="128"/>
      <c r="N1681" s="84" t="str">
        <f t="shared" si="372"/>
        <v/>
      </c>
      <c r="O1681" s="128"/>
      <c r="P1681" s="84" t="str">
        <f t="shared" si="373"/>
        <v/>
      </c>
      <c r="Q1681" s="84" t="str">
        <f t="shared" si="370"/>
        <v/>
      </c>
      <c r="R1681" s="84" t="str">
        <f t="shared" si="374"/>
        <v/>
      </c>
      <c r="S1681" s="84" t="str">
        <f t="shared" si="375"/>
        <v/>
      </c>
      <c r="U1681" s="84" t="str">
        <f t="shared" si="376"/>
        <v/>
      </c>
      <c r="W1681" s="108" t="str">
        <f>IF($N1681="", "", SUM($D$11:$D1681))</f>
        <v/>
      </c>
      <c r="X1681" s="111" t="str">
        <f t="shared" si="377"/>
        <v/>
      </c>
      <c r="Y1681" s="114" t="str">
        <f t="shared" si="381"/>
        <v/>
      </c>
      <c r="Z1681" s="111" t="str">
        <f>IF(X1681="", "", X1681-SUM($Z$11:$Z1680))</f>
        <v/>
      </c>
      <c r="AA1681" s="111" t="str">
        <f>IF($Y1681="", "", $Y1681-SUM($AA$11:$AA1680))</f>
        <v/>
      </c>
      <c r="AB1681" s="111" t="str">
        <f t="shared" si="382"/>
        <v/>
      </c>
      <c r="AC1681" s="121" t="str">
        <f t="shared" si="378"/>
        <v/>
      </c>
      <c r="AD1681" s="122" t="str">
        <f t="shared" si="379"/>
        <v/>
      </c>
      <c r="AE1681" s="123" t="str">
        <f t="shared" si="383"/>
        <v/>
      </c>
      <c r="AG1681" s="150" t="str">
        <f t="shared" si="380"/>
        <v/>
      </c>
    </row>
    <row r="1682" spans="1:33" x14ac:dyDescent="0.25">
      <c r="A1682" s="56"/>
      <c r="B1682" s="70"/>
      <c r="C1682" s="76"/>
      <c r="D1682" s="73"/>
      <c r="E1682" s="79"/>
      <c r="F1682" s="56"/>
      <c r="G1682" s="13" t="str">
        <f t="shared" si="371"/>
        <v/>
      </c>
      <c r="H1682" s="56"/>
      <c r="K1682" s="128"/>
      <c r="L1682" s="128"/>
      <c r="M1682" s="128"/>
      <c r="N1682" s="84" t="str">
        <f t="shared" si="372"/>
        <v/>
      </c>
      <c r="O1682" s="128"/>
      <c r="P1682" s="84" t="str">
        <f t="shared" si="373"/>
        <v/>
      </c>
      <c r="Q1682" s="84" t="str">
        <f t="shared" si="370"/>
        <v/>
      </c>
      <c r="R1682" s="84" t="str">
        <f t="shared" si="374"/>
        <v/>
      </c>
      <c r="S1682" s="84" t="str">
        <f t="shared" si="375"/>
        <v/>
      </c>
      <c r="U1682" s="84" t="str">
        <f t="shared" si="376"/>
        <v/>
      </c>
      <c r="W1682" s="108" t="str">
        <f>IF($N1682="", "", SUM($D$11:$D1682))</f>
        <v/>
      </c>
      <c r="X1682" s="111" t="str">
        <f t="shared" si="377"/>
        <v/>
      </c>
      <c r="Y1682" s="114" t="str">
        <f t="shared" si="381"/>
        <v/>
      </c>
      <c r="Z1682" s="111" t="str">
        <f>IF(X1682="", "", X1682-SUM($Z$11:$Z1681))</f>
        <v/>
      </c>
      <c r="AA1682" s="111" t="str">
        <f>IF($Y1682="", "", $Y1682-SUM($AA$11:$AA1681))</f>
        <v/>
      </c>
      <c r="AB1682" s="111" t="str">
        <f t="shared" si="382"/>
        <v/>
      </c>
      <c r="AC1682" s="121" t="str">
        <f t="shared" si="378"/>
        <v/>
      </c>
      <c r="AD1682" s="122" t="str">
        <f t="shared" si="379"/>
        <v/>
      </c>
      <c r="AE1682" s="123" t="str">
        <f t="shared" si="383"/>
        <v/>
      </c>
      <c r="AG1682" s="150" t="str">
        <f t="shared" si="380"/>
        <v/>
      </c>
    </row>
    <row r="1683" spans="1:33" x14ac:dyDescent="0.25">
      <c r="A1683" s="56"/>
      <c r="B1683" s="70"/>
      <c r="C1683" s="76"/>
      <c r="D1683" s="73"/>
      <c r="E1683" s="79"/>
      <c r="F1683" s="56"/>
      <c r="G1683" s="13" t="str">
        <f t="shared" si="371"/>
        <v/>
      </c>
      <c r="H1683" s="56"/>
      <c r="K1683" s="128"/>
      <c r="L1683" s="128"/>
      <c r="M1683" s="128"/>
      <c r="N1683" s="84" t="str">
        <f t="shared" si="372"/>
        <v/>
      </c>
      <c r="O1683" s="128"/>
      <c r="P1683" s="84" t="str">
        <f t="shared" si="373"/>
        <v/>
      </c>
      <c r="Q1683" s="84" t="str">
        <f t="shared" si="370"/>
        <v/>
      </c>
      <c r="R1683" s="84" t="str">
        <f t="shared" si="374"/>
        <v/>
      </c>
      <c r="S1683" s="84" t="str">
        <f t="shared" si="375"/>
        <v/>
      </c>
      <c r="U1683" s="84" t="str">
        <f t="shared" si="376"/>
        <v/>
      </c>
      <c r="W1683" s="108" t="str">
        <f>IF($N1683="", "", SUM($D$11:$D1683))</f>
        <v/>
      </c>
      <c r="X1683" s="111" t="str">
        <f t="shared" si="377"/>
        <v/>
      </c>
      <c r="Y1683" s="114" t="str">
        <f t="shared" si="381"/>
        <v/>
      </c>
      <c r="Z1683" s="111" t="str">
        <f>IF(X1683="", "", X1683-SUM($Z$11:$Z1682))</f>
        <v/>
      </c>
      <c r="AA1683" s="111" t="str">
        <f>IF($Y1683="", "", $Y1683-SUM($AA$11:$AA1682))</f>
        <v/>
      </c>
      <c r="AB1683" s="111" t="str">
        <f t="shared" si="382"/>
        <v/>
      </c>
      <c r="AC1683" s="121" t="str">
        <f t="shared" si="378"/>
        <v/>
      </c>
      <c r="AD1683" s="122" t="str">
        <f t="shared" si="379"/>
        <v/>
      </c>
      <c r="AE1683" s="123" t="str">
        <f t="shared" si="383"/>
        <v/>
      </c>
      <c r="AG1683" s="150" t="str">
        <f t="shared" si="380"/>
        <v/>
      </c>
    </row>
    <row r="1684" spans="1:33" x14ac:dyDescent="0.25">
      <c r="A1684" s="56"/>
      <c r="B1684" s="70"/>
      <c r="C1684" s="76"/>
      <c r="D1684" s="73"/>
      <c r="E1684" s="79"/>
      <c r="F1684" s="56"/>
      <c r="G1684" s="13" t="str">
        <f t="shared" si="371"/>
        <v/>
      </c>
      <c r="H1684" s="56"/>
      <c r="K1684" s="128"/>
      <c r="L1684" s="128"/>
      <c r="M1684" s="128"/>
      <c r="N1684" s="84" t="str">
        <f t="shared" si="372"/>
        <v/>
      </c>
      <c r="O1684" s="128"/>
      <c r="P1684" s="84" t="str">
        <f t="shared" si="373"/>
        <v/>
      </c>
      <c r="Q1684" s="84" t="str">
        <f t="shared" si="370"/>
        <v/>
      </c>
      <c r="R1684" s="84" t="str">
        <f t="shared" si="374"/>
        <v/>
      </c>
      <c r="S1684" s="84" t="str">
        <f t="shared" si="375"/>
        <v/>
      </c>
      <c r="U1684" s="84" t="str">
        <f t="shared" si="376"/>
        <v/>
      </c>
      <c r="W1684" s="108" t="str">
        <f>IF($N1684="", "", SUM($D$11:$D1684))</f>
        <v/>
      </c>
      <c r="X1684" s="111" t="str">
        <f t="shared" si="377"/>
        <v/>
      </c>
      <c r="Y1684" s="114" t="str">
        <f t="shared" si="381"/>
        <v/>
      </c>
      <c r="Z1684" s="111" t="str">
        <f>IF(X1684="", "", X1684-SUM($Z$11:$Z1683))</f>
        <v/>
      </c>
      <c r="AA1684" s="111" t="str">
        <f>IF($Y1684="", "", $Y1684-SUM($AA$11:$AA1683))</f>
        <v/>
      </c>
      <c r="AB1684" s="111" t="str">
        <f t="shared" si="382"/>
        <v/>
      </c>
      <c r="AC1684" s="121" t="str">
        <f t="shared" si="378"/>
        <v/>
      </c>
      <c r="AD1684" s="122" t="str">
        <f t="shared" si="379"/>
        <v/>
      </c>
      <c r="AE1684" s="123" t="str">
        <f t="shared" si="383"/>
        <v/>
      </c>
      <c r="AG1684" s="150" t="str">
        <f t="shared" si="380"/>
        <v/>
      </c>
    </row>
    <row r="1685" spans="1:33" x14ac:dyDescent="0.25">
      <c r="A1685" s="56"/>
      <c r="B1685" s="70"/>
      <c r="C1685" s="76"/>
      <c r="D1685" s="73"/>
      <c r="E1685" s="79"/>
      <c r="F1685" s="56"/>
      <c r="G1685" s="13" t="str">
        <f t="shared" si="371"/>
        <v/>
      </c>
      <c r="H1685" s="56"/>
      <c r="K1685" s="128"/>
      <c r="L1685" s="128"/>
      <c r="M1685" s="128"/>
      <c r="N1685" s="84" t="str">
        <f t="shared" si="372"/>
        <v/>
      </c>
      <c r="O1685" s="128"/>
      <c r="P1685" s="84" t="str">
        <f t="shared" si="373"/>
        <v/>
      </c>
      <c r="Q1685" s="84" t="str">
        <f t="shared" si="370"/>
        <v/>
      </c>
      <c r="R1685" s="84" t="str">
        <f t="shared" si="374"/>
        <v/>
      </c>
      <c r="S1685" s="84" t="str">
        <f t="shared" si="375"/>
        <v/>
      </c>
      <c r="U1685" s="84" t="str">
        <f t="shared" si="376"/>
        <v/>
      </c>
      <c r="W1685" s="108" t="str">
        <f>IF($N1685="", "", SUM($D$11:$D1685))</f>
        <v/>
      </c>
      <c r="X1685" s="111" t="str">
        <f t="shared" si="377"/>
        <v/>
      </c>
      <c r="Y1685" s="114" t="str">
        <f t="shared" si="381"/>
        <v/>
      </c>
      <c r="Z1685" s="111" t="str">
        <f>IF(X1685="", "", X1685-SUM($Z$11:$Z1684))</f>
        <v/>
      </c>
      <c r="AA1685" s="111" t="str">
        <f>IF($Y1685="", "", $Y1685-SUM($AA$11:$AA1684))</f>
        <v/>
      </c>
      <c r="AB1685" s="111" t="str">
        <f t="shared" si="382"/>
        <v/>
      </c>
      <c r="AC1685" s="121" t="str">
        <f t="shared" si="378"/>
        <v/>
      </c>
      <c r="AD1685" s="122" t="str">
        <f t="shared" si="379"/>
        <v/>
      </c>
      <c r="AE1685" s="123" t="str">
        <f t="shared" si="383"/>
        <v/>
      </c>
      <c r="AG1685" s="150" t="str">
        <f t="shared" si="380"/>
        <v/>
      </c>
    </row>
    <row r="1686" spans="1:33" x14ac:dyDescent="0.25">
      <c r="A1686" s="56"/>
      <c r="B1686" s="70"/>
      <c r="C1686" s="76"/>
      <c r="D1686" s="73"/>
      <c r="E1686" s="79"/>
      <c r="F1686" s="56"/>
      <c r="G1686" s="13" t="str">
        <f t="shared" si="371"/>
        <v/>
      </c>
      <c r="H1686" s="56"/>
      <c r="K1686" s="128"/>
      <c r="L1686" s="128"/>
      <c r="M1686" s="128"/>
      <c r="N1686" s="84" t="str">
        <f t="shared" si="372"/>
        <v/>
      </c>
      <c r="O1686" s="128"/>
      <c r="P1686" s="84" t="str">
        <f t="shared" si="373"/>
        <v/>
      </c>
      <c r="Q1686" s="84" t="str">
        <f t="shared" si="370"/>
        <v/>
      </c>
      <c r="R1686" s="84" t="str">
        <f t="shared" si="374"/>
        <v/>
      </c>
      <c r="S1686" s="84" t="str">
        <f t="shared" si="375"/>
        <v/>
      </c>
      <c r="U1686" s="84" t="str">
        <f t="shared" si="376"/>
        <v/>
      </c>
      <c r="W1686" s="108" t="str">
        <f>IF($N1686="", "", SUM($D$11:$D1686))</f>
        <v/>
      </c>
      <c r="X1686" s="111" t="str">
        <f t="shared" si="377"/>
        <v/>
      </c>
      <c r="Y1686" s="114" t="str">
        <f t="shared" si="381"/>
        <v/>
      </c>
      <c r="Z1686" s="111" t="str">
        <f>IF(X1686="", "", X1686-SUM($Z$11:$Z1685))</f>
        <v/>
      </c>
      <c r="AA1686" s="111" t="str">
        <f>IF($Y1686="", "", $Y1686-SUM($AA$11:$AA1685))</f>
        <v/>
      </c>
      <c r="AB1686" s="111" t="str">
        <f t="shared" si="382"/>
        <v/>
      </c>
      <c r="AC1686" s="121" t="str">
        <f t="shared" si="378"/>
        <v/>
      </c>
      <c r="AD1686" s="122" t="str">
        <f t="shared" si="379"/>
        <v/>
      </c>
      <c r="AE1686" s="123" t="str">
        <f t="shared" si="383"/>
        <v/>
      </c>
      <c r="AG1686" s="150" t="str">
        <f t="shared" si="380"/>
        <v/>
      </c>
    </row>
    <row r="1687" spans="1:33" x14ac:dyDescent="0.25">
      <c r="A1687" s="56"/>
      <c r="B1687" s="70"/>
      <c r="C1687" s="76"/>
      <c r="D1687" s="73"/>
      <c r="E1687" s="79"/>
      <c r="F1687" s="56"/>
      <c r="G1687" s="13" t="str">
        <f t="shared" si="371"/>
        <v/>
      </c>
      <c r="H1687" s="56"/>
      <c r="K1687" s="128"/>
      <c r="L1687" s="128"/>
      <c r="M1687" s="128"/>
      <c r="N1687" s="84" t="str">
        <f t="shared" si="372"/>
        <v/>
      </c>
      <c r="O1687" s="128"/>
      <c r="P1687" s="84" t="str">
        <f t="shared" si="373"/>
        <v/>
      </c>
      <c r="Q1687" s="84" t="str">
        <f t="shared" si="370"/>
        <v/>
      </c>
      <c r="R1687" s="84" t="str">
        <f t="shared" si="374"/>
        <v/>
      </c>
      <c r="S1687" s="84" t="str">
        <f t="shared" si="375"/>
        <v/>
      </c>
      <c r="U1687" s="84" t="str">
        <f t="shared" si="376"/>
        <v/>
      </c>
      <c r="W1687" s="108" t="str">
        <f>IF($N1687="", "", SUM($D$11:$D1687))</f>
        <v/>
      </c>
      <c r="X1687" s="111" t="str">
        <f t="shared" si="377"/>
        <v/>
      </c>
      <c r="Y1687" s="114" t="str">
        <f t="shared" si="381"/>
        <v/>
      </c>
      <c r="Z1687" s="111" t="str">
        <f>IF(X1687="", "", X1687-SUM($Z$11:$Z1686))</f>
        <v/>
      </c>
      <c r="AA1687" s="111" t="str">
        <f>IF($Y1687="", "", $Y1687-SUM($AA$11:$AA1686))</f>
        <v/>
      </c>
      <c r="AB1687" s="111" t="str">
        <f t="shared" si="382"/>
        <v/>
      </c>
      <c r="AC1687" s="121" t="str">
        <f t="shared" si="378"/>
        <v/>
      </c>
      <c r="AD1687" s="122" t="str">
        <f t="shared" si="379"/>
        <v/>
      </c>
      <c r="AE1687" s="123" t="str">
        <f t="shared" si="383"/>
        <v/>
      </c>
      <c r="AG1687" s="150" t="str">
        <f t="shared" si="380"/>
        <v/>
      </c>
    </row>
    <row r="1688" spans="1:33" x14ac:dyDescent="0.25">
      <c r="A1688" s="56"/>
      <c r="B1688" s="70"/>
      <c r="C1688" s="76"/>
      <c r="D1688" s="73"/>
      <c r="E1688" s="79"/>
      <c r="F1688" s="56"/>
      <c r="G1688" s="13" t="str">
        <f t="shared" si="371"/>
        <v/>
      </c>
      <c r="H1688" s="56"/>
      <c r="K1688" s="128"/>
      <c r="L1688" s="128"/>
      <c r="M1688" s="128"/>
      <c r="N1688" s="84" t="str">
        <f t="shared" si="372"/>
        <v/>
      </c>
      <c r="O1688" s="128"/>
      <c r="P1688" s="84" t="str">
        <f t="shared" si="373"/>
        <v/>
      </c>
      <c r="Q1688" s="84" t="str">
        <f t="shared" si="370"/>
        <v/>
      </c>
      <c r="R1688" s="84" t="str">
        <f t="shared" si="374"/>
        <v/>
      </c>
      <c r="S1688" s="84" t="str">
        <f t="shared" si="375"/>
        <v/>
      </c>
      <c r="U1688" s="84" t="str">
        <f t="shared" si="376"/>
        <v/>
      </c>
      <c r="W1688" s="108" t="str">
        <f>IF($N1688="", "", SUM($D$11:$D1688))</f>
        <v/>
      </c>
      <c r="X1688" s="111" t="str">
        <f t="shared" si="377"/>
        <v/>
      </c>
      <c r="Y1688" s="114" t="str">
        <f t="shared" si="381"/>
        <v/>
      </c>
      <c r="Z1688" s="111" t="str">
        <f>IF(X1688="", "", X1688-SUM($Z$11:$Z1687))</f>
        <v/>
      </c>
      <c r="AA1688" s="111" t="str">
        <f>IF($Y1688="", "", $Y1688-SUM($AA$11:$AA1687))</f>
        <v/>
      </c>
      <c r="AB1688" s="111" t="str">
        <f t="shared" si="382"/>
        <v/>
      </c>
      <c r="AC1688" s="121" t="str">
        <f t="shared" si="378"/>
        <v/>
      </c>
      <c r="AD1688" s="122" t="str">
        <f t="shared" si="379"/>
        <v/>
      </c>
      <c r="AE1688" s="123" t="str">
        <f t="shared" si="383"/>
        <v/>
      </c>
      <c r="AG1688" s="150" t="str">
        <f t="shared" si="380"/>
        <v/>
      </c>
    </row>
    <row r="1689" spans="1:33" x14ac:dyDescent="0.25">
      <c r="A1689" s="56"/>
      <c r="B1689" s="70"/>
      <c r="C1689" s="76"/>
      <c r="D1689" s="73"/>
      <c r="E1689" s="79"/>
      <c r="F1689" s="56"/>
      <c r="G1689" s="13" t="str">
        <f t="shared" si="371"/>
        <v/>
      </c>
      <c r="H1689" s="56"/>
      <c r="K1689" s="128"/>
      <c r="L1689" s="128"/>
      <c r="M1689" s="128"/>
      <c r="N1689" s="84" t="str">
        <f t="shared" si="372"/>
        <v/>
      </c>
      <c r="O1689" s="128"/>
      <c r="P1689" s="84" t="str">
        <f t="shared" si="373"/>
        <v/>
      </c>
      <c r="Q1689" s="84" t="str">
        <f t="shared" si="370"/>
        <v/>
      </c>
      <c r="R1689" s="84" t="str">
        <f t="shared" si="374"/>
        <v/>
      </c>
      <c r="S1689" s="84" t="str">
        <f t="shared" si="375"/>
        <v/>
      </c>
      <c r="U1689" s="84" t="str">
        <f t="shared" si="376"/>
        <v/>
      </c>
      <c r="W1689" s="108" t="str">
        <f>IF($N1689="", "", SUM($D$11:$D1689))</f>
        <v/>
      </c>
      <c r="X1689" s="111" t="str">
        <f t="shared" si="377"/>
        <v/>
      </c>
      <c r="Y1689" s="114" t="str">
        <f t="shared" si="381"/>
        <v/>
      </c>
      <c r="Z1689" s="111" t="str">
        <f>IF(X1689="", "", X1689-SUM($Z$11:$Z1688))</f>
        <v/>
      </c>
      <c r="AA1689" s="111" t="str">
        <f>IF($Y1689="", "", $Y1689-SUM($AA$11:$AA1688))</f>
        <v/>
      </c>
      <c r="AB1689" s="111" t="str">
        <f t="shared" si="382"/>
        <v/>
      </c>
      <c r="AC1689" s="121" t="str">
        <f t="shared" si="378"/>
        <v/>
      </c>
      <c r="AD1689" s="122" t="str">
        <f t="shared" si="379"/>
        <v/>
      </c>
      <c r="AE1689" s="123" t="str">
        <f t="shared" si="383"/>
        <v/>
      </c>
      <c r="AG1689" s="150" t="str">
        <f t="shared" si="380"/>
        <v/>
      </c>
    </row>
    <row r="1690" spans="1:33" x14ac:dyDescent="0.25">
      <c r="A1690" s="56"/>
      <c r="B1690" s="70"/>
      <c r="C1690" s="76"/>
      <c r="D1690" s="73"/>
      <c r="E1690" s="79"/>
      <c r="F1690" s="56"/>
      <c r="G1690" s="13" t="str">
        <f t="shared" si="371"/>
        <v/>
      </c>
      <c r="H1690" s="56"/>
      <c r="K1690" s="128"/>
      <c r="L1690" s="128"/>
      <c r="M1690" s="128"/>
      <c r="N1690" s="84" t="str">
        <f t="shared" si="372"/>
        <v/>
      </c>
      <c r="O1690" s="128"/>
      <c r="P1690" s="84" t="str">
        <f t="shared" si="373"/>
        <v/>
      </c>
      <c r="Q1690" s="84" t="str">
        <f t="shared" si="370"/>
        <v/>
      </c>
      <c r="R1690" s="84" t="str">
        <f t="shared" si="374"/>
        <v/>
      </c>
      <c r="S1690" s="84" t="str">
        <f t="shared" si="375"/>
        <v/>
      </c>
      <c r="U1690" s="84" t="str">
        <f t="shared" si="376"/>
        <v/>
      </c>
      <c r="W1690" s="108" t="str">
        <f>IF($N1690="", "", SUM($D$11:$D1690))</f>
        <v/>
      </c>
      <c r="X1690" s="111" t="str">
        <f t="shared" si="377"/>
        <v/>
      </c>
      <c r="Y1690" s="114" t="str">
        <f t="shared" si="381"/>
        <v/>
      </c>
      <c r="Z1690" s="111" t="str">
        <f>IF(X1690="", "", X1690-SUM($Z$11:$Z1689))</f>
        <v/>
      </c>
      <c r="AA1690" s="111" t="str">
        <f>IF($Y1690="", "", $Y1690-SUM($AA$11:$AA1689))</f>
        <v/>
      </c>
      <c r="AB1690" s="111" t="str">
        <f t="shared" si="382"/>
        <v/>
      </c>
      <c r="AC1690" s="121" t="str">
        <f t="shared" si="378"/>
        <v/>
      </c>
      <c r="AD1690" s="122" t="str">
        <f t="shared" si="379"/>
        <v/>
      </c>
      <c r="AE1690" s="123" t="str">
        <f t="shared" si="383"/>
        <v/>
      </c>
      <c r="AG1690" s="150" t="str">
        <f t="shared" si="380"/>
        <v/>
      </c>
    </row>
    <row r="1691" spans="1:33" x14ac:dyDescent="0.25">
      <c r="A1691" s="56"/>
      <c r="B1691" s="70"/>
      <c r="C1691" s="76"/>
      <c r="D1691" s="73"/>
      <c r="E1691" s="79"/>
      <c r="F1691" s="56"/>
      <c r="G1691" s="13" t="str">
        <f t="shared" si="371"/>
        <v/>
      </c>
      <c r="H1691" s="56"/>
      <c r="K1691" s="128"/>
      <c r="L1691" s="128"/>
      <c r="M1691" s="128"/>
      <c r="N1691" s="84" t="str">
        <f t="shared" si="372"/>
        <v/>
      </c>
      <c r="O1691" s="128"/>
      <c r="P1691" s="84" t="str">
        <f t="shared" si="373"/>
        <v/>
      </c>
      <c r="Q1691" s="84" t="str">
        <f t="shared" si="370"/>
        <v/>
      </c>
      <c r="R1691" s="84" t="str">
        <f t="shared" si="374"/>
        <v/>
      </c>
      <c r="S1691" s="84" t="str">
        <f t="shared" si="375"/>
        <v/>
      </c>
      <c r="U1691" s="84" t="str">
        <f t="shared" si="376"/>
        <v/>
      </c>
      <c r="W1691" s="108" t="str">
        <f>IF($N1691="", "", SUM($D$11:$D1691))</f>
        <v/>
      </c>
      <c r="X1691" s="111" t="str">
        <f t="shared" si="377"/>
        <v/>
      </c>
      <c r="Y1691" s="114" t="str">
        <f t="shared" si="381"/>
        <v/>
      </c>
      <c r="Z1691" s="111" t="str">
        <f>IF(X1691="", "", X1691-SUM($Z$11:$Z1690))</f>
        <v/>
      </c>
      <c r="AA1691" s="111" t="str">
        <f>IF($Y1691="", "", $Y1691-SUM($AA$11:$AA1690))</f>
        <v/>
      </c>
      <c r="AB1691" s="111" t="str">
        <f t="shared" si="382"/>
        <v/>
      </c>
      <c r="AC1691" s="121" t="str">
        <f t="shared" si="378"/>
        <v/>
      </c>
      <c r="AD1691" s="122" t="str">
        <f t="shared" si="379"/>
        <v/>
      </c>
      <c r="AE1691" s="123" t="str">
        <f t="shared" si="383"/>
        <v/>
      </c>
      <c r="AG1691" s="150" t="str">
        <f t="shared" si="380"/>
        <v/>
      </c>
    </row>
    <row r="1692" spans="1:33" x14ac:dyDescent="0.25">
      <c r="A1692" s="56"/>
      <c r="B1692" s="70"/>
      <c r="C1692" s="76"/>
      <c r="D1692" s="73"/>
      <c r="E1692" s="79"/>
      <c r="F1692" s="56"/>
      <c r="G1692" s="13" t="str">
        <f t="shared" si="371"/>
        <v/>
      </c>
      <c r="H1692" s="56"/>
      <c r="K1692" s="128"/>
      <c r="L1692" s="128"/>
      <c r="M1692" s="128"/>
      <c r="N1692" s="84" t="str">
        <f t="shared" si="372"/>
        <v/>
      </c>
      <c r="O1692" s="128"/>
      <c r="P1692" s="84" t="str">
        <f t="shared" si="373"/>
        <v/>
      </c>
      <c r="Q1692" s="84" t="str">
        <f t="shared" si="370"/>
        <v/>
      </c>
      <c r="R1692" s="84" t="str">
        <f t="shared" si="374"/>
        <v/>
      </c>
      <c r="S1692" s="84" t="str">
        <f t="shared" si="375"/>
        <v/>
      </c>
      <c r="U1692" s="84" t="str">
        <f t="shared" si="376"/>
        <v/>
      </c>
      <c r="W1692" s="108" t="str">
        <f>IF($N1692="", "", SUM($D$11:$D1692))</f>
        <v/>
      </c>
      <c r="X1692" s="111" t="str">
        <f t="shared" si="377"/>
        <v/>
      </c>
      <c r="Y1692" s="114" t="str">
        <f t="shared" si="381"/>
        <v/>
      </c>
      <c r="Z1692" s="111" t="str">
        <f>IF(X1692="", "", X1692-SUM($Z$11:$Z1691))</f>
        <v/>
      </c>
      <c r="AA1692" s="111" t="str">
        <f>IF($Y1692="", "", $Y1692-SUM($AA$11:$AA1691))</f>
        <v/>
      </c>
      <c r="AB1692" s="111" t="str">
        <f t="shared" si="382"/>
        <v/>
      </c>
      <c r="AC1692" s="121" t="str">
        <f t="shared" si="378"/>
        <v/>
      </c>
      <c r="AD1692" s="122" t="str">
        <f t="shared" si="379"/>
        <v/>
      </c>
      <c r="AE1692" s="123" t="str">
        <f t="shared" si="383"/>
        <v/>
      </c>
      <c r="AG1692" s="150" t="str">
        <f t="shared" si="380"/>
        <v/>
      </c>
    </row>
    <row r="1693" spans="1:33" x14ac:dyDescent="0.25">
      <c r="A1693" s="56"/>
      <c r="B1693" s="70"/>
      <c r="C1693" s="76"/>
      <c r="D1693" s="73"/>
      <c r="E1693" s="79"/>
      <c r="F1693" s="56"/>
      <c r="G1693" s="13" t="str">
        <f t="shared" si="371"/>
        <v/>
      </c>
      <c r="H1693" s="56"/>
      <c r="K1693" s="128"/>
      <c r="L1693" s="128"/>
      <c r="M1693" s="128"/>
      <c r="N1693" s="84" t="str">
        <f t="shared" si="372"/>
        <v/>
      </c>
      <c r="O1693" s="128"/>
      <c r="P1693" s="84" t="str">
        <f t="shared" si="373"/>
        <v/>
      </c>
      <c r="Q1693" s="84" t="str">
        <f t="shared" si="370"/>
        <v/>
      </c>
      <c r="R1693" s="84" t="str">
        <f t="shared" si="374"/>
        <v/>
      </c>
      <c r="S1693" s="84" t="str">
        <f t="shared" si="375"/>
        <v/>
      </c>
      <c r="U1693" s="84" t="str">
        <f t="shared" si="376"/>
        <v/>
      </c>
      <c r="W1693" s="108" t="str">
        <f>IF($N1693="", "", SUM($D$11:$D1693))</f>
        <v/>
      </c>
      <c r="X1693" s="111" t="str">
        <f t="shared" si="377"/>
        <v/>
      </c>
      <c r="Y1693" s="114" t="str">
        <f t="shared" si="381"/>
        <v/>
      </c>
      <c r="Z1693" s="111" t="str">
        <f>IF(X1693="", "", X1693-SUM($Z$11:$Z1692))</f>
        <v/>
      </c>
      <c r="AA1693" s="111" t="str">
        <f>IF($Y1693="", "", $Y1693-SUM($AA$11:$AA1692))</f>
        <v/>
      </c>
      <c r="AB1693" s="111" t="str">
        <f t="shared" si="382"/>
        <v/>
      </c>
      <c r="AC1693" s="121" t="str">
        <f t="shared" si="378"/>
        <v/>
      </c>
      <c r="AD1693" s="122" t="str">
        <f t="shared" si="379"/>
        <v/>
      </c>
      <c r="AE1693" s="123" t="str">
        <f t="shared" si="383"/>
        <v/>
      </c>
      <c r="AG1693" s="150" t="str">
        <f t="shared" si="380"/>
        <v/>
      </c>
    </row>
    <row r="1694" spans="1:33" x14ac:dyDescent="0.25">
      <c r="A1694" s="56"/>
      <c r="B1694" s="70"/>
      <c r="C1694" s="76"/>
      <c r="D1694" s="73"/>
      <c r="E1694" s="79"/>
      <c r="F1694" s="56"/>
      <c r="G1694" s="13" t="str">
        <f t="shared" si="371"/>
        <v/>
      </c>
      <c r="H1694" s="56"/>
      <c r="K1694" s="128"/>
      <c r="L1694" s="128"/>
      <c r="M1694" s="128"/>
      <c r="N1694" s="84" t="str">
        <f t="shared" si="372"/>
        <v/>
      </c>
      <c r="O1694" s="128"/>
      <c r="P1694" s="84" t="str">
        <f t="shared" si="373"/>
        <v/>
      </c>
      <c r="Q1694" s="84" t="str">
        <f t="shared" si="370"/>
        <v/>
      </c>
      <c r="R1694" s="84" t="str">
        <f t="shared" si="374"/>
        <v/>
      </c>
      <c r="S1694" s="84" t="str">
        <f t="shared" si="375"/>
        <v/>
      </c>
      <c r="U1694" s="84" t="str">
        <f t="shared" si="376"/>
        <v/>
      </c>
      <c r="W1694" s="108" t="str">
        <f>IF($N1694="", "", SUM($D$11:$D1694))</f>
        <v/>
      </c>
      <c r="X1694" s="111" t="str">
        <f t="shared" si="377"/>
        <v/>
      </c>
      <c r="Y1694" s="114" t="str">
        <f t="shared" si="381"/>
        <v/>
      </c>
      <c r="Z1694" s="111" t="str">
        <f>IF(X1694="", "", X1694-SUM($Z$11:$Z1693))</f>
        <v/>
      </c>
      <c r="AA1694" s="111" t="str">
        <f>IF($Y1694="", "", $Y1694-SUM($AA$11:$AA1693))</f>
        <v/>
      </c>
      <c r="AB1694" s="111" t="str">
        <f t="shared" si="382"/>
        <v/>
      </c>
      <c r="AC1694" s="121" t="str">
        <f t="shared" si="378"/>
        <v/>
      </c>
      <c r="AD1694" s="122" t="str">
        <f t="shared" si="379"/>
        <v/>
      </c>
      <c r="AE1694" s="123" t="str">
        <f t="shared" si="383"/>
        <v/>
      </c>
      <c r="AG1694" s="150" t="str">
        <f t="shared" si="380"/>
        <v/>
      </c>
    </row>
    <row r="1695" spans="1:33" x14ac:dyDescent="0.25">
      <c r="A1695" s="56"/>
      <c r="B1695" s="70"/>
      <c r="C1695" s="76"/>
      <c r="D1695" s="73"/>
      <c r="E1695" s="79"/>
      <c r="F1695" s="56"/>
      <c r="G1695" s="13" t="str">
        <f t="shared" si="371"/>
        <v/>
      </c>
      <c r="H1695" s="56"/>
      <c r="K1695" s="128"/>
      <c r="L1695" s="128"/>
      <c r="M1695" s="128"/>
      <c r="N1695" s="84" t="str">
        <f t="shared" si="372"/>
        <v/>
      </c>
      <c r="O1695" s="128"/>
      <c r="P1695" s="84" t="str">
        <f t="shared" si="373"/>
        <v/>
      </c>
      <c r="Q1695" s="84" t="str">
        <f t="shared" si="370"/>
        <v/>
      </c>
      <c r="R1695" s="84" t="str">
        <f t="shared" si="374"/>
        <v/>
      </c>
      <c r="S1695" s="84" t="str">
        <f t="shared" si="375"/>
        <v/>
      </c>
      <c r="U1695" s="84" t="str">
        <f t="shared" si="376"/>
        <v/>
      </c>
      <c r="W1695" s="108" t="str">
        <f>IF($N1695="", "", SUM($D$11:$D1695))</f>
        <v/>
      </c>
      <c r="X1695" s="111" t="str">
        <f t="shared" si="377"/>
        <v/>
      </c>
      <c r="Y1695" s="114" t="str">
        <f t="shared" si="381"/>
        <v/>
      </c>
      <c r="Z1695" s="111" t="str">
        <f>IF(X1695="", "", X1695-SUM($Z$11:$Z1694))</f>
        <v/>
      </c>
      <c r="AA1695" s="111" t="str">
        <f>IF($Y1695="", "", $Y1695-SUM($AA$11:$AA1694))</f>
        <v/>
      </c>
      <c r="AB1695" s="111" t="str">
        <f t="shared" si="382"/>
        <v/>
      </c>
      <c r="AC1695" s="121" t="str">
        <f t="shared" si="378"/>
        <v/>
      </c>
      <c r="AD1695" s="122" t="str">
        <f t="shared" si="379"/>
        <v/>
      </c>
      <c r="AE1695" s="123" t="str">
        <f t="shared" si="383"/>
        <v/>
      </c>
      <c r="AG1695" s="150" t="str">
        <f t="shared" si="380"/>
        <v/>
      </c>
    </row>
    <row r="1696" spans="1:33" x14ac:dyDescent="0.25">
      <c r="A1696" s="56"/>
      <c r="B1696" s="70"/>
      <c r="C1696" s="76"/>
      <c r="D1696" s="73"/>
      <c r="E1696" s="79"/>
      <c r="F1696" s="56"/>
      <c r="G1696" s="13" t="str">
        <f t="shared" si="371"/>
        <v/>
      </c>
      <c r="H1696" s="56"/>
      <c r="K1696" s="128"/>
      <c r="L1696" s="128"/>
      <c r="M1696" s="128"/>
      <c r="N1696" s="84" t="str">
        <f t="shared" si="372"/>
        <v/>
      </c>
      <c r="O1696" s="128"/>
      <c r="P1696" s="84" t="str">
        <f t="shared" si="373"/>
        <v/>
      </c>
      <c r="Q1696" s="84" t="str">
        <f t="shared" si="370"/>
        <v/>
      </c>
      <c r="R1696" s="84" t="str">
        <f t="shared" si="374"/>
        <v/>
      </c>
      <c r="S1696" s="84" t="str">
        <f t="shared" si="375"/>
        <v/>
      </c>
      <c r="U1696" s="84" t="str">
        <f t="shared" si="376"/>
        <v/>
      </c>
      <c r="W1696" s="108" t="str">
        <f>IF($N1696="", "", SUM($D$11:$D1696))</f>
        <v/>
      </c>
      <c r="X1696" s="111" t="str">
        <f t="shared" si="377"/>
        <v/>
      </c>
      <c r="Y1696" s="114" t="str">
        <f t="shared" si="381"/>
        <v/>
      </c>
      <c r="Z1696" s="111" t="str">
        <f>IF(X1696="", "", X1696-SUM($Z$11:$Z1695))</f>
        <v/>
      </c>
      <c r="AA1696" s="111" t="str">
        <f>IF($Y1696="", "", $Y1696-SUM($AA$11:$AA1695))</f>
        <v/>
      </c>
      <c r="AB1696" s="111" t="str">
        <f t="shared" si="382"/>
        <v/>
      </c>
      <c r="AC1696" s="121" t="str">
        <f t="shared" si="378"/>
        <v/>
      </c>
      <c r="AD1696" s="122" t="str">
        <f t="shared" si="379"/>
        <v/>
      </c>
      <c r="AE1696" s="123" t="str">
        <f t="shared" si="383"/>
        <v/>
      </c>
      <c r="AG1696" s="150" t="str">
        <f t="shared" si="380"/>
        <v/>
      </c>
    </row>
    <row r="1697" spans="1:33" x14ac:dyDescent="0.25">
      <c r="A1697" s="56"/>
      <c r="B1697" s="70"/>
      <c r="C1697" s="76"/>
      <c r="D1697" s="73"/>
      <c r="E1697" s="79"/>
      <c r="F1697" s="56"/>
      <c r="G1697" s="13" t="str">
        <f t="shared" si="371"/>
        <v/>
      </c>
      <c r="H1697" s="56"/>
      <c r="K1697" s="128"/>
      <c r="L1697" s="128"/>
      <c r="M1697" s="128"/>
      <c r="N1697" s="84" t="str">
        <f t="shared" si="372"/>
        <v/>
      </c>
      <c r="O1697" s="128"/>
      <c r="P1697" s="84" t="str">
        <f t="shared" si="373"/>
        <v/>
      </c>
      <c r="Q1697" s="84" t="str">
        <f t="shared" si="370"/>
        <v/>
      </c>
      <c r="R1697" s="84" t="str">
        <f t="shared" si="374"/>
        <v/>
      </c>
      <c r="S1697" s="84" t="str">
        <f t="shared" si="375"/>
        <v/>
      </c>
      <c r="U1697" s="84" t="str">
        <f t="shared" si="376"/>
        <v/>
      </c>
      <c r="W1697" s="108" t="str">
        <f>IF($N1697="", "", SUM($D$11:$D1697))</f>
        <v/>
      </c>
      <c r="X1697" s="111" t="str">
        <f t="shared" si="377"/>
        <v/>
      </c>
      <c r="Y1697" s="114" t="str">
        <f t="shared" si="381"/>
        <v/>
      </c>
      <c r="Z1697" s="111" t="str">
        <f>IF(X1697="", "", X1697-SUM($Z$11:$Z1696))</f>
        <v/>
      </c>
      <c r="AA1697" s="111" t="str">
        <f>IF($Y1697="", "", $Y1697-SUM($AA$11:$AA1696))</f>
        <v/>
      </c>
      <c r="AB1697" s="111" t="str">
        <f t="shared" si="382"/>
        <v/>
      </c>
      <c r="AC1697" s="121" t="str">
        <f t="shared" si="378"/>
        <v/>
      </c>
      <c r="AD1697" s="122" t="str">
        <f t="shared" si="379"/>
        <v/>
      </c>
      <c r="AE1697" s="123" t="str">
        <f t="shared" si="383"/>
        <v/>
      </c>
      <c r="AG1697" s="150" t="str">
        <f t="shared" si="380"/>
        <v/>
      </c>
    </row>
    <row r="1698" spans="1:33" x14ac:dyDescent="0.25">
      <c r="A1698" s="56"/>
      <c r="B1698" s="70"/>
      <c r="C1698" s="76"/>
      <c r="D1698" s="73"/>
      <c r="E1698" s="79"/>
      <c r="F1698" s="56"/>
      <c r="G1698" s="13" t="str">
        <f t="shared" si="371"/>
        <v/>
      </c>
      <c r="H1698" s="56"/>
      <c r="K1698" s="128"/>
      <c r="L1698" s="128"/>
      <c r="M1698" s="128"/>
      <c r="N1698" s="84" t="str">
        <f t="shared" si="372"/>
        <v/>
      </c>
      <c r="O1698" s="128"/>
      <c r="P1698" s="84" t="str">
        <f t="shared" si="373"/>
        <v/>
      </c>
      <c r="Q1698" s="84" t="str">
        <f t="shared" si="370"/>
        <v/>
      </c>
      <c r="R1698" s="84" t="str">
        <f t="shared" si="374"/>
        <v/>
      </c>
      <c r="S1698" s="84" t="str">
        <f t="shared" si="375"/>
        <v/>
      </c>
      <c r="U1698" s="84" t="str">
        <f t="shared" si="376"/>
        <v/>
      </c>
      <c r="W1698" s="108" t="str">
        <f>IF($N1698="", "", SUM($D$11:$D1698))</f>
        <v/>
      </c>
      <c r="X1698" s="111" t="str">
        <f t="shared" si="377"/>
        <v/>
      </c>
      <c r="Y1698" s="114" t="str">
        <f t="shared" si="381"/>
        <v/>
      </c>
      <c r="Z1698" s="111" t="str">
        <f>IF(X1698="", "", X1698-SUM($Z$11:$Z1697))</f>
        <v/>
      </c>
      <c r="AA1698" s="111" t="str">
        <f>IF($Y1698="", "", $Y1698-SUM($AA$11:$AA1697))</f>
        <v/>
      </c>
      <c r="AB1698" s="111" t="str">
        <f t="shared" si="382"/>
        <v/>
      </c>
      <c r="AC1698" s="121" t="str">
        <f t="shared" si="378"/>
        <v/>
      </c>
      <c r="AD1698" s="122" t="str">
        <f t="shared" si="379"/>
        <v/>
      </c>
      <c r="AE1698" s="123" t="str">
        <f t="shared" si="383"/>
        <v/>
      </c>
      <c r="AG1698" s="150" t="str">
        <f t="shared" si="380"/>
        <v/>
      </c>
    </row>
    <row r="1699" spans="1:33" x14ac:dyDescent="0.25">
      <c r="A1699" s="56"/>
      <c r="B1699" s="70"/>
      <c r="C1699" s="76"/>
      <c r="D1699" s="73"/>
      <c r="E1699" s="79"/>
      <c r="F1699" s="56"/>
      <c r="G1699" s="13" t="str">
        <f t="shared" si="371"/>
        <v/>
      </c>
      <c r="H1699" s="56"/>
      <c r="K1699" s="128"/>
      <c r="L1699" s="128"/>
      <c r="M1699" s="128"/>
      <c r="N1699" s="84" t="str">
        <f t="shared" si="372"/>
        <v/>
      </c>
      <c r="O1699" s="128"/>
      <c r="P1699" s="84" t="str">
        <f t="shared" si="373"/>
        <v/>
      </c>
      <c r="Q1699" s="84" t="str">
        <f t="shared" si="370"/>
        <v/>
      </c>
      <c r="R1699" s="84" t="str">
        <f t="shared" si="374"/>
        <v/>
      </c>
      <c r="S1699" s="84" t="str">
        <f t="shared" si="375"/>
        <v/>
      </c>
      <c r="U1699" s="84" t="str">
        <f t="shared" si="376"/>
        <v/>
      </c>
      <c r="W1699" s="108" t="str">
        <f>IF($N1699="", "", SUM($D$11:$D1699))</f>
        <v/>
      </c>
      <c r="X1699" s="111" t="str">
        <f t="shared" si="377"/>
        <v/>
      </c>
      <c r="Y1699" s="114" t="str">
        <f t="shared" si="381"/>
        <v/>
      </c>
      <c r="Z1699" s="111" t="str">
        <f>IF(X1699="", "", X1699-SUM($Z$11:$Z1698))</f>
        <v/>
      </c>
      <c r="AA1699" s="111" t="str">
        <f>IF($Y1699="", "", $Y1699-SUM($AA$11:$AA1698))</f>
        <v/>
      </c>
      <c r="AB1699" s="111" t="str">
        <f t="shared" si="382"/>
        <v/>
      </c>
      <c r="AC1699" s="121" t="str">
        <f t="shared" si="378"/>
        <v/>
      </c>
      <c r="AD1699" s="122" t="str">
        <f t="shared" si="379"/>
        <v/>
      </c>
      <c r="AE1699" s="123" t="str">
        <f t="shared" si="383"/>
        <v/>
      </c>
      <c r="AG1699" s="150" t="str">
        <f t="shared" si="380"/>
        <v/>
      </c>
    </row>
    <row r="1700" spans="1:33" x14ac:dyDescent="0.25">
      <c r="A1700" s="56"/>
      <c r="B1700" s="70"/>
      <c r="C1700" s="76"/>
      <c r="D1700" s="73"/>
      <c r="E1700" s="79"/>
      <c r="F1700" s="56"/>
      <c r="G1700" s="13" t="str">
        <f t="shared" si="371"/>
        <v/>
      </c>
      <c r="H1700" s="56"/>
      <c r="K1700" s="128"/>
      <c r="L1700" s="128"/>
      <c r="M1700" s="128"/>
      <c r="N1700" s="84" t="str">
        <f t="shared" si="372"/>
        <v/>
      </c>
      <c r="O1700" s="128"/>
      <c r="P1700" s="84" t="str">
        <f t="shared" si="373"/>
        <v/>
      </c>
      <c r="Q1700" s="84" t="str">
        <f t="shared" si="370"/>
        <v/>
      </c>
      <c r="R1700" s="84" t="str">
        <f t="shared" si="374"/>
        <v/>
      </c>
      <c r="S1700" s="84" t="str">
        <f t="shared" si="375"/>
        <v/>
      </c>
      <c r="U1700" s="84" t="str">
        <f t="shared" si="376"/>
        <v/>
      </c>
      <c r="W1700" s="108" t="str">
        <f>IF($N1700="", "", SUM($D$11:$D1700))</f>
        <v/>
      </c>
      <c r="X1700" s="111" t="str">
        <f t="shared" si="377"/>
        <v/>
      </c>
      <c r="Y1700" s="114" t="str">
        <f t="shared" si="381"/>
        <v/>
      </c>
      <c r="Z1700" s="111" t="str">
        <f>IF(X1700="", "", X1700-SUM($Z$11:$Z1699))</f>
        <v/>
      </c>
      <c r="AA1700" s="111" t="str">
        <f>IF($Y1700="", "", $Y1700-SUM($AA$11:$AA1699))</f>
        <v/>
      </c>
      <c r="AB1700" s="111" t="str">
        <f t="shared" si="382"/>
        <v/>
      </c>
      <c r="AC1700" s="121" t="str">
        <f t="shared" si="378"/>
        <v/>
      </c>
      <c r="AD1700" s="122" t="str">
        <f t="shared" si="379"/>
        <v/>
      </c>
      <c r="AE1700" s="123" t="str">
        <f t="shared" si="383"/>
        <v/>
      </c>
      <c r="AG1700" s="150" t="str">
        <f t="shared" si="380"/>
        <v/>
      </c>
    </row>
    <row r="1701" spans="1:33" x14ac:dyDescent="0.25">
      <c r="A1701" s="56"/>
      <c r="B1701" s="70"/>
      <c r="C1701" s="76"/>
      <c r="D1701" s="73"/>
      <c r="E1701" s="79"/>
      <c r="F1701" s="56"/>
      <c r="G1701" s="13" t="str">
        <f t="shared" si="371"/>
        <v/>
      </c>
      <c r="H1701" s="56"/>
      <c r="K1701" s="128"/>
      <c r="L1701" s="128"/>
      <c r="M1701" s="128"/>
      <c r="N1701" s="84" t="str">
        <f t="shared" si="372"/>
        <v/>
      </c>
      <c r="O1701" s="128"/>
      <c r="P1701" s="84" t="str">
        <f t="shared" si="373"/>
        <v/>
      </c>
      <c r="Q1701" s="84" t="str">
        <f t="shared" si="370"/>
        <v/>
      </c>
      <c r="R1701" s="84" t="str">
        <f t="shared" si="374"/>
        <v/>
      </c>
      <c r="S1701" s="84" t="str">
        <f t="shared" si="375"/>
        <v/>
      </c>
      <c r="U1701" s="84" t="str">
        <f t="shared" si="376"/>
        <v/>
      </c>
      <c r="W1701" s="108" t="str">
        <f>IF($N1701="", "", SUM($D$11:$D1701))</f>
        <v/>
      </c>
      <c r="X1701" s="111" t="str">
        <f t="shared" si="377"/>
        <v/>
      </c>
      <c r="Y1701" s="114" t="str">
        <f t="shared" si="381"/>
        <v/>
      </c>
      <c r="Z1701" s="111" t="str">
        <f>IF(X1701="", "", X1701-SUM($Z$11:$Z1700))</f>
        <v/>
      </c>
      <c r="AA1701" s="111" t="str">
        <f>IF($Y1701="", "", $Y1701-SUM($AA$11:$AA1700))</f>
        <v/>
      </c>
      <c r="AB1701" s="111" t="str">
        <f t="shared" si="382"/>
        <v/>
      </c>
      <c r="AC1701" s="121" t="str">
        <f t="shared" si="378"/>
        <v/>
      </c>
      <c r="AD1701" s="122" t="str">
        <f t="shared" si="379"/>
        <v/>
      </c>
      <c r="AE1701" s="123" t="str">
        <f t="shared" si="383"/>
        <v/>
      </c>
      <c r="AG1701" s="150" t="str">
        <f t="shared" si="380"/>
        <v/>
      </c>
    </row>
    <row r="1702" spans="1:33" x14ac:dyDescent="0.25">
      <c r="A1702" s="56"/>
      <c r="B1702" s="70"/>
      <c r="C1702" s="76"/>
      <c r="D1702" s="73"/>
      <c r="E1702" s="79"/>
      <c r="F1702" s="56"/>
      <c r="G1702" s="13" t="str">
        <f t="shared" si="371"/>
        <v/>
      </c>
      <c r="H1702" s="56"/>
      <c r="K1702" s="128"/>
      <c r="L1702" s="128"/>
      <c r="M1702" s="128"/>
      <c r="N1702" s="84" t="str">
        <f t="shared" si="372"/>
        <v/>
      </c>
      <c r="O1702" s="128"/>
      <c r="P1702" s="84" t="str">
        <f t="shared" si="373"/>
        <v/>
      </c>
      <c r="Q1702" s="84" t="str">
        <f t="shared" si="370"/>
        <v/>
      </c>
      <c r="R1702" s="84" t="str">
        <f t="shared" si="374"/>
        <v/>
      </c>
      <c r="S1702" s="84" t="str">
        <f t="shared" si="375"/>
        <v/>
      </c>
      <c r="U1702" s="84" t="str">
        <f t="shared" si="376"/>
        <v/>
      </c>
      <c r="W1702" s="108" t="str">
        <f>IF($N1702="", "", SUM($D$11:$D1702))</f>
        <v/>
      </c>
      <c r="X1702" s="111" t="str">
        <f t="shared" si="377"/>
        <v/>
      </c>
      <c r="Y1702" s="114" t="str">
        <f t="shared" si="381"/>
        <v/>
      </c>
      <c r="Z1702" s="111" t="str">
        <f>IF(X1702="", "", X1702-SUM($Z$11:$Z1701))</f>
        <v/>
      </c>
      <c r="AA1702" s="111" t="str">
        <f>IF($Y1702="", "", $Y1702-SUM($AA$11:$AA1701))</f>
        <v/>
      </c>
      <c r="AB1702" s="111" t="str">
        <f t="shared" si="382"/>
        <v/>
      </c>
      <c r="AC1702" s="121" t="str">
        <f t="shared" si="378"/>
        <v/>
      </c>
      <c r="AD1702" s="122" t="str">
        <f t="shared" si="379"/>
        <v/>
      </c>
      <c r="AE1702" s="123" t="str">
        <f t="shared" si="383"/>
        <v/>
      </c>
      <c r="AG1702" s="150" t="str">
        <f t="shared" si="380"/>
        <v/>
      </c>
    </row>
    <row r="1703" spans="1:33" x14ac:dyDescent="0.25">
      <c r="A1703" s="56"/>
      <c r="B1703" s="70"/>
      <c r="C1703" s="76"/>
      <c r="D1703" s="73"/>
      <c r="E1703" s="79"/>
      <c r="F1703" s="56"/>
      <c r="G1703" s="13" t="str">
        <f t="shared" si="371"/>
        <v/>
      </c>
      <c r="H1703" s="56"/>
      <c r="K1703" s="128"/>
      <c r="L1703" s="128"/>
      <c r="M1703" s="128"/>
      <c r="N1703" s="84" t="str">
        <f t="shared" si="372"/>
        <v/>
      </c>
      <c r="O1703" s="128"/>
      <c r="P1703" s="84" t="str">
        <f t="shared" si="373"/>
        <v/>
      </c>
      <c r="Q1703" s="84" t="str">
        <f t="shared" si="370"/>
        <v/>
      </c>
      <c r="R1703" s="84" t="str">
        <f t="shared" si="374"/>
        <v/>
      </c>
      <c r="S1703" s="84" t="str">
        <f t="shared" si="375"/>
        <v/>
      </c>
      <c r="U1703" s="84" t="str">
        <f t="shared" si="376"/>
        <v/>
      </c>
      <c r="W1703" s="108" t="str">
        <f>IF($N1703="", "", SUM($D$11:$D1703))</f>
        <v/>
      </c>
      <c r="X1703" s="111" t="str">
        <f t="shared" si="377"/>
        <v/>
      </c>
      <c r="Y1703" s="114" t="str">
        <f t="shared" si="381"/>
        <v/>
      </c>
      <c r="Z1703" s="111" t="str">
        <f>IF(X1703="", "", X1703-SUM($Z$11:$Z1702))</f>
        <v/>
      </c>
      <c r="AA1703" s="111" t="str">
        <f>IF($Y1703="", "", $Y1703-SUM($AA$11:$AA1702))</f>
        <v/>
      </c>
      <c r="AB1703" s="111" t="str">
        <f t="shared" si="382"/>
        <v/>
      </c>
      <c r="AC1703" s="121" t="str">
        <f t="shared" si="378"/>
        <v/>
      </c>
      <c r="AD1703" s="122" t="str">
        <f t="shared" si="379"/>
        <v/>
      </c>
      <c r="AE1703" s="123" t="str">
        <f t="shared" si="383"/>
        <v/>
      </c>
      <c r="AG1703" s="150" t="str">
        <f t="shared" si="380"/>
        <v/>
      </c>
    </row>
    <row r="1704" spans="1:33" x14ac:dyDescent="0.25">
      <c r="A1704" s="56"/>
      <c r="B1704" s="70"/>
      <c r="C1704" s="76"/>
      <c r="D1704" s="73"/>
      <c r="E1704" s="79"/>
      <c r="F1704" s="56"/>
      <c r="G1704" s="13" t="str">
        <f t="shared" si="371"/>
        <v/>
      </c>
      <c r="H1704" s="56"/>
      <c r="K1704" s="128"/>
      <c r="L1704" s="128"/>
      <c r="M1704" s="128"/>
      <c r="N1704" s="84" t="str">
        <f t="shared" si="372"/>
        <v/>
      </c>
      <c r="O1704" s="128"/>
      <c r="P1704" s="84" t="str">
        <f t="shared" si="373"/>
        <v/>
      </c>
      <c r="Q1704" s="84" t="str">
        <f t="shared" si="370"/>
        <v/>
      </c>
      <c r="R1704" s="84" t="str">
        <f t="shared" si="374"/>
        <v/>
      </c>
      <c r="S1704" s="84" t="str">
        <f t="shared" si="375"/>
        <v/>
      </c>
      <c r="U1704" s="84" t="str">
        <f t="shared" si="376"/>
        <v/>
      </c>
      <c r="W1704" s="108" t="str">
        <f>IF($N1704="", "", SUM($D$11:$D1704))</f>
        <v/>
      </c>
      <c r="X1704" s="111" t="str">
        <f t="shared" si="377"/>
        <v/>
      </c>
      <c r="Y1704" s="114" t="str">
        <f t="shared" si="381"/>
        <v/>
      </c>
      <c r="Z1704" s="111" t="str">
        <f>IF(X1704="", "", X1704-SUM($Z$11:$Z1703))</f>
        <v/>
      </c>
      <c r="AA1704" s="111" t="str">
        <f>IF($Y1704="", "", $Y1704-SUM($AA$11:$AA1703))</f>
        <v/>
      </c>
      <c r="AB1704" s="111" t="str">
        <f t="shared" si="382"/>
        <v/>
      </c>
      <c r="AC1704" s="121" t="str">
        <f t="shared" si="378"/>
        <v/>
      </c>
      <c r="AD1704" s="122" t="str">
        <f t="shared" si="379"/>
        <v/>
      </c>
      <c r="AE1704" s="123" t="str">
        <f t="shared" si="383"/>
        <v/>
      </c>
      <c r="AG1704" s="150" t="str">
        <f t="shared" si="380"/>
        <v/>
      </c>
    </row>
    <row r="1705" spans="1:33" x14ac:dyDescent="0.25">
      <c r="A1705" s="56"/>
      <c r="B1705" s="70"/>
      <c r="C1705" s="76"/>
      <c r="D1705" s="73"/>
      <c r="E1705" s="79"/>
      <c r="F1705" s="56"/>
      <c r="G1705" s="13" t="str">
        <f t="shared" si="371"/>
        <v/>
      </c>
      <c r="H1705" s="56"/>
      <c r="K1705" s="128"/>
      <c r="L1705" s="128"/>
      <c r="M1705" s="128"/>
      <c r="N1705" s="84" t="str">
        <f t="shared" si="372"/>
        <v/>
      </c>
      <c r="O1705" s="128"/>
      <c r="P1705" s="84" t="str">
        <f t="shared" si="373"/>
        <v/>
      </c>
      <c r="Q1705" s="84" t="str">
        <f t="shared" si="370"/>
        <v/>
      </c>
      <c r="R1705" s="84" t="str">
        <f t="shared" si="374"/>
        <v/>
      </c>
      <c r="S1705" s="84" t="str">
        <f t="shared" si="375"/>
        <v/>
      </c>
      <c r="U1705" s="84" t="str">
        <f t="shared" si="376"/>
        <v/>
      </c>
      <c r="W1705" s="108" t="str">
        <f>IF($N1705="", "", SUM($D$11:$D1705))</f>
        <v/>
      </c>
      <c r="X1705" s="111" t="str">
        <f t="shared" si="377"/>
        <v/>
      </c>
      <c r="Y1705" s="114" t="str">
        <f t="shared" si="381"/>
        <v/>
      </c>
      <c r="Z1705" s="111" t="str">
        <f>IF(X1705="", "", X1705-SUM($Z$11:$Z1704))</f>
        <v/>
      </c>
      <c r="AA1705" s="111" t="str">
        <f>IF($Y1705="", "", $Y1705-SUM($AA$11:$AA1704))</f>
        <v/>
      </c>
      <c r="AB1705" s="111" t="str">
        <f t="shared" si="382"/>
        <v/>
      </c>
      <c r="AC1705" s="121" t="str">
        <f t="shared" si="378"/>
        <v/>
      </c>
      <c r="AD1705" s="122" t="str">
        <f t="shared" si="379"/>
        <v/>
      </c>
      <c r="AE1705" s="123" t="str">
        <f t="shared" si="383"/>
        <v/>
      </c>
      <c r="AG1705" s="150" t="str">
        <f t="shared" si="380"/>
        <v/>
      </c>
    </row>
    <row r="1706" spans="1:33" x14ac:dyDescent="0.25">
      <c r="A1706" s="56"/>
      <c r="B1706" s="70"/>
      <c r="C1706" s="76"/>
      <c r="D1706" s="73"/>
      <c r="E1706" s="79"/>
      <c r="F1706" s="56"/>
      <c r="G1706" s="13" t="str">
        <f t="shared" si="371"/>
        <v/>
      </c>
      <c r="H1706" s="56"/>
      <c r="K1706" s="128"/>
      <c r="L1706" s="128"/>
      <c r="M1706" s="128"/>
      <c r="N1706" s="84" t="str">
        <f t="shared" si="372"/>
        <v/>
      </c>
      <c r="O1706" s="128"/>
      <c r="P1706" s="84" t="str">
        <f t="shared" si="373"/>
        <v/>
      </c>
      <c r="Q1706" s="84" t="str">
        <f t="shared" si="370"/>
        <v/>
      </c>
      <c r="R1706" s="84" t="str">
        <f t="shared" si="374"/>
        <v/>
      </c>
      <c r="S1706" s="84" t="str">
        <f t="shared" si="375"/>
        <v/>
      </c>
      <c r="U1706" s="84" t="str">
        <f t="shared" si="376"/>
        <v/>
      </c>
      <c r="W1706" s="108" t="str">
        <f>IF($N1706="", "", SUM($D$11:$D1706))</f>
        <v/>
      </c>
      <c r="X1706" s="111" t="str">
        <f t="shared" si="377"/>
        <v/>
      </c>
      <c r="Y1706" s="114" t="str">
        <f t="shared" si="381"/>
        <v/>
      </c>
      <c r="Z1706" s="111" t="str">
        <f>IF(X1706="", "", X1706-SUM($Z$11:$Z1705))</f>
        <v/>
      </c>
      <c r="AA1706" s="111" t="str">
        <f>IF($Y1706="", "", $Y1706-SUM($AA$11:$AA1705))</f>
        <v/>
      </c>
      <c r="AB1706" s="111" t="str">
        <f t="shared" si="382"/>
        <v/>
      </c>
      <c r="AC1706" s="121" t="str">
        <f t="shared" si="378"/>
        <v/>
      </c>
      <c r="AD1706" s="122" t="str">
        <f t="shared" si="379"/>
        <v/>
      </c>
      <c r="AE1706" s="123" t="str">
        <f t="shared" si="383"/>
        <v/>
      </c>
      <c r="AG1706" s="150" t="str">
        <f t="shared" si="380"/>
        <v/>
      </c>
    </row>
    <row r="1707" spans="1:33" x14ac:dyDescent="0.25">
      <c r="A1707" s="56"/>
      <c r="B1707" s="70"/>
      <c r="C1707" s="76"/>
      <c r="D1707" s="73"/>
      <c r="E1707" s="79"/>
      <c r="F1707" s="56"/>
      <c r="G1707" s="13" t="str">
        <f t="shared" si="371"/>
        <v/>
      </c>
      <c r="H1707" s="56"/>
      <c r="K1707" s="128"/>
      <c r="L1707" s="128"/>
      <c r="M1707" s="128"/>
      <c r="N1707" s="84" t="str">
        <f t="shared" si="372"/>
        <v/>
      </c>
      <c r="O1707" s="128"/>
      <c r="P1707" s="84" t="str">
        <f t="shared" si="373"/>
        <v/>
      </c>
      <c r="Q1707" s="84" t="str">
        <f t="shared" si="370"/>
        <v/>
      </c>
      <c r="R1707" s="84" t="str">
        <f t="shared" si="374"/>
        <v/>
      </c>
      <c r="S1707" s="84" t="str">
        <f t="shared" si="375"/>
        <v/>
      </c>
      <c r="U1707" s="84" t="str">
        <f t="shared" si="376"/>
        <v/>
      </c>
      <c r="W1707" s="108" t="str">
        <f>IF($N1707="", "", SUM($D$11:$D1707))</f>
        <v/>
      </c>
      <c r="X1707" s="111" t="str">
        <f t="shared" si="377"/>
        <v/>
      </c>
      <c r="Y1707" s="114" t="str">
        <f t="shared" si="381"/>
        <v/>
      </c>
      <c r="Z1707" s="111" t="str">
        <f>IF(X1707="", "", X1707-SUM($Z$11:$Z1706))</f>
        <v/>
      </c>
      <c r="AA1707" s="111" t="str">
        <f>IF($Y1707="", "", $Y1707-SUM($AA$11:$AA1706))</f>
        <v/>
      </c>
      <c r="AB1707" s="111" t="str">
        <f t="shared" si="382"/>
        <v/>
      </c>
      <c r="AC1707" s="121" t="str">
        <f t="shared" si="378"/>
        <v/>
      </c>
      <c r="AD1707" s="122" t="str">
        <f t="shared" si="379"/>
        <v/>
      </c>
      <c r="AE1707" s="123" t="str">
        <f t="shared" si="383"/>
        <v/>
      </c>
      <c r="AG1707" s="150" t="str">
        <f t="shared" si="380"/>
        <v/>
      </c>
    </row>
    <row r="1708" spans="1:33" x14ac:dyDescent="0.25">
      <c r="A1708" s="56"/>
      <c r="B1708" s="70"/>
      <c r="C1708" s="76"/>
      <c r="D1708" s="73"/>
      <c r="E1708" s="79"/>
      <c r="F1708" s="56"/>
      <c r="G1708" s="13" t="str">
        <f t="shared" si="371"/>
        <v/>
      </c>
      <c r="H1708" s="56"/>
      <c r="K1708" s="128"/>
      <c r="L1708" s="128"/>
      <c r="M1708" s="128"/>
      <c r="N1708" s="84" t="str">
        <f t="shared" si="372"/>
        <v/>
      </c>
      <c r="O1708" s="128"/>
      <c r="P1708" s="84" t="str">
        <f t="shared" si="373"/>
        <v/>
      </c>
      <c r="Q1708" s="84" t="str">
        <f t="shared" si="370"/>
        <v/>
      </c>
      <c r="R1708" s="84" t="str">
        <f t="shared" si="374"/>
        <v/>
      </c>
      <c r="S1708" s="84" t="str">
        <f t="shared" si="375"/>
        <v/>
      </c>
      <c r="U1708" s="84" t="str">
        <f t="shared" si="376"/>
        <v/>
      </c>
      <c r="W1708" s="108" t="str">
        <f>IF($N1708="", "", SUM($D$11:$D1708))</f>
        <v/>
      </c>
      <c r="X1708" s="111" t="str">
        <f t="shared" si="377"/>
        <v/>
      </c>
      <c r="Y1708" s="114" t="str">
        <f t="shared" si="381"/>
        <v/>
      </c>
      <c r="Z1708" s="111" t="str">
        <f>IF(X1708="", "", X1708-SUM($Z$11:$Z1707))</f>
        <v/>
      </c>
      <c r="AA1708" s="111" t="str">
        <f>IF($Y1708="", "", $Y1708-SUM($AA$11:$AA1707))</f>
        <v/>
      </c>
      <c r="AB1708" s="111" t="str">
        <f t="shared" si="382"/>
        <v/>
      </c>
      <c r="AC1708" s="121" t="str">
        <f t="shared" si="378"/>
        <v/>
      </c>
      <c r="AD1708" s="122" t="str">
        <f t="shared" si="379"/>
        <v/>
      </c>
      <c r="AE1708" s="123" t="str">
        <f t="shared" si="383"/>
        <v/>
      </c>
      <c r="AG1708" s="150" t="str">
        <f t="shared" si="380"/>
        <v/>
      </c>
    </row>
    <row r="1709" spans="1:33" x14ac:dyDescent="0.25">
      <c r="A1709" s="56"/>
      <c r="B1709" s="70"/>
      <c r="C1709" s="76"/>
      <c r="D1709" s="73"/>
      <c r="E1709" s="79"/>
      <c r="F1709" s="56"/>
      <c r="G1709" s="13" t="str">
        <f t="shared" si="371"/>
        <v/>
      </c>
      <c r="H1709" s="56"/>
      <c r="K1709" s="128"/>
      <c r="L1709" s="128"/>
      <c r="M1709" s="128"/>
      <c r="N1709" s="84" t="str">
        <f t="shared" si="372"/>
        <v/>
      </c>
      <c r="O1709" s="128"/>
      <c r="P1709" s="84" t="str">
        <f t="shared" si="373"/>
        <v/>
      </c>
      <c r="Q1709" s="84" t="str">
        <f t="shared" si="370"/>
        <v/>
      </c>
      <c r="R1709" s="84" t="str">
        <f t="shared" si="374"/>
        <v/>
      </c>
      <c r="S1709" s="84" t="str">
        <f t="shared" si="375"/>
        <v/>
      </c>
      <c r="U1709" s="84" t="str">
        <f t="shared" si="376"/>
        <v/>
      </c>
      <c r="W1709" s="108" t="str">
        <f>IF($N1709="", "", SUM($D$11:$D1709))</f>
        <v/>
      </c>
      <c r="X1709" s="111" t="str">
        <f t="shared" si="377"/>
        <v/>
      </c>
      <c r="Y1709" s="114" t="str">
        <f t="shared" si="381"/>
        <v/>
      </c>
      <c r="Z1709" s="111" t="str">
        <f>IF(X1709="", "", X1709-SUM($Z$11:$Z1708))</f>
        <v/>
      </c>
      <c r="AA1709" s="111" t="str">
        <f>IF($Y1709="", "", $Y1709-SUM($AA$11:$AA1708))</f>
        <v/>
      </c>
      <c r="AB1709" s="111" t="str">
        <f t="shared" si="382"/>
        <v/>
      </c>
      <c r="AC1709" s="121" t="str">
        <f t="shared" si="378"/>
        <v/>
      </c>
      <c r="AD1709" s="122" t="str">
        <f t="shared" si="379"/>
        <v/>
      </c>
      <c r="AE1709" s="123" t="str">
        <f t="shared" si="383"/>
        <v/>
      </c>
      <c r="AG1709" s="150" t="str">
        <f t="shared" si="380"/>
        <v/>
      </c>
    </row>
    <row r="1710" spans="1:33" x14ac:dyDescent="0.25">
      <c r="A1710" s="56"/>
      <c r="B1710" s="70"/>
      <c r="C1710" s="76"/>
      <c r="D1710" s="73"/>
      <c r="E1710" s="79"/>
      <c r="F1710" s="56"/>
      <c r="G1710" s="13" t="str">
        <f t="shared" si="371"/>
        <v/>
      </c>
      <c r="H1710" s="56"/>
      <c r="K1710" s="128"/>
      <c r="L1710" s="128"/>
      <c r="M1710" s="128"/>
      <c r="N1710" s="84" t="str">
        <f t="shared" si="372"/>
        <v/>
      </c>
      <c r="O1710" s="128"/>
      <c r="P1710" s="84" t="str">
        <f t="shared" si="373"/>
        <v/>
      </c>
      <c r="Q1710" s="84" t="str">
        <f t="shared" si="370"/>
        <v/>
      </c>
      <c r="R1710" s="84" t="str">
        <f t="shared" si="374"/>
        <v/>
      </c>
      <c r="S1710" s="84" t="str">
        <f t="shared" si="375"/>
        <v/>
      </c>
      <c r="U1710" s="84" t="str">
        <f t="shared" si="376"/>
        <v/>
      </c>
      <c r="W1710" s="108" t="str">
        <f>IF($N1710="", "", SUM($D$11:$D1710))</f>
        <v/>
      </c>
      <c r="X1710" s="111" t="str">
        <f t="shared" si="377"/>
        <v/>
      </c>
      <c r="Y1710" s="114" t="str">
        <f t="shared" si="381"/>
        <v/>
      </c>
      <c r="Z1710" s="111" t="str">
        <f>IF(X1710="", "", X1710-SUM($Z$11:$Z1709))</f>
        <v/>
      </c>
      <c r="AA1710" s="111" t="str">
        <f>IF($Y1710="", "", $Y1710-SUM($AA$11:$AA1709))</f>
        <v/>
      </c>
      <c r="AB1710" s="111" t="str">
        <f t="shared" si="382"/>
        <v/>
      </c>
      <c r="AC1710" s="121" t="str">
        <f t="shared" si="378"/>
        <v/>
      </c>
      <c r="AD1710" s="122" t="str">
        <f t="shared" si="379"/>
        <v/>
      </c>
      <c r="AE1710" s="123" t="str">
        <f t="shared" si="383"/>
        <v/>
      </c>
      <c r="AG1710" s="150" t="str">
        <f t="shared" si="380"/>
        <v/>
      </c>
    </row>
    <row r="1711" spans="1:33" x14ac:dyDescent="0.25">
      <c r="A1711" s="56"/>
      <c r="B1711" s="70"/>
      <c r="C1711" s="76"/>
      <c r="D1711" s="73"/>
      <c r="E1711" s="79"/>
      <c r="F1711" s="56"/>
      <c r="G1711" s="13" t="str">
        <f t="shared" si="371"/>
        <v/>
      </c>
      <c r="H1711" s="56"/>
      <c r="K1711" s="128"/>
      <c r="L1711" s="128"/>
      <c r="M1711" s="128"/>
      <c r="N1711" s="84" t="str">
        <f t="shared" si="372"/>
        <v/>
      </c>
      <c r="O1711" s="128"/>
      <c r="P1711" s="84" t="str">
        <f t="shared" si="373"/>
        <v/>
      </c>
      <c r="Q1711" s="84" t="str">
        <f t="shared" si="370"/>
        <v/>
      </c>
      <c r="R1711" s="84" t="str">
        <f t="shared" si="374"/>
        <v/>
      </c>
      <c r="S1711" s="84" t="str">
        <f t="shared" si="375"/>
        <v/>
      </c>
      <c r="U1711" s="84" t="str">
        <f t="shared" si="376"/>
        <v/>
      </c>
      <c r="W1711" s="108" t="str">
        <f>IF($N1711="", "", SUM($D$11:$D1711))</f>
        <v/>
      </c>
      <c r="X1711" s="111" t="str">
        <f t="shared" si="377"/>
        <v/>
      </c>
      <c r="Y1711" s="114" t="str">
        <f t="shared" si="381"/>
        <v/>
      </c>
      <c r="Z1711" s="111" t="str">
        <f>IF(X1711="", "", X1711-SUM($Z$11:$Z1710))</f>
        <v/>
      </c>
      <c r="AA1711" s="111" t="str">
        <f>IF($Y1711="", "", $Y1711-SUM($AA$11:$AA1710))</f>
        <v/>
      </c>
      <c r="AB1711" s="111" t="str">
        <f t="shared" si="382"/>
        <v/>
      </c>
      <c r="AC1711" s="121" t="str">
        <f t="shared" si="378"/>
        <v/>
      </c>
      <c r="AD1711" s="122" t="str">
        <f t="shared" si="379"/>
        <v/>
      </c>
      <c r="AE1711" s="123" t="str">
        <f t="shared" si="383"/>
        <v/>
      </c>
      <c r="AG1711" s="150" t="str">
        <f t="shared" si="380"/>
        <v/>
      </c>
    </row>
    <row r="1712" spans="1:33" x14ac:dyDescent="0.25">
      <c r="A1712" s="56"/>
      <c r="B1712" s="70"/>
      <c r="C1712" s="76"/>
      <c r="D1712" s="73"/>
      <c r="E1712" s="79"/>
      <c r="F1712" s="56"/>
      <c r="G1712" s="13" t="str">
        <f t="shared" si="371"/>
        <v/>
      </c>
      <c r="H1712" s="56"/>
      <c r="K1712" s="128"/>
      <c r="L1712" s="128"/>
      <c r="M1712" s="128"/>
      <c r="N1712" s="84" t="str">
        <f t="shared" si="372"/>
        <v/>
      </c>
      <c r="O1712" s="128"/>
      <c r="P1712" s="84" t="str">
        <f t="shared" si="373"/>
        <v/>
      </c>
      <c r="Q1712" s="84" t="str">
        <f t="shared" si="370"/>
        <v/>
      </c>
      <c r="R1712" s="84" t="str">
        <f t="shared" si="374"/>
        <v/>
      </c>
      <c r="S1712" s="84" t="str">
        <f t="shared" si="375"/>
        <v/>
      </c>
      <c r="U1712" s="84" t="str">
        <f t="shared" si="376"/>
        <v/>
      </c>
      <c r="W1712" s="108" t="str">
        <f>IF($N1712="", "", SUM($D$11:$D1712))</f>
        <v/>
      </c>
      <c r="X1712" s="111" t="str">
        <f t="shared" si="377"/>
        <v/>
      </c>
      <c r="Y1712" s="114" t="str">
        <f t="shared" si="381"/>
        <v/>
      </c>
      <c r="Z1712" s="111" t="str">
        <f>IF(X1712="", "", X1712-SUM($Z$11:$Z1711))</f>
        <v/>
      </c>
      <c r="AA1712" s="111" t="str">
        <f>IF($Y1712="", "", $Y1712-SUM($AA$11:$AA1711))</f>
        <v/>
      </c>
      <c r="AB1712" s="111" t="str">
        <f t="shared" si="382"/>
        <v/>
      </c>
      <c r="AC1712" s="121" t="str">
        <f t="shared" si="378"/>
        <v/>
      </c>
      <c r="AD1712" s="122" t="str">
        <f t="shared" si="379"/>
        <v/>
      </c>
      <c r="AE1712" s="123" t="str">
        <f t="shared" si="383"/>
        <v/>
      </c>
      <c r="AG1712" s="150" t="str">
        <f t="shared" si="380"/>
        <v/>
      </c>
    </row>
    <row r="1713" spans="1:33" x14ac:dyDescent="0.25">
      <c r="A1713" s="56"/>
      <c r="B1713" s="70"/>
      <c r="C1713" s="76"/>
      <c r="D1713" s="73"/>
      <c r="E1713" s="79"/>
      <c r="F1713" s="56"/>
      <c r="G1713" s="13" t="str">
        <f t="shared" si="371"/>
        <v/>
      </c>
      <c r="H1713" s="56"/>
      <c r="K1713" s="128"/>
      <c r="L1713" s="128"/>
      <c r="M1713" s="128"/>
      <c r="N1713" s="84" t="str">
        <f t="shared" si="372"/>
        <v/>
      </c>
      <c r="O1713" s="128"/>
      <c r="P1713" s="84" t="str">
        <f t="shared" si="373"/>
        <v/>
      </c>
      <c r="Q1713" s="84" t="str">
        <f t="shared" si="370"/>
        <v/>
      </c>
      <c r="R1713" s="84" t="str">
        <f t="shared" si="374"/>
        <v/>
      </c>
      <c r="S1713" s="84" t="str">
        <f t="shared" si="375"/>
        <v/>
      </c>
      <c r="U1713" s="84" t="str">
        <f t="shared" si="376"/>
        <v/>
      </c>
      <c r="W1713" s="108" t="str">
        <f>IF($N1713="", "", SUM($D$11:$D1713))</f>
        <v/>
      </c>
      <c r="X1713" s="111" t="str">
        <f t="shared" si="377"/>
        <v/>
      </c>
      <c r="Y1713" s="114" t="str">
        <f t="shared" si="381"/>
        <v/>
      </c>
      <c r="Z1713" s="111" t="str">
        <f>IF(X1713="", "", X1713-SUM($Z$11:$Z1712))</f>
        <v/>
      </c>
      <c r="AA1713" s="111" t="str">
        <f>IF($Y1713="", "", $Y1713-SUM($AA$11:$AA1712))</f>
        <v/>
      </c>
      <c r="AB1713" s="111" t="str">
        <f t="shared" si="382"/>
        <v/>
      </c>
      <c r="AC1713" s="121" t="str">
        <f t="shared" si="378"/>
        <v/>
      </c>
      <c r="AD1713" s="122" t="str">
        <f t="shared" si="379"/>
        <v/>
      </c>
      <c r="AE1713" s="123" t="str">
        <f t="shared" si="383"/>
        <v/>
      </c>
      <c r="AG1713" s="150" t="str">
        <f t="shared" si="380"/>
        <v/>
      </c>
    </row>
    <row r="1714" spans="1:33" x14ac:dyDescent="0.25">
      <c r="A1714" s="56"/>
      <c r="B1714" s="70"/>
      <c r="C1714" s="76"/>
      <c r="D1714" s="73"/>
      <c r="E1714" s="79"/>
      <c r="F1714" s="56"/>
      <c r="G1714" s="13" t="str">
        <f t="shared" si="371"/>
        <v/>
      </c>
      <c r="H1714" s="56"/>
      <c r="K1714" s="128"/>
      <c r="L1714" s="128"/>
      <c r="M1714" s="128"/>
      <c r="N1714" s="84" t="str">
        <f t="shared" si="372"/>
        <v/>
      </c>
      <c r="O1714" s="128"/>
      <c r="P1714" s="84" t="str">
        <f t="shared" si="373"/>
        <v/>
      </c>
      <c r="Q1714" s="84" t="str">
        <f t="shared" si="370"/>
        <v/>
      </c>
      <c r="R1714" s="84" t="str">
        <f t="shared" si="374"/>
        <v/>
      </c>
      <c r="S1714" s="84" t="str">
        <f t="shared" si="375"/>
        <v/>
      </c>
      <c r="U1714" s="84" t="str">
        <f t="shared" si="376"/>
        <v/>
      </c>
      <c r="W1714" s="108" t="str">
        <f>IF($N1714="", "", SUM($D$11:$D1714))</f>
        <v/>
      </c>
      <c r="X1714" s="111" t="str">
        <f t="shared" si="377"/>
        <v/>
      </c>
      <c r="Y1714" s="114" t="str">
        <f t="shared" si="381"/>
        <v/>
      </c>
      <c r="Z1714" s="111" t="str">
        <f>IF(X1714="", "", X1714-SUM($Z$11:$Z1713))</f>
        <v/>
      </c>
      <c r="AA1714" s="111" t="str">
        <f>IF($Y1714="", "", $Y1714-SUM($AA$11:$AA1713))</f>
        <v/>
      </c>
      <c r="AB1714" s="111" t="str">
        <f t="shared" si="382"/>
        <v/>
      </c>
      <c r="AC1714" s="121" t="str">
        <f t="shared" si="378"/>
        <v/>
      </c>
      <c r="AD1714" s="122" t="str">
        <f t="shared" si="379"/>
        <v/>
      </c>
      <c r="AE1714" s="123" t="str">
        <f t="shared" si="383"/>
        <v/>
      </c>
      <c r="AG1714" s="150" t="str">
        <f t="shared" si="380"/>
        <v/>
      </c>
    </row>
    <row r="1715" spans="1:33" x14ac:dyDescent="0.25">
      <c r="A1715" s="56"/>
      <c r="B1715" s="70"/>
      <c r="C1715" s="76"/>
      <c r="D1715" s="73"/>
      <c r="E1715" s="79"/>
      <c r="F1715" s="56"/>
      <c r="G1715" s="13" t="str">
        <f t="shared" si="371"/>
        <v/>
      </c>
      <c r="H1715" s="56"/>
      <c r="K1715" s="128"/>
      <c r="L1715" s="128"/>
      <c r="M1715" s="128"/>
      <c r="N1715" s="84" t="str">
        <f t="shared" si="372"/>
        <v/>
      </c>
      <c r="O1715" s="128"/>
      <c r="P1715" s="84" t="str">
        <f t="shared" si="373"/>
        <v/>
      </c>
      <c r="Q1715" s="84" t="str">
        <f t="shared" si="370"/>
        <v/>
      </c>
      <c r="R1715" s="84" t="str">
        <f t="shared" si="374"/>
        <v/>
      </c>
      <c r="S1715" s="84" t="str">
        <f t="shared" si="375"/>
        <v/>
      </c>
      <c r="U1715" s="84" t="str">
        <f t="shared" si="376"/>
        <v/>
      </c>
      <c r="W1715" s="108" t="str">
        <f>IF($N1715="", "", SUM($D$11:$D1715))</f>
        <v/>
      </c>
      <c r="X1715" s="111" t="str">
        <f t="shared" si="377"/>
        <v/>
      </c>
      <c r="Y1715" s="114" t="str">
        <f t="shared" si="381"/>
        <v/>
      </c>
      <c r="Z1715" s="111" t="str">
        <f>IF(X1715="", "", X1715-SUM($Z$11:$Z1714))</f>
        <v/>
      </c>
      <c r="AA1715" s="111" t="str">
        <f>IF($Y1715="", "", $Y1715-SUM($AA$11:$AA1714))</f>
        <v/>
      </c>
      <c r="AB1715" s="111" t="str">
        <f t="shared" si="382"/>
        <v/>
      </c>
      <c r="AC1715" s="121" t="str">
        <f t="shared" si="378"/>
        <v/>
      </c>
      <c r="AD1715" s="122" t="str">
        <f t="shared" si="379"/>
        <v/>
      </c>
      <c r="AE1715" s="123" t="str">
        <f t="shared" si="383"/>
        <v/>
      </c>
      <c r="AG1715" s="150" t="str">
        <f t="shared" si="380"/>
        <v/>
      </c>
    </row>
    <row r="1716" spans="1:33" x14ac:dyDescent="0.25">
      <c r="A1716" s="56"/>
      <c r="B1716" s="70"/>
      <c r="C1716" s="76"/>
      <c r="D1716" s="73"/>
      <c r="E1716" s="79"/>
      <c r="F1716" s="56"/>
      <c r="G1716" s="13" t="str">
        <f t="shared" si="371"/>
        <v/>
      </c>
      <c r="H1716" s="56"/>
      <c r="K1716" s="128"/>
      <c r="L1716" s="128"/>
      <c r="M1716" s="128"/>
      <c r="N1716" s="84" t="str">
        <f t="shared" si="372"/>
        <v/>
      </c>
      <c r="O1716" s="128"/>
      <c r="P1716" s="84" t="str">
        <f t="shared" si="373"/>
        <v/>
      </c>
      <c r="Q1716" s="84" t="str">
        <f t="shared" si="370"/>
        <v/>
      </c>
      <c r="R1716" s="84" t="str">
        <f t="shared" si="374"/>
        <v/>
      </c>
      <c r="S1716" s="84" t="str">
        <f t="shared" si="375"/>
        <v/>
      </c>
      <c r="U1716" s="84" t="str">
        <f t="shared" si="376"/>
        <v/>
      </c>
      <c r="W1716" s="108" t="str">
        <f>IF($N1716="", "", SUM($D$11:$D1716))</f>
        <v/>
      </c>
      <c r="X1716" s="111" t="str">
        <f t="shared" si="377"/>
        <v/>
      </c>
      <c r="Y1716" s="114" t="str">
        <f t="shared" si="381"/>
        <v/>
      </c>
      <c r="Z1716" s="111" t="str">
        <f>IF(X1716="", "", X1716-SUM($Z$11:$Z1715))</f>
        <v/>
      </c>
      <c r="AA1716" s="111" t="str">
        <f>IF($Y1716="", "", $Y1716-SUM($AA$11:$AA1715))</f>
        <v/>
      </c>
      <c r="AB1716" s="111" t="str">
        <f t="shared" si="382"/>
        <v/>
      </c>
      <c r="AC1716" s="121" t="str">
        <f t="shared" si="378"/>
        <v/>
      </c>
      <c r="AD1716" s="122" t="str">
        <f t="shared" si="379"/>
        <v/>
      </c>
      <c r="AE1716" s="123" t="str">
        <f t="shared" si="383"/>
        <v/>
      </c>
      <c r="AG1716" s="150" t="str">
        <f t="shared" si="380"/>
        <v/>
      </c>
    </row>
    <row r="1717" spans="1:33" x14ac:dyDescent="0.25">
      <c r="A1717" s="56"/>
      <c r="B1717" s="70"/>
      <c r="C1717" s="76"/>
      <c r="D1717" s="73"/>
      <c r="E1717" s="79"/>
      <c r="F1717" s="56"/>
      <c r="G1717" s="13" t="str">
        <f t="shared" si="371"/>
        <v/>
      </c>
      <c r="H1717" s="56"/>
      <c r="K1717" s="128"/>
      <c r="L1717" s="128"/>
      <c r="M1717" s="128"/>
      <c r="N1717" s="84" t="str">
        <f t="shared" si="372"/>
        <v/>
      </c>
      <c r="O1717" s="128"/>
      <c r="P1717" s="84" t="str">
        <f t="shared" si="373"/>
        <v/>
      </c>
      <c r="Q1717" s="84" t="str">
        <f t="shared" si="370"/>
        <v/>
      </c>
      <c r="R1717" s="84" t="str">
        <f t="shared" si="374"/>
        <v/>
      </c>
      <c r="S1717" s="84" t="str">
        <f t="shared" si="375"/>
        <v/>
      </c>
      <c r="U1717" s="84" t="str">
        <f t="shared" si="376"/>
        <v/>
      </c>
      <c r="W1717" s="108" t="str">
        <f>IF($N1717="", "", SUM($D$11:$D1717))</f>
        <v/>
      </c>
      <c r="X1717" s="111" t="str">
        <f t="shared" si="377"/>
        <v/>
      </c>
      <c r="Y1717" s="114" t="str">
        <f t="shared" si="381"/>
        <v/>
      </c>
      <c r="Z1717" s="111" t="str">
        <f>IF(X1717="", "", X1717-SUM($Z$11:$Z1716))</f>
        <v/>
      </c>
      <c r="AA1717" s="111" t="str">
        <f>IF($Y1717="", "", $Y1717-SUM($AA$11:$AA1716))</f>
        <v/>
      </c>
      <c r="AB1717" s="111" t="str">
        <f t="shared" si="382"/>
        <v/>
      </c>
      <c r="AC1717" s="121" t="str">
        <f t="shared" si="378"/>
        <v/>
      </c>
      <c r="AD1717" s="122" t="str">
        <f t="shared" si="379"/>
        <v/>
      </c>
      <c r="AE1717" s="123" t="str">
        <f t="shared" si="383"/>
        <v/>
      </c>
      <c r="AG1717" s="150" t="str">
        <f t="shared" si="380"/>
        <v/>
      </c>
    </row>
    <row r="1718" spans="1:33" x14ac:dyDescent="0.25">
      <c r="A1718" s="56"/>
      <c r="B1718" s="70"/>
      <c r="C1718" s="76"/>
      <c r="D1718" s="73"/>
      <c r="E1718" s="79"/>
      <c r="F1718" s="56"/>
      <c r="G1718" s="13" t="str">
        <f t="shared" si="371"/>
        <v/>
      </c>
      <c r="H1718" s="56"/>
      <c r="K1718" s="128"/>
      <c r="L1718" s="128"/>
      <c r="M1718" s="128"/>
      <c r="N1718" s="84" t="str">
        <f t="shared" si="372"/>
        <v/>
      </c>
      <c r="O1718" s="128"/>
      <c r="P1718" s="84" t="str">
        <f t="shared" si="373"/>
        <v/>
      </c>
      <c r="Q1718" s="84" t="str">
        <f t="shared" si="370"/>
        <v/>
      </c>
      <c r="R1718" s="84" t="str">
        <f t="shared" si="374"/>
        <v/>
      </c>
      <c r="S1718" s="84" t="str">
        <f t="shared" si="375"/>
        <v/>
      </c>
      <c r="U1718" s="84" t="str">
        <f t="shared" si="376"/>
        <v/>
      </c>
      <c r="W1718" s="108" t="str">
        <f>IF($N1718="", "", SUM($D$11:$D1718))</f>
        <v/>
      </c>
      <c r="X1718" s="111" t="str">
        <f t="shared" si="377"/>
        <v/>
      </c>
      <c r="Y1718" s="114" t="str">
        <f t="shared" si="381"/>
        <v/>
      </c>
      <c r="Z1718" s="111" t="str">
        <f>IF(X1718="", "", X1718-SUM($Z$11:$Z1717))</f>
        <v/>
      </c>
      <c r="AA1718" s="111" t="str">
        <f>IF($Y1718="", "", $Y1718-SUM($AA$11:$AA1717))</f>
        <v/>
      </c>
      <c r="AB1718" s="111" t="str">
        <f t="shared" si="382"/>
        <v/>
      </c>
      <c r="AC1718" s="121" t="str">
        <f t="shared" si="378"/>
        <v/>
      </c>
      <c r="AD1718" s="122" t="str">
        <f t="shared" si="379"/>
        <v/>
      </c>
      <c r="AE1718" s="123" t="str">
        <f t="shared" si="383"/>
        <v/>
      </c>
      <c r="AG1718" s="150" t="str">
        <f t="shared" si="380"/>
        <v/>
      </c>
    </row>
    <row r="1719" spans="1:33" x14ac:dyDescent="0.25">
      <c r="A1719" s="56"/>
      <c r="B1719" s="70"/>
      <c r="C1719" s="76"/>
      <c r="D1719" s="73"/>
      <c r="E1719" s="79"/>
      <c r="F1719" s="56"/>
      <c r="G1719" s="13" t="str">
        <f t="shared" si="371"/>
        <v/>
      </c>
      <c r="H1719" s="56"/>
      <c r="K1719" s="128"/>
      <c r="L1719" s="128"/>
      <c r="M1719" s="128"/>
      <c r="N1719" s="84" t="str">
        <f t="shared" si="372"/>
        <v/>
      </c>
      <c r="O1719" s="128"/>
      <c r="P1719" s="84" t="str">
        <f t="shared" si="373"/>
        <v/>
      </c>
      <c r="Q1719" s="84" t="str">
        <f t="shared" si="370"/>
        <v/>
      </c>
      <c r="R1719" s="84" t="str">
        <f t="shared" si="374"/>
        <v/>
      </c>
      <c r="S1719" s="84" t="str">
        <f t="shared" si="375"/>
        <v/>
      </c>
      <c r="U1719" s="84" t="str">
        <f t="shared" si="376"/>
        <v/>
      </c>
      <c r="W1719" s="108" t="str">
        <f>IF($N1719="", "", SUM($D$11:$D1719))</f>
        <v/>
      </c>
      <c r="X1719" s="111" t="str">
        <f t="shared" si="377"/>
        <v/>
      </c>
      <c r="Y1719" s="114" t="str">
        <f t="shared" si="381"/>
        <v/>
      </c>
      <c r="Z1719" s="111" t="str">
        <f>IF(X1719="", "", X1719-SUM($Z$11:$Z1718))</f>
        <v/>
      </c>
      <c r="AA1719" s="111" t="str">
        <f>IF($Y1719="", "", $Y1719-SUM($AA$11:$AA1718))</f>
        <v/>
      </c>
      <c r="AB1719" s="111" t="str">
        <f t="shared" si="382"/>
        <v/>
      </c>
      <c r="AC1719" s="121" t="str">
        <f t="shared" si="378"/>
        <v/>
      </c>
      <c r="AD1719" s="122" t="str">
        <f t="shared" si="379"/>
        <v/>
      </c>
      <c r="AE1719" s="123" t="str">
        <f t="shared" si="383"/>
        <v/>
      </c>
      <c r="AG1719" s="150" t="str">
        <f t="shared" si="380"/>
        <v/>
      </c>
    </row>
    <row r="1720" spans="1:33" x14ac:dyDescent="0.25">
      <c r="A1720" s="56"/>
      <c r="B1720" s="70"/>
      <c r="C1720" s="76"/>
      <c r="D1720" s="73"/>
      <c r="E1720" s="79"/>
      <c r="F1720" s="56"/>
      <c r="G1720" s="13" t="str">
        <f t="shared" si="371"/>
        <v/>
      </c>
      <c r="H1720" s="56"/>
      <c r="K1720" s="128"/>
      <c r="L1720" s="128"/>
      <c r="M1720" s="128"/>
      <c r="N1720" s="84" t="str">
        <f t="shared" si="372"/>
        <v/>
      </c>
      <c r="O1720" s="128"/>
      <c r="P1720" s="84" t="str">
        <f t="shared" si="373"/>
        <v/>
      </c>
      <c r="Q1720" s="84" t="str">
        <f t="shared" si="370"/>
        <v/>
      </c>
      <c r="R1720" s="84" t="str">
        <f t="shared" si="374"/>
        <v/>
      </c>
      <c r="S1720" s="84" t="str">
        <f t="shared" si="375"/>
        <v/>
      </c>
      <c r="U1720" s="84" t="str">
        <f t="shared" si="376"/>
        <v/>
      </c>
      <c r="W1720" s="108" t="str">
        <f>IF($N1720="", "", SUM($D$11:$D1720))</f>
        <v/>
      </c>
      <c r="X1720" s="111" t="str">
        <f t="shared" si="377"/>
        <v/>
      </c>
      <c r="Y1720" s="114" t="str">
        <f t="shared" si="381"/>
        <v/>
      </c>
      <c r="Z1720" s="111" t="str">
        <f>IF(X1720="", "", X1720-SUM($Z$11:$Z1719))</f>
        <v/>
      </c>
      <c r="AA1720" s="111" t="str">
        <f>IF($Y1720="", "", $Y1720-SUM($AA$11:$AA1719))</f>
        <v/>
      </c>
      <c r="AB1720" s="111" t="str">
        <f t="shared" si="382"/>
        <v/>
      </c>
      <c r="AC1720" s="121" t="str">
        <f t="shared" si="378"/>
        <v/>
      </c>
      <c r="AD1720" s="122" t="str">
        <f t="shared" si="379"/>
        <v/>
      </c>
      <c r="AE1720" s="123" t="str">
        <f t="shared" si="383"/>
        <v/>
      </c>
      <c r="AG1720" s="150" t="str">
        <f t="shared" si="380"/>
        <v/>
      </c>
    </row>
    <row r="1721" spans="1:33" x14ac:dyDescent="0.25">
      <c r="A1721" s="56"/>
      <c r="B1721" s="70"/>
      <c r="C1721" s="76"/>
      <c r="D1721" s="73"/>
      <c r="E1721" s="79"/>
      <c r="F1721" s="56"/>
      <c r="G1721" s="13" t="str">
        <f t="shared" si="371"/>
        <v/>
      </c>
      <c r="H1721" s="56"/>
      <c r="K1721" s="128"/>
      <c r="L1721" s="128"/>
      <c r="M1721" s="128"/>
      <c r="N1721" s="84" t="str">
        <f t="shared" si="372"/>
        <v/>
      </c>
      <c r="O1721" s="128"/>
      <c r="P1721" s="84" t="str">
        <f t="shared" si="373"/>
        <v/>
      </c>
      <c r="Q1721" s="84" t="str">
        <f t="shared" si="370"/>
        <v/>
      </c>
      <c r="R1721" s="84" t="str">
        <f t="shared" si="374"/>
        <v/>
      </c>
      <c r="S1721" s="84" t="str">
        <f t="shared" si="375"/>
        <v/>
      </c>
      <c r="U1721" s="84" t="str">
        <f t="shared" si="376"/>
        <v/>
      </c>
      <c r="W1721" s="108" t="str">
        <f>IF($N1721="", "", SUM($D$11:$D1721))</f>
        <v/>
      </c>
      <c r="X1721" s="111" t="str">
        <f t="shared" si="377"/>
        <v/>
      </c>
      <c r="Y1721" s="114" t="str">
        <f t="shared" si="381"/>
        <v/>
      </c>
      <c r="Z1721" s="111" t="str">
        <f>IF(X1721="", "", X1721-SUM($Z$11:$Z1720))</f>
        <v/>
      </c>
      <c r="AA1721" s="111" t="str">
        <f>IF($Y1721="", "", $Y1721-SUM($AA$11:$AA1720))</f>
        <v/>
      </c>
      <c r="AB1721" s="111" t="str">
        <f t="shared" si="382"/>
        <v/>
      </c>
      <c r="AC1721" s="121" t="str">
        <f t="shared" si="378"/>
        <v/>
      </c>
      <c r="AD1721" s="122" t="str">
        <f t="shared" si="379"/>
        <v/>
      </c>
      <c r="AE1721" s="123" t="str">
        <f t="shared" si="383"/>
        <v/>
      </c>
      <c r="AG1721" s="150" t="str">
        <f t="shared" si="380"/>
        <v/>
      </c>
    </row>
    <row r="1722" spans="1:33" x14ac:dyDescent="0.25">
      <c r="A1722" s="56"/>
      <c r="B1722" s="70"/>
      <c r="C1722" s="76"/>
      <c r="D1722" s="73"/>
      <c r="E1722" s="79"/>
      <c r="F1722" s="56"/>
      <c r="G1722" s="13" t="str">
        <f t="shared" si="371"/>
        <v/>
      </c>
      <c r="H1722" s="56"/>
      <c r="K1722" s="128"/>
      <c r="L1722" s="128"/>
      <c r="M1722" s="128"/>
      <c r="N1722" s="84" t="str">
        <f t="shared" si="372"/>
        <v/>
      </c>
      <c r="O1722" s="128"/>
      <c r="P1722" s="84" t="str">
        <f t="shared" si="373"/>
        <v/>
      </c>
      <c r="Q1722" s="84" t="str">
        <f t="shared" si="370"/>
        <v/>
      </c>
      <c r="R1722" s="84" t="str">
        <f t="shared" si="374"/>
        <v/>
      </c>
      <c r="S1722" s="84" t="str">
        <f t="shared" si="375"/>
        <v/>
      </c>
      <c r="U1722" s="84" t="str">
        <f t="shared" si="376"/>
        <v/>
      </c>
      <c r="W1722" s="108" t="str">
        <f>IF($N1722="", "", SUM($D$11:$D1722))</f>
        <v/>
      </c>
      <c r="X1722" s="111" t="str">
        <f t="shared" si="377"/>
        <v/>
      </c>
      <c r="Y1722" s="114" t="str">
        <f t="shared" si="381"/>
        <v/>
      </c>
      <c r="Z1722" s="111" t="str">
        <f>IF(X1722="", "", X1722-SUM($Z$11:$Z1721))</f>
        <v/>
      </c>
      <c r="AA1722" s="111" t="str">
        <f>IF($Y1722="", "", $Y1722-SUM($AA$11:$AA1721))</f>
        <v/>
      </c>
      <c r="AB1722" s="111" t="str">
        <f t="shared" si="382"/>
        <v/>
      </c>
      <c r="AC1722" s="121" t="str">
        <f t="shared" si="378"/>
        <v/>
      </c>
      <c r="AD1722" s="122" t="str">
        <f t="shared" si="379"/>
        <v/>
      </c>
      <c r="AE1722" s="123" t="str">
        <f t="shared" si="383"/>
        <v/>
      </c>
      <c r="AG1722" s="150" t="str">
        <f t="shared" si="380"/>
        <v/>
      </c>
    </row>
    <row r="1723" spans="1:33" x14ac:dyDescent="0.25">
      <c r="A1723" s="56"/>
      <c r="B1723" s="70"/>
      <c r="C1723" s="76"/>
      <c r="D1723" s="73"/>
      <c r="E1723" s="79"/>
      <c r="F1723" s="56"/>
      <c r="G1723" s="13" t="str">
        <f t="shared" si="371"/>
        <v/>
      </c>
      <c r="H1723" s="56"/>
      <c r="K1723" s="128"/>
      <c r="L1723" s="128"/>
      <c r="M1723" s="128"/>
      <c r="N1723" s="84" t="str">
        <f t="shared" si="372"/>
        <v/>
      </c>
      <c r="O1723" s="128"/>
      <c r="P1723" s="84" t="str">
        <f t="shared" si="373"/>
        <v/>
      </c>
      <c r="Q1723" s="84" t="str">
        <f t="shared" si="370"/>
        <v/>
      </c>
      <c r="R1723" s="84" t="str">
        <f t="shared" si="374"/>
        <v/>
      </c>
      <c r="S1723" s="84" t="str">
        <f t="shared" si="375"/>
        <v/>
      </c>
      <c r="U1723" s="84" t="str">
        <f t="shared" si="376"/>
        <v/>
      </c>
      <c r="W1723" s="108" t="str">
        <f>IF($N1723="", "", SUM($D$11:$D1723))</f>
        <v/>
      </c>
      <c r="X1723" s="111" t="str">
        <f t="shared" si="377"/>
        <v/>
      </c>
      <c r="Y1723" s="114" t="str">
        <f t="shared" si="381"/>
        <v/>
      </c>
      <c r="Z1723" s="111" t="str">
        <f>IF(X1723="", "", X1723-SUM($Z$11:$Z1722))</f>
        <v/>
      </c>
      <c r="AA1723" s="111" t="str">
        <f>IF($Y1723="", "", $Y1723-SUM($AA$11:$AA1722))</f>
        <v/>
      </c>
      <c r="AB1723" s="111" t="str">
        <f t="shared" si="382"/>
        <v/>
      </c>
      <c r="AC1723" s="121" t="str">
        <f t="shared" si="378"/>
        <v/>
      </c>
      <c r="AD1723" s="122" t="str">
        <f t="shared" si="379"/>
        <v/>
      </c>
      <c r="AE1723" s="123" t="str">
        <f t="shared" si="383"/>
        <v/>
      </c>
      <c r="AG1723" s="150" t="str">
        <f t="shared" si="380"/>
        <v/>
      </c>
    </row>
    <row r="1724" spans="1:33" x14ac:dyDescent="0.25">
      <c r="A1724" s="56"/>
      <c r="B1724" s="70"/>
      <c r="C1724" s="76"/>
      <c r="D1724" s="73"/>
      <c r="E1724" s="79"/>
      <c r="F1724" s="56"/>
      <c r="G1724" s="13" t="str">
        <f t="shared" si="371"/>
        <v/>
      </c>
      <c r="H1724" s="56"/>
      <c r="K1724" s="128"/>
      <c r="L1724" s="128"/>
      <c r="M1724" s="128"/>
      <c r="N1724" s="84" t="str">
        <f t="shared" si="372"/>
        <v/>
      </c>
      <c r="O1724" s="128"/>
      <c r="P1724" s="84" t="str">
        <f t="shared" si="373"/>
        <v/>
      </c>
      <c r="Q1724" s="84" t="str">
        <f t="shared" si="370"/>
        <v/>
      </c>
      <c r="R1724" s="84" t="str">
        <f t="shared" si="374"/>
        <v/>
      </c>
      <c r="S1724" s="84" t="str">
        <f t="shared" si="375"/>
        <v/>
      </c>
      <c r="U1724" s="84" t="str">
        <f t="shared" si="376"/>
        <v/>
      </c>
      <c r="W1724" s="108" t="str">
        <f>IF($N1724="", "", SUM($D$11:$D1724))</f>
        <v/>
      </c>
      <c r="X1724" s="111" t="str">
        <f t="shared" si="377"/>
        <v/>
      </c>
      <c r="Y1724" s="114" t="str">
        <f t="shared" si="381"/>
        <v/>
      </c>
      <c r="Z1724" s="111" t="str">
        <f>IF(X1724="", "", X1724-SUM($Z$11:$Z1723))</f>
        <v/>
      </c>
      <c r="AA1724" s="111" t="str">
        <f>IF($Y1724="", "", $Y1724-SUM($AA$11:$AA1723))</f>
        <v/>
      </c>
      <c r="AB1724" s="111" t="str">
        <f t="shared" si="382"/>
        <v/>
      </c>
      <c r="AC1724" s="121" t="str">
        <f t="shared" si="378"/>
        <v/>
      </c>
      <c r="AD1724" s="122" t="str">
        <f t="shared" si="379"/>
        <v/>
      </c>
      <c r="AE1724" s="123" t="str">
        <f t="shared" si="383"/>
        <v/>
      </c>
      <c r="AG1724" s="150" t="str">
        <f t="shared" si="380"/>
        <v/>
      </c>
    </row>
    <row r="1725" spans="1:33" x14ac:dyDescent="0.25">
      <c r="A1725" s="56"/>
      <c r="B1725" s="70"/>
      <c r="C1725" s="76"/>
      <c r="D1725" s="73"/>
      <c r="E1725" s="79"/>
      <c r="F1725" s="56"/>
      <c r="G1725" s="13" t="str">
        <f t="shared" si="371"/>
        <v/>
      </c>
      <c r="H1725" s="56"/>
      <c r="K1725" s="128"/>
      <c r="L1725" s="128"/>
      <c r="M1725" s="128"/>
      <c r="N1725" s="84" t="str">
        <f t="shared" si="372"/>
        <v/>
      </c>
      <c r="O1725" s="128"/>
      <c r="P1725" s="84" t="str">
        <f t="shared" si="373"/>
        <v/>
      </c>
      <c r="Q1725" s="84" t="str">
        <f t="shared" si="370"/>
        <v/>
      </c>
      <c r="R1725" s="84" t="str">
        <f t="shared" si="374"/>
        <v/>
      </c>
      <c r="S1725" s="84" t="str">
        <f t="shared" si="375"/>
        <v/>
      </c>
      <c r="U1725" s="84" t="str">
        <f t="shared" si="376"/>
        <v/>
      </c>
      <c r="W1725" s="108" t="str">
        <f>IF($N1725="", "", SUM($D$11:$D1725))</f>
        <v/>
      </c>
      <c r="X1725" s="111" t="str">
        <f t="shared" si="377"/>
        <v/>
      </c>
      <c r="Y1725" s="114" t="str">
        <f t="shared" si="381"/>
        <v/>
      </c>
      <c r="Z1725" s="111" t="str">
        <f>IF(X1725="", "", X1725-SUM($Z$11:$Z1724))</f>
        <v/>
      </c>
      <c r="AA1725" s="111" t="str">
        <f>IF($Y1725="", "", $Y1725-SUM($AA$11:$AA1724))</f>
        <v/>
      </c>
      <c r="AB1725" s="111" t="str">
        <f t="shared" si="382"/>
        <v/>
      </c>
      <c r="AC1725" s="121" t="str">
        <f t="shared" si="378"/>
        <v/>
      </c>
      <c r="AD1725" s="122" t="str">
        <f t="shared" si="379"/>
        <v/>
      </c>
      <c r="AE1725" s="123" t="str">
        <f t="shared" si="383"/>
        <v/>
      </c>
      <c r="AG1725" s="150" t="str">
        <f t="shared" si="380"/>
        <v/>
      </c>
    </row>
    <row r="1726" spans="1:33" x14ac:dyDescent="0.25">
      <c r="A1726" s="56"/>
      <c r="B1726" s="70"/>
      <c r="C1726" s="76"/>
      <c r="D1726" s="73"/>
      <c r="E1726" s="79"/>
      <c r="F1726" s="56"/>
      <c r="G1726" s="13" t="str">
        <f t="shared" si="371"/>
        <v/>
      </c>
      <c r="H1726" s="56"/>
      <c r="K1726" s="128"/>
      <c r="L1726" s="128"/>
      <c r="M1726" s="128"/>
      <c r="N1726" s="84" t="str">
        <f t="shared" si="372"/>
        <v/>
      </c>
      <c r="O1726" s="128"/>
      <c r="P1726" s="84" t="str">
        <f t="shared" si="373"/>
        <v/>
      </c>
      <c r="Q1726" s="84" t="str">
        <f t="shared" si="370"/>
        <v/>
      </c>
      <c r="R1726" s="84" t="str">
        <f t="shared" si="374"/>
        <v/>
      </c>
      <c r="S1726" s="84" t="str">
        <f t="shared" si="375"/>
        <v/>
      </c>
      <c r="U1726" s="84" t="str">
        <f t="shared" si="376"/>
        <v/>
      </c>
      <c r="W1726" s="108" t="str">
        <f>IF($N1726="", "", SUM($D$11:$D1726))</f>
        <v/>
      </c>
      <c r="X1726" s="111" t="str">
        <f t="shared" si="377"/>
        <v/>
      </c>
      <c r="Y1726" s="114" t="str">
        <f t="shared" si="381"/>
        <v/>
      </c>
      <c r="Z1726" s="111" t="str">
        <f>IF(X1726="", "", X1726-SUM($Z$11:$Z1725))</f>
        <v/>
      </c>
      <c r="AA1726" s="111" t="str">
        <f>IF($Y1726="", "", $Y1726-SUM($AA$11:$AA1725))</f>
        <v/>
      </c>
      <c r="AB1726" s="111" t="str">
        <f t="shared" si="382"/>
        <v/>
      </c>
      <c r="AC1726" s="121" t="str">
        <f t="shared" si="378"/>
        <v/>
      </c>
      <c r="AD1726" s="122" t="str">
        <f t="shared" si="379"/>
        <v/>
      </c>
      <c r="AE1726" s="123" t="str">
        <f t="shared" si="383"/>
        <v/>
      </c>
      <c r="AG1726" s="150" t="str">
        <f t="shared" si="380"/>
        <v/>
      </c>
    </row>
    <row r="1727" spans="1:33" x14ac:dyDescent="0.25">
      <c r="A1727" s="56"/>
      <c r="B1727" s="70"/>
      <c r="C1727" s="76"/>
      <c r="D1727" s="73"/>
      <c r="E1727" s="79"/>
      <c r="F1727" s="56"/>
      <c r="G1727" s="13" t="str">
        <f t="shared" si="371"/>
        <v/>
      </c>
      <c r="H1727" s="56"/>
      <c r="K1727" s="128"/>
      <c r="L1727" s="128"/>
      <c r="M1727" s="128"/>
      <c r="N1727" s="84" t="str">
        <f t="shared" si="372"/>
        <v/>
      </c>
      <c r="O1727" s="128"/>
      <c r="P1727" s="84" t="str">
        <f t="shared" si="373"/>
        <v/>
      </c>
      <c r="Q1727" s="84" t="str">
        <f t="shared" si="370"/>
        <v/>
      </c>
      <c r="R1727" s="84" t="str">
        <f t="shared" si="374"/>
        <v/>
      </c>
      <c r="S1727" s="84" t="str">
        <f t="shared" si="375"/>
        <v/>
      </c>
      <c r="U1727" s="84" t="str">
        <f t="shared" si="376"/>
        <v/>
      </c>
      <c r="W1727" s="108" t="str">
        <f>IF($N1727="", "", SUM($D$11:$D1727))</f>
        <v/>
      </c>
      <c r="X1727" s="111" t="str">
        <f t="shared" si="377"/>
        <v/>
      </c>
      <c r="Y1727" s="114" t="str">
        <f t="shared" si="381"/>
        <v/>
      </c>
      <c r="Z1727" s="111" t="str">
        <f>IF(X1727="", "", X1727-SUM($Z$11:$Z1726))</f>
        <v/>
      </c>
      <c r="AA1727" s="111" t="str">
        <f>IF($Y1727="", "", $Y1727-SUM($AA$11:$AA1726))</f>
        <v/>
      </c>
      <c r="AB1727" s="111" t="str">
        <f t="shared" si="382"/>
        <v/>
      </c>
      <c r="AC1727" s="121" t="str">
        <f t="shared" si="378"/>
        <v/>
      </c>
      <c r="AD1727" s="122" t="str">
        <f t="shared" si="379"/>
        <v/>
      </c>
      <c r="AE1727" s="123" t="str">
        <f t="shared" si="383"/>
        <v/>
      </c>
      <c r="AG1727" s="150" t="str">
        <f t="shared" si="380"/>
        <v/>
      </c>
    </row>
    <row r="1728" spans="1:33" x14ac:dyDescent="0.25">
      <c r="A1728" s="56"/>
      <c r="B1728" s="70"/>
      <c r="C1728" s="76"/>
      <c r="D1728" s="73"/>
      <c r="E1728" s="79"/>
      <c r="F1728" s="56"/>
      <c r="G1728" s="13" t="str">
        <f t="shared" si="371"/>
        <v/>
      </c>
      <c r="H1728" s="56"/>
      <c r="K1728" s="128"/>
      <c r="L1728" s="128"/>
      <c r="M1728" s="128"/>
      <c r="N1728" s="84" t="str">
        <f t="shared" si="372"/>
        <v/>
      </c>
      <c r="O1728" s="128"/>
      <c r="P1728" s="84" t="str">
        <f t="shared" si="373"/>
        <v/>
      </c>
      <c r="Q1728" s="84" t="str">
        <f t="shared" si="370"/>
        <v/>
      </c>
      <c r="R1728" s="84" t="str">
        <f t="shared" si="374"/>
        <v/>
      </c>
      <c r="S1728" s="84" t="str">
        <f t="shared" si="375"/>
        <v/>
      </c>
      <c r="U1728" s="84" t="str">
        <f t="shared" si="376"/>
        <v/>
      </c>
      <c r="W1728" s="108" t="str">
        <f>IF($N1728="", "", SUM($D$11:$D1728))</f>
        <v/>
      </c>
      <c r="X1728" s="111" t="str">
        <f t="shared" si="377"/>
        <v/>
      </c>
      <c r="Y1728" s="114" t="str">
        <f t="shared" si="381"/>
        <v/>
      </c>
      <c r="Z1728" s="111" t="str">
        <f>IF(X1728="", "", X1728-SUM($Z$11:$Z1727))</f>
        <v/>
      </c>
      <c r="AA1728" s="111" t="str">
        <f>IF($Y1728="", "", $Y1728-SUM($AA$11:$AA1727))</f>
        <v/>
      </c>
      <c r="AB1728" s="111" t="str">
        <f t="shared" si="382"/>
        <v/>
      </c>
      <c r="AC1728" s="121" t="str">
        <f t="shared" si="378"/>
        <v/>
      </c>
      <c r="AD1728" s="122" t="str">
        <f t="shared" si="379"/>
        <v/>
      </c>
      <c r="AE1728" s="123" t="str">
        <f t="shared" si="383"/>
        <v/>
      </c>
      <c r="AG1728" s="150" t="str">
        <f t="shared" si="380"/>
        <v/>
      </c>
    </row>
    <row r="1729" spans="1:33" x14ac:dyDescent="0.25">
      <c r="A1729" s="56"/>
      <c r="B1729" s="70"/>
      <c r="C1729" s="76"/>
      <c r="D1729" s="73"/>
      <c r="E1729" s="79"/>
      <c r="F1729" s="56"/>
      <c r="G1729" s="13" t="str">
        <f t="shared" si="371"/>
        <v/>
      </c>
      <c r="H1729" s="56"/>
      <c r="K1729" s="128"/>
      <c r="L1729" s="128"/>
      <c r="M1729" s="128"/>
      <c r="N1729" s="84" t="str">
        <f t="shared" si="372"/>
        <v/>
      </c>
      <c r="O1729" s="128"/>
      <c r="P1729" s="84" t="str">
        <f t="shared" si="373"/>
        <v/>
      </c>
      <c r="Q1729" s="84" t="str">
        <f t="shared" si="370"/>
        <v/>
      </c>
      <c r="R1729" s="84" t="str">
        <f t="shared" si="374"/>
        <v/>
      </c>
      <c r="S1729" s="84" t="str">
        <f t="shared" si="375"/>
        <v/>
      </c>
      <c r="U1729" s="84" t="str">
        <f t="shared" si="376"/>
        <v/>
      </c>
      <c r="W1729" s="108" t="str">
        <f>IF($N1729="", "", SUM($D$11:$D1729))</f>
        <v/>
      </c>
      <c r="X1729" s="111" t="str">
        <f t="shared" si="377"/>
        <v/>
      </c>
      <c r="Y1729" s="114" t="str">
        <f t="shared" si="381"/>
        <v/>
      </c>
      <c r="Z1729" s="111" t="str">
        <f>IF(X1729="", "", X1729-SUM($Z$11:$Z1728))</f>
        <v/>
      </c>
      <c r="AA1729" s="111" t="str">
        <f>IF($Y1729="", "", $Y1729-SUM($AA$11:$AA1728))</f>
        <v/>
      </c>
      <c r="AB1729" s="111" t="str">
        <f t="shared" si="382"/>
        <v/>
      </c>
      <c r="AC1729" s="121" t="str">
        <f t="shared" si="378"/>
        <v/>
      </c>
      <c r="AD1729" s="122" t="str">
        <f t="shared" si="379"/>
        <v/>
      </c>
      <c r="AE1729" s="123" t="str">
        <f t="shared" si="383"/>
        <v/>
      </c>
      <c r="AG1729" s="150" t="str">
        <f t="shared" si="380"/>
        <v/>
      </c>
    </row>
    <row r="1730" spans="1:33" x14ac:dyDescent="0.25">
      <c r="A1730" s="56"/>
      <c r="B1730" s="70"/>
      <c r="C1730" s="76"/>
      <c r="D1730" s="73"/>
      <c r="E1730" s="79"/>
      <c r="F1730" s="56"/>
      <c r="G1730" s="13" t="str">
        <f t="shared" si="371"/>
        <v/>
      </c>
      <c r="H1730" s="56"/>
      <c r="K1730" s="128"/>
      <c r="L1730" s="128"/>
      <c r="M1730" s="128"/>
      <c r="N1730" s="84" t="str">
        <f t="shared" si="372"/>
        <v/>
      </c>
      <c r="O1730" s="128"/>
      <c r="P1730" s="84" t="str">
        <f t="shared" si="373"/>
        <v/>
      </c>
      <c r="Q1730" s="84" t="str">
        <f t="shared" si="370"/>
        <v/>
      </c>
      <c r="R1730" s="84" t="str">
        <f t="shared" si="374"/>
        <v/>
      </c>
      <c r="S1730" s="84" t="str">
        <f t="shared" si="375"/>
        <v/>
      </c>
      <c r="U1730" s="84" t="str">
        <f t="shared" si="376"/>
        <v/>
      </c>
      <c r="W1730" s="108" t="str">
        <f>IF($N1730="", "", SUM($D$11:$D1730))</f>
        <v/>
      </c>
      <c r="X1730" s="111" t="str">
        <f t="shared" si="377"/>
        <v/>
      </c>
      <c r="Y1730" s="114" t="str">
        <f t="shared" si="381"/>
        <v/>
      </c>
      <c r="Z1730" s="111" t="str">
        <f>IF(X1730="", "", X1730-SUM($Z$11:$Z1729))</f>
        <v/>
      </c>
      <c r="AA1730" s="111" t="str">
        <f>IF($Y1730="", "", $Y1730-SUM($AA$11:$AA1729))</f>
        <v/>
      </c>
      <c r="AB1730" s="111" t="str">
        <f t="shared" si="382"/>
        <v/>
      </c>
      <c r="AC1730" s="121" t="str">
        <f t="shared" si="378"/>
        <v/>
      </c>
      <c r="AD1730" s="122" t="str">
        <f t="shared" si="379"/>
        <v/>
      </c>
      <c r="AE1730" s="123" t="str">
        <f t="shared" si="383"/>
        <v/>
      </c>
      <c r="AG1730" s="150" t="str">
        <f t="shared" si="380"/>
        <v/>
      </c>
    </row>
    <row r="1731" spans="1:33" x14ac:dyDescent="0.25">
      <c r="A1731" s="56"/>
      <c r="B1731" s="70"/>
      <c r="C1731" s="76"/>
      <c r="D1731" s="73"/>
      <c r="E1731" s="79"/>
      <c r="F1731" s="56"/>
      <c r="G1731" s="13" t="str">
        <f t="shared" si="371"/>
        <v/>
      </c>
      <c r="H1731" s="56"/>
      <c r="K1731" s="128"/>
      <c r="L1731" s="128"/>
      <c r="M1731" s="128"/>
      <c r="N1731" s="84" t="str">
        <f t="shared" si="372"/>
        <v/>
      </c>
      <c r="O1731" s="128"/>
      <c r="P1731" s="84" t="str">
        <f t="shared" si="373"/>
        <v/>
      </c>
      <c r="Q1731" s="84" t="str">
        <f t="shared" si="370"/>
        <v/>
      </c>
      <c r="R1731" s="84" t="str">
        <f t="shared" si="374"/>
        <v/>
      </c>
      <c r="S1731" s="84" t="str">
        <f t="shared" si="375"/>
        <v/>
      </c>
      <c r="U1731" s="84" t="str">
        <f t="shared" si="376"/>
        <v/>
      </c>
      <c r="W1731" s="108" t="str">
        <f>IF($N1731="", "", SUM($D$11:$D1731))</f>
        <v/>
      </c>
      <c r="X1731" s="111" t="str">
        <f t="shared" si="377"/>
        <v/>
      </c>
      <c r="Y1731" s="114" t="str">
        <f t="shared" si="381"/>
        <v/>
      </c>
      <c r="Z1731" s="111" t="str">
        <f>IF(X1731="", "", X1731-SUM($Z$11:$Z1730))</f>
        <v/>
      </c>
      <c r="AA1731" s="111" t="str">
        <f>IF($Y1731="", "", $Y1731-SUM($AA$11:$AA1730))</f>
        <v/>
      </c>
      <c r="AB1731" s="111" t="str">
        <f t="shared" si="382"/>
        <v/>
      </c>
      <c r="AC1731" s="121" t="str">
        <f t="shared" si="378"/>
        <v/>
      </c>
      <c r="AD1731" s="122" t="str">
        <f t="shared" si="379"/>
        <v/>
      </c>
      <c r="AE1731" s="123" t="str">
        <f t="shared" si="383"/>
        <v/>
      </c>
      <c r="AG1731" s="150" t="str">
        <f t="shared" si="380"/>
        <v/>
      </c>
    </row>
    <row r="1732" spans="1:33" x14ac:dyDescent="0.25">
      <c r="A1732" s="56"/>
      <c r="B1732" s="70"/>
      <c r="C1732" s="76"/>
      <c r="D1732" s="73"/>
      <c r="E1732" s="79"/>
      <c r="F1732" s="56"/>
      <c r="G1732" s="13" t="str">
        <f t="shared" si="371"/>
        <v/>
      </c>
      <c r="H1732" s="56"/>
      <c r="K1732" s="128"/>
      <c r="L1732" s="128"/>
      <c r="M1732" s="128"/>
      <c r="N1732" s="84" t="str">
        <f t="shared" si="372"/>
        <v/>
      </c>
      <c r="O1732" s="128"/>
      <c r="P1732" s="84" t="str">
        <f t="shared" si="373"/>
        <v/>
      </c>
      <c r="Q1732" s="84" t="str">
        <f t="shared" si="370"/>
        <v/>
      </c>
      <c r="R1732" s="84" t="str">
        <f t="shared" si="374"/>
        <v/>
      </c>
      <c r="S1732" s="84" t="str">
        <f t="shared" si="375"/>
        <v/>
      </c>
      <c r="U1732" s="84" t="str">
        <f t="shared" si="376"/>
        <v/>
      </c>
      <c r="W1732" s="108" t="str">
        <f>IF($N1732="", "", SUM($D$11:$D1732))</f>
        <v/>
      </c>
      <c r="X1732" s="111" t="str">
        <f t="shared" si="377"/>
        <v/>
      </c>
      <c r="Y1732" s="114" t="str">
        <f t="shared" si="381"/>
        <v/>
      </c>
      <c r="Z1732" s="111" t="str">
        <f>IF(X1732="", "", X1732-SUM($Z$11:$Z1731))</f>
        <v/>
      </c>
      <c r="AA1732" s="111" t="str">
        <f>IF($Y1732="", "", $Y1732-SUM($AA$11:$AA1731))</f>
        <v/>
      </c>
      <c r="AB1732" s="111" t="str">
        <f t="shared" si="382"/>
        <v/>
      </c>
      <c r="AC1732" s="121" t="str">
        <f t="shared" si="378"/>
        <v/>
      </c>
      <c r="AD1732" s="122" t="str">
        <f t="shared" si="379"/>
        <v/>
      </c>
      <c r="AE1732" s="123" t="str">
        <f t="shared" si="383"/>
        <v/>
      </c>
      <c r="AG1732" s="150" t="str">
        <f t="shared" si="380"/>
        <v/>
      </c>
    </row>
    <row r="1733" spans="1:33" x14ac:dyDescent="0.25">
      <c r="A1733" s="56"/>
      <c r="B1733" s="70"/>
      <c r="C1733" s="76"/>
      <c r="D1733" s="73"/>
      <c r="E1733" s="79"/>
      <c r="F1733" s="56"/>
      <c r="G1733" s="13" t="str">
        <f t="shared" si="371"/>
        <v/>
      </c>
      <c r="H1733" s="56"/>
      <c r="K1733" s="128"/>
      <c r="L1733" s="128"/>
      <c r="M1733" s="128"/>
      <c r="N1733" s="84" t="str">
        <f t="shared" si="372"/>
        <v/>
      </c>
      <c r="O1733" s="128"/>
      <c r="P1733" s="84" t="str">
        <f t="shared" si="373"/>
        <v/>
      </c>
      <c r="Q1733" s="84" t="str">
        <f t="shared" si="370"/>
        <v/>
      </c>
      <c r="R1733" s="84" t="str">
        <f t="shared" si="374"/>
        <v/>
      </c>
      <c r="S1733" s="84" t="str">
        <f t="shared" si="375"/>
        <v/>
      </c>
      <c r="U1733" s="84" t="str">
        <f t="shared" si="376"/>
        <v/>
      </c>
      <c r="W1733" s="108" t="str">
        <f>IF($N1733="", "", SUM($D$11:$D1733))</f>
        <v/>
      </c>
      <c r="X1733" s="111" t="str">
        <f t="shared" si="377"/>
        <v/>
      </c>
      <c r="Y1733" s="114" t="str">
        <f t="shared" si="381"/>
        <v/>
      </c>
      <c r="Z1733" s="111" t="str">
        <f>IF(X1733="", "", X1733-SUM($Z$11:$Z1732))</f>
        <v/>
      </c>
      <c r="AA1733" s="111" t="str">
        <f>IF($Y1733="", "", $Y1733-SUM($AA$11:$AA1732))</f>
        <v/>
      </c>
      <c r="AB1733" s="111" t="str">
        <f t="shared" si="382"/>
        <v/>
      </c>
      <c r="AC1733" s="121" t="str">
        <f t="shared" si="378"/>
        <v/>
      </c>
      <c r="AD1733" s="122" t="str">
        <f t="shared" si="379"/>
        <v/>
      </c>
      <c r="AE1733" s="123" t="str">
        <f t="shared" si="383"/>
        <v/>
      </c>
      <c r="AG1733" s="150" t="str">
        <f t="shared" si="380"/>
        <v/>
      </c>
    </row>
    <row r="1734" spans="1:33" x14ac:dyDescent="0.25">
      <c r="A1734" s="56"/>
      <c r="B1734" s="70"/>
      <c r="C1734" s="76"/>
      <c r="D1734" s="73"/>
      <c r="E1734" s="79"/>
      <c r="F1734" s="56"/>
      <c r="G1734" s="13" t="str">
        <f t="shared" si="371"/>
        <v/>
      </c>
      <c r="H1734" s="56"/>
      <c r="K1734" s="128"/>
      <c r="L1734" s="128"/>
      <c r="M1734" s="128"/>
      <c r="N1734" s="84" t="str">
        <f t="shared" si="372"/>
        <v/>
      </c>
      <c r="O1734" s="128"/>
      <c r="P1734" s="84" t="str">
        <f t="shared" si="373"/>
        <v/>
      </c>
      <c r="Q1734" s="84" t="str">
        <f t="shared" si="370"/>
        <v/>
      </c>
      <c r="R1734" s="84" t="str">
        <f t="shared" si="374"/>
        <v/>
      </c>
      <c r="S1734" s="84" t="str">
        <f t="shared" si="375"/>
        <v/>
      </c>
      <c r="U1734" s="84" t="str">
        <f t="shared" si="376"/>
        <v/>
      </c>
      <c r="W1734" s="108" t="str">
        <f>IF($N1734="", "", SUM($D$11:$D1734))</f>
        <v/>
      </c>
      <c r="X1734" s="111" t="str">
        <f t="shared" si="377"/>
        <v/>
      </c>
      <c r="Y1734" s="114" t="str">
        <f t="shared" si="381"/>
        <v/>
      </c>
      <c r="Z1734" s="111" t="str">
        <f>IF(X1734="", "", X1734-SUM($Z$11:$Z1733))</f>
        <v/>
      </c>
      <c r="AA1734" s="111" t="str">
        <f>IF($Y1734="", "", $Y1734-SUM($AA$11:$AA1733))</f>
        <v/>
      </c>
      <c r="AB1734" s="111" t="str">
        <f t="shared" si="382"/>
        <v/>
      </c>
      <c r="AC1734" s="121" t="str">
        <f t="shared" si="378"/>
        <v/>
      </c>
      <c r="AD1734" s="122" t="str">
        <f t="shared" si="379"/>
        <v/>
      </c>
      <c r="AE1734" s="123" t="str">
        <f t="shared" si="383"/>
        <v/>
      </c>
      <c r="AG1734" s="150" t="str">
        <f t="shared" si="380"/>
        <v/>
      </c>
    </row>
    <row r="1735" spans="1:33" x14ac:dyDescent="0.25">
      <c r="A1735" s="56"/>
      <c r="B1735" s="70"/>
      <c r="C1735" s="76"/>
      <c r="D1735" s="73"/>
      <c r="E1735" s="79"/>
      <c r="F1735" s="56"/>
      <c r="G1735" s="13" t="str">
        <f t="shared" si="371"/>
        <v/>
      </c>
      <c r="H1735" s="56"/>
      <c r="K1735" s="128"/>
      <c r="L1735" s="128"/>
      <c r="M1735" s="128"/>
      <c r="N1735" s="84" t="str">
        <f t="shared" si="372"/>
        <v/>
      </c>
      <c r="O1735" s="128"/>
      <c r="P1735" s="84" t="str">
        <f t="shared" si="373"/>
        <v/>
      </c>
      <c r="Q1735" s="84" t="str">
        <f t="shared" si="370"/>
        <v/>
      </c>
      <c r="R1735" s="84" t="str">
        <f t="shared" si="374"/>
        <v/>
      </c>
      <c r="S1735" s="84" t="str">
        <f t="shared" si="375"/>
        <v/>
      </c>
      <c r="U1735" s="84" t="str">
        <f t="shared" si="376"/>
        <v/>
      </c>
      <c r="W1735" s="108" t="str">
        <f>IF($N1735="", "", SUM($D$11:$D1735))</f>
        <v/>
      </c>
      <c r="X1735" s="111" t="str">
        <f t="shared" si="377"/>
        <v/>
      </c>
      <c r="Y1735" s="114" t="str">
        <f t="shared" si="381"/>
        <v/>
      </c>
      <c r="Z1735" s="111" t="str">
        <f>IF(X1735="", "", X1735-SUM($Z$11:$Z1734))</f>
        <v/>
      </c>
      <c r="AA1735" s="111" t="str">
        <f>IF($Y1735="", "", $Y1735-SUM($AA$11:$AA1734))</f>
        <v/>
      </c>
      <c r="AB1735" s="111" t="str">
        <f t="shared" si="382"/>
        <v/>
      </c>
      <c r="AC1735" s="121" t="str">
        <f t="shared" si="378"/>
        <v/>
      </c>
      <c r="AD1735" s="122" t="str">
        <f t="shared" si="379"/>
        <v/>
      </c>
      <c r="AE1735" s="123" t="str">
        <f t="shared" si="383"/>
        <v/>
      </c>
      <c r="AG1735" s="150" t="str">
        <f t="shared" si="380"/>
        <v/>
      </c>
    </row>
    <row r="1736" spans="1:33" x14ac:dyDescent="0.25">
      <c r="A1736" s="56"/>
      <c r="B1736" s="70"/>
      <c r="C1736" s="76"/>
      <c r="D1736" s="73"/>
      <c r="E1736" s="79"/>
      <c r="F1736" s="56"/>
      <c r="G1736" s="13" t="str">
        <f t="shared" si="371"/>
        <v/>
      </c>
      <c r="H1736" s="56"/>
      <c r="K1736" s="128"/>
      <c r="L1736" s="128"/>
      <c r="M1736" s="128"/>
      <c r="N1736" s="84" t="str">
        <f t="shared" si="372"/>
        <v/>
      </c>
      <c r="O1736" s="128"/>
      <c r="P1736" s="84" t="str">
        <f t="shared" si="373"/>
        <v/>
      </c>
      <c r="Q1736" s="84" t="str">
        <f t="shared" si="370"/>
        <v/>
      </c>
      <c r="R1736" s="84" t="str">
        <f t="shared" si="374"/>
        <v/>
      </c>
      <c r="S1736" s="84" t="str">
        <f t="shared" si="375"/>
        <v/>
      </c>
      <c r="U1736" s="84" t="str">
        <f t="shared" si="376"/>
        <v/>
      </c>
      <c r="W1736" s="108" t="str">
        <f>IF($N1736="", "", SUM($D$11:$D1736))</f>
        <v/>
      </c>
      <c r="X1736" s="111" t="str">
        <f t="shared" si="377"/>
        <v/>
      </c>
      <c r="Y1736" s="114" t="str">
        <f t="shared" si="381"/>
        <v/>
      </c>
      <c r="Z1736" s="111" t="str">
        <f>IF(X1736="", "", X1736-SUM($Z$11:$Z1735))</f>
        <v/>
      </c>
      <c r="AA1736" s="111" t="str">
        <f>IF($Y1736="", "", $Y1736-SUM($AA$11:$AA1735))</f>
        <v/>
      </c>
      <c r="AB1736" s="111" t="str">
        <f t="shared" si="382"/>
        <v/>
      </c>
      <c r="AC1736" s="121" t="str">
        <f t="shared" si="378"/>
        <v/>
      </c>
      <c r="AD1736" s="122" t="str">
        <f t="shared" si="379"/>
        <v/>
      </c>
      <c r="AE1736" s="123" t="str">
        <f t="shared" si="383"/>
        <v/>
      </c>
      <c r="AG1736" s="150" t="str">
        <f t="shared" si="380"/>
        <v/>
      </c>
    </row>
    <row r="1737" spans="1:33" x14ac:dyDescent="0.25">
      <c r="A1737" s="56"/>
      <c r="B1737" s="70"/>
      <c r="C1737" s="76"/>
      <c r="D1737" s="73"/>
      <c r="E1737" s="79"/>
      <c r="F1737" s="56"/>
      <c r="G1737" s="13" t="str">
        <f t="shared" si="371"/>
        <v/>
      </c>
      <c r="H1737" s="56"/>
      <c r="K1737" s="128"/>
      <c r="L1737" s="128"/>
      <c r="M1737" s="128"/>
      <c r="N1737" s="84" t="str">
        <f t="shared" si="372"/>
        <v/>
      </c>
      <c r="O1737" s="128"/>
      <c r="P1737" s="84" t="str">
        <f t="shared" si="373"/>
        <v/>
      </c>
      <c r="Q1737" s="84" t="str">
        <f t="shared" si="370"/>
        <v/>
      </c>
      <c r="R1737" s="84" t="str">
        <f t="shared" si="374"/>
        <v/>
      </c>
      <c r="S1737" s="84" t="str">
        <f t="shared" si="375"/>
        <v/>
      </c>
      <c r="U1737" s="84" t="str">
        <f t="shared" si="376"/>
        <v/>
      </c>
      <c r="W1737" s="108" t="str">
        <f>IF($N1737="", "", SUM($D$11:$D1737))</f>
        <v/>
      </c>
      <c r="X1737" s="111" t="str">
        <f t="shared" si="377"/>
        <v/>
      </c>
      <c r="Y1737" s="114" t="str">
        <f t="shared" si="381"/>
        <v/>
      </c>
      <c r="Z1737" s="111" t="str">
        <f>IF(X1737="", "", X1737-SUM($Z$11:$Z1736))</f>
        <v/>
      </c>
      <c r="AA1737" s="111" t="str">
        <f>IF($Y1737="", "", $Y1737-SUM($AA$11:$AA1736))</f>
        <v/>
      </c>
      <c r="AB1737" s="111" t="str">
        <f t="shared" si="382"/>
        <v/>
      </c>
      <c r="AC1737" s="121" t="str">
        <f t="shared" si="378"/>
        <v/>
      </c>
      <c r="AD1737" s="122" t="str">
        <f t="shared" si="379"/>
        <v/>
      </c>
      <c r="AE1737" s="123" t="str">
        <f t="shared" si="383"/>
        <v/>
      </c>
      <c r="AG1737" s="150" t="str">
        <f t="shared" si="380"/>
        <v/>
      </c>
    </row>
    <row r="1738" spans="1:33" x14ac:dyDescent="0.25">
      <c r="A1738" s="56"/>
      <c r="B1738" s="70"/>
      <c r="C1738" s="76"/>
      <c r="D1738" s="73"/>
      <c r="E1738" s="79"/>
      <c r="F1738" s="56"/>
      <c r="G1738" s="13" t="str">
        <f t="shared" si="371"/>
        <v/>
      </c>
      <c r="H1738" s="56"/>
      <c r="K1738" s="128"/>
      <c r="L1738" s="128"/>
      <c r="M1738" s="128"/>
      <c r="N1738" s="84" t="str">
        <f t="shared" si="372"/>
        <v/>
      </c>
      <c r="O1738" s="128"/>
      <c r="P1738" s="84" t="str">
        <f t="shared" si="373"/>
        <v/>
      </c>
      <c r="Q1738" s="84" t="str">
        <f t="shared" si="370"/>
        <v/>
      </c>
      <c r="R1738" s="84" t="str">
        <f t="shared" si="374"/>
        <v/>
      </c>
      <c r="S1738" s="84" t="str">
        <f t="shared" si="375"/>
        <v/>
      </c>
      <c r="U1738" s="84" t="str">
        <f t="shared" si="376"/>
        <v/>
      </c>
      <c r="W1738" s="108" t="str">
        <f>IF($N1738="", "", SUM($D$11:$D1738))</f>
        <v/>
      </c>
      <c r="X1738" s="111" t="str">
        <f t="shared" si="377"/>
        <v/>
      </c>
      <c r="Y1738" s="114" t="str">
        <f t="shared" si="381"/>
        <v/>
      </c>
      <c r="Z1738" s="111" t="str">
        <f>IF(X1738="", "", X1738-SUM($Z$11:$Z1737))</f>
        <v/>
      </c>
      <c r="AA1738" s="111" t="str">
        <f>IF($Y1738="", "", $Y1738-SUM($AA$11:$AA1737))</f>
        <v/>
      </c>
      <c r="AB1738" s="111" t="str">
        <f t="shared" si="382"/>
        <v/>
      </c>
      <c r="AC1738" s="121" t="str">
        <f t="shared" si="378"/>
        <v/>
      </c>
      <c r="AD1738" s="122" t="str">
        <f t="shared" si="379"/>
        <v/>
      </c>
      <c r="AE1738" s="123" t="str">
        <f t="shared" si="383"/>
        <v/>
      </c>
      <c r="AG1738" s="150" t="str">
        <f t="shared" si="380"/>
        <v/>
      </c>
    </row>
    <row r="1739" spans="1:33" x14ac:dyDescent="0.25">
      <c r="A1739" s="56"/>
      <c r="B1739" s="70"/>
      <c r="C1739" s="76"/>
      <c r="D1739" s="73"/>
      <c r="E1739" s="79"/>
      <c r="F1739" s="56"/>
      <c r="G1739" s="13" t="str">
        <f t="shared" si="371"/>
        <v/>
      </c>
      <c r="H1739" s="56"/>
      <c r="K1739" s="128"/>
      <c r="L1739" s="128"/>
      <c r="M1739" s="128"/>
      <c r="N1739" s="84" t="str">
        <f t="shared" si="372"/>
        <v/>
      </c>
      <c r="O1739" s="128"/>
      <c r="P1739" s="84" t="str">
        <f t="shared" si="373"/>
        <v/>
      </c>
      <c r="Q1739" s="84" t="str">
        <f t="shared" ref="Q1739:Q1802" si="384">IF($N1739="", "", IF(AND(Q$5="X", C1739=""), $N$6, IF(AND(NOT(C1739=""), COUNTIF(L$11:L$17, C1739)=0), $N$7, "")))</f>
        <v/>
      </c>
      <c r="R1739" s="84" t="str">
        <f t="shared" si="374"/>
        <v/>
      </c>
      <c r="S1739" s="84" t="str">
        <f t="shared" si="375"/>
        <v/>
      </c>
      <c r="U1739" s="84" t="str">
        <f t="shared" si="376"/>
        <v/>
      </c>
      <c r="W1739" s="108" t="str">
        <f>IF($N1739="", "", SUM($D$11:$D1739))</f>
        <v/>
      </c>
      <c r="X1739" s="111" t="str">
        <f t="shared" si="377"/>
        <v/>
      </c>
      <c r="Y1739" s="114" t="str">
        <f t="shared" si="381"/>
        <v/>
      </c>
      <c r="Z1739" s="111" t="str">
        <f>IF(X1739="", "", X1739-SUM($Z$11:$Z1738))</f>
        <v/>
      </c>
      <c r="AA1739" s="111" t="str">
        <f>IF($Y1739="", "", $Y1739-SUM($AA$11:$AA1738))</f>
        <v/>
      </c>
      <c r="AB1739" s="111" t="str">
        <f t="shared" si="382"/>
        <v/>
      </c>
      <c r="AC1739" s="121" t="str">
        <f t="shared" si="378"/>
        <v/>
      </c>
      <c r="AD1739" s="122" t="str">
        <f t="shared" si="379"/>
        <v/>
      </c>
      <c r="AE1739" s="123" t="str">
        <f t="shared" si="383"/>
        <v/>
      </c>
      <c r="AG1739" s="150" t="str">
        <f t="shared" si="380"/>
        <v/>
      </c>
    </row>
    <row r="1740" spans="1:33" x14ac:dyDescent="0.25">
      <c r="A1740" s="56"/>
      <c r="B1740" s="70"/>
      <c r="C1740" s="76"/>
      <c r="D1740" s="73"/>
      <c r="E1740" s="79"/>
      <c r="F1740" s="56"/>
      <c r="G1740" s="13" t="str">
        <f t="shared" ref="G1740:G1803" si="385">IF($B1740="", "", TEXT($B1740, "mmm"))</f>
        <v/>
      </c>
      <c r="H1740" s="56"/>
      <c r="K1740" s="128"/>
      <c r="L1740" s="128"/>
      <c r="M1740" s="128"/>
      <c r="N1740" s="84" t="str">
        <f t="shared" ref="N1740:N1803" si="386">IF(COUNTIF($B1740:$E1740, "")=4, "", "X")</f>
        <v/>
      </c>
      <c r="O1740" s="128"/>
      <c r="P1740" s="84" t="str">
        <f t="shared" ref="P1740:P1803" si="387">IF($N1740="", "", IF(AND(P$5="X", B1740=""), $N$6, IFERROR(IF(AND(NOT(B1740=""), OR(ISNUMBER(B1740)=FALSE, B1740&lt;$L$2, B1740&gt;$L$3)), $N$7, ""), $N$7)))</f>
        <v/>
      </c>
      <c r="Q1740" s="84" t="str">
        <f t="shared" si="384"/>
        <v/>
      </c>
      <c r="R1740" s="84" t="str">
        <f t="shared" ref="R1740:R1803" si="388">IF($N1740="", "", IF(AND(R$5="X", D1740=""), $N$6, IF(AND(NOT(D1740=""), ISNUMBER(D1740)=FALSE), $N$7, "")))</f>
        <v/>
      </c>
      <c r="S1740" s="84" t="str">
        <f t="shared" ref="S1740:S1803" si="389">IF($N1740="", "", IF(AND(S$5="X", E1740=""), $N$6, ""))</f>
        <v/>
      </c>
      <c r="U1740" s="84" t="str">
        <f t="shared" ref="U1740:U1803" si="390">IF($B1740="", "", TEXT($B1740, "mmm yyyy"))</f>
        <v/>
      </c>
      <c r="W1740" s="108" t="str">
        <f>IF($N1740="", "", SUM($D$11:$D1740))</f>
        <v/>
      </c>
      <c r="X1740" s="111" t="str">
        <f t="shared" ref="X1740:X1803" si="391">IF(W1740="", "", IF(W1740&lt;=$X$4, W1740, $X$4))</f>
        <v/>
      </c>
      <c r="Y1740" s="114" t="str">
        <f t="shared" si="381"/>
        <v/>
      </c>
      <c r="Z1740" s="111" t="str">
        <f>IF(X1740="", "", X1740-SUM($Z$11:$Z1739))</f>
        <v/>
      </c>
      <c r="AA1740" s="111" t="str">
        <f>IF($Y1740="", "", $Y1740-SUM($AA$11:$AA1739))</f>
        <v/>
      </c>
      <c r="AB1740" s="111" t="str">
        <f t="shared" si="382"/>
        <v/>
      </c>
      <c r="AC1740" s="121" t="str">
        <f t="shared" ref="AC1740:AC1803" si="392">IF($N1740="", "", $Z1740*$AC$4)</f>
        <v/>
      </c>
      <c r="AD1740" s="122" t="str">
        <f t="shared" ref="AD1740:AD1803" si="393">IF($N1740="", "", $AA1740*$AC$5)</f>
        <v/>
      </c>
      <c r="AE1740" s="123" t="str">
        <f t="shared" si="383"/>
        <v/>
      </c>
      <c r="AG1740" s="150" t="str">
        <f t="shared" ref="AG1740:AG1803" si="394">IF(OR($U1740="", $C1740=""), "", CONCATENATE($C1740, " - ", $U1740))</f>
        <v/>
      </c>
    </row>
    <row r="1741" spans="1:33" x14ac:dyDescent="0.25">
      <c r="A1741" s="56"/>
      <c r="B1741" s="70"/>
      <c r="C1741" s="76"/>
      <c r="D1741" s="73"/>
      <c r="E1741" s="79"/>
      <c r="F1741" s="56"/>
      <c r="G1741" s="13" t="str">
        <f t="shared" si="385"/>
        <v/>
      </c>
      <c r="H1741" s="56"/>
      <c r="K1741" s="128"/>
      <c r="L1741" s="128"/>
      <c r="M1741" s="128"/>
      <c r="N1741" s="84" t="str">
        <f t="shared" si="386"/>
        <v/>
      </c>
      <c r="O1741" s="128"/>
      <c r="P1741" s="84" t="str">
        <f t="shared" si="387"/>
        <v/>
      </c>
      <c r="Q1741" s="84" t="str">
        <f t="shared" si="384"/>
        <v/>
      </c>
      <c r="R1741" s="84" t="str">
        <f t="shared" si="388"/>
        <v/>
      </c>
      <c r="S1741" s="84" t="str">
        <f t="shared" si="389"/>
        <v/>
      </c>
      <c r="U1741" s="84" t="str">
        <f t="shared" si="390"/>
        <v/>
      </c>
      <c r="W1741" s="108" t="str">
        <f>IF($N1741="", "", SUM($D$11:$D1741))</f>
        <v/>
      </c>
      <c r="X1741" s="111" t="str">
        <f t="shared" si="391"/>
        <v/>
      </c>
      <c r="Y1741" s="114" t="str">
        <f t="shared" si="381"/>
        <v/>
      </c>
      <c r="Z1741" s="111" t="str">
        <f>IF(X1741="", "", X1741-SUM($Z$11:$Z1740))</f>
        <v/>
      </c>
      <c r="AA1741" s="111" t="str">
        <f>IF($Y1741="", "", $Y1741-SUM($AA$11:$AA1740))</f>
        <v/>
      </c>
      <c r="AB1741" s="111" t="str">
        <f t="shared" si="382"/>
        <v/>
      </c>
      <c r="AC1741" s="121" t="str">
        <f t="shared" si="392"/>
        <v/>
      </c>
      <c r="AD1741" s="122" t="str">
        <f t="shared" si="393"/>
        <v/>
      </c>
      <c r="AE1741" s="123" t="str">
        <f t="shared" si="383"/>
        <v/>
      </c>
      <c r="AG1741" s="150" t="str">
        <f t="shared" si="394"/>
        <v/>
      </c>
    </row>
    <row r="1742" spans="1:33" x14ac:dyDescent="0.25">
      <c r="A1742" s="56"/>
      <c r="B1742" s="70"/>
      <c r="C1742" s="76"/>
      <c r="D1742" s="73"/>
      <c r="E1742" s="79"/>
      <c r="F1742" s="56"/>
      <c r="G1742" s="13" t="str">
        <f t="shared" si="385"/>
        <v/>
      </c>
      <c r="H1742" s="56"/>
      <c r="K1742" s="128"/>
      <c r="L1742" s="128"/>
      <c r="M1742" s="128"/>
      <c r="N1742" s="84" t="str">
        <f t="shared" si="386"/>
        <v/>
      </c>
      <c r="O1742" s="128"/>
      <c r="P1742" s="84" t="str">
        <f t="shared" si="387"/>
        <v/>
      </c>
      <c r="Q1742" s="84" t="str">
        <f t="shared" si="384"/>
        <v/>
      </c>
      <c r="R1742" s="84" t="str">
        <f t="shared" si="388"/>
        <v/>
      </c>
      <c r="S1742" s="84" t="str">
        <f t="shared" si="389"/>
        <v/>
      </c>
      <c r="U1742" s="84" t="str">
        <f t="shared" si="390"/>
        <v/>
      </c>
      <c r="W1742" s="108" t="str">
        <f>IF($N1742="", "", SUM($D$11:$D1742))</f>
        <v/>
      </c>
      <c r="X1742" s="111" t="str">
        <f t="shared" si="391"/>
        <v/>
      </c>
      <c r="Y1742" s="114" t="str">
        <f t="shared" ref="Y1742:Y1805" si="395">IF(W1742="", "", IF(W1742&lt;=$X$4, 0, W1742-$X$4))</f>
        <v/>
      </c>
      <c r="Z1742" s="111" t="str">
        <f>IF(X1742="", "", X1742-SUM($Z$11:$Z1741))</f>
        <v/>
      </c>
      <c r="AA1742" s="111" t="str">
        <f>IF($Y1742="", "", $Y1742-SUM($AA$11:$AA1741))</f>
        <v/>
      </c>
      <c r="AB1742" s="111" t="str">
        <f t="shared" ref="AB1742:AB1805" si="396">IF($N1742="", "", SUM(Z1742:AA1742))</f>
        <v/>
      </c>
      <c r="AC1742" s="121" t="str">
        <f t="shared" si="392"/>
        <v/>
      </c>
      <c r="AD1742" s="122" t="str">
        <f t="shared" si="393"/>
        <v/>
      </c>
      <c r="AE1742" s="123" t="str">
        <f t="shared" ref="AE1742:AE1805" si="397">IF($N1742="", "", SUM(AC1742:AD1742))</f>
        <v/>
      </c>
      <c r="AG1742" s="150" t="str">
        <f t="shared" si="394"/>
        <v/>
      </c>
    </row>
    <row r="1743" spans="1:33" x14ac:dyDescent="0.25">
      <c r="A1743" s="56"/>
      <c r="B1743" s="70"/>
      <c r="C1743" s="76"/>
      <c r="D1743" s="73"/>
      <c r="E1743" s="79"/>
      <c r="F1743" s="56"/>
      <c r="G1743" s="13" t="str">
        <f t="shared" si="385"/>
        <v/>
      </c>
      <c r="H1743" s="56"/>
      <c r="K1743" s="128"/>
      <c r="L1743" s="128"/>
      <c r="M1743" s="128"/>
      <c r="N1743" s="84" t="str">
        <f t="shared" si="386"/>
        <v/>
      </c>
      <c r="O1743" s="128"/>
      <c r="P1743" s="84" t="str">
        <f t="shared" si="387"/>
        <v/>
      </c>
      <c r="Q1743" s="84" t="str">
        <f t="shared" si="384"/>
        <v/>
      </c>
      <c r="R1743" s="84" t="str">
        <f t="shared" si="388"/>
        <v/>
      </c>
      <c r="S1743" s="84" t="str">
        <f t="shared" si="389"/>
        <v/>
      </c>
      <c r="U1743" s="84" t="str">
        <f t="shared" si="390"/>
        <v/>
      </c>
      <c r="W1743" s="108" t="str">
        <f>IF($N1743="", "", SUM($D$11:$D1743))</f>
        <v/>
      </c>
      <c r="X1743" s="111" t="str">
        <f t="shared" si="391"/>
        <v/>
      </c>
      <c r="Y1743" s="114" t="str">
        <f t="shared" si="395"/>
        <v/>
      </c>
      <c r="Z1743" s="111" t="str">
        <f>IF(X1743="", "", X1743-SUM($Z$11:$Z1742))</f>
        <v/>
      </c>
      <c r="AA1743" s="111" t="str">
        <f>IF($Y1743="", "", $Y1743-SUM($AA$11:$AA1742))</f>
        <v/>
      </c>
      <c r="AB1743" s="111" t="str">
        <f t="shared" si="396"/>
        <v/>
      </c>
      <c r="AC1743" s="121" t="str">
        <f t="shared" si="392"/>
        <v/>
      </c>
      <c r="AD1743" s="122" t="str">
        <f t="shared" si="393"/>
        <v/>
      </c>
      <c r="AE1743" s="123" t="str">
        <f t="shared" si="397"/>
        <v/>
      </c>
      <c r="AG1743" s="150" t="str">
        <f t="shared" si="394"/>
        <v/>
      </c>
    </row>
    <row r="1744" spans="1:33" x14ac:dyDescent="0.25">
      <c r="A1744" s="56"/>
      <c r="B1744" s="70"/>
      <c r="C1744" s="76"/>
      <c r="D1744" s="73"/>
      <c r="E1744" s="79"/>
      <c r="F1744" s="56"/>
      <c r="G1744" s="13" t="str">
        <f t="shared" si="385"/>
        <v/>
      </c>
      <c r="H1744" s="56"/>
      <c r="K1744" s="128"/>
      <c r="L1744" s="128"/>
      <c r="M1744" s="128"/>
      <c r="N1744" s="84" t="str">
        <f t="shared" si="386"/>
        <v/>
      </c>
      <c r="O1744" s="128"/>
      <c r="P1744" s="84" t="str">
        <f t="shared" si="387"/>
        <v/>
      </c>
      <c r="Q1744" s="84" t="str">
        <f t="shared" si="384"/>
        <v/>
      </c>
      <c r="R1744" s="84" t="str">
        <f t="shared" si="388"/>
        <v/>
      </c>
      <c r="S1744" s="84" t="str">
        <f t="shared" si="389"/>
        <v/>
      </c>
      <c r="U1744" s="84" t="str">
        <f t="shared" si="390"/>
        <v/>
      </c>
      <c r="W1744" s="108" t="str">
        <f>IF($N1744="", "", SUM($D$11:$D1744))</f>
        <v/>
      </c>
      <c r="X1744" s="111" t="str">
        <f t="shared" si="391"/>
        <v/>
      </c>
      <c r="Y1744" s="114" t="str">
        <f t="shared" si="395"/>
        <v/>
      </c>
      <c r="Z1744" s="111" t="str">
        <f>IF(X1744="", "", X1744-SUM($Z$11:$Z1743))</f>
        <v/>
      </c>
      <c r="AA1744" s="111" t="str">
        <f>IF($Y1744="", "", $Y1744-SUM($AA$11:$AA1743))</f>
        <v/>
      </c>
      <c r="AB1744" s="111" t="str">
        <f t="shared" si="396"/>
        <v/>
      </c>
      <c r="AC1744" s="121" t="str">
        <f t="shared" si="392"/>
        <v/>
      </c>
      <c r="AD1744" s="122" t="str">
        <f t="shared" si="393"/>
        <v/>
      </c>
      <c r="AE1744" s="123" t="str">
        <f t="shared" si="397"/>
        <v/>
      </c>
      <c r="AG1744" s="150" t="str">
        <f t="shared" si="394"/>
        <v/>
      </c>
    </row>
    <row r="1745" spans="1:33" x14ac:dyDescent="0.25">
      <c r="A1745" s="56"/>
      <c r="B1745" s="70"/>
      <c r="C1745" s="76"/>
      <c r="D1745" s="73"/>
      <c r="E1745" s="79"/>
      <c r="F1745" s="56"/>
      <c r="G1745" s="13" t="str">
        <f t="shared" si="385"/>
        <v/>
      </c>
      <c r="H1745" s="56"/>
      <c r="K1745" s="128"/>
      <c r="L1745" s="128"/>
      <c r="M1745" s="128"/>
      <c r="N1745" s="84" t="str">
        <f t="shared" si="386"/>
        <v/>
      </c>
      <c r="O1745" s="128"/>
      <c r="P1745" s="84" t="str">
        <f t="shared" si="387"/>
        <v/>
      </c>
      <c r="Q1745" s="84" t="str">
        <f t="shared" si="384"/>
        <v/>
      </c>
      <c r="R1745" s="84" t="str">
        <f t="shared" si="388"/>
        <v/>
      </c>
      <c r="S1745" s="84" t="str">
        <f t="shared" si="389"/>
        <v/>
      </c>
      <c r="U1745" s="84" t="str">
        <f t="shared" si="390"/>
        <v/>
      </c>
      <c r="W1745" s="108" t="str">
        <f>IF($N1745="", "", SUM($D$11:$D1745))</f>
        <v/>
      </c>
      <c r="X1745" s="111" t="str">
        <f t="shared" si="391"/>
        <v/>
      </c>
      <c r="Y1745" s="114" t="str">
        <f t="shared" si="395"/>
        <v/>
      </c>
      <c r="Z1745" s="111" t="str">
        <f>IF(X1745="", "", X1745-SUM($Z$11:$Z1744))</f>
        <v/>
      </c>
      <c r="AA1745" s="111" t="str">
        <f>IF($Y1745="", "", $Y1745-SUM($AA$11:$AA1744))</f>
        <v/>
      </c>
      <c r="AB1745" s="111" t="str">
        <f t="shared" si="396"/>
        <v/>
      </c>
      <c r="AC1745" s="121" t="str">
        <f t="shared" si="392"/>
        <v/>
      </c>
      <c r="AD1745" s="122" t="str">
        <f t="shared" si="393"/>
        <v/>
      </c>
      <c r="AE1745" s="123" t="str">
        <f t="shared" si="397"/>
        <v/>
      </c>
      <c r="AG1745" s="150" t="str">
        <f t="shared" si="394"/>
        <v/>
      </c>
    </row>
    <row r="1746" spans="1:33" x14ac:dyDescent="0.25">
      <c r="A1746" s="56"/>
      <c r="B1746" s="70"/>
      <c r="C1746" s="76"/>
      <c r="D1746" s="73"/>
      <c r="E1746" s="79"/>
      <c r="F1746" s="56"/>
      <c r="G1746" s="13" t="str">
        <f t="shared" si="385"/>
        <v/>
      </c>
      <c r="H1746" s="56"/>
      <c r="K1746" s="128"/>
      <c r="L1746" s="128"/>
      <c r="M1746" s="128"/>
      <c r="N1746" s="84" t="str">
        <f t="shared" si="386"/>
        <v/>
      </c>
      <c r="O1746" s="128"/>
      <c r="P1746" s="84" t="str">
        <f t="shared" si="387"/>
        <v/>
      </c>
      <c r="Q1746" s="84" t="str">
        <f t="shared" si="384"/>
        <v/>
      </c>
      <c r="R1746" s="84" t="str">
        <f t="shared" si="388"/>
        <v/>
      </c>
      <c r="S1746" s="84" t="str">
        <f t="shared" si="389"/>
        <v/>
      </c>
      <c r="U1746" s="84" t="str">
        <f t="shared" si="390"/>
        <v/>
      </c>
      <c r="W1746" s="108" t="str">
        <f>IF($N1746="", "", SUM($D$11:$D1746))</f>
        <v/>
      </c>
      <c r="X1746" s="111" t="str">
        <f t="shared" si="391"/>
        <v/>
      </c>
      <c r="Y1746" s="114" t="str">
        <f t="shared" si="395"/>
        <v/>
      </c>
      <c r="Z1746" s="111" t="str">
        <f>IF(X1746="", "", X1746-SUM($Z$11:$Z1745))</f>
        <v/>
      </c>
      <c r="AA1746" s="111" t="str">
        <f>IF($Y1746="", "", $Y1746-SUM($AA$11:$AA1745))</f>
        <v/>
      </c>
      <c r="AB1746" s="111" t="str">
        <f t="shared" si="396"/>
        <v/>
      </c>
      <c r="AC1746" s="121" t="str">
        <f t="shared" si="392"/>
        <v/>
      </c>
      <c r="AD1746" s="122" t="str">
        <f t="shared" si="393"/>
        <v/>
      </c>
      <c r="AE1746" s="123" t="str">
        <f t="shared" si="397"/>
        <v/>
      </c>
      <c r="AG1746" s="150" t="str">
        <f t="shared" si="394"/>
        <v/>
      </c>
    </row>
    <row r="1747" spans="1:33" x14ac:dyDescent="0.25">
      <c r="A1747" s="56"/>
      <c r="B1747" s="70"/>
      <c r="C1747" s="76"/>
      <c r="D1747" s="73"/>
      <c r="E1747" s="79"/>
      <c r="F1747" s="56"/>
      <c r="G1747" s="13" t="str">
        <f t="shared" si="385"/>
        <v/>
      </c>
      <c r="H1747" s="56"/>
      <c r="K1747" s="128"/>
      <c r="L1747" s="128"/>
      <c r="M1747" s="128"/>
      <c r="N1747" s="84" t="str">
        <f t="shared" si="386"/>
        <v/>
      </c>
      <c r="O1747" s="128"/>
      <c r="P1747" s="84" t="str">
        <f t="shared" si="387"/>
        <v/>
      </c>
      <c r="Q1747" s="84" t="str">
        <f t="shared" si="384"/>
        <v/>
      </c>
      <c r="R1747" s="84" t="str">
        <f t="shared" si="388"/>
        <v/>
      </c>
      <c r="S1747" s="84" t="str">
        <f t="shared" si="389"/>
        <v/>
      </c>
      <c r="U1747" s="84" t="str">
        <f t="shared" si="390"/>
        <v/>
      </c>
      <c r="W1747" s="108" t="str">
        <f>IF($N1747="", "", SUM($D$11:$D1747))</f>
        <v/>
      </c>
      <c r="X1747" s="111" t="str">
        <f t="shared" si="391"/>
        <v/>
      </c>
      <c r="Y1747" s="114" t="str">
        <f t="shared" si="395"/>
        <v/>
      </c>
      <c r="Z1747" s="111" t="str">
        <f>IF(X1747="", "", X1747-SUM($Z$11:$Z1746))</f>
        <v/>
      </c>
      <c r="AA1747" s="111" t="str">
        <f>IF($Y1747="", "", $Y1747-SUM($AA$11:$AA1746))</f>
        <v/>
      </c>
      <c r="AB1747" s="111" t="str">
        <f t="shared" si="396"/>
        <v/>
      </c>
      <c r="AC1747" s="121" t="str">
        <f t="shared" si="392"/>
        <v/>
      </c>
      <c r="AD1747" s="122" t="str">
        <f t="shared" si="393"/>
        <v/>
      </c>
      <c r="AE1747" s="123" t="str">
        <f t="shared" si="397"/>
        <v/>
      </c>
      <c r="AG1747" s="150" t="str">
        <f t="shared" si="394"/>
        <v/>
      </c>
    </row>
    <row r="1748" spans="1:33" x14ac:dyDescent="0.25">
      <c r="A1748" s="56"/>
      <c r="B1748" s="70"/>
      <c r="C1748" s="76"/>
      <c r="D1748" s="73"/>
      <c r="E1748" s="79"/>
      <c r="F1748" s="56"/>
      <c r="G1748" s="13" t="str">
        <f t="shared" si="385"/>
        <v/>
      </c>
      <c r="H1748" s="56"/>
      <c r="K1748" s="128"/>
      <c r="L1748" s="128"/>
      <c r="M1748" s="128"/>
      <c r="N1748" s="84" t="str">
        <f t="shared" si="386"/>
        <v/>
      </c>
      <c r="O1748" s="128"/>
      <c r="P1748" s="84" t="str">
        <f t="shared" si="387"/>
        <v/>
      </c>
      <c r="Q1748" s="84" t="str">
        <f t="shared" si="384"/>
        <v/>
      </c>
      <c r="R1748" s="84" t="str">
        <f t="shared" si="388"/>
        <v/>
      </c>
      <c r="S1748" s="84" t="str">
        <f t="shared" si="389"/>
        <v/>
      </c>
      <c r="U1748" s="84" t="str">
        <f t="shared" si="390"/>
        <v/>
      </c>
      <c r="W1748" s="108" t="str">
        <f>IF($N1748="", "", SUM($D$11:$D1748))</f>
        <v/>
      </c>
      <c r="X1748" s="111" t="str">
        <f t="shared" si="391"/>
        <v/>
      </c>
      <c r="Y1748" s="114" t="str">
        <f t="shared" si="395"/>
        <v/>
      </c>
      <c r="Z1748" s="111" t="str">
        <f>IF(X1748="", "", X1748-SUM($Z$11:$Z1747))</f>
        <v/>
      </c>
      <c r="AA1748" s="111" t="str">
        <f>IF($Y1748="", "", $Y1748-SUM($AA$11:$AA1747))</f>
        <v/>
      </c>
      <c r="AB1748" s="111" t="str">
        <f t="shared" si="396"/>
        <v/>
      </c>
      <c r="AC1748" s="121" t="str">
        <f t="shared" si="392"/>
        <v/>
      </c>
      <c r="AD1748" s="122" t="str">
        <f t="shared" si="393"/>
        <v/>
      </c>
      <c r="AE1748" s="123" t="str">
        <f t="shared" si="397"/>
        <v/>
      </c>
      <c r="AG1748" s="150" t="str">
        <f t="shared" si="394"/>
        <v/>
      </c>
    </row>
    <row r="1749" spans="1:33" x14ac:dyDescent="0.25">
      <c r="A1749" s="56"/>
      <c r="B1749" s="70"/>
      <c r="C1749" s="76"/>
      <c r="D1749" s="73"/>
      <c r="E1749" s="79"/>
      <c r="F1749" s="56"/>
      <c r="G1749" s="13" t="str">
        <f t="shared" si="385"/>
        <v/>
      </c>
      <c r="H1749" s="56"/>
      <c r="K1749" s="128"/>
      <c r="L1749" s="128"/>
      <c r="M1749" s="128"/>
      <c r="N1749" s="84" t="str">
        <f t="shared" si="386"/>
        <v/>
      </c>
      <c r="O1749" s="128"/>
      <c r="P1749" s="84" t="str">
        <f t="shared" si="387"/>
        <v/>
      </c>
      <c r="Q1749" s="84" t="str">
        <f t="shared" si="384"/>
        <v/>
      </c>
      <c r="R1749" s="84" t="str">
        <f t="shared" si="388"/>
        <v/>
      </c>
      <c r="S1749" s="84" t="str">
        <f t="shared" si="389"/>
        <v/>
      </c>
      <c r="U1749" s="84" t="str">
        <f t="shared" si="390"/>
        <v/>
      </c>
      <c r="W1749" s="108" t="str">
        <f>IF($N1749="", "", SUM($D$11:$D1749))</f>
        <v/>
      </c>
      <c r="X1749" s="111" t="str">
        <f t="shared" si="391"/>
        <v/>
      </c>
      <c r="Y1749" s="114" t="str">
        <f t="shared" si="395"/>
        <v/>
      </c>
      <c r="Z1749" s="111" t="str">
        <f>IF(X1749="", "", X1749-SUM($Z$11:$Z1748))</f>
        <v/>
      </c>
      <c r="AA1749" s="111" t="str">
        <f>IF($Y1749="", "", $Y1749-SUM($AA$11:$AA1748))</f>
        <v/>
      </c>
      <c r="AB1749" s="111" t="str">
        <f t="shared" si="396"/>
        <v/>
      </c>
      <c r="AC1749" s="121" t="str">
        <f t="shared" si="392"/>
        <v/>
      </c>
      <c r="AD1749" s="122" t="str">
        <f t="shared" si="393"/>
        <v/>
      </c>
      <c r="AE1749" s="123" t="str">
        <f t="shared" si="397"/>
        <v/>
      </c>
      <c r="AG1749" s="150" t="str">
        <f t="shared" si="394"/>
        <v/>
      </c>
    </row>
    <row r="1750" spans="1:33" x14ac:dyDescent="0.25">
      <c r="A1750" s="56"/>
      <c r="B1750" s="70"/>
      <c r="C1750" s="76"/>
      <c r="D1750" s="73"/>
      <c r="E1750" s="79"/>
      <c r="F1750" s="56"/>
      <c r="G1750" s="13" t="str">
        <f t="shared" si="385"/>
        <v/>
      </c>
      <c r="H1750" s="56"/>
      <c r="K1750" s="128"/>
      <c r="L1750" s="128"/>
      <c r="M1750" s="128"/>
      <c r="N1750" s="84" t="str">
        <f t="shared" si="386"/>
        <v/>
      </c>
      <c r="O1750" s="128"/>
      <c r="P1750" s="84" t="str">
        <f t="shared" si="387"/>
        <v/>
      </c>
      <c r="Q1750" s="84" t="str">
        <f t="shared" si="384"/>
        <v/>
      </c>
      <c r="R1750" s="84" t="str">
        <f t="shared" si="388"/>
        <v/>
      </c>
      <c r="S1750" s="84" t="str">
        <f t="shared" si="389"/>
        <v/>
      </c>
      <c r="U1750" s="84" t="str">
        <f t="shared" si="390"/>
        <v/>
      </c>
      <c r="W1750" s="108" t="str">
        <f>IF($N1750="", "", SUM($D$11:$D1750))</f>
        <v/>
      </c>
      <c r="X1750" s="111" t="str">
        <f t="shared" si="391"/>
        <v/>
      </c>
      <c r="Y1750" s="114" t="str">
        <f t="shared" si="395"/>
        <v/>
      </c>
      <c r="Z1750" s="111" t="str">
        <f>IF(X1750="", "", X1750-SUM($Z$11:$Z1749))</f>
        <v/>
      </c>
      <c r="AA1750" s="111" t="str">
        <f>IF($Y1750="", "", $Y1750-SUM($AA$11:$AA1749))</f>
        <v/>
      </c>
      <c r="AB1750" s="111" t="str">
        <f t="shared" si="396"/>
        <v/>
      </c>
      <c r="AC1750" s="121" t="str">
        <f t="shared" si="392"/>
        <v/>
      </c>
      <c r="AD1750" s="122" t="str">
        <f t="shared" si="393"/>
        <v/>
      </c>
      <c r="AE1750" s="123" t="str">
        <f t="shared" si="397"/>
        <v/>
      </c>
      <c r="AG1750" s="150" t="str">
        <f t="shared" si="394"/>
        <v/>
      </c>
    </row>
    <row r="1751" spans="1:33" x14ac:dyDescent="0.25">
      <c r="A1751" s="56"/>
      <c r="B1751" s="70"/>
      <c r="C1751" s="76"/>
      <c r="D1751" s="73"/>
      <c r="E1751" s="79"/>
      <c r="F1751" s="56"/>
      <c r="G1751" s="13" t="str">
        <f t="shared" si="385"/>
        <v/>
      </c>
      <c r="H1751" s="56"/>
      <c r="K1751" s="128"/>
      <c r="L1751" s="128"/>
      <c r="M1751" s="128"/>
      <c r="N1751" s="84" t="str">
        <f t="shared" si="386"/>
        <v/>
      </c>
      <c r="O1751" s="128"/>
      <c r="P1751" s="84" t="str">
        <f t="shared" si="387"/>
        <v/>
      </c>
      <c r="Q1751" s="84" t="str">
        <f t="shared" si="384"/>
        <v/>
      </c>
      <c r="R1751" s="84" t="str">
        <f t="shared" si="388"/>
        <v/>
      </c>
      <c r="S1751" s="84" t="str">
        <f t="shared" si="389"/>
        <v/>
      </c>
      <c r="U1751" s="84" t="str">
        <f t="shared" si="390"/>
        <v/>
      </c>
      <c r="W1751" s="108" t="str">
        <f>IF($N1751="", "", SUM($D$11:$D1751))</f>
        <v/>
      </c>
      <c r="X1751" s="111" t="str">
        <f t="shared" si="391"/>
        <v/>
      </c>
      <c r="Y1751" s="114" t="str">
        <f t="shared" si="395"/>
        <v/>
      </c>
      <c r="Z1751" s="111" t="str">
        <f>IF(X1751="", "", X1751-SUM($Z$11:$Z1750))</f>
        <v/>
      </c>
      <c r="AA1751" s="111" t="str">
        <f>IF($Y1751="", "", $Y1751-SUM($AA$11:$AA1750))</f>
        <v/>
      </c>
      <c r="AB1751" s="111" t="str">
        <f t="shared" si="396"/>
        <v/>
      </c>
      <c r="AC1751" s="121" t="str">
        <f t="shared" si="392"/>
        <v/>
      </c>
      <c r="AD1751" s="122" t="str">
        <f t="shared" si="393"/>
        <v/>
      </c>
      <c r="AE1751" s="123" t="str">
        <f t="shared" si="397"/>
        <v/>
      </c>
      <c r="AG1751" s="150" t="str">
        <f t="shared" si="394"/>
        <v/>
      </c>
    </row>
    <row r="1752" spans="1:33" x14ac:dyDescent="0.25">
      <c r="A1752" s="56"/>
      <c r="B1752" s="70"/>
      <c r="C1752" s="76"/>
      <c r="D1752" s="73"/>
      <c r="E1752" s="79"/>
      <c r="F1752" s="56"/>
      <c r="G1752" s="13" t="str">
        <f t="shared" si="385"/>
        <v/>
      </c>
      <c r="H1752" s="56"/>
      <c r="K1752" s="128"/>
      <c r="L1752" s="128"/>
      <c r="M1752" s="128"/>
      <c r="N1752" s="84" t="str">
        <f t="shared" si="386"/>
        <v/>
      </c>
      <c r="O1752" s="128"/>
      <c r="P1752" s="84" t="str">
        <f t="shared" si="387"/>
        <v/>
      </c>
      <c r="Q1752" s="84" t="str">
        <f t="shared" si="384"/>
        <v/>
      </c>
      <c r="R1752" s="84" t="str">
        <f t="shared" si="388"/>
        <v/>
      </c>
      <c r="S1752" s="84" t="str">
        <f t="shared" si="389"/>
        <v/>
      </c>
      <c r="U1752" s="84" t="str">
        <f t="shared" si="390"/>
        <v/>
      </c>
      <c r="W1752" s="108" t="str">
        <f>IF($N1752="", "", SUM($D$11:$D1752))</f>
        <v/>
      </c>
      <c r="X1752" s="111" t="str">
        <f t="shared" si="391"/>
        <v/>
      </c>
      <c r="Y1752" s="114" t="str">
        <f t="shared" si="395"/>
        <v/>
      </c>
      <c r="Z1752" s="111" t="str">
        <f>IF(X1752="", "", X1752-SUM($Z$11:$Z1751))</f>
        <v/>
      </c>
      <c r="AA1752" s="111" t="str">
        <f>IF($Y1752="", "", $Y1752-SUM($AA$11:$AA1751))</f>
        <v/>
      </c>
      <c r="AB1752" s="111" t="str">
        <f t="shared" si="396"/>
        <v/>
      </c>
      <c r="AC1752" s="121" t="str">
        <f t="shared" si="392"/>
        <v/>
      </c>
      <c r="AD1752" s="122" t="str">
        <f t="shared" si="393"/>
        <v/>
      </c>
      <c r="AE1752" s="123" t="str">
        <f t="shared" si="397"/>
        <v/>
      </c>
      <c r="AG1752" s="150" t="str">
        <f t="shared" si="394"/>
        <v/>
      </c>
    </row>
    <row r="1753" spans="1:33" x14ac:dyDescent="0.25">
      <c r="A1753" s="56"/>
      <c r="B1753" s="70"/>
      <c r="C1753" s="76"/>
      <c r="D1753" s="73"/>
      <c r="E1753" s="79"/>
      <c r="F1753" s="56"/>
      <c r="G1753" s="13" t="str">
        <f t="shared" si="385"/>
        <v/>
      </c>
      <c r="H1753" s="56"/>
      <c r="K1753" s="128"/>
      <c r="L1753" s="128"/>
      <c r="M1753" s="128"/>
      <c r="N1753" s="84" t="str">
        <f t="shared" si="386"/>
        <v/>
      </c>
      <c r="O1753" s="128"/>
      <c r="P1753" s="84" t="str">
        <f t="shared" si="387"/>
        <v/>
      </c>
      <c r="Q1753" s="84" t="str">
        <f t="shared" si="384"/>
        <v/>
      </c>
      <c r="R1753" s="84" t="str">
        <f t="shared" si="388"/>
        <v/>
      </c>
      <c r="S1753" s="84" t="str">
        <f t="shared" si="389"/>
        <v/>
      </c>
      <c r="U1753" s="84" t="str">
        <f t="shared" si="390"/>
        <v/>
      </c>
      <c r="W1753" s="108" t="str">
        <f>IF($N1753="", "", SUM($D$11:$D1753))</f>
        <v/>
      </c>
      <c r="X1753" s="111" t="str">
        <f t="shared" si="391"/>
        <v/>
      </c>
      <c r="Y1753" s="114" t="str">
        <f t="shared" si="395"/>
        <v/>
      </c>
      <c r="Z1753" s="111" t="str">
        <f>IF(X1753="", "", X1753-SUM($Z$11:$Z1752))</f>
        <v/>
      </c>
      <c r="AA1753" s="111" t="str">
        <f>IF($Y1753="", "", $Y1753-SUM($AA$11:$AA1752))</f>
        <v/>
      </c>
      <c r="AB1753" s="111" t="str">
        <f t="shared" si="396"/>
        <v/>
      </c>
      <c r="AC1753" s="121" t="str">
        <f t="shared" si="392"/>
        <v/>
      </c>
      <c r="AD1753" s="122" t="str">
        <f t="shared" si="393"/>
        <v/>
      </c>
      <c r="AE1753" s="123" t="str">
        <f t="shared" si="397"/>
        <v/>
      </c>
      <c r="AG1753" s="150" t="str">
        <f t="shared" si="394"/>
        <v/>
      </c>
    </row>
    <row r="1754" spans="1:33" x14ac:dyDescent="0.25">
      <c r="A1754" s="56"/>
      <c r="B1754" s="70"/>
      <c r="C1754" s="76"/>
      <c r="D1754" s="73"/>
      <c r="E1754" s="79"/>
      <c r="F1754" s="56"/>
      <c r="G1754" s="13" t="str">
        <f t="shared" si="385"/>
        <v/>
      </c>
      <c r="H1754" s="56"/>
      <c r="K1754" s="128"/>
      <c r="L1754" s="128"/>
      <c r="M1754" s="128"/>
      <c r="N1754" s="84" t="str">
        <f t="shared" si="386"/>
        <v/>
      </c>
      <c r="O1754" s="128"/>
      <c r="P1754" s="84" t="str">
        <f t="shared" si="387"/>
        <v/>
      </c>
      <c r="Q1754" s="84" t="str">
        <f t="shared" si="384"/>
        <v/>
      </c>
      <c r="R1754" s="84" t="str">
        <f t="shared" si="388"/>
        <v/>
      </c>
      <c r="S1754" s="84" t="str">
        <f t="shared" si="389"/>
        <v/>
      </c>
      <c r="U1754" s="84" t="str">
        <f t="shared" si="390"/>
        <v/>
      </c>
      <c r="W1754" s="108" t="str">
        <f>IF($N1754="", "", SUM($D$11:$D1754))</f>
        <v/>
      </c>
      <c r="X1754" s="111" t="str">
        <f t="shared" si="391"/>
        <v/>
      </c>
      <c r="Y1754" s="114" t="str">
        <f t="shared" si="395"/>
        <v/>
      </c>
      <c r="Z1754" s="111" t="str">
        <f>IF(X1754="", "", X1754-SUM($Z$11:$Z1753))</f>
        <v/>
      </c>
      <c r="AA1754" s="111" t="str">
        <f>IF($Y1754="", "", $Y1754-SUM($AA$11:$AA1753))</f>
        <v/>
      </c>
      <c r="AB1754" s="111" t="str">
        <f t="shared" si="396"/>
        <v/>
      </c>
      <c r="AC1754" s="121" t="str">
        <f t="shared" si="392"/>
        <v/>
      </c>
      <c r="AD1754" s="122" t="str">
        <f t="shared" si="393"/>
        <v/>
      </c>
      <c r="AE1754" s="123" t="str">
        <f t="shared" si="397"/>
        <v/>
      </c>
      <c r="AG1754" s="150" t="str">
        <f t="shared" si="394"/>
        <v/>
      </c>
    </row>
    <row r="1755" spans="1:33" x14ac:dyDescent="0.25">
      <c r="A1755" s="56"/>
      <c r="B1755" s="70"/>
      <c r="C1755" s="76"/>
      <c r="D1755" s="73"/>
      <c r="E1755" s="79"/>
      <c r="F1755" s="56"/>
      <c r="G1755" s="13" t="str">
        <f t="shared" si="385"/>
        <v/>
      </c>
      <c r="H1755" s="56"/>
      <c r="K1755" s="128"/>
      <c r="L1755" s="128"/>
      <c r="M1755" s="128"/>
      <c r="N1755" s="84" t="str">
        <f t="shared" si="386"/>
        <v/>
      </c>
      <c r="O1755" s="128"/>
      <c r="P1755" s="84" t="str">
        <f t="shared" si="387"/>
        <v/>
      </c>
      <c r="Q1755" s="84" t="str">
        <f t="shared" si="384"/>
        <v/>
      </c>
      <c r="R1755" s="84" t="str">
        <f t="shared" si="388"/>
        <v/>
      </c>
      <c r="S1755" s="84" t="str">
        <f t="shared" si="389"/>
        <v/>
      </c>
      <c r="U1755" s="84" t="str">
        <f t="shared" si="390"/>
        <v/>
      </c>
      <c r="W1755" s="108" t="str">
        <f>IF($N1755="", "", SUM($D$11:$D1755))</f>
        <v/>
      </c>
      <c r="X1755" s="111" t="str">
        <f t="shared" si="391"/>
        <v/>
      </c>
      <c r="Y1755" s="114" t="str">
        <f t="shared" si="395"/>
        <v/>
      </c>
      <c r="Z1755" s="111" t="str">
        <f>IF(X1755="", "", X1755-SUM($Z$11:$Z1754))</f>
        <v/>
      </c>
      <c r="AA1755" s="111" t="str">
        <f>IF($Y1755="", "", $Y1755-SUM($AA$11:$AA1754))</f>
        <v/>
      </c>
      <c r="AB1755" s="111" t="str">
        <f t="shared" si="396"/>
        <v/>
      </c>
      <c r="AC1755" s="121" t="str">
        <f t="shared" si="392"/>
        <v/>
      </c>
      <c r="AD1755" s="122" t="str">
        <f t="shared" si="393"/>
        <v/>
      </c>
      <c r="AE1755" s="123" t="str">
        <f t="shared" si="397"/>
        <v/>
      </c>
      <c r="AG1755" s="150" t="str">
        <f t="shared" si="394"/>
        <v/>
      </c>
    </row>
    <row r="1756" spans="1:33" x14ac:dyDescent="0.25">
      <c r="A1756" s="56"/>
      <c r="B1756" s="70"/>
      <c r="C1756" s="76"/>
      <c r="D1756" s="73"/>
      <c r="E1756" s="79"/>
      <c r="F1756" s="56"/>
      <c r="G1756" s="13" t="str">
        <f t="shared" si="385"/>
        <v/>
      </c>
      <c r="H1756" s="56"/>
      <c r="K1756" s="128"/>
      <c r="L1756" s="128"/>
      <c r="M1756" s="128"/>
      <c r="N1756" s="84" t="str">
        <f t="shared" si="386"/>
        <v/>
      </c>
      <c r="O1756" s="128"/>
      <c r="P1756" s="84" t="str">
        <f t="shared" si="387"/>
        <v/>
      </c>
      <c r="Q1756" s="84" t="str">
        <f t="shared" si="384"/>
        <v/>
      </c>
      <c r="R1756" s="84" t="str">
        <f t="shared" si="388"/>
        <v/>
      </c>
      <c r="S1756" s="84" t="str">
        <f t="shared" si="389"/>
        <v/>
      </c>
      <c r="U1756" s="84" t="str">
        <f t="shared" si="390"/>
        <v/>
      </c>
      <c r="W1756" s="108" t="str">
        <f>IF($N1756="", "", SUM($D$11:$D1756))</f>
        <v/>
      </c>
      <c r="X1756" s="111" t="str">
        <f t="shared" si="391"/>
        <v/>
      </c>
      <c r="Y1756" s="114" t="str">
        <f t="shared" si="395"/>
        <v/>
      </c>
      <c r="Z1756" s="111" t="str">
        <f>IF(X1756="", "", X1756-SUM($Z$11:$Z1755))</f>
        <v/>
      </c>
      <c r="AA1756" s="111" t="str">
        <f>IF($Y1756="", "", $Y1756-SUM($AA$11:$AA1755))</f>
        <v/>
      </c>
      <c r="AB1756" s="111" t="str">
        <f t="shared" si="396"/>
        <v/>
      </c>
      <c r="AC1756" s="121" t="str">
        <f t="shared" si="392"/>
        <v/>
      </c>
      <c r="AD1756" s="122" t="str">
        <f t="shared" si="393"/>
        <v/>
      </c>
      <c r="AE1756" s="123" t="str">
        <f t="shared" si="397"/>
        <v/>
      </c>
      <c r="AG1756" s="150" t="str">
        <f t="shared" si="394"/>
        <v/>
      </c>
    </row>
    <row r="1757" spans="1:33" x14ac:dyDescent="0.25">
      <c r="A1757" s="56"/>
      <c r="B1757" s="70"/>
      <c r="C1757" s="76"/>
      <c r="D1757" s="73"/>
      <c r="E1757" s="79"/>
      <c r="F1757" s="56"/>
      <c r="G1757" s="13" t="str">
        <f t="shared" si="385"/>
        <v/>
      </c>
      <c r="H1757" s="56"/>
      <c r="K1757" s="128"/>
      <c r="L1757" s="128"/>
      <c r="M1757" s="128"/>
      <c r="N1757" s="84" t="str">
        <f t="shared" si="386"/>
        <v/>
      </c>
      <c r="O1757" s="128"/>
      <c r="P1757" s="84" t="str">
        <f t="shared" si="387"/>
        <v/>
      </c>
      <c r="Q1757" s="84" t="str">
        <f t="shared" si="384"/>
        <v/>
      </c>
      <c r="R1757" s="84" t="str">
        <f t="shared" si="388"/>
        <v/>
      </c>
      <c r="S1757" s="84" t="str">
        <f t="shared" si="389"/>
        <v/>
      </c>
      <c r="U1757" s="84" t="str">
        <f t="shared" si="390"/>
        <v/>
      </c>
      <c r="W1757" s="108" t="str">
        <f>IF($N1757="", "", SUM($D$11:$D1757))</f>
        <v/>
      </c>
      <c r="X1757" s="111" t="str">
        <f t="shared" si="391"/>
        <v/>
      </c>
      <c r="Y1757" s="114" t="str">
        <f t="shared" si="395"/>
        <v/>
      </c>
      <c r="Z1757" s="111" t="str">
        <f>IF(X1757="", "", X1757-SUM($Z$11:$Z1756))</f>
        <v/>
      </c>
      <c r="AA1757" s="111" t="str">
        <f>IF($Y1757="", "", $Y1757-SUM($AA$11:$AA1756))</f>
        <v/>
      </c>
      <c r="AB1757" s="111" t="str">
        <f t="shared" si="396"/>
        <v/>
      </c>
      <c r="AC1757" s="121" t="str">
        <f t="shared" si="392"/>
        <v/>
      </c>
      <c r="AD1757" s="122" t="str">
        <f t="shared" si="393"/>
        <v/>
      </c>
      <c r="AE1757" s="123" t="str">
        <f t="shared" si="397"/>
        <v/>
      </c>
      <c r="AG1757" s="150" t="str">
        <f t="shared" si="394"/>
        <v/>
      </c>
    </row>
    <row r="1758" spans="1:33" x14ac:dyDescent="0.25">
      <c r="A1758" s="56"/>
      <c r="B1758" s="70"/>
      <c r="C1758" s="76"/>
      <c r="D1758" s="73"/>
      <c r="E1758" s="79"/>
      <c r="F1758" s="56"/>
      <c r="G1758" s="13" t="str">
        <f t="shared" si="385"/>
        <v/>
      </c>
      <c r="H1758" s="56"/>
      <c r="K1758" s="128"/>
      <c r="L1758" s="128"/>
      <c r="M1758" s="128"/>
      <c r="N1758" s="84" t="str">
        <f t="shared" si="386"/>
        <v/>
      </c>
      <c r="O1758" s="128"/>
      <c r="P1758" s="84" t="str">
        <f t="shared" si="387"/>
        <v/>
      </c>
      <c r="Q1758" s="84" t="str">
        <f t="shared" si="384"/>
        <v/>
      </c>
      <c r="R1758" s="84" t="str">
        <f t="shared" si="388"/>
        <v/>
      </c>
      <c r="S1758" s="84" t="str">
        <f t="shared" si="389"/>
        <v/>
      </c>
      <c r="U1758" s="84" t="str">
        <f t="shared" si="390"/>
        <v/>
      </c>
      <c r="W1758" s="108" t="str">
        <f>IF($N1758="", "", SUM($D$11:$D1758))</f>
        <v/>
      </c>
      <c r="X1758" s="111" t="str">
        <f t="shared" si="391"/>
        <v/>
      </c>
      <c r="Y1758" s="114" t="str">
        <f t="shared" si="395"/>
        <v/>
      </c>
      <c r="Z1758" s="111" t="str">
        <f>IF(X1758="", "", X1758-SUM($Z$11:$Z1757))</f>
        <v/>
      </c>
      <c r="AA1758" s="111" t="str">
        <f>IF($Y1758="", "", $Y1758-SUM($AA$11:$AA1757))</f>
        <v/>
      </c>
      <c r="AB1758" s="111" t="str">
        <f t="shared" si="396"/>
        <v/>
      </c>
      <c r="AC1758" s="121" t="str">
        <f t="shared" si="392"/>
        <v/>
      </c>
      <c r="AD1758" s="122" t="str">
        <f t="shared" si="393"/>
        <v/>
      </c>
      <c r="AE1758" s="123" t="str">
        <f t="shared" si="397"/>
        <v/>
      </c>
      <c r="AG1758" s="150" t="str">
        <f t="shared" si="394"/>
        <v/>
      </c>
    </row>
    <row r="1759" spans="1:33" x14ac:dyDescent="0.25">
      <c r="A1759" s="56"/>
      <c r="B1759" s="70"/>
      <c r="C1759" s="76"/>
      <c r="D1759" s="73"/>
      <c r="E1759" s="79"/>
      <c r="F1759" s="56"/>
      <c r="G1759" s="13" t="str">
        <f t="shared" si="385"/>
        <v/>
      </c>
      <c r="H1759" s="56"/>
      <c r="K1759" s="128"/>
      <c r="L1759" s="128"/>
      <c r="M1759" s="128"/>
      <c r="N1759" s="84" t="str">
        <f t="shared" si="386"/>
        <v/>
      </c>
      <c r="O1759" s="128"/>
      <c r="P1759" s="84" t="str">
        <f t="shared" si="387"/>
        <v/>
      </c>
      <c r="Q1759" s="84" t="str">
        <f t="shared" si="384"/>
        <v/>
      </c>
      <c r="R1759" s="84" t="str">
        <f t="shared" si="388"/>
        <v/>
      </c>
      <c r="S1759" s="84" t="str">
        <f t="shared" si="389"/>
        <v/>
      </c>
      <c r="U1759" s="84" t="str">
        <f t="shared" si="390"/>
        <v/>
      </c>
      <c r="W1759" s="108" t="str">
        <f>IF($N1759="", "", SUM($D$11:$D1759))</f>
        <v/>
      </c>
      <c r="X1759" s="111" t="str">
        <f t="shared" si="391"/>
        <v/>
      </c>
      <c r="Y1759" s="114" t="str">
        <f t="shared" si="395"/>
        <v/>
      </c>
      <c r="Z1759" s="111" t="str">
        <f>IF(X1759="", "", X1759-SUM($Z$11:$Z1758))</f>
        <v/>
      </c>
      <c r="AA1759" s="111" t="str">
        <f>IF($Y1759="", "", $Y1759-SUM($AA$11:$AA1758))</f>
        <v/>
      </c>
      <c r="AB1759" s="111" t="str">
        <f t="shared" si="396"/>
        <v/>
      </c>
      <c r="AC1759" s="121" t="str">
        <f t="shared" si="392"/>
        <v/>
      </c>
      <c r="AD1759" s="122" t="str">
        <f t="shared" si="393"/>
        <v/>
      </c>
      <c r="AE1759" s="123" t="str">
        <f t="shared" si="397"/>
        <v/>
      </c>
      <c r="AG1759" s="150" t="str">
        <f t="shared" si="394"/>
        <v/>
      </c>
    </row>
    <row r="1760" spans="1:33" x14ac:dyDescent="0.25">
      <c r="A1760" s="56"/>
      <c r="B1760" s="70"/>
      <c r="C1760" s="76"/>
      <c r="D1760" s="73"/>
      <c r="E1760" s="79"/>
      <c r="F1760" s="56"/>
      <c r="G1760" s="13" t="str">
        <f t="shared" si="385"/>
        <v/>
      </c>
      <c r="H1760" s="56"/>
      <c r="K1760" s="128"/>
      <c r="L1760" s="128"/>
      <c r="M1760" s="128"/>
      <c r="N1760" s="84" t="str">
        <f t="shared" si="386"/>
        <v/>
      </c>
      <c r="O1760" s="128"/>
      <c r="P1760" s="84" t="str">
        <f t="shared" si="387"/>
        <v/>
      </c>
      <c r="Q1760" s="84" t="str">
        <f t="shared" si="384"/>
        <v/>
      </c>
      <c r="R1760" s="84" t="str">
        <f t="shared" si="388"/>
        <v/>
      </c>
      <c r="S1760" s="84" t="str">
        <f t="shared" si="389"/>
        <v/>
      </c>
      <c r="U1760" s="84" t="str">
        <f t="shared" si="390"/>
        <v/>
      </c>
      <c r="W1760" s="108" t="str">
        <f>IF($N1760="", "", SUM($D$11:$D1760))</f>
        <v/>
      </c>
      <c r="X1760" s="111" t="str">
        <f t="shared" si="391"/>
        <v/>
      </c>
      <c r="Y1760" s="114" t="str">
        <f t="shared" si="395"/>
        <v/>
      </c>
      <c r="Z1760" s="111" t="str">
        <f>IF(X1760="", "", X1760-SUM($Z$11:$Z1759))</f>
        <v/>
      </c>
      <c r="AA1760" s="111" t="str">
        <f>IF($Y1760="", "", $Y1760-SUM($AA$11:$AA1759))</f>
        <v/>
      </c>
      <c r="AB1760" s="111" t="str">
        <f t="shared" si="396"/>
        <v/>
      </c>
      <c r="AC1760" s="121" t="str">
        <f t="shared" si="392"/>
        <v/>
      </c>
      <c r="AD1760" s="122" t="str">
        <f t="shared" si="393"/>
        <v/>
      </c>
      <c r="AE1760" s="123" t="str">
        <f t="shared" si="397"/>
        <v/>
      </c>
      <c r="AG1760" s="150" t="str">
        <f t="shared" si="394"/>
        <v/>
      </c>
    </row>
    <row r="1761" spans="1:33" x14ac:dyDescent="0.25">
      <c r="A1761" s="56"/>
      <c r="B1761" s="70"/>
      <c r="C1761" s="76"/>
      <c r="D1761" s="73"/>
      <c r="E1761" s="79"/>
      <c r="F1761" s="56"/>
      <c r="G1761" s="13" t="str">
        <f t="shared" si="385"/>
        <v/>
      </c>
      <c r="H1761" s="56"/>
      <c r="K1761" s="128"/>
      <c r="L1761" s="128"/>
      <c r="M1761" s="128"/>
      <c r="N1761" s="84" t="str">
        <f t="shared" si="386"/>
        <v/>
      </c>
      <c r="O1761" s="128"/>
      <c r="P1761" s="84" t="str">
        <f t="shared" si="387"/>
        <v/>
      </c>
      <c r="Q1761" s="84" t="str">
        <f t="shared" si="384"/>
        <v/>
      </c>
      <c r="R1761" s="84" t="str">
        <f t="shared" si="388"/>
        <v/>
      </c>
      <c r="S1761" s="84" t="str">
        <f t="shared" si="389"/>
        <v/>
      </c>
      <c r="U1761" s="84" t="str">
        <f t="shared" si="390"/>
        <v/>
      </c>
      <c r="W1761" s="108" t="str">
        <f>IF($N1761="", "", SUM($D$11:$D1761))</f>
        <v/>
      </c>
      <c r="X1761" s="111" t="str">
        <f t="shared" si="391"/>
        <v/>
      </c>
      <c r="Y1761" s="114" t="str">
        <f t="shared" si="395"/>
        <v/>
      </c>
      <c r="Z1761" s="111" t="str">
        <f>IF(X1761="", "", X1761-SUM($Z$11:$Z1760))</f>
        <v/>
      </c>
      <c r="AA1761" s="111" t="str">
        <f>IF($Y1761="", "", $Y1761-SUM($AA$11:$AA1760))</f>
        <v/>
      </c>
      <c r="AB1761" s="111" t="str">
        <f t="shared" si="396"/>
        <v/>
      </c>
      <c r="AC1761" s="121" t="str">
        <f t="shared" si="392"/>
        <v/>
      </c>
      <c r="AD1761" s="122" t="str">
        <f t="shared" si="393"/>
        <v/>
      </c>
      <c r="AE1761" s="123" t="str">
        <f t="shared" si="397"/>
        <v/>
      </c>
      <c r="AG1761" s="150" t="str">
        <f t="shared" si="394"/>
        <v/>
      </c>
    </row>
    <row r="1762" spans="1:33" x14ac:dyDescent="0.25">
      <c r="A1762" s="56"/>
      <c r="B1762" s="70"/>
      <c r="C1762" s="76"/>
      <c r="D1762" s="73"/>
      <c r="E1762" s="79"/>
      <c r="F1762" s="56"/>
      <c r="G1762" s="13" t="str">
        <f t="shared" si="385"/>
        <v/>
      </c>
      <c r="H1762" s="56"/>
      <c r="K1762" s="128"/>
      <c r="L1762" s="128"/>
      <c r="M1762" s="128"/>
      <c r="N1762" s="84" t="str">
        <f t="shared" si="386"/>
        <v/>
      </c>
      <c r="O1762" s="128"/>
      <c r="P1762" s="84" t="str">
        <f t="shared" si="387"/>
        <v/>
      </c>
      <c r="Q1762" s="84" t="str">
        <f t="shared" si="384"/>
        <v/>
      </c>
      <c r="R1762" s="84" t="str">
        <f t="shared" si="388"/>
        <v/>
      </c>
      <c r="S1762" s="84" t="str">
        <f t="shared" si="389"/>
        <v/>
      </c>
      <c r="U1762" s="84" t="str">
        <f t="shared" si="390"/>
        <v/>
      </c>
      <c r="W1762" s="108" t="str">
        <f>IF($N1762="", "", SUM($D$11:$D1762))</f>
        <v/>
      </c>
      <c r="X1762" s="111" t="str">
        <f t="shared" si="391"/>
        <v/>
      </c>
      <c r="Y1762" s="114" t="str">
        <f t="shared" si="395"/>
        <v/>
      </c>
      <c r="Z1762" s="111" t="str">
        <f>IF(X1762="", "", X1762-SUM($Z$11:$Z1761))</f>
        <v/>
      </c>
      <c r="AA1762" s="111" t="str">
        <f>IF($Y1762="", "", $Y1762-SUM($AA$11:$AA1761))</f>
        <v/>
      </c>
      <c r="AB1762" s="111" t="str">
        <f t="shared" si="396"/>
        <v/>
      </c>
      <c r="AC1762" s="121" t="str">
        <f t="shared" si="392"/>
        <v/>
      </c>
      <c r="AD1762" s="122" t="str">
        <f t="shared" si="393"/>
        <v/>
      </c>
      <c r="AE1762" s="123" t="str">
        <f t="shared" si="397"/>
        <v/>
      </c>
      <c r="AG1762" s="150" t="str">
        <f t="shared" si="394"/>
        <v/>
      </c>
    </row>
    <row r="1763" spans="1:33" x14ac:dyDescent="0.25">
      <c r="A1763" s="56"/>
      <c r="B1763" s="70"/>
      <c r="C1763" s="76"/>
      <c r="D1763" s="73"/>
      <c r="E1763" s="79"/>
      <c r="F1763" s="56"/>
      <c r="G1763" s="13" t="str">
        <f t="shared" si="385"/>
        <v/>
      </c>
      <c r="H1763" s="56"/>
      <c r="K1763" s="128"/>
      <c r="L1763" s="128"/>
      <c r="M1763" s="128"/>
      <c r="N1763" s="84" t="str">
        <f t="shared" si="386"/>
        <v/>
      </c>
      <c r="O1763" s="128"/>
      <c r="P1763" s="84" t="str">
        <f t="shared" si="387"/>
        <v/>
      </c>
      <c r="Q1763" s="84" t="str">
        <f t="shared" si="384"/>
        <v/>
      </c>
      <c r="R1763" s="84" t="str">
        <f t="shared" si="388"/>
        <v/>
      </c>
      <c r="S1763" s="84" t="str">
        <f t="shared" si="389"/>
        <v/>
      </c>
      <c r="U1763" s="84" t="str">
        <f t="shared" si="390"/>
        <v/>
      </c>
      <c r="W1763" s="108" t="str">
        <f>IF($N1763="", "", SUM($D$11:$D1763))</f>
        <v/>
      </c>
      <c r="X1763" s="111" t="str">
        <f t="shared" si="391"/>
        <v/>
      </c>
      <c r="Y1763" s="114" t="str">
        <f t="shared" si="395"/>
        <v/>
      </c>
      <c r="Z1763" s="111" t="str">
        <f>IF(X1763="", "", X1763-SUM($Z$11:$Z1762))</f>
        <v/>
      </c>
      <c r="AA1763" s="111" t="str">
        <f>IF($Y1763="", "", $Y1763-SUM($AA$11:$AA1762))</f>
        <v/>
      </c>
      <c r="AB1763" s="111" t="str">
        <f t="shared" si="396"/>
        <v/>
      </c>
      <c r="AC1763" s="121" t="str">
        <f t="shared" si="392"/>
        <v/>
      </c>
      <c r="AD1763" s="122" t="str">
        <f t="shared" si="393"/>
        <v/>
      </c>
      <c r="AE1763" s="123" t="str">
        <f t="shared" si="397"/>
        <v/>
      </c>
      <c r="AG1763" s="150" t="str">
        <f t="shared" si="394"/>
        <v/>
      </c>
    </row>
    <row r="1764" spans="1:33" x14ac:dyDescent="0.25">
      <c r="A1764" s="56"/>
      <c r="B1764" s="70"/>
      <c r="C1764" s="76"/>
      <c r="D1764" s="73"/>
      <c r="E1764" s="79"/>
      <c r="F1764" s="56"/>
      <c r="G1764" s="13" t="str">
        <f t="shared" si="385"/>
        <v/>
      </c>
      <c r="H1764" s="56"/>
      <c r="K1764" s="128"/>
      <c r="L1764" s="128"/>
      <c r="M1764" s="128"/>
      <c r="N1764" s="84" t="str">
        <f t="shared" si="386"/>
        <v/>
      </c>
      <c r="O1764" s="128"/>
      <c r="P1764" s="84" t="str">
        <f t="shared" si="387"/>
        <v/>
      </c>
      <c r="Q1764" s="84" t="str">
        <f t="shared" si="384"/>
        <v/>
      </c>
      <c r="R1764" s="84" t="str">
        <f t="shared" si="388"/>
        <v/>
      </c>
      <c r="S1764" s="84" t="str">
        <f t="shared" si="389"/>
        <v/>
      </c>
      <c r="U1764" s="84" t="str">
        <f t="shared" si="390"/>
        <v/>
      </c>
      <c r="W1764" s="108" t="str">
        <f>IF($N1764="", "", SUM($D$11:$D1764))</f>
        <v/>
      </c>
      <c r="X1764" s="111" t="str">
        <f t="shared" si="391"/>
        <v/>
      </c>
      <c r="Y1764" s="114" t="str">
        <f t="shared" si="395"/>
        <v/>
      </c>
      <c r="Z1764" s="111" t="str">
        <f>IF(X1764="", "", X1764-SUM($Z$11:$Z1763))</f>
        <v/>
      </c>
      <c r="AA1764" s="111" t="str">
        <f>IF($Y1764="", "", $Y1764-SUM($AA$11:$AA1763))</f>
        <v/>
      </c>
      <c r="AB1764" s="111" t="str">
        <f t="shared" si="396"/>
        <v/>
      </c>
      <c r="AC1764" s="121" t="str">
        <f t="shared" si="392"/>
        <v/>
      </c>
      <c r="AD1764" s="122" t="str">
        <f t="shared" si="393"/>
        <v/>
      </c>
      <c r="AE1764" s="123" t="str">
        <f t="shared" si="397"/>
        <v/>
      </c>
      <c r="AG1764" s="150" t="str">
        <f t="shared" si="394"/>
        <v/>
      </c>
    </row>
    <row r="1765" spans="1:33" x14ac:dyDescent="0.25">
      <c r="A1765" s="56"/>
      <c r="B1765" s="70"/>
      <c r="C1765" s="76"/>
      <c r="D1765" s="73"/>
      <c r="E1765" s="79"/>
      <c r="F1765" s="56"/>
      <c r="G1765" s="13" t="str">
        <f t="shared" si="385"/>
        <v/>
      </c>
      <c r="H1765" s="56"/>
      <c r="K1765" s="128"/>
      <c r="L1765" s="128"/>
      <c r="M1765" s="128"/>
      <c r="N1765" s="84" t="str">
        <f t="shared" si="386"/>
        <v/>
      </c>
      <c r="O1765" s="128"/>
      <c r="P1765" s="84" t="str">
        <f t="shared" si="387"/>
        <v/>
      </c>
      <c r="Q1765" s="84" t="str">
        <f t="shared" si="384"/>
        <v/>
      </c>
      <c r="R1765" s="84" t="str">
        <f t="shared" si="388"/>
        <v/>
      </c>
      <c r="S1765" s="84" t="str">
        <f t="shared" si="389"/>
        <v/>
      </c>
      <c r="U1765" s="84" t="str">
        <f t="shared" si="390"/>
        <v/>
      </c>
      <c r="W1765" s="108" t="str">
        <f>IF($N1765="", "", SUM($D$11:$D1765))</f>
        <v/>
      </c>
      <c r="X1765" s="111" t="str">
        <f t="shared" si="391"/>
        <v/>
      </c>
      <c r="Y1765" s="114" t="str">
        <f t="shared" si="395"/>
        <v/>
      </c>
      <c r="Z1765" s="111" t="str">
        <f>IF(X1765="", "", X1765-SUM($Z$11:$Z1764))</f>
        <v/>
      </c>
      <c r="AA1765" s="111" t="str">
        <f>IF($Y1765="", "", $Y1765-SUM($AA$11:$AA1764))</f>
        <v/>
      </c>
      <c r="AB1765" s="111" t="str">
        <f t="shared" si="396"/>
        <v/>
      </c>
      <c r="AC1765" s="121" t="str">
        <f t="shared" si="392"/>
        <v/>
      </c>
      <c r="AD1765" s="122" t="str">
        <f t="shared" si="393"/>
        <v/>
      </c>
      <c r="AE1765" s="123" t="str">
        <f t="shared" si="397"/>
        <v/>
      </c>
      <c r="AG1765" s="150" t="str">
        <f t="shared" si="394"/>
        <v/>
      </c>
    </row>
    <row r="1766" spans="1:33" x14ac:dyDescent="0.25">
      <c r="A1766" s="56"/>
      <c r="B1766" s="70"/>
      <c r="C1766" s="76"/>
      <c r="D1766" s="73"/>
      <c r="E1766" s="79"/>
      <c r="F1766" s="56"/>
      <c r="G1766" s="13" t="str">
        <f t="shared" si="385"/>
        <v/>
      </c>
      <c r="H1766" s="56"/>
      <c r="K1766" s="128"/>
      <c r="L1766" s="128"/>
      <c r="M1766" s="128"/>
      <c r="N1766" s="84" t="str">
        <f t="shared" si="386"/>
        <v/>
      </c>
      <c r="O1766" s="128"/>
      <c r="P1766" s="84" t="str">
        <f t="shared" si="387"/>
        <v/>
      </c>
      <c r="Q1766" s="84" t="str">
        <f t="shared" si="384"/>
        <v/>
      </c>
      <c r="R1766" s="84" t="str">
        <f t="shared" si="388"/>
        <v/>
      </c>
      <c r="S1766" s="84" t="str">
        <f t="shared" si="389"/>
        <v/>
      </c>
      <c r="U1766" s="84" t="str">
        <f t="shared" si="390"/>
        <v/>
      </c>
      <c r="W1766" s="108" t="str">
        <f>IF($N1766="", "", SUM($D$11:$D1766))</f>
        <v/>
      </c>
      <c r="X1766" s="111" t="str">
        <f t="shared" si="391"/>
        <v/>
      </c>
      <c r="Y1766" s="114" t="str">
        <f t="shared" si="395"/>
        <v/>
      </c>
      <c r="Z1766" s="111" t="str">
        <f>IF(X1766="", "", X1766-SUM($Z$11:$Z1765))</f>
        <v/>
      </c>
      <c r="AA1766" s="111" t="str">
        <f>IF($Y1766="", "", $Y1766-SUM($AA$11:$AA1765))</f>
        <v/>
      </c>
      <c r="AB1766" s="111" t="str">
        <f t="shared" si="396"/>
        <v/>
      </c>
      <c r="AC1766" s="121" t="str">
        <f t="shared" si="392"/>
        <v/>
      </c>
      <c r="AD1766" s="122" t="str">
        <f t="shared" si="393"/>
        <v/>
      </c>
      <c r="AE1766" s="123" t="str">
        <f t="shared" si="397"/>
        <v/>
      </c>
      <c r="AG1766" s="150" t="str">
        <f t="shared" si="394"/>
        <v/>
      </c>
    </row>
    <row r="1767" spans="1:33" x14ac:dyDescent="0.25">
      <c r="A1767" s="56"/>
      <c r="B1767" s="70"/>
      <c r="C1767" s="76"/>
      <c r="D1767" s="73"/>
      <c r="E1767" s="79"/>
      <c r="F1767" s="56"/>
      <c r="G1767" s="13" t="str">
        <f t="shared" si="385"/>
        <v/>
      </c>
      <c r="H1767" s="56"/>
      <c r="K1767" s="128"/>
      <c r="L1767" s="128"/>
      <c r="M1767" s="128"/>
      <c r="N1767" s="84" t="str">
        <f t="shared" si="386"/>
        <v/>
      </c>
      <c r="O1767" s="128"/>
      <c r="P1767" s="84" t="str">
        <f t="shared" si="387"/>
        <v/>
      </c>
      <c r="Q1767" s="84" t="str">
        <f t="shared" si="384"/>
        <v/>
      </c>
      <c r="R1767" s="84" t="str">
        <f t="shared" si="388"/>
        <v/>
      </c>
      <c r="S1767" s="84" t="str">
        <f t="shared" si="389"/>
        <v/>
      </c>
      <c r="U1767" s="84" t="str">
        <f t="shared" si="390"/>
        <v/>
      </c>
      <c r="W1767" s="108" t="str">
        <f>IF($N1767="", "", SUM($D$11:$D1767))</f>
        <v/>
      </c>
      <c r="X1767" s="111" t="str">
        <f t="shared" si="391"/>
        <v/>
      </c>
      <c r="Y1767" s="114" t="str">
        <f t="shared" si="395"/>
        <v/>
      </c>
      <c r="Z1767" s="111" t="str">
        <f>IF(X1767="", "", X1767-SUM($Z$11:$Z1766))</f>
        <v/>
      </c>
      <c r="AA1767" s="111" t="str">
        <f>IF($Y1767="", "", $Y1767-SUM($AA$11:$AA1766))</f>
        <v/>
      </c>
      <c r="AB1767" s="111" t="str">
        <f t="shared" si="396"/>
        <v/>
      </c>
      <c r="AC1767" s="121" t="str">
        <f t="shared" si="392"/>
        <v/>
      </c>
      <c r="AD1767" s="122" t="str">
        <f t="shared" si="393"/>
        <v/>
      </c>
      <c r="AE1767" s="123" t="str">
        <f t="shared" si="397"/>
        <v/>
      </c>
      <c r="AG1767" s="150" t="str">
        <f t="shared" si="394"/>
        <v/>
      </c>
    </row>
    <row r="1768" spans="1:33" x14ac:dyDescent="0.25">
      <c r="A1768" s="56"/>
      <c r="B1768" s="70"/>
      <c r="C1768" s="76"/>
      <c r="D1768" s="73"/>
      <c r="E1768" s="79"/>
      <c r="F1768" s="56"/>
      <c r="G1768" s="13" t="str">
        <f t="shared" si="385"/>
        <v/>
      </c>
      <c r="H1768" s="56"/>
      <c r="K1768" s="128"/>
      <c r="L1768" s="128"/>
      <c r="M1768" s="128"/>
      <c r="N1768" s="84" t="str">
        <f t="shared" si="386"/>
        <v/>
      </c>
      <c r="O1768" s="128"/>
      <c r="P1768" s="84" t="str">
        <f t="shared" si="387"/>
        <v/>
      </c>
      <c r="Q1768" s="84" t="str">
        <f t="shared" si="384"/>
        <v/>
      </c>
      <c r="R1768" s="84" t="str">
        <f t="shared" si="388"/>
        <v/>
      </c>
      <c r="S1768" s="84" t="str">
        <f t="shared" si="389"/>
        <v/>
      </c>
      <c r="U1768" s="84" t="str">
        <f t="shared" si="390"/>
        <v/>
      </c>
      <c r="W1768" s="108" t="str">
        <f>IF($N1768="", "", SUM($D$11:$D1768))</f>
        <v/>
      </c>
      <c r="X1768" s="111" t="str">
        <f t="shared" si="391"/>
        <v/>
      </c>
      <c r="Y1768" s="114" t="str">
        <f t="shared" si="395"/>
        <v/>
      </c>
      <c r="Z1768" s="111" t="str">
        <f>IF(X1768="", "", X1768-SUM($Z$11:$Z1767))</f>
        <v/>
      </c>
      <c r="AA1768" s="111" t="str">
        <f>IF($Y1768="", "", $Y1768-SUM($AA$11:$AA1767))</f>
        <v/>
      </c>
      <c r="AB1768" s="111" t="str">
        <f t="shared" si="396"/>
        <v/>
      </c>
      <c r="AC1768" s="121" t="str">
        <f t="shared" si="392"/>
        <v/>
      </c>
      <c r="AD1768" s="122" t="str">
        <f t="shared" si="393"/>
        <v/>
      </c>
      <c r="AE1768" s="123" t="str">
        <f t="shared" si="397"/>
        <v/>
      </c>
      <c r="AG1768" s="150" t="str">
        <f t="shared" si="394"/>
        <v/>
      </c>
    </row>
    <row r="1769" spans="1:33" x14ac:dyDescent="0.25">
      <c r="A1769" s="56"/>
      <c r="B1769" s="70"/>
      <c r="C1769" s="76"/>
      <c r="D1769" s="73"/>
      <c r="E1769" s="79"/>
      <c r="F1769" s="56"/>
      <c r="G1769" s="13" t="str">
        <f t="shared" si="385"/>
        <v/>
      </c>
      <c r="H1769" s="56"/>
      <c r="K1769" s="128"/>
      <c r="L1769" s="128"/>
      <c r="M1769" s="128"/>
      <c r="N1769" s="84" t="str">
        <f t="shared" si="386"/>
        <v/>
      </c>
      <c r="O1769" s="128"/>
      <c r="P1769" s="84" t="str">
        <f t="shared" si="387"/>
        <v/>
      </c>
      <c r="Q1769" s="84" t="str">
        <f t="shared" si="384"/>
        <v/>
      </c>
      <c r="R1769" s="84" t="str">
        <f t="shared" si="388"/>
        <v/>
      </c>
      <c r="S1769" s="84" t="str">
        <f t="shared" si="389"/>
        <v/>
      </c>
      <c r="U1769" s="84" t="str">
        <f t="shared" si="390"/>
        <v/>
      </c>
      <c r="W1769" s="108" t="str">
        <f>IF($N1769="", "", SUM($D$11:$D1769))</f>
        <v/>
      </c>
      <c r="X1769" s="111" t="str">
        <f t="shared" si="391"/>
        <v/>
      </c>
      <c r="Y1769" s="114" t="str">
        <f t="shared" si="395"/>
        <v/>
      </c>
      <c r="Z1769" s="111" t="str">
        <f>IF(X1769="", "", X1769-SUM($Z$11:$Z1768))</f>
        <v/>
      </c>
      <c r="AA1769" s="111" t="str">
        <f>IF($Y1769="", "", $Y1769-SUM($AA$11:$AA1768))</f>
        <v/>
      </c>
      <c r="AB1769" s="111" t="str">
        <f t="shared" si="396"/>
        <v/>
      </c>
      <c r="AC1769" s="121" t="str">
        <f t="shared" si="392"/>
        <v/>
      </c>
      <c r="AD1769" s="122" t="str">
        <f t="shared" si="393"/>
        <v/>
      </c>
      <c r="AE1769" s="123" t="str">
        <f t="shared" si="397"/>
        <v/>
      </c>
      <c r="AG1769" s="150" t="str">
        <f t="shared" si="394"/>
        <v/>
      </c>
    </row>
    <row r="1770" spans="1:33" x14ac:dyDescent="0.25">
      <c r="A1770" s="56"/>
      <c r="B1770" s="70"/>
      <c r="C1770" s="76"/>
      <c r="D1770" s="73"/>
      <c r="E1770" s="79"/>
      <c r="F1770" s="56"/>
      <c r="G1770" s="13" t="str">
        <f t="shared" si="385"/>
        <v/>
      </c>
      <c r="H1770" s="56"/>
      <c r="K1770" s="128"/>
      <c r="L1770" s="128"/>
      <c r="M1770" s="128"/>
      <c r="N1770" s="84" t="str">
        <f t="shared" si="386"/>
        <v/>
      </c>
      <c r="O1770" s="128"/>
      <c r="P1770" s="84" t="str">
        <f t="shared" si="387"/>
        <v/>
      </c>
      <c r="Q1770" s="84" t="str">
        <f t="shared" si="384"/>
        <v/>
      </c>
      <c r="R1770" s="84" t="str">
        <f t="shared" si="388"/>
        <v/>
      </c>
      <c r="S1770" s="84" t="str">
        <f t="shared" si="389"/>
        <v/>
      </c>
      <c r="U1770" s="84" t="str">
        <f t="shared" si="390"/>
        <v/>
      </c>
      <c r="W1770" s="108" t="str">
        <f>IF($N1770="", "", SUM($D$11:$D1770))</f>
        <v/>
      </c>
      <c r="X1770" s="111" t="str">
        <f t="shared" si="391"/>
        <v/>
      </c>
      <c r="Y1770" s="114" t="str">
        <f t="shared" si="395"/>
        <v/>
      </c>
      <c r="Z1770" s="111" t="str">
        <f>IF(X1770="", "", X1770-SUM($Z$11:$Z1769))</f>
        <v/>
      </c>
      <c r="AA1770" s="111" t="str">
        <f>IF($Y1770="", "", $Y1770-SUM($AA$11:$AA1769))</f>
        <v/>
      </c>
      <c r="AB1770" s="111" t="str">
        <f t="shared" si="396"/>
        <v/>
      </c>
      <c r="AC1770" s="121" t="str">
        <f t="shared" si="392"/>
        <v/>
      </c>
      <c r="AD1770" s="122" t="str">
        <f t="shared" si="393"/>
        <v/>
      </c>
      <c r="AE1770" s="123" t="str">
        <f t="shared" si="397"/>
        <v/>
      </c>
      <c r="AG1770" s="150" t="str">
        <f t="shared" si="394"/>
        <v/>
      </c>
    </row>
    <row r="1771" spans="1:33" x14ac:dyDescent="0.25">
      <c r="A1771" s="56"/>
      <c r="B1771" s="70"/>
      <c r="C1771" s="76"/>
      <c r="D1771" s="73"/>
      <c r="E1771" s="79"/>
      <c r="F1771" s="56"/>
      <c r="G1771" s="13" t="str">
        <f t="shared" si="385"/>
        <v/>
      </c>
      <c r="H1771" s="56"/>
      <c r="K1771" s="128"/>
      <c r="L1771" s="128"/>
      <c r="M1771" s="128"/>
      <c r="N1771" s="84" t="str">
        <f t="shared" si="386"/>
        <v/>
      </c>
      <c r="O1771" s="128"/>
      <c r="P1771" s="84" t="str">
        <f t="shared" si="387"/>
        <v/>
      </c>
      <c r="Q1771" s="84" t="str">
        <f t="shared" si="384"/>
        <v/>
      </c>
      <c r="R1771" s="84" t="str">
        <f t="shared" si="388"/>
        <v/>
      </c>
      <c r="S1771" s="84" t="str">
        <f t="shared" si="389"/>
        <v/>
      </c>
      <c r="U1771" s="84" t="str">
        <f t="shared" si="390"/>
        <v/>
      </c>
      <c r="W1771" s="108" t="str">
        <f>IF($N1771="", "", SUM($D$11:$D1771))</f>
        <v/>
      </c>
      <c r="X1771" s="111" t="str">
        <f t="shared" si="391"/>
        <v/>
      </c>
      <c r="Y1771" s="114" t="str">
        <f t="shared" si="395"/>
        <v/>
      </c>
      <c r="Z1771" s="111" t="str">
        <f>IF(X1771="", "", X1771-SUM($Z$11:$Z1770))</f>
        <v/>
      </c>
      <c r="AA1771" s="111" t="str">
        <f>IF($Y1771="", "", $Y1771-SUM($AA$11:$AA1770))</f>
        <v/>
      </c>
      <c r="AB1771" s="111" t="str">
        <f t="shared" si="396"/>
        <v/>
      </c>
      <c r="AC1771" s="121" t="str">
        <f t="shared" si="392"/>
        <v/>
      </c>
      <c r="AD1771" s="122" t="str">
        <f t="shared" si="393"/>
        <v/>
      </c>
      <c r="AE1771" s="123" t="str">
        <f t="shared" si="397"/>
        <v/>
      </c>
      <c r="AG1771" s="150" t="str">
        <f t="shared" si="394"/>
        <v/>
      </c>
    </row>
    <row r="1772" spans="1:33" x14ac:dyDescent="0.25">
      <c r="A1772" s="56"/>
      <c r="B1772" s="70"/>
      <c r="C1772" s="76"/>
      <c r="D1772" s="73"/>
      <c r="E1772" s="79"/>
      <c r="F1772" s="56"/>
      <c r="G1772" s="13" t="str">
        <f t="shared" si="385"/>
        <v/>
      </c>
      <c r="H1772" s="56"/>
      <c r="K1772" s="128"/>
      <c r="L1772" s="128"/>
      <c r="M1772" s="128"/>
      <c r="N1772" s="84" t="str">
        <f t="shared" si="386"/>
        <v/>
      </c>
      <c r="O1772" s="128"/>
      <c r="P1772" s="84" t="str">
        <f t="shared" si="387"/>
        <v/>
      </c>
      <c r="Q1772" s="84" t="str">
        <f t="shared" si="384"/>
        <v/>
      </c>
      <c r="R1772" s="84" t="str">
        <f t="shared" si="388"/>
        <v/>
      </c>
      <c r="S1772" s="84" t="str">
        <f t="shared" si="389"/>
        <v/>
      </c>
      <c r="U1772" s="84" t="str">
        <f t="shared" si="390"/>
        <v/>
      </c>
      <c r="W1772" s="108" t="str">
        <f>IF($N1772="", "", SUM($D$11:$D1772))</f>
        <v/>
      </c>
      <c r="X1772" s="111" t="str">
        <f t="shared" si="391"/>
        <v/>
      </c>
      <c r="Y1772" s="114" t="str">
        <f t="shared" si="395"/>
        <v/>
      </c>
      <c r="Z1772" s="111" t="str">
        <f>IF(X1772="", "", X1772-SUM($Z$11:$Z1771))</f>
        <v/>
      </c>
      <c r="AA1772" s="111" t="str">
        <f>IF($Y1772="", "", $Y1772-SUM($AA$11:$AA1771))</f>
        <v/>
      </c>
      <c r="AB1772" s="111" t="str">
        <f t="shared" si="396"/>
        <v/>
      </c>
      <c r="AC1772" s="121" t="str">
        <f t="shared" si="392"/>
        <v/>
      </c>
      <c r="AD1772" s="122" t="str">
        <f t="shared" si="393"/>
        <v/>
      </c>
      <c r="AE1772" s="123" t="str">
        <f t="shared" si="397"/>
        <v/>
      </c>
      <c r="AG1772" s="150" t="str">
        <f t="shared" si="394"/>
        <v/>
      </c>
    </row>
    <row r="1773" spans="1:33" x14ac:dyDescent="0.25">
      <c r="A1773" s="56"/>
      <c r="B1773" s="70"/>
      <c r="C1773" s="76"/>
      <c r="D1773" s="73"/>
      <c r="E1773" s="79"/>
      <c r="F1773" s="56"/>
      <c r="G1773" s="13" t="str">
        <f t="shared" si="385"/>
        <v/>
      </c>
      <c r="H1773" s="56"/>
      <c r="K1773" s="128"/>
      <c r="L1773" s="128"/>
      <c r="M1773" s="128"/>
      <c r="N1773" s="84" t="str">
        <f t="shared" si="386"/>
        <v/>
      </c>
      <c r="O1773" s="128"/>
      <c r="P1773" s="84" t="str">
        <f t="shared" si="387"/>
        <v/>
      </c>
      <c r="Q1773" s="84" t="str">
        <f t="shared" si="384"/>
        <v/>
      </c>
      <c r="R1773" s="84" t="str">
        <f t="shared" si="388"/>
        <v/>
      </c>
      <c r="S1773" s="84" t="str">
        <f t="shared" si="389"/>
        <v/>
      </c>
      <c r="U1773" s="84" t="str">
        <f t="shared" si="390"/>
        <v/>
      </c>
      <c r="W1773" s="108" t="str">
        <f>IF($N1773="", "", SUM($D$11:$D1773))</f>
        <v/>
      </c>
      <c r="X1773" s="111" t="str">
        <f t="shared" si="391"/>
        <v/>
      </c>
      <c r="Y1773" s="114" t="str">
        <f t="shared" si="395"/>
        <v/>
      </c>
      <c r="Z1773" s="111" t="str">
        <f>IF(X1773="", "", X1773-SUM($Z$11:$Z1772))</f>
        <v/>
      </c>
      <c r="AA1773" s="111" t="str">
        <f>IF($Y1773="", "", $Y1773-SUM($AA$11:$AA1772))</f>
        <v/>
      </c>
      <c r="AB1773" s="111" t="str">
        <f t="shared" si="396"/>
        <v/>
      </c>
      <c r="AC1773" s="121" t="str">
        <f t="shared" si="392"/>
        <v/>
      </c>
      <c r="AD1773" s="122" t="str">
        <f t="shared" si="393"/>
        <v/>
      </c>
      <c r="AE1773" s="123" t="str">
        <f t="shared" si="397"/>
        <v/>
      </c>
      <c r="AG1773" s="150" t="str">
        <f t="shared" si="394"/>
        <v/>
      </c>
    </row>
    <row r="1774" spans="1:33" x14ac:dyDescent="0.25">
      <c r="A1774" s="56"/>
      <c r="B1774" s="70"/>
      <c r="C1774" s="76"/>
      <c r="D1774" s="73"/>
      <c r="E1774" s="79"/>
      <c r="F1774" s="56"/>
      <c r="G1774" s="13" t="str">
        <f t="shared" si="385"/>
        <v/>
      </c>
      <c r="H1774" s="56"/>
      <c r="K1774" s="128"/>
      <c r="L1774" s="128"/>
      <c r="M1774" s="128"/>
      <c r="N1774" s="84" t="str">
        <f t="shared" si="386"/>
        <v/>
      </c>
      <c r="O1774" s="128"/>
      <c r="P1774" s="84" t="str">
        <f t="shared" si="387"/>
        <v/>
      </c>
      <c r="Q1774" s="84" t="str">
        <f t="shared" si="384"/>
        <v/>
      </c>
      <c r="R1774" s="84" t="str">
        <f t="shared" si="388"/>
        <v/>
      </c>
      <c r="S1774" s="84" t="str">
        <f t="shared" si="389"/>
        <v/>
      </c>
      <c r="U1774" s="84" t="str">
        <f t="shared" si="390"/>
        <v/>
      </c>
      <c r="W1774" s="108" t="str">
        <f>IF($N1774="", "", SUM($D$11:$D1774))</f>
        <v/>
      </c>
      <c r="X1774" s="111" t="str">
        <f t="shared" si="391"/>
        <v/>
      </c>
      <c r="Y1774" s="114" t="str">
        <f t="shared" si="395"/>
        <v/>
      </c>
      <c r="Z1774" s="111" t="str">
        <f>IF(X1774="", "", X1774-SUM($Z$11:$Z1773))</f>
        <v/>
      </c>
      <c r="AA1774" s="111" t="str">
        <f>IF($Y1774="", "", $Y1774-SUM($AA$11:$AA1773))</f>
        <v/>
      </c>
      <c r="AB1774" s="111" t="str">
        <f t="shared" si="396"/>
        <v/>
      </c>
      <c r="AC1774" s="121" t="str">
        <f t="shared" si="392"/>
        <v/>
      </c>
      <c r="AD1774" s="122" t="str">
        <f t="shared" si="393"/>
        <v/>
      </c>
      <c r="AE1774" s="123" t="str">
        <f t="shared" si="397"/>
        <v/>
      </c>
      <c r="AG1774" s="150" t="str">
        <f t="shared" si="394"/>
        <v/>
      </c>
    </row>
    <row r="1775" spans="1:33" x14ac:dyDescent="0.25">
      <c r="A1775" s="56"/>
      <c r="B1775" s="70"/>
      <c r="C1775" s="76"/>
      <c r="D1775" s="73"/>
      <c r="E1775" s="79"/>
      <c r="F1775" s="56"/>
      <c r="G1775" s="13" t="str">
        <f t="shared" si="385"/>
        <v/>
      </c>
      <c r="H1775" s="56"/>
      <c r="K1775" s="128"/>
      <c r="L1775" s="128"/>
      <c r="M1775" s="128"/>
      <c r="N1775" s="84" t="str">
        <f t="shared" si="386"/>
        <v/>
      </c>
      <c r="O1775" s="128"/>
      <c r="P1775" s="84" t="str">
        <f t="shared" si="387"/>
        <v/>
      </c>
      <c r="Q1775" s="84" t="str">
        <f t="shared" si="384"/>
        <v/>
      </c>
      <c r="R1775" s="84" t="str">
        <f t="shared" si="388"/>
        <v/>
      </c>
      <c r="S1775" s="84" t="str">
        <f t="shared" si="389"/>
        <v/>
      </c>
      <c r="U1775" s="84" t="str">
        <f t="shared" si="390"/>
        <v/>
      </c>
      <c r="W1775" s="108" t="str">
        <f>IF($N1775="", "", SUM($D$11:$D1775))</f>
        <v/>
      </c>
      <c r="X1775" s="111" t="str">
        <f t="shared" si="391"/>
        <v/>
      </c>
      <c r="Y1775" s="114" t="str">
        <f t="shared" si="395"/>
        <v/>
      </c>
      <c r="Z1775" s="111" t="str">
        <f>IF(X1775="", "", X1775-SUM($Z$11:$Z1774))</f>
        <v/>
      </c>
      <c r="AA1775" s="111" t="str">
        <f>IF($Y1775="", "", $Y1775-SUM($AA$11:$AA1774))</f>
        <v/>
      </c>
      <c r="AB1775" s="111" t="str">
        <f t="shared" si="396"/>
        <v/>
      </c>
      <c r="AC1775" s="121" t="str">
        <f t="shared" si="392"/>
        <v/>
      </c>
      <c r="AD1775" s="122" t="str">
        <f t="shared" si="393"/>
        <v/>
      </c>
      <c r="AE1775" s="123" t="str">
        <f t="shared" si="397"/>
        <v/>
      </c>
      <c r="AG1775" s="150" t="str">
        <f t="shared" si="394"/>
        <v/>
      </c>
    </row>
    <row r="1776" spans="1:33" x14ac:dyDescent="0.25">
      <c r="A1776" s="56"/>
      <c r="B1776" s="70"/>
      <c r="C1776" s="76"/>
      <c r="D1776" s="73"/>
      <c r="E1776" s="79"/>
      <c r="F1776" s="56"/>
      <c r="G1776" s="13" t="str">
        <f t="shared" si="385"/>
        <v/>
      </c>
      <c r="H1776" s="56"/>
      <c r="K1776" s="128"/>
      <c r="L1776" s="128"/>
      <c r="M1776" s="128"/>
      <c r="N1776" s="84" t="str">
        <f t="shared" si="386"/>
        <v/>
      </c>
      <c r="O1776" s="128"/>
      <c r="P1776" s="84" t="str">
        <f t="shared" si="387"/>
        <v/>
      </c>
      <c r="Q1776" s="84" t="str">
        <f t="shared" si="384"/>
        <v/>
      </c>
      <c r="R1776" s="84" t="str">
        <f t="shared" si="388"/>
        <v/>
      </c>
      <c r="S1776" s="84" t="str">
        <f t="shared" si="389"/>
        <v/>
      </c>
      <c r="U1776" s="84" t="str">
        <f t="shared" si="390"/>
        <v/>
      </c>
      <c r="W1776" s="108" t="str">
        <f>IF($N1776="", "", SUM($D$11:$D1776))</f>
        <v/>
      </c>
      <c r="X1776" s="111" t="str">
        <f t="shared" si="391"/>
        <v/>
      </c>
      <c r="Y1776" s="114" t="str">
        <f t="shared" si="395"/>
        <v/>
      </c>
      <c r="Z1776" s="111" t="str">
        <f>IF(X1776="", "", X1776-SUM($Z$11:$Z1775))</f>
        <v/>
      </c>
      <c r="AA1776" s="111" t="str">
        <f>IF($Y1776="", "", $Y1776-SUM($AA$11:$AA1775))</f>
        <v/>
      </c>
      <c r="AB1776" s="111" t="str">
        <f t="shared" si="396"/>
        <v/>
      </c>
      <c r="AC1776" s="121" t="str">
        <f t="shared" si="392"/>
        <v/>
      </c>
      <c r="AD1776" s="122" t="str">
        <f t="shared" si="393"/>
        <v/>
      </c>
      <c r="AE1776" s="123" t="str">
        <f t="shared" si="397"/>
        <v/>
      </c>
      <c r="AG1776" s="150" t="str">
        <f t="shared" si="394"/>
        <v/>
      </c>
    </row>
    <row r="1777" spans="1:33" x14ac:dyDescent="0.25">
      <c r="A1777" s="56"/>
      <c r="B1777" s="70"/>
      <c r="C1777" s="76"/>
      <c r="D1777" s="73"/>
      <c r="E1777" s="79"/>
      <c r="F1777" s="56"/>
      <c r="G1777" s="13" t="str">
        <f t="shared" si="385"/>
        <v/>
      </c>
      <c r="H1777" s="56"/>
      <c r="K1777" s="128"/>
      <c r="L1777" s="128"/>
      <c r="M1777" s="128"/>
      <c r="N1777" s="84" t="str">
        <f t="shared" si="386"/>
        <v/>
      </c>
      <c r="O1777" s="128"/>
      <c r="P1777" s="84" t="str">
        <f t="shared" si="387"/>
        <v/>
      </c>
      <c r="Q1777" s="84" t="str">
        <f t="shared" si="384"/>
        <v/>
      </c>
      <c r="R1777" s="84" t="str">
        <f t="shared" si="388"/>
        <v/>
      </c>
      <c r="S1777" s="84" t="str">
        <f t="shared" si="389"/>
        <v/>
      </c>
      <c r="U1777" s="84" t="str">
        <f t="shared" si="390"/>
        <v/>
      </c>
      <c r="W1777" s="108" t="str">
        <f>IF($N1777="", "", SUM($D$11:$D1777))</f>
        <v/>
      </c>
      <c r="X1777" s="111" t="str">
        <f t="shared" si="391"/>
        <v/>
      </c>
      <c r="Y1777" s="114" t="str">
        <f t="shared" si="395"/>
        <v/>
      </c>
      <c r="Z1777" s="111" t="str">
        <f>IF(X1777="", "", X1777-SUM($Z$11:$Z1776))</f>
        <v/>
      </c>
      <c r="AA1777" s="111" t="str">
        <f>IF($Y1777="", "", $Y1777-SUM($AA$11:$AA1776))</f>
        <v/>
      </c>
      <c r="AB1777" s="111" t="str">
        <f t="shared" si="396"/>
        <v/>
      </c>
      <c r="AC1777" s="121" t="str">
        <f t="shared" si="392"/>
        <v/>
      </c>
      <c r="AD1777" s="122" t="str">
        <f t="shared" si="393"/>
        <v/>
      </c>
      <c r="AE1777" s="123" t="str">
        <f t="shared" si="397"/>
        <v/>
      </c>
      <c r="AG1777" s="150" t="str">
        <f t="shared" si="394"/>
        <v/>
      </c>
    </row>
    <row r="1778" spans="1:33" x14ac:dyDescent="0.25">
      <c r="A1778" s="56"/>
      <c r="B1778" s="70"/>
      <c r="C1778" s="76"/>
      <c r="D1778" s="73"/>
      <c r="E1778" s="79"/>
      <c r="F1778" s="56"/>
      <c r="G1778" s="13" t="str">
        <f t="shared" si="385"/>
        <v/>
      </c>
      <c r="H1778" s="56"/>
      <c r="K1778" s="128"/>
      <c r="L1778" s="128"/>
      <c r="M1778" s="128"/>
      <c r="N1778" s="84" t="str">
        <f t="shared" si="386"/>
        <v/>
      </c>
      <c r="O1778" s="128"/>
      <c r="P1778" s="84" t="str">
        <f t="shared" si="387"/>
        <v/>
      </c>
      <c r="Q1778" s="84" t="str">
        <f t="shared" si="384"/>
        <v/>
      </c>
      <c r="R1778" s="84" t="str">
        <f t="shared" si="388"/>
        <v/>
      </c>
      <c r="S1778" s="84" t="str">
        <f t="shared" si="389"/>
        <v/>
      </c>
      <c r="U1778" s="84" t="str">
        <f t="shared" si="390"/>
        <v/>
      </c>
      <c r="W1778" s="108" t="str">
        <f>IF($N1778="", "", SUM($D$11:$D1778))</f>
        <v/>
      </c>
      <c r="X1778" s="111" t="str">
        <f t="shared" si="391"/>
        <v/>
      </c>
      <c r="Y1778" s="114" t="str">
        <f t="shared" si="395"/>
        <v/>
      </c>
      <c r="Z1778" s="111" t="str">
        <f>IF(X1778="", "", X1778-SUM($Z$11:$Z1777))</f>
        <v/>
      </c>
      <c r="AA1778" s="111" t="str">
        <f>IF($Y1778="", "", $Y1778-SUM($AA$11:$AA1777))</f>
        <v/>
      </c>
      <c r="AB1778" s="111" t="str">
        <f t="shared" si="396"/>
        <v/>
      </c>
      <c r="AC1778" s="121" t="str">
        <f t="shared" si="392"/>
        <v/>
      </c>
      <c r="AD1778" s="122" t="str">
        <f t="shared" si="393"/>
        <v/>
      </c>
      <c r="AE1778" s="123" t="str">
        <f t="shared" si="397"/>
        <v/>
      </c>
      <c r="AG1778" s="150" t="str">
        <f t="shared" si="394"/>
        <v/>
      </c>
    </row>
    <row r="1779" spans="1:33" x14ac:dyDescent="0.25">
      <c r="A1779" s="56"/>
      <c r="B1779" s="70"/>
      <c r="C1779" s="76"/>
      <c r="D1779" s="73"/>
      <c r="E1779" s="79"/>
      <c r="F1779" s="56"/>
      <c r="G1779" s="13" t="str">
        <f t="shared" si="385"/>
        <v/>
      </c>
      <c r="H1779" s="56"/>
      <c r="K1779" s="128"/>
      <c r="L1779" s="128"/>
      <c r="M1779" s="128"/>
      <c r="N1779" s="84" t="str">
        <f t="shared" si="386"/>
        <v/>
      </c>
      <c r="O1779" s="128"/>
      <c r="P1779" s="84" t="str">
        <f t="shared" si="387"/>
        <v/>
      </c>
      <c r="Q1779" s="84" t="str">
        <f t="shared" si="384"/>
        <v/>
      </c>
      <c r="R1779" s="84" t="str">
        <f t="shared" si="388"/>
        <v/>
      </c>
      <c r="S1779" s="84" t="str">
        <f t="shared" si="389"/>
        <v/>
      </c>
      <c r="U1779" s="84" t="str">
        <f t="shared" si="390"/>
        <v/>
      </c>
      <c r="W1779" s="108" t="str">
        <f>IF($N1779="", "", SUM($D$11:$D1779))</f>
        <v/>
      </c>
      <c r="X1779" s="111" t="str">
        <f t="shared" si="391"/>
        <v/>
      </c>
      <c r="Y1779" s="114" t="str">
        <f t="shared" si="395"/>
        <v/>
      </c>
      <c r="Z1779" s="111" t="str">
        <f>IF(X1779="", "", X1779-SUM($Z$11:$Z1778))</f>
        <v/>
      </c>
      <c r="AA1779" s="111" t="str">
        <f>IF($Y1779="", "", $Y1779-SUM($AA$11:$AA1778))</f>
        <v/>
      </c>
      <c r="AB1779" s="111" t="str">
        <f t="shared" si="396"/>
        <v/>
      </c>
      <c r="AC1779" s="121" t="str">
        <f t="shared" si="392"/>
        <v/>
      </c>
      <c r="AD1779" s="122" t="str">
        <f t="shared" si="393"/>
        <v/>
      </c>
      <c r="AE1779" s="123" t="str">
        <f t="shared" si="397"/>
        <v/>
      </c>
      <c r="AG1779" s="150" t="str">
        <f t="shared" si="394"/>
        <v/>
      </c>
    </row>
    <row r="1780" spans="1:33" x14ac:dyDescent="0.25">
      <c r="A1780" s="56"/>
      <c r="B1780" s="70"/>
      <c r="C1780" s="76"/>
      <c r="D1780" s="73"/>
      <c r="E1780" s="79"/>
      <c r="F1780" s="56"/>
      <c r="G1780" s="13" t="str">
        <f t="shared" si="385"/>
        <v/>
      </c>
      <c r="H1780" s="56"/>
      <c r="K1780" s="128"/>
      <c r="L1780" s="128"/>
      <c r="M1780" s="128"/>
      <c r="N1780" s="84" t="str">
        <f t="shared" si="386"/>
        <v/>
      </c>
      <c r="O1780" s="128"/>
      <c r="P1780" s="84" t="str">
        <f t="shared" si="387"/>
        <v/>
      </c>
      <c r="Q1780" s="84" t="str">
        <f t="shared" si="384"/>
        <v/>
      </c>
      <c r="R1780" s="84" t="str">
        <f t="shared" si="388"/>
        <v/>
      </c>
      <c r="S1780" s="84" t="str">
        <f t="shared" si="389"/>
        <v/>
      </c>
      <c r="U1780" s="84" t="str">
        <f t="shared" si="390"/>
        <v/>
      </c>
      <c r="W1780" s="108" t="str">
        <f>IF($N1780="", "", SUM($D$11:$D1780))</f>
        <v/>
      </c>
      <c r="X1780" s="111" t="str">
        <f t="shared" si="391"/>
        <v/>
      </c>
      <c r="Y1780" s="114" t="str">
        <f t="shared" si="395"/>
        <v/>
      </c>
      <c r="Z1780" s="111" t="str">
        <f>IF(X1780="", "", X1780-SUM($Z$11:$Z1779))</f>
        <v/>
      </c>
      <c r="AA1780" s="111" t="str">
        <f>IF($Y1780="", "", $Y1780-SUM($AA$11:$AA1779))</f>
        <v/>
      </c>
      <c r="AB1780" s="111" t="str">
        <f t="shared" si="396"/>
        <v/>
      </c>
      <c r="AC1780" s="121" t="str">
        <f t="shared" si="392"/>
        <v/>
      </c>
      <c r="AD1780" s="122" t="str">
        <f t="shared" si="393"/>
        <v/>
      </c>
      <c r="AE1780" s="123" t="str">
        <f t="shared" si="397"/>
        <v/>
      </c>
      <c r="AG1780" s="150" t="str">
        <f t="shared" si="394"/>
        <v/>
      </c>
    </row>
    <row r="1781" spans="1:33" x14ac:dyDescent="0.25">
      <c r="A1781" s="56"/>
      <c r="B1781" s="70"/>
      <c r="C1781" s="76"/>
      <c r="D1781" s="73"/>
      <c r="E1781" s="79"/>
      <c r="F1781" s="56"/>
      <c r="G1781" s="13" t="str">
        <f t="shared" si="385"/>
        <v/>
      </c>
      <c r="H1781" s="56"/>
      <c r="K1781" s="128"/>
      <c r="L1781" s="128"/>
      <c r="M1781" s="128"/>
      <c r="N1781" s="84" t="str">
        <f t="shared" si="386"/>
        <v/>
      </c>
      <c r="O1781" s="128"/>
      <c r="P1781" s="84" t="str">
        <f t="shared" si="387"/>
        <v/>
      </c>
      <c r="Q1781" s="84" t="str">
        <f t="shared" si="384"/>
        <v/>
      </c>
      <c r="R1781" s="84" t="str">
        <f t="shared" si="388"/>
        <v/>
      </c>
      <c r="S1781" s="84" t="str">
        <f t="shared" si="389"/>
        <v/>
      </c>
      <c r="U1781" s="84" t="str">
        <f t="shared" si="390"/>
        <v/>
      </c>
      <c r="W1781" s="108" t="str">
        <f>IF($N1781="", "", SUM($D$11:$D1781))</f>
        <v/>
      </c>
      <c r="X1781" s="111" t="str">
        <f t="shared" si="391"/>
        <v/>
      </c>
      <c r="Y1781" s="114" t="str">
        <f t="shared" si="395"/>
        <v/>
      </c>
      <c r="Z1781" s="111" t="str">
        <f>IF(X1781="", "", X1781-SUM($Z$11:$Z1780))</f>
        <v/>
      </c>
      <c r="AA1781" s="111" t="str">
        <f>IF($Y1781="", "", $Y1781-SUM($AA$11:$AA1780))</f>
        <v/>
      </c>
      <c r="AB1781" s="111" t="str">
        <f t="shared" si="396"/>
        <v/>
      </c>
      <c r="AC1781" s="121" t="str">
        <f t="shared" si="392"/>
        <v/>
      </c>
      <c r="AD1781" s="122" t="str">
        <f t="shared" si="393"/>
        <v/>
      </c>
      <c r="AE1781" s="123" t="str">
        <f t="shared" si="397"/>
        <v/>
      </c>
      <c r="AG1781" s="150" t="str">
        <f t="shared" si="394"/>
        <v/>
      </c>
    </row>
    <row r="1782" spans="1:33" x14ac:dyDescent="0.25">
      <c r="A1782" s="56"/>
      <c r="B1782" s="70"/>
      <c r="C1782" s="76"/>
      <c r="D1782" s="73"/>
      <c r="E1782" s="79"/>
      <c r="F1782" s="56"/>
      <c r="G1782" s="13" t="str">
        <f t="shared" si="385"/>
        <v/>
      </c>
      <c r="H1782" s="56"/>
      <c r="K1782" s="128"/>
      <c r="L1782" s="128"/>
      <c r="M1782" s="128"/>
      <c r="N1782" s="84" t="str">
        <f t="shared" si="386"/>
        <v/>
      </c>
      <c r="O1782" s="128"/>
      <c r="P1782" s="84" t="str">
        <f t="shared" si="387"/>
        <v/>
      </c>
      <c r="Q1782" s="84" t="str">
        <f t="shared" si="384"/>
        <v/>
      </c>
      <c r="R1782" s="84" t="str">
        <f t="shared" si="388"/>
        <v/>
      </c>
      <c r="S1782" s="84" t="str">
        <f t="shared" si="389"/>
        <v/>
      </c>
      <c r="U1782" s="84" t="str">
        <f t="shared" si="390"/>
        <v/>
      </c>
      <c r="W1782" s="108" t="str">
        <f>IF($N1782="", "", SUM($D$11:$D1782))</f>
        <v/>
      </c>
      <c r="X1782" s="111" t="str">
        <f t="shared" si="391"/>
        <v/>
      </c>
      <c r="Y1782" s="114" t="str">
        <f t="shared" si="395"/>
        <v/>
      </c>
      <c r="Z1782" s="111" t="str">
        <f>IF(X1782="", "", X1782-SUM($Z$11:$Z1781))</f>
        <v/>
      </c>
      <c r="AA1782" s="111" t="str">
        <f>IF($Y1782="", "", $Y1782-SUM($AA$11:$AA1781))</f>
        <v/>
      </c>
      <c r="AB1782" s="111" t="str">
        <f t="shared" si="396"/>
        <v/>
      </c>
      <c r="AC1782" s="121" t="str">
        <f t="shared" si="392"/>
        <v/>
      </c>
      <c r="AD1782" s="122" t="str">
        <f t="shared" si="393"/>
        <v/>
      </c>
      <c r="AE1782" s="123" t="str">
        <f t="shared" si="397"/>
        <v/>
      </c>
      <c r="AG1782" s="150" t="str">
        <f t="shared" si="394"/>
        <v/>
      </c>
    </row>
    <row r="1783" spans="1:33" x14ac:dyDescent="0.25">
      <c r="A1783" s="56"/>
      <c r="B1783" s="70"/>
      <c r="C1783" s="76"/>
      <c r="D1783" s="73"/>
      <c r="E1783" s="79"/>
      <c r="F1783" s="56"/>
      <c r="G1783" s="13" t="str">
        <f t="shared" si="385"/>
        <v/>
      </c>
      <c r="H1783" s="56"/>
      <c r="K1783" s="128"/>
      <c r="L1783" s="128"/>
      <c r="M1783" s="128"/>
      <c r="N1783" s="84" t="str">
        <f t="shared" si="386"/>
        <v/>
      </c>
      <c r="O1783" s="128"/>
      <c r="P1783" s="84" t="str">
        <f t="shared" si="387"/>
        <v/>
      </c>
      <c r="Q1783" s="84" t="str">
        <f t="shared" si="384"/>
        <v/>
      </c>
      <c r="R1783" s="84" t="str">
        <f t="shared" si="388"/>
        <v/>
      </c>
      <c r="S1783" s="84" t="str">
        <f t="shared" si="389"/>
        <v/>
      </c>
      <c r="U1783" s="84" t="str">
        <f t="shared" si="390"/>
        <v/>
      </c>
      <c r="W1783" s="108" t="str">
        <f>IF($N1783="", "", SUM($D$11:$D1783))</f>
        <v/>
      </c>
      <c r="X1783" s="111" t="str">
        <f t="shared" si="391"/>
        <v/>
      </c>
      <c r="Y1783" s="114" t="str">
        <f t="shared" si="395"/>
        <v/>
      </c>
      <c r="Z1783" s="111" t="str">
        <f>IF(X1783="", "", X1783-SUM($Z$11:$Z1782))</f>
        <v/>
      </c>
      <c r="AA1783" s="111" t="str">
        <f>IF($Y1783="", "", $Y1783-SUM($AA$11:$AA1782))</f>
        <v/>
      </c>
      <c r="AB1783" s="111" t="str">
        <f t="shared" si="396"/>
        <v/>
      </c>
      <c r="AC1783" s="121" t="str">
        <f t="shared" si="392"/>
        <v/>
      </c>
      <c r="AD1783" s="122" t="str">
        <f t="shared" si="393"/>
        <v/>
      </c>
      <c r="AE1783" s="123" t="str">
        <f t="shared" si="397"/>
        <v/>
      </c>
      <c r="AG1783" s="150" t="str">
        <f t="shared" si="394"/>
        <v/>
      </c>
    </row>
    <row r="1784" spans="1:33" x14ac:dyDescent="0.25">
      <c r="A1784" s="56"/>
      <c r="B1784" s="70"/>
      <c r="C1784" s="76"/>
      <c r="D1784" s="73"/>
      <c r="E1784" s="79"/>
      <c r="F1784" s="56"/>
      <c r="G1784" s="13" t="str">
        <f t="shared" si="385"/>
        <v/>
      </c>
      <c r="H1784" s="56"/>
      <c r="K1784" s="128"/>
      <c r="L1784" s="128"/>
      <c r="M1784" s="128"/>
      <c r="N1784" s="84" t="str">
        <f t="shared" si="386"/>
        <v/>
      </c>
      <c r="O1784" s="128"/>
      <c r="P1784" s="84" t="str">
        <f t="shared" si="387"/>
        <v/>
      </c>
      <c r="Q1784" s="84" t="str">
        <f t="shared" si="384"/>
        <v/>
      </c>
      <c r="R1784" s="84" t="str">
        <f t="shared" si="388"/>
        <v/>
      </c>
      <c r="S1784" s="84" t="str">
        <f t="shared" si="389"/>
        <v/>
      </c>
      <c r="U1784" s="84" t="str">
        <f t="shared" si="390"/>
        <v/>
      </c>
      <c r="W1784" s="108" t="str">
        <f>IF($N1784="", "", SUM($D$11:$D1784))</f>
        <v/>
      </c>
      <c r="X1784" s="111" t="str">
        <f t="shared" si="391"/>
        <v/>
      </c>
      <c r="Y1784" s="114" t="str">
        <f t="shared" si="395"/>
        <v/>
      </c>
      <c r="Z1784" s="111" t="str">
        <f>IF(X1784="", "", X1784-SUM($Z$11:$Z1783))</f>
        <v/>
      </c>
      <c r="AA1784" s="111" t="str">
        <f>IF($Y1784="", "", $Y1784-SUM($AA$11:$AA1783))</f>
        <v/>
      </c>
      <c r="AB1784" s="111" t="str">
        <f t="shared" si="396"/>
        <v/>
      </c>
      <c r="AC1784" s="121" t="str">
        <f t="shared" si="392"/>
        <v/>
      </c>
      <c r="AD1784" s="122" t="str">
        <f t="shared" si="393"/>
        <v/>
      </c>
      <c r="AE1784" s="123" t="str">
        <f t="shared" si="397"/>
        <v/>
      </c>
      <c r="AG1784" s="150" t="str">
        <f t="shared" si="394"/>
        <v/>
      </c>
    </row>
    <row r="1785" spans="1:33" x14ac:dyDescent="0.25">
      <c r="A1785" s="56"/>
      <c r="B1785" s="70"/>
      <c r="C1785" s="76"/>
      <c r="D1785" s="73"/>
      <c r="E1785" s="79"/>
      <c r="F1785" s="56"/>
      <c r="G1785" s="13" t="str">
        <f t="shared" si="385"/>
        <v/>
      </c>
      <c r="H1785" s="56"/>
      <c r="K1785" s="128"/>
      <c r="L1785" s="128"/>
      <c r="M1785" s="128"/>
      <c r="N1785" s="84" t="str">
        <f t="shared" si="386"/>
        <v/>
      </c>
      <c r="O1785" s="128"/>
      <c r="P1785" s="84" t="str">
        <f t="shared" si="387"/>
        <v/>
      </c>
      <c r="Q1785" s="84" t="str">
        <f t="shared" si="384"/>
        <v/>
      </c>
      <c r="R1785" s="84" t="str">
        <f t="shared" si="388"/>
        <v/>
      </c>
      <c r="S1785" s="84" t="str">
        <f t="shared" si="389"/>
        <v/>
      </c>
      <c r="U1785" s="84" t="str">
        <f t="shared" si="390"/>
        <v/>
      </c>
      <c r="W1785" s="108" t="str">
        <f>IF($N1785="", "", SUM($D$11:$D1785))</f>
        <v/>
      </c>
      <c r="X1785" s="111" t="str">
        <f t="shared" si="391"/>
        <v/>
      </c>
      <c r="Y1785" s="114" t="str">
        <f t="shared" si="395"/>
        <v/>
      </c>
      <c r="Z1785" s="111" t="str">
        <f>IF(X1785="", "", X1785-SUM($Z$11:$Z1784))</f>
        <v/>
      </c>
      <c r="AA1785" s="111" t="str">
        <f>IF($Y1785="", "", $Y1785-SUM($AA$11:$AA1784))</f>
        <v/>
      </c>
      <c r="AB1785" s="111" t="str">
        <f t="shared" si="396"/>
        <v/>
      </c>
      <c r="AC1785" s="121" t="str">
        <f t="shared" si="392"/>
        <v/>
      </c>
      <c r="AD1785" s="122" t="str">
        <f t="shared" si="393"/>
        <v/>
      </c>
      <c r="AE1785" s="123" t="str">
        <f t="shared" si="397"/>
        <v/>
      </c>
      <c r="AG1785" s="150" t="str">
        <f t="shared" si="394"/>
        <v/>
      </c>
    </row>
    <row r="1786" spans="1:33" x14ac:dyDescent="0.25">
      <c r="A1786" s="56"/>
      <c r="B1786" s="70"/>
      <c r="C1786" s="76"/>
      <c r="D1786" s="73"/>
      <c r="E1786" s="79"/>
      <c r="F1786" s="56"/>
      <c r="G1786" s="13" t="str">
        <f t="shared" si="385"/>
        <v/>
      </c>
      <c r="H1786" s="56"/>
      <c r="K1786" s="128"/>
      <c r="L1786" s="128"/>
      <c r="M1786" s="128"/>
      <c r="N1786" s="84" t="str">
        <f t="shared" si="386"/>
        <v/>
      </c>
      <c r="O1786" s="128"/>
      <c r="P1786" s="84" t="str">
        <f t="shared" si="387"/>
        <v/>
      </c>
      <c r="Q1786" s="84" t="str">
        <f t="shared" si="384"/>
        <v/>
      </c>
      <c r="R1786" s="84" t="str">
        <f t="shared" si="388"/>
        <v/>
      </c>
      <c r="S1786" s="84" t="str">
        <f t="shared" si="389"/>
        <v/>
      </c>
      <c r="U1786" s="84" t="str">
        <f t="shared" si="390"/>
        <v/>
      </c>
      <c r="W1786" s="108" t="str">
        <f>IF($N1786="", "", SUM($D$11:$D1786))</f>
        <v/>
      </c>
      <c r="X1786" s="111" t="str">
        <f t="shared" si="391"/>
        <v/>
      </c>
      <c r="Y1786" s="114" t="str">
        <f t="shared" si="395"/>
        <v/>
      </c>
      <c r="Z1786" s="111" t="str">
        <f>IF(X1786="", "", X1786-SUM($Z$11:$Z1785))</f>
        <v/>
      </c>
      <c r="AA1786" s="111" t="str">
        <f>IF($Y1786="", "", $Y1786-SUM($AA$11:$AA1785))</f>
        <v/>
      </c>
      <c r="AB1786" s="111" t="str">
        <f t="shared" si="396"/>
        <v/>
      </c>
      <c r="AC1786" s="121" t="str">
        <f t="shared" si="392"/>
        <v/>
      </c>
      <c r="AD1786" s="122" t="str">
        <f t="shared" si="393"/>
        <v/>
      </c>
      <c r="AE1786" s="123" t="str">
        <f t="shared" si="397"/>
        <v/>
      </c>
      <c r="AG1786" s="150" t="str">
        <f t="shared" si="394"/>
        <v/>
      </c>
    </row>
    <row r="1787" spans="1:33" x14ac:dyDescent="0.25">
      <c r="A1787" s="56"/>
      <c r="B1787" s="70"/>
      <c r="C1787" s="76"/>
      <c r="D1787" s="73"/>
      <c r="E1787" s="79"/>
      <c r="F1787" s="56"/>
      <c r="G1787" s="13" t="str">
        <f t="shared" si="385"/>
        <v/>
      </c>
      <c r="H1787" s="56"/>
      <c r="K1787" s="128"/>
      <c r="L1787" s="128"/>
      <c r="M1787" s="128"/>
      <c r="N1787" s="84" t="str">
        <f t="shared" si="386"/>
        <v/>
      </c>
      <c r="O1787" s="128"/>
      <c r="P1787" s="84" t="str">
        <f t="shared" si="387"/>
        <v/>
      </c>
      <c r="Q1787" s="84" t="str">
        <f t="shared" si="384"/>
        <v/>
      </c>
      <c r="R1787" s="84" t="str">
        <f t="shared" si="388"/>
        <v/>
      </c>
      <c r="S1787" s="84" t="str">
        <f t="shared" si="389"/>
        <v/>
      </c>
      <c r="U1787" s="84" t="str">
        <f t="shared" si="390"/>
        <v/>
      </c>
      <c r="W1787" s="108" t="str">
        <f>IF($N1787="", "", SUM($D$11:$D1787))</f>
        <v/>
      </c>
      <c r="X1787" s="111" t="str">
        <f t="shared" si="391"/>
        <v/>
      </c>
      <c r="Y1787" s="114" t="str">
        <f t="shared" si="395"/>
        <v/>
      </c>
      <c r="Z1787" s="111" t="str">
        <f>IF(X1787="", "", X1787-SUM($Z$11:$Z1786))</f>
        <v/>
      </c>
      <c r="AA1787" s="111" t="str">
        <f>IF($Y1787="", "", $Y1787-SUM($AA$11:$AA1786))</f>
        <v/>
      </c>
      <c r="AB1787" s="111" t="str">
        <f t="shared" si="396"/>
        <v/>
      </c>
      <c r="AC1787" s="121" t="str">
        <f t="shared" si="392"/>
        <v/>
      </c>
      <c r="AD1787" s="122" t="str">
        <f t="shared" si="393"/>
        <v/>
      </c>
      <c r="AE1787" s="123" t="str">
        <f t="shared" si="397"/>
        <v/>
      </c>
      <c r="AG1787" s="150" t="str">
        <f t="shared" si="394"/>
        <v/>
      </c>
    </row>
    <row r="1788" spans="1:33" x14ac:dyDescent="0.25">
      <c r="A1788" s="56"/>
      <c r="B1788" s="70"/>
      <c r="C1788" s="76"/>
      <c r="D1788" s="73"/>
      <c r="E1788" s="79"/>
      <c r="F1788" s="56"/>
      <c r="G1788" s="13" t="str">
        <f t="shared" si="385"/>
        <v/>
      </c>
      <c r="H1788" s="56"/>
      <c r="K1788" s="128"/>
      <c r="L1788" s="128"/>
      <c r="M1788" s="128"/>
      <c r="N1788" s="84" t="str">
        <f t="shared" si="386"/>
        <v/>
      </c>
      <c r="O1788" s="128"/>
      <c r="P1788" s="84" t="str">
        <f t="shared" si="387"/>
        <v/>
      </c>
      <c r="Q1788" s="84" t="str">
        <f t="shared" si="384"/>
        <v/>
      </c>
      <c r="R1788" s="84" t="str">
        <f t="shared" si="388"/>
        <v/>
      </c>
      <c r="S1788" s="84" t="str">
        <f t="shared" si="389"/>
        <v/>
      </c>
      <c r="U1788" s="84" t="str">
        <f t="shared" si="390"/>
        <v/>
      </c>
      <c r="W1788" s="108" t="str">
        <f>IF($N1788="", "", SUM($D$11:$D1788))</f>
        <v/>
      </c>
      <c r="X1788" s="111" t="str">
        <f t="shared" si="391"/>
        <v/>
      </c>
      <c r="Y1788" s="114" t="str">
        <f t="shared" si="395"/>
        <v/>
      </c>
      <c r="Z1788" s="111" t="str">
        <f>IF(X1788="", "", X1788-SUM($Z$11:$Z1787))</f>
        <v/>
      </c>
      <c r="AA1788" s="111" t="str">
        <f>IF($Y1788="", "", $Y1788-SUM($AA$11:$AA1787))</f>
        <v/>
      </c>
      <c r="AB1788" s="111" t="str">
        <f t="shared" si="396"/>
        <v/>
      </c>
      <c r="AC1788" s="121" t="str">
        <f t="shared" si="392"/>
        <v/>
      </c>
      <c r="AD1788" s="122" t="str">
        <f t="shared" si="393"/>
        <v/>
      </c>
      <c r="AE1788" s="123" t="str">
        <f t="shared" si="397"/>
        <v/>
      </c>
      <c r="AG1788" s="150" t="str">
        <f t="shared" si="394"/>
        <v/>
      </c>
    </row>
    <row r="1789" spans="1:33" x14ac:dyDescent="0.25">
      <c r="A1789" s="56"/>
      <c r="B1789" s="70"/>
      <c r="C1789" s="76"/>
      <c r="D1789" s="73"/>
      <c r="E1789" s="79"/>
      <c r="F1789" s="56"/>
      <c r="G1789" s="13" t="str">
        <f t="shared" si="385"/>
        <v/>
      </c>
      <c r="H1789" s="56"/>
      <c r="K1789" s="128"/>
      <c r="L1789" s="128"/>
      <c r="M1789" s="128"/>
      <c r="N1789" s="84" t="str">
        <f t="shared" si="386"/>
        <v/>
      </c>
      <c r="O1789" s="128"/>
      <c r="P1789" s="84" t="str">
        <f t="shared" si="387"/>
        <v/>
      </c>
      <c r="Q1789" s="84" t="str">
        <f t="shared" si="384"/>
        <v/>
      </c>
      <c r="R1789" s="84" t="str">
        <f t="shared" si="388"/>
        <v/>
      </c>
      <c r="S1789" s="84" t="str">
        <f t="shared" si="389"/>
        <v/>
      </c>
      <c r="U1789" s="84" t="str">
        <f t="shared" si="390"/>
        <v/>
      </c>
      <c r="W1789" s="108" t="str">
        <f>IF($N1789="", "", SUM($D$11:$D1789))</f>
        <v/>
      </c>
      <c r="X1789" s="111" t="str">
        <f t="shared" si="391"/>
        <v/>
      </c>
      <c r="Y1789" s="114" t="str">
        <f t="shared" si="395"/>
        <v/>
      </c>
      <c r="Z1789" s="111" t="str">
        <f>IF(X1789="", "", X1789-SUM($Z$11:$Z1788))</f>
        <v/>
      </c>
      <c r="AA1789" s="111" t="str">
        <f>IF($Y1789="", "", $Y1789-SUM($AA$11:$AA1788))</f>
        <v/>
      </c>
      <c r="AB1789" s="111" t="str">
        <f t="shared" si="396"/>
        <v/>
      </c>
      <c r="AC1789" s="121" t="str">
        <f t="shared" si="392"/>
        <v/>
      </c>
      <c r="AD1789" s="122" t="str">
        <f t="shared" si="393"/>
        <v/>
      </c>
      <c r="AE1789" s="123" t="str">
        <f t="shared" si="397"/>
        <v/>
      </c>
      <c r="AG1789" s="150" t="str">
        <f t="shared" si="394"/>
        <v/>
      </c>
    </row>
    <row r="1790" spans="1:33" x14ac:dyDescent="0.25">
      <c r="A1790" s="56"/>
      <c r="B1790" s="70"/>
      <c r="C1790" s="76"/>
      <c r="D1790" s="73"/>
      <c r="E1790" s="79"/>
      <c r="F1790" s="56"/>
      <c r="G1790" s="13" t="str">
        <f t="shared" si="385"/>
        <v/>
      </c>
      <c r="H1790" s="56"/>
      <c r="K1790" s="128"/>
      <c r="L1790" s="128"/>
      <c r="M1790" s="128"/>
      <c r="N1790" s="84" t="str">
        <f t="shared" si="386"/>
        <v/>
      </c>
      <c r="O1790" s="128"/>
      <c r="P1790" s="84" t="str">
        <f t="shared" si="387"/>
        <v/>
      </c>
      <c r="Q1790" s="84" t="str">
        <f t="shared" si="384"/>
        <v/>
      </c>
      <c r="R1790" s="84" t="str">
        <f t="shared" si="388"/>
        <v/>
      </c>
      <c r="S1790" s="84" t="str">
        <f t="shared" si="389"/>
        <v/>
      </c>
      <c r="U1790" s="84" t="str">
        <f t="shared" si="390"/>
        <v/>
      </c>
      <c r="W1790" s="108" t="str">
        <f>IF($N1790="", "", SUM($D$11:$D1790))</f>
        <v/>
      </c>
      <c r="X1790" s="111" t="str">
        <f t="shared" si="391"/>
        <v/>
      </c>
      <c r="Y1790" s="114" t="str">
        <f t="shared" si="395"/>
        <v/>
      </c>
      <c r="Z1790" s="111" t="str">
        <f>IF(X1790="", "", X1790-SUM($Z$11:$Z1789))</f>
        <v/>
      </c>
      <c r="AA1790" s="111" t="str">
        <f>IF($Y1790="", "", $Y1790-SUM($AA$11:$AA1789))</f>
        <v/>
      </c>
      <c r="AB1790" s="111" t="str">
        <f t="shared" si="396"/>
        <v/>
      </c>
      <c r="AC1790" s="121" t="str">
        <f t="shared" si="392"/>
        <v/>
      </c>
      <c r="AD1790" s="122" t="str">
        <f t="shared" si="393"/>
        <v/>
      </c>
      <c r="AE1790" s="123" t="str">
        <f t="shared" si="397"/>
        <v/>
      </c>
      <c r="AG1790" s="150" t="str">
        <f t="shared" si="394"/>
        <v/>
      </c>
    </row>
    <row r="1791" spans="1:33" x14ac:dyDescent="0.25">
      <c r="A1791" s="56"/>
      <c r="B1791" s="70"/>
      <c r="C1791" s="76"/>
      <c r="D1791" s="73"/>
      <c r="E1791" s="79"/>
      <c r="F1791" s="56"/>
      <c r="G1791" s="13" t="str">
        <f t="shared" si="385"/>
        <v/>
      </c>
      <c r="H1791" s="56"/>
      <c r="K1791" s="128"/>
      <c r="L1791" s="128"/>
      <c r="M1791" s="128"/>
      <c r="N1791" s="84" t="str">
        <f t="shared" si="386"/>
        <v/>
      </c>
      <c r="O1791" s="128"/>
      <c r="P1791" s="84" t="str">
        <f t="shared" si="387"/>
        <v/>
      </c>
      <c r="Q1791" s="84" t="str">
        <f t="shared" si="384"/>
        <v/>
      </c>
      <c r="R1791" s="84" t="str">
        <f t="shared" si="388"/>
        <v/>
      </c>
      <c r="S1791" s="84" t="str">
        <f t="shared" si="389"/>
        <v/>
      </c>
      <c r="U1791" s="84" t="str">
        <f t="shared" si="390"/>
        <v/>
      </c>
      <c r="W1791" s="108" t="str">
        <f>IF($N1791="", "", SUM($D$11:$D1791))</f>
        <v/>
      </c>
      <c r="X1791" s="111" t="str">
        <f t="shared" si="391"/>
        <v/>
      </c>
      <c r="Y1791" s="114" t="str">
        <f t="shared" si="395"/>
        <v/>
      </c>
      <c r="Z1791" s="111" t="str">
        <f>IF(X1791="", "", X1791-SUM($Z$11:$Z1790))</f>
        <v/>
      </c>
      <c r="AA1791" s="111" t="str">
        <f>IF($Y1791="", "", $Y1791-SUM($AA$11:$AA1790))</f>
        <v/>
      </c>
      <c r="AB1791" s="111" t="str">
        <f t="shared" si="396"/>
        <v/>
      </c>
      <c r="AC1791" s="121" t="str">
        <f t="shared" si="392"/>
        <v/>
      </c>
      <c r="AD1791" s="122" t="str">
        <f t="shared" si="393"/>
        <v/>
      </c>
      <c r="AE1791" s="123" t="str">
        <f t="shared" si="397"/>
        <v/>
      </c>
      <c r="AG1791" s="150" t="str">
        <f t="shared" si="394"/>
        <v/>
      </c>
    </row>
    <row r="1792" spans="1:33" x14ac:dyDescent="0.25">
      <c r="A1792" s="56"/>
      <c r="B1792" s="70"/>
      <c r="C1792" s="76"/>
      <c r="D1792" s="73"/>
      <c r="E1792" s="79"/>
      <c r="F1792" s="56"/>
      <c r="G1792" s="13" t="str">
        <f t="shared" si="385"/>
        <v/>
      </c>
      <c r="H1792" s="56"/>
      <c r="K1792" s="128"/>
      <c r="L1792" s="128"/>
      <c r="M1792" s="128"/>
      <c r="N1792" s="84" t="str">
        <f t="shared" si="386"/>
        <v/>
      </c>
      <c r="O1792" s="128"/>
      <c r="P1792" s="84" t="str">
        <f t="shared" si="387"/>
        <v/>
      </c>
      <c r="Q1792" s="84" t="str">
        <f t="shared" si="384"/>
        <v/>
      </c>
      <c r="R1792" s="84" t="str">
        <f t="shared" si="388"/>
        <v/>
      </c>
      <c r="S1792" s="84" t="str">
        <f t="shared" si="389"/>
        <v/>
      </c>
      <c r="U1792" s="84" t="str">
        <f t="shared" si="390"/>
        <v/>
      </c>
      <c r="W1792" s="108" t="str">
        <f>IF($N1792="", "", SUM($D$11:$D1792))</f>
        <v/>
      </c>
      <c r="X1792" s="111" t="str">
        <f t="shared" si="391"/>
        <v/>
      </c>
      <c r="Y1792" s="114" t="str">
        <f t="shared" si="395"/>
        <v/>
      </c>
      <c r="Z1792" s="111" t="str">
        <f>IF(X1792="", "", X1792-SUM($Z$11:$Z1791))</f>
        <v/>
      </c>
      <c r="AA1792" s="111" t="str">
        <f>IF($Y1792="", "", $Y1792-SUM($AA$11:$AA1791))</f>
        <v/>
      </c>
      <c r="AB1792" s="111" t="str">
        <f t="shared" si="396"/>
        <v/>
      </c>
      <c r="AC1792" s="121" t="str">
        <f t="shared" si="392"/>
        <v/>
      </c>
      <c r="AD1792" s="122" t="str">
        <f t="shared" si="393"/>
        <v/>
      </c>
      <c r="AE1792" s="123" t="str">
        <f t="shared" si="397"/>
        <v/>
      </c>
      <c r="AG1792" s="150" t="str">
        <f t="shared" si="394"/>
        <v/>
      </c>
    </row>
    <row r="1793" spans="1:33" x14ac:dyDescent="0.25">
      <c r="A1793" s="56"/>
      <c r="B1793" s="70"/>
      <c r="C1793" s="76"/>
      <c r="D1793" s="73"/>
      <c r="E1793" s="79"/>
      <c r="F1793" s="56"/>
      <c r="G1793" s="13" t="str">
        <f t="shared" si="385"/>
        <v/>
      </c>
      <c r="H1793" s="56"/>
      <c r="K1793" s="128"/>
      <c r="L1793" s="128"/>
      <c r="M1793" s="128"/>
      <c r="N1793" s="84" t="str">
        <f t="shared" si="386"/>
        <v/>
      </c>
      <c r="O1793" s="128"/>
      <c r="P1793" s="84" t="str">
        <f t="shared" si="387"/>
        <v/>
      </c>
      <c r="Q1793" s="84" t="str">
        <f t="shared" si="384"/>
        <v/>
      </c>
      <c r="R1793" s="84" t="str">
        <f t="shared" si="388"/>
        <v/>
      </c>
      <c r="S1793" s="84" t="str">
        <f t="shared" si="389"/>
        <v/>
      </c>
      <c r="U1793" s="84" t="str">
        <f t="shared" si="390"/>
        <v/>
      </c>
      <c r="W1793" s="108" t="str">
        <f>IF($N1793="", "", SUM($D$11:$D1793))</f>
        <v/>
      </c>
      <c r="X1793" s="111" t="str">
        <f t="shared" si="391"/>
        <v/>
      </c>
      <c r="Y1793" s="114" t="str">
        <f t="shared" si="395"/>
        <v/>
      </c>
      <c r="Z1793" s="111" t="str">
        <f>IF(X1793="", "", X1793-SUM($Z$11:$Z1792))</f>
        <v/>
      </c>
      <c r="AA1793" s="111" t="str">
        <f>IF($Y1793="", "", $Y1793-SUM($AA$11:$AA1792))</f>
        <v/>
      </c>
      <c r="AB1793" s="111" t="str">
        <f t="shared" si="396"/>
        <v/>
      </c>
      <c r="AC1793" s="121" t="str">
        <f t="shared" si="392"/>
        <v/>
      </c>
      <c r="AD1793" s="122" t="str">
        <f t="shared" si="393"/>
        <v/>
      </c>
      <c r="AE1793" s="123" t="str">
        <f t="shared" si="397"/>
        <v/>
      </c>
      <c r="AG1793" s="150" t="str">
        <f t="shared" si="394"/>
        <v/>
      </c>
    </row>
    <row r="1794" spans="1:33" x14ac:dyDescent="0.25">
      <c r="A1794" s="56"/>
      <c r="B1794" s="70"/>
      <c r="C1794" s="76"/>
      <c r="D1794" s="73"/>
      <c r="E1794" s="79"/>
      <c r="F1794" s="56"/>
      <c r="G1794" s="13" t="str">
        <f t="shared" si="385"/>
        <v/>
      </c>
      <c r="H1794" s="56"/>
      <c r="K1794" s="128"/>
      <c r="L1794" s="128"/>
      <c r="M1794" s="128"/>
      <c r="N1794" s="84" t="str">
        <f t="shared" si="386"/>
        <v/>
      </c>
      <c r="O1794" s="128"/>
      <c r="P1794" s="84" t="str">
        <f t="shared" si="387"/>
        <v/>
      </c>
      <c r="Q1794" s="84" t="str">
        <f t="shared" si="384"/>
        <v/>
      </c>
      <c r="R1794" s="84" t="str">
        <f t="shared" si="388"/>
        <v/>
      </c>
      <c r="S1794" s="84" t="str">
        <f t="shared" si="389"/>
        <v/>
      </c>
      <c r="U1794" s="84" t="str">
        <f t="shared" si="390"/>
        <v/>
      </c>
      <c r="W1794" s="108" t="str">
        <f>IF($N1794="", "", SUM($D$11:$D1794))</f>
        <v/>
      </c>
      <c r="X1794" s="111" t="str">
        <f t="shared" si="391"/>
        <v/>
      </c>
      <c r="Y1794" s="114" t="str">
        <f t="shared" si="395"/>
        <v/>
      </c>
      <c r="Z1794" s="111" t="str">
        <f>IF(X1794="", "", X1794-SUM($Z$11:$Z1793))</f>
        <v/>
      </c>
      <c r="AA1794" s="111" t="str">
        <f>IF($Y1794="", "", $Y1794-SUM($AA$11:$AA1793))</f>
        <v/>
      </c>
      <c r="AB1794" s="111" t="str">
        <f t="shared" si="396"/>
        <v/>
      </c>
      <c r="AC1794" s="121" t="str">
        <f t="shared" si="392"/>
        <v/>
      </c>
      <c r="AD1794" s="122" t="str">
        <f t="shared" si="393"/>
        <v/>
      </c>
      <c r="AE1794" s="123" t="str">
        <f t="shared" si="397"/>
        <v/>
      </c>
      <c r="AG1794" s="150" t="str">
        <f t="shared" si="394"/>
        <v/>
      </c>
    </row>
    <row r="1795" spans="1:33" x14ac:dyDescent="0.25">
      <c r="A1795" s="56"/>
      <c r="B1795" s="70"/>
      <c r="C1795" s="76"/>
      <c r="D1795" s="73"/>
      <c r="E1795" s="79"/>
      <c r="F1795" s="56"/>
      <c r="G1795" s="13" t="str">
        <f t="shared" si="385"/>
        <v/>
      </c>
      <c r="H1795" s="56"/>
      <c r="K1795" s="128"/>
      <c r="L1795" s="128"/>
      <c r="M1795" s="128"/>
      <c r="N1795" s="84" t="str">
        <f t="shared" si="386"/>
        <v/>
      </c>
      <c r="O1795" s="128"/>
      <c r="P1795" s="84" t="str">
        <f t="shared" si="387"/>
        <v/>
      </c>
      <c r="Q1795" s="84" t="str">
        <f t="shared" si="384"/>
        <v/>
      </c>
      <c r="R1795" s="84" t="str">
        <f t="shared" si="388"/>
        <v/>
      </c>
      <c r="S1795" s="84" t="str">
        <f t="shared" si="389"/>
        <v/>
      </c>
      <c r="U1795" s="84" t="str">
        <f t="shared" si="390"/>
        <v/>
      </c>
      <c r="W1795" s="108" t="str">
        <f>IF($N1795="", "", SUM($D$11:$D1795))</f>
        <v/>
      </c>
      <c r="X1795" s="111" t="str">
        <f t="shared" si="391"/>
        <v/>
      </c>
      <c r="Y1795" s="114" t="str">
        <f t="shared" si="395"/>
        <v/>
      </c>
      <c r="Z1795" s="111" t="str">
        <f>IF(X1795="", "", X1795-SUM($Z$11:$Z1794))</f>
        <v/>
      </c>
      <c r="AA1795" s="111" t="str">
        <f>IF($Y1795="", "", $Y1795-SUM($AA$11:$AA1794))</f>
        <v/>
      </c>
      <c r="AB1795" s="111" t="str">
        <f t="shared" si="396"/>
        <v/>
      </c>
      <c r="AC1795" s="121" t="str">
        <f t="shared" si="392"/>
        <v/>
      </c>
      <c r="AD1795" s="122" t="str">
        <f t="shared" si="393"/>
        <v/>
      </c>
      <c r="AE1795" s="123" t="str">
        <f t="shared" si="397"/>
        <v/>
      </c>
      <c r="AG1795" s="150" t="str">
        <f t="shared" si="394"/>
        <v/>
      </c>
    </row>
    <row r="1796" spans="1:33" x14ac:dyDescent="0.25">
      <c r="A1796" s="56"/>
      <c r="B1796" s="70"/>
      <c r="C1796" s="76"/>
      <c r="D1796" s="73"/>
      <c r="E1796" s="79"/>
      <c r="F1796" s="56"/>
      <c r="G1796" s="13" t="str">
        <f t="shared" si="385"/>
        <v/>
      </c>
      <c r="H1796" s="56"/>
      <c r="K1796" s="128"/>
      <c r="L1796" s="128"/>
      <c r="M1796" s="128"/>
      <c r="N1796" s="84" t="str">
        <f t="shared" si="386"/>
        <v/>
      </c>
      <c r="O1796" s="128"/>
      <c r="P1796" s="84" t="str">
        <f t="shared" si="387"/>
        <v/>
      </c>
      <c r="Q1796" s="84" t="str">
        <f t="shared" si="384"/>
        <v/>
      </c>
      <c r="R1796" s="84" t="str">
        <f t="shared" si="388"/>
        <v/>
      </c>
      <c r="S1796" s="84" t="str">
        <f t="shared" si="389"/>
        <v/>
      </c>
      <c r="U1796" s="84" t="str">
        <f t="shared" si="390"/>
        <v/>
      </c>
      <c r="W1796" s="108" t="str">
        <f>IF($N1796="", "", SUM($D$11:$D1796))</f>
        <v/>
      </c>
      <c r="X1796" s="111" t="str">
        <f t="shared" si="391"/>
        <v/>
      </c>
      <c r="Y1796" s="114" t="str">
        <f t="shared" si="395"/>
        <v/>
      </c>
      <c r="Z1796" s="111" t="str">
        <f>IF(X1796="", "", X1796-SUM($Z$11:$Z1795))</f>
        <v/>
      </c>
      <c r="AA1796" s="111" t="str">
        <f>IF($Y1796="", "", $Y1796-SUM($AA$11:$AA1795))</f>
        <v/>
      </c>
      <c r="AB1796" s="111" t="str">
        <f t="shared" si="396"/>
        <v/>
      </c>
      <c r="AC1796" s="121" t="str">
        <f t="shared" si="392"/>
        <v/>
      </c>
      <c r="AD1796" s="122" t="str">
        <f t="shared" si="393"/>
        <v/>
      </c>
      <c r="AE1796" s="123" t="str">
        <f t="shared" si="397"/>
        <v/>
      </c>
      <c r="AG1796" s="150" t="str">
        <f t="shared" si="394"/>
        <v/>
      </c>
    </row>
    <row r="1797" spans="1:33" x14ac:dyDescent="0.25">
      <c r="A1797" s="56"/>
      <c r="B1797" s="70"/>
      <c r="C1797" s="76"/>
      <c r="D1797" s="73"/>
      <c r="E1797" s="79"/>
      <c r="F1797" s="56"/>
      <c r="G1797" s="13" t="str">
        <f t="shared" si="385"/>
        <v/>
      </c>
      <c r="H1797" s="56"/>
      <c r="K1797" s="128"/>
      <c r="L1797" s="128"/>
      <c r="M1797" s="128"/>
      <c r="N1797" s="84" t="str">
        <f t="shared" si="386"/>
        <v/>
      </c>
      <c r="O1797" s="128"/>
      <c r="P1797" s="84" t="str">
        <f t="shared" si="387"/>
        <v/>
      </c>
      <c r="Q1797" s="84" t="str">
        <f t="shared" si="384"/>
        <v/>
      </c>
      <c r="R1797" s="84" t="str">
        <f t="shared" si="388"/>
        <v/>
      </c>
      <c r="S1797" s="84" t="str">
        <f t="shared" si="389"/>
        <v/>
      </c>
      <c r="U1797" s="84" t="str">
        <f t="shared" si="390"/>
        <v/>
      </c>
      <c r="W1797" s="108" t="str">
        <f>IF($N1797="", "", SUM($D$11:$D1797))</f>
        <v/>
      </c>
      <c r="X1797" s="111" t="str">
        <f t="shared" si="391"/>
        <v/>
      </c>
      <c r="Y1797" s="114" t="str">
        <f t="shared" si="395"/>
        <v/>
      </c>
      <c r="Z1797" s="111" t="str">
        <f>IF(X1797="", "", X1797-SUM($Z$11:$Z1796))</f>
        <v/>
      </c>
      <c r="AA1797" s="111" t="str">
        <f>IF($Y1797="", "", $Y1797-SUM($AA$11:$AA1796))</f>
        <v/>
      </c>
      <c r="AB1797" s="111" t="str">
        <f t="shared" si="396"/>
        <v/>
      </c>
      <c r="AC1797" s="121" t="str">
        <f t="shared" si="392"/>
        <v/>
      </c>
      <c r="AD1797" s="122" t="str">
        <f t="shared" si="393"/>
        <v/>
      </c>
      <c r="AE1797" s="123" t="str">
        <f t="shared" si="397"/>
        <v/>
      </c>
      <c r="AG1797" s="150" t="str">
        <f t="shared" si="394"/>
        <v/>
      </c>
    </row>
    <row r="1798" spans="1:33" x14ac:dyDescent="0.25">
      <c r="A1798" s="56"/>
      <c r="B1798" s="70"/>
      <c r="C1798" s="76"/>
      <c r="D1798" s="73"/>
      <c r="E1798" s="79"/>
      <c r="F1798" s="56"/>
      <c r="G1798" s="13" t="str">
        <f t="shared" si="385"/>
        <v/>
      </c>
      <c r="H1798" s="56"/>
      <c r="K1798" s="128"/>
      <c r="L1798" s="128"/>
      <c r="M1798" s="128"/>
      <c r="N1798" s="84" t="str">
        <f t="shared" si="386"/>
        <v/>
      </c>
      <c r="O1798" s="128"/>
      <c r="P1798" s="84" t="str">
        <f t="shared" si="387"/>
        <v/>
      </c>
      <c r="Q1798" s="84" t="str">
        <f t="shared" si="384"/>
        <v/>
      </c>
      <c r="R1798" s="84" t="str">
        <f t="shared" si="388"/>
        <v/>
      </c>
      <c r="S1798" s="84" t="str">
        <f t="shared" si="389"/>
        <v/>
      </c>
      <c r="U1798" s="84" t="str">
        <f t="shared" si="390"/>
        <v/>
      </c>
      <c r="W1798" s="108" t="str">
        <f>IF($N1798="", "", SUM($D$11:$D1798))</f>
        <v/>
      </c>
      <c r="X1798" s="111" t="str">
        <f t="shared" si="391"/>
        <v/>
      </c>
      <c r="Y1798" s="114" t="str">
        <f t="shared" si="395"/>
        <v/>
      </c>
      <c r="Z1798" s="111" t="str">
        <f>IF(X1798="", "", X1798-SUM($Z$11:$Z1797))</f>
        <v/>
      </c>
      <c r="AA1798" s="111" t="str">
        <f>IF($Y1798="", "", $Y1798-SUM($AA$11:$AA1797))</f>
        <v/>
      </c>
      <c r="AB1798" s="111" t="str">
        <f t="shared" si="396"/>
        <v/>
      </c>
      <c r="AC1798" s="121" t="str">
        <f t="shared" si="392"/>
        <v/>
      </c>
      <c r="AD1798" s="122" t="str">
        <f t="shared" si="393"/>
        <v/>
      </c>
      <c r="AE1798" s="123" t="str">
        <f t="shared" si="397"/>
        <v/>
      </c>
      <c r="AG1798" s="150" t="str">
        <f t="shared" si="394"/>
        <v/>
      </c>
    </row>
    <row r="1799" spans="1:33" x14ac:dyDescent="0.25">
      <c r="A1799" s="56"/>
      <c r="B1799" s="70"/>
      <c r="C1799" s="76"/>
      <c r="D1799" s="73"/>
      <c r="E1799" s="79"/>
      <c r="F1799" s="56"/>
      <c r="G1799" s="13" t="str">
        <f t="shared" si="385"/>
        <v/>
      </c>
      <c r="H1799" s="56"/>
      <c r="K1799" s="128"/>
      <c r="L1799" s="128"/>
      <c r="M1799" s="128"/>
      <c r="N1799" s="84" t="str">
        <f t="shared" si="386"/>
        <v/>
      </c>
      <c r="O1799" s="128"/>
      <c r="P1799" s="84" t="str">
        <f t="shared" si="387"/>
        <v/>
      </c>
      <c r="Q1799" s="84" t="str">
        <f t="shared" si="384"/>
        <v/>
      </c>
      <c r="R1799" s="84" t="str">
        <f t="shared" si="388"/>
        <v/>
      </c>
      <c r="S1799" s="84" t="str">
        <f t="shared" si="389"/>
        <v/>
      </c>
      <c r="U1799" s="84" t="str">
        <f t="shared" si="390"/>
        <v/>
      </c>
      <c r="W1799" s="108" t="str">
        <f>IF($N1799="", "", SUM($D$11:$D1799))</f>
        <v/>
      </c>
      <c r="X1799" s="111" t="str">
        <f t="shared" si="391"/>
        <v/>
      </c>
      <c r="Y1799" s="114" t="str">
        <f t="shared" si="395"/>
        <v/>
      </c>
      <c r="Z1799" s="111" t="str">
        <f>IF(X1799="", "", X1799-SUM($Z$11:$Z1798))</f>
        <v/>
      </c>
      <c r="AA1799" s="111" t="str">
        <f>IF($Y1799="", "", $Y1799-SUM($AA$11:$AA1798))</f>
        <v/>
      </c>
      <c r="AB1799" s="111" t="str">
        <f t="shared" si="396"/>
        <v/>
      </c>
      <c r="AC1799" s="121" t="str">
        <f t="shared" si="392"/>
        <v/>
      </c>
      <c r="AD1799" s="122" t="str">
        <f t="shared" si="393"/>
        <v/>
      </c>
      <c r="AE1799" s="123" t="str">
        <f t="shared" si="397"/>
        <v/>
      </c>
      <c r="AG1799" s="150" t="str">
        <f t="shared" si="394"/>
        <v/>
      </c>
    </row>
    <row r="1800" spans="1:33" x14ac:dyDescent="0.25">
      <c r="A1800" s="56"/>
      <c r="B1800" s="70"/>
      <c r="C1800" s="76"/>
      <c r="D1800" s="73"/>
      <c r="E1800" s="79"/>
      <c r="F1800" s="56"/>
      <c r="G1800" s="13" t="str">
        <f t="shared" si="385"/>
        <v/>
      </c>
      <c r="H1800" s="56"/>
      <c r="K1800" s="128"/>
      <c r="L1800" s="128"/>
      <c r="M1800" s="128"/>
      <c r="N1800" s="84" t="str">
        <f t="shared" si="386"/>
        <v/>
      </c>
      <c r="O1800" s="128"/>
      <c r="P1800" s="84" t="str">
        <f t="shared" si="387"/>
        <v/>
      </c>
      <c r="Q1800" s="84" t="str">
        <f t="shared" si="384"/>
        <v/>
      </c>
      <c r="R1800" s="84" t="str">
        <f t="shared" si="388"/>
        <v/>
      </c>
      <c r="S1800" s="84" t="str">
        <f t="shared" si="389"/>
        <v/>
      </c>
      <c r="U1800" s="84" t="str">
        <f t="shared" si="390"/>
        <v/>
      </c>
      <c r="W1800" s="108" t="str">
        <f>IF($N1800="", "", SUM($D$11:$D1800))</f>
        <v/>
      </c>
      <c r="X1800" s="111" t="str">
        <f t="shared" si="391"/>
        <v/>
      </c>
      <c r="Y1800" s="114" t="str">
        <f t="shared" si="395"/>
        <v/>
      </c>
      <c r="Z1800" s="111" t="str">
        <f>IF(X1800="", "", X1800-SUM($Z$11:$Z1799))</f>
        <v/>
      </c>
      <c r="AA1800" s="111" t="str">
        <f>IF($Y1800="", "", $Y1800-SUM($AA$11:$AA1799))</f>
        <v/>
      </c>
      <c r="AB1800" s="111" t="str">
        <f t="shared" si="396"/>
        <v/>
      </c>
      <c r="AC1800" s="121" t="str">
        <f t="shared" si="392"/>
        <v/>
      </c>
      <c r="AD1800" s="122" t="str">
        <f t="shared" si="393"/>
        <v/>
      </c>
      <c r="AE1800" s="123" t="str">
        <f t="shared" si="397"/>
        <v/>
      </c>
      <c r="AG1800" s="150" t="str">
        <f t="shared" si="394"/>
        <v/>
      </c>
    </row>
    <row r="1801" spans="1:33" x14ac:dyDescent="0.25">
      <c r="A1801" s="56"/>
      <c r="B1801" s="70"/>
      <c r="C1801" s="76"/>
      <c r="D1801" s="73"/>
      <c r="E1801" s="79"/>
      <c r="F1801" s="56"/>
      <c r="G1801" s="13" t="str">
        <f t="shared" si="385"/>
        <v/>
      </c>
      <c r="H1801" s="56"/>
      <c r="K1801" s="128"/>
      <c r="L1801" s="128"/>
      <c r="M1801" s="128"/>
      <c r="N1801" s="84" t="str">
        <f t="shared" si="386"/>
        <v/>
      </c>
      <c r="O1801" s="128"/>
      <c r="P1801" s="84" t="str">
        <f t="shared" si="387"/>
        <v/>
      </c>
      <c r="Q1801" s="84" t="str">
        <f t="shared" si="384"/>
        <v/>
      </c>
      <c r="R1801" s="84" t="str">
        <f t="shared" si="388"/>
        <v/>
      </c>
      <c r="S1801" s="84" t="str">
        <f t="shared" si="389"/>
        <v/>
      </c>
      <c r="U1801" s="84" t="str">
        <f t="shared" si="390"/>
        <v/>
      </c>
      <c r="W1801" s="108" t="str">
        <f>IF($N1801="", "", SUM($D$11:$D1801))</f>
        <v/>
      </c>
      <c r="X1801" s="111" t="str">
        <f t="shared" si="391"/>
        <v/>
      </c>
      <c r="Y1801" s="114" t="str">
        <f t="shared" si="395"/>
        <v/>
      </c>
      <c r="Z1801" s="111" t="str">
        <f>IF(X1801="", "", X1801-SUM($Z$11:$Z1800))</f>
        <v/>
      </c>
      <c r="AA1801" s="111" t="str">
        <f>IF($Y1801="", "", $Y1801-SUM($AA$11:$AA1800))</f>
        <v/>
      </c>
      <c r="AB1801" s="111" t="str">
        <f t="shared" si="396"/>
        <v/>
      </c>
      <c r="AC1801" s="121" t="str">
        <f t="shared" si="392"/>
        <v/>
      </c>
      <c r="AD1801" s="122" t="str">
        <f t="shared" si="393"/>
        <v/>
      </c>
      <c r="AE1801" s="123" t="str">
        <f t="shared" si="397"/>
        <v/>
      </c>
      <c r="AG1801" s="150" t="str">
        <f t="shared" si="394"/>
        <v/>
      </c>
    </row>
    <row r="1802" spans="1:33" x14ac:dyDescent="0.25">
      <c r="A1802" s="56"/>
      <c r="B1802" s="70"/>
      <c r="C1802" s="76"/>
      <c r="D1802" s="73"/>
      <c r="E1802" s="79"/>
      <c r="F1802" s="56"/>
      <c r="G1802" s="13" t="str">
        <f t="shared" si="385"/>
        <v/>
      </c>
      <c r="H1802" s="56"/>
      <c r="K1802" s="128"/>
      <c r="L1802" s="128"/>
      <c r="M1802" s="128"/>
      <c r="N1802" s="84" t="str">
        <f t="shared" si="386"/>
        <v/>
      </c>
      <c r="O1802" s="128"/>
      <c r="P1802" s="84" t="str">
        <f t="shared" si="387"/>
        <v/>
      </c>
      <c r="Q1802" s="84" t="str">
        <f t="shared" si="384"/>
        <v/>
      </c>
      <c r="R1802" s="84" t="str">
        <f t="shared" si="388"/>
        <v/>
      </c>
      <c r="S1802" s="84" t="str">
        <f t="shared" si="389"/>
        <v/>
      </c>
      <c r="U1802" s="84" t="str">
        <f t="shared" si="390"/>
        <v/>
      </c>
      <c r="W1802" s="108" t="str">
        <f>IF($N1802="", "", SUM($D$11:$D1802))</f>
        <v/>
      </c>
      <c r="X1802" s="111" t="str">
        <f t="shared" si="391"/>
        <v/>
      </c>
      <c r="Y1802" s="114" t="str">
        <f t="shared" si="395"/>
        <v/>
      </c>
      <c r="Z1802" s="111" t="str">
        <f>IF(X1802="", "", X1802-SUM($Z$11:$Z1801))</f>
        <v/>
      </c>
      <c r="AA1802" s="111" t="str">
        <f>IF($Y1802="", "", $Y1802-SUM($AA$11:$AA1801))</f>
        <v/>
      </c>
      <c r="AB1802" s="111" t="str">
        <f t="shared" si="396"/>
        <v/>
      </c>
      <c r="AC1802" s="121" t="str">
        <f t="shared" si="392"/>
        <v/>
      </c>
      <c r="AD1802" s="122" t="str">
        <f t="shared" si="393"/>
        <v/>
      </c>
      <c r="AE1802" s="123" t="str">
        <f t="shared" si="397"/>
        <v/>
      </c>
      <c r="AG1802" s="150" t="str">
        <f t="shared" si="394"/>
        <v/>
      </c>
    </row>
    <row r="1803" spans="1:33" x14ac:dyDescent="0.25">
      <c r="A1803" s="56"/>
      <c r="B1803" s="70"/>
      <c r="C1803" s="76"/>
      <c r="D1803" s="73"/>
      <c r="E1803" s="79"/>
      <c r="F1803" s="56"/>
      <c r="G1803" s="13" t="str">
        <f t="shared" si="385"/>
        <v/>
      </c>
      <c r="H1803" s="56"/>
      <c r="K1803" s="128"/>
      <c r="L1803" s="128"/>
      <c r="M1803" s="128"/>
      <c r="N1803" s="84" t="str">
        <f t="shared" si="386"/>
        <v/>
      </c>
      <c r="O1803" s="128"/>
      <c r="P1803" s="84" t="str">
        <f t="shared" si="387"/>
        <v/>
      </c>
      <c r="Q1803" s="84" t="str">
        <f t="shared" ref="Q1803:Q1866" si="398">IF($N1803="", "", IF(AND(Q$5="X", C1803=""), $N$6, IF(AND(NOT(C1803=""), COUNTIF(L$11:L$17, C1803)=0), $N$7, "")))</f>
        <v/>
      </c>
      <c r="R1803" s="84" t="str">
        <f t="shared" si="388"/>
        <v/>
      </c>
      <c r="S1803" s="84" t="str">
        <f t="shared" si="389"/>
        <v/>
      </c>
      <c r="U1803" s="84" t="str">
        <f t="shared" si="390"/>
        <v/>
      </c>
      <c r="W1803" s="108" t="str">
        <f>IF($N1803="", "", SUM($D$11:$D1803))</f>
        <v/>
      </c>
      <c r="X1803" s="111" t="str">
        <f t="shared" si="391"/>
        <v/>
      </c>
      <c r="Y1803" s="114" t="str">
        <f t="shared" si="395"/>
        <v/>
      </c>
      <c r="Z1803" s="111" t="str">
        <f>IF(X1803="", "", X1803-SUM($Z$11:$Z1802))</f>
        <v/>
      </c>
      <c r="AA1803" s="111" t="str">
        <f>IF($Y1803="", "", $Y1803-SUM($AA$11:$AA1802))</f>
        <v/>
      </c>
      <c r="AB1803" s="111" t="str">
        <f t="shared" si="396"/>
        <v/>
      </c>
      <c r="AC1803" s="121" t="str">
        <f t="shared" si="392"/>
        <v/>
      </c>
      <c r="AD1803" s="122" t="str">
        <f t="shared" si="393"/>
        <v/>
      </c>
      <c r="AE1803" s="123" t="str">
        <f t="shared" si="397"/>
        <v/>
      </c>
      <c r="AG1803" s="150" t="str">
        <f t="shared" si="394"/>
        <v/>
      </c>
    </row>
    <row r="1804" spans="1:33" x14ac:dyDescent="0.25">
      <c r="A1804" s="56"/>
      <c r="B1804" s="70"/>
      <c r="C1804" s="76"/>
      <c r="D1804" s="73"/>
      <c r="E1804" s="79"/>
      <c r="F1804" s="56"/>
      <c r="G1804" s="13" t="str">
        <f t="shared" ref="G1804:G1867" si="399">IF($B1804="", "", TEXT($B1804, "mmm"))</f>
        <v/>
      </c>
      <c r="H1804" s="56"/>
      <c r="K1804" s="128"/>
      <c r="L1804" s="128"/>
      <c r="M1804" s="128"/>
      <c r="N1804" s="84" t="str">
        <f t="shared" ref="N1804:N1867" si="400">IF(COUNTIF($B1804:$E1804, "")=4, "", "X")</f>
        <v/>
      </c>
      <c r="O1804" s="128"/>
      <c r="P1804" s="84" t="str">
        <f t="shared" ref="P1804:P1867" si="401">IF($N1804="", "", IF(AND(P$5="X", B1804=""), $N$6, IFERROR(IF(AND(NOT(B1804=""), OR(ISNUMBER(B1804)=FALSE, B1804&lt;$L$2, B1804&gt;$L$3)), $N$7, ""), $N$7)))</f>
        <v/>
      </c>
      <c r="Q1804" s="84" t="str">
        <f t="shared" si="398"/>
        <v/>
      </c>
      <c r="R1804" s="84" t="str">
        <f t="shared" ref="R1804:R1867" si="402">IF($N1804="", "", IF(AND(R$5="X", D1804=""), $N$6, IF(AND(NOT(D1804=""), ISNUMBER(D1804)=FALSE), $N$7, "")))</f>
        <v/>
      </c>
      <c r="S1804" s="84" t="str">
        <f t="shared" ref="S1804:S1867" si="403">IF($N1804="", "", IF(AND(S$5="X", E1804=""), $N$6, ""))</f>
        <v/>
      </c>
      <c r="U1804" s="84" t="str">
        <f t="shared" ref="U1804:U1867" si="404">IF($B1804="", "", TEXT($B1804, "mmm yyyy"))</f>
        <v/>
      </c>
      <c r="W1804" s="108" t="str">
        <f>IF($N1804="", "", SUM($D$11:$D1804))</f>
        <v/>
      </c>
      <c r="X1804" s="111" t="str">
        <f t="shared" ref="X1804:X1867" si="405">IF(W1804="", "", IF(W1804&lt;=$X$4, W1804, $X$4))</f>
        <v/>
      </c>
      <c r="Y1804" s="114" t="str">
        <f t="shared" si="395"/>
        <v/>
      </c>
      <c r="Z1804" s="111" t="str">
        <f>IF(X1804="", "", X1804-SUM($Z$11:$Z1803))</f>
        <v/>
      </c>
      <c r="AA1804" s="111" t="str">
        <f>IF($Y1804="", "", $Y1804-SUM($AA$11:$AA1803))</f>
        <v/>
      </c>
      <c r="AB1804" s="111" t="str">
        <f t="shared" si="396"/>
        <v/>
      </c>
      <c r="AC1804" s="121" t="str">
        <f t="shared" ref="AC1804:AC1867" si="406">IF($N1804="", "", $Z1804*$AC$4)</f>
        <v/>
      </c>
      <c r="AD1804" s="122" t="str">
        <f t="shared" ref="AD1804:AD1867" si="407">IF($N1804="", "", $AA1804*$AC$5)</f>
        <v/>
      </c>
      <c r="AE1804" s="123" t="str">
        <f t="shared" si="397"/>
        <v/>
      </c>
      <c r="AG1804" s="150" t="str">
        <f t="shared" ref="AG1804:AG1867" si="408">IF(OR($U1804="", $C1804=""), "", CONCATENATE($C1804, " - ", $U1804))</f>
        <v/>
      </c>
    </row>
    <row r="1805" spans="1:33" x14ac:dyDescent="0.25">
      <c r="A1805" s="56"/>
      <c r="B1805" s="70"/>
      <c r="C1805" s="76"/>
      <c r="D1805" s="73"/>
      <c r="E1805" s="79"/>
      <c r="F1805" s="56"/>
      <c r="G1805" s="13" t="str">
        <f t="shared" si="399"/>
        <v/>
      </c>
      <c r="H1805" s="56"/>
      <c r="K1805" s="128"/>
      <c r="L1805" s="128"/>
      <c r="M1805" s="128"/>
      <c r="N1805" s="84" t="str">
        <f t="shared" si="400"/>
        <v/>
      </c>
      <c r="O1805" s="128"/>
      <c r="P1805" s="84" t="str">
        <f t="shared" si="401"/>
        <v/>
      </c>
      <c r="Q1805" s="84" t="str">
        <f t="shared" si="398"/>
        <v/>
      </c>
      <c r="R1805" s="84" t="str">
        <f t="shared" si="402"/>
        <v/>
      </c>
      <c r="S1805" s="84" t="str">
        <f t="shared" si="403"/>
        <v/>
      </c>
      <c r="U1805" s="84" t="str">
        <f t="shared" si="404"/>
        <v/>
      </c>
      <c r="W1805" s="108" t="str">
        <f>IF($N1805="", "", SUM($D$11:$D1805))</f>
        <v/>
      </c>
      <c r="X1805" s="111" t="str">
        <f t="shared" si="405"/>
        <v/>
      </c>
      <c r="Y1805" s="114" t="str">
        <f t="shared" si="395"/>
        <v/>
      </c>
      <c r="Z1805" s="111" t="str">
        <f>IF(X1805="", "", X1805-SUM($Z$11:$Z1804))</f>
        <v/>
      </c>
      <c r="AA1805" s="111" t="str">
        <f>IF($Y1805="", "", $Y1805-SUM($AA$11:$AA1804))</f>
        <v/>
      </c>
      <c r="AB1805" s="111" t="str">
        <f t="shared" si="396"/>
        <v/>
      </c>
      <c r="AC1805" s="121" t="str">
        <f t="shared" si="406"/>
        <v/>
      </c>
      <c r="AD1805" s="122" t="str">
        <f t="shared" si="407"/>
        <v/>
      </c>
      <c r="AE1805" s="123" t="str">
        <f t="shared" si="397"/>
        <v/>
      </c>
      <c r="AG1805" s="150" t="str">
        <f t="shared" si="408"/>
        <v/>
      </c>
    </row>
    <row r="1806" spans="1:33" x14ac:dyDescent="0.25">
      <c r="A1806" s="56"/>
      <c r="B1806" s="70"/>
      <c r="C1806" s="76"/>
      <c r="D1806" s="73"/>
      <c r="E1806" s="79"/>
      <c r="F1806" s="56"/>
      <c r="G1806" s="13" t="str">
        <f t="shared" si="399"/>
        <v/>
      </c>
      <c r="H1806" s="56"/>
      <c r="K1806" s="128"/>
      <c r="L1806" s="128"/>
      <c r="M1806" s="128"/>
      <c r="N1806" s="84" t="str">
        <f t="shared" si="400"/>
        <v/>
      </c>
      <c r="O1806" s="128"/>
      <c r="P1806" s="84" t="str">
        <f t="shared" si="401"/>
        <v/>
      </c>
      <c r="Q1806" s="84" t="str">
        <f t="shared" si="398"/>
        <v/>
      </c>
      <c r="R1806" s="84" t="str">
        <f t="shared" si="402"/>
        <v/>
      </c>
      <c r="S1806" s="84" t="str">
        <f t="shared" si="403"/>
        <v/>
      </c>
      <c r="U1806" s="84" t="str">
        <f t="shared" si="404"/>
        <v/>
      </c>
      <c r="W1806" s="108" t="str">
        <f>IF($N1806="", "", SUM($D$11:$D1806))</f>
        <v/>
      </c>
      <c r="X1806" s="111" t="str">
        <f t="shared" si="405"/>
        <v/>
      </c>
      <c r="Y1806" s="114" t="str">
        <f t="shared" ref="Y1806:Y1869" si="409">IF(W1806="", "", IF(W1806&lt;=$X$4, 0, W1806-$X$4))</f>
        <v/>
      </c>
      <c r="Z1806" s="111" t="str">
        <f>IF(X1806="", "", X1806-SUM($Z$11:$Z1805))</f>
        <v/>
      </c>
      <c r="AA1806" s="111" t="str">
        <f>IF($Y1806="", "", $Y1806-SUM($AA$11:$AA1805))</f>
        <v/>
      </c>
      <c r="AB1806" s="111" t="str">
        <f t="shared" ref="AB1806:AB1869" si="410">IF($N1806="", "", SUM(Z1806:AA1806))</f>
        <v/>
      </c>
      <c r="AC1806" s="121" t="str">
        <f t="shared" si="406"/>
        <v/>
      </c>
      <c r="AD1806" s="122" t="str">
        <f t="shared" si="407"/>
        <v/>
      </c>
      <c r="AE1806" s="123" t="str">
        <f t="shared" ref="AE1806:AE1869" si="411">IF($N1806="", "", SUM(AC1806:AD1806))</f>
        <v/>
      </c>
      <c r="AG1806" s="150" t="str">
        <f t="shared" si="408"/>
        <v/>
      </c>
    </row>
    <row r="1807" spans="1:33" x14ac:dyDescent="0.25">
      <c r="A1807" s="56"/>
      <c r="B1807" s="70"/>
      <c r="C1807" s="76"/>
      <c r="D1807" s="73"/>
      <c r="E1807" s="79"/>
      <c r="F1807" s="56"/>
      <c r="G1807" s="13" t="str">
        <f t="shared" si="399"/>
        <v/>
      </c>
      <c r="H1807" s="56"/>
      <c r="K1807" s="128"/>
      <c r="L1807" s="128"/>
      <c r="M1807" s="128"/>
      <c r="N1807" s="84" t="str">
        <f t="shared" si="400"/>
        <v/>
      </c>
      <c r="O1807" s="128"/>
      <c r="P1807" s="84" t="str">
        <f t="shared" si="401"/>
        <v/>
      </c>
      <c r="Q1807" s="84" t="str">
        <f t="shared" si="398"/>
        <v/>
      </c>
      <c r="R1807" s="84" t="str">
        <f t="shared" si="402"/>
        <v/>
      </c>
      <c r="S1807" s="84" t="str">
        <f t="shared" si="403"/>
        <v/>
      </c>
      <c r="U1807" s="84" t="str">
        <f t="shared" si="404"/>
        <v/>
      </c>
      <c r="W1807" s="108" t="str">
        <f>IF($N1807="", "", SUM($D$11:$D1807))</f>
        <v/>
      </c>
      <c r="X1807" s="111" t="str">
        <f t="shared" si="405"/>
        <v/>
      </c>
      <c r="Y1807" s="114" t="str">
        <f t="shared" si="409"/>
        <v/>
      </c>
      <c r="Z1807" s="111" t="str">
        <f>IF(X1807="", "", X1807-SUM($Z$11:$Z1806))</f>
        <v/>
      </c>
      <c r="AA1807" s="111" t="str">
        <f>IF($Y1807="", "", $Y1807-SUM($AA$11:$AA1806))</f>
        <v/>
      </c>
      <c r="AB1807" s="111" t="str">
        <f t="shared" si="410"/>
        <v/>
      </c>
      <c r="AC1807" s="121" t="str">
        <f t="shared" si="406"/>
        <v/>
      </c>
      <c r="AD1807" s="122" t="str">
        <f t="shared" si="407"/>
        <v/>
      </c>
      <c r="AE1807" s="123" t="str">
        <f t="shared" si="411"/>
        <v/>
      </c>
      <c r="AG1807" s="150" t="str">
        <f t="shared" si="408"/>
        <v/>
      </c>
    </row>
    <row r="1808" spans="1:33" x14ac:dyDescent="0.25">
      <c r="A1808" s="56"/>
      <c r="B1808" s="70"/>
      <c r="C1808" s="76"/>
      <c r="D1808" s="73"/>
      <c r="E1808" s="79"/>
      <c r="F1808" s="56"/>
      <c r="G1808" s="13" t="str">
        <f t="shared" si="399"/>
        <v/>
      </c>
      <c r="H1808" s="56"/>
      <c r="K1808" s="128"/>
      <c r="L1808" s="128"/>
      <c r="M1808" s="128"/>
      <c r="N1808" s="84" t="str">
        <f t="shared" si="400"/>
        <v/>
      </c>
      <c r="O1808" s="128"/>
      <c r="P1808" s="84" t="str">
        <f t="shared" si="401"/>
        <v/>
      </c>
      <c r="Q1808" s="84" t="str">
        <f t="shared" si="398"/>
        <v/>
      </c>
      <c r="R1808" s="84" t="str">
        <f t="shared" si="402"/>
        <v/>
      </c>
      <c r="S1808" s="84" t="str">
        <f t="shared" si="403"/>
        <v/>
      </c>
      <c r="U1808" s="84" t="str">
        <f t="shared" si="404"/>
        <v/>
      </c>
      <c r="W1808" s="108" t="str">
        <f>IF($N1808="", "", SUM($D$11:$D1808))</f>
        <v/>
      </c>
      <c r="X1808" s="111" t="str">
        <f t="shared" si="405"/>
        <v/>
      </c>
      <c r="Y1808" s="114" t="str">
        <f t="shared" si="409"/>
        <v/>
      </c>
      <c r="Z1808" s="111" t="str">
        <f>IF(X1808="", "", X1808-SUM($Z$11:$Z1807))</f>
        <v/>
      </c>
      <c r="AA1808" s="111" t="str">
        <f>IF($Y1808="", "", $Y1808-SUM($AA$11:$AA1807))</f>
        <v/>
      </c>
      <c r="AB1808" s="111" t="str">
        <f t="shared" si="410"/>
        <v/>
      </c>
      <c r="AC1808" s="121" t="str">
        <f t="shared" si="406"/>
        <v/>
      </c>
      <c r="AD1808" s="122" t="str">
        <f t="shared" si="407"/>
        <v/>
      </c>
      <c r="AE1808" s="123" t="str">
        <f t="shared" si="411"/>
        <v/>
      </c>
      <c r="AG1808" s="150" t="str">
        <f t="shared" si="408"/>
        <v/>
      </c>
    </row>
    <row r="1809" spans="1:33" x14ac:dyDescent="0.25">
      <c r="A1809" s="56"/>
      <c r="B1809" s="70"/>
      <c r="C1809" s="76"/>
      <c r="D1809" s="73"/>
      <c r="E1809" s="79"/>
      <c r="F1809" s="56"/>
      <c r="G1809" s="13" t="str">
        <f t="shared" si="399"/>
        <v/>
      </c>
      <c r="H1809" s="56"/>
      <c r="K1809" s="128"/>
      <c r="L1809" s="128"/>
      <c r="M1809" s="128"/>
      <c r="N1809" s="84" t="str">
        <f t="shared" si="400"/>
        <v/>
      </c>
      <c r="O1809" s="128"/>
      <c r="P1809" s="84" t="str">
        <f t="shared" si="401"/>
        <v/>
      </c>
      <c r="Q1809" s="84" t="str">
        <f t="shared" si="398"/>
        <v/>
      </c>
      <c r="R1809" s="84" t="str">
        <f t="shared" si="402"/>
        <v/>
      </c>
      <c r="S1809" s="84" t="str">
        <f t="shared" si="403"/>
        <v/>
      </c>
      <c r="U1809" s="84" t="str">
        <f t="shared" si="404"/>
        <v/>
      </c>
      <c r="W1809" s="108" t="str">
        <f>IF($N1809="", "", SUM($D$11:$D1809))</f>
        <v/>
      </c>
      <c r="X1809" s="111" t="str">
        <f t="shared" si="405"/>
        <v/>
      </c>
      <c r="Y1809" s="114" t="str">
        <f t="shared" si="409"/>
        <v/>
      </c>
      <c r="Z1809" s="111" t="str">
        <f>IF(X1809="", "", X1809-SUM($Z$11:$Z1808))</f>
        <v/>
      </c>
      <c r="AA1809" s="111" t="str">
        <f>IF($Y1809="", "", $Y1809-SUM($AA$11:$AA1808))</f>
        <v/>
      </c>
      <c r="AB1809" s="111" t="str">
        <f t="shared" si="410"/>
        <v/>
      </c>
      <c r="AC1809" s="121" t="str">
        <f t="shared" si="406"/>
        <v/>
      </c>
      <c r="AD1809" s="122" t="str">
        <f t="shared" si="407"/>
        <v/>
      </c>
      <c r="AE1809" s="123" t="str">
        <f t="shared" si="411"/>
        <v/>
      </c>
      <c r="AG1809" s="150" t="str">
        <f t="shared" si="408"/>
        <v/>
      </c>
    </row>
    <row r="1810" spans="1:33" x14ac:dyDescent="0.25">
      <c r="A1810" s="56"/>
      <c r="B1810" s="70"/>
      <c r="C1810" s="76"/>
      <c r="D1810" s="73"/>
      <c r="E1810" s="79"/>
      <c r="F1810" s="56"/>
      <c r="G1810" s="13" t="str">
        <f t="shared" si="399"/>
        <v/>
      </c>
      <c r="H1810" s="56"/>
      <c r="K1810" s="128"/>
      <c r="L1810" s="128"/>
      <c r="M1810" s="128"/>
      <c r="N1810" s="84" t="str">
        <f t="shared" si="400"/>
        <v/>
      </c>
      <c r="O1810" s="128"/>
      <c r="P1810" s="84" t="str">
        <f t="shared" si="401"/>
        <v/>
      </c>
      <c r="Q1810" s="84" t="str">
        <f t="shared" si="398"/>
        <v/>
      </c>
      <c r="R1810" s="84" t="str">
        <f t="shared" si="402"/>
        <v/>
      </c>
      <c r="S1810" s="84" t="str">
        <f t="shared" si="403"/>
        <v/>
      </c>
      <c r="U1810" s="84" t="str">
        <f t="shared" si="404"/>
        <v/>
      </c>
      <c r="W1810" s="108" t="str">
        <f>IF($N1810="", "", SUM($D$11:$D1810))</f>
        <v/>
      </c>
      <c r="X1810" s="111" t="str">
        <f t="shared" si="405"/>
        <v/>
      </c>
      <c r="Y1810" s="114" t="str">
        <f t="shared" si="409"/>
        <v/>
      </c>
      <c r="Z1810" s="111" t="str">
        <f>IF(X1810="", "", X1810-SUM($Z$11:$Z1809))</f>
        <v/>
      </c>
      <c r="AA1810" s="111" t="str">
        <f>IF($Y1810="", "", $Y1810-SUM($AA$11:$AA1809))</f>
        <v/>
      </c>
      <c r="AB1810" s="111" t="str">
        <f t="shared" si="410"/>
        <v/>
      </c>
      <c r="AC1810" s="121" t="str">
        <f t="shared" si="406"/>
        <v/>
      </c>
      <c r="AD1810" s="122" t="str">
        <f t="shared" si="407"/>
        <v/>
      </c>
      <c r="AE1810" s="123" t="str">
        <f t="shared" si="411"/>
        <v/>
      </c>
      <c r="AG1810" s="150" t="str">
        <f t="shared" si="408"/>
        <v/>
      </c>
    </row>
    <row r="1811" spans="1:33" x14ac:dyDescent="0.25">
      <c r="A1811" s="56"/>
      <c r="B1811" s="70"/>
      <c r="C1811" s="76"/>
      <c r="D1811" s="73"/>
      <c r="E1811" s="79"/>
      <c r="F1811" s="56"/>
      <c r="G1811" s="13" t="str">
        <f t="shared" si="399"/>
        <v/>
      </c>
      <c r="H1811" s="56"/>
      <c r="K1811" s="128"/>
      <c r="L1811" s="128"/>
      <c r="M1811" s="128"/>
      <c r="N1811" s="84" t="str">
        <f t="shared" si="400"/>
        <v/>
      </c>
      <c r="O1811" s="128"/>
      <c r="P1811" s="84" t="str">
        <f t="shared" si="401"/>
        <v/>
      </c>
      <c r="Q1811" s="84" t="str">
        <f t="shared" si="398"/>
        <v/>
      </c>
      <c r="R1811" s="84" t="str">
        <f t="shared" si="402"/>
        <v/>
      </c>
      <c r="S1811" s="84" t="str">
        <f t="shared" si="403"/>
        <v/>
      </c>
      <c r="U1811" s="84" t="str">
        <f t="shared" si="404"/>
        <v/>
      </c>
      <c r="W1811" s="108" t="str">
        <f>IF($N1811="", "", SUM($D$11:$D1811))</f>
        <v/>
      </c>
      <c r="X1811" s="111" t="str">
        <f t="shared" si="405"/>
        <v/>
      </c>
      <c r="Y1811" s="114" t="str">
        <f t="shared" si="409"/>
        <v/>
      </c>
      <c r="Z1811" s="111" t="str">
        <f>IF(X1811="", "", X1811-SUM($Z$11:$Z1810))</f>
        <v/>
      </c>
      <c r="AA1811" s="111" t="str">
        <f>IF($Y1811="", "", $Y1811-SUM($AA$11:$AA1810))</f>
        <v/>
      </c>
      <c r="AB1811" s="111" t="str">
        <f t="shared" si="410"/>
        <v/>
      </c>
      <c r="AC1811" s="121" t="str">
        <f t="shared" si="406"/>
        <v/>
      </c>
      <c r="AD1811" s="122" t="str">
        <f t="shared" si="407"/>
        <v/>
      </c>
      <c r="AE1811" s="123" t="str">
        <f t="shared" si="411"/>
        <v/>
      </c>
      <c r="AG1811" s="150" t="str">
        <f t="shared" si="408"/>
        <v/>
      </c>
    </row>
    <row r="1812" spans="1:33" x14ac:dyDescent="0.25">
      <c r="A1812" s="56"/>
      <c r="B1812" s="70"/>
      <c r="C1812" s="76"/>
      <c r="D1812" s="73"/>
      <c r="E1812" s="79"/>
      <c r="F1812" s="56"/>
      <c r="G1812" s="13" t="str">
        <f t="shared" si="399"/>
        <v/>
      </c>
      <c r="H1812" s="56"/>
      <c r="K1812" s="128"/>
      <c r="L1812" s="128"/>
      <c r="M1812" s="128"/>
      <c r="N1812" s="84" t="str">
        <f t="shared" si="400"/>
        <v/>
      </c>
      <c r="O1812" s="128"/>
      <c r="P1812" s="84" t="str">
        <f t="shared" si="401"/>
        <v/>
      </c>
      <c r="Q1812" s="84" t="str">
        <f t="shared" si="398"/>
        <v/>
      </c>
      <c r="R1812" s="84" t="str">
        <f t="shared" si="402"/>
        <v/>
      </c>
      <c r="S1812" s="84" t="str">
        <f t="shared" si="403"/>
        <v/>
      </c>
      <c r="U1812" s="84" t="str">
        <f t="shared" si="404"/>
        <v/>
      </c>
      <c r="W1812" s="108" t="str">
        <f>IF($N1812="", "", SUM($D$11:$D1812))</f>
        <v/>
      </c>
      <c r="X1812" s="111" t="str">
        <f t="shared" si="405"/>
        <v/>
      </c>
      <c r="Y1812" s="114" t="str">
        <f t="shared" si="409"/>
        <v/>
      </c>
      <c r="Z1812" s="111" t="str">
        <f>IF(X1812="", "", X1812-SUM($Z$11:$Z1811))</f>
        <v/>
      </c>
      <c r="AA1812" s="111" t="str">
        <f>IF($Y1812="", "", $Y1812-SUM($AA$11:$AA1811))</f>
        <v/>
      </c>
      <c r="AB1812" s="111" t="str">
        <f t="shared" si="410"/>
        <v/>
      </c>
      <c r="AC1812" s="121" t="str">
        <f t="shared" si="406"/>
        <v/>
      </c>
      <c r="AD1812" s="122" t="str">
        <f t="shared" si="407"/>
        <v/>
      </c>
      <c r="AE1812" s="123" t="str">
        <f t="shared" si="411"/>
        <v/>
      </c>
      <c r="AG1812" s="150" t="str">
        <f t="shared" si="408"/>
        <v/>
      </c>
    </row>
    <row r="1813" spans="1:33" x14ac:dyDescent="0.25">
      <c r="A1813" s="56"/>
      <c r="B1813" s="70"/>
      <c r="C1813" s="76"/>
      <c r="D1813" s="73"/>
      <c r="E1813" s="79"/>
      <c r="F1813" s="56"/>
      <c r="G1813" s="13" t="str">
        <f t="shared" si="399"/>
        <v/>
      </c>
      <c r="H1813" s="56"/>
      <c r="K1813" s="128"/>
      <c r="L1813" s="128"/>
      <c r="M1813" s="128"/>
      <c r="N1813" s="84" t="str">
        <f t="shared" si="400"/>
        <v/>
      </c>
      <c r="O1813" s="128"/>
      <c r="P1813" s="84" t="str">
        <f t="shared" si="401"/>
        <v/>
      </c>
      <c r="Q1813" s="84" t="str">
        <f t="shared" si="398"/>
        <v/>
      </c>
      <c r="R1813" s="84" t="str">
        <f t="shared" si="402"/>
        <v/>
      </c>
      <c r="S1813" s="84" t="str">
        <f t="shared" si="403"/>
        <v/>
      </c>
      <c r="U1813" s="84" t="str">
        <f t="shared" si="404"/>
        <v/>
      </c>
      <c r="W1813" s="108" t="str">
        <f>IF($N1813="", "", SUM($D$11:$D1813))</f>
        <v/>
      </c>
      <c r="X1813" s="111" t="str">
        <f t="shared" si="405"/>
        <v/>
      </c>
      <c r="Y1813" s="114" t="str">
        <f t="shared" si="409"/>
        <v/>
      </c>
      <c r="Z1813" s="111" t="str">
        <f>IF(X1813="", "", X1813-SUM($Z$11:$Z1812))</f>
        <v/>
      </c>
      <c r="AA1813" s="111" t="str">
        <f>IF($Y1813="", "", $Y1813-SUM($AA$11:$AA1812))</f>
        <v/>
      </c>
      <c r="AB1813" s="111" t="str">
        <f t="shared" si="410"/>
        <v/>
      </c>
      <c r="AC1813" s="121" t="str">
        <f t="shared" si="406"/>
        <v/>
      </c>
      <c r="AD1813" s="122" t="str">
        <f t="shared" si="407"/>
        <v/>
      </c>
      <c r="AE1813" s="123" t="str">
        <f t="shared" si="411"/>
        <v/>
      </c>
      <c r="AG1813" s="150" t="str">
        <f t="shared" si="408"/>
        <v/>
      </c>
    </row>
    <row r="1814" spans="1:33" x14ac:dyDescent="0.25">
      <c r="A1814" s="56"/>
      <c r="B1814" s="70"/>
      <c r="C1814" s="76"/>
      <c r="D1814" s="73"/>
      <c r="E1814" s="79"/>
      <c r="F1814" s="56"/>
      <c r="G1814" s="13" t="str">
        <f t="shared" si="399"/>
        <v/>
      </c>
      <c r="H1814" s="56"/>
      <c r="K1814" s="128"/>
      <c r="L1814" s="128"/>
      <c r="M1814" s="128"/>
      <c r="N1814" s="84" t="str">
        <f t="shared" si="400"/>
        <v/>
      </c>
      <c r="O1814" s="128"/>
      <c r="P1814" s="84" t="str">
        <f t="shared" si="401"/>
        <v/>
      </c>
      <c r="Q1814" s="84" t="str">
        <f t="shared" si="398"/>
        <v/>
      </c>
      <c r="R1814" s="84" t="str">
        <f t="shared" si="402"/>
        <v/>
      </c>
      <c r="S1814" s="84" t="str">
        <f t="shared" si="403"/>
        <v/>
      </c>
      <c r="U1814" s="84" t="str">
        <f t="shared" si="404"/>
        <v/>
      </c>
      <c r="W1814" s="108" t="str">
        <f>IF($N1814="", "", SUM($D$11:$D1814))</f>
        <v/>
      </c>
      <c r="X1814" s="111" t="str">
        <f t="shared" si="405"/>
        <v/>
      </c>
      <c r="Y1814" s="114" t="str">
        <f t="shared" si="409"/>
        <v/>
      </c>
      <c r="Z1814" s="111" t="str">
        <f>IF(X1814="", "", X1814-SUM($Z$11:$Z1813))</f>
        <v/>
      </c>
      <c r="AA1814" s="111" t="str">
        <f>IF($Y1814="", "", $Y1814-SUM($AA$11:$AA1813))</f>
        <v/>
      </c>
      <c r="AB1814" s="111" t="str">
        <f t="shared" si="410"/>
        <v/>
      </c>
      <c r="AC1814" s="121" t="str">
        <f t="shared" si="406"/>
        <v/>
      </c>
      <c r="AD1814" s="122" t="str">
        <f t="shared" si="407"/>
        <v/>
      </c>
      <c r="AE1814" s="123" t="str">
        <f t="shared" si="411"/>
        <v/>
      </c>
      <c r="AG1814" s="150" t="str">
        <f t="shared" si="408"/>
        <v/>
      </c>
    </row>
    <row r="1815" spans="1:33" x14ac:dyDescent="0.25">
      <c r="A1815" s="56"/>
      <c r="B1815" s="70"/>
      <c r="C1815" s="76"/>
      <c r="D1815" s="73"/>
      <c r="E1815" s="79"/>
      <c r="F1815" s="56"/>
      <c r="G1815" s="13" t="str">
        <f t="shared" si="399"/>
        <v/>
      </c>
      <c r="H1815" s="56"/>
      <c r="K1815" s="128"/>
      <c r="L1815" s="128"/>
      <c r="M1815" s="128"/>
      <c r="N1815" s="84" t="str">
        <f t="shared" si="400"/>
        <v/>
      </c>
      <c r="O1815" s="128"/>
      <c r="P1815" s="84" t="str">
        <f t="shared" si="401"/>
        <v/>
      </c>
      <c r="Q1815" s="84" t="str">
        <f t="shared" si="398"/>
        <v/>
      </c>
      <c r="R1815" s="84" t="str">
        <f t="shared" si="402"/>
        <v/>
      </c>
      <c r="S1815" s="84" t="str">
        <f t="shared" si="403"/>
        <v/>
      </c>
      <c r="U1815" s="84" t="str">
        <f t="shared" si="404"/>
        <v/>
      </c>
      <c r="W1815" s="108" t="str">
        <f>IF($N1815="", "", SUM($D$11:$D1815))</f>
        <v/>
      </c>
      <c r="X1815" s="111" t="str">
        <f t="shared" si="405"/>
        <v/>
      </c>
      <c r="Y1815" s="114" t="str">
        <f t="shared" si="409"/>
        <v/>
      </c>
      <c r="Z1815" s="111" t="str">
        <f>IF(X1815="", "", X1815-SUM($Z$11:$Z1814))</f>
        <v/>
      </c>
      <c r="AA1815" s="111" t="str">
        <f>IF($Y1815="", "", $Y1815-SUM($AA$11:$AA1814))</f>
        <v/>
      </c>
      <c r="AB1815" s="111" t="str">
        <f t="shared" si="410"/>
        <v/>
      </c>
      <c r="AC1815" s="121" t="str">
        <f t="shared" si="406"/>
        <v/>
      </c>
      <c r="AD1815" s="122" t="str">
        <f t="shared" si="407"/>
        <v/>
      </c>
      <c r="AE1815" s="123" t="str">
        <f t="shared" si="411"/>
        <v/>
      </c>
      <c r="AG1815" s="150" t="str">
        <f t="shared" si="408"/>
        <v/>
      </c>
    </row>
    <row r="1816" spans="1:33" x14ac:dyDescent="0.25">
      <c r="A1816" s="56"/>
      <c r="B1816" s="70"/>
      <c r="C1816" s="76"/>
      <c r="D1816" s="73"/>
      <c r="E1816" s="79"/>
      <c r="F1816" s="56"/>
      <c r="G1816" s="13" t="str">
        <f t="shared" si="399"/>
        <v/>
      </c>
      <c r="H1816" s="56"/>
      <c r="K1816" s="128"/>
      <c r="L1816" s="128"/>
      <c r="M1816" s="128"/>
      <c r="N1816" s="84" t="str">
        <f t="shared" si="400"/>
        <v/>
      </c>
      <c r="O1816" s="128"/>
      <c r="P1816" s="84" t="str">
        <f t="shared" si="401"/>
        <v/>
      </c>
      <c r="Q1816" s="84" t="str">
        <f t="shared" si="398"/>
        <v/>
      </c>
      <c r="R1816" s="84" t="str">
        <f t="shared" si="402"/>
        <v/>
      </c>
      <c r="S1816" s="84" t="str">
        <f t="shared" si="403"/>
        <v/>
      </c>
      <c r="U1816" s="84" t="str">
        <f t="shared" si="404"/>
        <v/>
      </c>
      <c r="W1816" s="108" t="str">
        <f>IF($N1816="", "", SUM($D$11:$D1816))</f>
        <v/>
      </c>
      <c r="X1816" s="111" t="str">
        <f t="shared" si="405"/>
        <v/>
      </c>
      <c r="Y1816" s="114" t="str">
        <f t="shared" si="409"/>
        <v/>
      </c>
      <c r="Z1816" s="111" t="str">
        <f>IF(X1816="", "", X1816-SUM($Z$11:$Z1815))</f>
        <v/>
      </c>
      <c r="AA1816" s="111" t="str">
        <f>IF($Y1816="", "", $Y1816-SUM($AA$11:$AA1815))</f>
        <v/>
      </c>
      <c r="AB1816" s="111" t="str">
        <f t="shared" si="410"/>
        <v/>
      </c>
      <c r="AC1816" s="121" t="str">
        <f t="shared" si="406"/>
        <v/>
      </c>
      <c r="AD1816" s="122" t="str">
        <f t="shared" si="407"/>
        <v/>
      </c>
      <c r="AE1816" s="123" t="str">
        <f t="shared" si="411"/>
        <v/>
      </c>
      <c r="AG1816" s="150" t="str">
        <f t="shared" si="408"/>
        <v/>
      </c>
    </row>
    <row r="1817" spans="1:33" x14ac:dyDescent="0.25">
      <c r="A1817" s="56"/>
      <c r="B1817" s="70"/>
      <c r="C1817" s="76"/>
      <c r="D1817" s="73"/>
      <c r="E1817" s="79"/>
      <c r="F1817" s="56"/>
      <c r="G1817" s="13" t="str">
        <f t="shared" si="399"/>
        <v/>
      </c>
      <c r="H1817" s="56"/>
      <c r="K1817" s="128"/>
      <c r="L1817" s="128"/>
      <c r="M1817" s="128"/>
      <c r="N1817" s="84" t="str">
        <f t="shared" si="400"/>
        <v/>
      </c>
      <c r="O1817" s="128"/>
      <c r="P1817" s="84" t="str">
        <f t="shared" si="401"/>
        <v/>
      </c>
      <c r="Q1817" s="84" t="str">
        <f t="shared" si="398"/>
        <v/>
      </c>
      <c r="R1817" s="84" t="str">
        <f t="shared" si="402"/>
        <v/>
      </c>
      <c r="S1817" s="84" t="str">
        <f t="shared" si="403"/>
        <v/>
      </c>
      <c r="U1817" s="84" t="str">
        <f t="shared" si="404"/>
        <v/>
      </c>
      <c r="W1817" s="108" t="str">
        <f>IF($N1817="", "", SUM($D$11:$D1817))</f>
        <v/>
      </c>
      <c r="X1817" s="111" t="str">
        <f t="shared" si="405"/>
        <v/>
      </c>
      <c r="Y1817" s="114" t="str">
        <f t="shared" si="409"/>
        <v/>
      </c>
      <c r="Z1817" s="111" t="str">
        <f>IF(X1817="", "", X1817-SUM($Z$11:$Z1816))</f>
        <v/>
      </c>
      <c r="AA1817" s="111" t="str">
        <f>IF($Y1817="", "", $Y1817-SUM($AA$11:$AA1816))</f>
        <v/>
      </c>
      <c r="AB1817" s="111" t="str">
        <f t="shared" si="410"/>
        <v/>
      </c>
      <c r="AC1817" s="121" t="str">
        <f t="shared" si="406"/>
        <v/>
      </c>
      <c r="AD1817" s="122" t="str">
        <f t="shared" si="407"/>
        <v/>
      </c>
      <c r="AE1817" s="123" t="str">
        <f t="shared" si="411"/>
        <v/>
      </c>
      <c r="AG1817" s="150" t="str">
        <f t="shared" si="408"/>
        <v/>
      </c>
    </row>
    <row r="1818" spans="1:33" x14ac:dyDescent="0.25">
      <c r="A1818" s="56"/>
      <c r="B1818" s="70"/>
      <c r="C1818" s="76"/>
      <c r="D1818" s="73"/>
      <c r="E1818" s="79"/>
      <c r="F1818" s="56"/>
      <c r="G1818" s="13" t="str">
        <f t="shared" si="399"/>
        <v/>
      </c>
      <c r="H1818" s="56"/>
      <c r="K1818" s="128"/>
      <c r="L1818" s="128"/>
      <c r="M1818" s="128"/>
      <c r="N1818" s="84" t="str">
        <f t="shared" si="400"/>
        <v/>
      </c>
      <c r="O1818" s="128"/>
      <c r="P1818" s="84" t="str">
        <f t="shared" si="401"/>
        <v/>
      </c>
      <c r="Q1818" s="84" t="str">
        <f t="shared" si="398"/>
        <v/>
      </c>
      <c r="R1818" s="84" t="str">
        <f t="shared" si="402"/>
        <v/>
      </c>
      <c r="S1818" s="84" t="str">
        <f t="shared" si="403"/>
        <v/>
      </c>
      <c r="U1818" s="84" t="str">
        <f t="shared" si="404"/>
        <v/>
      </c>
      <c r="W1818" s="108" t="str">
        <f>IF($N1818="", "", SUM($D$11:$D1818))</f>
        <v/>
      </c>
      <c r="X1818" s="111" t="str">
        <f t="shared" si="405"/>
        <v/>
      </c>
      <c r="Y1818" s="114" t="str">
        <f t="shared" si="409"/>
        <v/>
      </c>
      <c r="Z1818" s="111" t="str">
        <f>IF(X1818="", "", X1818-SUM($Z$11:$Z1817))</f>
        <v/>
      </c>
      <c r="AA1818" s="111" t="str">
        <f>IF($Y1818="", "", $Y1818-SUM($AA$11:$AA1817))</f>
        <v/>
      </c>
      <c r="AB1818" s="111" t="str">
        <f t="shared" si="410"/>
        <v/>
      </c>
      <c r="AC1818" s="121" t="str">
        <f t="shared" si="406"/>
        <v/>
      </c>
      <c r="AD1818" s="122" t="str">
        <f t="shared" si="407"/>
        <v/>
      </c>
      <c r="AE1818" s="123" t="str">
        <f t="shared" si="411"/>
        <v/>
      </c>
      <c r="AG1818" s="150" t="str">
        <f t="shared" si="408"/>
        <v/>
      </c>
    </row>
    <row r="1819" spans="1:33" x14ac:dyDescent="0.25">
      <c r="A1819" s="56"/>
      <c r="B1819" s="70"/>
      <c r="C1819" s="76"/>
      <c r="D1819" s="73"/>
      <c r="E1819" s="79"/>
      <c r="F1819" s="56"/>
      <c r="G1819" s="13" t="str">
        <f t="shared" si="399"/>
        <v/>
      </c>
      <c r="H1819" s="56"/>
      <c r="K1819" s="128"/>
      <c r="L1819" s="128"/>
      <c r="M1819" s="128"/>
      <c r="N1819" s="84" t="str">
        <f t="shared" si="400"/>
        <v/>
      </c>
      <c r="O1819" s="128"/>
      <c r="P1819" s="84" t="str">
        <f t="shared" si="401"/>
        <v/>
      </c>
      <c r="Q1819" s="84" t="str">
        <f t="shared" si="398"/>
        <v/>
      </c>
      <c r="R1819" s="84" t="str">
        <f t="shared" si="402"/>
        <v/>
      </c>
      <c r="S1819" s="84" t="str">
        <f t="shared" si="403"/>
        <v/>
      </c>
      <c r="U1819" s="84" t="str">
        <f t="shared" si="404"/>
        <v/>
      </c>
      <c r="W1819" s="108" t="str">
        <f>IF($N1819="", "", SUM($D$11:$D1819))</f>
        <v/>
      </c>
      <c r="X1819" s="111" t="str">
        <f t="shared" si="405"/>
        <v/>
      </c>
      <c r="Y1819" s="114" t="str">
        <f t="shared" si="409"/>
        <v/>
      </c>
      <c r="Z1819" s="111" t="str">
        <f>IF(X1819="", "", X1819-SUM($Z$11:$Z1818))</f>
        <v/>
      </c>
      <c r="AA1819" s="111" t="str">
        <f>IF($Y1819="", "", $Y1819-SUM($AA$11:$AA1818))</f>
        <v/>
      </c>
      <c r="AB1819" s="111" t="str">
        <f t="shared" si="410"/>
        <v/>
      </c>
      <c r="AC1819" s="121" t="str">
        <f t="shared" si="406"/>
        <v/>
      </c>
      <c r="AD1819" s="122" t="str">
        <f t="shared" si="407"/>
        <v/>
      </c>
      <c r="AE1819" s="123" t="str">
        <f t="shared" si="411"/>
        <v/>
      </c>
      <c r="AG1819" s="150" t="str">
        <f t="shared" si="408"/>
        <v/>
      </c>
    </row>
    <row r="1820" spans="1:33" x14ac:dyDescent="0.25">
      <c r="A1820" s="56"/>
      <c r="B1820" s="70"/>
      <c r="C1820" s="76"/>
      <c r="D1820" s="73"/>
      <c r="E1820" s="79"/>
      <c r="F1820" s="56"/>
      <c r="G1820" s="13" t="str">
        <f t="shared" si="399"/>
        <v/>
      </c>
      <c r="H1820" s="56"/>
      <c r="K1820" s="128"/>
      <c r="L1820" s="128"/>
      <c r="M1820" s="128"/>
      <c r="N1820" s="84" t="str">
        <f t="shared" si="400"/>
        <v/>
      </c>
      <c r="O1820" s="128"/>
      <c r="P1820" s="84" t="str">
        <f t="shared" si="401"/>
        <v/>
      </c>
      <c r="Q1820" s="84" t="str">
        <f t="shared" si="398"/>
        <v/>
      </c>
      <c r="R1820" s="84" t="str">
        <f t="shared" si="402"/>
        <v/>
      </c>
      <c r="S1820" s="84" t="str">
        <f t="shared" si="403"/>
        <v/>
      </c>
      <c r="U1820" s="84" t="str">
        <f t="shared" si="404"/>
        <v/>
      </c>
      <c r="W1820" s="108" t="str">
        <f>IF($N1820="", "", SUM($D$11:$D1820))</f>
        <v/>
      </c>
      <c r="X1820" s="111" t="str">
        <f t="shared" si="405"/>
        <v/>
      </c>
      <c r="Y1820" s="114" t="str">
        <f t="shared" si="409"/>
        <v/>
      </c>
      <c r="Z1820" s="111" t="str">
        <f>IF(X1820="", "", X1820-SUM($Z$11:$Z1819))</f>
        <v/>
      </c>
      <c r="AA1820" s="111" t="str">
        <f>IF($Y1820="", "", $Y1820-SUM($AA$11:$AA1819))</f>
        <v/>
      </c>
      <c r="AB1820" s="111" t="str">
        <f t="shared" si="410"/>
        <v/>
      </c>
      <c r="AC1820" s="121" t="str">
        <f t="shared" si="406"/>
        <v/>
      </c>
      <c r="AD1820" s="122" t="str">
        <f t="shared" si="407"/>
        <v/>
      </c>
      <c r="AE1820" s="123" t="str">
        <f t="shared" si="411"/>
        <v/>
      </c>
      <c r="AG1820" s="150" t="str">
        <f t="shared" si="408"/>
        <v/>
      </c>
    </row>
    <row r="1821" spans="1:33" x14ac:dyDescent="0.25">
      <c r="A1821" s="56"/>
      <c r="B1821" s="70"/>
      <c r="C1821" s="76"/>
      <c r="D1821" s="73"/>
      <c r="E1821" s="79"/>
      <c r="F1821" s="56"/>
      <c r="G1821" s="13" t="str">
        <f t="shared" si="399"/>
        <v/>
      </c>
      <c r="H1821" s="56"/>
      <c r="K1821" s="128"/>
      <c r="L1821" s="128"/>
      <c r="M1821" s="128"/>
      <c r="N1821" s="84" t="str">
        <f t="shared" si="400"/>
        <v/>
      </c>
      <c r="O1821" s="128"/>
      <c r="P1821" s="84" t="str">
        <f t="shared" si="401"/>
        <v/>
      </c>
      <c r="Q1821" s="84" t="str">
        <f t="shared" si="398"/>
        <v/>
      </c>
      <c r="R1821" s="84" t="str">
        <f t="shared" si="402"/>
        <v/>
      </c>
      <c r="S1821" s="84" t="str">
        <f t="shared" si="403"/>
        <v/>
      </c>
      <c r="U1821" s="84" t="str">
        <f t="shared" si="404"/>
        <v/>
      </c>
      <c r="W1821" s="108" t="str">
        <f>IF($N1821="", "", SUM($D$11:$D1821))</f>
        <v/>
      </c>
      <c r="X1821" s="111" t="str">
        <f t="shared" si="405"/>
        <v/>
      </c>
      <c r="Y1821" s="114" t="str">
        <f t="shared" si="409"/>
        <v/>
      </c>
      <c r="Z1821" s="111" t="str">
        <f>IF(X1821="", "", X1821-SUM($Z$11:$Z1820))</f>
        <v/>
      </c>
      <c r="AA1821" s="111" t="str">
        <f>IF($Y1821="", "", $Y1821-SUM($AA$11:$AA1820))</f>
        <v/>
      </c>
      <c r="AB1821" s="111" t="str">
        <f t="shared" si="410"/>
        <v/>
      </c>
      <c r="AC1821" s="121" t="str">
        <f t="shared" si="406"/>
        <v/>
      </c>
      <c r="AD1821" s="122" t="str">
        <f t="shared" si="407"/>
        <v/>
      </c>
      <c r="AE1821" s="123" t="str">
        <f t="shared" si="411"/>
        <v/>
      </c>
      <c r="AG1821" s="150" t="str">
        <f t="shared" si="408"/>
        <v/>
      </c>
    </row>
    <row r="1822" spans="1:33" x14ac:dyDescent="0.25">
      <c r="A1822" s="56"/>
      <c r="B1822" s="70"/>
      <c r="C1822" s="76"/>
      <c r="D1822" s="73"/>
      <c r="E1822" s="79"/>
      <c r="F1822" s="56"/>
      <c r="G1822" s="13" t="str">
        <f t="shared" si="399"/>
        <v/>
      </c>
      <c r="H1822" s="56"/>
      <c r="K1822" s="128"/>
      <c r="L1822" s="128"/>
      <c r="M1822" s="128"/>
      <c r="N1822" s="84" t="str">
        <f t="shared" si="400"/>
        <v/>
      </c>
      <c r="O1822" s="128"/>
      <c r="P1822" s="84" t="str">
        <f t="shared" si="401"/>
        <v/>
      </c>
      <c r="Q1822" s="84" t="str">
        <f t="shared" si="398"/>
        <v/>
      </c>
      <c r="R1822" s="84" t="str">
        <f t="shared" si="402"/>
        <v/>
      </c>
      <c r="S1822" s="84" t="str">
        <f t="shared" si="403"/>
        <v/>
      </c>
      <c r="U1822" s="84" t="str">
        <f t="shared" si="404"/>
        <v/>
      </c>
      <c r="W1822" s="108" t="str">
        <f>IF($N1822="", "", SUM($D$11:$D1822))</f>
        <v/>
      </c>
      <c r="X1822" s="111" t="str">
        <f t="shared" si="405"/>
        <v/>
      </c>
      <c r="Y1822" s="114" t="str">
        <f t="shared" si="409"/>
        <v/>
      </c>
      <c r="Z1822" s="111" t="str">
        <f>IF(X1822="", "", X1822-SUM($Z$11:$Z1821))</f>
        <v/>
      </c>
      <c r="AA1822" s="111" t="str">
        <f>IF($Y1822="", "", $Y1822-SUM($AA$11:$AA1821))</f>
        <v/>
      </c>
      <c r="AB1822" s="111" t="str">
        <f t="shared" si="410"/>
        <v/>
      </c>
      <c r="AC1822" s="121" t="str">
        <f t="shared" si="406"/>
        <v/>
      </c>
      <c r="AD1822" s="122" t="str">
        <f t="shared" si="407"/>
        <v/>
      </c>
      <c r="AE1822" s="123" t="str">
        <f t="shared" si="411"/>
        <v/>
      </c>
      <c r="AG1822" s="150" t="str">
        <f t="shared" si="408"/>
        <v/>
      </c>
    </row>
    <row r="1823" spans="1:33" x14ac:dyDescent="0.25">
      <c r="A1823" s="56"/>
      <c r="B1823" s="70"/>
      <c r="C1823" s="76"/>
      <c r="D1823" s="73"/>
      <c r="E1823" s="79"/>
      <c r="F1823" s="56"/>
      <c r="G1823" s="13" t="str">
        <f t="shared" si="399"/>
        <v/>
      </c>
      <c r="H1823" s="56"/>
      <c r="K1823" s="128"/>
      <c r="L1823" s="128"/>
      <c r="M1823" s="128"/>
      <c r="N1823" s="84" t="str">
        <f t="shared" si="400"/>
        <v/>
      </c>
      <c r="O1823" s="128"/>
      <c r="P1823" s="84" t="str">
        <f t="shared" si="401"/>
        <v/>
      </c>
      <c r="Q1823" s="84" t="str">
        <f t="shared" si="398"/>
        <v/>
      </c>
      <c r="R1823" s="84" t="str">
        <f t="shared" si="402"/>
        <v/>
      </c>
      <c r="S1823" s="84" t="str">
        <f t="shared" si="403"/>
        <v/>
      </c>
      <c r="U1823" s="84" t="str">
        <f t="shared" si="404"/>
        <v/>
      </c>
      <c r="W1823" s="108" t="str">
        <f>IF($N1823="", "", SUM($D$11:$D1823))</f>
        <v/>
      </c>
      <c r="X1823" s="111" t="str">
        <f t="shared" si="405"/>
        <v/>
      </c>
      <c r="Y1823" s="114" t="str">
        <f t="shared" si="409"/>
        <v/>
      </c>
      <c r="Z1823" s="111" t="str">
        <f>IF(X1823="", "", X1823-SUM($Z$11:$Z1822))</f>
        <v/>
      </c>
      <c r="AA1823" s="111" t="str">
        <f>IF($Y1823="", "", $Y1823-SUM($AA$11:$AA1822))</f>
        <v/>
      </c>
      <c r="AB1823" s="111" t="str">
        <f t="shared" si="410"/>
        <v/>
      </c>
      <c r="AC1823" s="121" t="str">
        <f t="shared" si="406"/>
        <v/>
      </c>
      <c r="AD1823" s="122" t="str">
        <f t="shared" si="407"/>
        <v/>
      </c>
      <c r="AE1823" s="123" t="str">
        <f t="shared" si="411"/>
        <v/>
      </c>
      <c r="AG1823" s="150" t="str">
        <f t="shared" si="408"/>
        <v/>
      </c>
    </row>
    <row r="1824" spans="1:33" x14ac:dyDescent="0.25">
      <c r="A1824" s="56"/>
      <c r="B1824" s="70"/>
      <c r="C1824" s="76"/>
      <c r="D1824" s="73"/>
      <c r="E1824" s="79"/>
      <c r="F1824" s="56"/>
      <c r="G1824" s="13" t="str">
        <f t="shared" si="399"/>
        <v/>
      </c>
      <c r="H1824" s="56"/>
      <c r="K1824" s="128"/>
      <c r="L1824" s="128"/>
      <c r="M1824" s="128"/>
      <c r="N1824" s="84" t="str">
        <f t="shared" si="400"/>
        <v/>
      </c>
      <c r="O1824" s="128"/>
      <c r="P1824" s="84" t="str">
        <f t="shared" si="401"/>
        <v/>
      </c>
      <c r="Q1824" s="84" t="str">
        <f t="shared" si="398"/>
        <v/>
      </c>
      <c r="R1824" s="84" t="str">
        <f t="shared" si="402"/>
        <v/>
      </c>
      <c r="S1824" s="84" t="str">
        <f t="shared" si="403"/>
        <v/>
      </c>
      <c r="U1824" s="84" t="str">
        <f t="shared" si="404"/>
        <v/>
      </c>
      <c r="W1824" s="108" t="str">
        <f>IF($N1824="", "", SUM($D$11:$D1824))</f>
        <v/>
      </c>
      <c r="X1824" s="111" t="str">
        <f t="shared" si="405"/>
        <v/>
      </c>
      <c r="Y1824" s="114" t="str">
        <f t="shared" si="409"/>
        <v/>
      </c>
      <c r="Z1824" s="111" t="str">
        <f>IF(X1824="", "", X1824-SUM($Z$11:$Z1823))</f>
        <v/>
      </c>
      <c r="AA1824" s="111" t="str">
        <f>IF($Y1824="", "", $Y1824-SUM($AA$11:$AA1823))</f>
        <v/>
      </c>
      <c r="AB1824" s="111" t="str">
        <f t="shared" si="410"/>
        <v/>
      </c>
      <c r="AC1824" s="121" t="str">
        <f t="shared" si="406"/>
        <v/>
      </c>
      <c r="AD1824" s="122" t="str">
        <f t="shared" si="407"/>
        <v/>
      </c>
      <c r="AE1824" s="123" t="str">
        <f t="shared" si="411"/>
        <v/>
      </c>
      <c r="AG1824" s="150" t="str">
        <f t="shared" si="408"/>
        <v/>
      </c>
    </row>
    <row r="1825" spans="1:33" x14ac:dyDescent="0.25">
      <c r="A1825" s="56"/>
      <c r="B1825" s="70"/>
      <c r="C1825" s="76"/>
      <c r="D1825" s="73"/>
      <c r="E1825" s="79"/>
      <c r="F1825" s="56"/>
      <c r="G1825" s="13" t="str">
        <f t="shared" si="399"/>
        <v/>
      </c>
      <c r="H1825" s="56"/>
      <c r="K1825" s="128"/>
      <c r="L1825" s="128"/>
      <c r="M1825" s="128"/>
      <c r="N1825" s="84" t="str">
        <f t="shared" si="400"/>
        <v/>
      </c>
      <c r="O1825" s="128"/>
      <c r="P1825" s="84" t="str">
        <f t="shared" si="401"/>
        <v/>
      </c>
      <c r="Q1825" s="84" t="str">
        <f t="shared" si="398"/>
        <v/>
      </c>
      <c r="R1825" s="84" t="str">
        <f t="shared" si="402"/>
        <v/>
      </c>
      <c r="S1825" s="84" t="str">
        <f t="shared" si="403"/>
        <v/>
      </c>
      <c r="U1825" s="84" t="str">
        <f t="shared" si="404"/>
        <v/>
      </c>
      <c r="W1825" s="108" t="str">
        <f>IF($N1825="", "", SUM($D$11:$D1825))</f>
        <v/>
      </c>
      <c r="X1825" s="111" t="str">
        <f t="shared" si="405"/>
        <v/>
      </c>
      <c r="Y1825" s="114" t="str">
        <f t="shared" si="409"/>
        <v/>
      </c>
      <c r="Z1825" s="111" t="str">
        <f>IF(X1825="", "", X1825-SUM($Z$11:$Z1824))</f>
        <v/>
      </c>
      <c r="AA1825" s="111" t="str">
        <f>IF($Y1825="", "", $Y1825-SUM($AA$11:$AA1824))</f>
        <v/>
      </c>
      <c r="AB1825" s="111" t="str">
        <f t="shared" si="410"/>
        <v/>
      </c>
      <c r="AC1825" s="121" t="str">
        <f t="shared" si="406"/>
        <v/>
      </c>
      <c r="AD1825" s="122" t="str">
        <f t="shared" si="407"/>
        <v/>
      </c>
      <c r="AE1825" s="123" t="str">
        <f t="shared" si="411"/>
        <v/>
      </c>
      <c r="AG1825" s="150" t="str">
        <f t="shared" si="408"/>
        <v/>
      </c>
    </row>
    <row r="1826" spans="1:33" x14ac:dyDescent="0.25">
      <c r="A1826" s="56"/>
      <c r="B1826" s="70"/>
      <c r="C1826" s="76"/>
      <c r="D1826" s="73"/>
      <c r="E1826" s="79"/>
      <c r="F1826" s="56"/>
      <c r="G1826" s="13" t="str">
        <f t="shared" si="399"/>
        <v/>
      </c>
      <c r="H1826" s="56"/>
      <c r="K1826" s="128"/>
      <c r="L1826" s="128"/>
      <c r="M1826" s="128"/>
      <c r="N1826" s="84" t="str">
        <f t="shared" si="400"/>
        <v/>
      </c>
      <c r="O1826" s="128"/>
      <c r="P1826" s="84" t="str">
        <f t="shared" si="401"/>
        <v/>
      </c>
      <c r="Q1826" s="84" t="str">
        <f t="shared" si="398"/>
        <v/>
      </c>
      <c r="R1826" s="84" t="str">
        <f t="shared" si="402"/>
        <v/>
      </c>
      <c r="S1826" s="84" t="str">
        <f t="shared" si="403"/>
        <v/>
      </c>
      <c r="U1826" s="84" t="str">
        <f t="shared" si="404"/>
        <v/>
      </c>
      <c r="W1826" s="108" t="str">
        <f>IF($N1826="", "", SUM($D$11:$D1826))</f>
        <v/>
      </c>
      <c r="X1826" s="111" t="str">
        <f t="shared" si="405"/>
        <v/>
      </c>
      <c r="Y1826" s="114" t="str">
        <f t="shared" si="409"/>
        <v/>
      </c>
      <c r="Z1826" s="111" t="str">
        <f>IF(X1826="", "", X1826-SUM($Z$11:$Z1825))</f>
        <v/>
      </c>
      <c r="AA1826" s="111" t="str">
        <f>IF($Y1826="", "", $Y1826-SUM($AA$11:$AA1825))</f>
        <v/>
      </c>
      <c r="AB1826" s="111" t="str">
        <f t="shared" si="410"/>
        <v/>
      </c>
      <c r="AC1826" s="121" t="str">
        <f t="shared" si="406"/>
        <v/>
      </c>
      <c r="AD1826" s="122" t="str">
        <f t="shared" si="407"/>
        <v/>
      </c>
      <c r="AE1826" s="123" t="str">
        <f t="shared" si="411"/>
        <v/>
      </c>
      <c r="AG1826" s="150" t="str">
        <f t="shared" si="408"/>
        <v/>
      </c>
    </row>
    <row r="1827" spans="1:33" x14ac:dyDescent="0.25">
      <c r="A1827" s="56"/>
      <c r="B1827" s="70"/>
      <c r="C1827" s="76"/>
      <c r="D1827" s="73"/>
      <c r="E1827" s="79"/>
      <c r="F1827" s="56"/>
      <c r="G1827" s="13" t="str">
        <f t="shared" si="399"/>
        <v/>
      </c>
      <c r="H1827" s="56"/>
      <c r="K1827" s="128"/>
      <c r="L1827" s="128"/>
      <c r="M1827" s="128"/>
      <c r="N1827" s="84" t="str">
        <f t="shared" si="400"/>
        <v/>
      </c>
      <c r="O1827" s="128"/>
      <c r="P1827" s="84" t="str">
        <f t="shared" si="401"/>
        <v/>
      </c>
      <c r="Q1827" s="84" t="str">
        <f t="shared" si="398"/>
        <v/>
      </c>
      <c r="R1827" s="84" t="str">
        <f t="shared" si="402"/>
        <v/>
      </c>
      <c r="S1827" s="84" t="str">
        <f t="shared" si="403"/>
        <v/>
      </c>
      <c r="U1827" s="84" t="str">
        <f t="shared" si="404"/>
        <v/>
      </c>
      <c r="W1827" s="108" t="str">
        <f>IF($N1827="", "", SUM($D$11:$D1827))</f>
        <v/>
      </c>
      <c r="X1827" s="111" t="str">
        <f t="shared" si="405"/>
        <v/>
      </c>
      <c r="Y1827" s="114" t="str">
        <f t="shared" si="409"/>
        <v/>
      </c>
      <c r="Z1827" s="111" t="str">
        <f>IF(X1827="", "", X1827-SUM($Z$11:$Z1826))</f>
        <v/>
      </c>
      <c r="AA1827" s="111" t="str">
        <f>IF($Y1827="", "", $Y1827-SUM($AA$11:$AA1826))</f>
        <v/>
      </c>
      <c r="AB1827" s="111" t="str">
        <f t="shared" si="410"/>
        <v/>
      </c>
      <c r="AC1827" s="121" t="str">
        <f t="shared" si="406"/>
        <v/>
      </c>
      <c r="AD1827" s="122" t="str">
        <f t="shared" si="407"/>
        <v/>
      </c>
      <c r="AE1827" s="123" t="str">
        <f t="shared" si="411"/>
        <v/>
      </c>
      <c r="AG1827" s="150" t="str">
        <f t="shared" si="408"/>
        <v/>
      </c>
    </row>
    <row r="1828" spans="1:33" x14ac:dyDescent="0.25">
      <c r="A1828" s="56"/>
      <c r="B1828" s="70"/>
      <c r="C1828" s="76"/>
      <c r="D1828" s="73"/>
      <c r="E1828" s="79"/>
      <c r="F1828" s="56"/>
      <c r="G1828" s="13" t="str">
        <f t="shared" si="399"/>
        <v/>
      </c>
      <c r="H1828" s="56"/>
      <c r="K1828" s="128"/>
      <c r="L1828" s="128"/>
      <c r="M1828" s="128"/>
      <c r="N1828" s="84" t="str">
        <f t="shared" si="400"/>
        <v/>
      </c>
      <c r="O1828" s="128"/>
      <c r="P1828" s="84" t="str">
        <f t="shared" si="401"/>
        <v/>
      </c>
      <c r="Q1828" s="84" t="str">
        <f t="shared" si="398"/>
        <v/>
      </c>
      <c r="R1828" s="84" t="str">
        <f t="shared" si="402"/>
        <v/>
      </c>
      <c r="S1828" s="84" t="str">
        <f t="shared" si="403"/>
        <v/>
      </c>
      <c r="U1828" s="84" t="str">
        <f t="shared" si="404"/>
        <v/>
      </c>
      <c r="W1828" s="108" t="str">
        <f>IF($N1828="", "", SUM($D$11:$D1828))</f>
        <v/>
      </c>
      <c r="X1828" s="111" t="str">
        <f t="shared" si="405"/>
        <v/>
      </c>
      <c r="Y1828" s="114" t="str">
        <f t="shared" si="409"/>
        <v/>
      </c>
      <c r="Z1828" s="111" t="str">
        <f>IF(X1828="", "", X1828-SUM($Z$11:$Z1827))</f>
        <v/>
      </c>
      <c r="AA1828" s="111" t="str">
        <f>IF($Y1828="", "", $Y1828-SUM($AA$11:$AA1827))</f>
        <v/>
      </c>
      <c r="AB1828" s="111" t="str">
        <f t="shared" si="410"/>
        <v/>
      </c>
      <c r="AC1828" s="121" t="str">
        <f t="shared" si="406"/>
        <v/>
      </c>
      <c r="AD1828" s="122" t="str">
        <f t="shared" si="407"/>
        <v/>
      </c>
      <c r="AE1828" s="123" t="str">
        <f t="shared" si="411"/>
        <v/>
      </c>
      <c r="AG1828" s="150" t="str">
        <f t="shared" si="408"/>
        <v/>
      </c>
    </row>
    <row r="1829" spans="1:33" x14ac:dyDescent="0.25">
      <c r="A1829" s="56"/>
      <c r="B1829" s="70"/>
      <c r="C1829" s="76"/>
      <c r="D1829" s="73"/>
      <c r="E1829" s="79"/>
      <c r="F1829" s="56"/>
      <c r="G1829" s="13" t="str">
        <f t="shared" si="399"/>
        <v/>
      </c>
      <c r="H1829" s="56"/>
      <c r="K1829" s="128"/>
      <c r="L1829" s="128"/>
      <c r="M1829" s="128"/>
      <c r="N1829" s="84" t="str">
        <f t="shared" si="400"/>
        <v/>
      </c>
      <c r="O1829" s="128"/>
      <c r="P1829" s="84" t="str">
        <f t="shared" si="401"/>
        <v/>
      </c>
      <c r="Q1829" s="84" t="str">
        <f t="shared" si="398"/>
        <v/>
      </c>
      <c r="R1829" s="84" t="str">
        <f t="shared" si="402"/>
        <v/>
      </c>
      <c r="S1829" s="84" t="str">
        <f t="shared" si="403"/>
        <v/>
      </c>
      <c r="U1829" s="84" t="str">
        <f t="shared" si="404"/>
        <v/>
      </c>
      <c r="W1829" s="108" t="str">
        <f>IF($N1829="", "", SUM($D$11:$D1829))</f>
        <v/>
      </c>
      <c r="X1829" s="111" t="str">
        <f t="shared" si="405"/>
        <v/>
      </c>
      <c r="Y1829" s="114" t="str">
        <f t="shared" si="409"/>
        <v/>
      </c>
      <c r="Z1829" s="111" t="str">
        <f>IF(X1829="", "", X1829-SUM($Z$11:$Z1828))</f>
        <v/>
      </c>
      <c r="AA1829" s="111" t="str">
        <f>IF($Y1829="", "", $Y1829-SUM($AA$11:$AA1828))</f>
        <v/>
      </c>
      <c r="AB1829" s="111" t="str">
        <f t="shared" si="410"/>
        <v/>
      </c>
      <c r="AC1829" s="121" t="str">
        <f t="shared" si="406"/>
        <v/>
      </c>
      <c r="AD1829" s="122" t="str">
        <f t="shared" si="407"/>
        <v/>
      </c>
      <c r="AE1829" s="123" t="str">
        <f t="shared" si="411"/>
        <v/>
      </c>
      <c r="AG1829" s="150" t="str">
        <f t="shared" si="408"/>
        <v/>
      </c>
    </row>
    <row r="1830" spans="1:33" x14ac:dyDescent="0.25">
      <c r="A1830" s="56"/>
      <c r="B1830" s="70"/>
      <c r="C1830" s="76"/>
      <c r="D1830" s="73"/>
      <c r="E1830" s="79"/>
      <c r="F1830" s="56"/>
      <c r="G1830" s="13" t="str">
        <f t="shared" si="399"/>
        <v/>
      </c>
      <c r="H1830" s="56"/>
      <c r="K1830" s="128"/>
      <c r="L1830" s="128"/>
      <c r="M1830" s="128"/>
      <c r="N1830" s="84" t="str">
        <f t="shared" si="400"/>
        <v/>
      </c>
      <c r="O1830" s="128"/>
      <c r="P1830" s="84" t="str">
        <f t="shared" si="401"/>
        <v/>
      </c>
      <c r="Q1830" s="84" t="str">
        <f t="shared" si="398"/>
        <v/>
      </c>
      <c r="R1830" s="84" t="str">
        <f t="shared" si="402"/>
        <v/>
      </c>
      <c r="S1830" s="84" t="str">
        <f t="shared" si="403"/>
        <v/>
      </c>
      <c r="U1830" s="84" t="str">
        <f t="shared" si="404"/>
        <v/>
      </c>
      <c r="W1830" s="108" t="str">
        <f>IF($N1830="", "", SUM($D$11:$D1830))</f>
        <v/>
      </c>
      <c r="X1830" s="111" t="str">
        <f t="shared" si="405"/>
        <v/>
      </c>
      <c r="Y1830" s="114" t="str">
        <f t="shared" si="409"/>
        <v/>
      </c>
      <c r="Z1830" s="111" t="str">
        <f>IF(X1830="", "", X1830-SUM($Z$11:$Z1829))</f>
        <v/>
      </c>
      <c r="AA1830" s="111" t="str">
        <f>IF($Y1830="", "", $Y1830-SUM($AA$11:$AA1829))</f>
        <v/>
      </c>
      <c r="AB1830" s="111" t="str">
        <f t="shared" si="410"/>
        <v/>
      </c>
      <c r="AC1830" s="121" t="str">
        <f t="shared" si="406"/>
        <v/>
      </c>
      <c r="AD1830" s="122" t="str">
        <f t="shared" si="407"/>
        <v/>
      </c>
      <c r="AE1830" s="123" t="str">
        <f t="shared" si="411"/>
        <v/>
      </c>
      <c r="AG1830" s="150" t="str">
        <f t="shared" si="408"/>
        <v/>
      </c>
    </row>
    <row r="1831" spans="1:33" x14ac:dyDescent="0.25">
      <c r="A1831" s="56"/>
      <c r="B1831" s="70"/>
      <c r="C1831" s="76"/>
      <c r="D1831" s="73"/>
      <c r="E1831" s="79"/>
      <c r="F1831" s="56"/>
      <c r="G1831" s="13" t="str">
        <f t="shared" si="399"/>
        <v/>
      </c>
      <c r="H1831" s="56"/>
      <c r="K1831" s="128"/>
      <c r="L1831" s="128"/>
      <c r="M1831" s="128"/>
      <c r="N1831" s="84" t="str">
        <f t="shared" si="400"/>
        <v/>
      </c>
      <c r="O1831" s="128"/>
      <c r="P1831" s="84" t="str">
        <f t="shared" si="401"/>
        <v/>
      </c>
      <c r="Q1831" s="84" t="str">
        <f t="shared" si="398"/>
        <v/>
      </c>
      <c r="R1831" s="84" t="str">
        <f t="shared" si="402"/>
        <v/>
      </c>
      <c r="S1831" s="84" t="str">
        <f t="shared" si="403"/>
        <v/>
      </c>
      <c r="U1831" s="84" t="str">
        <f t="shared" si="404"/>
        <v/>
      </c>
      <c r="W1831" s="108" t="str">
        <f>IF($N1831="", "", SUM($D$11:$D1831))</f>
        <v/>
      </c>
      <c r="X1831" s="111" t="str">
        <f t="shared" si="405"/>
        <v/>
      </c>
      <c r="Y1831" s="114" t="str">
        <f t="shared" si="409"/>
        <v/>
      </c>
      <c r="Z1831" s="111" t="str">
        <f>IF(X1831="", "", X1831-SUM($Z$11:$Z1830))</f>
        <v/>
      </c>
      <c r="AA1831" s="111" t="str">
        <f>IF($Y1831="", "", $Y1831-SUM($AA$11:$AA1830))</f>
        <v/>
      </c>
      <c r="AB1831" s="111" t="str">
        <f t="shared" si="410"/>
        <v/>
      </c>
      <c r="AC1831" s="121" t="str">
        <f t="shared" si="406"/>
        <v/>
      </c>
      <c r="AD1831" s="122" t="str">
        <f t="shared" si="407"/>
        <v/>
      </c>
      <c r="AE1831" s="123" t="str">
        <f t="shared" si="411"/>
        <v/>
      </c>
      <c r="AG1831" s="150" t="str">
        <f t="shared" si="408"/>
        <v/>
      </c>
    </row>
    <row r="1832" spans="1:33" x14ac:dyDescent="0.25">
      <c r="A1832" s="56"/>
      <c r="B1832" s="70"/>
      <c r="C1832" s="76"/>
      <c r="D1832" s="73"/>
      <c r="E1832" s="79"/>
      <c r="F1832" s="56"/>
      <c r="G1832" s="13" t="str">
        <f t="shared" si="399"/>
        <v/>
      </c>
      <c r="H1832" s="56"/>
      <c r="K1832" s="128"/>
      <c r="L1832" s="128"/>
      <c r="M1832" s="128"/>
      <c r="N1832" s="84" t="str">
        <f t="shared" si="400"/>
        <v/>
      </c>
      <c r="O1832" s="128"/>
      <c r="P1832" s="84" t="str">
        <f t="shared" si="401"/>
        <v/>
      </c>
      <c r="Q1832" s="84" t="str">
        <f t="shared" si="398"/>
        <v/>
      </c>
      <c r="R1832" s="84" t="str">
        <f t="shared" si="402"/>
        <v/>
      </c>
      <c r="S1832" s="84" t="str">
        <f t="shared" si="403"/>
        <v/>
      </c>
      <c r="U1832" s="84" t="str">
        <f t="shared" si="404"/>
        <v/>
      </c>
      <c r="W1832" s="108" t="str">
        <f>IF($N1832="", "", SUM($D$11:$D1832))</f>
        <v/>
      </c>
      <c r="X1832" s="111" t="str">
        <f t="shared" si="405"/>
        <v/>
      </c>
      <c r="Y1832" s="114" t="str">
        <f t="shared" si="409"/>
        <v/>
      </c>
      <c r="Z1832" s="111" t="str">
        <f>IF(X1832="", "", X1832-SUM($Z$11:$Z1831))</f>
        <v/>
      </c>
      <c r="AA1832" s="111" t="str">
        <f>IF($Y1832="", "", $Y1832-SUM($AA$11:$AA1831))</f>
        <v/>
      </c>
      <c r="AB1832" s="111" t="str">
        <f t="shared" si="410"/>
        <v/>
      </c>
      <c r="AC1832" s="121" t="str">
        <f t="shared" si="406"/>
        <v/>
      </c>
      <c r="AD1832" s="122" t="str">
        <f t="shared" si="407"/>
        <v/>
      </c>
      <c r="AE1832" s="123" t="str">
        <f t="shared" si="411"/>
        <v/>
      </c>
      <c r="AG1832" s="150" t="str">
        <f t="shared" si="408"/>
        <v/>
      </c>
    </row>
    <row r="1833" spans="1:33" x14ac:dyDescent="0.25">
      <c r="A1833" s="56"/>
      <c r="B1833" s="70"/>
      <c r="C1833" s="76"/>
      <c r="D1833" s="73"/>
      <c r="E1833" s="79"/>
      <c r="F1833" s="56"/>
      <c r="G1833" s="13" t="str">
        <f t="shared" si="399"/>
        <v/>
      </c>
      <c r="H1833" s="56"/>
      <c r="K1833" s="128"/>
      <c r="L1833" s="128"/>
      <c r="M1833" s="128"/>
      <c r="N1833" s="84" t="str">
        <f t="shared" si="400"/>
        <v/>
      </c>
      <c r="O1833" s="128"/>
      <c r="P1833" s="84" t="str">
        <f t="shared" si="401"/>
        <v/>
      </c>
      <c r="Q1833" s="84" t="str">
        <f t="shared" si="398"/>
        <v/>
      </c>
      <c r="R1833" s="84" t="str">
        <f t="shared" si="402"/>
        <v/>
      </c>
      <c r="S1833" s="84" t="str">
        <f t="shared" si="403"/>
        <v/>
      </c>
      <c r="U1833" s="84" t="str">
        <f t="shared" si="404"/>
        <v/>
      </c>
      <c r="W1833" s="108" t="str">
        <f>IF($N1833="", "", SUM($D$11:$D1833))</f>
        <v/>
      </c>
      <c r="X1833" s="111" t="str">
        <f t="shared" si="405"/>
        <v/>
      </c>
      <c r="Y1833" s="114" t="str">
        <f t="shared" si="409"/>
        <v/>
      </c>
      <c r="Z1833" s="111" t="str">
        <f>IF(X1833="", "", X1833-SUM($Z$11:$Z1832))</f>
        <v/>
      </c>
      <c r="AA1833" s="111" t="str">
        <f>IF($Y1833="", "", $Y1833-SUM($AA$11:$AA1832))</f>
        <v/>
      </c>
      <c r="AB1833" s="111" t="str">
        <f t="shared" si="410"/>
        <v/>
      </c>
      <c r="AC1833" s="121" t="str">
        <f t="shared" si="406"/>
        <v/>
      </c>
      <c r="AD1833" s="122" t="str">
        <f t="shared" si="407"/>
        <v/>
      </c>
      <c r="AE1833" s="123" t="str">
        <f t="shared" si="411"/>
        <v/>
      </c>
      <c r="AG1833" s="150" t="str">
        <f t="shared" si="408"/>
        <v/>
      </c>
    </row>
    <row r="1834" spans="1:33" x14ac:dyDescent="0.25">
      <c r="A1834" s="56"/>
      <c r="B1834" s="70"/>
      <c r="C1834" s="76"/>
      <c r="D1834" s="73"/>
      <c r="E1834" s="79"/>
      <c r="F1834" s="56"/>
      <c r="G1834" s="13" t="str">
        <f t="shared" si="399"/>
        <v/>
      </c>
      <c r="H1834" s="56"/>
      <c r="K1834" s="128"/>
      <c r="L1834" s="128"/>
      <c r="M1834" s="128"/>
      <c r="N1834" s="84" t="str">
        <f t="shared" si="400"/>
        <v/>
      </c>
      <c r="O1834" s="128"/>
      <c r="P1834" s="84" t="str">
        <f t="shared" si="401"/>
        <v/>
      </c>
      <c r="Q1834" s="84" t="str">
        <f t="shared" si="398"/>
        <v/>
      </c>
      <c r="R1834" s="84" t="str">
        <f t="shared" si="402"/>
        <v/>
      </c>
      <c r="S1834" s="84" t="str">
        <f t="shared" si="403"/>
        <v/>
      </c>
      <c r="U1834" s="84" t="str">
        <f t="shared" si="404"/>
        <v/>
      </c>
      <c r="W1834" s="108" t="str">
        <f>IF($N1834="", "", SUM($D$11:$D1834))</f>
        <v/>
      </c>
      <c r="X1834" s="111" t="str">
        <f t="shared" si="405"/>
        <v/>
      </c>
      <c r="Y1834" s="114" t="str">
        <f t="shared" si="409"/>
        <v/>
      </c>
      <c r="Z1834" s="111" t="str">
        <f>IF(X1834="", "", X1834-SUM($Z$11:$Z1833))</f>
        <v/>
      </c>
      <c r="AA1834" s="111" t="str">
        <f>IF($Y1834="", "", $Y1834-SUM($AA$11:$AA1833))</f>
        <v/>
      </c>
      <c r="AB1834" s="111" t="str">
        <f t="shared" si="410"/>
        <v/>
      </c>
      <c r="AC1834" s="121" t="str">
        <f t="shared" si="406"/>
        <v/>
      </c>
      <c r="AD1834" s="122" t="str">
        <f t="shared" si="407"/>
        <v/>
      </c>
      <c r="AE1834" s="123" t="str">
        <f t="shared" si="411"/>
        <v/>
      </c>
      <c r="AG1834" s="150" t="str">
        <f t="shared" si="408"/>
        <v/>
      </c>
    </row>
    <row r="1835" spans="1:33" x14ac:dyDescent="0.25">
      <c r="A1835" s="56"/>
      <c r="B1835" s="70"/>
      <c r="C1835" s="76"/>
      <c r="D1835" s="73"/>
      <c r="E1835" s="79"/>
      <c r="F1835" s="56"/>
      <c r="G1835" s="13" t="str">
        <f t="shared" si="399"/>
        <v/>
      </c>
      <c r="H1835" s="56"/>
      <c r="K1835" s="128"/>
      <c r="L1835" s="128"/>
      <c r="M1835" s="128"/>
      <c r="N1835" s="84" t="str">
        <f t="shared" si="400"/>
        <v/>
      </c>
      <c r="O1835" s="128"/>
      <c r="P1835" s="84" t="str">
        <f t="shared" si="401"/>
        <v/>
      </c>
      <c r="Q1835" s="84" t="str">
        <f t="shared" si="398"/>
        <v/>
      </c>
      <c r="R1835" s="84" t="str">
        <f t="shared" si="402"/>
        <v/>
      </c>
      <c r="S1835" s="84" t="str">
        <f t="shared" si="403"/>
        <v/>
      </c>
      <c r="U1835" s="84" t="str">
        <f t="shared" si="404"/>
        <v/>
      </c>
      <c r="W1835" s="108" t="str">
        <f>IF($N1835="", "", SUM($D$11:$D1835))</f>
        <v/>
      </c>
      <c r="X1835" s="111" t="str">
        <f t="shared" si="405"/>
        <v/>
      </c>
      <c r="Y1835" s="114" t="str">
        <f t="shared" si="409"/>
        <v/>
      </c>
      <c r="Z1835" s="111" t="str">
        <f>IF(X1835="", "", X1835-SUM($Z$11:$Z1834))</f>
        <v/>
      </c>
      <c r="AA1835" s="111" t="str">
        <f>IF($Y1835="", "", $Y1835-SUM($AA$11:$AA1834))</f>
        <v/>
      </c>
      <c r="AB1835" s="111" t="str">
        <f t="shared" si="410"/>
        <v/>
      </c>
      <c r="AC1835" s="121" t="str">
        <f t="shared" si="406"/>
        <v/>
      </c>
      <c r="AD1835" s="122" t="str">
        <f t="shared" si="407"/>
        <v/>
      </c>
      <c r="AE1835" s="123" t="str">
        <f t="shared" si="411"/>
        <v/>
      </c>
      <c r="AG1835" s="150" t="str">
        <f t="shared" si="408"/>
        <v/>
      </c>
    </row>
    <row r="1836" spans="1:33" x14ac:dyDescent="0.25">
      <c r="A1836" s="56"/>
      <c r="B1836" s="70"/>
      <c r="C1836" s="76"/>
      <c r="D1836" s="73"/>
      <c r="E1836" s="79"/>
      <c r="F1836" s="56"/>
      <c r="G1836" s="13" t="str">
        <f t="shared" si="399"/>
        <v/>
      </c>
      <c r="H1836" s="56"/>
      <c r="K1836" s="128"/>
      <c r="L1836" s="128"/>
      <c r="M1836" s="128"/>
      <c r="N1836" s="84" t="str">
        <f t="shared" si="400"/>
        <v/>
      </c>
      <c r="O1836" s="128"/>
      <c r="P1836" s="84" t="str">
        <f t="shared" si="401"/>
        <v/>
      </c>
      <c r="Q1836" s="84" t="str">
        <f t="shared" si="398"/>
        <v/>
      </c>
      <c r="R1836" s="84" t="str">
        <f t="shared" si="402"/>
        <v/>
      </c>
      <c r="S1836" s="84" t="str">
        <f t="shared" si="403"/>
        <v/>
      </c>
      <c r="U1836" s="84" t="str">
        <f t="shared" si="404"/>
        <v/>
      </c>
      <c r="W1836" s="108" t="str">
        <f>IF($N1836="", "", SUM($D$11:$D1836))</f>
        <v/>
      </c>
      <c r="X1836" s="111" t="str">
        <f t="shared" si="405"/>
        <v/>
      </c>
      <c r="Y1836" s="114" t="str">
        <f t="shared" si="409"/>
        <v/>
      </c>
      <c r="Z1836" s="111" t="str">
        <f>IF(X1836="", "", X1836-SUM($Z$11:$Z1835))</f>
        <v/>
      </c>
      <c r="AA1836" s="111" t="str">
        <f>IF($Y1836="", "", $Y1836-SUM($AA$11:$AA1835))</f>
        <v/>
      </c>
      <c r="AB1836" s="111" t="str">
        <f t="shared" si="410"/>
        <v/>
      </c>
      <c r="AC1836" s="121" t="str">
        <f t="shared" si="406"/>
        <v/>
      </c>
      <c r="AD1836" s="122" t="str">
        <f t="shared" si="407"/>
        <v/>
      </c>
      <c r="AE1836" s="123" t="str">
        <f t="shared" si="411"/>
        <v/>
      </c>
      <c r="AG1836" s="150" t="str">
        <f t="shared" si="408"/>
        <v/>
      </c>
    </row>
    <row r="1837" spans="1:33" x14ac:dyDescent="0.25">
      <c r="A1837" s="56"/>
      <c r="B1837" s="70"/>
      <c r="C1837" s="76"/>
      <c r="D1837" s="73"/>
      <c r="E1837" s="79"/>
      <c r="F1837" s="56"/>
      <c r="G1837" s="13" t="str">
        <f t="shared" si="399"/>
        <v/>
      </c>
      <c r="H1837" s="56"/>
      <c r="K1837" s="128"/>
      <c r="L1837" s="128"/>
      <c r="M1837" s="128"/>
      <c r="N1837" s="84" t="str">
        <f t="shared" si="400"/>
        <v/>
      </c>
      <c r="O1837" s="128"/>
      <c r="P1837" s="84" t="str">
        <f t="shared" si="401"/>
        <v/>
      </c>
      <c r="Q1837" s="84" t="str">
        <f t="shared" si="398"/>
        <v/>
      </c>
      <c r="R1837" s="84" t="str">
        <f t="shared" si="402"/>
        <v/>
      </c>
      <c r="S1837" s="84" t="str">
        <f t="shared" si="403"/>
        <v/>
      </c>
      <c r="U1837" s="84" t="str">
        <f t="shared" si="404"/>
        <v/>
      </c>
      <c r="W1837" s="108" t="str">
        <f>IF($N1837="", "", SUM($D$11:$D1837))</f>
        <v/>
      </c>
      <c r="X1837" s="111" t="str">
        <f t="shared" si="405"/>
        <v/>
      </c>
      <c r="Y1837" s="114" t="str">
        <f t="shared" si="409"/>
        <v/>
      </c>
      <c r="Z1837" s="111" t="str">
        <f>IF(X1837="", "", X1837-SUM($Z$11:$Z1836))</f>
        <v/>
      </c>
      <c r="AA1837" s="111" t="str">
        <f>IF($Y1837="", "", $Y1837-SUM($AA$11:$AA1836))</f>
        <v/>
      </c>
      <c r="AB1837" s="111" t="str">
        <f t="shared" si="410"/>
        <v/>
      </c>
      <c r="AC1837" s="121" t="str">
        <f t="shared" si="406"/>
        <v/>
      </c>
      <c r="AD1837" s="122" t="str">
        <f t="shared" si="407"/>
        <v/>
      </c>
      <c r="AE1837" s="123" t="str">
        <f t="shared" si="411"/>
        <v/>
      </c>
      <c r="AG1837" s="150" t="str">
        <f t="shared" si="408"/>
        <v/>
      </c>
    </row>
    <row r="1838" spans="1:33" x14ac:dyDescent="0.25">
      <c r="A1838" s="56"/>
      <c r="B1838" s="70"/>
      <c r="C1838" s="76"/>
      <c r="D1838" s="73"/>
      <c r="E1838" s="79"/>
      <c r="F1838" s="56"/>
      <c r="G1838" s="13" t="str">
        <f t="shared" si="399"/>
        <v/>
      </c>
      <c r="H1838" s="56"/>
      <c r="K1838" s="128"/>
      <c r="L1838" s="128"/>
      <c r="M1838" s="128"/>
      <c r="N1838" s="84" t="str">
        <f t="shared" si="400"/>
        <v/>
      </c>
      <c r="O1838" s="128"/>
      <c r="P1838" s="84" t="str">
        <f t="shared" si="401"/>
        <v/>
      </c>
      <c r="Q1838" s="84" t="str">
        <f t="shared" si="398"/>
        <v/>
      </c>
      <c r="R1838" s="84" t="str">
        <f t="shared" si="402"/>
        <v/>
      </c>
      <c r="S1838" s="84" t="str">
        <f t="shared" si="403"/>
        <v/>
      </c>
      <c r="U1838" s="84" t="str">
        <f t="shared" si="404"/>
        <v/>
      </c>
      <c r="W1838" s="108" t="str">
        <f>IF($N1838="", "", SUM($D$11:$D1838))</f>
        <v/>
      </c>
      <c r="X1838" s="111" t="str">
        <f t="shared" si="405"/>
        <v/>
      </c>
      <c r="Y1838" s="114" t="str">
        <f t="shared" si="409"/>
        <v/>
      </c>
      <c r="Z1838" s="111" t="str">
        <f>IF(X1838="", "", X1838-SUM($Z$11:$Z1837))</f>
        <v/>
      </c>
      <c r="AA1838" s="111" t="str">
        <f>IF($Y1838="", "", $Y1838-SUM($AA$11:$AA1837))</f>
        <v/>
      </c>
      <c r="AB1838" s="111" t="str">
        <f t="shared" si="410"/>
        <v/>
      </c>
      <c r="AC1838" s="121" t="str">
        <f t="shared" si="406"/>
        <v/>
      </c>
      <c r="AD1838" s="122" t="str">
        <f t="shared" si="407"/>
        <v/>
      </c>
      <c r="AE1838" s="123" t="str">
        <f t="shared" si="411"/>
        <v/>
      </c>
      <c r="AG1838" s="150" t="str">
        <f t="shared" si="408"/>
        <v/>
      </c>
    </row>
    <row r="1839" spans="1:33" x14ac:dyDescent="0.25">
      <c r="A1839" s="56"/>
      <c r="B1839" s="70"/>
      <c r="C1839" s="76"/>
      <c r="D1839" s="73"/>
      <c r="E1839" s="79"/>
      <c r="F1839" s="56"/>
      <c r="G1839" s="13" t="str">
        <f t="shared" si="399"/>
        <v/>
      </c>
      <c r="H1839" s="56"/>
      <c r="K1839" s="128"/>
      <c r="L1839" s="128"/>
      <c r="M1839" s="128"/>
      <c r="N1839" s="84" t="str">
        <f t="shared" si="400"/>
        <v/>
      </c>
      <c r="O1839" s="128"/>
      <c r="P1839" s="84" t="str">
        <f t="shared" si="401"/>
        <v/>
      </c>
      <c r="Q1839" s="84" t="str">
        <f t="shared" si="398"/>
        <v/>
      </c>
      <c r="R1839" s="84" t="str">
        <f t="shared" si="402"/>
        <v/>
      </c>
      <c r="S1839" s="84" t="str">
        <f t="shared" si="403"/>
        <v/>
      </c>
      <c r="U1839" s="84" t="str">
        <f t="shared" si="404"/>
        <v/>
      </c>
      <c r="W1839" s="108" t="str">
        <f>IF($N1839="", "", SUM($D$11:$D1839))</f>
        <v/>
      </c>
      <c r="X1839" s="111" t="str">
        <f t="shared" si="405"/>
        <v/>
      </c>
      <c r="Y1839" s="114" t="str">
        <f t="shared" si="409"/>
        <v/>
      </c>
      <c r="Z1839" s="111" t="str">
        <f>IF(X1839="", "", X1839-SUM($Z$11:$Z1838))</f>
        <v/>
      </c>
      <c r="AA1839" s="111" t="str">
        <f>IF($Y1839="", "", $Y1839-SUM($AA$11:$AA1838))</f>
        <v/>
      </c>
      <c r="AB1839" s="111" t="str">
        <f t="shared" si="410"/>
        <v/>
      </c>
      <c r="AC1839" s="121" t="str">
        <f t="shared" si="406"/>
        <v/>
      </c>
      <c r="AD1839" s="122" t="str">
        <f t="shared" si="407"/>
        <v/>
      </c>
      <c r="AE1839" s="123" t="str">
        <f t="shared" si="411"/>
        <v/>
      </c>
      <c r="AG1839" s="150" t="str">
        <f t="shared" si="408"/>
        <v/>
      </c>
    </row>
    <row r="1840" spans="1:33" x14ac:dyDescent="0.25">
      <c r="A1840" s="56"/>
      <c r="B1840" s="70"/>
      <c r="C1840" s="76"/>
      <c r="D1840" s="73"/>
      <c r="E1840" s="79"/>
      <c r="F1840" s="56"/>
      <c r="G1840" s="13" t="str">
        <f t="shared" si="399"/>
        <v/>
      </c>
      <c r="H1840" s="56"/>
      <c r="K1840" s="128"/>
      <c r="L1840" s="128"/>
      <c r="M1840" s="128"/>
      <c r="N1840" s="84" t="str">
        <f t="shared" si="400"/>
        <v/>
      </c>
      <c r="O1840" s="128"/>
      <c r="P1840" s="84" t="str">
        <f t="shared" si="401"/>
        <v/>
      </c>
      <c r="Q1840" s="84" t="str">
        <f t="shared" si="398"/>
        <v/>
      </c>
      <c r="R1840" s="84" t="str">
        <f t="shared" si="402"/>
        <v/>
      </c>
      <c r="S1840" s="84" t="str">
        <f t="shared" si="403"/>
        <v/>
      </c>
      <c r="U1840" s="84" t="str">
        <f t="shared" si="404"/>
        <v/>
      </c>
      <c r="W1840" s="108" t="str">
        <f>IF($N1840="", "", SUM($D$11:$D1840))</f>
        <v/>
      </c>
      <c r="X1840" s="111" t="str">
        <f t="shared" si="405"/>
        <v/>
      </c>
      <c r="Y1840" s="114" t="str">
        <f t="shared" si="409"/>
        <v/>
      </c>
      <c r="Z1840" s="111" t="str">
        <f>IF(X1840="", "", X1840-SUM($Z$11:$Z1839))</f>
        <v/>
      </c>
      <c r="AA1840" s="111" t="str">
        <f>IF($Y1840="", "", $Y1840-SUM($AA$11:$AA1839))</f>
        <v/>
      </c>
      <c r="AB1840" s="111" t="str">
        <f t="shared" si="410"/>
        <v/>
      </c>
      <c r="AC1840" s="121" t="str">
        <f t="shared" si="406"/>
        <v/>
      </c>
      <c r="AD1840" s="122" t="str">
        <f t="shared" si="407"/>
        <v/>
      </c>
      <c r="AE1840" s="123" t="str">
        <f t="shared" si="411"/>
        <v/>
      </c>
      <c r="AG1840" s="150" t="str">
        <f t="shared" si="408"/>
        <v/>
      </c>
    </row>
    <row r="1841" spans="1:33" x14ac:dyDescent="0.25">
      <c r="A1841" s="56"/>
      <c r="B1841" s="70"/>
      <c r="C1841" s="76"/>
      <c r="D1841" s="73"/>
      <c r="E1841" s="79"/>
      <c r="F1841" s="56"/>
      <c r="G1841" s="13" t="str">
        <f t="shared" si="399"/>
        <v/>
      </c>
      <c r="H1841" s="56"/>
      <c r="K1841" s="128"/>
      <c r="L1841" s="128"/>
      <c r="M1841" s="128"/>
      <c r="N1841" s="84" t="str">
        <f t="shared" si="400"/>
        <v/>
      </c>
      <c r="O1841" s="128"/>
      <c r="P1841" s="84" t="str">
        <f t="shared" si="401"/>
        <v/>
      </c>
      <c r="Q1841" s="84" t="str">
        <f t="shared" si="398"/>
        <v/>
      </c>
      <c r="R1841" s="84" t="str">
        <f t="shared" si="402"/>
        <v/>
      </c>
      <c r="S1841" s="84" t="str">
        <f t="shared" si="403"/>
        <v/>
      </c>
      <c r="U1841" s="84" t="str">
        <f t="shared" si="404"/>
        <v/>
      </c>
      <c r="W1841" s="108" t="str">
        <f>IF($N1841="", "", SUM($D$11:$D1841))</f>
        <v/>
      </c>
      <c r="X1841" s="111" t="str">
        <f t="shared" si="405"/>
        <v/>
      </c>
      <c r="Y1841" s="114" t="str">
        <f t="shared" si="409"/>
        <v/>
      </c>
      <c r="Z1841" s="111" t="str">
        <f>IF(X1841="", "", X1841-SUM($Z$11:$Z1840))</f>
        <v/>
      </c>
      <c r="AA1841" s="111" t="str">
        <f>IF($Y1841="", "", $Y1841-SUM($AA$11:$AA1840))</f>
        <v/>
      </c>
      <c r="AB1841" s="111" t="str">
        <f t="shared" si="410"/>
        <v/>
      </c>
      <c r="AC1841" s="121" t="str">
        <f t="shared" si="406"/>
        <v/>
      </c>
      <c r="AD1841" s="122" t="str">
        <f t="shared" si="407"/>
        <v/>
      </c>
      <c r="AE1841" s="123" t="str">
        <f t="shared" si="411"/>
        <v/>
      </c>
      <c r="AG1841" s="150" t="str">
        <f t="shared" si="408"/>
        <v/>
      </c>
    </row>
    <row r="1842" spans="1:33" x14ac:dyDescent="0.25">
      <c r="A1842" s="56"/>
      <c r="B1842" s="70"/>
      <c r="C1842" s="76"/>
      <c r="D1842" s="73"/>
      <c r="E1842" s="79"/>
      <c r="F1842" s="56"/>
      <c r="G1842" s="13" t="str">
        <f t="shared" si="399"/>
        <v/>
      </c>
      <c r="H1842" s="56"/>
      <c r="K1842" s="128"/>
      <c r="L1842" s="128"/>
      <c r="M1842" s="128"/>
      <c r="N1842" s="84" t="str">
        <f t="shared" si="400"/>
        <v/>
      </c>
      <c r="O1842" s="128"/>
      <c r="P1842" s="84" t="str">
        <f t="shared" si="401"/>
        <v/>
      </c>
      <c r="Q1842" s="84" t="str">
        <f t="shared" si="398"/>
        <v/>
      </c>
      <c r="R1842" s="84" t="str">
        <f t="shared" si="402"/>
        <v/>
      </c>
      <c r="S1842" s="84" t="str">
        <f t="shared" si="403"/>
        <v/>
      </c>
      <c r="U1842" s="84" t="str">
        <f t="shared" si="404"/>
        <v/>
      </c>
      <c r="W1842" s="108" t="str">
        <f>IF($N1842="", "", SUM($D$11:$D1842))</f>
        <v/>
      </c>
      <c r="X1842" s="111" t="str">
        <f t="shared" si="405"/>
        <v/>
      </c>
      <c r="Y1842" s="114" t="str">
        <f t="shared" si="409"/>
        <v/>
      </c>
      <c r="Z1842" s="111" t="str">
        <f>IF(X1842="", "", X1842-SUM($Z$11:$Z1841))</f>
        <v/>
      </c>
      <c r="AA1842" s="111" t="str">
        <f>IF($Y1842="", "", $Y1842-SUM($AA$11:$AA1841))</f>
        <v/>
      </c>
      <c r="AB1842" s="111" t="str">
        <f t="shared" si="410"/>
        <v/>
      </c>
      <c r="AC1842" s="121" t="str">
        <f t="shared" si="406"/>
        <v/>
      </c>
      <c r="AD1842" s="122" t="str">
        <f t="shared" si="407"/>
        <v/>
      </c>
      <c r="AE1842" s="123" t="str">
        <f t="shared" si="411"/>
        <v/>
      </c>
      <c r="AG1842" s="150" t="str">
        <f t="shared" si="408"/>
        <v/>
      </c>
    </row>
    <row r="1843" spans="1:33" x14ac:dyDescent="0.25">
      <c r="A1843" s="56"/>
      <c r="B1843" s="70"/>
      <c r="C1843" s="76"/>
      <c r="D1843" s="73"/>
      <c r="E1843" s="79"/>
      <c r="F1843" s="56"/>
      <c r="G1843" s="13" t="str">
        <f t="shared" si="399"/>
        <v/>
      </c>
      <c r="H1843" s="56"/>
      <c r="K1843" s="128"/>
      <c r="L1843" s="128"/>
      <c r="M1843" s="128"/>
      <c r="N1843" s="84" t="str">
        <f t="shared" si="400"/>
        <v/>
      </c>
      <c r="O1843" s="128"/>
      <c r="P1843" s="84" t="str">
        <f t="shared" si="401"/>
        <v/>
      </c>
      <c r="Q1843" s="84" t="str">
        <f t="shared" si="398"/>
        <v/>
      </c>
      <c r="R1843" s="84" t="str">
        <f t="shared" si="402"/>
        <v/>
      </c>
      <c r="S1843" s="84" t="str">
        <f t="shared" si="403"/>
        <v/>
      </c>
      <c r="U1843" s="84" t="str">
        <f t="shared" si="404"/>
        <v/>
      </c>
      <c r="W1843" s="108" t="str">
        <f>IF($N1843="", "", SUM($D$11:$D1843))</f>
        <v/>
      </c>
      <c r="X1843" s="111" t="str">
        <f t="shared" si="405"/>
        <v/>
      </c>
      <c r="Y1843" s="114" t="str">
        <f t="shared" si="409"/>
        <v/>
      </c>
      <c r="Z1843" s="111" t="str">
        <f>IF(X1843="", "", X1843-SUM($Z$11:$Z1842))</f>
        <v/>
      </c>
      <c r="AA1843" s="111" t="str">
        <f>IF($Y1843="", "", $Y1843-SUM($AA$11:$AA1842))</f>
        <v/>
      </c>
      <c r="AB1843" s="111" t="str">
        <f t="shared" si="410"/>
        <v/>
      </c>
      <c r="AC1843" s="121" t="str">
        <f t="shared" si="406"/>
        <v/>
      </c>
      <c r="AD1843" s="122" t="str">
        <f t="shared" si="407"/>
        <v/>
      </c>
      <c r="AE1843" s="123" t="str">
        <f t="shared" si="411"/>
        <v/>
      </c>
      <c r="AG1843" s="150" t="str">
        <f t="shared" si="408"/>
        <v/>
      </c>
    </row>
    <row r="1844" spans="1:33" x14ac:dyDescent="0.25">
      <c r="A1844" s="56"/>
      <c r="B1844" s="70"/>
      <c r="C1844" s="76"/>
      <c r="D1844" s="73"/>
      <c r="E1844" s="79"/>
      <c r="F1844" s="56"/>
      <c r="G1844" s="13" t="str">
        <f t="shared" si="399"/>
        <v/>
      </c>
      <c r="H1844" s="56"/>
      <c r="K1844" s="128"/>
      <c r="L1844" s="128"/>
      <c r="M1844" s="128"/>
      <c r="N1844" s="84" t="str">
        <f t="shared" si="400"/>
        <v/>
      </c>
      <c r="O1844" s="128"/>
      <c r="P1844" s="84" t="str">
        <f t="shared" si="401"/>
        <v/>
      </c>
      <c r="Q1844" s="84" t="str">
        <f t="shared" si="398"/>
        <v/>
      </c>
      <c r="R1844" s="84" t="str">
        <f t="shared" si="402"/>
        <v/>
      </c>
      <c r="S1844" s="84" t="str">
        <f t="shared" si="403"/>
        <v/>
      </c>
      <c r="U1844" s="84" t="str">
        <f t="shared" si="404"/>
        <v/>
      </c>
      <c r="W1844" s="108" t="str">
        <f>IF($N1844="", "", SUM($D$11:$D1844))</f>
        <v/>
      </c>
      <c r="X1844" s="111" t="str">
        <f t="shared" si="405"/>
        <v/>
      </c>
      <c r="Y1844" s="114" t="str">
        <f t="shared" si="409"/>
        <v/>
      </c>
      <c r="Z1844" s="111" t="str">
        <f>IF(X1844="", "", X1844-SUM($Z$11:$Z1843))</f>
        <v/>
      </c>
      <c r="AA1844" s="111" t="str">
        <f>IF($Y1844="", "", $Y1844-SUM($AA$11:$AA1843))</f>
        <v/>
      </c>
      <c r="AB1844" s="111" t="str">
        <f t="shared" si="410"/>
        <v/>
      </c>
      <c r="AC1844" s="121" t="str">
        <f t="shared" si="406"/>
        <v/>
      </c>
      <c r="AD1844" s="122" t="str">
        <f t="shared" si="407"/>
        <v/>
      </c>
      <c r="AE1844" s="123" t="str">
        <f t="shared" si="411"/>
        <v/>
      </c>
      <c r="AG1844" s="150" t="str">
        <f t="shared" si="408"/>
        <v/>
      </c>
    </row>
    <row r="1845" spans="1:33" x14ac:dyDescent="0.25">
      <c r="A1845" s="56"/>
      <c r="B1845" s="70"/>
      <c r="C1845" s="76"/>
      <c r="D1845" s="73"/>
      <c r="E1845" s="79"/>
      <c r="F1845" s="56"/>
      <c r="G1845" s="13" t="str">
        <f t="shared" si="399"/>
        <v/>
      </c>
      <c r="H1845" s="56"/>
      <c r="K1845" s="128"/>
      <c r="L1845" s="128"/>
      <c r="M1845" s="128"/>
      <c r="N1845" s="84" t="str">
        <f t="shared" si="400"/>
        <v/>
      </c>
      <c r="O1845" s="128"/>
      <c r="P1845" s="84" t="str">
        <f t="shared" si="401"/>
        <v/>
      </c>
      <c r="Q1845" s="84" t="str">
        <f t="shared" si="398"/>
        <v/>
      </c>
      <c r="R1845" s="84" t="str">
        <f t="shared" si="402"/>
        <v/>
      </c>
      <c r="S1845" s="84" t="str">
        <f t="shared" si="403"/>
        <v/>
      </c>
      <c r="U1845" s="84" t="str">
        <f t="shared" si="404"/>
        <v/>
      </c>
      <c r="W1845" s="108" t="str">
        <f>IF($N1845="", "", SUM($D$11:$D1845))</f>
        <v/>
      </c>
      <c r="X1845" s="111" t="str">
        <f t="shared" si="405"/>
        <v/>
      </c>
      <c r="Y1845" s="114" t="str">
        <f t="shared" si="409"/>
        <v/>
      </c>
      <c r="Z1845" s="111" t="str">
        <f>IF(X1845="", "", X1845-SUM($Z$11:$Z1844))</f>
        <v/>
      </c>
      <c r="AA1845" s="111" t="str">
        <f>IF($Y1845="", "", $Y1845-SUM($AA$11:$AA1844))</f>
        <v/>
      </c>
      <c r="AB1845" s="111" t="str">
        <f t="shared" si="410"/>
        <v/>
      </c>
      <c r="AC1845" s="121" t="str">
        <f t="shared" si="406"/>
        <v/>
      </c>
      <c r="AD1845" s="122" t="str">
        <f t="shared" si="407"/>
        <v/>
      </c>
      <c r="AE1845" s="123" t="str">
        <f t="shared" si="411"/>
        <v/>
      </c>
      <c r="AG1845" s="150" t="str">
        <f t="shared" si="408"/>
        <v/>
      </c>
    </row>
    <row r="1846" spans="1:33" x14ac:dyDescent="0.25">
      <c r="A1846" s="56"/>
      <c r="B1846" s="70"/>
      <c r="C1846" s="76"/>
      <c r="D1846" s="73"/>
      <c r="E1846" s="79"/>
      <c r="F1846" s="56"/>
      <c r="G1846" s="13" t="str">
        <f t="shared" si="399"/>
        <v/>
      </c>
      <c r="H1846" s="56"/>
      <c r="K1846" s="128"/>
      <c r="L1846" s="128"/>
      <c r="M1846" s="128"/>
      <c r="N1846" s="84" t="str">
        <f t="shared" si="400"/>
        <v/>
      </c>
      <c r="O1846" s="128"/>
      <c r="P1846" s="84" t="str">
        <f t="shared" si="401"/>
        <v/>
      </c>
      <c r="Q1846" s="84" t="str">
        <f t="shared" si="398"/>
        <v/>
      </c>
      <c r="R1846" s="84" t="str">
        <f t="shared" si="402"/>
        <v/>
      </c>
      <c r="S1846" s="84" t="str">
        <f t="shared" si="403"/>
        <v/>
      </c>
      <c r="U1846" s="84" t="str">
        <f t="shared" si="404"/>
        <v/>
      </c>
      <c r="W1846" s="108" t="str">
        <f>IF($N1846="", "", SUM($D$11:$D1846))</f>
        <v/>
      </c>
      <c r="X1846" s="111" t="str">
        <f t="shared" si="405"/>
        <v/>
      </c>
      <c r="Y1846" s="114" t="str">
        <f t="shared" si="409"/>
        <v/>
      </c>
      <c r="Z1846" s="111" t="str">
        <f>IF(X1846="", "", X1846-SUM($Z$11:$Z1845))</f>
        <v/>
      </c>
      <c r="AA1846" s="111" t="str">
        <f>IF($Y1846="", "", $Y1846-SUM($AA$11:$AA1845))</f>
        <v/>
      </c>
      <c r="AB1846" s="111" t="str">
        <f t="shared" si="410"/>
        <v/>
      </c>
      <c r="AC1846" s="121" t="str">
        <f t="shared" si="406"/>
        <v/>
      </c>
      <c r="AD1846" s="122" t="str">
        <f t="shared" si="407"/>
        <v/>
      </c>
      <c r="AE1846" s="123" t="str">
        <f t="shared" si="411"/>
        <v/>
      </c>
      <c r="AG1846" s="150" t="str">
        <f t="shared" si="408"/>
        <v/>
      </c>
    </row>
    <row r="1847" spans="1:33" x14ac:dyDescent="0.25">
      <c r="A1847" s="56"/>
      <c r="B1847" s="70"/>
      <c r="C1847" s="76"/>
      <c r="D1847" s="73"/>
      <c r="E1847" s="79"/>
      <c r="F1847" s="56"/>
      <c r="G1847" s="13" t="str">
        <f t="shared" si="399"/>
        <v/>
      </c>
      <c r="H1847" s="56"/>
      <c r="K1847" s="128"/>
      <c r="L1847" s="128"/>
      <c r="M1847" s="128"/>
      <c r="N1847" s="84" t="str">
        <f t="shared" si="400"/>
        <v/>
      </c>
      <c r="O1847" s="128"/>
      <c r="P1847" s="84" t="str">
        <f t="shared" si="401"/>
        <v/>
      </c>
      <c r="Q1847" s="84" t="str">
        <f t="shared" si="398"/>
        <v/>
      </c>
      <c r="R1847" s="84" t="str">
        <f t="shared" si="402"/>
        <v/>
      </c>
      <c r="S1847" s="84" t="str">
        <f t="shared" si="403"/>
        <v/>
      </c>
      <c r="U1847" s="84" t="str">
        <f t="shared" si="404"/>
        <v/>
      </c>
      <c r="W1847" s="108" t="str">
        <f>IF($N1847="", "", SUM($D$11:$D1847))</f>
        <v/>
      </c>
      <c r="X1847" s="111" t="str">
        <f t="shared" si="405"/>
        <v/>
      </c>
      <c r="Y1847" s="114" t="str">
        <f t="shared" si="409"/>
        <v/>
      </c>
      <c r="Z1847" s="111" t="str">
        <f>IF(X1847="", "", X1847-SUM($Z$11:$Z1846))</f>
        <v/>
      </c>
      <c r="AA1847" s="111" t="str">
        <f>IF($Y1847="", "", $Y1847-SUM($AA$11:$AA1846))</f>
        <v/>
      </c>
      <c r="AB1847" s="111" t="str">
        <f t="shared" si="410"/>
        <v/>
      </c>
      <c r="AC1847" s="121" t="str">
        <f t="shared" si="406"/>
        <v/>
      </c>
      <c r="AD1847" s="122" t="str">
        <f t="shared" si="407"/>
        <v/>
      </c>
      <c r="AE1847" s="123" t="str">
        <f t="shared" si="411"/>
        <v/>
      </c>
      <c r="AG1847" s="150" t="str">
        <f t="shared" si="408"/>
        <v/>
      </c>
    </row>
    <row r="1848" spans="1:33" x14ac:dyDescent="0.25">
      <c r="A1848" s="56"/>
      <c r="B1848" s="70"/>
      <c r="C1848" s="76"/>
      <c r="D1848" s="73"/>
      <c r="E1848" s="79"/>
      <c r="F1848" s="56"/>
      <c r="G1848" s="13" t="str">
        <f t="shared" si="399"/>
        <v/>
      </c>
      <c r="H1848" s="56"/>
      <c r="K1848" s="128"/>
      <c r="L1848" s="128"/>
      <c r="M1848" s="128"/>
      <c r="N1848" s="84" t="str">
        <f t="shared" si="400"/>
        <v/>
      </c>
      <c r="O1848" s="128"/>
      <c r="P1848" s="84" t="str">
        <f t="shared" si="401"/>
        <v/>
      </c>
      <c r="Q1848" s="84" t="str">
        <f t="shared" si="398"/>
        <v/>
      </c>
      <c r="R1848" s="84" t="str">
        <f t="shared" si="402"/>
        <v/>
      </c>
      <c r="S1848" s="84" t="str">
        <f t="shared" si="403"/>
        <v/>
      </c>
      <c r="U1848" s="84" t="str">
        <f t="shared" si="404"/>
        <v/>
      </c>
      <c r="W1848" s="108" t="str">
        <f>IF($N1848="", "", SUM($D$11:$D1848))</f>
        <v/>
      </c>
      <c r="X1848" s="111" t="str">
        <f t="shared" si="405"/>
        <v/>
      </c>
      <c r="Y1848" s="114" t="str">
        <f t="shared" si="409"/>
        <v/>
      </c>
      <c r="Z1848" s="111" t="str">
        <f>IF(X1848="", "", X1848-SUM($Z$11:$Z1847))</f>
        <v/>
      </c>
      <c r="AA1848" s="111" t="str">
        <f>IF($Y1848="", "", $Y1848-SUM($AA$11:$AA1847))</f>
        <v/>
      </c>
      <c r="AB1848" s="111" t="str">
        <f t="shared" si="410"/>
        <v/>
      </c>
      <c r="AC1848" s="121" t="str">
        <f t="shared" si="406"/>
        <v/>
      </c>
      <c r="AD1848" s="122" t="str">
        <f t="shared" si="407"/>
        <v/>
      </c>
      <c r="AE1848" s="123" t="str">
        <f t="shared" si="411"/>
        <v/>
      </c>
      <c r="AG1848" s="150" t="str">
        <f t="shared" si="408"/>
        <v/>
      </c>
    </row>
    <row r="1849" spans="1:33" x14ac:dyDescent="0.25">
      <c r="A1849" s="56"/>
      <c r="B1849" s="70"/>
      <c r="C1849" s="76"/>
      <c r="D1849" s="73"/>
      <c r="E1849" s="79"/>
      <c r="F1849" s="56"/>
      <c r="G1849" s="13" t="str">
        <f t="shared" si="399"/>
        <v/>
      </c>
      <c r="H1849" s="56"/>
      <c r="K1849" s="128"/>
      <c r="L1849" s="128"/>
      <c r="M1849" s="128"/>
      <c r="N1849" s="84" t="str">
        <f t="shared" si="400"/>
        <v/>
      </c>
      <c r="O1849" s="128"/>
      <c r="P1849" s="84" t="str">
        <f t="shared" si="401"/>
        <v/>
      </c>
      <c r="Q1849" s="84" t="str">
        <f t="shared" si="398"/>
        <v/>
      </c>
      <c r="R1849" s="84" t="str">
        <f t="shared" si="402"/>
        <v/>
      </c>
      <c r="S1849" s="84" t="str">
        <f t="shared" si="403"/>
        <v/>
      </c>
      <c r="U1849" s="84" t="str">
        <f t="shared" si="404"/>
        <v/>
      </c>
      <c r="W1849" s="108" t="str">
        <f>IF($N1849="", "", SUM($D$11:$D1849))</f>
        <v/>
      </c>
      <c r="X1849" s="111" t="str">
        <f t="shared" si="405"/>
        <v/>
      </c>
      <c r="Y1849" s="114" t="str">
        <f t="shared" si="409"/>
        <v/>
      </c>
      <c r="Z1849" s="111" t="str">
        <f>IF(X1849="", "", X1849-SUM($Z$11:$Z1848))</f>
        <v/>
      </c>
      <c r="AA1849" s="111" t="str">
        <f>IF($Y1849="", "", $Y1849-SUM($AA$11:$AA1848))</f>
        <v/>
      </c>
      <c r="AB1849" s="111" t="str">
        <f t="shared" si="410"/>
        <v/>
      </c>
      <c r="AC1849" s="121" t="str">
        <f t="shared" si="406"/>
        <v/>
      </c>
      <c r="AD1849" s="122" t="str">
        <f t="shared" si="407"/>
        <v/>
      </c>
      <c r="AE1849" s="123" t="str">
        <f t="shared" si="411"/>
        <v/>
      </c>
      <c r="AG1849" s="150" t="str">
        <f t="shared" si="408"/>
        <v/>
      </c>
    </row>
    <row r="1850" spans="1:33" x14ac:dyDescent="0.25">
      <c r="A1850" s="56"/>
      <c r="B1850" s="70"/>
      <c r="C1850" s="76"/>
      <c r="D1850" s="73"/>
      <c r="E1850" s="79"/>
      <c r="F1850" s="56"/>
      <c r="G1850" s="13" t="str">
        <f t="shared" si="399"/>
        <v/>
      </c>
      <c r="H1850" s="56"/>
      <c r="K1850" s="128"/>
      <c r="L1850" s="128"/>
      <c r="M1850" s="128"/>
      <c r="N1850" s="84" t="str">
        <f t="shared" si="400"/>
        <v/>
      </c>
      <c r="O1850" s="128"/>
      <c r="P1850" s="84" t="str">
        <f t="shared" si="401"/>
        <v/>
      </c>
      <c r="Q1850" s="84" t="str">
        <f t="shared" si="398"/>
        <v/>
      </c>
      <c r="R1850" s="84" t="str">
        <f t="shared" si="402"/>
        <v/>
      </c>
      <c r="S1850" s="84" t="str">
        <f t="shared" si="403"/>
        <v/>
      </c>
      <c r="U1850" s="84" t="str">
        <f t="shared" si="404"/>
        <v/>
      </c>
      <c r="W1850" s="108" t="str">
        <f>IF($N1850="", "", SUM($D$11:$D1850))</f>
        <v/>
      </c>
      <c r="X1850" s="111" t="str">
        <f t="shared" si="405"/>
        <v/>
      </c>
      <c r="Y1850" s="114" t="str">
        <f t="shared" si="409"/>
        <v/>
      </c>
      <c r="Z1850" s="111" t="str">
        <f>IF(X1850="", "", X1850-SUM($Z$11:$Z1849))</f>
        <v/>
      </c>
      <c r="AA1850" s="111" t="str">
        <f>IF($Y1850="", "", $Y1850-SUM($AA$11:$AA1849))</f>
        <v/>
      </c>
      <c r="AB1850" s="111" t="str">
        <f t="shared" si="410"/>
        <v/>
      </c>
      <c r="AC1850" s="121" t="str">
        <f t="shared" si="406"/>
        <v/>
      </c>
      <c r="AD1850" s="122" t="str">
        <f t="shared" si="407"/>
        <v/>
      </c>
      <c r="AE1850" s="123" t="str">
        <f t="shared" si="411"/>
        <v/>
      </c>
      <c r="AG1850" s="150" t="str">
        <f t="shared" si="408"/>
        <v/>
      </c>
    </row>
    <row r="1851" spans="1:33" x14ac:dyDescent="0.25">
      <c r="A1851" s="56"/>
      <c r="B1851" s="70"/>
      <c r="C1851" s="76"/>
      <c r="D1851" s="73"/>
      <c r="E1851" s="79"/>
      <c r="F1851" s="56"/>
      <c r="G1851" s="13" t="str">
        <f t="shared" si="399"/>
        <v/>
      </c>
      <c r="H1851" s="56"/>
      <c r="K1851" s="128"/>
      <c r="L1851" s="128"/>
      <c r="M1851" s="128"/>
      <c r="N1851" s="84" t="str">
        <f t="shared" si="400"/>
        <v/>
      </c>
      <c r="O1851" s="128"/>
      <c r="P1851" s="84" t="str">
        <f t="shared" si="401"/>
        <v/>
      </c>
      <c r="Q1851" s="84" t="str">
        <f t="shared" si="398"/>
        <v/>
      </c>
      <c r="R1851" s="84" t="str">
        <f t="shared" si="402"/>
        <v/>
      </c>
      <c r="S1851" s="84" t="str">
        <f t="shared" si="403"/>
        <v/>
      </c>
      <c r="U1851" s="84" t="str">
        <f t="shared" si="404"/>
        <v/>
      </c>
      <c r="W1851" s="108" t="str">
        <f>IF($N1851="", "", SUM($D$11:$D1851))</f>
        <v/>
      </c>
      <c r="X1851" s="111" t="str">
        <f t="shared" si="405"/>
        <v/>
      </c>
      <c r="Y1851" s="114" t="str">
        <f t="shared" si="409"/>
        <v/>
      </c>
      <c r="Z1851" s="111" t="str">
        <f>IF(X1851="", "", X1851-SUM($Z$11:$Z1850))</f>
        <v/>
      </c>
      <c r="AA1851" s="111" t="str">
        <f>IF($Y1851="", "", $Y1851-SUM($AA$11:$AA1850))</f>
        <v/>
      </c>
      <c r="AB1851" s="111" t="str">
        <f t="shared" si="410"/>
        <v/>
      </c>
      <c r="AC1851" s="121" t="str">
        <f t="shared" si="406"/>
        <v/>
      </c>
      <c r="AD1851" s="122" t="str">
        <f t="shared" si="407"/>
        <v/>
      </c>
      <c r="AE1851" s="123" t="str">
        <f t="shared" si="411"/>
        <v/>
      </c>
      <c r="AG1851" s="150" t="str">
        <f t="shared" si="408"/>
        <v/>
      </c>
    </row>
    <row r="1852" spans="1:33" x14ac:dyDescent="0.25">
      <c r="A1852" s="56"/>
      <c r="B1852" s="70"/>
      <c r="C1852" s="76"/>
      <c r="D1852" s="73"/>
      <c r="E1852" s="79"/>
      <c r="F1852" s="56"/>
      <c r="G1852" s="13" t="str">
        <f t="shared" si="399"/>
        <v/>
      </c>
      <c r="H1852" s="56"/>
      <c r="K1852" s="128"/>
      <c r="L1852" s="128"/>
      <c r="M1852" s="128"/>
      <c r="N1852" s="84" t="str">
        <f t="shared" si="400"/>
        <v/>
      </c>
      <c r="O1852" s="128"/>
      <c r="P1852" s="84" t="str">
        <f t="shared" si="401"/>
        <v/>
      </c>
      <c r="Q1852" s="84" t="str">
        <f t="shared" si="398"/>
        <v/>
      </c>
      <c r="R1852" s="84" t="str">
        <f t="shared" si="402"/>
        <v/>
      </c>
      <c r="S1852" s="84" t="str">
        <f t="shared" si="403"/>
        <v/>
      </c>
      <c r="U1852" s="84" t="str">
        <f t="shared" si="404"/>
        <v/>
      </c>
      <c r="W1852" s="108" t="str">
        <f>IF($N1852="", "", SUM($D$11:$D1852))</f>
        <v/>
      </c>
      <c r="X1852" s="111" t="str">
        <f t="shared" si="405"/>
        <v/>
      </c>
      <c r="Y1852" s="114" t="str">
        <f t="shared" si="409"/>
        <v/>
      </c>
      <c r="Z1852" s="111" t="str">
        <f>IF(X1852="", "", X1852-SUM($Z$11:$Z1851))</f>
        <v/>
      </c>
      <c r="AA1852" s="111" t="str">
        <f>IF($Y1852="", "", $Y1852-SUM($AA$11:$AA1851))</f>
        <v/>
      </c>
      <c r="AB1852" s="111" t="str">
        <f t="shared" si="410"/>
        <v/>
      </c>
      <c r="AC1852" s="121" t="str">
        <f t="shared" si="406"/>
        <v/>
      </c>
      <c r="AD1852" s="122" t="str">
        <f t="shared" si="407"/>
        <v/>
      </c>
      <c r="AE1852" s="123" t="str">
        <f t="shared" si="411"/>
        <v/>
      </c>
      <c r="AG1852" s="150" t="str">
        <f t="shared" si="408"/>
        <v/>
      </c>
    </row>
    <row r="1853" spans="1:33" x14ac:dyDescent="0.25">
      <c r="A1853" s="56"/>
      <c r="B1853" s="70"/>
      <c r="C1853" s="76"/>
      <c r="D1853" s="73"/>
      <c r="E1853" s="79"/>
      <c r="F1853" s="56"/>
      <c r="G1853" s="13" t="str">
        <f t="shared" si="399"/>
        <v/>
      </c>
      <c r="H1853" s="56"/>
      <c r="K1853" s="128"/>
      <c r="L1853" s="128"/>
      <c r="M1853" s="128"/>
      <c r="N1853" s="84" t="str">
        <f t="shared" si="400"/>
        <v/>
      </c>
      <c r="O1853" s="128"/>
      <c r="P1853" s="84" t="str">
        <f t="shared" si="401"/>
        <v/>
      </c>
      <c r="Q1853" s="84" t="str">
        <f t="shared" si="398"/>
        <v/>
      </c>
      <c r="R1853" s="84" t="str">
        <f t="shared" si="402"/>
        <v/>
      </c>
      <c r="S1853" s="84" t="str">
        <f t="shared" si="403"/>
        <v/>
      </c>
      <c r="U1853" s="84" t="str">
        <f t="shared" si="404"/>
        <v/>
      </c>
      <c r="W1853" s="108" t="str">
        <f>IF($N1853="", "", SUM($D$11:$D1853))</f>
        <v/>
      </c>
      <c r="X1853" s="111" t="str">
        <f t="shared" si="405"/>
        <v/>
      </c>
      <c r="Y1853" s="114" t="str">
        <f t="shared" si="409"/>
        <v/>
      </c>
      <c r="Z1853" s="111" t="str">
        <f>IF(X1853="", "", X1853-SUM($Z$11:$Z1852))</f>
        <v/>
      </c>
      <c r="AA1853" s="111" t="str">
        <f>IF($Y1853="", "", $Y1853-SUM($AA$11:$AA1852))</f>
        <v/>
      </c>
      <c r="AB1853" s="111" t="str">
        <f t="shared" si="410"/>
        <v/>
      </c>
      <c r="AC1853" s="121" t="str">
        <f t="shared" si="406"/>
        <v/>
      </c>
      <c r="AD1853" s="122" t="str">
        <f t="shared" si="407"/>
        <v/>
      </c>
      <c r="AE1853" s="123" t="str">
        <f t="shared" si="411"/>
        <v/>
      </c>
      <c r="AG1853" s="150" t="str">
        <f t="shared" si="408"/>
        <v/>
      </c>
    </row>
    <row r="1854" spans="1:33" x14ac:dyDescent="0.25">
      <c r="A1854" s="56"/>
      <c r="B1854" s="70"/>
      <c r="C1854" s="76"/>
      <c r="D1854" s="73"/>
      <c r="E1854" s="79"/>
      <c r="F1854" s="56"/>
      <c r="G1854" s="13" t="str">
        <f t="shared" si="399"/>
        <v/>
      </c>
      <c r="H1854" s="56"/>
      <c r="K1854" s="128"/>
      <c r="L1854" s="128"/>
      <c r="M1854" s="128"/>
      <c r="N1854" s="84" t="str">
        <f t="shared" si="400"/>
        <v/>
      </c>
      <c r="O1854" s="128"/>
      <c r="P1854" s="84" t="str">
        <f t="shared" si="401"/>
        <v/>
      </c>
      <c r="Q1854" s="84" t="str">
        <f t="shared" si="398"/>
        <v/>
      </c>
      <c r="R1854" s="84" t="str">
        <f t="shared" si="402"/>
        <v/>
      </c>
      <c r="S1854" s="84" t="str">
        <f t="shared" si="403"/>
        <v/>
      </c>
      <c r="U1854" s="84" t="str">
        <f t="shared" si="404"/>
        <v/>
      </c>
      <c r="W1854" s="108" t="str">
        <f>IF($N1854="", "", SUM($D$11:$D1854))</f>
        <v/>
      </c>
      <c r="X1854" s="111" t="str">
        <f t="shared" si="405"/>
        <v/>
      </c>
      <c r="Y1854" s="114" t="str">
        <f t="shared" si="409"/>
        <v/>
      </c>
      <c r="Z1854" s="111" t="str">
        <f>IF(X1854="", "", X1854-SUM($Z$11:$Z1853))</f>
        <v/>
      </c>
      <c r="AA1854" s="111" t="str">
        <f>IF($Y1854="", "", $Y1854-SUM($AA$11:$AA1853))</f>
        <v/>
      </c>
      <c r="AB1854" s="111" t="str">
        <f t="shared" si="410"/>
        <v/>
      </c>
      <c r="AC1854" s="121" t="str">
        <f t="shared" si="406"/>
        <v/>
      </c>
      <c r="AD1854" s="122" t="str">
        <f t="shared" si="407"/>
        <v/>
      </c>
      <c r="AE1854" s="123" t="str">
        <f t="shared" si="411"/>
        <v/>
      </c>
      <c r="AG1854" s="150" t="str">
        <f t="shared" si="408"/>
        <v/>
      </c>
    </row>
    <row r="1855" spans="1:33" x14ac:dyDescent="0.25">
      <c r="A1855" s="56"/>
      <c r="B1855" s="70"/>
      <c r="C1855" s="76"/>
      <c r="D1855" s="73"/>
      <c r="E1855" s="79"/>
      <c r="F1855" s="56"/>
      <c r="G1855" s="13" t="str">
        <f t="shared" si="399"/>
        <v/>
      </c>
      <c r="H1855" s="56"/>
      <c r="K1855" s="128"/>
      <c r="L1855" s="128"/>
      <c r="M1855" s="128"/>
      <c r="N1855" s="84" t="str">
        <f t="shared" si="400"/>
        <v/>
      </c>
      <c r="O1855" s="128"/>
      <c r="P1855" s="84" t="str">
        <f t="shared" si="401"/>
        <v/>
      </c>
      <c r="Q1855" s="84" t="str">
        <f t="shared" si="398"/>
        <v/>
      </c>
      <c r="R1855" s="84" t="str">
        <f t="shared" si="402"/>
        <v/>
      </c>
      <c r="S1855" s="84" t="str">
        <f t="shared" si="403"/>
        <v/>
      </c>
      <c r="U1855" s="84" t="str">
        <f t="shared" si="404"/>
        <v/>
      </c>
      <c r="W1855" s="108" t="str">
        <f>IF($N1855="", "", SUM($D$11:$D1855))</f>
        <v/>
      </c>
      <c r="X1855" s="111" t="str">
        <f t="shared" si="405"/>
        <v/>
      </c>
      <c r="Y1855" s="114" t="str">
        <f t="shared" si="409"/>
        <v/>
      </c>
      <c r="Z1855" s="111" t="str">
        <f>IF(X1855="", "", X1855-SUM($Z$11:$Z1854))</f>
        <v/>
      </c>
      <c r="AA1855" s="111" t="str">
        <f>IF($Y1855="", "", $Y1855-SUM($AA$11:$AA1854))</f>
        <v/>
      </c>
      <c r="AB1855" s="111" t="str">
        <f t="shared" si="410"/>
        <v/>
      </c>
      <c r="AC1855" s="121" t="str">
        <f t="shared" si="406"/>
        <v/>
      </c>
      <c r="AD1855" s="122" t="str">
        <f t="shared" si="407"/>
        <v/>
      </c>
      <c r="AE1855" s="123" t="str">
        <f t="shared" si="411"/>
        <v/>
      </c>
      <c r="AG1855" s="150" t="str">
        <f t="shared" si="408"/>
        <v/>
      </c>
    </row>
    <row r="1856" spans="1:33" x14ac:dyDescent="0.25">
      <c r="A1856" s="56"/>
      <c r="B1856" s="70"/>
      <c r="C1856" s="76"/>
      <c r="D1856" s="73"/>
      <c r="E1856" s="79"/>
      <c r="F1856" s="56"/>
      <c r="G1856" s="13" t="str">
        <f t="shared" si="399"/>
        <v/>
      </c>
      <c r="H1856" s="56"/>
      <c r="K1856" s="128"/>
      <c r="L1856" s="128"/>
      <c r="M1856" s="128"/>
      <c r="N1856" s="84" t="str">
        <f t="shared" si="400"/>
        <v/>
      </c>
      <c r="O1856" s="128"/>
      <c r="P1856" s="84" t="str">
        <f t="shared" si="401"/>
        <v/>
      </c>
      <c r="Q1856" s="84" t="str">
        <f t="shared" si="398"/>
        <v/>
      </c>
      <c r="R1856" s="84" t="str">
        <f t="shared" si="402"/>
        <v/>
      </c>
      <c r="S1856" s="84" t="str">
        <f t="shared" si="403"/>
        <v/>
      </c>
      <c r="U1856" s="84" t="str">
        <f t="shared" si="404"/>
        <v/>
      </c>
      <c r="W1856" s="108" t="str">
        <f>IF($N1856="", "", SUM($D$11:$D1856))</f>
        <v/>
      </c>
      <c r="X1856" s="111" t="str">
        <f t="shared" si="405"/>
        <v/>
      </c>
      <c r="Y1856" s="114" t="str">
        <f t="shared" si="409"/>
        <v/>
      </c>
      <c r="Z1856" s="111" t="str">
        <f>IF(X1856="", "", X1856-SUM($Z$11:$Z1855))</f>
        <v/>
      </c>
      <c r="AA1856" s="111" t="str">
        <f>IF($Y1856="", "", $Y1856-SUM($AA$11:$AA1855))</f>
        <v/>
      </c>
      <c r="AB1856" s="111" t="str">
        <f t="shared" si="410"/>
        <v/>
      </c>
      <c r="AC1856" s="121" t="str">
        <f t="shared" si="406"/>
        <v/>
      </c>
      <c r="AD1856" s="122" t="str">
        <f t="shared" si="407"/>
        <v/>
      </c>
      <c r="AE1856" s="123" t="str">
        <f t="shared" si="411"/>
        <v/>
      </c>
      <c r="AG1856" s="150" t="str">
        <f t="shared" si="408"/>
        <v/>
      </c>
    </row>
    <row r="1857" spans="1:33" x14ac:dyDescent="0.25">
      <c r="A1857" s="56"/>
      <c r="B1857" s="70"/>
      <c r="C1857" s="76"/>
      <c r="D1857" s="73"/>
      <c r="E1857" s="79"/>
      <c r="F1857" s="56"/>
      <c r="G1857" s="13" t="str">
        <f t="shared" si="399"/>
        <v/>
      </c>
      <c r="H1857" s="56"/>
      <c r="K1857" s="128"/>
      <c r="L1857" s="128"/>
      <c r="M1857" s="128"/>
      <c r="N1857" s="84" t="str">
        <f t="shared" si="400"/>
        <v/>
      </c>
      <c r="O1857" s="128"/>
      <c r="P1857" s="84" t="str">
        <f t="shared" si="401"/>
        <v/>
      </c>
      <c r="Q1857" s="84" t="str">
        <f t="shared" si="398"/>
        <v/>
      </c>
      <c r="R1857" s="84" t="str">
        <f t="shared" si="402"/>
        <v/>
      </c>
      <c r="S1857" s="84" t="str">
        <f t="shared" si="403"/>
        <v/>
      </c>
      <c r="U1857" s="84" t="str">
        <f t="shared" si="404"/>
        <v/>
      </c>
      <c r="W1857" s="108" t="str">
        <f>IF($N1857="", "", SUM($D$11:$D1857))</f>
        <v/>
      </c>
      <c r="X1857" s="111" t="str">
        <f t="shared" si="405"/>
        <v/>
      </c>
      <c r="Y1857" s="114" t="str">
        <f t="shared" si="409"/>
        <v/>
      </c>
      <c r="Z1857" s="111" t="str">
        <f>IF(X1857="", "", X1857-SUM($Z$11:$Z1856))</f>
        <v/>
      </c>
      <c r="AA1857" s="111" t="str">
        <f>IF($Y1857="", "", $Y1857-SUM($AA$11:$AA1856))</f>
        <v/>
      </c>
      <c r="AB1857" s="111" t="str">
        <f t="shared" si="410"/>
        <v/>
      </c>
      <c r="AC1857" s="121" t="str">
        <f t="shared" si="406"/>
        <v/>
      </c>
      <c r="AD1857" s="122" t="str">
        <f t="shared" si="407"/>
        <v/>
      </c>
      <c r="AE1857" s="123" t="str">
        <f t="shared" si="411"/>
        <v/>
      </c>
      <c r="AG1857" s="150" t="str">
        <f t="shared" si="408"/>
        <v/>
      </c>
    </row>
    <row r="1858" spans="1:33" x14ac:dyDescent="0.25">
      <c r="A1858" s="56"/>
      <c r="B1858" s="70"/>
      <c r="C1858" s="76"/>
      <c r="D1858" s="73"/>
      <c r="E1858" s="79"/>
      <c r="F1858" s="56"/>
      <c r="G1858" s="13" t="str">
        <f t="shared" si="399"/>
        <v/>
      </c>
      <c r="H1858" s="56"/>
      <c r="K1858" s="128"/>
      <c r="L1858" s="128"/>
      <c r="M1858" s="128"/>
      <c r="N1858" s="84" t="str">
        <f t="shared" si="400"/>
        <v/>
      </c>
      <c r="O1858" s="128"/>
      <c r="P1858" s="84" t="str">
        <f t="shared" si="401"/>
        <v/>
      </c>
      <c r="Q1858" s="84" t="str">
        <f t="shared" si="398"/>
        <v/>
      </c>
      <c r="R1858" s="84" t="str">
        <f t="shared" si="402"/>
        <v/>
      </c>
      <c r="S1858" s="84" t="str">
        <f t="shared" si="403"/>
        <v/>
      </c>
      <c r="U1858" s="84" t="str">
        <f t="shared" si="404"/>
        <v/>
      </c>
      <c r="W1858" s="108" t="str">
        <f>IF($N1858="", "", SUM($D$11:$D1858))</f>
        <v/>
      </c>
      <c r="X1858" s="111" t="str">
        <f t="shared" si="405"/>
        <v/>
      </c>
      <c r="Y1858" s="114" t="str">
        <f t="shared" si="409"/>
        <v/>
      </c>
      <c r="Z1858" s="111" t="str">
        <f>IF(X1858="", "", X1858-SUM($Z$11:$Z1857))</f>
        <v/>
      </c>
      <c r="AA1858" s="111" t="str">
        <f>IF($Y1858="", "", $Y1858-SUM($AA$11:$AA1857))</f>
        <v/>
      </c>
      <c r="AB1858" s="111" t="str">
        <f t="shared" si="410"/>
        <v/>
      </c>
      <c r="AC1858" s="121" t="str">
        <f t="shared" si="406"/>
        <v/>
      </c>
      <c r="AD1858" s="122" t="str">
        <f t="shared" si="407"/>
        <v/>
      </c>
      <c r="AE1858" s="123" t="str">
        <f t="shared" si="411"/>
        <v/>
      </c>
      <c r="AG1858" s="150" t="str">
        <f t="shared" si="408"/>
        <v/>
      </c>
    </row>
    <row r="1859" spans="1:33" x14ac:dyDescent="0.25">
      <c r="A1859" s="56"/>
      <c r="B1859" s="70"/>
      <c r="C1859" s="76"/>
      <c r="D1859" s="73"/>
      <c r="E1859" s="79"/>
      <c r="F1859" s="56"/>
      <c r="G1859" s="13" t="str">
        <f t="shared" si="399"/>
        <v/>
      </c>
      <c r="H1859" s="56"/>
      <c r="K1859" s="128"/>
      <c r="L1859" s="128"/>
      <c r="M1859" s="128"/>
      <c r="N1859" s="84" t="str">
        <f t="shared" si="400"/>
        <v/>
      </c>
      <c r="O1859" s="128"/>
      <c r="P1859" s="84" t="str">
        <f t="shared" si="401"/>
        <v/>
      </c>
      <c r="Q1859" s="84" t="str">
        <f t="shared" si="398"/>
        <v/>
      </c>
      <c r="R1859" s="84" t="str">
        <f t="shared" si="402"/>
        <v/>
      </c>
      <c r="S1859" s="84" t="str">
        <f t="shared" si="403"/>
        <v/>
      </c>
      <c r="U1859" s="84" t="str">
        <f t="shared" si="404"/>
        <v/>
      </c>
      <c r="W1859" s="108" t="str">
        <f>IF($N1859="", "", SUM($D$11:$D1859))</f>
        <v/>
      </c>
      <c r="X1859" s="111" t="str">
        <f t="shared" si="405"/>
        <v/>
      </c>
      <c r="Y1859" s="114" t="str">
        <f t="shared" si="409"/>
        <v/>
      </c>
      <c r="Z1859" s="111" t="str">
        <f>IF(X1859="", "", X1859-SUM($Z$11:$Z1858))</f>
        <v/>
      </c>
      <c r="AA1859" s="111" t="str">
        <f>IF($Y1859="", "", $Y1859-SUM($AA$11:$AA1858))</f>
        <v/>
      </c>
      <c r="AB1859" s="111" t="str">
        <f t="shared" si="410"/>
        <v/>
      </c>
      <c r="AC1859" s="121" t="str">
        <f t="shared" si="406"/>
        <v/>
      </c>
      <c r="AD1859" s="122" t="str">
        <f t="shared" si="407"/>
        <v/>
      </c>
      <c r="AE1859" s="123" t="str">
        <f t="shared" si="411"/>
        <v/>
      </c>
      <c r="AG1859" s="150" t="str">
        <f t="shared" si="408"/>
        <v/>
      </c>
    </row>
    <row r="1860" spans="1:33" x14ac:dyDescent="0.25">
      <c r="A1860" s="56"/>
      <c r="B1860" s="70"/>
      <c r="C1860" s="76"/>
      <c r="D1860" s="73"/>
      <c r="E1860" s="79"/>
      <c r="F1860" s="56"/>
      <c r="G1860" s="13" t="str">
        <f t="shared" si="399"/>
        <v/>
      </c>
      <c r="H1860" s="56"/>
      <c r="K1860" s="128"/>
      <c r="L1860" s="128"/>
      <c r="M1860" s="128"/>
      <c r="N1860" s="84" t="str">
        <f t="shared" si="400"/>
        <v/>
      </c>
      <c r="O1860" s="128"/>
      <c r="P1860" s="84" t="str">
        <f t="shared" si="401"/>
        <v/>
      </c>
      <c r="Q1860" s="84" t="str">
        <f t="shared" si="398"/>
        <v/>
      </c>
      <c r="R1860" s="84" t="str">
        <f t="shared" si="402"/>
        <v/>
      </c>
      <c r="S1860" s="84" t="str">
        <f t="shared" si="403"/>
        <v/>
      </c>
      <c r="U1860" s="84" t="str">
        <f t="shared" si="404"/>
        <v/>
      </c>
      <c r="W1860" s="108" t="str">
        <f>IF($N1860="", "", SUM($D$11:$D1860))</f>
        <v/>
      </c>
      <c r="X1860" s="111" t="str">
        <f t="shared" si="405"/>
        <v/>
      </c>
      <c r="Y1860" s="114" t="str">
        <f t="shared" si="409"/>
        <v/>
      </c>
      <c r="Z1860" s="111" t="str">
        <f>IF(X1860="", "", X1860-SUM($Z$11:$Z1859))</f>
        <v/>
      </c>
      <c r="AA1860" s="111" t="str">
        <f>IF($Y1860="", "", $Y1860-SUM($AA$11:$AA1859))</f>
        <v/>
      </c>
      <c r="AB1860" s="111" t="str">
        <f t="shared" si="410"/>
        <v/>
      </c>
      <c r="AC1860" s="121" t="str">
        <f t="shared" si="406"/>
        <v/>
      </c>
      <c r="AD1860" s="122" t="str">
        <f t="shared" si="407"/>
        <v/>
      </c>
      <c r="AE1860" s="123" t="str">
        <f t="shared" si="411"/>
        <v/>
      </c>
      <c r="AG1860" s="150" t="str">
        <f t="shared" si="408"/>
        <v/>
      </c>
    </row>
    <row r="1861" spans="1:33" x14ac:dyDescent="0.25">
      <c r="A1861" s="56"/>
      <c r="B1861" s="70"/>
      <c r="C1861" s="76"/>
      <c r="D1861" s="73"/>
      <c r="E1861" s="79"/>
      <c r="F1861" s="56"/>
      <c r="G1861" s="13" t="str">
        <f t="shared" si="399"/>
        <v/>
      </c>
      <c r="H1861" s="56"/>
      <c r="K1861" s="128"/>
      <c r="L1861" s="128"/>
      <c r="M1861" s="128"/>
      <c r="N1861" s="84" t="str">
        <f t="shared" si="400"/>
        <v/>
      </c>
      <c r="O1861" s="128"/>
      <c r="P1861" s="84" t="str">
        <f t="shared" si="401"/>
        <v/>
      </c>
      <c r="Q1861" s="84" t="str">
        <f t="shared" si="398"/>
        <v/>
      </c>
      <c r="R1861" s="84" t="str">
        <f t="shared" si="402"/>
        <v/>
      </c>
      <c r="S1861" s="84" t="str">
        <f t="shared" si="403"/>
        <v/>
      </c>
      <c r="U1861" s="84" t="str">
        <f t="shared" si="404"/>
        <v/>
      </c>
      <c r="W1861" s="108" t="str">
        <f>IF($N1861="", "", SUM($D$11:$D1861))</f>
        <v/>
      </c>
      <c r="X1861" s="111" t="str">
        <f t="shared" si="405"/>
        <v/>
      </c>
      <c r="Y1861" s="114" t="str">
        <f t="shared" si="409"/>
        <v/>
      </c>
      <c r="Z1861" s="111" t="str">
        <f>IF(X1861="", "", X1861-SUM($Z$11:$Z1860))</f>
        <v/>
      </c>
      <c r="AA1861" s="111" t="str">
        <f>IF($Y1861="", "", $Y1861-SUM($AA$11:$AA1860))</f>
        <v/>
      </c>
      <c r="AB1861" s="111" t="str">
        <f t="shared" si="410"/>
        <v/>
      </c>
      <c r="AC1861" s="121" t="str">
        <f t="shared" si="406"/>
        <v/>
      </c>
      <c r="AD1861" s="122" t="str">
        <f t="shared" si="407"/>
        <v/>
      </c>
      <c r="AE1861" s="123" t="str">
        <f t="shared" si="411"/>
        <v/>
      </c>
      <c r="AG1861" s="150" t="str">
        <f t="shared" si="408"/>
        <v/>
      </c>
    </row>
    <row r="1862" spans="1:33" x14ac:dyDescent="0.25">
      <c r="A1862" s="56"/>
      <c r="B1862" s="70"/>
      <c r="C1862" s="76"/>
      <c r="D1862" s="73"/>
      <c r="E1862" s="79"/>
      <c r="F1862" s="56"/>
      <c r="G1862" s="13" t="str">
        <f t="shared" si="399"/>
        <v/>
      </c>
      <c r="H1862" s="56"/>
      <c r="K1862" s="128"/>
      <c r="L1862" s="128"/>
      <c r="M1862" s="128"/>
      <c r="N1862" s="84" t="str">
        <f t="shared" si="400"/>
        <v/>
      </c>
      <c r="O1862" s="128"/>
      <c r="P1862" s="84" t="str">
        <f t="shared" si="401"/>
        <v/>
      </c>
      <c r="Q1862" s="84" t="str">
        <f t="shared" si="398"/>
        <v/>
      </c>
      <c r="R1862" s="84" t="str">
        <f t="shared" si="402"/>
        <v/>
      </c>
      <c r="S1862" s="84" t="str">
        <f t="shared" si="403"/>
        <v/>
      </c>
      <c r="U1862" s="84" t="str">
        <f t="shared" si="404"/>
        <v/>
      </c>
      <c r="W1862" s="108" t="str">
        <f>IF($N1862="", "", SUM($D$11:$D1862))</f>
        <v/>
      </c>
      <c r="X1862" s="111" t="str">
        <f t="shared" si="405"/>
        <v/>
      </c>
      <c r="Y1862" s="114" t="str">
        <f t="shared" si="409"/>
        <v/>
      </c>
      <c r="Z1862" s="111" t="str">
        <f>IF(X1862="", "", X1862-SUM($Z$11:$Z1861))</f>
        <v/>
      </c>
      <c r="AA1862" s="111" t="str">
        <f>IF($Y1862="", "", $Y1862-SUM($AA$11:$AA1861))</f>
        <v/>
      </c>
      <c r="AB1862" s="111" t="str">
        <f t="shared" si="410"/>
        <v/>
      </c>
      <c r="AC1862" s="121" t="str">
        <f t="shared" si="406"/>
        <v/>
      </c>
      <c r="AD1862" s="122" t="str">
        <f t="shared" si="407"/>
        <v/>
      </c>
      <c r="AE1862" s="123" t="str">
        <f t="shared" si="411"/>
        <v/>
      </c>
      <c r="AG1862" s="150" t="str">
        <f t="shared" si="408"/>
        <v/>
      </c>
    </row>
    <row r="1863" spans="1:33" x14ac:dyDescent="0.25">
      <c r="A1863" s="56"/>
      <c r="B1863" s="70"/>
      <c r="C1863" s="76"/>
      <c r="D1863" s="73"/>
      <c r="E1863" s="79"/>
      <c r="F1863" s="56"/>
      <c r="G1863" s="13" t="str">
        <f t="shared" si="399"/>
        <v/>
      </c>
      <c r="H1863" s="56"/>
      <c r="K1863" s="128"/>
      <c r="L1863" s="128"/>
      <c r="M1863" s="128"/>
      <c r="N1863" s="84" t="str">
        <f t="shared" si="400"/>
        <v/>
      </c>
      <c r="O1863" s="128"/>
      <c r="P1863" s="84" t="str">
        <f t="shared" si="401"/>
        <v/>
      </c>
      <c r="Q1863" s="84" t="str">
        <f t="shared" si="398"/>
        <v/>
      </c>
      <c r="R1863" s="84" t="str">
        <f t="shared" si="402"/>
        <v/>
      </c>
      <c r="S1863" s="84" t="str">
        <f t="shared" si="403"/>
        <v/>
      </c>
      <c r="U1863" s="84" t="str">
        <f t="shared" si="404"/>
        <v/>
      </c>
      <c r="W1863" s="108" t="str">
        <f>IF($N1863="", "", SUM($D$11:$D1863))</f>
        <v/>
      </c>
      <c r="X1863" s="111" t="str">
        <f t="shared" si="405"/>
        <v/>
      </c>
      <c r="Y1863" s="114" t="str">
        <f t="shared" si="409"/>
        <v/>
      </c>
      <c r="Z1863" s="111" t="str">
        <f>IF(X1863="", "", X1863-SUM($Z$11:$Z1862))</f>
        <v/>
      </c>
      <c r="AA1863" s="111" t="str">
        <f>IF($Y1863="", "", $Y1863-SUM($AA$11:$AA1862))</f>
        <v/>
      </c>
      <c r="AB1863" s="111" t="str">
        <f t="shared" si="410"/>
        <v/>
      </c>
      <c r="AC1863" s="121" t="str">
        <f t="shared" si="406"/>
        <v/>
      </c>
      <c r="AD1863" s="122" t="str">
        <f t="shared" si="407"/>
        <v/>
      </c>
      <c r="AE1863" s="123" t="str">
        <f t="shared" si="411"/>
        <v/>
      </c>
      <c r="AG1863" s="150" t="str">
        <f t="shared" si="408"/>
        <v/>
      </c>
    </row>
    <row r="1864" spans="1:33" x14ac:dyDescent="0.25">
      <c r="A1864" s="56"/>
      <c r="B1864" s="70"/>
      <c r="C1864" s="76"/>
      <c r="D1864" s="73"/>
      <c r="E1864" s="79"/>
      <c r="F1864" s="56"/>
      <c r="G1864" s="13" t="str">
        <f t="shared" si="399"/>
        <v/>
      </c>
      <c r="H1864" s="56"/>
      <c r="K1864" s="128"/>
      <c r="L1864" s="128"/>
      <c r="M1864" s="128"/>
      <c r="N1864" s="84" t="str">
        <f t="shared" si="400"/>
        <v/>
      </c>
      <c r="O1864" s="128"/>
      <c r="P1864" s="84" t="str">
        <f t="shared" si="401"/>
        <v/>
      </c>
      <c r="Q1864" s="84" t="str">
        <f t="shared" si="398"/>
        <v/>
      </c>
      <c r="R1864" s="84" t="str">
        <f t="shared" si="402"/>
        <v/>
      </c>
      <c r="S1864" s="84" t="str">
        <f t="shared" si="403"/>
        <v/>
      </c>
      <c r="U1864" s="84" t="str">
        <f t="shared" si="404"/>
        <v/>
      </c>
      <c r="W1864" s="108" t="str">
        <f>IF($N1864="", "", SUM($D$11:$D1864))</f>
        <v/>
      </c>
      <c r="X1864" s="111" t="str">
        <f t="shared" si="405"/>
        <v/>
      </c>
      <c r="Y1864" s="114" t="str">
        <f t="shared" si="409"/>
        <v/>
      </c>
      <c r="Z1864" s="111" t="str">
        <f>IF(X1864="", "", X1864-SUM($Z$11:$Z1863))</f>
        <v/>
      </c>
      <c r="AA1864" s="111" t="str">
        <f>IF($Y1864="", "", $Y1864-SUM($AA$11:$AA1863))</f>
        <v/>
      </c>
      <c r="AB1864" s="111" t="str">
        <f t="shared" si="410"/>
        <v/>
      </c>
      <c r="AC1864" s="121" t="str">
        <f t="shared" si="406"/>
        <v/>
      </c>
      <c r="AD1864" s="122" t="str">
        <f t="shared" si="407"/>
        <v/>
      </c>
      <c r="AE1864" s="123" t="str">
        <f t="shared" si="411"/>
        <v/>
      </c>
      <c r="AG1864" s="150" t="str">
        <f t="shared" si="408"/>
        <v/>
      </c>
    </row>
    <row r="1865" spans="1:33" x14ac:dyDescent="0.25">
      <c r="A1865" s="56"/>
      <c r="B1865" s="70"/>
      <c r="C1865" s="76"/>
      <c r="D1865" s="73"/>
      <c r="E1865" s="79"/>
      <c r="F1865" s="56"/>
      <c r="G1865" s="13" t="str">
        <f t="shared" si="399"/>
        <v/>
      </c>
      <c r="H1865" s="56"/>
      <c r="K1865" s="128"/>
      <c r="L1865" s="128"/>
      <c r="M1865" s="128"/>
      <c r="N1865" s="84" t="str">
        <f t="shared" si="400"/>
        <v/>
      </c>
      <c r="O1865" s="128"/>
      <c r="P1865" s="84" t="str">
        <f t="shared" si="401"/>
        <v/>
      </c>
      <c r="Q1865" s="84" t="str">
        <f t="shared" si="398"/>
        <v/>
      </c>
      <c r="R1865" s="84" t="str">
        <f t="shared" si="402"/>
        <v/>
      </c>
      <c r="S1865" s="84" t="str">
        <f t="shared" si="403"/>
        <v/>
      </c>
      <c r="U1865" s="84" t="str">
        <f t="shared" si="404"/>
        <v/>
      </c>
      <c r="W1865" s="108" t="str">
        <f>IF($N1865="", "", SUM($D$11:$D1865))</f>
        <v/>
      </c>
      <c r="X1865" s="111" t="str">
        <f t="shared" si="405"/>
        <v/>
      </c>
      <c r="Y1865" s="114" t="str">
        <f t="shared" si="409"/>
        <v/>
      </c>
      <c r="Z1865" s="111" t="str">
        <f>IF(X1865="", "", X1865-SUM($Z$11:$Z1864))</f>
        <v/>
      </c>
      <c r="AA1865" s="111" t="str">
        <f>IF($Y1865="", "", $Y1865-SUM($AA$11:$AA1864))</f>
        <v/>
      </c>
      <c r="AB1865" s="111" t="str">
        <f t="shared" si="410"/>
        <v/>
      </c>
      <c r="AC1865" s="121" t="str">
        <f t="shared" si="406"/>
        <v/>
      </c>
      <c r="AD1865" s="122" t="str">
        <f t="shared" si="407"/>
        <v/>
      </c>
      <c r="AE1865" s="123" t="str">
        <f t="shared" si="411"/>
        <v/>
      </c>
      <c r="AG1865" s="150" t="str">
        <f t="shared" si="408"/>
        <v/>
      </c>
    </row>
    <row r="1866" spans="1:33" x14ac:dyDescent="0.25">
      <c r="A1866" s="56"/>
      <c r="B1866" s="70"/>
      <c r="C1866" s="76"/>
      <c r="D1866" s="73"/>
      <c r="E1866" s="79"/>
      <c r="F1866" s="56"/>
      <c r="G1866" s="13" t="str">
        <f t="shared" si="399"/>
        <v/>
      </c>
      <c r="H1866" s="56"/>
      <c r="K1866" s="128"/>
      <c r="L1866" s="128"/>
      <c r="M1866" s="128"/>
      <c r="N1866" s="84" t="str">
        <f t="shared" si="400"/>
        <v/>
      </c>
      <c r="O1866" s="128"/>
      <c r="P1866" s="84" t="str">
        <f t="shared" si="401"/>
        <v/>
      </c>
      <c r="Q1866" s="84" t="str">
        <f t="shared" si="398"/>
        <v/>
      </c>
      <c r="R1866" s="84" t="str">
        <f t="shared" si="402"/>
        <v/>
      </c>
      <c r="S1866" s="84" t="str">
        <f t="shared" si="403"/>
        <v/>
      </c>
      <c r="U1866" s="84" t="str">
        <f t="shared" si="404"/>
        <v/>
      </c>
      <c r="W1866" s="108" t="str">
        <f>IF($N1866="", "", SUM($D$11:$D1866))</f>
        <v/>
      </c>
      <c r="X1866" s="111" t="str">
        <f t="shared" si="405"/>
        <v/>
      </c>
      <c r="Y1866" s="114" t="str">
        <f t="shared" si="409"/>
        <v/>
      </c>
      <c r="Z1866" s="111" t="str">
        <f>IF(X1866="", "", X1866-SUM($Z$11:$Z1865))</f>
        <v/>
      </c>
      <c r="AA1866" s="111" t="str">
        <f>IF($Y1866="", "", $Y1866-SUM($AA$11:$AA1865))</f>
        <v/>
      </c>
      <c r="AB1866" s="111" t="str">
        <f t="shared" si="410"/>
        <v/>
      </c>
      <c r="AC1866" s="121" t="str">
        <f t="shared" si="406"/>
        <v/>
      </c>
      <c r="AD1866" s="122" t="str">
        <f t="shared" si="407"/>
        <v/>
      </c>
      <c r="AE1866" s="123" t="str">
        <f t="shared" si="411"/>
        <v/>
      </c>
      <c r="AG1866" s="150" t="str">
        <f t="shared" si="408"/>
        <v/>
      </c>
    </row>
    <row r="1867" spans="1:33" x14ac:dyDescent="0.25">
      <c r="A1867" s="56"/>
      <c r="B1867" s="70"/>
      <c r="C1867" s="76"/>
      <c r="D1867" s="73"/>
      <c r="E1867" s="79"/>
      <c r="F1867" s="56"/>
      <c r="G1867" s="13" t="str">
        <f t="shared" si="399"/>
        <v/>
      </c>
      <c r="H1867" s="56"/>
      <c r="K1867" s="128"/>
      <c r="L1867" s="128"/>
      <c r="M1867" s="128"/>
      <c r="N1867" s="84" t="str">
        <f t="shared" si="400"/>
        <v/>
      </c>
      <c r="O1867" s="128"/>
      <c r="P1867" s="84" t="str">
        <f t="shared" si="401"/>
        <v/>
      </c>
      <c r="Q1867" s="84" t="str">
        <f t="shared" ref="Q1867:Q1930" si="412">IF($N1867="", "", IF(AND(Q$5="X", C1867=""), $N$6, IF(AND(NOT(C1867=""), COUNTIF(L$11:L$17, C1867)=0), $N$7, "")))</f>
        <v/>
      </c>
      <c r="R1867" s="84" t="str">
        <f t="shared" si="402"/>
        <v/>
      </c>
      <c r="S1867" s="84" t="str">
        <f t="shared" si="403"/>
        <v/>
      </c>
      <c r="U1867" s="84" t="str">
        <f t="shared" si="404"/>
        <v/>
      </c>
      <c r="W1867" s="108" t="str">
        <f>IF($N1867="", "", SUM($D$11:$D1867))</f>
        <v/>
      </c>
      <c r="X1867" s="111" t="str">
        <f t="shared" si="405"/>
        <v/>
      </c>
      <c r="Y1867" s="114" t="str">
        <f t="shared" si="409"/>
        <v/>
      </c>
      <c r="Z1867" s="111" t="str">
        <f>IF(X1867="", "", X1867-SUM($Z$11:$Z1866))</f>
        <v/>
      </c>
      <c r="AA1867" s="111" t="str">
        <f>IF($Y1867="", "", $Y1867-SUM($AA$11:$AA1866))</f>
        <v/>
      </c>
      <c r="AB1867" s="111" t="str">
        <f t="shared" si="410"/>
        <v/>
      </c>
      <c r="AC1867" s="121" t="str">
        <f t="shared" si="406"/>
        <v/>
      </c>
      <c r="AD1867" s="122" t="str">
        <f t="shared" si="407"/>
        <v/>
      </c>
      <c r="AE1867" s="123" t="str">
        <f t="shared" si="411"/>
        <v/>
      </c>
      <c r="AG1867" s="150" t="str">
        <f t="shared" si="408"/>
        <v/>
      </c>
    </row>
    <row r="1868" spans="1:33" x14ac:dyDescent="0.25">
      <c r="A1868" s="56"/>
      <c r="B1868" s="70"/>
      <c r="C1868" s="76"/>
      <c r="D1868" s="73"/>
      <c r="E1868" s="79"/>
      <c r="F1868" s="56"/>
      <c r="G1868" s="13" t="str">
        <f t="shared" ref="G1868:G1931" si="413">IF($B1868="", "", TEXT($B1868, "mmm"))</f>
        <v/>
      </c>
      <c r="H1868" s="56"/>
      <c r="K1868" s="128"/>
      <c r="L1868" s="128"/>
      <c r="M1868" s="128"/>
      <c r="N1868" s="84" t="str">
        <f t="shared" ref="N1868:N1931" si="414">IF(COUNTIF($B1868:$E1868, "")=4, "", "X")</f>
        <v/>
      </c>
      <c r="O1868" s="128"/>
      <c r="P1868" s="84" t="str">
        <f t="shared" ref="P1868:P1931" si="415">IF($N1868="", "", IF(AND(P$5="X", B1868=""), $N$6, IFERROR(IF(AND(NOT(B1868=""), OR(ISNUMBER(B1868)=FALSE, B1868&lt;$L$2, B1868&gt;$L$3)), $N$7, ""), $N$7)))</f>
        <v/>
      </c>
      <c r="Q1868" s="84" t="str">
        <f t="shared" si="412"/>
        <v/>
      </c>
      <c r="R1868" s="84" t="str">
        <f t="shared" ref="R1868:R1931" si="416">IF($N1868="", "", IF(AND(R$5="X", D1868=""), $N$6, IF(AND(NOT(D1868=""), ISNUMBER(D1868)=FALSE), $N$7, "")))</f>
        <v/>
      </c>
      <c r="S1868" s="84" t="str">
        <f t="shared" ref="S1868:S1931" si="417">IF($N1868="", "", IF(AND(S$5="X", E1868=""), $N$6, ""))</f>
        <v/>
      </c>
      <c r="U1868" s="84" t="str">
        <f t="shared" ref="U1868:U1931" si="418">IF($B1868="", "", TEXT($B1868, "mmm yyyy"))</f>
        <v/>
      </c>
      <c r="W1868" s="108" t="str">
        <f>IF($N1868="", "", SUM($D$11:$D1868))</f>
        <v/>
      </c>
      <c r="X1868" s="111" t="str">
        <f t="shared" ref="X1868:X1931" si="419">IF(W1868="", "", IF(W1868&lt;=$X$4, W1868, $X$4))</f>
        <v/>
      </c>
      <c r="Y1868" s="114" t="str">
        <f t="shared" si="409"/>
        <v/>
      </c>
      <c r="Z1868" s="111" t="str">
        <f>IF(X1868="", "", X1868-SUM($Z$11:$Z1867))</f>
        <v/>
      </c>
      <c r="AA1868" s="111" t="str">
        <f>IF($Y1868="", "", $Y1868-SUM($AA$11:$AA1867))</f>
        <v/>
      </c>
      <c r="AB1868" s="111" t="str">
        <f t="shared" si="410"/>
        <v/>
      </c>
      <c r="AC1868" s="121" t="str">
        <f t="shared" ref="AC1868:AC1931" si="420">IF($N1868="", "", $Z1868*$AC$4)</f>
        <v/>
      </c>
      <c r="AD1868" s="122" t="str">
        <f t="shared" ref="AD1868:AD1931" si="421">IF($N1868="", "", $AA1868*$AC$5)</f>
        <v/>
      </c>
      <c r="AE1868" s="123" t="str">
        <f t="shared" si="411"/>
        <v/>
      </c>
      <c r="AG1868" s="150" t="str">
        <f t="shared" ref="AG1868:AG1931" si="422">IF(OR($U1868="", $C1868=""), "", CONCATENATE($C1868, " - ", $U1868))</f>
        <v/>
      </c>
    </row>
    <row r="1869" spans="1:33" x14ac:dyDescent="0.25">
      <c r="A1869" s="56"/>
      <c r="B1869" s="70"/>
      <c r="C1869" s="76"/>
      <c r="D1869" s="73"/>
      <c r="E1869" s="79"/>
      <c r="F1869" s="56"/>
      <c r="G1869" s="13" t="str">
        <f t="shared" si="413"/>
        <v/>
      </c>
      <c r="H1869" s="56"/>
      <c r="K1869" s="128"/>
      <c r="L1869" s="128"/>
      <c r="M1869" s="128"/>
      <c r="N1869" s="84" t="str">
        <f t="shared" si="414"/>
        <v/>
      </c>
      <c r="O1869" s="128"/>
      <c r="P1869" s="84" t="str">
        <f t="shared" si="415"/>
        <v/>
      </c>
      <c r="Q1869" s="84" t="str">
        <f t="shared" si="412"/>
        <v/>
      </c>
      <c r="R1869" s="84" t="str">
        <f t="shared" si="416"/>
        <v/>
      </c>
      <c r="S1869" s="84" t="str">
        <f t="shared" si="417"/>
        <v/>
      </c>
      <c r="U1869" s="84" t="str">
        <f t="shared" si="418"/>
        <v/>
      </c>
      <c r="W1869" s="108" t="str">
        <f>IF($N1869="", "", SUM($D$11:$D1869))</f>
        <v/>
      </c>
      <c r="X1869" s="111" t="str">
        <f t="shared" si="419"/>
        <v/>
      </c>
      <c r="Y1869" s="114" t="str">
        <f t="shared" si="409"/>
        <v/>
      </c>
      <c r="Z1869" s="111" t="str">
        <f>IF(X1869="", "", X1869-SUM($Z$11:$Z1868))</f>
        <v/>
      </c>
      <c r="AA1869" s="111" t="str">
        <f>IF($Y1869="", "", $Y1869-SUM($AA$11:$AA1868))</f>
        <v/>
      </c>
      <c r="AB1869" s="111" t="str">
        <f t="shared" si="410"/>
        <v/>
      </c>
      <c r="AC1869" s="121" t="str">
        <f t="shared" si="420"/>
        <v/>
      </c>
      <c r="AD1869" s="122" t="str">
        <f t="shared" si="421"/>
        <v/>
      </c>
      <c r="AE1869" s="123" t="str">
        <f t="shared" si="411"/>
        <v/>
      </c>
      <c r="AG1869" s="150" t="str">
        <f t="shared" si="422"/>
        <v/>
      </c>
    </row>
    <row r="1870" spans="1:33" x14ac:dyDescent="0.25">
      <c r="A1870" s="56"/>
      <c r="B1870" s="70"/>
      <c r="C1870" s="76"/>
      <c r="D1870" s="73"/>
      <c r="E1870" s="79"/>
      <c r="F1870" s="56"/>
      <c r="G1870" s="13" t="str">
        <f t="shared" si="413"/>
        <v/>
      </c>
      <c r="H1870" s="56"/>
      <c r="K1870" s="128"/>
      <c r="L1870" s="128"/>
      <c r="M1870" s="128"/>
      <c r="N1870" s="84" t="str">
        <f t="shared" si="414"/>
        <v/>
      </c>
      <c r="O1870" s="128"/>
      <c r="P1870" s="84" t="str">
        <f t="shared" si="415"/>
        <v/>
      </c>
      <c r="Q1870" s="84" t="str">
        <f t="shared" si="412"/>
        <v/>
      </c>
      <c r="R1870" s="84" t="str">
        <f t="shared" si="416"/>
        <v/>
      </c>
      <c r="S1870" s="84" t="str">
        <f t="shared" si="417"/>
        <v/>
      </c>
      <c r="U1870" s="84" t="str">
        <f t="shared" si="418"/>
        <v/>
      </c>
      <c r="W1870" s="108" t="str">
        <f>IF($N1870="", "", SUM($D$11:$D1870))</f>
        <v/>
      </c>
      <c r="X1870" s="111" t="str">
        <f t="shared" si="419"/>
        <v/>
      </c>
      <c r="Y1870" s="114" t="str">
        <f t="shared" ref="Y1870:Y1933" si="423">IF(W1870="", "", IF(W1870&lt;=$X$4, 0, W1870-$X$4))</f>
        <v/>
      </c>
      <c r="Z1870" s="111" t="str">
        <f>IF(X1870="", "", X1870-SUM($Z$11:$Z1869))</f>
        <v/>
      </c>
      <c r="AA1870" s="111" t="str">
        <f>IF($Y1870="", "", $Y1870-SUM($AA$11:$AA1869))</f>
        <v/>
      </c>
      <c r="AB1870" s="111" t="str">
        <f t="shared" ref="AB1870:AB1933" si="424">IF($N1870="", "", SUM(Z1870:AA1870))</f>
        <v/>
      </c>
      <c r="AC1870" s="121" t="str">
        <f t="shared" si="420"/>
        <v/>
      </c>
      <c r="AD1870" s="122" t="str">
        <f t="shared" si="421"/>
        <v/>
      </c>
      <c r="AE1870" s="123" t="str">
        <f t="shared" ref="AE1870:AE1933" si="425">IF($N1870="", "", SUM(AC1870:AD1870))</f>
        <v/>
      </c>
      <c r="AG1870" s="150" t="str">
        <f t="shared" si="422"/>
        <v/>
      </c>
    </row>
    <row r="1871" spans="1:33" x14ac:dyDescent="0.25">
      <c r="A1871" s="56"/>
      <c r="B1871" s="70"/>
      <c r="C1871" s="76"/>
      <c r="D1871" s="73"/>
      <c r="E1871" s="79"/>
      <c r="F1871" s="56"/>
      <c r="G1871" s="13" t="str">
        <f t="shared" si="413"/>
        <v/>
      </c>
      <c r="H1871" s="56"/>
      <c r="K1871" s="128"/>
      <c r="L1871" s="128"/>
      <c r="M1871" s="128"/>
      <c r="N1871" s="84" t="str">
        <f t="shared" si="414"/>
        <v/>
      </c>
      <c r="O1871" s="128"/>
      <c r="P1871" s="84" t="str">
        <f t="shared" si="415"/>
        <v/>
      </c>
      <c r="Q1871" s="84" t="str">
        <f t="shared" si="412"/>
        <v/>
      </c>
      <c r="R1871" s="84" t="str">
        <f t="shared" si="416"/>
        <v/>
      </c>
      <c r="S1871" s="84" t="str">
        <f t="shared" si="417"/>
        <v/>
      </c>
      <c r="U1871" s="84" t="str">
        <f t="shared" si="418"/>
        <v/>
      </c>
      <c r="W1871" s="108" t="str">
        <f>IF($N1871="", "", SUM($D$11:$D1871))</f>
        <v/>
      </c>
      <c r="X1871" s="111" t="str">
        <f t="shared" si="419"/>
        <v/>
      </c>
      <c r="Y1871" s="114" t="str">
        <f t="shared" si="423"/>
        <v/>
      </c>
      <c r="Z1871" s="111" t="str">
        <f>IF(X1871="", "", X1871-SUM($Z$11:$Z1870))</f>
        <v/>
      </c>
      <c r="AA1871" s="111" t="str">
        <f>IF($Y1871="", "", $Y1871-SUM($AA$11:$AA1870))</f>
        <v/>
      </c>
      <c r="AB1871" s="111" t="str">
        <f t="shared" si="424"/>
        <v/>
      </c>
      <c r="AC1871" s="121" t="str">
        <f t="shared" si="420"/>
        <v/>
      </c>
      <c r="AD1871" s="122" t="str">
        <f t="shared" si="421"/>
        <v/>
      </c>
      <c r="AE1871" s="123" t="str">
        <f t="shared" si="425"/>
        <v/>
      </c>
      <c r="AG1871" s="150" t="str">
        <f t="shared" si="422"/>
        <v/>
      </c>
    </row>
    <row r="1872" spans="1:33" x14ac:dyDescent="0.25">
      <c r="A1872" s="56"/>
      <c r="B1872" s="70"/>
      <c r="C1872" s="76"/>
      <c r="D1872" s="73"/>
      <c r="E1872" s="79"/>
      <c r="F1872" s="56"/>
      <c r="G1872" s="13" t="str">
        <f t="shared" si="413"/>
        <v/>
      </c>
      <c r="H1872" s="56"/>
      <c r="K1872" s="128"/>
      <c r="L1872" s="128"/>
      <c r="M1872" s="128"/>
      <c r="N1872" s="84" t="str">
        <f t="shared" si="414"/>
        <v/>
      </c>
      <c r="O1872" s="128"/>
      <c r="P1872" s="84" t="str">
        <f t="shared" si="415"/>
        <v/>
      </c>
      <c r="Q1872" s="84" t="str">
        <f t="shared" si="412"/>
        <v/>
      </c>
      <c r="R1872" s="84" t="str">
        <f t="shared" si="416"/>
        <v/>
      </c>
      <c r="S1872" s="84" t="str">
        <f t="shared" si="417"/>
        <v/>
      </c>
      <c r="U1872" s="84" t="str">
        <f t="shared" si="418"/>
        <v/>
      </c>
      <c r="W1872" s="108" t="str">
        <f>IF($N1872="", "", SUM($D$11:$D1872))</f>
        <v/>
      </c>
      <c r="X1872" s="111" t="str">
        <f t="shared" si="419"/>
        <v/>
      </c>
      <c r="Y1872" s="114" t="str">
        <f t="shared" si="423"/>
        <v/>
      </c>
      <c r="Z1872" s="111" t="str">
        <f>IF(X1872="", "", X1872-SUM($Z$11:$Z1871))</f>
        <v/>
      </c>
      <c r="AA1872" s="111" t="str">
        <f>IF($Y1872="", "", $Y1872-SUM($AA$11:$AA1871))</f>
        <v/>
      </c>
      <c r="AB1872" s="111" t="str">
        <f t="shared" si="424"/>
        <v/>
      </c>
      <c r="AC1872" s="121" t="str">
        <f t="shared" si="420"/>
        <v/>
      </c>
      <c r="AD1872" s="122" t="str">
        <f t="shared" si="421"/>
        <v/>
      </c>
      <c r="AE1872" s="123" t="str">
        <f t="shared" si="425"/>
        <v/>
      </c>
      <c r="AG1872" s="150" t="str">
        <f t="shared" si="422"/>
        <v/>
      </c>
    </row>
    <row r="1873" spans="1:33" x14ac:dyDescent="0.25">
      <c r="A1873" s="56"/>
      <c r="B1873" s="70"/>
      <c r="C1873" s="76"/>
      <c r="D1873" s="73"/>
      <c r="E1873" s="79"/>
      <c r="F1873" s="56"/>
      <c r="G1873" s="13" t="str">
        <f t="shared" si="413"/>
        <v/>
      </c>
      <c r="H1873" s="56"/>
      <c r="K1873" s="128"/>
      <c r="L1873" s="128"/>
      <c r="M1873" s="128"/>
      <c r="N1873" s="84" t="str">
        <f t="shared" si="414"/>
        <v/>
      </c>
      <c r="O1873" s="128"/>
      <c r="P1873" s="84" t="str">
        <f t="shared" si="415"/>
        <v/>
      </c>
      <c r="Q1873" s="84" t="str">
        <f t="shared" si="412"/>
        <v/>
      </c>
      <c r="R1873" s="84" t="str">
        <f t="shared" si="416"/>
        <v/>
      </c>
      <c r="S1873" s="84" t="str">
        <f t="shared" si="417"/>
        <v/>
      </c>
      <c r="U1873" s="84" t="str">
        <f t="shared" si="418"/>
        <v/>
      </c>
      <c r="W1873" s="108" t="str">
        <f>IF($N1873="", "", SUM($D$11:$D1873))</f>
        <v/>
      </c>
      <c r="X1873" s="111" t="str">
        <f t="shared" si="419"/>
        <v/>
      </c>
      <c r="Y1873" s="114" t="str">
        <f t="shared" si="423"/>
        <v/>
      </c>
      <c r="Z1873" s="111" t="str">
        <f>IF(X1873="", "", X1873-SUM($Z$11:$Z1872))</f>
        <v/>
      </c>
      <c r="AA1873" s="111" t="str">
        <f>IF($Y1873="", "", $Y1873-SUM($AA$11:$AA1872))</f>
        <v/>
      </c>
      <c r="AB1873" s="111" t="str">
        <f t="shared" si="424"/>
        <v/>
      </c>
      <c r="AC1873" s="121" t="str">
        <f t="shared" si="420"/>
        <v/>
      </c>
      <c r="AD1873" s="122" t="str">
        <f t="shared" si="421"/>
        <v/>
      </c>
      <c r="AE1873" s="123" t="str">
        <f t="shared" si="425"/>
        <v/>
      </c>
      <c r="AG1873" s="150" t="str">
        <f t="shared" si="422"/>
        <v/>
      </c>
    </row>
    <row r="1874" spans="1:33" x14ac:dyDescent="0.25">
      <c r="A1874" s="56"/>
      <c r="B1874" s="70"/>
      <c r="C1874" s="76"/>
      <c r="D1874" s="73"/>
      <c r="E1874" s="79"/>
      <c r="F1874" s="56"/>
      <c r="G1874" s="13" t="str">
        <f t="shared" si="413"/>
        <v/>
      </c>
      <c r="H1874" s="56"/>
      <c r="K1874" s="128"/>
      <c r="L1874" s="128"/>
      <c r="M1874" s="128"/>
      <c r="N1874" s="84" t="str">
        <f t="shared" si="414"/>
        <v/>
      </c>
      <c r="O1874" s="128"/>
      <c r="P1874" s="84" t="str">
        <f t="shared" si="415"/>
        <v/>
      </c>
      <c r="Q1874" s="84" t="str">
        <f t="shared" si="412"/>
        <v/>
      </c>
      <c r="R1874" s="84" t="str">
        <f t="shared" si="416"/>
        <v/>
      </c>
      <c r="S1874" s="84" t="str">
        <f t="shared" si="417"/>
        <v/>
      </c>
      <c r="U1874" s="84" t="str">
        <f t="shared" si="418"/>
        <v/>
      </c>
      <c r="W1874" s="108" t="str">
        <f>IF($N1874="", "", SUM($D$11:$D1874))</f>
        <v/>
      </c>
      <c r="X1874" s="111" t="str">
        <f t="shared" si="419"/>
        <v/>
      </c>
      <c r="Y1874" s="114" t="str">
        <f t="shared" si="423"/>
        <v/>
      </c>
      <c r="Z1874" s="111" t="str">
        <f>IF(X1874="", "", X1874-SUM($Z$11:$Z1873))</f>
        <v/>
      </c>
      <c r="AA1874" s="111" t="str">
        <f>IF($Y1874="", "", $Y1874-SUM($AA$11:$AA1873))</f>
        <v/>
      </c>
      <c r="AB1874" s="111" t="str">
        <f t="shared" si="424"/>
        <v/>
      </c>
      <c r="AC1874" s="121" t="str">
        <f t="shared" si="420"/>
        <v/>
      </c>
      <c r="AD1874" s="122" t="str">
        <f t="shared" si="421"/>
        <v/>
      </c>
      <c r="AE1874" s="123" t="str">
        <f t="shared" si="425"/>
        <v/>
      </c>
      <c r="AG1874" s="150" t="str">
        <f t="shared" si="422"/>
        <v/>
      </c>
    </row>
    <row r="1875" spans="1:33" x14ac:dyDescent="0.25">
      <c r="A1875" s="56"/>
      <c r="B1875" s="70"/>
      <c r="C1875" s="76"/>
      <c r="D1875" s="73"/>
      <c r="E1875" s="79"/>
      <c r="F1875" s="56"/>
      <c r="G1875" s="13" t="str">
        <f t="shared" si="413"/>
        <v/>
      </c>
      <c r="H1875" s="56"/>
      <c r="K1875" s="128"/>
      <c r="L1875" s="128"/>
      <c r="M1875" s="128"/>
      <c r="N1875" s="84" t="str">
        <f t="shared" si="414"/>
        <v/>
      </c>
      <c r="O1875" s="128"/>
      <c r="P1875" s="84" t="str">
        <f t="shared" si="415"/>
        <v/>
      </c>
      <c r="Q1875" s="84" t="str">
        <f t="shared" si="412"/>
        <v/>
      </c>
      <c r="R1875" s="84" t="str">
        <f t="shared" si="416"/>
        <v/>
      </c>
      <c r="S1875" s="84" t="str">
        <f t="shared" si="417"/>
        <v/>
      </c>
      <c r="U1875" s="84" t="str">
        <f t="shared" si="418"/>
        <v/>
      </c>
      <c r="W1875" s="108" t="str">
        <f>IF($N1875="", "", SUM($D$11:$D1875))</f>
        <v/>
      </c>
      <c r="X1875" s="111" t="str">
        <f t="shared" si="419"/>
        <v/>
      </c>
      <c r="Y1875" s="114" t="str">
        <f t="shared" si="423"/>
        <v/>
      </c>
      <c r="Z1875" s="111" t="str">
        <f>IF(X1875="", "", X1875-SUM($Z$11:$Z1874))</f>
        <v/>
      </c>
      <c r="AA1875" s="111" t="str">
        <f>IF($Y1875="", "", $Y1875-SUM($AA$11:$AA1874))</f>
        <v/>
      </c>
      <c r="AB1875" s="111" t="str">
        <f t="shared" si="424"/>
        <v/>
      </c>
      <c r="AC1875" s="121" t="str">
        <f t="shared" si="420"/>
        <v/>
      </c>
      <c r="AD1875" s="122" t="str">
        <f t="shared" si="421"/>
        <v/>
      </c>
      <c r="AE1875" s="123" t="str">
        <f t="shared" si="425"/>
        <v/>
      </c>
      <c r="AG1875" s="150" t="str">
        <f t="shared" si="422"/>
        <v/>
      </c>
    </row>
    <row r="1876" spans="1:33" x14ac:dyDescent="0.25">
      <c r="A1876" s="56"/>
      <c r="B1876" s="70"/>
      <c r="C1876" s="76"/>
      <c r="D1876" s="73"/>
      <c r="E1876" s="79"/>
      <c r="F1876" s="56"/>
      <c r="G1876" s="13" t="str">
        <f t="shared" si="413"/>
        <v/>
      </c>
      <c r="H1876" s="56"/>
      <c r="K1876" s="128"/>
      <c r="L1876" s="128"/>
      <c r="M1876" s="128"/>
      <c r="N1876" s="84" t="str">
        <f t="shared" si="414"/>
        <v/>
      </c>
      <c r="O1876" s="128"/>
      <c r="P1876" s="84" t="str">
        <f t="shared" si="415"/>
        <v/>
      </c>
      <c r="Q1876" s="84" t="str">
        <f t="shared" si="412"/>
        <v/>
      </c>
      <c r="R1876" s="84" t="str">
        <f t="shared" si="416"/>
        <v/>
      </c>
      <c r="S1876" s="84" t="str">
        <f t="shared" si="417"/>
        <v/>
      </c>
      <c r="U1876" s="84" t="str">
        <f t="shared" si="418"/>
        <v/>
      </c>
      <c r="W1876" s="108" t="str">
        <f>IF($N1876="", "", SUM($D$11:$D1876))</f>
        <v/>
      </c>
      <c r="X1876" s="111" t="str">
        <f t="shared" si="419"/>
        <v/>
      </c>
      <c r="Y1876" s="114" t="str">
        <f t="shared" si="423"/>
        <v/>
      </c>
      <c r="Z1876" s="111" t="str">
        <f>IF(X1876="", "", X1876-SUM($Z$11:$Z1875))</f>
        <v/>
      </c>
      <c r="AA1876" s="111" t="str">
        <f>IF($Y1876="", "", $Y1876-SUM($AA$11:$AA1875))</f>
        <v/>
      </c>
      <c r="AB1876" s="111" t="str">
        <f t="shared" si="424"/>
        <v/>
      </c>
      <c r="AC1876" s="121" t="str">
        <f t="shared" si="420"/>
        <v/>
      </c>
      <c r="AD1876" s="122" t="str">
        <f t="shared" si="421"/>
        <v/>
      </c>
      <c r="AE1876" s="123" t="str">
        <f t="shared" si="425"/>
        <v/>
      </c>
      <c r="AG1876" s="150" t="str">
        <f t="shared" si="422"/>
        <v/>
      </c>
    </row>
    <row r="1877" spans="1:33" x14ac:dyDescent="0.25">
      <c r="A1877" s="56"/>
      <c r="B1877" s="70"/>
      <c r="C1877" s="76"/>
      <c r="D1877" s="73"/>
      <c r="E1877" s="79"/>
      <c r="F1877" s="56"/>
      <c r="G1877" s="13" t="str">
        <f t="shared" si="413"/>
        <v/>
      </c>
      <c r="H1877" s="56"/>
      <c r="K1877" s="128"/>
      <c r="L1877" s="128"/>
      <c r="M1877" s="128"/>
      <c r="N1877" s="84" t="str">
        <f t="shared" si="414"/>
        <v/>
      </c>
      <c r="O1877" s="128"/>
      <c r="P1877" s="84" t="str">
        <f t="shared" si="415"/>
        <v/>
      </c>
      <c r="Q1877" s="84" t="str">
        <f t="shared" si="412"/>
        <v/>
      </c>
      <c r="R1877" s="84" t="str">
        <f t="shared" si="416"/>
        <v/>
      </c>
      <c r="S1877" s="84" t="str">
        <f t="shared" si="417"/>
        <v/>
      </c>
      <c r="U1877" s="84" t="str">
        <f t="shared" si="418"/>
        <v/>
      </c>
      <c r="W1877" s="108" t="str">
        <f>IF($N1877="", "", SUM($D$11:$D1877))</f>
        <v/>
      </c>
      <c r="X1877" s="111" t="str">
        <f t="shared" si="419"/>
        <v/>
      </c>
      <c r="Y1877" s="114" t="str">
        <f t="shared" si="423"/>
        <v/>
      </c>
      <c r="Z1877" s="111" t="str">
        <f>IF(X1877="", "", X1877-SUM($Z$11:$Z1876))</f>
        <v/>
      </c>
      <c r="AA1877" s="111" t="str">
        <f>IF($Y1877="", "", $Y1877-SUM($AA$11:$AA1876))</f>
        <v/>
      </c>
      <c r="AB1877" s="111" t="str">
        <f t="shared" si="424"/>
        <v/>
      </c>
      <c r="AC1877" s="121" t="str">
        <f t="shared" si="420"/>
        <v/>
      </c>
      <c r="AD1877" s="122" t="str">
        <f t="shared" si="421"/>
        <v/>
      </c>
      <c r="AE1877" s="123" t="str">
        <f t="shared" si="425"/>
        <v/>
      </c>
      <c r="AG1877" s="150" t="str">
        <f t="shared" si="422"/>
        <v/>
      </c>
    </row>
    <row r="1878" spans="1:33" x14ac:dyDescent="0.25">
      <c r="A1878" s="56"/>
      <c r="B1878" s="70"/>
      <c r="C1878" s="76"/>
      <c r="D1878" s="73"/>
      <c r="E1878" s="79"/>
      <c r="F1878" s="56"/>
      <c r="G1878" s="13" t="str">
        <f t="shared" si="413"/>
        <v/>
      </c>
      <c r="H1878" s="56"/>
      <c r="K1878" s="128"/>
      <c r="L1878" s="128"/>
      <c r="M1878" s="128"/>
      <c r="N1878" s="84" t="str">
        <f t="shared" si="414"/>
        <v/>
      </c>
      <c r="O1878" s="128"/>
      <c r="P1878" s="84" t="str">
        <f t="shared" si="415"/>
        <v/>
      </c>
      <c r="Q1878" s="84" t="str">
        <f t="shared" si="412"/>
        <v/>
      </c>
      <c r="R1878" s="84" t="str">
        <f t="shared" si="416"/>
        <v/>
      </c>
      <c r="S1878" s="84" t="str">
        <f t="shared" si="417"/>
        <v/>
      </c>
      <c r="U1878" s="84" t="str">
        <f t="shared" si="418"/>
        <v/>
      </c>
      <c r="W1878" s="108" t="str">
        <f>IF($N1878="", "", SUM($D$11:$D1878))</f>
        <v/>
      </c>
      <c r="X1878" s="111" t="str">
        <f t="shared" si="419"/>
        <v/>
      </c>
      <c r="Y1878" s="114" t="str">
        <f t="shared" si="423"/>
        <v/>
      </c>
      <c r="Z1878" s="111" t="str">
        <f>IF(X1878="", "", X1878-SUM($Z$11:$Z1877))</f>
        <v/>
      </c>
      <c r="AA1878" s="111" t="str">
        <f>IF($Y1878="", "", $Y1878-SUM($AA$11:$AA1877))</f>
        <v/>
      </c>
      <c r="AB1878" s="111" t="str">
        <f t="shared" si="424"/>
        <v/>
      </c>
      <c r="AC1878" s="121" t="str">
        <f t="shared" si="420"/>
        <v/>
      </c>
      <c r="AD1878" s="122" t="str">
        <f t="shared" si="421"/>
        <v/>
      </c>
      <c r="AE1878" s="123" t="str">
        <f t="shared" si="425"/>
        <v/>
      </c>
      <c r="AG1878" s="150" t="str">
        <f t="shared" si="422"/>
        <v/>
      </c>
    </row>
    <row r="1879" spans="1:33" x14ac:dyDescent="0.25">
      <c r="A1879" s="56"/>
      <c r="B1879" s="70"/>
      <c r="C1879" s="76"/>
      <c r="D1879" s="73"/>
      <c r="E1879" s="79"/>
      <c r="F1879" s="56"/>
      <c r="G1879" s="13" t="str">
        <f t="shared" si="413"/>
        <v/>
      </c>
      <c r="H1879" s="56"/>
      <c r="K1879" s="128"/>
      <c r="L1879" s="128"/>
      <c r="M1879" s="128"/>
      <c r="N1879" s="84" t="str">
        <f t="shared" si="414"/>
        <v/>
      </c>
      <c r="O1879" s="128"/>
      <c r="P1879" s="84" t="str">
        <f t="shared" si="415"/>
        <v/>
      </c>
      <c r="Q1879" s="84" t="str">
        <f t="shared" si="412"/>
        <v/>
      </c>
      <c r="R1879" s="84" t="str">
        <f t="shared" si="416"/>
        <v/>
      </c>
      <c r="S1879" s="84" t="str">
        <f t="shared" si="417"/>
        <v/>
      </c>
      <c r="U1879" s="84" t="str">
        <f t="shared" si="418"/>
        <v/>
      </c>
      <c r="W1879" s="108" t="str">
        <f>IF($N1879="", "", SUM($D$11:$D1879))</f>
        <v/>
      </c>
      <c r="X1879" s="111" t="str">
        <f t="shared" si="419"/>
        <v/>
      </c>
      <c r="Y1879" s="114" t="str">
        <f t="shared" si="423"/>
        <v/>
      </c>
      <c r="Z1879" s="111" t="str">
        <f>IF(X1879="", "", X1879-SUM($Z$11:$Z1878))</f>
        <v/>
      </c>
      <c r="AA1879" s="111" t="str">
        <f>IF($Y1879="", "", $Y1879-SUM($AA$11:$AA1878))</f>
        <v/>
      </c>
      <c r="AB1879" s="111" t="str">
        <f t="shared" si="424"/>
        <v/>
      </c>
      <c r="AC1879" s="121" t="str">
        <f t="shared" si="420"/>
        <v/>
      </c>
      <c r="AD1879" s="122" t="str">
        <f t="shared" si="421"/>
        <v/>
      </c>
      <c r="AE1879" s="123" t="str">
        <f t="shared" si="425"/>
        <v/>
      </c>
      <c r="AG1879" s="150" t="str">
        <f t="shared" si="422"/>
        <v/>
      </c>
    </row>
    <row r="1880" spans="1:33" x14ac:dyDescent="0.25">
      <c r="A1880" s="56"/>
      <c r="B1880" s="70"/>
      <c r="C1880" s="76"/>
      <c r="D1880" s="73"/>
      <c r="E1880" s="79"/>
      <c r="F1880" s="56"/>
      <c r="G1880" s="13" t="str">
        <f t="shared" si="413"/>
        <v/>
      </c>
      <c r="H1880" s="56"/>
      <c r="K1880" s="128"/>
      <c r="L1880" s="128"/>
      <c r="M1880" s="128"/>
      <c r="N1880" s="84" t="str">
        <f t="shared" si="414"/>
        <v/>
      </c>
      <c r="O1880" s="128"/>
      <c r="P1880" s="84" t="str">
        <f t="shared" si="415"/>
        <v/>
      </c>
      <c r="Q1880" s="84" t="str">
        <f t="shared" si="412"/>
        <v/>
      </c>
      <c r="R1880" s="84" t="str">
        <f t="shared" si="416"/>
        <v/>
      </c>
      <c r="S1880" s="84" t="str">
        <f t="shared" si="417"/>
        <v/>
      </c>
      <c r="U1880" s="84" t="str">
        <f t="shared" si="418"/>
        <v/>
      </c>
      <c r="W1880" s="108" t="str">
        <f>IF($N1880="", "", SUM($D$11:$D1880))</f>
        <v/>
      </c>
      <c r="X1880" s="111" t="str">
        <f t="shared" si="419"/>
        <v/>
      </c>
      <c r="Y1880" s="114" t="str">
        <f t="shared" si="423"/>
        <v/>
      </c>
      <c r="Z1880" s="111" t="str">
        <f>IF(X1880="", "", X1880-SUM($Z$11:$Z1879))</f>
        <v/>
      </c>
      <c r="AA1880" s="111" t="str">
        <f>IF($Y1880="", "", $Y1880-SUM($AA$11:$AA1879))</f>
        <v/>
      </c>
      <c r="AB1880" s="111" t="str">
        <f t="shared" si="424"/>
        <v/>
      </c>
      <c r="AC1880" s="121" t="str">
        <f t="shared" si="420"/>
        <v/>
      </c>
      <c r="AD1880" s="122" t="str">
        <f t="shared" si="421"/>
        <v/>
      </c>
      <c r="AE1880" s="123" t="str">
        <f t="shared" si="425"/>
        <v/>
      </c>
      <c r="AG1880" s="150" t="str">
        <f t="shared" si="422"/>
        <v/>
      </c>
    </row>
    <row r="1881" spans="1:33" x14ac:dyDescent="0.25">
      <c r="A1881" s="56"/>
      <c r="B1881" s="70"/>
      <c r="C1881" s="76"/>
      <c r="D1881" s="73"/>
      <c r="E1881" s="79"/>
      <c r="F1881" s="56"/>
      <c r="G1881" s="13" t="str">
        <f t="shared" si="413"/>
        <v/>
      </c>
      <c r="H1881" s="56"/>
      <c r="K1881" s="128"/>
      <c r="L1881" s="128"/>
      <c r="M1881" s="128"/>
      <c r="N1881" s="84" t="str">
        <f t="shared" si="414"/>
        <v/>
      </c>
      <c r="O1881" s="128"/>
      <c r="P1881" s="84" t="str">
        <f t="shared" si="415"/>
        <v/>
      </c>
      <c r="Q1881" s="84" t="str">
        <f t="shared" si="412"/>
        <v/>
      </c>
      <c r="R1881" s="84" t="str">
        <f t="shared" si="416"/>
        <v/>
      </c>
      <c r="S1881" s="84" t="str">
        <f t="shared" si="417"/>
        <v/>
      </c>
      <c r="U1881" s="84" t="str">
        <f t="shared" si="418"/>
        <v/>
      </c>
      <c r="W1881" s="108" t="str">
        <f>IF($N1881="", "", SUM($D$11:$D1881))</f>
        <v/>
      </c>
      <c r="X1881" s="111" t="str">
        <f t="shared" si="419"/>
        <v/>
      </c>
      <c r="Y1881" s="114" t="str">
        <f t="shared" si="423"/>
        <v/>
      </c>
      <c r="Z1881" s="111" t="str">
        <f>IF(X1881="", "", X1881-SUM($Z$11:$Z1880))</f>
        <v/>
      </c>
      <c r="AA1881" s="111" t="str">
        <f>IF($Y1881="", "", $Y1881-SUM($AA$11:$AA1880))</f>
        <v/>
      </c>
      <c r="AB1881" s="111" t="str">
        <f t="shared" si="424"/>
        <v/>
      </c>
      <c r="AC1881" s="121" t="str">
        <f t="shared" si="420"/>
        <v/>
      </c>
      <c r="AD1881" s="122" t="str">
        <f t="shared" si="421"/>
        <v/>
      </c>
      <c r="AE1881" s="123" t="str">
        <f t="shared" si="425"/>
        <v/>
      </c>
      <c r="AG1881" s="150" t="str">
        <f t="shared" si="422"/>
        <v/>
      </c>
    </row>
    <row r="1882" spans="1:33" x14ac:dyDescent="0.25">
      <c r="A1882" s="56"/>
      <c r="B1882" s="70"/>
      <c r="C1882" s="76"/>
      <c r="D1882" s="73"/>
      <c r="E1882" s="79"/>
      <c r="F1882" s="56"/>
      <c r="G1882" s="13" t="str">
        <f t="shared" si="413"/>
        <v/>
      </c>
      <c r="H1882" s="56"/>
      <c r="K1882" s="128"/>
      <c r="L1882" s="128"/>
      <c r="M1882" s="128"/>
      <c r="N1882" s="84" t="str">
        <f t="shared" si="414"/>
        <v/>
      </c>
      <c r="O1882" s="128"/>
      <c r="P1882" s="84" t="str">
        <f t="shared" si="415"/>
        <v/>
      </c>
      <c r="Q1882" s="84" t="str">
        <f t="shared" si="412"/>
        <v/>
      </c>
      <c r="R1882" s="84" t="str">
        <f t="shared" si="416"/>
        <v/>
      </c>
      <c r="S1882" s="84" t="str">
        <f t="shared" si="417"/>
        <v/>
      </c>
      <c r="U1882" s="84" t="str">
        <f t="shared" si="418"/>
        <v/>
      </c>
      <c r="W1882" s="108" t="str">
        <f>IF($N1882="", "", SUM($D$11:$D1882))</f>
        <v/>
      </c>
      <c r="X1882" s="111" t="str">
        <f t="shared" si="419"/>
        <v/>
      </c>
      <c r="Y1882" s="114" t="str">
        <f t="shared" si="423"/>
        <v/>
      </c>
      <c r="Z1882" s="111" t="str">
        <f>IF(X1882="", "", X1882-SUM($Z$11:$Z1881))</f>
        <v/>
      </c>
      <c r="AA1882" s="111" t="str">
        <f>IF($Y1882="", "", $Y1882-SUM($AA$11:$AA1881))</f>
        <v/>
      </c>
      <c r="AB1882" s="111" t="str">
        <f t="shared" si="424"/>
        <v/>
      </c>
      <c r="AC1882" s="121" t="str">
        <f t="shared" si="420"/>
        <v/>
      </c>
      <c r="AD1882" s="122" t="str">
        <f t="shared" si="421"/>
        <v/>
      </c>
      <c r="AE1882" s="123" t="str">
        <f t="shared" si="425"/>
        <v/>
      </c>
      <c r="AG1882" s="150" t="str">
        <f t="shared" si="422"/>
        <v/>
      </c>
    </row>
    <row r="1883" spans="1:33" x14ac:dyDescent="0.25">
      <c r="A1883" s="56"/>
      <c r="B1883" s="70"/>
      <c r="C1883" s="76"/>
      <c r="D1883" s="73"/>
      <c r="E1883" s="79"/>
      <c r="F1883" s="56"/>
      <c r="G1883" s="13" t="str">
        <f t="shared" si="413"/>
        <v/>
      </c>
      <c r="H1883" s="56"/>
      <c r="K1883" s="128"/>
      <c r="L1883" s="128"/>
      <c r="M1883" s="128"/>
      <c r="N1883" s="84" t="str">
        <f t="shared" si="414"/>
        <v/>
      </c>
      <c r="O1883" s="128"/>
      <c r="P1883" s="84" t="str">
        <f t="shared" si="415"/>
        <v/>
      </c>
      <c r="Q1883" s="84" t="str">
        <f t="shared" si="412"/>
        <v/>
      </c>
      <c r="R1883" s="84" t="str">
        <f t="shared" si="416"/>
        <v/>
      </c>
      <c r="S1883" s="84" t="str">
        <f t="shared" si="417"/>
        <v/>
      </c>
      <c r="U1883" s="84" t="str">
        <f t="shared" si="418"/>
        <v/>
      </c>
      <c r="W1883" s="108" t="str">
        <f>IF($N1883="", "", SUM($D$11:$D1883))</f>
        <v/>
      </c>
      <c r="X1883" s="111" t="str">
        <f t="shared" si="419"/>
        <v/>
      </c>
      <c r="Y1883" s="114" t="str">
        <f t="shared" si="423"/>
        <v/>
      </c>
      <c r="Z1883" s="111" t="str">
        <f>IF(X1883="", "", X1883-SUM($Z$11:$Z1882))</f>
        <v/>
      </c>
      <c r="AA1883" s="111" t="str">
        <f>IF($Y1883="", "", $Y1883-SUM($AA$11:$AA1882))</f>
        <v/>
      </c>
      <c r="AB1883" s="111" t="str">
        <f t="shared" si="424"/>
        <v/>
      </c>
      <c r="AC1883" s="121" t="str">
        <f t="shared" si="420"/>
        <v/>
      </c>
      <c r="AD1883" s="122" t="str">
        <f t="shared" si="421"/>
        <v/>
      </c>
      <c r="AE1883" s="123" t="str">
        <f t="shared" si="425"/>
        <v/>
      </c>
      <c r="AG1883" s="150" t="str">
        <f t="shared" si="422"/>
        <v/>
      </c>
    </row>
    <row r="1884" spans="1:33" x14ac:dyDescent="0.25">
      <c r="A1884" s="56"/>
      <c r="B1884" s="70"/>
      <c r="C1884" s="76"/>
      <c r="D1884" s="73"/>
      <c r="E1884" s="79"/>
      <c r="F1884" s="56"/>
      <c r="G1884" s="13" t="str">
        <f t="shared" si="413"/>
        <v/>
      </c>
      <c r="H1884" s="56"/>
      <c r="K1884" s="128"/>
      <c r="L1884" s="128"/>
      <c r="M1884" s="128"/>
      <c r="N1884" s="84" t="str">
        <f t="shared" si="414"/>
        <v/>
      </c>
      <c r="O1884" s="128"/>
      <c r="P1884" s="84" t="str">
        <f t="shared" si="415"/>
        <v/>
      </c>
      <c r="Q1884" s="84" t="str">
        <f t="shared" si="412"/>
        <v/>
      </c>
      <c r="R1884" s="84" t="str">
        <f t="shared" si="416"/>
        <v/>
      </c>
      <c r="S1884" s="84" t="str">
        <f t="shared" si="417"/>
        <v/>
      </c>
      <c r="U1884" s="84" t="str">
        <f t="shared" si="418"/>
        <v/>
      </c>
      <c r="W1884" s="108" t="str">
        <f>IF($N1884="", "", SUM($D$11:$D1884))</f>
        <v/>
      </c>
      <c r="X1884" s="111" t="str">
        <f t="shared" si="419"/>
        <v/>
      </c>
      <c r="Y1884" s="114" t="str">
        <f t="shared" si="423"/>
        <v/>
      </c>
      <c r="Z1884" s="111" t="str">
        <f>IF(X1884="", "", X1884-SUM($Z$11:$Z1883))</f>
        <v/>
      </c>
      <c r="AA1884" s="111" t="str">
        <f>IF($Y1884="", "", $Y1884-SUM($AA$11:$AA1883))</f>
        <v/>
      </c>
      <c r="AB1884" s="111" t="str">
        <f t="shared" si="424"/>
        <v/>
      </c>
      <c r="AC1884" s="121" t="str">
        <f t="shared" si="420"/>
        <v/>
      </c>
      <c r="AD1884" s="122" t="str">
        <f t="shared" si="421"/>
        <v/>
      </c>
      <c r="AE1884" s="123" t="str">
        <f t="shared" si="425"/>
        <v/>
      </c>
      <c r="AG1884" s="150" t="str">
        <f t="shared" si="422"/>
        <v/>
      </c>
    </row>
    <row r="1885" spans="1:33" x14ac:dyDescent="0.25">
      <c r="A1885" s="56"/>
      <c r="B1885" s="70"/>
      <c r="C1885" s="76"/>
      <c r="D1885" s="73"/>
      <c r="E1885" s="79"/>
      <c r="F1885" s="56"/>
      <c r="G1885" s="13" t="str">
        <f t="shared" si="413"/>
        <v/>
      </c>
      <c r="H1885" s="56"/>
      <c r="K1885" s="128"/>
      <c r="L1885" s="128"/>
      <c r="M1885" s="128"/>
      <c r="N1885" s="84" t="str">
        <f t="shared" si="414"/>
        <v/>
      </c>
      <c r="O1885" s="128"/>
      <c r="P1885" s="84" t="str">
        <f t="shared" si="415"/>
        <v/>
      </c>
      <c r="Q1885" s="84" t="str">
        <f t="shared" si="412"/>
        <v/>
      </c>
      <c r="R1885" s="84" t="str">
        <f t="shared" si="416"/>
        <v/>
      </c>
      <c r="S1885" s="84" t="str">
        <f t="shared" si="417"/>
        <v/>
      </c>
      <c r="U1885" s="84" t="str">
        <f t="shared" si="418"/>
        <v/>
      </c>
      <c r="W1885" s="108" t="str">
        <f>IF($N1885="", "", SUM($D$11:$D1885))</f>
        <v/>
      </c>
      <c r="X1885" s="111" t="str">
        <f t="shared" si="419"/>
        <v/>
      </c>
      <c r="Y1885" s="114" t="str">
        <f t="shared" si="423"/>
        <v/>
      </c>
      <c r="Z1885" s="111" t="str">
        <f>IF(X1885="", "", X1885-SUM($Z$11:$Z1884))</f>
        <v/>
      </c>
      <c r="AA1885" s="111" t="str">
        <f>IF($Y1885="", "", $Y1885-SUM($AA$11:$AA1884))</f>
        <v/>
      </c>
      <c r="AB1885" s="111" t="str">
        <f t="shared" si="424"/>
        <v/>
      </c>
      <c r="AC1885" s="121" t="str">
        <f t="shared" si="420"/>
        <v/>
      </c>
      <c r="AD1885" s="122" t="str">
        <f t="shared" si="421"/>
        <v/>
      </c>
      <c r="AE1885" s="123" t="str">
        <f t="shared" si="425"/>
        <v/>
      </c>
      <c r="AG1885" s="150" t="str">
        <f t="shared" si="422"/>
        <v/>
      </c>
    </row>
    <row r="1886" spans="1:33" x14ac:dyDescent="0.25">
      <c r="A1886" s="56"/>
      <c r="B1886" s="70"/>
      <c r="C1886" s="76"/>
      <c r="D1886" s="73"/>
      <c r="E1886" s="79"/>
      <c r="F1886" s="56"/>
      <c r="G1886" s="13" t="str">
        <f t="shared" si="413"/>
        <v/>
      </c>
      <c r="H1886" s="56"/>
      <c r="K1886" s="128"/>
      <c r="L1886" s="128"/>
      <c r="M1886" s="128"/>
      <c r="N1886" s="84" t="str">
        <f t="shared" si="414"/>
        <v/>
      </c>
      <c r="O1886" s="128"/>
      <c r="P1886" s="84" t="str">
        <f t="shared" si="415"/>
        <v/>
      </c>
      <c r="Q1886" s="84" t="str">
        <f t="shared" si="412"/>
        <v/>
      </c>
      <c r="R1886" s="84" t="str">
        <f t="shared" si="416"/>
        <v/>
      </c>
      <c r="S1886" s="84" t="str">
        <f t="shared" si="417"/>
        <v/>
      </c>
      <c r="U1886" s="84" t="str">
        <f t="shared" si="418"/>
        <v/>
      </c>
      <c r="W1886" s="108" t="str">
        <f>IF($N1886="", "", SUM($D$11:$D1886))</f>
        <v/>
      </c>
      <c r="X1886" s="111" t="str">
        <f t="shared" si="419"/>
        <v/>
      </c>
      <c r="Y1886" s="114" t="str">
        <f t="shared" si="423"/>
        <v/>
      </c>
      <c r="Z1886" s="111" t="str">
        <f>IF(X1886="", "", X1886-SUM($Z$11:$Z1885))</f>
        <v/>
      </c>
      <c r="AA1886" s="111" t="str">
        <f>IF($Y1886="", "", $Y1886-SUM($AA$11:$AA1885))</f>
        <v/>
      </c>
      <c r="AB1886" s="111" t="str">
        <f t="shared" si="424"/>
        <v/>
      </c>
      <c r="AC1886" s="121" t="str">
        <f t="shared" si="420"/>
        <v/>
      </c>
      <c r="AD1886" s="122" t="str">
        <f t="shared" si="421"/>
        <v/>
      </c>
      <c r="AE1886" s="123" t="str">
        <f t="shared" si="425"/>
        <v/>
      </c>
      <c r="AG1886" s="150" t="str">
        <f t="shared" si="422"/>
        <v/>
      </c>
    </row>
    <row r="1887" spans="1:33" x14ac:dyDescent="0.25">
      <c r="A1887" s="56"/>
      <c r="B1887" s="70"/>
      <c r="C1887" s="76"/>
      <c r="D1887" s="73"/>
      <c r="E1887" s="79"/>
      <c r="F1887" s="56"/>
      <c r="G1887" s="13" t="str">
        <f t="shared" si="413"/>
        <v/>
      </c>
      <c r="H1887" s="56"/>
      <c r="K1887" s="128"/>
      <c r="L1887" s="128"/>
      <c r="M1887" s="128"/>
      <c r="N1887" s="84" t="str">
        <f t="shared" si="414"/>
        <v/>
      </c>
      <c r="O1887" s="128"/>
      <c r="P1887" s="84" t="str">
        <f t="shared" si="415"/>
        <v/>
      </c>
      <c r="Q1887" s="84" t="str">
        <f t="shared" si="412"/>
        <v/>
      </c>
      <c r="R1887" s="84" t="str">
        <f t="shared" si="416"/>
        <v/>
      </c>
      <c r="S1887" s="84" t="str">
        <f t="shared" si="417"/>
        <v/>
      </c>
      <c r="U1887" s="84" t="str">
        <f t="shared" si="418"/>
        <v/>
      </c>
      <c r="W1887" s="108" t="str">
        <f>IF($N1887="", "", SUM($D$11:$D1887))</f>
        <v/>
      </c>
      <c r="X1887" s="111" t="str">
        <f t="shared" si="419"/>
        <v/>
      </c>
      <c r="Y1887" s="114" t="str">
        <f t="shared" si="423"/>
        <v/>
      </c>
      <c r="Z1887" s="111" t="str">
        <f>IF(X1887="", "", X1887-SUM($Z$11:$Z1886))</f>
        <v/>
      </c>
      <c r="AA1887" s="111" t="str">
        <f>IF($Y1887="", "", $Y1887-SUM($AA$11:$AA1886))</f>
        <v/>
      </c>
      <c r="AB1887" s="111" t="str">
        <f t="shared" si="424"/>
        <v/>
      </c>
      <c r="AC1887" s="121" t="str">
        <f t="shared" si="420"/>
        <v/>
      </c>
      <c r="AD1887" s="122" t="str">
        <f t="shared" si="421"/>
        <v/>
      </c>
      <c r="AE1887" s="123" t="str">
        <f t="shared" si="425"/>
        <v/>
      </c>
      <c r="AG1887" s="150" t="str">
        <f t="shared" si="422"/>
        <v/>
      </c>
    </row>
    <row r="1888" spans="1:33" x14ac:dyDescent="0.25">
      <c r="A1888" s="56"/>
      <c r="B1888" s="70"/>
      <c r="C1888" s="76"/>
      <c r="D1888" s="73"/>
      <c r="E1888" s="79"/>
      <c r="F1888" s="56"/>
      <c r="G1888" s="13" t="str">
        <f t="shared" si="413"/>
        <v/>
      </c>
      <c r="H1888" s="56"/>
      <c r="K1888" s="128"/>
      <c r="L1888" s="128"/>
      <c r="M1888" s="128"/>
      <c r="N1888" s="84" t="str">
        <f t="shared" si="414"/>
        <v/>
      </c>
      <c r="O1888" s="128"/>
      <c r="P1888" s="84" t="str">
        <f t="shared" si="415"/>
        <v/>
      </c>
      <c r="Q1888" s="84" t="str">
        <f t="shared" si="412"/>
        <v/>
      </c>
      <c r="R1888" s="84" t="str">
        <f t="shared" si="416"/>
        <v/>
      </c>
      <c r="S1888" s="84" t="str">
        <f t="shared" si="417"/>
        <v/>
      </c>
      <c r="U1888" s="84" t="str">
        <f t="shared" si="418"/>
        <v/>
      </c>
      <c r="W1888" s="108" t="str">
        <f>IF($N1888="", "", SUM($D$11:$D1888))</f>
        <v/>
      </c>
      <c r="X1888" s="111" t="str">
        <f t="shared" si="419"/>
        <v/>
      </c>
      <c r="Y1888" s="114" t="str">
        <f t="shared" si="423"/>
        <v/>
      </c>
      <c r="Z1888" s="111" t="str">
        <f>IF(X1888="", "", X1888-SUM($Z$11:$Z1887))</f>
        <v/>
      </c>
      <c r="AA1888" s="111" t="str">
        <f>IF($Y1888="", "", $Y1888-SUM($AA$11:$AA1887))</f>
        <v/>
      </c>
      <c r="AB1888" s="111" t="str">
        <f t="shared" si="424"/>
        <v/>
      </c>
      <c r="AC1888" s="121" t="str">
        <f t="shared" si="420"/>
        <v/>
      </c>
      <c r="AD1888" s="122" t="str">
        <f t="shared" si="421"/>
        <v/>
      </c>
      <c r="AE1888" s="123" t="str">
        <f t="shared" si="425"/>
        <v/>
      </c>
      <c r="AG1888" s="150" t="str">
        <f t="shared" si="422"/>
        <v/>
      </c>
    </row>
    <row r="1889" spans="1:33" x14ac:dyDescent="0.25">
      <c r="A1889" s="56"/>
      <c r="B1889" s="70"/>
      <c r="C1889" s="76"/>
      <c r="D1889" s="73"/>
      <c r="E1889" s="79"/>
      <c r="F1889" s="56"/>
      <c r="G1889" s="13" t="str">
        <f t="shared" si="413"/>
        <v/>
      </c>
      <c r="H1889" s="56"/>
      <c r="K1889" s="128"/>
      <c r="L1889" s="128"/>
      <c r="M1889" s="128"/>
      <c r="N1889" s="84" t="str">
        <f t="shared" si="414"/>
        <v/>
      </c>
      <c r="O1889" s="128"/>
      <c r="P1889" s="84" t="str">
        <f t="shared" si="415"/>
        <v/>
      </c>
      <c r="Q1889" s="84" t="str">
        <f t="shared" si="412"/>
        <v/>
      </c>
      <c r="R1889" s="84" t="str">
        <f t="shared" si="416"/>
        <v/>
      </c>
      <c r="S1889" s="84" t="str">
        <f t="shared" si="417"/>
        <v/>
      </c>
      <c r="U1889" s="84" t="str">
        <f t="shared" si="418"/>
        <v/>
      </c>
      <c r="W1889" s="108" t="str">
        <f>IF($N1889="", "", SUM($D$11:$D1889))</f>
        <v/>
      </c>
      <c r="X1889" s="111" t="str">
        <f t="shared" si="419"/>
        <v/>
      </c>
      <c r="Y1889" s="114" t="str">
        <f t="shared" si="423"/>
        <v/>
      </c>
      <c r="Z1889" s="111" t="str">
        <f>IF(X1889="", "", X1889-SUM($Z$11:$Z1888))</f>
        <v/>
      </c>
      <c r="AA1889" s="111" t="str">
        <f>IF($Y1889="", "", $Y1889-SUM($AA$11:$AA1888))</f>
        <v/>
      </c>
      <c r="AB1889" s="111" t="str">
        <f t="shared" si="424"/>
        <v/>
      </c>
      <c r="AC1889" s="121" t="str">
        <f t="shared" si="420"/>
        <v/>
      </c>
      <c r="AD1889" s="122" t="str">
        <f t="shared" si="421"/>
        <v/>
      </c>
      <c r="AE1889" s="123" t="str">
        <f t="shared" si="425"/>
        <v/>
      </c>
      <c r="AG1889" s="150" t="str">
        <f t="shared" si="422"/>
        <v/>
      </c>
    </row>
    <row r="1890" spans="1:33" x14ac:dyDescent="0.25">
      <c r="A1890" s="56"/>
      <c r="B1890" s="70"/>
      <c r="C1890" s="76"/>
      <c r="D1890" s="73"/>
      <c r="E1890" s="79"/>
      <c r="F1890" s="56"/>
      <c r="G1890" s="13" t="str">
        <f t="shared" si="413"/>
        <v/>
      </c>
      <c r="H1890" s="56"/>
      <c r="K1890" s="128"/>
      <c r="L1890" s="128"/>
      <c r="M1890" s="128"/>
      <c r="N1890" s="84" t="str">
        <f t="shared" si="414"/>
        <v/>
      </c>
      <c r="O1890" s="128"/>
      <c r="P1890" s="84" t="str">
        <f t="shared" si="415"/>
        <v/>
      </c>
      <c r="Q1890" s="84" t="str">
        <f t="shared" si="412"/>
        <v/>
      </c>
      <c r="R1890" s="84" t="str">
        <f t="shared" si="416"/>
        <v/>
      </c>
      <c r="S1890" s="84" t="str">
        <f t="shared" si="417"/>
        <v/>
      </c>
      <c r="U1890" s="84" t="str">
        <f t="shared" si="418"/>
        <v/>
      </c>
      <c r="W1890" s="108" t="str">
        <f>IF($N1890="", "", SUM($D$11:$D1890))</f>
        <v/>
      </c>
      <c r="X1890" s="111" t="str">
        <f t="shared" si="419"/>
        <v/>
      </c>
      <c r="Y1890" s="114" t="str">
        <f t="shared" si="423"/>
        <v/>
      </c>
      <c r="Z1890" s="111" t="str">
        <f>IF(X1890="", "", X1890-SUM($Z$11:$Z1889))</f>
        <v/>
      </c>
      <c r="AA1890" s="111" t="str">
        <f>IF($Y1890="", "", $Y1890-SUM($AA$11:$AA1889))</f>
        <v/>
      </c>
      <c r="AB1890" s="111" t="str">
        <f t="shared" si="424"/>
        <v/>
      </c>
      <c r="AC1890" s="121" t="str">
        <f t="shared" si="420"/>
        <v/>
      </c>
      <c r="AD1890" s="122" t="str">
        <f t="shared" si="421"/>
        <v/>
      </c>
      <c r="AE1890" s="123" t="str">
        <f t="shared" si="425"/>
        <v/>
      </c>
      <c r="AG1890" s="150" t="str">
        <f t="shared" si="422"/>
        <v/>
      </c>
    </row>
    <row r="1891" spans="1:33" x14ac:dyDescent="0.25">
      <c r="A1891" s="56"/>
      <c r="B1891" s="70"/>
      <c r="C1891" s="76"/>
      <c r="D1891" s="73"/>
      <c r="E1891" s="79"/>
      <c r="F1891" s="56"/>
      <c r="G1891" s="13" t="str">
        <f t="shared" si="413"/>
        <v/>
      </c>
      <c r="H1891" s="56"/>
      <c r="K1891" s="128"/>
      <c r="L1891" s="128"/>
      <c r="M1891" s="128"/>
      <c r="N1891" s="84" t="str">
        <f t="shared" si="414"/>
        <v/>
      </c>
      <c r="O1891" s="128"/>
      <c r="P1891" s="84" t="str">
        <f t="shared" si="415"/>
        <v/>
      </c>
      <c r="Q1891" s="84" t="str">
        <f t="shared" si="412"/>
        <v/>
      </c>
      <c r="R1891" s="84" t="str">
        <f t="shared" si="416"/>
        <v/>
      </c>
      <c r="S1891" s="84" t="str">
        <f t="shared" si="417"/>
        <v/>
      </c>
      <c r="U1891" s="84" t="str">
        <f t="shared" si="418"/>
        <v/>
      </c>
      <c r="W1891" s="108" t="str">
        <f>IF($N1891="", "", SUM($D$11:$D1891))</f>
        <v/>
      </c>
      <c r="X1891" s="111" t="str">
        <f t="shared" si="419"/>
        <v/>
      </c>
      <c r="Y1891" s="114" t="str">
        <f t="shared" si="423"/>
        <v/>
      </c>
      <c r="Z1891" s="111" t="str">
        <f>IF(X1891="", "", X1891-SUM($Z$11:$Z1890))</f>
        <v/>
      </c>
      <c r="AA1891" s="111" t="str">
        <f>IF($Y1891="", "", $Y1891-SUM($AA$11:$AA1890))</f>
        <v/>
      </c>
      <c r="AB1891" s="111" t="str">
        <f t="shared" si="424"/>
        <v/>
      </c>
      <c r="AC1891" s="121" t="str">
        <f t="shared" si="420"/>
        <v/>
      </c>
      <c r="AD1891" s="122" t="str">
        <f t="shared" si="421"/>
        <v/>
      </c>
      <c r="AE1891" s="123" t="str">
        <f t="shared" si="425"/>
        <v/>
      </c>
      <c r="AG1891" s="150" t="str">
        <f t="shared" si="422"/>
        <v/>
      </c>
    </row>
    <row r="1892" spans="1:33" x14ac:dyDescent="0.25">
      <c r="A1892" s="56"/>
      <c r="B1892" s="70"/>
      <c r="C1892" s="76"/>
      <c r="D1892" s="73"/>
      <c r="E1892" s="79"/>
      <c r="F1892" s="56"/>
      <c r="G1892" s="13" t="str">
        <f t="shared" si="413"/>
        <v/>
      </c>
      <c r="H1892" s="56"/>
      <c r="K1892" s="128"/>
      <c r="L1892" s="128"/>
      <c r="M1892" s="128"/>
      <c r="N1892" s="84" t="str">
        <f t="shared" si="414"/>
        <v/>
      </c>
      <c r="O1892" s="128"/>
      <c r="P1892" s="84" t="str">
        <f t="shared" si="415"/>
        <v/>
      </c>
      <c r="Q1892" s="84" t="str">
        <f t="shared" si="412"/>
        <v/>
      </c>
      <c r="R1892" s="84" t="str">
        <f t="shared" si="416"/>
        <v/>
      </c>
      <c r="S1892" s="84" t="str">
        <f t="shared" si="417"/>
        <v/>
      </c>
      <c r="U1892" s="84" t="str">
        <f t="shared" si="418"/>
        <v/>
      </c>
      <c r="W1892" s="108" t="str">
        <f>IF($N1892="", "", SUM($D$11:$D1892))</f>
        <v/>
      </c>
      <c r="X1892" s="111" t="str">
        <f t="shared" si="419"/>
        <v/>
      </c>
      <c r="Y1892" s="114" t="str">
        <f t="shared" si="423"/>
        <v/>
      </c>
      <c r="Z1892" s="111" t="str">
        <f>IF(X1892="", "", X1892-SUM($Z$11:$Z1891))</f>
        <v/>
      </c>
      <c r="AA1892" s="111" t="str">
        <f>IF($Y1892="", "", $Y1892-SUM($AA$11:$AA1891))</f>
        <v/>
      </c>
      <c r="AB1892" s="111" t="str">
        <f t="shared" si="424"/>
        <v/>
      </c>
      <c r="AC1892" s="121" t="str">
        <f t="shared" si="420"/>
        <v/>
      </c>
      <c r="AD1892" s="122" t="str">
        <f t="shared" si="421"/>
        <v/>
      </c>
      <c r="AE1892" s="123" t="str">
        <f t="shared" si="425"/>
        <v/>
      </c>
      <c r="AG1892" s="150" t="str">
        <f t="shared" si="422"/>
        <v/>
      </c>
    </row>
    <row r="1893" spans="1:33" x14ac:dyDescent="0.25">
      <c r="A1893" s="56"/>
      <c r="B1893" s="70"/>
      <c r="C1893" s="76"/>
      <c r="D1893" s="73"/>
      <c r="E1893" s="79"/>
      <c r="F1893" s="56"/>
      <c r="G1893" s="13" t="str">
        <f t="shared" si="413"/>
        <v/>
      </c>
      <c r="H1893" s="56"/>
      <c r="K1893" s="128"/>
      <c r="L1893" s="128"/>
      <c r="M1893" s="128"/>
      <c r="N1893" s="84" t="str">
        <f t="shared" si="414"/>
        <v/>
      </c>
      <c r="O1893" s="128"/>
      <c r="P1893" s="84" t="str">
        <f t="shared" si="415"/>
        <v/>
      </c>
      <c r="Q1893" s="84" t="str">
        <f t="shared" si="412"/>
        <v/>
      </c>
      <c r="R1893" s="84" t="str">
        <f t="shared" si="416"/>
        <v/>
      </c>
      <c r="S1893" s="84" t="str">
        <f t="shared" si="417"/>
        <v/>
      </c>
      <c r="U1893" s="84" t="str">
        <f t="shared" si="418"/>
        <v/>
      </c>
      <c r="W1893" s="108" t="str">
        <f>IF($N1893="", "", SUM($D$11:$D1893))</f>
        <v/>
      </c>
      <c r="X1893" s="111" t="str">
        <f t="shared" si="419"/>
        <v/>
      </c>
      <c r="Y1893" s="114" t="str">
        <f t="shared" si="423"/>
        <v/>
      </c>
      <c r="Z1893" s="111" t="str">
        <f>IF(X1893="", "", X1893-SUM($Z$11:$Z1892))</f>
        <v/>
      </c>
      <c r="AA1893" s="111" t="str">
        <f>IF($Y1893="", "", $Y1893-SUM($AA$11:$AA1892))</f>
        <v/>
      </c>
      <c r="AB1893" s="111" t="str">
        <f t="shared" si="424"/>
        <v/>
      </c>
      <c r="AC1893" s="121" t="str">
        <f t="shared" si="420"/>
        <v/>
      </c>
      <c r="AD1893" s="122" t="str">
        <f t="shared" si="421"/>
        <v/>
      </c>
      <c r="AE1893" s="123" t="str">
        <f t="shared" si="425"/>
        <v/>
      </c>
      <c r="AG1893" s="150" t="str">
        <f t="shared" si="422"/>
        <v/>
      </c>
    </row>
    <row r="1894" spans="1:33" x14ac:dyDescent="0.25">
      <c r="A1894" s="56"/>
      <c r="B1894" s="70"/>
      <c r="C1894" s="76"/>
      <c r="D1894" s="73"/>
      <c r="E1894" s="79"/>
      <c r="F1894" s="56"/>
      <c r="G1894" s="13" t="str">
        <f t="shared" si="413"/>
        <v/>
      </c>
      <c r="H1894" s="56"/>
      <c r="K1894" s="128"/>
      <c r="L1894" s="128"/>
      <c r="M1894" s="128"/>
      <c r="N1894" s="84" t="str">
        <f t="shared" si="414"/>
        <v/>
      </c>
      <c r="O1894" s="128"/>
      <c r="P1894" s="84" t="str">
        <f t="shared" si="415"/>
        <v/>
      </c>
      <c r="Q1894" s="84" t="str">
        <f t="shared" si="412"/>
        <v/>
      </c>
      <c r="R1894" s="84" t="str">
        <f t="shared" si="416"/>
        <v/>
      </c>
      <c r="S1894" s="84" t="str">
        <f t="shared" si="417"/>
        <v/>
      </c>
      <c r="U1894" s="84" t="str">
        <f t="shared" si="418"/>
        <v/>
      </c>
      <c r="W1894" s="108" t="str">
        <f>IF($N1894="", "", SUM($D$11:$D1894))</f>
        <v/>
      </c>
      <c r="X1894" s="111" t="str">
        <f t="shared" si="419"/>
        <v/>
      </c>
      <c r="Y1894" s="114" t="str">
        <f t="shared" si="423"/>
        <v/>
      </c>
      <c r="Z1894" s="111" t="str">
        <f>IF(X1894="", "", X1894-SUM($Z$11:$Z1893))</f>
        <v/>
      </c>
      <c r="AA1894" s="111" t="str">
        <f>IF($Y1894="", "", $Y1894-SUM($AA$11:$AA1893))</f>
        <v/>
      </c>
      <c r="AB1894" s="111" t="str">
        <f t="shared" si="424"/>
        <v/>
      </c>
      <c r="AC1894" s="121" t="str">
        <f t="shared" si="420"/>
        <v/>
      </c>
      <c r="AD1894" s="122" t="str">
        <f t="shared" si="421"/>
        <v/>
      </c>
      <c r="AE1894" s="123" t="str">
        <f t="shared" si="425"/>
        <v/>
      </c>
      <c r="AG1894" s="150" t="str">
        <f t="shared" si="422"/>
        <v/>
      </c>
    </row>
    <row r="1895" spans="1:33" x14ac:dyDescent="0.25">
      <c r="A1895" s="56"/>
      <c r="B1895" s="70"/>
      <c r="C1895" s="76"/>
      <c r="D1895" s="73"/>
      <c r="E1895" s="79"/>
      <c r="F1895" s="56"/>
      <c r="G1895" s="13" t="str">
        <f t="shared" si="413"/>
        <v/>
      </c>
      <c r="H1895" s="56"/>
      <c r="K1895" s="128"/>
      <c r="L1895" s="128"/>
      <c r="M1895" s="128"/>
      <c r="N1895" s="84" t="str">
        <f t="shared" si="414"/>
        <v/>
      </c>
      <c r="O1895" s="128"/>
      <c r="P1895" s="84" t="str">
        <f t="shared" si="415"/>
        <v/>
      </c>
      <c r="Q1895" s="84" t="str">
        <f t="shared" si="412"/>
        <v/>
      </c>
      <c r="R1895" s="84" t="str">
        <f t="shared" si="416"/>
        <v/>
      </c>
      <c r="S1895" s="84" t="str">
        <f t="shared" si="417"/>
        <v/>
      </c>
      <c r="U1895" s="84" t="str">
        <f t="shared" si="418"/>
        <v/>
      </c>
      <c r="W1895" s="108" t="str">
        <f>IF($N1895="", "", SUM($D$11:$D1895))</f>
        <v/>
      </c>
      <c r="X1895" s="111" t="str">
        <f t="shared" si="419"/>
        <v/>
      </c>
      <c r="Y1895" s="114" t="str">
        <f t="shared" si="423"/>
        <v/>
      </c>
      <c r="Z1895" s="111" t="str">
        <f>IF(X1895="", "", X1895-SUM($Z$11:$Z1894))</f>
        <v/>
      </c>
      <c r="AA1895" s="111" t="str">
        <f>IF($Y1895="", "", $Y1895-SUM($AA$11:$AA1894))</f>
        <v/>
      </c>
      <c r="AB1895" s="111" t="str">
        <f t="shared" si="424"/>
        <v/>
      </c>
      <c r="AC1895" s="121" t="str">
        <f t="shared" si="420"/>
        <v/>
      </c>
      <c r="AD1895" s="122" t="str">
        <f t="shared" si="421"/>
        <v/>
      </c>
      <c r="AE1895" s="123" t="str">
        <f t="shared" si="425"/>
        <v/>
      </c>
      <c r="AG1895" s="150" t="str">
        <f t="shared" si="422"/>
        <v/>
      </c>
    </row>
    <row r="1896" spans="1:33" x14ac:dyDescent="0.25">
      <c r="A1896" s="56"/>
      <c r="B1896" s="70"/>
      <c r="C1896" s="76"/>
      <c r="D1896" s="73"/>
      <c r="E1896" s="79"/>
      <c r="F1896" s="56"/>
      <c r="G1896" s="13" t="str">
        <f t="shared" si="413"/>
        <v/>
      </c>
      <c r="H1896" s="56"/>
      <c r="K1896" s="128"/>
      <c r="L1896" s="128"/>
      <c r="M1896" s="128"/>
      <c r="N1896" s="84" t="str">
        <f t="shared" si="414"/>
        <v/>
      </c>
      <c r="O1896" s="128"/>
      <c r="P1896" s="84" t="str">
        <f t="shared" si="415"/>
        <v/>
      </c>
      <c r="Q1896" s="84" t="str">
        <f t="shared" si="412"/>
        <v/>
      </c>
      <c r="R1896" s="84" t="str">
        <f t="shared" si="416"/>
        <v/>
      </c>
      <c r="S1896" s="84" t="str">
        <f t="shared" si="417"/>
        <v/>
      </c>
      <c r="U1896" s="84" t="str">
        <f t="shared" si="418"/>
        <v/>
      </c>
      <c r="W1896" s="108" t="str">
        <f>IF($N1896="", "", SUM($D$11:$D1896))</f>
        <v/>
      </c>
      <c r="X1896" s="111" t="str">
        <f t="shared" si="419"/>
        <v/>
      </c>
      <c r="Y1896" s="114" t="str">
        <f t="shared" si="423"/>
        <v/>
      </c>
      <c r="Z1896" s="111" t="str">
        <f>IF(X1896="", "", X1896-SUM($Z$11:$Z1895))</f>
        <v/>
      </c>
      <c r="AA1896" s="111" t="str">
        <f>IF($Y1896="", "", $Y1896-SUM($AA$11:$AA1895))</f>
        <v/>
      </c>
      <c r="AB1896" s="111" t="str">
        <f t="shared" si="424"/>
        <v/>
      </c>
      <c r="AC1896" s="121" t="str">
        <f t="shared" si="420"/>
        <v/>
      </c>
      <c r="AD1896" s="122" t="str">
        <f t="shared" si="421"/>
        <v/>
      </c>
      <c r="AE1896" s="123" t="str">
        <f t="shared" si="425"/>
        <v/>
      </c>
      <c r="AG1896" s="150" t="str">
        <f t="shared" si="422"/>
        <v/>
      </c>
    </row>
    <row r="1897" spans="1:33" x14ac:dyDescent="0.25">
      <c r="A1897" s="56"/>
      <c r="B1897" s="70"/>
      <c r="C1897" s="76"/>
      <c r="D1897" s="73"/>
      <c r="E1897" s="79"/>
      <c r="F1897" s="56"/>
      <c r="G1897" s="13" t="str">
        <f t="shared" si="413"/>
        <v/>
      </c>
      <c r="H1897" s="56"/>
      <c r="K1897" s="128"/>
      <c r="L1897" s="128"/>
      <c r="M1897" s="128"/>
      <c r="N1897" s="84" t="str">
        <f t="shared" si="414"/>
        <v/>
      </c>
      <c r="O1897" s="128"/>
      <c r="P1897" s="84" t="str">
        <f t="shared" si="415"/>
        <v/>
      </c>
      <c r="Q1897" s="84" t="str">
        <f t="shared" si="412"/>
        <v/>
      </c>
      <c r="R1897" s="84" t="str">
        <f t="shared" si="416"/>
        <v/>
      </c>
      <c r="S1897" s="84" t="str">
        <f t="shared" si="417"/>
        <v/>
      </c>
      <c r="U1897" s="84" t="str">
        <f t="shared" si="418"/>
        <v/>
      </c>
      <c r="W1897" s="108" t="str">
        <f>IF($N1897="", "", SUM($D$11:$D1897))</f>
        <v/>
      </c>
      <c r="X1897" s="111" t="str">
        <f t="shared" si="419"/>
        <v/>
      </c>
      <c r="Y1897" s="114" t="str">
        <f t="shared" si="423"/>
        <v/>
      </c>
      <c r="Z1897" s="111" t="str">
        <f>IF(X1897="", "", X1897-SUM($Z$11:$Z1896))</f>
        <v/>
      </c>
      <c r="AA1897" s="111" t="str">
        <f>IF($Y1897="", "", $Y1897-SUM($AA$11:$AA1896))</f>
        <v/>
      </c>
      <c r="AB1897" s="111" t="str">
        <f t="shared" si="424"/>
        <v/>
      </c>
      <c r="AC1897" s="121" t="str">
        <f t="shared" si="420"/>
        <v/>
      </c>
      <c r="AD1897" s="122" t="str">
        <f t="shared" si="421"/>
        <v/>
      </c>
      <c r="AE1897" s="123" t="str">
        <f t="shared" si="425"/>
        <v/>
      </c>
      <c r="AG1897" s="150" t="str">
        <f t="shared" si="422"/>
        <v/>
      </c>
    </row>
    <row r="1898" spans="1:33" x14ac:dyDescent="0.25">
      <c r="A1898" s="56"/>
      <c r="B1898" s="70"/>
      <c r="C1898" s="76"/>
      <c r="D1898" s="73"/>
      <c r="E1898" s="79"/>
      <c r="F1898" s="56"/>
      <c r="G1898" s="13" t="str">
        <f t="shared" si="413"/>
        <v/>
      </c>
      <c r="H1898" s="56"/>
      <c r="K1898" s="128"/>
      <c r="L1898" s="128"/>
      <c r="M1898" s="128"/>
      <c r="N1898" s="84" t="str">
        <f t="shared" si="414"/>
        <v/>
      </c>
      <c r="O1898" s="128"/>
      <c r="P1898" s="84" t="str">
        <f t="shared" si="415"/>
        <v/>
      </c>
      <c r="Q1898" s="84" t="str">
        <f t="shared" si="412"/>
        <v/>
      </c>
      <c r="R1898" s="84" t="str">
        <f t="shared" si="416"/>
        <v/>
      </c>
      <c r="S1898" s="84" t="str">
        <f t="shared" si="417"/>
        <v/>
      </c>
      <c r="U1898" s="84" t="str">
        <f t="shared" si="418"/>
        <v/>
      </c>
      <c r="W1898" s="108" t="str">
        <f>IF($N1898="", "", SUM($D$11:$D1898))</f>
        <v/>
      </c>
      <c r="X1898" s="111" t="str">
        <f t="shared" si="419"/>
        <v/>
      </c>
      <c r="Y1898" s="114" t="str">
        <f t="shared" si="423"/>
        <v/>
      </c>
      <c r="Z1898" s="111" t="str">
        <f>IF(X1898="", "", X1898-SUM($Z$11:$Z1897))</f>
        <v/>
      </c>
      <c r="AA1898" s="111" t="str">
        <f>IF($Y1898="", "", $Y1898-SUM($AA$11:$AA1897))</f>
        <v/>
      </c>
      <c r="AB1898" s="111" t="str">
        <f t="shared" si="424"/>
        <v/>
      </c>
      <c r="AC1898" s="121" t="str">
        <f t="shared" si="420"/>
        <v/>
      </c>
      <c r="AD1898" s="122" t="str">
        <f t="shared" si="421"/>
        <v/>
      </c>
      <c r="AE1898" s="123" t="str">
        <f t="shared" si="425"/>
        <v/>
      </c>
      <c r="AG1898" s="150" t="str">
        <f t="shared" si="422"/>
        <v/>
      </c>
    </row>
    <row r="1899" spans="1:33" x14ac:dyDescent="0.25">
      <c r="A1899" s="56"/>
      <c r="B1899" s="70"/>
      <c r="C1899" s="76"/>
      <c r="D1899" s="73"/>
      <c r="E1899" s="79"/>
      <c r="F1899" s="56"/>
      <c r="G1899" s="13" t="str">
        <f t="shared" si="413"/>
        <v/>
      </c>
      <c r="H1899" s="56"/>
      <c r="K1899" s="128"/>
      <c r="L1899" s="128"/>
      <c r="M1899" s="128"/>
      <c r="N1899" s="84" t="str">
        <f t="shared" si="414"/>
        <v/>
      </c>
      <c r="O1899" s="128"/>
      <c r="P1899" s="84" t="str">
        <f t="shared" si="415"/>
        <v/>
      </c>
      <c r="Q1899" s="84" t="str">
        <f t="shared" si="412"/>
        <v/>
      </c>
      <c r="R1899" s="84" t="str">
        <f t="shared" si="416"/>
        <v/>
      </c>
      <c r="S1899" s="84" t="str">
        <f t="shared" si="417"/>
        <v/>
      </c>
      <c r="U1899" s="84" t="str">
        <f t="shared" si="418"/>
        <v/>
      </c>
      <c r="W1899" s="108" t="str">
        <f>IF($N1899="", "", SUM($D$11:$D1899))</f>
        <v/>
      </c>
      <c r="X1899" s="111" t="str">
        <f t="shared" si="419"/>
        <v/>
      </c>
      <c r="Y1899" s="114" t="str">
        <f t="shared" si="423"/>
        <v/>
      </c>
      <c r="Z1899" s="111" t="str">
        <f>IF(X1899="", "", X1899-SUM($Z$11:$Z1898))</f>
        <v/>
      </c>
      <c r="AA1899" s="111" t="str">
        <f>IF($Y1899="", "", $Y1899-SUM($AA$11:$AA1898))</f>
        <v/>
      </c>
      <c r="AB1899" s="111" t="str">
        <f t="shared" si="424"/>
        <v/>
      </c>
      <c r="AC1899" s="121" t="str">
        <f t="shared" si="420"/>
        <v/>
      </c>
      <c r="AD1899" s="122" t="str">
        <f t="shared" si="421"/>
        <v/>
      </c>
      <c r="AE1899" s="123" t="str">
        <f t="shared" si="425"/>
        <v/>
      </c>
      <c r="AG1899" s="150" t="str">
        <f t="shared" si="422"/>
        <v/>
      </c>
    </row>
    <row r="1900" spans="1:33" x14ac:dyDescent="0.25">
      <c r="A1900" s="56"/>
      <c r="B1900" s="70"/>
      <c r="C1900" s="76"/>
      <c r="D1900" s="73"/>
      <c r="E1900" s="79"/>
      <c r="F1900" s="56"/>
      <c r="G1900" s="13" t="str">
        <f t="shared" si="413"/>
        <v/>
      </c>
      <c r="H1900" s="56"/>
      <c r="K1900" s="128"/>
      <c r="L1900" s="128"/>
      <c r="M1900" s="128"/>
      <c r="N1900" s="84" t="str">
        <f t="shared" si="414"/>
        <v/>
      </c>
      <c r="O1900" s="128"/>
      <c r="P1900" s="84" t="str">
        <f t="shared" si="415"/>
        <v/>
      </c>
      <c r="Q1900" s="84" t="str">
        <f t="shared" si="412"/>
        <v/>
      </c>
      <c r="R1900" s="84" t="str">
        <f t="shared" si="416"/>
        <v/>
      </c>
      <c r="S1900" s="84" t="str">
        <f t="shared" si="417"/>
        <v/>
      </c>
      <c r="U1900" s="84" t="str">
        <f t="shared" si="418"/>
        <v/>
      </c>
      <c r="W1900" s="108" t="str">
        <f>IF($N1900="", "", SUM($D$11:$D1900))</f>
        <v/>
      </c>
      <c r="X1900" s="111" t="str">
        <f t="shared" si="419"/>
        <v/>
      </c>
      <c r="Y1900" s="114" t="str">
        <f t="shared" si="423"/>
        <v/>
      </c>
      <c r="Z1900" s="111" t="str">
        <f>IF(X1900="", "", X1900-SUM($Z$11:$Z1899))</f>
        <v/>
      </c>
      <c r="AA1900" s="111" t="str">
        <f>IF($Y1900="", "", $Y1900-SUM($AA$11:$AA1899))</f>
        <v/>
      </c>
      <c r="AB1900" s="111" t="str">
        <f t="shared" si="424"/>
        <v/>
      </c>
      <c r="AC1900" s="121" t="str">
        <f t="shared" si="420"/>
        <v/>
      </c>
      <c r="AD1900" s="122" t="str">
        <f t="shared" si="421"/>
        <v/>
      </c>
      <c r="AE1900" s="123" t="str">
        <f t="shared" si="425"/>
        <v/>
      </c>
      <c r="AG1900" s="150" t="str">
        <f t="shared" si="422"/>
        <v/>
      </c>
    </row>
    <row r="1901" spans="1:33" x14ac:dyDescent="0.25">
      <c r="A1901" s="56"/>
      <c r="B1901" s="70"/>
      <c r="C1901" s="76"/>
      <c r="D1901" s="73"/>
      <c r="E1901" s="79"/>
      <c r="F1901" s="56"/>
      <c r="G1901" s="13" t="str">
        <f t="shared" si="413"/>
        <v/>
      </c>
      <c r="H1901" s="56"/>
      <c r="K1901" s="128"/>
      <c r="L1901" s="128"/>
      <c r="M1901" s="128"/>
      <c r="N1901" s="84" t="str">
        <f t="shared" si="414"/>
        <v/>
      </c>
      <c r="O1901" s="128"/>
      <c r="P1901" s="84" t="str">
        <f t="shared" si="415"/>
        <v/>
      </c>
      <c r="Q1901" s="84" t="str">
        <f t="shared" si="412"/>
        <v/>
      </c>
      <c r="R1901" s="84" t="str">
        <f t="shared" si="416"/>
        <v/>
      </c>
      <c r="S1901" s="84" t="str">
        <f t="shared" si="417"/>
        <v/>
      </c>
      <c r="U1901" s="84" t="str">
        <f t="shared" si="418"/>
        <v/>
      </c>
      <c r="W1901" s="108" t="str">
        <f>IF($N1901="", "", SUM($D$11:$D1901))</f>
        <v/>
      </c>
      <c r="X1901" s="111" t="str">
        <f t="shared" si="419"/>
        <v/>
      </c>
      <c r="Y1901" s="114" t="str">
        <f t="shared" si="423"/>
        <v/>
      </c>
      <c r="Z1901" s="111" t="str">
        <f>IF(X1901="", "", X1901-SUM($Z$11:$Z1900))</f>
        <v/>
      </c>
      <c r="AA1901" s="111" t="str">
        <f>IF($Y1901="", "", $Y1901-SUM($AA$11:$AA1900))</f>
        <v/>
      </c>
      <c r="AB1901" s="111" t="str">
        <f t="shared" si="424"/>
        <v/>
      </c>
      <c r="AC1901" s="121" t="str">
        <f t="shared" si="420"/>
        <v/>
      </c>
      <c r="AD1901" s="122" t="str">
        <f t="shared" si="421"/>
        <v/>
      </c>
      <c r="AE1901" s="123" t="str">
        <f t="shared" si="425"/>
        <v/>
      </c>
      <c r="AG1901" s="150" t="str">
        <f t="shared" si="422"/>
        <v/>
      </c>
    </row>
    <row r="1902" spans="1:33" x14ac:dyDescent="0.25">
      <c r="A1902" s="56"/>
      <c r="B1902" s="70"/>
      <c r="C1902" s="76"/>
      <c r="D1902" s="73"/>
      <c r="E1902" s="79"/>
      <c r="F1902" s="56"/>
      <c r="G1902" s="13" t="str">
        <f t="shared" si="413"/>
        <v/>
      </c>
      <c r="H1902" s="56"/>
      <c r="K1902" s="128"/>
      <c r="L1902" s="128"/>
      <c r="M1902" s="128"/>
      <c r="N1902" s="84" t="str">
        <f t="shared" si="414"/>
        <v/>
      </c>
      <c r="O1902" s="128"/>
      <c r="P1902" s="84" t="str">
        <f t="shared" si="415"/>
        <v/>
      </c>
      <c r="Q1902" s="84" t="str">
        <f t="shared" si="412"/>
        <v/>
      </c>
      <c r="R1902" s="84" t="str">
        <f t="shared" si="416"/>
        <v/>
      </c>
      <c r="S1902" s="84" t="str">
        <f t="shared" si="417"/>
        <v/>
      </c>
      <c r="U1902" s="84" t="str">
        <f t="shared" si="418"/>
        <v/>
      </c>
      <c r="W1902" s="108" t="str">
        <f>IF($N1902="", "", SUM($D$11:$D1902))</f>
        <v/>
      </c>
      <c r="X1902" s="111" t="str">
        <f t="shared" si="419"/>
        <v/>
      </c>
      <c r="Y1902" s="114" t="str">
        <f t="shared" si="423"/>
        <v/>
      </c>
      <c r="Z1902" s="111" t="str">
        <f>IF(X1902="", "", X1902-SUM($Z$11:$Z1901))</f>
        <v/>
      </c>
      <c r="AA1902" s="111" t="str">
        <f>IF($Y1902="", "", $Y1902-SUM($AA$11:$AA1901))</f>
        <v/>
      </c>
      <c r="AB1902" s="111" t="str">
        <f t="shared" si="424"/>
        <v/>
      </c>
      <c r="AC1902" s="121" t="str">
        <f t="shared" si="420"/>
        <v/>
      </c>
      <c r="AD1902" s="122" t="str">
        <f t="shared" si="421"/>
        <v/>
      </c>
      <c r="AE1902" s="123" t="str">
        <f t="shared" si="425"/>
        <v/>
      </c>
      <c r="AG1902" s="150" t="str">
        <f t="shared" si="422"/>
        <v/>
      </c>
    </row>
    <row r="1903" spans="1:33" x14ac:dyDescent="0.25">
      <c r="A1903" s="56"/>
      <c r="B1903" s="70"/>
      <c r="C1903" s="76"/>
      <c r="D1903" s="73"/>
      <c r="E1903" s="79"/>
      <c r="F1903" s="56"/>
      <c r="G1903" s="13" t="str">
        <f t="shared" si="413"/>
        <v/>
      </c>
      <c r="H1903" s="56"/>
      <c r="K1903" s="128"/>
      <c r="L1903" s="128"/>
      <c r="M1903" s="128"/>
      <c r="N1903" s="84" t="str">
        <f t="shared" si="414"/>
        <v/>
      </c>
      <c r="O1903" s="128"/>
      <c r="P1903" s="84" t="str">
        <f t="shared" si="415"/>
        <v/>
      </c>
      <c r="Q1903" s="84" t="str">
        <f t="shared" si="412"/>
        <v/>
      </c>
      <c r="R1903" s="84" t="str">
        <f t="shared" si="416"/>
        <v/>
      </c>
      <c r="S1903" s="84" t="str">
        <f t="shared" si="417"/>
        <v/>
      </c>
      <c r="U1903" s="84" t="str">
        <f t="shared" si="418"/>
        <v/>
      </c>
      <c r="W1903" s="108" t="str">
        <f>IF($N1903="", "", SUM($D$11:$D1903))</f>
        <v/>
      </c>
      <c r="X1903" s="111" t="str">
        <f t="shared" si="419"/>
        <v/>
      </c>
      <c r="Y1903" s="114" t="str">
        <f t="shared" si="423"/>
        <v/>
      </c>
      <c r="Z1903" s="111" t="str">
        <f>IF(X1903="", "", X1903-SUM($Z$11:$Z1902))</f>
        <v/>
      </c>
      <c r="AA1903" s="111" t="str">
        <f>IF($Y1903="", "", $Y1903-SUM($AA$11:$AA1902))</f>
        <v/>
      </c>
      <c r="AB1903" s="111" t="str">
        <f t="shared" si="424"/>
        <v/>
      </c>
      <c r="AC1903" s="121" t="str">
        <f t="shared" si="420"/>
        <v/>
      </c>
      <c r="AD1903" s="122" t="str">
        <f t="shared" si="421"/>
        <v/>
      </c>
      <c r="AE1903" s="123" t="str">
        <f t="shared" si="425"/>
        <v/>
      </c>
      <c r="AG1903" s="150" t="str">
        <f t="shared" si="422"/>
        <v/>
      </c>
    </row>
    <row r="1904" spans="1:33" x14ac:dyDescent="0.25">
      <c r="A1904" s="56"/>
      <c r="B1904" s="70"/>
      <c r="C1904" s="76"/>
      <c r="D1904" s="73"/>
      <c r="E1904" s="79"/>
      <c r="F1904" s="56"/>
      <c r="G1904" s="13" t="str">
        <f t="shared" si="413"/>
        <v/>
      </c>
      <c r="H1904" s="56"/>
      <c r="K1904" s="128"/>
      <c r="L1904" s="128"/>
      <c r="M1904" s="128"/>
      <c r="N1904" s="84" t="str">
        <f t="shared" si="414"/>
        <v/>
      </c>
      <c r="O1904" s="128"/>
      <c r="P1904" s="84" t="str">
        <f t="shared" si="415"/>
        <v/>
      </c>
      <c r="Q1904" s="84" t="str">
        <f t="shared" si="412"/>
        <v/>
      </c>
      <c r="R1904" s="84" t="str">
        <f t="shared" si="416"/>
        <v/>
      </c>
      <c r="S1904" s="84" t="str">
        <f t="shared" si="417"/>
        <v/>
      </c>
      <c r="U1904" s="84" t="str">
        <f t="shared" si="418"/>
        <v/>
      </c>
      <c r="W1904" s="108" t="str">
        <f>IF($N1904="", "", SUM($D$11:$D1904))</f>
        <v/>
      </c>
      <c r="X1904" s="111" t="str">
        <f t="shared" si="419"/>
        <v/>
      </c>
      <c r="Y1904" s="114" t="str">
        <f t="shared" si="423"/>
        <v/>
      </c>
      <c r="Z1904" s="111" t="str">
        <f>IF(X1904="", "", X1904-SUM($Z$11:$Z1903))</f>
        <v/>
      </c>
      <c r="AA1904" s="111" t="str">
        <f>IF($Y1904="", "", $Y1904-SUM($AA$11:$AA1903))</f>
        <v/>
      </c>
      <c r="AB1904" s="111" t="str">
        <f t="shared" si="424"/>
        <v/>
      </c>
      <c r="AC1904" s="121" t="str">
        <f t="shared" si="420"/>
        <v/>
      </c>
      <c r="AD1904" s="122" t="str">
        <f t="shared" si="421"/>
        <v/>
      </c>
      <c r="AE1904" s="123" t="str">
        <f t="shared" si="425"/>
        <v/>
      </c>
      <c r="AG1904" s="150" t="str">
        <f t="shared" si="422"/>
        <v/>
      </c>
    </row>
    <row r="1905" spans="1:33" x14ac:dyDescent="0.25">
      <c r="A1905" s="56"/>
      <c r="B1905" s="70"/>
      <c r="C1905" s="76"/>
      <c r="D1905" s="73"/>
      <c r="E1905" s="79"/>
      <c r="F1905" s="56"/>
      <c r="G1905" s="13" t="str">
        <f t="shared" si="413"/>
        <v/>
      </c>
      <c r="H1905" s="56"/>
      <c r="K1905" s="128"/>
      <c r="L1905" s="128"/>
      <c r="M1905" s="128"/>
      <c r="N1905" s="84" t="str">
        <f t="shared" si="414"/>
        <v/>
      </c>
      <c r="O1905" s="128"/>
      <c r="P1905" s="84" t="str">
        <f t="shared" si="415"/>
        <v/>
      </c>
      <c r="Q1905" s="84" t="str">
        <f t="shared" si="412"/>
        <v/>
      </c>
      <c r="R1905" s="84" t="str">
        <f t="shared" si="416"/>
        <v/>
      </c>
      <c r="S1905" s="84" t="str">
        <f t="shared" si="417"/>
        <v/>
      </c>
      <c r="U1905" s="84" t="str">
        <f t="shared" si="418"/>
        <v/>
      </c>
      <c r="W1905" s="108" t="str">
        <f>IF($N1905="", "", SUM($D$11:$D1905))</f>
        <v/>
      </c>
      <c r="X1905" s="111" t="str">
        <f t="shared" si="419"/>
        <v/>
      </c>
      <c r="Y1905" s="114" t="str">
        <f t="shared" si="423"/>
        <v/>
      </c>
      <c r="Z1905" s="111" t="str">
        <f>IF(X1905="", "", X1905-SUM($Z$11:$Z1904))</f>
        <v/>
      </c>
      <c r="AA1905" s="111" t="str">
        <f>IF($Y1905="", "", $Y1905-SUM($AA$11:$AA1904))</f>
        <v/>
      </c>
      <c r="AB1905" s="111" t="str">
        <f t="shared" si="424"/>
        <v/>
      </c>
      <c r="AC1905" s="121" t="str">
        <f t="shared" si="420"/>
        <v/>
      </c>
      <c r="AD1905" s="122" t="str">
        <f t="shared" si="421"/>
        <v/>
      </c>
      <c r="AE1905" s="123" t="str">
        <f t="shared" si="425"/>
        <v/>
      </c>
      <c r="AG1905" s="150" t="str">
        <f t="shared" si="422"/>
        <v/>
      </c>
    </row>
    <row r="1906" spans="1:33" x14ac:dyDescent="0.25">
      <c r="A1906" s="56"/>
      <c r="B1906" s="70"/>
      <c r="C1906" s="76"/>
      <c r="D1906" s="73"/>
      <c r="E1906" s="79"/>
      <c r="F1906" s="56"/>
      <c r="G1906" s="13" t="str">
        <f t="shared" si="413"/>
        <v/>
      </c>
      <c r="H1906" s="56"/>
      <c r="K1906" s="128"/>
      <c r="L1906" s="128"/>
      <c r="M1906" s="128"/>
      <c r="N1906" s="84" t="str">
        <f t="shared" si="414"/>
        <v/>
      </c>
      <c r="O1906" s="128"/>
      <c r="P1906" s="84" t="str">
        <f t="shared" si="415"/>
        <v/>
      </c>
      <c r="Q1906" s="84" t="str">
        <f t="shared" si="412"/>
        <v/>
      </c>
      <c r="R1906" s="84" t="str">
        <f t="shared" si="416"/>
        <v/>
      </c>
      <c r="S1906" s="84" t="str">
        <f t="shared" si="417"/>
        <v/>
      </c>
      <c r="U1906" s="84" t="str">
        <f t="shared" si="418"/>
        <v/>
      </c>
      <c r="W1906" s="108" t="str">
        <f>IF($N1906="", "", SUM($D$11:$D1906))</f>
        <v/>
      </c>
      <c r="X1906" s="111" t="str">
        <f t="shared" si="419"/>
        <v/>
      </c>
      <c r="Y1906" s="114" t="str">
        <f t="shared" si="423"/>
        <v/>
      </c>
      <c r="Z1906" s="111" t="str">
        <f>IF(X1906="", "", X1906-SUM($Z$11:$Z1905))</f>
        <v/>
      </c>
      <c r="AA1906" s="111" t="str">
        <f>IF($Y1906="", "", $Y1906-SUM($AA$11:$AA1905))</f>
        <v/>
      </c>
      <c r="AB1906" s="111" t="str">
        <f t="shared" si="424"/>
        <v/>
      </c>
      <c r="AC1906" s="121" t="str">
        <f t="shared" si="420"/>
        <v/>
      </c>
      <c r="AD1906" s="122" t="str">
        <f t="shared" si="421"/>
        <v/>
      </c>
      <c r="AE1906" s="123" t="str">
        <f t="shared" si="425"/>
        <v/>
      </c>
      <c r="AG1906" s="150" t="str">
        <f t="shared" si="422"/>
        <v/>
      </c>
    </row>
    <row r="1907" spans="1:33" x14ac:dyDescent="0.25">
      <c r="A1907" s="56"/>
      <c r="B1907" s="70"/>
      <c r="C1907" s="76"/>
      <c r="D1907" s="73"/>
      <c r="E1907" s="79"/>
      <c r="F1907" s="56"/>
      <c r="G1907" s="13" t="str">
        <f t="shared" si="413"/>
        <v/>
      </c>
      <c r="H1907" s="56"/>
      <c r="K1907" s="128"/>
      <c r="L1907" s="128"/>
      <c r="M1907" s="128"/>
      <c r="N1907" s="84" t="str">
        <f t="shared" si="414"/>
        <v/>
      </c>
      <c r="O1907" s="128"/>
      <c r="P1907" s="84" t="str">
        <f t="shared" si="415"/>
        <v/>
      </c>
      <c r="Q1907" s="84" t="str">
        <f t="shared" si="412"/>
        <v/>
      </c>
      <c r="R1907" s="84" t="str">
        <f t="shared" si="416"/>
        <v/>
      </c>
      <c r="S1907" s="84" t="str">
        <f t="shared" si="417"/>
        <v/>
      </c>
      <c r="U1907" s="84" t="str">
        <f t="shared" si="418"/>
        <v/>
      </c>
      <c r="W1907" s="108" t="str">
        <f>IF($N1907="", "", SUM($D$11:$D1907))</f>
        <v/>
      </c>
      <c r="X1907" s="111" t="str">
        <f t="shared" si="419"/>
        <v/>
      </c>
      <c r="Y1907" s="114" t="str">
        <f t="shared" si="423"/>
        <v/>
      </c>
      <c r="Z1907" s="111" t="str">
        <f>IF(X1907="", "", X1907-SUM($Z$11:$Z1906))</f>
        <v/>
      </c>
      <c r="AA1907" s="111" t="str">
        <f>IF($Y1907="", "", $Y1907-SUM($AA$11:$AA1906))</f>
        <v/>
      </c>
      <c r="AB1907" s="111" t="str">
        <f t="shared" si="424"/>
        <v/>
      </c>
      <c r="AC1907" s="121" t="str">
        <f t="shared" si="420"/>
        <v/>
      </c>
      <c r="AD1907" s="122" t="str">
        <f t="shared" si="421"/>
        <v/>
      </c>
      <c r="AE1907" s="123" t="str">
        <f t="shared" si="425"/>
        <v/>
      </c>
      <c r="AG1907" s="150" t="str">
        <f t="shared" si="422"/>
        <v/>
      </c>
    </row>
    <row r="1908" spans="1:33" x14ac:dyDescent="0.25">
      <c r="A1908" s="56"/>
      <c r="B1908" s="70"/>
      <c r="C1908" s="76"/>
      <c r="D1908" s="73"/>
      <c r="E1908" s="79"/>
      <c r="F1908" s="56"/>
      <c r="G1908" s="13" t="str">
        <f t="shared" si="413"/>
        <v/>
      </c>
      <c r="H1908" s="56"/>
      <c r="K1908" s="128"/>
      <c r="L1908" s="128"/>
      <c r="M1908" s="128"/>
      <c r="N1908" s="84" t="str">
        <f t="shared" si="414"/>
        <v/>
      </c>
      <c r="O1908" s="128"/>
      <c r="P1908" s="84" t="str">
        <f t="shared" si="415"/>
        <v/>
      </c>
      <c r="Q1908" s="84" t="str">
        <f t="shared" si="412"/>
        <v/>
      </c>
      <c r="R1908" s="84" t="str">
        <f t="shared" si="416"/>
        <v/>
      </c>
      <c r="S1908" s="84" t="str">
        <f t="shared" si="417"/>
        <v/>
      </c>
      <c r="U1908" s="84" t="str">
        <f t="shared" si="418"/>
        <v/>
      </c>
      <c r="W1908" s="108" t="str">
        <f>IF($N1908="", "", SUM($D$11:$D1908))</f>
        <v/>
      </c>
      <c r="X1908" s="111" t="str">
        <f t="shared" si="419"/>
        <v/>
      </c>
      <c r="Y1908" s="114" t="str">
        <f t="shared" si="423"/>
        <v/>
      </c>
      <c r="Z1908" s="111" t="str">
        <f>IF(X1908="", "", X1908-SUM($Z$11:$Z1907))</f>
        <v/>
      </c>
      <c r="AA1908" s="111" t="str">
        <f>IF($Y1908="", "", $Y1908-SUM($AA$11:$AA1907))</f>
        <v/>
      </c>
      <c r="AB1908" s="111" t="str">
        <f t="shared" si="424"/>
        <v/>
      </c>
      <c r="AC1908" s="121" t="str">
        <f t="shared" si="420"/>
        <v/>
      </c>
      <c r="AD1908" s="122" t="str">
        <f t="shared" si="421"/>
        <v/>
      </c>
      <c r="AE1908" s="123" t="str">
        <f t="shared" si="425"/>
        <v/>
      </c>
      <c r="AG1908" s="150" t="str">
        <f t="shared" si="422"/>
        <v/>
      </c>
    </row>
    <row r="1909" spans="1:33" x14ac:dyDescent="0.25">
      <c r="A1909" s="56"/>
      <c r="B1909" s="70"/>
      <c r="C1909" s="76"/>
      <c r="D1909" s="73"/>
      <c r="E1909" s="79"/>
      <c r="F1909" s="56"/>
      <c r="G1909" s="13" t="str">
        <f t="shared" si="413"/>
        <v/>
      </c>
      <c r="H1909" s="56"/>
      <c r="K1909" s="128"/>
      <c r="L1909" s="128"/>
      <c r="M1909" s="128"/>
      <c r="N1909" s="84" t="str">
        <f t="shared" si="414"/>
        <v/>
      </c>
      <c r="O1909" s="128"/>
      <c r="P1909" s="84" t="str">
        <f t="shared" si="415"/>
        <v/>
      </c>
      <c r="Q1909" s="84" t="str">
        <f t="shared" si="412"/>
        <v/>
      </c>
      <c r="R1909" s="84" t="str">
        <f t="shared" si="416"/>
        <v/>
      </c>
      <c r="S1909" s="84" t="str">
        <f t="shared" si="417"/>
        <v/>
      </c>
      <c r="U1909" s="84" t="str">
        <f t="shared" si="418"/>
        <v/>
      </c>
      <c r="W1909" s="108" t="str">
        <f>IF($N1909="", "", SUM($D$11:$D1909))</f>
        <v/>
      </c>
      <c r="X1909" s="111" t="str">
        <f t="shared" si="419"/>
        <v/>
      </c>
      <c r="Y1909" s="114" t="str">
        <f t="shared" si="423"/>
        <v/>
      </c>
      <c r="Z1909" s="111" t="str">
        <f>IF(X1909="", "", X1909-SUM($Z$11:$Z1908))</f>
        <v/>
      </c>
      <c r="AA1909" s="111" t="str">
        <f>IF($Y1909="", "", $Y1909-SUM($AA$11:$AA1908))</f>
        <v/>
      </c>
      <c r="AB1909" s="111" t="str">
        <f t="shared" si="424"/>
        <v/>
      </c>
      <c r="AC1909" s="121" t="str">
        <f t="shared" si="420"/>
        <v/>
      </c>
      <c r="AD1909" s="122" t="str">
        <f t="shared" si="421"/>
        <v/>
      </c>
      <c r="AE1909" s="123" t="str">
        <f t="shared" si="425"/>
        <v/>
      </c>
      <c r="AG1909" s="150" t="str">
        <f t="shared" si="422"/>
        <v/>
      </c>
    </row>
    <row r="1910" spans="1:33" x14ac:dyDescent="0.25">
      <c r="A1910" s="56"/>
      <c r="B1910" s="70"/>
      <c r="C1910" s="76"/>
      <c r="D1910" s="73"/>
      <c r="E1910" s="79"/>
      <c r="F1910" s="56"/>
      <c r="G1910" s="13" t="str">
        <f t="shared" si="413"/>
        <v/>
      </c>
      <c r="H1910" s="56"/>
      <c r="K1910" s="128"/>
      <c r="L1910" s="128"/>
      <c r="M1910" s="128"/>
      <c r="N1910" s="84" t="str">
        <f t="shared" si="414"/>
        <v/>
      </c>
      <c r="O1910" s="128"/>
      <c r="P1910" s="84" t="str">
        <f t="shared" si="415"/>
        <v/>
      </c>
      <c r="Q1910" s="84" t="str">
        <f t="shared" si="412"/>
        <v/>
      </c>
      <c r="R1910" s="84" t="str">
        <f t="shared" si="416"/>
        <v/>
      </c>
      <c r="S1910" s="84" t="str">
        <f t="shared" si="417"/>
        <v/>
      </c>
      <c r="U1910" s="84" t="str">
        <f t="shared" si="418"/>
        <v/>
      </c>
      <c r="W1910" s="108" t="str">
        <f>IF($N1910="", "", SUM($D$11:$D1910))</f>
        <v/>
      </c>
      <c r="X1910" s="111" t="str">
        <f t="shared" si="419"/>
        <v/>
      </c>
      <c r="Y1910" s="114" t="str">
        <f t="shared" si="423"/>
        <v/>
      </c>
      <c r="Z1910" s="111" t="str">
        <f>IF(X1910="", "", X1910-SUM($Z$11:$Z1909))</f>
        <v/>
      </c>
      <c r="AA1910" s="111" t="str">
        <f>IF($Y1910="", "", $Y1910-SUM($AA$11:$AA1909))</f>
        <v/>
      </c>
      <c r="AB1910" s="111" t="str">
        <f t="shared" si="424"/>
        <v/>
      </c>
      <c r="AC1910" s="121" t="str">
        <f t="shared" si="420"/>
        <v/>
      </c>
      <c r="AD1910" s="122" t="str">
        <f t="shared" si="421"/>
        <v/>
      </c>
      <c r="AE1910" s="123" t="str">
        <f t="shared" si="425"/>
        <v/>
      </c>
      <c r="AG1910" s="150" t="str">
        <f t="shared" si="422"/>
        <v/>
      </c>
    </row>
    <row r="1911" spans="1:33" x14ac:dyDescent="0.25">
      <c r="A1911" s="56"/>
      <c r="B1911" s="70"/>
      <c r="C1911" s="76"/>
      <c r="D1911" s="73"/>
      <c r="E1911" s="79"/>
      <c r="F1911" s="56"/>
      <c r="G1911" s="13" t="str">
        <f t="shared" si="413"/>
        <v/>
      </c>
      <c r="H1911" s="56"/>
      <c r="K1911" s="128"/>
      <c r="L1911" s="128"/>
      <c r="M1911" s="128"/>
      <c r="N1911" s="84" t="str">
        <f t="shared" si="414"/>
        <v/>
      </c>
      <c r="O1911" s="128"/>
      <c r="P1911" s="84" t="str">
        <f t="shared" si="415"/>
        <v/>
      </c>
      <c r="Q1911" s="84" t="str">
        <f t="shared" si="412"/>
        <v/>
      </c>
      <c r="R1911" s="84" t="str">
        <f t="shared" si="416"/>
        <v/>
      </c>
      <c r="S1911" s="84" t="str">
        <f t="shared" si="417"/>
        <v/>
      </c>
      <c r="U1911" s="84" t="str">
        <f t="shared" si="418"/>
        <v/>
      </c>
      <c r="W1911" s="108" t="str">
        <f>IF($N1911="", "", SUM($D$11:$D1911))</f>
        <v/>
      </c>
      <c r="X1911" s="111" t="str">
        <f t="shared" si="419"/>
        <v/>
      </c>
      <c r="Y1911" s="114" t="str">
        <f t="shared" si="423"/>
        <v/>
      </c>
      <c r="Z1911" s="111" t="str">
        <f>IF(X1911="", "", X1911-SUM($Z$11:$Z1910))</f>
        <v/>
      </c>
      <c r="AA1911" s="111" t="str">
        <f>IF($Y1911="", "", $Y1911-SUM($AA$11:$AA1910))</f>
        <v/>
      </c>
      <c r="AB1911" s="111" t="str">
        <f t="shared" si="424"/>
        <v/>
      </c>
      <c r="AC1911" s="121" t="str">
        <f t="shared" si="420"/>
        <v/>
      </c>
      <c r="AD1911" s="122" t="str">
        <f t="shared" si="421"/>
        <v/>
      </c>
      <c r="AE1911" s="123" t="str">
        <f t="shared" si="425"/>
        <v/>
      </c>
      <c r="AG1911" s="150" t="str">
        <f t="shared" si="422"/>
        <v/>
      </c>
    </row>
    <row r="1912" spans="1:33" x14ac:dyDescent="0.25">
      <c r="A1912" s="56"/>
      <c r="B1912" s="70"/>
      <c r="C1912" s="76"/>
      <c r="D1912" s="73"/>
      <c r="E1912" s="79"/>
      <c r="F1912" s="56"/>
      <c r="G1912" s="13" t="str">
        <f t="shared" si="413"/>
        <v/>
      </c>
      <c r="H1912" s="56"/>
      <c r="K1912" s="128"/>
      <c r="L1912" s="128"/>
      <c r="M1912" s="128"/>
      <c r="N1912" s="84" t="str">
        <f t="shared" si="414"/>
        <v/>
      </c>
      <c r="O1912" s="128"/>
      <c r="P1912" s="84" t="str">
        <f t="shared" si="415"/>
        <v/>
      </c>
      <c r="Q1912" s="84" t="str">
        <f t="shared" si="412"/>
        <v/>
      </c>
      <c r="R1912" s="84" t="str">
        <f t="shared" si="416"/>
        <v/>
      </c>
      <c r="S1912" s="84" t="str">
        <f t="shared" si="417"/>
        <v/>
      </c>
      <c r="U1912" s="84" t="str">
        <f t="shared" si="418"/>
        <v/>
      </c>
      <c r="W1912" s="108" t="str">
        <f>IF($N1912="", "", SUM($D$11:$D1912))</f>
        <v/>
      </c>
      <c r="X1912" s="111" t="str">
        <f t="shared" si="419"/>
        <v/>
      </c>
      <c r="Y1912" s="114" t="str">
        <f t="shared" si="423"/>
        <v/>
      </c>
      <c r="Z1912" s="111" t="str">
        <f>IF(X1912="", "", X1912-SUM($Z$11:$Z1911))</f>
        <v/>
      </c>
      <c r="AA1912" s="111" t="str">
        <f>IF($Y1912="", "", $Y1912-SUM($AA$11:$AA1911))</f>
        <v/>
      </c>
      <c r="AB1912" s="111" t="str">
        <f t="shared" si="424"/>
        <v/>
      </c>
      <c r="AC1912" s="121" t="str">
        <f t="shared" si="420"/>
        <v/>
      </c>
      <c r="AD1912" s="122" t="str">
        <f t="shared" si="421"/>
        <v/>
      </c>
      <c r="AE1912" s="123" t="str">
        <f t="shared" si="425"/>
        <v/>
      </c>
      <c r="AG1912" s="150" t="str">
        <f t="shared" si="422"/>
        <v/>
      </c>
    </row>
    <row r="1913" spans="1:33" x14ac:dyDescent="0.25">
      <c r="A1913" s="56"/>
      <c r="B1913" s="70"/>
      <c r="C1913" s="76"/>
      <c r="D1913" s="73"/>
      <c r="E1913" s="79"/>
      <c r="F1913" s="56"/>
      <c r="G1913" s="13" t="str">
        <f t="shared" si="413"/>
        <v/>
      </c>
      <c r="H1913" s="56"/>
      <c r="K1913" s="128"/>
      <c r="L1913" s="128"/>
      <c r="M1913" s="128"/>
      <c r="N1913" s="84" t="str">
        <f t="shared" si="414"/>
        <v/>
      </c>
      <c r="O1913" s="128"/>
      <c r="P1913" s="84" t="str">
        <f t="shared" si="415"/>
        <v/>
      </c>
      <c r="Q1913" s="84" t="str">
        <f t="shared" si="412"/>
        <v/>
      </c>
      <c r="R1913" s="84" t="str">
        <f t="shared" si="416"/>
        <v/>
      </c>
      <c r="S1913" s="84" t="str">
        <f t="shared" si="417"/>
        <v/>
      </c>
      <c r="U1913" s="84" t="str">
        <f t="shared" si="418"/>
        <v/>
      </c>
      <c r="W1913" s="108" t="str">
        <f>IF($N1913="", "", SUM($D$11:$D1913))</f>
        <v/>
      </c>
      <c r="X1913" s="111" t="str">
        <f t="shared" si="419"/>
        <v/>
      </c>
      <c r="Y1913" s="114" t="str">
        <f t="shared" si="423"/>
        <v/>
      </c>
      <c r="Z1913" s="111" t="str">
        <f>IF(X1913="", "", X1913-SUM($Z$11:$Z1912))</f>
        <v/>
      </c>
      <c r="AA1913" s="111" t="str">
        <f>IF($Y1913="", "", $Y1913-SUM($AA$11:$AA1912))</f>
        <v/>
      </c>
      <c r="AB1913" s="111" t="str">
        <f t="shared" si="424"/>
        <v/>
      </c>
      <c r="AC1913" s="121" t="str">
        <f t="shared" si="420"/>
        <v/>
      </c>
      <c r="AD1913" s="122" t="str">
        <f t="shared" si="421"/>
        <v/>
      </c>
      <c r="AE1913" s="123" t="str">
        <f t="shared" si="425"/>
        <v/>
      </c>
      <c r="AG1913" s="150" t="str">
        <f t="shared" si="422"/>
        <v/>
      </c>
    </row>
    <row r="1914" spans="1:33" x14ac:dyDescent="0.25">
      <c r="A1914" s="56"/>
      <c r="B1914" s="70"/>
      <c r="C1914" s="76"/>
      <c r="D1914" s="73"/>
      <c r="E1914" s="79"/>
      <c r="F1914" s="56"/>
      <c r="G1914" s="13" t="str">
        <f t="shared" si="413"/>
        <v/>
      </c>
      <c r="H1914" s="56"/>
      <c r="K1914" s="128"/>
      <c r="L1914" s="128"/>
      <c r="M1914" s="128"/>
      <c r="N1914" s="84" t="str">
        <f t="shared" si="414"/>
        <v/>
      </c>
      <c r="O1914" s="128"/>
      <c r="P1914" s="84" t="str">
        <f t="shared" si="415"/>
        <v/>
      </c>
      <c r="Q1914" s="84" t="str">
        <f t="shared" si="412"/>
        <v/>
      </c>
      <c r="R1914" s="84" t="str">
        <f t="shared" si="416"/>
        <v/>
      </c>
      <c r="S1914" s="84" t="str">
        <f t="shared" si="417"/>
        <v/>
      </c>
      <c r="U1914" s="84" t="str">
        <f t="shared" si="418"/>
        <v/>
      </c>
      <c r="W1914" s="108" t="str">
        <f>IF($N1914="", "", SUM($D$11:$D1914))</f>
        <v/>
      </c>
      <c r="X1914" s="111" t="str">
        <f t="shared" si="419"/>
        <v/>
      </c>
      <c r="Y1914" s="114" t="str">
        <f t="shared" si="423"/>
        <v/>
      </c>
      <c r="Z1914" s="111" t="str">
        <f>IF(X1914="", "", X1914-SUM($Z$11:$Z1913))</f>
        <v/>
      </c>
      <c r="AA1914" s="111" t="str">
        <f>IF($Y1914="", "", $Y1914-SUM($AA$11:$AA1913))</f>
        <v/>
      </c>
      <c r="AB1914" s="111" t="str">
        <f t="shared" si="424"/>
        <v/>
      </c>
      <c r="AC1914" s="121" t="str">
        <f t="shared" si="420"/>
        <v/>
      </c>
      <c r="AD1914" s="122" t="str">
        <f t="shared" si="421"/>
        <v/>
      </c>
      <c r="AE1914" s="123" t="str">
        <f t="shared" si="425"/>
        <v/>
      </c>
      <c r="AG1914" s="150" t="str">
        <f t="shared" si="422"/>
        <v/>
      </c>
    </row>
    <row r="1915" spans="1:33" x14ac:dyDescent="0.25">
      <c r="A1915" s="56"/>
      <c r="B1915" s="70"/>
      <c r="C1915" s="76"/>
      <c r="D1915" s="73"/>
      <c r="E1915" s="79"/>
      <c r="F1915" s="56"/>
      <c r="G1915" s="13" t="str">
        <f t="shared" si="413"/>
        <v/>
      </c>
      <c r="H1915" s="56"/>
      <c r="K1915" s="128"/>
      <c r="L1915" s="128"/>
      <c r="M1915" s="128"/>
      <c r="N1915" s="84" t="str">
        <f t="shared" si="414"/>
        <v/>
      </c>
      <c r="O1915" s="128"/>
      <c r="P1915" s="84" t="str">
        <f t="shared" si="415"/>
        <v/>
      </c>
      <c r="Q1915" s="84" t="str">
        <f t="shared" si="412"/>
        <v/>
      </c>
      <c r="R1915" s="84" t="str">
        <f t="shared" si="416"/>
        <v/>
      </c>
      <c r="S1915" s="84" t="str">
        <f t="shared" si="417"/>
        <v/>
      </c>
      <c r="U1915" s="84" t="str">
        <f t="shared" si="418"/>
        <v/>
      </c>
      <c r="W1915" s="108" t="str">
        <f>IF($N1915="", "", SUM($D$11:$D1915))</f>
        <v/>
      </c>
      <c r="X1915" s="111" t="str">
        <f t="shared" si="419"/>
        <v/>
      </c>
      <c r="Y1915" s="114" t="str">
        <f t="shared" si="423"/>
        <v/>
      </c>
      <c r="Z1915" s="111" t="str">
        <f>IF(X1915="", "", X1915-SUM($Z$11:$Z1914))</f>
        <v/>
      </c>
      <c r="AA1915" s="111" t="str">
        <f>IF($Y1915="", "", $Y1915-SUM($AA$11:$AA1914))</f>
        <v/>
      </c>
      <c r="AB1915" s="111" t="str">
        <f t="shared" si="424"/>
        <v/>
      </c>
      <c r="AC1915" s="121" t="str">
        <f t="shared" si="420"/>
        <v/>
      </c>
      <c r="AD1915" s="122" t="str">
        <f t="shared" si="421"/>
        <v/>
      </c>
      <c r="AE1915" s="123" t="str">
        <f t="shared" si="425"/>
        <v/>
      </c>
      <c r="AG1915" s="150" t="str">
        <f t="shared" si="422"/>
        <v/>
      </c>
    </row>
    <row r="1916" spans="1:33" x14ac:dyDescent="0.25">
      <c r="A1916" s="56"/>
      <c r="B1916" s="70"/>
      <c r="C1916" s="76"/>
      <c r="D1916" s="73"/>
      <c r="E1916" s="79"/>
      <c r="F1916" s="56"/>
      <c r="G1916" s="13" t="str">
        <f t="shared" si="413"/>
        <v/>
      </c>
      <c r="H1916" s="56"/>
      <c r="K1916" s="128"/>
      <c r="L1916" s="128"/>
      <c r="M1916" s="128"/>
      <c r="N1916" s="84" t="str">
        <f t="shared" si="414"/>
        <v/>
      </c>
      <c r="O1916" s="128"/>
      <c r="P1916" s="84" t="str">
        <f t="shared" si="415"/>
        <v/>
      </c>
      <c r="Q1916" s="84" t="str">
        <f t="shared" si="412"/>
        <v/>
      </c>
      <c r="R1916" s="84" t="str">
        <f t="shared" si="416"/>
        <v/>
      </c>
      <c r="S1916" s="84" t="str">
        <f t="shared" si="417"/>
        <v/>
      </c>
      <c r="U1916" s="84" t="str">
        <f t="shared" si="418"/>
        <v/>
      </c>
      <c r="W1916" s="108" t="str">
        <f>IF($N1916="", "", SUM($D$11:$D1916))</f>
        <v/>
      </c>
      <c r="X1916" s="111" t="str">
        <f t="shared" si="419"/>
        <v/>
      </c>
      <c r="Y1916" s="114" t="str">
        <f t="shared" si="423"/>
        <v/>
      </c>
      <c r="Z1916" s="111" t="str">
        <f>IF(X1916="", "", X1916-SUM($Z$11:$Z1915))</f>
        <v/>
      </c>
      <c r="AA1916" s="111" t="str">
        <f>IF($Y1916="", "", $Y1916-SUM($AA$11:$AA1915))</f>
        <v/>
      </c>
      <c r="AB1916" s="111" t="str">
        <f t="shared" si="424"/>
        <v/>
      </c>
      <c r="AC1916" s="121" t="str">
        <f t="shared" si="420"/>
        <v/>
      </c>
      <c r="AD1916" s="122" t="str">
        <f t="shared" si="421"/>
        <v/>
      </c>
      <c r="AE1916" s="123" t="str">
        <f t="shared" si="425"/>
        <v/>
      </c>
      <c r="AG1916" s="150" t="str">
        <f t="shared" si="422"/>
        <v/>
      </c>
    </row>
    <row r="1917" spans="1:33" x14ac:dyDescent="0.25">
      <c r="A1917" s="56"/>
      <c r="B1917" s="70"/>
      <c r="C1917" s="76"/>
      <c r="D1917" s="73"/>
      <c r="E1917" s="79"/>
      <c r="F1917" s="56"/>
      <c r="G1917" s="13" t="str">
        <f t="shared" si="413"/>
        <v/>
      </c>
      <c r="H1917" s="56"/>
      <c r="K1917" s="128"/>
      <c r="L1917" s="128"/>
      <c r="M1917" s="128"/>
      <c r="N1917" s="84" t="str">
        <f t="shared" si="414"/>
        <v/>
      </c>
      <c r="O1917" s="128"/>
      <c r="P1917" s="84" t="str">
        <f t="shared" si="415"/>
        <v/>
      </c>
      <c r="Q1917" s="84" t="str">
        <f t="shared" si="412"/>
        <v/>
      </c>
      <c r="R1917" s="84" t="str">
        <f t="shared" si="416"/>
        <v/>
      </c>
      <c r="S1917" s="84" t="str">
        <f t="shared" si="417"/>
        <v/>
      </c>
      <c r="U1917" s="84" t="str">
        <f t="shared" si="418"/>
        <v/>
      </c>
      <c r="W1917" s="108" t="str">
        <f>IF($N1917="", "", SUM($D$11:$D1917))</f>
        <v/>
      </c>
      <c r="X1917" s="111" t="str">
        <f t="shared" si="419"/>
        <v/>
      </c>
      <c r="Y1917" s="114" t="str">
        <f t="shared" si="423"/>
        <v/>
      </c>
      <c r="Z1917" s="111" t="str">
        <f>IF(X1917="", "", X1917-SUM($Z$11:$Z1916))</f>
        <v/>
      </c>
      <c r="AA1917" s="111" t="str">
        <f>IF($Y1917="", "", $Y1917-SUM($AA$11:$AA1916))</f>
        <v/>
      </c>
      <c r="AB1917" s="111" t="str">
        <f t="shared" si="424"/>
        <v/>
      </c>
      <c r="AC1917" s="121" t="str">
        <f t="shared" si="420"/>
        <v/>
      </c>
      <c r="AD1917" s="122" t="str">
        <f t="shared" si="421"/>
        <v/>
      </c>
      <c r="AE1917" s="123" t="str">
        <f t="shared" si="425"/>
        <v/>
      </c>
      <c r="AG1917" s="150" t="str">
        <f t="shared" si="422"/>
        <v/>
      </c>
    </row>
    <row r="1918" spans="1:33" x14ac:dyDescent="0.25">
      <c r="A1918" s="56"/>
      <c r="B1918" s="70"/>
      <c r="C1918" s="76"/>
      <c r="D1918" s="73"/>
      <c r="E1918" s="79"/>
      <c r="F1918" s="56"/>
      <c r="G1918" s="13" t="str">
        <f t="shared" si="413"/>
        <v/>
      </c>
      <c r="H1918" s="56"/>
      <c r="K1918" s="128"/>
      <c r="L1918" s="128"/>
      <c r="M1918" s="128"/>
      <c r="N1918" s="84" t="str">
        <f t="shared" si="414"/>
        <v/>
      </c>
      <c r="O1918" s="128"/>
      <c r="P1918" s="84" t="str">
        <f t="shared" si="415"/>
        <v/>
      </c>
      <c r="Q1918" s="84" t="str">
        <f t="shared" si="412"/>
        <v/>
      </c>
      <c r="R1918" s="84" t="str">
        <f t="shared" si="416"/>
        <v/>
      </c>
      <c r="S1918" s="84" t="str">
        <f t="shared" si="417"/>
        <v/>
      </c>
      <c r="U1918" s="84" t="str">
        <f t="shared" si="418"/>
        <v/>
      </c>
      <c r="W1918" s="108" t="str">
        <f>IF($N1918="", "", SUM($D$11:$D1918))</f>
        <v/>
      </c>
      <c r="X1918" s="111" t="str">
        <f t="shared" si="419"/>
        <v/>
      </c>
      <c r="Y1918" s="114" t="str">
        <f t="shared" si="423"/>
        <v/>
      </c>
      <c r="Z1918" s="111" t="str">
        <f>IF(X1918="", "", X1918-SUM($Z$11:$Z1917))</f>
        <v/>
      </c>
      <c r="AA1918" s="111" t="str">
        <f>IF($Y1918="", "", $Y1918-SUM($AA$11:$AA1917))</f>
        <v/>
      </c>
      <c r="AB1918" s="111" t="str">
        <f t="shared" si="424"/>
        <v/>
      </c>
      <c r="AC1918" s="121" t="str">
        <f t="shared" si="420"/>
        <v/>
      </c>
      <c r="AD1918" s="122" t="str">
        <f t="shared" si="421"/>
        <v/>
      </c>
      <c r="AE1918" s="123" t="str">
        <f t="shared" si="425"/>
        <v/>
      </c>
      <c r="AG1918" s="150" t="str">
        <f t="shared" si="422"/>
        <v/>
      </c>
    </row>
    <row r="1919" spans="1:33" x14ac:dyDescent="0.25">
      <c r="A1919" s="56"/>
      <c r="B1919" s="70"/>
      <c r="C1919" s="76"/>
      <c r="D1919" s="73"/>
      <c r="E1919" s="79"/>
      <c r="F1919" s="56"/>
      <c r="G1919" s="13" t="str">
        <f t="shared" si="413"/>
        <v/>
      </c>
      <c r="H1919" s="56"/>
      <c r="K1919" s="128"/>
      <c r="L1919" s="128"/>
      <c r="M1919" s="128"/>
      <c r="N1919" s="84" t="str">
        <f t="shared" si="414"/>
        <v/>
      </c>
      <c r="O1919" s="128"/>
      <c r="P1919" s="84" t="str">
        <f t="shared" si="415"/>
        <v/>
      </c>
      <c r="Q1919" s="84" t="str">
        <f t="shared" si="412"/>
        <v/>
      </c>
      <c r="R1919" s="84" t="str">
        <f t="shared" si="416"/>
        <v/>
      </c>
      <c r="S1919" s="84" t="str">
        <f t="shared" si="417"/>
        <v/>
      </c>
      <c r="U1919" s="84" t="str">
        <f t="shared" si="418"/>
        <v/>
      </c>
      <c r="W1919" s="108" t="str">
        <f>IF($N1919="", "", SUM($D$11:$D1919))</f>
        <v/>
      </c>
      <c r="X1919" s="111" t="str">
        <f t="shared" si="419"/>
        <v/>
      </c>
      <c r="Y1919" s="114" t="str">
        <f t="shared" si="423"/>
        <v/>
      </c>
      <c r="Z1919" s="111" t="str">
        <f>IF(X1919="", "", X1919-SUM($Z$11:$Z1918))</f>
        <v/>
      </c>
      <c r="AA1919" s="111" t="str">
        <f>IF($Y1919="", "", $Y1919-SUM($AA$11:$AA1918))</f>
        <v/>
      </c>
      <c r="AB1919" s="111" t="str">
        <f t="shared" si="424"/>
        <v/>
      </c>
      <c r="AC1919" s="121" t="str">
        <f t="shared" si="420"/>
        <v/>
      </c>
      <c r="AD1919" s="122" t="str">
        <f t="shared" si="421"/>
        <v/>
      </c>
      <c r="AE1919" s="123" t="str">
        <f t="shared" si="425"/>
        <v/>
      </c>
      <c r="AG1919" s="150" t="str">
        <f t="shared" si="422"/>
        <v/>
      </c>
    </row>
    <row r="1920" spans="1:33" x14ac:dyDescent="0.25">
      <c r="A1920" s="56"/>
      <c r="B1920" s="70"/>
      <c r="C1920" s="76"/>
      <c r="D1920" s="73"/>
      <c r="E1920" s="79"/>
      <c r="F1920" s="56"/>
      <c r="G1920" s="13" t="str">
        <f t="shared" si="413"/>
        <v/>
      </c>
      <c r="H1920" s="56"/>
      <c r="K1920" s="128"/>
      <c r="L1920" s="128"/>
      <c r="M1920" s="128"/>
      <c r="N1920" s="84" t="str">
        <f t="shared" si="414"/>
        <v/>
      </c>
      <c r="O1920" s="128"/>
      <c r="P1920" s="84" t="str">
        <f t="shared" si="415"/>
        <v/>
      </c>
      <c r="Q1920" s="84" t="str">
        <f t="shared" si="412"/>
        <v/>
      </c>
      <c r="R1920" s="84" t="str">
        <f t="shared" si="416"/>
        <v/>
      </c>
      <c r="S1920" s="84" t="str">
        <f t="shared" si="417"/>
        <v/>
      </c>
      <c r="U1920" s="84" t="str">
        <f t="shared" si="418"/>
        <v/>
      </c>
      <c r="W1920" s="108" t="str">
        <f>IF($N1920="", "", SUM($D$11:$D1920))</f>
        <v/>
      </c>
      <c r="X1920" s="111" t="str">
        <f t="shared" si="419"/>
        <v/>
      </c>
      <c r="Y1920" s="114" t="str">
        <f t="shared" si="423"/>
        <v/>
      </c>
      <c r="Z1920" s="111" t="str">
        <f>IF(X1920="", "", X1920-SUM($Z$11:$Z1919))</f>
        <v/>
      </c>
      <c r="AA1920" s="111" t="str">
        <f>IF($Y1920="", "", $Y1920-SUM($AA$11:$AA1919))</f>
        <v/>
      </c>
      <c r="AB1920" s="111" t="str">
        <f t="shared" si="424"/>
        <v/>
      </c>
      <c r="AC1920" s="121" t="str">
        <f t="shared" si="420"/>
        <v/>
      </c>
      <c r="AD1920" s="122" t="str">
        <f t="shared" si="421"/>
        <v/>
      </c>
      <c r="AE1920" s="123" t="str">
        <f t="shared" si="425"/>
        <v/>
      </c>
      <c r="AG1920" s="150" t="str">
        <f t="shared" si="422"/>
        <v/>
      </c>
    </row>
    <row r="1921" spans="1:33" x14ac:dyDescent="0.25">
      <c r="A1921" s="56"/>
      <c r="B1921" s="70"/>
      <c r="C1921" s="76"/>
      <c r="D1921" s="73"/>
      <c r="E1921" s="79"/>
      <c r="F1921" s="56"/>
      <c r="G1921" s="13" t="str">
        <f t="shared" si="413"/>
        <v/>
      </c>
      <c r="H1921" s="56"/>
      <c r="K1921" s="128"/>
      <c r="L1921" s="128"/>
      <c r="M1921" s="128"/>
      <c r="N1921" s="84" t="str">
        <f t="shared" si="414"/>
        <v/>
      </c>
      <c r="O1921" s="128"/>
      <c r="P1921" s="84" t="str">
        <f t="shared" si="415"/>
        <v/>
      </c>
      <c r="Q1921" s="84" t="str">
        <f t="shared" si="412"/>
        <v/>
      </c>
      <c r="R1921" s="84" t="str">
        <f t="shared" si="416"/>
        <v/>
      </c>
      <c r="S1921" s="84" t="str">
        <f t="shared" si="417"/>
        <v/>
      </c>
      <c r="U1921" s="84" t="str">
        <f t="shared" si="418"/>
        <v/>
      </c>
      <c r="W1921" s="108" t="str">
        <f>IF($N1921="", "", SUM($D$11:$D1921))</f>
        <v/>
      </c>
      <c r="X1921" s="111" t="str">
        <f t="shared" si="419"/>
        <v/>
      </c>
      <c r="Y1921" s="114" t="str">
        <f t="shared" si="423"/>
        <v/>
      </c>
      <c r="Z1921" s="111" t="str">
        <f>IF(X1921="", "", X1921-SUM($Z$11:$Z1920))</f>
        <v/>
      </c>
      <c r="AA1921" s="111" t="str">
        <f>IF($Y1921="", "", $Y1921-SUM($AA$11:$AA1920))</f>
        <v/>
      </c>
      <c r="AB1921" s="111" t="str">
        <f t="shared" si="424"/>
        <v/>
      </c>
      <c r="AC1921" s="121" t="str">
        <f t="shared" si="420"/>
        <v/>
      </c>
      <c r="AD1921" s="122" t="str">
        <f t="shared" si="421"/>
        <v/>
      </c>
      <c r="AE1921" s="123" t="str">
        <f t="shared" si="425"/>
        <v/>
      </c>
      <c r="AG1921" s="150" t="str">
        <f t="shared" si="422"/>
        <v/>
      </c>
    </row>
    <row r="1922" spans="1:33" x14ac:dyDescent="0.25">
      <c r="A1922" s="56"/>
      <c r="B1922" s="70"/>
      <c r="C1922" s="76"/>
      <c r="D1922" s="73"/>
      <c r="E1922" s="79"/>
      <c r="F1922" s="56"/>
      <c r="G1922" s="13" t="str">
        <f t="shared" si="413"/>
        <v/>
      </c>
      <c r="H1922" s="56"/>
      <c r="K1922" s="128"/>
      <c r="L1922" s="128"/>
      <c r="M1922" s="128"/>
      <c r="N1922" s="84" t="str">
        <f t="shared" si="414"/>
        <v/>
      </c>
      <c r="O1922" s="128"/>
      <c r="P1922" s="84" t="str">
        <f t="shared" si="415"/>
        <v/>
      </c>
      <c r="Q1922" s="84" t="str">
        <f t="shared" si="412"/>
        <v/>
      </c>
      <c r="R1922" s="84" t="str">
        <f t="shared" si="416"/>
        <v/>
      </c>
      <c r="S1922" s="84" t="str">
        <f t="shared" si="417"/>
        <v/>
      </c>
      <c r="U1922" s="84" t="str">
        <f t="shared" si="418"/>
        <v/>
      </c>
      <c r="W1922" s="108" t="str">
        <f>IF($N1922="", "", SUM($D$11:$D1922))</f>
        <v/>
      </c>
      <c r="X1922" s="111" t="str">
        <f t="shared" si="419"/>
        <v/>
      </c>
      <c r="Y1922" s="114" t="str">
        <f t="shared" si="423"/>
        <v/>
      </c>
      <c r="Z1922" s="111" t="str">
        <f>IF(X1922="", "", X1922-SUM($Z$11:$Z1921))</f>
        <v/>
      </c>
      <c r="AA1922" s="111" t="str">
        <f>IF($Y1922="", "", $Y1922-SUM($AA$11:$AA1921))</f>
        <v/>
      </c>
      <c r="AB1922" s="111" t="str">
        <f t="shared" si="424"/>
        <v/>
      </c>
      <c r="AC1922" s="121" t="str">
        <f t="shared" si="420"/>
        <v/>
      </c>
      <c r="AD1922" s="122" t="str">
        <f t="shared" si="421"/>
        <v/>
      </c>
      <c r="AE1922" s="123" t="str">
        <f t="shared" si="425"/>
        <v/>
      </c>
      <c r="AG1922" s="150" t="str">
        <f t="shared" si="422"/>
        <v/>
      </c>
    </row>
    <row r="1923" spans="1:33" x14ac:dyDescent="0.25">
      <c r="A1923" s="56"/>
      <c r="B1923" s="70"/>
      <c r="C1923" s="76"/>
      <c r="D1923" s="73"/>
      <c r="E1923" s="79"/>
      <c r="F1923" s="56"/>
      <c r="G1923" s="13" t="str">
        <f t="shared" si="413"/>
        <v/>
      </c>
      <c r="H1923" s="56"/>
      <c r="K1923" s="128"/>
      <c r="L1923" s="128"/>
      <c r="M1923" s="128"/>
      <c r="N1923" s="84" t="str">
        <f t="shared" si="414"/>
        <v/>
      </c>
      <c r="O1923" s="128"/>
      <c r="P1923" s="84" t="str">
        <f t="shared" si="415"/>
        <v/>
      </c>
      <c r="Q1923" s="84" t="str">
        <f t="shared" si="412"/>
        <v/>
      </c>
      <c r="R1923" s="84" t="str">
        <f t="shared" si="416"/>
        <v/>
      </c>
      <c r="S1923" s="84" t="str">
        <f t="shared" si="417"/>
        <v/>
      </c>
      <c r="U1923" s="84" t="str">
        <f t="shared" si="418"/>
        <v/>
      </c>
      <c r="W1923" s="108" t="str">
        <f>IF($N1923="", "", SUM($D$11:$D1923))</f>
        <v/>
      </c>
      <c r="X1923" s="111" t="str">
        <f t="shared" si="419"/>
        <v/>
      </c>
      <c r="Y1923" s="114" t="str">
        <f t="shared" si="423"/>
        <v/>
      </c>
      <c r="Z1923" s="111" t="str">
        <f>IF(X1923="", "", X1923-SUM($Z$11:$Z1922))</f>
        <v/>
      </c>
      <c r="AA1923" s="111" t="str">
        <f>IF($Y1923="", "", $Y1923-SUM($AA$11:$AA1922))</f>
        <v/>
      </c>
      <c r="AB1923" s="111" t="str">
        <f t="shared" si="424"/>
        <v/>
      </c>
      <c r="AC1923" s="121" t="str">
        <f t="shared" si="420"/>
        <v/>
      </c>
      <c r="AD1923" s="122" t="str">
        <f t="shared" si="421"/>
        <v/>
      </c>
      <c r="AE1923" s="123" t="str">
        <f t="shared" si="425"/>
        <v/>
      </c>
      <c r="AG1923" s="150" t="str">
        <f t="shared" si="422"/>
        <v/>
      </c>
    </row>
    <row r="1924" spans="1:33" x14ac:dyDescent="0.25">
      <c r="A1924" s="56"/>
      <c r="B1924" s="70"/>
      <c r="C1924" s="76"/>
      <c r="D1924" s="73"/>
      <c r="E1924" s="79"/>
      <c r="F1924" s="56"/>
      <c r="G1924" s="13" t="str">
        <f t="shared" si="413"/>
        <v/>
      </c>
      <c r="H1924" s="56"/>
      <c r="K1924" s="128"/>
      <c r="L1924" s="128"/>
      <c r="M1924" s="128"/>
      <c r="N1924" s="84" t="str">
        <f t="shared" si="414"/>
        <v/>
      </c>
      <c r="O1924" s="128"/>
      <c r="P1924" s="84" t="str">
        <f t="shared" si="415"/>
        <v/>
      </c>
      <c r="Q1924" s="84" t="str">
        <f t="shared" si="412"/>
        <v/>
      </c>
      <c r="R1924" s="84" t="str">
        <f t="shared" si="416"/>
        <v/>
      </c>
      <c r="S1924" s="84" t="str">
        <f t="shared" si="417"/>
        <v/>
      </c>
      <c r="U1924" s="84" t="str">
        <f t="shared" si="418"/>
        <v/>
      </c>
      <c r="W1924" s="108" t="str">
        <f>IF($N1924="", "", SUM($D$11:$D1924))</f>
        <v/>
      </c>
      <c r="X1924" s="111" t="str">
        <f t="shared" si="419"/>
        <v/>
      </c>
      <c r="Y1924" s="114" t="str">
        <f t="shared" si="423"/>
        <v/>
      </c>
      <c r="Z1924" s="111" t="str">
        <f>IF(X1924="", "", X1924-SUM($Z$11:$Z1923))</f>
        <v/>
      </c>
      <c r="AA1924" s="111" t="str">
        <f>IF($Y1924="", "", $Y1924-SUM($AA$11:$AA1923))</f>
        <v/>
      </c>
      <c r="AB1924" s="111" t="str">
        <f t="shared" si="424"/>
        <v/>
      </c>
      <c r="AC1924" s="121" t="str">
        <f t="shared" si="420"/>
        <v/>
      </c>
      <c r="AD1924" s="122" t="str">
        <f t="shared" si="421"/>
        <v/>
      </c>
      <c r="AE1924" s="123" t="str">
        <f t="shared" si="425"/>
        <v/>
      </c>
      <c r="AG1924" s="150" t="str">
        <f t="shared" si="422"/>
        <v/>
      </c>
    </row>
    <row r="1925" spans="1:33" x14ac:dyDescent="0.25">
      <c r="A1925" s="56"/>
      <c r="B1925" s="70"/>
      <c r="C1925" s="76"/>
      <c r="D1925" s="73"/>
      <c r="E1925" s="79"/>
      <c r="F1925" s="56"/>
      <c r="G1925" s="13" t="str">
        <f t="shared" si="413"/>
        <v/>
      </c>
      <c r="H1925" s="56"/>
      <c r="K1925" s="128"/>
      <c r="L1925" s="128"/>
      <c r="M1925" s="128"/>
      <c r="N1925" s="84" t="str">
        <f t="shared" si="414"/>
        <v/>
      </c>
      <c r="O1925" s="128"/>
      <c r="P1925" s="84" t="str">
        <f t="shared" si="415"/>
        <v/>
      </c>
      <c r="Q1925" s="84" t="str">
        <f t="shared" si="412"/>
        <v/>
      </c>
      <c r="R1925" s="84" t="str">
        <f t="shared" si="416"/>
        <v/>
      </c>
      <c r="S1925" s="84" t="str">
        <f t="shared" si="417"/>
        <v/>
      </c>
      <c r="U1925" s="84" t="str">
        <f t="shared" si="418"/>
        <v/>
      </c>
      <c r="W1925" s="108" t="str">
        <f>IF($N1925="", "", SUM($D$11:$D1925))</f>
        <v/>
      </c>
      <c r="X1925" s="111" t="str">
        <f t="shared" si="419"/>
        <v/>
      </c>
      <c r="Y1925" s="114" t="str">
        <f t="shared" si="423"/>
        <v/>
      </c>
      <c r="Z1925" s="111" t="str">
        <f>IF(X1925="", "", X1925-SUM($Z$11:$Z1924))</f>
        <v/>
      </c>
      <c r="AA1925" s="111" t="str">
        <f>IF($Y1925="", "", $Y1925-SUM($AA$11:$AA1924))</f>
        <v/>
      </c>
      <c r="AB1925" s="111" t="str">
        <f t="shared" si="424"/>
        <v/>
      </c>
      <c r="AC1925" s="121" t="str">
        <f t="shared" si="420"/>
        <v/>
      </c>
      <c r="AD1925" s="122" t="str">
        <f t="shared" si="421"/>
        <v/>
      </c>
      <c r="AE1925" s="123" t="str">
        <f t="shared" si="425"/>
        <v/>
      </c>
      <c r="AG1925" s="150" t="str">
        <f t="shared" si="422"/>
        <v/>
      </c>
    </row>
    <row r="1926" spans="1:33" x14ac:dyDescent="0.25">
      <c r="A1926" s="56"/>
      <c r="B1926" s="70"/>
      <c r="C1926" s="76"/>
      <c r="D1926" s="73"/>
      <c r="E1926" s="79"/>
      <c r="F1926" s="56"/>
      <c r="G1926" s="13" t="str">
        <f t="shared" si="413"/>
        <v/>
      </c>
      <c r="H1926" s="56"/>
      <c r="K1926" s="128"/>
      <c r="L1926" s="128"/>
      <c r="M1926" s="128"/>
      <c r="N1926" s="84" t="str">
        <f t="shared" si="414"/>
        <v/>
      </c>
      <c r="O1926" s="128"/>
      <c r="P1926" s="84" t="str">
        <f t="shared" si="415"/>
        <v/>
      </c>
      <c r="Q1926" s="84" t="str">
        <f t="shared" si="412"/>
        <v/>
      </c>
      <c r="R1926" s="84" t="str">
        <f t="shared" si="416"/>
        <v/>
      </c>
      <c r="S1926" s="84" t="str">
        <f t="shared" si="417"/>
        <v/>
      </c>
      <c r="U1926" s="84" t="str">
        <f t="shared" si="418"/>
        <v/>
      </c>
      <c r="W1926" s="108" t="str">
        <f>IF($N1926="", "", SUM($D$11:$D1926))</f>
        <v/>
      </c>
      <c r="X1926" s="111" t="str">
        <f t="shared" si="419"/>
        <v/>
      </c>
      <c r="Y1926" s="114" t="str">
        <f t="shared" si="423"/>
        <v/>
      </c>
      <c r="Z1926" s="111" t="str">
        <f>IF(X1926="", "", X1926-SUM($Z$11:$Z1925))</f>
        <v/>
      </c>
      <c r="AA1926" s="111" t="str">
        <f>IF($Y1926="", "", $Y1926-SUM($AA$11:$AA1925))</f>
        <v/>
      </c>
      <c r="AB1926" s="111" t="str">
        <f t="shared" si="424"/>
        <v/>
      </c>
      <c r="AC1926" s="121" t="str">
        <f t="shared" si="420"/>
        <v/>
      </c>
      <c r="AD1926" s="122" t="str">
        <f t="shared" si="421"/>
        <v/>
      </c>
      <c r="AE1926" s="123" t="str">
        <f t="shared" si="425"/>
        <v/>
      </c>
      <c r="AG1926" s="150" t="str">
        <f t="shared" si="422"/>
        <v/>
      </c>
    </row>
    <row r="1927" spans="1:33" x14ac:dyDescent="0.25">
      <c r="A1927" s="56"/>
      <c r="B1927" s="70"/>
      <c r="C1927" s="76"/>
      <c r="D1927" s="73"/>
      <c r="E1927" s="79"/>
      <c r="F1927" s="56"/>
      <c r="G1927" s="13" t="str">
        <f t="shared" si="413"/>
        <v/>
      </c>
      <c r="H1927" s="56"/>
      <c r="K1927" s="128"/>
      <c r="L1927" s="128"/>
      <c r="M1927" s="128"/>
      <c r="N1927" s="84" t="str">
        <f t="shared" si="414"/>
        <v/>
      </c>
      <c r="O1927" s="128"/>
      <c r="P1927" s="84" t="str">
        <f t="shared" si="415"/>
        <v/>
      </c>
      <c r="Q1927" s="84" t="str">
        <f t="shared" si="412"/>
        <v/>
      </c>
      <c r="R1927" s="84" t="str">
        <f t="shared" si="416"/>
        <v/>
      </c>
      <c r="S1927" s="84" t="str">
        <f t="shared" si="417"/>
        <v/>
      </c>
      <c r="U1927" s="84" t="str">
        <f t="shared" si="418"/>
        <v/>
      </c>
      <c r="W1927" s="108" t="str">
        <f>IF($N1927="", "", SUM($D$11:$D1927))</f>
        <v/>
      </c>
      <c r="X1927" s="111" t="str">
        <f t="shared" si="419"/>
        <v/>
      </c>
      <c r="Y1927" s="114" t="str">
        <f t="shared" si="423"/>
        <v/>
      </c>
      <c r="Z1927" s="111" t="str">
        <f>IF(X1927="", "", X1927-SUM($Z$11:$Z1926))</f>
        <v/>
      </c>
      <c r="AA1927" s="111" t="str">
        <f>IF($Y1927="", "", $Y1927-SUM($AA$11:$AA1926))</f>
        <v/>
      </c>
      <c r="AB1927" s="111" t="str">
        <f t="shared" si="424"/>
        <v/>
      </c>
      <c r="AC1927" s="121" t="str">
        <f t="shared" si="420"/>
        <v/>
      </c>
      <c r="AD1927" s="122" t="str">
        <f t="shared" si="421"/>
        <v/>
      </c>
      <c r="AE1927" s="123" t="str">
        <f t="shared" si="425"/>
        <v/>
      </c>
      <c r="AG1927" s="150" t="str">
        <f t="shared" si="422"/>
        <v/>
      </c>
    </row>
    <row r="1928" spans="1:33" x14ac:dyDescent="0.25">
      <c r="A1928" s="56"/>
      <c r="B1928" s="70"/>
      <c r="C1928" s="76"/>
      <c r="D1928" s="73"/>
      <c r="E1928" s="79"/>
      <c r="F1928" s="56"/>
      <c r="G1928" s="13" t="str">
        <f t="shared" si="413"/>
        <v/>
      </c>
      <c r="H1928" s="56"/>
      <c r="K1928" s="128"/>
      <c r="L1928" s="128"/>
      <c r="M1928" s="128"/>
      <c r="N1928" s="84" t="str">
        <f t="shared" si="414"/>
        <v/>
      </c>
      <c r="O1928" s="128"/>
      <c r="P1928" s="84" t="str">
        <f t="shared" si="415"/>
        <v/>
      </c>
      <c r="Q1928" s="84" t="str">
        <f t="shared" si="412"/>
        <v/>
      </c>
      <c r="R1928" s="84" t="str">
        <f t="shared" si="416"/>
        <v/>
      </c>
      <c r="S1928" s="84" t="str">
        <f t="shared" si="417"/>
        <v/>
      </c>
      <c r="U1928" s="84" t="str">
        <f t="shared" si="418"/>
        <v/>
      </c>
      <c r="W1928" s="108" t="str">
        <f>IF($N1928="", "", SUM($D$11:$D1928))</f>
        <v/>
      </c>
      <c r="X1928" s="111" t="str">
        <f t="shared" si="419"/>
        <v/>
      </c>
      <c r="Y1928" s="114" t="str">
        <f t="shared" si="423"/>
        <v/>
      </c>
      <c r="Z1928" s="111" t="str">
        <f>IF(X1928="", "", X1928-SUM($Z$11:$Z1927))</f>
        <v/>
      </c>
      <c r="AA1928" s="111" t="str">
        <f>IF($Y1928="", "", $Y1928-SUM($AA$11:$AA1927))</f>
        <v/>
      </c>
      <c r="AB1928" s="111" t="str">
        <f t="shared" si="424"/>
        <v/>
      </c>
      <c r="AC1928" s="121" t="str">
        <f t="shared" si="420"/>
        <v/>
      </c>
      <c r="AD1928" s="122" t="str">
        <f t="shared" si="421"/>
        <v/>
      </c>
      <c r="AE1928" s="123" t="str">
        <f t="shared" si="425"/>
        <v/>
      </c>
      <c r="AG1928" s="150" t="str">
        <f t="shared" si="422"/>
        <v/>
      </c>
    </row>
    <row r="1929" spans="1:33" x14ac:dyDescent="0.25">
      <c r="A1929" s="56"/>
      <c r="B1929" s="70"/>
      <c r="C1929" s="76"/>
      <c r="D1929" s="73"/>
      <c r="E1929" s="79"/>
      <c r="F1929" s="56"/>
      <c r="G1929" s="13" t="str">
        <f t="shared" si="413"/>
        <v/>
      </c>
      <c r="H1929" s="56"/>
      <c r="K1929" s="128"/>
      <c r="L1929" s="128"/>
      <c r="M1929" s="128"/>
      <c r="N1929" s="84" t="str">
        <f t="shared" si="414"/>
        <v/>
      </c>
      <c r="O1929" s="128"/>
      <c r="P1929" s="84" t="str">
        <f t="shared" si="415"/>
        <v/>
      </c>
      <c r="Q1929" s="84" t="str">
        <f t="shared" si="412"/>
        <v/>
      </c>
      <c r="R1929" s="84" t="str">
        <f t="shared" si="416"/>
        <v/>
      </c>
      <c r="S1929" s="84" t="str">
        <f t="shared" si="417"/>
        <v/>
      </c>
      <c r="U1929" s="84" t="str">
        <f t="shared" si="418"/>
        <v/>
      </c>
      <c r="W1929" s="108" t="str">
        <f>IF($N1929="", "", SUM($D$11:$D1929))</f>
        <v/>
      </c>
      <c r="X1929" s="111" t="str">
        <f t="shared" si="419"/>
        <v/>
      </c>
      <c r="Y1929" s="114" t="str">
        <f t="shared" si="423"/>
        <v/>
      </c>
      <c r="Z1929" s="111" t="str">
        <f>IF(X1929="", "", X1929-SUM($Z$11:$Z1928))</f>
        <v/>
      </c>
      <c r="AA1929" s="111" t="str">
        <f>IF($Y1929="", "", $Y1929-SUM($AA$11:$AA1928))</f>
        <v/>
      </c>
      <c r="AB1929" s="111" t="str">
        <f t="shared" si="424"/>
        <v/>
      </c>
      <c r="AC1929" s="121" t="str">
        <f t="shared" si="420"/>
        <v/>
      </c>
      <c r="AD1929" s="122" t="str">
        <f t="shared" si="421"/>
        <v/>
      </c>
      <c r="AE1929" s="123" t="str">
        <f t="shared" si="425"/>
        <v/>
      </c>
      <c r="AG1929" s="150" t="str">
        <f t="shared" si="422"/>
        <v/>
      </c>
    </row>
    <row r="1930" spans="1:33" x14ac:dyDescent="0.25">
      <c r="A1930" s="56"/>
      <c r="B1930" s="70"/>
      <c r="C1930" s="76"/>
      <c r="D1930" s="73"/>
      <c r="E1930" s="79"/>
      <c r="F1930" s="56"/>
      <c r="G1930" s="13" t="str">
        <f t="shared" si="413"/>
        <v/>
      </c>
      <c r="H1930" s="56"/>
      <c r="K1930" s="128"/>
      <c r="L1930" s="128"/>
      <c r="M1930" s="128"/>
      <c r="N1930" s="84" t="str">
        <f t="shared" si="414"/>
        <v/>
      </c>
      <c r="O1930" s="128"/>
      <c r="P1930" s="84" t="str">
        <f t="shared" si="415"/>
        <v/>
      </c>
      <c r="Q1930" s="84" t="str">
        <f t="shared" si="412"/>
        <v/>
      </c>
      <c r="R1930" s="84" t="str">
        <f t="shared" si="416"/>
        <v/>
      </c>
      <c r="S1930" s="84" t="str">
        <f t="shared" si="417"/>
        <v/>
      </c>
      <c r="U1930" s="84" t="str">
        <f t="shared" si="418"/>
        <v/>
      </c>
      <c r="W1930" s="108" t="str">
        <f>IF($N1930="", "", SUM($D$11:$D1930))</f>
        <v/>
      </c>
      <c r="X1930" s="111" t="str">
        <f t="shared" si="419"/>
        <v/>
      </c>
      <c r="Y1930" s="114" t="str">
        <f t="shared" si="423"/>
        <v/>
      </c>
      <c r="Z1930" s="111" t="str">
        <f>IF(X1930="", "", X1930-SUM($Z$11:$Z1929))</f>
        <v/>
      </c>
      <c r="AA1930" s="111" t="str">
        <f>IF($Y1930="", "", $Y1930-SUM($AA$11:$AA1929))</f>
        <v/>
      </c>
      <c r="AB1930" s="111" t="str">
        <f t="shared" si="424"/>
        <v/>
      </c>
      <c r="AC1930" s="121" t="str">
        <f t="shared" si="420"/>
        <v/>
      </c>
      <c r="AD1930" s="122" t="str">
        <f t="shared" si="421"/>
        <v/>
      </c>
      <c r="AE1930" s="123" t="str">
        <f t="shared" si="425"/>
        <v/>
      </c>
      <c r="AG1930" s="150" t="str">
        <f t="shared" si="422"/>
        <v/>
      </c>
    </row>
    <row r="1931" spans="1:33" x14ac:dyDescent="0.25">
      <c r="A1931" s="56"/>
      <c r="B1931" s="70"/>
      <c r="C1931" s="76"/>
      <c r="D1931" s="73"/>
      <c r="E1931" s="79"/>
      <c r="F1931" s="56"/>
      <c r="G1931" s="13" t="str">
        <f t="shared" si="413"/>
        <v/>
      </c>
      <c r="H1931" s="56"/>
      <c r="K1931" s="128"/>
      <c r="L1931" s="128"/>
      <c r="M1931" s="128"/>
      <c r="N1931" s="84" t="str">
        <f t="shared" si="414"/>
        <v/>
      </c>
      <c r="O1931" s="128"/>
      <c r="P1931" s="84" t="str">
        <f t="shared" si="415"/>
        <v/>
      </c>
      <c r="Q1931" s="84" t="str">
        <f t="shared" ref="Q1931:Q1994" si="426">IF($N1931="", "", IF(AND(Q$5="X", C1931=""), $N$6, IF(AND(NOT(C1931=""), COUNTIF(L$11:L$17, C1931)=0), $N$7, "")))</f>
        <v/>
      </c>
      <c r="R1931" s="84" t="str">
        <f t="shared" si="416"/>
        <v/>
      </c>
      <c r="S1931" s="84" t="str">
        <f t="shared" si="417"/>
        <v/>
      </c>
      <c r="U1931" s="84" t="str">
        <f t="shared" si="418"/>
        <v/>
      </c>
      <c r="W1931" s="108" t="str">
        <f>IF($N1931="", "", SUM($D$11:$D1931))</f>
        <v/>
      </c>
      <c r="X1931" s="111" t="str">
        <f t="shared" si="419"/>
        <v/>
      </c>
      <c r="Y1931" s="114" t="str">
        <f t="shared" si="423"/>
        <v/>
      </c>
      <c r="Z1931" s="111" t="str">
        <f>IF(X1931="", "", X1931-SUM($Z$11:$Z1930))</f>
        <v/>
      </c>
      <c r="AA1931" s="111" t="str">
        <f>IF($Y1931="", "", $Y1931-SUM($AA$11:$AA1930))</f>
        <v/>
      </c>
      <c r="AB1931" s="111" t="str">
        <f t="shared" si="424"/>
        <v/>
      </c>
      <c r="AC1931" s="121" t="str">
        <f t="shared" si="420"/>
        <v/>
      </c>
      <c r="AD1931" s="122" t="str">
        <f t="shared" si="421"/>
        <v/>
      </c>
      <c r="AE1931" s="123" t="str">
        <f t="shared" si="425"/>
        <v/>
      </c>
      <c r="AG1931" s="150" t="str">
        <f t="shared" si="422"/>
        <v/>
      </c>
    </row>
    <row r="1932" spans="1:33" x14ac:dyDescent="0.25">
      <c r="A1932" s="56"/>
      <c r="B1932" s="70"/>
      <c r="C1932" s="76"/>
      <c r="D1932" s="73"/>
      <c r="E1932" s="79"/>
      <c r="F1932" s="56"/>
      <c r="G1932" s="13" t="str">
        <f t="shared" ref="G1932:G1995" si="427">IF($B1932="", "", TEXT($B1932, "mmm"))</f>
        <v/>
      </c>
      <c r="H1932" s="56"/>
      <c r="K1932" s="128"/>
      <c r="L1932" s="128"/>
      <c r="M1932" s="128"/>
      <c r="N1932" s="84" t="str">
        <f t="shared" ref="N1932:N1995" si="428">IF(COUNTIF($B1932:$E1932, "")=4, "", "X")</f>
        <v/>
      </c>
      <c r="O1932" s="128"/>
      <c r="P1932" s="84" t="str">
        <f t="shared" ref="P1932:P1995" si="429">IF($N1932="", "", IF(AND(P$5="X", B1932=""), $N$6, IFERROR(IF(AND(NOT(B1932=""), OR(ISNUMBER(B1932)=FALSE, B1932&lt;$L$2, B1932&gt;$L$3)), $N$7, ""), $N$7)))</f>
        <v/>
      </c>
      <c r="Q1932" s="84" t="str">
        <f t="shared" si="426"/>
        <v/>
      </c>
      <c r="R1932" s="84" t="str">
        <f t="shared" ref="R1932:R1995" si="430">IF($N1932="", "", IF(AND(R$5="X", D1932=""), $N$6, IF(AND(NOT(D1932=""), ISNUMBER(D1932)=FALSE), $N$7, "")))</f>
        <v/>
      </c>
      <c r="S1932" s="84" t="str">
        <f t="shared" ref="S1932:S1995" si="431">IF($N1932="", "", IF(AND(S$5="X", E1932=""), $N$6, ""))</f>
        <v/>
      </c>
      <c r="U1932" s="84" t="str">
        <f t="shared" ref="U1932:U1995" si="432">IF($B1932="", "", TEXT($B1932, "mmm yyyy"))</f>
        <v/>
      </c>
      <c r="W1932" s="108" t="str">
        <f>IF($N1932="", "", SUM($D$11:$D1932))</f>
        <v/>
      </c>
      <c r="X1932" s="111" t="str">
        <f t="shared" ref="X1932:X1995" si="433">IF(W1932="", "", IF(W1932&lt;=$X$4, W1932, $X$4))</f>
        <v/>
      </c>
      <c r="Y1932" s="114" t="str">
        <f t="shared" si="423"/>
        <v/>
      </c>
      <c r="Z1932" s="111" t="str">
        <f>IF(X1932="", "", X1932-SUM($Z$11:$Z1931))</f>
        <v/>
      </c>
      <c r="AA1932" s="111" t="str">
        <f>IF($Y1932="", "", $Y1932-SUM($AA$11:$AA1931))</f>
        <v/>
      </c>
      <c r="AB1932" s="111" t="str">
        <f t="shared" si="424"/>
        <v/>
      </c>
      <c r="AC1932" s="121" t="str">
        <f t="shared" ref="AC1932:AC1995" si="434">IF($N1932="", "", $Z1932*$AC$4)</f>
        <v/>
      </c>
      <c r="AD1932" s="122" t="str">
        <f t="shared" ref="AD1932:AD1995" si="435">IF($N1932="", "", $AA1932*$AC$5)</f>
        <v/>
      </c>
      <c r="AE1932" s="123" t="str">
        <f t="shared" si="425"/>
        <v/>
      </c>
      <c r="AG1932" s="150" t="str">
        <f t="shared" ref="AG1932:AG1995" si="436">IF(OR($U1932="", $C1932=""), "", CONCATENATE($C1932, " - ", $U1932))</f>
        <v/>
      </c>
    </row>
    <row r="1933" spans="1:33" x14ac:dyDescent="0.25">
      <c r="A1933" s="56"/>
      <c r="B1933" s="70"/>
      <c r="C1933" s="76"/>
      <c r="D1933" s="73"/>
      <c r="E1933" s="79"/>
      <c r="F1933" s="56"/>
      <c r="G1933" s="13" t="str">
        <f t="shared" si="427"/>
        <v/>
      </c>
      <c r="H1933" s="56"/>
      <c r="K1933" s="128"/>
      <c r="L1933" s="128"/>
      <c r="M1933" s="128"/>
      <c r="N1933" s="84" t="str">
        <f t="shared" si="428"/>
        <v/>
      </c>
      <c r="O1933" s="128"/>
      <c r="P1933" s="84" t="str">
        <f t="shared" si="429"/>
        <v/>
      </c>
      <c r="Q1933" s="84" t="str">
        <f t="shared" si="426"/>
        <v/>
      </c>
      <c r="R1933" s="84" t="str">
        <f t="shared" si="430"/>
        <v/>
      </c>
      <c r="S1933" s="84" t="str">
        <f t="shared" si="431"/>
        <v/>
      </c>
      <c r="U1933" s="84" t="str">
        <f t="shared" si="432"/>
        <v/>
      </c>
      <c r="W1933" s="108" t="str">
        <f>IF($N1933="", "", SUM($D$11:$D1933))</f>
        <v/>
      </c>
      <c r="X1933" s="111" t="str">
        <f t="shared" si="433"/>
        <v/>
      </c>
      <c r="Y1933" s="114" t="str">
        <f t="shared" si="423"/>
        <v/>
      </c>
      <c r="Z1933" s="111" t="str">
        <f>IF(X1933="", "", X1933-SUM($Z$11:$Z1932))</f>
        <v/>
      </c>
      <c r="AA1933" s="111" t="str">
        <f>IF($Y1933="", "", $Y1933-SUM($AA$11:$AA1932))</f>
        <v/>
      </c>
      <c r="AB1933" s="111" t="str">
        <f t="shared" si="424"/>
        <v/>
      </c>
      <c r="AC1933" s="121" t="str">
        <f t="shared" si="434"/>
        <v/>
      </c>
      <c r="AD1933" s="122" t="str">
        <f t="shared" si="435"/>
        <v/>
      </c>
      <c r="AE1933" s="123" t="str">
        <f t="shared" si="425"/>
        <v/>
      </c>
      <c r="AG1933" s="150" t="str">
        <f t="shared" si="436"/>
        <v/>
      </c>
    </row>
    <row r="1934" spans="1:33" x14ac:dyDescent="0.25">
      <c r="A1934" s="56"/>
      <c r="B1934" s="70"/>
      <c r="C1934" s="76"/>
      <c r="D1934" s="73"/>
      <c r="E1934" s="79"/>
      <c r="F1934" s="56"/>
      <c r="G1934" s="13" t="str">
        <f t="shared" si="427"/>
        <v/>
      </c>
      <c r="H1934" s="56"/>
      <c r="K1934" s="128"/>
      <c r="L1934" s="128"/>
      <c r="M1934" s="128"/>
      <c r="N1934" s="84" t="str">
        <f t="shared" si="428"/>
        <v/>
      </c>
      <c r="O1934" s="128"/>
      <c r="P1934" s="84" t="str">
        <f t="shared" si="429"/>
        <v/>
      </c>
      <c r="Q1934" s="84" t="str">
        <f t="shared" si="426"/>
        <v/>
      </c>
      <c r="R1934" s="84" t="str">
        <f t="shared" si="430"/>
        <v/>
      </c>
      <c r="S1934" s="84" t="str">
        <f t="shared" si="431"/>
        <v/>
      </c>
      <c r="U1934" s="84" t="str">
        <f t="shared" si="432"/>
        <v/>
      </c>
      <c r="W1934" s="108" t="str">
        <f>IF($N1934="", "", SUM($D$11:$D1934))</f>
        <v/>
      </c>
      <c r="X1934" s="111" t="str">
        <f t="shared" si="433"/>
        <v/>
      </c>
      <c r="Y1934" s="114" t="str">
        <f t="shared" ref="Y1934:Y1997" si="437">IF(W1934="", "", IF(W1934&lt;=$X$4, 0, W1934-$X$4))</f>
        <v/>
      </c>
      <c r="Z1934" s="111" t="str">
        <f>IF(X1934="", "", X1934-SUM($Z$11:$Z1933))</f>
        <v/>
      </c>
      <c r="AA1934" s="111" t="str">
        <f>IF($Y1934="", "", $Y1934-SUM($AA$11:$AA1933))</f>
        <v/>
      </c>
      <c r="AB1934" s="111" t="str">
        <f t="shared" ref="AB1934:AB1997" si="438">IF($N1934="", "", SUM(Z1934:AA1934))</f>
        <v/>
      </c>
      <c r="AC1934" s="121" t="str">
        <f t="shared" si="434"/>
        <v/>
      </c>
      <c r="AD1934" s="122" t="str">
        <f t="shared" si="435"/>
        <v/>
      </c>
      <c r="AE1934" s="123" t="str">
        <f t="shared" ref="AE1934:AE1997" si="439">IF($N1934="", "", SUM(AC1934:AD1934))</f>
        <v/>
      </c>
      <c r="AG1934" s="150" t="str">
        <f t="shared" si="436"/>
        <v/>
      </c>
    </row>
    <row r="1935" spans="1:33" x14ac:dyDescent="0.25">
      <c r="A1935" s="56"/>
      <c r="B1935" s="70"/>
      <c r="C1935" s="76"/>
      <c r="D1935" s="73"/>
      <c r="E1935" s="79"/>
      <c r="F1935" s="56"/>
      <c r="G1935" s="13" t="str">
        <f t="shared" si="427"/>
        <v/>
      </c>
      <c r="H1935" s="56"/>
      <c r="K1935" s="128"/>
      <c r="L1935" s="128"/>
      <c r="M1935" s="128"/>
      <c r="N1935" s="84" t="str">
        <f t="shared" si="428"/>
        <v/>
      </c>
      <c r="O1935" s="128"/>
      <c r="P1935" s="84" t="str">
        <f t="shared" si="429"/>
        <v/>
      </c>
      <c r="Q1935" s="84" t="str">
        <f t="shared" si="426"/>
        <v/>
      </c>
      <c r="R1935" s="84" t="str">
        <f t="shared" si="430"/>
        <v/>
      </c>
      <c r="S1935" s="84" t="str">
        <f t="shared" si="431"/>
        <v/>
      </c>
      <c r="U1935" s="84" t="str">
        <f t="shared" si="432"/>
        <v/>
      </c>
      <c r="W1935" s="108" t="str">
        <f>IF($N1935="", "", SUM($D$11:$D1935))</f>
        <v/>
      </c>
      <c r="X1935" s="111" t="str">
        <f t="shared" si="433"/>
        <v/>
      </c>
      <c r="Y1935" s="114" t="str">
        <f t="shared" si="437"/>
        <v/>
      </c>
      <c r="Z1935" s="111" t="str">
        <f>IF(X1935="", "", X1935-SUM($Z$11:$Z1934))</f>
        <v/>
      </c>
      <c r="AA1935" s="111" t="str">
        <f>IF($Y1935="", "", $Y1935-SUM($AA$11:$AA1934))</f>
        <v/>
      </c>
      <c r="AB1935" s="111" t="str">
        <f t="shared" si="438"/>
        <v/>
      </c>
      <c r="AC1935" s="121" t="str">
        <f t="shared" si="434"/>
        <v/>
      </c>
      <c r="AD1935" s="122" t="str">
        <f t="shared" si="435"/>
        <v/>
      </c>
      <c r="AE1935" s="123" t="str">
        <f t="shared" si="439"/>
        <v/>
      </c>
      <c r="AG1935" s="150" t="str">
        <f t="shared" si="436"/>
        <v/>
      </c>
    </row>
    <row r="1936" spans="1:33" x14ac:dyDescent="0.25">
      <c r="A1936" s="56"/>
      <c r="B1936" s="70"/>
      <c r="C1936" s="76"/>
      <c r="D1936" s="73"/>
      <c r="E1936" s="79"/>
      <c r="F1936" s="56"/>
      <c r="G1936" s="13" t="str">
        <f t="shared" si="427"/>
        <v/>
      </c>
      <c r="H1936" s="56"/>
      <c r="K1936" s="128"/>
      <c r="L1936" s="128"/>
      <c r="M1936" s="128"/>
      <c r="N1936" s="84" t="str">
        <f t="shared" si="428"/>
        <v/>
      </c>
      <c r="O1936" s="128"/>
      <c r="P1936" s="84" t="str">
        <f t="shared" si="429"/>
        <v/>
      </c>
      <c r="Q1936" s="84" t="str">
        <f t="shared" si="426"/>
        <v/>
      </c>
      <c r="R1936" s="84" t="str">
        <f t="shared" si="430"/>
        <v/>
      </c>
      <c r="S1936" s="84" t="str">
        <f t="shared" si="431"/>
        <v/>
      </c>
      <c r="U1936" s="84" t="str">
        <f t="shared" si="432"/>
        <v/>
      </c>
      <c r="W1936" s="108" t="str">
        <f>IF($N1936="", "", SUM($D$11:$D1936))</f>
        <v/>
      </c>
      <c r="X1936" s="111" t="str">
        <f t="shared" si="433"/>
        <v/>
      </c>
      <c r="Y1936" s="114" t="str">
        <f t="shared" si="437"/>
        <v/>
      </c>
      <c r="Z1936" s="111" t="str">
        <f>IF(X1936="", "", X1936-SUM($Z$11:$Z1935))</f>
        <v/>
      </c>
      <c r="AA1936" s="111" t="str">
        <f>IF($Y1936="", "", $Y1936-SUM($AA$11:$AA1935))</f>
        <v/>
      </c>
      <c r="AB1936" s="111" t="str">
        <f t="shared" si="438"/>
        <v/>
      </c>
      <c r="AC1936" s="121" t="str">
        <f t="shared" si="434"/>
        <v/>
      </c>
      <c r="AD1936" s="122" t="str">
        <f t="shared" si="435"/>
        <v/>
      </c>
      <c r="AE1936" s="123" t="str">
        <f t="shared" si="439"/>
        <v/>
      </c>
      <c r="AG1936" s="150" t="str">
        <f t="shared" si="436"/>
        <v/>
      </c>
    </row>
    <row r="1937" spans="1:33" x14ac:dyDescent="0.25">
      <c r="A1937" s="56"/>
      <c r="B1937" s="70"/>
      <c r="C1937" s="76"/>
      <c r="D1937" s="73"/>
      <c r="E1937" s="79"/>
      <c r="F1937" s="56"/>
      <c r="G1937" s="13" t="str">
        <f t="shared" si="427"/>
        <v/>
      </c>
      <c r="H1937" s="56"/>
      <c r="K1937" s="128"/>
      <c r="L1937" s="128"/>
      <c r="M1937" s="128"/>
      <c r="N1937" s="84" t="str">
        <f t="shared" si="428"/>
        <v/>
      </c>
      <c r="O1937" s="128"/>
      <c r="P1937" s="84" t="str">
        <f t="shared" si="429"/>
        <v/>
      </c>
      <c r="Q1937" s="84" t="str">
        <f t="shared" si="426"/>
        <v/>
      </c>
      <c r="R1937" s="84" t="str">
        <f t="shared" si="430"/>
        <v/>
      </c>
      <c r="S1937" s="84" t="str">
        <f t="shared" si="431"/>
        <v/>
      </c>
      <c r="U1937" s="84" t="str">
        <f t="shared" si="432"/>
        <v/>
      </c>
      <c r="W1937" s="108" t="str">
        <f>IF($N1937="", "", SUM($D$11:$D1937))</f>
        <v/>
      </c>
      <c r="X1937" s="111" t="str">
        <f t="shared" si="433"/>
        <v/>
      </c>
      <c r="Y1937" s="114" t="str">
        <f t="shared" si="437"/>
        <v/>
      </c>
      <c r="Z1937" s="111" t="str">
        <f>IF(X1937="", "", X1937-SUM($Z$11:$Z1936))</f>
        <v/>
      </c>
      <c r="AA1937" s="111" t="str">
        <f>IF($Y1937="", "", $Y1937-SUM($AA$11:$AA1936))</f>
        <v/>
      </c>
      <c r="AB1937" s="111" t="str">
        <f t="shared" si="438"/>
        <v/>
      </c>
      <c r="AC1937" s="121" t="str">
        <f t="shared" si="434"/>
        <v/>
      </c>
      <c r="AD1937" s="122" t="str">
        <f t="shared" si="435"/>
        <v/>
      </c>
      <c r="AE1937" s="123" t="str">
        <f t="shared" si="439"/>
        <v/>
      </c>
      <c r="AG1937" s="150" t="str">
        <f t="shared" si="436"/>
        <v/>
      </c>
    </row>
    <row r="1938" spans="1:33" x14ac:dyDescent="0.25">
      <c r="A1938" s="56"/>
      <c r="B1938" s="70"/>
      <c r="C1938" s="76"/>
      <c r="D1938" s="73"/>
      <c r="E1938" s="79"/>
      <c r="F1938" s="56"/>
      <c r="G1938" s="13" t="str">
        <f t="shared" si="427"/>
        <v/>
      </c>
      <c r="H1938" s="56"/>
      <c r="K1938" s="128"/>
      <c r="L1938" s="128"/>
      <c r="M1938" s="128"/>
      <c r="N1938" s="84" t="str">
        <f t="shared" si="428"/>
        <v/>
      </c>
      <c r="O1938" s="128"/>
      <c r="P1938" s="84" t="str">
        <f t="shared" si="429"/>
        <v/>
      </c>
      <c r="Q1938" s="84" t="str">
        <f t="shared" si="426"/>
        <v/>
      </c>
      <c r="R1938" s="84" t="str">
        <f t="shared" si="430"/>
        <v/>
      </c>
      <c r="S1938" s="84" t="str">
        <f t="shared" si="431"/>
        <v/>
      </c>
      <c r="U1938" s="84" t="str">
        <f t="shared" si="432"/>
        <v/>
      </c>
      <c r="W1938" s="108" t="str">
        <f>IF($N1938="", "", SUM($D$11:$D1938))</f>
        <v/>
      </c>
      <c r="X1938" s="111" t="str">
        <f t="shared" si="433"/>
        <v/>
      </c>
      <c r="Y1938" s="114" t="str">
        <f t="shared" si="437"/>
        <v/>
      </c>
      <c r="Z1938" s="111" t="str">
        <f>IF(X1938="", "", X1938-SUM($Z$11:$Z1937))</f>
        <v/>
      </c>
      <c r="AA1938" s="111" t="str">
        <f>IF($Y1938="", "", $Y1938-SUM($AA$11:$AA1937))</f>
        <v/>
      </c>
      <c r="AB1938" s="111" t="str">
        <f t="shared" si="438"/>
        <v/>
      </c>
      <c r="AC1938" s="121" t="str">
        <f t="shared" si="434"/>
        <v/>
      </c>
      <c r="AD1938" s="122" t="str">
        <f t="shared" si="435"/>
        <v/>
      </c>
      <c r="AE1938" s="123" t="str">
        <f t="shared" si="439"/>
        <v/>
      </c>
      <c r="AG1938" s="150" t="str">
        <f t="shared" si="436"/>
        <v/>
      </c>
    </row>
    <row r="1939" spans="1:33" x14ac:dyDescent="0.25">
      <c r="A1939" s="56"/>
      <c r="B1939" s="70"/>
      <c r="C1939" s="76"/>
      <c r="D1939" s="73"/>
      <c r="E1939" s="79"/>
      <c r="F1939" s="56"/>
      <c r="G1939" s="13" t="str">
        <f t="shared" si="427"/>
        <v/>
      </c>
      <c r="H1939" s="56"/>
      <c r="K1939" s="128"/>
      <c r="L1939" s="128"/>
      <c r="M1939" s="128"/>
      <c r="N1939" s="84" t="str">
        <f t="shared" si="428"/>
        <v/>
      </c>
      <c r="O1939" s="128"/>
      <c r="P1939" s="84" t="str">
        <f t="shared" si="429"/>
        <v/>
      </c>
      <c r="Q1939" s="84" t="str">
        <f t="shared" si="426"/>
        <v/>
      </c>
      <c r="R1939" s="84" t="str">
        <f t="shared" si="430"/>
        <v/>
      </c>
      <c r="S1939" s="84" t="str">
        <f t="shared" si="431"/>
        <v/>
      </c>
      <c r="U1939" s="84" t="str">
        <f t="shared" si="432"/>
        <v/>
      </c>
      <c r="W1939" s="108" t="str">
        <f>IF($N1939="", "", SUM($D$11:$D1939))</f>
        <v/>
      </c>
      <c r="X1939" s="111" t="str">
        <f t="shared" si="433"/>
        <v/>
      </c>
      <c r="Y1939" s="114" t="str">
        <f t="shared" si="437"/>
        <v/>
      </c>
      <c r="Z1939" s="111" t="str">
        <f>IF(X1939="", "", X1939-SUM($Z$11:$Z1938))</f>
        <v/>
      </c>
      <c r="AA1939" s="111" t="str">
        <f>IF($Y1939="", "", $Y1939-SUM($AA$11:$AA1938))</f>
        <v/>
      </c>
      <c r="AB1939" s="111" t="str">
        <f t="shared" si="438"/>
        <v/>
      </c>
      <c r="AC1939" s="121" t="str">
        <f t="shared" si="434"/>
        <v/>
      </c>
      <c r="AD1939" s="122" t="str">
        <f t="shared" si="435"/>
        <v/>
      </c>
      <c r="AE1939" s="123" t="str">
        <f t="shared" si="439"/>
        <v/>
      </c>
      <c r="AG1939" s="150" t="str">
        <f t="shared" si="436"/>
        <v/>
      </c>
    </row>
    <row r="1940" spans="1:33" x14ac:dyDescent="0.25">
      <c r="A1940" s="56"/>
      <c r="B1940" s="70"/>
      <c r="C1940" s="76"/>
      <c r="D1940" s="73"/>
      <c r="E1940" s="79"/>
      <c r="F1940" s="56"/>
      <c r="G1940" s="13" t="str">
        <f t="shared" si="427"/>
        <v/>
      </c>
      <c r="H1940" s="56"/>
      <c r="K1940" s="128"/>
      <c r="L1940" s="128"/>
      <c r="M1940" s="128"/>
      <c r="N1940" s="84" t="str">
        <f t="shared" si="428"/>
        <v/>
      </c>
      <c r="O1940" s="128"/>
      <c r="P1940" s="84" t="str">
        <f t="shared" si="429"/>
        <v/>
      </c>
      <c r="Q1940" s="84" t="str">
        <f t="shared" si="426"/>
        <v/>
      </c>
      <c r="R1940" s="84" t="str">
        <f t="shared" si="430"/>
        <v/>
      </c>
      <c r="S1940" s="84" t="str">
        <f t="shared" si="431"/>
        <v/>
      </c>
      <c r="U1940" s="84" t="str">
        <f t="shared" si="432"/>
        <v/>
      </c>
      <c r="W1940" s="108" t="str">
        <f>IF($N1940="", "", SUM($D$11:$D1940))</f>
        <v/>
      </c>
      <c r="X1940" s="111" t="str">
        <f t="shared" si="433"/>
        <v/>
      </c>
      <c r="Y1940" s="114" t="str">
        <f t="shared" si="437"/>
        <v/>
      </c>
      <c r="Z1940" s="111" t="str">
        <f>IF(X1940="", "", X1940-SUM($Z$11:$Z1939))</f>
        <v/>
      </c>
      <c r="AA1940" s="111" t="str">
        <f>IF($Y1940="", "", $Y1940-SUM($AA$11:$AA1939))</f>
        <v/>
      </c>
      <c r="AB1940" s="111" t="str">
        <f t="shared" si="438"/>
        <v/>
      </c>
      <c r="AC1940" s="121" t="str">
        <f t="shared" si="434"/>
        <v/>
      </c>
      <c r="AD1940" s="122" t="str">
        <f t="shared" si="435"/>
        <v/>
      </c>
      <c r="AE1940" s="123" t="str">
        <f t="shared" si="439"/>
        <v/>
      </c>
      <c r="AG1940" s="150" t="str">
        <f t="shared" si="436"/>
        <v/>
      </c>
    </row>
    <row r="1941" spans="1:33" x14ac:dyDescent="0.25">
      <c r="A1941" s="56"/>
      <c r="B1941" s="70"/>
      <c r="C1941" s="76"/>
      <c r="D1941" s="73"/>
      <c r="E1941" s="79"/>
      <c r="F1941" s="56"/>
      <c r="G1941" s="13" t="str">
        <f t="shared" si="427"/>
        <v/>
      </c>
      <c r="H1941" s="56"/>
      <c r="K1941" s="128"/>
      <c r="L1941" s="128"/>
      <c r="M1941" s="128"/>
      <c r="N1941" s="84" t="str">
        <f t="shared" si="428"/>
        <v/>
      </c>
      <c r="O1941" s="128"/>
      <c r="P1941" s="84" t="str">
        <f t="shared" si="429"/>
        <v/>
      </c>
      <c r="Q1941" s="84" t="str">
        <f t="shared" si="426"/>
        <v/>
      </c>
      <c r="R1941" s="84" t="str">
        <f t="shared" si="430"/>
        <v/>
      </c>
      <c r="S1941" s="84" t="str">
        <f t="shared" si="431"/>
        <v/>
      </c>
      <c r="U1941" s="84" t="str">
        <f t="shared" si="432"/>
        <v/>
      </c>
      <c r="W1941" s="108" t="str">
        <f>IF($N1941="", "", SUM($D$11:$D1941))</f>
        <v/>
      </c>
      <c r="X1941" s="111" t="str">
        <f t="shared" si="433"/>
        <v/>
      </c>
      <c r="Y1941" s="114" t="str">
        <f t="shared" si="437"/>
        <v/>
      </c>
      <c r="Z1941" s="111" t="str">
        <f>IF(X1941="", "", X1941-SUM($Z$11:$Z1940))</f>
        <v/>
      </c>
      <c r="AA1941" s="111" t="str">
        <f>IF($Y1941="", "", $Y1941-SUM($AA$11:$AA1940))</f>
        <v/>
      </c>
      <c r="AB1941" s="111" t="str">
        <f t="shared" si="438"/>
        <v/>
      </c>
      <c r="AC1941" s="121" t="str">
        <f t="shared" si="434"/>
        <v/>
      </c>
      <c r="AD1941" s="122" t="str">
        <f t="shared" si="435"/>
        <v/>
      </c>
      <c r="AE1941" s="123" t="str">
        <f t="shared" si="439"/>
        <v/>
      </c>
      <c r="AG1941" s="150" t="str">
        <f t="shared" si="436"/>
        <v/>
      </c>
    </row>
    <row r="1942" spans="1:33" x14ac:dyDescent="0.25">
      <c r="A1942" s="56"/>
      <c r="B1942" s="70"/>
      <c r="C1942" s="76"/>
      <c r="D1942" s="73"/>
      <c r="E1942" s="79"/>
      <c r="F1942" s="56"/>
      <c r="G1942" s="13" t="str">
        <f t="shared" si="427"/>
        <v/>
      </c>
      <c r="H1942" s="56"/>
      <c r="K1942" s="128"/>
      <c r="L1942" s="128"/>
      <c r="M1942" s="128"/>
      <c r="N1942" s="84" t="str">
        <f t="shared" si="428"/>
        <v/>
      </c>
      <c r="O1942" s="128"/>
      <c r="P1942" s="84" t="str">
        <f t="shared" si="429"/>
        <v/>
      </c>
      <c r="Q1942" s="84" t="str">
        <f t="shared" si="426"/>
        <v/>
      </c>
      <c r="R1942" s="84" t="str">
        <f t="shared" si="430"/>
        <v/>
      </c>
      <c r="S1942" s="84" t="str">
        <f t="shared" si="431"/>
        <v/>
      </c>
      <c r="U1942" s="84" t="str">
        <f t="shared" si="432"/>
        <v/>
      </c>
      <c r="W1942" s="108" t="str">
        <f>IF($N1942="", "", SUM($D$11:$D1942))</f>
        <v/>
      </c>
      <c r="X1942" s="111" t="str">
        <f t="shared" si="433"/>
        <v/>
      </c>
      <c r="Y1942" s="114" t="str">
        <f t="shared" si="437"/>
        <v/>
      </c>
      <c r="Z1942" s="111" t="str">
        <f>IF(X1942="", "", X1942-SUM($Z$11:$Z1941))</f>
        <v/>
      </c>
      <c r="AA1942" s="111" t="str">
        <f>IF($Y1942="", "", $Y1942-SUM($AA$11:$AA1941))</f>
        <v/>
      </c>
      <c r="AB1942" s="111" t="str">
        <f t="shared" si="438"/>
        <v/>
      </c>
      <c r="AC1942" s="121" t="str">
        <f t="shared" si="434"/>
        <v/>
      </c>
      <c r="AD1942" s="122" t="str">
        <f t="shared" si="435"/>
        <v/>
      </c>
      <c r="AE1942" s="123" t="str">
        <f t="shared" si="439"/>
        <v/>
      </c>
      <c r="AG1942" s="150" t="str">
        <f t="shared" si="436"/>
        <v/>
      </c>
    </row>
    <row r="1943" spans="1:33" x14ac:dyDescent="0.25">
      <c r="A1943" s="56"/>
      <c r="B1943" s="70"/>
      <c r="C1943" s="76"/>
      <c r="D1943" s="73"/>
      <c r="E1943" s="79"/>
      <c r="F1943" s="56"/>
      <c r="G1943" s="13" t="str">
        <f t="shared" si="427"/>
        <v/>
      </c>
      <c r="H1943" s="56"/>
      <c r="K1943" s="128"/>
      <c r="L1943" s="128"/>
      <c r="M1943" s="128"/>
      <c r="N1943" s="84" t="str">
        <f t="shared" si="428"/>
        <v/>
      </c>
      <c r="O1943" s="128"/>
      <c r="P1943" s="84" t="str">
        <f t="shared" si="429"/>
        <v/>
      </c>
      <c r="Q1943" s="84" t="str">
        <f t="shared" si="426"/>
        <v/>
      </c>
      <c r="R1943" s="84" t="str">
        <f t="shared" si="430"/>
        <v/>
      </c>
      <c r="S1943" s="84" t="str">
        <f t="shared" si="431"/>
        <v/>
      </c>
      <c r="U1943" s="84" t="str">
        <f t="shared" si="432"/>
        <v/>
      </c>
      <c r="W1943" s="108" t="str">
        <f>IF($N1943="", "", SUM($D$11:$D1943))</f>
        <v/>
      </c>
      <c r="X1943" s="111" t="str">
        <f t="shared" si="433"/>
        <v/>
      </c>
      <c r="Y1943" s="114" t="str">
        <f t="shared" si="437"/>
        <v/>
      </c>
      <c r="Z1943" s="111" t="str">
        <f>IF(X1943="", "", X1943-SUM($Z$11:$Z1942))</f>
        <v/>
      </c>
      <c r="AA1943" s="111" t="str">
        <f>IF($Y1943="", "", $Y1943-SUM($AA$11:$AA1942))</f>
        <v/>
      </c>
      <c r="AB1943" s="111" t="str">
        <f t="shared" si="438"/>
        <v/>
      </c>
      <c r="AC1943" s="121" t="str">
        <f t="shared" si="434"/>
        <v/>
      </c>
      <c r="AD1943" s="122" t="str">
        <f t="shared" si="435"/>
        <v/>
      </c>
      <c r="AE1943" s="123" t="str">
        <f t="shared" si="439"/>
        <v/>
      </c>
      <c r="AG1943" s="150" t="str">
        <f t="shared" si="436"/>
        <v/>
      </c>
    </row>
    <row r="1944" spans="1:33" x14ac:dyDescent="0.25">
      <c r="A1944" s="56"/>
      <c r="B1944" s="70"/>
      <c r="C1944" s="76"/>
      <c r="D1944" s="73"/>
      <c r="E1944" s="79"/>
      <c r="F1944" s="56"/>
      <c r="G1944" s="13" t="str">
        <f t="shared" si="427"/>
        <v/>
      </c>
      <c r="H1944" s="56"/>
      <c r="K1944" s="128"/>
      <c r="L1944" s="128"/>
      <c r="M1944" s="128"/>
      <c r="N1944" s="84" t="str">
        <f t="shared" si="428"/>
        <v/>
      </c>
      <c r="O1944" s="128"/>
      <c r="P1944" s="84" t="str">
        <f t="shared" si="429"/>
        <v/>
      </c>
      <c r="Q1944" s="84" t="str">
        <f t="shared" si="426"/>
        <v/>
      </c>
      <c r="R1944" s="84" t="str">
        <f t="shared" si="430"/>
        <v/>
      </c>
      <c r="S1944" s="84" t="str">
        <f t="shared" si="431"/>
        <v/>
      </c>
      <c r="U1944" s="84" t="str">
        <f t="shared" si="432"/>
        <v/>
      </c>
      <c r="W1944" s="108" t="str">
        <f>IF($N1944="", "", SUM($D$11:$D1944))</f>
        <v/>
      </c>
      <c r="X1944" s="111" t="str">
        <f t="shared" si="433"/>
        <v/>
      </c>
      <c r="Y1944" s="114" t="str">
        <f t="shared" si="437"/>
        <v/>
      </c>
      <c r="Z1944" s="111" t="str">
        <f>IF(X1944="", "", X1944-SUM($Z$11:$Z1943))</f>
        <v/>
      </c>
      <c r="AA1944" s="111" t="str">
        <f>IF($Y1944="", "", $Y1944-SUM($AA$11:$AA1943))</f>
        <v/>
      </c>
      <c r="AB1944" s="111" t="str">
        <f t="shared" si="438"/>
        <v/>
      </c>
      <c r="AC1944" s="121" t="str">
        <f t="shared" si="434"/>
        <v/>
      </c>
      <c r="AD1944" s="122" t="str">
        <f t="shared" si="435"/>
        <v/>
      </c>
      <c r="AE1944" s="123" t="str">
        <f t="shared" si="439"/>
        <v/>
      </c>
      <c r="AG1944" s="150" t="str">
        <f t="shared" si="436"/>
        <v/>
      </c>
    </row>
    <row r="1945" spans="1:33" x14ac:dyDescent="0.25">
      <c r="A1945" s="56"/>
      <c r="B1945" s="70"/>
      <c r="C1945" s="76"/>
      <c r="D1945" s="73"/>
      <c r="E1945" s="79"/>
      <c r="F1945" s="56"/>
      <c r="G1945" s="13" t="str">
        <f t="shared" si="427"/>
        <v/>
      </c>
      <c r="H1945" s="56"/>
      <c r="K1945" s="128"/>
      <c r="L1945" s="128"/>
      <c r="M1945" s="128"/>
      <c r="N1945" s="84" t="str">
        <f t="shared" si="428"/>
        <v/>
      </c>
      <c r="O1945" s="128"/>
      <c r="P1945" s="84" t="str">
        <f t="shared" si="429"/>
        <v/>
      </c>
      <c r="Q1945" s="84" t="str">
        <f t="shared" si="426"/>
        <v/>
      </c>
      <c r="R1945" s="84" t="str">
        <f t="shared" si="430"/>
        <v/>
      </c>
      <c r="S1945" s="84" t="str">
        <f t="shared" si="431"/>
        <v/>
      </c>
      <c r="U1945" s="84" t="str">
        <f t="shared" si="432"/>
        <v/>
      </c>
      <c r="W1945" s="108" t="str">
        <f>IF($N1945="", "", SUM($D$11:$D1945))</f>
        <v/>
      </c>
      <c r="X1945" s="111" t="str">
        <f t="shared" si="433"/>
        <v/>
      </c>
      <c r="Y1945" s="114" t="str">
        <f t="shared" si="437"/>
        <v/>
      </c>
      <c r="Z1945" s="111" t="str">
        <f>IF(X1945="", "", X1945-SUM($Z$11:$Z1944))</f>
        <v/>
      </c>
      <c r="AA1945" s="111" t="str">
        <f>IF($Y1945="", "", $Y1945-SUM($AA$11:$AA1944))</f>
        <v/>
      </c>
      <c r="AB1945" s="111" t="str">
        <f t="shared" si="438"/>
        <v/>
      </c>
      <c r="AC1945" s="121" t="str">
        <f t="shared" si="434"/>
        <v/>
      </c>
      <c r="AD1945" s="122" t="str">
        <f t="shared" si="435"/>
        <v/>
      </c>
      <c r="AE1945" s="123" t="str">
        <f t="shared" si="439"/>
        <v/>
      </c>
      <c r="AG1945" s="150" t="str">
        <f t="shared" si="436"/>
        <v/>
      </c>
    </row>
    <row r="1946" spans="1:33" x14ac:dyDescent="0.25">
      <c r="A1946" s="56"/>
      <c r="B1946" s="70"/>
      <c r="C1946" s="76"/>
      <c r="D1946" s="73"/>
      <c r="E1946" s="79"/>
      <c r="F1946" s="56"/>
      <c r="G1946" s="13" t="str">
        <f t="shared" si="427"/>
        <v/>
      </c>
      <c r="H1946" s="56"/>
      <c r="K1946" s="128"/>
      <c r="L1946" s="128"/>
      <c r="M1946" s="128"/>
      <c r="N1946" s="84" t="str">
        <f t="shared" si="428"/>
        <v/>
      </c>
      <c r="O1946" s="128"/>
      <c r="P1946" s="84" t="str">
        <f t="shared" si="429"/>
        <v/>
      </c>
      <c r="Q1946" s="84" t="str">
        <f t="shared" si="426"/>
        <v/>
      </c>
      <c r="R1946" s="84" t="str">
        <f t="shared" si="430"/>
        <v/>
      </c>
      <c r="S1946" s="84" t="str">
        <f t="shared" si="431"/>
        <v/>
      </c>
      <c r="U1946" s="84" t="str">
        <f t="shared" si="432"/>
        <v/>
      </c>
      <c r="W1946" s="108" t="str">
        <f>IF($N1946="", "", SUM($D$11:$D1946))</f>
        <v/>
      </c>
      <c r="X1946" s="111" t="str">
        <f t="shared" si="433"/>
        <v/>
      </c>
      <c r="Y1946" s="114" t="str">
        <f t="shared" si="437"/>
        <v/>
      </c>
      <c r="Z1946" s="111" t="str">
        <f>IF(X1946="", "", X1946-SUM($Z$11:$Z1945))</f>
        <v/>
      </c>
      <c r="AA1946" s="111" t="str">
        <f>IF($Y1946="", "", $Y1946-SUM($AA$11:$AA1945))</f>
        <v/>
      </c>
      <c r="AB1946" s="111" t="str">
        <f t="shared" si="438"/>
        <v/>
      </c>
      <c r="AC1946" s="121" t="str">
        <f t="shared" si="434"/>
        <v/>
      </c>
      <c r="AD1946" s="122" t="str">
        <f t="shared" si="435"/>
        <v/>
      </c>
      <c r="AE1946" s="123" t="str">
        <f t="shared" si="439"/>
        <v/>
      </c>
      <c r="AG1946" s="150" t="str">
        <f t="shared" si="436"/>
        <v/>
      </c>
    </row>
    <row r="1947" spans="1:33" x14ac:dyDescent="0.25">
      <c r="A1947" s="56"/>
      <c r="B1947" s="70"/>
      <c r="C1947" s="76"/>
      <c r="D1947" s="73"/>
      <c r="E1947" s="79"/>
      <c r="F1947" s="56"/>
      <c r="G1947" s="13" t="str">
        <f t="shared" si="427"/>
        <v/>
      </c>
      <c r="H1947" s="56"/>
      <c r="K1947" s="128"/>
      <c r="L1947" s="128"/>
      <c r="M1947" s="128"/>
      <c r="N1947" s="84" t="str">
        <f t="shared" si="428"/>
        <v/>
      </c>
      <c r="O1947" s="128"/>
      <c r="P1947" s="84" t="str">
        <f t="shared" si="429"/>
        <v/>
      </c>
      <c r="Q1947" s="84" t="str">
        <f t="shared" si="426"/>
        <v/>
      </c>
      <c r="R1947" s="84" t="str">
        <f t="shared" si="430"/>
        <v/>
      </c>
      <c r="S1947" s="84" t="str">
        <f t="shared" si="431"/>
        <v/>
      </c>
      <c r="U1947" s="84" t="str">
        <f t="shared" si="432"/>
        <v/>
      </c>
      <c r="W1947" s="108" t="str">
        <f>IF($N1947="", "", SUM($D$11:$D1947))</f>
        <v/>
      </c>
      <c r="X1947" s="111" t="str">
        <f t="shared" si="433"/>
        <v/>
      </c>
      <c r="Y1947" s="114" t="str">
        <f t="shared" si="437"/>
        <v/>
      </c>
      <c r="Z1947" s="111" t="str">
        <f>IF(X1947="", "", X1947-SUM($Z$11:$Z1946))</f>
        <v/>
      </c>
      <c r="AA1947" s="111" t="str">
        <f>IF($Y1947="", "", $Y1947-SUM($AA$11:$AA1946))</f>
        <v/>
      </c>
      <c r="AB1947" s="111" t="str">
        <f t="shared" si="438"/>
        <v/>
      </c>
      <c r="AC1947" s="121" t="str">
        <f t="shared" si="434"/>
        <v/>
      </c>
      <c r="AD1947" s="122" t="str">
        <f t="shared" si="435"/>
        <v/>
      </c>
      <c r="AE1947" s="123" t="str">
        <f t="shared" si="439"/>
        <v/>
      </c>
      <c r="AG1947" s="150" t="str">
        <f t="shared" si="436"/>
        <v/>
      </c>
    </row>
    <row r="1948" spans="1:33" x14ac:dyDescent="0.25">
      <c r="A1948" s="56"/>
      <c r="B1948" s="70"/>
      <c r="C1948" s="76"/>
      <c r="D1948" s="73"/>
      <c r="E1948" s="79"/>
      <c r="F1948" s="56"/>
      <c r="G1948" s="13" t="str">
        <f t="shared" si="427"/>
        <v/>
      </c>
      <c r="H1948" s="56"/>
      <c r="K1948" s="128"/>
      <c r="L1948" s="128"/>
      <c r="M1948" s="128"/>
      <c r="N1948" s="84" t="str">
        <f t="shared" si="428"/>
        <v/>
      </c>
      <c r="O1948" s="128"/>
      <c r="P1948" s="84" t="str">
        <f t="shared" si="429"/>
        <v/>
      </c>
      <c r="Q1948" s="84" t="str">
        <f t="shared" si="426"/>
        <v/>
      </c>
      <c r="R1948" s="84" t="str">
        <f t="shared" si="430"/>
        <v/>
      </c>
      <c r="S1948" s="84" t="str">
        <f t="shared" si="431"/>
        <v/>
      </c>
      <c r="U1948" s="84" t="str">
        <f t="shared" si="432"/>
        <v/>
      </c>
      <c r="W1948" s="108" t="str">
        <f>IF($N1948="", "", SUM($D$11:$D1948))</f>
        <v/>
      </c>
      <c r="X1948" s="111" t="str">
        <f t="shared" si="433"/>
        <v/>
      </c>
      <c r="Y1948" s="114" t="str">
        <f t="shared" si="437"/>
        <v/>
      </c>
      <c r="Z1948" s="111" t="str">
        <f>IF(X1948="", "", X1948-SUM($Z$11:$Z1947))</f>
        <v/>
      </c>
      <c r="AA1948" s="111" t="str">
        <f>IF($Y1948="", "", $Y1948-SUM($AA$11:$AA1947))</f>
        <v/>
      </c>
      <c r="AB1948" s="111" t="str">
        <f t="shared" si="438"/>
        <v/>
      </c>
      <c r="AC1948" s="121" t="str">
        <f t="shared" si="434"/>
        <v/>
      </c>
      <c r="AD1948" s="122" t="str">
        <f t="shared" si="435"/>
        <v/>
      </c>
      <c r="AE1948" s="123" t="str">
        <f t="shared" si="439"/>
        <v/>
      </c>
      <c r="AG1948" s="150" t="str">
        <f t="shared" si="436"/>
        <v/>
      </c>
    </row>
    <row r="1949" spans="1:33" x14ac:dyDescent="0.25">
      <c r="A1949" s="56"/>
      <c r="B1949" s="70"/>
      <c r="C1949" s="76"/>
      <c r="D1949" s="73"/>
      <c r="E1949" s="79"/>
      <c r="F1949" s="56"/>
      <c r="G1949" s="13" t="str">
        <f t="shared" si="427"/>
        <v/>
      </c>
      <c r="H1949" s="56"/>
      <c r="K1949" s="128"/>
      <c r="L1949" s="128"/>
      <c r="M1949" s="128"/>
      <c r="N1949" s="84" t="str">
        <f t="shared" si="428"/>
        <v/>
      </c>
      <c r="O1949" s="128"/>
      <c r="P1949" s="84" t="str">
        <f t="shared" si="429"/>
        <v/>
      </c>
      <c r="Q1949" s="84" t="str">
        <f t="shared" si="426"/>
        <v/>
      </c>
      <c r="R1949" s="84" t="str">
        <f t="shared" si="430"/>
        <v/>
      </c>
      <c r="S1949" s="84" t="str">
        <f t="shared" si="431"/>
        <v/>
      </c>
      <c r="U1949" s="84" t="str">
        <f t="shared" si="432"/>
        <v/>
      </c>
      <c r="W1949" s="108" t="str">
        <f>IF($N1949="", "", SUM($D$11:$D1949))</f>
        <v/>
      </c>
      <c r="X1949" s="111" t="str">
        <f t="shared" si="433"/>
        <v/>
      </c>
      <c r="Y1949" s="114" t="str">
        <f t="shared" si="437"/>
        <v/>
      </c>
      <c r="Z1949" s="111" t="str">
        <f>IF(X1949="", "", X1949-SUM($Z$11:$Z1948))</f>
        <v/>
      </c>
      <c r="AA1949" s="111" t="str">
        <f>IF($Y1949="", "", $Y1949-SUM($AA$11:$AA1948))</f>
        <v/>
      </c>
      <c r="AB1949" s="111" t="str">
        <f t="shared" si="438"/>
        <v/>
      </c>
      <c r="AC1949" s="121" t="str">
        <f t="shared" si="434"/>
        <v/>
      </c>
      <c r="AD1949" s="122" t="str">
        <f t="shared" si="435"/>
        <v/>
      </c>
      <c r="AE1949" s="123" t="str">
        <f t="shared" si="439"/>
        <v/>
      </c>
      <c r="AG1949" s="150" t="str">
        <f t="shared" si="436"/>
        <v/>
      </c>
    </row>
    <row r="1950" spans="1:33" x14ac:dyDescent="0.25">
      <c r="A1950" s="56"/>
      <c r="B1950" s="70"/>
      <c r="C1950" s="76"/>
      <c r="D1950" s="73"/>
      <c r="E1950" s="79"/>
      <c r="F1950" s="56"/>
      <c r="G1950" s="13" t="str">
        <f t="shared" si="427"/>
        <v/>
      </c>
      <c r="H1950" s="56"/>
      <c r="K1950" s="128"/>
      <c r="L1950" s="128"/>
      <c r="M1950" s="128"/>
      <c r="N1950" s="84" t="str">
        <f t="shared" si="428"/>
        <v/>
      </c>
      <c r="O1950" s="128"/>
      <c r="P1950" s="84" t="str">
        <f t="shared" si="429"/>
        <v/>
      </c>
      <c r="Q1950" s="84" t="str">
        <f t="shared" si="426"/>
        <v/>
      </c>
      <c r="R1950" s="84" t="str">
        <f t="shared" si="430"/>
        <v/>
      </c>
      <c r="S1950" s="84" t="str">
        <f t="shared" si="431"/>
        <v/>
      </c>
      <c r="U1950" s="84" t="str">
        <f t="shared" si="432"/>
        <v/>
      </c>
      <c r="W1950" s="108" t="str">
        <f>IF($N1950="", "", SUM($D$11:$D1950))</f>
        <v/>
      </c>
      <c r="X1950" s="111" t="str">
        <f t="shared" si="433"/>
        <v/>
      </c>
      <c r="Y1950" s="114" t="str">
        <f t="shared" si="437"/>
        <v/>
      </c>
      <c r="Z1950" s="111" t="str">
        <f>IF(X1950="", "", X1950-SUM($Z$11:$Z1949))</f>
        <v/>
      </c>
      <c r="AA1950" s="111" t="str">
        <f>IF($Y1950="", "", $Y1950-SUM($AA$11:$AA1949))</f>
        <v/>
      </c>
      <c r="AB1950" s="111" t="str">
        <f t="shared" si="438"/>
        <v/>
      </c>
      <c r="AC1950" s="121" t="str">
        <f t="shared" si="434"/>
        <v/>
      </c>
      <c r="AD1950" s="122" t="str">
        <f t="shared" si="435"/>
        <v/>
      </c>
      <c r="AE1950" s="123" t="str">
        <f t="shared" si="439"/>
        <v/>
      </c>
      <c r="AG1950" s="150" t="str">
        <f t="shared" si="436"/>
        <v/>
      </c>
    </row>
    <row r="1951" spans="1:33" x14ac:dyDescent="0.25">
      <c r="A1951" s="56"/>
      <c r="B1951" s="70"/>
      <c r="C1951" s="76"/>
      <c r="D1951" s="73"/>
      <c r="E1951" s="79"/>
      <c r="F1951" s="56"/>
      <c r="G1951" s="13" t="str">
        <f t="shared" si="427"/>
        <v/>
      </c>
      <c r="H1951" s="56"/>
      <c r="K1951" s="128"/>
      <c r="L1951" s="128"/>
      <c r="M1951" s="128"/>
      <c r="N1951" s="84" t="str">
        <f t="shared" si="428"/>
        <v/>
      </c>
      <c r="O1951" s="128"/>
      <c r="P1951" s="84" t="str">
        <f t="shared" si="429"/>
        <v/>
      </c>
      <c r="Q1951" s="84" t="str">
        <f t="shared" si="426"/>
        <v/>
      </c>
      <c r="R1951" s="84" t="str">
        <f t="shared" si="430"/>
        <v/>
      </c>
      <c r="S1951" s="84" t="str">
        <f t="shared" si="431"/>
        <v/>
      </c>
      <c r="U1951" s="84" t="str">
        <f t="shared" si="432"/>
        <v/>
      </c>
      <c r="W1951" s="108" t="str">
        <f>IF($N1951="", "", SUM($D$11:$D1951))</f>
        <v/>
      </c>
      <c r="X1951" s="111" t="str">
        <f t="shared" si="433"/>
        <v/>
      </c>
      <c r="Y1951" s="114" t="str">
        <f t="shared" si="437"/>
        <v/>
      </c>
      <c r="Z1951" s="111" t="str">
        <f>IF(X1951="", "", X1951-SUM($Z$11:$Z1950))</f>
        <v/>
      </c>
      <c r="AA1951" s="111" t="str">
        <f>IF($Y1951="", "", $Y1951-SUM($AA$11:$AA1950))</f>
        <v/>
      </c>
      <c r="AB1951" s="111" t="str">
        <f t="shared" si="438"/>
        <v/>
      </c>
      <c r="AC1951" s="121" t="str">
        <f t="shared" si="434"/>
        <v/>
      </c>
      <c r="AD1951" s="122" t="str">
        <f t="shared" si="435"/>
        <v/>
      </c>
      <c r="AE1951" s="123" t="str">
        <f t="shared" si="439"/>
        <v/>
      </c>
      <c r="AG1951" s="150" t="str">
        <f t="shared" si="436"/>
        <v/>
      </c>
    </row>
    <row r="1952" spans="1:33" x14ac:dyDescent="0.25">
      <c r="A1952" s="56"/>
      <c r="B1952" s="70"/>
      <c r="C1952" s="76"/>
      <c r="D1952" s="73"/>
      <c r="E1952" s="79"/>
      <c r="F1952" s="56"/>
      <c r="G1952" s="13" t="str">
        <f t="shared" si="427"/>
        <v/>
      </c>
      <c r="H1952" s="56"/>
      <c r="K1952" s="128"/>
      <c r="L1952" s="128"/>
      <c r="M1952" s="128"/>
      <c r="N1952" s="84" t="str">
        <f t="shared" si="428"/>
        <v/>
      </c>
      <c r="O1952" s="128"/>
      <c r="P1952" s="84" t="str">
        <f t="shared" si="429"/>
        <v/>
      </c>
      <c r="Q1952" s="84" t="str">
        <f t="shared" si="426"/>
        <v/>
      </c>
      <c r="R1952" s="84" t="str">
        <f t="shared" si="430"/>
        <v/>
      </c>
      <c r="S1952" s="84" t="str">
        <f t="shared" si="431"/>
        <v/>
      </c>
      <c r="U1952" s="84" t="str">
        <f t="shared" si="432"/>
        <v/>
      </c>
      <c r="W1952" s="108" t="str">
        <f>IF($N1952="", "", SUM($D$11:$D1952))</f>
        <v/>
      </c>
      <c r="X1952" s="111" t="str">
        <f t="shared" si="433"/>
        <v/>
      </c>
      <c r="Y1952" s="114" t="str">
        <f t="shared" si="437"/>
        <v/>
      </c>
      <c r="Z1952" s="111" t="str">
        <f>IF(X1952="", "", X1952-SUM($Z$11:$Z1951))</f>
        <v/>
      </c>
      <c r="AA1952" s="111" t="str">
        <f>IF($Y1952="", "", $Y1952-SUM($AA$11:$AA1951))</f>
        <v/>
      </c>
      <c r="AB1952" s="111" t="str">
        <f t="shared" si="438"/>
        <v/>
      </c>
      <c r="AC1952" s="121" t="str">
        <f t="shared" si="434"/>
        <v/>
      </c>
      <c r="AD1952" s="122" t="str">
        <f t="shared" si="435"/>
        <v/>
      </c>
      <c r="AE1952" s="123" t="str">
        <f t="shared" si="439"/>
        <v/>
      </c>
      <c r="AG1952" s="150" t="str">
        <f t="shared" si="436"/>
        <v/>
      </c>
    </row>
    <row r="1953" spans="1:33" x14ac:dyDescent="0.25">
      <c r="A1953" s="56"/>
      <c r="B1953" s="70"/>
      <c r="C1953" s="76"/>
      <c r="D1953" s="73"/>
      <c r="E1953" s="79"/>
      <c r="F1953" s="56"/>
      <c r="G1953" s="13" t="str">
        <f t="shared" si="427"/>
        <v/>
      </c>
      <c r="H1953" s="56"/>
      <c r="K1953" s="128"/>
      <c r="L1953" s="128"/>
      <c r="M1953" s="128"/>
      <c r="N1953" s="84" t="str">
        <f t="shared" si="428"/>
        <v/>
      </c>
      <c r="O1953" s="128"/>
      <c r="P1953" s="84" t="str">
        <f t="shared" si="429"/>
        <v/>
      </c>
      <c r="Q1953" s="84" t="str">
        <f t="shared" si="426"/>
        <v/>
      </c>
      <c r="R1953" s="84" t="str">
        <f t="shared" si="430"/>
        <v/>
      </c>
      <c r="S1953" s="84" t="str">
        <f t="shared" si="431"/>
        <v/>
      </c>
      <c r="U1953" s="84" t="str">
        <f t="shared" si="432"/>
        <v/>
      </c>
      <c r="W1953" s="108" t="str">
        <f>IF($N1953="", "", SUM($D$11:$D1953))</f>
        <v/>
      </c>
      <c r="X1953" s="111" t="str">
        <f t="shared" si="433"/>
        <v/>
      </c>
      <c r="Y1953" s="114" t="str">
        <f t="shared" si="437"/>
        <v/>
      </c>
      <c r="Z1953" s="111" t="str">
        <f>IF(X1953="", "", X1953-SUM($Z$11:$Z1952))</f>
        <v/>
      </c>
      <c r="AA1953" s="111" t="str">
        <f>IF($Y1953="", "", $Y1953-SUM($AA$11:$AA1952))</f>
        <v/>
      </c>
      <c r="AB1953" s="111" t="str">
        <f t="shared" si="438"/>
        <v/>
      </c>
      <c r="AC1953" s="121" t="str">
        <f t="shared" si="434"/>
        <v/>
      </c>
      <c r="AD1953" s="122" t="str">
        <f t="shared" si="435"/>
        <v/>
      </c>
      <c r="AE1953" s="123" t="str">
        <f t="shared" si="439"/>
        <v/>
      </c>
      <c r="AG1953" s="150" t="str">
        <f t="shared" si="436"/>
        <v/>
      </c>
    </row>
    <row r="1954" spans="1:33" x14ac:dyDescent="0.25">
      <c r="A1954" s="56"/>
      <c r="B1954" s="70"/>
      <c r="C1954" s="76"/>
      <c r="D1954" s="73"/>
      <c r="E1954" s="79"/>
      <c r="F1954" s="56"/>
      <c r="G1954" s="13" t="str">
        <f t="shared" si="427"/>
        <v/>
      </c>
      <c r="H1954" s="56"/>
      <c r="K1954" s="128"/>
      <c r="L1954" s="128"/>
      <c r="M1954" s="128"/>
      <c r="N1954" s="84" t="str">
        <f t="shared" si="428"/>
        <v/>
      </c>
      <c r="O1954" s="128"/>
      <c r="P1954" s="84" t="str">
        <f t="shared" si="429"/>
        <v/>
      </c>
      <c r="Q1954" s="84" t="str">
        <f t="shared" si="426"/>
        <v/>
      </c>
      <c r="R1954" s="84" t="str">
        <f t="shared" si="430"/>
        <v/>
      </c>
      <c r="S1954" s="84" t="str">
        <f t="shared" si="431"/>
        <v/>
      </c>
      <c r="U1954" s="84" t="str">
        <f t="shared" si="432"/>
        <v/>
      </c>
      <c r="W1954" s="108" t="str">
        <f>IF($N1954="", "", SUM($D$11:$D1954))</f>
        <v/>
      </c>
      <c r="X1954" s="111" t="str">
        <f t="shared" si="433"/>
        <v/>
      </c>
      <c r="Y1954" s="114" t="str">
        <f t="shared" si="437"/>
        <v/>
      </c>
      <c r="Z1954" s="111" t="str">
        <f>IF(X1954="", "", X1954-SUM($Z$11:$Z1953))</f>
        <v/>
      </c>
      <c r="AA1954" s="111" t="str">
        <f>IF($Y1954="", "", $Y1954-SUM($AA$11:$AA1953))</f>
        <v/>
      </c>
      <c r="AB1954" s="111" t="str">
        <f t="shared" si="438"/>
        <v/>
      </c>
      <c r="AC1954" s="121" t="str">
        <f t="shared" si="434"/>
        <v/>
      </c>
      <c r="AD1954" s="122" t="str">
        <f t="shared" si="435"/>
        <v/>
      </c>
      <c r="AE1954" s="123" t="str">
        <f t="shared" si="439"/>
        <v/>
      </c>
      <c r="AG1954" s="150" t="str">
        <f t="shared" si="436"/>
        <v/>
      </c>
    </row>
    <row r="1955" spans="1:33" x14ac:dyDescent="0.25">
      <c r="A1955" s="56"/>
      <c r="B1955" s="70"/>
      <c r="C1955" s="76"/>
      <c r="D1955" s="73"/>
      <c r="E1955" s="79"/>
      <c r="F1955" s="56"/>
      <c r="G1955" s="13" t="str">
        <f t="shared" si="427"/>
        <v/>
      </c>
      <c r="H1955" s="56"/>
      <c r="K1955" s="128"/>
      <c r="L1955" s="128"/>
      <c r="M1955" s="128"/>
      <c r="N1955" s="84" t="str">
        <f t="shared" si="428"/>
        <v/>
      </c>
      <c r="O1955" s="128"/>
      <c r="P1955" s="84" t="str">
        <f t="shared" si="429"/>
        <v/>
      </c>
      <c r="Q1955" s="84" t="str">
        <f t="shared" si="426"/>
        <v/>
      </c>
      <c r="R1955" s="84" t="str">
        <f t="shared" si="430"/>
        <v/>
      </c>
      <c r="S1955" s="84" t="str">
        <f t="shared" si="431"/>
        <v/>
      </c>
      <c r="U1955" s="84" t="str">
        <f t="shared" si="432"/>
        <v/>
      </c>
      <c r="W1955" s="108" t="str">
        <f>IF($N1955="", "", SUM($D$11:$D1955))</f>
        <v/>
      </c>
      <c r="X1955" s="111" t="str">
        <f t="shared" si="433"/>
        <v/>
      </c>
      <c r="Y1955" s="114" t="str">
        <f t="shared" si="437"/>
        <v/>
      </c>
      <c r="Z1955" s="111" t="str">
        <f>IF(X1955="", "", X1955-SUM($Z$11:$Z1954))</f>
        <v/>
      </c>
      <c r="AA1955" s="111" t="str">
        <f>IF($Y1955="", "", $Y1955-SUM($AA$11:$AA1954))</f>
        <v/>
      </c>
      <c r="AB1955" s="111" t="str">
        <f t="shared" si="438"/>
        <v/>
      </c>
      <c r="AC1955" s="121" t="str">
        <f t="shared" si="434"/>
        <v/>
      </c>
      <c r="AD1955" s="122" t="str">
        <f t="shared" si="435"/>
        <v/>
      </c>
      <c r="AE1955" s="123" t="str">
        <f t="shared" si="439"/>
        <v/>
      </c>
      <c r="AG1955" s="150" t="str">
        <f t="shared" si="436"/>
        <v/>
      </c>
    </row>
    <row r="1956" spans="1:33" x14ac:dyDescent="0.25">
      <c r="A1956" s="56"/>
      <c r="B1956" s="70"/>
      <c r="C1956" s="76"/>
      <c r="D1956" s="73"/>
      <c r="E1956" s="79"/>
      <c r="F1956" s="56"/>
      <c r="G1956" s="13" t="str">
        <f t="shared" si="427"/>
        <v/>
      </c>
      <c r="H1956" s="56"/>
      <c r="K1956" s="128"/>
      <c r="L1956" s="128"/>
      <c r="M1956" s="128"/>
      <c r="N1956" s="84" t="str">
        <f t="shared" si="428"/>
        <v/>
      </c>
      <c r="O1956" s="128"/>
      <c r="P1956" s="84" t="str">
        <f t="shared" si="429"/>
        <v/>
      </c>
      <c r="Q1956" s="84" t="str">
        <f t="shared" si="426"/>
        <v/>
      </c>
      <c r="R1956" s="84" t="str">
        <f t="shared" si="430"/>
        <v/>
      </c>
      <c r="S1956" s="84" t="str">
        <f t="shared" si="431"/>
        <v/>
      </c>
      <c r="U1956" s="84" t="str">
        <f t="shared" si="432"/>
        <v/>
      </c>
      <c r="W1956" s="108" t="str">
        <f>IF($N1956="", "", SUM($D$11:$D1956))</f>
        <v/>
      </c>
      <c r="X1956" s="111" t="str">
        <f t="shared" si="433"/>
        <v/>
      </c>
      <c r="Y1956" s="114" t="str">
        <f t="shared" si="437"/>
        <v/>
      </c>
      <c r="Z1956" s="111" t="str">
        <f>IF(X1956="", "", X1956-SUM($Z$11:$Z1955))</f>
        <v/>
      </c>
      <c r="AA1956" s="111" t="str">
        <f>IF($Y1956="", "", $Y1956-SUM($AA$11:$AA1955))</f>
        <v/>
      </c>
      <c r="AB1956" s="111" t="str">
        <f t="shared" si="438"/>
        <v/>
      </c>
      <c r="AC1956" s="121" t="str">
        <f t="shared" si="434"/>
        <v/>
      </c>
      <c r="AD1956" s="122" t="str">
        <f t="shared" si="435"/>
        <v/>
      </c>
      <c r="AE1956" s="123" t="str">
        <f t="shared" si="439"/>
        <v/>
      </c>
      <c r="AG1956" s="150" t="str">
        <f t="shared" si="436"/>
        <v/>
      </c>
    </row>
    <row r="1957" spans="1:33" x14ac:dyDescent="0.25">
      <c r="A1957" s="56"/>
      <c r="B1957" s="70"/>
      <c r="C1957" s="76"/>
      <c r="D1957" s="73"/>
      <c r="E1957" s="79"/>
      <c r="F1957" s="56"/>
      <c r="G1957" s="13" t="str">
        <f t="shared" si="427"/>
        <v/>
      </c>
      <c r="H1957" s="56"/>
      <c r="K1957" s="128"/>
      <c r="L1957" s="128"/>
      <c r="M1957" s="128"/>
      <c r="N1957" s="84" t="str">
        <f t="shared" si="428"/>
        <v/>
      </c>
      <c r="O1957" s="128"/>
      <c r="P1957" s="84" t="str">
        <f t="shared" si="429"/>
        <v/>
      </c>
      <c r="Q1957" s="84" t="str">
        <f t="shared" si="426"/>
        <v/>
      </c>
      <c r="R1957" s="84" t="str">
        <f t="shared" si="430"/>
        <v/>
      </c>
      <c r="S1957" s="84" t="str">
        <f t="shared" si="431"/>
        <v/>
      </c>
      <c r="U1957" s="84" t="str">
        <f t="shared" si="432"/>
        <v/>
      </c>
      <c r="W1957" s="108" t="str">
        <f>IF($N1957="", "", SUM($D$11:$D1957))</f>
        <v/>
      </c>
      <c r="X1957" s="111" t="str">
        <f t="shared" si="433"/>
        <v/>
      </c>
      <c r="Y1957" s="114" t="str">
        <f t="shared" si="437"/>
        <v/>
      </c>
      <c r="Z1957" s="111" t="str">
        <f>IF(X1957="", "", X1957-SUM($Z$11:$Z1956))</f>
        <v/>
      </c>
      <c r="AA1957" s="111" t="str">
        <f>IF($Y1957="", "", $Y1957-SUM($AA$11:$AA1956))</f>
        <v/>
      </c>
      <c r="AB1957" s="111" t="str">
        <f t="shared" si="438"/>
        <v/>
      </c>
      <c r="AC1957" s="121" t="str">
        <f t="shared" si="434"/>
        <v/>
      </c>
      <c r="AD1957" s="122" t="str">
        <f t="shared" si="435"/>
        <v/>
      </c>
      <c r="AE1957" s="123" t="str">
        <f t="shared" si="439"/>
        <v/>
      </c>
      <c r="AG1957" s="150" t="str">
        <f t="shared" si="436"/>
        <v/>
      </c>
    </row>
    <row r="1958" spans="1:33" x14ac:dyDescent="0.25">
      <c r="A1958" s="56"/>
      <c r="B1958" s="70"/>
      <c r="C1958" s="76"/>
      <c r="D1958" s="73"/>
      <c r="E1958" s="79"/>
      <c r="F1958" s="56"/>
      <c r="G1958" s="13" t="str">
        <f t="shared" si="427"/>
        <v/>
      </c>
      <c r="H1958" s="56"/>
      <c r="K1958" s="128"/>
      <c r="L1958" s="128"/>
      <c r="M1958" s="128"/>
      <c r="N1958" s="84" t="str">
        <f t="shared" si="428"/>
        <v/>
      </c>
      <c r="O1958" s="128"/>
      <c r="P1958" s="84" t="str">
        <f t="shared" si="429"/>
        <v/>
      </c>
      <c r="Q1958" s="84" t="str">
        <f t="shared" si="426"/>
        <v/>
      </c>
      <c r="R1958" s="84" t="str">
        <f t="shared" si="430"/>
        <v/>
      </c>
      <c r="S1958" s="84" t="str">
        <f t="shared" si="431"/>
        <v/>
      </c>
      <c r="U1958" s="84" t="str">
        <f t="shared" si="432"/>
        <v/>
      </c>
      <c r="W1958" s="108" t="str">
        <f>IF($N1958="", "", SUM($D$11:$D1958))</f>
        <v/>
      </c>
      <c r="X1958" s="111" t="str">
        <f t="shared" si="433"/>
        <v/>
      </c>
      <c r="Y1958" s="114" t="str">
        <f t="shared" si="437"/>
        <v/>
      </c>
      <c r="Z1958" s="111" t="str">
        <f>IF(X1958="", "", X1958-SUM($Z$11:$Z1957))</f>
        <v/>
      </c>
      <c r="AA1958" s="111" t="str">
        <f>IF($Y1958="", "", $Y1958-SUM($AA$11:$AA1957))</f>
        <v/>
      </c>
      <c r="AB1958" s="111" t="str">
        <f t="shared" si="438"/>
        <v/>
      </c>
      <c r="AC1958" s="121" t="str">
        <f t="shared" si="434"/>
        <v/>
      </c>
      <c r="AD1958" s="122" t="str">
        <f t="shared" si="435"/>
        <v/>
      </c>
      <c r="AE1958" s="123" t="str">
        <f t="shared" si="439"/>
        <v/>
      </c>
      <c r="AG1958" s="150" t="str">
        <f t="shared" si="436"/>
        <v/>
      </c>
    </row>
    <row r="1959" spans="1:33" x14ac:dyDescent="0.25">
      <c r="A1959" s="56"/>
      <c r="B1959" s="70"/>
      <c r="C1959" s="76"/>
      <c r="D1959" s="73"/>
      <c r="E1959" s="79"/>
      <c r="F1959" s="56"/>
      <c r="G1959" s="13" t="str">
        <f t="shared" si="427"/>
        <v/>
      </c>
      <c r="H1959" s="56"/>
      <c r="K1959" s="128"/>
      <c r="L1959" s="128"/>
      <c r="M1959" s="128"/>
      <c r="N1959" s="84" t="str">
        <f t="shared" si="428"/>
        <v/>
      </c>
      <c r="O1959" s="128"/>
      <c r="P1959" s="84" t="str">
        <f t="shared" si="429"/>
        <v/>
      </c>
      <c r="Q1959" s="84" t="str">
        <f t="shared" si="426"/>
        <v/>
      </c>
      <c r="R1959" s="84" t="str">
        <f t="shared" si="430"/>
        <v/>
      </c>
      <c r="S1959" s="84" t="str">
        <f t="shared" si="431"/>
        <v/>
      </c>
      <c r="U1959" s="84" t="str">
        <f t="shared" si="432"/>
        <v/>
      </c>
      <c r="W1959" s="108" t="str">
        <f>IF($N1959="", "", SUM($D$11:$D1959))</f>
        <v/>
      </c>
      <c r="X1959" s="111" t="str">
        <f t="shared" si="433"/>
        <v/>
      </c>
      <c r="Y1959" s="114" t="str">
        <f t="shared" si="437"/>
        <v/>
      </c>
      <c r="Z1959" s="111" t="str">
        <f>IF(X1959="", "", X1959-SUM($Z$11:$Z1958))</f>
        <v/>
      </c>
      <c r="AA1959" s="111" t="str">
        <f>IF($Y1959="", "", $Y1959-SUM($AA$11:$AA1958))</f>
        <v/>
      </c>
      <c r="AB1959" s="111" t="str">
        <f t="shared" si="438"/>
        <v/>
      </c>
      <c r="AC1959" s="121" t="str">
        <f t="shared" si="434"/>
        <v/>
      </c>
      <c r="AD1959" s="122" t="str">
        <f t="shared" si="435"/>
        <v/>
      </c>
      <c r="AE1959" s="123" t="str">
        <f t="shared" si="439"/>
        <v/>
      </c>
      <c r="AG1959" s="150" t="str">
        <f t="shared" si="436"/>
        <v/>
      </c>
    </row>
    <row r="1960" spans="1:33" x14ac:dyDescent="0.25">
      <c r="A1960" s="56"/>
      <c r="B1960" s="70"/>
      <c r="C1960" s="76"/>
      <c r="D1960" s="73"/>
      <c r="E1960" s="79"/>
      <c r="F1960" s="56"/>
      <c r="G1960" s="13" t="str">
        <f t="shared" si="427"/>
        <v/>
      </c>
      <c r="H1960" s="56"/>
      <c r="K1960" s="128"/>
      <c r="L1960" s="128"/>
      <c r="M1960" s="128"/>
      <c r="N1960" s="84" t="str">
        <f t="shared" si="428"/>
        <v/>
      </c>
      <c r="O1960" s="128"/>
      <c r="P1960" s="84" t="str">
        <f t="shared" si="429"/>
        <v/>
      </c>
      <c r="Q1960" s="84" t="str">
        <f t="shared" si="426"/>
        <v/>
      </c>
      <c r="R1960" s="84" t="str">
        <f t="shared" si="430"/>
        <v/>
      </c>
      <c r="S1960" s="84" t="str">
        <f t="shared" si="431"/>
        <v/>
      </c>
      <c r="U1960" s="84" t="str">
        <f t="shared" si="432"/>
        <v/>
      </c>
      <c r="W1960" s="108" t="str">
        <f>IF($N1960="", "", SUM($D$11:$D1960))</f>
        <v/>
      </c>
      <c r="X1960" s="111" t="str">
        <f t="shared" si="433"/>
        <v/>
      </c>
      <c r="Y1960" s="114" t="str">
        <f t="shared" si="437"/>
        <v/>
      </c>
      <c r="Z1960" s="111" t="str">
        <f>IF(X1960="", "", X1960-SUM($Z$11:$Z1959))</f>
        <v/>
      </c>
      <c r="AA1960" s="111" t="str">
        <f>IF($Y1960="", "", $Y1960-SUM($AA$11:$AA1959))</f>
        <v/>
      </c>
      <c r="AB1960" s="111" t="str">
        <f t="shared" si="438"/>
        <v/>
      </c>
      <c r="AC1960" s="121" t="str">
        <f t="shared" si="434"/>
        <v/>
      </c>
      <c r="AD1960" s="122" t="str">
        <f t="shared" si="435"/>
        <v/>
      </c>
      <c r="AE1960" s="123" t="str">
        <f t="shared" si="439"/>
        <v/>
      </c>
      <c r="AG1960" s="150" t="str">
        <f t="shared" si="436"/>
        <v/>
      </c>
    </row>
    <row r="1961" spans="1:33" x14ac:dyDescent="0.25">
      <c r="A1961" s="56"/>
      <c r="B1961" s="70"/>
      <c r="C1961" s="76"/>
      <c r="D1961" s="73"/>
      <c r="E1961" s="79"/>
      <c r="F1961" s="56"/>
      <c r="G1961" s="13" t="str">
        <f t="shared" si="427"/>
        <v/>
      </c>
      <c r="H1961" s="56"/>
      <c r="K1961" s="128"/>
      <c r="L1961" s="128"/>
      <c r="M1961" s="128"/>
      <c r="N1961" s="84" t="str">
        <f t="shared" si="428"/>
        <v/>
      </c>
      <c r="O1961" s="128"/>
      <c r="P1961" s="84" t="str">
        <f t="shared" si="429"/>
        <v/>
      </c>
      <c r="Q1961" s="84" t="str">
        <f t="shared" si="426"/>
        <v/>
      </c>
      <c r="R1961" s="84" t="str">
        <f t="shared" si="430"/>
        <v/>
      </c>
      <c r="S1961" s="84" t="str">
        <f t="shared" si="431"/>
        <v/>
      </c>
      <c r="U1961" s="84" t="str">
        <f t="shared" si="432"/>
        <v/>
      </c>
      <c r="W1961" s="108" t="str">
        <f>IF($N1961="", "", SUM($D$11:$D1961))</f>
        <v/>
      </c>
      <c r="X1961" s="111" t="str">
        <f t="shared" si="433"/>
        <v/>
      </c>
      <c r="Y1961" s="114" t="str">
        <f t="shared" si="437"/>
        <v/>
      </c>
      <c r="Z1961" s="111" t="str">
        <f>IF(X1961="", "", X1961-SUM($Z$11:$Z1960))</f>
        <v/>
      </c>
      <c r="AA1961" s="111" t="str">
        <f>IF($Y1961="", "", $Y1961-SUM($AA$11:$AA1960))</f>
        <v/>
      </c>
      <c r="AB1961" s="111" t="str">
        <f t="shared" si="438"/>
        <v/>
      </c>
      <c r="AC1961" s="121" t="str">
        <f t="shared" si="434"/>
        <v/>
      </c>
      <c r="AD1961" s="122" t="str">
        <f t="shared" si="435"/>
        <v/>
      </c>
      <c r="AE1961" s="123" t="str">
        <f t="shared" si="439"/>
        <v/>
      </c>
      <c r="AG1961" s="150" t="str">
        <f t="shared" si="436"/>
        <v/>
      </c>
    </row>
    <row r="1962" spans="1:33" x14ac:dyDescent="0.25">
      <c r="A1962" s="56"/>
      <c r="B1962" s="70"/>
      <c r="C1962" s="76"/>
      <c r="D1962" s="73"/>
      <c r="E1962" s="79"/>
      <c r="F1962" s="56"/>
      <c r="G1962" s="13" t="str">
        <f t="shared" si="427"/>
        <v/>
      </c>
      <c r="H1962" s="56"/>
      <c r="K1962" s="128"/>
      <c r="L1962" s="128"/>
      <c r="M1962" s="128"/>
      <c r="N1962" s="84" t="str">
        <f t="shared" si="428"/>
        <v/>
      </c>
      <c r="O1962" s="128"/>
      <c r="P1962" s="84" t="str">
        <f t="shared" si="429"/>
        <v/>
      </c>
      <c r="Q1962" s="84" t="str">
        <f t="shared" si="426"/>
        <v/>
      </c>
      <c r="R1962" s="84" t="str">
        <f t="shared" si="430"/>
        <v/>
      </c>
      <c r="S1962" s="84" t="str">
        <f t="shared" si="431"/>
        <v/>
      </c>
      <c r="U1962" s="84" t="str">
        <f t="shared" si="432"/>
        <v/>
      </c>
      <c r="W1962" s="108" t="str">
        <f>IF($N1962="", "", SUM($D$11:$D1962))</f>
        <v/>
      </c>
      <c r="X1962" s="111" t="str">
        <f t="shared" si="433"/>
        <v/>
      </c>
      <c r="Y1962" s="114" t="str">
        <f t="shared" si="437"/>
        <v/>
      </c>
      <c r="Z1962" s="111" t="str">
        <f>IF(X1962="", "", X1962-SUM($Z$11:$Z1961))</f>
        <v/>
      </c>
      <c r="AA1962" s="111" t="str">
        <f>IF($Y1962="", "", $Y1962-SUM($AA$11:$AA1961))</f>
        <v/>
      </c>
      <c r="AB1962" s="111" t="str">
        <f t="shared" si="438"/>
        <v/>
      </c>
      <c r="AC1962" s="121" t="str">
        <f t="shared" si="434"/>
        <v/>
      </c>
      <c r="AD1962" s="122" t="str">
        <f t="shared" si="435"/>
        <v/>
      </c>
      <c r="AE1962" s="123" t="str">
        <f t="shared" si="439"/>
        <v/>
      </c>
      <c r="AG1962" s="150" t="str">
        <f t="shared" si="436"/>
        <v/>
      </c>
    </row>
    <row r="1963" spans="1:33" x14ac:dyDescent="0.25">
      <c r="A1963" s="56"/>
      <c r="B1963" s="70"/>
      <c r="C1963" s="76"/>
      <c r="D1963" s="73"/>
      <c r="E1963" s="79"/>
      <c r="F1963" s="56"/>
      <c r="G1963" s="13" t="str">
        <f t="shared" si="427"/>
        <v/>
      </c>
      <c r="H1963" s="56"/>
      <c r="K1963" s="128"/>
      <c r="L1963" s="128"/>
      <c r="M1963" s="128"/>
      <c r="N1963" s="84" t="str">
        <f t="shared" si="428"/>
        <v/>
      </c>
      <c r="O1963" s="128"/>
      <c r="P1963" s="84" t="str">
        <f t="shared" si="429"/>
        <v/>
      </c>
      <c r="Q1963" s="84" t="str">
        <f t="shared" si="426"/>
        <v/>
      </c>
      <c r="R1963" s="84" t="str">
        <f t="shared" si="430"/>
        <v/>
      </c>
      <c r="S1963" s="84" t="str">
        <f t="shared" si="431"/>
        <v/>
      </c>
      <c r="U1963" s="84" t="str">
        <f t="shared" si="432"/>
        <v/>
      </c>
      <c r="W1963" s="108" t="str">
        <f>IF($N1963="", "", SUM($D$11:$D1963))</f>
        <v/>
      </c>
      <c r="X1963" s="111" t="str">
        <f t="shared" si="433"/>
        <v/>
      </c>
      <c r="Y1963" s="114" t="str">
        <f t="shared" si="437"/>
        <v/>
      </c>
      <c r="Z1963" s="111" t="str">
        <f>IF(X1963="", "", X1963-SUM($Z$11:$Z1962))</f>
        <v/>
      </c>
      <c r="AA1963" s="111" t="str">
        <f>IF($Y1963="", "", $Y1963-SUM($AA$11:$AA1962))</f>
        <v/>
      </c>
      <c r="AB1963" s="111" t="str">
        <f t="shared" si="438"/>
        <v/>
      </c>
      <c r="AC1963" s="121" t="str">
        <f t="shared" si="434"/>
        <v/>
      </c>
      <c r="AD1963" s="122" t="str">
        <f t="shared" si="435"/>
        <v/>
      </c>
      <c r="AE1963" s="123" t="str">
        <f t="shared" si="439"/>
        <v/>
      </c>
      <c r="AG1963" s="150" t="str">
        <f t="shared" si="436"/>
        <v/>
      </c>
    </row>
    <row r="1964" spans="1:33" x14ac:dyDescent="0.25">
      <c r="A1964" s="56"/>
      <c r="B1964" s="70"/>
      <c r="C1964" s="76"/>
      <c r="D1964" s="73"/>
      <c r="E1964" s="79"/>
      <c r="F1964" s="56"/>
      <c r="G1964" s="13" t="str">
        <f t="shared" si="427"/>
        <v/>
      </c>
      <c r="H1964" s="56"/>
      <c r="K1964" s="128"/>
      <c r="L1964" s="128"/>
      <c r="M1964" s="128"/>
      <c r="N1964" s="84" t="str">
        <f t="shared" si="428"/>
        <v/>
      </c>
      <c r="O1964" s="128"/>
      <c r="P1964" s="84" t="str">
        <f t="shared" si="429"/>
        <v/>
      </c>
      <c r="Q1964" s="84" t="str">
        <f t="shared" si="426"/>
        <v/>
      </c>
      <c r="R1964" s="84" t="str">
        <f t="shared" si="430"/>
        <v/>
      </c>
      <c r="S1964" s="84" t="str">
        <f t="shared" si="431"/>
        <v/>
      </c>
      <c r="U1964" s="84" t="str">
        <f t="shared" si="432"/>
        <v/>
      </c>
      <c r="W1964" s="108" t="str">
        <f>IF($N1964="", "", SUM($D$11:$D1964))</f>
        <v/>
      </c>
      <c r="X1964" s="111" t="str">
        <f t="shared" si="433"/>
        <v/>
      </c>
      <c r="Y1964" s="114" t="str">
        <f t="shared" si="437"/>
        <v/>
      </c>
      <c r="Z1964" s="111" t="str">
        <f>IF(X1964="", "", X1964-SUM($Z$11:$Z1963))</f>
        <v/>
      </c>
      <c r="AA1964" s="111" t="str">
        <f>IF($Y1964="", "", $Y1964-SUM($AA$11:$AA1963))</f>
        <v/>
      </c>
      <c r="AB1964" s="111" t="str">
        <f t="shared" si="438"/>
        <v/>
      </c>
      <c r="AC1964" s="121" t="str">
        <f t="shared" si="434"/>
        <v/>
      </c>
      <c r="AD1964" s="122" t="str">
        <f t="shared" si="435"/>
        <v/>
      </c>
      <c r="AE1964" s="123" t="str">
        <f t="shared" si="439"/>
        <v/>
      </c>
      <c r="AG1964" s="150" t="str">
        <f t="shared" si="436"/>
        <v/>
      </c>
    </row>
    <row r="1965" spans="1:33" x14ac:dyDescent="0.25">
      <c r="A1965" s="56"/>
      <c r="B1965" s="70"/>
      <c r="C1965" s="76"/>
      <c r="D1965" s="73"/>
      <c r="E1965" s="79"/>
      <c r="F1965" s="56"/>
      <c r="G1965" s="13" t="str">
        <f t="shared" si="427"/>
        <v/>
      </c>
      <c r="H1965" s="56"/>
      <c r="K1965" s="128"/>
      <c r="L1965" s="128"/>
      <c r="M1965" s="128"/>
      <c r="N1965" s="84" t="str">
        <f t="shared" si="428"/>
        <v/>
      </c>
      <c r="O1965" s="128"/>
      <c r="P1965" s="84" t="str">
        <f t="shared" si="429"/>
        <v/>
      </c>
      <c r="Q1965" s="84" t="str">
        <f t="shared" si="426"/>
        <v/>
      </c>
      <c r="R1965" s="84" t="str">
        <f t="shared" si="430"/>
        <v/>
      </c>
      <c r="S1965" s="84" t="str">
        <f t="shared" si="431"/>
        <v/>
      </c>
      <c r="U1965" s="84" t="str">
        <f t="shared" si="432"/>
        <v/>
      </c>
      <c r="W1965" s="108" t="str">
        <f>IF($N1965="", "", SUM($D$11:$D1965))</f>
        <v/>
      </c>
      <c r="X1965" s="111" t="str">
        <f t="shared" si="433"/>
        <v/>
      </c>
      <c r="Y1965" s="114" t="str">
        <f t="shared" si="437"/>
        <v/>
      </c>
      <c r="Z1965" s="111" t="str">
        <f>IF(X1965="", "", X1965-SUM($Z$11:$Z1964))</f>
        <v/>
      </c>
      <c r="AA1965" s="111" t="str">
        <f>IF($Y1965="", "", $Y1965-SUM($AA$11:$AA1964))</f>
        <v/>
      </c>
      <c r="AB1965" s="111" t="str">
        <f t="shared" si="438"/>
        <v/>
      </c>
      <c r="AC1965" s="121" t="str">
        <f t="shared" si="434"/>
        <v/>
      </c>
      <c r="AD1965" s="122" t="str">
        <f t="shared" si="435"/>
        <v/>
      </c>
      <c r="AE1965" s="123" t="str">
        <f t="shared" si="439"/>
        <v/>
      </c>
      <c r="AG1965" s="150" t="str">
        <f t="shared" si="436"/>
        <v/>
      </c>
    </row>
    <row r="1966" spans="1:33" x14ac:dyDescent="0.25">
      <c r="A1966" s="56"/>
      <c r="B1966" s="70"/>
      <c r="C1966" s="76"/>
      <c r="D1966" s="73"/>
      <c r="E1966" s="79"/>
      <c r="F1966" s="56"/>
      <c r="G1966" s="13" t="str">
        <f t="shared" si="427"/>
        <v/>
      </c>
      <c r="H1966" s="56"/>
      <c r="K1966" s="128"/>
      <c r="L1966" s="128"/>
      <c r="M1966" s="128"/>
      <c r="N1966" s="84" t="str">
        <f t="shared" si="428"/>
        <v/>
      </c>
      <c r="O1966" s="128"/>
      <c r="P1966" s="84" t="str">
        <f t="shared" si="429"/>
        <v/>
      </c>
      <c r="Q1966" s="84" t="str">
        <f t="shared" si="426"/>
        <v/>
      </c>
      <c r="R1966" s="84" t="str">
        <f t="shared" si="430"/>
        <v/>
      </c>
      <c r="S1966" s="84" t="str">
        <f t="shared" si="431"/>
        <v/>
      </c>
      <c r="U1966" s="84" t="str">
        <f t="shared" si="432"/>
        <v/>
      </c>
      <c r="W1966" s="108" t="str">
        <f>IF($N1966="", "", SUM($D$11:$D1966))</f>
        <v/>
      </c>
      <c r="X1966" s="111" t="str">
        <f t="shared" si="433"/>
        <v/>
      </c>
      <c r="Y1966" s="114" t="str">
        <f t="shared" si="437"/>
        <v/>
      </c>
      <c r="Z1966" s="111" t="str">
        <f>IF(X1966="", "", X1966-SUM($Z$11:$Z1965))</f>
        <v/>
      </c>
      <c r="AA1966" s="111" t="str">
        <f>IF($Y1966="", "", $Y1966-SUM($AA$11:$AA1965))</f>
        <v/>
      </c>
      <c r="AB1966" s="111" t="str">
        <f t="shared" si="438"/>
        <v/>
      </c>
      <c r="AC1966" s="121" t="str">
        <f t="shared" si="434"/>
        <v/>
      </c>
      <c r="AD1966" s="122" t="str">
        <f t="shared" si="435"/>
        <v/>
      </c>
      <c r="AE1966" s="123" t="str">
        <f t="shared" si="439"/>
        <v/>
      </c>
      <c r="AG1966" s="150" t="str">
        <f t="shared" si="436"/>
        <v/>
      </c>
    </row>
    <row r="1967" spans="1:33" x14ac:dyDescent="0.25">
      <c r="A1967" s="56"/>
      <c r="B1967" s="70"/>
      <c r="C1967" s="76"/>
      <c r="D1967" s="73"/>
      <c r="E1967" s="79"/>
      <c r="F1967" s="56"/>
      <c r="G1967" s="13" t="str">
        <f t="shared" si="427"/>
        <v/>
      </c>
      <c r="H1967" s="56"/>
      <c r="K1967" s="128"/>
      <c r="L1967" s="128"/>
      <c r="M1967" s="128"/>
      <c r="N1967" s="84" t="str">
        <f t="shared" si="428"/>
        <v/>
      </c>
      <c r="O1967" s="128"/>
      <c r="P1967" s="84" t="str">
        <f t="shared" si="429"/>
        <v/>
      </c>
      <c r="Q1967" s="84" t="str">
        <f t="shared" si="426"/>
        <v/>
      </c>
      <c r="R1967" s="84" t="str">
        <f t="shared" si="430"/>
        <v/>
      </c>
      <c r="S1967" s="84" t="str">
        <f t="shared" si="431"/>
        <v/>
      </c>
      <c r="U1967" s="84" t="str">
        <f t="shared" si="432"/>
        <v/>
      </c>
      <c r="W1967" s="108" t="str">
        <f>IF($N1967="", "", SUM($D$11:$D1967))</f>
        <v/>
      </c>
      <c r="X1967" s="111" t="str">
        <f t="shared" si="433"/>
        <v/>
      </c>
      <c r="Y1967" s="114" t="str">
        <f t="shared" si="437"/>
        <v/>
      </c>
      <c r="Z1967" s="111" t="str">
        <f>IF(X1967="", "", X1967-SUM($Z$11:$Z1966))</f>
        <v/>
      </c>
      <c r="AA1967" s="111" t="str">
        <f>IF($Y1967="", "", $Y1967-SUM($AA$11:$AA1966))</f>
        <v/>
      </c>
      <c r="AB1967" s="111" t="str">
        <f t="shared" si="438"/>
        <v/>
      </c>
      <c r="AC1967" s="121" t="str">
        <f t="shared" si="434"/>
        <v/>
      </c>
      <c r="AD1967" s="122" t="str">
        <f t="shared" si="435"/>
        <v/>
      </c>
      <c r="AE1967" s="123" t="str">
        <f t="shared" si="439"/>
        <v/>
      </c>
      <c r="AG1967" s="150" t="str">
        <f t="shared" si="436"/>
        <v/>
      </c>
    </row>
    <row r="1968" spans="1:33" x14ac:dyDescent="0.25">
      <c r="A1968" s="56"/>
      <c r="B1968" s="70"/>
      <c r="C1968" s="76"/>
      <c r="D1968" s="73"/>
      <c r="E1968" s="79"/>
      <c r="F1968" s="56"/>
      <c r="G1968" s="13" t="str">
        <f t="shared" si="427"/>
        <v/>
      </c>
      <c r="H1968" s="56"/>
      <c r="K1968" s="128"/>
      <c r="L1968" s="128"/>
      <c r="M1968" s="128"/>
      <c r="N1968" s="84" t="str">
        <f t="shared" si="428"/>
        <v/>
      </c>
      <c r="O1968" s="128"/>
      <c r="P1968" s="84" t="str">
        <f t="shared" si="429"/>
        <v/>
      </c>
      <c r="Q1968" s="84" t="str">
        <f t="shared" si="426"/>
        <v/>
      </c>
      <c r="R1968" s="84" t="str">
        <f t="shared" si="430"/>
        <v/>
      </c>
      <c r="S1968" s="84" t="str">
        <f t="shared" si="431"/>
        <v/>
      </c>
      <c r="U1968" s="84" t="str">
        <f t="shared" si="432"/>
        <v/>
      </c>
      <c r="W1968" s="108" t="str">
        <f>IF($N1968="", "", SUM($D$11:$D1968))</f>
        <v/>
      </c>
      <c r="X1968" s="111" t="str">
        <f t="shared" si="433"/>
        <v/>
      </c>
      <c r="Y1968" s="114" t="str">
        <f t="shared" si="437"/>
        <v/>
      </c>
      <c r="Z1968" s="111" t="str">
        <f>IF(X1968="", "", X1968-SUM($Z$11:$Z1967))</f>
        <v/>
      </c>
      <c r="AA1968" s="111" t="str">
        <f>IF($Y1968="", "", $Y1968-SUM($AA$11:$AA1967))</f>
        <v/>
      </c>
      <c r="AB1968" s="111" t="str">
        <f t="shared" si="438"/>
        <v/>
      </c>
      <c r="AC1968" s="121" t="str">
        <f t="shared" si="434"/>
        <v/>
      </c>
      <c r="AD1968" s="122" t="str">
        <f t="shared" si="435"/>
        <v/>
      </c>
      <c r="AE1968" s="123" t="str">
        <f t="shared" si="439"/>
        <v/>
      </c>
      <c r="AG1968" s="150" t="str">
        <f t="shared" si="436"/>
        <v/>
      </c>
    </row>
    <row r="1969" spans="1:33" x14ac:dyDescent="0.25">
      <c r="A1969" s="56"/>
      <c r="B1969" s="70"/>
      <c r="C1969" s="76"/>
      <c r="D1969" s="73"/>
      <c r="E1969" s="79"/>
      <c r="F1969" s="56"/>
      <c r="G1969" s="13" t="str">
        <f t="shared" si="427"/>
        <v/>
      </c>
      <c r="H1969" s="56"/>
      <c r="K1969" s="128"/>
      <c r="L1969" s="128"/>
      <c r="M1969" s="128"/>
      <c r="N1969" s="84" t="str">
        <f t="shared" si="428"/>
        <v/>
      </c>
      <c r="O1969" s="128"/>
      <c r="P1969" s="84" t="str">
        <f t="shared" si="429"/>
        <v/>
      </c>
      <c r="Q1969" s="84" t="str">
        <f t="shared" si="426"/>
        <v/>
      </c>
      <c r="R1969" s="84" t="str">
        <f t="shared" si="430"/>
        <v/>
      </c>
      <c r="S1969" s="84" t="str">
        <f t="shared" si="431"/>
        <v/>
      </c>
      <c r="U1969" s="84" t="str">
        <f t="shared" si="432"/>
        <v/>
      </c>
      <c r="W1969" s="108" t="str">
        <f>IF($N1969="", "", SUM($D$11:$D1969))</f>
        <v/>
      </c>
      <c r="X1969" s="111" t="str">
        <f t="shared" si="433"/>
        <v/>
      </c>
      <c r="Y1969" s="114" t="str">
        <f t="shared" si="437"/>
        <v/>
      </c>
      <c r="Z1969" s="111" t="str">
        <f>IF(X1969="", "", X1969-SUM($Z$11:$Z1968))</f>
        <v/>
      </c>
      <c r="AA1969" s="111" t="str">
        <f>IF($Y1969="", "", $Y1969-SUM($AA$11:$AA1968))</f>
        <v/>
      </c>
      <c r="AB1969" s="111" t="str">
        <f t="shared" si="438"/>
        <v/>
      </c>
      <c r="AC1969" s="121" t="str">
        <f t="shared" si="434"/>
        <v/>
      </c>
      <c r="AD1969" s="122" t="str">
        <f t="shared" si="435"/>
        <v/>
      </c>
      <c r="AE1969" s="123" t="str">
        <f t="shared" si="439"/>
        <v/>
      </c>
      <c r="AG1969" s="150" t="str">
        <f t="shared" si="436"/>
        <v/>
      </c>
    </row>
    <row r="1970" spans="1:33" x14ac:dyDescent="0.25">
      <c r="A1970" s="56"/>
      <c r="B1970" s="70"/>
      <c r="C1970" s="76"/>
      <c r="D1970" s="73"/>
      <c r="E1970" s="79"/>
      <c r="F1970" s="56"/>
      <c r="G1970" s="13" t="str">
        <f t="shared" si="427"/>
        <v/>
      </c>
      <c r="H1970" s="56"/>
      <c r="K1970" s="128"/>
      <c r="L1970" s="128"/>
      <c r="M1970" s="128"/>
      <c r="N1970" s="84" t="str">
        <f t="shared" si="428"/>
        <v/>
      </c>
      <c r="O1970" s="128"/>
      <c r="P1970" s="84" t="str">
        <f t="shared" si="429"/>
        <v/>
      </c>
      <c r="Q1970" s="84" t="str">
        <f t="shared" si="426"/>
        <v/>
      </c>
      <c r="R1970" s="84" t="str">
        <f t="shared" si="430"/>
        <v/>
      </c>
      <c r="S1970" s="84" t="str">
        <f t="shared" si="431"/>
        <v/>
      </c>
      <c r="U1970" s="84" t="str">
        <f t="shared" si="432"/>
        <v/>
      </c>
      <c r="W1970" s="108" t="str">
        <f>IF($N1970="", "", SUM($D$11:$D1970))</f>
        <v/>
      </c>
      <c r="X1970" s="111" t="str">
        <f t="shared" si="433"/>
        <v/>
      </c>
      <c r="Y1970" s="114" t="str">
        <f t="shared" si="437"/>
        <v/>
      </c>
      <c r="Z1970" s="111" t="str">
        <f>IF(X1970="", "", X1970-SUM($Z$11:$Z1969))</f>
        <v/>
      </c>
      <c r="AA1970" s="111" t="str">
        <f>IF($Y1970="", "", $Y1970-SUM($AA$11:$AA1969))</f>
        <v/>
      </c>
      <c r="AB1970" s="111" t="str">
        <f t="shared" si="438"/>
        <v/>
      </c>
      <c r="AC1970" s="121" t="str">
        <f t="shared" si="434"/>
        <v/>
      </c>
      <c r="AD1970" s="122" t="str">
        <f t="shared" si="435"/>
        <v/>
      </c>
      <c r="AE1970" s="123" t="str">
        <f t="shared" si="439"/>
        <v/>
      </c>
      <c r="AG1970" s="150" t="str">
        <f t="shared" si="436"/>
        <v/>
      </c>
    </row>
    <row r="1971" spans="1:33" x14ac:dyDescent="0.25">
      <c r="A1971" s="56"/>
      <c r="B1971" s="70"/>
      <c r="C1971" s="76"/>
      <c r="D1971" s="73"/>
      <c r="E1971" s="79"/>
      <c r="F1971" s="56"/>
      <c r="G1971" s="13" t="str">
        <f t="shared" si="427"/>
        <v/>
      </c>
      <c r="H1971" s="56"/>
      <c r="K1971" s="128"/>
      <c r="L1971" s="128"/>
      <c r="M1971" s="128"/>
      <c r="N1971" s="84" t="str">
        <f t="shared" si="428"/>
        <v/>
      </c>
      <c r="O1971" s="128"/>
      <c r="P1971" s="84" t="str">
        <f t="shared" si="429"/>
        <v/>
      </c>
      <c r="Q1971" s="84" t="str">
        <f t="shared" si="426"/>
        <v/>
      </c>
      <c r="R1971" s="84" t="str">
        <f t="shared" si="430"/>
        <v/>
      </c>
      <c r="S1971" s="84" t="str">
        <f t="shared" si="431"/>
        <v/>
      </c>
      <c r="U1971" s="84" t="str">
        <f t="shared" si="432"/>
        <v/>
      </c>
      <c r="W1971" s="108" t="str">
        <f>IF($N1971="", "", SUM($D$11:$D1971))</f>
        <v/>
      </c>
      <c r="X1971" s="111" t="str">
        <f t="shared" si="433"/>
        <v/>
      </c>
      <c r="Y1971" s="114" t="str">
        <f t="shared" si="437"/>
        <v/>
      </c>
      <c r="Z1971" s="111" t="str">
        <f>IF(X1971="", "", X1971-SUM($Z$11:$Z1970))</f>
        <v/>
      </c>
      <c r="AA1971" s="111" t="str">
        <f>IF($Y1971="", "", $Y1971-SUM($AA$11:$AA1970))</f>
        <v/>
      </c>
      <c r="AB1971" s="111" t="str">
        <f t="shared" si="438"/>
        <v/>
      </c>
      <c r="AC1971" s="121" t="str">
        <f t="shared" si="434"/>
        <v/>
      </c>
      <c r="AD1971" s="122" t="str">
        <f t="shared" si="435"/>
        <v/>
      </c>
      <c r="AE1971" s="123" t="str">
        <f t="shared" si="439"/>
        <v/>
      </c>
      <c r="AG1971" s="150" t="str">
        <f t="shared" si="436"/>
        <v/>
      </c>
    </row>
    <row r="1972" spans="1:33" x14ac:dyDescent="0.25">
      <c r="A1972" s="56"/>
      <c r="B1972" s="70"/>
      <c r="C1972" s="76"/>
      <c r="D1972" s="73"/>
      <c r="E1972" s="79"/>
      <c r="F1972" s="56"/>
      <c r="G1972" s="13" t="str">
        <f t="shared" si="427"/>
        <v/>
      </c>
      <c r="H1972" s="56"/>
      <c r="K1972" s="128"/>
      <c r="L1972" s="128"/>
      <c r="M1972" s="128"/>
      <c r="N1972" s="84" t="str">
        <f t="shared" si="428"/>
        <v/>
      </c>
      <c r="O1972" s="128"/>
      <c r="P1972" s="84" t="str">
        <f t="shared" si="429"/>
        <v/>
      </c>
      <c r="Q1972" s="84" t="str">
        <f t="shared" si="426"/>
        <v/>
      </c>
      <c r="R1972" s="84" t="str">
        <f t="shared" si="430"/>
        <v/>
      </c>
      <c r="S1972" s="84" t="str">
        <f t="shared" si="431"/>
        <v/>
      </c>
      <c r="U1972" s="84" t="str">
        <f t="shared" si="432"/>
        <v/>
      </c>
      <c r="W1972" s="108" t="str">
        <f>IF($N1972="", "", SUM($D$11:$D1972))</f>
        <v/>
      </c>
      <c r="X1972" s="111" t="str">
        <f t="shared" si="433"/>
        <v/>
      </c>
      <c r="Y1972" s="114" t="str">
        <f t="shared" si="437"/>
        <v/>
      </c>
      <c r="Z1972" s="111" t="str">
        <f>IF(X1972="", "", X1972-SUM($Z$11:$Z1971))</f>
        <v/>
      </c>
      <c r="AA1972" s="111" t="str">
        <f>IF($Y1972="", "", $Y1972-SUM($AA$11:$AA1971))</f>
        <v/>
      </c>
      <c r="AB1972" s="111" t="str">
        <f t="shared" si="438"/>
        <v/>
      </c>
      <c r="AC1972" s="121" t="str">
        <f t="shared" si="434"/>
        <v/>
      </c>
      <c r="AD1972" s="122" t="str">
        <f t="shared" si="435"/>
        <v/>
      </c>
      <c r="AE1972" s="123" t="str">
        <f t="shared" si="439"/>
        <v/>
      </c>
      <c r="AG1972" s="150" t="str">
        <f t="shared" si="436"/>
        <v/>
      </c>
    </row>
    <row r="1973" spans="1:33" x14ac:dyDescent="0.25">
      <c r="A1973" s="56"/>
      <c r="B1973" s="70"/>
      <c r="C1973" s="76"/>
      <c r="D1973" s="73"/>
      <c r="E1973" s="79"/>
      <c r="F1973" s="56"/>
      <c r="G1973" s="13" t="str">
        <f t="shared" si="427"/>
        <v/>
      </c>
      <c r="H1973" s="56"/>
      <c r="K1973" s="128"/>
      <c r="L1973" s="128"/>
      <c r="M1973" s="128"/>
      <c r="N1973" s="84" t="str">
        <f t="shared" si="428"/>
        <v/>
      </c>
      <c r="O1973" s="128"/>
      <c r="P1973" s="84" t="str">
        <f t="shared" si="429"/>
        <v/>
      </c>
      <c r="Q1973" s="84" t="str">
        <f t="shared" si="426"/>
        <v/>
      </c>
      <c r="R1973" s="84" t="str">
        <f t="shared" si="430"/>
        <v/>
      </c>
      <c r="S1973" s="84" t="str">
        <f t="shared" si="431"/>
        <v/>
      </c>
      <c r="U1973" s="84" t="str">
        <f t="shared" si="432"/>
        <v/>
      </c>
      <c r="W1973" s="108" t="str">
        <f>IF($N1973="", "", SUM($D$11:$D1973))</f>
        <v/>
      </c>
      <c r="X1973" s="111" t="str">
        <f t="shared" si="433"/>
        <v/>
      </c>
      <c r="Y1973" s="114" t="str">
        <f t="shared" si="437"/>
        <v/>
      </c>
      <c r="Z1973" s="111" t="str">
        <f>IF(X1973="", "", X1973-SUM($Z$11:$Z1972))</f>
        <v/>
      </c>
      <c r="AA1973" s="111" t="str">
        <f>IF($Y1973="", "", $Y1973-SUM($AA$11:$AA1972))</f>
        <v/>
      </c>
      <c r="AB1973" s="111" t="str">
        <f t="shared" si="438"/>
        <v/>
      </c>
      <c r="AC1973" s="121" t="str">
        <f t="shared" si="434"/>
        <v/>
      </c>
      <c r="AD1973" s="122" t="str">
        <f t="shared" si="435"/>
        <v/>
      </c>
      <c r="AE1973" s="123" t="str">
        <f t="shared" si="439"/>
        <v/>
      </c>
      <c r="AG1973" s="150" t="str">
        <f t="shared" si="436"/>
        <v/>
      </c>
    </row>
    <row r="1974" spans="1:33" x14ac:dyDescent="0.25">
      <c r="A1974" s="56"/>
      <c r="B1974" s="70"/>
      <c r="C1974" s="76"/>
      <c r="D1974" s="73"/>
      <c r="E1974" s="79"/>
      <c r="F1974" s="56"/>
      <c r="G1974" s="13" t="str">
        <f t="shared" si="427"/>
        <v/>
      </c>
      <c r="H1974" s="56"/>
      <c r="K1974" s="128"/>
      <c r="L1974" s="128"/>
      <c r="M1974" s="128"/>
      <c r="N1974" s="84" t="str">
        <f t="shared" si="428"/>
        <v/>
      </c>
      <c r="O1974" s="128"/>
      <c r="P1974" s="84" t="str">
        <f t="shared" si="429"/>
        <v/>
      </c>
      <c r="Q1974" s="84" t="str">
        <f t="shared" si="426"/>
        <v/>
      </c>
      <c r="R1974" s="84" t="str">
        <f t="shared" si="430"/>
        <v/>
      </c>
      <c r="S1974" s="84" t="str">
        <f t="shared" si="431"/>
        <v/>
      </c>
      <c r="U1974" s="84" t="str">
        <f t="shared" si="432"/>
        <v/>
      </c>
      <c r="W1974" s="108" t="str">
        <f>IF($N1974="", "", SUM($D$11:$D1974))</f>
        <v/>
      </c>
      <c r="X1974" s="111" t="str">
        <f t="shared" si="433"/>
        <v/>
      </c>
      <c r="Y1974" s="114" t="str">
        <f t="shared" si="437"/>
        <v/>
      </c>
      <c r="Z1974" s="111" t="str">
        <f>IF(X1974="", "", X1974-SUM($Z$11:$Z1973))</f>
        <v/>
      </c>
      <c r="AA1974" s="111" t="str">
        <f>IF($Y1974="", "", $Y1974-SUM($AA$11:$AA1973))</f>
        <v/>
      </c>
      <c r="AB1974" s="111" t="str">
        <f t="shared" si="438"/>
        <v/>
      </c>
      <c r="AC1974" s="121" t="str">
        <f t="shared" si="434"/>
        <v/>
      </c>
      <c r="AD1974" s="122" t="str">
        <f t="shared" si="435"/>
        <v/>
      </c>
      <c r="AE1974" s="123" t="str">
        <f t="shared" si="439"/>
        <v/>
      </c>
      <c r="AG1974" s="150" t="str">
        <f t="shared" si="436"/>
        <v/>
      </c>
    </row>
    <row r="1975" spans="1:33" x14ac:dyDescent="0.25">
      <c r="A1975" s="56"/>
      <c r="B1975" s="70"/>
      <c r="C1975" s="76"/>
      <c r="D1975" s="73"/>
      <c r="E1975" s="79"/>
      <c r="F1975" s="56"/>
      <c r="G1975" s="13" t="str">
        <f t="shared" si="427"/>
        <v/>
      </c>
      <c r="H1975" s="56"/>
      <c r="K1975" s="128"/>
      <c r="L1975" s="128"/>
      <c r="M1975" s="128"/>
      <c r="N1975" s="84" t="str">
        <f t="shared" si="428"/>
        <v/>
      </c>
      <c r="O1975" s="128"/>
      <c r="P1975" s="84" t="str">
        <f t="shared" si="429"/>
        <v/>
      </c>
      <c r="Q1975" s="84" t="str">
        <f t="shared" si="426"/>
        <v/>
      </c>
      <c r="R1975" s="84" t="str">
        <f t="shared" si="430"/>
        <v/>
      </c>
      <c r="S1975" s="84" t="str">
        <f t="shared" si="431"/>
        <v/>
      </c>
      <c r="U1975" s="84" t="str">
        <f t="shared" si="432"/>
        <v/>
      </c>
      <c r="W1975" s="108" t="str">
        <f>IF($N1975="", "", SUM($D$11:$D1975))</f>
        <v/>
      </c>
      <c r="X1975" s="111" t="str">
        <f t="shared" si="433"/>
        <v/>
      </c>
      <c r="Y1975" s="114" t="str">
        <f t="shared" si="437"/>
        <v/>
      </c>
      <c r="Z1975" s="111" t="str">
        <f>IF(X1975="", "", X1975-SUM($Z$11:$Z1974))</f>
        <v/>
      </c>
      <c r="AA1975" s="111" t="str">
        <f>IF($Y1975="", "", $Y1975-SUM($AA$11:$AA1974))</f>
        <v/>
      </c>
      <c r="AB1975" s="111" t="str">
        <f t="shared" si="438"/>
        <v/>
      </c>
      <c r="AC1975" s="121" t="str">
        <f t="shared" si="434"/>
        <v/>
      </c>
      <c r="AD1975" s="122" t="str">
        <f t="shared" si="435"/>
        <v/>
      </c>
      <c r="AE1975" s="123" t="str">
        <f t="shared" si="439"/>
        <v/>
      </c>
      <c r="AG1975" s="150" t="str">
        <f t="shared" si="436"/>
        <v/>
      </c>
    </row>
    <row r="1976" spans="1:33" x14ac:dyDescent="0.25">
      <c r="A1976" s="56"/>
      <c r="B1976" s="70"/>
      <c r="C1976" s="76"/>
      <c r="D1976" s="73"/>
      <c r="E1976" s="79"/>
      <c r="F1976" s="56"/>
      <c r="G1976" s="13" t="str">
        <f t="shared" si="427"/>
        <v/>
      </c>
      <c r="H1976" s="56"/>
      <c r="K1976" s="128"/>
      <c r="L1976" s="128"/>
      <c r="M1976" s="128"/>
      <c r="N1976" s="84" t="str">
        <f t="shared" si="428"/>
        <v/>
      </c>
      <c r="O1976" s="128"/>
      <c r="P1976" s="84" t="str">
        <f t="shared" si="429"/>
        <v/>
      </c>
      <c r="Q1976" s="84" t="str">
        <f t="shared" si="426"/>
        <v/>
      </c>
      <c r="R1976" s="84" t="str">
        <f t="shared" si="430"/>
        <v/>
      </c>
      <c r="S1976" s="84" t="str">
        <f t="shared" si="431"/>
        <v/>
      </c>
      <c r="U1976" s="84" t="str">
        <f t="shared" si="432"/>
        <v/>
      </c>
      <c r="W1976" s="108" t="str">
        <f>IF($N1976="", "", SUM($D$11:$D1976))</f>
        <v/>
      </c>
      <c r="X1976" s="111" t="str">
        <f t="shared" si="433"/>
        <v/>
      </c>
      <c r="Y1976" s="114" t="str">
        <f t="shared" si="437"/>
        <v/>
      </c>
      <c r="Z1976" s="111" t="str">
        <f>IF(X1976="", "", X1976-SUM($Z$11:$Z1975))</f>
        <v/>
      </c>
      <c r="AA1976" s="111" t="str">
        <f>IF($Y1976="", "", $Y1976-SUM($AA$11:$AA1975))</f>
        <v/>
      </c>
      <c r="AB1976" s="111" t="str">
        <f t="shared" si="438"/>
        <v/>
      </c>
      <c r="AC1976" s="121" t="str">
        <f t="shared" si="434"/>
        <v/>
      </c>
      <c r="AD1976" s="122" t="str">
        <f t="shared" si="435"/>
        <v/>
      </c>
      <c r="AE1976" s="123" t="str">
        <f t="shared" si="439"/>
        <v/>
      </c>
      <c r="AG1976" s="150" t="str">
        <f t="shared" si="436"/>
        <v/>
      </c>
    </row>
    <row r="1977" spans="1:33" x14ac:dyDescent="0.25">
      <c r="A1977" s="56"/>
      <c r="B1977" s="70"/>
      <c r="C1977" s="76"/>
      <c r="D1977" s="73"/>
      <c r="E1977" s="79"/>
      <c r="F1977" s="56"/>
      <c r="G1977" s="13" t="str">
        <f t="shared" si="427"/>
        <v/>
      </c>
      <c r="H1977" s="56"/>
      <c r="K1977" s="128"/>
      <c r="L1977" s="128"/>
      <c r="M1977" s="128"/>
      <c r="N1977" s="84" t="str">
        <f t="shared" si="428"/>
        <v/>
      </c>
      <c r="O1977" s="128"/>
      <c r="P1977" s="84" t="str">
        <f t="shared" si="429"/>
        <v/>
      </c>
      <c r="Q1977" s="84" t="str">
        <f t="shared" si="426"/>
        <v/>
      </c>
      <c r="R1977" s="84" t="str">
        <f t="shared" si="430"/>
        <v/>
      </c>
      <c r="S1977" s="84" t="str">
        <f t="shared" si="431"/>
        <v/>
      </c>
      <c r="U1977" s="84" t="str">
        <f t="shared" si="432"/>
        <v/>
      </c>
      <c r="W1977" s="108" t="str">
        <f>IF($N1977="", "", SUM($D$11:$D1977))</f>
        <v/>
      </c>
      <c r="X1977" s="111" t="str">
        <f t="shared" si="433"/>
        <v/>
      </c>
      <c r="Y1977" s="114" t="str">
        <f t="shared" si="437"/>
        <v/>
      </c>
      <c r="Z1977" s="111" t="str">
        <f>IF(X1977="", "", X1977-SUM($Z$11:$Z1976))</f>
        <v/>
      </c>
      <c r="AA1977" s="111" t="str">
        <f>IF($Y1977="", "", $Y1977-SUM($AA$11:$AA1976))</f>
        <v/>
      </c>
      <c r="AB1977" s="111" t="str">
        <f t="shared" si="438"/>
        <v/>
      </c>
      <c r="AC1977" s="121" t="str">
        <f t="shared" si="434"/>
        <v/>
      </c>
      <c r="AD1977" s="122" t="str">
        <f t="shared" si="435"/>
        <v/>
      </c>
      <c r="AE1977" s="123" t="str">
        <f t="shared" si="439"/>
        <v/>
      </c>
      <c r="AG1977" s="150" t="str">
        <f t="shared" si="436"/>
        <v/>
      </c>
    </row>
    <row r="1978" spans="1:33" x14ac:dyDescent="0.25">
      <c r="A1978" s="56"/>
      <c r="B1978" s="70"/>
      <c r="C1978" s="76"/>
      <c r="D1978" s="73"/>
      <c r="E1978" s="79"/>
      <c r="F1978" s="56"/>
      <c r="G1978" s="13" t="str">
        <f t="shared" si="427"/>
        <v/>
      </c>
      <c r="H1978" s="56"/>
      <c r="K1978" s="128"/>
      <c r="L1978" s="128"/>
      <c r="M1978" s="128"/>
      <c r="N1978" s="84" t="str">
        <f t="shared" si="428"/>
        <v/>
      </c>
      <c r="O1978" s="128"/>
      <c r="P1978" s="84" t="str">
        <f t="shared" si="429"/>
        <v/>
      </c>
      <c r="Q1978" s="84" t="str">
        <f t="shared" si="426"/>
        <v/>
      </c>
      <c r="R1978" s="84" t="str">
        <f t="shared" si="430"/>
        <v/>
      </c>
      <c r="S1978" s="84" t="str">
        <f t="shared" si="431"/>
        <v/>
      </c>
      <c r="U1978" s="84" t="str">
        <f t="shared" si="432"/>
        <v/>
      </c>
      <c r="W1978" s="108" t="str">
        <f>IF($N1978="", "", SUM($D$11:$D1978))</f>
        <v/>
      </c>
      <c r="X1978" s="111" t="str">
        <f t="shared" si="433"/>
        <v/>
      </c>
      <c r="Y1978" s="114" t="str">
        <f t="shared" si="437"/>
        <v/>
      </c>
      <c r="Z1978" s="111" t="str">
        <f>IF(X1978="", "", X1978-SUM($Z$11:$Z1977))</f>
        <v/>
      </c>
      <c r="AA1978" s="111" t="str">
        <f>IF($Y1978="", "", $Y1978-SUM($AA$11:$AA1977))</f>
        <v/>
      </c>
      <c r="AB1978" s="111" t="str">
        <f t="shared" si="438"/>
        <v/>
      </c>
      <c r="AC1978" s="121" t="str">
        <f t="shared" si="434"/>
        <v/>
      </c>
      <c r="AD1978" s="122" t="str">
        <f t="shared" si="435"/>
        <v/>
      </c>
      <c r="AE1978" s="123" t="str">
        <f t="shared" si="439"/>
        <v/>
      </c>
      <c r="AG1978" s="150" t="str">
        <f t="shared" si="436"/>
        <v/>
      </c>
    </row>
    <row r="1979" spans="1:33" x14ac:dyDescent="0.25">
      <c r="A1979" s="56"/>
      <c r="B1979" s="70"/>
      <c r="C1979" s="76"/>
      <c r="D1979" s="73"/>
      <c r="E1979" s="79"/>
      <c r="F1979" s="56"/>
      <c r="G1979" s="13" t="str">
        <f t="shared" si="427"/>
        <v/>
      </c>
      <c r="H1979" s="56"/>
      <c r="K1979" s="128"/>
      <c r="L1979" s="128"/>
      <c r="M1979" s="128"/>
      <c r="N1979" s="84" t="str">
        <f t="shared" si="428"/>
        <v/>
      </c>
      <c r="O1979" s="128"/>
      <c r="P1979" s="84" t="str">
        <f t="shared" si="429"/>
        <v/>
      </c>
      <c r="Q1979" s="84" t="str">
        <f t="shared" si="426"/>
        <v/>
      </c>
      <c r="R1979" s="84" t="str">
        <f t="shared" si="430"/>
        <v/>
      </c>
      <c r="S1979" s="84" t="str">
        <f t="shared" si="431"/>
        <v/>
      </c>
      <c r="U1979" s="84" t="str">
        <f t="shared" si="432"/>
        <v/>
      </c>
      <c r="W1979" s="108" t="str">
        <f>IF($N1979="", "", SUM($D$11:$D1979))</f>
        <v/>
      </c>
      <c r="X1979" s="111" t="str">
        <f t="shared" si="433"/>
        <v/>
      </c>
      <c r="Y1979" s="114" t="str">
        <f t="shared" si="437"/>
        <v/>
      </c>
      <c r="Z1979" s="111" t="str">
        <f>IF(X1979="", "", X1979-SUM($Z$11:$Z1978))</f>
        <v/>
      </c>
      <c r="AA1979" s="111" t="str">
        <f>IF($Y1979="", "", $Y1979-SUM($AA$11:$AA1978))</f>
        <v/>
      </c>
      <c r="AB1979" s="111" t="str">
        <f t="shared" si="438"/>
        <v/>
      </c>
      <c r="AC1979" s="121" t="str">
        <f t="shared" si="434"/>
        <v/>
      </c>
      <c r="AD1979" s="122" t="str">
        <f t="shared" si="435"/>
        <v/>
      </c>
      <c r="AE1979" s="123" t="str">
        <f t="shared" si="439"/>
        <v/>
      </c>
      <c r="AG1979" s="150" t="str">
        <f t="shared" si="436"/>
        <v/>
      </c>
    </row>
    <row r="1980" spans="1:33" x14ac:dyDescent="0.25">
      <c r="A1980" s="56"/>
      <c r="B1980" s="70"/>
      <c r="C1980" s="76"/>
      <c r="D1980" s="73"/>
      <c r="E1980" s="79"/>
      <c r="F1980" s="56"/>
      <c r="G1980" s="13" t="str">
        <f t="shared" si="427"/>
        <v/>
      </c>
      <c r="H1980" s="56"/>
      <c r="K1980" s="128"/>
      <c r="L1980" s="128"/>
      <c r="M1980" s="128"/>
      <c r="N1980" s="84" t="str">
        <f t="shared" si="428"/>
        <v/>
      </c>
      <c r="O1980" s="128"/>
      <c r="P1980" s="84" t="str">
        <f t="shared" si="429"/>
        <v/>
      </c>
      <c r="Q1980" s="84" t="str">
        <f t="shared" si="426"/>
        <v/>
      </c>
      <c r="R1980" s="84" t="str">
        <f t="shared" si="430"/>
        <v/>
      </c>
      <c r="S1980" s="84" t="str">
        <f t="shared" si="431"/>
        <v/>
      </c>
      <c r="U1980" s="84" t="str">
        <f t="shared" si="432"/>
        <v/>
      </c>
      <c r="W1980" s="108" t="str">
        <f>IF($N1980="", "", SUM($D$11:$D1980))</f>
        <v/>
      </c>
      <c r="X1980" s="111" t="str">
        <f t="shared" si="433"/>
        <v/>
      </c>
      <c r="Y1980" s="114" t="str">
        <f t="shared" si="437"/>
        <v/>
      </c>
      <c r="Z1980" s="111" t="str">
        <f>IF(X1980="", "", X1980-SUM($Z$11:$Z1979))</f>
        <v/>
      </c>
      <c r="AA1980" s="111" t="str">
        <f>IF($Y1980="", "", $Y1980-SUM($AA$11:$AA1979))</f>
        <v/>
      </c>
      <c r="AB1980" s="111" t="str">
        <f t="shared" si="438"/>
        <v/>
      </c>
      <c r="AC1980" s="121" t="str">
        <f t="shared" si="434"/>
        <v/>
      </c>
      <c r="AD1980" s="122" t="str">
        <f t="shared" si="435"/>
        <v/>
      </c>
      <c r="AE1980" s="123" t="str">
        <f t="shared" si="439"/>
        <v/>
      </c>
      <c r="AG1980" s="150" t="str">
        <f t="shared" si="436"/>
        <v/>
      </c>
    </row>
    <row r="1981" spans="1:33" x14ac:dyDescent="0.25">
      <c r="A1981" s="56"/>
      <c r="B1981" s="70"/>
      <c r="C1981" s="76"/>
      <c r="D1981" s="73"/>
      <c r="E1981" s="79"/>
      <c r="F1981" s="56"/>
      <c r="G1981" s="13" t="str">
        <f t="shared" si="427"/>
        <v/>
      </c>
      <c r="H1981" s="56"/>
      <c r="K1981" s="128"/>
      <c r="L1981" s="128"/>
      <c r="M1981" s="128"/>
      <c r="N1981" s="84" t="str">
        <f t="shared" si="428"/>
        <v/>
      </c>
      <c r="O1981" s="128"/>
      <c r="P1981" s="84" t="str">
        <f t="shared" si="429"/>
        <v/>
      </c>
      <c r="Q1981" s="84" t="str">
        <f t="shared" si="426"/>
        <v/>
      </c>
      <c r="R1981" s="84" t="str">
        <f t="shared" si="430"/>
        <v/>
      </c>
      <c r="S1981" s="84" t="str">
        <f t="shared" si="431"/>
        <v/>
      </c>
      <c r="U1981" s="84" t="str">
        <f t="shared" si="432"/>
        <v/>
      </c>
      <c r="W1981" s="108" t="str">
        <f>IF($N1981="", "", SUM($D$11:$D1981))</f>
        <v/>
      </c>
      <c r="X1981" s="111" t="str">
        <f t="shared" si="433"/>
        <v/>
      </c>
      <c r="Y1981" s="114" t="str">
        <f t="shared" si="437"/>
        <v/>
      </c>
      <c r="Z1981" s="111" t="str">
        <f>IF(X1981="", "", X1981-SUM($Z$11:$Z1980))</f>
        <v/>
      </c>
      <c r="AA1981" s="111" t="str">
        <f>IF($Y1981="", "", $Y1981-SUM($AA$11:$AA1980))</f>
        <v/>
      </c>
      <c r="AB1981" s="111" t="str">
        <f t="shared" si="438"/>
        <v/>
      </c>
      <c r="AC1981" s="121" t="str">
        <f t="shared" si="434"/>
        <v/>
      </c>
      <c r="AD1981" s="122" t="str">
        <f t="shared" si="435"/>
        <v/>
      </c>
      <c r="AE1981" s="123" t="str">
        <f t="shared" si="439"/>
        <v/>
      </c>
      <c r="AG1981" s="150" t="str">
        <f t="shared" si="436"/>
        <v/>
      </c>
    </row>
    <row r="1982" spans="1:33" x14ac:dyDescent="0.25">
      <c r="A1982" s="56"/>
      <c r="B1982" s="70"/>
      <c r="C1982" s="76"/>
      <c r="D1982" s="73"/>
      <c r="E1982" s="79"/>
      <c r="F1982" s="56"/>
      <c r="G1982" s="13" t="str">
        <f t="shared" si="427"/>
        <v/>
      </c>
      <c r="H1982" s="56"/>
      <c r="K1982" s="128"/>
      <c r="L1982" s="128"/>
      <c r="M1982" s="128"/>
      <c r="N1982" s="84" t="str">
        <f t="shared" si="428"/>
        <v/>
      </c>
      <c r="O1982" s="128"/>
      <c r="P1982" s="84" t="str">
        <f t="shared" si="429"/>
        <v/>
      </c>
      <c r="Q1982" s="84" t="str">
        <f t="shared" si="426"/>
        <v/>
      </c>
      <c r="R1982" s="84" t="str">
        <f t="shared" si="430"/>
        <v/>
      </c>
      <c r="S1982" s="84" t="str">
        <f t="shared" si="431"/>
        <v/>
      </c>
      <c r="U1982" s="84" t="str">
        <f t="shared" si="432"/>
        <v/>
      </c>
      <c r="W1982" s="108" t="str">
        <f>IF($N1982="", "", SUM($D$11:$D1982))</f>
        <v/>
      </c>
      <c r="X1982" s="111" t="str">
        <f t="shared" si="433"/>
        <v/>
      </c>
      <c r="Y1982" s="114" t="str">
        <f t="shared" si="437"/>
        <v/>
      </c>
      <c r="Z1982" s="111" t="str">
        <f>IF(X1982="", "", X1982-SUM($Z$11:$Z1981))</f>
        <v/>
      </c>
      <c r="AA1982" s="111" t="str">
        <f>IF($Y1982="", "", $Y1982-SUM($AA$11:$AA1981))</f>
        <v/>
      </c>
      <c r="AB1982" s="111" t="str">
        <f t="shared" si="438"/>
        <v/>
      </c>
      <c r="AC1982" s="121" t="str">
        <f t="shared" si="434"/>
        <v/>
      </c>
      <c r="AD1982" s="122" t="str">
        <f t="shared" si="435"/>
        <v/>
      </c>
      <c r="AE1982" s="123" t="str">
        <f t="shared" si="439"/>
        <v/>
      </c>
      <c r="AG1982" s="150" t="str">
        <f t="shared" si="436"/>
        <v/>
      </c>
    </row>
    <row r="1983" spans="1:33" x14ac:dyDescent="0.25">
      <c r="A1983" s="56"/>
      <c r="B1983" s="70"/>
      <c r="C1983" s="76"/>
      <c r="D1983" s="73"/>
      <c r="E1983" s="79"/>
      <c r="F1983" s="56"/>
      <c r="G1983" s="13" t="str">
        <f t="shared" si="427"/>
        <v/>
      </c>
      <c r="H1983" s="56"/>
      <c r="K1983" s="128"/>
      <c r="L1983" s="128"/>
      <c r="M1983" s="128"/>
      <c r="N1983" s="84" t="str">
        <f t="shared" si="428"/>
        <v/>
      </c>
      <c r="O1983" s="128"/>
      <c r="P1983" s="84" t="str">
        <f t="shared" si="429"/>
        <v/>
      </c>
      <c r="Q1983" s="84" t="str">
        <f t="shared" si="426"/>
        <v/>
      </c>
      <c r="R1983" s="84" t="str">
        <f t="shared" si="430"/>
        <v/>
      </c>
      <c r="S1983" s="84" t="str">
        <f t="shared" si="431"/>
        <v/>
      </c>
      <c r="U1983" s="84" t="str">
        <f t="shared" si="432"/>
        <v/>
      </c>
      <c r="W1983" s="108" t="str">
        <f>IF($N1983="", "", SUM($D$11:$D1983))</f>
        <v/>
      </c>
      <c r="X1983" s="111" t="str">
        <f t="shared" si="433"/>
        <v/>
      </c>
      <c r="Y1983" s="114" t="str">
        <f t="shared" si="437"/>
        <v/>
      </c>
      <c r="Z1983" s="111" t="str">
        <f>IF(X1983="", "", X1983-SUM($Z$11:$Z1982))</f>
        <v/>
      </c>
      <c r="AA1983" s="111" t="str">
        <f>IF($Y1983="", "", $Y1983-SUM($AA$11:$AA1982))</f>
        <v/>
      </c>
      <c r="AB1983" s="111" t="str">
        <f t="shared" si="438"/>
        <v/>
      </c>
      <c r="AC1983" s="121" t="str">
        <f t="shared" si="434"/>
        <v/>
      </c>
      <c r="AD1983" s="122" t="str">
        <f t="shared" si="435"/>
        <v/>
      </c>
      <c r="AE1983" s="123" t="str">
        <f t="shared" si="439"/>
        <v/>
      </c>
      <c r="AG1983" s="150" t="str">
        <f t="shared" si="436"/>
        <v/>
      </c>
    </row>
    <row r="1984" spans="1:33" x14ac:dyDescent="0.25">
      <c r="A1984" s="56"/>
      <c r="B1984" s="70"/>
      <c r="C1984" s="76"/>
      <c r="D1984" s="73"/>
      <c r="E1984" s="79"/>
      <c r="F1984" s="56"/>
      <c r="G1984" s="13" t="str">
        <f t="shared" si="427"/>
        <v/>
      </c>
      <c r="H1984" s="56"/>
      <c r="K1984" s="128"/>
      <c r="L1984" s="128"/>
      <c r="M1984" s="128"/>
      <c r="N1984" s="84" t="str">
        <f t="shared" si="428"/>
        <v/>
      </c>
      <c r="O1984" s="128"/>
      <c r="P1984" s="84" t="str">
        <f t="shared" si="429"/>
        <v/>
      </c>
      <c r="Q1984" s="84" t="str">
        <f t="shared" si="426"/>
        <v/>
      </c>
      <c r="R1984" s="84" t="str">
        <f t="shared" si="430"/>
        <v/>
      </c>
      <c r="S1984" s="84" t="str">
        <f t="shared" si="431"/>
        <v/>
      </c>
      <c r="U1984" s="84" t="str">
        <f t="shared" si="432"/>
        <v/>
      </c>
      <c r="W1984" s="108" t="str">
        <f>IF($N1984="", "", SUM($D$11:$D1984))</f>
        <v/>
      </c>
      <c r="X1984" s="111" t="str">
        <f t="shared" si="433"/>
        <v/>
      </c>
      <c r="Y1984" s="114" t="str">
        <f t="shared" si="437"/>
        <v/>
      </c>
      <c r="Z1984" s="111" t="str">
        <f>IF(X1984="", "", X1984-SUM($Z$11:$Z1983))</f>
        <v/>
      </c>
      <c r="AA1984" s="111" t="str">
        <f>IF($Y1984="", "", $Y1984-SUM($AA$11:$AA1983))</f>
        <v/>
      </c>
      <c r="AB1984" s="111" t="str">
        <f t="shared" si="438"/>
        <v/>
      </c>
      <c r="AC1984" s="121" t="str">
        <f t="shared" si="434"/>
        <v/>
      </c>
      <c r="AD1984" s="122" t="str">
        <f t="shared" si="435"/>
        <v/>
      </c>
      <c r="AE1984" s="123" t="str">
        <f t="shared" si="439"/>
        <v/>
      </c>
      <c r="AG1984" s="150" t="str">
        <f t="shared" si="436"/>
        <v/>
      </c>
    </row>
    <row r="1985" spans="1:33" x14ac:dyDescent="0.25">
      <c r="A1985" s="56"/>
      <c r="B1985" s="70"/>
      <c r="C1985" s="76"/>
      <c r="D1985" s="73"/>
      <c r="E1985" s="79"/>
      <c r="F1985" s="56"/>
      <c r="G1985" s="13" t="str">
        <f t="shared" si="427"/>
        <v/>
      </c>
      <c r="H1985" s="56"/>
      <c r="K1985" s="128"/>
      <c r="L1985" s="128"/>
      <c r="M1985" s="128"/>
      <c r="N1985" s="84" t="str">
        <f t="shared" si="428"/>
        <v/>
      </c>
      <c r="O1985" s="128"/>
      <c r="P1985" s="84" t="str">
        <f t="shared" si="429"/>
        <v/>
      </c>
      <c r="Q1985" s="84" t="str">
        <f t="shared" si="426"/>
        <v/>
      </c>
      <c r="R1985" s="84" t="str">
        <f t="shared" si="430"/>
        <v/>
      </c>
      <c r="S1985" s="84" t="str">
        <f t="shared" si="431"/>
        <v/>
      </c>
      <c r="U1985" s="84" t="str">
        <f t="shared" si="432"/>
        <v/>
      </c>
      <c r="W1985" s="108" t="str">
        <f>IF($N1985="", "", SUM($D$11:$D1985))</f>
        <v/>
      </c>
      <c r="X1985" s="111" t="str">
        <f t="shared" si="433"/>
        <v/>
      </c>
      <c r="Y1985" s="114" t="str">
        <f t="shared" si="437"/>
        <v/>
      </c>
      <c r="Z1985" s="111" t="str">
        <f>IF(X1985="", "", X1985-SUM($Z$11:$Z1984))</f>
        <v/>
      </c>
      <c r="AA1985" s="111" t="str">
        <f>IF($Y1985="", "", $Y1985-SUM($AA$11:$AA1984))</f>
        <v/>
      </c>
      <c r="AB1985" s="111" t="str">
        <f t="shared" si="438"/>
        <v/>
      </c>
      <c r="AC1985" s="121" t="str">
        <f t="shared" si="434"/>
        <v/>
      </c>
      <c r="AD1985" s="122" t="str">
        <f t="shared" si="435"/>
        <v/>
      </c>
      <c r="AE1985" s="123" t="str">
        <f t="shared" si="439"/>
        <v/>
      </c>
      <c r="AG1985" s="150" t="str">
        <f t="shared" si="436"/>
        <v/>
      </c>
    </row>
    <row r="1986" spans="1:33" x14ac:dyDescent="0.25">
      <c r="A1986" s="56"/>
      <c r="B1986" s="70"/>
      <c r="C1986" s="76"/>
      <c r="D1986" s="73"/>
      <c r="E1986" s="79"/>
      <c r="F1986" s="56"/>
      <c r="G1986" s="13" t="str">
        <f t="shared" si="427"/>
        <v/>
      </c>
      <c r="H1986" s="56"/>
      <c r="K1986" s="128"/>
      <c r="L1986" s="128"/>
      <c r="M1986" s="128"/>
      <c r="N1986" s="84" t="str">
        <f t="shared" si="428"/>
        <v/>
      </c>
      <c r="O1986" s="128"/>
      <c r="P1986" s="84" t="str">
        <f t="shared" si="429"/>
        <v/>
      </c>
      <c r="Q1986" s="84" t="str">
        <f t="shared" si="426"/>
        <v/>
      </c>
      <c r="R1986" s="84" t="str">
        <f t="shared" si="430"/>
        <v/>
      </c>
      <c r="S1986" s="84" t="str">
        <f t="shared" si="431"/>
        <v/>
      </c>
      <c r="U1986" s="84" t="str">
        <f t="shared" si="432"/>
        <v/>
      </c>
      <c r="W1986" s="108" t="str">
        <f>IF($N1986="", "", SUM($D$11:$D1986))</f>
        <v/>
      </c>
      <c r="X1986" s="111" t="str">
        <f t="shared" si="433"/>
        <v/>
      </c>
      <c r="Y1986" s="114" t="str">
        <f t="shared" si="437"/>
        <v/>
      </c>
      <c r="Z1986" s="111" t="str">
        <f>IF(X1986="", "", X1986-SUM($Z$11:$Z1985))</f>
        <v/>
      </c>
      <c r="AA1986" s="111" t="str">
        <f>IF($Y1986="", "", $Y1986-SUM($AA$11:$AA1985))</f>
        <v/>
      </c>
      <c r="AB1986" s="111" t="str">
        <f t="shared" si="438"/>
        <v/>
      </c>
      <c r="AC1986" s="121" t="str">
        <f t="shared" si="434"/>
        <v/>
      </c>
      <c r="AD1986" s="122" t="str">
        <f t="shared" si="435"/>
        <v/>
      </c>
      <c r="AE1986" s="123" t="str">
        <f t="shared" si="439"/>
        <v/>
      </c>
      <c r="AG1986" s="150" t="str">
        <f t="shared" si="436"/>
        <v/>
      </c>
    </row>
    <row r="1987" spans="1:33" x14ac:dyDescent="0.25">
      <c r="A1987" s="56"/>
      <c r="B1987" s="70"/>
      <c r="C1987" s="76"/>
      <c r="D1987" s="73"/>
      <c r="E1987" s="79"/>
      <c r="F1987" s="56"/>
      <c r="G1987" s="13" t="str">
        <f t="shared" si="427"/>
        <v/>
      </c>
      <c r="H1987" s="56"/>
      <c r="K1987" s="128"/>
      <c r="L1987" s="128"/>
      <c r="M1987" s="128"/>
      <c r="N1987" s="84" t="str">
        <f t="shared" si="428"/>
        <v/>
      </c>
      <c r="O1987" s="128"/>
      <c r="P1987" s="84" t="str">
        <f t="shared" si="429"/>
        <v/>
      </c>
      <c r="Q1987" s="84" t="str">
        <f t="shared" si="426"/>
        <v/>
      </c>
      <c r="R1987" s="84" t="str">
        <f t="shared" si="430"/>
        <v/>
      </c>
      <c r="S1987" s="84" t="str">
        <f t="shared" si="431"/>
        <v/>
      </c>
      <c r="U1987" s="84" t="str">
        <f t="shared" si="432"/>
        <v/>
      </c>
      <c r="W1987" s="108" t="str">
        <f>IF($N1987="", "", SUM($D$11:$D1987))</f>
        <v/>
      </c>
      <c r="X1987" s="111" t="str">
        <f t="shared" si="433"/>
        <v/>
      </c>
      <c r="Y1987" s="114" t="str">
        <f t="shared" si="437"/>
        <v/>
      </c>
      <c r="Z1987" s="111" t="str">
        <f>IF(X1987="", "", X1987-SUM($Z$11:$Z1986))</f>
        <v/>
      </c>
      <c r="AA1987" s="111" t="str">
        <f>IF($Y1987="", "", $Y1987-SUM($AA$11:$AA1986))</f>
        <v/>
      </c>
      <c r="AB1987" s="111" t="str">
        <f t="shared" si="438"/>
        <v/>
      </c>
      <c r="AC1987" s="121" t="str">
        <f t="shared" si="434"/>
        <v/>
      </c>
      <c r="AD1987" s="122" t="str">
        <f t="shared" si="435"/>
        <v/>
      </c>
      <c r="AE1987" s="123" t="str">
        <f t="shared" si="439"/>
        <v/>
      </c>
      <c r="AG1987" s="150" t="str">
        <f t="shared" si="436"/>
        <v/>
      </c>
    </row>
    <row r="1988" spans="1:33" x14ac:dyDescent="0.25">
      <c r="A1988" s="56"/>
      <c r="B1988" s="70"/>
      <c r="C1988" s="76"/>
      <c r="D1988" s="73"/>
      <c r="E1988" s="79"/>
      <c r="F1988" s="56"/>
      <c r="G1988" s="13" t="str">
        <f t="shared" si="427"/>
        <v/>
      </c>
      <c r="H1988" s="56"/>
      <c r="K1988" s="128"/>
      <c r="L1988" s="128"/>
      <c r="M1988" s="128"/>
      <c r="N1988" s="84" t="str">
        <f t="shared" si="428"/>
        <v/>
      </c>
      <c r="O1988" s="128"/>
      <c r="P1988" s="84" t="str">
        <f t="shared" si="429"/>
        <v/>
      </c>
      <c r="Q1988" s="84" t="str">
        <f t="shared" si="426"/>
        <v/>
      </c>
      <c r="R1988" s="84" t="str">
        <f t="shared" si="430"/>
        <v/>
      </c>
      <c r="S1988" s="84" t="str">
        <f t="shared" si="431"/>
        <v/>
      </c>
      <c r="U1988" s="84" t="str">
        <f t="shared" si="432"/>
        <v/>
      </c>
      <c r="W1988" s="108" t="str">
        <f>IF($N1988="", "", SUM($D$11:$D1988))</f>
        <v/>
      </c>
      <c r="X1988" s="111" t="str">
        <f t="shared" si="433"/>
        <v/>
      </c>
      <c r="Y1988" s="114" t="str">
        <f t="shared" si="437"/>
        <v/>
      </c>
      <c r="Z1988" s="111" t="str">
        <f>IF(X1988="", "", X1988-SUM($Z$11:$Z1987))</f>
        <v/>
      </c>
      <c r="AA1988" s="111" t="str">
        <f>IF($Y1988="", "", $Y1988-SUM($AA$11:$AA1987))</f>
        <v/>
      </c>
      <c r="AB1988" s="111" t="str">
        <f t="shared" si="438"/>
        <v/>
      </c>
      <c r="AC1988" s="121" t="str">
        <f t="shared" si="434"/>
        <v/>
      </c>
      <c r="AD1988" s="122" t="str">
        <f t="shared" si="435"/>
        <v/>
      </c>
      <c r="AE1988" s="123" t="str">
        <f t="shared" si="439"/>
        <v/>
      </c>
      <c r="AG1988" s="150" t="str">
        <f t="shared" si="436"/>
        <v/>
      </c>
    </row>
    <row r="1989" spans="1:33" x14ac:dyDescent="0.25">
      <c r="A1989" s="56"/>
      <c r="B1989" s="70"/>
      <c r="C1989" s="76"/>
      <c r="D1989" s="73"/>
      <c r="E1989" s="79"/>
      <c r="F1989" s="56"/>
      <c r="G1989" s="13" t="str">
        <f t="shared" si="427"/>
        <v/>
      </c>
      <c r="H1989" s="56"/>
      <c r="K1989" s="128"/>
      <c r="L1989" s="128"/>
      <c r="M1989" s="128"/>
      <c r="N1989" s="84" t="str">
        <f t="shared" si="428"/>
        <v/>
      </c>
      <c r="O1989" s="128"/>
      <c r="P1989" s="84" t="str">
        <f t="shared" si="429"/>
        <v/>
      </c>
      <c r="Q1989" s="84" t="str">
        <f t="shared" si="426"/>
        <v/>
      </c>
      <c r="R1989" s="84" t="str">
        <f t="shared" si="430"/>
        <v/>
      </c>
      <c r="S1989" s="84" t="str">
        <f t="shared" si="431"/>
        <v/>
      </c>
      <c r="U1989" s="84" t="str">
        <f t="shared" si="432"/>
        <v/>
      </c>
      <c r="W1989" s="108" t="str">
        <f>IF($N1989="", "", SUM($D$11:$D1989))</f>
        <v/>
      </c>
      <c r="X1989" s="111" t="str">
        <f t="shared" si="433"/>
        <v/>
      </c>
      <c r="Y1989" s="114" t="str">
        <f t="shared" si="437"/>
        <v/>
      </c>
      <c r="Z1989" s="111" t="str">
        <f>IF(X1989="", "", X1989-SUM($Z$11:$Z1988))</f>
        <v/>
      </c>
      <c r="AA1989" s="111" t="str">
        <f>IF($Y1989="", "", $Y1989-SUM($AA$11:$AA1988))</f>
        <v/>
      </c>
      <c r="AB1989" s="111" t="str">
        <f t="shared" si="438"/>
        <v/>
      </c>
      <c r="AC1989" s="121" t="str">
        <f t="shared" si="434"/>
        <v/>
      </c>
      <c r="AD1989" s="122" t="str">
        <f t="shared" si="435"/>
        <v/>
      </c>
      <c r="AE1989" s="123" t="str">
        <f t="shared" si="439"/>
        <v/>
      </c>
      <c r="AG1989" s="150" t="str">
        <f t="shared" si="436"/>
        <v/>
      </c>
    </row>
    <row r="1990" spans="1:33" x14ac:dyDescent="0.25">
      <c r="A1990" s="56"/>
      <c r="B1990" s="70"/>
      <c r="C1990" s="76"/>
      <c r="D1990" s="73"/>
      <c r="E1990" s="79"/>
      <c r="F1990" s="56"/>
      <c r="G1990" s="13" t="str">
        <f t="shared" si="427"/>
        <v/>
      </c>
      <c r="H1990" s="56"/>
      <c r="K1990" s="128"/>
      <c r="L1990" s="128"/>
      <c r="M1990" s="128"/>
      <c r="N1990" s="84" t="str">
        <f t="shared" si="428"/>
        <v/>
      </c>
      <c r="O1990" s="128"/>
      <c r="P1990" s="84" t="str">
        <f t="shared" si="429"/>
        <v/>
      </c>
      <c r="Q1990" s="84" t="str">
        <f t="shared" si="426"/>
        <v/>
      </c>
      <c r="R1990" s="84" t="str">
        <f t="shared" si="430"/>
        <v/>
      </c>
      <c r="S1990" s="84" t="str">
        <f t="shared" si="431"/>
        <v/>
      </c>
      <c r="U1990" s="84" t="str">
        <f t="shared" si="432"/>
        <v/>
      </c>
      <c r="W1990" s="108" t="str">
        <f>IF($N1990="", "", SUM($D$11:$D1990))</f>
        <v/>
      </c>
      <c r="X1990" s="111" t="str">
        <f t="shared" si="433"/>
        <v/>
      </c>
      <c r="Y1990" s="114" t="str">
        <f t="shared" si="437"/>
        <v/>
      </c>
      <c r="Z1990" s="111" t="str">
        <f>IF(X1990="", "", X1990-SUM($Z$11:$Z1989))</f>
        <v/>
      </c>
      <c r="AA1990" s="111" t="str">
        <f>IF($Y1990="", "", $Y1990-SUM($AA$11:$AA1989))</f>
        <v/>
      </c>
      <c r="AB1990" s="111" t="str">
        <f t="shared" si="438"/>
        <v/>
      </c>
      <c r="AC1990" s="121" t="str">
        <f t="shared" si="434"/>
        <v/>
      </c>
      <c r="AD1990" s="122" t="str">
        <f t="shared" si="435"/>
        <v/>
      </c>
      <c r="AE1990" s="123" t="str">
        <f t="shared" si="439"/>
        <v/>
      </c>
      <c r="AG1990" s="150" t="str">
        <f t="shared" si="436"/>
        <v/>
      </c>
    </row>
    <row r="1991" spans="1:33" x14ac:dyDescent="0.25">
      <c r="A1991" s="56"/>
      <c r="B1991" s="70"/>
      <c r="C1991" s="76"/>
      <c r="D1991" s="73"/>
      <c r="E1991" s="79"/>
      <c r="F1991" s="56"/>
      <c r="G1991" s="13" t="str">
        <f t="shared" si="427"/>
        <v/>
      </c>
      <c r="H1991" s="56"/>
      <c r="K1991" s="128"/>
      <c r="L1991" s="128"/>
      <c r="M1991" s="128"/>
      <c r="N1991" s="84" t="str">
        <f t="shared" si="428"/>
        <v/>
      </c>
      <c r="O1991" s="128"/>
      <c r="P1991" s="84" t="str">
        <f t="shared" si="429"/>
        <v/>
      </c>
      <c r="Q1991" s="84" t="str">
        <f t="shared" si="426"/>
        <v/>
      </c>
      <c r="R1991" s="84" t="str">
        <f t="shared" si="430"/>
        <v/>
      </c>
      <c r="S1991" s="84" t="str">
        <f t="shared" si="431"/>
        <v/>
      </c>
      <c r="U1991" s="84" t="str">
        <f t="shared" si="432"/>
        <v/>
      </c>
      <c r="W1991" s="108" t="str">
        <f>IF($N1991="", "", SUM($D$11:$D1991))</f>
        <v/>
      </c>
      <c r="X1991" s="111" t="str">
        <f t="shared" si="433"/>
        <v/>
      </c>
      <c r="Y1991" s="114" t="str">
        <f t="shared" si="437"/>
        <v/>
      </c>
      <c r="Z1991" s="111" t="str">
        <f>IF(X1991="", "", X1991-SUM($Z$11:$Z1990))</f>
        <v/>
      </c>
      <c r="AA1991" s="111" t="str">
        <f>IF($Y1991="", "", $Y1991-SUM($AA$11:$AA1990))</f>
        <v/>
      </c>
      <c r="AB1991" s="111" t="str">
        <f t="shared" si="438"/>
        <v/>
      </c>
      <c r="AC1991" s="121" t="str">
        <f t="shared" si="434"/>
        <v/>
      </c>
      <c r="AD1991" s="122" t="str">
        <f t="shared" si="435"/>
        <v/>
      </c>
      <c r="AE1991" s="123" t="str">
        <f t="shared" si="439"/>
        <v/>
      </c>
      <c r="AG1991" s="150" t="str">
        <f t="shared" si="436"/>
        <v/>
      </c>
    </row>
    <row r="1992" spans="1:33" x14ac:dyDescent="0.25">
      <c r="A1992" s="56"/>
      <c r="B1992" s="70"/>
      <c r="C1992" s="76"/>
      <c r="D1992" s="73"/>
      <c r="E1992" s="79"/>
      <c r="F1992" s="56"/>
      <c r="G1992" s="13" t="str">
        <f t="shared" si="427"/>
        <v/>
      </c>
      <c r="H1992" s="56"/>
      <c r="K1992" s="128"/>
      <c r="L1992" s="128"/>
      <c r="M1992" s="128"/>
      <c r="N1992" s="84" t="str">
        <f t="shared" si="428"/>
        <v/>
      </c>
      <c r="O1992" s="128"/>
      <c r="P1992" s="84" t="str">
        <f t="shared" si="429"/>
        <v/>
      </c>
      <c r="Q1992" s="84" t="str">
        <f t="shared" si="426"/>
        <v/>
      </c>
      <c r="R1992" s="84" t="str">
        <f t="shared" si="430"/>
        <v/>
      </c>
      <c r="S1992" s="84" t="str">
        <f t="shared" si="431"/>
        <v/>
      </c>
      <c r="U1992" s="84" t="str">
        <f t="shared" si="432"/>
        <v/>
      </c>
      <c r="W1992" s="108" t="str">
        <f>IF($N1992="", "", SUM($D$11:$D1992))</f>
        <v/>
      </c>
      <c r="X1992" s="111" t="str">
        <f t="shared" si="433"/>
        <v/>
      </c>
      <c r="Y1992" s="114" t="str">
        <f t="shared" si="437"/>
        <v/>
      </c>
      <c r="Z1992" s="111" t="str">
        <f>IF(X1992="", "", X1992-SUM($Z$11:$Z1991))</f>
        <v/>
      </c>
      <c r="AA1992" s="111" t="str">
        <f>IF($Y1992="", "", $Y1992-SUM($AA$11:$AA1991))</f>
        <v/>
      </c>
      <c r="AB1992" s="111" t="str">
        <f t="shared" si="438"/>
        <v/>
      </c>
      <c r="AC1992" s="121" t="str">
        <f t="shared" si="434"/>
        <v/>
      </c>
      <c r="AD1992" s="122" t="str">
        <f t="shared" si="435"/>
        <v/>
      </c>
      <c r="AE1992" s="123" t="str">
        <f t="shared" si="439"/>
        <v/>
      </c>
      <c r="AG1992" s="150" t="str">
        <f t="shared" si="436"/>
        <v/>
      </c>
    </row>
    <row r="1993" spans="1:33" x14ac:dyDescent="0.25">
      <c r="A1993" s="56"/>
      <c r="B1993" s="70"/>
      <c r="C1993" s="76"/>
      <c r="D1993" s="73"/>
      <c r="E1993" s="79"/>
      <c r="F1993" s="56"/>
      <c r="G1993" s="13" t="str">
        <f t="shared" si="427"/>
        <v/>
      </c>
      <c r="H1993" s="56"/>
      <c r="K1993" s="128"/>
      <c r="L1993" s="128"/>
      <c r="M1993" s="128"/>
      <c r="N1993" s="84" t="str">
        <f t="shared" si="428"/>
        <v/>
      </c>
      <c r="O1993" s="128"/>
      <c r="P1993" s="84" t="str">
        <f t="shared" si="429"/>
        <v/>
      </c>
      <c r="Q1993" s="84" t="str">
        <f t="shared" si="426"/>
        <v/>
      </c>
      <c r="R1993" s="84" t="str">
        <f t="shared" si="430"/>
        <v/>
      </c>
      <c r="S1993" s="84" t="str">
        <f t="shared" si="431"/>
        <v/>
      </c>
      <c r="U1993" s="84" t="str">
        <f t="shared" si="432"/>
        <v/>
      </c>
      <c r="W1993" s="108" t="str">
        <f>IF($N1993="", "", SUM($D$11:$D1993))</f>
        <v/>
      </c>
      <c r="X1993" s="111" t="str">
        <f t="shared" si="433"/>
        <v/>
      </c>
      <c r="Y1993" s="114" t="str">
        <f t="shared" si="437"/>
        <v/>
      </c>
      <c r="Z1993" s="111" t="str">
        <f>IF(X1993="", "", X1993-SUM($Z$11:$Z1992))</f>
        <v/>
      </c>
      <c r="AA1993" s="111" t="str">
        <f>IF($Y1993="", "", $Y1993-SUM($AA$11:$AA1992))</f>
        <v/>
      </c>
      <c r="AB1993" s="111" t="str">
        <f t="shared" si="438"/>
        <v/>
      </c>
      <c r="AC1993" s="121" t="str">
        <f t="shared" si="434"/>
        <v/>
      </c>
      <c r="AD1993" s="122" t="str">
        <f t="shared" si="435"/>
        <v/>
      </c>
      <c r="AE1993" s="123" t="str">
        <f t="shared" si="439"/>
        <v/>
      </c>
      <c r="AG1993" s="150" t="str">
        <f t="shared" si="436"/>
        <v/>
      </c>
    </row>
    <row r="1994" spans="1:33" x14ac:dyDescent="0.25">
      <c r="A1994" s="56"/>
      <c r="B1994" s="70"/>
      <c r="C1994" s="76"/>
      <c r="D1994" s="73"/>
      <c r="E1994" s="79"/>
      <c r="F1994" s="56"/>
      <c r="G1994" s="13" t="str">
        <f t="shared" si="427"/>
        <v/>
      </c>
      <c r="H1994" s="56"/>
      <c r="K1994" s="128"/>
      <c r="L1994" s="128"/>
      <c r="M1994" s="128"/>
      <c r="N1994" s="84" t="str">
        <f t="shared" si="428"/>
        <v/>
      </c>
      <c r="O1994" s="128"/>
      <c r="P1994" s="84" t="str">
        <f t="shared" si="429"/>
        <v/>
      </c>
      <c r="Q1994" s="84" t="str">
        <f t="shared" si="426"/>
        <v/>
      </c>
      <c r="R1994" s="84" t="str">
        <f t="shared" si="430"/>
        <v/>
      </c>
      <c r="S1994" s="84" t="str">
        <f t="shared" si="431"/>
        <v/>
      </c>
      <c r="U1994" s="84" t="str">
        <f t="shared" si="432"/>
        <v/>
      </c>
      <c r="W1994" s="108" t="str">
        <f>IF($N1994="", "", SUM($D$11:$D1994))</f>
        <v/>
      </c>
      <c r="X1994" s="111" t="str">
        <f t="shared" si="433"/>
        <v/>
      </c>
      <c r="Y1994" s="114" t="str">
        <f t="shared" si="437"/>
        <v/>
      </c>
      <c r="Z1994" s="111" t="str">
        <f>IF(X1994="", "", X1994-SUM($Z$11:$Z1993))</f>
        <v/>
      </c>
      <c r="AA1994" s="111" t="str">
        <f>IF($Y1994="", "", $Y1994-SUM($AA$11:$AA1993))</f>
        <v/>
      </c>
      <c r="AB1994" s="111" t="str">
        <f t="shared" si="438"/>
        <v/>
      </c>
      <c r="AC1994" s="121" t="str">
        <f t="shared" si="434"/>
        <v/>
      </c>
      <c r="AD1994" s="122" t="str">
        <f t="shared" si="435"/>
        <v/>
      </c>
      <c r="AE1994" s="123" t="str">
        <f t="shared" si="439"/>
        <v/>
      </c>
      <c r="AG1994" s="150" t="str">
        <f t="shared" si="436"/>
        <v/>
      </c>
    </row>
    <row r="1995" spans="1:33" x14ac:dyDescent="0.25">
      <c r="A1995" s="56"/>
      <c r="B1995" s="70"/>
      <c r="C1995" s="76"/>
      <c r="D1995" s="73"/>
      <c r="E1995" s="79"/>
      <c r="F1995" s="56"/>
      <c r="G1995" s="13" t="str">
        <f t="shared" si="427"/>
        <v/>
      </c>
      <c r="H1995" s="56"/>
      <c r="K1995" s="128"/>
      <c r="L1995" s="128"/>
      <c r="M1995" s="128"/>
      <c r="N1995" s="84" t="str">
        <f t="shared" si="428"/>
        <v/>
      </c>
      <c r="O1995" s="128"/>
      <c r="P1995" s="84" t="str">
        <f t="shared" si="429"/>
        <v/>
      </c>
      <c r="Q1995" s="84" t="str">
        <f t="shared" ref="Q1995:Q2058" si="440">IF($N1995="", "", IF(AND(Q$5="X", C1995=""), $N$6, IF(AND(NOT(C1995=""), COUNTIF(L$11:L$17, C1995)=0), $N$7, "")))</f>
        <v/>
      </c>
      <c r="R1995" s="84" t="str">
        <f t="shared" si="430"/>
        <v/>
      </c>
      <c r="S1995" s="84" t="str">
        <f t="shared" si="431"/>
        <v/>
      </c>
      <c r="U1995" s="84" t="str">
        <f t="shared" si="432"/>
        <v/>
      </c>
      <c r="W1995" s="108" t="str">
        <f>IF($N1995="", "", SUM($D$11:$D1995))</f>
        <v/>
      </c>
      <c r="X1995" s="111" t="str">
        <f t="shared" si="433"/>
        <v/>
      </c>
      <c r="Y1995" s="114" t="str">
        <f t="shared" si="437"/>
        <v/>
      </c>
      <c r="Z1995" s="111" t="str">
        <f>IF(X1995="", "", X1995-SUM($Z$11:$Z1994))</f>
        <v/>
      </c>
      <c r="AA1995" s="111" t="str">
        <f>IF($Y1995="", "", $Y1995-SUM($AA$11:$AA1994))</f>
        <v/>
      </c>
      <c r="AB1995" s="111" t="str">
        <f t="shared" si="438"/>
        <v/>
      </c>
      <c r="AC1995" s="121" t="str">
        <f t="shared" si="434"/>
        <v/>
      </c>
      <c r="AD1995" s="122" t="str">
        <f t="shared" si="435"/>
        <v/>
      </c>
      <c r="AE1995" s="123" t="str">
        <f t="shared" si="439"/>
        <v/>
      </c>
      <c r="AG1995" s="150" t="str">
        <f t="shared" si="436"/>
        <v/>
      </c>
    </row>
    <row r="1996" spans="1:33" x14ac:dyDescent="0.25">
      <c r="A1996" s="56"/>
      <c r="B1996" s="70"/>
      <c r="C1996" s="76"/>
      <c r="D1996" s="73"/>
      <c r="E1996" s="79"/>
      <c r="F1996" s="56"/>
      <c r="G1996" s="13" t="str">
        <f t="shared" ref="G1996:G2059" si="441">IF($B1996="", "", TEXT($B1996, "mmm"))</f>
        <v/>
      </c>
      <c r="H1996" s="56"/>
      <c r="K1996" s="128"/>
      <c r="L1996" s="128"/>
      <c r="M1996" s="128"/>
      <c r="N1996" s="84" t="str">
        <f t="shared" ref="N1996:N2059" si="442">IF(COUNTIF($B1996:$E1996, "")=4, "", "X")</f>
        <v/>
      </c>
      <c r="O1996" s="128"/>
      <c r="P1996" s="84" t="str">
        <f t="shared" ref="P1996:P2059" si="443">IF($N1996="", "", IF(AND(P$5="X", B1996=""), $N$6, IFERROR(IF(AND(NOT(B1996=""), OR(ISNUMBER(B1996)=FALSE, B1996&lt;$L$2, B1996&gt;$L$3)), $N$7, ""), $N$7)))</f>
        <v/>
      </c>
      <c r="Q1996" s="84" t="str">
        <f t="shared" si="440"/>
        <v/>
      </c>
      <c r="R1996" s="84" t="str">
        <f t="shared" ref="R1996:R2059" si="444">IF($N1996="", "", IF(AND(R$5="X", D1996=""), $N$6, IF(AND(NOT(D1996=""), ISNUMBER(D1996)=FALSE), $N$7, "")))</f>
        <v/>
      </c>
      <c r="S1996" s="84" t="str">
        <f t="shared" ref="S1996:S2059" si="445">IF($N1996="", "", IF(AND(S$5="X", E1996=""), $N$6, ""))</f>
        <v/>
      </c>
      <c r="U1996" s="84" t="str">
        <f t="shared" ref="U1996:U2059" si="446">IF($B1996="", "", TEXT($B1996, "mmm yyyy"))</f>
        <v/>
      </c>
      <c r="W1996" s="108" t="str">
        <f>IF($N1996="", "", SUM($D$11:$D1996))</f>
        <v/>
      </c>
      <c r="X1996" s="111" t="str">
        <f t="shared" ref="X1996:X2059" si="447">IF(W1996="", "", IF(W1996&lt;=$X$4, W1996, $X$4))</f>
        <v/>
      </c>
      <c r="Y1996" s="114" t="str">
        <f t="shared" si="437"/>
        <v/>
      </c>
      <c r="Z1996" s="111" t="str">
        <f>IF(X1996="", "", X1996-SUM($Z$11:$Z1995))</f>
        <v/>
      </c>
      <c r="AA1996" s="111" t="str">
        <f>IF($Y1996="", "", $Y1996-SUM($AA$11:$AA1995))</f>
        <v/>
      </c>
      <c r="AB1996" s="111" t="str">
        <f t="shared" si="438"/>
        <v/>
      </c>
      <c r="AC1996" s="121" t="str">
        <f t="shared" ref="AC1996:AC2059" si="448">IF($N1996="", "", $Z1996*$AC$4)</f>
        <v/>
      </c>
      <c r="AD1996" s="122" t="str">
        <f t="shared" ref="AD1996:AD2059" si="449">IF($N1996="", "", $AA1996*$AC$5)</f>
        <v/>
      </c>
      <c r="AE1996" s="123" t="str">
        <f t="shared" si="439"/>
        <v/>
      </c>
      <c r="AG1996" s="150" t="str">
        <f t="shared" ref="AG1996:AG2059" si="450">IF(OR($U1996="", $C1996=""), "", CONCATENATE($C1996, " - ", $U1996))</f>
        <v/>
      </c>
    </row>
    <row r="1997" spans="1:33" x14ac:dyDescent="0.25">
      <c r="A1997" s="56"/>
      <c r="B1997" s="70"/>
      <c r="C1997" s="76"/>
      <c r="D1997" s="73"/>
      <c r="E1997" s="79"/>
      <c r="F1997" s="56"/>
      <c r="G1997" s="13" t="str">
        <f t="shared" si="441"/>
        <v/>
      </c>
      <c r="H1997" s="56"/>
      <c r="K1997" s="128"/>
      <c r="L1997" s="128"/>
      <c r="M1997" s="128"/>
      <c r="N1997" s="84" t="str">
        <f t="shared" si="442"/>
        <v/>
      </c>
      <c r="O1997" s="128"/>
      <c r="P1997" s="84" t="str">
        <f t="shared" si="443"/>
        <v/>
      </c>
      <c r="Q1997" s="84" t="str">
        <f t="shared" si="440"/>
        <v/>
      </c>
      <c r="R1997" s="84" t="str">
        <f t="shared" si="444"/>
        <v/>
      </c>
      <c r="S1997" s="84" t="str">
        <f t="shared" si="445"/>
        <v/>
      </c>
      <c r="U1997" s="84" t="str">
        <f t="shared" si="446"/>
        <v/>
      </c>
      <c r="W1997" s="108" t="str">
        <f>IF($N1997="", "", SUM($D$11:$D1997))</f>
        <v/>
      </c>
      <c r="X1997" s="111" t="str">
        <f t="shared" si="447"/>
        <v/>
      </c>
      <c r="Y1997" s="114" t="str">
        <f t="shared" si="437"/>
        <v/>
      </c>
      <c r="Z1997" s="111" t="str">
        <f>IF(X1997="", "", X1997-SUM($Z$11:$Z1996))</f>
        <v/>
      </c>
      <c r="AA1997" s="111" t="str">
        <f>IF($Y1997="", "", $Y1997-SUM($AA$11:$AA1996))</f>
        <v/>
      </c>
      <c r="AB1997" s="111" t="str">
        <f t="shared" si="438"/>
        <v/>
      </c>
      <c r="AC1997" s="121" t="str">
        <f t="shared" si="448"/>
        <v/>
      </c>
      <c r="AD1997" s="122" t="str">
        <f t="shared" si="449"/>
        <v/>
      </c>
      <c r="AE1997" s="123" t="str">
        <f t="shared" si="439"/>
        <v/>
      </c>
      <c r="AG1997" s="150" t="str">
        <f t="shared" si="450"/>
        <v/>
      </c>
    </row>
    <row r="1998" spans="1:33" x14ac:dyDescent="0.25">
      <c r="A1998" s="56"/>
      <c r="B1998" s="70"/>
      <c r="C1998" s="76"/>
      <c r="D1998" s="73"/>
      <c r="E1998" s="79"/>
      <c r="F1998" s="56"/>
      <c r="G1998" s="13" t="str">
        <f t="shared" si="441"/>
        <v/>
      </c>
      <c r="H1998" s="56"/>
      <c r="K1998" s="128"/>
      <c r="L1998" s="128"/>
      <c r="M1998" s="128"/>
      <c r="N1998" s="84" t="str">
        <f t="shared" si="442"/>
        <v/>
      </c>
      <c r="O1998" s="128"/>
      <c r="P1998" s="84" t="str">
        <f t="shared" si="443"/>
        <v/>
      </c>
      <c r="Q1998" s="84" t="str">
        <f t="shared" si="440"/>
        <v/>
      </c>
      <c r="R1998" s="84" t="str">
        <f t="shared" si="444"/>
        <v/>
      </c>
      <c r="S1998" s="84" t="str">
        <f t="shared" si="445"/>
        <v/>
      </c>
      <c r="U1998" s="84" t="str">
        <f t="shared" si="446"/>
        <v/>
      </c>
      <c r="W1998" s="108" t="str">
        <f>IF($N1998="", "", SUM($D$11:$D1998))</f>
        <v/>
      </c>
      <c r="X1998" s="111" t="str">
        <f t="shared" si="447"/>
        <v/>
      </c>
      <c r="Y1998" s="114" t="str">
        <f t="shared" ref="Y1998:Y2061" si="451">IF(W1998="", "", IF(W1998&lt;=$X$4, 0, W1998-$X$4))</f>
        <v/>
      </c>
      <c r="Z1998" s="111" t="str">
        <f>IF(X1998="", "", X1998-SUM($Z$11:$Z1997))</f>
        <v/>
      </c>
      <c r="AA1998" s="111" t="str">
        <f>IF($Y1998="", "", $Y1998-SUM($AA$11:$AA1997))</f>
        <v/>
      </c>
      <c r="AB1998" s="111" t="str">
        <f t="shared" ref="AB1998:AB2061" si="452">IF($N1998="", "", SUM(Z1998:AA1998))</f>
        <v/>
      </c>
      <c r="AC1998" s="121" t="str">
        <f t="shared" si="448"/>
        <v/>
      </c>
      <c r="AD1998" s="122" t="str">
        <f t="shared" si="449"/>
        <v/>
      </c>
      <c r="AE1998" s="123" t="str">
        <f t="shared" ref="AE1998:AE2061" si="453">IF($N1998="", "", SUM(AC1998:AD1998))</f>
        <v/>
      </c>
      <c r="AG1998" s="150" t="str">
        <f t="shared" si="450"/>
        <v/>
      </c>
    </row>
    <row r="1999" spans="1:33" x14ac:dyDescent="0.25">
      <c r="A1999" s="56"/>
      <c r="B1999" s="70"/>
      <c r="C1999" s="76"/>
      <c r="D1999" s="73"/>
      <c r="E1999" s="79"/>
      <c r="F1999" s="56"/>
      <c r="G1999" s="13" t="str">
        <f t="shared" si="441"/>
        <v/>
      </c>
      <c r="H1999" s="56"/>
      <c r="K1999" s="128"/>
      <c r="L1999" s="128"/>
      <c r="M1999" s="128"/>
      <c r="N1999" s="84" t="str">
        <f t="shared" si="442"/>
        <v/>
      </c>
      <c r="O1999" s="128"/>
      <c r="P1999" s="84" t="str">
        <f t="shared" si="443"/>
        <v/>
      </c>
      <c r="Q1999" s="84" t="str">
        <f t="shared" si="440"/>
        <v/>
      </c>
      <c r="R1999" s="84" t="str">
        <f t="shared" si="444"/>
        <v/>
      </c>
      <c r="S1999" s="84" t="str">
        <f t="shared" si="445"/>
        <v/>
      </c>
      <c r="U1999" s="84" t="str">
        <f t="shared" si="446"/>
        <v/>
      </c>
      <c r="W1999" s="108" t="str">
        <f>IF($N1999="", "", SUM($D$11:$D1999))</f>
        <v/>
      </c>
      <c r="X1999" s="111" t="str">
        <f t="shared" si="447"/>
        <v/>
      </c>
      <c r="Y1999" s="114" t="str">
        <f t="shared" si="451"/>
        <v/>
      </c>
      <c r="Z1999" s="111" t="str">
        <f>IF(X1999="", "", X1999-SUM($Z$11:$Z1998))</f>
        <v/>
      </c>
      <c r="AA1999" s="111" t="str">
        <f>IF($Y1999="", "", $Y1999-SUM($AA$11:$AA1998))</f>
        <v/>
      </c>
      <c r="AB1999" s="111" t="str">
        <f t="shared" si="452"/>
        <v/>
      </c>
      <c r="AC1999" s="121" t="str">
        <f t="shared" si="448"/>
        <v/>
      </c>
      <c r="AD1999" s="122" t="str">
        <f t="shared" si="449"/>
        <v/>
      </c>
      <c r="AE1999" s="123" t="str">
        <f t="shared" si="453"/>
        <v/>
      </c>
      <c r="AG1999" s="150" t="str">
        <f t="shared" si="450"/>
        <v/>
      </c>
    </row>
    <row r="2000" spans="1:33" x14ac:dyDescent="0.25">
      <c r="A2000" s="56"/>
      <c r="B2000" s="70"/>
      <c r="C2000" s="76"/>
      <c r="D2000" s="73"/>
      <c r="E2000" s="79"/>
      <c r="F2000" s="56"/>
      <c r="G2000" s="13" t="str">
        <f t="shared" si="441"/>
        <v/>
      </c>
      <c r="H2000" s="56"/>
      <c r="K2000" s="128"/>
      <c r="L2000" s="128"/>
      <c r="M2000" s="128"/>
      <c r="N2000" s="84" t="str">
        <f t="shared" si="442"/>
        <v/>
      </c>
      <c r="O2000" s="128"/>
      <c r="P2000" s="84" t="str">
        <f t="shared" si="443"/>
        <v/>
      </c>
      <c r="Q2000" s="84" t="str">
        <f t="shared" si="440"/>
        <v/>
      </c>
      <c r="R2000" s="84" t="str">
        <f t="shared" si="444"/>
        <v/>
      </c>
      <c r="S2000" s="84" t="str">
        <f t="shared" si="445"/>
        <v/>
      </c>
      <c r="U2000" s="84" t="str">
        <f t="shared" si="446"/>
        <v/>
      </c>
      <c r="W2000" s="108" t="str">
        <f>IF($N2000="", "", SUM($D$11:$D2000))</f>
        <v/>
      </c>
      <c r="X2000" s="111" t="str">
        <f t="shared" si="447"/>
        <v/>
      </c>
      <c r="Y2000" s="114" t="str">
        <f t="shared" si="451"/>
        <v/>
      </c>
      <c r="Z2000" s="111" t="str">
        <f>IF(X2000="", "", X2000-SUM($Z$11:$Z1999))</f>
        <v/>
      </c>
      <c r="AA2000" s="111" t="str">
        <f>IF($Y2000="", "", $Y2000-SUM($AA$11:$AA1999))</f>
        <v/>
      </c>
      <c r="AB2000" s="111" t="str">
        <f t="shared" si="452"/>
        <v/>
      </c>
      <c r="AC2000" s="121" t="str">
        <f t="shared" si="448"/>
        <v/>
      </c>
      <c r="AD2000" s="122" t="str">
        <f t="shared" si="449"/>
        <v/>
      </c>
      <c r="AE2000" s="123" t="str">
        <f t="shared" si="453"/>
        <v/>
      </c>
      <c r="AG2000" s="150" t="str">
        <f t="shared" si="450"/>
        <v/>
      </c>
    </row>
    <row r="2001" spans="1:33" x14ac:dyDescent="0.25">
      <c r="A2001" s="56"/>
      <c r="B2001" s="70"/>
      <c r="C2001" s="76"/>
      <c r="D2001" s="73"/>
      <c r="E2001" s="79"/>
      <c r="F2001" s="56"/>
      <c r="G2001" s="13" t="str">
        <f t="shared" si="441"/>
        <v/>
      </c>
      <c r="H2001" s="56"/>
      <c r="K2001" s="128"/>
      <c r="L2001" s="128"/>
      <c r="M2001" s="128"/>
      <c r="N2001" s="84" t="str">
        <f t="shared" si="442"/>
        <v/>
      </c>
      <c r="O2001" s="128"/>
      <c r="P2001" s="84" t="str">
        <f t="shared" si="443"/>
        <v/>
      </c>
      <c r="Q2001" s="84" t="str">
        <f t="shared" si="440"/>
        <v/>
      </c>
      <c r="R2001" s="84" t="str">
        <f t="shared" si="444"/>
        <v/>
      </c>
      <c r="S2001" s="84" t="str">
        <f t="shared" si="445"/>
        <v/>
      </c>
      <c r="U2001" s="84" t="str">
        <f t="shared" si="446"/>
        <v/>
      </c>
      <c r="W2001" s="108" t="str">
        <f>IF($N2001="", "", SUM($D$11:$D2001))</f>
        <v/>
      </c>
      <c r="X2001" s="111" t="str">
        <f t="shared" si="447"/>
        <v/>
      </c>
      <c r="Y2001" s="114" t="str">
        <f t="shared" si="451"/>
        <v/>
      </c>
      <c r="Z2001" s="111" t="str">
        <f>IF(X2001="", "", X2001-SUM($Z$11:$Z2000))</f>
        <v/>
      </c>
      <c r="AA2001" s="111" t="str">
        <f>IF($Y2001="", "", $Y2001-SUM($AA$11:$AA2000))</f>
        <v/>
      </c>
      <c r="AB2001" s="111" t="str">
        <f t="shared" si="452"/>
        <v/>
      </c>
      <c r="AC2001" s="121" t="str">
        <f t="shared" si="448"/>
        <v/>
      </c>
      <c r="AD2001" s="122" t="str">
        <f t="shared" si="449"/>
        <v/>
      </c>
      <c r="AE2001" s="123" t="str">
        <f t="shared" si="453"/>
        <v/>
      </c>
      <c r="AG2001" s="150" t="str">
        <f t="shared" si="450"/>
        <v/>
      </c>
    </row>
    <row r="2002" spans="1:33" x14ac:dyDescent="0.25">
      <c r="A2002" s="56"/>
      <c r="B2002" s="70"/>
      <c r="C2002" s="76"/>
      <c r="D2002" s="73"/>
      <c r="E2002" s="79"/>
      <c r="F2002" s="56"/>
      <c r="G2002" s="13" t="str">
        <f t="shared" si="441"/>
        <v/>
      </c>
      <c r="H2002" s="56"/>
      <c r="K2002" s="128"/>
      <c r="L2002" s="128"/>
      <c r="M2002" s="128"/>
      <c r="N2002" s="84" t="str">
        <f t="shared" si="442"/>
        <v/>
      </c>
      <c r="O2002" s="128"/>
      <c r="P2002" s="84" t="str">
        <f t="shared" si="443"/>
        <v/>
      </c>
      <c r="Q2002" s="84" t="str">
        <f t="shared" si="440"/>
        <v/>
      </c>
      <c r="R2002" s="84" t="str">
        <f t="shared" si="444"/>
        <v/>
      </c>
      <c r="S2002" s="84" t="str">
        <f t="shared" si="445"/>
        <v/>
      </c>
      <c r="U2002" s="84" t="str">
        <f t="shared" si="446"/>
        <v/>
      </c>
      <c r="W2002" s="108" t="str">
        <f>IF($N2002="", "", SUM($D$11:$D2002))</f>
        <v/>
      </c>
      <c r="X2002" s="111" t="str">
        <f t="shared" si="447"/>
        <v/>
      </c>
      <c r="Y2002" s="114" t="str">
        <f t="shared" si="451"/>
        <v/>
      </c>
      <c r="Z2002" s="111" t="str">
        <f>IF(X2002="", "", X2002-SUM($Z$11:$Z2001))</f>
        <v/>
      </c>
      <c r="AA2002" s="111" t="str">
        <f>IF($Y2002="", "", $Y2002-SUM($AA$11:$AA2001))</f>
        <v/>
      </c>
      <c r="AB2002" s="111" t="str">
        <f t="shared" si="452"/>
        <v/>
      </c>
      <c r="AC2002" s="121" t="str">
        <f t="shared" si="448"/>
        <v/>
      </c>
      <c r="AD2002" s="122" t="str">
        <f t="shared" si="449"/>
        <v/>
      </c>
      <c r="AE2002" s="123" t="str">
        <f t="shared" si="453"/>
        <v/>
      </c>
      <c r="AG2002" s="150" t="str">
        <f t="shared" si="450"/>
        <v/>
      </c>
    </row>
    <row r="2003" spans="1:33" x14ac:dyDescent="0.25">
      <c r="A2003" s="56"/>
      <c r="B2003" s="70"/>
      <c r="C2003" s="76"/>
      <c r="D2003" s="73"/>
      <c r="E2003" s="79"/>
      <c r="F2003" s="56"/>
      <c r="G2003" s="13" t="str">
        <f t="shared" si="441"/>
        <v/>
      </c>
      <c r="H2003" s="56"/>
      <c r="K2003" s="128"/>
      <c r="L2003" s="128"/>
      <c r="M2003" s="128"/>
      <c r="N2003" s="84" t="str">
        <f t="shared" si="442"/>
        <v/>
      </c>
      <c r="O2003" s="128"/>
      <c r="P2003" s="84" t="str">
        <f t="shared" si="443"/>
        <v/>
      </c>
      <c r="Q2003" s="84" t="str">
        <f t="shared" si="440"/>
        <v/>
      </c>
      <c r="R2003" s="84" t="str">
        <f t="shared" si="444"/>
        <v/>
      </c>
      <c r="S2003" s="84" t="str">
        <f t="shared" si="445"/>
        <v/>
      </c>
      <c r="U2003" s="84" t="str">
        <f t="shared" si="446"/>
        <v/>
      </c>
      <c r="W2003" s="108" t="str">
        <f>IF($N2003="", "", SUM($D$11:$D2003))</f>
        <v/>
      </c>
      <c r="X2003" s="111" t="str">
        <f t="shared" si="447"/>
        <v/>
      </c>
      <c r="Y2003" s="114" t="str">
        <f t="shared" si="451"/>
        <v/>
      </c>
      <c r="Z2003" s="111" t="str">
        <f>IF(X2003="", "", X2003-SUM($Z$11:$Z2002))</f>
        <v/>
      </c>
      <c r="AA2003" s="111" t="str">
        <f>IF($Y2003="", "", $Y2003-SUM($AA$11:$AA2002))</f>
        <v/>
      </c>
      <c r="AB2003" s="111" t="str">
        <f t="shared" si="452"/>
        <v/>
      </c>
      <c r="AC2003" s="121" t="str">
        <f t="shared" si="448"/>
        <v/>
      </c>
      <c r="AD2003" s="122" t="str">
        <f t="shared" si="449"/>
        <v/>
      </c>
      <c r="AE2003" s="123" t="str">
        <f t="shared" si="453"/>
        <v/>
      </c>
      <c r="AG2003" s="150" t="str">
        <f t="shared" si="450"/>
        <v/>
      </c>
    </row>
    <row r="2004" spans="1:33" x14ac:dyDescent="0.25">
      <c r="A2004" s="56"/>
      <c r="B2004" s="70"/>
      <c r="C2004" s="76"/>
      <c r="D2004" s="73"/>
      <c r="E2004" s="79"/>
      <c r="F2004" s="56"/>
      <c r="G2004" s="13" t="str">
        <f t="shared" si="441"/>
        <v/>
      </c>
      <c r="H2004" s="56"/>
      <c r="K2004" s="128"/>
      <c r="L2004" s="128"/>
      <c r="M2004" s="128"/>
      <c r="N2004" s="84" t="str">
        <f t="shared" si="442"/>
        <v/>
      </c>
      <c r="O2004" s="128"/>
      <c r="P2004" s="84" t="str">
        <f t="shared" si="443"/>
        <v/>
      </c>
      <c r="Q2004" s="84" t="str">
        <f t="shared" si="440"/>
        <v/>
      </c>
      <c r="R2004" s="84" t="str">
        <f t="shared" si="444"/>
        <v/>
      </c>
      <c r="S2004" s="84" t="str">
        <f t="shared" si="445"/>
        <v/>
      </c>
      <c r="U2004" s="84" t="str">
        <f t="shared" si="446"/>
        <v/>
      </c>
      <c r="W2004" s="108" t="str">
        <f>IF($N2004="", "", SUM($D$11:$D2004))</f>
        <v/>
      </c>
      <c r="X2004" s="111" t="str">
        <f t="shared" si="447"/>
        <v/>
      </c>
      <c r="Y2004" s="114" t="str">
        <f t="shared" si="451"/>
        <v/>
      </c>
      <c r="Z2004" s="111" t="str">
        <f>IF(X2004="", "", X2004-SUM($Z$11:$Z2003))</f>
        <v/>
      </c>
      <c r="AA2004" s="111" t="str">
        <f>IF($Y2004="", "", $Y2004-SUM($AA$11:$AA2003))</f>
        <v/>
      </c>
      <c r="AB2004" s="111" t="str">
        <f t="shared" si="452"/>
        <v/>
      </c>
      <c r="AC2004" s="121" t="str">
        <f t="shared" si="448"/>
        <v/>
      </c>
      <c r="AD2004" s="122" t="str">
        <f t="shared" si="449"/>
        <v/>
      </c>
      <c r="AE2004" s="123" t="str">
        <f t="shared" si="453"/>
        <v/>
      </c>
      <c r="AG2004" s="150" t="str">
        <f t="shared" si="450"/>
        <v/>
      </c>
    </row>
    <row r="2005" spans="1:33" x14ac:dyDescent="0.25">
      <c r="A2005" s="56"/>
      <c r="B2005" s="70"/>
      <c r="C2005" s="76"/>
      <c r="D2005" s="73"/>
      <c r="E2005" s="79"/>
      <c r="F2005" s="56"/>
      <c r="G2005" s="13" t="str">
        <f t="shared" si="441"/>
        <v/>
      </c>
      <c r="H2005" s="56"/>
      <c r="K2005" s="128"/>
      <c r="L2005" s="128"/>
      <c r="M2005" s="128"/>
      <c r="N2005" s="84" t="str">
        <f t="shared" si="442"/>
        <v/>
      </c>
      <c r="O2005" s="128"/>
      <c r="P2005" s="84" t="str">
        <f t="shared" si="443"/>
        <v/>
      </c>
      <c r="Q2005" s="84" t="str">
        <f t="shared" si="440"/>
        <v/>
      </c>
      <c r="R2005" s="84" t="str">
        <f t="shared" si="444"/>
        <v/>
      </c>
      <c r="S2005" s="84" t="str">
        <f t="shared" si="445"/>
        <v/>
      </c>
      <c r="U2005" s="84" t="str">
        <f t="shared" si="446"/>
        <v/>
      </c>
      <c r="W2005" s="108" t="str">
        <f>IF($N2005="", "", SUM($D$11:$D2005))</f>
        <v/>
      </c>
      <c r="X2005" s="111" t="str">
        <f t="shared" si="447"/>
        <v/>
      </c>
      <c r="Y2005" s="114" t="str">
        <f t="shared" si="451"/>
        <v/>
      </c>
      <c r="Z2005" s="111" t="str">
        <f>IF(X2005="", "", X2005-SUM($Z$11:$Z2004))</f>
        <v/>
      </c>
      <c r="AA2005" s="111" t="str">
        <f>IF($Y2005="", "", $Y2005-SUM($AA$11:$AA2004))</f>
        <v/>
      </c>
      <c r="AB2005" s="111" t="str">
        <f t="shared" si="452"/>
        <v/>
      </c>
      <c r="AC2005" s="121" t="str">
        <f t="shared" si="448"/>
        <v/>
      </c>
      <c r="AD2005" s="122" t="str">
        <f t="shared" si="449"/>
        <v/>
      </c>
      <c r="AE2005" s="123" t="str">
        <f t="shared" si="453"/>
        <v/>
      </c>
      <c r="AG2005" s="150" t="str">
        <f t="shared" si="450"/>
        <v/>
      </c>
    </row>
    <row r="2006" spans="1:33" x14ac:dyDescent="0.25">
      <c r="A2006" s="56"/>
      <c r="B2006" s="70"/>
      <c r="C2006" s="76"/>
      <c r="D2006" s="73"/>
      <c r="E2006" s="79"/>
      <c r="F2006" s="56"/>
      <c r="G2006" s="13" t="str">
        <f t="shared" si="441"/>
        <v/>
      </c>
      <c r="H2006" s="56"/>
      <c r="K2006" s="128"/>
      <c r="L2006" s="128"/>
      <c r="M2006" s="128"/>
      <c r="N2006" s="84" t="str">
        <f t="shared" si="442"/>
        <v/>
      </c>
      <c r="O2006" s="128"/>
      <c r="P2006" s="84" t="str">
        <f t="shared" si="443"/>
        <v/>
      </c>
      <c r="Q2006" s="84" t="str">
        <f t="shared" si="440"/>
        <v/>
      </c>
      <c r="R2006" s="84" t="str">
        <f t="shared" si="444"/>
        <v/>
      </c>
      <c r="S2006" s="84" t="str">
        <f t="shared" si="445"/>
        <v/>
      </c>
      <c r="U2006" s="84" t="str">
        <f t="shared" si="446"/>
        <v/>
      </c>
      <c r="W2006" s="108" t="str">
        <f>IF($N2006="", "", SUM($D$11:$D2006))</f>
        <v/>
      </c>
      <c r="X2006" s="111" t="str">
        <f t="shared" si="447"/>
        <v/>
      </c>
      <c r="Y2006" s="114" t="str">
        <f t="shared" si="451"/>
        <v/>
      </c>
      <c r="Z2006" s="111" t="str">
        <f>IF(X2006="", "", X2006-SUM($Z$11:$Z2005))</f>
        <v/>
      </c>
      <c r="AA2006" s="111" t="str">
        <f>IF($Y2006="", "", $Y2006-SUM($AA$11:$AA2005))</f>
        <v/>
      </c>
      <c r="AB2006" s="111" t="str">
        <f t="shared" si="452"/>
        <v/>
      </c>
      <c r="AC2006" s="121" t="str">
        <f t="shared" si="448"/>
        <v/>
      </c>
      <c r="AD2006" s="122" t="str">
        <f t="shared" si="449"/>
        <v/>
      </c>
      <c r="AE2006" s="123" t="str">
        <f t="shared" si="453"/>
        <v/>
      </c>
      <c r="AG2006" s="150" t="str">
        <f t="shared" si="450"/>
        <v/>
      </c>
    </row>
    <row r="2007" spans="1:33" x14ac:dyDescent="0.25">
      <c r="A2007" s="56"/>
      <c r="B2007" s="70"/>
      <c r="C2007" s="76"/>
      <c r="D2007" s="73"/>
      <c r="E2007" s="79"/>
      <c r="F2007" s="56"/>
      <c r="G2007" s="13" t="str">
        <f t="shared" si="441"/>
        <v/>
      </c>
      <c r="H2007" s="56"/>
      <c r="K2007" s="128"/>
      <c r="L2007" s="128"/>
      <c r="M2007" s="128"/>
      <c r="N2007" s="84" t="str">
        <f t="shared" si="442"/>
        <v/>
      </c>
      <c r="O2007" s="128"/>
      <c r="P2007" s="84" t="str">
        <f t="shared" si="443"/>
        <v/>
      </c>
      <c r="Q2007" s="84" t="str">
        <f t="shared" si="440"/>
        <v/>
      </c>
      <c r="R2007" s="84" t="str">
        <f t="shared" si="444"/>
        <v/>
      </c>
      <c r="S2007" s="84" t="str">
        <f t="shared" si="445"/>
        <v/>
      </c>
      <c r="U2007" s="84" t="str">
        <f t="shared" si="446"/>
        <v/>
      </c>
      <c r="W2007" s="108" t="str">
        <f>IF($N2007="", "", SUM($D$11:$D2007))</f>
        <v/>
      </c>
      <c r="X2007" s="111" t="str">
        <f t="shared" si="447"/>
        <v/>
      </c>
      <c r="Y2007" s="114" t="str">
        <f t="shared" si="451"/>
        <v/>
      </c>
      <c r="Z2007" s="111" t="str">
        <f>IF(X2007="", "", X2007-SUM($Z$11:$Z2006))</f>
        <v/>
      </c>
      <c r="AA2007" s="111" t="str">
        <f>IF($Y2007="", "", $Y2007-SUM($AA$11:$AA2006))</f>
        <v/>
      </c>
      <c r="AB2007" s="111" t="str">
        <f t="shared" si="452"/>
        <v/>
      </c>
      <c r="AC2007" s="121" t="str">
        <f t="shared" si="448"/>
        <v/>
      </c>
      <c r="AD2007" s="122" t="str">
        <f t="shared" si="449"/>
        <v/>
      </c>
      <c r="AE2007" s="123" t="str">
        <f t="shared" si="453"/>
        <v/>
      </c>
      <c r="AG2007" s="150" t="str">
        <f t="shared" si="450"/>
        <v/>
      </c>
    </row>
    <row r="2008" spans="1:33" x14ac:dyDescent="0.25">
      <c r="A2008" s="56"/>
      <c r="B2008" s="70"/>
      <c r="C2008" s="76"/>
      <c r="D2008" s="73"/>
      <c r="E2008" s="79"/>
      <c r="F2008" s="56"/>
      <c r="G2008" s="13" t="str">
        <f t="shared" si="441"/>
        <v/>
      </c>
      <c r="H2008" s="56"/>
      <c r="K2008" s="128"/>
      <c r="L2008" s="128"/>
      <c r="M2008" s="128"/>
      <c r="N2008" s="84" t="str">
        <f t="shared" si="442"/>
        <v/>
      </c>
      <c r="O2008" s="128"/>
      <c r="P2008" s="84" t="str">
        <f t="shared" si="443"/>
        <v/>
      </c>
      <c r="Q2008" s="84" t="str">
        <f t="shared" si="440"/>
        <v/>
      </c>
      <c r="R2008" s="84" t="str">
        <f t="shared" si="444"/>
        <v/>
      </c>
      <c r="S2008" s="84" t="str">
        <f t="shared" si="445"/>
        <v/>
      </c>
      <c r="U2008" s="84" t="str">
        <f t="shared" si="446"/>
        <v/>
      </c>
      <c r="W2008" s="108" t="str">
        <f>IF($N2008="", "", SUM($D$11:$D2008))</f>
        <v/>
      </c>
      <c r="X2008" s="111" t="str">
        <f t="shared" si="447"/>
        <v/>
      </c>
      <c r="Y2008" s="114" t="str">
        <f t="shared" si="451"/>
        <v/>
      </c>
      <c r="Z2008" s="111" t="str">
        <f>IF(X2008="", "", X2008-SUM($Z$11:$Z2007))</f>
        <v/>
      </c>
      <c r="AA2008" s="111" t="str">
        <f>IF($Y2008="", "", $Y2008-SUM($AA$11:$AA2007))</f>
        <v/>
      </c>
      <c r="AB2008" s="111" t="str">
        <f t="shared" si="452"/>
        <v/>
      </c>
      <c r="AC2008" s="121" t="str">
        <f t="shared" si="448"/>
        <v/>
      </c>
      <c r="AD2008" s="122" t="str">
        <f t="shared" si="449"/>
        <v/>
      </c>
      <c r="AE2008" s="123" t="str">
        <f t="shared" si="453"/>
        <v/>
      </c>
      <c r="AG2008" s="150" t="str">
        <f t="shared" si="450"/>
        <v/>
      </c>
    </row>
    <row r="2009" spans="1:33" x14ac:dyDescent="0.25">
      <c r="A2009" s="56"/>
      <c r="B2009" s="70"/>
      <c r="C2009" s="76"/>
      <c r="D2009" s="73"/>
      <c r="E2009" s="79"/>
      <c r="F2009" s="56"/>
      <c r="G2009" s="13" t="str">
        <f t="shared" si="441"/>
        <v/>
      </c>
      <c r="H2009" s="56"/>
      <c r="K2009" s="128"/>
      <c r="L2009" s="128"/>
      <c r="M2009" s="128"/>
      <c r="N2009" s="84" t="str">
        <f t="shared" si="442"/>
        <v/>
      </c>
      <c r="O2009" s="128"/>
      <c r="P2009" s="84" t="str">
        <f t="shared" si="443"/>
        <v/>
      </c>
      <c r="Q2009" s="84" t="str">
        <f t="shared" si="440"/>
        <v/>
      </c>
      <c r="R2009" s="84" t="str">
        <f t="shared" si="444"/>
        <v/>
      </c>
      <c r="S2009" s="84" t="str">
        <f t="shared" si="445"/>
        <v/>
      </c>
      <c r="U2009" s="84" t="str">
        <f t="shared" si="446"/>
        <v/>
      </c>
      <c r="W2009" s="108" t="str">
        <f>IF($N2009="", "", SUM($D$11:$D2009))</f>
        <v/>
      </c>
      <c r="X2009" s="111" t="str">
        <f t="shared" si="447"/>
        <v/>
      </c>
      <c r="Y2009" s="114" t="str">
        <f t="shared" si="451"/>
        <v/>
      </c>
      <c r="Z2009" s="111" t="str">
        <f>IF(X2009="", "", X2009-SUM($Z$11:$Z2008))</f>
        <v/>
      </c>
      <c r="AA2009" s="111" t="str">
        <f>IF($Y2009="", "", $Y2009-SUM($AA$11:$AA2008))</f>
        <v/>
      </c>
      <c r="AB2009" s="111" t="str">
        <f t="shared" si="452"/>
        <v/>
      </c>
      <c r="AC2009" s="121" t="str">
        <f t="shared" si="448"/>
        <v/>
      </c>
      <c r="AD2009" s="122" t="str">
        <f t="shared" si="449"/>
        <v/>
      </c>
      <c r="AE2009" s="123" t="str">
        <f t="shared" si="453"/>
        <v/>
      </c>
      <c r="AG2009" s="150" t="str">
        <f t="shared" si="450"/>
        <v/>
      </c>
    </row>
    <row r="2010" spans="1:33" x14ac:dyDescent="0.25">
      <c r="A2010" s="56"/>
      <c r="B2010" s="70"/>
      <c r="C2010" s="76"/>
      <c r="D2010" s="73"/>
      <c r="E2010" s="79"/>
      <c r="F2010" s="56"/>
      <c r="G2010" s="13" t="str">
        <f t="shared" si="441"/>
        <v/>
      </c>
      <c r="H2010" s="56"/>
      <c r="K2010" s="128"/>
      <c r="L2010" s="128"/>
      <c r="M2010" s="128"/>
      <c r="N2010" s="84" t="str">
        <f t="shared" si="442"/>
        <v/>
      </c>
      <c r="O2010" s="128"/>
      <c r="P2010" s="84" t="str">
        <f t="shared" si="443"/>
        <v/>
      </c>
      <c r="Q2010" s="84" t="str">
        <f t="shared" si="440"/>
        <v/>
      </c>
      <c r="R2010" s="84" t="str">
        <f t="shared" si="444"/>
        <v/>
      </c>
      <c r="S2010" s="84" t="str">
        <f t="shared" si="445"/>
        <v/>
      </c>
      <c r="U2010" s="84" t="str">
        <f t="shared" si="446"/>
        <v/>
      </c>
      <c r="W2010" s="108" t="str">
        <f>IF($N2010="", "", SUM($D$11:$D2010))</f>
        <v/>
      </c>
      <c r="X2010" s="111" t="str">
        <f t="shared" si="447"/>
        <v/>
      </c>
      <c r="Y2010" s="114" t="str">
        <f t="shared" si="451"/>
        <v/>
      </c>
      <c r="Z2010" s="111" t="str">
        <f>IF(X2010="", "", X2010-SUM($Z$11:$Z2009))</f>
        <v/>
      </c>
      <c r="AA2010" s="111" t="str">
        <f>IF($Y2010="", "", $Y2010-SUM($AA$11:$AA2009))</f>
        <v/>
      </c>
      <c r="AB2010" s="111" t="str">
        <f t="shared" si="452"/>
        <v/>
      </c>
      <c r="AC2010" s="121" t="str">
        <f t="shared" si="448"/>
        <v/>
      </c>
      <c r="AD2010" s="122" t="str">
        <f t="shared" si="449"/>
        <v/>
      </c>
      <c r="AE2010" s="123" t="str">
        <f t="shared" si="453"/>
        <v/>
      </c>
      <c r="AG2010" s="150" t="str">
        <f t="shared" si="450"/>
        <v/>
      </c>
    </row>
    <row r="2011" spans="1:33" x14ac:dyDescent="0.25">
      <c r="A2011" s="56"/>
      <c r="B2011" s="70"/>
      <c r="C2011" s="76"/>
      <c r="D2011" s="73"/>
      <c r="E2011" s="79"/>
      <c r="F2011" s="56"/>
      <c r="G2011" s="13" t="str">
        <f t="shared" si="441"/>
        <v/>
      </c>
      <c r="H2011" s="56"/>
      <c r="K2011" s="128"/>
      <c r="L2011" s="128"/>
      <c r="M2011" s="128"/>
      <c r="N2011" s="84" t="str">
        <f t="shared" si="442"/>
        <v/>
      </c>
      <c r="O2011" s="128"/>
      <c r="P2011" s="84" t="str">
        <f t="shared" si="443"/>
        <v/>
      </c>
      <c r="Q2011" s="84" t="str">
        <f t="shared" si="440"/>
        <v/>
      </c>
      <c r="R2011" s="84" t="str">
        <f t="shared" si="444"/>
        <v/>
      </c>
      <c r="S2011" s="84" t="str">
        <f t="shared" si="445"/>
        <v/>
      </c>
      <c r="U2011" s="84" t="str">
        <f t="shared" si="446"/>
        <v/>
      </c>
      <c r="W2011" s="108" t="str">
        <f>IF($N2011="", "", SUM($D$11:$D2011))</f>
        <v/>
      </c>
      <c r="X2011" s="111" t="str">
        <f t="shared" si="447"/>
        <v/>
      </c>
      <c r="Y2011" s="114" t="str">
        <f t="shared" si="451"/>
        <v/>
      </c>
      <c r="Z2011" s="111" t="str">
        <f>IF(X2011="", "", X2011-SUM($Z$11:$Z2010))</f>
        <v/>
      </c>
      <c r="AA2011" s="111" t="str">
        <f>IF($Y2011="", "", $Y2011-SUM($AA$11:$AA2010))</f>
        <v/>
      </c>
      <c r="AB2011" s="111" t="str">
        <f t="shared" si="452"/>
        <v/>
      </c>
      <c r="AC2011" s="121" t="str">
        <f t="shared" si="448"/>
        <v/>
      </c>
      <c r="AD2011" s="122" t="str">
        <f t="shared" si="449"/>
        <v/>
      </c>
      <c r="AE2011" s="123" t="str">
        <f t="shared" si="453"/>
        <v/>
      </c>
      <c r="AG2011" s="150" t="str">
        <f t="shared" si="450"/>
        <v/>
      </c>
    </row>
    <row r="2012" spans="1:33" x14ac:dyDescent="0.25">
      <c r="A2012" s="56"/>
      <c r="B2012" s="70"/>
      <c r="C2012" s="76"/>
      <c r="D2012" s="73"/>
      <c r="E2012" s="79"/>
      <c r="F2012" s="56"/>
      <c r="G2012" s="13" t="str">
        <f t="shared" si="441"/>
        <v/>
      </c>
      <c r="H2012" s="56"/>
      <c r="K2012" s="128"/>
      <c r="L2012" s="128"/>
      <c r="M2012" s="128"/>
      <c r="N2012" s="84" t="str">
        <f t="shared" si="442"/>
        <v/>
      </c>
      <c r="O2012" s="128"/>
      <c r="P2012" s="84" t="str">
        <f t="shared" si="443"/>
        <v/>
      </c>
      <c r="Q2012" s="84" t="str">
        <f t="shared" si="440"/>
        <v/>
      </c>
      <c r="R2012" s="84" t="str">
        <f t="shared" si="444"/>
        <v/>
      </c>
      <c r="S2012" s="84" t="str">
        <f t="shared" si="445"/>
        <v/>
      </c>
      <c r="U2012" s="84" t="str">
        <f t="shared" si="446"/>
        <v/>
      </c>
      <c r="W2012" s="108" t="str">
        <f>IF($N2012="", "", SUM($D$11:$D2012))</f>
        <v/>
      </c>
      <c r="X2012" s="111" t="str">
        <f t="shared" si="447"/>
        <v/>
      </c>
      <c r="Y2012" s="114" t="str">
        <f t="shared" si="451"/>
        <v/>
      </c>
      <c r="Z2012" s="111" t="str">
        <f>IF(X2012="", "", X2012-SUM($Z$11:$Z2011))</f>
        <v/>
      </c>
      <c r="AA2012" s="111" t="str">
        <f>IF($Y2012="", "", $Y2012-SUM($AA$11:$AA2011))</f>
        <v/>
      </c>
      <c r="AB2012" s="111" t="str">
        <f t="shared" si="452"/>
        <v/>
      </c>
      <c r="AC2012" s="121" t="str">
        <f t="shared" si="448"/>
        <v/>
      </c>
      <c r="AD2012" s="122" t="str">
        <f t="shared" si="449"/>
        <v/>
      </c>
      <c r="AE2012" s="123" t="str">
        <f t="shared" si="453"/>
        <v/>
      </c>
      <c r="AG2012" s="150" t="str">
        <f t="shared" si="450"/>
        <v/>
      </c>
    </row>
    <row r="2013" spans="1:33" x14ac:dyDescent="0.25">
      <c r="A2013" s="56"/>
      <c r="B2013" s="70"/>
      <c r="C2013" s="76"/>
      <c r="D2013" s="73"/>
      <c r="E2013" s="79"/>
      <c r="F2013" s="56"/>
      <c r="G2013" s="13" t="str">
        <f t="shared" si="441"/>
        <v/>
      </c>
      <c r="H2013" s="56"/>
      <c r="K2013" s="128"/>
      <c r="L2013" s="128"/>
      <c r="M2013" s="128"/>
      <c r="N2013" s="84" t="str">
        <f t="shared" si="442"/>
        <v/>
      </c>
      <c r="O2013" s="128"/>
      <c r="P2013" s="84" t="str">
        <f t="shared" si="443"/>
        <v/>
      </c>
      <c r="Q2013" s="84" t="str">
        <f t="shared" si="440"/>
        <v/>
      </c>
      <c r="R2013" s="84" t="str">
        <f t="shared" si="444"/>
        <v/>
      </c>
      <c r="S2013" s="84" t="str">
        <f t="shared" si="445"/>
        <v/>
      </c>
      <c r="U2013" s="84" t="str">
        <f t="shared" si="446"/>
        <v/>
      </c>
      <c r="W2013" s="108" t="str">
        <f>IF($N2013="", "", SUM($D$11:$D2013))</f>
        <v/>
      </c>
      <c r="X2013" s="111" t="str">
        <f t="shared" si="447"/>
        <v/>
      </c>
      <c r="Y2013" s="114" t="str">
        <f t="shared" si="451"/>
        <v/>
      </c>
      <c r="Z2013" s="111" t="str">
        <f>IF(X2013="", "", X2013-SUM($Z$11:$Z2012))</f>
        <v/>
      </c>
      <c r="AA2013" s="111" t="str">
        <f>IF($Y2013="", "", $Y2013-SUM($AA$11:$AA2012))</f>
        <v/>
      </c>
      <c r="AB2013" s="111" t="str">
        <f t="shared" si="452"/>
        <v/>
      </c>
      <c r="AC2013" s="121" t="str">
        <f t="shared" si="448"/>
        <v/>
      </c>
      <c r="AD2013" s="122" t="str">
        <f t="shared" si="449"/>
        <v/>
      </c>
      <c r="AE2013" s="123" t="str">
        <f t="shared" si="453"/>
        <v/>
      </c>
      <c r="AG2013" s="150" t="str">
        <f t="shared" si="450"/>
        <v/>
      </c>
    </row>
    <row r="2014" spans="1:33" x14ac:dyDescent="0.25">
      <c r="A2014" s="56"/>
      <c r="B2014" s="70"/>
      <c r="C2014" s="76"/>
      <c r="D2014" s="73"/>
      <c r="E2014" s="79"/>
      <c r="F2014" s="56"/>
      <c r="G2014" s="13" t="str">
        <f t="shared" si="441"/>
        <v/>
      </c>
      <c r="H2014" s="56"/>
      <c r="K2014" s="128"/>
      <c r="L2014" s="128"/>
      <c r="M2014" s="128"/>
      <c r="N2014" s="84" t="str">
        <f t="shared" si="442"/>
        <v/>
      </c>
      <c r="O2014" s="128"/>
      <c r="P2014" s="84" t="str">
        <f t="shared" si="443"/>
        <v/>
      </c>
      <c r="Q2014" s="84" t="str">
        <f t="shared" si="440"/>
        <v/>
      </c>
      <c r="R2014" s="84" t="str">
        <f t="shared" si="444"/>
        <v/>
      </c>
      <c r="S2014" s="84" t="str">
        <f t="shared" si="445"/>
        <v/>
      </c>
      <c r="U2014" s="84" t="str">
        <f t="shared" si="446"/>
        <v/>
      </c>
      <c r="W2014" s="108" t="str">
        <f>IF($N2014="", "", SUM($D$11:$D2014))</f>
        <v/>
      </c>
      <c r="X2014" s="111" t="str">
        <f t="shared" si="447"/>
        <v/>
      </c>
      <c r="Y2014" s="114" t="str">
        <f t="shared" si="451"/>
        <v/>
      </c>
      <c r="Z2014" s="111" t="str">
        <f>IF(X2014="", "", X2014-SUM($Z$11:$Z2013))</f>
        <v/>
      </c>
      <c r="AA2014" s="111" t="str">
        <f>IF($Y2014="", "", $Y2014-SUM($AA$11:$AA2013))</f>
        <v/>
      </c>
      <c r="AB2014" s="111" t="str">
        <f t="shared" si="452"/>
        <v/>
      </c>
      <c r="AC2014" s="121" t="str">
        <f t="shared" si="448"/>
        <v/>
      </c>
      <c r="AD2014" s="122" t="str">
        <f t="shared" si="449"/>
        <v/>
      </c>
      <c r="AE2014" s="123" t="str">
        <f t="shared" si="453"/>
        <v/>
      </c>
      <c r="AG2014" s="150" t="str">
        <f t="shared" si="450"/>
        <v/>
      </c>
    </row>
    <row r="2015" spans="1:33" x14ac:dyDescent="0.25">
      <c r="A2015" s="56"/>
      <c r="B2015" s="70"/>
      <c r="C2015" s="76"/>
      <c r="D2015" s="73"/>
      <c r="E2015" s="79"/>
      <c r="F2015" s="56"/>
      <c r="G2015" s="13" t="str">
        <f t="shared" si="441"/>
        <v/>
      </c>
      <c r="H2015" s="56"/>
      <c r="K2015" s="128"/>
      <c r="L2015" s="128"/>
      <c r="M2015" s="128"/>
      <c r="N2015" s="84" t="str">
        <f t="shared" si="442"/>
        <v/>
      </c>
      <c r="O2015" s="128"/>
      <c r="P2015" s="84" t="str">
        <f t="shared" si="443"/>
        <v/>
      </c>
      <c r="Q2015" s="84" t="str">
        <f t="shared" si="440"/>
        <v/>
      </c>
      <c r="R2015" s="84" t="str">
        <f t="shared" si="444"/>
        <v/>
      </c>
      <c r="S2015" s="84" t="str">
        <f t="shared" si="445"/>
        <v/>
      </c>
      <c r="U2015" s="84" t="str">
        <f t="shared" si="446"/>
        <v/>
      </c>
      <c r="W2015" s="108" t="str">
        <f>IF($N2015="", "", SUM($D$11:$D2015))</f>
        <v/>
      </c>
      <c r="X2015" s="111" t="str">
        <f t="shared" si="447"/>
        <v/>
      </c>
      <c r="Y2015" s="114" t="str">
        <f t="shared" si="451"/>
        <v/>
      </c>
      <c r="Z2015" s="111" t="str">
        <f>IF(X2015="", "", X2015-SUM($Z$11:$Z2014))</f>
        <v/>
      </c>
      <c r="AA2015" s="111" t="str">
        <f>IF($Y2015="", "", $Y2015-SUM($AA$11:$AA2014))</f>
        <v/>
      </c>
      <c r="AB2015" s="111" t="str">
        <f t="shared" si="452"/>
        <v/>
      </c>
      <c r="AC2015" s="121" t="str">
        <f t="shared" si="448"/>
        <v/>
      </c>
      <c r="AD2015" s="122" t="str">
        <f t="shared" si="449"/>
        <v/>
      </c>
      <c r="AE2015" s="123" t="str">
        <f t="shared" si="453"/>
        <v/>
      </c>
      <c r="AG2015" s="150" t="str">
        <f t="shared" si="450"/>
        <v/>
      </c>
    </row>
    <row r="2016" spans="1:33" x14ac:dyDescent="0.25">
      <c r="A2016" s="56"/>
      <c r="B2016" s="70"/>
      <c r="C2016" s="76"/>
      <c r="D2016" s="73"/>
      <c r="E2016" s="79"/>
      <c r="F2016" s="56"/>
      <c r="G2016" s="13" t="str">
        <f t="shared" si="441"/>
        <v/>
      </c>
      <c r="H2016" s="56"/>
      <c r="K2016" s="128"/>
      <c r="L2016" s="128"/>
      <c r="M2016" s="128"/>
      <c r="N2016" s="84" t="str">
        <f t="shared" si="442"/>
        <v/>
      </c>
      <c r="O2016" s="128"/>
      <c r="P2016" s="84" t="str">
        <f t="shared" si="443"/>
        <v/>
      </c>
      <c r="Q2016" s="84" t="str">
        <f t="shared" si="440"/>
        <v/>
      </c>
      <c r="R2016" s="84" t="str">
        <f t="shared" si="444"/>
        <v/>
      </c>
      <c r="S2016" s="84" t="str">
        <f t="shared" si="445"/>
        <v/>
      </c>
      <c r="U2016" s="84" t="str">
        <f t="shared" si="446"/>
        <v/>
      </c>
      <c r="W2016" s="108" t="str">
        <f>IF($N2016="", "", SUM($D$11:$D2016))</f>
        <v/>
      </c>
      <c r="X2016" s="111" t="str">
        <f t="shared" si="447"/>
        <v/>
      </c>
      <c r="Y2016" s="114" t="str">
        <f t="shared" si="451"/>
        <v/>
      </c>
      <c r="Z2016" s="111" t="str">
        <f>IF(X2016="", "", X2016-SUM($Z$11:$Z2015))</f>
        <v/>
      </c>
      <c r="AA2016" s="111" t="str">
        <f>IF($Y2016="", "", $Y2016-SUM($AA$11:$AA2015))</f>
        <v/>
      </c>
      <c r="AB2016" s="111" t="str">
        <f t="shared" si="452"/>
        <v/>
      </c>
      <c r="AC2016" s="121" t="str">
        <f t="shared" si="448"/>
        <v/>
      </c>
      <c r="AD2016" s="122" t="str">
        <f t="shared" si="449"/>
        <v/>
      </c>
      <c r="AE2016" s="123" t="str">
        <f t="shared" si="453"/>
        <v/>
      </c>
      <c r="AG2016" s="150" t="str">
        <f t="shared" si="450"/>
        <v/>
      </c>
    </row>
    <row r="2017" spans="1:33" x14ac:dyDescent="0.25">
      <c r="A2017" s="56"/>
      <c r="B2017" s="70"/>
      <c r="C2017" s="76"/>
      <c r="D2017" s="73"/>
      <c r="E2017" s="79"/>
      <c r="F2017" s="56"/>
      <c r="G2017" s="13" t="str">
        <f t="shared" si="441"/>
        <v/>
      </c>
      <c r="H2017" s="56"/>
      <c r="K2017" s="128"/>
      <c r="L2017" s="128"/>
      <c r="M2017" s="128"/>
      <c r="N2017" s="84" t="str">
        <f t="shared" si="442"/>
        <v/>
      </c>
      <c r="O2017" s="128"/>
      <c r="P2017" s="84" t="str">
        <f t="shared" si="443"/>
        <v/>
      </c>
      <c r="Q2017" s="84" t="str">
        <f t="shared" si="440"/>
        <v/>
      </c>
      <c r="R2017" s="84" t="str">
        <f t="shared" si="444"/>
        <v/>
      </c>
      <c r="S2017" s="84" t="str">
        <f t="shared" si="445"/>
        <v/>
      </c>
      <c r="U2017" s="84" t="str">
        <f t="shared" si="446"/>
        <v/>
      </c>
      <c r="W2017" s="108" t="str">
        <f>IF($N2017="", "", SUM($D$11:$D2017))</f>
        <v/>
      </c>
      <c r="X2017" s="111" t="str">
        <f t="shared" si="447"/>
        <v/>
      </c>
      <c r="Y2017" s="114" t="str">
        <f t="shared" si="451"/>
        <v/>
      </c>
      <c r="Z2017" s="111" t="str">
        <f>IF(X2017="", "", X2017-SUM($Z$11:$Z2016))</f>
        <v/>
      </c>
      <c r="AA2017" s="111" t="str">
        <f>IF($Y2017="", "", $Y2017-SUM($AA$11:$AA2016))</f>
        <v/>
      </c>
      <c r="AB2017" s="111" t="str">
        <f t="shared" si="452"/>
        <v/>
      </c>
      <c r="AC2017" s="121" t="str">
        <f t="shared" si="448"/>
        <v/>
      </c>
      <c r="AD2017" s="122" t="str">
        <f t="shared" si="449"/>
        <v/>
      </c>
      <c r="AE2017" s="123" t="str">
        <f t="shared" si="453"/>
        <v/>
      </c>
      <c r="AG2017" s="150" t="str">
        <f t="shared" si="450"/>
        <v/>
      </c>
    </row>
    <row r="2018" spans="1:33" x14ac:dyDescent="0.25">
      <c r="A2018" s="56"/>
      <c r="B2018" s="70"/>
      <c r="C2018" s="76"/>
      <c r="D2018" s="73"/>
      <c r="E2018" s="79"/>
      <c r="F2018" s="56"/>
      <c r="G2018" s="13" t="str">
        <f t="shared" si="441"/>
        <v/>
      </c>
      <c r="H2018" s="56"/>
      <c r="K2018" s="128"/>
      <c r="L2018" s="128"/>
      <c r="M2018" s="128"/>
      <c r="N2018" s="84" t="str">
        <f t="shared" si="442"/>
        <v/>
      </c>
      <c r="O2018" s="128"/>
      <c r="P2018" s="84" t="str">
        <f t="shared" si="443"/>
        <v/>
      </c>
      <c r="Q2018" s="84" t="str">
        <f t="shared" si="440"/>
        <v/>
      </c>
      <c r="R2018" s="84" t="str">
        <f t="shared" si="444"/>
        <v/>
      </c>
      <c r="S2018" s="84" t="str">
        <f t="shared" si="445"/>
        <v/>
      </c>
      <c r="U2018" s="84" t="str">
        <f t="shared" si="446"/>
        <v/>
      </c>
      <c r="W2018" s="108" t="str">
        <f>IF($N2018="", "", SUM($D$11:$D2018))</f>
        <v/>
      </c>
      <c r="X2018" s="111" t="str">
        <f t="shared" si="447"/>
        <v/>
      </c>
      <c r="Y2018" s="114" t="str">
        <f t="shared" si="451"/>
        <v/>
      </c>
      <c r="Z2018" s="111" t="str">
        <f>IF(X2018="", "", X2018-SUM($Z$11:$Z2017))</f>
        <v/>
      </c>
      <c r="AA2018" s="111" t="str">
        <f>IF($Y2018="", "", $Y2018-SUM($AA$11:$AA2017))</f>
        <v/>
      </c>
      <c r="AB2018" s="111" t="str">
        <f t="shared" si="452"/>
        <v/>
      </c>
      <c r="AC2018" s="121" t="str">
        <f t="shared" si="448"/>
        <v/>
      </c>
      <c r="AD2018" s="122" t="str">
        <f t="shared" si="449"/>
        <v/>
      </c>
      <c r="AE2018" s="123" t="str">
        <f t="shared" si="453"/>
        <v/>
      </c>
      <c r="AG2018" s="150" t="str">
        <f t="shared" si="450"/>
        <v/>
      </c>
    </row>
    <row r="2019" spans="1:33" x14ac:dyDescent="0.25">
      <c r="A2019" s="56"/>
      <c r="B2019" s="70"/>
      <c r="C2019" s="76"/>
      <c r="D2019" s="73"/>
      <c r="E2019" s="79"/>
      <c r="F2019" s="56"/>
      <c r="G2019" s="13" t="str">
        <f t="shared" si="441"/>
        <v/>
      </c>
      <c r="H2019" s="56"/>
      <c r="K2019" s="128"/>
      <c r="L2019" s="128"/>
      <c r="M2019" s="128"/>
      <c r="N2019" s="84" t="str">
        <f t="shared" si="442"/>
        <v/>
      </c>
      <c r="O2019" s="128"/>
      <c r="P2019" s="84" t="str">
        <f t="shared" si="443"/>
        <v/>
      </c>
      <c r="Q2019" s="84" t="str">
        <f t="shared" si="440"/>
        <v/>
      </c>
      <c r="R2019" s="84" t="str">
        <f t="shared" si="444"/>
        <v/>
      </c>
      <c r="S2019" s="84" t="str">
        <f t="shared" si="445"/>
        <v/>
      </c>
      <c r="U2019" s="84" t="str">
        <f t="shared" si="446"/>
        <v/>
      </c>
      <c r="W2019" s="108" t="str">
        <f>IF($N2019="", "", SUM($D$11:$D2019))</f>
        <v/>
      </c>
      <c r="X2019" s="111" t="str">
        <f t="shared" si="447"/>
        <v/>
      </c>
      <c r="Y2019" s="114" t="str">
        <f t="shared" si="451"/>
        <v/>
      </c>
      <c r="Z2019" s="111" t="str">
        <f>IF(X2019="", "", X2019-SUM($Z$11:$Z2018))</f>
        <v/>
      </c>
      <c r="AA2019" s="111" t="str">
        <f>IF($Y2019="", "", $Y2019-SUM($AA$11:$AA2018))</f>
        <v/>
      </c>
      <c r="AB2019" s="111" t="str">
        <f t="shared" si="452"/>
        <v/>
      </c>
      <c r="AC2019" s="121" t="str">
        <f t="shared" si="448"/>
        <v/>
      </c>
      <c r="AD2019" s="122" t="str">
        <f t="shared" si="449"/>
        <v/>
      </c>
      <c r="AE2019" s="123" t="str">
        <f t="shared" si="453"/>
        <v/>
      </c>
      <c r="AG2019" s="150" t="str">
        <f t="shared" si="450"/>
        <v/>
      </c>
    </row>
    <row r="2020" spans="1:33" x14ac:dyDescent="0.25">
      <c r="A2020" s="56"/>
      <c r="B2020" s="70"/>
      <c r="C2020" s="76"/>
      <c r="D2020" s="73"/>
      <c r="E2020" s="79"/>
      <c r="F2020" s="56"/>
      <c r="G2020" s="13" t="str">
        <f t="shared" si="441"/>
        <v/>
      </c>
      <c r="H2020" s="56"/>
      <c r="K2020" s="128"/>
      <c r="L2020" s="128"/>
      <c r="M2020" s="128"/>
      <c r="N2020" s="84" t="str">
        <f t="shared" si="442"/>
        <v/>
      </c>
      <c r="O2020" s="128"/>
      <c r="P2020" s="84" t="str">
        <f t="shared" si="443"/>
        <v/>
      </c>
      <c r="Q2020" s="84" t="str">
        <f t="shared" si="440"/>
        <v/>
      </c>
      <c r="R2020" s="84" t="str">
        <f t="shared" si="444"/>
        <v/>
      </c>
      <c r="S2020" s="84" t="str">
        <f t="shared" si="445"/>
        <v/>
      </c>
      <c r="U2020" s="84" t="str">
        <f t="shared" si="446"/>
        <v/>
      </c>
      <c r="W2020" s="108" t="str">
        <f>IF($N2020="", "", SUM($D$11:$D2020))</f>
        <v/>
      </c>
      <c r="X2020" s="111" t="str">
        <f t="shared" si="447"/>
        <v/>
      </c>
      <c r="Y2020" s="114" t="str">
        <f t="shared" si="451"/>
        <v/>
      </c>
      <c r="Z2020" s="111" t="str">
        <f>IF(X2020="", "", X2020-SUM($Z$11:$Z2019))</f>
        <v/>
      </c>
      <c r="AA2020" s="111" t="str">
        <f>IF($Y2020="", "", $Y2020-SUM($AA$11:$AA2019))</f>
        <v/>
      </c>
      <c r="AB2020" s="111" t="str">
        <f t="shared" si="452"/>
        <v/>
      </c>
      <c r="AC2020" s="121" t="str">
        <f t="shared" si="448"/>
        <v/>
      </c>
      <c r="AD2020" s="122" t="str">
        <f t="shared" si="449"/>
        <v/>
      </c>
      <c r="AE2020" s="123" t="str">
        <f t="shared" si="453"/>
        <v/>
      </c>
      <c r="AG2020" s="150" t="str">
        <f t="shared" si="450"/>
        <v/>
      </c>
    </row>
    <row r="2021" spans="1:33" x14ac:dyDescent="0.25">
      <c r="A2021" s="56"/>
      <c r="B2021" s="70"/>
      <c r="C2021" s="76"/>
      <c r="D2021" s="73"/>
      <c r="E2021" s="79"/>
      <c r="F2021" s="56"/>
      <c r="G2021" s="13" t="str">
        <f t="shared" si="441"/>
        <v/>
      </c>
      <c r="H2021" s="56"/>
      <c r="K2021" s="128"/>
      <c r="L2021" s="128"/>
      <c r="M2021" s="128"/>
      <c r="N2021" s="84" t="str">
        <f t="shared" si="442"/>
        <v/>
      </c>
      <c r="O2021" s="128"/>
      <c r="P2021" s="84" t="str">
        <f t="shared" si="443"/>
        <v/>
      </c>
      <c r="Q2021" s="84" t="str">
        <f t="shared" si="440"/>
        <v/>
      </c>
      <c r="R2021" s="84" t="str">
        <f t="shared" si="444"/>
        <v/>
      </c>
      <c r="S2021" s="84" t="str">
        <f t="shared" si="445"/>
        <v/>
      </c>
      <c r="U2021" s="84" t="str">
        <f t="shared" si="446"/>
        <v/>
      </c>
      <c r="W2021" s="108" t="str">
        <f>IF($N2021="", "", SUM($D$11:$D2021))</f>
        <v/>
      </c>
      <c r="X2021" s="111" t="str">
        <f t="shared" si="447"/>
        <v/>
      </c>
      <c r="Y2021" s="114" t="str">
        <f t="shared" si="451"/>
        <v/>
      </c>
      <c r="Z2021" s="111" t="str">
        <f>IF(X2021="", "", X2021-SUM($Z$11:$Z2020))</f>
        <v/>
      </c>
      <c r="AA2021" s="111" t="str">
        <f>IF($Y2021="", "", $Y2021-SUM($AA$11:$AA2020))</f>
        <v/>
      </c>
      <c r="AB2021" s="111" t="str">
        <f t="shared" si="452"/>
        <v/>
      </c>
      <c r="AC2021" s="121" t="str">
        <f t="shared" si="448"/>
        <v/>
      </c>
      <c r="AD2021" s="122" t="str">
        <f t="shared" si="449"/>
        <v/>
      </c>
      <c r="AE2021" s="123" t="str">
        <f t="shared" si="453"/>
        <v/>
      </c>
      <c r="AG2021" s="150" t="str">
        <f t="shared" si="450"/>
        <v/>
      </c>
    </row>
    <row r="2022" spans="1:33" x14ac:dyDescent="0.25">
      <c r="A2022" s="56"/>
      <c r="B2022" s="70"/>
      <c r="C2022" s="76"/>
      <c r="D2022" s="73"/>
      <c r="E2022" s="79"/>
      <c r="F2022" s="56"/>
      <c r="G2022" s="13" t="str">
        <f t="shared" si="441"/>
        <v/>
      </c>
      <c r="H2022" s="56"/>
      <c r="K2022" s="128"/>
      <c r="L2022" s="128"/>
      <c r="M2022" s="128"/>
      <c r="N2022" s="84" t="str">
        <f t="shared" si="442"/>
        <v/>
      </c>
      <c r="O2022" s="128"/>
      <c r="P2022" s="84" t="str">
        <f t="shared" si="443"/>
        <v/>
      </c>
      <c r="Q2022" s="84" t="str">
        <f t="shared" si="440"/>
        <v/>
      </c>
      <c r="R2022" s="84" t="str">
        <f t="shared" si="444"/>
        <v/>
      </c>
      <c r="S2022" s="84" t="str">
        <f t="shared" si="445"/>
        <v/>
      </c>
      <c r="U2022" s="84" t="str">
        <f t="shared" si="446"/>
        <v/>
      </c>
      <c r="W2022" s="108" t="str">
        <f>IF($N2022="", "", SUM($D$11:$D2022))</f>
        <v/>
      </c>
      <c r="X2022" s="111" t="str">
        <f t="shared" si="447"/>
        <v/>
      </c>
      <c r="Y2022" s="114" t="str">
        <f t="shared" si="451"/>
        <v/>
      </c>
      <c r="Z2022" s="111" t="str">
        <f>IF(X2022="", "", X2022-SUM($Z$11:$Z2021))</f>
        <v/>
      </c>
      <c r="AA2022" s="111" t="str">
        <f>IF($Y2022="", "", $Y2022-SUM($AA$11:$AA2021))</f>
        <v/>
      </c>
      <c r="AB2022" s="111" t="str">
        <f t="shared" si="452"/>
        <v/>
      </c>
      <c r="AC2022" s="121" t="str">
        <f t="shared" si="448"/>
        <v/>
      </c>
      <c r="AD2022" s="122" t="str">
        <f t="shared" si="449"/>
        <v/>
      </c>
      <c r="AE2022" s="123" t="str">
        <f t="shared" si="453"/>
        <v/>
      </c>
      <c r="AG2022" s="150" t="str">
        <f t="shared" si="450"/>
        <v/>
      </c>
    </row>
    <row r="2023" spans="1:33" x14ac:dyDescent="0.25">
      <c r="A2023" s="56"/>
      <c r="B2023" s="70"/>
      <c r="C2023" s="76"/>
      <c r="D2023" s="73"/>
      <c r="E2023" s="79"/>
      <c r="F2023" s="56"/>
      <c r="G2023" s="13" t="str">
        <f t="shared" si="441"/>
        <v/>
      </c>
      <c r="H2023" s="56"/>
      <c r="K2023" s="128"/>
      <c r="L2023" s="128"/>
      <c r="M2023" s="128"/>
      <c r="N2023" s="84" t="str">
        <f t="shared" si="442"/>
        <v/>
      </c>
      <c r="O2023" s="128"/>
      <c r="P2023" s="84" t="str">
        <f t="shared" si="443"/>
        <v/>
      </c>
      <c r="Q2023" s="84" t="str">
        <f t="shared" si="440"/>
        <v/>
      </c>
      <c r="R2023" s="84" t="str">
        <f t="shared" si="444"/>
        <v/>
      </c>
      <c r="S2023" s="84" t="str">
        <f t="shared" si="445"/>
        <v/>
      </c>
      <c r="U2023" s="84" t="str">
        <f t="shared" si="446"/>
        <v/>
      </c>
      <c r="W2023" s="108" t="str">
        <f>IF($N2023="", "", SUM($D$11:$D2023))</f>
        <v/>
      </c>
      <c r="X2023" s="111" t="str">
        <f t="shared" si="447"/>
        <v/>
      </c>
      <c r="Y2023" s="114" t="str">
        <f t="shared" si="451"/>
        <v/>
      </c>
      <c r="Z2023" s="111" t="str">
        <f>IF(X2023="", "", X2023-SUM($Z$11:$Z2022))</f>
        <v/>
      </c>
      <c r="AA2023" s="111" t="str">
        <f>IF($Y2023="", "", $Y2023-SUM($AA$11:$AA2022))</f>
        <v/>
      </c>
      <c r="AB2023" s="111" t="str">
        <f t="shared" si="452"/>
        <v/>
      </c>
      <c r="AC2023" s="121" t="str">
        <f t="shared" si="448"/>
        <v/>
      </c>
      <c r="AD2023" s="122" t="str">
        <f t="shared" si="449"/>
        <v/>
      </c>
      <c r="AE2023" s="123" t="str">
        <f t="shared" si="453"/>
        <v/>
      </c>
      <c r="AG2023" s="150" t="str">
        <f t="shared" si="450"/>
        <v/>
      </c>
    </row>
    <row r="2024" spans="1:33" x14ac:dyDescent="0.25">
      <c r="A2024" s="56"/>
      <c r="B2024" s="70"/>
      <c r="C2024" s="76"/>
      <c r="D2024" s="73"/>
      <c r="E2024" s="79"/>
      <c r="F2024" s="56"/>
      <c r="G2024" s="13" t="str">
        <f t="shared" si="441"/>
        <v/>
      </c>
      <c r="H2024" s="56"/>
      <c r="K2024" s="128"/>
      <c r="L2024" s="128"/>
      <c r="M2024" s="128"/>
      <c r="N2024" s="84" t="str">
        <f t="shared" si="442"/>
        <v/>
      </c>
      <c r="O2024" s="128"/>
      <c r="P2024" s="84" t="str">
        <f t="shared" si="443"/>
        <v/>
      </c>
      <c r="Q2024" s="84" t="str">
        <f t="shared" si="440"/>
        <v/>
      </c>
      <c r="R2024" s="84" t="str">
        <f t="shared" si="444"/>
        <v/>
      </c>
      <c r="S2024" s="84" t="str">
        <f t="shared" si="445"/>
        <v/>
      </c>
      <c r="U2024" s="84" t="str">
        <f t="shared" si="446"/>
        <v/>
      </c>
      <c r="W2024" s="108" t="str">
        <f>IF($N2024="", "", SUM($D$11:$D2024))</f>
        <v/>
      </c>
      <c r="X2024" s="111" t="str">
        <f t="shared" si="447"/>
        <v/>
      </c>
      <c r="Y2024" s="114" t="str">
        <f t="shared" si="451"/>
        <v/>
      </c>
      <c r="Z2024" s="111" t="str">
        <f>IF(X2024="", "", X2024-SUM($Z$11:$Z2023))</f>
        <v/>
      </c>
      <c r="AA2024" s="111" t="str">
        <f>IF($Y2024="", "", $Y2024-SUM($AA$11:$AA2023))</f>
        <v/>
      </c>
      <c r="AB2024" s="111" t="str">
        <f t="shared" si="452"/>
        <v/>
      </c>
      <c r="AC2024" s="121" t="str">
        <f t="shared" si="448"/>
        <v/>
      </c>
      <c r="AD2024" s="122" t="str">
        <f t="shared" si="449"/>
        <v/>
      </c>
      <c r="AE2024" s="123" t="str">
        <f t="shared" si="453"/>
        <v/>
      </c>
      <c r="AG2024" s="150" t="str">
        <f t="shared" si="450"/>
        <v/>
      </c>
    </row>
    <row r="2025" spans="1:33" x14ac:dyDescent="0.25">
      <c r="A2025" s="56"/>
      <c r="B2025" s="70"/>
      <c r="C2025" s="76"/>
      <c r="D2025" s="73"/>
      <c r="E2025" s="79"/>
      <c r="F2025" s="56"/>
      <c r="G2025" s="13" t="str">
        <f t="shared" si="441"/>
        <v/>
      </c>
      <c r="H2025" s="56"/>
      <c r="K2025" s="128"/>
      <c r="L2025" s="128"/>
      <c r="M2025" s="128"/>
      <c r="N2025" s="84" t="str">
        <f t="shared" si="442"/>
        <v/>
      </c>
      <c r="O2025" s="128"/>
      <c r="P2025" s="84" t="str">
        <f t="shared" si="443"/>
        <v/>
      </c>
      <c r="Q2025" s="84" t="str">
        <f t="shared" si="440"/>
        <v/>
      </c>
      <c r="R2025" s="84" t="str">
        <f t="shared" si="444"/>
        <v/>
      </c>
      <c r="S2025" s="84" t="str">
        <f t="shared" si="445"/>
        <v/>
      </c>
      <c r="U2025" s="84" t="str">
        <f t="shared" si="446"/>
        <v/>
      </c>
      <c r="W2025" s="108" t="str">
        <f>IF($N2025="", "", SUM($D$11:$D2025))</f>
        <v/>
      </c>
      <c r="X2025" s="111" t="str">
        <f t="shared" si="447"/>
        <v/>
      </c>
      <c r="Y2025" s="114" t="str">
        <f t="shared" si="451"/>
        <v/>
      </c>
      <c r="Z2025" s="111" t="str">
        <f>IF(X2025="", "", X2025-SUM($Z$11:$Z2024))</f>
        <v/>
      </c>
      <c r="AA2025" s="111" t="str">
        <f>IF($Y2025="", "", $Y2025-SUM($AA$11:$AA2024))</f>
        <v/>
      </c>
      <c r="AB2025" s="111" t="str">
        <f t="shared" si="452"/>
        <v/>
      </c>
      <c r="AC2025" s="121" t="str">
        <f t="shared" si="448"/>
        <v/>
      </c>
      <c r="AD2025" s="122" t="str">
        <f t="shared" si="449"/>
        <v/>
      </c>
      <c r="AE2025" s="123" t="str">
        <f t="shared" si="453"/>
        <v/>
      </c>
      <c r="AG2025" s="150" t="str">
        <f t="shared" si="450"/>
        <v/>
      </c>
    </row>
    <row r="2026" spans="1:33" x14ac:dyDescent="0.25">
      <c r="A2026" s="56"/>
      <c r="B2026" s="70"/>
      <c r="C2026" s="76"/>
      <c r="D2026" s="73"/>
      <c r="E2026" s="79"/>
      <c r="F2026" s="56"/>
      <c r="G2026" s="13" t="str">
        <f t="shared" si="441"/>
        <v/>
      </c>
      <c r="H2026" s="56"/>
      <c r="K2026" s="128"/>
      <c r="L2026" s="128"/>
      <c r="M2026" s="128"/>
      <c r="N2026" s="84" t="str">
        <f t="shared" si="442"/>
        <v/>
      </c>
      <c r="O2026" s="128"/>
      <c r="P2026" s="84" t="str">
        <f t="shared" si="443"/>
        <v/>
      </c>
      <c r="Q2026" s="84" t="str">
        <f t="shared" si="440"/>
        <v/>
      </c>
      <c r="R2026" s="84" t="str">
        <f t="shared" si="444"/>
        <v/>
      </c>
      <c r="S2026" s="84" t="str">
        <f t="shared" si="445"/>
        <v/>
      </c>
      <c r="U2026" s="84" t="str">
        <f t="shared" si="446"/>
        <v/>
      </c>
      <c r="W2026" s="108" t="str">
        <f>IF($N2026="", "", SUM($D$11:$D2026))</f>
        <v/>
      </c>
      <c r="X2026" s="111" t="str">
        <f t="shared" si="447"/>
        <v/>
      </c>
      <c r="Y2026" s="114" t="str">
        <f t="shared" si="451"/>
        <v/>
      </c>
      <c r="Z2026" s="111" t="str">
        <f>IF(X2026="", "", X2026-SUM($Z$11:$Z2025))</f>
        <v/>
      </c>
      <c r="AA2026" s="111" t="str">
        <f>IF($Y2026="", "", $Y2026-SUM($AA$11:$AA2025))</f>
        <v/>
      </c>
      <c r="AB2026" s="111" t="str">
        <f t="shared" si="452"/>
        <v/>
      </c>
      <c r="AC2026" s="121" t="str">
        <f t="shared" si="448"/>
        <v/>
      </c>
      <c r="AD2026" s="122" t="str">
        <f t="shared" si="449"/>
        <v/>
      </c>
      <c r="AE2026" s="123" t="str">
        <f t="shared" si="453"/>
        <v/>
      </c>
      <c r="AG2026" s="150" t="str">
        <f t="shared" si="450"/>
        <v/>
      </c>
    </row>
    <row r="2027" spans="1:33" x14ac:dyDescent="0.25">
      <c r="A2027" s="56"/>
      <c r="B2027" s="70"/>
      <c r="C2027" s="76"/>
      <c r="D2027" s="73"/>
      <c r="E2027" s="79"/>
      <c r="F2027" s="56"/>
      <c r="G2027" s="13" t="str">
        <f t="shared" si="441"/>
        <v/>
      </c>
      <c r="H2027" s="56"/>
      <c r="K2027" s="128"/>
      <c r="L2027" s="128"/>
      <c r="M2027" s="128"/>
      <c r="N2027" s="84" t="str">
        <f t="shared" si="442"/>
        <v/>
      </c>
      <c r="O2027" s="128"/>
      <c r="P2027" s="84" t="str">
        <f t="shared" si="443"/>
        <v/>
      </c>
      <c r="Q2027" s="84" t="str">
        <f t="shared" si="440"/>
        <v/>
      </c>
      <c r="R2027" s="84" t="str">
        <f t="shared" si="444"/>
        <v/>
      </c>
      <c r="S2027" s="84" t="str">
        <f t="shared" si="445"/>
        <v/>
      </c>
      <c r="U2027" s="84" t="str">
        <f t="shared" si="446"/>
        <v/>
      </c>
      <c r="W2027" s="108" t="str">
        <f>IF($N2027="", "", SUM($D$11:$D2027))</f>
        <v/>
      </c>
      <c r="X2027" s="111" t="str">
        <f t="shared" si="447"/>
        <v/>
      </c>
      <c r="Y2027" s="114" t="str">
        <f t="shared" si="451"/>
        <v/>
      </c>
      <c r="Z2027" s="111" t="str">
        <f>IF(X2027="", "", X2027-SUM($Z$11:$Z2026))</f>
        <v/>
      </c>
      <c r="AA2027" s="111" t="str">
        <f>IF($Y2027="", "", $Y2027-SUM($AA$11:$AA2026))</f>
        <v/>
      </c>
      <c r="AB2027" s="111" t="str">
        <f t="shared" si="452"/>
        <v/>
      </c>
      <c r="AC2027" s="121" t="str">
        <f t="shared" si="448"/>
        <v/>
      </c>
      <c r="AD2027" s="122" t="str">
        <f t="shared" si="449"/>
        <v/>
      </c>
      <c r="AE2027" s="123" t="str">
        <f t="shared" si="453"/>
        <v/>
      </c>
      <c r="AG2027" s="150" t="str">
        <f t="shared" si="450"/>
        <v/>
      </c>
    </row>
    <row r="2028" spans="1:33" x14ac:dyDescent="0.25">
      <c r="A2028" s="56"/>
      <c r="B2028" s="70"/>
      <c r="C2028" s="76"/>
      <c r="D2028" s="73"/>
      <c r="E2028" s="79"/>
      <c r="F2028" s="56"/>
      <c r="G2028" s="13" t="str">
        <f t="shared" si="441"/>
        <v/>
      </c>
      <c r="H2028" s="56"/>
      <c r="K2028" s="128"/>
      <c r="L2028" s="128"/>
      <c r="M2028" s="128"/>
      <c r="N2028" s="84" t="str">
        <f t="shared" si="442"/>
        <v/>
      </c>
      <c r="O2028" s="128"/>
      <c r="P2028" s="84" t="str">
        <f t="shared" si="443"/>
        <v/>
      </c>
      <c r="Q2028" s="84" t="str">
        <f t="shared" si="440"/>
        <v/>
      </c>
      <c r="R2028" s="84" t="str">
        <f t="shared" si="444"/>
        <v/>
      </c>
      <c r="S2028" s="84" t="str">
        <f t="shared" si="445"/>
        <v/>
      </c>
      <c r="U2028" s="84" t="str">
        <f t="shared" si="446"/>
        <v/>
      </c>
      <c r="W2028" s="108" t="str">
        <f>IF($N2028="", "", SUM($D$11:$D2028))</f>
        <v/>
      </c>
      <c r="X2028" s="111" t="str">
        <f t="shared" si="447"/>
        <v/>
      </c>
      <c r="Y2028" s="114" t="str">
        <f t="shared" si="451"/>
        <v/>
      </c>
      <c r="Z2028" s="111" t="str">
        <f>IF(X2028="", "", X2028-SUM($Z$11:$Z2027))</f>
        <v/>
      </c>
      <c r="AA2028" s="111" t="str">
        <f>IF($Y2028="", "", $Y2028-SUM($AA$11:$AA2027))</f>
        <v/>
      </c>
      <c r="AB2028" s="111" t="str">
        <f t="shared" si="452"/>
        <v/>
      </c>
      <c r="AC2028" s="121" t="str">
        <f t="shared" si="448"/>
        <v/>
      </c>
      <c r="AD2028" s="122" t="str">
        <f t="shared" si="449"/>
        <v/>
      </c>
      <c r="AE2028" s="123" t="str">
        <f t="shared" si="453"/>
        <v/>
      </c>
      <c r="AG2028" s="150" t="str">
        <f t="shared" si="450"/>
        <v/>
      </c>
    </row>
    <row r="2029" spans="1:33" x14ac:dyDescent="0.25">
      <c r="A2029" s="56"/>
      <c r="B2029" s="70"/>
      <c r="C2029" s="76"/>
      <c r="D2029" s="73"/>
      <c r="E2029" s="79"/>
      <c r="F2029" s="56"/>
      <c r="G2029" s="13" t="str">
        <f t="shared" si="441"/>
        <v/>
      </c>
      <c r="H2029" s="56"/>
      <c r="K2029" s="128"/>
      <c r="L2029" s="128"/>
      <c r="M2029" s="128"/>
      <c r="N2029" s="84" t="str">
        <f t="shared" si="442"/>
        <v/>
      </c>
      <c r="O2029" s="128"/>
      <c r="P2029" s="84" t="str">
        <f t="shared" si="443"/>
        <v/>
      </c>
      <c r="Q2029" s="84" t="str">
        <f t="shared" si="440"/>
        <v/>
      </c>
      <c r="R2029" s="84" t="str">
        <f t="shared" si="444"/>
        <v/>
      </c>
      <c r="S2029" s="84" t="str">
        <f t="shared" si="445"/>
        <v/>
      </c>
      <c r="U2029" s="84" t="str">
        <f t="shared" si="446"/>
        <v/>
      </c>
      <c r="W2029" s="108" t="str">
        <f>IF($N2029="", "", SUM($D$11:$D2029))</f>
        <v/>
      </c>
      <c r="X2029" s="111" t="str">
        <f t="shared" si="447"/>
        <v/>
      </c>
      <c r="Y2029" s="114" t="str">
        <f t="shared" si="451"/>
        <v/>
      </c>
      <c r="Z2029" s="111" t="str">
        <f>IF(X2029="", "", X2029-SUM($Z$11:$Z2028))</f>
        <v/>
      </c>
      <c r="AA2029" s="111" t="str">
        <f>IF($Y2029="", "", $Y2029-SUM($AA$11:$AA2028))</f>
        <v/>
      </c>
      <c r="AB2029" s="111" t="str">
        <f t="shared" si="452"/>
        <v/>
      </c>
      <c r="AC2029" s="121" t="str">
        <f t="shared" si="448"/>
        <v/>
      </c>
      <c r="AD2029" s="122" t="str">
        <f t="shared" si="449"/>
        <v/>
      </c>
      <c r="AE2029" s="123" t="str">
        <f t="shared" si="453"/>
        <v/>
      </c>
      <c r="AG2029" s="150" t="str">
        <f t="shared" si="450"/>
        <v/>
      </c>
    </row>
    <row r="2030" spans="1:33" x14ac:dyDescent="0.25">
      <c r="A2030" s="56"/>
      <c r="B2030" s="70"/>
      <c r="C2030" s="76"/>
      <c r="D2030" s="73"/>
      <c r="E2030" s="79"/>
      <c r="F2030" s="56"/>
      <c r="G2030" s="13" t="str">
        <f t="shared" si="441"/>
        <v/>
      </c>
      <c r="H2030" s="56"/>
      <c r="K2030" s="128"/>
      <c r="L2030" s="128"/>
      <c r="M2030" s="128"/>
      <c r="N2030" s="84" t="str">
        <f t="shared" si="442"/>
        <v/>
      </c>
      <c r="O2030" s="128"/>
      <c r="P2030" s="84" t="str">
        <f t="shared" si="443"/>
        <v/>
      </c>
      <c r="Q2030" s="84" t="str">
        <f t="shared" si="440"/>
        <v/>
      </c>
      <c r="R2030" s="84" t="str">
        <f t="shared" si="444"/>
        <v/>
      </c>
      <c r="S2030" s="84" t="str">
        <f t="shared" si="445"/>
        <v/>
      </c>
      <c r="U2030" s="84" t="str">
        <f t="shared" si="446"/>
        <v/>
      </c>
      <c r="W2030" s="108" t="str">
        <f>IF($N2030="", "", SUM($D$11:$D2030))</f>
        <v/>
      </c>
      <c r="X2030" s="111" t="str">
        <f t="shared" si="447"/>
        <v/>
      </c>
      <c r="Y2030" s="114" t="str">
        <f t="shared" si="451"/>
        <v/>
      </c>
      <c r="Z2030" s="111" t="str">
        <f>IF(X2030="", "", X2030-SUM($Z$11:$Z2029))</f>
        <v/>
      </c>
      <c r="AA2030" s="111" t="str">
        <f>IF($Y2030="", "", $Y2030-SUM($AA$11:$AA2029))</f>
        <v/>
      </c>
      <c r="AB2030" s="111" t="str">
        <f t="shared" si="452"/>
        <v/>
      </c>
      <c r="AC2030" s="121" t="str">
        <f t="shared" si="448"/>
        <v/>
      </c>
      <c r="AD2030" s="122" t="str">
        <f t="shared" si="449"/>
        <v/>
      </c>
      <c r="AE2030" s="123" t="str">
        <f t="shared" si="453"/>
        <v/>
      </c>
      <c r="AG2030" s="150" t="str">
        <f t="shared" si="450"/>
        <v/>
      </c>
    </row>
    <row r="2031" spans="1:33" x14ac:dyDescent="0.25">
      <c r="A2031" s="56"/>
      <c r="B2031" s="70"/>
      <c r="C2031" s="76"/>
      <c r="D2031" s="73"/>
      <c r="E2031" s="79"/>
      <c r="F2031" s="56"/>
      <c r="G2031" s="13" t="str">
        <f t="shared" si="441"/>
        <v/>
      </c>
      <c r="H2031" s="56"/>
      <c r="K2031" s="128"/>
      <c r="L2031" s="128"/>
      <c r="M2031" s="128"/>
      <c r="N2031" s="84" t="str">
        <f t="shared" si="442"/>
        <v/>
      </c>
      <c r="O2031" s="128"/>
      <c r="P2031" s="84" t="str">
        <f t="shared" si="443"/>
        <v/>
      </c>
      <c r="Q2031" s="84" t="str">
        <f t="shared" si="440"/>
        <v/>
      </c>
      <c r="R2031" s="84" t="str">
        <f t="shared" si="444"/>
        <v/>
      </c>
      <c r="S2031" s="84" t="str">
        <f t="shared" si="445"/>
        <v/>
      </c>
      <c r="U2031" s="84" t="str">
        <f t="shared" si="446"/>
        <v/>
      </c>
      <c r="W2031" s="108" t="str">
        <f>IF($N2031="", "", SUM($D$11:$D2031))</f>
        <v/>
      </c>
      <c r="X2031" s="111" t="str">
        <f t="shared" si="447"/>
        <v/>
      </c>
      <c r="Y2031" s="114" t="str">
        <f t="shared" si="451"/>
        <v/>
      </c>
      <c r="Z2031" s="111" t="str">
        <f>IF(X2031="", "", X2031-SUM($Z$11:$Z2030))</f>
        <v/>
      </c>
      <c r="AA2031" s="111" t="str">
        <f>IF($Y2031="", "", $Y2031-SUM($AA$11:$AA2030))</f>
        <v/>
      </c>
      <c r="AB2031" s="111" t="str">
        <f t="shared" si="452"/>
        <v/>
      </c>
      <c r="AC2031" s="121" t="str">
        <f t="shared" si="448"/>
        <v/>
      </c>
      <c r="AD2031" s="122" t="str">
        <f t="shared" si="449"/>
        <v/>
      </c>
      <c r="AE2031" s="123" t="str">
        <f t="shared" si="453"/>
        <v/>
      </c>
      <c r="AG2031" s="150" t="str">
        <f t="shared" si="450"/>
        <v/>
      </c>
    </row>
    <row r="2032" spans="1:33" x14ac:dyDescent="0.25">
      <c r="A2032" s="56"/>
      <c r="B2032" s="70"/>
      <c r="C2032" s="76"/>
      <c r="D2032" s="73"/>
      <c r="E2032" s="79"/>
      <c r="F2032" s="56"/>
      <c r="G2032" s="13" t="str">
        <f t="shared" si="441"/>
        <v/>
      </c>
      <c r="H2032" s="56"/>
      <c r="K2032" s="128"/>
      <c r="L2032" s="128"/>
      <c r="M2032" s="128"/>
      <c r="N2032" s="84" t="str">
        <f t="shared" si="442"/>
        <v/>
      </c>
      <c r="O2032" s="128"/>
      <c r="P2032" s="84" t="str">
        <f t="shared" si="443"/>
        <v/>
      </c>
      <c r="Q2032" s="84" t="str">
        <f t="shared" si="440"/>
        <v/>
      </c>
      <c r="R2032" s="84" t="str">
        <f t="shared" si="444"/>
        <v/>
      </c>
      <c r="S2032" s="84" t="str">
        <f t="shared" si="445"/>
        <v/>
      </c>
      <c r="U2032" s="84" t="str">
        <f t="shared" si="446"/>
        <v/>
      </c>
      <c r="W2032" s="108" t="str">
        <f>IF($N2032="", "", SUM($D$11:$D2032))</f>
        <v/>
      </c>
      <c r="X2032" s="111" t="str">
        <f t="shared" si="447"/>
        <v/>
      </c>
      <c r="Y2032" s="114" t="str">
        <f t="shared" si="451"/>
        <v/>
      </c>
      <c r="Z2032" s="111" t="str">
        <f>IF(X2032="", "", X2032-SUM($Z$11:$Z2031))</f>
        <v/>
      </c>
      <c r="AA2032" s="111" t="str">
        <f>IF($Y2032="", "", $Y2032-SUM($AA$11:$AA2031))</f>
        <v/>
      </c>
      <c r="AB2032" s="111" t="str">
        <f t="shared" si="452"/>
        <v/>
      </c>
      <c r="AC2032" s="121" t="str">
        <f t="shared" si="448"/>
        <v/>
      </c>
      <c r="AD2032" s="122" t="str">
        <f t="shared" si="449"/>
        <v/>
      </c>
      <c r="AE2032" s="123" t="str">
        <f t="shared" si="453"/>
        <v/>
      </c>
      <c r="AG2032" s="150" t="str">
        <f t="shared" si="450"/>
        <v/>
      </c>
    </row>
    <row r="2033" spans="1:33" x14ac:dyDescent="0.25">
      <c r="A2033" s="56"/>
      <c r="B2033" s="70"/>
      <c r="C2033" s="76"/>
      <c r="D2033" s="73"/>
      <c r="E2033" s="79"/>
      <c r="F2033" s="56"/>
      <c r="G2033" s="13" t="str">
        <f t="shared" si="441"/>
        <v/>
      </c>
      <c r="H2033" s="56"/>
      <c r="K2033" s="128"/>
      <c r="L2033" s="128"/>
      <c r="M2033" s="128"/>
      <c r="N2033" s="84" t="str">
        <f t="shared" si="442"/>
        <v/>
      </c>
      <c r="O2033" s="128"/>
      <c r="P2033" s="84" t="str">
        <f t="shared" si="443"/>
        <v/>
      </c>
      <c r="Q2033" s="84" t="str">
        <f t="shared" si="440"/>
        <v/>
      </c>
      <c r="R2033" s="84" t="str">
        <f t="shared" si="444"/>
        <v/>
      </c>
      <c r="S2033" s="84" t="str">
        <f t="shared" si="445"/>
        <v/>
      </c>
      <c r="U2033" s="84" t="str">
        <f t="shared" si="446"/>
        <v/>
      </c>
      <c r="W2033" s="108" t="str">
        <f>IF($N2033="", "", SUM($D$11:$D2033))</f>
        <v/>
      </c>
      <c r="X2033" s="111" t="str">
        <f t="shared" si="447"/>
        <v/>
      </c>
      <c r="Y2033" s="114" t="str">
        <f t="shared" si="451"/>
        <v/>
      </c>
      <c r="Z2033" s="111" t="str">
        <f>IF(X2033="", "", X2033-SUM($Z$11:$Z2032))</f>
        <v/>
      </c>
      <c r="AA2033" s="111" t="str">
        <f>IF($Y2033="", "", $Y2033-SUM($AA$11:$AA2032))</f>
        <v/>
      </c>
      <c r="AB2033" s="111" t="str">
        <f t="shared" si="452"/>
        <v/>
      </c>
      <c r="AC2033" s="121" t="str">
        <f t="shared" si="448"/>
        <v/>
      </c>
      <c r="AD2033" s="122" t="str">
        <f t="shared" si="449"/>
        <v/>
      </c>
      <c r="AE2033" s="123" t="str">
        <f t="shared" si="453"/>
        <v/>
      </c>
      <c r="AG2033" s="150" t="str">
        <f t="shared" si="450"/>
        <v/>
      </c>
    </row>
    <row r="2034" spans="1:33" x14ac:dyDescent="0.25">
      <c r="A2034" s="56"/>
      <c r="B2034" s="70"/>
      <c r="C2034" s="76"/>
      <c r="D2034" s="73"/>
      <c r="E2034" s="79"/>
      <c r="F2034" s="56"/>
      <c r="G2034" s="13" t="str">
        <f t="shared" si="441"/>
        <v/>
      </c>
      <c r="H2034" s="56"/>
      <c r="K2034" s="128"/>
      <c r="L2034" s="128"/>
      <c r="M2034" s="128"/>
      <c r="N2034" s="84" t="str">
        <f t="shared" si="442"/>
        <v/>
      </c>
      <c r="O2034" s="128"/>
      <c r="P2034" s="84" t="str">
        <f t="shared" si="443"/>
        <v/>
      </c>
      <c r="Q2034" s="84" t="str">
        <f t="shared" si="440"/>
        <v/>
      </c>
      <c r="R2034" s="84" t="str">
        <f t="shared" si="444"/>
        <v/>
      </c>
      <c r="S2034" s="84" t="str">
        <f t="shared" si="445"/>
        <v/>
      </c>
      <c r="U2034" s="84" t="str">
        <f t="shared" si="446"/>
        <v/>
      </c>
      <c r="W2034" s="108" t="str">
        <f>IF($N2034="", "", SUM($D$11:$D2034))</f>
        <v/>
      </c>
      <c r="X2034" s="111" t="str">
        <f t="shared" si="447"/>
        <v/>
      </c>
      <c r="Y2034" s="114" t="str">
        <f t="shared" si="451"/>
        <v/>
      </c>
      <c r="Z2034" s="111" t="str">
        <f>IF(X2034="", "", X2034-SUM($Z$11:$Z2033))</f>
        <v/>
      </c>
      <c r="AA2034" s="111" t="str">
        <f>IF($Y2034="", "", $Y2034-SUM($AA$11:$AA2033))</f>
        <v/>
      </c>
      <c r="AB2034" s="111" t="str">
        <f t="shared" si="452"/>
        <v/>
      </c>
      <c r="AC2034" s="121" t="str">
        <f t="shared" si="448"/>
        <v/>
      </c>
      <c r="AD2034" s="122" t="str">
        <f t="shared" si="449"/>
        <v/>
      </c>
      <c r="AE2034" s="123" t="str">
        <f t="shared" si="453"/>
        <v/>
      </c>
      <c r="AG2034" s="150" t="str">
        <f t="shared" si="450"/>
        <v/>
      </c>
    </row>
    <row r="2035" spans="1:33" x14ac:dyDescent="0.25">
      <c r="A2035" s="56"/>
      <c r="B2035" s="70"/>
      <c r="C2035" s="76"/>
      <c r="D2035" s="73"/>
      <c r="E2035" s="79"/>
      <c r="F2035" s="56"/>
      <c r="G2035" s="13" t="str">
        <f t="shared" si="441"/>
        <v/>
      </c>
      <c r="H2035" s="56"/>
      <c r="K2035" s="128"/>
      <c r="L2035" s="128"/>
      <c r="M2035" s="128"/>
      <c r="N2035" s="84" t="str">
        <f t="shared" si="442"/>
        <v/>
      </c>
      <c r="O2035" s="128"/>
      <c r="P2035" s="84" t="str">
        <f t="shared" si="443"/>
        <v/>
      </c>
      <c r="Q2035" s="84" t="str">
        <f t="shared" si="440"/>
        <v/>
      </c>
      <c r="R2035" s="84" t="str">
        <f t="shared" si="444"/>
        <v/>
      </c>
      <c r="S2035" s="84" t="str">
        <f t="shared" si="445"/>
        <v/>
      </c>
      <c r="U2035" s="84" t="str">
        <f t="shared" si="446"/>
        <v/>
      </c>
      <c r="W2035" s="108" t="str">
        <f>IF($N2035="", "", SUM($D$11:$D2035))</f>
        <v/>
      </c>
      <c r="X2035" s="111" t="str">
        <f t="shared" si="447"/>
        <v/>
      </c>
      <c r="Y2035" s="114" t="str">
        <f t="shared" si="451"/>
        <v/>
      </c>
      <c r="Z2035" s="111" t="str">
        <f>IF(X2035="", "", X2035-SUM($Z$11:$Z2034))</f>
        <v/>
      </c>
      <c r="AA2035" s="111" t="str">
        <f>IF($Y2035="", "", $Y2035-SUM($AA$11:$AA2034))</f>
        <v/>
      </c>
      <c r="AB2035" s="111" t="str">
        <f t="shared" si="452"/>
        <v/>
      </c>
      <c r="AC2035" s="121" t="str">
        <f t="shared" si="448"/>
        <v/>
      </c>
      <c r="AD2035" s="122" t="str">
        <f t="shared" si="449"/>
        <v/>
      </c>
      <c r="AE2035" s="123" t="str">
        <f t="shared" si="453"/>
        <v/>
      </c>
      <c r="AG2035" s="150" t="str">
        <f t="shared" si="450"/>
        <v/>
      </c>
    </row>
    <row r="2036" spans="1:33" x14ac:dyDescent="0.25">
      <c r="A2036" s="56"/>
      <c r="B2036" s="70"/>
      <c r="C2036" s="76"/>
      <c r="D2036" s="73"/>
      <c r="E2036" s="79"/>
      <c r="F2036" s="56"/>
      <c r="G2036" s="13" t="str">
        <f t="shared" si="441"/>
        <v/>
      </c>
      <c r="H2036" s="56"/>
      <c r="K2036" s="128"/>
      <c r="L2036" s="128"/>
      <c r="M2036" s="128"/>
      <c r="N2036" s="84" t="str">
        <f t="shared" si="442"/>
        <v/>
      </c>
      <c r="O2036" s="128"/>
      <c r="P2036" s="84" t="str">
        <f t="shared" si="443"/>
        <v/>
      </c>
      <c r="Q2036" s="84" t="str">
        <f t="shared" si="440"/>
        <v/>
      </c>
      <c r="R2036" s="84" t="str">
        <f t="shared" si="444"/>
        <v/>
      </c>
      <c r="S2036" s="84" t="str">
        <f t="shared" si="445"/>
        <v/>
      </c>
      <c r="U2036" s="84" t="str">
        <f t="shared" si="446"/>
        <v/>
      </c>
      <c r="W2036" s="108" t="str">
        <f>IF($N2036="", "", SUM($D$11:$D2036))</f>
        <v/>
      </c>
      <c r="X2036" s="111" t="str">
        <f t="shared" si="447"/>
        <v/>
      </c>
      <c r="Y2036" s="114" t="str">
        <f t="shared" si="451"/>
        <v/>
      </c>
      <c r="Z2036" s="111" t="str">
        <f>IF(X2036="", "", X2036-SUM($Z$11:$Z2035))</f>
        <v/>
      </c>
      <c r="AA2036" s="111" t="str">
        <f>IF($Y2036="", "", $Y2036-SUM($AA$11:$AA2035))</f>
        <v/>
      </c>
      <c r="AB2036" s="111" t="str">
        <f t="shared" si="452"/>
        <v/>
      </c>
      <c r="AC2036" s="121" t="str">
        <f t="shared" si="448"/>
        <v/>
      </c>
      <c r="AD2036" s="122" t="str">
        <f t="shared" si="449"/>
        <v/>
      </c>
      <c r="AE2036" s="123" t="str">
        <f t="shared" si="453"/>
        <v/>
      </c>
      <c r="AG2036" s="150" t="str">
        <f t="shared" si="450"/>
        <v/>
      </c>
    </row>
    <row r="2037" spans="1:33" x14ac:dyDescent="0.25">
      <c r="A2037" s="56"/>
      <c r="B2037" s="70"/>
      <c r="C2037" s="76"/>
      <c r="D2037" s="73"/>
      <c r="E2037" s="79"/>
      <c r="F2037" s="56"/>
      <c r="G2037" s="13" t="str">
        <f t="shared" si="441"/>
        <v/>
      </c>
      <c r="H2037" s="56"/>
      <c r="K2037" s="128"/>
      <c r="L2037" s="128"/>
      <c r="M2037" s="128"/>
      <c r="N2037" s="84" t="str">
        <f t="shared" si="442"/>
        <v/>
      </c>
      <c r="O2037" s="128"/>
      <c r="P2037" s="84" t="str">
        <f t="shared" si="443"/>
        <v/>
      </c>
      <c r="Q2037" s="84" t="str">
        <f t="shared" si="440"/>
        <v/>
      </c>
      <c r="R2037" s="84" t="str">
        <f t="shared" si="444"/>
        <v/>
      </c>
      <c r="S2037" s="84" t="str">
        <f t="shared" si="445"/>
        <v/>
      </c>
      <c r="U2037" s="84" t="str">
        <f t="shared" si="446"/>
        <v/>
      </c>
      <c r="W2037" s="108" t="str">
        <f>IF($N2037="", "", SUM($D$11:$D2037))</f>
        <v/>
      </c>
      <c r="X2037" s="111" t="str">
        <f t="shared" si="447"/>
        <v/>
      </c>
      <c r="Y2037" s="114" t="str">
        <f t="shared" si="451"/>
        <v/>
      </c>
      <c r="Z2037" s="111" t="str">
        <f>IF(X2037="", "", X2037-SUM($Z$11:$Z2036))</f>
        <v/>
      </c>
      <c r="AA2037" s="111" t="str">
        <f>IF($Y2037="", "", $Y2037-SUM($AA$11:$AA2036))</f>
        <v/>
      </c>
      <c r="AB2037" s="111" t="str">
        <f t="shared" si="452"/>
        <v/>
      </c>
      <c r="AC2037" s="121" t="str">
        <f t="shared" si="448"/>
        <v/>
      </c>
      <c r="AD2037" s="122" t="str">
        <f t="shared" si="449"/>
        <v/>
      </c>
      <c r="AE2037" s="123" t="str">
        <f t="shared" si="453"/>
        <v/>
      </c>
      <c r="AG2037" s="150" t="str">
        <f t="shared" si="450"/>
        <v/>
      </c>
    </row>
    <row r="2038" spans="1:33" x14ac:dyDescent="0.25">
      <c r="A2038" s="56"/>
      <c r="B2038" s="70"/>
      <c r="C2038" s="76"/>
      <c r="D2038" s="73"/>
      <c r="E2038" s="79"/>
      <c r="F2038" s="56"/>
      <c r="G2038" s="13" t="str">
        <f t="shared" si="441"/>
        <v/>
      </c>
      <c r="H2038" s="56"/>
      <c r="K2038" s="128"/>
      <c r="L2038" s="128"/>
      <c r="M2038" s="128"/>
      <c r="N2038" s="84" t="str">
        <f t="shared" si="442"/>
        <v/>
      </c>
      <c r="O2038" s="128"/>
      <c r="P2038" s="84" t="str">
        <f t="shared" si="443"/>
        <v/>
      </c>
      <c r="Q2038" s="84" t="str">
        <f t="shared" si="440"/>
        <v/>
      </c>
      <c r="R2038" s="84" t="str">
        <f t="shared" si="444"/>
        <v/>
      </c>
      <c r="S2038" s="84" t="str">
        <f t="shared" si="445"/>
        <v/>
      </c>
      <c r="U2038" s="84" t="str">
        <f t="shared" si="446"/>
        <v/>
      </c>
      <c r="W2038" s="108" t="str">
        <f>IF($N2038="", "", SUM($D$11:$D2038))</f>
        <v/>
      </c>
      <c r="X2038" s="111" t="str">
        <f t="shared" si="447"/>
        <v/>
      </c>
      <c r="Y2038" s="114" t="str">
        <f t="shared" si="451"/>
        <v/>
      </c>
      <c r="Z2038" s="111" t="str">
        <f>IF(X2038="", "", X2038-SUM($Z$11:$Z2037))</f>
        <v/>
      </c>
      <c r="AA2038" s="111" t="str">
        <f>IF($Y2038="", "", $Y2038-SUM($AA$11:$AA2037))</f>
        <v/>
      </c>
      <c r="AB2038" s="111" t="str">
        <f t="shared" si="452"/>
        <v/>
      </c>
      <c r="AC2038" s="121" t="str">
        <f t="shared" si="448"/>
        <v/>
      </c>
      <c r="AD2038" s="122" t="str">
        <f t="shared" si="449"/>
        <v/>
      </c>
      <c r="AE2038" s="123" t="str">
        <f t="shared" si="453"/>
        <v/>
      </c>
      <c r="AG2038" s="150" t="str">
        <f t="shared" si="450"/>
        <v/>
      </c>
    </row>
    <row r="2039" spans="1:33" x14ac:dyDescent="0.25">
      <c r="A2039" s="56"/>
      <c r="B2039" s="70"/>
      <c r="C2039" s="76"/>
      <c r="D2039" s="73"/>
      <c r="E2039" s="79"/>
      <c r="F2039" s="56"/>
      <c r="G2039" s="13" t="str">
        <f t="shared" si="441"/>
        <v/>
      </c>
      <c r="H2039" s="56"/>
      <c r="K2039" s="128"/>
      <c r="L2039" s="128"/>
      <c r="M2039" s="128"/>
      <c r="N2039" s="84" t="str">
        <f t="shared" si="442"/>
        <v/>
      </c>
      <c r="O2039" s="128"/>
      <c r="P2039" s="84" t="str">
        <f t="shared" si="443"/>
        <v/>
      </c>
      <c r="Q2039" s="84" t="str">
        <f t="shared" si="440"/>
        <v/>
      </c>
      <c r="R2039" s="84" t="str">
        <f t="shared" si="444"/>
        <v/>
      </c>
      <c r="S2039" s="84" t="str">
        <f t="shared" si="445"/>
        <v/>
      </c>
      <c r="U2039" s="84" t="str">
        <f t="shared" si="446"/>
        <v/>
      </c>
      <c r="W2039" s="108" t="str">
        <f>IF($N2039="", "", SUM($D$11:$D2039))</f>
        <v/>
      </c>
      <c r="X2039" s="111" t="str">
        <f t="shared" si="447"/>
        <v/>
      </c>
      <c r="Y2039" s="114" t="str">
        <f t="shared" si="451"/>
        <v/>
      </c>
      <c r="Z2039" s="111" t="str">
        <f>IF(X2039="", "", X2039-SUM($Z$11:$Z2038))</f>
        <v/>
      </c>
      <c r="AA2039" s="111" t="str">
        <f>IF($Y2039="", "", $Y2039-SUM($AA$11:$AA2038))</f>
        <v/>
      </c>
      <c r="AB2039" s="111" t="str">
        <f t="shared" si="452"/>
        <v/>
      </c>
      <c r="AC2039" s="121" t="str">
        <f t="shared" si="448"/>
        <v/>
      </c>
      <c r="AD2039" s="122" t="str">
        <f t="shared" si="449"/>
        <v/>
      </c>
      <c r="AE2039" s="123" t="str">
        <f t="shared" si="453"/>
        <v/>
      </c>
      <c r="AG2039" s="150" t="str">
        <f t="shared" si="450"/>
        <v/>
      </c>
    </row>
    <row r="2040" spans="1:33" x14ac:dyDescent="0.25">
      <c r="A2040" s="56"/>
      <c r="B2040" s="70"/>
      <c r="C2040" s="76"/>
      <c r="D2040" s="73"/>
      <c r="E2040" s="79"/>
      <c r="F2040" s="56"/>
      <c r="G2040" s="13" t="str">
        <f t="shared" si="441"/>
        <v/>
      </c>
      <c r="H2040" s="56"/>
      <c r="K2040" s="128"/>
      <c r="L2040" s="128"/>
      <c r="M2040" s="128"/>
      <c r="N2040" s="84" t="str">
        <f t="shared" si="442"/>
        <v/>
      </c>
      <c r="O2040" s="128"/>
      <c r="P2040" s="84" t="str">
        <f t="shared" si="443"/>
        <v/>
      </c>
      <c r="Q2040" s="84" t="str">
        <f t="shared" si="440"/>
        <v/>
      </c>
      <c r="R2040" s="84" t="str">
        <f t="shared" si="444"/>
        <v/>
      </c>
      <c r="S2040" s="84" t="str">
        <f t="shared" si="445"/>
        <v/>
      </c>
      <c r="U2040" s="84" t="str">
        <f t="shared" si="446"/>
        <v/>
      </c>
      <c r="W2040" s="108" t="str">
        <f>IF($N2040="", "", SUM($D$11:$D2040))</f>
        <v/>
      </c>
      <c r="X2040" s="111" t="str">
        <f t="shared" si="447"/>
        <v/>
      </c>
      <c r="Y2040" s="114" t="str">
        <f t="shared" si="451"/>
        <v/>
      </c>
      <c r="Z2040" s="111" t="str">
        <f>IF(X2040="", "", X2040-SUM($Z$11:$Z2039))</f>
        <v/>
      </c>
      <c r="AA2040" s="111" t="str">
        <f>IF($Y2040="", "", $Y2040-SUM($AA$11:$AA2039))</f>
        <v/>
      </c>
      <c r="AB2040" s="111" t="str">
        <f t="shared" si="452"/>
        <v/>
      </c>
      <c r="AC2040" s="121" t="str">
        <f t="shared" si="448"/>
        <v/>
      </c>
      <c r="AD2040" s="122" t="str">
        <f t="shared" si="449"/>
        <v/>
      </c>
      <c r="AE2040" s="123" t="str">
        <f t="shared" si="453"/>
        <v/>
      </c>
      <c r="AG2040" s="150" t="str">
        <f t="shared" si="450"/>
        <v/>
      </c>
    </row>
    <row r="2041" spans="1:33" x14ac:dyDescent="0.25">
      <c r="A2041" s="56"/>
      <c r="B2041" s="70"/>
      <c r="C2041" s="76"/>
      <c r="D2041" s="73"/>
      <c r="E2041" s="79"/>
      <c r="F2041" s="56"/>
      <c r="G2041" s="13" t="str">
        <f t="shared" si="441"/>
        <v/>
      </c>
      <c r="H2041" s="56"/>
      <c r="K2041" s="128"/>
      <c r="L2041" s="128"/>
      <c r="M2041" s="128"/>
      <c r="N2041" s="84" t="str">
        <f t="shared" si="442"/>
        <v/>
      </c>
      <c r="O2041" s="128"/>
      <c r="P2041" s="84" t="str">
        <f t="shared" si="443"/>
        <v/>
      </c>
      <c r="Q2041" s="84" t="str">
        <f t="shared" si="440"/>
        <v/>
      </c>
      <c r="R2041" s="84" t="str">
        <f t="shared" si="444"/>
        <v/>
      </c>
      <c r="S2041" s="84" t="str">
        <f t="shared" si="445"/>
        <v/>
      </c>
      <c r="U2041" s="84" t="str">
        <f t="shared" si="446"/>
        <v/>
      </c>
      <c r="W2041" s="108" t="str">
        <f>IF($N2041="", "", SUM($D$11:$D2041))</f>
        <v/>
      </c>
      <c r="X2041" s="111" t="str">
        <f t="shared" si="447"/>
        <v/>
      </c>
      <c r="Y2041" s="114" t="str">
        <f t="shared" si="451"/>
        <v/>
      </c>
      <c r="Z2041" s="111" t="str">
        <f>IF(X2041="", "", X2041-SUM($Z$11:$Z2040))</f>
        <v/>
      </c>
      <c r="AA2041" s="111" t="str">
        <f>IF($Y2041="", "", $Y2041-SUM($AA$11:$AA2040))</f>
        <v/>
      </c>
      <c r="AB2041" s="111" t="str">
        <f t="shared" si="452"/>
        <v/>
      </c>
      <c r="AC2041" s="121" t="str">
        <f t="shared" si="448"/>
        <v/>
      </c>
      <c r="AD2041" s="122" t="str">
        <f t="shared" si="449"/>
        <v/>
      </c>
      <c r="AE2041" s="123" t="str">
        <f t="shared" si="453"/>
        <v/>
      </c>
      <c r="AG2041" s="150" t="str">
        <f t="shared" si="450"/>
        <v/>
      </c>
    </row>
    <row r="2042" spans="1:33" x14ac:dyDescent="0.25">
      <c r="A2042" s="56"/>
      <c r="B2042" s="70"/>
      <c r="C2042" s="76"/>
      <c r="D2042" s="73"/>
      <c r="E2042" s="79"/>
      <c r="F2042" s="56"/>
      <c r="G2042" s="13" t="str">
        <f t="shared" si="441"/>
        <v/>
      </c>
      <c r="H2042" s="56"/>
      <c r="K2042" s="128"/>
      <c r="L2042" s="128"/>
      <c r="M2042" s="128"/>
      <c r="N2042" s="84" t="str">
        <f t="shared" si="442"/>
        <v/>
      </c>
      <c r="O2042" s="128"/>
      <c r="P2042" s="84" t="str">
        <f t="shared" si="443"/>
        <v/>
      </c>
      <c r="Q2042" s="84" t="str">
        <f t="shared" si="440"/>
        <v/>
      </c>
      <c r="R2042" s="84" t="str">
        <f t="shared" si="444"/>
        <v/>
      </c>
      <c r="S2042" s="84" t="str">
        <f t="shared" si="445"/>
        <v/>
      </c>
      <c r="U2042" s="84" t="str">
        <f t="shared" si="446"/>
        <v/>
      </c>
      <c r="W2042" s="108" t="str">
        <f>IF($N2042="", "", SUM($D$11:$D2042))</f>
        <v/>
      </c>
      <c r="X2042" s="111" t="str">
        <f t="shared" si="447"/>
        <v/>
      </c>
      <c r="Y2042" s="114" t="str">
        <f t="shared" si="451"/>
        <v/>
      </c>
      <c r="Z2042" s="111" t="str">
        <f>IF(X2042="", "", X2042-SUM($Z$11:$Z2041))</f>
        <v/>
      </c>
      <c r="AA2042" s="111" t="str">
        <f>IF($Y2042="", "", $Y2042-SUM($AA$11:$AA2041))</f>
        <v/>
      </c>
      <c r="AB2042" s="111" t="str">
        <f t="shared" si="452"/>
        <v/>
      </c>
      <c r="AC2042" s="121" t="str">
        <f t="shared" si="448"/>
        <v/>
      </c>
      <c r="AD2042" s="122" t="str">
        <f t="shared" si="449"/>
        <v/>
      </c>
      <c r="AE2042" s="123" t="str">
        <f t="shared" si="453"/>
        <v/>
      </c>
      <c r="AG2042" s="150" t="str">
        <f t="shared" si="450"/>
        <v/>
      </c>
    </row>
    <row r="2043" spans="1:33" x14ac:dyDescent="0.25">
      <c r="A2043" s="56"/>
      <c r="B2043" s="70"/>
      <c r="C2043" s="76"/>
      <c r="D2043" s="73"/>
      <c r="E2043" s="79"/>
      <c r="F2043" s="56"/>
      <c r="G2043" s="13" t="str">
        <f t="shared" si="441"/>
        <v/>
      </c>
      <c r="H2043" s="56"/>
      <c r="K2043" s="128"/>
      <c r="L2043" s="128"/>
      <c r="M2043" s="128"/>
      <c r="N2043" s="84" t="str">
        <f t="shared" si="442"/>
        <v/>
      </c>
      <c r="O2043" s="128"/>
      <c r="P2043" s="84" t="str">
        <f t="shared" si="443"/>
        <v/>
      </c>
      <c r="Q2043" s="84" t="str">
        <f t="shared" si="440"/>
        <v/>
      </c>
      <c r="R2043" s="84" t="str">
        <f t="shared" si="444"/>
        <v/>
      </c>
      <c r="S2043" s="84" t="str">
        <f t="shared" si="445"/>
        <v/>
      </c>
      <c r="U2043" s="84" t="str">
        <f t="shared" si="446"/>
        <v/>
      </c>
      <c r="W2043" s="108" t="str">
        <f>IF($N2043="", "", SUM($D$11:$D2043))</f>
        <v/>
      </c>
      <c r="X2043" s="111" t="str">
        <f t="shared" si="447"/>
        <v/>
      </c>
      <c r="Y2043" s="114" t="str">
        <f t="shared" si="451"/>
        <v/>
      </c>
      <c r="Z2043" s="111" t="str">
        <f>IF(X2043="", "", X2043-SUM($Z$11:$Z2042))</f>
        <v/>
      </c>
      <c r="AA2043" s="111" t="str">
        <f>IF($Y2043="", "", $Y2043-SUM($AA$11:$AA2042))</f>
        <v/>
      </c>
      <c r="AB2043" s="111" t="str">
        <f t="shared" si="452"/>
        <v/>
      </c>
      <c r="AC2043" s="121" t="str">
        <f t="shared" si="448"/>
        <v/>
      </c>
      <c r="AD2043" s="122" t="str">
        <f t="shared" si="449"/>
        <v/>
      </c>
      <c r="AE2043" s="123" t="str">
        <f t="shared" si="453"/>
        <v/>
      </c>
      <c r="AG2043" s="150" t="str">
        <f t="shared" si="450"/>
        <v/>
      </c>
    </row>
    <row r="2044" spans="1:33" x14ac:dyDescent="0.25">
      <c r="A2044" s="56"/>
      <c r="B2044" s="70"/>
      <c r="C2044" s="76"/>
      <c r="D2044" s="73"/>
      <c r="E2044" s="79"/>
      <c r="F2044" s="56"/>
      <c r="G2044" s="13" t="str">
        <f t="shared" si="441"/>
        <v/>
      </c>
      <c r="H2044" s="56"/>
      <c r="K2044" s="128"/>
      <c r="L2044" s="128"/>
      <c r="M2044" s="128"/>
      <c r="N2044" s="84" t="str">
        <f t="shared" si="442"/>
        <v/>
      </c>
      <c r="O2044" s="128"/>
      <c r="P2044" s="84" t="str">
        <f t="shared" si="443"/>
        <v/>
      </c>
      <c r="Q2044" s="84" t="str">
        <f t="shared" si="440"/>
        <v/>
      </c>
      <c r="R2044" s="84" t="str">
        <f t="shared" si="444"/>
        <v/>
      </c>
      <c r="S2044" s="84" t="str">
        <f t="shared" si="445"/>
        <v/>
      </c>
      <c r="U2044" s="84" t="str">
        <f t="shared" si="446"/>
        <v/>
      </c>
      <c r="W2044" s="108" t="str">
        <f>IF($N2044="", "", SUM($D$11:$D2044))</f>
        <v/>
      </c>
      <c r="X2044" s="111" t="str">
        <f t="shared" si="447"/>
        <v/>
      </c>
      <c r="Y2044" s="114" t="str">
        <f t="shared" si="451"/>
        <v/>
      </c>
      <c r="Z2044" s="111" t="str">
        <f>IF(X2044="", "", X2044-SUM($Z$11:$Z2043))</f>
        <v/>
      </c>
      <c r="AA2044" s="111" t="str">
        <f>IF($Y2044="", "", $Y2044-SUM($AA$11:$AA2043))</f>
        <v/>
      </c>
      <c r="AB2044" s="111" t="str">
        <f t="shared" si="452"/>
        <v/>
      </c>
      <c r="AC2044" s="121" t="str">
        <f t="shared" si="448"/>
        <v/>
      </c>
      <c r="AD2044" s="122" t="str">
        <f t="shared" si="449"/>
        <v/>
      </c>
      <c r="AE2044" s="123" t="str">
        <f t="shared" si="453"/>
        <v/>
      </c>
      <c r="AG2044" s="150" t="str">
        <f t="shared" si="450"/>
        <v/>
      </c>
    </row>
    <row r="2045" spans="1:33" x14ac:dyDescent="0.25">
      <c r="A2045" s="56"/>
      <c r="B2045" s="70"/>
      <c r="C2045" s="76"/>
      <c r="D2045" s="73"/>
      <c r="E2045" s="79"/>
      <c r="F2045" s="56"/>
      <c r="G2045" s="13" t="str">
        <f t="shared" si="441"/>
        <v/>
      </c>
      <c r="H2045" s="56"/>
      <c r="K2045" s="128"/>
      <c r="L2045" s="128"/>
      <c r="M2045" s="128"/>
      <c r="N2045" s="84" t="str">
        <f t="shared" si="442"/>
        <v/>
      </c>
      <c r="O2045" s="128"/>
      <c r="P2045" s="84" t="str">
        <f t="shared" si="443"/>
        <v/>
      </c>
      <c r="Q2045" s="84" t="str">
        <f t="shared" si="440"/>
        <v/>
      </c>
      <c r="R2045" s="84" t="str">
        <f t="shared" si="444"/>
        <v/>
      </c>
      <c r="S2045" s="84" t="str">
        <f t="shared" si="445"/>
        <v/>
      </c>
      <c r="U2045" s="84" t="str">
        <f t="shared" si="446"/>
        <v/>
      </c>
      <c r="W2045" s="108" t="str">
        <f>IF($N2045="", "", SUM($D$11:$D2045))</f>
        <v/>
      </c>
      <c r="X2045" s="111" t="str">
        <f t="shared" si="447"/>
        <v/>
      </c>
      <c r="Y2045" s="114" t="str">
        <f t="shared" si="451"/>
        <v/>
      </c>
      <c r="Z2045" s="111" t="str">
        <f>IF(X2045="", "", X2045-SUM($Z$11:$Z2044))</f>
        <v/>
      </c>
      <c r="AA2045" s="111" t="str">
        <f>IF($Y2045="", "", $Y2045-SUM($AA$11:$AA2044))</f>
        <v/>
      </c>
      <c r="AB2045" s="111" t="str">
        <f t="shared" si="452"/>
        <v/>
      </c>
      <c r="AC2045" s="121" t="str">
        <f t="shared" si="448"/>
        <v/>
      </c>
      <c r="AD2045" s="122" t="str">
        <f t="shared" si="449"/>
        <v/>
      </c>
      <c r="AE2045" s="123" t="str">
        <f t="shared" si="453"/>
        <v/>
      </c>
      <c r="AG2045" s="150" t="str">
        <f t="shared" si="450"/>
        <v/>
      </c>
    </row>
    <row r="2046" spans="1:33" x14ac:dyDescent="0.25">
      <c r="A2046" s="56"/>
      <c r="B2046" s="70"/>
      <c r="C2046" s="76"/>
      <c r="D2046" s="73"/>
      <c r="E2046" s="79"/>
      <c r="F2046" s="56"/>
      <c r="G2046" s="13" t="str">
        <f t="shared" si="441"/>
        <v/>
      </c>
      <c r="H2046" s="56"/>
      <c r="K2046" s="128"/>
      <c r="L2046" s="128"/>
      <c r="M2046" s="128"/>
      <c r="N2046" s="84" t="str">
        <f t="shared" si="442"/>
        <v/>
      </c>
      <c r="O2046" s="128"/>
      <c r="P2046" s="84" t="str">
        <f t="shared" si="443"/>
        <v/>
      </c>
      <c r="Q2046" s="84" t="str">
        <f t="shared" si="440"/>
        <v/>
      </c>
      <c r="R2046" s="84" t="str">
        <f t="shared" si="444"/>
        <v/>
      </c>
      <c r="S2046" s="84" t="str">
        <f t="shared" si="445"/>
        <v/>
      </c>
      <c r="U2046" s="84" t="str">
        <f t="shared" si="446"/>
        <v/>
      </c>
      <c r="W2046" s="108" t="str">
        <f>IF($N2046="", "", SUM($D$11:$D2046))</f>
        <v/>
      </c>
      <c r="X2046" s="111" t="str">
        <f t="shared" si="447"/>
        <v/>
      </c>
      <c r="Y2046" s="114" t="str">
        <f t="shared" si="451"/>
        <v/>
      </c>
      <c r="Z2046" s="111" t="str">
        <f>IF(X2046="", "", X2046-SUM($Z$11:$Z2045))</f>
        <v/>
      </c>
      <c r="AA2046" s="111" t="str">
        <f>IF($Y2046="", "", $Y2046-SUM($AA$11:$AA2045))</f>
        <v/>
      </c>
      <c r="AB2046" s="111" t="str">
        <f t="shared" si="452"/>
        <v/>
      </c>
      <c r="AC2046" s="121" t="str">
        <f t="shared" si="448"/>
        <v/>
      </c>
      <c r="AD2046" s="122" t="str">
        <f t="shared" si="449"/>
        <v/>
      </c>
      <c r="AE2046" s="123" t="str">
        <f t="shared" si="453"/>
        <v/>
      </c>
      <c r="AG2046" s="150" t="str">
        <f t="shared" si="450"/>
        <v/>
      </c>
    </row>
    <row r="2047" spans="1:33" x14ac:dyDescent="0.25">
      <c r="A2047" s="56"/>
      <c r="B2047" s="70"/>
      <c r="C2047" s="76"/>
      <c r="D2047" s="73"/>
      <c r="E2047" s="79"/>
      <c r="F2047" s="56"/>
      <c r="G2047" s="13" t="str">
        <f t="shared" si="441"/>
        <v/>
      </c>
      <c r="H2047" s="56"/>
      <c r="K2047" s="128"/>
      <c r="L2047" s="128"/>
      <c r="M2047" s="128"/>
      <c r="N2047" s="84" t="str">
        <f t="shared" si="442"/>
        <v/>
      </c>
      <c r="O2047" s="128"/>
      <c r="P2047" s="84" t="str">
        <f t="shared" si="443"/>
        <v/>
      </c>
      <c r="Q2047" s="84" t="str">
        <f t="shared" si="440"/>
        <v/>
      </c>
      <c r="R2047" s="84" t="str">
        <f t="shared" si="444"/>
        <v/>
      </c>
      <c r="S2047" s="84" t="str">
        <f t="shared" si="445"/>
        <v/>
      </c>
      <c r="U2047" s="84" t="str">
        <f t="shared" si="446"/>
        <v/>
      </c>
      <c r="W2047" s="108" t="str">
        <f>IF($N2047="", "", SUM($D$11:$D2047))</f>
        <v/>
      </c>
      <c r="X2047" s="111" t="str">
        <f t="shared" si="447"/>
        <v/>
      </c>
      <c r="Y2047" s="114" t="str">
        <f t="shared" si="451"/>
        <v/>
      </c>
      <c r="Z2047" s="111" t="str">
        <f>IF(X2047="", "", X2047-SUM($Z$11:$Z2046))</f>
        <v/>
      </c>
      <c r="AA2047" s="111" t="str">
        <f>IF($Y2047="", "", $Y2047-SUM($AA$11:$AA2046))</f>
        <v/>
      </c>
      <c r="AB2047" s="111" t="str">
        <f t="shared" si="452"/>
        <v/>
      </c>
      <c r="AC2047" s="121" t="str">
        <f t="shared" si="448"/>
        <v/>
      </c>
      <c r="AD2047" s="122" t="str">
        <f t="shared" si="449"/>
        <v/>
      </c>
      <c r="AE2047" s="123" t="str">
        <f t="shared" si="453"/>
        <v/>
      </c>
      <c r="AG2047" s="150" t="str">
        <f t="shared" si="450"/>
        <v/>
      </c>
    </row>
    <row r="2048" spans="1:33" x14ac:dyDescent="0.25">
      <c r="A2048" s="56"/>
      <c r="B2048" s="70"/>
      <c r="C2048" s="76"/>
      <c r="D2048" s="73"/>
      <c r="E2048" s="79"/>
      <c r="F2048" s="56"/>
      <c r="G2048" s="13" t="str">
        <f t="shared" si="441"/>
        <v/>
      </c>
      <c r="H2048" s="56"/>
      <c r="K2048" s="128"/>
      <c r="L2048" s="128"/>
      <c r="M2048" s="128"/>
      <c r="N2048" s="84" t="str">
        <f t="shared" si="442"/>
        <v/>
      </c>
      <c r="O2048" s="128"/>
      <c r="P2048" s="84" t="str">
        <f t="shared" si="443"/>
        <v/>
      </c>
      <c r="Q2048" s="84" t="str">
        <f t="shared" si="440"/>
        <v/>
      </c>
      <c r="R2048" s="84" t="str">
        <f t="shared" si="444"/>
        <v/>
      </c>
      <c r="S2048" s="84" t="str">
        <f t="shared" si="445"/>
        <v/>
      </c>
      <c r="U2048" s="84" t="str">
        <f t="shared" si="446"/>
        <v/>
      </c>
      <c r="W2048" s="108" t="str">
        <f>IF($N2048="", "", SUM($D$11:$D2048))</f>
        <v/>
      </c>
      <c r="X2048" s="111" t="str">
        <f t="shared" si="447"/>
        <v/>
      </c>
      <c r="Y2048" s="114" t="str">
        <f t="shared" si="451"/>
        <v/>
      </c>
      <c r="Z2048" s="111" t="str">
        <f>IF(X2048="", "", X2048-SUM($Z$11:$Z2047))</f>
        <v/>
      </c>
      <c r="AA2048" s="111" t="str">
        <f>IF($Y2048="", "", $Y2048-SUM($AA$11:$AA2047))</f>
        <v/>
      </c>
      <c r="AB2048" s="111" t="str">
        <f t="shared" si="452"/>
        <v/>
      </c>
      <c r="AC2048" s="121" t="str">
        <f t="shared" si="448"/>
        <v/>
      </c>
      <c r="AD2048" s="122" t="str">
        <f t="shared" si="449"/>
        <v/>
      </c>
      <c r="AE2048" s="123" t="str">
        <f t="shared" si="453"/>
        <v/>
      </c>
      <c r="AG2048" s="150" t="str">
        <f t="shared" si="450"/>
        <v/>
      </c>
    </row>
    <row r="2049" spans="1:33" x14ac:dyDescent="0.25">
      <c r="A2049" s="56"/>
      <c r="B2049" s="70"/>
      <c r="C2049" s="76"/>
      <c r="D2049" s="73"/>
      <c r="E2049" s="79"/>
      <c r="F2049" s="56"/>
      <c r="G2049" s="13" t="str">
        <f t="shared" si="441"/>
        <v/>
      </c>
      <c r="H2049" s="56"/>
      <c r="K2049" s="128"/>
      <c r="L2049" s="128"/>
      <c r="M2049" s="128"/>
      <c r="N2049" s="84" t="str">
        <f t="shared" si="442"/>
        <v/>
      </c>
      <c r="O2049" s="128"/>
      <c r="P2049" s="84" t="str">
        <f t="shared" si="443"/>
        <v/>
      </c>
      <c r="Q2049" s="84" t="str">
        <f t="shared" si="440"/>
        <v/>
      </c>
      <c r="R2049" s="84" t="str">
        <f t="shared" si="444"/>
        <v/>
      </c>
      <c r="S2049" s="84" t="str">
        <f t="shared" si="445"/>
        <v/>
      </c>
      <c r="U2049" s="84" t="str">
        <f t="shared" si="446"/>
        <v/>
      </c>
      <c r="W2049" s="108" t="str">
        <f>IF($N2049="", "", SUM($D$11:$D2049))</f>
        <v/>
      </c>
      <c r="X2049" s="111" t="str">
        <f t="shared" si="447"/>
        <v/>
      </c>
      <c r="Y2049" s="114" t="str">
        <f t="shared" si="451"/>
        <v/>
      </c>
      <c r="Z2049" s="111" t="str">
        <f>IF(X2049="", "", X2049-SUM($Z$11:$Z2048))</f>
        <v/>
      </c>
      <c r="AA2049" s="111" t="str">
        <f>IF($Y2049="", "", $Y2049-SUM($AA$11:$AA2048))</f>
        <v/>
      </c>
      <c r="AB2049" s="111" t="str">
        <f t="shared" si="452"/>
        <v/>
      </c>
      <c r="AC2049" s="121" t="str">
        <f t="shared" si="448"/>
        <v/>
      </c>
      <c r="AD2049" s="122" t="str">
        <f t="shared" si="449"/>
        <v/>
      </c>
      <c r="AE2049" s="123" t="str">
        <f t="shared" si="453"/>
        <v/>
      </c>
      <c r="AG2049" s="150" t="str">
        <f t="shared" si="450"/>
        <v/>
      </c>
    </row>
    <row r="2050" spans="1:33" x14ac:dyDescent="0.25">
      <c r="A2050" s="56"/>
      <c r="B2050" s="70"/>
      <c r="C2050" s="76"/>
      <c r="D2050" s="73"/>
      <c r="E2050" s="79"/>
      <c r="F2050" s="56"/>
      <c r="G2050" s="13" t="str">
        <f t="shared" si="441"/>
        <v/>
      </c>
      <c r="H2050" s="56"/>
      <c r="K2050" s="128"/>
      <c r="L2050" s="128"/>
      <c r="M2050" s="128"/>
      <c r="N2050" s="84" t="str">
        <f t="shared" si="442"/>
        <v/>
      </c>
      <c r="O2050" s="128"/>
      <c r="P2050" s="84" t="str">
        <f t="shared" si="443"/>
        <v/>
      </c>
      <c r="Q2050" s="84" t="str">
        <f t="shared" si="440"/>
        <v/>
      </c>
      <c r="R2050" s="84" t="str">
        <f t="shared" si="444"/>
        <v/>
      </c>
      <c r="S2050" s="84" t="str">
        <f t="shared" si="445"/>
        <v/>
      </c>
      <c r="U2050" s="84" t="str">
        <f t="shared" si="446"/>
        <v/>
      </c>
      <c r="W2050" s="108" t="str">
        <f>IF($N2050="", "", SUM($D$11:$D2050))</f>
        <v/>
      </c>
      <c r="X2050" s="111" t="str">
        <f t="shared" si="447"/>
        <v/>
      </c>
      <c r="Y2050" s="114" t="str">
        <f t="shared" si="451"/>
        <v/>
      </c>
      <c r="Z2050" s="111" t="str">
        <f>IF(X2050="", "", X2050-SUM($Z$11:$Z2049))</f>
        <v/>
      </c>
      <c r="AA2050" s="111" t="str">
        <f>IF($Y2050="", "", $Y2050-SUM($AA$11:$AA2049))</f>
        <v/>
      </c>
      <c r="AB2050" s="111" t="str">
        <f t="shared" si="452"/>
        <v/>
      </c>
      <c r="AC2050" s="121" t="str">
        <f t="shared" si="448"/>
        <v/>
      </c>
      <c r="AD2050" s="122" t="str">
        <f t="shared" si="449"/>
        <v/>
      </c>
      <c r="AE2050" s="123" t="str">
        <f t="shared" si="453"/>
        <v/>
      </c>
      <c r="AG2050" s="150" t="str">
        <f t="shared" si="450"/>
        <v/>
      </c>
    </row>
    <row r="2051" spans="1:33" x14ac:dyDescent="0.25">
      <c r="A2051" s="56"/>
      <c r="B2051" s="70"/>
      <c r="C2051" s="76"/>
      <c r="D2051" s="73"/>
      <c r="E2051" s="79"/>
      <c r="F2051" s="56"/>
      <c r="G2051" s="13" t="str">
        <f t="shared" si="441"/>
        <v/>
      </c>
      <c r="H2051" s="56"/>
      <c r="K2051" s="128"/>
      <c r="L2051" s="128"/>
      <c r="M2051" s="128"/>
      <c r="N2051" s="84" t="str">
        <f t="shared" si="442"/>
        <v/>
      </c>
      <c r="O2051" s="128"/>
      <c r="P2051" s="84" t="str">
        <f t="shared" si="443"/>
        <v/>
      </c>
      <c r="Q2051" s="84" t="str">
        <f t="shared" si="440"/>
        <v/>
      </c>
      <c r="R2051" s="84" t="str">
        <f t="shared" si="444"/>
        <v/>
      </c>
      <c r="S2051" s="84" t="str">
        <f t="shared" si="445"/>
        <v/>
      </c>
      <c r="U2051" s="84" t="str">
        <f t="shared" si="446"/>
        <v/>
      </c>
      <c r="W2051" s="108" t="str">
        <f>IF($N2051="", "", SUM($D$11:$D2051))</f>
        <v/>
      </c>
      <c r="X2051" s="111" t="str">
        <f t="shared" si="447"/>
        <v/>
      </c>
      <c r="Y2051" s="114" t="str">
        <f t="shared" si="451"/>
        <v/>
      </c>
      <c r="Z2051" s="111" t="str">
        <f>IF(X2051="", "", X2051-SUM($Z$11:$Z2050))</f>
        <v/>
      </c>
      <c r="AA2051" s="111" t="str">
        <f>IF($Y2051="", "", $Y2051-SUM($AA$11:$AA2050))</f>
        <v/>
      </c>
      <c r="AB2051" s="111" t="str">
        <f t="shared" si="452"/>
        <v/>
      </c>
      <c r="AC2051" s="121" t="str">
        <f t="shared" si="448"/>
        <v/>
      </c>
      <c r="AD2051" s="122" t="str">
        <f t="shared" si="449"/>
        <v/>
      </c>
      <c r="AE2051" s="123" t="str">
        <f t="shared" si="453"/>
        <v/>
      </c>
      <c r="AG2051" s="150" t="str">
        <f t="shared" si="450"/>
        <v/>
      </c>
    </row>
    <row r="2052" spans="1:33" x14ac:dyDescent="0.25">
      <c r="A2052" s="56"/>
      <c r="B2052" s="70"/>
      <c r="C2052" s="76"/>
      <c r="D2052" s="73"/>
      <c r="E2052" s="79"/>
      <c r="F2052" s="56"/>
      <c r="G2052" s="13" t="str">
        <f t="shared" si="441"/>
        <v/>
      </c>
      <c r="H2052" s="56"/>
      <c r="K2052" s="128"/>
      <c r="L2052" s="128"/>
      <c r="M2052" s="128"/>
      <c r="N2052" s="84" t="str">
        <f t="shared" si="442"/>
        <v/>
      </c>
      <c r="O2052" s="128"/>
      <c r="P2052" s="84" t="str">
        <f t="shared" si="443"/>
        <v/>
      </c>
      <c r="Q2052" s="84" t="str">
        <f t="shared" si="440"/>
        <v/>
      </c>
      <c r="R2052" s="84" t="str">
        <f t="shared" si="444"/>
        <v/>
      </c>
      <c r="S2052" s="84" t="str">
        <f t="shared" si="445"/>
        <v/>
      </c>
      <c r="U2052" s="84" t="str">
        <f t="shared" si="446"/>
        <v/>
      </c>
      <c r="W2052" s="108" t="str">
        <f>IF($N2052="", "", SUM($D$11:$D2052))</f>
        <v/>
      </c>
      <c r="X2052" s="111" t="str">
        <f t="shared" si="447"/>
        <v/>
      </c>
      <c r="Y2052" s="114" t="str">
        <f t="shared" si="451"/>
        <v/>
      </c>
      <c r="Z2052" s="111" t="str">
        <f>IF(X2052="", "", X2052-SUM($Z$11:$Z2051))</f>
        <v/>
      </c>
      <c r="AA2052" s="111" t="str">
        <f>IF($Y2052="", "", $Y2052-SUM($AA$11:$AA2051))</f>
        <v/>
      </c>
      <c r="AB2052" s="111" t="str">
        <f t="shared" si="452"/>
        <v/>
      </c>
      <c r="AC2052" s="121" t="str">
        <f t="shared" si="448"/>
        <v/>
      </c>
      <c r="AD2052" s="122" t="str">
        <f t="shared" si="449"/>
        <v/>
      </c>
      <c r="AE2052" s="123" t="str">
        <f t="shared" si="453"/>
        <v/>
      </c>
      <c r="AG2052" s="150" t="str">
        <f t="shared" si="450"/>
        <v/>
      </c>
    </row>
    <row r="2053" spans="1:33" x14ac:dyDescent="0.25">
      <c r="A2053" s="56"/>
      <c r="B2053" s="70"/>
      <c r="C2053" s="76"/>
      <c r="D2053" s="73"/>
      <c r="E2053" s="79"/>
      <c r="F2053" s="56"/>
      <c r="G2053" s="13" t="str">
        <f t="shared" si="441"/>
        <v/>
      </c>
      <c r="H2053" s="56"/>
      <c r="K2053" s="128"/>
      <c r="L2053" s="128"/>
      <c r="M2053" s="128"/>
      <c r="N2053" s="84" t="str">
        <f t="shared" si="442"/>
        <v/>
      </c>
      <c r="O2053" s="128"/>
      <c r="P2053" s="84" t="str">
        <f t="shared" si="443"/>
        <v/>
      </c>
      <c r="Q2053" s="84" t="str">
        <f t="shared" si="440"/>
        <v/>
      </c>
      <c r="R2053" s="84" t="str">
        <f t="shared" si="444"/>
        <v/>
      </c>
      <c r="S2053" s="84" t="str">
        <f t="shared" si="445"/>
        <v/>
      </c>
      <c r="U2053" s="84" t="str">
        <f t="shared" si="446"/>
        <v/>
      </c>
      <c r="W2053" s="108" t="str">
        <f>IF($N2053="", "", SUM($D$11:$D2053))</f>
        <v/>
      </c>
      <c r="X2053" s="111" t="str">
        <f t="shared" si="447"/>
        <v/>
      </c>
      <c r="Y2053" s="114" t="str">
        <f t="shared" si="451"/>
        <v/>
      </c>
      <c r="Z2053" s="111" t="str">
        <f>IF(X2053="", "", X2053-SUM($Z$11:$Z2052))</f>
        <v/>
      </c>
      <c r="AA2053" s="111" t="str">
        <f>IF($Y2053="", "", $Y2053-SUM($AA$11:$AA2052))</f>
        <v/>
      </c>
      <c r="AB2053" s="111" t="str">
        <f t="shared" si="452"/>
        <v/>
      </c>
      <c r="AC2053" s="121" t="str">
        <f t="shared" si="448"/>
        <v/>
      </c>
      <c r="AD2053" s="122" t="str">
        <f t="shared" si="449"/>
        <v/>
      </c>
      <c r="AE2053" s="123" t="str">
        <f t="shared" si="453"/>
        <v/>
      </c>
      <c r="AG2053" s="150" t="str">
        <f t="shared" si="450"/>
        <v/>
      </c>
    </row>
    <row r="2054" spans="1:33" x14ac:dyDescent="0.25">
      <c r="A2054" s="56"/>
      <c r="B2054" s="70"/>
      <c r="C2054" s="76"/>
      <c r="D2054" s="73"/>
      <c r="E2054" s="79"/>
      <c r="F2054" s="56"/>
      <c r="G2054" s="13" t="str">
        <f t="shared" si="441"/>
        <v/>
      </c>
      <c r="H2054" s="56"/>
      <c r="K2054" s="128"/>
      <c r="L2054" s="128"/>
      <c r="M2054" s="128"/>
      <c r="N2054" s="84" t="str">
        <f t="shared" si="442"/>
        <v/>
      </c>
      <c r="O2054" s="128"/>
      <c r="P2054" s="84" t="str">
        <f t="shared" si="443"/>
        <v/>
      </c>
      <c r="Q2054" s="84" t="str">
        <f t="shared" si="440"/>
        <v/>
      </c>
      <c r="R2054" s="84" t="str">
        <f t="shared" si="444"/>
        <v/>
      </c>
      <c r="S2054" s="84" t="str">
        <f t="shared" si="445"/>
        <v/>
      </c>
      <c r="U2054" s="84" t="str">
        <f t="shared" si="446"/>
        <v/>
      </c>
      <c r="W2054" s="108" t="str">
        <f>IF($N2054="", "", SUM($D$11:$D2054))</f>
        <v/>
      </c>
      <c r="X2054" s="111" t="str">
        <f t="shared" si="447"/>
        <v/>
      </c>
      <c r="Y2054" s="114" t="str">
        <f t="shared" si="451"/>
        <v/>
      </c>
      <c r="Z2054" s="111" t="str">
        <f>IF(X2054="", "", X2054-SUM($Z$11:$Z2053))</f>
        <v/>
      </c>
      <c r="AA2054" s="111" t="str">
        <f>IF($Y2054="", "", $Y2054-SUM($AA$11:$AA2053))</f>
        <v/>
      </c>
      <c r="AB2054" s="111" t="str">
        <f t="shared" si="452"/>
        <v/>
      </c>
      <c r="AC2054" s="121" t="str">
        <f t="shared" si="448"/>
        <v/>
      </c>
      <c r="AD2054" s="122" t="str">
        <f t="shared" si="449"/>
        <v/>
      </c>
      <c r="AE2054" s="123" t="str">
        <f t="shared" si="453"/>
        <v/>
      </c>
      <c r="AG2054" s="150" t="str">
        <f t="shared" si="450"/>
        <v/>
      </c>
    </row>
    <row r="2055" spans="1:33" x14ac:dyDescent="0.25">
      <c r="A2055" s="56"/>
      <c r="B2055" s="70"/>
      <c r="C2055" s="76"/>
      <c r="D2055" s="73"/>
      <c r="E2055" s="79"/>
      <c r="F2055" s="56"/>
      <c r="G2055" s="13" t="str">
        <f t="shared" si="441"/>
        <v/>
      </c>
      <c r="H2055" s="56"/>
      <c r="K2055" s="128"/>
      <c r="L2055" s="128"/>
      <c r="M2055" s="128"/>
      <c r="N2055" s="84" t="str">
        <f t="shared" si="442"/>
        <v/>
      </c>
      <c r="O2055" s="128"/>
      <c r="P2055" s="84" t="str">
        <f t="shared" si="443"/>
        <v/>
      </c>
      <c r="Q2055" s="84" t="str">
        <f t="shared" si="440"/>
        <v/>
      </c>
      <c r="R2055" s="84" t="str">
        <f t="shared" si="444"/>
        <v/>
      </c>
      <c r="S2055" s="84" t="str">
        <f t="shared" si="445"/>
        <v/>
      </c>
      <c r="U2055" s="84" t="str">
        <f t="shared" si="446"/>
        <v/>
      </c>
      <c r="W2055" s="108" t="str">
        <f>IF($N2055="", "", SUM($D$11:$D2055))</f>
        <v/>
      </c>
      <c r="X2055" s="111" t="str">
        <f t="shared" si="447"/>
        <v/>
      </c>
      <c r="Y2055" s="114" t="str">
        <f t="shared" si="451"/>
        <v/>
      </c>
      <c r="Z2055" s="111" t="str">
        <f>IF(X2055="", "", X2055-SUM($Z$11:$Z2054))</f>
        <v/>
      </c>
      <c r="AA2055" s="111" t="str">
        <f>IF($Y2055="", "", $Y2055-SUM($AA$11:$AA2054))</f>
        <v/>
      </c>
      <c r="AB2055" s="111" t="str">
        <f t="shared" si="452"/>
        <v/>
      </c>
      <c r="AC2055" s="121" t="str">
        <f t="shared" si="448"/>
        <v/>
      </c>
      <c r="AD2055" s="122" t="str">
        <f t="shared" si="449"/>
        <v/>
      </c>
      <c r="AE2055" s="123" t="str">
        <f t="shared" si="453"/>
        <v/>
      </c>
      <c r="AG2055" s="150" t="str">
        <f t="shared" si="450"/>
        <v/>
      </c>
    </row>
    <row r="2056" spans="1:33" x14ac:dyDescent="0.25">
      <c r="A2056" s="56"/>
      <c r="B2056" s="70"/>
      <c r="C2056" s="76"/>
      <c r="D2056" s="73"/>
      <c r="E2056" s="79"/>
      <c r="F2056" s="56"/>
      <c r="G2056" s="13" t="str">
        <f t="shared" si="441"/>
        <v/>
      </c>
      <c r="H2056" s="56"/>
      <c r="K2056" s="128"/>
      <c r="L2056" s="128"/>
      <c r="M2056" s="128"/>
      <c r="N2056" s="84" t="str">
        <f t="shared" si="442"/>
        <v/>
      </c>
      <c r="O2056" s="128"/>
      <c r="P2056" s="84" t="str">
        <f t="shared" si="443"/>
        <v/>
      </c>
      <c r="Q2056" s="84" t="str">
        <f t="shared" si="440"/>
        <v/>
      </c>
      <c r="R2056" s="84" t="str">
        <f t="shared" si="444"/>
        <v/>
      </c>
      <c r="S2056" s="84" t="str">
        <f t="shared" si="445"/>
        <v/>
      </c>
      <c r="U2056" s="84" t="str">
        <f t="shared" si="446"/>
        <v/>
      </c>
      <c r="W2056" s="108" t="str">
        <f>IF($N2056="", "", SUM($D$11:$D2056))</f>
        <v/>
      </c>
      <c r="X2056" s="111" t="str">
        <f t="shared" si="447"/>
        <v/>
      </c>
      <c r="Y2056" s="114" t="str">
        <f t="shared" si="451"/>
        <v/>
      </c>
      <c r="Z2056" s="111" t="str">
        <f>IF(X2056="", "", X2056-SUM($Z$11:$Z2055))</f>
        <v/>
      </c>
      <c r="AA2056" s="111" t="str">
        <f>IF($Y2056="", "", $Y2056-SUM($AA$11:$AA2055))</f>
        <v/>
      </c>
      <c r="AB2056" s="111" t="str">
        <f t="shared" si="452"/>
        <v/>
      </c>
      <c r="AC2056" s="121" t="str">
        <f t="shared" si="448"/>
        <v/>
      </c>
      <c r="AD2056" s="122" t="str">
        <f t="shared" si="449"/>
        <v/>
      </c>
      <c r="AE2056" s="123" t="str">
        <f t="shared" si="453"/>
        <v/>
      </c>
      <c r="AG2056" s="150" t="str">
        <f t="shared" si="450"/>
        <v/>
      </c>
    </row>
    <row r="2057" spans="1:33" x14ac:dyDescent="0.25">
      <c r="A2057" s="56"/>
      <c r="B2057" s="70"/>
      <c r="C2057" s="76"/>
      <c r="D2057" s="73"/>
      <c r="E2057" s="79"/>
      <c r="F2057" s="56"/>
      <c r="G2057" s="13" t="str">
        <f t="shared" si="441"/>
        <v/>
      </c>
      <c r="H2057" s="56"/>
      <c r="K2057" s="128"/>
      <c r="L2057" s="128"/>
      <c r="M2057" s="128"/>
      <c r="N2057" s="84" t="str">
        <f t="shared" si="442"/>
        <v/>
      </c>
      <c r="O2057" s="128"/>
      <c r="P2057" s="84" t="str">
        <f t="shared" si="443"/>
        <v/>
      </c>
      <c r="Q2057" s="84" t="str">
        <f t="shared" si="440"/>
        <v/>
      </c>
      <c r="R2057" s="84" t="str">
        <f t="shared" si="444"/>
        <v/>
      </c>
      <c r="S2057" s="84" t="str">
        <f t="shared" si="445"/>
        <v/>
      </c>
      <c r="U2057" s="84" t="str">
        <f t="shared" si="446"/>
        <v/>
      </c>
      <c r="W2057" s="108" t="str">
        <f>IF($N2057="", "", SUM($D$11:$D2057))</f>
        <v/>
      </c>
      <c r="X2057" s="111" t="str">
        <f t="shared" si="447"/>
        <v/>
      </c>
      <c r="Y2057" s="114" t="str">
        <f t="shared" si="451"/>
        <v/>
      </c>
      <c r="Z2057" s="111" t="str">
        <f>IF(X2057="", "", X2057-SUM($Z$11:$Z2056))</f>
        <v/>
      </c>
      <c r="AA2057" s="111" t="str">
        <f>IF($Y2057="", "", $Y2057-SUM($AA$11:$AA2056))</f>
        <v/>
      </c>
      <c r="AB2057" s="111" t="str">
        <f t="shared" si="452"/>
        <v/>
      </c>
      <c r="AC2057" s="121" t="str">
        <f t="shared" si="448"/>
        <v/>
      </c>
      <c r="AD2057" s="122" t="str">
        <f t="shared" si="449"/>
        <v/>
      </c>
      <c r="AE2057" s="123" t="str">
        <f t="shared" si="453"/>
        <v/>
      </c>
      <c r="AG2057" s="150" t="str">
        <f t="shared" si="450"/>
        <v/>
      </c>
    </row>
    <row r="2058" spans="1:33" x14ac:dyDescent="0.25">
      <c r="A2058" s="56"/>
      <c r="B2058" s="70"/>
      <c r="C2058" s="76"/>
      <c r="D2058" s="73"/>
      <c r="E2058" s="79"/>
      <c r="F2058" s="56"/>
      <c r="G2058" s="13" t="str">
        <f t="shared" si="441"/>
        <v/>
      </c>
      <c r="H2058" s="56"/>
      <c r="K2058" s="128"/>
      <c r="L2058" s="128"/>
      <c r="M2058" s="128"/>
      <c r="N2058" s="84" t="str">
        <f t="shared" si="442"/>
        <v/>
      </c>
      <c r="O2058" s="128"/>
      <c r="P2058" s="84" t="str">
        <f t="shared" si="443"/>
        <v/>
      </c>
      <c r="Q2058" s="84" t="str">
        <f t="shared" si="440"/>
        <v/>
      </c>
      <c r="R2058" s="84" t="str">
        <f t="shared" si="444"/>
        <v/>
      </c>
      <c r="S2058" s="84" t="str">
        <f t="shared" si="445"/>
        <v/>
      </c>
      <c r="U2058" s="84" t="str">
        <f t="shared" si="446"/>
        <v/>
      </c>
      <c r="W2058" s="108" t="str">
        <f>IF($N2058="", "", SUM($D$11:$D2058))</f>
        <v/>
      </c>
      <c r="X2058" s="111" t="str">
        <f t="shared" si="447"/>
        <v/>
      </c>
      <c r="Y2058" s="114" t="str">
        <f t="shared" si="451"/>
        <v/>
      </c>
      <c r="Z2058" s="111" t="str">
        <f>IF(X2058="", "", X2058-SUM($Z$11:$Z2057))</f>
        <v/>
      </c>
      <c r="AA2058" s="111" t="str">
        <f>IF($Y2058="", "", $Y2058-SUM($AA$11:$AA2057))</f>
        <v/>
      </c>
      <c r="AB2058" s="111" t="str">
        <f t="shared" si="452"/>
        <v/>
      </c>
      <c r="AC2058" s="121" t="str">
        <f t="shared" si="448"/>
        <v/>
      </c>
      <c r="AD2058" s="122" t="str">
        <f t="shared" si="449"/>
        <v/>
      </c>
      <c r="AE2058" s="123" t="str">
        <f t="shared" si="453"/>
        <v/>
      </c>
      <c r="AG2058" s="150" t="str">
        <f t="shared" si="450"/>
        <v/>
      </c>
    </row>
    <row r="2059" spans="1:33" x14ac:dyDescent="0.25">
      <c r="A2059" s="56"/>
      <c r="B2059" s="70"/>
      <c r="C2059" s="76"/>
      <c r="D2059" s="73"/>
      <c r="E2059" s="79"/>
      <c r="F2059" s="56"/>
      <c r="G2059" s="13" t="str">
        <f t="shared" si="441"/>
        <v/>
      </c>
      <c r="H2059" s="56"/>
      <c r="K2059" s="128"/>
      <c r="L2059" s="128"/>
      <c r="M2059" s="128"/>
      <c r="N2059" s="84" t="str">
        <f t="shared" si="442"/>
        <v/>
      </c>
      <c r="O2059" s="128"/>
      <c r="P2059" s="84" t="str">
        <f t="shared" si="443"/>
        <v/>
      </c>
      <c r="Q2059" s="84" t="str">
        <f t="shared" ref="Q2059:Q2122" si="454">IF($N2059="", "", IF(AND(Q$5="X", C2059=""), $N$6, IF(AND(NOT(C2059=""), COUNTIF(L$11:L$17, C2059)=0), $N$7, "")))</f>
        <v/>
      </c>
      <c r="R2059" s="84" t="str">
        <f t="shared" si="444"/>
        <v/>
      </c>
      <c r="S2059" s="84" t="str">
        <f t="shared" si="445"/>
        <v/>
      </c>
      <c r="U2059" s="84" t="str">
        <f t="shared" si="446"/>
        <v/>
      </c>
      <c r="W2059" s="108" t="str">
        <f>IF($N2059="", "", SUM($D$11:$D2059))</f>
        <v/>
      </c>
      <c r="X2059" s="111" t="str">
        <f t="shared" si="447"/>
        <v/>
      </c>
      <c r="Y2059" s="114" t="str">
        <f t="shared" si="451"/>
        <v/>
      </c>
      <c r="Z2059" s="111" t="str">
        <f>IF(X2059="", "", X2059-SUM($Z$11:$Z2058))</f>
        <v/>
      </c>
      <c r="AA2059" s="111" t="str">
        <f>IF($Y2059="", "", $Y2059-SUM($AA$11:$AA2058))</f>
        <v/>
      </c>
      <c r="AB2059" s="111" t="str">
        <f t="shared" si="452"/>
        <v/>
      </c>
      <c r="AC2059" s="121" t="str">
        <f t="shared" si="448"/>
        <v/>
      </c>
      <c r="AD2059" s="122" t="str">
        <f t="shared" si="449"/>
        <v/>
      </c>
      <c r="AE2059" s="123" t="str">
        <f t="shared" si="453"/>
        <v/>
      </c>
      <c r="AG2059" s="150" t="str">
        <f t="shared" si="450"/>
        <v/>
      </c>
    </row>
    <row r="2060" spans="1:33" x14ac:dyDescent="0.25">
      <c r="A2060" s="56"/>
      <c r="B2060" s="70"/>
      <c r="C2060" s="76"/>
      <c r="D2060" s="73"/>
      <c r="E2060" s="79"/>
      <c r="F2060" s="56"/>
      <c r="G2060" s="13" t="str">
        <f t="shared" ref="G2060:G2123" si="455">IF($B2060="", "", TEXT($B2060, "mmm"))</f>
        <v/>
      </c>
      <c r="H2060" s="56"/>
      <c r="K2060" s="128"/>
      <c r="L2060" s="128"/>
      <c r="M2060" s="128"/>
      <c r="N2060" s="84" t="str">
        <f t="shared" ref="N2060:N2123" si="456">IF(COUNTIF($B2060:$E2060, "")=4, "", "X")</f>
        <v/>
      </c>
      <c r="O2060" s="128"/>
      <c r="P2060" s="84" t="str">
        <f t="shared" ref="P2060:P2123" si="457">IF($N2060="", "", IF(AND(P$5="X", B2060=""), $N$6, IFERROR(IF(AND(NOT(B2060=""), OR(ISNUMBER(B2060)=FALSE, B2060&lt;$L$2, B2060&gt;$L$3)), $N$7, ""), $N$7)))</f>
        <v/>
      </c>
      <c r="Q2060" s="84" t="str">
        <f t="shared" si="454"/>
        <v/>
      </c>
      <c r="R2060" s="84" t="str">
        <f t="shared" ref="R2060:R2123" si="458">IF($N2060="", "", IF(AND(R$5="X", D2060=""), $N$6, IF(AND(NOT(D2060=""), ISNUMBER(D2060)=FALSE), $N$7, "")))</f>
        <v/>
      </c>
      <c r="S2060" s="84" t="str">
        <f t="shared" ref="S2060:S2123" si="459">IF($N2060="", "", IF(AND(S$5="X", E2060=""), $N$6, ""))</f>
        <v/>
      </c>
      <c r="U2060" s="84" t="str">
        <f t="shared" ref="U2060:U2123" si="460">IF($B2060="", "", TEXT($B2060, "mmm yyyy"))</f>
        <v/>
      </c>
      <c r="W2060" s="108" t="str">
        <f>IF($N2060="", "", SUM($D$11:$D2060))</f>
        <v/>
      </c>
      <c r="X2060" s="111" t="str">
        <f t="shared" ref="X2060:X2123" si="461">IF(W2060="", "", IF(W2060&lt;=$X$4, W2060, $X$4))</f>
        <v/>
      </c>
      <c r="Y2060" s="114" t="str">
        <f t="shared" si="451"/>
        <v/>
      </c>
      <c r="Z2060" s="111" t="str">
        <f>IF(X2060="", "", X2060-SUM($Z$11:$Z2059))</f>
        <v/>
      </c>
      <c r="AA2060" s="111" t="str">
        <f>IF($Y2060="", "", $Y2060-SUM($AA$11:$AA2059))</f>
        <v/>
      </c>
      <c r="AB2060" s="111" t="str">
        <f t="shared" si="452"/>
        <v/>
      </c>
      <c r="AC2060" s="121" t="str">
        <f t="shared" ref="AC2060:AC2123" si="462">IF($N2060="", "", $Z2060*$AC$4)</f>
        <v/>
      </c>
      <c r="AD2060" s="122" t="str">
        <f t="shared" ref="AD2060:AD2123" si="463">IF($N2060="", "", $AA2060*$AC$5)</f>
        <v/>
      </c>
      <c r="AE2060" s="123" t="str">
        <f t="shared" si="453"/>
        <v/>
      </c>
      <c r="AG2060" s="150" t="str">
        <f t="shared" ref="AG2060:AG2123" si="464">IF(OR($U2060="", $C2060=""), "", CONCATENATE($C2060, " - ", $U2060))</f>
        <v/>
      </c>
    </row>
    <row r="2061" spans="1:33" x14ac:dyDescent="0.25">
      <c r="A2061" s="56"/>
      <c r="B2061" s="70"/>
      <c r="C2061" s="76"/>
      <c r="D2061" s="73"/>
      <c r="E2061" s="79"/>
      <c r="F2061" s="56"/>
      <c r="G2061" s="13" t="str">
        <f t="shared" si="455"/>
        <v/>
      </c>
      <c r="H2061" s="56"/>
      <c r="K2061" s="128"/>
      <c r="L2061" s="128"/>
      <c r="M2061" s="128"/>
      <c r="N2061" s="84" t="str">
        <f t="shared" si="456"/>
        <v/>
      </c>
      <c r="O2061" s="128"/>
      <c r="P2061" s="84" t="str">
        <f t="shared" si="457"/>
        <v/>
      </c>
      <c r="Q2061" s="84" t="str">
        <f t="shared" si="454"/>
        <v/>
      </c>
      <c r="R2061" s="84" t="str">
        <f t="shared" si="458"/>
        <v/>
      </c>
      <c r="S2061" s="84" t="str">
        <f t="shared" si="459"/>
        <v/>
      </c>
      <c r="U2061" s="84" t="str">
        <f t="shared" si="460"/>
        <v/>
      </c>
      <c r="W2061" s="108" t="str">
        <f>IF($N2061="", "", SUM($D$11:$D2061))</f>
        <v/>
      </c>
      <c r="X2061" s="111" t="str">
        <f t="shared" si="461"/>
        <v/>
      </c>
      <c r="Y2061" s="114" t="str">
        <f t="shared" si="451"/>
        <v/>
      </c>
      <c r="Z2061" s="111" t="str">
        <f>IF(X2061="", "", X2061-SUM($Z$11:$Z2060))</f>
        <v/>
      </c>
      <c r="AA2061" s="111" t="str">
        <f>IF($Y2061="", "", $Y2061-SUM($AA$11:$AA2060))</f>
        <v/>
      </c>
      <c r="AB2061" s="111" t="str">
        <f t="shared" si="452"/>
        <v/>
      </c>
      <c r="AC2061" s="121" t="str">
        <f t="shared" si="462"/>
        <v/>
      </c>
      <c r="AD2061" s="122" t="str">
        <f t="shared" si="463"/>
        <v/>
      </c>
      <c r="AE2061" s="123" t="str">
        <f t="shared" si="453"/>
        <v/>
      </c>
      <c r="AG2061" s="150" t="str">
        <f t="shared" si="464"/>
        <v/>
      </c>
    </row>
    <row r="2062" spans="1:33" x14ac:dyDescent="0.25">
      <c r="A2062" s="56"/>
      <c r="B2062" s="70"/>
      <c r="C2062" s="76"/>
      <c r="D2062" s="73"/>
      <c r="E2062" s="79"/>
      <c r="F2062" s="56"/>
      <c r="G2062" s="13" t="str">
        <f t="shared" si="455"/>
        <v/>
      </c>
      <c r="H2062" s="56"/>
      <c r="K2062" s="128"/>
      <c r="L2062" s="128"/>
      <c r="M2062" s="128"/>
      <c r="N2062" s="84" t="str">
        <f t="shared" si="456"/>
        <v/>
      </c>
      <c r="O2062" s="128"/>
      <c r="P2062" s="84" t="str">
        <f t="shared" si="457"/>
        <v/>
      </c>
      <c r="Q2062" s="84" t="str">
        <f t="shared" si="454"/>
        <v/>
      </c>
      <c r="R2062" s="84" t="str">
        <f t="shared" si="458"/>
        <v/>
      </c>
      <c r="S2062" s="84" t="str">
        <f t="shared" si="459"/>
        <v/>
      </c>
      <c r="U2062" s="84" t="str">
        <f t="shared" si="460"/>
        <v/>
      </c>
      <c r="W2062" s="108" t="str">
        <f>IF($N2062="", "", SUM($D$11:$D2062))</f>
        <v/>
      </c>
      <c r="X2062" s="111" t="str">
        <f t="shared" si="461"/>
        <v/>
      </c>
      <c r="Y2062" s="114" t="str">
        <f t="shared" ref="Y2062:Y2125" si="465">IF(W2062="", "", IF(W2062&lt;=$X$4, 0, W2062-$X$4))</f>
        <v/>
      </c>
      <c r="Z2062" s="111" t="str">
        <f>IF(X2062="", "", X2062-SUM($Z$11:$Z2061))</f>
        <v/>
      </c>
      <c r="AA2062" s="111" t="str">
        <f>IF($Y2062="", "", $Y2062-SUM($AA$11:$AA2061))</f>
        <v/>
      </c>
      <c r="AB2062" s="111" t="str">
        <f t="shared" ref="AB2062:AB2125" si="466">IF($N2062="", "", SUM(Z2062:AA2062))</f>
        <v/>
      </c>
      <c r="AC2062" s="121" t="str">
        <f t="shared" si="462"/>
        <v/>
      </c>
      <c r="AD2062" s="122" t="str">
        <f t="shared" si="463"/>
        <v/>
      </c>
      <c r="AE2062" s="123" t="str">
        <f t="shared" ref="AE2062:AE2125" si="467">IF($N2062="", "", SUM(AC2062:AD2062))</f>
        <v/>
      </c>
      <c r="AG2062" s="150" t="str">
        <f t="shared" si="464"/>
        <v/>
      </c>
    </row>
    <row r="2063" spans="1:33" x14ac:dyDescent="0.25">
      <c r="A2063" s="56"/>
      <c r="B2063" s="70"/>
      <c r="C2063" s="76"/>
      <c r="D2063" s="73"/>
      <c r="E2063" s="79"/>
      <c r="F2063" s="56"/>
      <c r="G2063" s="13" t="str">
        <f t="shared" si="455"/>
        <v/>
      </c>
      <c r="H2063" s="56"/>
      <c r="K2063" s="128"/>
      <c r="L2063" s="128"/>
      <c r="M2063" s="128"/>
      <c r="N2063" s="84" t="str">
        <f t="shared" si="456"/>
        <v/>
      </c>
      <c r="O2063" s="128"/>
      <c r="P2063" s="84" t="str">
        <f t="shared" si="457"/>
        <v/>
      </c>
      <c r="Q2063" s="84" t="str">
        <f t="shared" si="454"/>
        <v/>
      </c>
      <c r="R2063" s="84" t="str">
        <f t="shared" si="458"/>
        <v/>
      </c>
      <c r="S2063" s="84" t="str">
        <f t="shared" si="459"/>
        <v/>
      </c>
      <c r="U2063" s="84" t="str">
        <f t="shared" si="460"/>
        <v/>
      </c>
      <c r="W2063" s="108" t="str">
        <f>IF($N2063="", "", SUM($D$11:$D2063))</f>
        <v/>
      </c>
      <c r="X2063" s="111" t="str">
        <f t="shared" si="461"/>
        <v/>
      </c>
      <c r="Y2063" s="114" t="str">
        <f t="shared" si="465"/>
        <v/>
      </c>
      <c r="Z2063" s="111" t="str">
        <f>IF(X2063="", "", X2063-SUM($Z$11:$Z2062))</f>
        <v/>
      </c>
      <c r="AA2063" s="111" t="str">
        <f>IF($Y2063="", "", $Y2063-SUM($AA$11:$AA2062))</f>
        <v/>
      </c>
      <c r="AB2063" s="111" t="str">
        <f t="shared" si="466"/>
        <v/>
      </c>
      <c r="AC2063" s="121" t="str">
        <f t="shared" si="462"/>
        <v/>
      </c>
      <c r="AD2063" s="122" t="str">
        <f t="shared" si="463"/>
        <v/>
      </c>
      <c r="AE2063" s="123" t="str">
        <f t="shared" si="467"/>
        <v/>
      </c>
      <c r="AG2063" s="150" t="str">
        <f t="shared" si="464"/>
        <v/>
      </c>
    </row>
    <row r="2064" spans="1:33" x14ac:dyDescent="0.25">
      <c r="A2064" s="56"/>
      <c r="B2064" s="70"/>
      <c r="C2064" s="76"/>
      <c r="D2064" s="73"/>
      <c r="E2064" s="79"/>
      <c r="F2064" s="56"/>
      <c r="G2064" s="13" t="str">
        <f t="shared" si="455"/>
        <v/>
      </c>
      <c r="H2064" s="56"/>
      <c r="K2064" s="128"/>
      <c r="L2064" s="128"/>
      <c r="M2064" s="128"/>
      <c r="N2064" s="84" t="str">
        <f t="shared" si="456"/>
        <v/>
      </c>
      <c r="O2064" s="128"/>
      <c r="P2064" s="84" t="str">
        <f t="shared" si="457"/>
        <v/>
      </c>
      <c r="Q2064" s="84" t="str">
        <f t="shared" si="454"/>
        <v/>
      </c>
      <c r="R2064" s="84" t="str">
        <f t="shared" si="458"/>
        <v/>
      </c>
      <c r="S2064" s="84" t="str">
        <f t="shared" si="459"/>
        <v/>
      </c>
      <c r="U2064" s="84" t="str">
        <f t="shared" si="460"/>
        <v/>
      </c>
      <c r="W2064" s="108" t="str">
        <f>IF($N2064="", "", SUM($D$11:$D2064))</f>
        <v/>
      </c>
      <c r="X2064" s="111" t="str">
        <f t="shared" si="461"/>
        <v/>
      </c>
      <c r="Y2064" s="114" t="str">
        <f t="shared" si="465"/>
        <v/>
      </c>
      <c r="Z2064" s="111" t="str">
        <f>IF(X2064="", "", X2064-SUM($Z$11:$Z2063))</f>
        <v/>
      </c>
      <c r="AA2064" s="111" t="str">
        <f>IF($Y2064="", "", $Y2064-SUM($AA$11:$AA2063))</f>
        <v/>
      </c>
      <c r="AB2064" s="111" t="str">
        <f t="shared" si="466"/>
        <v/>
      </c>
      <c r="AC2064" s="121" t="str">
        <f t="shared" si="462"/>
        <v/>
      </c>
      <c r="AD2064" s="122" t="str">
        <f t="shared" si="463"/>
        <v/>
      </c>
      <c r="AE2064" s="123" t="str">
        <f t="shared" si="467"/>
        <v/>
      </c>
      <c r="AG2064" s="150" t="str">
        <f t="shared" si="464"/>
        <v/>
      </c>
    </row>
    <row r="2065" spans="1:33" x14ac:dyDescent="0.25">
      <c r="A2065" s="56"/>
      <c r="B2065" s="70"/>
      <c r="C2065" s="76"/>
      <c r="D2065" s="73"/>
      <c r="E2065" s="79"/>
      <c r="F2065" s="56"/>
      <c r="G2065" s="13" t="str">
        <f t="shared" si="455"/>
        <v/>
      </c>
      <c r="H2065" s="56"/>
      <c r="K2065" s="128"/>
      <c r="L2065" s="128"/>
      <c r="M2065" s="128"/>
      <c r="N2065" s="84" t="str">
        <f t="shared" si="456"/>
        <v/>
      </c>
      <c r="O2065" s="128"/>
      <c r="P2065" s="84" t="str">
        <f t="shared" si="457"/>
        <v/>
      </c>
      <c r="Q2065" s="84" t="str">
        <f t="shared" si="454"/>
        <v/>
      </c>
      <c r="R2065" s="84" t="str">
        <f t="shared" si="458"/>
        <v/>
      </c>
      <c r="S2065" s="84" t="str">
        <f t="shared" si="459"/>
        <v/>
      </c>
      <c r="U2065" s="84" t="str">
        <f t="shared" si="460"/>
        <v/>
      </c>
      <c r="W2065" s="108" t="str">
        <f>IF($N2065="", "", SUM($D$11:$D2065))</f>
        <v/>
      </c>
      <c r="X2065" s="111" t="str">
        <f t="shared" si="461"/>
        <v/>
      </c>
      <c r="Y2065" s="114" t="str">
        <f t="shared" si="465"/>
        <v/>
      </c>
      <c r="Z2065" s="111" t="str">
        <f>IF(X2065="", "", X2065-SUM($Z$11:$Z2064))</f>
        <v/>
      </c>
      <c r="AA2065" s="111" t="str">
        <f>IF($Y2065="", "", $Y2065-SUM($AA$11:$AA2064))</f>
        <v/>
      </c>
      <c r="AB2065" s="111" t="str">
        <f t="shared" si="466"/>
        <v/>
      </c>
      <c r="AC2065" s="121" t="str">
        <f t="shared" si="462"/>
        <v/>
      </c>
      <c r="AD2065" s="122" t="str">
        <f t="shared" si="463"/>
        <v/>
      </c>
      <c r="AE2065" s="123" t="str">
        <f t="shared" si="467"/>
        <v/>
      </c>
      <c r="AG2065" s="150" t="str">
        <f t="shared" si="464"/>
        <v/>
      </c>
    </row>
    <row r="2066" spans="1:33" x14ac:dyDescent="0.25">
      <c r="A2066" s="56"/>
      <c r="B2066" s="70"/>
      <c r="C2066" s="76"/>
      <c r="D2066" s="73"/>
      <c r="E2066" s="79"/>
      <c r="F2066" s="56"/>
      <c r="G2066" s="13" t="str">
        <f t="shared" si="455"/>
        <v/>
      </c>
      <c r="H2066" s="56"/>
      <c r="K2066" s="128"/>
      <c r="L2066" s="128"/>
      <c r="M2066" s="128"/>
      <c r="N2066" s="84" t="str">
        <f t="shared" si="456"/>
        <v/>
      </c>
      <c r="O2066" s="128"/>
      <c r="P2066" s="84" t="str">
        <f t="shared" si="457"/>
        <v/>
      </c>
      <c r="Q2066" s="84" t="str">
        <f t="shared" si="454"/>
        <v/>
      </c>
      <c r="R2066" s="84" t="str">
        <f t="shared" si="458"/>
        <v/>
      </c>
      <c r="S2066" s="84" t="str">
        <f t="shared" si="459"/>
        <v/>
      </c>
      <c r="U2066" s="84" t="str">
        <f t="shared" si="460"/>
        <v/>
      </c>
      <c r="W2066" s="108" t="str">
        <f>IF($N2066="", "", SUM($D$11:$D2066))</f>
        <v/>
      </c>
      <c r="X2066" s="111" t="str">
        <f t="shared" si="461"/>
        <v/>
      </c>
      <c r="Y2066" s="114" t="str">
        <f t="shared" si="465"/>
        <v/>
      </c>
      <c r="Z2066" s="111" t="str">
        <f>IF(X2066="", "", X2066-SUM($Z$11:$Z2065))</f>
        <v/>
      </c>
      <c r="AA2066" s="111" t="str">
        <f>IF($Y2066="", "", $Y2066-SUM($AA$11:$AA2065))</f>
        <v/>
      </c>
      <c r="AB2066" s="111" t="str">
        <f t="shared" si="466"/>
        <v/>
      </c>
      <c r="AC2066" s="121" t="str">
        <f t="shared" si="462"/>
        <v/>
      </c>
      <c r="AD2066" s="122" t="str">
        <f t="shared" si="463"/>
        <v/>
      </c>
      <c r="AE2066" s="123" t="str">
        <f t="shared" si="467"/>
        <v/>
      </c>
      <c r="AG2066" s="150" t="str">
        <f t="shared" si="464"/>
        <v/>
      </c>
    </row>
    <row r="2067" spans="1:33" x14ac:dyDescent="0.25">
      <c r="A2067" s="56"/>
      <c r="B2067" s="70"/>
      <c r="C2067" s="76"/>
      <c r="D2067" s="73"/>
      <c r="E2067" s="79"/>
      <c r="F2067" s="56"/>
      <c r="G2067" s="13" t="str">
        <f t="shared" si="455"/>
        <v/>
      </c>
      <c r="H2067" s="56"/>
      <c r="K2067" s="128"/>
      <c r="L2067" s="128"/>
      <c r="M2067" s="128"/>
      <c r="N2067" s="84" t="str">
        <f t="shared" si="456"/>
        <v/>
      </c>
      <c r="O2067" s="128"/>
      <c r="P2067" s="84" t="str">
        <f t="shared" si="457"/>
        <v/>
      </c>
      <c r="Q2067" s="84" t="str">
        <f t="shared" si="454"/>
        <v/>
      </c>
      <c r="R2067" s="84" t="str">
        <f t="shared" si="458"/>
        <v/>
      </c>
      <c r="S2067" s="84" t="str">
        <f t="shared" si="459"/>
        <v/>
      </c>
      <c r="U2067" s="84" t="str">
        <f t="shared" si="460"/>
        <v/>
      </c>
      <c r="W2067" s="108" t="str">
        <f>IF($N2067="", "", SUM($D$11:$D2067))</f>
        <v/>
      </c>
      <c r="X2067" s="111" t="str">
        <f t="shared" si="461"/>
        <v/>
      </c>
      <c r="Y2067" s="114" t="str">
        <f t="shared" si="465"/>
        <v/>
      </c>
      <c r="Z2067" s="111" t="str">
        <f>IF(X2067="", "", X2067-SUM($Z$11:$Z2066))</f>
        <v/>
      </c>
      <c r="AA2067" s="111" t="str">
        <f>IF($Y2067="", "", $Y2067-SUM($AA$11:$AA2066))</f>
        <v/>
      </c>
      <c r="AB2067" s="111" t="str">
        <f t="shared" si="466"/>
        <v/>
      </c>
      <c r="AC2067" s="121" t="str">
        <f t="shared" si="462"/>
        <v/>
      </c>
      <c r="AD2067" s="122" t="str">
        <f t="shared" si="463"/>
        <v/>
      </c>
      <c r="AE2067" s="123" t="str">
        <f t="shared" si="467"/>
        <v/>
      </c>
      <c r="AG2067" s="150" t="str">
        <f t="shared" si="464"/>
        <v/>
      </c>
    </row>
    <row r="2068" spans="1:33" x14ac:dyDescent="0.25">
      <c r="A2068" s="56"/>
      <c r="B2068" s="70"/>
      <c r="C2068" s="76"/>
      <c r="D2068" s="73"/>
      <c r="E2068" s="79"/>
      <c r="F2068" s="56"/>
      <c r="G2068" s="13" t="str">
        <f t="shared" si="455"/>
        <v/>
      </c>
      <c r="H2068" s="56"/>
      <c r="K2068" s="128"/>
      <c r="L2068" s="128"/>
      <c r="M2068" s="128"/>
      <c r="N2068" s="84" t="str">
        <f t="shared" si="456"/>
        <v/>
      </c>
      <c r="O2068" s="128"/>
      <c r="P2068" s="84" t="str">
        <f t="shared" si="457"/>
        <v/>
      </c>
      <c r="Q2068" s="84" t="str">
        <f t="shared" si="454"/>
        <v/>
      </c>
      <c r="R2068" s="84" t="str">
        <f t="shared" si="458"/>
        <v/>
      </c>
      <c r="S2068" s="84" t="str">
        <f t="shared" si="459"/>
        <v/>
      </c>
      <c r="U2068" s="84" t="str">
        <f t="shared" si="460"/>
        <v/>
      </c>
      <c r="W2068" s="108" t="str">
        <f>IF($N2068="", "", SUM($D$11:$D2068))</f>
        <v/>
      </c>
      <c r="X2068" s="111" t="str">
        <f t="shared" si="461"/>
        <v/>
      </c>
      <c r="Y2068" s="114" t="str">
        <f t="shared" si="465"/>
        <v/>
      </c>
      <c r="Z2068" s="111" t="str">
        <f>IF(X2068="", "", X2068-SUM($Z$11:$Z2067))</f>
        <v/>
      </c>
      <c r="AA2068" s="111" t="str">
        <f>IF($Y2068="", "", $Y2068-SUM($AA$11:$AA2067))</f>
        <v/>
      </c>
      <c r="AB2068" s="111" t="str">
        <f t="shared" si="466"/>
        <v/>
      </c>
      <c r="AC2068" s="121" t="str">
        <f t="shared" si="462"/>
        <v/>
      </c>
      <c r="AD2068" s="122" t="str">
        <f t="shared" si="463"/>
        <v/>
      </c>
      <c r="AE2068" s="123" t="str">
        <f t="shared" si="467"/>
        <v/>
      </c>
      <c r="AG2068" s="150" t="str">
        <f t="shared" si="464"/>
        <v/>
      </c>
    </row>
    <row r="2069" spans="1:33" x14ac:dyDescent="0.25">
      <c r="A2069" s="56"/>
      <c r="B2069" s="70"/>
      <c r="C2069" s="76"/>
      <c r="D2069" s="73"/>
      <c r="E2069" s="79"/>
      <c r="F2069" s="56"/>
      <c r="G2069" s="13" t="str">
        <f t="shared" si="455"/>
        <v/>
      </c>
      <c r="H2069" s="56"/>
      <c r="K2069" s="128"/>
      <c r="L2069" s="128"/>
      <c r="M2069" s="128"/>
      <c r="N2069" s="84" t="str">
        <f t="shared" si="456"/>
        <v/>
      </c>
      <c r="O2069" s="128"/>
      <c r="P2069" s="84" t="str">
        <f t="shared" si="457"/>
        <v/>
      </c>
      <c r="Q2069" s="84" t="str">
        <f t="shared" si="454"/>
        <v/>
      </c>
      <c r="R2069" s="84" t="str">
        <f t="shared" si="458"/>
        <v/>
      </c>
      <c r="S2069" s="84" t="str">
        <f t="shared" si="459"/>
        <v/>
      </c>
      <c r="U2069" s="84" t="str">
        <f t="shared" si="460"/>
        <v/>
      </c>
      <c r="W2069" s="108" t="str">
        <f>IF($N2069="", "", SUM($D$11:$D2069))</f>
        <v/>
      </c>
      <c r="X2069" s="111" t="str">
        <f t="shared" si="461"/>
        <v/>
      </c>
      <c r="Y2069" s="114" t="str">
        <f t="shared" si="465"/>
        <v/>
      </c>
      <c r="Z2069" s="111" t="str">
        <f>IF(X2069="", "", X2069-SUM($Z$11:$Z2068))</f>
        <v/>
      </c>
      <c r="AA2069" s="111" t="str">
        <f>IF($Y2069="", "", $Y2069-SUM($AA$11:$AA2068))</f>
        <v/>
      </c>
      <c r="AB2069" s="111" t="str">
        <f t="shared" si="466"/>
        <v/>
      </c>
      <c r="AC2069" s="121" t="str">
        <f t="shared" si="462"/>
        <v/>
      </c>
      <c r="AD2069" s="122" t="str">
        <f t="shared" si="463"/>
        <v/>
      </c>
      <c r="AE2069" s="123" t="str">
        <f t="shared" si="467"/>
        <v/>
      </c>
      <c r="AG2069" s="150" t="str">
        <f t="shared" si="464"/>
        <v/>
      </c>
    </row>
    <row r="2070" spans="1:33" x14ac:dyDescent="0.25">
      <c r="A2070" s="56"/>
      <c r="B2070" s="70"/>
      <c r="C2070" s="76"/>
      <c r="D2070" s="73"/>
      <c r="E2070" s="79"/>
      <c r="F2070" s="56"/>
      <c r="G2070" s="13" t="str">
        <f t="shared" si="455"/>
        <v/>
      </c>
      <c r="H2070" s="56"/>
      <c r="K2070" s="128"/>
      <c r="L2070" s="128"/>
      <c r="M2070" s="128"/>
      <c r="N2070" s="84" t="str">
        <f t="shared" si="456"/>
        <v/>
      </c>
      <c r="O2070" s="128"/>
      <c r="P2070" s="84" t="str">
        <f t="shared" si="457"/>
        <v/>
      </c>
      <c r="Q2070" s="84" t="str">
        <f t="shared" si="454"/>
        <v/>
      </c>
      <c r="R2070" s="84" t="str">
        <f t="shared" si="458"/>
        <v/>
      </c>
      <c r="S2070" s="84" t="str">
        <f t="shared" si="459"/>
        <v/>
      </c>
      <c r="U2070" s="84" t="str">
        <f t="shared" si="460"/>
        <v/>
      </c>
      <c r="W2070" s="108" t="str">
        <f>IF($N2070="", "", SUM($D$11:$D2070))</f>
        <v/>
      </c>
      <c r="X2070" s="111" t="str">
        <f t="shared" si="461"/>
        <v/>
      </c>
      <c r="Y2070" s="114" t="str">
        <f t="shared" si="465"/>
        <v/>
      </c>
      <c r="Z2070" s="111" t="str">
        <f>IF(X2070="", "", X2070-SUM($Z$11:$Z2069))</f>
        <v/>
      </c>
      <c r="AA2070" s="111" t="str">
        <f>IF($Y2070="", "", $Y2070-SUM($AA$11:$AA2069))</f>
        <v/>
      </c>
      <c r="AB2070" s="111" t="str">
        <f t="shared" si="466"/>
        <v/>
      </c>
      <c r="AC2070" s="121" t="str">
        <f t="shared" si="462"/>
        <v/>
      </c>
      <c r="AD2070" s="122" t="str">
        <f t="shared" si="463"/>
        <v/>
      </c>
      <c r="AE2070" s="123" t="str">
        <f t="shared" si="467"/>
        <v/>
      </c>
      <c r="AG2070" s="150" t="str">
        <f t="shared" si="464"/>
        <v/>
      </c>
    </row>
    <row r="2071" spans="1:33" x14ac:dyDescent="0.25">
      <c r="A2071" s="56"/>
      <c r="B2071" s="70"/>
      <c r="C2071" s="76"/>
      <c r="D2071" s="73"/>
      <c r="E2071" s="79"/>
      <c r="F2071" s="56"/>
      <c r="G2071" s="13" t="str">
        <f t="shared" si="455"/>
        <v/>
      </c>
      <c r="H2071" s="56"/>
      <c r="K2071" s="128"/>
      <c r="L2071" s="128"/>
      <c r="M2071" s="128"/>
      <c r="N2071" s="84" t="str">
        <f t="shared" si="456"/>
        <v/>
      </c>
      <c r="O2071" s="128"/>
      <c r="P2071" s="84" t="str">
        <f t="shared" si="457"/>
        <v/>
      </c>
      <c r="Q2071" s="84" t="str">
        <f t="shared" si="454"/>
        <v/>
      </c>
      <c r="R2071" s="84" t="str">
        <f t="shared" si="458"/>
        <v/>
      </c>
      <c r="S2071" s="84" t="str">
        <f t="shared" si="459"/>
        <v/>
      </c>
      <c r="U2071" s="84" t="str">
        <f t="shared" si="460"/>
        <v/>
      </c>
      <c r="W2071" s="108" t="str">
        <f>IF($N2071="", "", SUM($D$11:$D2071))</f>
        <v/>
      </c>
      <c r="X2071" s="111" t="str">
        <f t="shared" si="461"/>
        <v/>
      </c>
      <c r="Y2071" s="114" t="str">
        <f t="shared" si="465"/>
        <v/>
      </c>
      <c r="Z2071" s="111" t="str">
        <f>IF(X2071="", "", X2071-SUM($Z$11:$Z2070))</f>
        <v/>
      </c>
      <c r="AA2071" s="111" t="str">
        <f>IF($Y2071="", "", $Y2071-SUM($AA$11:$AA2070))</f>
        <v/>
      </c>
      <c r="AB2071" s="111" t="str">
        <f t="shared" si="466"/>
        <v/>
      </c>
      <c r="AC2071" s="121" t="str">
        <f t="shared" si="462"/>
        <v/>
      </c>
      <c r="AD2071" s="122" t="str">
        <f t="shared" si="463"/>
        <v/>
      </c>
      <c r="AE2071" s="123" t="str">
        <f t="shared" si="467"/>
        <v/>
      </c>
      <c r="AG2071" s="150" t="str">
        <f t="shared" si="464"/>
        <v/>
      </c>
    </row>
    <row r="2072" spans="1:33" x14ac:dyDescent="0.25">
      <c r="A2072" s="56"/>
      <c r="B2072" s="70"/>
      <c r="C2072" s="76"/>
      <c r="D2072" s="73"/>
      <c r="E2072" s="79"/>
      <c r="F2072" s="56"/>
      <c r="G2072" s="13" t="str">
        <f t="shared" si="455"/>
        <v/>
      </c>
      <c r="H2072" s="56"/>
      <c r="K2072" s="128"/>
      <c r="L2072" s="128"/>
      <c r="M2072" s="128"/>
      <c r="N2072" s="84" t="str">
        <f t="shared" si="456"/>
        <v/>
      </c>
      <c r="O2072" s="128"/>
      <c r="P2072" s="84" t="str">
        <f t="shared" si="457"/>
        <v/>
      </c>
      <c r="Q2072" s="84" t="str">
        <f t="shared" si="454"/>
        <v/>
      </c>
      <c r="R2072" s="84" t="str">
        <f t="shared" si="458"/>
        <v/>
      </c>
      <c r="S2072" s="84" t="str">
        <f t="shared" si="459"/>
        <v/>
      </c>
      <c r="U2072" s="84" t="str">
        <f t="shared" si="460"/>
        <v/>
      </c>
      <c r="W2072" s="108" t="str">
        <f>IF($N2072="", "", SUM($D$11:$D2072))</f>
        <v/>
      </c>
      <c r="X2072" s="111" t="str">
        <f t="shared" si="461"/>
        <v/>
      </c>
      <c r="Y2072" s="114" t="str">
        <f t="shared" si="465"/>
        <v/>
      </c>
      <c r="Z2072" s="111" t="str">
        <f>IF(X2072="", "", X2072-SUM($Z$11:$Z2071))</f>
        <v/>
      </c>
      <c r="AA2072" s="111" t="str">
        <f>IF($Y2072="", "", $Y2072-SUM($AA$11:$AA2071))</f>
        <v/>
      </c>
      <c r="AB2072" s="111" t="str">
        <f t="shared" si="466"/>
        <v/>
      </c>
      <c r="AC2072" s="121" t="str">
        <f t="shared" si="462"/>
        <v/>
      </c>
      <c r="AD2072" s="122" t="str">
        <f t="shared" si="463"/>
        <v/>
      </c>
      <c r="AE2072" s="123" t="str">
        <f t="shared" si="467"/>
        <v/>
      </c>
      <c r="AG2072" s="150" t="str">
        <f t="shared" si="464"/>
        <v/>
      </c>
    </row>
    <row r="2073" spans="1:33" x14ac:dyDescent="0.25">
      <c r="A2073" s="56"/>
      <c r="B2073" s="70"/>
      <c r="C2073" s="76"/>
      <c r="D2073" s="73"/>
      <c r="E2073" s="79"/>
      <c r="F2073" s="56"/>
      <c r="G2073" s="13" t="str">
        <f t="shared" si="455"/>
        <v/>
      </c>
      <c r="H2073" s="56"/>
      <c r="K2073" s="128"/>
      <c r="L2073" s="128"/>
      <c r="M2073" s="128"/>
      <c r="N2073" s="84" t="str">
        <f t="shared" si="456"/>
        <v/>
      </c>
      <c r="O2073" s="128"/>
      <c r="P2073" s="84" t="str">
        <f t="shared" si="457"/>
        <v/>
      </c>
      <c r="Q2073" s="84" t="str">
        <f t="shared" si="454"/>
        <v/>
      </c>
      <c r="R2073" s="84" t="str">
        <f t="shared" si="458"/>
        <v/>
      </c>
      <c r="S2073" s="84" t="str">
        <f t="shared" si="459"/>
        <v/>
      </c>
      <c r="U2073" s="84" t="str">
        <f t="shared" si="460"/>
        <v/>
      </c>
      <c r="W2073" s="108" t="str">
        <f>IF($N2073="", "", SUM($D$11:$D2073))</f>
        <v/>
      </c>
      <c r="X2073" s="111" t="str">
        <f t="shared" si="461"/>
        <v/>
      </c>
      <c r="Y2073" s="114" t="str">
        <f t="shared" si="465"/>
        <v/>
      </c>
      <c r="Z2073" s="111" t="str">
        <f>IF(X2073="", "", X2073-SUM($Z$11:$Z2072))</f>
        <v/>
      </c>
      <c r="AA2073" s="111" t="str">
        <f>IF($Y2073="", "", $Y2073-SUM($AA$11:$AA2072))</f>
        <v/>
      </c>
      <c r="AB2073" s="111" t="str">
        <f t="shared" si="466"/>
        <v/>
      </c>
      <c r="AC2073" s="121" t="str">
        <f t="shared" si="462"/>
        <v/>
      </c>
      <c r="AD2073" s="122" t="str">
        <f t="shared" si="463"/>
        <v/>
      </c>
      <c r="AE2073" s="123" t="str">
        <f t="shared" si="467"/>
        <v/>
      </c>
      <c r="AG2073" s="150" t="str">
        <f t="shared" si="464"/>
        <v/>
      </c>
    </row>
    <row r="2074" spans="1:33" x14ac:dyDescent="0.25">
      <c r="A2074" s="56"/>
      <c r="B2074" s="70"/>
      <c r="C2074" s="76"/>
      <c r="D2074" s="73"/>
      <c r="E2074" s="79"/>
      <c r="F2074" s="56"/>
      <c r="G2074" s="13" t="str">
        <f t="shared" si="455"/>
        <v/>
      </c>
      <c r="H2074" s="56"/>
      <c r="K2074" s="128"/>
      <c r="L2074" s="128"/>
      <c r="M2074" s="128"/>
      <c r="N2074" s="84" t="str">
        <f t="shared" si="456"/>
        <v/>
      </c>
      <c r="O2074" s="128"/>
      <c r="P2074" s="84" t="str">
        <f t="shared" si="457"/>
        <v/>
      </c>
      <c r="Q2074" s="84" t="str">
        <f t="shared" si="454"/>
        <v/>
      </c>
      <c r="R2074" s="84" t="str">
        <f t="shared" si="458"/>
        <v/>
      </c>
      <c r="S2074" s="84" t="str">
        <f t="shared" si="459"/>
        <v/>
      </c>
      <c r="U2074" s="84" t="str">
        <f t="shared" si="460"/>
        <v/>
      </c>
      <c r="W2074" s="108" t="str">
        <f>IF($N2074="", "", SUM($D$11:$D2074))</f>
        <v/>
      </c>
      <c r="X2074" s="111" t="str">
        <f t="shared" si="461"/>
        <v/>
      </c>
      <c r="Y2074" s="114" t="str">
        <f t="shared" si="465"/>
        <v/>
      </c>
      <c r="Z2074" s="111" t="str">
        <f>IF(X2074="", "", X2074-SUM($Z$11:$Z2073))</f>
        <v/>
      </c>
      <c r="AA2074" s="111" t="str">
        <f>IF($Y2074="", "", $Y2074-SUM($AA$11:$AA2073))</f>
        <v/>
      </c>
      <c r="AB2074" s="111" t="str">
        <f t="shared" si="466"/>
        <v/>
      </c>
      <c r="AC2074" s="121" t="str">
        <f t="shared" si="462"/>
        <v/>
      </c>
      <c r="AD2074" s="122" t="str">
        <f t="shared" si="463"/>
        <v/>
      </c>
      <c r="AE2074" s="123" t="str">
        <f t="shared" si="467"/>
        <v/>
      </c>
      <c r="AG2074" s="150" t="str">
        <f t="shared" si="464"/>
        <v/>
      </c>
    </row>
    <row r="2075" spans="1:33" x14ac:dyDescent="0.25">
      <c r="A2075" s="56"/>
      <c r="B2075" s="70"/>
      <c r="C2075" s="76"/>
      <c r="D2075" s="73"/>
      <c r="E2075" s="79"/>
      <c r="F2075" s="56"/>
      <c r="G2075" s="13" t="str">
        <f t="shared" si="455"/>
        <v/>
      </c>
      <c r="H2075" s="56"/>
      <c r="K2075" s="128"/>
      <c r="L2075" s="128"/>
      <c r="M2075" s="128"/>
      <c r="N2075" s="84" t="str">
        <f t="shared" si="456"/>
        <v/>
      </c>
      <c r="O2075" s="128"/>
      <c r="P2075" s="84" t="str">
        <f t="shared" si="457"/>
        <v/>
      </c>
      <c r="Q2075" s="84" t="str">
        <f t="shared" si="454"/>
        <v/>
      </c>
      <c r="R2075" s="84" t="str">
        <f t="shared" si="458"/>
        <v/>
      </c>
      <c r="S2075" s="84" t="str">
        <f t="shared" si="459"/>
        <v/>
      </c>
      <c r="U2075" s="84" t="str">
        <f t="shared" si="460"/>
        <v/>
      </c>
      <c r="W2075" s="108" t="str">
        <f>IF($N2075="", "", SUM($D$11:$D2075))</f>
        <v/>
      </c>
      <c r="X2075" s="111" t="str">
        <f t="shared" si="461"/>
        <v/>
      </c>
      <c r="Y2075" s="114" t="str">
        <f t="shared" si="465"/>
        <v/>
      </c>
      <c r="Z2075" s="111" t="str">
        <f>IF(X2075="", "", X2075-SUM($Z$11:$Z2074))</f>
        <v/>
      </c>
      <c r="AA2075" s="111" t="str">
        <f>IF($Y2075="", "", $Y2075-SUM($AA$11:$AA2074))</f>
        <v/>
      </c>
      <c r="AB2075" s="111" t="str">
        <f t="shared" si="466"/>
        <v/>
      </c>
      <c r="AC2075" s="121" t="str">
        <f t="shared" si="462"/>
        <v/>
      </c>
      <c r="AD2075" s="122" t="str">
        <f t="shared" si="463"/>
        <v/>
      </c>
      <c r="AE2075" s="123" t="str">
        <f t="shared" si="467"/>
        <v/>
      </c>
      <c r="AG2075" s="150" t="str">
        <f t="shared" si="464"/>
        <v/>
      </c>
    </row>
    <row r="2076" spans="1:33" x14ac:dyDescent="0.25">
      <c r="A2076" s="56"/>
      <c r="B2076" s="70"/>
      <c r="C2076" s="76"/>
      <c r="D2076" s="73"/>
      <c r="E2076" s="79"/>
      <c r="F2076" s="56"/>
      <c r="G2076" s="13" t="str">
        <f t="shared" si="455"/>
        <v/>
      </c>
      <c r="H2076" s="56"/>
      <c r="K2076" s="128"/>
      <c r="L2076" s="128"/>
      <c r="M2076" s="128"/>
      <c r="N2076" s="84" t="str">
        <f t="shared" si="456"/>
        <v/>
      </c>
      <c r="O2076" s="128"/>
      <c r="P2076" s="84" t="str">
        <f t="shared" si="457"/>
        <v/>
      </c>
      <c r="Q2076" s="84" t="str">
        <f t="shared" si="454"/>
        <v/>
      </c>
      <c r="R2076" s="84" t="str">
        <f t="shared" si="458"/>
        <v/>
      </c>
      <c r="S2076" s="84" t="str">
        <f t="shared" si="459"/>
        <v/>
      </c>
      <c r="U2076" s="84" t="str">
        <f t="shared" si="460"/>
        <v/>
      </c>
      <c r="W2076" s="108" t="str">
        <f>IF($N2076="", "", SUM($D$11:$D2076))</f>
        <v/>
      </c>
      <c r="X2076" s="111" t="str">
        <f t="shared" si="461"/>
        <v/>
      </c>
      <c r="Y2076" s="114" t="str">
        <f t="shared" si="465"/>
        <v/>
      </c>
      <c r="Z2076" s="111" t="str">
        <f>IF(X2076="", "", X2076-SUM($Z$11:$Z2075))</f>
        <v/>
      </c>
      <c r="AA2076" s="111" t="str">
        <f>IF($Y2076="", "", $Y2076-SUM($AA$11:$AA2075))</f>
        <v/>
      </c>
      <c r="AB2076" s="111" t="str">
        <f t="shared" si="466"/>
        <v/>
      </c>
      <c r="AC2076" s="121" t="str">
        <f t="shared" si="462"/>
        <v/>
      </c>
      <c r="AD2076" s="122" t="str">
        <f t="shared" si="463"/>
        <v/>
      </c>
      <c r="AE2076" s="123" t="str">
        <f t="shared" si="467"/>
        <v/>
      </c>
      <c r="AG2076" s="150" t="str">
        <f t="shared" si="464"/>
        <v/>
      </c>
    </row>
    <row r="2077" spans="1:33" x14ac:dyDescent="0.25">
      <c r="A2077" s="56"/>
      <c r="B2077" s="70"/>
      <c r="C2077" s="76"/>
      <c r="D2077" s="73"/>
      <c r="E2077" s="79"/>
      <c r="F2077" s="56"/>
      <c r="G2077" s="13" t="str">
        <f t="shared" si="455"/>
        <v/>
      </c>
      <c r="H2077" s="56"/>
      <c r="K2077" s="128"/>
      <c r="L2077" s="128"/>
      <c r="M2077" s="128"/>
      <c r="N2077" s="84" t="str">
        <f t="shared" si="456"/>
        <v/>
      </c>
      <c r="O2077" s="128"/>
      <c r="P2077" s="84" t="str">
        <f t="shared" si="457"/>
        <v/>
      </c>
      <c r="Q2077" s="84" t="str">
        <f t="shared" si="454"/>
        <v/>
      </c>
      <c r="R2077" s="84" t="str">
        <f t="shared" si="458"/>
        <v/>
      </c>
      <c r="S2077" s="84" t="str">
        <f t="shared" si="459"/>
        <v/>
      </c>
      <c r="U2077" s="84" t="str">
        <f t="shared" si="460"/>
        <v/>
      </c>
      <c r="W2077" s="108" t="str">
        <f>IF($N2077="", "", SUM($D$11:$D2077))</f>
        <v/>
      </c>
      <c r="X2077" s="111" t="str">
        <f t="shared" si="461"/>
        <v/>
      </c>
      <c r="Y2077" s="114" t="str">
        <f t="shared" si="465"/>
        <v/>
      </c>
      <c r="Z2077" s="111" t="str">
        <f>IF(X2077="", "", X2077-SUM($Z$11:$Z2076))</f>
        <v/>
      </c>
      <c r="AA2077" s="111" t="str">
        <f>IF($Y2077="", "", $Y2077-SUM($AA$11:$AA2076))</f>
        <v/>
      </c>
      <c r="AB2077" s="111" t="str">
        <f t="shared" si="466"/>
        <v/>
      </c>
      <c r="AC2077" s="121" t="str">
        <f t="shared" si="462"/>
        <v/>
      </c>
      <c r="AD2077" s="122" t="str">
        <f t="shared" si="463"/>
        <v/>
      </c>
      <c r="AE2077" s="123" t="str">
        <f t="shared" si="467"/>
        <v/>
      </c>
      <c r="AG2077" s="150" t="str">
        <f t="shared" si="464"/>
        <v/>
      </c>
    </row>
    <row r="2078" spans="1:33" x14ac:dyDescent="0.25">
      <c r="A2078" s="56"/>
      <c r="B2078" s="70"/>
      <c r="C2078" s="76"/>
      <c r="D2078" s="73"/>
      <c r="E2078" s="79"/>
      <c r="F2078" s="56"/>
      <c r="G2078" s="13" t="str">
        <f t="shared" si="455"/>
        <v/>
      </c>
      <c r="H2078" s="56"/>
      <c r="K2078" s="128"/>
      <c r="L2078" s="128"/>
      <c r="M2078" s="128"/>
      <c r="N2078" s="84" t="str">
        <f t="shared" si="456"/>
        <v/>
      </c>
      <c r="O2078" s="128"/>
      <c r="P2078" s="84" t="str">
        <f t="shared" si="457"/>
        <v/>
      </c>
      <c r="Q2078" s="84" t="str">
        <f t="shared" si="454"/>
        <v/>
      </c>
      <c r="R2078" s="84" t="str">
        <f t="shared" si="458"/>
        <v/>
      </c>
      <c r="S2078" s="84" t="str">
        <f t="shared" si="459"/>
        <v/>
      </c>
      <c r="U2078" s="84" t="str">
        <f t="shared" si="460"/>
        <v/>
      </c>
      <c r="W2078" s="108" t="str">
        <f>IF($N2078="", "", SUM($D$11:$D2078))</f>
        <v/>
      </c>
      <c r="X2078" s="111" t="str">
        <f t="shared" si="461"/>
        <v/>
      </c>
      <c r="Y2078" s="114" t="str">
        <f t="shared" si="465"/>
        <v/>
      </c>
      <c r="Z2078" s="111" t="str">
        <f>IF(X2078="", "", X2078-SUM($Z$11:$Z2077))</f>
        <v/>
      </c>
      <c r="AA2078" s="111" t="str">
        <f>IF($Y2078="", "", $Y2078-SUM($AA$11:$AA2077))</f>
        <v/>
      </c>
      <c r="AB2078" s="111" t="str">
        <f t="shared" si="466"/>
        <v/>
      </c>
      <c r="AC2078" s="121" t="str">
        <f t="shared" si="462"/>
        <v/>
      </c>
      <c r="AD2078" s="122" t="str">
        <f t="shared" si="463"/>
        <v/>
      </c>
      <c r="AE2078" s="123" t="str">
        <f t="shared" si="467"/>
        <v/>
      </c>
      <c r="AG2078" s="150" t="str">
        <f t="shared" si="464"/>
        <v/>
      </c>
    </row>
    <row r="2079" spans="1:33" x14ac:dyDescent="0.25">
      <c r="A2079" s="56"/>
      <c r="B2079" s="70"/>
      <c r="C2079" s="76"/>
      <c r="D2079" s="73"/>
      <c r="E2079" s="79"/>
      <c r="F2079" s="56"/>
      <c r="G2079" s="13" t="str">
        <f t="shared" si="455"/>
        <v/>
      </c>
      <c r="H2079" s="56"/>
      <c r="K2079" s="128"/>
      <c r="L2079" s="128"/>
      <c r="M2079" s="128"/>
      <c r="N2079" s="84" t="str">
        <f t="shared" si="456"/>
        <v/>
      </c>
      <c r="O2079" s="128"/>
      <c r="P2079" s="84" t="str">
        <f t="shared" si="457"/>
        <v/>
      </c>
      <c r="Q2079" s="84" t="str">
        <f t="shared" si="454"/>
        <v/>
      </c>
      <c r="R2079" s="84" t="str">
        <f t="shared" si="458"/>
        <v/>
      </c>
      <c r="S2079" s="84" t="str">
        <f t="shared" si="459"/>
        <v/>
      </c>
      <c r="U2079" s="84" t="str">
        <f t="shared" si="460"/>
        <v/>
      </c>
      <c r="W2079" s="108" t="str">
        <f>IF($N2079="", "", SUM($D$11:$D2079))</f>
        <v/>
      </c>
      <c r="X2079" s="111" t="str">
        <f t="shared" si="461"/>
        <v/>
      </c>
      <c r="Y2079" s="114" t="str">
        <f t="shared" si="465"/>
        <v/>
      </c>
      <c r="Z2079" s="111" t="str">
        <f>IF(X2079="", "", X2079-SUM($Z$11:$Z2078))</f>
        <v/>
      </c>
      <c r="AA2079" s="111" t="str">
        <f>IF($Y2079="", "", $Y2079-SUM($AA$11:$AA2078))</f>
        <v/>
      </c>
      <c r="AB2079" s="111" t="str">
        <f t="shared" si="466"/>
        <v/>
      </c>
      <c r="AC2079" s="121" t="str">
        <f t="shared" si="462"/>
        <v/>
      </c>
      <c r="AD2079" s="122" t="str">
        <f t="shared" si="463"/>
        <v/>
      </c>
      <c r="AE2079" s="123" t="str">
        <f t="shared" si="467"/>
        <v/>
      </c>
      <c r="AG2079" s="150" t="str">
        <f t="shared" si="464"/>
        <v/>
      </c>
    </row>
    <row r="2080" spans="1:33" x14ac:dyDescent="0.25">
      <c r="A2080" s="56"/>
      <c r="B2080" s="70"/>
      <c r="C2080" s="76"/>
      <c r="D2080" s="73"/>
      <c r="E2080" s="79"/>
      <c r="F2080" s="56"/>
      <c r="G2080" s="13" t="str">
        <f t="shared" si="455"/>
        <v/>
      </c>
      <c r="H2080" s="56"/>
      <c r="K2080" s="128"/>
      <c r="L2080" s="128"/>
      <c r="M2080" s="128"/>
      <c r="N2080" s="84" t="str">
        <f t="shared" si="456"/>
        <v/>
      </c>
      <c r="O2080" s="128"/>
      <c r="P2080" s="84" t="str">
        <f t="shared" si="457"/>
        <v/>
      </c>
      <c r="Q2080" s="84" t="str">
        <f t="shared" si="454"/>
        <v/>
      </c>
      <c r="R2080" s="84" t="str">
        <f t="shared" si="458"/>
        <v/>
      </c>
      <c r="S2080" s="84" t="str">
        <f t="shared" si="459"/>
        <v/>
      </c>
      <c r="U2080" s="84" t="str">
        <f t="shared" si="460"/>
        <v/>
      </c>
      <c r="W2080" s="108" t="str">
        <f>IF($N2080="", "", SUM($D$11:$D2080))</f>
        <v/>
      </c>
      <c r="X2080" s="111" t="str">
        <f t="shared" si="461"/>
        <v/>
      </c>
      <c r="Y2080" s="114" t="str">
        <f t="shared" si="465"/>
        <v/>
      </c>
      <c r="Z2080" s="111" t="str">
        <f>IF(X2080="", "", X2080-SUM($Z$11:$Z2079))</f>
        <v/>
      </c>
      <c r="AA2080" s="111" t="str">
        <f>IF($Y2080="", "", $Y2080-SUM($AA$11:$AA2079))</f>
        <v/>
      </c>
      <c r="AB2080" s="111" t="str">
        <f t="shared" si="466"/>
        <v/>
      </c>
      <c r="AC2080" s="121" t="str">
        <f t="shared" si="462"/>
        <v/>
      </c>
      <c r="AD2080" s="122" t="str">
        <f t="shared" si="463"/>
        <v/>
      </c>
      <c r="AE2080" s="123" t="str">
        <f t="shared" si="467"/>
        <v/>
      </c>
      <c r="AG2080" s="150" t="str">
        <f t="shared" si="464"/>
        <v/>
      </c>
    </row>
    <row r="2081" spans="1:33" x14ac:dyDescent="0.25">
      <c r="A2081" s="56"/>
      <c r="B2081" s="70"/>
      <c r="C2081" s="76"/>
      <c r="D2081" s="73"/>
      <c r="E2081" s="79"/>
      <c r="F2081" s="56"/>
      <c r="G2081" s="13" t="str">
        <f t="shared" si="455"/>
        <v/>
      </c>
      <c r="H2081" s="56"/>
      <c r="K2081" s="128"/>
      <c r="L2081" s="128"/>
      <c r="M2081" s="128"/>
      <c r="N2081" s="84" t="str">
        <f t="shared" si="456"/>
        <v/>
      </c>
      <c r="O2081" s="128"/>
      <c r="P2081" s="84" t="str">
        <f t="shared" si="457"/>
        <v/>
      </c>
      <c r="Q2081" s="84" t="str">
        <f t="shared" si="454"/>
        <v/>
      </c>
      <c r="R2081" s="84" t="str">
        <f t="shared" si="458"/>
        <v/>
      </c>
      <c r="S2081" s="84" t="str">
        <f t="shared" si="459"/>
        <v/>
      </c>
      <c r="U2081" s="84" t="str">
        <f t="shared" si="460"/>
        <v/>
      </c>
      <c r="W2081" s="108" t="str">
        <f>IF($N2081="", "", SUM($D$11:$D2081))</f>
        <v/>
      </c>
      <c r="X2081" s="111" t="str">
        <f t="shared" si="461"/>
        <v/>
      </c>
      <c r="Y2081" s="114" t="str">
        <f t="shared" si="465"/>
        <v/>
      </c>
      <c r="Z2081" s="111" t="str">
        <f>IF(X2081="", "", X2081-SUM($Z$11:$Z2080))</f>
        <v/>
      </c>
      <c r="AA2081" s="111" t="str">
        <f>IF($Y2081="", "", $Y2081-SUM($AA$11:$AA2080))</f>
        <v/>
      </c>
      <c r="AB2081" s="111" t="str">
        <f t="shared" si="466"/>
        <v/>
      </c>
      <c r="AC2081" s="121" t="str">
        <f t="shared" si="462"/>
        <v/>
      </c>
      <c r="AD2081" s="122" t="str">
        <f t="shared" si="463"/>
        <v/>
      </c>
      <c r="AE2081" s="123" t="str">
        <f t="shared" si="467"/>
        <v/>
      </c>
      <c r="AG2081" s="150" t="str">
        <f t="shared" si="464"/>
        <v/>
      </c>
    </row>
    <row r="2082" spans="1:33" x14ac:dyDescent="0.25">
      <c r="A2082" s="56"/>
      <c r="B2082" s="70"/>
      <c r="C2082" s="76"/>
      <c r="D2082" s="73"/>
      <c r="E2082" s="79"/>
      <c r="F2082" s="56"/>
      <c r="G2082" s="13" t="str">
        <f t="shared" si="455"/>
        <v/>
      </c>
      <c r="H2082" s="56"/>
      <c r="K2082" s="128"/>
      <c r="L2082" s="128"/>
      <c r="M2082" s="128"/>
      <c r="N2082" s="84" t="str">
        <f t="shared" si="456"/>
        <v/>
      </c>
      <c r="O2082" s="128"/>
      <c r="P2082" s="84" t="str">
        <f t="shared" si="457"/>
        <v/>
      </c>
      <c r="Q2082" s="84" t="str">
        <f t="shared" si="454"/>
        <v/>
      </c>
      <c r="R2082" s="84" t="str">
        <f t="shared" si="458"/>
        <v/>
      </c>
      <c r="S2082" s="84" t="str">
        <f t="shared" si="459"/>
        <v/>
      </c>
      <c r="U2082" s="84" t="str">
        <f t="shared" si="460"/>
        <v/>
      </c>
      <c r="W2082" s="108" t="str">
        <f>IF($N2082="", "", SUM($D$11:$D2082))</f>
        <v/>
      </c>
      <c r="X2082" s="111" t="str">
        <f t="shared" si="461"/>
        <v/>
      </c>
      <c r="Y2082" s="114" t="str">
        <f t="shared" si="465"/>
        <v/>
      </c>
      <c r="Z2082" s="111" t="str">
        <f>IF(X2082="", "", X2082-SUM($Z$11:$Z2081))</f>
        <v/>
      </c>
      <c r="AA2082" s="111" t="str">
        <f>IF($Y2082="", "", $Y2082-SUM($AA$11:$AA2081))</f>
        <v/>
      </c>
      <c r="AB2082" s="111" t="str">
        <f t="shared" si="466"/>
        <v/>
      </c>
      <c r="AC2082" s="121" t="str">
        <f t="shared" si="462"/>
        <v/>
      </c>
      <c r="AD2082" s="122" t="str">
        <f t="shared" si="463"/>
        <v/>
      </c>
      <c r="AE2082" s="123" t="str">
        <f t="shared" si="467"/>
        <v/>
      </c>
      <c r="AG2082" s="150" t="str">
        <f t="shared" si="464"/>
        <v/>
      </c>
    </row>
    <row r="2083" spans="1:33" x14ac:dyDescent="0.25">
      <c r="A2083" s="56"/>
      <c r="B2083" s="70"/>
      <c r="C2083" s="76"/>
      <c r="D2083" s="73"/>
      <c r="E2083" s="79"/>
      <c r="F2083" s="56"/>
      <c r="G2083" s="13" t="str">
        <f t="shared" si="455"/>
        <v/>
      </c>
      <c r="H2083" s="56"/>
      <c r="K2083" s="128"/>
      <c r="L2083" s="128"/>
      <c r="M2083" s="128"/>
      <c r="N2083" s="84" t="str">
        <f t="shared" si="456"/>
        <v/>
      </c>
      <c r="O2083" s="128"/>
      <c r="P2083" s="84" t="str">
        <f t="shared" si="457"/>
        <v/>
      </c>
      <c r="Q2083" s="84" t="str">
        <f t="shared" si="454"/>
        <v/>
      </c>
      <c r="R2083" s="84" t="str">
        <f t="shared" si="458"/>
        <v/>
      </c>
      <c r="S2083" s="84" t="str">
        <f t="shared" si="459"/>
        <v/>
      </c>
      <c r="U2083" s="84" t="str">
        <f t="shared" si="460"/>
        <v/>
      </c>
      <c r="W2083" s="108" t="str">
        <f>IF($N2083="", "", SUM($D$11:$D2083))</f>
        <v/>
      </c>
      <c r="X2083" s="111" t="str">
        <f t="shared" si="461"/>
        <v/>
      </c>
      <c r="Y2083" s="114" t="str">
        <f t="shared" si="465"/>
        <v/>
      </c>
      <c r="Z2083" s="111" t="str">
        <f>IF(X2083="", "", X2083-SUM($Z$11:$Z2082))</f>
        <v/>
      </c>
      <c r="AA2083" s="111" t="str">
        <f>IF($Y2083="", "", $Y2083-SUM($AA$11:$AA2082))</f>
        <v/>
      </c>
      <c r="AB2083" s="111" t="str">
        <f t="shared" si="466"/>
        <v/>
      </c>
      <c r="AC2083" s="121" t="str">
        <f t="shared" si="462"/>
        <v/>
      </c>
      <c r="AD2083" s="122" t="str">
        <f t="shared" si="463"/>
        <v/>
      </c>
      <c r="AE2083" s="123" t="str">
        <f t="shared" si="467"/>
        <v/>
      </c>
      <c r="AG2083" s="150" t="str">
        <f t="shared" si="464"/>
        <v/>
      </c>
    </row>
    <row r="2084" spans="1:33" x14ac:dyDescent="0.25">
      <c r="A2084" s="56"/>
      <c r="B2084" s="70"/>
      <c r="C2084" s="76"/>
      <c r="D2084" s="73"/>
      <c r="E2084" s="79"/>
      <c r="F2084" s="56"/>
      <c r="G2084" s="13" t="str">
        <f t="shared" si="455"/>
        <v/>
      </c>
      <c r="H2084" s="56"/>
      <c r="K2084" s="128"/>
      <c r="L2084" s="128"/>
      <c r="M2084" s="128"/>
      <c r="N2084" s="84" t="str">
        <f t="shared" si="456"/>
        <v/>
      </c>
      <c r="O2084" s="128"/>
      <c r="P2084" s="84" t="str">
        <f t="shared" si="457"/>
        <v/>
      </c>
      <c r="Q2084" s="84" t="str">
        <f t="shared" si="454"/>
        <v/>
      </c>
      <c r="R2084" s="84" t="str">
        <f t="shared" si="458"/>
        <v/>
      </c>
      <c r="S2084" s="84" t="str">
        <f t="shared" si="459"/>
        <v/>
      </c>
      <c r="U2084" s="84" t="str">
        <f t="shared" si="460"/>
        <v/>
      </c>
      <c r="W2084" s="108" t="str">
        <f>IF($N2084="", "", SUM($D$11:$D2084))</f>
        <v/>
      </c>
      <c r="X2084" s="111" t="str">
        <f t="shared" si="461"/>
        <v/>
      </c>
      <c r="Y2084" s="114" t="str">
        <f t="shared" si="465"/>
        <v/>
      </c>
      <c r="Z2084" s="111" t="str">
        <f>IF(X2084="", "", X2084-SUM($Z$11:$Z2083))</f>
        <v/>
      </c>
      <c r="AA2084" s="111" t="str">
        <f>IF($Y2084="", "", $Y2084-SUM($AA$11:$AA2083))</f>
        <v/>
      </c>
      <c r="AB2084" s="111" t="str">
        <f t="shared" si="466"/>
        <v/>
      </c>
      <c r="AC2084" s="121" t="str">
        <f t="shared" si="462"/>
        <v/>
      </c>
      <c r="AD2084" s="122" t="str">
        <f t="shared" si="463"/>
        <v/>
      </c>
      <c r="AE2084" s="123" t="str">
        <f t="shared" si="467"/>
        <v/>
      </c>
      <c r="AG2084" s="150" t="str">
        <f t="shared" si="464"/>
        <v/>
      </c>
    </row>
    <row r="2085" spans="1:33" x14ac:dyDescent="0.25">
      <c r="A2085" s="56"/>
      <c r="B2085" s="70"/>
      <c r="C2085" s="76"/>
      <c r="D2085" s="73"/>
      <c r="E2085" s="79"/>
      <c r="F2085" s="56"/>
      <c r="G2085" s="13" t="str">
        <f t="shared" si="455"/>
        <v/>
      </c>
      <c r="H2085" s="56"/>
      <c r="K2085" s="128"/>
      <c r="L2085" s="128"/>
      <c r="M2085" s="128"/>
      <c r="N2085" s="84" t="str">
        <f t="shared" si="456"/>
        <v/>
      </c>
      <c r="O2085" s="128"/>
      <c r="P2085" s="84" t="str">
        <f t="shared" si="457"/>
        <v/>
      </c>
      <c r="Q2085" s="84" t="str">
        <f t="shared" si="454"/>
        <v/>
      </c>
      <c r="R2085" s="84" t="str">
        <f t="shared" si="458"/>
        <v/>
      </c>
      <c r="S2085" s="84" t="str">
        <f t="shared" si="459"/>
        <v/>
      </c>
      <c r="U2085" s="84" t="str">
        <f t="shared" si="460"/>
        <v/>
      </c>
      <c r="W2085" s="108" t="str">
        <f>IF($N2085="", "", SUM($D$11:$D2085))</f>
        <v/>
      </c>
      <c r="X2085" s="111" t="str">
        <f t="shared" si="461"/>
        <v/>
      </c>
      <c r="Y2085" s="114" t="str">
        <f t="shared" si="465"/>
        <v/>
      </c>
      <c r="Z2085" s="111" t="str">
        <f>IF(X2085="", "", X2085-SUM($Z$11:$Z2084))</f>
        <v/>
      </c>
      <c r="AA2085" s="111" t="str">
        <f>IF($Y2085="", "", $Y2085-SUM($AA$11:$AA2084))</f>
        <v/>
      </c>
      <c r="AB2085" s="111" t="str">
        <f t="shared" si="466"/>
        <v/>
      </c>
      <c r="AC2085" s="121" t="str">
        <f t="shared" si="462"/>
        <v/>
      </c>
      <c r="AD2085" s="122" t="str">
        <f t="shared" si="463"/>
        <v/>
      </c>
      <c r="AE2085" s="123" t="str">
        <f t="shared" si="467"/>
        <v/>
      </c>
      <c r="AG2085" s="150" t="str">
        <f t="shared" si="464"/>
        <v/>
      </c>
    </row>
    <row r="2086" spans="1:33" x14ac:dyDescent="0.25">
      <c r="A2086" s="56"/>
      <c r="B2086" s="70"/>
      <c r="C2086" s="76"/>
      <c r="D2086" s="73"/>
      <c r="E2086" s="79"/>
      <c r="F2086" s="56"/>
      <c r="G2086" s="13" t="str">
        <f t="shared" si="455"/>
        <v/>
      </c>
      <c r="H2086" s="56"/>
      <c r="K2086" s="128"/>
      <c r="L2086" s="128"/>
      <c r="M2086" s="128"/>
      <c r="N2086" s="84" t="str">
        <f t="shared" si="456"/>
        <v/>
      </c>
      <c r="O2086" s="128"/>
      <c r="P2086" s="84" t="str">
        <f t="shared" si="457"/>
        <v/>
      </c>
      <c r="Q2086" s="84" t="str">
        <f t="shared" si="454"/>
        <v/>
      </c>
      <c r="R2086" s="84" t="str">
        <f t="shared" si="458"/>
        <v/>
      </c>
      <c r="S2086" s="84" t="str">
        <f t="shared" si="459"/>
        <v/>
      </c>
      <c r="U2086" s="84" t="str">
        <f t="shared" si="460"/>
        <v/>
      </c>
      <c r="W2086" s="108" t="str">
        <f>IF($N2086="", "", SUM($D$11:$D2086))</f>
        <v/>
      </c>
      <c r="X2086" s="111" t="str">
        <f t="shared" si="461"/>
        <v/>
      </c>
      <c r="Y2086" s="114" t="str">
        <f t="shared" si="465"/>
        <v/>
      </c>
      <c r="Z2086" s="111" t="str">
        <f>IF(X2086="", "", X2086-SUM($Z$11:$Z2085))</f>
        <v/>
      </c>
      <c r="AA2086" s="111" t="str">
        <f>IF($Y2086="", "", $Y2086-SUM($AA$11:$AA2085))</f>
        <v/>
      </c>
      <c r="AB2086" s="111" t="str">
        <f t="shared" si="466"/>
        <v/>
      </c>
      <c r="AC2086" s="121" t="str">
        <f t="shared" si="462"/>
        <v/>
      </c>
      <c r="AD2086" s="122" t="str">
        <f t="shared" si="463"/>
        <v/>
      </c>
      <c r="AE2086" s="123" t="str">
        <f t="shared" si="467"/>
        <v/>
      </c>
      <c r="AG2086" s="150" t="str">
        <f t="shared" si="464"/>
        <v/>
      </c>
    </row>
    <row r="2087" spans="1:33" x14ac:dyDescent="0.25">
      <c r="A2087" s="56"/>
      <c r="B2087" s="70"/>
      <c r="C2087" s="76"/>
      <c r="D2087" s="73"/>
      <c r="E2087" s="79"/>
      <c r="F2087" s="56"/>
      <c r="G2087" s="13" t="str">
        <f t="shared" si="455"/>
        <v/>
      </c>
      <c r="H2087" s="56"/>
      <c r="K2087" s="128"/>
      <c r="L2087" s="128"/>
      <c r="M2087" s="128"/>
      <c r="N2087" s="84" t="str">
        <f t="shared" si="456"/>
        <v/>
      </c>
      <c r="O2087" s="128"/>
      <c r="P2087" s="84" t="str">
        <f t="shared" si="457"/>
        <v/>
      </c>
      <c r="Q2087" s="84" t="str">
        <f t="shared" si="454"/>
        <v/>
      </c>
      <c r="R2087" s="84" t="str">
        <f t="shared" si="458"/>
        <v/>
      </c>
      <c r="S2087" s="84" t="str">
        <f t="shared" si="459"/>
        <v/>
      </c>
      <c r="U2087" s="84" t="str">
        <f t="shared" si="460"/>
        <v/>
      </c>
      <c r="W2087" s="108" t="str">
        <f>IF($N2087="", "", SUM($D$11:$D2087))</f>
        <v/>
      </c>
      <c r="X2087" s="111" t="str">
        <f t="shared" si="461"/>
        <v/>
      </c>
      <c r="Y2087" s="114" t="str">
        <f t="shared" si="465"/>
        <v/>
      </c>
      <c r="Z2087" s="111" t="str">
        <f>IF(X2087="", "", X2087-SUM($Z$11:$Z2086))</f>
        <v/>
      </c>
      <c r="AA2087" s="111" t="str">
        <f>IF($Y2087="", "", $Y2087-SUM($AA$11:$AA2086))</f>
        <v/>
      </c>
      <c r="AB2087" s="111" t="str">
        <f t="shared" si="466"/>
        <v/>
      </c>
      <c r="AC2087" s="121" t="str">
        <f t="shared" si="462"/>
        <v/>
      </c>
      <c r="AD2087" s="122" t="str">
        <f t="shared" si="463"/>
        <v/>
      </c>
      <c r="AE2087" s="123" t="str">
        <f t="shared" si="467"/>
        <v/>
      </c>
      <c r="AG2087" s="150" t="str">
        <f t="shared" si="464"/>
        <v/>
      </c>
    </row>
    <row r="2088" spans="1:33" x14ac:dyDescent="0.25">
      <c r="A2088" s="56"/>
      <c r="B2088" s="70"/>
      <c r="C2088" s="76"/>
      <c r="D2088" s="73"/>
      <c r="E2088" s="79"/>
      <c r="F2088" s="56"/>
      <c r="G2088" s="13" t="str">
        <f t="shared" si="455"/>
        <v/>
      </c>
      <c r="H2088" s="56"/>
      <c r="K2088" s="128"/>
      <c r="L2088" s="128"/>
      <c r="M2088" s="128"/>
      <c r="N2088" s="84" t="str">
        <f t="shared" si="456"/>
        <v/>
      </c>
      <c r="O2088" s="128"/>
      <c r="P2088" s="84" t="str">
        <f t="shared" si="457"/>
        <v/>
      </c>
      <c r="Q2088" s="84" t="str">
        <f t="shared" si="454"/>
        <v/>
      </c>
      <c r="R2088" s="84" t="str">
        <f t="shared" si="458"/>
        <v/>
      </c>
      <c r="S2088" s="84" t="str">
        <f t="shared" si="459"/>
        <v/>
      </c>
      <c r="U2088" s="84" t="str">
        <f t="shared" si="460"/>
        <v/>
      </c>
      <c r="W2088" s="108" t="str">
        <f>IF($N2088="", "", SUM($D$11:$D2088))</f>
        <v/>
      </c>
      <c r="X2088" s="111" t="str">
        <f t="shared" si="461"/>
        <v/>
      </c>
      <c r="Y2088" s="114" t="str">
        <f t="shared" si="465"/>
        <v/>
      </c>
      <c r="Z2088" s="111" t="str">
        <f>IF(X2088="", "", X2088-SUM($Z$11:$Z2087))</f>
        <v/>
      </c>
      <c r="AA2088" s="111" t="str">
        <f>IF($Y2088="", "", $Y2088-SUM($AA$11:$AA2087))</f>
        <v/>
      </c>
      <c r="AB2088" s="111" t="str">
        <f t="shared" si="466"/>
        <v/>
      </c>
      <c r="AC2088" s="121" t="str">
        <f t="shared" si="462"/>
        <v/>
      </c>
      <c r="AD2088" s="122" t="str">
        <f t="shared" si="463"/>
        <v/>
      </c>
      <c r="AE2088" s="123" t="str">
        <f t="shared" si="467"/>
        <v/>
      </c>
      <c r="AG2088" s="150" t="str">
        <f t="shared" si="464"/>
        <v/>
      </c>
    </row>
    <row r="2089" spans="1:33" x14ac:dyDescent="0.25">
      <c r="A2089" s="56"/>
      <c r="B2089" s="70"/>
      <c r="C2089" s="76"/>
      <c r="D2089" s="73"/>
      <c r="E2089" s="79"/>
      <c r="F2089" s="56"/>
      <c r="G2089" s="13" t="str">
        <f t="shared" si="455"/>
        <v/>
      </c>
      <c r="H2089" s="56"/>
      <c r="K2089" s="128"/>
      <c r="L2089" s="128"/>
      <c r="M2089" s="128"/>
      <c r="N2089" s="84" t="str">
        <f t="shared" si="456"/>
        <v/>
      </c>
      <c r="O2089" s="128"/>
      <c r="P2089" s="84" t="str">
        <f t="shared" si="457"/>
        <v/>
      </c>
      <c r="Q2089" s="84" t="str">
        <f t="shared" si="454"/>
        <v/>
      </c>
      <c r="R2089" s="84" t="str">
        <f t="shared" si="458"/>
        <v/>
      </c>
      <c r="S2089" s="84" t="str">
        <f t="shared" si="459"/>
        <v/>
      </c>
      <c r="U2089" s="84" t="str">
        <f t="shared" si="460"/>
        <v/>
      </c>
      <c r="W2089" s="108" t="str">
        <f>IF($N2089="", "", SUM($D$11:$D2089))</f>
        <v/>
      </c>
      <c r="X2089" s="111" t="str">
        <f t="shared" si="461"/>
        <v/>
      </c>
      <c r="Y2089" s="114" t="str">
        <f t="shared" si="465"/>
        <v/>
      </c>
      <c r="Z2089" s="111" t="str">
        <f>IF(X2089="", "", X2089-SUM($Z$11:$Z2088))</f>
        <v/>
      </c>
      <c r="AA2089" s="111" t="str">
        <f>IF($Y2089="", "", $Y2089-SUM($AA$11:$AA2088))</f>
        <v/>
      </c>
      <c r="AB2089" s="111" t="str">
        <f t="shared" si="466"/>
        <v/>
      </c>
      <c r="AC2089" s="121" t="str">
        <f t="shared" si="462"/>
        <v/>
      </c>
      <c r="AD2089" s="122" t="str">
        <f t="shared" si="463"/>
        <v/>
      </c>
      <c r="AE2089" s="123" t="str">
        <f t="shared" si="467"/>
        <v/>
      </c>
      <c r="AG2089" s="150" t="str">
        <f t="shared" si="464"/>
        <v/>
      </c>
    </row>
    <row r="2090" spans="1:33" x14ac:dyDescent="0.25">
      <c r="A2090" s="56"/>
      <c r="B2090" s="70"/>
      <c r="C2090" s="76"/>
      <c r="D2090" s="73"/>
      <c r="E2090" s="79"/>
      <c r="F2090" s="56"/>
      <c r="G2090" s="13" t="str">
        <f t="shared" si="455"/>
        <v/>
      </c>
      <c r="H2090" s="56"/>
      <c r="K2090" s="128"/>
      <c r="L2090" s="128"/>
      <c r="M2090" s="128"/>
      <c r="N2090" s="84" t="str">
        <f t="shared" si="456"/>
        <v/>
      </c>
      <c r="O2090" s="128"/>
      <c r="P2090" s="84" t="str">
        <f t="shared" si="457"/>
        <v/>
      </c>
      <c r="Q2090" s="84" t="str">
        <f t="shared" si="454"/>
        <v/>
      </c>
      <c r="R2090" s="84" t="str">
        <f t="shared" si="458"/>
        <v/>
      </c>
      <c r="S2090" s="84" t="str">
        <f t="shared" si="459"/>
        <v/>
      </c>
      <c r="U2090" s="84" t="str">
        <f t="shared" si="460"/>
        <v/>
      </c>
      <c r="W2090" s="108" t="str">
        <f>IF($N2090="", "", SUM($D$11:$D2090))</f>
        <v/>
      </c>
      <c r="X2090" s="111" t="str">
        <f t="shared" si="461"/>
        <v/>
      </c>
      <c r="Y2090" s="114" t="str">
        <f t="shared" si="465"/>
        <v/>
      </c>
      <c r="Z2090" s="111" t="str">
        <f>IF(X2090="", "", X2090-SUM($Z$11:$Z2089))</f>
        <v/>
      </c>
      <c r="AA2090" s="111" t="str">
        <f>IF($Y2090="", "", $Y2090-SUM($AA$11:$AA2089))</f>
        <v/>
      </c>
      <c r="AB2090" s="111" t="str">
        <f t="shared" si="466"/>
        <v/>
      </c>
      <c r="AC2090" s="121" t="str">
        <f t="shared" si="462"/>
        <v/>
      </c>
      <c r="AD2090" s="122" t="str">
        <f t="shared" si="463"/>
        <v/>
      </c>
      <c r="AE2090" s="123" t="str">
        <f t="shared" si="467"/>
        <v/>
      </c>
      <c r="AG2090" s="150" t="str">
        <f t="shared" si="464"/>
        <v/>
      </c>
    </row>
    <row r="2091" spans="1:33" x14ac:dyDescent="0.25">
      <c r="A2091" s="56"/>
      <c r="B2091" s="70"/>
      <c r="C2091" s="76"/>
      <c r="D2091" s="73"/>
      <c r="E2091" s="79"/>
      <c r="F2091" s="56"/>
      <c r="G2091" s="13" t="str">
        <f t="shared" si="455"/>
        <v/>
      </c>
      <c r="H2091" s="56"/>
      <c r="K2091" s="128"/>
      <c r="L2091" s="128"/>
      <c r="M2091" s="128"/>
      <c r="N2091" s="84" t="str">
        <f t="shared" si="456"/>
        <v/>
      </c>
      <c r="O2091" s="128"/>
      <c r="P2091" s="84" t="str">
        <f t="shared" si="457"/>
        <v/>
      </c>
      <c r="Q2091" s="84" t="str">
        <f t="shared" si="454"/>
        <v/>
      </c>
      <c r="R2091" s="84" t="str">
        <f t="shared" si="458"/>
        <v/>
      </c>
      <c r="S2091" s="84" t="str">
        <f t="shared" si="459"/>
        <v/>
      </c>
      <c r="U2091" s="84" t="str">
        <f t="shared" si="460"/>
        <v/>
      </c>
      <c r="W2091" s="108" t="str">
        <f>IF($N2091="", "", SUM($D$11:$D2091))</f>
        <v/>
      </c>
      <c r="X2091" s="111" t="str">
        <f t="shared" si="461"/>
        <v/>
      </c>
      <c r="Y2091" s="114" t="str">
        <f t="shared" si="465"/>
        <v/>
      </c>
      <c r="Z2091" s="111" t="str">
        <f>IF(X2091="", "", X2091-SUM($Z$11:$Z2090))</f>
        <v/>
      </c>
      <c r="AA2091" s="111" t="str">
        <f>IF($Y2091="", "", $Y2091-SUM($AA$11:$AA2090))</f>
        <v/>
      </c>
      <c r="AB2091" s="111" t="str">
        <f t="shared" si="466"/>
        <v/>
      </c>
      <c r="AC2091" s="121" t="str">
        <f t="shared" si="462"/>
        <v/>
      </c>
      <c r="AD2091" s="122" t="str">
        <f t="shared" si="463"/>
        <v/>
      </c>
      <c r="AE2091" s="123" t="str">
        <f t="shared" si="467"/>
        <v/>
      </c>
      <c r="AG2091" s="150" t="str">
        <f t="shared" si="464"/>
        <v/>
      </c>
    </row>
    <row r="2092" spans="1:33" x14ac:dyDescent="0.25">
      <c r="A2092" s="56"/>
      <c r="B2092" s="70"/>
      <c r="C2092" s="76"/>
      <c r="D2092" s="73"/>
      <c r="E2092" s="79"/>
      <c r="F2092" s="56"/>
      <c r="G2092" s="13" t="str">
        <f t="shared" si="455"/>
        <v/>
      </c>
      <c r="H2092" s="56"/>
      <c r="K2092" s="128"/>
      <c r="L2092" s="128"/>
      <c r="M2092" s="128"/>
      <c r="N2092" s="84" t="str">
        <f t="shared" si="456"/>
        <v/>
      </c>
      <c r="O2092" s="128"/>
      <c r="P2092" s="84" t="str">
        <f t="shared" si="457"/>
        <v/>
      </c>
      <c r="Q2092" s="84" t="str">
        <f t="shared" si="454"/>
        <v/>
      </c>
      <c r="R2092" s="84" t="str">
        <f t="shared" si="458"/>
        <v/>
      </c>
      <c r="S2092" s="84" t="str">
        <f t="shared" si="459"/>
        <v/>
      </c>
      <c r="U2092" s="84" t="str">
        <f t="shared" si="460"/>
        <v/>
      </c>
      <c r="W2092" s="108" t="str">
        <f>IF($N2092="", "", SUM($D$11:$D2092))</f>
        <v/>
      </c>
      <c r="X2092" s="111" t="str">
        <f t="shared" si="461"/>
        <v/>
      </c>
      <c r="Y2092" s="114" t="str">
        <f t="shared" si="465"/>
        <v/>
      </c>
      <c r="Z2092" s="111" t="str">
        <f>IF(X2092="", "", X2092-SUM($Z$11:$Z2091))</f>
        <v/>
      </c>
      <c r="AA2092" s="111" t="str">
        <f>IF($Y2092="", "", $Y2092-SUM($AA$11:$AA2091))</f>
        <v/>
      </c>
      <c r="AB2092" s="111" t="str">
        <f t="shared" si="466"/>
        <v/>
      </c>
      <c r="AC2092" s="121" t="str">
        <f t="shared" si="462"/>
        <v/>
      </c>
      <c r="AD2092" s="122" t="str">
        <f t="shared" si="463"/>
        <v/>
      </c>
      <c r="AE2092" s="123" t="str">
        <f t="shared" si="467"/>
        <v/>
      </c>
      <c r="AG2092" s="150" t="str">
        <f t="shared" si="464"/>
        <v/>
      </c>
    </row>
    <row r="2093" spans="1:33" x14ac:dyDescent="0.25">
      <c r="A2093" s="56"/>
      <c r="B2093" s="70"/>
      <c r="C2093" s="76"/>
      <c r="D2093" s="73"/>
      <c r="E2093" s="79"/>
      <c r="F2093" s="56"/>
      <c r="G2093" s="13" t="str">
        <f t="shared" si="455"/>
        <v/>
      </c>
      <c r="H2093" s="56"/>
      <c r="K2093" s="128"/>
      <c r="L2093" s="128"/>
      <c r="M2093" s="128"/>
      <c r="N2093" s="84" t="str">
        <f t="shared" si="456"/>
        <v/>
      </c>
      <c r="O2093" s="128"/>
      <c r="P2093" s="84" t="str">
        <f t="shared" si="457"/>
        <v/>
      </c>
      <c r="Q2093" s="84" t="str">
        <f t="shared" si="454"/>
        <v/>
      </c>
      <c r="R2093" s="84" t="str">
        <f t="shared" si="458"/>
        <v/>
      </c>
      <c r="S2093" s="84" t="str">
        <f t="shared" si="459"/>
        <v/>
      </c>
      <c r="U2093" s="84" t="str">
        <f t="shared" si="460"/>
        <v/>
      </c>
      <c r="W2093" s="108" t="str">
        <f>IF($N2093="", "", SUM($D$11:$D2093))</f>
        <v/>
      </c>
      <c r="X2093" s="111" t="str">
        <f t="shared" si="461"/>
        <v/>
      </c>
      <c r="Y2093" s="114" t="str">
        <f t="shared" si="465"/>
        <v/>
      </c>
      <c r="Z2093" s="111" t="str">
        <f>IF(X2093="", "", X2093-SUM($Z$11:$Z2092))</f>
        <v/>
      </c>
      <c r="AA2093" s="111" t="str">
        <f>IF($Y2093="", "", $Y2093-SUM($AA$11:$AA2092))</f>
        <v/>
      </c>
      <c r="AB2093" s="111" t="str">
        <f t="shared" si="466"/>
        <v/>
      </c>
      <c r="AC2093" s="121" t="str">
        <f t="shared" si="462"/>
        <v/>
      </c>
      <c r="AD2093" s="122" t="str">
        <f t="shared" si="463"/>
        <v/>
      </c>
      <c r="AE2093" s="123" t="str">
        <f t="shared" si="467"/>
        <v/>
      </c>
      <c r="AG2093" s="150" t="str">
        <f t="shared" si="464"/>
        <v/>
      </c>
    </row>
    <row r="2094" spans="1:33" x14ac:dyDescent="0.25">
      <c r="A2094" s="56"/>
      <c r="B2094" s="70"/>
      <c r="C2094" s="76"/>
      <c r="D2094" s="73"/>
      <c r="E2094" s="79"/>
      <c r="F2094" s="56"/>
      <c r="G2094" s="13" t="str">
        <f t="shared" si="455"/>
        <v/>
      </c>
      <c r="H2094" s="56"/>
      <c r="K2094" s="128"/>
      <c r="L2094" s="128"/>
      <c r="M2094" s="128"/>
      <c r="N2094" s="84" t="str">
        <f t="shared" si="456"/>
        <v/>
      </c>
      <c r="O2094" s="128"/>
      <c r="P2094" s="84" t="str">
        <f t="shared" si="457"/>
        <v/>
      </c>
      <c r="Q2094" s="84" t="str">
        <f t="shared" si="454"/>
        <v/>
      </c>
      <c r="R2094" s="84" t="str">
        <f t="shared" si="458"/>
        <v/>
      </c>
      <c r="S2094" s="84" t="str">
        <f t="shared" si="459"/>
        <v/>
      </c>
      <c r="U2094" s="84" t="str">
        <f t="shared" si="460"/>
        <v/>
      </c>
      <c r="W2094" s="108" t="str">
        <f>IF($N2094="", "", SUM($D$11:$D2094))</f>
        <v/>
      </c>
      <c r="X2094" s="111" t="str">
        <f t="shared" si="461"/>
        <v/>
      </c>
      <c r="Y2094" s="114" t="str">
        <f t="shared" si="465"/>
        <v/>
      </c>
      <c r="Z2094" s="111" t="str">
        <f>IF(X2094="", "", X2094-SUM($Z$11:$Z2093))</f>
        <v/>
      </c>
      <c r="AA2094" s="111" t="str">
        <f>IF($Y2094="", "", $Y2094-SUM($AA$11:$AA2093))</f>
        <v/>
      </c>
      <c r="AB2094" s="111" t="str">
        <f t="shared" si="466"/>
        <v/>
      </c>
      <c r="AC2094" s="121" t="str">
        <f t="shared" si="462"/>
        <v/>
      </c>
      <c r="AD2094" s="122" t="str">
        <f t="shared" si="463"/>
        <v/>
      </c>
      <c r="AE2094" s="123" t="str">
        <f t="shared" si="467"/>
        <v/>
      </c>
      <c r="AG2094" s="150" t="str">
        <f t="shared" si="464"/>
        <v/>
      </c>
    </row>
    <row r="2095" spans="1:33" x14ac:dyDescent="0.25">
      <c r="A2095" s="56"/>
      <c r="B2095" s="70"/>
      <c r="C2095" s="76"/>
      <c r="D2095" s="73"/>
      <c r="E2095" s="79"/>
      <c r="F2095" s="56"/>
      <c r="G2095" s="13" t="str">
        <f t="shared" si="455"/>
        <v/>
      </c>
      <c r="H2095" s="56"/>
      <c r="K2095" s="128"/>
      <c r="L2095" s="128"/>
      <c r="M2095" s="128"/>
      <c r="N2095" s="84" t="str">
        <f t="shared" si="456"/>
        <v/>
      </c>
      <c r="O2095" s="128"/>
      <c r="P2095" s="84" t="str">
        <f t="shared" si="457"/>
        <v/>
      </c>
      <c r="Q2095" s="84" t="str">
        <f t="shared" si="454"/>
        <v/>
      </c>
      <c r="R2095" s="84" t="str">
        <f t="shared" si="458"/>
        <v/>
      </c>
      <c r="S2095" s="84" t="str">
        <f t="shared" si="459"/>
        <v/>
      </c>
      <c r="U2095" s="84" t="str">
        <f t="shared" si="460"/>
        <v/>
      </c>
      <c r="W2095" s="108" t="str">
        <f>IF($N2095="", "", SUM($D$11:$D2095))</f>
        <v/>
      </c>
      <c r="X2095" s="111" t="str">
        <f t="shared" si="461"/>
        <v/>
      </c>
      <c r="Y2095" s="114" t="str">
        <f t="shared" si="465"/>
        <v/>
      </c>
      <c r="Z2095" s="111" t="str">
        <f>IF(X2095="", "", X2095-SUM($Z$11:$Z2094))</f>
        <v/>
      </c>
      <c r="AA2095" s="111" t="str">
        <f>IF($Y2095="", "", $Y2095-SUM($AA$11:$AA2094))</f>
        <v/>
      </c>
      <c r="AB2095" s="111" t="str">
        <f t="shared" si="466"/>
        <v/>
      </c>
      <c r="AC2095" s="121" t="str">
        <f t="shared" si="462"/>
        <v/>
      </c>
      <c r="AD2095" s="122" t="str">
        <f t="shared" si="463"/>
        <v/>
      </c>
      <c r="AE2095" s="123" t="str">
        <f t="shared" si="467"/>
        <v/>
      </c>
      <c r="AG2095" s="150" t="str">
        <f t="shared" si="464"/>
        <v/>
      </c>
    </row>
    <row r="2096" spans="1:33" x14ac:dyDescent="0.25">
      <c r="A2096" s="56"/>
      <c r="B2096" s="70"/>
      <c r="C2096" s="76"/>
      <c r="D2096" s="73"/>
      <c r="E2096" s="79"/>
      <c r="F2096" s="56"/>
      <c r="G2096" s="13" t="str">
        <f t="shared" si="455"/>
        <v/>
      </c>
      <c r="H2096" s="56"/>
      <c r="K2096" s="128"/>
      <c r="L2096" s="128"/>
      <c r="M2096" s="128"/>
      <c r="N2096" s="84" t="str">
        <f t="shared" si="456"/>
        <v/>
      </c>
      <c r="O2096" s="128"/>
      <c r="P2096" s="84" t="str">
        <f t="shared" si="457"/>
        <v/>
      </c>
      <c r="Q2096" s="84" t="str">
        <f t="shared" si="454"/>
        <v/>
      </c>
      <c r="R2096" s="84" t="str">
        <f t="shared" si="458"/>
        <v/>
      </c>
      <c r="S2096" s="84" t="str">
        <f t="shared" si="459"/>
        <v/>
      </c>
      <c r="U2096" s="84" t="str">
        <f t="shared" si="460"/>
        <v/>
      </c>
      <c r="W2096" s="108" t="str">
        <f>IF($N2096="", "", SUM($D$11:$D2096))</f>
        <v/>
      </c>
      <c r="X2096" s="111" t="str">
        <f t="shared" si="461"/>
        <v/>
      </c>
      <c r="Y2096" s="114" t="str">
        <f t="shared" si="465"/>
        <v/>
      </c>
      <c r="Z2096" s="111" t="str">
        <f>IF(X2096="", "", X2096-SUM($Z$11:$Z2095))</f>
        <v/>
      </c>
      <c r="AA2096" s="111" t="str">
        <f>IF($Y2096="", "", $Y2096-SUM($AA$11:$AA2095))</f>
        <v/>
      </c>
      <c r="AB2096" s="111" t="str">
        <f t="shared" si="466"/>
        <v/>
      </c>
      <c r="AC2096" s="121" t="str">
        <f t="shared" si="462"/>
        <v/>
      </c>
      <c r="AD2096" s="122" t="str">
        <f t="shared" si="463"/>
        <v/>
      </c>
      <c r="AE2096" s="123" t="str">
        <f t="shared" si="467"/>
        <v/>
      </c>
      <c r="AG2096" s="150" t="str">
        <f t="shared" si="464"/>
        <v/>
      </c>
    </row>
    <row r="2097" spans="1:33" x14ac:dyDescent="0.25">
      <c r="A2097" s="56"/>
      <c r="B2097" s="70"/>
      <c r="C2097" s="76"/>
      <c r="D2097" s="73"/>
      <c r="E2097" s="79"/>
      <c r="F2097" s="56"/>
      <c r="G2097" s="13" t="str">
        <f t="shared" si="455"/>
        <v/>
      </c>
      <c r="H2097" s="56"/>
      <c r="K2097" s="128"/>
      <c r="L2097" s="128"/>
      <c r="M2097" s="128"/>
      <c r="N2097" s="84" t="str">
        <f t="shared" si="456"/>
        <v/>
      </c>
      <c r="O2097" s="128"/>
      <c r="P2097" s="84" t="str">
        <f t="shared" si="457"/>
        <v/>
      </c>
      <c r="Q2097" s="84" t="str">
        <f t="shared" si="454"/>
        <v/>
      </c>
      <c r="R2097" s="84" t="str">
        <f t="shared" si="458"/>
        <v/>
      </c>
      <c r="S2097" s="84" t="str">
        <f t="shared" si="459"/>
        <v/>
      </c>
      <c r="U2097" s="84" t="str">
        <f t="shared" si="460"/>
        <v/>
      </c>
      <c r="W2097" s="108" t="str">
        <f>IF($N2097="", "", SUM($D$11:$D2097))</f>
        <v/>
      </c>
      <c r="X2097" s="111" t="str">
        <f t="shared" si="461"/>
        <v/>
      </c>
      <c r="Y2097" s="114" t="str">
        <f t="shared" si="465"/>
        <v/>
      </c>
      <c r="Z2097" s="111" t="str">
        <f>IF(X2097="", "", X2097-SUM($Z$11:$Z2096))</f>
        <v/>
      </c>
      <c r="AA2097" s="111" t="str">
        <f>IF($Y2097="", "", $Y2097-SUM($AA$11:$AA2096))</f>
        <v/>
      </c>
      <c r="AB2097" s="111" t="str">
        <f t="shared" si="466"/>
        <v/>
      </c>
      <c r="AC2097" s="121" t="str">
        <f t="shared" si="462"/>
        <v/>
      </c>
      <c r="AD2097" s="122" t="str">
        <f t="shared" si="463"/>
        <v/>
      </c>
      <c r="AE2097" s="123" t="str">
        <f t="shared" si="467"/>
        <v/>
      </c>
      <c r="AG2097" s="150" t="str">
        <f t="shared" si="464"/>
        <v/>
      </c>
    </row>
    <row r="2098" spans="1:33" x14ac:dyDescent="0.25">
      <c r="A2098" s="56"/>
      <c r="B2098" s="70"/>
      <c r="C2098" s="76"/>
      <c r="D2098" s="73"/>
      <c r="E2098" s="79"/>
      <c r="F2098" s="56"/>
      <c r="G2098" s="13" t="str">
        <f t="shared" si="455"/>
        <v/>
      </c>
      <c r="H2098" s="56"/>
      <c r="K2098" s="128"/>
      <c r="L2098" s="128"/>
      <c r="M2098" s="128"/>
      <c r="N2098" s="84" t="str">
        <f t="shared" si="456"/>
        <v/>
      </c>
      <c r="O2098" s="128"/>
      <c r="P2098" s="84" t="str">
        <f t="shared" si="457"/>
        <v/>
      </c>
      <c r="Q2098" s="84" t="str">
        <f t="shared" si="454"/>
        <v/>
      </c>
      <c r="R2098" s="84" t="str">
        <f t="shared" si="458"/>
        <v/>
      </c>
      <c r="S2098" s="84" t="str">
        <f t="shared" si="459"/>
        <v/>
      </c>
      <c r="U2098" s="84" t="str">
        <f t="shared" si="460"/>
        <v/>
      </c>
      <c r="W2098" s="108" t="str">
        <f>IF($N2098="", "", SUM($D$11:$D2098))</f>
        <v/>
      </c>
      <c r="X2098" s="111" t="str">
        <f t="shared" si="461"/>
        <v/>
      </c>
      <c r="Y2098" s="114" t="str">
        <f t="shared" si="465"/>
        <v/>
      </c>
      <c r="Z2098" s="111" t="str">
        <f>IF(X2098="", "", X2098-SUM($Z$11:$Z2097))</f>
        <v/>
      </c>
      <c r="AA2098" s="111" t="str">
        <f>IF($Y2098="", "", $Y2098-SUM($AA$11:$AA2097))</f>
        <v/>
      </c>
      <c r="AB2098" s="111" t="str">
        <f t="shared" si="466"/>
        <v/>
      </c>
      <c r="AC2098" s="121" t="str">
        <f t="shared" si="462"/>
        <v/>
      </c>
      <c r="AD2098" s="122" t="str">
        <f t="shared" si="463"/>
        <v/>
      </c>
      <c r="AE2098" s="123" t="str">
        <f t="shared" si="467"/>
        <v/>
      </c>
      <c r="AG2098" s="150" t="str">
        <f t="shared" si="464"/>
        <v/>
      </c>
    </row>
    <row r="2099" spans="1:33" x14ac:dyDescent="0.25">
      <c r="A2099" s="56"/>
      <c r="B2099" s="70"/>
      <c r="C2099" s="76"/>
      <c r="D2099" s="73"/>
      <c r="E2099" s="79"/>
      <c r="F2099" s="56"/>
      <c r="G2099" s="13" t="str">
        <f t="shared" si="455"/>
        <v/>
      </c>
      <c r="H2099" s="56"/>
      <c r="K2099" s="128"/>
      <c r="L2099" s="128"/>
      <c r="M2099" s="128"/>
      <c r="N2099" s="84" t="str">
        <f t="shared" si="456"/>
        <v/>
      </c>
      <c r="O2099" s="128"/>
      <c r="P2099" s="84" t="str">
        <f t="shared" si="457"/>
        <v/>
      </c>
      <c r="Q2099" s="84" t="str">
        <f t="shared" si="454"/>
        <v/>
      </c>
      <c r="R2099" s="84" t="str">
        <f t="shared" si="458"/>
        <v/>
      </c>
      <c r="S2099" s="84" t="str">
        <f t="shared" si="459"/>
        <v/>
      </c>
      <c r="U2099" s="84" t="str">
        <f t="shared" si="460"/>
        <v/>
      </c>
      <c r="W2099" s="108" t="str">
        <f>IF($N2099="", "", SUM($D$11:$D2099))</f>
        <v/>
      </c>
      <c r="X2099" s="111" t="str">
        <f t="shared" si="461"/>
        <v/>
      </c>
      <c r="Y2099" s="114" t="str">
        <f t="shared" si="465"/>
        <v/>
      </c>
      <c r="Z2099" s="111" t="str">
        <f>IF(X2099="", "", X2099-SUM($Z$11:$Z2098))</f>
        <v/>
      </c>
      <c r="AA2099" s="111" t="str">
        <f>IF($Y2099="", "", $Y2099-SUM($AA$11:$AA2098))</f>
        <v/>
      </c>
      <c r="AB2099" s="111" t="str">
        <f t="shared" si="466"/>
        <v/>
      </c>
      <c r="AC2099" s="121" t="str">
        <f t="shared" si="462"/>
        <v/>
      </c>
      <c r="AD2099" s="122" t="str">
        <f t="shared" si="463"/>
        <v/>
      </c>
      <c r="AE2099" s="123" t="str">
        <f t="shared" si="467"/>
        <v/>
      </c>
      <c r="AG2099" s="150" t="str">
        <f t="shared" si="464"/>
        <v/>
      </c>
    </row>
    <row r="2100" spans="1:33" x14ac:dyDescent="0.25">
      <c r="A2100" s="56"/>
      <c r="B2100" s="70"/>
      <c r="C2100" s="76"/>
      <c r="D2100" s="73"/>
      <c r="E2100" s="79"/>
      <c r="F2100" s="56"/>
      <c r="G2100" s="13" t="str">
        <f t="shared" si="455"/>
        <v/>
      </c>
      <c r="H2100" s="56"/>
      <c r="K2100" s="128"/>
      <c r="L2100" s="128"/>
      <c r="M2100" s="128"/>
      <c r="N2100" s="84" t="str">
        <f t="shared" si="456"/>
        <v/>
      </c>
      <c r="O2100" s="128"/>
      <c r="P2100" s="84" t="str">
        <f t="shared" si="457"/>
        <v/>
      </c>
      <c r="Q2100" s="84" t="str">
        <f t="shared" si="454"/>
        <v/>
      </c>
      <c r="R2100" s="84" t="str">
        <f t="shared" si="458"/>
        <v/>
      </c>
      <c r="S2100" s="84" t="str">
        <f t="shared" si="459"/>
        <v/>
      </c>
      <c r="U2100" s="84" t="str">
        <f t="shared" si="460"/>
        <v/>
      </c>
      <c r="W2100" s="108" t="str">
        <f>IF($N2100="", "", SUM($D$11:$D2100))</f>
        <v/>
      </c>
      <c r="X2100" s="111" t="str">
        <f t="shared" si="461"/>
        <v/>
      </c>
      <c r="Y2100" s="114" t="str">
        <f t="shared" si="465"/>
        <v/>
      </c>
      <c r="Z2100" s="111" t="str">
        <f>IF(X2100="", "", X2100-SUM($Z$11:$Z2099))</f>
        <v/>
      </c>
      <c r="AA2100" s="111" t="str">
        <f>IF($Y2100="", "", $Y2100-SUM($AA$11:$AA2099))</f>
        <v/>
      </c>
      <c r="AB2100" s="111" t="str">
        <f t="shared" si="466"/>
        <v/>
      </c>
      <c r="AC2100" s="121" t="str">
        <f t="shared" si="462"/>
        <v/>
      </c>
      <c r="AD2100" s="122" t="str">
        <f t="shared" si="463"/>
        <v/>
      </c>
      <c r="AE2100" s="123" t="str">
        <f t="shared" si="467"/>
        <v/>
      </c>
      <c r="AG2100" s="150" t="str">
        <f t="shared" si="464"/>
        <v/>
      </c>
    </row>
    <row r="2101" spans="1:33" x14ac:dyDescent="0.25">
      <c r="A2101" s="56"/>
      <c r="B2101" s="70"/>
      <c r="C2101" s="76"/>
      <c r="D2101" s="73"/>
      <c r="E2101" s="79"/>
      <c r="F2101" s="56"/>
      <c r="G2101" s="13" t="str">
        <f t="shared" si="455"/>
        <v/>
      </c>
      <c r="H2101" s="56"/>
      <c r="K2101" s="128"/>
      <c r="L2101" s="128"/>
      <c r="M2101" s="128"/>
      <c r="N2101" s="84" t="str">
        <f t="shared" si="456"/>
        <v/>
      </c>
      <c r="O2101" s="128"/>
      <c r="P2101" s="84" t="str">
        <f t="shared" si="457"/>
        <v/>
      </c>
      <c r="Q2101" s="84" t="str">
        <f t="shared" si="454"/>
        <v/>
      </c>
      <c r="R2101" s="84" t="str">
        <f t="shared" si="458"/>
        <v/>
      </c>
      <c r="S2101" s="84" t="str">
        <f t="shared" si="459"/>
        <v/>
      </c>
      <c r="U2101" s="84" t="str">
        <f t="shared" si="460"/>
        <v/>
      </c>
      <c r="W2101" s="108" t="str">
        <f>IF($N2101="", "", SUM($D$11:$D2101))</f>
        <v/>
      </c>
      <c r="X2101" s="111" t="str">
        <f t="shared" si="461"/>
        <v/>
      </c>
      <c r="Y2101" s="114" t="str">
        <f t="shared" si="465"/>
        <v/>
      </c>
      <c r="Z2101" s="111" t="str">
        <f>IF(X2101="", "", X2101-SUM($Z$11:$Z2100))</f>
        <v/>
      </c>
      <c r="AA2101" s="111" t="str">
        <f>IF($Y2101="", "", $Y2101-SUM($AA$11:$AA2100))</f>
        <v/>
      </c>
      <c r="AB2101" s="111" t="str">
        <f t="shared" si="466"/>
        <v/>
      </c>
      <c r="AC2101" s="121" t="str">
        <f t="shared" si="462"/>
        <v/>
      </c>
      <c r="AD2101" s="122" t="str">
        <f t="shared" si="463"/>
        <v/>
      </c>
      <c r="AE2101" s="123" t="str">
        <f t="shared" si="467"/>
        <v/>
      </c>
      <c r="AG2101" s="150" t="str">
        <f t="shared" si="464"/>
        <v/>
      </c>
    </row>
    <row r="2102" spans="1:33" x14ac:dyDescent="0.25">
      <c r="A2102" s="56"/>
      <c r="B2102" s="70"/>
      <c r="C2102" s="76"/>
      <c r="D2102" s="73"/>
      <c r="E2102" s="79"/>
      <c r="F2102" s="56"/>
      <c r="G2102" s="13" t="str">
        <f t="shared" si="455"/>
        <v/>
      </c>
      <c r="H2102" s="56"/>
      <c r="K2102" s="128"/>
      <c r="L2102" s="128"/>
      <c r="M2102" s="128"/>
      <c r="N2102" s="84" t="str">
        <f t="shared" si="456"/>
        <v/>
      </c>
      <c r="O2102" s="128"/>
      <c r="P2102" s="84" t="str">
        <f t="shared" si="457"/>
        <v/>
      </c>
      <c r="Q2102" s="84" t="str">
        <f t="shared" si="454"/>
        <v/>
      </c>
      <c r="R2102" s="84" t="str">
        <f t="shared" si="458"/>
        <v/>
      </c>
      <c r="S2102" s="84" t="str">
        <f t="shared" si="459"/>
        <v/>
      </c>
      <c r="U2102" s="84" t="str">
        <f t="shared" si="460"/>
        <v/>
      </c>
      <c r="W2102" s="108" t="str">
        <f>IF($N2102="", "", SUM($D$11:$D2102))</f>
        <v/>
      </c>
      <c r="X2102" s="111" t="str">
        <f t="shared" si="461"/>
        <v/>
      </c>
      <c r="Y2102" s="114" t="str">
        <f t="shared" si="465"/>
        <v/>
      </c>
      <c r="Z2102" s="111" t="str">
        <f>IF(X2102="", "", X2102-SUM($Z$11:$Z2101))</f>
        <v/>
      </c>
      <c r="AA2102" s="111" t="str">
        <f>IF($Y2102="", "", $Y2102-SUM($AA$11:$AA2101))</f>
        <v/>
      </c>
      <c r="AB2102" s="111" t="str">
        <f t="shared" si="466"/>
        <v/>
      </c>
      <c r="AC2102" s="121" t="str">
        <f t="shared" si="462"/>
        <v/>
      </c>
      <c r="AD2102" s="122" t="str">
        <f t="shared" si="463"/>
        <v/>
      </c>
      <c r="AE2102" s="123" t="str">
        <f t="shared" si="467"/>
        <v/>
      </c>
      <c r="AG2102" s="150" t="str">
        <f t="shared" si="464"/>
        <v/>
      </c>
    </row>
    <row r="2103" spans="1:33" x14ac:dyDescent="0.25">
      <c r="A2103" s="56"/>
      <c r="B2103" s="70"/>
      <c r="C2103" s="76"/>
      <c r="D2103" s="73"/>
      <c r="E2103" s="79"/>
      <c r="F2103" s="56"/>
      <c r="G2103" s="13" t="str">
        <f t="shared" si="455"/>
        <v/>
      </c>
      <c r="H2103" s="56"/>
      <c r="K2103" s="128"/>
      <c r="L2103" s="128"/>
      <c r="M2103" s="128"/>
      <c r="N2103" s="84" t="str">
        <f t="shared" si="456"/>
        <v/>
      </c>
      <c r="O2103" s="128"/>
      <c r="P2103" s="84" t="str">
        <f t="shared" si="457"/>
        <v/>
      </c>
      <c r="Q2103" s="84" t="str">
        <f t="shared" si="454"/>
        <v/>
      </c>
      <c r="R2103" s="84" t="str">
        <f t="shared" si="458"/>
        <v/>
      </c>
      <c r="S2103" s="84" t="str">
        <f t="shared" si="459"/>
        <v/>
      </c>
      <c r="U2103" s="84" t="str">
        <f t="shared" si="460"/>
        <v/>
      </c>
      <c r="W2103" s="108" t="str">
        <f>IF($N2103="", "", SUM($D$11:$D2103))</f>
        <v/>
      </c>
      <c r="X2103" s="111" t="str">
        <f t="shared" si="461"/>
        <v/>
      </c>
      <c r="Y2103" s="114" t="str">
        <f t="shared" si="465"/>
        <v/>
      </c>
      <c r="Z2103" s="111" t="str">
        <f>IF(X2103="", "", X2103-SUM($Z$11:$Z2102))</f>
        <v/>
      </c>
      <c r="AA2103" s="111" t="str">
        <f>IF($Y2103="", "", $Y2103-SUM($AA$11:$AA2102))</f>
        <v/>
      </c>
      <c r="AB2103" s="111" t="str">
        <f t="shared" si="466"/>
        <v/>
      </c>
      <c r="AC2103" s="121" t="str">
        <f t="shared" si="462"/>
        <v/>
      </c>
      <c r="AD2103" s="122" t="str">
        <f t="shared" si="463"/>
        <v/>
      </c>
      <c r="AE2103" s="123" t="str">
        <f t="shared" si="467"/>
        <v/>
      </c>
      <c r="AG2103" s="150" t="str">
        <f t="shared" si="464"/>
        <v/>
      </c>
    </row>
    <row r="2104" spans="1:33" x14ac:dyDescent="0.25">
      <c r="A2104" s="56"/>
      <c r="B2104" s="70"/>
      <c r="C2104" s="76"/>
      <c r="D2104" s="73"/>
      <c r="E2104" s="79"/>
      <c r="F2104" s="56"/>
      <c r="G2104" s="13" t="str">
        <f t="shared" si="455"/>
        <v/>
      </c>
      <c r="H2104" s="56"/>
      <c r="K2104" s="128"/>
      <c r="L2104" s="128"/>
      <c r="M2104" s="128"/>
      <c r="N2104" s="84" t="str">
        <f t="shared" si="456"/>
        <v/>
      </c>
      <c r="O2104" s="128"/>
      <c r="P2104" s="84" t="str">
        <f t="shared" si="457"/>
        <v/>
      </c>
      <c r="Q2104" s="84" t="str">
        <f t="shared" si="454"/>
        <v/>
      </c>
      <c r="R2104" s="84" t="str">
        <f t="shared" si="458"/>
        <v/>
      </c>
      <c r="S2104" s="84" t="str">
        <f t="shared" si="459"/>
        <v/>
      </c>
      <c r="U2104" s="84" t="str">
        <f t="shared" si="460"/>
        <v/>
      </c>
      <c r="W2104" s="108" t="str">
        <f>IF($N2104="", "", SUM($D$11:$D2104))</f>
        <v/>
      </c>
      <c r="X2104" s="111" t="str">
        <f t="shared" si="461"/>
        <v/>
      </c>
      <c r="Y2104" s="114" t="str">
        <f t="shared" si="465"/>
        <v/>
      </c>
      <c r="Z2104" s="111" t="str">
        <f>IF(X2104="", "", X2104-SUM($Z$11:$Z2103))</f>
        <v/>
      </c>
      <c r="AA2104" s="111" t="str">
        <f>IF($Y2104="", "", $Y2104-SUM($AA$11:$AA2103))</f>
        <v/>
      </c>
      <c r="AB2104" s="111" t="str">
        <f t="shared" si="466"/>
        <v/>
      </c>
      <c r="AC2104" s="121" t="str">
        <f t="shared" si="462"/>
        <v/>
      </c>
      <c r="AD2104" s="122" t="str">
        <f t="shared" si="463"/>
        <v/>
      </c>
      <c r="AE2104" s="123" t="str">
        <f t="shared" si="467"/>
        <v/>
      </c>
      <c r="AG2104" s="150" t="str">
        <f t="shared" si="464"/>
        <v/>
      </c>
    </row>
    <row r="2105" spans="1:33" x14ac:dyDescent="0.25">
      <c r="A2105" s="56"/>
      <c r="B2105" s="70"/>
      <c r="C2105" s="76"/>
      <c r="D2105" s="73"/>
      <c r="E2105" s="79"/>
      <c r="F2105" s="56"/>
      <c r="G2105" s="13" t="str">
        <f t="shared" si="455"/>
        <v/>
      </c>
      <c r="H2105" s="56"/>
      <c r="K2105" s="128"/>
      <c r="L2105" s="128"/>
      <c r="M2105" s="128"/>
      <c r="N2105" s="84" t="str">
        <f t="shared" si="456"/>
        <v/>
      </c>
      <c r="O2105" s="128"/>
      <c r="P2105" s="84" t="str">
        <f t="shared" si="457"/>
        <v/>
      </c>
      <c r="Q2105" s="84" t="str">
        <f t="shared" si="454"/>
        <v/>
      </c>
      <c r="R2105" s="84" t="str">
        <f t="shared" si="458"/>
        <v/>
      </c>
      <c r="S2105" s="84" t="str">
        <f t="shared" si="459"/>
        <v/>
      </c>
      <c r="U2105" s="84" t="str">
        <f t="shared" si="460"/>
        <v/>
      </c>
      <c r="W2105" s="108" t="str">
        <f>IF($N2105="", "", SUM($D$11:$D2105))</f>
        <v/>
      </c>
      <c r="X2105" s="111" t="str">
        <f t="shared" si="461"/>
        <v/>
      </c>
      <c r="Y2105" s="114" t="str">
        <f t="shared" si="465"/>
        <v/>
      </c>
      <c r="Z2105" s="111" t="str">
        <f>IF(X2105="", "", X2105-SUM($Z$11:$Z2104))</f>
        <v/>
      </c>
      <c r="AA2105" s="111" t="str">
        <f>IF($Y2105="", "", $Y2105-SUM($AA$11:$AA2104))</f>
        <v/>
      </c>
      <c r="AB2105" s="111" t="str">
        <f t="shared" si="466"/>
        <v/>
      </c>
      <c r="AC2105" s="121" t="str">
        <f t="shared" si="462"/>
        <v/>
      </c>
      <c r="AD2105" s="122" t="str">
        <f t="shared" si="463"/>
        <v/>
      </c>
      <c r="AE2105" s="123" t="str">
        <f t="shared" si="467"/>
        <v/>
      </c>
      <c r="AG2105" s="150" t="str">
        <f t="shared" si="464"/>
        <v/>
      </c>
    </row>
    <row r="2106" spans="1:33" x14ac:dyDescent="0.25">
      <c r="A2106" s="56"/>
      <c r="B2106" s="70"/>
      <c r="C2106" s="76"/>
      <c r="D2106" s="73"/>
      <c r="E2106" s="79"/>
      <c r="F2106" s="56"/>
      <c r="G2106" s="13" t="str">
        <f t="shared" si="455"/>
        <v/>
      </c>
      <c r="H2106" s="56"/>
      <c r="K2106" s="128"/>
      <c r="L2106" s="128"/>
      <c r="M2106" s="128"/>
      <c r="N2106" s="84" t="str">
        <f t="shared" si="456"/>
        <v/>
      </c>
      <c r="O2106" s="128"/>
      <c r="P2106" s="84" t="str">
        <f t="shared" si="457"/>
        <v/>
      </c>
      <c r="Q2106" s="84" t="str">
        <f t="shared" si="454"/>
        <v/>
      </c>
      <c r="R2106" s="84" t="str">
        <f t="shared" si="458"/>
        <v/>
      </c>
      <c r="S2106" s="84" t="str">
        <f t="shared" si="459"/>
        <v/>
      </c>
      <c r="U2106" s="84" t="str">
        <f t="shared" si="460"/>
        <v/>
      </c>
      <c r="W2106" s="108" t="str">
        <f>IF($N2106="", "", SUM($D$11:$D2106))</f>
        <v/>
      </c>
      <c r="X2106" s="111" t="str">
        <f t="shared" si="461"/>
        <v/>
      </c>
      <c r="Y2106" s="114" t="str">
        <f t="shared" si="465"/>
        <v/>
      </c>
      <c r="Z2106" s="111" t="str">
        <f>IF(X2106="", "", X2106-SUM($Z$11:$Z2105))</f>
        <v/>
      </c>
      <c r="AA2106" s="111" t="str">
        <f>IF($Y2106="", "", $Y2106-SUM($AA$11:$AA2105))</f>
        <v/>
      </c>
      <c r="AB2106" s="111" t="str">
        <f t="shared" si="466"/>
        <v/>
      </c>
      <c r="AC2106" s="121" t="str">
        <f t="shared" si="462"/>
        <v/>
      </c>
      <c r="AD2106" s="122" t="str">
        <f t="shared" si="463"/>
        <v/>
      </c>
      <c r="AE2106" s="123" t="str">
        <f t="shared" si="467"/>
        <v/>
      </c>
      <c r="AG2106" s="150" t="str">
        <f t="shared" si="464"/>
        <v/>
      </c>
    </row>
    <row r="2107" spans="1:33" x14ac:dyDescent="0.25">
      <c r="A2107" s="56"/>
      <c r="B2107" s="70"/>
      <c r="C2107" s="76"/>
      <c r="D2107" s="73"/>
      <c r="E2107" s="79"/>
      <c r="F2107" s="56"/>
      <c r="G2107" s="13" t="str">
        <f t="shared" si="455"/>
        <v/>
      </c>
      <c r="H2107" s="56"/>
      <c r="K2107" s="128"/>
      <c r="L2107" s="128"/>
      <c r="M2107" s="128"/>
      <c r="N2107" s="84" t="str">
        <f t="shared" si="456"/>
        <v/>
      </c>
      <c r="O2107" s="128"/>
      <c r="P2107" s="84" t="str">
        <f t="shared" si="457"/>
        <v/>
      </c>
      <c r="Q2107" s="84" t="str">
        <f t="shared" si="454"/>
        <v/>
      </c>
      <c r="R2107" s="84" t="str">
        <f t="shared" si="458"/>
        <v/>
      </c>
      <c r="S2107" s="84" t="str">
        <f t="shared" si="459"/>
        <v/>
      </c>
      <c r="U2107" s="84" t="str">
        <f t="shared" si="460"/>
        <v/>
      </c>
      <c r="W2107" s="108" t="str">
        <f>IF($N2107="", "", SUM($D$11:$D2107))</f>
        <v/>
      </c>
      <c r="X2107" s="111" t="str">
        <f t="shared" si="461"/>
        <v/>
      </c>
      <c r="Y2107" s="114" t="str">
        <f t="shared" si="465"/>
        <v/>
      </c>
      <c r="Z2107" s="111" t="str">
        <f>IF(X2107="", "", X2107-SUM($Z$11:$Z2106))</f>
        <v/>
      </c>
      <c r="AA2107" s="111" t="str">
        <f>IF($Y2107="", "", $Y2107-SUM($AA$11:$AA2106))</f>
        <v/>
      </c>
      <c r="AB2107" s="111" t="str">
        <f t="shared" si="466"/>
        <v/>
      </c>
      <c r="AC2107" s="121" t="str">
        <f t="shared" si="462"/>
        <v/>
      </c>
      <c r="AD2107" s="122" t="str">
        <f t="shared" si="463"/>
        <v/>
      </c>
      <c r="AE2107" s="123" t="str">
        <f t="shared" si="467"/>
        <v/>
      </c>
      <c r="AG2107" s="150" t="str">
        <f t="shared" si="464"/>
        <v/>
      </c>
    </row>
    <row r="2108" spans="1:33" x14ac:dyDescent="0.25">
      <c r="A2108" s="56"/>
      <c r="B2108" s="70"/>
      <c r="C2108" s="76"/>
      <c r="D2108" s="73"/>
      <c r="E2108" s="79"/>
      <c r="F2108" s="56"/>
      <c r="G2108" s="13" t="str">
        <f t="shared" si="455"/>
        <v/>
      </c>
      <c r="H2108" s="56"/>
      <c r="K2108" s="128"/>
      <c r="L2108" s="128"/>
      <c r="M2108" s="128"/>
      <c r="N2108" s="84" t="str">
        <f t="shared" si="456"/>
        <v/>
      </c>
      <c r="O2108" s="128"/>
      <c r="P2108" s="84" t="str">
        <f t="shared" si="457"/>
        <v/>
      </c>
      <c r="Q2108" s="84" t="str">
        <f t="shared" si="454"/>
        <v/>
      </c>
      <c r="R2108" s="84" t="str">
        <f t="shared" si="458"/>
        <v/>
      </c>
      <c r="S2108" s="84" t="str">
        <f t="shared" si="459"/>
        <v/>
      </c>
      <c r="U2108" s="84" t="str">
        <f t="shared" si="460"/>
        <v/>
      </c>
      <c r="W2108" s="108" t="str">
        <f>IF($N2108="", "", SUM($D$11:$D2108))</f>
        <v/>
      </c>
      <c r="X2108" s="111" t="str">
        <f t="shared" si="461"/>
        <v/>
      </c>
      <c r="Y2108" s="114" t="str">
        <f t="shared" si="465"/>
        <v/>
      </c>
      <c r="Z2108" s="111" t="str">
        <f>IF(X2108="", "", X2108-SUM($Z$11:$Z2107))</f>
        <v/>
      </c>
      <c r="AA2108" s="111" t="str">
        <f>IF($Y2108="", "", $Y2108-SUM($AA$11:$AA2107))</f>
        <v/>
      </c>
      <c r="AB2108" s="111" t="str">
        <f t="shared" si="466"/>
        <v/>
      </c>
      <c r="AC2108" s="121" t="str">
        <f t="shared" si="462"/>
        <v/>
      </c>
      <c r="AD2108" s="122" t="str">
        <f t="shared" si="463"/>
        <v/>
      </c>
      <c r="AE2108" s="123" t="str">
        <f t="shared" si="467"/>
        <v/>
      </c>
      <c r="AG2108" s="150" t="str">
        <f t="shared" si="464"/>
        <v/>
      </c>
    </row>
    <row r="2109" spans="1:33" x14ac:dyDescent="0.25">
      <c r="A2109" s="56"/>
      <c r="B2109" s="70"/>
      <c r="C2109" s="76"/>
      <c r="D2109" s="73"/>
      <c r="E2109" s="79"/>
      <c r="F2109" s="56"/>
      <c r="G2109" s="13" t="str">
        <f t="shared" si="455"/>
        <v/>
      </c>
      <c r="H2109" s="56"/>
      <c r="K2109" s="128"/>
      <c r="L2109" s="128"/>
      <c r="M2109" s="128"/>
      <c r="N2109" s="84" t="str">
        <f t="shared" si="456"/>
        <v/>
      </c>
      <c r="O2109" s="128"/>
      <c r="P2109" s="84" t="str">
        <f t="shared" si="457"/>
        <v/>
      </c>
      <c r="Q2109" s="84" t="str">
        <f t="shared" si="454"/>
        <v/>
      </c>
      <c r="R2109" s="84" t="str">
        <f t="shared" si="458"/>
        <v/>
      </c>
      <c r="S2109" s="84" t="str">
        <f t="shared" si="459"/>
        <v/>
      </c>
      <c r="U2109" s="84" t="str">
        <f t="shared" si="460"/>
        <v/>
      </c>
      <c r="W2109" s="108" t="str">
        <f>IF($N2109="", "", SUM($D$11:$D2109))</f>
        <v/>
      </c>
      <c r="X2109" s="111" t="str">
        <f t="shared" si="461"/>
        <v/>
      </c>
      <c r="Y2109" s="114" t="str">
        <f t="shared" si="465"/>
        <v/>
      </c>
      <c r="Z2109" s="111" t="str">
        <f>IF(X2109="", "", X2109-SUM($Z$11:$Z2108))</f>
        <v/>
      </c>
      <c r="AA2109" s="111" t="str">
        <f>IF($Y2109="", "", $Y2109-SUM($AA$11:$AA2108))</f>
        <v/>
      </c>
      <c r="AB2109" s="111" t="str">
        <f t="shared" si="466"/>
        <v/>
      </c>
      <c r="AC2109" s="121" t="str">
        <f t="shared" si="462"/>
        <v/>
      </c>
      <c r="AD2109" s="122" t="str">
        <f t="shared" si="463"/>
        <v/>
      </c>
      <c r="AE2109" s="123" t="str">
        <f t="shared" si="467"/>
        <v/>
      </c>
      <c r="AG2109" s="150" t="str">
        <f t="shared" si="464"/>
        <v/>
      </c>
    </row>
    <row r="2110" spans="1:33" x14ac:dyDescent="0.25">
      <c r="A2110" s="56"/>
      <c r="B2110" s="70"/>
      <c r="C2110" s="76"/>
      <c r="D2110" s="73"/>
      <c r="E2110" s="79"/>
      <c r="F2110" s="56"/>
      <c r="G2110" s="13" t="str">
        <f t="shared" si="455"/>
        <v/>
      </c>
      <c r="H2110" s="56"/>
      <c r="K2110" s="128"/>
      <c r="L2110" s="128"/>
      <c r="M2110" s="128"/>
      <c r="N2110" s="84" t="str">
        <f t="shared" si="456"/>
        <v/>
      </c>
      <c r="O2110" s="128"/>
      <c r="P2110" s="84" t="str">
        <f t="shared" si="457"/>
        <v/>
      </c>
      <c r="Q2110" s="84" t="str">
        <f t="shared" si="454"/>
        <v/>
      </c>
      <c r="R2110" s="84" t="str">
        <f t="shared" si="458"/>
        <v/>
      </c>
      <c r="S2110" s="84" t="str">
        <f t="shared" si="459"/>
        <v/>
      </c>
      <c r="U2110" s="84" t="str">
        <f t="shared" si="460"/>
        <v/>
      </c>
      <c r="W2110" s="108" t="str">
        <f>IF($N2110="", "", SUM($D$11:$D2110))</f>
        <v/>
      </c>
      <c r="X2110" s="111" t="str">
        <f t="shared" si="461"/>
        <v/>
      </c>
      <c r="Y2110" s="114" t="str">
        <f t="shared" si="465"/>
        <v/>
      </c>
      <c r="Z2110" s="111" t="str">
        <f>IF(X2110="", "", X2110-SUM($Z$11:$Z2109))</f>
        <v/>
      </c>
      <c r="AA2110" s="111" t="str">
        <f>IF($Y2110="", "", $Y2110-SUM($AA$11:$AA2109))</f>
        <v/>
      </c>
      <c r="AB2110" s="111" t="str">
        <f t="shared" si="466"/>
        <v/>
      </c>
      <c r="AC2110" s="121" t="str">
        <f t="shared" si="462"/>
        <v/>
      </c>
      <c r="AD2110" s="122" t="str">
        <f t="shared" si="463"/>
        <v/>
      </c>
      <c r="AE2110" s="123" t="str">
        <f t="shared" si="467"/>
        <v/>
      </c>
      <c r="AG2110" s="150" t="str">
        <f t="shared" si="464"/>
        <v/>
      </c>
    </row>
    <row r="2111" spans="1:33" x14ac:dyDescent="0.25">
      <c r="A2111" s="56"/>
      <c r="B2111" s="70"/>
      <c r="C2111" s="76"/>
      <c r="D2111" s="73"/>
      <c r="E2111" s="79"/>
      <c r="F2111" s="56"/>
      <c r="G2111" s="13" t="str">
        <f t="shared" si="455"/>
        <v/>
      </c>
      <c r="H2111" s="56"/>
      <c r="K2111" s="128"/>
      <c r="L2111" s="128"/>
      <c r="M2111" s="128"/>
      <c r="N2111" s="84" t="str">
        <f t="shared" si="456"/>
        <v/>
      </c>
      <c r="O2111" s="128"/>
      <c r="P2111" s="84" t="str">
        <f t="shared" si="457"/>
        <v/>
      </c>
      <c r="Q2111" s="84" t="str">
        <f t="shared" si="454"/>
        <v/>
      </c>
      <c r="R2111" s="84" t="str">
        <f t="shared" si="458"/>
        <v/>
      </c>
      <c r="S2111" s="84" t="str">
        <f t="shared" si="459"/>
        <v/>
      </c>
      <c r="U2111" s="84" t="str">
        <f t="shared" si="460"/>
        <v/>
      </c>
      <c r="W2111" s="108" t="str">
        <f>IF($N2111="", "", SUM($D$11:$D2111))</f>
        <v/>
      </c>
      <c r="X2111" s="111" t="str">
        <f t="shared" si="461"/>
        <v/>
      </c>
      <c r="Y2111" s="114" t="str">
        <f t="shared" si="465"/>
        <v/>
      </c>
      <c r="Z2111" s="111" t="str">
        <f>IF(X2111="", "", X2111-SUM($Z$11:$Z2110))</f>
        <v/>
      </c>
      <c r="AA2111" s="111" t="str">
        <f>IF($Y2111="", "", $Y2111-SUM($AA$11:$AA2110))</f>
        <v/>
      </c>
      <c r="AB2111" s="111" t="str">
        <f t="shared" si="466"/>
        <v/>
      </c>
      <c r="AC2111" s="121" t="str">
        <f t="shared" si="462"/>
        <v/>
      </c>
      <c r="AD2111" s="122" t="str">
        <f t="shared" si="463"/>
        <v/>
      </c>
      <c r="AE2111" s="123" t="str">
        <f t="shared" si="467"/>
        <v/>
      </c>
      <c r="AG2111" s="150" t="str">
        <f t="shared" si="464"/>
        <v/>
      </c>
    </row>
    <row r="2112" spans="1:33" x14ac:dyDescent="0.25">
      <c r="A2112" s="56"/>
      <c r="B2112" s="70"/>
      <c r="C2112" s="76"/>
      <c r="D2112" s="73"/>
      <c r="E2112" s="79"/>
      <c r="F2112" s="56"/>
      <c r="G2112" s="13" t="str">
        <f t="shared" si="455"/>
        <v/>
      </c>
      <c r="H2112" s="56"/>
      <c r="K2112" s="128"/>
      <c r="L2112" s="128"/>
      <c r="M2112" s="128"/>
      <c r="N2112" s="84" t="str">
        <f t="shared" si="456"/>
        <v/>
      </c>
      <c r="O2112" s="128"/>
      <c r="P2112" s="84" t="str">
        <f t="shared" si="457"/>
        <v/>
      </c>
      <c r="Q2112" s="84" t="str">
        <f t="shared" si="454"/>
        <v/>
      </c>
      <c r="R2112" s="84" t="str">
        <f t="shared" si="458"/>
        <v/>
      </c>
      <c r="S2112" s="84" t="str">
        <f t="shared" si="459"/>
        <v/>
      </c>
      <c r="U2112" s="84" t="str">
        <f t="shared" si="460"/>
        <v/>
      </c>
      <c r="W2112" s="108" t="str">
        <f>IF($N2112="", "", SUM($D$11:$D2112))</f>
        <v/>
      </c>
      <c r="X2112" s="111" t="str">
        <f t="shared" si="461"/>
        <v/>
      </c>
      <c r="Y2112" s="114" t="str">
        <f t="shared" si="465"/>
        <v/>
      </c>
      <c r="Z2112" s="111" t="str">
        <f>IF(X2112="", "", X2112-SUM($Z$11:$Z2111))</f>
        <v/>
      </c>
      <c r="AA2112" s="111" t="str">
        <f>IF($Y2112="", "", $Y2112-SUM($AA$11:$AA2111))</f>
        <v/>
      </c>
      <c r="AB2112" s="111" t="str">
        <f t="shared" si="466"/>
        <v/>
      </c>
      <c r="AC2112" s="121" t="str">
        <f t="shared" si="462"/>
        <v/>
      </c>
      <c r="AD2112" s="122" t="str">
        <f t="shared" si="463"/>
        <v/>
      </c>
      <c r="AE2112" s="123" t="str">
        <f t="shared" si="467"/>
        <v/>
      </c>
      <c r="AG2112" s="150" t="str">
        <f t="shared" si="464"/>
        <v/>
      </c>
    </row>
    <row r="2113" spans="1:33" x14ac:dyDescent="0.25">
      <c r="A2113" s="56"/>
      <c r="B2113" s="70"/>
      <c r="C2113" s="76"/>
      <c r="D2113" s="73"/>
      <c r="E2113" s="79"/>
      <c r="F2113" s="56"/>
      <c r="G2113" s="13" t="str">
        <f t="shared" si="455"/>
        <v/>
      </c>
      <c r="H2113" s="56"/>
      <c r="K2113" s="128"/>
      <c r="L2113" s="128"/>
      <c r="M2113" s="128"/>
      <c r="N2113" s="84" t="str">
        <f t="shared" si="456"/>
        <v/>
      </c>
      <c r="O2113" s="128"/>
      <c r="P2113" s="84" t="str">
        <f t="shared" si="457"/>
        <v/>
      </c>
      <c r="Q2113" s="84" t="str">
        <f t="shared" si="454"/>
        <v/>
      </c>
      <c r="R2113" s="84" t="str">
        <f t="shared" si="458"/>
        <v/>
      </c>
      <c r="S2113" s="84" t="str">
        <f t="shared" si="459"/>
        <v/>
      </c>
      <c r="U2113" s="84" t="str">
        <f t="shared" si="460"/>
        <v/>
      </c>
      <c r="W2113" s="108" t="str">
        <f>IF($N2113="", "", SUM($D$11:$D2113))</f>
        <v/>
      </c>
      <c r="X2113" s="111" t="str">
        <f t="shared" si="461"/>
        <v/>
      </c>
      <c r="Y2113" s="114" t="str">
        <f t="shared" si="465"/>
        <v/>
      </c>
      <c r="Z2113" s="111" t="str">
        <f>IF(X2113="", "", X2113-SUM($Z$11:$Z2112))</f>
        <v/>
      </c>
      <c r="AA2113" s="111" t="str">
        <f>IF($Y2113="", "", $Y2113-SUM($AA$11:$AA2112))</f>
        <v/>
      </c>
      <c r="AB2113" s="111" t="str">
        <f t="shared" si="466"/>
        <v/>
      </c>
      <c r="AC2113" s="121" t="str">
        <f t="shared" si="462"/>
        <v/>
      </c>
      <c r="AD2113" s="122" t="str">
        <f t="shared" si="463"/>
        <v/>
      </c>
      <c r="AE2113" s="123" t="str">
        <f t="shared" si="467"/>
        <v/>
      </c>
      <c r="AG2113" s="150" t="str">
        <f t="shared" si="464"/>
        <v/>
      </c>
    </row>
    <row r="2114" spans="1:33" x14ac:dyDescent="0.25">
      <c r="A2114" s="56"/>
      <c r="B2114" s="70"/>
      <c r="C2114" s="76"/>
      <c r="D2114" s="73"/>
      <c r="E2114" s="79"/>
      <c r="F2114" s="56"/>
      <c r="G2114" s="13" t="str">
        <f t="shared" si="455"/>
        <v/>
      </c>
      <c r="H2114" s="56"/>
      <c r="K2114" s="128"/>
      <c r="L2114" s="128"/>
      <c r="M2114" s="128"/>
      <c r="N2114" s="84" t="str">
        <f t="shared" si="456"/>
        <v/>
      </c>
      <c r="O2114" s="128"/>
      <c r="P2114" s="84" t="str">
        <f t="shared" si="457"/>
        <v/>
      </c>
      <c r="Q2114" s="84" t="str">
        <f t="shared" si="454"/>
        <v/>
      </c>
      <c r="R2114" s="84" t="str">
        <f t="shared" si="458"/>
        <v/>
      </c>
      <c r="S2114" s="84" t="str">
        <f t="shared" si="459"/>
        <v/>
      </c>
      <c r="U2114" s="84" t="str">
        <f t="shared" si="460"/>
        <v/>
      </c>
      <c r="W2114" s="108" t="str">
        <f>IF($N2114="", "", SUM($D$11:$D2114))</f>
        <v/>
      </c>
      <c r="X2114" s="111" t="str">
        <f t="shared" si="461"/>
        <v/>
      </c>
      <c r="Y2114" s="114" t="str">
        <f t="shared" si="465"/>
        <v/>
      </c>
      <c r="Z2114" s="111" t="str">
        <f>IF(X2114="", "", X2114-SUM($Z$11:$Z2113))</f>
        <v/>
      </c>
      <c r="AA2114" s="111" t="str">
        <f>IF($Y2114="", "", $Y2114-SUM($AA$11:$AA2113))</f>
        <v/>
      </c>
      <c r="AB2114" s="111" t="str">
        <f t="shared" si="466"/>
        <v/>
      </c>
      <c r="AC2114" s="121" t="str">
        <f t="shared" si="462"/>
        <v/>
      </c>
      <c r="AD2114" s="122" t="str">
        <f t="shared" si="463"/>
        <v/>
      </c>
      <c r="AE2114" s="123" t="str">
        <f t="shared" si="467"/>
        <v/>
      </c>
      <c r="AG2114" s="150" t="str">
        <f t="shared" si="464"/>
        <v/>
      </c>
    </row>
    <row r="2115" spans="1:33" x14ac:dyDescent="0.25">
      <c r="A2115" s="56"/>
      <c r="B2115" s="70"/>
      <c r="C2115" s="76"/>
      <c r="D2115" s="73"/>
      <c r="E2115" s="79"/>
      <c r="F2115" s="56"/>
      <c r="G2115" s="13" t="str">
        <f t="shared" si="455"/>
        <v/>
      </c>
      <c r="H2115" s="56"/>
      <c r="K2115" s="128"/>
      <c r="L2115" s="128"/>
      <c r="M2115" s="128"/>
      <c r="N2115" s="84" t="str">
        <f t="shared" si="456"/>
        <v/>
      </c>
      <c r="O2115" s="128"/>
      <c r="P2115" s="84" t="str">
        <f t="shared" si="457"/>
        <v/>
      </c>
      <c r="Q2115" s="84" t="str">
        <f t="shared" si="454"/>
        <v/>
      </c>
      <c r="R2115" s="84" t="str">
        <f t="shared" si="458"/>
        <v/>
      </c>
      <c r="S2115" s="84" t="str">
        <f t="shared" si="459"/>
        <v/>
      </c>
      <c r="U2115" s="84" t="str">
        <f t="shared" si="460"/>
        <v/>
      </c>
      <c r="W2115" s="108" t="str">
        <f>IF($N2115="", "", SUM($D$11:$D2115))</f>
        <v/>
      </c>
      <c r="X2115" s="111" t="str">
        <f t="shared" si="461"/>
        <v/>
      </c>
      <c r="Y2115" s="114" t="str">
        <f t="shared" si="465"/>
        <v/>
      </c>
      <c r="Z2115" s="111" t="str">
        <f>IF(X2115="", "", X2115-SUM($Z$11:$Z2114))</f>
        <v/>
      </c>
      <c r="AA2115" s="111" t="str">
        <f>IF($Y2115="", "", $Y2115-SUM($AA$11:$AA2114))</f>
        <v/>
      </c>
      <c r="AB2115" s="111" t="str">
        <f t="shared" si="466"/>
        <v/>
      </c>
      <c r="AC2115" s="121" t="str">
        <f t="shared" si="462"/>
        <v/>
      </c>
      <c r="AD2115" s="122" t="str">
        <f t="shared" si="463"/>
        <v/>
      </c>
      <c r="AE2115" s="123" t="str">
        <f t="shared" si="467"/>
        <v/>
      </c>
      <c r="AG2115" s="150" t="str">
        <f t="shared" si="464"/>
        <v/>
      </c>
    </row>
    <row r="2116" spans="1:33" x14ac:dyDescent="0.25">
      <c r="A2116" s="56"/>
      <c r="B2116" s="70"/>
      <c r="C2116" s="76"/>
      <c r="D2116" s="73"/>
      <c r="E2116" s="79"/>
      <c r="F2116" s="56"/>
      <c r="G2116" s="13" t="str">
        <f t="shared" si="455"/>
        <v/>
      </c>
      <c r="H2116" s="56"/>
      <c r="K2116" s="128"/>
      <c r="L2116" s="128"/>
      <c r="M2116" s="128"/>
      <c r="N2116" s="84" t="str">
        <f t="shared" si="456"/>
        <v/>
      </c>
      <c r="O2116" s="128"/>
      <c r="P2116" s="84" t="str">
        <f t="shared" si="457"/>
        <v/>
      </c>
      <c r="Q2116" s="84" t="str">
        <f t="shared" si="454"/>
        <v/>
      </c>
      <c r="R2116" s="84" t="str">
        <f t="shared" si="458"/>
        <v/>
      </c>
      <c r="S2116" s="84" t="str">
        <f t="shared" si="459"/>
        <v/>
      </c>
      <c r="U2116" s="84" t="str">
        <f t="shared" si="460"/>
        <v/>
      </c>
      <c r="W2116" s="108" t="str">
        <f>IF($N2116="", "", SUM($D$11:$D2116))</f>
        <v/>
      </c>
      <c r="X2116" s="111" t="str">
        <f t="shared" si="461"/>
        <v/>
      </c>
      <c r="Y2116" s="114" t="str">
        <f t="shared" si="465"/>
        <v/>
      </c>
      <c r="Z2116" s="111" t="str">
        <f>IF(X2116="", "", X2116-SUM($Z$11:$Z2115))</f>
        <v/>
      </c>
      <c r="AA2116" s="111" t="str">
        <f>IF($Y2116="", "", $Y2116-SUM($AA$11:$AA2115))</f>
        <v/>
      </c>
      <c r="AB2116" s="111" t="str">
        <f t="shared" si="466"/>
        <v/>
      </c>
      <c r="AC2116" s="121" t="str">
        <f t="shared" si="462"/>
        <v/>
      </c>
      <c r="AD2116" s="122" t="str">
        <f t="shared" si="463"/>
        <v/>
      </c>
      <c r="AE2116" s="123" t="str">
        <f t="shared" si="467"/>
        <v/>
      </c>
      <c r="AG2116" s="150" t="str">
        <f t="shared" si="464"/>
        <v/>
      </c>
    </row>
    <row r="2117" spans="1:33" x14ac:dyDescent="0.25">
      <c r="A2117" s="56"/>
      <c r="B2117" s="70"/>
      <c r="C2117" s="76"/>
      <c r="D2117" s="73"/>
      <c r="E2117" s="79"/>
      <c r="F2117" s="56"/>
      <c r="G2117" s="13" t="str">
        <f t="shared" si="455"/>
        <v/>
      </c>
      <c r="H2117" s="56"/>
      <c r="K2117" s="128"/>
      <c r="L2117" s="128"/>
      <c r="M2117" s="128"/>
      <c r="N2117" s="84" t="str">
        <f t="shared" si="456"/>
        <v/>
      </c>
      <c r="O2117" s="128"/>
      <c r="P2117" s="84" t="str">
        <f t="shared" si="457"/>
        <v/>
      </c>
      <c r="Q2117" s="84" t="str">
        <f t="shared" si="454"/>
        <v/>
      </c>
      <c r="R2117" s="84" t="str">
        <f t="shared" si="458"/>
        <v/>
      </c>
      <c r="S2117" s="84" t="str">
        <f t="shared" si="459"/>
        <v/>
      </c>
      <c r="U2117" s="84" t="str">
        <f t="shared" si="460"/>
        <v/>
      </c>
      <c r="W2117" s="108" t="str">
        <f>IF($N2117="", "", SUM($D$11:$D2117))</f>
        <v/>
      </c>
      <c r="X2117" s="111" t="str">
        <f t="shared" si="461"/>
        <v/>
      </c>
      <c r="Y2117" s="114" t="str">
        <f t="shared" si="465"/>
        <v/>
      </c>
      <c r="Z2117" s="111" t="str">
        <f>IF(X2117="", "", X2117-SUM($Z$11:$Z2116))</f>
        <v/>
      </c>
      <c r="AA2117" s="111" t="str">
        <f>IF($Y2117="", "", $Y2117-SUM($AA$11:$AA2116))</f>
        <v/>
      </c>
      <c r="AB2117" s="111" t="str">
        <f t="shared" si="466"/>
        <v/>
      </c>
      <c r="AC2117" s="121" t="str">
        <f t="shared" si="462"/>
        <v/>
      </c>
      <c r="AD2117" s="122" t="str">
        <f t="shared" si="463"/>
        <v/>
      </c>
      <c r="AE2117" s="123" t="str">
        <f t="shared" si="467"/>
        <v/>
      </c>
      <c r="AG2117" s="150" t="str">
        <f t="shared" si="464"/>
        <v/>
      </c>
    </row>
    <row r="2118" spans="1:33" x14ac:dyDescent="0.25">
      <c r="A2118" s="56"/>
      <c r="B2118" s="70"/>
      <c r="C2118" s="76"/>
      <c r="D2118" s="73"/>
      <c r="E2118" s="79"/>
      <c r="F2118" s="56"/>
      <c r="G2118" s="13" t="str">
        <f t="shared" si="455"/>
        <v/>
      </c>
      <c r="H2118" s="56"/>
      <c r="K2118" s="128"/>
      <c r="L2118" s="128"/>
      <c r="M2118" s="128"/>
      <c r="N2118" s="84" t="str">
        <f t="shared" si="456"/>
        <v/>
      </c>
      <c r="O2118" s="128"/>
      <c r="P2118" s="84" t="str">
        <f t="shared" si="457"/>
        <v/>
      </c>
      <c r="Q2118" s="84" t="str">
        <f t="shared" si="454"/>
        <v/>
      </c>
      <c r="R2118" s="84" t="str">
        <f t="shared" si="458"/>
        <v/>
      </c>
      <c r="S2118" s="84" t="str">
        <f t="shared" si="459"/>
        <v/>
      </c>
      <c r="U2118" s="84" t="str">
        <f t="shared" si="460"/>
        <v/>
      </c>
      <c r="W2118" s="108" t="str">
        <f>IF($N2118="", "", SUM($D$11:$D2118))</f>
        <v/>
      </c>
      <c r="X2118" s="111" t="str">
        <f t="shared" si="461"/>
        <v/>
      </c>
      <c r="Y2118" s="114" t="str">
        <f t="shared" si="465"/>
        <v/>
      </c>
      <c r="Z2118" s="111" t="str">
        <f>IF(X2118="", "", X2118-SUM($Z$11:$Z2117))</f>
        <v/>
      </c>
      <c r="AA2118" s="111" t="str">
        <f>IF($Y2118="", "", $Y2118-SUM($AA$11:$AA2117))</f>
        <v/>
      </c>
      <c r="AB2118" s="111" t="str">
        <f t="shared" si="466"/>
        <v/>
      </c>
      <c r="AC2118" s="121" t="str">
        <f t="shared" si="462"/>
        <v/>
      </c>
      <c r="AD2118" s="122" t="str">
        <f t="shared" si="463"/>
        <v/>
      </c>
      <c r="AE2118" s="123" t="str">
        <f t="shared" si="467"/>
        <v/>
      </c>
      <c r="AG2118" s="150" t="str">
        <f t="shared" si="464"/>
        <v/>
      </c>
    </row>
    <row r="2119" spans="1:33" x14ac:dyDescent="0.25">
      <c r="A2119" s="56"/>
      <c r="B2119" s="70"/>
      <c r="C2119" s="76"/>
      <c r="D2119" s="73"/>
      <c r="E2119" s="79"/>
      <c r="F2119" s="56"/>
      <c r="G2119" s="13" t="str">
        <f t="shared" si="455"/>
        <v/>
      </c>
      <c r="H2119" s="56"/>
      <c r="K2119" s="128"/>
      <c r="L2119" s="128"/>
      <c r="M2119" s="128"/>
      <c r="N2119" s="84" t="str">
        <f t="shared" si="456"/>
        <v/>
      </c>
      <c r="O2119" s="128"/>
      <c r="P2119" s="84" t="str">
        <f t="shared" si="457"/>
        <v/>
      </c>
      <c r="Q2119" s="84" t="str">
        <f t="shared" si="454"/>
        <v/>
      </c>
      <c r="R2119" s="84" t="str">
        <f t="shared" si="458"/>
        <v/>
      </c>
      <c r="S2119" s="84" t="str">
        <f t="shared" si="459"/>
        <v/>
      </c>
      <c r="U2119" s="84" t="str">
        <f t="shared" si="460"/>
        <v/>
      </c>
      <c r="W2119" s="108" t="str">
        <f>IF($N2119="", "", SUM($D$11:$D2119))</f>
        <v/>
      </c>
      <c r="X2119" s="111" t="str">
        <f t="shared" si="461"/>
        <v/>
      </c>
      <c r="Y2119" s="114" t="str">
        <f t="shared" si="465"/>
        <v/>
      </c>
      <c r="Z2119" s="111" t="str">
        <f>IF(X2119="", "", X2119-SUM($Z$11:$Z2118))</f>
        <v/>
      </c>
      <c r="AA2119" s="111" t="str">
        <f>IF($Y2119="", "", $Y2119-SUM($AA$11:$AA2118))</f>
        <v/>
      </c>
      <c r="AB2119" s="111" t="str">
        <f t="shared" si="466"/>
        <v/>
      </c>
      <c r="AC2119" s="121" t="str">
        <f t="shared" si="462"/>
        <v/>
      </c>
      <c r="AD2119" s="122" t="str">
        <f t="shared" si="463"/>
        <v/>
      </c>
      <c r="AE2119" s="123" t="str">
        <f t="shared" si="467"/>
        <v/>
      </c>
      <c r="AG2119" s="150" t="str">
        <f t="shared" si="464"/>
        <v/>
      </c>
    </row>
    <row r="2120" spans="1:33" x14ac:dyDescent="0.25">
      <c r="A2120" s="56"/>
      <c r="B2120" s="70"/>
      <c r="C2120" s="76"/>
      <c r="D2120" s="73"/>
      <c r="E2120" s="79"/>
      <c r="F2120" s="56"/>
      <c r="G2120" s="13" t="str">
        <f t="shared" si="455"/>
        <v/>
      </c>
      <c r="H2120" s="56"/>
      <c r="K2120" s="128"/>
      <c r="L2120" s="128"/>
      <c r="M2120" s="128"/>
      <c r="N2120" s="84" t="str">
        <f t="shared" si="456"/>
        <v/>
      </c>
      <c r="O2120" s="128"/>
      <c r="P2120" s="84" t="str">
        <f t="shared" si="457"/>
        <v/>
      </c>
      <c r="Q2120" s="84" t="str">
        <f t="shared" si="454"/>
        <v/>
      </c>
      <c r="R2120" s="84" t="str">
        <f t="shared" si="458"/>
        <v/>
      </c>
      <c r="S2120" s="84" t="str">
        <f t="shared" si="459"/>
        <v/>
      </c>
      <c r="U2120" s="84" t="str">
        <f t="shared" si="460"/>
        <v/>
      </c>
      <c r="W2120" s="108" t="str">
        <f>IF($N2120="", "", SUM($D$11:$D2120))</f>
        <v/>
      </c>
      <c r="X2120" s="111" t="str">
        <f t="shared" si="461"/>
        <v/>
      </c>
      <c r="Y2120" s="114" t="str">
        <f t="shared" si="465"/>
        <v/>
      </c>
      <c r="Z2120" s="111" t="str">
        <f>IF(X2120="", "", X2120-SUM($Z$11:$Z2119))</f>
        <v/>
      </c>
      <c r="AA2120" s="111" t="str">
        <f>IF($Y2120="", "", $Y2120-SUM($AA$11:$AA2119))</f>
        <v/>
      </c>
      <c r="AB2120" s="111" t="str">
        <f t="shared" si="466"/>
        <v/>
      </c>
      <c r="AC2120" s="121" t="str">
        <f t="shared" si="462"/>
        <v/>
      </c>
      <c r="AD2120" s="122" t="str">
        <f t="shared" si="463"/>
        <v/>
      </c>
      <c r="AE2120" s="123" t="str">
        <f t="shared" si="467"/>
        <v/>
      </c>
      <c r="AG2120" s="150" t="str">
        <f t="shared" si="464"/>
        <v/>
      </c>
    </row>
    <row r="2121" spans="1:33" x14ac:dyDescent="0.25">
      <c r="A2121" s="56"/>
      <c r="B2121" s="70"/>
      <c r="C2121" s="76"/>
      <c r="D2121" s="73"/>
      <c r="E2121" s="79"/>
      <c r="F2121" s="56"/>
      <c r="G2121" s="13" t="str">
        <f t="shared" si="455"/>
        <v/>
      </c>
      <c r="H2121" s="56"/>
      <c r="K2121" s="128"/>
      <c r="L2121" s="128"/>
      <c r="M2121" s="128"/>
      <c r="N2121" s="84" t="str">
        <f t="shared" si="456"/>
        <v/>
      </c>
      <c r="O2121" s="128"/>
      <c r="P2121" s="84" t="str">
        <f t="shared" si="457"/>
        <v/>
      </c>
      <c r="Q2121" s="84" t="str">
        <f t="shared" si="454"/>
        <v/>
      </c>
      <c r="R2121" s="84" t="str">
        <f t="shared" si="458"/>
        <v/>
      </c>
      <c r="S2121" s="84" t="str">
        <f t="shared" si="459"/>
        <v/>
      </c>
      <c r="U2121" s="84" t="str">
        <f t="shared" si="460"/>
        <v/>
      </c>
      <c r="W2121" s="108" t="str">
        <f>IF($N2121="", "", SUM($D$11:$D2121))</f>
        <v/>
      </c>
      <c r="X2121" s="111" t="str">
        <f t="shared" si="461"/>
        <v/>
      </c>
      <c r="Y2121" s="114" t="str">
        <f t="shared" si="465"/>
        <v/>
      </c>
      <c r="Z2121" s="111" t="str">
        <f>IF(X2121="", "", X2121-SUM($Z$11:$Z2120))</f>
        <v/>
      </c>
      <c r="AA2121" s="111" t="str">
        <f>IF($Y2121="", "", $Y2121-SUM($AA$11:$AA2120))</f>
        <v/>
      </c>
      <c r="AB2121" s="111" t="str">
        <f t="shared" si="466"/>
        <v/>
      </c>
      <c r="AC2121" s="121" t="str">
        <f t="shared" si="462"/>
        <v/>
      </c>
      <c r="AD2121" s="122" t="str">
        <f t="shared" si="463"/>
        <v/>
      </c>
      <c r="AE2121" s="123" t="str">
        <f t="shared" si="467"/>
        <v/>
      </c>
      <c r="AG2121" s="150" t="str">
        <f t="shared" si="464"/>
        <v/>
      </c>
    </row>
    <row r="2122" spans="1:33" x14ac:dyDescent="0.25">
      <c r="A2122" s="56"/>
      <c r="B2122" s="70"/>
      <c r="C2122" s="76"/>
      <c r="D2122" s="73"/>
      <c r="E2122" s="79"/>
      <c r="F2122" s="56"/>
      <c r="G2122" s="13" t="str">
        <f t="shared" si="455"/>
        <v/>
      </c>
      <c r="H2122" s="56"/>
      <c r="K2122" s="128"/>
      <c r="L2122" s="128"/>
      <c r="M2122" s="128"/>
      <c r="N2122" s="84" t="str">
        <f t="shared" si="456"/>
        <v/>
      </c>
      <c r="O2122" s="128"/>
      <c r="P2122" s="84" t="str">
        <f t="shared" si="457"/>
        <v/>
      </c>
      <c r="Q2122" s="84" t="str">
        <f t="shared" si="454"/>
        <v/>
      </c>
      <c r="R2122" s="84" t="str">
        <f t="shared" si="458"/>
        <v/>
      </c>
      <c r="S2122" s="84" t="str">
        <f t="shared" si="459"/>
        <v/>
      </c>
      <c r="U2122" s="84" t="str">
        <f t="shared" si="460"/>
        <v/>
      </c>
      <c r="W2122" s="108" t="str">
        <f>IF($N2122="", "", SUM($D$11:$D2122))</f>
        <v/>
      </c>
      <c r="X2122" s="111" t="str">
        <f t="shared" si="461"/>
        <v/>
      </c>
      <c r="Y2122" s="114" t="str">
        <f t="shared" si="465"/>
        <v/>
      </c>
      <c r="Z2122" s="111" t="str">
        <f>IF(X2122="", "", X2122-SUM($Z$11:$Z2121))</f>
        <v/>
      </c>
      <c r="AA2122" s="111" t="str">
        <f>IF($Y2122="", "", $Y2122-SUM($AA$11:$AA2121))</f>
        <v/>
      </c>
      <c r="AB2122" s="111" t="str">
        <f t="shared" si="466"/>
        <v/>
      </c>
      <c r="AC2122" s="121" t="str">
        <f t="shared" si="462"/>
        <v/>
      </c>
      <c r="AD2122" s="122" t="str">
        <f t="shared" si="463"/>
        <v/>
      </c>
      <c r="AE2122" s="123" t="str">
        <f t="shared" si="467"/>
        <v/>
      </c>
      <c r="AG2122" s="150" t="str">
        <f t="shared" si="464"/>
        <v/>
      </c>
    </row>
    <row r="2123" spans="1:33" x14ac:dyDescent="0.25">
      <c r="A2123" s="56"/>
      <c r="B2123" s="70"/>
      <c r="C2123" s="76"/>
      <c r="D2123" s="73"/>
      <c r="E2123" s="79"/>
      <c r="F2123" s="56"/>
      <c r="G2123" s="13" t="str">
        <f t="shared" si="455"/>
        <v/>
      </c>
      <c r="H2123" s="56"/>
      <c r="K2123" s="128"/>
      <c r="L2123" s="128"/>
      <c r="M2123" s="128"/>
      <c r="N2123" s="84" t="str">
        <f t="shared" si="456"/>
        <v/>
      </c>
      <c r="O2123" s="128"/>
      <c r="P2123" s="84" t="str">
        <f t="shared" si="457"/>
        <v/>
      </c>
      <c r="Q2123" s="84" t="str">
        <f t="shared" ref="Q2123:Q2186" si="468">IF($N2123="", "", IF(AND(Q$5="X", C2123=""), $N$6, IF(AND(NOT(C2123=""), COUNTIF(L$11:L$17, C2123)=0), $N$7, "")))</f>
        <v/>
      </c>
      <c r="R2123" s="84" t="str">
        <f t="shared" si="458"/>
        <v/>
      </c>
      <c r="S2123" s="84" t="str">
        <f t="shared" si="459"/>
        <v/>
      </c>
      <c r="U2123" s="84" t="str">
        <f t="shared" si="460"/>
        <v/>
      </c>
      <c r="W2123" s="108" t="str">
        <f>IF($N2123="", "", SUM($D$11:$D2123))</f>
        <v/>
      </c>
      <c r="X2123" s="111" t="str">
        <f t="shared" si="461"/>
        <v/>
      </c>
      <c r="Y2123" s="114" t="str">
        <f t="shared" si="465"/>
        <v/>
      </c>
      <c r="Z2123" s="111" t="str">
        <f>IF(X2123="", "", X2123-SUM($Z$11:$Z2122))</f>
        <v/>
      </c>
      <c r="AA2123" s="111" t="str">
        <f>IF($Y2123="", "", $Y2123-SUM($AA$11:$AA2122))</f>
        <v/>
      </c>
      <c r="AB2123" s="111" t="str">
        <f t="shared" si="466"/>
        <v/>
      </c>
      <c r="AC2123" s="121" t="str">
        <f t="shared" si="462"/>
        <v/>
      </c>
      <c r="AD2123" s="122" t="str">
        <f t="shared" si="463"/>
        <v/>
      </c>
      <c r="AE2123" s="123" t="str">
        <f t="shared" si="467"/>
        <v/>
      </c>
      <c r="AG2123" s="150" t="str">
        <f t="shared" si="464"/>
        <v/>
      </c>
    </row>
    <row r="2124" spans="1:33" x14ac:dyDescent="0.25">
      <c r="A2124" s="56"/>
      <c r="B2124" s="70"/>
      <c r="C2124" s="76"/>
      <c r="D2124" s="73"/>
      <c r="E2124" s="79"/>
      <c r="F2124" s="56"/>
      <c r="G2124" s="13" t="str">
        <f t="shared" ref="G2124:G2187" si="469">IF($B2124="", "", TEXT($B2124, "mmm"))</f>
        <v/>
      </c>
      <c r="H2124" s="56"/>
      <c r="K2124" s="128"/>
      <c r="L2124" s="128"/>
      <c r="M2124" s="128"/>
      <c r="N2124" s="84" t="str">
        <f t="shared" ref="N2124:N2187" si="470">IF(COUNTIF($B2124:$E2124, "")=4, "", "X")</f>
        <v/>
      </c>
      <c r="O2124" s="128"/>
      <c r="P2124" s="84" t="str">
        <f t="shared" ref="P2124:P2187" si="471">IF($N2124="", "", IF(AND(P$5="X", B2124=""), $N$6, IFERROR(IF(AND(NOT(B2124=""), OR(ISNUMBER(B2124)=FALSE, B2124&lt;$L$2, B2124&gt;$L$3)), $N$7, ""), $N$7)))</f>
        <v/>
      </c>
      <c r="Q2124" s="84" t="str">
        <f t="shared" si="468"/>
        <v/>
      </c>
      <c r="R2124" s="84" t="str">
        <f t="shared" ref="R2124:R2187" si="472">IF($N2124="", "", IF(AND(R$5="X", D2124=""), $N$6, IF(AND(NOT(D2124=""), ISNUMBER(D2124)=FALSE), $N$7, "")))</f>
        <v/>
      </c>
      <c r="S2124" s="84" t="str">
        <f t="shared" ref="S2124:S2187" si="473">IF($N2124="", "", IF(AND(S$5="X", E2124=""), $N$6, ""))</f>
        <v/>
      </c>
      <c r="U2124" s="84" t="str">
        <f t="shared" ref="U2124:U2187" si="474">IF($B2124="", "", TEXT($B2124, "mmm yyyy"))</f>
        <v/>
      </c>
      <c r="W2124" s="108" t="str">
        <f>IF($N2124="", "", SUM($D$11:$D2124))</f>
        <v/>
      </c>
      <c r="X2124" s="111" t="str">
        <f t="shared" ref="X2124:X2187" si="475">IF(W2124="", "", IF(W2124&lt;=$X$4, W2124, $X$4))</f>
        <v/>
      </c>
      <c r="Y2124" s="114" t="str">
        <f t="shared" si="465"/>
        <v/>
      </c>
      <c r="Z2124" s="111" t="str">
        <f>IF(X2124="", "", X2124-SUM($Z$11:$Z2123))</f>
        <v/>
      </c>
      <c r="AA2124" s="111" t="str">
        <f>IF($Y2124="", "", $Y2124-SUM($AA$11:$AA2123))</f>
        <v/>
      </c>
      <c r="AB2124" s="111" t="str">
        <f t="shared" si="466"/>
        <v/>
      </c>
      <c r="AC2124" s="121" t="str">
        <f t="shared" ref="AC2124:AC2187" si="476">IF($N2124="", "", $Z2124*$AC$4)</f>
        <v/>
      </c>
      <c r="AD2124" s="122" t="str">
        <f t="shared" ref="AD2124:AD2187" si="477">IF($N2124="", "", $AA2124*$AC$5)</f>
        <v/>
      </c>
      <c r="AE2124" s="123" t="str">
        <f t="shared" si="467"/>
        <v/>
      </c>
      <c r="AG2124" s="150" t="str">
        <f t="shared" ref="AG2124:AG2187" si="478">IF(OR($U2124="", $C2124=""), "", CONCATENATE($C2124, " - ", $U2124))</f>
        <v/>
      </c>
    </row>
    <row r="2125" spans="1:33" x14ac:dyDescent="0.25">
      <c r="A2125" s="56"/>
      <c r="B2125" s="70"/>
      <c r="C2125" s="76"/>
      <c r="D2125" s="73"/>
      <c r="E2125" s="79"/>
      <c r="F2125" s="56"/>
      <c r="G2125" s="13" t="str">
        <f t="shared" si="469"/>
        <v/>
      </c>
      <c r="H2125" s="56"/>
      <c r="K2125" s="128"/>
      <c r="L2125" s="128"/>
      <c r="M2125" s="128"/>
      <c r="N2125" s="84" t="str">
        <f t="shared" si="470"/>
        <v/>
      </c>
      <c r="O2125" s="128"/>
      <c r="P2125" s="84" t="str">
        <f t="shared" si="471"/>
        <v/>
      </c>
      <c r="Q2125" s="84" t="str">
        <f t="shared" si="468"/>
        <v/>
      </c>
      <c r="R2125" s="84" t="str">
        <f t="shared" si="472"/>
        <v/>
      </c>
      <c r="S2125" s="84" t="str">
        <f t="shared" si="473"/>
        <v/>
      </c>
      <c r="U2125" s="84" t="str">
        <f t="shared" si="474"/>
        <v/>
      </c>
      <c r="W2125" s="108" t="str">
        <f>IF($N2125="", "", SUM($D$11:$D2125))</f>
        <v/>
      </c>
      <c r="X2125" s="111" t="str">
        <f t="shared" si="475"/>
        <v/>
      </c>
      <c r="Y2125" s="114" t="str">
        <f t="shared" si="465"/>
        <v/>
      </c>
      <c r="Z2125" s="111" t="str">
        <f>IF(X2125="", "", X2125-SUM($Z$11:$Z2124))</f>
        <v/>
      </c>
      <c r="AA2125" s="111" t="str">
        <f>IF($Y2125="", "", $Y2125-SUM($AA$11:$AA2124))</f>
        <v/>
      </c>
      <c r="AB2125" s="111" t="str">
        <f t="shared" si="466"/>
        <v/>
      </c>
      <c r="AC2125" s="121" t="str">
        <f t="shared" si="476"/>
        <v/>
      </c>
      <c r="AD2125" s="122" t="str">
        <f t="shared" si="477"/>
        <v/>
      </c>
      <c r="AE2125" s="123" t="str">
        <f t="shared" si="467"/>
        <v/>
      </c>
      <c r="AG2125" s="150" t="str">
        <f t="shared" si="478"/>
        <v/>
      </c>
    </row>
    <row r="2126" spans="1:33" x14ac:dyDescent="0.25">
      <c r="A2126" s="56"/>
      <c r="B2126" s="70"/>
      <c r="C2126" s="76"/>
      <c r="D2126" s="73"/>
      <c r="E2126" s="79"/>
      <c r="F2126" s="56"/>
      <c r="G2126" s="13" t="str">
        <f t="shared" si="469"/>
        <v/>
      </c>
      <c r="H2126" s="56"/>
      <c r="K2126" s="128"/>
      <c r="L2126" s="128"/>
      <c r="M2126" s="128"/>
      <c r="N2126" s="84" t="str">
        <f t="shared" si="470"/>
        <v/>
      </c>
      <c r="O2126" s="128"/>
      <c r="P2126" s="84" t="str">
        <f t="shared" si="471"/>
        <v/>
      </c>
      <c r="Q2126" s="84" t="str">
        <f t="shared" si="468"/>
        <v/>
      </c>
      <c r="R2126" s="84" t="str">
        <f t="shared" si="472"/>
        <v/>
      </c>
      <c r="S2126" s="84" t="str">
        <f t="shared" si="473"/>
        <v/>
      </c>
      <c r="U2126" s="84" t="str">
        <f t="shared" si="474"/>
        <v/>
      </c>
      <c r="W2126" s="108" t="str">
        <f>IF($N2126="", "", SUM($D$11:$D2126))</f>
        <v/>
      </c>
      <c r="X2126" s="111" t="str">
        <f t="shared" si="475"/>
        <v/>
      </c>
      <c r="Y2126" s="114" t="str">
        <f t="shared" ref="Y2126:Y2189" si="479">IF(W2126="", "", IF(W2126&lt;=$X$4, 0, W2126-$X$4))</f>
        <v/>
      </c>
      <c r="Z2126" s="111" t="str">
        <f>IF(X2126="", "", X2126-SUM($Z$11:$Z2125))</f>
        <v/>
      </c>
      <c r="AA2126" s="111" t="str">
        <f>IF($Y2126="", "", $Y2126-SUM($AA$11:$AA2125))</f>
        <v/>
      </c>
      <c r="AB2126" s="111" t="str">
        <f t="shared" ref="AB2126:AB2189" si="480">IF($N2126="", "", SUM(Z2126:AA2126))</f>
        <v/>
      </c>
      <c r="AC2126" s="121" t="str">
        <f t="shared" si="476"/>
        <v/>
      </c>
      <c r="AD2126" s="122" t="str">
        <f t="shared" si="477"/>
        <v/>
      </c>
      <c r="AE2126" s="123" t="str">
        <f t="shared" ref="AE2126:AE2189" si="481">IF($N2126="", "", SUM(AC2126:AD2126))</f>
        <v/>
      </c>
      <c r="AG2126" s="150" t="str">
        <f t="shared" si="478"/>
        <v/>
      </c>
    </row>
    <row r="2127" spans="1:33" x14ac:dyDescent="0.25">
      <c r="A2127" s="56"/>
      <c r="B2127" s="70"/>
      <c r="C2127" s="76"/>
      <c r="D2127" s="73"/>
      <c r="E2127" s="79"/>
      <c r="F2127" s="56"/>
      <c r="G2127" s="13" t="str">
        <f t="shared" si="469"/>
        <v/>
      </c>
      <c r="H2127" s="56"/>
      <c r="K2127" s="128"/>
      <c r="L2127" s="128"/>
      <c r="M2127" s="128"/>
      <c r="N2127" s="84" t="str">
        <f t="shared" si="470"/>
        <v/>
      </c>
      <c r="O2127" s="128"/>
      <c r="P2127" s="84" t="str">
        <f t="shared" si="471"/>
        <v/>
      </c>
      <c r="Q2127" s="84" t="str">
        <f t="shared" si="468"/>
        <v/>
      </c>
      <c r="R2127" s="84" t="str">
        <f t="shared" si="472"/>
        <v/>
      </c>
      <c r="S2127" s="84" t="str">
        <f t="shared" si="473"/>
        <v/>
      </c>
      <c r="U2127" s="84" t="str">
        <f t="shared" si="474"/>
        <v/>
      </c>
      <c r="W2127" s="108" t="str">
        <f>IF($N2127="", "", SUM($D$11:$D2127))</f>
        <v/>
      </c>
      <c r="X2127" s="111" t="str">
        <f t="shared" si="475"/>
        <v/>
      </c>
      <c r="Y2127" s="114" t="str">
        <f t="shared" si="479"/>
        <v/>
      </c>
      <c r="Z2127" s="111" t="str">
        <f>IF(X2127="", "", X2127-SUM($Z$11:$Z2126))</f>
        <v/>
      </c>
      <c r="AA2127" s="111" t="str">
        <f>IF($Y2127="", "", $Y2127-SUM($AA$11:$AA2126))</f>
        <v/>
      </c>
      <c r="AB2127" s="111" t="str">
        <f t="shared" si="480"/>
        <v/>
      </c>
      <c r="AC2127" s="121" t="str">
        <f t="shared" si="476"/>
        <v/>
      </c>
      <c r="AD2127" s="122" t="str">
        <f t="shared" si="477"/>
        <v/>
      </c>
      <c r="AE2127" s="123" t="str">
        <f t="shared" si="481"/>
        <v/>
      </c>
      <c r="AG2127" s="150" t="str">
        <f t="shared" si="478"/>
        <v/>
      </c>
    </row>
    <row r="2128" spans="1:33" x14ac:dyDescent="0.25">
      <c r="A2128" s="56"/>
      <c r="B2128" s="70"/>
      <c r="C2128" s="76"/>
      <c r="D2128" s="73"/>
      <c r="E2128" s="79"/>
      <c r="F2128" s="56"/>
      <c r="G2128" s="13" t="str">
        <f t="shared" si="469"/>
        <v/>
      </c>
      <c r="H2128" s="56"/>
      <c r="K2128" s="128"/>
      <c r="L2128" s="128"/>
      <c r="M2128" s="128"/>
      <c r="N2128" s="84" t="str">
        <f t="shared" si="470"/>
        <v/>
      </c>
      <c r="O2128" s="128"/>
      <c r="P2128" s="84" t="str">
        <f t="shared" si="471"/>
        <v/>
      </c>
      <c r="Q2128" s="84" t="str">
        <f t="shared" si="468"/>
        <v/>
      </c>
      <c r="R2128" s="84" t="str">
        <f t="shared" si="472"/>
        <v/>
      </c>
      <c r="S2128" s="84" t="str">
        <f t="shared" si="473"/>
        <v/>
      </c>
      <c r="U2128" s="84" t="str">
        <f t="shared" si="474"/>
        <v/>
      </c>
      <c r="W2128" s="108" t="str">
        <f>IF($N2128="", "", SUM($D$11:$D2128))</f>
        <v/>
      </c>
      <c r="X2128" s="111" t="str">
        <f t="shared" si="475"/>
        <v/>
      </c>
      <c r="Y2128" s="114" t="str">
        <f t="shared" si="479"/>
        <v/>
      </c>
      <c r="Z2128" s="111" t="str">
        <f>IF(X2128="", "", X2128-SUM($Z$11:$Z2127))</f>
        <v/>
      </c>
      <c r="AA2128" s="111" t="str">
        <f>IF($Y2128="", "", $Y2128-SUM($AA$11:$AA2127))</f>
        <v/>
      </c>
      <c r="AB2128" s="111" t="str">
        <f t="shared" si="480"/>
        <v/>
      </c>
      <c r="AC2128" s="121" t="str">
        <f t="shared" si="476"/>
        <v/>
      </c>
      <c r="AD2128" s="122" t="str">
        <f t="shared" si="477"/>
        <v/>
      </c>
      <c r="AE2128" s="123" t="str">
        <f t="shared" si="481"/>
        <v/>
      </c>
      <c r="AG2128" s="150" t="str">
        <f t="shared" si="478"/>
        <v/>
      </c>
    </row>
    <row r="2129" spans="1:33" x14ac:dyDescent="0.25">
      <c r="A2129" s="56"/>
      <c r="B2129" s="70"/>
      <c r="C2129" s="76"/>
      <c r="D2129" s="73"/>
      <c r="E2129" s="79"/>
      <c r="F2129" s="56"/>
      <c r="G2129" s="13" t="str">
        <f t="shared" si="469"/>
        <v/>
      </c>
      <c r="H2129" s="56"/>
      <c r="K2129" s="128"/>
      <c r="L2129" s="128"/>
      <c r="M2129" s="128"/>
      <c r="N2129" s="84" t="str">
        <f t="shared" si="470"/>
        <v/>
      </c>
      <c r="O2129" s="128"/>
      <c r="P2129" s="84" t="str">
        <f t="shared" si="471"/>
        <v/>
      </c>
      <c r="Q2129" s="84" t="str">
        <f t="shared" si="468"/>
        <v/>
      </c>
      <c r="R2129" s="84" t="str">
        <f t="shared" si="472"/>
        <v/>
      </c>
      <c r="S2129" s="84" t="str">
        <f t="shared" si="473"/>
        <v/>
      </c>
      <c r="U2129" s="84" t="str">
        <f t="shared" si="474"/>
        <v/>
      </c>
      <c r="W2129" s="108" t="str">
        <f>IF($N2129="", "", SUM($D$11:$D2129))</f>
        <v/>
      </c>
      <c r="X2129" s="111" t="str">
        <f t="shared" si="475"/>
        <v/>
      </c>
      <c r="Y2129" s="114" t="str">
        <f t="shared" si="479"/>
        <v/>
      </c>
      <c r="Z2129" s="111" t="str">
        <f>IF(X2129="", "", X2129-SUM($Z$11:$Z2128))</f>
        <v/>
      </c>
      <c r="AA2129" s="111" t="str">
        <f>IF($Y2129="", "", $Y2129-SUM($AA$11:$AA2128))</f>
        <v/>
      </c>
      <c r="AB2129" s="111" t="str">
        <f t="shared" si="480"/>
        <v/>
      </c>
      <c r="AC2129" s="121" t="str">
        <f t="shared" si="476"/>
        <v/>
      </c>
      <c r="AD2129" s="122" t="str">
        <f t="shared" si="477"/>
        <v/>
      </c>
      <c r="AE2129" s="123" t="str">
        <f t="shared" si="481"/>
        <v/>
      </c>
      <c r="AG2129" s="150" t="str">
        <f t="shared" si="478"/>
        <v/>
      </c>
    </row>
    <row r="2130" spans="1:33" x14ac:dyDescent="0.25">
      <c r="A2130" s="56"/>
      <c r="B2130" s="70"/>
      <c r="C2130" s="76"/>
      <c r="D2130" s="73"/>
      <c r="E2130" s="79"/>
      <c r="F2130" s="56"/>
      <c r="G2130" s="13" t="str">
        <f t="shared" si="469"/>
        <v/>
      </c>
      <c r="H2130" s="56"/>
      <c r="K2130" s="128"/>
      <c r="L2130" s="128"/>
      <c r="M2130" s="128"/>
      <c r="N2130" s="84" t="str">
        <f t="shared" si="470"/>
        <v/>
      </c>
      <c r="O2130" s="128"/>
      <c r="P2130" s="84" t="str">
        <f t="shared" si="471"/>
        <v/>
      </c>
      <c r="Q2130" s="84" t="str">
        <f t="shared" si="468"/>
        <v/>
      </c>
      <c r="R2130" s="84" t="str">
        <f t="shared" si="472"/>
        <v/>
      </c>
      <c r="S2130" s="84" t="str">
        <f t="shared" si="473"/>
        <v/>
      </c>
      <c r="U2130" s="84" t="str">
        <f t="shared" si="474"/>
        <v/>
      </c>
      <c r="W2130" s="108" t="str">
        <f>IF($N2130="", "", SUM($D$11:$D2130))</f>
        <v/>
      </c>
      <c r="X2130" s="111" t="str">
        <f t="shared" si="475"/>
        <v/>
      </c>
      <c r="Y2130" s="114" t="str">
        <f t="shared" si="479"/>
        <v/>
      </c>
      <c r="Z2130" s="111" t="str">
        <f>IF(X2130="", "", X2130-SUM($Z$11:$Z2129))</f>
        <v/>
      </c>
      <c r="AA2130" s="111" t="str">
        <f>IF($Y2130="", "", $Y2130-SUM($AA$11:$AA2129))</f>
        <v/>
      </c>
      <c r="AB2130" s="111" t="str">
        <f t="shared" si="480"/>
        <v/>
      </c>
      <c r="AC2130" s="121" t="str">
        <f t="shared" si="476"/>
        <v/>
      </c>
      <c r="AD2130" s="122" t="str">
        <f t="shared" si="477"/>
        <v/>
      </c>
      <c r="AE2130" s="123" t="str">
        <f t="shared" si="481"/>
        <v/>
      </c>
      <c r="AG2130" s="150" t="str">
        <f t="shared" si="478"/>
        <v/>
      </c>
    </row>
    <row r="2131" spans="1:33" x14ac:dyDescent="0.25">
      <c r="A2131" s="56"/>
      <c r="B2131" s="70"/>
      <c r="C2131" s="76"/>
      <c r="D2131" s="73"/>
      <c r="E2131" s="79"/>
      <c r="F2131" s="56"/>
      <c r="G2131" s="13" t="str">
        <f t="shared" si="469"/>
        <v/>
      </c>
      <c r="H2131" s="56"/>
      <c r="K2131" s="128"/>
      <c r="L2131" s="128"/>
      <c r="M2131" s="128"/>
      <c r="N2131" s="84" t="str">
        <f t="shared" si="470"/>
        <v/>
      </c>
      <c r="O2131" s="128"/>
      <c r="P2131" s="84" t="str">
        <f t="shared" si="471"/>
        <v/>
      </c>
      <c r="Q2131" s="84" t="str">
        <f t="shared" si="468"/>
        <v/>
      </c>
      <c r="R2131" s="84" t="str">
        <f t="shared" si="472"/>
        <v/>
      </c>
      <c r="S2131" s="84" t="str">
        <f t="shared" si="473"/>
        <v/>
      </c>
      <c r="U2131" s="84" t="str">
        <f t="shared" si="474"/>
        <v/>
      </c>
      <c r="W2131" s="108" t="str">
        <f>IF($N2131="", "", SUM($D$11:$D2131))</f>
        <v/>
      </c>
      <c r="X2131" s="111" t="str">
        <f t="shared" si="475"/>
        <v/>
      </c>
      <c r="Y2131" s="114" t="str">
        <f t="shared" si="479"/>
        <v/>
      </c>
      <c r="Z2131" s="111" t="str">
        <f>IF(X2131="", "", X2131-SUM($Z$11:$Z2130))</f>
        <v/>
      </c>
      <c r="AA2131" s="111" t="str">
        <f>IF($Y2131="", "", $Y2131-SUM($AA$11:$AA2130))</f>
        <v/>
      </c>
      <c r="AB2131" s="111" t="str">
        <f t="shared" si="480"/>
        <v/>
      </c>
      <c r="AC2131" s="121" t="str">
        <f t="shared" si="476"/>
        <v/>
      </c>
      <c r="AD2131" s="122" t="str">
        <f t="shared" si="477"/>
        <v/>
      </c>
      <c r="AE2131" s="123" t="str">
        <f t="shared" si="481"/>
        <v/>
      </c>
      <c r="AG2131" s="150" t="str">
        <f t="shared" si="478"/>
        <v/>
      </c>
    </row>
    <row r="2132" spans="1:33" x14ac:dyDescent="0.25">
      <c r="A2132" s="56"/>
      <c r="B2132" s="70"/>
      <c r="C2132" s="76"/>
      <c r="D2132" s="73"/>
      <c r="E2132" s="79"/>
      <c r="F2132" s="56"/>
      <c r="G2132" s="13" t="str">
        <f t="shared" si="469"/>
        <v/>
      </c>
      <c r="H2132" s="56"/>
      <c r="K2132" s="128"/>
      <c r="L2132" s="128"/>
      <c r="M2132" s="128"/>
      <c r="N2132" s="84" t="str">
        <f t="shared" si="470"/>
        <v/>
      </c>
      <c r="O2132" s="128"/>
      <c r="P2132" s="84" t="str">
        <f t="shared" si="471"/>
        <v/>
      </c>
      <c r="Q2132" s="84" t="str">
        <f t="shared" si="468"/>
        <v/>
      </c>
      <c r="R2132" s="84" t="str">
        <f t="shared" si="472"/>
        <v/>
      </c>
      <c r="S2132" s="84" t="str">
        <f t="shared" si="473"/>
        <v/>
      </c>
      <c r="U2132" s="84" t="str">
        <f t="shared" si="474"/>
        <v/>
      </c>
      <c r="W2132" s="108" t="str">
        <f>IF($N2132="", "", SUM($D$11:$D2132))</f>
        <v/>
      </c>
      <c r="X2132" s="111" t="str">
        <f t="shared" si="475"/>
        <v/>
      </c>
      <c r="Y2132" s="114" t="str">
        <f t="shared" si="479"/>
        <v/>
      </c>
      <c r="Z2132" s="111" t="str">
        <f>IF(X2132="", "", X2132-SUM($Z$11:$Z2131))</f>
        <v/>
      </c>
      <c r="AA2132" s="111" t="str">
        <f>IF($Y2132="", "", $Y2132-SUM($AA$11:$AA2131))</f>
        <v/>
      </c>
      <c r="AB2132" s="111" t="str">
        <f t="shared" si="480"/>
        <v/>
      </c>
      <c r="AC2132" s="121" t="str">
        <f t="shared" si="476"/>
        <v/>
      </c>
      <c r="AD2132" s="122" t="str">
        <f t="shared" si="477"/>
        <v/>
      </c>
      <c r="AE2132" s="123" t="str">
        <f t="shared" si="481"/>
        <v/>
      </c>
      <c r="AG2132" s="150" t="str">
        <f t="shared" si="478"/>
        <v/>
      </c>
    </row>
    <row r="2133" spans="1:33" x14ac:dyDescent="0.25">
      <c r="A2133" s="56"/>
      <c r="B2133" s="70"/>
      <c r="C2133" s="76"/>
      <c r="D2133" s="73"/>
      <c r="E2133" s="79"/>
      <c r="F2133" s="56"/>
      <c r="G2133" s="13" t="str">
        <f t="shared" si="469"/>
        <v/>
      </c>
      <c r="H2133" s="56"/>
      <c r="K2133" s="128"/>
      <c r="L2133" s="128"/>
      <c r="M2133" s="128"/>
      <c r="N2133" s="84" t="str">
        <f t="shared" si="470"/>
        <v/>
      </c>
      <c r="O2133" s="128"/>
      <c r="P2133" s="84" t="str">
        <f t="shared" si="471"/>
        <v/>
      </c>
      <c r="Q2133" s="84" t="str">
        <f t="shared" si="468"/>
        <v/>
      </c>
      <c r="R2133" s="84" t="str">
        <f t="shared" si="472"/>
        <v/>
      </c>
      <c r="S2133" s="84" t="str">
        <f t="shared" si="473"/>
        <v/>
      </c>
      <c r="U2133" s="84" t="str">
        <f t="shared" si="474"/>
        <v/>
      </c>
      <c r="W2133" s="108" t="str">
        <f>IF($N2133="", "", SUM($D$11:$D2133))</f>
        <v/>
      </c>
      <c r="X2133" s="111" t="str">
        <f t="shared" si="475"/>
        <v/>
      </c>
      <c r="Y2133" s="114" t="str">
        <f t="shared" si="479"/>
        <v/>
      </c>
      <c r="Z2133" s="111" t="str">
        <f>IF(X2133="", "", X2133-SUM($Z$11:$Z2132))</f>
        <v/>
      </c>
      <c r="AA2133" s="111" t="str">
        <f>IF($Y2133="", "", $Y2133-SUM($AA$11:$AA2132))</f>
        <v/>
      </c>
      <c r="AB2133" s="111" t="str">
        <f t="shared" si="480"/>
        <v/>
      </c>
      <c r="AC2133" s="121" t="str">
        <f t="shared" si="476"/>
        <v/>
      </c>
      <c r="AD2133" s="122" t="str">
        <f t="shared" si="477"/>
        <v/>
      </c>
      <c r="AE2133" s="123" t="str">
        <f t="shared" si="481"/>
        <v/>
      </c>
      <c r="AG2133" s="150" t="str">
        <f t="shared" si="478"/>
        <v/>
      </c>
    </row>
    <row r="2134" spans="1:33" x14ac:dyDescent="0.25">
      <c r="A2134" s="56"/>
      <c r="B2134" s="70"/>
      <c r="C2134" s="76"/>
      <c r="D2134" s="73"/>
      <c r="E2134" s="79"/>
      <c r="F2134" s="56"/>
      <c r="G2134" s="13" t="str">
        <f t="shared" si="469"/>
        <v/>
      </c>
      <c r="H2134" s="56"/>
      <c r="K2134" s="128"/>
      <c r="L2134" s="128"/>
      <c r="M2134" s="128"/>
      <c r="N2134" s="84" t="str">
        <f t="shared" si="470"/>
        <v/>
      </c>
      <c r="O2134" s="128"/>
      <c r="P2134" s="84" t="str">
        <f t="shared" si="471"/>
        <v/>
      </c>
      <c r="Q2134" s="84" t="str">
        <f t="shared" si="468"/>
        <v/>
      </c>
      <c r="R2134" s="84" t="str">
        <f t="shared" si="472"/>
        <v/>
      </c>
      <c r="S2134" s="84" t="str">
        <f t="shared" si="473"/>
        <v/>
      </c>
      <c r="U2134" s="84" t="str">
        <f t="shared" si="474"/>
        <v/>
      </c>
      <c r="W2134" s="108" t="str">
        <f>IF($N2134="", "", SUM($D$11:$D2134))</f>
        <v/>
      </c>
      <c r="X2134" s="111" t="str">
        <f t="shared" si="475"/>
        <v/>
      </c>
      <c r="Y2134" s="114" t="str">
        <f t="shared" si="479"/>
        <v/>
      </c>
      <c r="Z2134" s="111" t="str">
        <f>IF(X2134="", "", X2134-SUM($Z$11:$Z2133))</f>
        <v/>
      </c>
      <c r="AA2134" s="111" t="str">
        <f>IF($Y2134="", "", $Y2134-SUM($AA$11:$AA2133))</f>
        <v/>
      </c>
      <c r="AB2134" s="111" t="str">
        <f t="shared" si="480"/>
        <v/>
      </c>
      <c r="AC2134" s="121" t="str">
        <f t="shared" si="476"/>
        <v/>
      </c>
      <c r="AD2134" s="122" t="str">
        <f t="shared" si="477"/>
        <v/>
      </c>
      <c r="AE2134" s="123" t="str">
        <f t="shared" si="481"/>
        <v/>
      </c>
      <c r="AG2134" s="150" t="str">
        <f t="shared" si="478"/>
        <v/>
      </c>
    </row>
    <row r="2135" spans="1:33" x14ac:dyDescent="0.25">
      <c r="A2135" s="56"/>
      <c r="B2135" s="70"/>
      <c r="C2135" s="76"/>
      <c r="D2135" s="73"/>
      <c r="E2135" s="79"/>
      <c r="F2135" s="56"/>
      <c r="G2135" s="13" t="str">
        <f t="shared" si="469"/>
        <v/>
      </c>
      <c r="H2135" s="56"/>
      <c r="K2135" s="128"/>
      <c r="L2135" s="128"/>
      <c r="M2135" s="128"/>
      <c r="N2135" s="84" t="str">
        <f t="shared" si="470"/>
        <v/>
      </c>
      <c r="O2135" s="128"/>
      <c r="P2135" s="84" t="str">
        <f t="shared" si="471"/>
        <v/>
      </c>
      <c r="Q2135" s="84" t="str">
        <f t="shared" si="468"/>
        <v/>
      </c>
      <c r="R2135" s="84" t="str">
        <f t="shared" si="472"/>
        <v/>
      </c>
      <c r="S2135" s="84" t="str">
        <f t="shared" si="473"/>
        <v/>
      </c>
      <c r="U2135" s="84" t="str">
        <f t="shared" si="474"/>
        <v/>
      </c>
      <c r="W2135" s="108" t="str">
        <f>IF($N2135="", "", SUM($D$11:$D2135))</f>
        <v/>
      </c>
      <c r="X2135" s="111" t="str">
        <f t="shared" si="475"/>
        <v/>
      </c>
      <c r="Y2135" s="114" t="str">
        <f t="shared" si="479"/>
        <v/>
      </c>
      <c r="Z2135" s="111" t="str">
        <f>IF(X2135="", "", X2135-SUM($Z$11:$Z2134))</f>
        <v/>
      </c>
      <c r="AA2135" s="111" t="str">
        <f>IF($Y2135="", "", $Y2135-SUM($AA$11:$AA2134))</f>
        <v/>
      </c>
      <c r="AB2135" s="111" t="str">
        <f t="shared" si="480"/>
        <v/>
      </c>
      <c r="AC2135" s="121" t="str">
        <f t="shared" si="476"/>
        <v/>
      </c>
      <c r="AD2135" s="122" t="str">
        <f t="shared" si="477"/>
        <v/>
      </c>
      <c r="AE2135" s="123" t="str">
        <f t="shared" si="481"/>
        <v/>
      </c>
      <c r="AG2135" s="150" t="str">
        <f t="shared" si="478"/>
        <v/>
      </c>
    </row>
    <row r="2136" spans="1:33" x14ac:dyDescent="0.25">
      <c r="A2136" s="56"/>
      <c r="B2136" s="70"/>
      <c r="C2136" s="76"/>
      <c r="D2136" s="73"/>
      <c r="E2136" s="79"/>
      <c r="F2136" s="56"/>
      <c r="G2136" s="13" t="str">
        <f t="shared" si="469"/>
        <v/>
      </c>
      <c r="H2136" s="56"/>
      <c r="K2136" s="128"/>
      <c r="L2136" s="128"/>
      <c r="M2136" s="128"/>
      <c r="N2136" s="84" t="str">
        <f t="shared" si="470"/>
        <v/>
      </c>
      <c r="O2136" s="128"/>
      <c r="P2136" s="84" t="str">
        <f t="shared" si="471"/>
        <v/>
      </c>
      <c r="Q2136" s="84" t="str">
        <f t="shared" si="468"/>
        <v/>
      </c>
      <c r="R2136" s="84" t="str">
        <f t="shared" si="472"/>
        <v/>
      </c>
      <c r="S2136" s="84" t="str">
        <f t="shared" si="473"/>
        <v/>
      </c>
      <c r="U2136" s="84" t="str">
        <f t="shared" si="474"/>
        <v/>
      </c>
      <c r="W2136" s="108" t="str">
        <f>IF($N2136="", "", SUM($D$11:$D2136))</f>
        <v/>
      </c>
      <c r="X2136" s="111" t="str">
        <f t="shared" si="475"/>
        <v/>
      </c>
      <c r="Y2136" s="114" t="str">
        <f t="shared" si="479"/>
        <v/>
      </c>
      <c r="Z2136" s="111" t="str">
        <f>IF(X2136="", "", X2136-SUM($Z$11:$Z2135))</f>
        <v/>
      </c>
      <c r="AA2136" s="111" t="str">
        <f>IF($Y2136="", "", $Y2136-SUM($AA$11:$AA2135))</f>
        <v/>
      </c>
      <c r="AB2136" s="111" t="str">
        <f t="shared" si="480"/>
        <v/>
      </c>
      <c r="AC2136" s="121" t="str">
        <f t="shared" si="476"/>
        <v/>
      </c>
      <c r="AD2136" s="122" t="str">
        <f t="shared" si="477"/>
        <v/>
      </c>
      <c r="AE2136" s="123" t="str">
        <f t="shared" si="481"/>
        <v/>
      </c>
      <c r="AG2136" s="150" t="str">
        <f t="shared" si="478"/>
        <v/>
      </c>
    </row>
    <row r="2137" spans="1:33" x14ac:dyDescent="0.25">
      <c r="A2137" s="56"/>
      <c r="B2137" s="70"/>
      <c r="C2137" s="76"/>
      <c r="D2137" s="73"/>
      <c r="E2137" s="79"/>
      <c r="F2137" s="56"/>
      <c r="G2137" s="13" t="str">
        <f t="shared" si="469"/>
        <v/>
      </c>
      <c r="H2137" s="56"/>
      <c r="K2137" s="128"/>
      <c r="L2137" s="128"/>
      <c r="M2137" s="128"/>
      <c r="N2137" s="84" t="str">
        <f t="shared" si="470"/>
        <v/>
      </c>
      <c r="O2137" s="128"/>
      <c r="P2137" s="84" t="str">
        <f t="shared" si="471"/>
        <v/>
      </c>
      <c r="Q2137" s="84" t="str">
        <f t="shared" si="468"/>
        <v/>
      </c>
      <c r="R2137" s="84" t="str">
        <f t="shared" si="472"/>
        <v/>
      </c>
      <c r="S2137" s="84" t="str">
        <f t="shared" si="473"/>
        <v/>
      </c>
      <c r="U2137" s="84" t="str">
        <f t="shared" si="474"/>
        <v/>
      </c>
      <c r="W2137" s="108" t="str">
        <f>IF($N2137="", "", SUM($D$11:$D2137))</f>
        <v/>
      </c>
      <c r="X2137" s="111" t="str">
        <f t="shared" si="475"/>
        <v/>
      </c>
      <c r="Y2137" s="114" t="str">
        <f t="shared" si="479"/>
        <v/>
      </c>
      <c r="Z2137" s="111" t="str">
        <f>IF(X2137="", "", X2137-SUM($Z$11:$Z2136))</f>
        <v/>
      </c>
      <c r="AA2137" s="111" t="str">
        <f>IF($Y2137="", "", $Y2137-SUM($AA$11:$AA2136))</f>
        <v/>
      </c>
      <c r="AB2137" s="111" t="str">
        <f t="shared" si="480"/>
        <v/>
      </c>
      <c r="AC2137" s="121" t="str">
        <f t="shared" si="476"/>
        <v/>
      </c>
      <c r="AD2137" s="122" t="str">
        <f t="shared" si="477"/>
        <v/>
      </c>
      <c r="AE2137" s="123" t="str">
        <f t="shared" si="481"/>
        <v/>
      </c>
      <c r="AG2137" s="150" t="str">
        <f t="shared" si="478"/>
        <v/>
      </c>
    </row>
    <row r="2138" spans="1:33" x14ac:dyDescent="0.25">
      <c r="A2138" s="56"/>
      <c r="B2138" s="70"/>
      <c r="C2138" s="76"/>
      <c r="D2138" s="73"/>
      <c r="E2138" s="79"/>
      <c r="F2138" s="56"/>
      <c r="G2138" s="13" t="str">
        <f t="shared" si="469"/>
        <v/>
      </c>
      <c r="H2138" s="56"/>
      <c r="K2138" s="128"/>
      <c r="L2138" s="128"/>
      <c r="M2138" s="128"/>
      <c r="N2138" s="84" t="str">
        <f t="shared" si="470"/>
        <v/>
      </c>
      <c r="O2138" s="128"/>
      <c r="P2138" s="84" t="str">
        <f t="shared" si="471"/>
        <v/>
      </c>
      <c r="Q2138" s="84" t="str">
        <f t="shared" si="468"/>
        <v/>
      </c>
      <c r="R2138" s="84" t="str">
        <f t="shared" si="472"/>
        <v/>
      </c>
      <c r="S2138" s="84" t="str">
        <f t="shared" si="473"/>
        <v/>
      </c>
      <c r="U2138" s="84" t="str">
        <f t="shared" si="474"/>
        <v/>
      </c>
      <c r="W2138" s="108" t="str">
        <f>IF($N2138="", "", SUM($D$11:$D2138))</f>
        <v/>
      </c>
      <c r="X2138" s="111" t="str">
        <f t="shared" si="475"/>
        <v/>
      </c>
      <c r="Y2138" s="114" t="str">
        <f t="shared" si="479"/>
        <v/>
      </c>
      <c r="Z2138" s="111" t="str">
        <f>IF(X2138="", "", X2138-SUM($Z$11:$Z2137))</f>
        <v/>
      </c>
      <c r="AA2138" s="111" t="str">
        <f>IF($Y2138="", "", $Y2138-SUM($AA$11:$AA2137))</f>
        <v/>
      </c>
      <c r="AB2138" s="111" t="str">
        <f t="shared" si="480"/>
        <v/>
      </c>
      <c r="AC2138" s="121" t="str">
        <f t="shared" si="476"/>
        <v/>
      </c>
      <c r="AD2138" s="122" t="str">
        <f t="shared" si="477"/>
        <v/>
      </c>
      <c r="AE2138" s="123" t="str">
        <f t="shared" si="481"/>
        <v/>
      </c>
      <c r="AG2138" s="150" t="str">
        <f t="shared" si="478"/>
        <v/>
      </c>
    </row>
    <row r="2139" spans="1:33" x14ac:dyDescent="0.25">
      <c r="A2139" s="56"/>
      <c r="B2139" s="70"/>
      <c r="C2139" s="76"/>
      <c r="D2139" s="73"/>
      <c r="E2139" s="79"/>
      <c r="F2139" s="56"/>
      <c r="G2139" s="13" t="str">
        <f t="shared" si="469"/>
        <v/>
      </c>
      <c r="H2139" s="56"/>
      <c r="K2139" s="128"/>
      <c r="L2139" s="128"/>
      <c r="M2139" s="128"/>
      <c r="N2139" s="84" t="str">
        <f t="shared" si="470"/>
        <v/>
      </c>
      <c r="O2139" s="128"/>
      <c r="P2139" s="84" t="str">
        <f t="shared" si="471"/>
        <v/>
      </c>
      <c r="Q2139" s="84" t="str">
        <f t="shared" si="468"/>
        <v/>
      </c>
      <c r="R2139" s="84" t="str">
        <f t="shared" si="472"/>
        <v/>
      </c>
      <c r="S2139" s="84" t="str">
        <f t="shared" si="473"/>
        <v/>
      </c>
      <c r="U2139" s="84" t="str">
        <f t="shared" si="474"/>
        <v/>
      </c>
      <c r="W2139" s="108" t="str">
        <f>IF($N2139="", "", SUM($D$11:$D2139))</f>
        <v/>
      </c>
      <c r="X2139" s="111" t="str">
        <f t="shared" si="475"/>
        <v/>
      </c>
      <c r="Y2139" s="114" t="str">
        <f t="shared" si="479"/>
        <v/>
      </c>
      <c r="Z2139" s="111" t="str">
        <f>IF(X2139="", "", X2139-SUM($Z$11:$Z2138))</f>
        <v/>
      </c>
      <c r="AA2139" s="111" t="str">
        <f>IF($Y2139="", "", $Y2139-SUM($AA$11:$AA2138))</f>
        <v/>
      </c>
      <c r="AB2139" s="111" t="str">
        <f t="shared" si="480"/>
        <v/>
      </c>
      <c r="AC2139" s="121" t="str">
        <f t="shared" si="476"/>
        <v/>
      </c>
      <c r="AD2139" s="122" t="str">
        <f t="shared" si="477"/>
        <v/>
      </c>
      <c r="AE2139" s="123" t="str">
        <f t="shared" si="481"/>
        <v/>
      </c>
      <c r="AG2139" s="150" t="str">
        <f t="shared" si="478"/>
        <v/>
      </c>
    </row>
    <row r="2140" spans="1:33" x14ac:dyDescent="0.25">
      <c r="A2140" s="56"/>
      <c r="B2140" s="70"/>
      <c r="C2140" s="76"/>
      <c r="D2140" s="73"/>
      <c r="E2140" s="79"/>
      <c r="F2140" s="56"/>
      <c r="G2140" s="13" t="str">
        <f t="shared" si="469"/>
        <v/>
      </c>
      <c r="H2140" s="56"/>
      <c r="K2140" s="128"/>
      <c r="L2140" s="128"/>
      <c r="M2140" s="128"/>
      <c r="N2140" s="84" t="str">
        <f t="shared" si="470"/>
        <v/>
      </c>
      <c r="O2140" s="128"/>
      <c r="P2140" s="84" t="str">
        <f t="shared" si="471"/>
        <v/>
      </c>
      <c r="Q2140" s="84" t="str">
        <f t="shared" si="468"/>
        <v/>
      </c>
      <c r="R2140" s="84" t="str">
        <f t="shared" si="472"/>
        <v/>
      </c>
      <c r="S2140" s="84" t="str">
        <f t="shared" si="473"/>
        <v/>
      </c>
      <c r="U2140" s="84" t="str">
        <f t="shared" si="474"/>
        <v/>
      </c>
      <c r="W2140" s="108" t="str">
        <f>IF($N2140="", "", SUM($D$11:$D2140))</f>
        <v/>
      </c>
      <c r="X2140" s="111" t="str">
        <f t="shared" si="475"/>
        <v/>
      </c>
      <c r="Y2140" s="114" t="str">
        <f t="shared" si="479"/>
        <v/>
      </c>
      <c r="Z2140" s="111" t="str">
        <f>IF(X2140="", "", X2140-SUM($Z$11:$Z2139))</f>
        <v/>
      </c>
      <c r="AA2140" s="111" t="str">
        <f>IF($Y2140="", "", $Y2140-SUM($AA$11:$AA2139))</f>
        <v/>
      </c>
      <c r="AB2140" s="111" t="str">
        <f t="shared" si="480"/>
        <v/>
      </c>
      <c r="AC2140" s="121" t="str">
        <f t="shared" si="476"/>
        <v/>
      </c>
      <c r="AD2140" s="122" t="str">
        <f t="shared" si="477"/>
        <v/>
      </c>
      <c r="AE2140" s="123" t="str">
        <f t="shared" si="481"/>
        <v/>
      </c>
      <c r="AG2140" s="150" t="str">
        <f t="shared" si="478"/>
        <v/>
      </c>
    </row>
    <row r="2141" spans="1:33" x14ac:dyDescent="0.25">
      <c r="A2141" s="56"/>
      <c r="B2141" s="70"/>
      <c r="C2141" s="76"/>
      <c r="D2141" s="73"/>
      <c r="E2141" s="79"/>
      <c r="F2141" s="56"/>
      <c r="G2141" s="13" t="str">
        <f t="shared" si="469"/>
        <v/>
      </c>
      <c r="H2141" s="56"/>
      <c r="K2141" s="128"/>
      <c r="L2141" s="128"/>
      <c r="M2141" s="128"/>
      <c r="N2141" s="84" t="str">
        <f t="shared" si="470"/>
        <v/>
      </c>
      <c r="O2141" s="128"/>
      <c r="P2141" s="84" t="str">
        <f t="shared" si="471"/>
        <v/>
      </c>
      <c r="Q2141" s="84" t="str">
        <f t="shared" si="468"/>
        <v/>
      </c>
      <c r="R2141" s="84" t="str">
        <f t="shared" si="472"/>
        <v/>
      </c>
      <c r="S2141" s="84" t="str">
        <f t="shared" si="473"/>
        <v/>
      </c>
      <c r="U2141" s="84" t="str">
        <f t="shared" si="474"/>
        <v/>
      </c>
      <c r="W2141" s="108" t="str">
        <f>IF($N2141="", "", SUM($D$11:$D2141))</f>
        <v/>
      </c>
      <c r="X2141" s="111" t="str">
        <f t="shared" si="475"/>
        <v/>
      </c>
      <c r="Y2141" s="114" t="str">
        <f t="shared" si="479"/>
        <v/>
      </c>
      <c r="Z2141" s="111" t="str">
        <f>IF(X2141="", "", X2141-SUM($Z$11:$Z2140))</f>
        <v/>
      </c>
      <c r="AA2141" s="111" t="str">
        <f>IF($Y2141="", "", $Y2141-SUM($AA$11:$AA2140))</f>
        <v/>
      </c>
      <c r="AB2141" s="111" t="str">
        <f t="shared" si="480"/>
        <v/>
      </c>
      <c r="AC2141" s="121" t="str">
        <f t="shared" si="476"/>
        <v/>
      </c>
      <c r="AD2141" s="122" t="str">
        <f t="shared" si="477"/>
        <v/>
      </c>
      <c r="AE2141" s="123" t="str">
        <f t="shared" si="481"/>
        <v/>
      </c>
      <c r="AG2141" s="150" t="str">
        <f t="shared" si="478"/>
        <v/>
      </c>
    </row>
    <row r="2142" spans="1:33" x14ac:dyDescent="0.25">
      <c r="A2142" s="56"/>
      <c r="B2142" s="70"/>
      <c r="C2142" s="76"/>
      <c r="D2142" s="73"/>
      <c r="E2142" s="79"/>
      <c r="F2142" s="56"/>
      <c r="G2142" s="13" t="str">
        <f t="shared" si="469"/>
        <v/>
      </c>
      <c r="H2142" s="56"/>
      <c r="K2142" s="128"/>
      <c r="L2142" s="128"/>
      <c r="M2142" s="128"/>
      <c r="N2142" s="84" t="str">
        <f t="shared" si="470"/>
        <v/>
      </c>
      <c r="O2142" s="128"/>
      <c r="P2142" s="84" t="str">
        <f t="shared" si="471"/>
        <v/>
      </c>
      <c r="Q2142" s="84" t="str">
        <f t="shared" si="468"/>
        <v/>
      </c>
      <c r="R2142" s="84" t="str">
        <f t="shared" si="472"/>
        <v/>
      </c>
      <c r="S2142" s="84" t="str">
        <f t="shared" si="473"/>
        <v/>
      </c>
      <c r="U2142" s="84" t="str">
        <f t="shared" si="474"/>
        <v/>
      </c>
      <c r="W2142" s="108" t="str">
        <f>IF($N2142="", "", SUM($D$11:$D2142))</f>
        <v/>
      </c>
      <c r="X2142" s="111" t="str">
        <f t="shared" si="475"/>
        <v/>
      </c>
      <c r="Y2142" s="114" t="str">
        <f t="shared" si="479"/>
        <v/>
      </c>
      <c r="Z2142" s="111" t="str">
        <f>IF(X2142="", "", X2142-SUM($Z$11:$Z2141))</f>
        <v/>
      </c>
      <c r="AA2142" s="111" t="str">
        <f>IF($Y2142="", "", $Y2142-SUM($AA$11:$AA2141))</f>
        <v/>
      </c>
      <c r="AB2142" s="111" t="str">
        <f t="shared" si="480"/>
        <v/>
      </c>
      <c r="AC2142" s="121" t="str">
        <f t="shared" si="476"/>
        <v/>
      </c>
      <c r="AD2142" s="122" t="str">
        <f t="shared" si="477"/>
        <v/>
      </c>
      <c r="AE2142" s="123" t="str">
        <f t="shared" si="481"/>
        <v/>
      </c>
      <c r="AG2142" s="150" t="str">
        <f t="shared" si="478"/>
        <v/>
      </c>
    </row>
    <row r="2143" spans="1:33" x14ac:dyDescent="0.25">
      <c r="A2143" s="56"/>
      <c r="B2143" s="70"/>
      <c r="C2143" s="76"/>
      <c r="D2143" s="73"/>
      <c r="E2143" s="79"/>
      <c r="F2143" s="56"/>
      <c r="G2143" s="13" t="str">
        <f t="shared" si="469"/>
        <v/>
      </c>
      <c r="H2143" s="56"/>
      <c r="K2143" s="128"/>
      <c r="L2143" s="128"/>
      <c r="M2143" s="128"/>
      <c r="N2143" s="84" t="str">
        <f t="shared" si="470"/>
        <v/>
      </c>
      <c r="O2143" s="128"/>
      <c r="P2143" s="84" t="str">
        <f t="shared" si="471"/>
        <v/>
      </c>
      <c r="Q2143" s="84" t="str">
        <f t="shared" si="468"/>
        <v/>
      </c>
      <c r="R2143" s="84" t="str">
        <f t="shared" si="472"/>
        <v/>
      </c>
      <c r="S2143" s="84" t="str">
        <f t="shared" si="473"/>
        <v/>
      </c>
      <c r="U2143" s="84" t="str">
        <f t="shared" si="474"/>
        <v/>
      </c>
      <c r="W2143" s="108" t="str">
        <f>IF($N2143="", "", SUM($D$11:$D2143))</f>
        <v/>
      </c>
      <c r="X2143" s="111" t="str">
        <f t="shared" si="475"/>
        <v/>
      </c>
      <c r="Y2143" s="114" t="str">
        <f t="shared" si="479"/>
        <v/>
      </c>
      <c r="Z2143" s="111" t="str">
        <f>IF(X2143="", "", X2143-SUM($Z$11:$Z2142))</f>
        <v/>
      </c>
      <c r="AA2143" s="111" t="str">
        <f>IF($Y2143="", "", $Y2143-SUM($AA$11:$AA2142))</f>
        <v/>
      </c>
      <c r="AB2143" s="111" t="str">
        <f t="shared" si="480"/>
        <v/>
      </c>
      <c r="AC2143" s="121" t="str">
        <f t="shared" si="476"/>
        <v/>
      </c>
      <c r="AD2143" s="122" t="str">
        <f t="shared" si="477"/>
        <v/>
      </c>
      <c r="AE2143" s="123" t="str">
        <f t="shared" si="481"/>
        <v/>
      </c>
      <c r="AG2143" s="150" t="str">
        <f t="shared" si="478"/>
        <v/>
      </c>
    </row>
    <row r="2144" spans="1:33" x14ac:dyDescent="0.25">
      <c r="A2144" s="56"/>
      <c r="B2144" s="70"/>
      <c r="C2144" s="76"/>
      <c r="D2144" s="73"/>
      <c r="E2144" s="79"/>
      <c r="F2144" s="56"/>
      <c r="G2144" s="13" t="str">
        <f t="shared" si="469"/>
        <v/>
      </c>
      <c r="H2144" s="56"/>
      <c r="K2144" s="128"/>
      <c r="L2144" s="128"/>
      <c r="M2144" s="128"/>
      <c r="N2144" s="84" t="str">
        <f t="shared" si="470"/>
        <v/>
      </c>
      <c r="O2144" s="128"/>
      <c r="P2144" s="84" t="str">
        <f t="shared" si="471"/>
        <v/>
      </c>
      <c r="Q2144" s="84" t="str">
        <f t="shared" si="468"/>
        <v/>
      </c>
      <c r="R2144" s="84" t="str">
        <f t="shared" si="472"/>
        <v/>
      </c>
      <c r="S2144" s="84" t="str">
        <f t="shared" si="473"/>
        <v/>
      </c>
      <c r="U2144" s="84" t="str">
        <f t="shared" si="474"/>
        <v/>
      </c>
      <c r="W2144" s="108" t="str">
        <f>IF($N2144="", "", SUM($D$11:$D2144))</f>
        <v/>
      </c>
      <c r="X2144" s="111" t="str">
        <f t="shared" si="475"/>
        <v/>
      </c>
      <c r="Y2144" s="114" t="str">
        <f t="shared" si="479"/>
        <v/>
      </c>
      <c r="Z2144" s="111" t="str">
        <f>IF(X2144="", "", X2144-SUM($Z$11:$Z2143))</f>
        <v/>
      </c>
      <c r="AA2144" s="111" t="str">
        <f>IF($Y2144="", "", $Y2144-SUM($AA$11:$AA2143))</f>
        <v/>
      </c>
      <c r="AB2144" s="111" t="str">
        <f t="shared" si="480"/>
        <v/>
      </c>
      <c r="AC2144" s="121" t="str">
        <f t="shared" si="476"/>
        <v/>
      </c>
      <c r="AD2144" s="122" t="str">
        <f t="shared" si="477"/>
        <v/>
      </c>
      <c r="AE2144" s="123" t="str">
        <f t="shared" si="481"/>
        <v/>
      </c>
      <c r="AG2144" s="150" t="str">
        <f t="shared" si="478"/>
        <v/>
      </c>
    </row>
    <row r="2145" spans="1:33" x14ac:dyDescent="0.25">
      <c r="A2145" s="56"/>
      <c r="B2145" s="70"/>
      <c r="C2145" s="76"/>
      <c r="D2145" s="73"/>
      <c r="E2145" s="79"/>
      <c r="F2145" s="56"/>
      <c r="G2145" s="13" t="str">
        <f t="shared" si="469"/>
        <v/>
      </c>
      <c r="H2145" s="56"/>
      <c r="K2145" s="128"/>
      <c r="L2145" s="128"/>
      <c r="M2145" s="128"/>
      <c r="N2145" s="84" t="str">
        <f t="shared" si="470"/>
        <v/>
      </c>
      <c r="O2145" s="128"/>
      <c r="P2145" s="84" t="str">
        <f t="shared" si="471"/>
        <v/>
      </c>
      <c r="Q2145" s="84" t="str">
        <f t="shared" si="468"/>
        <v/>
      </c>
      <c r="R2145" s="84" t="str">
        <f t="shared" si="472"/>
        <v/>
      </c>
      <c r="S2145" s="84" t="str">
        <f t="shared" si="473"/>
        <v/>
      </c>
      <c r="U2145" s="84" t="str">
        <f t="shared" si="474"/>
        <v/>
      </c>
      <c r="W2145" s="108" t="str">
        <f>IF($N2145="", "", SUM($D$11:$D2145))</f>
        <v/>
      </c>
      <c r="X2145" s="111" t="str">
        <f t="shared" si="475"/>
        <v/>
      </c>
      <c r="Y2145" s="114" t="str">
        <f t="shared" si="479"/>
        <v/>
      </c>
      <c r="Z2145" s="111" t="str">
        <f>IF(X2145="", "", X2145-SUM($Z$11:$Z2144))</f>
        <v/>
      </c>
      <c r="AA2145" s="111" t="str">
        <f>IF($Y2145="", "", $Y2145-SUM($AA$11:$AA2144))</f>
        <v/>
      </c>
      <c r="AB2145" s="111" t="str">
        <f t="shared" si="480"/>
        <v/>
      </c>
      <c r="AC2145" s="121" t="str">
        <f t="shared" si="476"/>
        <v/>
      </c>
      <c r="AD2145" s="122" t="str">
        <f t="shared" si="477"/>
        <v/>
      </c>
      <c r="AE2145" s="123" t="str">
        <f t="shared" si="481"/>
        <v/>
      </c>
      <c r="AG2145" s="150" t="str">
        <f t="shared" si="478"/>
        <v/>
      </c>
    </row>
    <row r="2146" spans="1:33" x14ac:dyDescent="0.25">
      <c r="A2146" s="56"/>
      <c r="B2146" s="70"/>
      <c r="C2146" s="76"/>
      <c r="D2146" s="73"/>
      <c r="E2146" s="79"/>
      <c r="F2146" s="56"/>
      <c r="G2146" s="13" t="str">
        <f t="shared" si="469"/>
        <v/>
      </c>
      <c r="H2146" s="56"/>
      <c r="K2146" s="128"/>
      <c r="L2146" s="128"/>
      <c r="M2146" s="128"/>
      <c r="N2146" s="84" t="str">
        <f t="shared" si="470"/>
        <v/>
      </c>
      <c r="O2146" s="128"/>
      <c r="P2146" s="84" t="str">
        <f t="shared" si="471"/>
        <v/>
      </c>
      <c r="Q2146" s="84" t="str">
        <f t="shared" si="468"/>
        <v/>
      </c>
      <c r="R2146" s="84" t="str">
        <f t="shared" si="472"/>
        <v/>
      </c>
      <c r="S2146" s="84" t="str">
        <f t="shared" si="473"/>
        <v/>
      </c>
      <c r="U2146" s="84" t="str">
        <f t="shared" si="474"/>
        <v/>
      </c>
      <c r="W2146" s="108" t="str">
        <f>IF($N2146="", "", SUM($D$11:$D2146))</f>
        <v/>
      </c>
      <c r="X2146" s="111" t="str">
        <f t="shared" si="475"/>
        <v/>
      </c>
      <c r="Y2146" s="114" t="str">
        <f t="shared" si="479"/>
        <v/>
      </c>
      <c r="Z2146" s="111" t="str">
        <f>IF(X2146="", "", X2146-SUM($Z$11:$Z2145))</f>
        <v/>
      </c>
      <c r="AA2146" s="111" t="str">
        <f>IF($Y2146="", "", $Y2146-SUM($AA$11:$AA2145))</f>
        <v/>
      </c>
      <c r="AB2146" s="111" t="str">
        <f t="shared" si="480"/>
        <v/>
      </c>
      <c r="AC2146" s="121" t="str">
        <f t="shared" si="476"/>
        <v/>
      </c>
      <c r="AD2146" s="122" t="str">
        <f t="shared" si="477"/>
        <v/>
      </c>
      <c r="AE2146" s="123" t="str">
        <f t="shared" si="481"/>
        <v/>
      </c>
      <c r="AG2146" s="150" t="str">
        <f t="shared" si="478"/>
        <v/>
      </c>
    </row>
    <row r="2147" spans="1:33" x14ac:dyDescent="0.25">
      <c r="A2147" s="56"/>
      <c r="B2147" s="70"/>
      <c r="C2147" s="76"/>
      <c r="D2147" s="73"/>
      <c r="E2147" s="79"/>
      <c r="F2147" s="56"/>
      <c r="G2147" s="13" t="str">
        <f t="shared" si="469"/>
        <v/>
      </c>
      <c r="H2147" s="56"/>
      <c r="K2147" s="128"/>
      <c r="L2147" s="128"/>
      <c r="M2147" s="128"/>
      <c r="N2147" s="84" t="str">
        <f t="shared" si="470"/>
        <v/>
      </c>
      <c r="O2147" s="128"/>
      <c r="P2147" s="84" t="str">
        <f t="shared" si="471"/>
        <v/>
      </c>
      <c r="Q2147" s="84" t="str">
        <f t="shared" si="468"/>
        <v/>
      </c>
      <c r="R2147" s="84" t="str">
        <f t="shared" si="472"/>
        <v/>
      </c>
      <c r="S2147" s="84" t="str">
        <f t="shared" si="473"/>
        <v/>
      </c>
      <c r="U2147" s="84" t="str">
        <f t="shared" si="474"/>
        <v/>
      </c>
      <c r="W2147" s="108" t="str">
        <f>IF($N2147="", "", SUM($D$11:$D2147))</f>
        <v/>
      </c>
      <c r="X2147" s="111" t="str">
        <f t="shared" si="475"/>
        <v/>
      </c>
      <c r="Y2147" s="114" t="str">
        <f t="shared" si="479"/>
        <v/>
      </c>
      <c r="Z2147" s="111" t="str">
        <f>IF(X2147="", "", X2147-SUM($Z$11:$Z2146))</f>
        <v/>
      </c>
      <c r="AA2147" s="111" t="str">
        <f>IF($Y2147="", "", $Y2147-SUM($AA$11:$AA2146))</f>
        <v/>
      </c>
      <c r="AB2147" s="111" t="str">
        <f t="shared" si="480"/>
        <v/>
      </c>
      <c r="AC2147" s="121" t="str">
        <f t="shared" si="476"/>
        <v/>
      </c>
      <c r="AD2147" s="122" t="str">
        <f t="shared" si="477"/>
        <v/>
      </c>
      <c r="AE2147" s="123" t="str">
        <f t="shared" si="481"/>
        <v/>
      </c>
      <c r="AG2147" s="150" t="str">
        <f t="shared" si="478"/>
        <v/>
      </c>
    </row>
    <row r="2148" spans="1:33" x14ac:dyDescent="0.25">
      <c r="A2148" s="56"/>
      <c r="B2148" s="70"/>
      <c r="C2148" s="76"/>
      <c r="D2148" s="73"/>
      <c r="E2148" s="79"/>
      <c r="F2148" s="56"/>
      <c r="G2148" s="13" t="str">
        <f t="shared" si="469"/>
        <v/>
      </c>
      <c r="H2148" s="56"/>
      <c r="K2148" s="128"/>
      <c r="L2148" s="128"/>
      <c r="M2148" s="128"/>
      <c r="N2148" s="84" t="str">
        <f t="shared" si="470"/>
        <v/>
      </c>
      <c r="O2148" s="128"/>
      <c r="P2148" s="84" t="str">
        <f t="shared" si="471"/>
        <v/>
      </c>
      <c r="Q2148" s="84" t="str">
        <f t="shared" si="468"/>
        <v/>
      </c>
      <c r="R2148" s="84" t="str">
        <f t="shared" si="472"/>
        <v/>
      </c>
      <c r="S2148" s="84" t="str">
        <f t="shared" si="473"/>
        <v/>
      </c>
      <c r="U2148" s="84" t="str">
        <f t="shared" si="474"/>
        <v/>
      </c>
      <c r="W2148" s="108" t="str">
        <f>IF($N2148="", "", SUM($D$11:$D2148))</f>
        <v/>
      </c>
      <c r="X2148" s="111" t="str">
        <f t="shared" si="475"/>
        <v/>
      </c>
      <c r="Y2148" s="114" t="str">
        <f t="shared" si="479"/>
        <v/>
      </c>
      <c r="Z2148" s="111" t="str">
        <f>IF(X2148="", "", X2148-SUM($Z$11:$Z2147))</f>
        <v/>
      </c>
      <c r="AA2148" s="111" t="str">
        <f>IF($Y2148="", "", $Y2148-SUM($AA$11:$AA2147))</f>
        <v/>
      </c>
      <c r="AB2148" s="111" t="str">
        <f t="shared" si="480"/>
        <v/>
      </c>
      <c r="AC2148" s="121" t="str">
        <f t="shared" si="476"/>
        <v/>
      </c>
      <c r="AD2148" s="122" t="str">
        <f t="shared" si="477"/>
        <v/>
      </c>
      <c r="AE2148" s="123" t="str">
        <f t="shared" si="481"/>
        <v/>
      </c>
      <c r="AG2148" s="150" t="str">
        <f t="shared" si="478"/>
        <v/>
      </c>
    </row>
    <row r="2149" spans="1:33" x14ac:dyDescent="0.25">
      <c r="A2149" s="56"/>
      <c r="B2149" s="70"/>
      <c r="C2149" s="76"/>
      <c r="D2149" s="73"/>
      <c r="E2149" s="79"/>
      <c r="F2149" s="56"/>
      <c r="G2149" s="13" t="str">
        <f t="shared" si="469"/>
        <v/>
      </c>
      <c r="H2149" s="56"/>
      <c r="K2149" s="128"/>
      <c r="L2149" s="128"/>
      <c r="M2149" s="128"/>
      <c r="N2149" s="84" t="str">
        <f t="shared" si="470"/>
        <v/>
      </c>
      <c r="O2149" s="128"/>
      <c r="P2149" s="84" t="str">
        <f t="shared" si="471"/>
        <v/>
      </c>
      <c r="Q2149" s="84" t="str">
        <f t="shared" si="468"/>
        <v/>
      </c>
      <c r="R2149" s="84" t="str">
        <f t="shared" si="472"/>
        <v/>
      </c>
      <c r="S2149" s="84" t="str">
        <f t="shared" si="473"/>
        <v/>
      </c>
      <c r="U2149" s="84" t="str">
        <f t="shared" si="474"/>
        <v/>
      </c>
      <c r="W2149" s="108" t="str">
        <f>IF($N2149="", "", SUM($D$11:$D2149))</f>
        <v/>
      </c>
      <c r="X2149" s="111" t="str">
        <f t="shared" si="475"/>
        <v/>
      </c>
      <c r="Y2149" s="114" t="str">
        <f t="shared" si="479"/>
        <v/>
      </c>
      <c r="Z2149" s="111" t="str">
        <f>IF(X2149="", "", X2149-SUM($Z$11:$Z2148))</f>
        <v/>
      </c>
      <c r="AA2149" s="111" t="str">
        <f>IF($Y2149="", "", $Y2149-SUM($AA$11:$AA2148))</f>
        <v/>
      </c>
      <c r="AB2149" s="111" t="str">
        <f t="shared" si="480"/>
        <v/>
      </c>
      <c r="AC2149" s="121" t="str">
        <f t="shared" si="476"/>
        <v/>
      </c>
      <c r="AD2149" s="122" t="str">
        <f t="shared" si="477"/>
        <v/>
      </c>
      <c r="AE2149" s="123" t="str">
        <f t="shared" si="481"/>
        <v/>
      </c>
      <c r="AG2149" s="150" t="str">
        <f t="shared" si="478"/>
        <v/>
      </c>
    </row>
    <row r="2150" spans="1:33" x14ac:dyDescent="0.25">
      <c r="A2150" s="56"/>
      <c r="B2150" s="70"/>
      <c r="C2150" s="76"/>
      <c r="D2150" s="73"/>
      <c r="E2150" s="79"/>
      <c r="F2150" s="56"/>
      <c r="G2150" s="13" t="str">
        <f t="shared" si="469"/>
        <v/>
      </c>
      <c r="H2150" s="56"/>
      <c r="K2150" s="128"/>
      <c r="L2150" s="128"/>
      <c r="M2150" s="128"/>
      <c r="N2150" s="84" t="str">
        <f t="shared" si="470"/>
        <v/>
      </c>
      <c r="O2150" s="128"/>
      <c r="P2150" s="84" t="str">
        <f t="shared" si="471"/>
        <v/>
      </c>
      <c r="Q2150" s="84" t="str">
        <f t="shared" si="468"/>
        <v/>
      </c>
      <c r="R2150" s="84" t="str">
        <f t="shared" si="472"/>
        <v/>
      </c>
      <c r="S2150" s="84" t="str">
        <f t="shared" si="473"/>
        <v/>
      </c>
      <c r="U2150" s="84" t="str">
        <f t="shared" si="474"/>
        <v/>
      </c>
      <c r="W2150" s="108" t="str">
        <f>IF($N2150="", "", SUM($D$11:$D2150))</f>
        <v/>
      </c>
      <c r="X2150" s="111" t="str">
        <f t="shared" si="475"/>
        <v/>
      </c>
      <c r="Y2150" s="114" t="str">
        <f t="shared" si="479"/>
        <v/>
      </c>
      <c r="Z2150" s="111" t="str">
        <f>IF(X2150="", "", X2150-SUM($Z$11:$Z2149))</f>
        <v/>
      </c>
      <c r="AA2150" s="111" t="str">
        <f>IF($Y2150="", "", $Y2150-SUM($AA$11:$AA2149))</f>
        <v/>
      </c>
      <c r="AB2150" s="111" t="str">
        <f t="shared" si="480"/>
        <v/>
      </c>
      <c r="AC2150" s="121" t="str">
        <f t="shared" si="476"/>
        <v/>
      </c>
      <c r="AD2150" s="122" t="str">
        <f t="shared" si="477"/>
        <v/>
      </c>
      <c r="AE2150" s="123" t="str">
        <f t="shared" si="481"/>
        <v/>
      </c>
      <c r="AG2150" s="150" t="str">
        <f t="shared" si="478"/>
        <v/>
      </c>
    </row>
    <row r="2151" spans="1:33" x14ac:dyDescent="0.25">
      <c r="A2151" s="56"/>
      <c r="B2151" s="70"/>
      <c r="C2151" s="76"/>
      <c r="D2151" s="73"/>
      <c r="E2151" s="79"/>
      <c r="F2151" s="56"/>
      <c r="G2151" s="13" t="str">
        <f t="shared" si="469"/>
        <v/>
      </c>
      <c r="H2151" s="56"/>
      <c r="K2151" s="128"/>
      <c r="L2151" s="128"/>
      <c r="M2151" s="128"/>
      <c r="N2151" s="84" t="str">
        <f t="shared" si="470"/>
        <v/>
      </c>
      <c r="O2151" s="128"/>
      <c r="P2151" s="84" t="str">
        <f t="shared" si="471"/>
        <v/>
      </c>
      <c r="Q2151" s="84" t="str">
        <f t="shared" si="468"/>
        <v/>
      </c>
      <c r="R2151" s="84" t="str">
        <f t="shared" si="472"/>
        <v/>
      </c>
      <c r="S2151" s="84" t="str">
        <f t="shared" si="473"/>
        <v/>
      </c>
      <c r="U2151" s="84" t="str">
        <f t="shared" si="474"/>
        <v/>
      </c>
      <c r="W2151" s="108" t="str">
        <f>IF($N2151="", "", SUM($D$11:$D2151))</f>
        <v/>
      </c>
      <c r="X2151" s="111" t="str">
        <f t="shared" si="475"/>
        <v/>
      </c>
      <c r="Y2151" s="114" t="str">
        <f t="shared" si="479"/>
        <v/>
      </c>
      <c r="Z2151" s="111" t="str">
        <f>IF(X2151="", "", X2151-SUM($Z$11:$Z2150))</f>
        <v/>
      </c>
      <c r="AA2151" s="111" t="str">
        <f>IF($Y2151="", "", $Y2151-SUM($AA$11:$AA2150))</f>
        <v/>
      </c>
      <c r="AB2151" s="111" t="str">
        <f t="shared" si="480"/>
        <v/>
      </c>
      <c r="AC2151" s="121" t="str">
        <f t="shared" si="476"/>
        <v/>
      </c>
      <c r="AD2151" s="122" t="str">
        <f t="shared" si="477"/>
        <v/>
      </c>
      <c r="AE2151" s="123" t="str">
        <f t="shared" si="481"/>
        <v/>
      </c>
      <c r="AG2151" s="150" t="str">
        <f t="shared" si="478"/>
        <v/>
      </c>
    </row>
    <row r="2152" spans="1:33" x14ac:dyDescent="0.25">
      <c r="A2152" s="56"/>
      <c r="B2152" s="70"/>
      <c r="C2152" s="76"/>
      <c r="D2152" s="73"/>
      <c r="E2152" s="79"/>
      <c r="F2152" s="56"/>
      <c r="G2152" s="13" t="str">
        <f t="shared" si="469"/>
        <v/>
      </c>
      <c r="H2152" s="56"/>
      <c r="K2152" s="128"/>
      <c r="L2152" s="128"/>
      <c r="M2152" s="128"/>
      <c r="N2152" s="84" t="str">
        <f t="shared" si="470"/>
        <v/>
      </c>
      <c r="O2152" s="128"/>
      <c r="P2152" s="84" t="str">
        <f t="shared" si="471"/>
        <v/>
      </c>
      <c r="Q2152" s="84" t="str">
        <f t="shared" si="468"/>
        <v/>
      </c>
      <c r="R2152" s="84" t="str">
        <f t="shared" si="472"/>
        <v/>
      </c>
      <c r="S2152" s="84" t="str">
        <f t="shared" si="473"/>
        <v/>
      </c>
      <c r="U2152" s="84" t="str">
        <f t="shared" si="474"/>
        <v/>
      </c>
      <c r="W2152" s="108" t="str">
        <f>IF($N2152="", "", SUM($D$11:$D2152))</f>
        <v/>
      </c>
      <c r="X2152" s="111" t="str">
        <f t="shared" si="475"/>
        <v/>
      </c>
      <c r="Y2152" s="114" t="str">
        <f t="shared" si="479"/>
        <v/>
      </c>
      <c r="Z2152" s="111" t="str">
        <f>IF(X2152="", "", X2152-SUM($Z$11:$Z2151))</f>
        <v/>
      </c>
      <c r="AA2152" s="111" t="str">
        <f>IF($Y2152="", "", $Y2152-SUM($AA$11:$AA2151))</f>
        <v/>
      </c>
      <c r="AB2152" s="111" t="str">
        <f t="shared" si="480"/>
        <v/>
      </c>
      <c r="AC2152" s="121" t="str">
        <f t="shared" si="476"/>
        <v/>
      </c>
      <c r="AD2152" s="122" t="str">
        <f t="shared" si="477"/>
        <v/>
      </c>
      <c r="AE2152" s="123" t="str">
        <f t="shared" si="481"/>
        <v/>
      </c>
      <c r="AG2152" s="150" t="str">
        <f t="shared" si="478"/>
        <v/>
      </c>
    </row>
    <row r="2153" spans="1:33" x14ac:dyDescent="0.25">
      <c r="A2153" s="56"/>
      <c r="B2153" s="70"/>
      <c r="C2153" s="76"/>
      <c r="D2153" s="73"/>
      <c r="E2153" s="79"/>
      <c r="F2153" s="56"/>
      <c r="G2153" s="13" t="str">
        <f t="shared" si="469"/>
        <v/>
      </c>
      <c r="H2153" s="56"/>
      <c r="K2153" s="128"/>
      <c r="L2153" s="128"/>
      <c r="M2153" s="128"/>
      <c r="N2153" s="84" t="str">
        <f t="shared" si="470"/>
        <v/>
      </c>
      <c r="O2153" s="128"/>
      <c r="P2153" s="84" t="str">
        <f t="shared" si="471"/>
        <v/>
      </c>
      <c r="Q2153" s="84" t="str">
        <f t="shared" si="468"/>
        <v/>
      </c>
      <c r="R2153" s="84" t="str">
        <f t="shared" si="472"/>
        <v/>
      </c>
      <c r="S2153" s="84" t="str">
        <f t="shared" si="473"/>
        <v/>
      </c>
      <c r="U2153" s="84" t="str">
        <f t="shared" si="474"/>
        <v/>
      </c>
      <c r="W2153" s="108" t="str">
        <f>IF($N2153="", "", SUM($D$11:$D2153))</f>
        <v/>
      </c>
      <c r="X2153" s="111" t="str">
        <f t="shared" si="475"/>
        <v/>
      </c>
      <c r="Y2153" s="114" t="str">
        <f t="shared" si="479"/>
        <v/>
      </c>
      <c r="Z2153" s="111" t="str">
        <f>IF(X2153="", "", X2153-SUM($Z$11:$Z2152))</f>
        <v/>
      </c>
      <c r="AA2153" s="111" t="str">
        <f>IF($Y2153="", "", $Y2153-SUM($AA$11:$AA2152))</f>
        <v/>
      </c>
      <c r="AB2153" s="111" t="str">
        <f t="shared" si="480"/>
        <v/>
      </c>
      <c r="AC2153" s="121" t="str">
        <f t="shared" si="476"/>
        <v/>
      </c>
      <c r="AD2153" s="122" t="str">
        <f t="shared" si="477"/>
        <v/>
      </c>
      <c r="AE2153" s="123" t="str">
        <f t="shared" si="481"/>
        <v/>
      </c>
      <c r="AG2153" s="150" t="str">
        <f t="shared" si="478"/>
        <v/>
      </c>
    </row>
    <row r="2154" spans="1:33" x14ac:dyDescent="0.25">
      <c r="A2154" s="56"/>
      <c r="B2154" s="70"/>
      <c r="C2154" s="76"/>
      <c r="D2154" s="73"/>
      <c r="E2154" s="79"/>
      <c r="F2154" s="56"/>
      <c r="G2154" s="13" t="str">
        <f t="shared" si="469"/>
        <v/>
      </c>
      <c r="H2154" s="56"/>
      <c r="K2154" s="128"/>
      <c r="L2154" s="128"/>
      <c r="M2154" s="128"/>
      <c r="N2154" s="84" t="str">
        <f t="shared" si="470"/>
        <v/>
      </c>
      <c r="O2154" s="128"/>
      <c r="P2154" s="84" t="str">
        <f t="shared" si="471"/>
        <v/>
      </c>
      <c r="Q2154" s="84" t="str">
        <f t="shared" si="468"/>
        <v/>
      </c>
      <c r="R2154" s="84" t="str">
        <f t="shared" si="472"/>
        <v/>
      </c>
      <c r="S2154" s="84" t="str">
        <f t="shared" si="473"/>
        <v/>
      </c>
      <c r="U2154" s="84" t="str">
        <f t="shared" si="474"/>
        <v/>
      </c>
      <c r="W2154" s="108" t="str">
        <f>IF($N2154="", "", SUM($D$11:$D2154))</f>
        <v/>
      </c>
      <c r="X2154" s="111" t="str">
        <f t="shared" si="475"/>
        <v/>
      </c>
      <c r="Y2154" s="114" t="str">
        <f t="shared" si="479"/>
        <v/>
      </c>
      <c r="Z2154" s="111" t="str">
        <f>IF(X2154="", "", X2154-SUM($Z$11:$Z2153))</f>
        <v/>
      </c>
      <c r="AA2154" s="111" t="str">
        <f>IF($Y2154="", "", $Y2154-SUM($AA$11:$AA2153))</f>
        <v/>
      </c>
      <c r="AB2154" s="111" t="str">
        <f t="shared" si="480"/>
        <v/>
      </c>
      <c r="AC2154" s="121" t="str">
        <f t="shared" si="476"/>
        <v/>
      </c>
      <c r="AD2154" s="122" t="str">
        <f t="shared" si="477"/>
        <v/>
      </c>
      <c r="AE2154" s="123" t="str">
        <f t="shared" si="481"/>
        <v/>
      </c>
      <c r="AG2154" s="150" t="str">
        <f t="shared" si="478"/>
        <v/>
      </c>
    </row>
    <row r="2155" spans="1:33" x14ac:dyDescent="0.25">
      <c r="A2155" s="56"/>
      <c r="B2155" s="70"/>
      <c r="C2155" s="76"/>
      <c r="D2155" s="73"/>
      <c r="E2155" s="79"/>
      <c r="F2155" s="56"/>
      <c r="G2155" s="13" t="str">
        <f t="shared" si="469"/>
        <v/>
      </c>
      <c r="H2155" s="56"/>
      <c r="K2155" s="128"/>
      <c r="L2155" s="128"/>
      <c r="M2155" s="128"/>
      <c r="N2155" s="84" t="str">
        <f t="shared" si="470"/>
        <v/>
      </c>
      <c r="O2155" s="128"/>
      <c r="P2155" s="84" t="str">
        <f t="shared" si="471"/>
        <v/>
      </c>
      <c r="Q2155" s="84" t="str">
        <f t="shared" si="468"/>
        <v/>
      </c>
      <c r="R2155" s="84" t="str">
        <f t="shared" si="472"/>
        <v/>
      </c>
      <c r="S2155" s="84" t="str">
        <f t="shared" si="473"/>
        <v/>
      </c>
      <c r="U2155" s="84" t="str">
        <f t="shared" si="474"/>
        <v/>
      </c>
      <c r="W2155" s="108" t="str">
        <f>IF($N2155="", "", SUM($D$11:$D2155))</f>
        <v/>
      </c>
      <c r="X2155" s="111" t="str">
        <f t="shared" si="475"/>
        <v/>
      </c>
      <c r="Y2155" s="114" t="str">
        <f t="shared" si="479"/>
        <v/>
      </c>
      <c r="Z2155" s="111" t="str">
        <f>IF(X2155="", "", X2155-SUM($Z$11:$Z2154))</f>
        <v/>
      </c>
      <c r="AA2155" s="111" t="str">
        <f>IF($Y2155="", "", $Y2155-SUM($AA$11:$AA2154))</f>
        <v/>
      </c>
      <c r="AB2155" s="111" t="str">
        <f t="shared" si="480"/>
        <v/>
      </c>
      <c r="AC2155" s="121" t="str">
        <f t="shared" si="476"/>
        <v/>
      </c>
      <c r="AD2155" s="122" t="str">
        <f t="shared" si="477"/>
        <v/>
      </c>
      <c r="AE2155" s="123" t="str">
        <f t="shared" si="481"/>
        <v/>
      </c>
      <c r="AG2155" s="150" t="str">
        <f t="shared" si="478"/>
        <v/>
      </c>
    </row>
    <row r="2156" spans="1:33" x14ac:dyDescent="0.25">
      <c r="A2156" s="56"/>
      <c r="B2156" s="70"/>
      <c r="C2156" s="76"/>
      <c r="D2156" s="73"/>
      <c r="E2156" s="79"/>
      <c r="F2156" s="56"/>
      <c r="G2156" s="13" t="str">
        <f t="shared" si="469"/>
        <v/>
      </c>
      <c r="H2156" s="56"/>
      <c r="K2156" s="128"/>
      <c r="L2156" s="128"/>
      <c r="M2156" s="128"/>
      <c r="N2156" s="84" t="str">
        <f t="shared" si="470"/>
        <v/>
      </c>
      <c r="O2156" s="128"/>
      <c r="P2156" s="84" t="str">
        <f t="shared" si="471"/>
        <v/>
      </c>
      <c r="Q2156" s="84" t="str">
        <f t="shared" si="468"/>
        <v/>
      </c>
      <c r="R2156" s="84" t="str">
        <f t="shared" si="472"/>
        <v/>
      </c>
      <c r="S2156" s="84" t="str">
        <f t="shared" si="473"/>
        <v/>
      </c>
      <c r="U2156" s="84" t="str">
        <f t="shared" si="474"/>
        <v/>
      </c>
      <c r="W2156" s="108" t="str">
        <f>IF($N2156="", "", SUM($D$11:$D2156))</f>
        <v/>
      </c>
      <c r="X2156" s="111" t="str">
        <f t="shared" si="475"/>
        <v/>
      </c>
      <c r="Y2156" s="114" t="str">
        <f t="shared" si="479"/>
        <v/>
      </c>
      <c r="Z2156" s="111" t="str">
        <f>IF(X2156="", "", X2156-SUM($Z$11:$Z2155))</f>
        <v/>
      </c>
      <c r="AA2156" s="111" t="str">
        <f>IF($Y2156="", "", $Y2156-SUM($AA$11:$AA2155))</f>
        <v/>
      </c>
      <c r="AB2156" s="111" t="str">
        <f t="shared" si="480"/>
        <v/>
      </c>
      <c r="AC2156" s="121" t="str">
        <f t="shared" si="476"/>
        <v/>
      </c>
      <c r="AD2156" s="122" t="str">
        <f t="shared" si="477"/>
        <v/>
      </c>
      <c r="AE2156" s="123" t="str">
        <f t="shared" si="481"/>
        <v/>
      </c>
      <c r="AG2156" s="150" t="str">
        <f t="shared" si="478"/>
        <v/>
      </c>
    </row>
    <row r="2157" spans="1:33" x14ac:dyDescent="0.25">
      <c r="A2157" s="56"/>
      <c r="B2157" s="70"/>
      <c r="C2157" s="76"/>
      <c r="D2157" s="73"/>
      <c r="E2157" s="79"/>
      <c r="F2157" s="56"/>
      <c r="G2157" s="13" t="str">
        <f t="shared" si="469"/>
        <v/>
      </c>
      <c r="H2157" s="56"/>
      <c r="K2157" s="128"/>
      <c r="L2157" s="128"/>
      <c r="M2157" s="128"/>
      <c r="N2157" s="84" t="str">
        <f t="shared" si="470"/>
        <v/>
      </c>
      <c r="O2157" s="128"/>
      <c r="P2157" s="84" t="str">
        <f t="shared" si="471"/>
        <v/>
      </c>
      <c r="Q2157" s="84" t="str">
        <f t="shared" si="468"/>
        <v/>
      </c>
      <c r="R2157" s="84" t="str">
        <f t="shared" si="472"/>
        <v/>
      </c>
      <c r="S2157" s="84" t="str">
        <f t="shared" si="473"/>
        <v/>
      </c>
      <c r="U2157" s="84" t="str">
        <f t="shared" si="474"/>
        <v/>
      </c>
      <c r="W2157" s="108" t="str">
        <f>IF($N2157="", "", SUM($D$11:$D2157))</f>
        <v/>
      </c>
      <c r="X2157" s="111" t="str">
        <f t="shared" si="475"/>
        <v/>
      </c>
      <c r="Y2157" s="114" t="str">
        <f t="shared" si="479"/>
        <v/>
      </c>
      <c r="Z2157" s="111" t="str">
        <f>IF(X2157="", "", X2157-SUM($Z$11:$Z2156))</f>
        <v/>
      </c>
      <c r="AA2157" s="111" t="str">
        <f>IF($Y2157="", "", $Y2157-SUM($AA$11:$AA2156))</f>
        <v/>
      </c>
      <c r="AB2157" s="111" t="str">
        <f t="shared" si="480"/>
        <v/>
      </c>
      <c r="AC2157" s="121" t="str">
        <f t="shared" si="476"/>
        <v/>
      </c>
      <c r="AD2157" s="122" t="str">
        <f t="shared" si="477"/>
        <v/>
      </c>
      <c r="AE2157" s="123" t="str">
        <f t="shared" si="481"/>
        <v/>
      </c>
      <c r="AG2157" s="150" t="str">
        <f t="shared" si="478"/>
        <v/>
      </c>
    </row>
    <row r="2158" spans="1:33" x14ac:dyDescent="0.25">
      <c r="A2158" s="56"/>
      <c r="B2158" s="70"/>
      <c r="C2158" s="76"/>
      <c r="D2158" s="73"/>
      <c r="E2158" s="79"/>
      <c r="F2158" s="56"/>
      <c r="G2158" s="13" t="str">
        <f t="shared" si="469"/>
        <v/>
      </c>
      <c r="H2158" s="56"/>
      <c r="K2158" s="128"/>
      <c r="L2158" s="128"/>
      <c r="M2158" s="128"/>
      <c r="N2158" s="84" t="str">
        <f t="shared" si="470"/>
        <v/>
      </c>
      <c r="O2158" s="128"/>
      <c r="P2158" s="84" t="str">
        <f t="shared" si="471"/>
        <v/>
      </c>
      <c r="Q2158" s="84" t="str">
        <f t="shared" si="468"/>
        <v/>
      </c>
      <c r="R2158" s="84" t="str">
        <f t="shared" si="472"/>
        <v/>
      </c>
      <c r="S2158" s="84" t="str">
        <f t="shared" si="473"/>
        <v/>
      </c>
      <c r="U2158" s="84" t="str">
        <f t="shared" si="474"/>
        <v/>
      </c>
      <c r="W2158" s="108" t="str">
        <f>IF($N2158="", "", SUM($D$11:$D2158))</f>
        <v/>
      </c>
      <c r="X2158" s="111" t="str">
        <f t="shared" si="475"/>
        <v/>
      </c>
      <c r="Y2158" s="114" t="str">
        <f t="shared" si="479"/>
        <v/>
      </c>
      <c r="Z2158" s="111" t="str">
        <f>IF(X2158="", "", X2158-SUM($Z$11:$Z2157))</f>
        <v/>
      </c>
      <c r="AA2158" s="111" t="str">
        <f>IF($Y2158="", "", $Y2158-SUM($AA$11:$AA2157))</f>
        <v/>
      </c>
      <c r="AB2158" s="111" t="str">
        <f t="shared" si="480"/>
        <v/>
      </c>
      <c r="AC2158" s="121" t="str">
        <f t="shared" si="476"/>
        <v/>
      </c>
      <c r="AD2158" s="122" t="str">
        <f t="shared" si="477"/>
        <v/>
      </c>
      <c r="AE2158" s="123" t="str">
        <f t="shared" si="481"/>
        <v/>
      </c>
      <c r="AG2158" s="150" t="str">
        <f t="shared" si="478"/>
        <v/>
      </c>
    </row>
    <row r="2159" spans="1:33" x14ac:dyDescent="0.25">
      <c r="A2159" s="56"/>
      <c r="B2159" s="70"/>
      <c r="C2159" s="76"/>
      <c r="D2159" s="73"/>
      <c r="E2159" s="79"/>
      <c r="F2159" s="56"/>
      <c r="G2159" s="13" t="str">
        <f t="shared" si="469"/>
        <v/>
      </c>
      <c r="H2159" s="56"/>
      <c r="K2159" s="128"/>
      <c r="L2159" s="128"/>
      <c r="M2159" s="128"/>
      <c r="N2159" s="84" t="str">
        <f t="shared" si="470"/>
        <v/>
      </c>
      <c r="O2159" s="128"/>
      <c r="P2159" s="84" t="str">
        <f t="shared" si="471"/>
        <v/>
      </c>
      <c r="Q2159" s="84" t="str">
        <f t="shared" si="468"/>
        <v/>
      </c>
      <c r="R2159" s="84" t="str">
        <f t="shared" si="472"/>
        <v/>
      </c>
      <c r="S2159" s="84" t="str">
        <f t="shared" si="473"/>
        <v/>
      </c>
      <c r="U2159" s="84" t="str">
        <f t="shared" si="474"/>
        <v/>
      </c>
      <c r="W2159" s="108" t="str">
        <f>IF($N2159="", "", SUM($D$11:$D2159))</f>
        <v/>
      </c>
      <c r="X2159" s="111" t="str">
        <f t="shared" si="475"/>
        <v/>
      </c>
      <c r="Y2159" s="114" t="str">
        <f t="shared" si="479"/>
        <v/>
      </c>
      <c r="Z2159" s="111" t="str">
        <f>IF(X2159="", "", X2159-SUM($Z$11:$Z2158))</f>
        <v/>
      </c>
      <c r="AA2159" s="111" t="str">
        <f>IF($Y2159="", "", $Y2159-SUM($AA$11:$AA2158))</f>
        <v/>
      </c>
      <c r="AB2159" s="111" t="str">
        <f t="shared" si="480"/>
        <v/>
      </c>
      <c r="AC2159" s="121" t="str">
        <f t="shared" si="476"/>
        <v/>
      </c>
      <c r="AD2159" s="122" t="str">
        <f t="shared" si="477"/>
        <v/>
      </c>
      <c r="AE2159" s="123" t="str">
        <f t="shared" si="481"/>
        <v/>
      </c>
      <c r="AG2159" s="150" t="str">
        <f t="shared" si="478"/>
        <v/>
      </c>
    </row>
    <row r="2160" spans="1:33" x14ac:dyDescent="0.25">
      <c r="A2160" s="56"/>
      <c r="B2160" s="70"/>
      <c r="C2160" s="76"/>
      <c r="D2160" s="73"/>
      <c r="E2160" s="79"/>
      <c r="F2160" s="56"/>
      <c r="G2160" s="13" t="str">
        <f t="shared" si="469"/>
        <v/>
      </c>
      <c r="H2160" s="56"/>
      <c r="K2160" s="128"/>
      <c r="L2160" s="128"/>
      <c r="M2160" s="128"/>
      <c r="N2160" s="84" t="str">
        <f t="shared" si="470"/>
        <v/>
      </c>
      <c r="O2160" s="128"/>
      <c r="P2160" s="84" t="str">
        <f t="shared" si="471"/>
        <v/>
      </c>
      <c r="Q2160" s="84" t="str">
        <f t="shared" si="468"/>
        <v/>
      </c>
      <c r="R2160" s="84" t="str">
        <f t="shared" si="472"/>
        <v/>
      </c>
      <c r="S2160" s="84" t="str">
        <f t="shared" si="473"/>
        <v/>
      </c>
      <c r="U2160" s="84" t="str">
        <f t="shared" si="474"/>
        <v/>
      </c>
      <c r="W2160" s="108" t="str">
        <f>IF($N2160="", "", SUM($D$11:$D2160))</f>
        <v/>
      </c>
      <c r="X2160" s="111" t="str">
        <f t="shared" si="475"/>
        <v/>
      </c>
      <c r="Y2160" s="114" t="str">
        <f t="shared" si="479"/>
        <v/>
      </c>
      <c r="Z2160" s="111" t="str">
        <f>IF(X2160="", "", X2160-SUM($Z$11:$Z2159))</f>
        <v/>
      </c>
      <c r="AA2160" s="111" t="str">
        <f>IF($Y2160="", "", $Y2160-SUM($AA$11:$AA2159))</f>
        <v/>
      </c>
      <c r="AB2160" s="111" t="str">
        <f t="shared" si="480"/>
        <v/>
      </c>
      <c r="AC2160" s="121" t="str">
        <f t="shared" si="476"/>
        <v/>
      </c>
      <c r="AD2160" s="122" t="str">
        <f t="shared" si="477"/>
        <v/>
      </c>
      <c r="AE2160" s="123" t="str">
        <f t="shared" si="481"/>
        <v/>
      </c>
      <c r="AG2160" s="150" t="str">
        <f t="shared" si="478"/>
        <v/>
      </c>
    </row>
    <row r="2161" spans="1:33" x14ac:dyDescent="0.25">
      <c r="A2161" s="56"/>
      <c r="B2161" s="70"/>
      <c r="C2161" s="76"/>
      <c r="D2161" s="73"/>
      <c r="E2161" s="79"/>
      <c r="F2161" s="56"/>
      <c r="G2161" s="13" t="str">
        <f t="shared" si="469"/>
        <v/>
      </c>
      <c r="H2161" s="56"/>
      <c r="K2161" s="128"/>
      <c r="L2161" s="128"/>
      <c r="M2161" s="128"/>
      <c r="N2161" s="84" t="str">
        <f t="shared" si="470"/>
        <v/>
      </c>
      <c r="O2161" s="128"/>
      <c r="P2161" s="84" t="str">
        <f t="shared" si="471"/>
        <v/>
      </c>
      <c r="Q2161" s="84" t="str">
        <f t="shared" si="468"/>
        <v/>
      </c>
      <c r="R2161" s="84" t="str">
        <f t="shared" si="472"/>
        <v/>
      </c>
      <c r="S2161" s="84" t="str">
        <f t="shared" si="473"/>
        <v/>
      </c>
      <c r="U2161" s="84" t="str">
        <f t="shared" si="474"/>
        <v/>
      </c>
      <c r="W2161" s="108" t="str">
        <f>IF($N2161="", "", SUM($D$11:$D2161))</f>
        <v/>
      </c>
      <c r="X2161" s="111" t="str">
        <f t="shared" si="475"/>
        <v/>
      </c>
      <c r="Y2161" s="114" t="str">
        <f t="shared" si="479"/>
        <v/>
      </c>
      <c r="Z2161" s="111" t="str">
        <f>IF(X2161="", "", X2161-SUM($Z$11:$Z2160))</f>
        <v/>
      </c>
      <c r="AA2161" s="111" t="str">
        <f>IF($Y2161="", "", $Y2161-SUM($AA$11:$AA2160))</f>
        <v/>
      </c>
      <c r="AB2161" s="111" t="str">
        <f t="shared" si="480"/>
        <v/>
      </c>
      <c r="AC2161" s="121" t="str">
        <f t="shared" si="476"/>
        <v/>
      </c>
      <c r="AD2161" s="122" t="str">
        <f t="shared" si="477"/>
        <v/>
      </c>
      <c r="AE2161" s="123" t="str">
        <f t="shared" si="481"/>
        <v/>
      </c>
      <c r="AG2161" s="150" t="str">
        <f t="shared" si="478"/>
        <v/>
      </c>
    </row>
    <row r="2162" spans="1:33" x14ac:dyDescent="0.25">
      <c r="A2162" s="56"/>
      <c r="B2162" s="70"/>
      <c r="C2162" s="76"/>
      <c r="D2162" s="73"/>
      <c r="E2162" s="79"/>
      <c r="F2162" s="56"/>
      <c r="G2162" s="13" t="str">
        <f t="shared" si="469"/>
        <v/>
      </c>
      <c r="H2162" s="56"/>
      <c r="K2162" s="128"/>
      <c r="L2162" s="128"/>
      <c r="M2162" s="128"/>
      <c r="N2162" s="84" t="str">
        <f t="shared" si="470"/>
        <v/>
      </c>
      <c r="O2162" s="128"/>
      <c r="P2162" s="84" t="str">
        <f t="shared" si="471"/>
        <v/>
      </c>
      <c r="Q2162" s="84" t="str">
        <f t="shared" si="468"/>
        <v/>
      </c>
      <c r="R2162" s="84" t="str">
        <f t="shared" si="472"/>
        <v/>
      </c>
      <c r="S2162" s="84" t="str">
        <f t="shared" si="473"/>
        <v/>
      </c>
      <c r="U2162" s="84" t="str">
        <f t="shared" si="474"/>
        <v/>
      </c>
      <c r="W2162" s="108" t="str">
        <f>IF($N2162="", "", SUM($D$11:$D2162))</f>
        <v/>
      </c>
      <c r="X2162" s="111" t="str">
        <f t="shared" si="475"/>
        <v/>
      </c>
      <c r="Y2162" s="114" t="str">
        <f t="shared" si="479"/>
        <v/>
      </c>
      <c r="Z2162" s="111" t="str">
        <f>IF(X2162="", "", X2162-SUM($Z$11:$Z2161))</f>
        <v/>
      </c>
      <c r="AA2162" s="111" t="str">
        <f>IF($Y2162="", "", $Y2162-SUM($AA$11:$AA2161))</f>
        <v/>
      </c>
      <c r="AB2162" s="111" t="str">
        <f t="shared" si="480"/>
        <v/>
      </c>
      <c r="AC2162" s="121" t="str">
        <f t="shared" si="476"/>
        <v/>
      </c>
      <c r="AD2162" s="122" t="str">
        <f t="shared" si="477"/>
        <v/>
      </c>
      <c r="AE2162" s="123" t="str">
        <f t="shared" si="481"/>
        <v/>
      </c>
      <c r="AG2162" s="150" t="str">
        <f t="shared" si="478"/>
        <v/>
      </c>
    </row>
    <row r="2163" spans="1:33" x14ac:dyDescent="0.25">
      <c r="A2163" s="56"/>
      <c r="B2163" s="70"/>
      <c r="C2163" s="76"/>
      <c r="D2163" s="73"/>
      <c r="E2163" s="79"/>
      <c r="F2163" s="56"/>
      <c r="G2163" s="13" t="str">
        <f t="shared" si="469"/>
        <v/>
      </c>
      <c r="H2163" s="56"/>
      <c r="K2163" s="128"/>
      <c r="L2163" s="128"/>
      <c r="M2163" s="128"/>
      <c r="N2163" s="84" t="str">
        <f t="shared" si="470"/>
        <v/>
      </c>
      <c r="O2163" s="128"/>
      <c r="P2163" s="84" t="str">
        <f t="shared" si="471"/>
        <v/>
      </c>
      <c r="Q2163" s="84" t="str">
        <f t="shared" si="468"/>
        <v/>
      </c>
      <c r="R2163" s="84" t="str">
        <f t="shared" si="472"/>
        <v/>
      </c>
      <c r="S2163" s="84" t="str">
        <f t="shared" si="473"/>
        <v/>
      </c>
      <c r="U2163" s="84" t="str">
        <f t="shared" si="474"/>
        <v/>
      </c>
      <c r="W2163" s="108" t="str">
        <f>IF($N2163="", "", SUM($D$11:$D2163))</f>
        <v/>
      </c>
      <c r="X2163" s="111" t="str">
        <f t="shared" si="475"/>
        <v/>
      </c>
      <c r="Y2163" s="114" t="str">
        <f t="shared" si="479"/>
        <v/>
      </c>
      <c r="Z2163" s="111" t="str">
        <f>IF(X2163="", "", X2163-SUM($Z$11:$Z2162))</f>
        <v/>
      </c>
      <c r="AA2163" s="111" t="str">
        <f>IF($Y2163="", "", $Y2163-SUM($AA$11:$AA2162))</f>
        <v/>
      </c>
      <c r="AB2163" s="111" t="str">
        <f t="shared" si="480"/>
        <v/>
      </c>
      <c r="AC2163" s="121" t="str">
        <f t="shared" si="476"/>
        <v/>
      </c>
      <c r="AD2163" s="122" t="str">
        <f t="shared" si="477"/>
        <v/>
      </c>
      <c r="AE2163" s="123" t="str">
        <f t="shared" si="481"/>
        <v/>
      </c>
      <c r="AG2163" s="150" t="str">
        <f t="shared" si="478"/>
        <v/>
      </c>
    </row>
    <row r="2164" spans="1:33" x14ac:dyDescent="0.25">
      <c r="A2164" s="56"/>
      <c r="B2164" s="70"/>
      <c r="C2164" s="76"/>
      <c r="D2164" s="73"/>
      <c r="E2164" s="79"/>
      <c r="F2164" s="56"/>
      <c r="G2164" s="13" t="str">
        <f t="shared" si="469"/>
        <v/>
      </c>
      <c r="H2164" s="56"/>
      <c r="K2164" s="128"/>
      <c r="L2164" s="128"/>
      <c r="M2164" s="128"/>
      <c r="N2164" s="84" t="str">
        <f t="shared" si="470"/>
        <v/>
      </c>
      <c r="O2164" s="128"/>
      <c r="P2164" s="84" t="str">
        <f t="shared" si="471"/>
        <v/>
      </c>
      <c r="Q2164" s="84" t="str">
        <f t="shared" si="468"/>
        <v/>
      </c>
      <c r="R2164" s="84" t="str">
        <f t="shared" si="472"/>
        <v/>
      </c>
      <c r="S2164" s="84" t="str">
        <f t="shared" si="473"/>
        <v/>
      </c>
      <c r="U2164" s="84" t="str">
        <f t="shared" si="474"/>
        <v/>
      </c>
      <c r="W2164" s="108" t="str">
        <f>IF($N2164="", "", SUM($D$11:$D2164))</f>
        <v/>
      </c>
      <c r="X2164" s="111" t="str">
        <f t="shared" si="475"/>
        <v/>
      </c>
      <c r="Y2164" s="114" t="str">
        <f t="shared" si="479"/>
        <v/>
      </c>
      <c r="Z2164" s="111" t="str">
        <f>IF(X2164="", "", X2164-SUM($Z$11:$Z2163))</f>
        <v/>
      </c>
      <c r="AA2164" s="111" t="str">
        <f>IF($Y2164="", "", $Y2164-SUM($AA$11:$AA2163))</f>
        <v/>
      </c>
      <c r="AB2164" s="111" t="str">
        <f t="shared" si="480"/>
        <v/>
      </c>
      <c r="AC2164" s="121" t="str">
        <f t="shared" si="476"/>
        <v/>
      </c>
      <c r="AD2164" s="122" t="str">
        <f t="shared" si="477"/>
        <v/>
      </c>
      <c r="AE2164" s="123" t="str">
        <f t="shared" si="481"/>
        <v/>
      </c>
      <c r="AG2164" s="150" t="str">
        <f t="shared" si="478"/>
        <v/>
      </c>
    </row>
    <row r="2165" spans="1:33" x14ac:dyDescent="0.25">
      <c r="A2165" s="56"/>
      <c r="B2165" s="70"/>
      <c r="C2165" s="76"/>
      <c r="D2165" s="73"/>
      <c r="E2165" s="79"/>
      <c r="F2165" s="56"/>
      <c r="G2165" s="13" t="str">
        <f t="shared" si="469"/>
        <v/>
      </c>
      <c r="H2165" s="56"/>
      <c r="K2165" s="128"/>
      <c r="L2165" s="128"/>
      <c r="M2165" s="128"/>
      <c r="N2165" s="84" t="str">
        <f t="shared" si="470"/>
        <v/>
      </c>
      <c r="O2165" s="128"/>
      <c r="P2165" s="84" t="str">
        <f t="shared" si="471"/>
        <v/>
      </c>
      <c r="Q2165" s="84" t="str">
        <f t="shared" si="468"/>
        <v/>
      </c>
      <c r="R2165" s="84" t="str">
        <f t="shared" si="472"/>
        <v/>
      </c>
      <c r="S2165" s="84" t="str">
        <f t="shared" si="473"/>
        <v/>
      </c>
      <c r="U2165" s="84" t="str">
        <f t="shared" si="474"/>
        <v/>
      </c>
      <c r="W2165" s="108" t="str">
        <f>IF($N2165="", "", SUM($D$11:$D2165))</f>
        <v/>
      </c>
      <c r="X2165" s="111" t="str">
        <f t="shared" si="475"/>
        <v/>
      </c>
      <c r="Y2165" s="114" t="str">
        <f t="shared" si="479"/>
        <v/>
      </c>
      <c r="Z2165" s="111" t="str">
        <f>IF(X2165="", "", X2165-SUM($Z$11:$Z2164))</f>
        <v/>
      </c>
      <c r="AA2165" s="111" t="str">
        <f>IF($Y2165="", "", $Y2165-SUM($AA$11:$AA2164))</f>
        <v/>
      </c>
      <c r="AB2165" s="111" t="str">
        <f t="shared" si="480"/>
        <v/>
      </c>
      <c r="AC2165" s="121" t="str">
        <f t="shared" si="476"/>
        <v/>
      </c>
      <c r="AD2165" s="122" t="str">
        <f t="shared" si="477"/>
        <v/>
      </c>
      <c r="AE2165" s="123" t="str">
        <f t="shared" si="481"/>
        <v/>
      </c>
      <c r="AG2165" s="150" t="str">
        <f t="shared" si="478"/>
        <v/>
      </c>
    </row>
    <row r="2166" spans="1:33" x14ac:dyDescent="0.25">
      <c r="A2166" s="56"/>
      <c r="B2166" s="70"/>
      <c r="C2166" s="76"/>
      <c r="D2166" s="73"/>
      <c r="E2166" s="79"/>
      <c r="F2166" s="56"/>
      <c r="G2166" s="13" t="str">
        <f t="shared" si="469"/>
        <v/>
      </c>
      <c r="H2166" s="56"/>
      <c r="K2166" s="128"/>
      <c r="L2166" s="128"/>
      <c r="M2166" s="128"/>
      <c r="N2166" s="84" t="str">
        <f t="shared" si="470"/>
        <v/>
      </c>
      <c r="O2166" s="128"/>
      <c r="P2166" s="84" t="str">
        <f t="shared" si="471"/>
        <v/>
      </c>
      <c r="Q2166" s="84" t="str">
        <f t="shared" si="468"/>
        <v/>
      </c>
      <c r="R2166" s="84" t="str">
        <f t="shared" si="472"/>
        <v/>
      </c>
      <c r="S2166" s="84" t="str">
        <f t="shared" si="473"/>
        <v/>
      </c>
      <c r="U2166" s="84" t="str">
        <f t="shared" si="474"/>
        <v/>
      </c>
      <c r="W2166" s="108" t="str">
        <f>IF($N2166="", "", SUM($D$11:$D2166))</f>
        <v/>
      </c>
      <c r="X2166" s="111" t="str">
        <f t="shared" si="475"/>
        <v/>
      </c>
      <c r="Y2166" s="114" t="str">
        <f t="shared" si="479"/>
        <v/>
      </c>
      <c r="Z2166" s="111" t="str">
        <f>IF(X2166="", "", X2166-SUM($Z$11:$Z2165))</f>
        <v/>
      </c>
      <c r="AA2166" s="111" t="str">
        <f>IF($Y2166="", "", $Y2166-SUM($AA$11:$AA2165))</f>
        <v/>
      </c>
      <c r="AB2166" s="111" t="str">
        <f t="shared" si="480"/>
        <v/>
      </c>
      <c r="AC2166" s="121" t="str">
        <f t="shared" si="476"/>
        <v/>
      </c>
      <c r="AD2166" s="122" t="str">
        <f t="shared" si="477"/>
        <v/>
      </c>
      <c r="AE2166" s="123" t="str">
        <f t="shared" si="481"/>
        <v/>
      </c>
      <c r="AG2166" s="150" t="str">
        <f t="shared" si="478"/>
        <v/>
      </c>
    </row>
    <row r="2167" spans="1:33" x14ac:dyDescent="0.25">
      <c r="A2167" s="56"/>
      <c r="B2167" s="70"/>
      <c r="C2167" s="76"/>
      <c r="D2167" s="73"/>
      <c r="E2167" s="79"/>
      <c r="F2167" s="56"/>
      <c r="G2167" s="13" t="str">
        <f t="shared" si="469"/>
        <v/>
      </c>
      <c r="H2167" s="56"/>
      <c r="K2167" s="128"/>
      <c r="L2167" s="128"/>
      <c r="M2167" s="128"/>
      <c r="N2167" s="84" t="str">
        <f t="shared" si="470"/>
        <v/>
      </c>
      <c r="O2167" s="128"/>
      <c r="P2167" s="84" t="str">
        <f t="shared" si="471"/>
        <v/>
      </c>
      <c r="Q2167" s="84" t="str">
        <f t="shared" si="468"/>
        <v/>
      </c>
      <c r="R2167" s="84" t="str">
        <f t="shared" si="472"/>
        <v/>
      </c>
      <c r="S2167" s="84" t="str">
        <f t="shared" si="473"/>
        <v/>
      </c>
      <c r="U2167" s="84" t="str">
        <f t="shared" si="474"/>
        <v/>
      </c>
      <c r="W2167" s="108" t="str">
        <f>IF($N2167="", "", SUM($D$11:$D2167))</f>
        <v/>
      </c>
      <c r="X2167" s="111" t="str">
        <f t="shared" si="475"/>
        <v/>
      </c>
      <c r="Y2167" s="114" t="str">
        <f t="shared" si="479"/>
        <v/>
      </c>
      <c r="Z2167" s="111" t="str">
        <f>IF(X2167="", "", X2167-SUM($Z$11:$Z2166))</f>
        <v/>
      </c>
      <c r="AA2167" s="111" t="str">
        <f>IF($Y2167="", "", $Y2167-SUM($AA$11:$AA2166))</f>
        <v/>
      </c>
      <c r="AB2167" s="111" t="str">
        <f t="shared" si="480"/>
        <v/>
      </c>
      <c r="AC2167" s="121" t="str">
        <f t="shared" si="476"/>
        <v/>
      </c>
      <c r="AD2167" s="122" t="str">
        <f t="shared" si="477"/>
        <v/>
      </c>
      <c r="AE2167" s="123" t="str">
        <f t="shared" si="481"/>
        <v/>
      </c>
      <c r="AG2167" s="150" t="str">
        <f t="shared" si="478"/>
        <v/>
      </c>
    </row>
    <row r="2168" spans="1:33" x14ac:dyDescent="0.25">
      <c r="A2168" s="56"/>
      <c r="B2168" s="70"/>
      <c r="C2168" s="76"/>
      <c r="D2168" s="73"/>
      <c r="E2168" s="79"/>
      <c r="F2168" s="56"/>
      <c r="G2168" s="13" t="str">
        <f t="shared" si="469"/>
        <v/>
      </c>
      <c r="H2168" s="56"/>
      <c r="K2168" s="128"/>
      <c r="L2168" s="128"/>
      <c r="M2168" s="128"/>
      <c r="N2168" s="84" t="str">
        <f t="shared" si="470"/>
        <v/>
      </c>
      <c r="O2168" s="128"/>
      <c r="P2168" s="84" t="str">
        <f t="shared" si="471"/>
        <v/>
      </c>
      <c r="Q2168" s="84" t="str">
        <f t="shared" si="468"/>
        <v/>
      </c>
      <c r="R2168" s="84" t="str">
        <f t="shared" si="472"/>
        <v/>
      </c>
      <c r="S2168" s="84" t="str">
        <f t="shared" si="473"/>
        <v/>
      </c>
      <c r="U2168" s="84" t="str">
        <f t="shared" si="474"/>
        <v/>
      </c>
      <c r="W2168" s="108" t="str">
        <f>IF($N2168="", "", SUM($D$11:$D2168))</f>
        <v/>
      </c>
      <c r="X2168" s="111" t="str">
        <f t="shared" si="475"/>
        <v/>
      </c>
      <c r="Y2168" s="114" t="str">
        <f t="shared" si="479"/>
        <v/>
      </c>
      <c r="Z2168" s="111" t="str">
        <f>IF(X2168="", "", X2168-SUM($Z$11:$Z2167))</f>
        <v/>
      </c>
      <c r="AA2168" s="111" t="str">
        <f>IF($Y2168="", "", $Y2168-SUM($AA$11:$AA2167))</f>
        <v/>
      </c>
      <c r="AB2168" s="111" t="str">
        <f t="shared" si="480"/>
        <v/>
      </c>
      <c r="AC2168" s="121" t="str">
        <f t="shared" si="476"/>
        <v/>
      </c>
      <c r="AD2168" s="122" t="str">
        <f t="shared" si="477"/>
        <v/>
      </c>
      <c r="AE2168" s="123" t="str">
        <f t="shared" si="481"/>
        <v/>
      </c>
      <c r="AG2168" s="150" t="str">
        <f t="shared" si="478"/>
        <v/>
      </c>
    </row>
    <row r="2169" spans="1:33" x14ac:dyDescent="0.25">
      <c r="A2169" s="56"/>
      <c r="B2169" s="70"/>
      <c r="C2169" s="76"/>
      <c r="D2169" s="73"/>
      <c r="E2169" s="79"/>
      <c r="F2169" s="56"/>
      <c r="G2169" s="13" t="str">
        <f t="shared" si="469"/>
        <v/>
      </c>
      <c r="H2169" s="56"/>
      <c r="K2169" s="128"/>
      <c r="L2169" s="128"/>
      <c r="M2169" s="128"/>
      <c r="N2169" s="84" t="str">
        <f t="shared" si="470"/>
        <v/>
      </c>
      <c r="O2169" s="128"/>
      <c r="P2169" s="84" t="str">
        <f t="shared" si="471"/>
        <v/>
      </c>
      <c r="Q2169" s="84" t="str">
        <f t="shared" si="468"/>
        <v/>
      </c>
      <c r="R2169" s="84" t="str">
        <f t="shared" si="472"/>
        <v/>
      </c>
      <c r="S2169" s="84" t="str">
        <f t="shared" si="473"/>
        <v/>
      </c>
      <c r="U2169" s="84" t="str">
        <f t="shared" si="474"/>
        <v/>
      </c>
      <c r="W2169" s="108" t="str">
        <f>IF($N2169="", "", SUM($D$11:$D2169))</f>
        <v/>
      </c>
      <c r="X2169" s="111" t="str">
        <f t="shared" si="475"/>
        <v/>
      </c>
      <c r="Y2169" s="114" t="str">
        <f t="shared" si="479"/>
        <v/>
      </c>
      <c r="Z2169" s="111" t="str">
        <f>IF(X2169="", "", X2169-SUM($Z$11:$Z2168))</f>
        <v/>
      </c>
      <c r="AA2169" s="111" t="str">
        <f>IF($Y2169="", "", $Y2169-SUM($AA$11:$AA2168))</f>
        <v/>
      </c>
      <c r="AB2169" s="111" t="str">
        <f t="shared" si="480"/>
        <v/>
      </c>
      <c r="AC2169" s="121" t="str">
        <f t="shared" si="476"/>
        <v/>
      </c>
      <c r="AD2169" s="122" t="str">
        <f t="shared" si="477"/>
        <v/>
      </c>
      <c r="AE2169" s="123" t="str">
        <f t="shared" si="481"/>
        <v/>
      </c>
      <c r="AG2169" s="150" t="str">
        <f t="shared" si="478"/>
        <v/>
      </c>
    </row>
    <row r="2170" spans="1:33" x14ac:dyDescent="0.25">
      <c r="A2170" s="56"/>
      <c r="B2170" s="70"/>
      <c r="C2170" s="76"/>
      <c r="D2170" s="73"/>
      <c r="E2170" s="79"/>
      <c r="F2170" s="56"/>
      <c r="G2170" s="13" t="str">
        <f t="shared" si="469"/>
        <v/>
      </c>
      <c r="H2170" s="56"/>
      <c r="K2170" s="128"/>
      <c r="L2170" s="128"/>
      <c r="M2170" s="128"/>
      <c r="N2170" s="84" t="str">
        <f t="shared" si="470"/>
        <v/>
      </c>
      <c r="O2170" s="128"/>
      <c r="P2170" s="84" t="str">
        <f t="shared" si="471"/>
        <v/>
      </c>
      <c r="Q2170" s="84" t="str">
        <f t="shared" si="468"/>
        <v/>
      </c>
      <c r="R2170" s="84" t="str">
        <f t="shared" si="472"/>
        <v/>
      </c>
      <c r="S2170" s="84" t="str">
        <f t="shared" si="473"/>
        <v/>
      </c>
      <c r="U2170" s="84" t="str">
        <f t="shared" si="474"/>
        <v/>
      </c>
      <c r="W2170" s="108" t="str">
        <f>IF($N2170="", "", SUM($D$11:$D2170))</f>
        <v/>
      </c>
      <c r="X2170" s="111" t="str">
        <f t="shared" si="475"/>
        <v/>
      </c>
      <c r="Y2170" s="114" t="str">
        <f t="shared" si="479"/>
        <v/>
      </c>
      <c r="Z2170" s="111" t="str">
        <f>IF(X2170="", "", X2170-SUM($Z$11:$Z2169))</f>
        <v/>
      </c>
      <c r="AA2170" s="111" t="str">
        <f>IF($Y2170="", "", $Y2170-SUM($AA$11:$AA2169))</f>
        <v/>
      </c>
      <c r="AB2170" s="111" t="str">
        <f t="shared" si="480"/>
        <v/>
      </c>
      <c r="AC2170" s="121" t="str">
        <f t="shared" si="476"/>
        <v/>
      </c>
      <c r="AD2170" s="122" t="str">
        <f t="shared" si="477"/>
        <v/>
      </c>
      <c r="AE2170" s="123" t="str">
        <f t="shared" si="481"/>
        <v/>
      </c>
      <c r="AG2170" s="150" t="str">
        <f t="shared" si="478"/>
        <v/>
      </c>
    </row>
    <row r="2171" spans="1:33" x14ac:dyDescent="0.25">
      <c r="A2171" s="56"/>
      <c r="B2171" s="70"/>
      <c r="C2171" s="76"/>
      <c r="D2171" s="73"/>
      <c r="E2171" s="79"/>
      <c r="F2171" s="56"/>
      <c r="G2171" s="13" t="str">
        <f t="shared" si="469"/>
        <v/>
      </c>
      <c r="H2171" s="56"/>
      <c r="K2171" s="128"/>
      <c r="L2171" s="128"/>
      <c r="M2171" s="128"/>
      <c r="N2171" s="84" t="str">
        <f t="shared" si="470"/>
        <v/>
      </c>
      <c r="O2171" s="128"/>
      <c r="P2171" s="84" t="str">
        <f t="shared" si="471"/>
        <v/>
      </c>
      <c r="Q2171" s="84" t="str">
        <f t="shared" si="468"/>
        <v/>
      </c>
      <c r="R2171" s="84" t="str">
        <f t="shared" si="472"/>
        <v/>
      </c>
      <c r="S2171" s="84" t="str">
        <f t="shared" si="473"/>
        <v/>
      </c>
      <c r="U2171" s="84" t="str">
        <f t="shared" si="474"/>
        <v/>
      </c>
      <c r="W2171" s="108" t="str">
        <f>IF($N2171="", "", SUM($D$11:$D2171))</f>
        <v/>
      </c>
      <c r="X2171" s="111" t="str">
        <f t="shared" si="475"/>
        <v/>
      </c>
      <c r="Y2171" s="114" t="str">
        <f t="shared" si="479"/>
        <v/>
      </c>
      <c r="Z2171" s="111" t="str">
        <f>IF(X2171="", "", X2171-SUM($Z$11:$Z2170))</f>
        <v/>
      </c>
      <c r="AA2171" s="111" t="str">
        <f>IF($Y2171="", "", $Y2171-SUM($AA$11:$AA2170))</f>
        <v/>
      </c>
      <c r="AB2171" s="111" t="str">
        <f t="shared" si="480"/>
        <v/>
      </c>
      <c r="AC2171" s="121" t="str">
        <f t="shared" si="476"/>
        <v/>
      </c>
      <c r="AD2171" s="122" t="str">
        <f t="shared" si="477"/>
        <v/>
      </c>
      <c r="AE2171" s="123" t="str">
        <f t="shared" si="481"/>
        <v/>
      </c>
      <c r="AG2171" s="150" t="str">
        <f t="shared" si="478"/>
        <v/>
      </c>
    </row>
    <row r="2172" spans="1:33" x14ac:dyDescent="0.25">
      <c r="A2172" s="56"/>
      <c r="B2172" s="70"/>
      <c r="C2172" s="76"/>
      <c r="D2172" s="73"/>
      <c r="E2172" s="79"/>
      <c r="F2172" s="56"/>
      <c r="G2172" s="13" t="str">
        <f t="shared" si="469"/>
        <v/>
      </c>
      <c r="H2172" s="56"/>
      <c r="K2172" s="128"/>
      <c r="L2172" s="128"/>
      <c r="M2172" s="128"/>
      <c r="N2172" s="84" t="str">
        <f t="shared" si="470"/>
        <v/>
      </c>
      <c r="O2172" s="128"/>
      <c r="P2172" s="84" t="str">
        <f t="shared" si="471"/>
        <v/>
      </c>
      <c r="Q2172" s="84" t="str">
        <f t="shared" si="468"/>
        <v/>
      </c>
      <c r="R2172" s="84" t="str">
        <f t="shared" si="472"/>
        <v/>
      </c>
      <c r="S2172" s="84" t="str">
        <f t="shared" si="473"/>
        <v/>
      </c>
      <c r="U2172" s="84" t="str">
        <f t="shared" si="474"/>
        <v/>
      </c>
      <c r="W2172" s="108" t="str">
        <f>IF($N2172="", "", SUM($D$11:$D2172))</f>
        <v/>
      </c>
      <c r="X2172" s="111" t="str">
        <f t="shared" si="475"/>
        <v/>
      </c>
      <c r="Y2172" s="114" t="str">
        <f t="shared" si="479"/>
        <v/>
      </c>
      <c r="Z2172" s="111" t="str">
        <f>IF(X2172="", "", X2172-SUM($Z$11:$Z2171))</f>
        <v/>
      </c>
      <c r="AA2172" s="111" t="str">
        <f>IF($Y2172="", "", $Y2172-SUM($AA$11:$AA2171))</f>
        <v/>
      </c>
      <c r="AB2172" s="111" t="str">
        <f t="shared" si="480"/>
        <v/>
      </c>
      <c r="AC2172" s="121" t="str">
        <f t="shared" si="476"/>
        <v/>
      </c>
      <c r="AD2172" s="122" t="str">
        <f t="shared" si="477"/>
        <v/>
      </c>
      <c r="AE2172" s="123" t="str">
        <f t="shared" si="481"/>
        <v/>
      </c>
      <c r="AG2172" s="150" t="str">
        <f t="shared" si="478"/>
        <v/>
      </c>
    </row>
    <row r="2173" spans="1:33" x14ac:dyDescent="0.25">
      <c r="A2173" s="56"/>
      <c r="B2173" s="70"/>
      <c r="C2173" s="76"/>
      <c r="D2173" s="73"/>
      <c r="E2173" s="79"/>
      <c r="F2173" s="56"/>
      <c r="G2173" s="13" t="str">
        <f t="shared" si="469"/>
        <v/>
      </c>
      <c r="H2173" s="56"/>
      <c r="K2173" s="128"/>
      <c r="L2173" s="128"/>
      <c r="M2173" s="128"/>
      <c r="N2173" s="84" t="str">
        <f t="shared" si="470"/>
        <v/>
      </c>
      <c r="O2173" s="128"/>
      <c r="P2173" s="84" t="str">
        <f t="shared" si="471"/>
        <v/>
      </c>
      <c r="Q2173" s="84" t="str">
        <f t="shared" si="468"/>
        <v/>
      </c>
      <c r="R2173" s="84" t="str">
        <f t="shared" si="472"/>
        <v/>
      </c>
      <c r="S2173" s="84" t="str">
        <f t="shared" si="473"/>
        <v/>
      </c>
      <c r="U2173" s="84" t="str">
        <f t="shared" si="474"/>
        <v/>
      </c>
      <c r="W2173" s="108" t="str">
        <f>IF($N2173="", "", SUM($D$11:$D2173))</f>
        <v/>
      </c>
      <c r="X2173" s="111" t="str">
        <f t="shared" si="475"/>
        <v/>
      </c>
      <c r="Y2173" s="114" t="str">
        <f t="shared" si="479"/>
        <v/>
      </c>
      <c r="Z2173" s="111" t="str">
        <f>IF(X2173="", "", X2173-SUM($Z$11:$Z2172))</f>
        <v/>
      </c>
      <c r="AA2173" s="111" t="str">
        <f>IF($Y2173="", "", $Y2173-SUM($AA$11:$AA2172))</f>
        <v/>
      </c>
      <c r="AB2173" s="111" t="str">
        <f t="shared" si="480"/>
        <v/>
      </c>
      <c r="AC2173" s="121" t="str">
        <f t="shared" si="476"/>
        <v/>
      </c>
      <c r="AD2173" s="122" t="str">
        <f t="shared" si="477"/>
        <v/>
      </c>
      <c r="AE2173" s="123" t="str">
        <f t="shared" si="481"/>
        <v/>
      </c>
      <c r="AG2173" s="150" t="str">
        <f t="shared" si="478"/>
        <v/>
      </c>
    </row>
    <row r="2174" spans="1:33" x14ac:dyDescent="0.25">
      <c r="A2174" s="56"/>
      <c r="B2174" s="70"/>
      <c r="C2174" s="76"/>
      <c r="D2174" s="73"/>
      <c r="E2174" s="79"/>
      <c r="F2174" s="56"/>
      <c r="G2174" s="13" t="str">
        <f t="shared" si="469"/>
        <v/>
      </c>
      <c r="H2174" s="56"/>
      <c r="K2174" s="128"/>
      <c r="L2174" s="128"/>
      <c r="M2174" s="128"/>
      <c r="N2174" s="84" t="str">
        <f t="shared" si="470"/>
        <v/>
      </c>
      <c r="O2174" s="128"/>
      <c r="P2174" s="84" t="str">
        <f t="shared" si="471"/>
        <v/>
      </c>
      <c r="Q2174" s="84" t="str">
        <f t="shared" si="468"/>
        <v/>
      </c>
      <c r="R2174" s="84" t="str">
        <f t="shared" si="472"/>
        <v/>
      </c>
      <c r="S2174" s="84" t="str">
        <f t="shared" si="473"/>
        <v/>
      </c>
      <c r="U2174" s="84" t="str">
        <f t="shared" si="474"/>
        <v/>
      </c>
      <c r="W2174" s="108" t="str">
        <f>IF($N2174="", "", SUM($D$11:$D2174))</f>
        <v/>
      </c>
      <c r="X2174" s="111" t="str">
        <f t="shared" si="475"/>
        <v/>
      </c>
      <c r="Y2174" s="114" t="str">
        <f t="shared" si="479"/>
        <v/>
      </c>
      <c r="Z2174" s="111" t="str">
        <f>IF(X2174="", "", X2174-SUM($Z$11:$Z2173))</f>
        <v/>
      </c>
      <c r="AA2174" s="111" t="str">
        <f>IF($Y2174="", "", $Y2174-SUM($AA$11:$AA2173))</f>
        <v/>
      </c>
      <c r="AB2174" s="111" t="str">
        <f t="shared" si="480"/>
        <v/>
      </c>
      <c r="AC2174" s="121" t="str">
        <f t="shared" si="476"/>
        <v/>
      </c>
      <c r="AD2174" s="122" t="str">
        <f t="shared" si="477"/>
        <v/>
      </c>
      <c r="AE2174" s="123" t="str">
        <f t="shared" si="481"/>
        <v/>
      </c>
      <c r="AG2174" s="150" t="str">
        <f t="shared" si="478"/>
        <v/>
      </c>
    </row>
    <row r="2175" spans="1:33" x14ac:dyDescent="0.25">
      <c r="A2175" s="56"/>
      <c r="B2175" s="70"/>
      <c r="C2175" s="76"/>
      <c r="D2175" s="73"/>
      <c r="E2175" s="79"/>
      <c r="F2175" s="56"/>
      <c r="G2175" s="13" t="str">
        <f t="shared" si="469"/>
        <v/>
      </c>
      <c r="H2175" s="56"/>
      <c r="K2175" s="128"/>
      <c r="L2175" s="128"/>
      <c r="M2175" s="128"/>
      <c r="N2175" s="84" t="str">
        <f t="shared" si="470"/>
        <v/>
      </c>
      <c r="O2175" s="128"/>
      <c r="P2175" s="84" t="str">
        <f t="shared" si="471"/>
        <v/>
      </c>
      <c r="Q2175" s="84" t="str">
        <f t="shared" si="468"/>
        <v/>
      </c>
      <c r="R2175" s="84" t="str">
        <f t="shared" si="472"/>
        <v/>
      </c>
      <c r="S2175" s="84" t="str">
        <f t="shared" si="473"/>
        <v/>
      </c>
      <c r="U2175" s="84" t="str">
        <f t="shared" si="474"/>
        <v/>
      </c>
      <c r="W2175" s="108" t="str">
        <f>IF($N2175="", "", SUM($D$11:$D2175))</f>
        <v/>
      </c>
      <c r="X2175" s="111" t="str">
        <f t="shared" si="475"/>
        <v/>
      </c>
      <c r="Y2175" s="114" t="str">
        <f t="shared" si="479"/>
        <v/>
      </c>
      <c r="Z2175" s="111" t="str">
        <f>IF(X2175="", "", X2175-SUM($Z$11:$Z2174))</f>
        <v/>
      </c>
      <c r="AA2175" s="111" t="str">
        <f>IF($Y2175="", "", $Y2175-SUM($AA$11:$AA2174))</f>
        <v/>
      </c>
      <c r="AB2175" s="111" t="str">
        <f t="shared" si="480"/>
        <v/>
      </c>
      <c r="AC2175" s="121" t="str">
        <f t="shared" si="476"/>
        <v/>
      </c>
      <c r="AD2175" s="122" t="str">
        <f t="shared" si="477"/>
        <v/>
      </c>
      <c r="AE2175" s="123" t="str">
        <f t="shared" si="481"/>
        <v/>
      </c>
      <c r="AG2175" s="150" t="str">
        <f t="shared" si="478"/>
        <v/>
      </c>
    </row>
    <row r="2176" spans="1:33" x14ac:dyDescent="0.25">
      <c r="A2176" s="56"/>
      <c r="B2176" s="70"/>
      <c r="C2176" s="76"/>
      <c r="D2176" s="73"/>
      <c r="E2176" s="79"/>
      <c r="F2176" s="56"/>
      <c r="G2176" s="13" t="str">
        <f t="shared" si="469"/>
        <v/>
      </c>
      <c r="H2176" s="56"/>
      <c r="K2176" s="128"/>
      <c r="L2176" s="128"/>
      <c r="M2176" s="128"/>
      <c r="N2176" s="84" t="str">
        <f t="shared" si="470"/>
        <v/>
      </c>
      <c r="O2176" s="128"/>
      <c r="P2176" s="84" t="str">
        <f t="shared" si="471"/>
        <v/>
      </c>
      <c r="Q2176" s="84" t="str">
        <f t="shared" si="468"/>
        <v/>
      </c>
      <c r="R2176" s="84" t="str">
        <f t="shared" si="472"/>
        <v/>
      </c>
      <c r="S2176" s="84" t="str">
        <f t="shared" si="473"/>
        <v/>
      </c>
      <c r="U2176" s="84" t="str">
        <f t="shared" si="474"/>
        <v/>
      </c>
      <c r="W2176" s="108" t="str">
        <f>IF($N2176="", "", SUM($D$11:$D2176))</f>
        <v/>
      </c>
      <c r="X2176" s="111" t="str">
        <f t="shared" si="475"/>
        <v/>
      </c>
      <c r="Y2176" s="114" t="str">
        <f t="shared" si="479"/>
        <v/>
      </c>
      <c r="Z2176" s="111" t="str">
        <f>IF(X2176="", "", X2176-SUM($Z$11:$Z2175))</f>
        <v/>
      </c>
      <c r="AA2176" s="111" t="str">
        <f>IF($Y2176="", "", $Y2176-SUM($AA$11:$AA2175))</f>
        <v/>
      </c>
      <c r="AB2176" s="111" t="str">
        <f t="shared" si="480"/>
        <v/>
      </c>
      <c r="AC2176" s="121" t="str">
        <f t="shared" si="476"/>
        <v/>
      </c>
      <c r="AD2176" s="122" t="str">
        <f t="shared" si="477"/>
        <v/>
      </c>
      <c r="AE2176" s="123" t="str">
        <f t="shared" si="481"/>
        <v/>
      </c>
      <c r="AG2176" s="150" t="str">
        <f t="shared" si="478"/>
        <v/>
      </c>
    </row>
    <row r="2177" spans="1:33" x14ac:dyDescent="0.25">
      <c r="A2177" s="56"/>
      <c r="B2177" s="70"/>
      <c r="C2177" s="76"/>
      <c r="D2177" s="73"/>
      <c r="E2177" s="79"/>
      <c r="F2177" s="56"/>
      <c r="G2177" s="13" t="str">
        <f t="shared" si="469"/>
        <v/>
      </c>
      <c r="H2177" s="56"/>
      <c r="K2177" s="128"/>
      <c r="L2177" s="128"/>
      <c r="M2177" s="128"/>
      <c r="N2177" s="84" t="str">
        <f t="shared" si="470"/>
        <v/>
      </c>
      <c r="O2177" s="128"/>
      <c r="P2177" s="84" t="str">
        <f t="shared" si="471"/>
        <v/>
      </c>
      <c r="Q2177" s="84" t="str">
        <f t="shared" si="468"/>
        <v/>
      </c>
      <c r="R2177" s="84" t="str">
        <f t="shared" si="472"/>
        <v/>
      </c>
      <c r="S2177" s="84" t="str">
        <f t="shared" si="473"/>
        <v/>
      </c>
      <c r="U2177" s="84" t="str">
        <f t="shared" si="474"/>
        <v/>
      </c>
      <c r="W2177" s="108" t="str">
        <f>IF($N2177="", "", SUM($D$11:$D2177))</f>
        <v/>
      </c>
      <c r="X2177" s="111" t="str">
        <f t="shared" si="475"/>
        <v/>
      </c>
      <c r="Y2177" s="114" t="str">
        <f t="shared" si="479"/>
        <v/>
      </c>
      <c r="Z2177" s="111" t="str">
        <f>IF(X2177="", "", X2177-SUM($Z$11:$Z2176))</f>
        <v/>
      </c>
      <c r="AA2177" s="111" t="str">
        <f>IF($Y2177="", "", $Y2177-SUM($AA$11:$AA2176))</f>
        <v/>
      </c>
      <c r="AB2177" s="111" t="str">
        <f t="shared" si="480"/>
        <v/>
      </c>
      <c r="AC2177" s="121" t="str">
        <f t="shared" si="476"/>
        <v/>
      </c>
      <c r="AD2177" s="122" t="str">
        <f t="shared" si="477"/>
        <v/>
      </c>
      <c r="AE2177" s="123" t="str">
        <f t="shared" si="481"/>
        <v/>
      </c>
      <c r="AG2177" s="150" t="str">
        <f t="shared" si="478"/>
        <v/>
      </c>
    </row>
    <row r="2178" spans="1:33" x14ac:dyDescent="0.25">
      <c r="A2178" s="56"/>
      <c r="B2178" s="70"/>
      <c r="C2178" s="76"/>
      <c r="D2178" s="73"/>
      <c r="E2178" s="79"/>
      <c r="F2178" s="56"/>
      <c r="G2178" s="13" t="str">
        <f t="shared" si="469"/>
        <v/>
      </c>
      <c r="H2178" s="56"/>
      <c r="K2178" s="128"/>
      <c r="L2178" s="128"/>
      <c r="M2178" s="128"/>
      <c r="N2178" s="84" t="str">
        <f t="shared" si="470"/>
        <v/>
      </c>
      <c r="O2178" s="128"/>
      <c r="P2178" s="84" t="str">
        <f t="shared" si="471"/>
        <v/>
      </c>
      <c r="Q2178" s="84" t="str">
        <f t="shared" si="468"/>
        <v/>
      </c>
      <c r="R2178" s="84" t="str">
        <f t="shared" si="472"/>
        <v/>
      </c>
      <c r="S2178" s="84" t="str">
        <f t="shared" si="473"/>
        <v/>
      </c>
      <c r="U2178" s="84" t="str">
        <f t="shared" si="474"/>
        <v/>
      </c>
      <c r="W2178" s="108" t="str">
        <f>IF($N2178="", "", SUM($D$11:$D2178))</f>
        <v/>
      </c>
      <c r="X2178" s="111" t="str">
        <f t="shared" si="475"/>
        <v/>
      </c>
      <c r="Y2178" s="114" t="str">
        <f t="shared" si="479"/>
        <v/>
      </c>
      <c r="Z2178" s="111" t="str">
        <f>IF(X2178="", "", X2178-SUM($Z$11:$Z2177))</f>
        <v/>
      </c>
      <c r="AA2178" s="111" t="str">
        <f>IF($Y2178="", "", $Y2178-SUM($AA$11:$AA2177))</f>
        <v/>
      </c>
      <c r="AB2178" s="111" t="str">
        <f t="shared" si="480"/>
        <v/>
      </c>
      <c r="AC2178" s="121" t="str">
        <f t="shared" si="476"/>
        <v/>
      </c>
      <c r="AD2178" s="122" t="str">
        <f t="shared" si="477"/>
        <v/>
      </c>
      <c r="AE2178" s="123" t="str">
        <f t="shared" si="481"/>
        <v/>
      </c>
      <c r="AG2178" s="150" t="str">
        <f t="shared" si="478"/>
        <v/>
      </c>
    </row>
    <row r="2179" spans="1:33" x14ac:dyDescent="0.25">
      <c r="A2179" s="56"/>
      <c r="B2179" s="70"/>
      <c r="C2179" s="76"/>
      <c r="D2179" s="73"/>
      <c r="E2179" s="79"/>
      <c r="F2179" s="56"/>
      <c r="G2179" s="13" t="str">
        <f t="shared" si="469"/>
        <v/>
      </c>
      <c r="H2179" s="56"/>
      <c r="K2179" s="128"/>
      <c r="L2179" s="128"/>
      <c r="M2179" s="128"/>
      <c r="N2179" s="84" t="str">
        <f t="shared" si="470"/>
        <v/>
      </c>
      <c r="O2179" s="128"/>
      <c r="P2179" s="84" t="str">
        <f t="shared" si="471"/>
        <v/>
      </c>
      <c r="Q2179" s="84" t="str">
        <f t="shared" si="468"/>
        <v/>
      </c>
      <c r="R2179" s="84" t="str">
        <f t="shared" si="472"/>
        <v/>
      </c>
      <c r="S2179" s="84" t="str">
        <f t="shared" si="473"/>
        <v/>
      </c>
      <c r="U2179" s="84" t="str">
        <f t="shared" si="474"/>
        <v/>
      </c>
      <c r="W2179" s="108" t="str">
        <f>IF($N2179="", "", SUM($D$11:$D2179))</f>
        <v/>
      </c>
      <c r="X2179" s="111" t="str">
        <f t="shared" si="475"/>
        <v/>
      </c>
      <c r="Y2179" s="114" t="str">
        <f t="shared" si="479"/>
        <v/>
      </c>
      <c r="Z2179" s="111" t="str">
        <f>IF(X2179="", "", X2179-SUM($Z$11:$Z2178))</f>
        <v/>
      </c>
      <c r="AA2179" s="111" t="str">
        <f>IF($Y2179="", "", $Y2179-SUM($AA$11:$AA2178))</f>
        <v/>
      </c>
      <c r="AB2179" s="111" t="str">
        <f t="shared" si="480"/>
        <v/>
      </c>
      <c r="AC2179" s="121" t="str">
        <f t="shared" si="476"/>
        <v/>
      </c>
      <c r="AD2179" s="122" t="str">
        <f t="shared" si="477"/>
        <v/>
      </c>
      <c r="AE2179" s="123" t="str">
        <f t="shared" si="481"/>
        <v/>
      </c>
      <c r="AG2179" s="150" t="str">
        <f t="shared" si="478"/>
        <v/>
      </c>
    </row>
    <row r="2180" spans="1:33" x14ac:dyDescent="0.25">
      <c r="A2180" s="56"/>
      <c r="B2180" s="70"/>
      <c r="C2180" s="76"/>
      <c r="D2180" s="73"/>
      <c r="E2180" s="79"/>
      <c r="F2180" s="56"/>
      <c r="G2180" s="13" t="str">
        <f t="shared" si="469"/>
        <v/>
      </c>
      <c r="H2180" s="56"/>
      <c r="K2180" s="128"/>
      <c r="L2180" s="128"/>
      <c r="M2180" s="128"/>
      <c r="N2180" s="84" t="str">
        <f t="shared" si="470"/>
        <v/>
      </c>
      <c r="O2180" s="128"/>
      <c r="P2180" s="84" t="str">
        <f t="shared" si="471"/>
        <v/>
      </c>
      <c r="Q2180" s="84" t="str">
        <f t="shared" si="468"/>
        <v/>
      </c>
      <c r="R2180" s="84" t="str">
        <f t="shared" si="472"/>
        <v/>
      </c>
      <c r="S2180" s="84" t="str">
        <f t="shared" si="473"/>
        <v/>
      </c>
      <c r="U2180" s="84" t="str">
        <f t="shared" si="474"/>
        <v/>
      </c>
      <c r="W2180" s="108" t="str">
        <f>IF($N2180="", "", SUM($D$11:$D2180))</f>
        <v/>
      </c>
      <c r="X2180" s="111" t="str">
        <f t="shared" si="475"/>
        <v/>
      </c>
      <c r="Y2180" s="114" t="str">
        <f t="shared" si="479"/>
        <v/>
      </c>
      <c r="Z2180" s="111" t="str">
        <f>IF(X2180="", "", X2180-SUM($Z$11:$Z2179))</f>
        <v/>
      </c>
      <c r="AA2180" s="111" t="str">
        <f>IF($Y2180="", "", $Y2180-SUM($AA$11:$AA2179))</f>
        <v/>
      </c>
      <c r="AB2180" s="111" t="str">
        <f t="shared" si="480"/>
        <v/>
      </c>
      <c r="AC2180" s="121" t="str">
        <f t="shared" si="476"/>
        <v/>
      </c>
      <c r="AD2180" s="122" t="str">
        <f t="shared" si="477"/>
        <v/>
      </c>
      <c r="AE2180" s="123" t="str">
        <f t="shared" si="481"/>
        <v/>
      </c>
      <c r="AG2180" s="150" t="str">
        <f t="shared" si="478"/>
        <v/>
      </c>
    </row>
    <row r="2181" spans="1:33" x14ac:dyDescent="0.25">
      <c r="A2181" s="56"/>
      <c r="B2181" s="70"/>
      <c r="C2181" s="76"/>
      <c r="D2181" s="73"/>
      <c r="E2181" s="79"/>
      <c r="F2181" s="56"/>
      <c r="G2181" s="13" t="str">
        <f t="shared" si="469"/>
        <v/>
      </c>
      <c r="H2181" s="56"/>
      <c r="K2181" s="128"/>
      <c r="L2181" s="128"/>
      <c r="M2181" s="128"/>
      <c r="N2181" s="84" t="str">
        <f t="shared" si="470"/>
        <v/>
      </c>
      <c r="O2181" s="128"/>
      <c r="P2181" s="84" t="str">
        <f t="shared" si="471"/>
        <v/>
      </c>
      <c r="Q2181" s="84" t="str">
        <f t="shared" si="468"/>
        <v/>
      </c>
      <c r="R2181" s="84" t="str">
        <f t="shared" si="472"/>
        <v/>
      </c>
      <c r="S2181" s="84" t="str">
        <f t="shared" si="473"/>
        <v/>
      </c>
      <c r="U2181" s="84" t="str">
        <f t="shared" si="474"/>
        <v/>
      </c>
      <c r="W2181" s="108" t="str">
        <f>IF($N2181="", "", SUM($D$11:$D2181))</f>
        <v/>
      </c>
      <c r="X2181" s="111" t="str">
        <f t="shared" si="475"/>
        <v/>
      </c>
      <c r="Y2181" s="114" t="str">
        <f t="shared" si="479"/>
        <v/>
      </c>
      <c r="Z2181" s="111" t="str">
        <f>IF(X2181="", "", X2181-SUM($Z$11:$Z2180))</f>
        <v/>
      </c>
      <c r="AA2181" s="111" t="str">
        <f>IF($Y2181="", "", $Y2181-SUM($AA$11:$AA2180))</f>
        <v/>
      </c>
      <c r="AB2181" s="111" t="str">
        <f t="shared" si="480"/>
        <v/>
      </c>
      <c r="AC2181" s="121" t="str">
        <f t="shared" si="476"/>
        <v/>
      </c>
      <c r="AD2181" s="122" t="str">
        <f t="shared" si="477"/>
        <v/>
      </c>
      <c r="AE2181" s="123" t="str">
        <f t="shared" si="481"/>
        <v/>
      </c>
      <c r="AG2181" s="150" t="str">
        <f t="shared" si="478"/>
        <v/>
      </c>
    </row>
    <row r="2182" spans="1:33" x14ac:dyDescent="0.25">
      <c r="A2182" s="56"/>
      <c r="B2182" s="70"/>
      <c r="C2182" s="76"/>
      <c r="D2182" s="73"/>
      <c r="E2182" s="79"/>
      <c r="F2182" s="56"/>
      <c r="G2182" s="13" t="str">
        <f t="shared" si="469"/>
        <v/>
      </c>
      <c r="H2182" s="56"/>
      <c r="K2182" s="128"/>
      <c r="L2182" s="128"/>
      <c r="M2182" s="128"/>
      <c r="N2182" s="84" t="str">
        <f t="shared" si="470"/>
        <v/>
      </c>
      <c r="O2182" s="128"/>
      <c r="P2182" s="84" t="str">
        <f t="shared" si="471"/>
        <v/>
      </c>
      <c r="Q2182" s="84" t="str">
        <f t="shared" si="468"/>
        <v/>
      </c>
      <c r="R2182" s="84" t="str">
        <f t="shared" si="472"/>
        <v/>
      </c>
      <c r="S2182" s="84" t="str">
        <f t="shared" si="473"/>
        <v/>
      </c>
      <c r="U2182" s="84" t="str">
        <f t="shared" si="474"/>
        <v/>
      </c>
      <c r="W2182" s="108" t="str">
        <f>IF($N2182="", "", SUM($D$11:$D2182))</f>
        <v/>
      </c>
      <c r="X2182" s="111" t="str">
        <f t="shared" si="475"/>
        <v/>
      </c>
      <c r="Y2182" s="114" t="str">
        <f t="shared" si="479"/>
        <v/>
      </c>
      <c r="Z2182" s="111" t="str">
        <f>IF(X2182="", "", X2182-SUM($Z$11:$Z2181))</f>
        <v/>
      </c>
      <c r="AA2182" s="111" t="str">
        <f>IF($Y2182="", "", $Y2182-SUM($AA$11:$AA2181))</f>
        <v/>
      </c>
      <c r="AB2182" s="111" t="str">
        <f t="shared" si="480"/>
        <v/>
      </c>
      <c r="AC2182" s="121" t="str">
        <f t="shared" si="476"/>
        <v/>
      </c>
      <c r="AD2182" s="122" t="str">
        <f t="shared" si="477"/>
        <v/>
      </c>
      <c r="AE2182" s="123" t="str">
        <f t="shared" si="481"/>
        <v/>
      </c>
      <c r="AG2182" s="150" t="str">
        <f t="shared" si="478"/>
        <v/>
      </c>
    </row>
    <row r="2183" spans="1:33" x14ac:dyDescent="0.25">
      <c r="A2183" s="56"/>
      <c r="B2183" s="70"/>
      <c r="C2183" s="76"/>
      <c r="D2183" s="73"/>
      <c r="E2183" s="79"/>
      <c r="F2183" s="56"/>
      <c r="G2183" s="13" t="str">
        <f t="shared" si="469"/>
        <v/>
      </c>
      <c r="H2183" s="56"/>
      <c r="K2183" s="128"/>
      <c r="L2183" s="128"/>
      <c r="M2183" s="128"/>
      <c r="N2183" s="84" t="str">
        <f t="shared" si="470"/>
        <v/>
      </c>
      <c r="O2183" s="128"/>
      <c r="P2183" s="84" t="str">
        <f t="shared" si="471"/>
        <v/>
      </c>
      <c r="Q2183" s="84" t="str">
        <f t="shared" si="468"/>
        <v/>
      </c>
      <c r="R2183" s="84" t="str">
        <f t="shared" si="472"/>
        <v/>
      </c>
      <c r="S2183" s="84" t="str">
        <f t="shared" si="473"/>
        <v/>
      </c>
      <c r="U2183" s="84" t="str">
        <f t="shared" si="474"/>
        <v/>
      </c>
      <c r="W2183" s="108" t="str">
        <f>IF($N2183="", "", SUM($D$11:$D2183))</f>
        <v/>
      </c>
      <c r="X2183" s="111" t="str">
        <f t="shared" si="475"/>
        <v/>
      </c>
      <c r="Y2183" s="114" t="str">
        <f t="shared" si="479"/>
        <v/>
      </c>
      <c r="Z2183" s="111" t="str">
        <f>IF(X2183="", "", X2183-SUM($Z$11:$Z2182))</f>
        <v/>
      </c>
      <c r="AA2183" s="111" t="str">
        <f>IF($Y2183="", "", $Y2183-SUM($AA$11:$AA2182))</f>
        <v/>
      </c>
      <c r="AB2183" s="111" t="str">
        <f t="shared" si="480"/>
        <v/>
      </c>
      <c r="AC2183" s="121" t="str">
        <f t="shared" si="476"/>
        <v/>
      </c>
      <c r="AD2183" s="122" t="str">
        <f t="shared" si="477"/>
        <v/>
      </c>
      <c r="AE2183" s="123" t="str">
        <f t="shared" si="481"/>
        <v/>
      </c>
      <c r="AG2183" s="150" t="str">
        <f t="shared" si="478"/>
        <v/>
      </c>
    </row>
    <row r="2184" spans="1:33" x14ac:dyDescent="0.25">
      <c r="A2184" s="56"/>
      <c r="B2184" s="70"/>
      <c r="C2184" s="76"/>
      <c r="D2184" s="73"/>
      <c r="E2184" s="79"/>
      <c r="F2184" s="56"/>
      <c r="G2184" s="13" t="str">
        <f t="shared" si="469"/>
        <v/>
      </c>
      <c r="H2184" s="56"/>
      <c r="K2184" s="128"/>
      <c r="L2184" s="128"/>
      <c r="M2184" s="128"/>
      <c r="N2184" s="84" t="str">
        <f t="shared" si="470"/>
        <v/>
      </c>
      <c r="O2184" s="128"/>
      <c r="P2184" s="84" t="str">
        <f t="shared" si="471"/>
        <v/>
      </c>
      <c r="Q2184" s="84" t="str">
        <f t="shared" si="468"/>
        <v/>
      </c>
      <c r="R2184" s="84" t="str">
        <f t="shared" si="472"/>
        <v/>
      </c>
      <c r="S2184" s="84" t="str">
        <f t="shared" si="473"/>
        <v/>
      </c>
      <c r="U2184" s="84" t="str">
        <f t="shared" si="474"/>
        <v/>
      </c>
      <c r="W2184" s="108" t="str">
        <f>IF($N2184="", "", SUM($D$11:$D2184))</f>
        <v/>
      </c>
      <c r="X2184" s="111" t="str">
        <f t="shared" si="475"/>
        <v/>
      </c>
      <c r="Y2184" s="114" t="str">
        <f t="shared" si="479"/>
        <v/>
      </c>
      <c r="Z2184" s="111" t="str">
        <f>IF(X2184="", "", X2184-SUM($Z$11:$Z2183))</f>
        <v/>
      </c>
      <c r="AA2184" s="111" t="str">
        <f>IF($Y2184="", "", $Y2184-SUM($AA$11:$AA2183))</f>
        <v/>
      </c>
      <c r="AB2184" s="111" t="str">
        <f t="shared" si="480"/>
        <v/>
      </c>
      <c r="AC2184" s="121" t="str">
        <f t="shared" si="476"/>
        <v/>
      </c>
      <c r="AD2184" s="122" t="str">
        <f t="shared" si="477"/>
        <v/>
      </c>
      <c r="AE2184" s="123" t="str">
        <f t="shared" si="481"/>
        <v/>
      </c>
      <c r="AG2184" s="150" t="str">
        <f t="shared" si="478"/>
        <v/>
      </c>
    </row>
    <row r="2185" spans="1:33" x14ac:dyDescent="0.25">
      <c r="A2185" s="56"/>
      <c r="B2185" s="70"/>
      <c r="C2185" s="76"/>
      <c r="D2185" s="73"/>
      <c r="E2185" s="79"/>
      <c r="F2185" s="56"/>
      <c r="G2185" s="13" t="str">
        <f t="shared" si="469"/>
        <v/>
      </c>
      <c r="H2185" s="56"/>
      <c r="K2185" s="128"/>
      <c r="L2185" s="128"/>
      <c r="M2185" s="128"/>
      <c r="N2185" s="84" t="str">
        <f t="shared" si="470"/>
        <v/>
      </c>
      <c r="O2185" s="128"/>
      <c r="P2185" s="84" t="str">
        <f t="shared" si="471"/>
        <v/>
      </c>
      <c r="Q2185" s="84" t="str">
        <f t="shared" si="468"/>
        <v/>
      </c>
      <c r="R2185" s="84" t="str">
        <f t="shared" si="472"/>
        <v/>
      </c>
      <c r="S2185" s="84" t="str">
        <f t="shared" si="473"/>
        <v/>
      </c>
      <c r="U2185" s="84" t="str">
        <f t="shared" si="474"/>
        <v/>
      </c>
      <c r="W2185" s="108" t="str">
        <f>IF($N2185="", "", SUM($D$11:$D2185))</f>
        <v/>
      </c>
      <c r="X2185" s="111" t="str">
        <f t="shared" si="475"/>
        <v/>
      </c>
      <c r="Y2185" s="114" t="str">
        <f t="shared" si="479"/>
        <v/>
      </c>
      <c r="Z2185" s="111" t="str">
        <f>IF(X2185="", "", X2185-SUM($Z$11:$Z2184))</f>
        <v/>
      </c>
      <c r="AA2185" s="111" t="str">
        <f>IF($Y2185="", "", $Y2185-SUM($AA$11:$AA2184))</f>
        <v/>
      </c>
      <c r="AB2185" s="111" t="str">
        <f t="shared" si="480"/>
        <v/>
      </c>
      <c r="AC2185" s="121" t="str">
        <f t="shared" si="476"/>
        <v/>
      </c>
      <c r="AD2185" s="122" t="str">
        <f t="shared" si="477"/>
        <v/>
      </c>
      <c r="AE2185" s="123" t="str">
        <f t="shared" si="481"/>
        <v/>
      </c>
      <c r="AG2185" s="150" t="str">
        <f t="shared" si="478"/>
        <v/>
      </c>
    </row>
    <row r="2186" spans="1:33" x14ac:dyDescent="0.25">
      <c r="A2186" s="56"/>
      <c r="B2186" s="70"/>
      <c r="C2186" s="76"/>
      <c r="D2186" s="73"/>
      <c r="E2186" s="79"/>
      <c r="F2186" s="56"/>
      <c r="G2186" s="13" t="str">
        <f t="shared" si="469"/>
        <v/>
      </c>
      <c r="H2186" s="56"/>
      <c r="K2186" s="128"/>
      <c r="L2186" s="128"/>
      <c r="M2186" s="128"/>
      <c r="N2186" s="84" t="str">
        <f t="shared" si="470"/>
        <v/>
      </c>
      <c r="O2186" s="128"/>
      <c r="P2186" s="84" t="str">
        <f t="shared" si="471"/>
        <v/>
      </c>
      <c r="Q2186" s="84" t="str">
        <f t="shared" si="468"/>
        <v/>
      </c>
      <c r="R2186" s="84" t="str">
        <f t="shared" si="472"/>
        <v/>
      </c>
      <c r="S2186" s="84" t="str">
        <f t="shared" si="473"/>
        <v/>
      </c>
      <c r="U2186" s="84" t="str">
        <f t="shared" si="474"/>
        <v/>
      </c>
      <c r="W2186" s="108" t="str">
        <f>IF($N2186="", "", SUM($D$11:$D2186))</f>
        <v/>
      </c>
      <c r="X2186" s="111" t="str">
        <f t="shared" si="475"/>
        <v/>
      </c>
      <c r="Y2186" s="114" t="str">
        <f t="shared" si="479"/>
        <v/>
      </c>
      <c r="Z2186" s="111" t="str">
        <f>IF(X2186="", "", X2186-SUM($Z$11:$Z2185))</f>
        <v/>
      </c>
      <c r="AA2186" s="111" t="str">
        <f>IF($Y2186="", "", $Y2186-SUM($AA$11:$AA2185))</f>
        <v/>
      </c>
      <c r="AB2186" s="111" t="str">
        <f t="shared" si="480"/>
        <v/>
      </c>
      <c r="AC2186" s="121" t="str">
        <f t="shared" si="476"/>
        <v/>
      </c>
      <c r="AD2186" s="122" t="str">
        <f t="shared" si="477"/>
        <v/>
      </c>
      <c r="AE2186" s="123" t="str">
        <f t="shared" si="481"/>
        <v/>
      </c>
      <c r="AG2186" s="150" t="str">
        <f t="shared" si="478"/>
        <v/>
      </c>
    </row>
    <row r="2187" spans="1:33" x14ac:dyDescent="0.25">
      <c r="A2187" s="56"/>
      <c r="B2187" s="70"/>
      <c r="C2187" s="76"/>
      <c r="D2187" s="73"/>
      <c r="E2187" s="79"/>
      <c r="F2187" s="56"/>
      <c r="G2187" s="13" t="str">
        <f t="shared" si="469"/>
        <v/>
      </c>
      <c r="H2187" s="56"/>
      <c r="K2187" s="128"/>
      <c r="L2187" s="128"/>
      <c r="M2187" s="128"/>
      <c r="N2187" s="84" t="str">
        <f t="shared" si="470"/>
        <v/>
      </c>
      <c r="O2187" s="128"/>
      <c r="P2187" s="84" t="str">
        <f t="shared" si="471"/>
        <v/>
      </c>
      <c r="Q2187" s="84" t="str">
        <f t="shared" ref="Q2187:Q2250" si="482">IF($N2187="", "", IF(AND(Q$5="X", C2187=""), $N$6, IF(AND(NOT(C2187=""), COUNTIF(L$11:L$17, C2187)=0), $N$7, "")))</f>
        <v/>
      </c>
      <c r="R2187" s="84" t="str">
        <f t="shared" si="472"/>
        <v/>
      </c>
      <c r="S2187" s="84" t="str">
        <f t="shared" si="473"/>
        <v/>
      </c>
      <c r="U2187" s="84" t="str">
        <f t="shared" si="474"/>
        <v/>
      </c>
      <c r="W2187" s="108" t="str">
        <f>IF($N2187="", "", SUM($D$11:$D2187))</f>
        <v/>
      </c>
      <c r="X2187" s="111" t="str">
        <f t="shared" si="475"/>
        <v/>
      </c>
      <c r="Y2187" s="114" t="str">
        <f t="shared" si="479"/>
        <v/>
      </c>
      <c r="Z2187" s="111" t="str">
        <f>IF(X2187="", "", X2187-SUM($Z$11:$Z2186))</f>
        <v/>
      </c>
      <c r="AA2187" s="111" t="str">
        <f>IF($Y2187="", "", $Y2187-SUM($AA$11:$AA2186))</f>
        <v/>
      </c>
      <c r="AB2187" s="111" t="str">
        <f t="shared" si="480"/>
        <v/>
      </c>
      <c r="AC2187" s="121" t="str">
        <f t="shared" si="476"/>
        <v/>
      </c>
      <c r="AD2187" s="122" t="str">
        <f t="shared" si="477"/>
        <v/>
      </c>
      <c r="AE2187" s="123" t="str">
        <f t="shared" si="481"/>
        <v/>
      </c>
      <c r="AG2187" s="150" t="str">
        <f t="shared" si="478"/>
        <v/>
      </c>
    </row>
    <row r="2188" spans="1:33" x14ac:dyDescent="0.25">
      <c r="A2188" s="56"/>
      <c r="B2188" s="70"/>
      <c r="C2188" s="76"/>
      <c r="D2188" s="73"/>
      <c r="E2188" s="79"/>
      <c r="F2188" s="56"/>
      <c r="G2188" s="13" t="str">
        <f t="shared" ref="G2188:G2251" si="483">IF($B2188="", "", TEXT($B2188, "mmm"))</f>
        <v/>
      </c>
      <c r="H2188" s="56"/>
      <c r="K2188" s="128"/>
      <c r="L2188" s="128"/>
      <c r="M2188" s="128"/>
      <c r="N2188" s="84" t="str">
        <f t="shared" ref="N2188:N2251" si="484">IF(COUNTIF($B2188:$E2188, "")=4, "", "X")</f>
        <v/>
      </c>
      <c r="O2188" s="128"/>
      <c r="P2188" s="84" t="str">
        <f t="shared" ref="P2188:P2251" si="485">IF($N2188="", "", IF(AND(P$5="X", B2188=""), $N$6, IFERROR(IF(AND(NOT(B2188=""), OR(ISNUMBER(B2188)=FALSE, B2188&lt;$L$2, B2188&gt;$L$3)), $N$7, ""), $N$7)))</f>
        <v/>
      </c>
      <c r="Q2188" s="84" t="str">
        <f t="shared" si="482"/>
        <v/>
      </c>
      <c r="R2188" s="84" t="str">
        <f t="shared" ref="R2188:R2251" si="486">IF($N2188="", "", IF(AND(R$5="X", D2188=""), $N$6, IF(AND(NOT(D2188=""), ISNUMBER(D2188)=FALSE), $N$7, "")))</f>
        <v/>
      </c>
      <c r="S2188" s="84" t="str">
        <f t="shared" ref="S2188:S2251" si="487">IF($N2188="", "", IF(AND(S$5="X", E2188=""), $N$6, ""))</f>
        <v/>
      </c>
      <c r="U2188" s="84" t="str">
        <f t="shared" ref="U2188:U2251" si="488">IF($B2188="", "", TEXT($B2188, "mmm yyyy"))</f>
        <v/>
      </c>
      <c r="W2188" s="108" t="str">
        <f>IF($N2188="", "", SUM($D$11:$D2188))</f>
        <v/>
      </c>
      <c r="X2188" s="111" t="str">
        <f t="shared" ref="X2188:X2251" si="489">IF(W2188="", "", IF(W2188&lt;=$X$4, W2188, $X$4))</f>
        <v/>
      </c>
      <c r="Y2188" s="114" t="str">
        <f t="shared" si="479"/>
        <v/>
      </c>
      <c r="Z2188" s="111" t="str">
        <f>IF(X2188="", "", X2188-SUM($Z$11:$Z2187))</f>
        <v/>
      </c>
      <c r="AA2188" s="111" t="str">
        <f>IF($Y2188="", "", $Y2188-SUM($AA$11:$AA2187))</f>
        <v/>
      </c>
      <c r="AB2188" s="111" t="str">
        <f t="shared" si="480"/>
        <v/>
      </c>
      <c r="AC2188" s="121" t="str">
        <f t="shared" ref="AC2188:AC2251" si="490">IF($N2188="", "", $Z2188*$AC$4)</f>
        <v/>
      </c>
      <c r="AD2188" s="122" t="str">
        <f t="shared" ref="AD2188:AD2251" si="491">IF($N2188="", "", $AA2188*$AC$5)</f>
        <v/>
      </c>
      <c r="AE2188" s="123" t="str">
        <f t="shared" si="481"/>
        <v/>
      </c>
      <c r="AG2188" s="150" t="str">
        <f t="shared" ref="AG2188:AG2251" si="492">IF(OR($U2188="", $C2188=""), "", CONCATENATE($C2188, " - ", $U2188))</f>
        <v/>
      </c>
    </row>
    <row r="2189" spans="1:33" x14ac:dyDescent="0.25">
      <c r="A2189" s="56"/>
      <c r="B2189" s="70"/>
      <c r="C2189" s="76"/>
      <c r="D2189" s="73"/>
      <c r="E2189" s="79"/>
      <c r="F2189" s="56"/>
      <c r="G2189" s="13" t="str">
        <f t="shared" si="483"/>
        <v/>
      </c>
      <c r="H2189" s="56"/>
      <c r="K2189" s="128"/>
      <c r="L2189" s="128"/>
      <c r="M2189" s="128"/>
      <c r="N2189" s="84" t="str">
        <f t="shared" si="484"/>
        <v/>
      </c>
      <c r="O2189" s="128"/>
      <c r="P2189" s="84" t="str">
        <f t="shared" si="485"/>
        <v/>
      </c>
      <c r="Q2189" s="84" t="str">
        <f t="shared" si="482"/>
        <v/>
      </c>
      <c r="R2189" s="84" t="str">
        <f t="shared" si="486"/>
        <v/>
      </c>
      <c r="S2189" s="84" t="str">
        <f t="shared" si="487"/>
        <v/>
      </c>
      <c r="U2189" s="84" t="str">
        <f t="shared" si="488"/>
        <v/>
      </c>
      <c r="W2189" s="108" t="str">
        <f>IF($N2189="", "", SUM($D$11:$D2189))</f>
        <v/>
      </c>
      <c r="X2189" s="111" t="str">
        <f t="shared" si="489"/>
        <v/>
      </c>
      <c r="Y2189" s="114" t="str">
        <f t="shared" si="479"/>
        <v/>
      </c>
      <c r="Z2189" s="111" t="str">
        <f>IF(X2189="", "", X2189-SUM($Z$11:$Z2188))</f>
        <v/>
      </c>
      <c r="AA2189" s="111" t="str">
        <f>IF($Y2189="", "", $Y2189-SUM($AA$11:$AA2188))</f>
        <v/>
      </c>
      <c r="AB2189" s="111" t="str">
        <f t="shared" si="480"/>
        <v/>
      </c>
      <c r="AC2189" s="121" t="str">
        <f t="shared" si="490"/>
        <v/>
      </c>
      <c r="AD2189" s="122" t="str">
        <f t="shared" si="491"/>
        <v/>
      </c>
      <c r="AE2189" s="123" t="str">
        <f t="shared" si="481"/>
        <v/>
      </c>
      <c r="AG2189" s="150" t="str">
        <f t="shared" si="492"/>
        <v/>
      </c>
    </row>
    <row r="2190" spans="1:33" x14ac:dyDescent="0.25">
      <c r="A2190" s="56"/>
      <c r="B2190" s="70"/>
      <c r="C2190" s="76"/>
      <c r="D2190" s="73"/>
      <c r="E2190" s="79"/>
      <c r="F2190" s="56"/>
      <c r="G2190" s="13" t="str">
        <f t="shared" si="483"/>
        <v/>
      </c>
      <c r="H2190" s="56"/>
      <c r="K2190" s="128"/>
      <c r="L2190" s="128"/>
      <c r="M2190" s="128"/>
      <c r="N2190" s="84" t="str">
        <f t="shared" si="484"/>
        <v/>
      </c>
      <c r="O2190" s="128"/>
      <c r="P2190" s="84" t="str">
        <f t="shared" si="485"/>
        <v/>
      </c>
      <c r="Q2190" s="84" t="str">
        <f t="shared" si="482"/>
        <v/>
      </c>
      <c r="R2190" s="84" t="str">
        <f t="shared" si="486"/>
        <v/>
      </c>
      <c r="S2190" s="84" t="str">
        <f t="shared" si="487"/>
        <v/>
      </c>
      <c r="U2190" s="84" t="str">
        <f t="shared" si="488"/>
        <v/>
      </c>
      <c r="W2190" s="108" t="str">
        <f>IF($N2190="", "", SUM($D$11:$D2190))</f>
        <v/>
      </c>
      <c r="X2190" s="111" t="str">
        <f t="shared" si="489"/>
        <v/>
      </c>
      <c r="Y2190" s="114" t="str">
        <f t="shared" ref="Y2190:Y2253" si="493">IF(W2190="", "", IF(W2190&lt;=$X$4, 0, W2190-$X$4))</f>
        <v/>
      </c>
      <c r="Z2190" s="111" t="str">
        <f>IF(X2190="", "", X2190-SUM($Z$11:$Z2189))</f>
        <v/>
      </c>
      <c r="AA2190" s="111" t="str">
        <f>IF($Y2190="", "", $Y2190-SUM($AA$11:$AA2189))</f>
        <v/>
      </c>
      <c r="AB2190" s="111" t="str">
        <f t="shared" ref="AB2190:AB2253" si="494">IF($N2190="", "", SUM(Z2190:AA2190))</f>
        <v/>
      </c>
      <c r="AC2190" s="121" t="str">
        <f t="shared" si="490"/>
        <v/>
      </c>
      <c r="AD2190" s="122" t="str">
        <f t="shared" si="491"/>
        <v/>
      </c>
      <c r="AE2190" s="123" t="str">
        <f t="shared" ref="AE2190:AE2253" si="495">IF($N2190="", "", SUM(AC2190:AD2190))</f>
        <v/>
      </c>
      <c r="AG2190" s="150" t="str">
        <f t="shared" si="492"/>
        <v/>
      </c>
    </row>
    <row r="2191" spans="1:33" x14ac:dyDescent="0.25">
      <c r="A2191" s="56"/>
      <c r="B2191" s="70"/>
      <c r="C2191" s="76"/>
      <c r="D2191" s="73"/>
      <c r="E2191" s="79"/>
      <c r="F2191" s="56"/>
      <c r="G2191" s="13" t="str">
        <f t="shared" si="483"/>
        <v/>
      </c>
      <c r="H2191" s="56"/>
      <c r="K2191" s="128"/>
      <c r="L2191" s="128"/>
      <c r="M2191" s="128"/>
      <c r="N2191" s="84" t="str">
        <f t="shared" si="484"/>
        <v/>
      </c>
      <c r="O2191" s="128"/>
      <c r="P2191" s="84" t="str">
        <f t="shared" si="485"/>
        <v/>
      </c>
      <c r="Q2191" s="84" t="str">
        <f t="shared" si="482"/>
        <v/>
      </c>
      <c r="R2191" s="84" t="str">
        <f t="shared" si="486"/>
        <v/>
      </c>
      <c r="S2191" s="84" t="str">
        <f t="shared" si="487"/>
        <v/>
      </c>
      <c r="U2191" s="84" t="str">
        <f t="shared" si="488"/>
        <v/>
      </c>
      <c r="W2191" s="108" t="str">
        <f>IF($N2191="", "", SUM($D$11:$D2191))</f>
        <v/>
      </c>
      <c r="X2191" s="111" t="str">
        <f t="shared" si="489"/>
        <v/>
      </c>
      <c r="Y2191" s="114" t="str">
        <f t="shared" si="493"/>
        <v/>
      </c>
      <c r="Z2191" s="111" t="str">
        <f>IF(X2191="", "", X2191-SUM($Z$11:$Z2190))</f>
        <v/>
      </c>
      <c r="AA2191" s="111" t="str">
        <f>IF($Y2191="", "", $Y2191-SUM($AA$11:$AA2190))</f>
        <v/>
      </c>
      <c r="AB2191" s="111" t="str">
        <f t="shared" si="494"/>
        <v/>
      </c>
      <c r="AC2191" s="121" t="str">
        <f t="shared" si="490"/>
        <v/>
      </c>
      <c r="AD2191" s="122" t="str">
        <f t="shared" si="491"/>
        <v/>
      </c>
      <c r="AE2191" s="123" t="str">
        <f t="shared" si="495"/>
        <v/>
      </c>
      <c r="AG2191" s="150" t="str">
        <f t="shared" si="492"/>
        <v/>
      </c>
    </row>
    <row r="2192" spans="1:33" x14ac:dyDescent="0.25">
      <c r="A2192" s="56"/>
      <c r="B2192" s="70"/>
      <c r="C2192" s="76"/>
      <c r="D2192" s="73"/>
      <c r="E2192" s="79"/>
      <c r="F2192" s="56"/>
      <c r="G2192" s="13" t="str">
        <f t="shared" si="483"/>
        <v/>
      </c>
      <c r="H2192" s="56"/>
      <c r="K2192" s="128"/>
      <c r="L2192" s="128"/>
      <c r="M2192" s="128"/>
      <c r="N2192" s="84" t="str">
        <f t="shared" si="484"/>
        <v/>
      </c>
      <c r="O2192" s="128"/>
      <c r="P2192" s="84" t="str">
        <f t="shared" si="485"/>
        <v/>
      </c>
      <c r="Q2192" s="84" t="str">
        <f t="shared" si="482"/>
        <v/>
      </c>
      <c r="R2192" s="84" t="str">
        <f t="shared" si="486"/>
        <v/>
      </c>
      <c r="S2192" s="84" t="str">
        <f t="shared" si="487"/>
        <v/>
      </c>
      <c r="U2192" s="84" t="str">
        <f t="shared" si="488"/>
        <v/>
      </c>
      <c r="W2192" s="108" t="str">
        <f>IF($N2192="", "", SUM($D$11:$D2192))</f>
        <v/>
      </c>
      <c r="X2192" s="111" t="str">
        <f t="shared" si="489"/>
        <v/>
      </c>
      <c r="Y2192" s="114" t="str">
        <f t="shared" si="493"/>
        <v/>
      </c>
      <c r="Z2192" s="111" t="str">
        <f>IF(X2192="", "", X2192-SUM($Z$11:$Z2191))</f>
        <v/>
      </c>
      <c r="AA2192" s="111" t="str">
        <f>IF($Y2192="", "", $Y2192-SUM($AA$11:$AA2191))</f>
        <v/>
      </c>
      <c r="AB2192" s="111" t="str">
        <f t="shared" si="494"/>
        <v/>
      </c>
      <c r="AC2192" s="121" t="str">
        <f t="shared" si="490"/>
        <v/>
      </c>
      <c r="AD2192" s="122" t="str">
        <f t="shared" si="491"/>
        <v/>
      </c>
      <c r="AE2192" s="123" t="str">
        <f t="shared" si="495"/>
        <v/>
      </c>
      <c r="AG2192" s="150" t="str">
        <f t="shared" si="492"/>
        <v/>
      </c>
    </row>
    <row r="2193" spans="1:33" x14ac:dyDescent="0.25">
      <c r="A2193" s="56"/>
      <c r="B2193" s="70"/>
      <c r="C2193" s="76"/>
      <c r="D2193" s="73"/>
      <c r="E2193" s="79"/>
      <c r="F2193" s="56"/>
      <c r="G2193" s="13" t="str">
        <f t="shared" si="483"/>
        <v/>
      </c>
      <c r="H2193" s="56"/>
      <c r="K2193" s="128"/>
      <c r="L2193" s="128"/>
      <c r="M2193" s="128"/>
      <c r="N2193" s="84" t="str">
        <f t="shared" si="484"/>
        <v/>
      </c>
      <c r="O2193" s="128"/>
      <c r="P2193" s="84" t="str">
        <f t="shared" si="485"/>
        <v/>
      </c>
      <c r="Q2193" s="84" t="str">
        <f t="shared" si="482"/>
        <v/>
      </c>
      <c r="R2193" s="84" t="str">
        <f t="shared" si="486"/>
        <v/>
      </c>
      <c r="S2193" s="84" t="str">
        <f t="shared" si="487"/>
        <v/>
      </c>
      <c r="U2193" s="84" t="str">
        <f t="shared" si="488"/>
        <v/>
      </c>
      <c r="W2193" s="108" t="str">
        <f>IF($N2193="", "", SUM($D$11:$D2193))</f>
        <v/>
      </c>
      <c r="X2193" s="111" t="str">
        <f t="shared" si="489"/>
        <v/>
      </c>
      <c r="Y2193" s="114" t="str">
        <f t="shared" si="493"/>
        <v/>
      </c>
      <c r="Z2193" s="111" t="str">
        <f>IF(X2193="", "", X2193-SUM($Z$11:$Z2192))</f>
        <v/>
      </c>
      <c r="AA2193" s="111" t="str">
        <f>IF($Y2193="", "", $Y2193-SUM($AA$11:$AA2192))</f>
        <v/>
      </c>
      <c r="AB2193" s="111" t="str">
        <f t="shared" si="494"/>
        <v/>
      </c>
      <c r="AC2193" s="121" t="str">
        <f t="shared" si="490"/>
        <v/>
      </c>
      <c r="AD2193" s="122" t="str">
        <f t="shared" si="491"/>
        <v/>
      </c>
      <c r="AE2193" s="123" t="str">
        <f t="shared" si="495"/>
        <v/>
      </c>
      <c r="AG2193" s="150" t="str">
        <f t="shared" si="492"/>
        <v/>
      </c>
    </row>
    <row r="2194" spans="1:33" x14ac:dyDescent="0.25">
      <c r="A2194" s="56"/>
      <c r="B2194" s="70"/>
      <c r="C2194" s="76"/>
      <c r="D2194" s="73"/>
      <c r="E2194" s="79"/>
      <c r="F2194" s="56"/>
      <c r="G2194" s="13" t="str">
        <f t="shared" si="483"/>
        <v/>
      </c>
      <c r="H2194" s="56"/>
      <c r="K2194" s="128"/>
      <c r="L2194" s="128"/>
      <c r="M2194" s="128"/>
      <c r="N2194" s="84" t="str">
        <f t="shared" si="484"/>
        <v/>
      </c>
      <c r="O2194" s="128"/>
      <c r="P2194" s="84" t="str">
        <f t="shared" si="485"/>
        <v/>
      </c>
      <c r="Q2194" s="84" t="str">
        <f t="shared" si="482"/>
        <v/>
      </c>
      <c r="R2194" s="84" t="str">
        <f t="shared" si="486"/>
        <v/>
      </c>
      <c r="S2194" s="84" t="str">
        <f t="shared" si="487"/>
        <v/>
      </c>
      <c r="U2194" s="84" t="str">
        <f t="shared" si="488"/>
        <v/>
      </c>
      <c r="W2194" s="108" t="str">
        <f>IF($N2194="", "", SUM($D$11:$D2194))</f>
        <v/>
      </c>
      <c r="X2194" s="111" t="str">
        <f t="shared" si="489"/>
        <v/>
      </c>
      <c r="Y2194" s="114" t="str">
        <f t="shared" si="493"/>
        <v/>
      </c>
      <c r="Z2194" s="111" t="str">
        <f>IF(X2194="", "", X2194-SUM($Z$11:$Z2193))</f>
        <v/>
      </c>
      <c r="AA2194" s="111" t="str">
        <f>IF($Y2194="", "", $Y2194-SUM($AA$11:$AA2193))</f>
        <v/>
      </c>
      <c r="AB2194" s="111" t="str">
        <f t="shared" si="494"/>
        <v/>
      </c>
      <c r="AC2194" s="121" t="str">
        <f t="shared" si="490"/>
        <v/>
      </c>
      <c r="AD2194" s="122" t="str">
        <f t="shared" si="491"/>
        <v/>
      </c>
      <c r="AE2194" s="123" t="str">
        <f t="shared" si="495"/>
        <v/>
      </c>
      <c r="AG2194" s="150" t="str">
        <f t="shared" si="492"/>
        <v/>
      </c>
    </row>
    <row r="2195" spans="1:33" x14ac:dyDescent="0.25">
      <c r="A2195" s="56"/>
      <c r="B2195" s="70"/>
      <c r="C2195" s="76"/>
      <c r="D2195" s="73"/>
      <c r="E2195" s="79"/>
      <c r="F2195" s="56"/>
      <c r="G2195" s="13" t="str">
        <f t="shared" si="483"/>
        <v/>
      </c>
      <c r="H2195" s="56"/>
      <c r="K2195" s="128"/>
      <c r="L2195" s="128"/>
      <c r="M2195" s="128"/>
      <c r="N2195" s="84" t="str">
        <f t="shared" si="484"/>
        <v/>
      </c>
      <c r="O2195" s="128"/>
      <c r="P2195" s="84" t="str">
        <f t="shared" si="485"/>
        <v/>
      </c>
      <c r="Q2195" s="84" t="str">
        <f t="shared" si="482"/>
        <v/>
      </c>
      <c r="R2195" s="84" t="str">
        <f t="shared" si="486"/>
        <v/>
      </c>
      <c r="S2195" s="84" t="str">
        <f t="shared" si="487"/>
        <v/>
      </c>
      <c r="U2195" s="84" t="str">
        <f t="shared" si="488"/>
        <v/>
      </c>
      <c r="W2195" s="108" t="str">
        <f>IF($N2195="", "", SUM($D$11:$D2195))</f>
        <v/>
      </c>
      <c r="X2195" s="111" t="str">
        <f t="shared" si="489"/>
        <v/>
      </c>
      <c r="Y2195" s="114" t="str">
        <f t="shared" si="493"/>
        <v/>
      </c>
      <c r="Z2195" s="111" t="str">
        <f>IF(X2195="", "", X2195-SUM($Z$11:$Z2194))</f>
        <v/>
      </c>
      <c r="AA2195" s="111" t="str">
        <f>IF($Y2195="", "", $Y2195-SUM($AA$11:$AA2194))</f>
        <v/>
      </c>
      <c r="AB2195" s="111" t="str">
        <f t="shared" si="494"/>
        <v/>
      </c>
      <c r="AC2195" s="121" t="str">
        <f t="shared" si="490"/>
        <v/>
      </c>
      <c r="AD2195" s="122" t="str">
        <f t="shared" si="491"/>
        <v/>
      </c>
      <c r="AE2195" s="123" t="str">
        <f t="shared" si="495"/>
        <v/>
      </c>
      <c r="AG2195" s="150" t="str">
        <f t="shared" si="492"/>
        <v/>
      </c>
    </row>
    <row r="2196" spans="1:33" x14ac:dyDescent="0.25">
      <c r="A2196" s="56"/>
      <c r="B2196" s="70"/>
      <c r="C2196" s="76"/>
      <c r="D2196" s="73"/>
      <c r="E2196" s="79"/>
      <c r="F2196" s="56"/>
      <c r="G2196" s="13" t="str">
        <f t="shared" si="483"/>
        <v/>
      </c>
      <c r="H2196" s="56"/>
      <c r="K2196" s="128"/>
      <c r="L2196" s="128"/>
      <c r="M2196" s="128"/>
      <c r="N2196" s="84" t="str">
        <f t="shared" si="484"/>
        <v/>
      </c>
      <c r="O2196" s="128"/>
      <c r="P2196" s="84" t="str">
        <f t="shared" si="485"/>
        <v/>
      </c>
      <c r="Q2196" s="84" t="str">
        <f t="shared" si="482"/>
        <v/>
      </c>
      <c r="R2196" s="84" t="str">
        <f t="shared" si="486"/>
        <v/>
      </c>
      <c r="S2196" s="84" t="str">
        <f t="shared" si="487"/>
        <v/>
      </c>
      <c r="U2196" s="84" t="str">
        <f t="shared" si="488"/>
        <v/>
      </c>
      <c r="W2196" s="108" t="str">
        <f>IF($N2196="", "", SUM($D$11:$D2196))</f>
        <v/>
      </c>
      <c r="X2196" s="111" t="str">
        <f t="shared" si="489"/>
        <v/>
      </c>
      <c r="Y2196" s="114" t="str">
        <f t="shared" si="493"/>
        <v/>
      </c>
      <c r="Z2196" s="111" t="str">
        <f>IF(X2196="", "", X2196-SUM($Z$11:$Z2195))</f>
        <v/>
      </c>
      <c r="AA2196" s="111" t="str">
        <f>IF($Y2196="", "", $Y2196-SUM($AA$11:$AA2195))</f>
        <v/>
      </c>
      <c r="AB2196" s="111" t="str">
        <f t="shared" si="494"/>
        <v/>
      </c>
      <c r="AC2196" s="121" t="str">
        <f t="shared" si="490"/>
        <v/>
      </c>
      <c r="AD2196" s="122" t="str">
        <f t="shared" si="491"/>
        <v/>
      </c>
      <c r="AE2196" s="123" t="str">
        <f t="shared" si="495"/>
        <v/>
      </c>
      <c r="AG2196" s="150" t="str">
        <f t="shared" si="492"/>
        <v/>
      </c>
    </row>
    <row r="2197" spans="1:33" x14ac:dyDescent="0.25">
      <c r="A2197" s="56"/>
      <c r="B2197" s="70"/>
      <c r="C2197" s="76"/>
      <c r="D2197" s="73"/>
      <c r="E2197" s="79"/>
      <c r="F2197" s="56"/>
      <c r="G2197" s="13" t="str">
        <f t="shared" si="483"/>
        <v/>
      </c>
      <c r="H2197" s="56"/>
      <c r="K2197" s="128"/>
      <c r="L2197" s="128"/>
      <c r="M2197" s="128"/>
      <c r="N2197" s="84" t="str">
        <f t="shared" si="484"/>
        <v/>
      </c>
      <c r="O2197" s="128"/>
      <c r="P2197" s="84" t="str">
        <f t="shared" si="485"/>
        <v/>
      </c>
      <c r="Q2197" s="84" t="str">
        <f t="shared" si="482"/>
        <v/>
      </c>
      <c r="R2197" s="84" t="str">
        <f t="shared" si="486"/>
        <v/>
      </c>
      <c r="S2197" s="84" t="str">
        <f t="shared" si="487"/>
        <v/>
      </c>
      <c r="U2197" s="84" t="str">
        <f t="shared" si="488"/>
        <v/>
      </c>
      <c r="W2197" s="108" t="str">
        <f>IF($N2197="", "", SUM($D$11:$D2197))</f>
        <v/>
      </c>
      <c r="X2197" s="111" t="str">
        <f t="shared" si="489"/>
        <v/>
      </c>
      <c r="Y2197" s="114" t="str">
        <f t="shared" si="493"/>
        <v/>
      </c>
      <c r="Z2197" s="111" t="str">
        <f>IF(X2197="", "", X2197-SUM($Z$11:$Z2196))</f>
        <v/>
      </c>
      <c r="AA2197" s="111" t="str">
        <f>IF($Y2197="", "", $Y2197-SUM($AA$11:$AA2196))</f>
        <v/>
      </c>
      <c r="AB2197" s="111" t="str">
        <f t="shared" si="494"/>
        <v/>
      </c>
      <c r="AC2197" s="121" t="str">
        <f t="shared" si="490"/>
        <v/>
      </c>
      <c r="AD2197" s="122" t="str">
        <f t="shared" si="491"/>
        <v/>
      </c>
      <c r="AE2197" s="123" t="str">
        <f t="shared" si="495"/>
        <v/>
      </c>
      <c r="AG2197" s="150" t="str">
        <f t="shared" si="492"/>
        <v/>
      </c>
    </row>
    <row r="2198" spans="1:33" x14ac:dyDescent="0.25">
      <c r="A2198" s="56"/>
      <c r="B2198" s="70"/>
      <c r="C2198" s="76"/>
      <c r="D2198" s="73"/>
      <c r="E2198" s="79"/>
      <c r="F2198" s="56"/>
      <c r="G2198" s="13" t="str">
        <f t="shared" si="483"/>
        <v/>
      </c>
      <c r="H2198" s="56"/>
      <c r="K2198" s="128"/>
      <c r="L2198" s="128"/>
      <c r="M2198" s="128"/>
      <c r="N2198" s="84" t="str">
        <f t="shared" si="484"/>
        <v/>
      </c>
      <c r="O2198" s="128"/>
      <c r="P2198" s="84" t="str">
        <f t="shared" si="485"/>
        <v/>
      </c>
      <c r="Q2198" s="84" t="str">
        <f t="shared" si="482"/>
        <v/>
      </c>
      <c r="R2198" s="84" t="str">
        <f t="shared" si="486"/>
        <v/>
      </c>
      <c r="S2198" s="84" t="str">
        <f t="shared" si="487"/>
        <v/>
      </c>
      <c r="U2198" s="84" t="str">
        <f t="shared" si="488"/>
        <v/>
      </c>
      <c r="W2198" s="108" t="str">
        <f>IF($N2198="", "", SUM($D$11:$D2198))</f>
        <v/>
      </c>
      <c r="X2198" s="111" t="str">
        <f t="shared" si="489"/>
        <v/>
      </c>
      <c r="Y2198" s="114" t="str">
        <f t="shared" si="493"/>
        <v/>
      </c>
      <c r="Z2198" s="111" t="str">
        <f>IF(X2198="", "", X2198-SUM($Z$11:$Z2197))</f>
        <v/>
      </c>
      <c r="AA2198" s="111" t="str">
        <f>IF($Y2198="", "", $Y2198-SUM($AA$11:$AA2197))</f>
        <v/>
      </c>
      <c r="AB2198" s="111" t="str">
        <f t="shared" si="494"/>
        <v/>
      </c>
      <c r="AC2198" s="121" t="str">
        <f t="shared" si="490"/>
        <v/>
      </c>
      <c r="AD2198" s="122" t="str">
        <f t="shared" si="491"/>
        <v/>
      </c>
      <c r="AE2198" s="123" t="str">
        <f t="shared" si="495"/>
        <v/>
      </c>
      <c r="AG2198" s="150" t="str">
        <f t="shared" si="492"/>
        <v/>
      </c>
    </row>
    <row r="2199" spans="1:33" x14ac:dyDescent="0.25">
      <c r="A2199" s="56"/>
      <c r="B2199" s="70"/>
      <c r="C2199" s="76"/>
      <c r="D2199" s="73"/>
      <c r="E2199" s="79"/>
      <c r="F2199" s="56"/>
      <c r="G2199" s="13" t="str">
        <f t="shared" si="483"/>
        <v/>
      </c>
      <c r="H2199" s="56"/>
      <c r="K2199" s="128"/>
      <c r="L2199" s="128"/>
      <c r="M2199" s="128"/>
      <c r="N2199" s="84" t="str">
        <f t="shared" si="484"/>
        <v/>
      </c>
      <c r="O2199" s="128"/>
      <c r="P2199" s="84" t="str">
        <f t="shared" si="485"/>
        <v/>
      </c>
      <c r="Q2199" s="84" t="str">
        <f t="shared" si="482"/>
        <v/>
      </c>
      <c r="R2199" s="84" t="str">
        <f t="shared" si="486"/>
        <v/>
      </c>
      <c r="S2199" s="84" t="str">
        <f t="shared" si="487"/>
        <v/>
      </c>
      <c r="U2199" s="84" t="str">
        <f t="shared" si="488"/>
        <v/>
      </c>
      <c r="W2199" s="108" t="str">
        <f>IF($N2199="", "", SUM($D$11:$D2199))</f>
        <v/>
      </c>
      <c r="X2199" s="111" t="str">
        <f t="shared" si="489"/>
        <v/>
      </c>
      <c r="Y2199" s="114" t="str">
        <f t="shared" si="493"/>
        <v/>
      </c>
      <c r="Z2199" s="111" t="str">
        <f>IF(X2199="", "", X2199-SUM($Z$11:$Z2198))</f>
        <v/>
      </c>
      <c r="AA2199" s="111" t="str">
        <f>IF($Y2199="", "", $Y2199-SUM($AA$11:$AA2198))</f>
        <v/>
      </c>
      <c r="AB2199" s="111" t="str">
        <f t="shared" si="494"/>
        <v/>
      </c>
      <c r="AC2199" s="121" t="str">
        <f t="shared" si="490"/>
        <v/>
      </c>
      <c r="AD2199" s="122" t="str">
        <f t="shared" si="491"/>
        <v/>
      </c>
      <c r="AE2199" s="123" t="str">
        <f t="shared" si="495"/>
        <v/>
      </c>
      <c r="AG2199" s="150" t="str">
        <f t="shared" si="492"/>
        <v/>
      </c>
    </row>
    <row r="2200" spans="1:33" x14ac:dyDescent="0.25">
      <c r="A2200" s="56"/>
      <c r="B2200" s="70"/>
      <c r="C2200" s="76"/>
      <c r="D2200" s="73"/>
      <c r="E2200" s="79"/>
      <c r="F2200" s="56"/>
      <c r="G2200" s="13" t="str">
        <f t="shared" si="483"/>
        <v/>
      </c>
      <c r="H2200" s="56"/>
      <c r="K2200" s="128"/>
      <c r="L2200" s="128"/>
      <c r="M2200" s="128"/>
      <c r="N2200" s="84" t="str">
        <f t="shared" si="484"/>
        <v/>
      </c>
      <c r="O2200" s="128"/>
      <c r="P2200" s="84" t="str">
        <f t="shared" si="485"/>
        <v/>
      </c>
      <c r="Q2200" s="84" t="str">
        <f t="shared" si="482"/>
        <v/>
      </c>
      <c r="R2200" s="84" t="str">
        <f t="shared" si="486"/>
        <v/>
      </c>
      <c r="S2200" s="84" t="str">
        <f t="shared" si="487"/>
        <v/>
      </c>
      <c r="U2200" s="84" t="str">
        <f t="shared" si="488"/>
        <v/>
      </c>
      <c r="W2200" s="108" t="str">
        <f>IF($N2200="", "", SUM($D$11:$D2200))</f>
        <v/>
      </c>
      <c r="X2200" s="111" t="str">
        <f t="shared" si="489"/>
        <v/>
      </c>
      <c r="Y2200" s="114" t="str">
        <f t="shared" si="493"/>
        <v/>
      </c>
      <c r="Z2200" s="111" t="str">
        <f>IF(X2200="", "", X2200-SUM($Z$11:$Z2199))</f>
        <v/>
      </c>
      <c r="AA2200" s="111" t="str">
        <f>IF($Y2200="", "", $Y2200-SUM($AA$11:$AA2199))</f>
        <v/>
      </c>
      <c r="AB2200" s="111" t="str">
        <f t="shared" si="494"/>
        <v/>
      </c>
      <c r="AC2200" s="121" t="str">
        <f t="shared" si="490"/>
        <v/>
      </c>
      <c r="AD2200" s="122" t="str">
        <f t="shared" si="491"/>
        <v/>
      </c>
      <c r="AE2200" s="123" t="str">
        <f t="shared" si="495"/>
        <v/>
      </c>
      <c r="AG2200" s="150" t="str">
        <f t="shared" si="492"/>
        <v/>
      </c>
    </row>
    <row r="2201" spans="1:33" x14ac:dyDescent="0.25">
      <c r="A2201" s="56"/>
      <c r="B2201" s="70"/>
      <c r="C2201" s="76"/>
      <c r="D2201" s="73"/>
      <c r="E2201" s="79"/>
      <c r="F2201" s="56"/>
      <c r="G2201" s="13" t="str">
        <f t="shared" si="483"/>
        <v/>
      </c>
      <c r="H2201" s="56"/>
      <c r="K2201" s="128"/>
      <c r="L2201" s="128"/>
      <c r="M2201" s="128"/>
      <c r="N2201" s="84" t="str">
        <f t="shared" si="484"/>
        <v/>
      </c>
      <c r="O2201" s="128"/>
      <c r="P2201" s="84" t="str">
        <f t="shared" si="485"/>
        <v/>
      </c>
      <c r="Q2201" s="84" t="str">
        <f t="shared" si="482"/>
        <v/>
      </c>
      <c r="R2201" s="84" t="str">
        <f t="shared" si="486"/>
        <v/>
      </c>
      <c r="S2201" s="84" t="str">
        <f t="shared" si="487"/>
        <v/>
      </c>
      <c r="U2201" s="84" t="str">
        <f t="shared" si="488"/>
        <v/>
      </c>
      <c r="W2201" s="108" t="str">
        <f>IF($N2201="", "", SUM($D$11:$D2201))</f>
        <v/>
      </c>
      <c r="X2201" s="111" t="str">
        <f t="shared" si="489"/>
        <v/>
      </c>
      <c r="Y2201" s="114" t="str">
        <f t="shared" si="493"/>
        <v/>
      </c>
      <c r="Z2201" s="111" t="str">
        <f>IF(X2201="", "", X2201-SUM($Z$11:$Z2200))</f>
        <v/>
      </c>
      <c r="AA2201" s="111" t="str">
        <f>IF($Y2201="", "", $Y2201-SUM($AA$11:$AA2200))</f>
        <v/>
      </c>
      <c r="AB2201" s="111" t="str">
        <f t="shared" si="494"/>
        <v/>
      </c>
      <c r="AC2201" s="121" t="str">
        <f t="shared" si="490"/>
        <v/>
      </c>
      <c r="AD2201" s="122" t="str">
        <f t="shared" si="491"/>
        <v/>
      </c>
      <c r="AE2201" s="123" t="str">
        <f t="shared" si="495"/>
        <v/>
      </c>
      <c r="AG2201" s="150" t="str">
        <f t="shared" si="492"/>
        <v/>
      </c>
    </row>
    <row r="2202" spans="1:33" x14ac:dyDescent="0.25">
      <c r="A2202" s="56"/>
      <c r="B2202" s="70"/>
      <c r="C2202" s="76"/>
      <c r="D2202" s="73"/>
      <c r="E2202" s="79"/>
      <c r="F2202" s="56"/>
      <c r="G2202" s="13" t="str">
        <f t="shared" si="483"/>
        <v/>
      </c>
      <c r="H2202" s="56"/>
      <c r="K2202" s="128"/>
      <c r="L2202" s="128"/>
      <c r="M2202" s="128"/>
      <c r="N2202" s="84" t="str">
        <f t="shared" si="484"/>
        <v/>
      </c>
      <c r="O2202" s="128"/>
      <c r="P2202" s="84" t="str">
        <f t="shared" si="485"/>
        <v/>
      </c>
      <c r="Q2202" s="84" t="str">
        <f t="shared" si="482"/>
        <v/>
      </c>
      <c r="R2202" s="84" t="str">
        <f t="shared" si="486"/>
        <v/>
      </c>
      <c r="S2202" s="84" t="str">
        <f t="shared" si="487"/>
        <v/>
      </c>
      <c r="U2202" s="84" t="str">
        <f t="shared" si="488"/>
        <v/>
      </c>
      <c r="W2202" s="108" t="str">
        <f>IF($N2202="", "", SUM($D$11:$D2202))</f>
        <v/>
      </c>
      <c r="X2202" s="111" t="str">
        <f t="shared" si="489"/>
        <v/>
      </c>
      <c r="Y2202" s="114" t="str">
        <f t="shared" si="493"/>
        <v/>
      </c>
      <c r="Z2202" s="111" t="str">
        <f>IF(X2202="", "", X2202-SUM($Z$11:$Z2201))</f>
        <v/>
      </c>
      <c r="AA2202" s="111" t="str">
        <f>IF($Y2202="", "", $Y2202-SUM($AA$11:$AA2201))</f>
        <v/>
      </c>
      <c r="AB2202" s="111" t="str">
        <f t="shared" si="494"/>
        <v/>
      </c>
      <c r="AC2202" s="121" t="str">
        <f t="shared" si="490"/>
        <v/>
      </c>
      <c r="AD2202" s="122" t="str">
        <f t="shared" si="491"/>
        <v/>
      </c>
      <c r="AE2202" s="123" t="str">
        <f t="shared" si="495"/>
        <v/>
      </c>
      <c r="AG2202" s="150" t="str">
        <f t="shared" si="492"/>
        <v/>
      </c>
    </row>
    <row r="2203" spans="1:33" x14ac:dyDescent="0.25">
      <c r="A2203" s="56"/>
      <c r="B2203" s="70"/>
      <c r="C2203" s="76"/>
      <c r="D2203" s="73"/>
      <c r="E2203" s="79"/>
      <c r="F2203" s="56"/>
      <c r="G2203" s="13" t="str">
        <f t="shared" si="483"/>
        <v/>
      </c>
      <c r="H2203" s="56"/>
      <c r="K2203" s="128"/>
      <c r="L2203" s="128"/>
      <c r="M2203" s="128"/>
      <c r="N2203" s="84" t="str">
        <f t="shared" si="484"/>
        <v/>
      </c>
      <c r="O2203" s="128"/>
      <c r="P2203" s="84" t="str">
        <f t="shared" si="485"/>
        <v/>
      </c>
      <c r="Q2203" s="84" t="str">
        <f t="shared" si="482"/>
        <v/>
      </c>
      <c r="R2203" s="84" t="str">
        <f t="shared" si="486"/>
        <v/>
      </c>
      <c r="S2203" s="84" t="str">
        <f t="shared" si="487"/>
        <v/>
      </c>
      <c r="U2203" s="84" t="str">
        <f t="shared" si="488"/>
        <v/>
      </c>
      <c r="W2203" s="108" t="str">
        <f>IF($N2203="", "", SUM($D$11:$D2203))</f>
        <v/>
      </c>
      <c r="X2203" s="111" t="str">
        <f t="shared" si="489"/>
        <v/>
      </c>
      <c r="Y2203" s="114" t="str">
        <f t="shared" si="493"/>
        <v/>
      </c>
      <c r="Z2203" s="111" t="str">
        <f>IF(X2203="", "", X2203-SUM($Z$11:$Z2202))</f>
        <v/>
      </c>
      <c r="AA2203" s="111" t="str">
        <f>IF($Y2203="", "", $Y2203-SUM($AA$11:$AA2202))</f>
        <v/>
      </c>
      <c r="AB2203" s="111" t="str">
        <f t="shared" si="494"/>
        <v/>
      </c>
      <c r="AC2203" s="121" t="str">
        <f t="shared" si="490"/>
        <v/>
      </c>
      <c r="AD2203" s="122" t="str">
        <f t="shared" si="491"/>
        <v/>
      </c>
      <c r="AE2203" s="123" t="str">
        <f t="shared" si="495"/>
        <v/>
      </c>
      <c r="AG2203" s="150" t="str">
        <f t="shared" si="492"/>
        <v/>
      </c>
    </row>
    <row r="2204" spans="1:33" x14ac:dyDescent="0.25">
      <c r="A2204" s="56"/>
      <c r="B2204" s="70"/>
      <c r="C2204" s="76"/>
      <c r="D2204" s="73"/>
      <c r="E2204" s="79"/>
      <c r="F2204" s="56"/>
      <c r="G2204" s="13" t="str">
        <f t="shared" si="483"/>
        <v/>
      </c>
      <c r="H2204" s="56"/>
      <c r="K2204" s="128"/>
      <c r="L2204" s="128"/>
      <c r="M2204" s="128"/>
      <c r="N2204" s="84" t="str">
        <f t="shared" si="484"/>
        <v/>
      </c>
      <c r="O2204" s="128"/>
      <c r="P2204" s="84" t="str">
        <f t="shared" si="485"/>
        <v/>
      </c>
      <c r="Q2204" s="84" t="str">
        <f t="shared" si="482"/>
        <v/>
      </c>
      <c r="R2204" s="84" t="str">
        <f t="shared" si="486"/>
        <v/>
      </c>
      <c r="S2204" s="84" t="str">
        <f t="shared" si="487"/>
        <v/>
      </c>
      <c r="U2204" s="84" t="str">
        <f t="shared" si="488"/>
        <v/>
      </c>
      <c r="W2204" s="108" t="str">
        <f>IF($N2204="", "", SUM($D$11:$D2204))</f>
        <v/>
      </c>
      <c r="X2204" s="111" t="str">
        <f t="shared" si="489"/>
        <v/>
      </c>
      <c r="Y2204" s="114" t="str">
        <f t="shared" si="493"/>
        <v/>
      </c>
      <c r="Z2204" s="111" t="str">
        <f>IF(X2204="", "", X2204-SUM($Z$11:$Z2203))</f>
        <v/>
      </c>
      <c r="AA2204" s="111" t="str">
        <f>IF($Y2204="", "", $Y2204-SUM($AA$11:$AA2203))</f>
        <v/>
      </c>
      <c r="AB2204" s="111" t="str">
        <f t="shared" si="494"/>
        <v/>
      </c>
      <c r="AC2204" s="121" t="str">
        <f t="shared" si="490"/>
        <v/>
      </c>
      <c r="AD2204" s="122" t="str">
        <f t="shared" si="491"/>
        <v/>
      </c>
      <c r="AE2204" s="123" t="str">
        <f t="shared" si="495"/>
        <v/>
      </c>
      <c r="AG2204" s="150" t="str">
        <f t="shared" si="492"/>
        <v/>
      </c>
    </row>
    <row r="2205" spans="1:33" x14ac:dyDescent="0.25">
      <c r="A2205" s="56"/>
      <c r="B2205" s="70"/>
      <c r="C2205" s="76"/>
      <c r="D2205" s="73"/>
      <c r="E2205" s="79"/>
      <c r="F2205" s="56"/>
      <c r="G2205" s="13" t="str">
        <f t="shared" si="483"/>
        <v/>
      </c>
      <c r="H2205" s="56"/>
      <c r="K2205" s="128"/>
      <c r="L2205" s="128"/>
      <c r="M2205" s="128"/>
      <c r="N2205" s="84" t="str">
        <f t="shared" si="484"/>
        <v/>
      </c>
      <c r="O2205" s="128"/>
      <c r="P2205" s="84" t="str">
        <f t="shared" si="485"/>
        <v/>
      </c>
      <c r="Q2205" s="84" t="str">
        <f t="shared" si="482"/>
        <v/>
      </c>
      <c r="R2205" s="84" t="str">
        <f t="shared" si="486"/>
        <v/>
      </c>
      <c r="S2205" s="84" t="str">
        <f t="shared" si="487"/>
        <v/>
      </c>
      <c r="U2205" s="84" t="str">
        <f t="shared" si="488"/>
        <v/>
      </c>
      <c r="W2205" s="108" t="str">
        <f>IF($N2205="", "", SUM($D$11:$D2205))</f>
        <v/>
      </c>
      <c r="X2205" s="111" t="str">
        <f t="shared" si="489"/>
        <v/>
      </c>
      <c r="Y2205" s="114" t="str">
        <f t="shared" si="493"/>
        <v/>
      </c>
      <c r="Z2205" s="111" t="str">
        <f>IF(X2205="", "", X2205-SUM($Z$11:$Z2204))</f>
        <v/>
      </c>
      <c r="AA2205" s="111" t="str">
        <f>IF($Y2205="", "", $Y2205-SUM($AA$11:$AA2204))</f>
        <v/>
      </c>
      <c r="AB2205" s="111" t="str">
        <f t="shared" si="494"/>
        <v/>
      </c>
      <c r="AC2205" s="121" t="str">
        <f t="shared" si="490"/>
        <v/>
      </c>
      <c r="AD2205" s="122" t="str">
        <f t="shared" si="491"/>
        <v/>
      </c>
      <c r="AE2205" s="123" t="str">
        <f t="shared" si="495"/>
        <v/>
      </c>
      <c r="AG2205" s="150" t="str">
        <f t="shared" si="492"/>
        <v/>
      </c>
    </row>
    <row r="2206" spans="1:33" x14ac:dyDescent="0.25">
      <c r="A2206" s="56"/>
      <c r="B2206" s="70"/>
      <c r="C2206" s="76"/>
      <c r="D2206" s="73"/>
      <c r="E2206" s="79"/>
      <c r="F2206" s="56"/>
      <c r="G2206" s="13" t="str">
        <f t="shared" si="483"/>
        <v/>
      </c>
      <c r="H2206" s="56"/>
      <c r="K2206" s="128"/>
      <c r="L2206" s="128"/>
      <c r="M2206" s="128"/>
      <c r="N2206" s="84" t="str">
        <f t="shared" si="484"/>
        <v/>
      </c>
      <c r="O2206" s="128"/>
      <c r="P2206" s="84" t="str">
        <f t="shared" si="485"/>
        <v/>
      </c>
      <c r="Q2206" s="84" t="str">
        <f t="shared" si="482"/>
        <v/>
      </c>
      <c r="R2206" s="84" t="str">
        <f t="shared" si="486"/>
        <v/>
      </c>
      <c r="S2206" s="84" t="str">
        <f t="shared" si="487"/>
        <v/>
      </c>
      <c r="U2206" s="84" t="str">
        <f t="shared" si="488"/>
        <v/>
      </c>
      <c r="W2206" s="108" t="str">
        <f>IF($N2206="", "", SUM($D$11:$D2206))</f>
        <v/>
      </c>
      <c r="X2206" s="111" t="str">
        <f t="shared" si="489"/>
        <v/>
      </c>
      <c r="Y2206" s="114" t="str">
        <f t="shared" si="493"/>
        <v/>
      </c>
      <c r="Z2206" s="111" t="str">
        <f>IF(X2206="", "", X2206-SUM($Z$11:$Z2205))</f>
        <v/>
      </c>
      <c r="AA2206" s="111" t="str">
        <f>IF($Y2206="", "", $Y2206-SUM($AA$11:$AA2205))</f>
        <v/>
      </c>
      <c r="AB2206" s="111" t="str">
        <f t="shared" si="494"/>
        <v/>
      </c>
      <c r="AC2206" s="121" t="str">
        <f t="shared" si="490"/>
        <v/>
      </c>
      <c r="AD2206" s="122" t="str">
        <f t="shared" si="491"/>
        <v/>
      </c>
      <c r="AE2206" s="123" t="str">
        <f t="shared" si="495"/>
        <v/>
      </c>
      <c r="AG2206" s="150" t="str">
        <f t="shared" si="492"/>
        <v/>
      </c>
    </row>
    <row r="2207" spans="1:33" x14ac:dyDescent="0.25">
      <c r="A2207" s="56"/>
      <c r="B2207" s="70"/>
      <c r="C2207" s="76"/>
      <c r="D2207" s="73"/>
      <c r="E2207" s="79"/>
      <c r="F2207" s="56"/>
      <c r="G2207" s="13" t="str">
        <f t="shared" si="483"/>
        <v/>
      </c>
      <c r="H2207" s="56"/>
      <c r="K2207" s="128"/>
      <c r="L2207" s="128"/>
      <c r="M2207" s="128"/>
      <c r="N2207" s="84" t="str">
        <f t="shared" si="484"/>
        <v/>
      </c>
      <c r="O2207" s="128"/>
      <c r="P2207" s="84" t="str">
        <f t="shared" si="485"/>
        <v/>
      </c>
      <c r="Q2207" s="84" t="str">
        <f t="shared" si="482"/>
        <v/>
      </c>
      <c r="R2207" s="84" t="str">
        <f t="shared" si="486"/>
        <v/>
      </c>
      <c r="S2207" s="84" t="str">
        <f t="shared" si="487"/>
        <v/>
      </c>
      <c r="U2207" s="84" t="str">
        <f t="shared" si="488"/>
        <v/>
      </c>
      <c r="W2207" s="108" t="str">
        <f>IF($N2207="", "", SUM($D$11:$D2207))</f>
        <v/>
      </c>
      <c r="X2207" s="111" t="str">
        <f t="shared" si="489"/>
        <v/>
      </c>
      <c r="Y2207" s="114" t="str">
        <f t="shared" si="493"/>
        <v/>
      </c>
      <c r="Z2207" s="111" t="str">
        <f>IF(X2207="", "", X2207-SUM($Z$11:$Z2206))</f>
        <v/>
      </c>
      <c r="AA2207" s="111" t="str">
        <f>IF($Y2207="", "", $Y2207-SUM($AA$11:$AA2206))</f>
        <v/>
      </c>
      <c r="AB2207" s="111" t="str">
        <f t="shared" si="494"/>
        <v/>
      </c>
      <c r="AC2207" s="121" t="str">
        <f t="shared" si="490"/>
        <v/>
      </c>
      <c r="AD2207" s="122" t="str">
        <f t="shared" si="491"/>
        <v/>
      </c>
      <c r="AE2207" s="123" t="str">
        <f t="shared" si="495"/>
        <v/>
      </c>
      <c r="AG2207" s="150" t="str">
        <f t="shared" si="492"/>
        <v/>
      </c>
    </row>
    <row r="2208" spans="1:33" x14ac:dyDescent="0.25">
      <c r="A2208" s="56"/>
      <c r="B2208" s="70"/>
      <c r="C2208" s="76"/>
      <c r="D2208" s="73"/>
      <c r="E2208" s="79"/>
      <c r="F2208" s="56"/>
      <c r="G2208" s="13" t="str">
        <f t="shared" si="483"/>
        <v/>
      </c>
      <c r="H2208" s="56"/>
      <c r="K2208" s="128"/>
      <c r="L2208" s="128"/>
      <c r="M2208" s="128"/>
      <c r="N2208" s="84" t="str">
        <f t="shared" si="484"/>
        <v/>
      </c>
      <c r="O2208" s="128"/>
      <c r="P2208" s="84" t="str">
        <f t="shared" si="485"/>
        <v/>
      </c>
      <c r="Q2208" s="84" t="str">
        <f t="shared" si="482"/>
        <v/>
      </c>
      <c r="R2208" s="84" t="str">
        <f t="shared" si="486"/>
        <v/>
      </c>
      <c r="S2208" s="84" t="str">
        <f t="shared" si="487"/>
        <v/>
      </c>
      <c r="U2208" s="84" t="str">
        <f t="shared" si="488"/>
        <v/>
      </c>
      <c r="W2208" s="108" t="str">
        <f>IF($N2208="", "", SUM($D$11:$D2208))</f>
        <v/>
      </c>
      <c r="X2208" s="111" t="str">
        <f t="shared" si="489"/>
        <v/>
      </c>
      <c r="Y2208" s="114" t="str">
        <f t="shared" si="493"/>
        <v/>
      </c>
      <c r="Z2208" s="111" t="str">
        <f>IF(X2208="", "", X2208-SUM($Z$11:$Z2207))</f>
        <v/>
      </c>
      <c r="AA2208" s="111" t="str">
        <f>IF($Y2208="", "", $Y2208-SUM($AA$11:$AA2207))</f>
        <v/>
      </c>
      <c r="AB2208" s="111" t="str">
        <f t="shared" si="494"/>
        <v/>
      </c>
      <c r="AC2208" s="121" t="str">
        <f t="shared" si="490"/>
        <v/>
      </c>
      <c r="AD2208" s="122" t="str">
        <f t="shared" si="491"/>
        <v/>
      </c>
      <c r="AE2208" s="123" t="str">
        <f t="shared" si="495"/>
        <v/>
      </c>
      <c r="AG2208" s="150" t="str">
        <f t="shared" si="492"/>
        <v/>
      </c>
    </row>
    <row r="2209" spans="1:33" x14ac:dyDescent="0.25">
      <c r="A2209" s="56"/>
      <c r="B2209" s="70"/>
      <c r="C2209" s="76"/>
      <c r="D2209" s="73"/>
      <c r="E2209" s="79"/>
      <c r="F2209" s="56"/>
      <c r="G2209" s="13" t="str">
        <f t="shared" si="483"/>
        <v/>
      </c>
      <c r="H2209" s="56"/>
      <c r="K2209" s="128"/>
      <c r="L2209" s="128"/>
      <c r="M2209" s="128"/>
      <c r="N2209" s="84" t="str">
        <f t="shared" si="484"/>
        <v/>
      </c>
      <c r="O2209" s="128"/>
      <c r="P2209" s="84" t="str">
        <f t="shared" si="485"/>
        <v/>
      </c>
      <c r="Q2209" s="84" t="str">
        <f t="shared" si="482"/>
        <v/>
      </c>
      <c r="R2209" s="84" t="str">
        <f t="shared" si="486"/>
        <v/>
      </c>
      <c r="S2209" s="84" t="str">
        <f t="shared" si="487"/>
        <v/>
      </c>
      <c r="U2209" s="84" t="str">
        <f t="shared" si="488"/>
        <v/>
      </c>
      <c r="W2209" s="108" t="str">
        <f>IF($N2209="", "", SUM($D$11:$D2209))</f>
        <v/>
      </c>
      <c r="X2209" s="111" t="str">
        <f t="shared" si="489"/>
        <v/>
      </c>
      <c r="Y2209" s="114" t="str">
        <f t="shared" si="493"/>
        <v/>
      </c>
      <c r="Z2209" s="111" t="str">
        <f>IF(X2209="", "", X2209-SUM($Z$11:$Z2208))</f>
        <v/>
      </c>
      <c r="AA2209" s="111" t="str">
        <f>IF($Y2209="", "", $Y2209-SUM($AA$11:$AA2208))</f>
        <v/>
      </c>
      <c r="AB2209" s="111" t="str">
        <f t="shared" si="494"/>
        <v/>
      </c>
      <c r="AC2209" s="121" t="str">
        <f t="shared" si="490"/>
        <v/>
      </c>
      <c r="AD2209" s="122" t="str">
        <f t="shared" si="491"/>
        <v/>
      </c>
      <c r="AE2209" s="123" t="str">
        <f t="shared" si="495"/>
        <v/>
      </c>
      <c r="AG2209" s="150" t="str">
        <f t="shared" si="492"/>
        <v/>
      </c>
    </row>
    <row r="2210" spans="1:33" x14ac:dyDescent="0.25">
      <c r="A2210" s="56"/>
      <c r="B2210" s="70"/>
      <c r="C2210" s="76"/>
      <c r="D2210" s="73"/>
      <c r="E2210" s="79"/>
      <c r="F2210" s="56"/>
      <c r="G2210" s="13" t="str">
        <f t="shared" si="483"/>
        <v/>
      </c>
      <c r="H2210" s="56"/>
      <c r="K2210" s="128"/>
      <c r="L2210" s="128"/>
      <c r="M2210" s="128"/>
      <c r="N2210" s="84" t="str">
        <f t="shared" si="484"/>
        <v/>
      </c>
      <c r="O2210" s="128"/>
      <c r="P2210" s="84" t="str">
        <f t="shared" si="485"/>
        <v/>
      </c>
      <c r="Q2210" s="84" t="str">
        <f t="shared" si="482"/>
        <v/>
      </c>
      <c r="R2210" s="84" t="str">
        <f t="shared" si="486"/>
        <v/>
      </c>
      <c r="S2210" s="84" t="str">
        <f t="shared" si="487"/>
        <v/>
      </c>
      <c r="U2210" s="84" t="str">
        <f t="shared" si="488"/>
        <v/>
      </c>
      <c r="W2210" s="108" t="str">
        <f>IF($N2210="", "", SUM($D$11:$D2210))</f>
        <v/>
      </c>
      <c r="X2210" s="111" t="str">
        <f t="shared" si="489"/>
        <v/>
      </c>
      <c r="Y2210" s="114" t="str">
        <f t="shared" si="493"/>
        <v/>
      </c>
      <c r="Z2210" s="111" t="str">
        <f>IF(X2210="", "", X2210-SUM($Z$11:$Z2209))</f>
        <v/>
      </c>
      <c r="AA2210" s="111" t="str">
        <f>IF($Y2210="", "", $Y2210-SUM($AA$11:$AA2209))</f>
        <v/>
      </c>
      <c r="AB2210" s="111" t="str">
        <f t="shared" si="494"/>
        <v/>
      </c>
      <c r="AC2210" s="121" t="str">
        <f t="shared" si="490"/>
        <v/>
      </c>
      <c r="AD2210" s="122" t="str">
        <f t="shared" si="491"/>
        <v/>
      </c>
      <c r="AE2210" s="123" t="str">
        <f t="shared" si="495"/>
        <v/>
      </c>
      <c r="AG2210" s="150" t="str">
        <f t="shared" si="492"/>
        <v/>
      </c>
    </row>
    <row r="2211" spans="1:33" x14ac:dyDescent="0.25">
      <c r="A2211" s="56"/>
      <c r="B2211" s="70"/>
      <c r="C2211" s="76"/>
      <c r="D2211" s="73"/>
      <c r="E2211" s="79"/>
      <c r="F2211" s="56"/>
      <c r="G2211" s="13" t="str">
        <f t="shared" si="483"/>
        <v/>
      </c>
      <c r="H2211" s="56"/>
      <c r="K2211" s="128"/>
      <c r="L2211" s="128"/>
      <c r="M2211" s="128"/>
      <c r="N2211" s="84" t="str">
        <f t="shared" si="484"/>
        <v/>
      </c>
      <c r="O2211" s="128"/>
      <c r="P2211" s="84" t="str">
        <f t="shared" si="485"/>
        <v/>
      </c>
      <c r="Q2211" s="84" t="str">
        <f t="shared" si="482"/>
        <v/>
      </c>
      <c r="R2211" s="84" t="str">
        <f t="shared" si="486"/>
        <v/>
      </c>
      <c r="S2211" s="84" t="str">
        <f t="shared" si="487"/>
        <v/>
      </c>
      <c r="U2211" s="84" t="str">
        <f t="shared" si="488"/>
        <v/>
      </c>
      <c r="W2211" s="108" t="str">
        <f>IF($N2211="", "", SUM($D$11:$D2211))</f>
        <v/>
      </c>
      <c r="X2211" s="111" t="str">
        <f t="shared" si="489"/>
        <v/>
      </c>
      <c r="Y2211" s="114" t="str">
        <f t="shared" si="493"/>
        <v/>
      </c>
      <c r="Z2211" s="111" t="str">
        <f>IF(X2211="", "", X2211-SUM($Z$11:$Z2210))</f>
        <v/>
      </c>
      <c r="AA2211" s="111" t="str">
        <f>IF($Y2211="", "", $Y2211-SUM($AA$11:$AA2210))</f>
        <v/>
      </c>
      <c r="AB2211" s="111" t="str">
        <f t="shared" si="494"/>
        <v/>
      </c>
      <c r="AC2211" s="121" t="str">
        <f t="shared" si="490"/>
        <v/>
      </c>
      <c r="AD2211" s="122" t="str">
        <f t="shared" si="491"/>
        <v/>
      </c>
      <c r="AE2211" s="123" t="str">
        <f t="shared" si="495"/>
        <v/>
      </c>
      <c r="AG2211" s="150" t="str">
        <f t="shared" si="492"/>
        <v/>
      </c>
    </row>
    <row r="2212" spans="1:33" x14ac:dyDescent="0.25">
      <c r="A2212" s="56"/>
      <c r="B2212" s="70"/>
      <c r="C2212" s="76"/>
      <c r="D2212" s="73"/>
      <c r="E2212" s="79"/>
      <c r="F2212" s="56"/>
      <c r="G2212" s="13" t="str">
        <f t="shared" si="483"/>
        <v/>
      </c>
      <c r="H2212" s="56"/>
      <c r="K2212" s="128"/>
      <c r="L2212" s="128"/>
      <c r="M2212" s="128"/>
      <c r="N2212" s="84" t="str">
        <f t="shared" si="484"/>
        <v/>
      </c>
      <c r="O2212" s="128"/>
      <c r="P2212" s="84" t="str">
        <f t="shared" si="485"/>
        <v/>
      </c>
      <c r="Q2212" s="84" t="str">
        <f t="shared" si="482"/>
        <v/>
      </c>
      <c r="R2212" s="84" t="str">
        <f t="shared" si="486"/>
        <v/>
      </c>
      <c r="S2212" s="84" t="str">
        <f t="shared" si="487"/>
        <v/>
      </c>
      <c r="U2212" s="84" t="str">
        <f t="shared" si="488"/>
        <v/>
      </c>
      <c r="W2212" s="108" t="str">
        <f>IF($N2212="", "", SUM($D$11:$D2212))</f>
        <v/>
      </c>
      <c r="X2212" s="111" t="str">
        <f t="shared" si="489"/>
        <v/>
      </c>
      <c r="Y2212" s="114" t="str">
        <f t="shared" si="493"/>
        <v/>
      </c>
      <c r="Z2212" s="111" t="str">
        <f>IF(X2212="", "", X2212-SUM($Z$11:$Z2211))</f>
        <v/>
      </c>
      <c r="AA2212" s="111" t="str">
        <f>IF($Y2212="", "", $Y2212-SUM($AA$11:$AA2211))</f>
        <v/>
      </c>
      <c r="AB2212" s="111" t="str">
        <f t="shared" si="494"/>
        <v/>
      </c>
      <c r="AC2212" s="121" t="str">
        <f t="shared" si="490"/>
        <v/>
      </c>
      <c r="AD2212" s="122" t="str">
        <f t="shared" si="491"/>
        <v/>
      </c>
      <c r="AE2212" s="123" t="str">
        <f t="shared" si="495"/>
        <v/>
      </c>
      <c r="AG2212" s="150" t="str">
        <f t="shared" si="492"/>
        <v/>
      </c>
    </row>
    <row r="2213" spans="1:33" x14ac:dyDescent="0.25">
      <c r="A2213" s="56"/>
      <c r="B2213" s="70"/>
      <c r="C2213" s="76"/>
      <c r="D2213" s="73"/>
      <c r="E2213" s="79"/>
      <c r="F2213" s="56"/>
      <c r="G2213" s="13" t="str">
        <f t="shared" si="483"/>
        <v/>
      </c>
      <c r="H2213" s="56"/>
      <c r="K2213" s="128"/>
      <c r="L2213" s="128"/>
      <c r="M2213" s="128"/>
      <c r="N2213" s="84" t="str">
        <f t="shared" si="484"/>
        <v/>
      </c>
      <c r="O2213" s="128"/>
      <c r="P2213" s="84" t="str">
        <f t="shared" si="485"/>
        <v/>
      </c>
      <c r="Q2213" s="84" t="str">
        <f t="shared" si="482"/>
        <v/>
      </c>
      <c r="R2213" s="84" t="str">
        <f t="shared" si="486"/>
        <v/>
      </c>
      <c r="S2213" s="84" t="str">
        <f t="shared" si="487"/>
        <v/>
      </c>
      <c r="U2213" s="84" t="str">
        <f t="shared" si="488"/>
        <v/>
      </c>
      <c r="W2213" s="108" t="str">
        <f>IF($N2213="", "", SUM($D$11:$D2213))</f>
        <v/>
      </c>
      <c r="X2213" s="111" t="str">
        <f t="shared" si="489"/>
        <v/>
      </c>
      <c r="Y2213" s="114" t="str">
        <f t="shared" si="493"/>
        <v/>
      </c>
      <c r="Z2213" s="111" t="str">
        <f>IF(X2213="", "", X2213-SUM($Z$11:$Z2212))</f>
        <v/>
      </c>
      <c r="AA2213" s="111" t="str">
        <f>IF($Y2213="", "", $Y2213-SUM($AA$11:$AA2212))</f>
        <v/>
      </c>
      <c r="AB2213" s="111" t="str">
        <f t="shared" si="494"/>
        <v/>
      </c>
      <c r="AC2213" s="121" t="str">
        <f t="shared" si="490"/>
        <v/>
      </c>
      <c r="AD2213" s="122" t="str">
        <f t="shared" si="491"/>
        <v/>
      </c>
      <c r="AE2213" s="123" t="str">
        <f t="shared" si="495"/>
        <v/>
      </c>
      <c r="AG2213" s="150" t="str">
        <f t="shared" si="492"/>
        <v/>
      </c>
    </row>
    <row r="2214" spans="1:33" x14ac:dyDescent="0.25">
      <c r="A2214" s="56"/>
      <c r="B2214" s="70"/>
      <c r="C2214" s="76"/>
      <c r="D2214" s="73"/>
      <c r="E2214" s="79"/>
      <c r="F2214" s="56"/>
      <c r="G2214" s="13" t="str">
        <f t="shared" si="483"/>
        <v/>
      </c>
      <c r="H2214" s="56"/>
      <c r="K2214" s="128"/>
      <c r="L2214" s="128"/>
      <c r="M2214" s="128"/>
      <c r="N2214" s="84" t="str">
        <f t="shared" si="484"/>
        <v/>
      </c>
      <c r="O2214" s="128"/>
      <c r="P2214" s="84" t="str">
        <f t="shared" si="485"/>
        <v/>
      </c>
      <c r="Q2214" s="84" t="str">
        <f t="shared" si="482"/>
        <v/>
      </c>
      <c r="R2214" s="84" t="str">
        <f t="shared" si="486"/>
        <v/>
      </c>
      <c r="S2214" s="84" t="str">
        <f t="shared" si="487"/>
        <v/>
      </c>
      <c r="U2214" s="84" t="str">
        <f t="shared" si="488"/>
        <v/>
      </c>
      <c r="W2214" s="108" t="str">
        <f>IF($N2214="", "", SUM($D$11:$D2214))</f>
        <v/>
      </c>
      <c r="X2214" s="111" t="str">
        <f t="shared" si="489"/>
        <v/>
      </c>
      <c r="Y2214" s="114" t="str">
        <f t="shared" si="493"/>
        <v/>
      </c>
      <c r="Z2214" s="111" t="str">
        <f>IF(X2214="", "", X2214-SUM($Z$11:$Z2213))</f>
        <v/>
      </c>
      <c r="AA2214" s="111" t="str">
        <f>IF($Y2214="", "", $Y2214-SUM($AA$11:$AA2213))</f>
        <v/>
      </c>
      <c r="AB2214" s="111" t="str">
        <f t="shared" si="494"/>
        <v/>
      </c>
      <c r="AC2214" s="121" t="str">
        <f t="shared" si="490"/>
        <v/>
      </c>
      <c r="AD2214" s="122" t="str">
        <f t="shared" si="491"/>
        <v/>
      </c>
      <c r="AE2214" s="123" t="str">
        <f t="shared" si="495"/>
        <v/>
      </c>
      <c r="AG2214" s="150" t="str">
        <f t="shared" si="492"/>
        <v/>
      </c>
    </row>
    <row r="2215" spans="1:33" x14ac:dyDescent="0.25">
      <c r="A2215" s="56"/>
      <c r="B2215" s="70"/>
      <c r="C2215" s="76"/>
      <c r="D2215" s="73"/>
      <c r="E2215" s="79"/>
      <c r="F2215" s="56"/>
      <c r="G2215" s="13" t="str">
        <f t="shared" si="483"/>
        <v/>
      </c>
      <c r="H2215" s="56"/>
      <c r="K2215" s="128"/>
      <c r="L2215" s="128"/>
      <c r="M2215" s="128"/>
      <c r="N2215" s="84" t="str">
        <f t="shared" si="484"/>
        <v/>
      </c>
      <c r="O2215" s="128"/>
      <c r="P2215" s="84" t="str">
        <f t="shared" si="485"/>
        <v/>
      </c>
      <c r="Q2215" s="84" t="str">
        <f t="shared" si="482"/>
        <v/>
      </c>
      <c r="R2215" s="84" t="str">
        <f t="shared" si="486"/>
        <v/>
      </c>
      <c r="S2215" s="84" t="str">
        <f t="shared" si="487"/>
        <v/>
      </c>
      <c r="U2215" s="84" t="str">
        <f t="shared" si="488"/>
        <v/>
      </c>
      <c r="W2215" s="108" t="str">
        <f>IF($N2215="", "", SUM($D$11:$D2215))</f>
        <v/>
      </c>
      <c r="X2215" s="111" t="str">
        <f t="shared" si="489"/>
        <v/>
      </c>
      <c r="Y2215" s="114" t="str">
        <f t="shared" si="493"/>
        <v/>
      </c>
      <c r="Z2215" s="111" t="str">
        <f>IF(X2215="", "", X2215-SUM($Z$11:$Z2214))</f>
        <v/>
      </c>
      <c r="AA2215" s="111" t="str">
        <f>IF($Y2215="", "", $Y2215-SUM($AA$11:$AA2214))</f>
        <v/>
      </c>
      <c r="AB2215" s="111" t="str">
        <f t="shared" si="494"/>
        <v/>
      </c>
      <c r="AC2215" s="121" t="str">
        <f t="shared" si="490"/>
        <v/>
      </c>
      <c r="AD2215" s="122" t="str">
        <f t="shared" si="491"/>
        <v/>
      </c>
      <c r="AE2215" s="123" t="str">
        <f t="shared" si="495"/>
        <v/>
      </c>
      <c r="AG2215" s="150" t="str">
        <f t="shared" si="492"/>
        <v/>
      </c>
    </row>
    <row r="2216" spans="1:33" x14ac:dyDescent="0.25">
      <c r="A2216" s="56"/>
      <c r="B2216" s="70"/>
      <c r="C2216" s="76"/>
      <c r="D2216" s="73"/>
      <c r="E2216" s="79"/>
      <c r="F2216" s="56"/>
      <c r="G2216" s="13" t="str">
        <f t="shared" si="483"/>
        <v/>
      </c>
      <c r="H2216" s="56"/>
      <c r="K2216" s="128"/>
      <c r="L2216" s="128"/>
      <c r="M2216" s="128"/>
      <c r="N2216" s="84" t="str">
        <f t="shared" si="484"/>
        <v/>
      </c>
      <c r="O2216" s="128"/>
      <c r="P2216" s="84" t="str">
        <f t="shared" si="485"/>
        <v/>
      </c>
      <c r="Q2216" s="84" t="str">
        <f t="shared" si="482"/>
        <v/>
      </c>
      <c r="R2216" s="84" t="str">
        <f t="shared" si="486"/>
        <v/>
      </c>
      <c r="S2216" s="84" t="str">
        <f t="shared" si="487"/>
        <v/>
      </c>
      <c r="U2216" s="84" t="str">
        <f t="shared" si="488"/>
        <v/>
      </c>
      <c r="W2216" s="108" t="str">
        <f>IF($N2216="", "", SUM($D$11:$D2216))</f>
        <v/>
      </c>
      <c r="X2216" s="111" t="str">
        <f t="shared" si="489"/>
        <v/>
      </c>
      <c r="Y2216" s="114" t="str">
        <f t="shared" si="493"/>
        <v/>
      </c>
      <c r="Z2216" s="111" t="str">
        <f>IF(X2216="", "", X2216-SUM($Z$11:$Z2215))</f>
        <v/>
      </c>
      <c r="AA2216" s="111" t="str">
        <f>IF($Y2216="", "", $Y2216-SUM($AA$11:$AA2215))</f>
        <v/>
      </c>
      <c r="AB2216" s="111" t="str">
        <f t="shared" si="494"/>
        <v/>
      </c>
      <c r="AC2216" s="121" t="str">
        <f t="shared" si="490"/>
        <v/>
      </c>
      <c r="AD2216" s="122" t="str">
        <f t="shared" si="491"/>
        <v/>
      </c>
      <c r="AE2216" s="123" t="str">
        <f t="shared" si="495"/>
        <v/>
      </c>
      <c r="AG2216" s="150" t="str">
        <f t="shared" si="492"/>
        <v/>
      </c>
    </row>
    <row r="2217" spans="1:33" x14ac:dyDescent="0.25">
      <c r="A2217" s="56"/>
      <c r="B2217" s="70"/>
      <c r="C2217" s="76"/>
      <c r="D2217" s="73"/>
      <c r="E2217" s="79"/>
      <c r="F2217" s="56"/>
      <c r="G2217" s="13" t="str">
        <f t="shared" si="483"/>
        <v/>
      </c>
      <c r="H2217" s="56"/>
      <c r="K2217" s="128"/>
      <c r="L2217" s="128"/>
      <c r="M2217" s="128"/>
      <c r="N2217" s="84" t="str">
        <f t="shared" si="484"/>
        <v/>
      </c>
      <c r="O2217" s="128"/>
      <c r="P2217" s="84" t="str">
        <f t="shared" si="485"/>
        <v/>
      </c>
      <c r="Q2217" s="84" t="str">
        <f t="shared" si="482"/>
        <v/>
      </c>
      <c r="R2217" s="84" t="str">
        <f t="shared" si="486"/>
        <v/>
      </c>
      <c r="S2217" s="84" t="str">
        <f t="shared" si="487"/>
        <v/>
      </c>
      <c r="U2217" s="84" t="str">
        <f t="shared" si="488"/>
        <v/>
      </c>
      <c r="W2217" s="108" t="str">
        <f>IF($N2217="", "", SUM($D$11:$D2217))</f>
        <v/>
      </c>
      <c r="X2217" s="111" t="str">
        <f t="shared" si="489"/>
        <v/>
      </c>
      <c r="Y2217" s="114" t="str">
        <f t="shared" si="493"/>
        <v/>
      </c>
      <c r="Z2217" s="111" t="str">
        <f>IF(X2217="", "", X2217-SUM($Z$11:$Z2216))</f>
        <v/>
      </c>
      <c r="AA2217" s="111" t="str">
        <f>IF($Y2217="", "", $Y2217-SUM($AA$11:$AA2216))</f>
        <v/>
      </c>
      <c r="AB2217" s="111" t="str">
        <f t="shared" si="494"/>
        <v/>
      </c>
      <c r="AC2217" s="121" t="str">
        <f t="shared" si="490"/>
        <v/>
      </c>
      <c r="AD2217" s="122" t="str">
        <f t="shared" si="491"/>
        <v/>
      </c>
      <c r="AE2217" s="123" t="str">
        <f t="shared" si="495"/>
        <v/>
      </c>
      <c r="AG2217" s="150" t="str">
        <f t="shared" si="492"/>
        <v/>
      </c>
    </row>
    <row r="2218" spans="1:33" x14ac:dyDescent="0.25">
      <c r="A2218" s="56"/>
      <c r="B2218" s="70"/>
      <c r="C2218" s="76"/>
      <c r="D2218" s="73"/>
      <c r="E2218" s="79"/>
      <c r="F2218" s="56"/>
      <c r="G2218" s="13" t="str">
        <f t="shared" si="483"/>
        <v/>
      </c>
      <c r="H2218" s="56"/>
      <c r="K2218" s="128"/>
      <c r="L2218" s="128"/>
      <c r="M2218" s="128"/>
      <c r="N2218" s="84" t="str">
        <f t="shared" si="484"/>
        <v/>
      </c>
      <c r="O2218" s="128"/>
      <c r="P2218" s="84" t="str">
        <f t="shared" si="485"/>
        <v/>
      </c>
      <c r="Q2218" s="84" t="str">
        <f t="shared" si="482"/>
        <v/>
      </c>
      <c r="R2218" s="84" t="str">
        <f t="shared" si="486"/>
        <v/>
      </c>
      <c r="S2218" s="84" t="str">
        <f t="shared" si="487"/>
        <v/>
      </c>
      <c r="U2218" s="84" t="str">
        <f t="shared" si="488"/>
        <v/>
      </c>
      <c r="W2218" s="108" t="str">
        <f>IF($N2218="", "", SUM($D$11:$D2218))</f>
        <v/>
      </c>
      <c r="X2218" s="111" t="str">
        <f t="shared" si="489"/>
        <v/>
      </c>
      <c r="Y2218" s="114" t="str">
        <f t="shared" si="493"/>
        <v/>
      </c>
      <c r="Z2218" s="111" t="str">
        <f>IF(X2218="", "", X2218-SUM($Z$11:$Z2217))</f>
        <v/>
      </c>
      <c r="AA2218" s="111" t="str">
        <f>IF($Y2218="", "", $Y2218-SUM($AA$11:$AA2217))</f>
        <v/>
      </c>
      <c r="AB2218" s="111" t="str">
        <f t="shared" si="494"/>
        <v/>
      </c>
      <c r="AC2218" s="121" t="str">
        <f t="shared" si="490"/>
        <v/>
      </c>
      <c r="AD2218" s="122" t="str">
        <f t="shared" si="491"/>
        <v/>
      </c>
      <c r="AE2218" s="123" t="str">
        <f t="shared" si="495"/>
        <v/>
      </c>
      <c r="AG2218" s="150" t="str">
        <f t="shared" si="492"/>
        <v/>
      </c>
    </row>
    <row r="2219" spans="1:33" x14ac:dyDescent="0.25">
      <c r="A2219" s="56"/>
      <c r="B2219" s="70"/>
      <c r="C2219" s="76"/>
      <c r="D2219" s="73"/>
      <c r="E2219" s="79"/>
      <c r="F2219" s="56"/>
      <c r="G2219" s="13" t="str">
        <f t="shared" si="483"/>
        <v/>
      </c>
      <c r="H2219" s="56"/>
      <c r="K2219" s="128"/>
      <c r="L2219" s="128"/>
      <c r="M2219" s="128"/>
      <c r="N2219" s="84" t="str">
        <f t="shared" si="484"/>
        <v/>
      </c>
      <c r="O2219" s="128"/>
      <c r="P2219" s="84" t="str">
        <f t="shared" si="485"/>
        <v/>
      </c>
      <c r="Q2219" s="84" t="str">
        <f t="shared" si="482"/>
        <v/>
      </c>
      <c r="R2219" s="84" t="str">
        <f t="shared" si="486"/>
        <v/>
      </c>
      <c r="S2219" s="84" t="str">
        <f t="shared" si="487"/>
        <v/>
      </c>
      <c r="U2219" s="84" t="str">
        <f t="shared" si="488"/>
        <v/>
      </c>
      <c r="W2219" s="108" t="str">
        <f>IF($N2219="", "", SUM($D$11:$D2219))</f>
        <v/>
      </c>
      <c r="X2219" s="111" t="str">
        <f t="shared" si="489"/>
        <v/>
      </c>
      <c r="Y2219" s="114" t="str">
        <f t="shared" si="493"/>
        <v/>
      </c>
      <c r="Z2219" s="111" t="str">
        <f>IF(X2219="", "", X2219-SUM($Z$11:$Z2218))</f>
        <v/>
      </c>
      <c r="AA2219" s="111" t="str">
        <f>IF($Y2219="", "", $Y2219-SUM($AA$11:$AA2218))</f>
        <v/>
      </c>
      <c r="AB2219" s="111" t="str">
        <f t="shared" si="494"/>
        <v/>
      </c>
      <c r="AC2219" s="121" t="str">
        <f t="shared" si="490"/>
        <v/>
      </c>
      <c r="AD2219" s="122" t="str">
        <f t="shared" si="491"/>
        <v/>
      </c>
      <c r="AE2219" s="123" t="str">
        <f t="shared" si="495"/>
        <v/>
      </c>
      <c r="AG2219" s="150" t="str">
        <f t="shared" si="492"/>
        <v/>
      </c>
    </row>
    <row r="2220" spans="1:33" x14ac:dyDescent="0.25">
      <c r="A2220" s="56"/>
      <c r="B2220" s="70"/>
      <c r="C2220" s="76"/>
      <c r="D2220" s="73"/>
      <c r="E2220" s="79"/>
      <c r="F2220" s="56"/>
      <c r="G2220" s="13" t="str">
        <f t="shared" si="483"/>
        <v/>
      </c>
      <c r="H2220" s="56"/>
      <c r="K2220" s="128"/>
      <c r="L2220" s="128"/>
      <c r="M2220" s="128"/>
      <c r="N2220" s="84" t="str">
        <f t="shared" si="484"/>
        <v/>
      </c>
      <c r="O2220" s="128"/>
      <c r="P2220" s="84" t="str">
        <f t="shared" si="485"/>
        <v/>
      </c>
      <c r="Q2220" s="84" t="str">
        <f t="shared" si="482"/>
        <v/>
      </c>
      <c r="R2220" s="84" t="str">
        <f t="shared" si="486"/>
        <v/>
      </c>
      <c r="S2220" s="84" t="str">
        <f t="shared" si="487"/>
        <v/>
      </c>
      <c r="U2220" s="84" t="str">
        <f t="shared" si="488"/>
        <v/>
      </c>
      <c r="W2220" s="108" t="str">
        <f>IF($N2220="", "", SUM($D$11:$D2220))</f>
        <v/>
      </c>
      <c r="X2220" s="111" t="str">
        <f t="shared" si="489"/>
        <v/>
      </c>
      <c r="Y2220" s="114" t="str">
        <f t="shared" si="493"/>
        <v/>
      </c>
      <c r="Z2220" s="111" t="str">
        <f>IF(X2220="", "", X2220-SUM($Z$11:$Z2219))</f>
        <v/>
      </c>
      <c r="AA2220" s="111" t="str">
        <f>IF($Y2220="", "", $Y2220-SUM($AA$11:$AA2219))</f>
        <v/>
      </c>
      <c r="AB2220" s="111" t="str">
        <f t="shared" si="494"/>
        <v/>
      </c>
      <c r="AC2220" s="121" t="str">
        <f t="shared" si="490"/>
        <v/>
      </c>
      <c r="AD2220" s="122" t="str">
        <f t="shared" si="491"/>
        <v/>
      </c>
      <c r="AE2220" s="123" t="str">
        <f t="shared" si="495"/>
        <v/>
      </c>
      <c r="AG2220" s="150" t="str">
        <f t="shared" si="492"/>
        <v/>
      </c>
    </row>
    <row r="2221" spans="1:33" x14ac:dyDescent="0.25">
      <c r="A2221" s="56"/>
      <c r="B2221" s="70"/>
      <c r="C2221" s="76"/>
      <c r="D2221" s="73"/>
      <c r="E2221" s="79"/>
      <c r="F2221" s="56"/>
      <c r="G2221" s="13" t="str">
        <f t="shared" si="483"/>
        <v/>
      </c>
      <c r="H2221" s="56"/>
      <c r="K2221" s="128"/>
      <c r="L2221" s="128"/>
      <c r="M2221" s="128"/>
      <c r="N2221" s="84" t="str">
        <f t="shared" si="484"/>
        <v/>
      </c>
      <c r="O2221" s="128"/>
      <c r="P2221" s="84" t="str">
        <f t="shared" si="485"/>
        <v/>
      </c>
      <c r="Q2221" s="84" t="str">
        <f t="shared" si="482"/>
        <v/>
      </c>
      <c r="R2221" s="84" t="str">
        <f t="shared" si="486"/>
        <v/>
      </c>
      <c r="S2221" s="84" t="str">
        <f t="shared" si="487"/>
        <v/>
      </c>
      <c r="U2221" s="84" t="str">
        <f t="shared" si="488"/>
        <v/>
      </c>
      <c r="W2221" s="108" t="str">
        <f>IF($N2221="", "", SUM($D$11:$D2221))</f>
        <v/>
      </c>
      <c r="X2221" s="111" t="str">
        <f t="shared" si="489"/>
        <v/>
      </c>
      <c r="Y2221" s="114" t="str">
        <f t="shared" si="493"/>
        <v/>
      </c>
      <c r="Z2221" s="111" t="str">
        <f>IF(X2221="", "", X2221-SUM($Z$11:$Z2220))</f>
        <v/>
      </c>
      <c r="AA2221" s="111" t="str">
        <f>IF($Y2221="", "", $Y2221-SUM($AA$11:$AA2220))</f>
        <v/>
      </c>
      <c r="AB2221" s="111" t="str">
        <f t="shared" si="494"/>
        <v/>
      </c>
      <c r="AC2221" s="121" t="str">
        <f t="shared" si="490"/>
        <v/>
      </c>
      <c r="AD2221" s="122" t="str">
        <f t="shared" si="491"/>
        <v/>
      </c>
      <c r="AE2221" s="123" t="str">
        <f t="shared" si="495"/>
        <v/>
      </c>
      <c r="AG2221" s="150" t="str">
        <f t="shared" si="492"/>
        <v/>
      </c>
    </row>
    <row r="2222" spans="1:33" x14ac:dyDescent="0.25">
      <c r="A2222" s="56"/>
      <c r="B2222" s="70"/>
      <c r="C2222" s="76"/>
      <c r="D2222" s="73"/>
      <c r="E2222" s="79"/>
      <c r="F2222" s="56"/>
      <c r="G2222" s="13" t="str">
        <f t="shared" si="483"/>
        <v/>
      </c>
      <c r="H2222" s="56"/>
      <c r="K2222" s="128"/>
      <c r="L2222" s="128"/>
      <c r="M2222" s="128"/>
      <c r="N2222" s="84" t="str">
        <f t="shared" si="484"/>
        <v/>
      </c>
      <c r="O2222" s="128"/>
      <c r="P2222" s="84" t="str">
        <f t="shared" si="485"/>
        <v/>
      </c>
      <c r="Q2222" s="84" t="str">
        <f t="shared" si="482"/>
        <v/>
      </c>
      <c r="R2222" s="84" t="str">
        <f t="shared" si="486"/>
        <v/>
      </c>
      <c r="S2222" s="84" t="str">
        <f t="shared" si="487"/>
        <v/>
      </c>
      <c r="U2222" s="84" t="str">
        <f t="shared" si="488"/>
        <v/>
      </c>
      <c r="W2222" s="108" t="str">
        <f>IF($N2222="", "", SUM($D$11:$D2222))</f>
        <v/>
      </c>
      <c r="X2222" s="111" t="str">
        <f t="shared" si="489"/>
        <v/>
      </c>
      <c r="Y2222" s="114" t="str">
        <f t="shared" si="493"/>
        <v/>
      </c>
      <c r="Z2222" s="111" t="str">
        <f>IF(X2222="", "", X2222-SUM($Z$11:$Z2221))</f>
        <v/>
      </c>
      <c r="AA2222" s="111" t="str">
        <f>IF($Y2222="", "", $Y2222-SUM($AA$11:$AA2221))</f>
        <v/>
      </c>
      <c r="AB2222" s="111" t="str">
        <f t="shared" si="494"/>
        <v/>
      </c>
      <c r="AC2222" s="121" t="str">
        <f t="shared" si="490"/>
        <v/>
      </c>
      <c r="AD2222" s="122" t="str">
        <f t="shared" si="491"/>
        <v/>
      </c>
      <c r="AE2222" s="123" t="str">
        <f t="shared" si="495"/>
        <v/>
      </c>
      <c r="AG2222" s="150" t="str">
        <f t="shared" si="492"/>
        <v/>
      </c>
    </row>
    <row r="2223" spans="1:33" x14ac:dyDescent="0.25">
      <c r="A2223" s="56"/>
      <c r="B2223" s="70"/>
      <c r="C2223" s="76"/>
      <c r="D2223" s="73"/>
      <c r="E2223" s="79"/>
      <c r="F2223" s="56"/>
      <c r="G2223" s="13" t="str">
        <f t="shared" si="483"/>
        <v/>
      </c>
      <c r="H2223" s="56"/>
      <c r="K2223" s="128"/>
      <c r="L2223" s="128"/>
      <c r="M2223" s="128"/>
      <c r="N2223" s="84" t="str">
        <f t="shared" si="484"/>
        <v/>
      </c>
      <c r="O2223" s="128"/>
      <c r="P2223" s="84" t="str">
        <f t="shared" si="485"/>
        <v/>
      </c>
      <c r="Q2223" s="84" t="str">
        <f t="shared" si="482"/>
        <v/>
      </c>
      <c r="R2223" s="84" t="str">
        <f t="shared" si="486"/>
        <v/>
      </c>
      <c r="S2223" s="84" t="str">
        <f t="shared" si="487"/>
        <v/>
      </c>
      <c r="U2223" s="84" t="str">
        <f t="shared" si="488"/>
        <v/>
      </c>
      <c r="W2223" s="108" t="str">
        <f>IF($N2223="", "", SUM($D$11:$D2223))</f>
        <v/>
      </c>
      <c r="X2223" s="111" t="str">
        <f t="shared" si="489"/>
        <v/>
      </c>
      <c r="Y2223" s="114" t="str">
        <f t="shared" si="493"/>
        <v/>
      </c>
      <c r="Z2223" s="111" t="str">
        <f>IF(X2223="", "", X2223-SUM($Z$11:$Z2222))</f>
        <v/>
      </c>
      <c r="AA2223" s="111" t="str">
        <f>IF($Y2223="", "", $Y2223-SUM($AA$11:$AA2222))</f>
        <v/>
      </c>
      <c r="AB2223" s="111" t="str">
        <f t="shared" si="494"/>
        <v/>
      </c>
      <c r="AC2223" s="121" t="str">
        <f t="shared" si="490"/>
        <v/>
      </c>
      <c r="AD2223" s="122" t="str">
        <f t="shared" si="491"/>
        <v/>
      </c>
      <c r="AE2223" s="123" t="str">
        <f t="shared" si="495"/>
        <v/>
      </c>
      <c r="AG2223" s="150" t="str">
        <f t="shared" si="492"/>
        <v/>
      </c>
    </row>
    <row r="2224" spans="1:33" x14ac:dyDescent="0.25">
      <c r="A2224" s="56"/>
      <c r="B2224" s="70"/>
      <c r="C2224" s="76"/>
      <c r="D2224" s="73"/>
      <c r="E2224" s="79"/>
      <c r="F2224" s="56"/>
      <c r="G2224" s="13" t="str">
        <f t="shared" si="483"/>
        <v/>
      </c>
      <c r="H2224" s="56"/>
      <c r="K2224" s="128"/>
      <c r="L2224" s="128"/>
      <c r="M2224" s="128"/>
      <c r="N2224" s="84" t="str">
        <f t="shared" si="484"/>
        <v/>
      </c>
      <c r="O2224" s="128"/>
      <c r="P2224" s="84" t="str">
        <f t="shared" si="485"/>
        <v/>
      </c>
      <c r="Q2224" s="84" t="str">
        <f t="shared" si="482"/>
        <v/>
      </c>
      <c r="R2224" s="84" t="str">
        <f t="shared" si="486"/>
        <v/>
      </c>
      <c r="S2224" s="84" t="str">
        <f t="shared" si="487"/>
        <v/>
      </c>
      <c r="U2224" s="84" t="str">
        <f t="shared" si="488"/>
        <v/>
      </c>
      <c r="W2224" s="108" t="str">
        <f>IF($N2224="", "", SUM($D$11:$D2224))</f>
        <v/>
      </c>
      <c r="X2224" s="111" t="str">
        <f t="shared" si="489"/>
        <v/>
      </c>
      <c r="Y2224" s="114" t="str">
        <f t="shared" si="493"/>
        <v/>
      </c>
      <c r="Z2224" s="111" t="str">
        <f>IF(X2224="", "", X2224-SUM($Z$11:$Z2223))</f>
        <v/>
      </c>
      <c r="AA2224" s="111" t="str">
        <f>IF($Y2224="", "", $Y2224-SUM($AA$11:$AA2223))</f>
        <v/>
      </c>
      <c r="AB2224" s="111" t="str">
        <f t="shared" si="494"/>
        <v/>
      </c>
      <c r="AC2224" s="121" t="str">
        <f t="shared" si="490"/>
        <v/>
      </c>
      <c r="AD2224" s="122" t="str">
        <f t="shared" si="491"/>
        <v/>
      </c>
      <c r="AE2224" s="123" t="str">
        <f t="shared" si="495"/>
        <v/>
      </c>
      <c r="AG2224" s="150" t="str">
        <f t="shared" si="492"/>
        <v/>
      </c>
    </row>
    <row r="2225" spans="1:33" x14ac:dyDescent="0.25">
      <c r="A2225" s="56"/>
      <c r="B2225" s="70"/>
      <c r="C2225" s="76"/>
      <c r="D2225" s="73"/>
      <c r="E2225" s="79"/>
      <c r="F2225" s="56"/>
      <c r="G2225" s="13" t="str">
        <f t="shared" si="483"/>
        <v/>
      </c>
      <c r="H2225" s="56"/>
      <c r="K2225" s="128"/>
      <c r="L2225" s="128"/>
      <c r="M2225" s="128"/>
      <c r="N2225" s="84" t="str">
        <f t="shared" si="484"/>
        <v/>
      </c>
      <c r="O2225" s="128"/>
      <c r="P2225" s="84" t="str">
        <f t="shared" si="485"/>
        <v/>
      </c>
      <c r="Q2225" s="84" t="str">
        <f t="shared" si="482"/>
        <v/>
      </c>
      <c r="R2225" s="84" t="str">
        <f t="shared" si="486"/>
        <v/>
      </c>
      <c r="S2225" s="84" t="str">
        <f t="shared" si="487"/>
        <v/>
      </c>
      <c r="U2225" s="84" t="str">
        <f t="shared" si="488"/>
        <v/>
      </c>
      <c r="W2225" s="108" t="str">
        <f>IF($N2225="", "", SUM($D$11:$D2225))</f>
        <v/>
      </c>
      <c r="X2225" s="111" t="str">
        <f t="shared" si="489"/>
        <v/>
      </c>
      <c r="Y2225" s="114" t="str">
        <f t="shared" si="493"/>
        <v/>
      </c>
      <c r="Z2225" s="111" t="str">
        <f>IF(X2225="", "", X2225-SUM($Z$11:$Z2224))</f>
        <v/>
      </c>
      <c r="AA2225" s="111" t="str">
        <f>IF($Y2225="", "", $Y2225-SUM($AA$11:$AA2224))</f>
        <v/>
      </c>
      <c r="AB2225" s="111" t="str">
        <f t="shared" si="494"/>
        <v/>
      </c>
      <c r="AC2225" s="121" t="str">
        <f t="shared" si="490"/>
        <v/>
      </c>
      <c r="AD2225" s="122" t="str">
        <f t="shared" si="491"/>
        <v/>
      </c>
      <c r="AE2225" s="123" t="str">
        <f t="shared" si="495"/>
        <v/>
      </c>
      <c r="AG2225" s="150" t="str">
        <f t="shared" si="492"/>
        <v/>
      </c>
    </row>
    <row r="2226" spans="1:33" x14ac:dyDescent="0.25">
      <c r="A2226" s="56"/>
      <c r="B2226" s="70"/>
      <c r="C2226" s="76"/>
      <c r="D2226" s="73"/>
      <c r="E2226" s="79"/>
      <c r="F2226" s="56"/>
      <c r="G2226" s="13" t="str">
        <f t="shared" si="483"/>
        <v/>
      </c>
      <c r="H2226" s="56"/>
      <c r="K2226" s="128"/>
      <c r="L2226" s="128"/>
      <c r="M2226" s="128"/>
      <c r="N2226" s="84" t="str">
        <f t="shared" si="484"/>
        <v/>
      </c>
      <c r="O2226" s="128"/>
      <c r="P2226" s="84" t="str">
        <f t="shared" si="485"/>
        <v/>
      </c>
      <c r="Q2226" s="84" t="str">
        <f t="shared" si="482"/>
        <v/>
      </c>
      <c r="R2226" s="84" t="str">
        <f t="shared" si="486"/>
        <v/>
      </c>
      <c r="S2226" s="84" t="str">
        <f t="shared" si="487"/>
        <v/>
      </c>
      <c r="U2226" s="84" t="str">
        <f t="shared" si="488"/>
        <v/>
      </c>
      <c r="W2226" s="108" t="str">
        <f>IF($N2226="", "", SUM($D$11:$D2226))</f>
        <v/>
      </c>
      <c r="X2226" s="111" t="str">
        <f t="shared" si="489"/>
        <v/>
      </c>
      <c r="Y2226" s="114" t="str">
        <f t="shared" si="493"/>
        <v/>
      </c>
      <c r="Z2226" s="111" t="str">
        <f>IF(X2226="", "", X2226-SUM($Z$11:$Z2225))</f>
        <v/>
      </c>
      <c r="AA2226" s="111" t="str">
        <f>IF($Y2226="", "", $Y2226-SUM($AA$11:$AA2225))</f>
        <v/>
      </c>
      <c r="AB2226" s="111" t="str">
        <f t="shared" si="494"/>
        <v/>
      </c>
      <c r="AC2226" s="121" t="str">
        <f t="shared" si="490"/>
        <v/>
      </c>
      <c r="AD2226" s="122" t="str">
        <f t="shared" si="491"/>
        <v/>
      </c>
      <c r="AE2226" s="123" t="str">
        <f t="shared" si="495"/>
        <v/>
      </c>
      <c r="AG2226" s="150" t="str">
        <f t="shared" si="492"/>
        <v/>
      </c>
    </row>
    <row r="2227" spans="1:33" x14ac:dyDescent="0.25">
      <c r="A2227" s="56"/>
      <c r="B2227" s="70"/>
      <c r="C2227" s="76"/>
      <c r="D2227" s="73"/>
      <c r="E2227" s="79"/>
      <c r="F2227" s="56"/>
      <c r="G2227" s="13" t="str">
        <f t="shared" si="483"/>
        <v/>
      </c>
      <c r="H2227" s="56"/>
      <c r="K2227" s="128"/>
      <c r="L2227" s="128"/>
      <c r="M2227" s="128"/>
      <c r="N2227" s="84" t="str">
        <f t="shared" si="484"/>
        <v/>
      </c>
      <c r="O2227" s="128"/>
      <c r="P2227" s="84" t="str">
        <f t="shared" si="485"/>
        <v/>
      </c>
      <c r="Q2227" s="84" t="str">
        <f t="shared" si="482"/>
        <v/>
      </c>
      <c r="R2227" s="84" t="str">
        <f t="shared" si="486"/>
        <v/>
      </c>
      <c r="S2227" s="84" t="str">
        <f t="shared" si="487"/>
        <v/>
      </c>
      <c r="U2227" s="84" t="str">
        <f t="shared" si="488"/>
        <v/>
      </c>
      <c r="W2227" s="108" t="str">
        <f>IF($N2227="", "", SUM($D$11:$D2227))</f>
        <v/>
      </c>
      <c r="X2227" s="111" t="str">
        <f t="shared" si="489"/>
        <v/>
      </c>
      <c r="Y2227" s="114" t="str">
        <f t="shared" si="493"/>
        <v/>
      </c>
      <c r="Z2227" s="111" t="str">
        <f>IF(X2227="", "", X2227-SUM($Z$11:$Z2226))</f>
        <v/>
      </c>
      <c r="AA2227" s="111" t="str">
        <f>IF($Y2227="", "", $Y2227-SUM($AA$11:$AA2226))</f>
        <v/>
      </c>
      <c r="AB2227" s="111" t="str">
        <f t="shared" si="494"/>
        <v/>
      </c>
      <c r="AC2227" s="121" t="str">
        <f t="shared" si="490"/>
        <v/>
      </c>
      <c r="AD2227" s="122" t="str">
        <f t="shared" si="491"/>
        <v/>
      </c>
      <c r="AE2227" s="123" t="str">
        <f t="shared" si="495"/>
        <v/>
      </c>
      <c r="AG2227" s="150" t="str">
        <f t="shared" si="492"/>
        <v/>
      </c>
    </row>
    <row r="2228" spans="1:33" x14ac:dyDescent="0.25">
      <c r="A2228" s="56"/>
      <c r="B2228" s="70"/>
      <c r="C2228" s="76"/>
      <c r="D2228" s="73"/>
      <c r="E2228" s="79"/>
      <c r="F2228" s="56"/>
      <c r="G2228" s="13" t="str">
        <f t="shared" si="483"/>
        <v/>
      </c>
      <c r="H2228" s="56"/>
      <c r="K2228" s="128"/>
      <c r="L2228" s="128"/>
      <c r="M2228" s="128"/>
      <c r="N2228" s="84" t="str">
        <f t="shared" si="484"/>
        <v/>
      </c>
      <c r="O2228" s="128"/>
      <c r="P2228" s="84" t="str">
        <f t="shared" si="485"/>
        <v/>
      </c>
      <c r="Q2228" s="84" t="str">
        <f t="shared" si="482"/>
        <v/>
      </c>
      <c r="R2228" s="84" t="str">
        <f t="shared" si="486"/>
        <v/>
      </c>
      <c r="S2228" s="84" t="str">
        <f t="shared" si="487"/>
        <v/>
      </c>
      <c r="U2228" s="84" t="str">
        <f t="shared" si="488"/>
        <v/>
      </c>
      <c r="W2228" s="108" t="str">
        <f>IF($N2228="", "", SUM($D$11:$D2228))</f>
        <v/>
      </c>
      <c r="X2228" s="111" t="str">
        <f t="shared" si="489"/>
        <v/>
      </c>
      <c r="Y2228" s="114" t="str">
        <f t="shared" si="493"/>
        <v/>
      </c>
      <c r="Z2228" s="111" t="str">
        <f>IF(X2228="", "", X2228-SUM($Z$11:$Z2227))</f>
        <v/>
      </c>
      <c r="AA2228" s="111" t="str">
        <f>IF($Y2228="", "", $Y2228-SUM($AA$11:$AA2227))</f>
        <v/>
      </c>
      <c r="AB2228" s="111" t="str">
        <f t="shared" si="494"/>
        <v/>
      </c>
      <c r="AC2228" s="121" t="str">
        <f t="shared" si="490"/>
        <v/>
      </c>
      <c r="AD2228" s="122" t="str">
        <f t="shared" si="491"/>
        <v/>
      </c>
      <c r="AE2228" s="123" t="str">
        <f t="shared" si="495"/>
        <v/>
      </c>
      <c r="AG2228" s="150" t="str">
        <f t="shared" si="492"/>
        <v/>
      </c>
    </row>
    <row r="2229" spans="1:33" x14ac:dyDescent="0.25">
      <c r="A2229" s="56"/>
      <c r="B2229" s="70"/>
      <c r="C2229" s="76"/>
      <c r="D2229" s="73"/>
      <c r="E2229" s="79"/>
      <c r="F2229" s="56"/>
      <c r="G2229" s="13" t="str">
        <f t="shared" si="483"/>
        <v/>
      </c>
      <c r="H2229" s="56"/>
      <c r="K2229" s="128"/>
      <c r="L2229" s="128"/>
      <c r="M2229" s="128"/>
      <c r="N2229" s="84" t="str">
        <f t="shared" si="484"/>
        <v/>
      </c>
      <c r="O2229" s="128"/>
      <c r="P2229" s="84" t="str">
        <f t="shared" si="485"/>
        <v/>
      </c>
      <c r="Q2229" s="84" t="str">
        <f t="shared" si="482"/>
        <v/>
      </c>
      <c r="R2229" s="84" t="str">
        <f t="shared" si="486"/>
        <v/>
      </c>
      <c r="S2229" s="84" t="str">
        <f t="shared" si="487"/>
        <v/>
      </c>
      <c r="U2229" s="84" t="str">
        <f t="shared" si="488"/>
        <v/>
      </c>
      <c r="W2229" s="108" t="str">
        <f>IF($N2229="", "", SUM($D$11:$D2229))</f>
        <v/>
      </c>
      <c r="X2229" s="111" t="str">
        <f t="shared" si="489"/>
        <v/>
      </c>
      <c r="Y2229" s="114" t="str">
        <f t="shared" si="493"/>
        <v/>
      </c>
      <c r="Z2229" s="111" t="str">
        <f>IF(X2229="", "", X2229-SUM($Z$11:$Z2228))</f>
        <v/>
      </c>
      <c r="AA2229" s="111" t="str">
        <f>IF($Y2229="", "", $Y2229-SUM($AA$11:$AA2228))</f>
        <v/>
      </c>
      <c r="AB2229" s="111" t="str">
        <f t="shared" si="494"/>
        <v/>
      </c>
      <c r="AC2229" s="121" t="str">
        <f t="shared" si="490"/>
        <v/>
      </c>
      <c r="AD2229" s="122" t="str">
        <f t="shared" si="491"/>
        <v/>
      </c>
      <c r="AE2229" s="123" t="str">
        <f t="shared" si="495"/>
        <v/>
      </c>
      <c r="AG2229" s="150" t="str">
        <f t="shared" si="492"/>
        <v/>
      </c>
    </row>
    <row r="2230" spans="1:33" x14ac:dyDescent="0.25">
      <c r="A2230" s="56"/>
      <c r="B2230" s="70"/>
      <c r="C2230" s="76"/>
      <c r="D2230" s="73"/>
      <c r="E2230" s="79"/>
      <c r="F2230" s="56"/>
      <c r="G2230" s="13" t="str">
        <f t="shared" si="483"/>
        <v/>
      </c>
      <c r="H2230" s="56"/>
      <c r="K2230" s="128"/>
      <c r="L2230" s="128"/>
      <c r="M2230" s="128"/>
      <c r="N2230" s="84" t="str">
        <f t="shared" si="484"/>
        <v/>
      </c>
      <c r="O2230" s="128"/>
      <c r="P2230" s="84" t="str">
        <f t="shared" si="485"/>
        <v/>
      </c>
      <c r="Q2230" s="84" t="str">
        <f t="shared" si="482"/>
        <v/>
      </c>
      <c r="R2230" s="84" t="str">
        <f t="shared" si="486"/>
        <v/>
      </c>
      <c r="S2230" s="84" t="str">
        <f t="shared" si="487"/>
        <v/>
      </c>
      <c r="U2230" s="84" t="str">
        <f t="shared" si="488"/>
        <v/>
      </c>
      <c r="W2230" s="108" t="str">
        <f>IF($N2230="", "", SUM($D$11:$D2230))</f>
        <v/>
      </c>
      <c r="X2230" s="111" t="str">
        <f t="shared" si="489"/>
        <v/>
      </c>
      <c r="Y2230" s="114" t="str">
        <f t="shared" si="493"/>
        <v/>
      </c>
      <c r="Z2230" s="111" t="str">
        <f>IF(X2230="", "", X2230-SUM($Z$11:$Z2229))</f>
        <v/>
      </c>
      <c r="AA2230" s="111" t="str">
        <f>IF($Y2230="", "", $Y2230-SUM($AA$11:$AA2229))</f>
        <v/>
      </c>
      <c r="AB2230" s="111" t="str">
        <f t="shared" si="494"/>
        <v/>
      </c>
      <c r="AC2230" s="121" t="str">
        <f t="shared" si="490"/>
        <v/>
      </c>
      <c r="AD2230" s="122" t="str">
        <f t="shared" si="491"/>
        <v/>
      </c>
      <c r="AE2230" s="123" t="str">
        <f t="shared" si="495"/>
        <v/>
      </c>
      <c r="AG2230" s="150" t="str">
        <f t="shared" si="492"/>
        <v/>
      </c>
    </row>
    <row r="2231" spans="1:33" x14ac:dyDescent="0.25">
      <c r="A2231" s="56"/>
      <c r="B2231" s="70"/>
      <c r="C2231" s="76"/>
      <c r="D2231" s="73"/>
      <c r="E2231" s="79"/>
      <c r="F2231" s="56"/>
      <c r="G2231" s="13" t="str">
        <f t="shared" si="483"/>
        <v/>
      </c>
      <c r="H2231" s="56"/>
      <c r="K2231" s="128"/>
      <c r="L2231" s="128"/>
      <c r="M2231" s="128"/>
      <c r="N2231" s="84" t="str">
        <f t="shared" si="484"/>
        <v/>
      </c>
      <c r="O2231" s="128"/>
      <c r="P2231" s="84" t="str">
        <f t="shared" si="485"/>
        <v/>
      </c>
      <c r="Q2231" s="84" t="str">
        <f t="shared" si="482"/>
        <v/>
      </c>
      <c r="R2231" s="84" t="str">
        <f t="shared" si="486"/>
        <v/>
      </c>
      <c r="S2231" s="84" t="str">
        <f t="shared" si="487"/>
        <v/>
      </c>
      <c r="U2231" s="84" t="str">
        <f t="shared" si="488"/>
        <v/>
      </c>
      <c r="W2231" s="108" t="str">
        <f>IF($N2231="", "", SUM($D$11:$D2231))</f>
        <v/>
      </c>
      <c r="X2231" s="111" t="str">
        <f t="shared" si="489"/>
        <v/>
      </c>
      <c r="Y2231" s="114" t="str">
        <f t="shared" si="493"/>
        <v/>
      </c>
      <c r="Z2231" s="111" t="str">
        <f>IF(X2231="", "", X2231-SUM($Z$11:$Z2230))</f>
        <v/>
      </c>
      <c r="AA2231" s="111" t="str">
        <f>IF($Y2231="", "", $Y2231-SUM($AA$11:$AA2230))</f>
        <v/>
      </c>
      <c r="AB2231" s="111" t="str">
        <f t="shared" si="494"/>
        <v/>
      </c>
      <c r="AC2231" s="121" t="str">
        <f t="shared" si="490"/>
        <v/>
      </c>
      <c r="AD2231" s="122" t="str">
        <f t="shared" si="491"/>
        <v/>
      </c>
      <c r="AE2231" s="123" t="str">
        <f t="shared" si="495"/>
        <v/>
      </c>
      <c r="AG2231" s="150" t="str">
        <f t="shared" si="492"/>
        <v/>
      </c>
    </row>
    <row r="2232" spans="1:33" x14ac:dyDescent="0.25">
      <c r="A2232" s="56"/>
      <c r="B2232" s="70"/>
      <c r="C2232" s="76"/>
      <c r="D2232" s="73"/>
      <c r="E2232" s="79"/>
      <c r="F2232" s="56"/>
      <c r="G2232" s="13" t="str">
        <f t="shared" si="483"/>
        <v/>
      </c>
      <c r="H2232" s="56"/>
      <c r="K2232" s="128"/>
      <c r="L2232" s="128"/>
      <c r="M2232" s="128"/>
      <c r="N2232" s="84" t="str">
        <f t="shared" si="484"/>
        <v/>
      </c>
      <c r="O2232" s="128"/>
      <c r="P2232" s="84" t="str">
        <f t="shared" si="485"/>
        <v/>
      </c>
      <c r="Q2232" s="84" t="str">
        <f t="shared" si="482"/>
        <v/>
      </c>
      <c r="R2232" s="84" t="str">
        <f t="shared" si="486"/>
        <v/>
      </c>
      <c r="S2232" s="84" t="str">
        <f t="shared" si="487"/>
        <v/>
      </c>
      <c r="U2232" s="84" t="str">
        <f t="shared" si="488"/>
        <v/>
      </c>
      <c r="W2232" s="108" t="str">
        <f>IF($N2232="", "", SUM($D$11:$D2232))</f>
        <v/>
      </c>
      <c r="X2232" s="111" t="str">
        <f t="shared" si="489"/>
        <v/>
      </c>
      <c r="Y2232" s="114" t="str">
        <f t="shared" si="493"/>
        <v/>
      </c>
      <c r="Z2232" s="111" t="str">
        <f>IF(X2232="", "", X2232-SUM($Z$11:$Z2231))</f>
        <v/>
      </c>
      <c r="AA2232" s="111" t="str">
        <f>IF($Y2232="", "", $Y2232-SUM($AA$11:$AA2231))</f>
        <v/>
      </c>
      <c r="AB2232" s="111" t="str">
        <f t="shared" si="494"/>
        <v/>
      </c>
      <c r="AC2232" s="121" t="str">
        <f t="shared" si="490"/>
        <v/>
      </c>
      <c r="AD2232" s="122" t="str">
        <f t="shared" si="491"/>
        <v/>
      </c>
      <c r="AE2232" s="123" t="str">
        <f t="shared" si="495"/>
        <v/>
      </c>
      <c r="AG2232" s="150" t="str">
        <f t="shared" si="492"/>
        <v/>
      </c>
    </row>
    <row r="2233" spans="1:33" x14ac:dyDescent="0.25">
      <c r="A2233" s="56"/>
      <c r="B2233" s="70"/>
      <c r="C2233" s="76"/>
      <c r="D2233" s="73"/>
      <c r="E2233" s="79"/>
      <c r="F2233" s="56"/>
      <c r="G2233" s="13" t="str">
        <f t="shared" si="483"/>
        <v/>
      </c>
      <c r="H2233" s="56"/>
      <c r="K2233" s="128"/>
      <c r="L2233" s="128"/>
      <c r="M2233" s="128"/>
      <c r="N2233" s="84" t="str">
        <f t="shared" si="484"/>
        <v/>
      </c>
      <c r="O2233" s="128"/>
      <c r="P2233" s="84" t="str">
        <f t="shared" si="485"/>
        <v/>
      </c>
      <c r="Q2233" s="84" t="str">
        <f t="shared" si="482"/>
        <v/>
      </c>
      <c r="R2233" s="84" t="str">
        <f t="shared" si="486"/>
        <v/>
      </c>
      <c r="S2233" s="84" t="str">
        <f t="shared" si="487"/>
        <v/>
      </c>
      <c r="U2233" s="84" t="str">
        <f t="shared" si="488"/>
        <v/>
      </c>
      <c r="W2233" s="108" t="str">
        <f>IF($N2233="", "", SUM($D$11:$D2233))</f>
        <v/>
      </c>
      <c r="X2233" s="111" t="str">
        <f t="shared" si="489"/>
        <v/>
      </c>
      <c r="Y2233" s="114" t="str">
        <f t="shared" si="493"/>
        <v/>
      </c>
      <c r="Z2233" s="111" t="str">
        <f>IF(X2233="", "", X2233-SUM($Z$11:$Z2232))</f>
        <v/>
      </c>
      <c r="AA2233" s="111" t="str">
        <f>IF($Y2233="", "", $Y2233-SUM($AA$11:$AA2232))</f>
        <v/>
      </c>
      <c r="AB2233" s="111" t="str">
        <f t="shared" si="494"/>
        <v/>
      </c>
      <c r="AC2233" s="121" t="str">
        <f t="shared" si="490"/>
        <v/>
      </c>
      <c r="AD2233" s="122" t="str">
        <f t="shared" si="491"/>
        <v/>
      </c>
      <c r="AE2233" s="123" t="str">
        <f t="shared" si="495"/>
        <v/>
      </c>
      <c r="AG2233" s="150" t="str">
        <f t="shared" si="492"/>
        <v/>
      </c>
    </row>
    <row r="2234" spans="1:33" x14ac:dyDescent="0.25">
      <c r="A2234" s="56"/>
      <c r="B2234" s="70"/>
      <c r="C2234" s="76"/>
      <c r="D2234" s="73"/>
      <c r="E2234" s="79"/>
      <c r="F2234" s="56"/>
      <c r="G2234" s="13" t="str">
        <f t="shared" si="483"/>
        <v/>
      </c>
      <c r="H2234" s="56"/>
      <c r="K2234" s="128"/>
      <c r="L2234" s="128"/>
      <c r="M2234" s="128"/>
      <c r="N2234" s="84" t="str">
        <f t="shared" si="484"/>
        <v/>
      </c>
      <c r="O2234" s="128"/>
      <c r="P2234" s="84" t="str">
        <f t="shared" si="485"/>
        <v/>
      </c>
      <c r="Q2234" s="84" t="str">
        <f t="shared" si="482"/>
        <v/>
      </c>
      <c r="R2234" s="84" t="str">
        <f t="shared" si="486"/>
        <v/>
      </c>
      <c r="S2234" s="84" t="str">
        <f t="shared" si="487"/>
        <v/>
      </c>
      <c r="U2234" s="84" t="str">
        <f t="shared" si="488"/>
        <v/>
      </c>
      <c r="W2234" s="108" t="str">
        <f>IF($N2234="", "", SUM($D$11:$D2234))</f>
        <v/>
      </c>
      <c r="X2234" s="111" t="str">
        <f t="shared" si="489"/>
        <v/>
      </c>
      <c r="Y2234" s="114" t="str">
        <f t="shared" si="493"/>
        <v/>
      </c>
      <c r="Z2234" s="111" t="str">
        <f>IF(X2234="", "", X2234-SUM($Z$11:$Z2233))</f>
        <v/>
      </c>
      <c r="AA2234" s="111" t="str">
        <f>IF($Y2234="", "", $Y2234-SUM($AA$11:$AA2233))</f>
        <v/>
      </c>
      <c r="AB2234" s="111" t="str">
        <f t="shared" si="494"/>
        <v/>
      </c>
      <c r="AC2234" s="121" t="str">
        <f t="shared" si="490"/>
        <v/>
      </c>
      <c r="AD2234" s="122" t="str">
        <f t="shared" si="491"/>
        <v/>
      </c>
      <c r="AE2234" s="123" t="str">
        <f t="shared" si="495"/>
        <v/>
      </c>
      <c r="AG2234" s="150" t="str">
        <f t="shared" si="492"/>
        <v/>
      </c>
    </row>
    <row r="2235" spans="1:33" x14ac:dyDescent="0.25">
      <c r="A2235" s="56"/>
      <c r="B2235" s="70"/>
      <c r="C2235" s="76"/>
      <c r="D2235" s="73"/>
      <c r="E2235" s="79"/>
      <c r="F2235" s="56"/>
      <c r="G2235" s="13" t="str">
        <f t="shared" si="483"/>
        <v/>
      </c>
      <c r="H2235" s="56"/>
      <c r="K2235" s="128"/>
      <c r="L2235" s="128"/>
      <c r="M2235" s="128"/>
      <c r="N2235" s="84" t="str">
        <f t="shared" si="484"/>
        <v/>
      </c>
      <c r="O2235" s="128"/>
      <c r="P2235" s="84" t="str">
        <f t="shared" si="485"/>
        <v/>
      </c>
      <c r="Q2235" s="84" t="str">
        <f t="shared" si="482"/>
        <v/>
      </c>
      <c r="R2235" s="84" t="str">
        <f t="shared" si="486"/>
        <v/>
      </c>
      <c r="S2235" s="84" t="str">
        <f t="shared" si="487"/>
        <v/>
      </c>
      <c r="U2235" s="84" t="str">
        <f t="shared" si="488"/>
        <v/>
      </c>
      <c r="W2235" s="108" t="str">
        <f>IF($N2235="", "", SUM($D$11:$D2235))</f>
        <v/>
      </c>
      <c r="X2235" s="111" t="str">
        <f t="shared" si="489"/>
        <v/>
      </c>
      <c r="Y2235" s="114" t="str">
        <f t="shared" si="493"/>
        <v/>
      </c>
      <c r="Z2235" s="111" t="str">
        <f>IF(X2235="", "", X2235-SUM($Z$11:$Z2234))</f>
        <v/>
      </c>
      <c r="AA2235" s="111" t="str">
        <f>IF($Y2235="", "", $Y2235-SUM($AA$11:$AA2234))</f>
        <v/>
      </c>
      <c r="AB2235" s="111" t="str">
        <f t="shared" si="494"/>
        <v/>
      </c>
      <c r="AC2235" s="121" t="str">
        <f t="shared" si="490"/>
        <v/>
      </c>
      <c r="AD2235" s="122" t="str">
        <f t="shared" si="491"/>
        <v/>
      </c>
      <c r="AE2235" s="123" t="str">
        <f t="shared" si="495"/>
        <v/>
      </c>
      <c r="AG2235" s="150" t="str">
        <f t="shared" si="492"/>
        <v/>
      </c>
    </row>
    <row r="2236" spans="1:33" x14ac:dyDescent="0.25">
      <c r="A2236" s="56"/>
      <c r="B2236" s="70"/>
      <c r="C2236" s="76"/>
      <c r="D2236" s="73"/>
      <c r="E2236" s="79"/>
      <c r="F2236" s="56"/>
      <c r="G2236" s="13" t="str">
        <f t="shared" si="483"/>
        <v/>
      </c>
      <c r="H2236" s="56"/>
      <c r="K2236" s="128"/>
      <c r="L2236" s="128"/>
      <c r="M2236" s="128"/>
      <c r="N2236" s="84" t="str">
        <f t="shared" si="484"/>
        <v/>
      </c>
      <c r="O2236" s="128"/>
      <c r="P2236" s="84" t="str">
        <f t="shared" si="485"/>
        <v/>
      </c>
      <c r="Q2236" s="84" t="str">
        <f t="shared" si="482"/>
        <v/>
      </c>
      <c r="R2236" s="84" t="str">
        <f t="shared" si="486"/>
        <v/>
      </c>
      <c r="S2236" s="84" t="str">
        <f t="shared" si="487"/>
        <v/>
      </c>
      <c r="U2236" s="84" t="str">
        <f t="shared" si="488"/>
        <v/>
      </c>
      <c r="W2236" s="108" t="str">
        <f>IF($N2236="", "", SUM($D$11:$D2236))</f>
        <v/>
      </c>
      <c r="X2236" s="111" t="str">
        <f t="shared" si="489"/>
        <v/>
      </c>
      <c r="Y2236" s="114" t="str">
        <f t="shared" si="493"/>
        <v/>
      </c>
      <c r="Z2236" s="111" t="str">
        <f>IF(X2236="", "", X2236-SUM($Z$11:$Z2235))</f>
        <v/>
      </c>
      <c r="AA2236" s="111" t="str">
        <f>IF($Y2236="", "", $Y2236-SUM($AA$11:$AA2235))</f>
        <v/>
      </c>
      <c r="AB2236" s="111" t="str">
        <f t="shared" si="494"/>
        <v/>
      </c>
      <c r="AC2236" s="121" t="str">
        <f t="shared" si="490"/>
        <v/>
      </c>
      <c r="AD2236" s="122" t="str">
        <f t="shared" si="491"/>
        <v/>
      </c>
      <c r="AE2236" s="123" t="str">
        <f t="shared" si="495"/>
        <v/>
      </c>
      <c r="AG2236" s="150" t="str">
        <f t="shared" si="492"/>
        <v/>
      </c>
    </row>
    <row r="2237" spans="1:33" x14ac:dyDescent="0.25">
      <c r="A2237" s="56"/>
      <c r="B2237" s="70"/>
      <c r="C2237" s="76"/>
      <c r="D2237" s="73"/>
      <c r="E2237" s="79"/>
      <c r="F2237" s="56"/>
      <c r="G2237" s="13" t="str">
        <f t="shared" si="483"/>
        <v/>
      </c>
      <c r="H2237" s="56"/>
      <c r="K2237" s="128"/>
      <c r="L2237" s="128"/>
      <c r="M2237" s="128"/>
      <c r="N2237" s="84" t="str">
        <f t="shared" si="484"/>
        <v/>
      </c>
      <c r="O2237" s="128"/>
      <c r="P2237" s="84" t="str">
        <f t="shared" si="485"/>
        <v/>
      </c>
      <c r="Q2237" s="84" t="str">
        <f t="shared" si="482"/>
        <v/>
      </c>
      <c r="R2237" s="84" t="str">
        <f t="shared" si="486"/>
        <v/>
      </c>
      <c r="S2237" s="84" t="str">
        <f t="shared" si="487"/>
        <v/>
      </c>
      <c r="U2237" s="84" t="str">
        <f t="shared" si="488"/>
        <v/>
      </c>
      <c r="W2237" s="108" t="str">
        <f>IF($N2237="", "", SUM($D$11:$D2237))</f>
        <v/>
      </c>
      <c r="X2237" s="111" t="str">
        <f t="shared" si="489"/>
        <v/>
      </c>
      <c r="Y2237" s="114" t="str">
        <f t="shared" si="493"/>
        <v/>
      </c>
      <c r="Z2237" s="111" t="str">
        <f>IF(X2237="", "", X2237-SUM($Z$11:$Z2236))</f>
        <v/>
      </c>
      <c r="AA2237" s="111" t="str">
        <f>IF($Y2237="", "", $Y2237-SUM($AA$11:$AA2236))</f>
        <v/>
      </c>
      <c r="AB2237" s="111" t="str">
        <f t="shared" si="494"/>
        <v/>
      </c>
      <c r="AC2237" s="121" t="str">
        <f t="shared" si="490"/>
        <v/>
      </c>
      <c r="AD2237" s="122" t="str">
        <f t="shared" si="491"/>
        <v/>
      </c>
      <c r="AE2237" s="123" t="str">
        <f t="shared" si="495"/>
        <v/>
      </c>
      <c r="AG2237" s="150" t="str">
        <f t="shared" si="492"/>
        <v/>
      </c>
    </row>
    <row r="2238" spans="1:33" x14ac:dyDescent="0.25">
      <c r="A2238" s="56"/>
      <c r="B2238" s="70"/>
      <c r="C2238" s="76"/>
      <c r="D2238" s="73"/>
      <c r="E2238" s="79"/>
      <c r="F2238" s="56"/>
      <c r="G2238" s="13" t="str">
        <f t="shared" si="483"/>
        <v/>
      </c>
      <c r="H2238" s="56"/>
      <c r="K2238" s="128"/>
      <c r="L2238" s="128"/>
      <c r="M2238" s="128"/>
      <c r="N2238" s="84" t="str">
        <f t="shared" si="484"/>
        <v/>
      </c>
      <c r="O2238" s="128"/>
      <c r="P2238" s="84" t="str">
        <f t="shared" si="485"/>
        <v/>
      </c>
      <c r="Q2238" s="84" t="str">
        <f t="shared" si="482"/>
        <v/>
      </c>
      <c r="R2238" s="84" t="str">
        <f t="shared" si="486"/>
        <v/>
      </c>
      <c r="S2238" s="84" t="str">
        <f t="shared" si="487"/>
        <v/>
      </c>
      <c r="U2238" s="84" t="str">
        <f t="shared" si="488"/>
        <v/>
      </c>
      <c r="W2238" s="108" t="str">
        <f>IF($N2238="", "", SUM($D$11:$D2238))</f>
        <v/>
      </c>
      <c r="X2238" s="111" t="str">
        <f t="shared" si="489"/>
        <v/>
      </c>
      <c r="Y2238" s="114" t="str">
        <f t="shared" si="493"/>
        <v/>
      </c>
      <c r="Z2238" s="111" t="str">
        <f>IF(X2238="", "", X2238-SUM($Z$11:$Z2237))</f>
        <v/>
      </c>
      <c r="AA2238" s="111" t="str">
        <f>IF($Y2238="", "", $Y2238-SUM($AA$11:$AA2237))</f>
        <v/>
      </c>
      <c r="AB2238" s="111" t="str">
        <f t="shared" si="494"/>
        <v/>
      </c>
      <c r="AC2238" s="121" t="str">
        <f t="shared" si="490"/>
        <v/>
      </c>
      <c r="AD2238" s="122" t="str">
        <f t="shared" si="491"/>
        <v/>
      </c>
      <c r="AE2238" s="123" t="str">
        <f t="shared" si="495"/>
        <v/>
      </c>
      <c r="AG2238" s="150" t="str">
        <f t="shared" si="492"/>
        <v/>
      </c>
    </row>
    <row r="2239" spans="1:33" x14ac:dyDescent="0.25">
      <c r="A2239" s="56"/>
      <c r="B2239" s="70"/>
      <c r="C2239" s="76"/>
      <c r="D2239" s="73"/>
      <c r="E2239" s="79"/>
      <c r="F2239" s="56"/>
      <c r="G2239" s="13" t="str">
        <f t="shared" si="483"/>
        <v/>
      </c>
      <c r="H2239" s="56"/>
      <c r="K2239" s="128"/>
      <c r="L2239" s="128"/>
      <c r="M2239" s="128"/>
      <c r="N2239" s="84" t="str">
        <f t="shared" si="484"/>
        <v/>
      </c>
      <c r="O2239" s="128"/>
      <c r="P2239" s="84" t="str">
        <f t="shared" si="485"/>
        <v/>
      </c>
      <c r="Q2239" s="84" t="str">
        <f t="shared" si="482"/>
        <v/>
      </c>
      <c r="R2239" s="84" t="str">
        <f t="shared" si="486"/>
        <v/>
      </c>
      <c r="S2239" s="84" t="str">
        <f t="shared" si="487"/>
        <v/>
      </c>
      <c r="U2239" s="84" t="str">
        <f t="shared" si="488"/>
        <v/>
      </c>
      <c r="W2239" s="108" t="str">
        <f>IF($N2239="", "", SUM($D$11:$D2239))</f>
        <v/>
      </c>
      <c r="X2239" s="111" t="str">
        <f t="shared" si="489"/>
        <v/>
      </c>
      <c r="Y2239" s="114" t="str">
        <f t="shared" si="493"/>
        <v/>
      </c>
      <c r="Z2239" s="111" t="str">
        <f>IF(X2239="", "", X2239-SUM($Z$11:$Z2238))</f>
        <v/>
      </c>
      <c r="AA2239" s="111" t="str">
        <f>IF($Y2239="", "", $Y2239-SUM($AA$11:$AA2238))</f>
        <v/>
      </c>
      <c r="AB2239" s="111" t="str">
        <f t="shared" si="494"/>
        <v/>
      </c>
      <c r="AC2239" s="121" t="str">
        <f t="shared" si="490"/>
        <v/>
      </c>
      <c r="AD2239" s="122" t="str">
        <f t="shared" si="491"/>
        <v/>
      </c>
      <c r="AE2239" s="123" t="str">
        <f t="shared" si="495"/>
        <v/>
      </c>
      <c r="AG2239" s="150" t="str">
        <f t="shared" si="492"/>
        <v/>
      </c>
    </row>
    <row r="2240" spans="1:33" x14ac:dyDescent="0.25">
      <c r="A2240" s="56"/>
      <c r="B2240" s="70"/>
      <c r="C2240" s="76"/>
      <c r="D2240" s="73"/>
      <c r="E2240" s="79"/>
      <c r="F2240" s="56"/>
      <c r="G2240" s="13" t="str">
        <f t="shared" si="483"/>
        <v/>
      </c>
      <c r="H2240" s="56"/>
      <c r="K2240" s="128"/>
      <c r="L2240" s="128"/>
      <c r="M2240" s="128"/>
      <c r="N2240" s="84" t="str">
        <f t="shared" si="484"/>
        <v/>
      </c>
      <c r="O2240" s="128"/>
      <c r="P2240" s="84" t="str">
        <f t="shared" si="485"/>
        <v/>
      </c>
      <c r="Q2240" s="84" t="str">
        <f t="shared" si="482"/>
        <v/>
      </c>
      <c r="R2240" s="84" t="str">
        <f t="shared" si="486"/>
        <v/>
      </c>
      <c r="S2240" s="84" t="str">
        <f t="shared" si="487"/>
        <v/>
      </c>
      <c r="U2240" s="84" t="str">
        <f t="shared" si="488"/>
        <v/>
      </c>
      <c r="W2240" s="108" t="str">
        <f>IF($N2240="", "", SUM($D$11:$D2240))</f>
        <v/>
      </c>
      <c r="X2240" s="111" t="str">
        <f t="shared" si="489"/>
        <v/>
      </c>
      <c r="Y2240" s="114" t="str">
        <f t="shared" si="493"/>
        <v/>
      </c>
      <c r="Z2240" s="111" t="str">
        <f>IF(X2240="", "", X2240-SUM($Z$11:$Z2239))</f>
        <v/>
      </c>
      <c r="AA2240" s="111" t="str">
        <f>IF($Y2240="", "", $Y2240-SUM($AA$11:$AA2239))</f>
        <v/>
      </c>
      <c r="AB2240" s="111" t="str">
        <f t="shared" si="494"/>
        <v/>
      </c>
      <c r="AC2240" s="121" t="str">
        <f t="shared" si="490"/>
        <v/>
      </c>
      <c r="AD2240" s="122" t="str">
        <f t="shared" si="491"/>
        <v/>
      </c>
      <c r="AE2240" s="123" t="str">
        <f t="shared" si="495"/>
        <v/>
      </c>
      <c r="AG2240" s="150" t="str">
        <f t="shared" si="492"/>
        <v/>
      </c>
    </row>
    <row r="2241" spans="1:33" x14ac:dyDescent="0.25">
      <c r="A2241" s="56"/>
      <c r="B2241" s="70"/>
      <c r="C2241" s="76"/>
      <c r="D2241" s="73"/>
      <c r="E2241" s="79"/>
      <c r="F2241" s="56"/>
      <c r="G2241" s="13" t="str">
        <f t="shared" si="483"/>
        <v/>
      </c>
      <c r="H2241" s="56"/>
      <c r="K2241" s="128"/>
      <c r="L2241" s="128"/>
      <c r="M2241" s="128"/>
      <c r="N2241" s="84" t="str">
        <f t="shared" si="484"/>
        <v/>
      </c>
      <c r="O2241" s="128"/>
      <c r="P2241" s="84" t="str">
        <f t="shared" si="485"/>
        <v/>
      </c>
      <c r="Q2241" s="84" t="str">
        <f t="shared" si="482"/>
        <v/>
      </c>
      <c r="R2241" s="84" t="str">
        <f t="shared" si="486"/>
        <v/>
      </c>
      <c r="S2241" s="84" t="str">
        <f t="shared" si="487"/>
        <v/>
      </c>
      <c r="U2241" s="84" t="str">
        <f t="shared" si="488"/>
        <v/>
      </c>
      <c r="W2241" s="108" t="str">
        <f>IF($N2241="", "", SUM($D$11:$D2241))</f>
        <v/>
      </c>
      <c r="X2241" s="111" t="str">
        <f t="shared" si="489"/>
        <v/>
      </c>
      <c r="Y2241" s="114" t="str">
        <f t="shared" si="493"/>
        <v/>
      </c>
      <c r="Z2241" s="111" t="str">
        <f>IF(X2241="", "", X2241-SUM($Z$11:$Z2240))</f>
        <v/>
      </c>
      <c r="AA2241" s="111" t="str">
        <f>IF($Y2241="", "", $Y2241-SUM($AA$11:$AA2240))</f>
        <v/>
      </c>
      <c r="AB2241" s="111" t="str">
        <f t="shared" si="494"/>
        <v/>
      </c>
      <c r="AC2241" s="121" t="str">
        <f t="shared" si="490"/>
        <v/>
      </c>
      <c r="AD2241" s="122" t="str">
        <f t="shared" si="491"/>
        <v/>
      </c>
      <c r="AE2241" s="123" t="str">
        <f t="shared" si="495"/>
        <v/>
      </c>
      <c r="AG2241" s="150" t="str">
        <f t="shared" si="492"/>
        <v/>
      </c>
    </row>
    <row r="2242" spans="1:33" x14ac:dyDescent="0.25">
      <c r="A2242" s="56"/>
      <c r="B2242" s="70"/>
      <c r="C2242" s="76"/>
      <c r="D2242" s="73"/>
      <c r="E2242" s="79"/>
      <c r="F2242" s="56"/>
      <c r="G2242" s="13" t="str">
        <f t="shared" si="483"/>
        <v/>
      </c>
      <c r="H2242" s="56"/>
      <c r="K2242" s="128"/>
      <c r="L2242" s="128"/>
      <c r="M2242" s="128"/>
      <c r="N2242" s="84" t="str">
        <f t="shared" si="484"/>
        <v/>
      </c>
      <c r="O2242" s="128"/>
      <c r="P2242" s="84" t="str">
        <f t="shared" si="485"/>
        <v/>
      </c>
      <c r="Q2242" s="84" t="str">
        <f t="shared" si="482"/>
        <v/>
      </c>
      <c r="R2242" s="84" t="str">
        <f t="shared" si="486"/>
        <v/>
      </c>
      <c r="S2242" s="84" t="str">
        <f t="shared" si="487"/>
        <v/>
      </c>
      <c r="U2242" s="84" t="str">
        <f t="shared" si="488"/>
        <v/>
      </c>
      <c r="W2242" s="108" t="str">
        <f>IF($N2242="", "", SUM($D$11:$D2242))</f>
        <v/>
      </c>
      <c r="X2242" s="111" t="str">
        <f t="shared" si="489"/>
        <v/>
      </c>
      <c r="Y2242" s="114" t="str">
        <f t="shared" si="493"/>
        <v/>
      </c>
      <c r="Z2242" s="111" t="str">
        <f>IF(X2242="", "", X2242-SUM($Z$11:$Z2241))</f>
        <v/>
      </c>
      <c r="AA2242" s="111" t="str">
        <f>IF($Y2242="", "", $Y2242-SUM($AA$11:$AA2241))</f>
        <v/>
      </c>
      <c r="AB2242" s="111" t="str">
        <f t="shared" si="494"/>
        <v/>
      </c>
      <c r="AC2242" s="121" t="str">
        <f t="shared" si="490"/>
        <v/>
      </c>
      <c r="AD2242" s="122" t="str">
        <f t="shared" si="491"/>
        <v/>
      </c>
      <c r="AE2242" s="123" t="str">
        <f t="shared" si="495"/>
        <v/>
      </c>
      <c r="AG2242" s="150" t="str">
        <f t="shared" si="492"/>
        <v/>
      </c>
    </row>
    <row r="2243" spans="1:33" x14ac:dyDescent="0.25">
      <c r="A2243" s="56"/>
      <c r="B2243" s="70"/>
      <c r="C2243" s="76"/>
      <c r="D2243" s="73"/>
      <c r="E2243" s="79"/>
      <c r="F2243" s="56"/>
      <c r="G2243" s="13" t="str">
        <f t="shared" si="483"/>
        <v/>
      </c>
      <c r="H2243" s="56"/>
      <c r="K2243" s="128"/>
      <c r="L2243" s="128"/>
      <c r="M2243" s="128"/>
      <c r="N2243" s="84" t="str">
        <f t="shared" si="484"/>
        <v/>
      </c>
      <c r="O2243" s="128"/>
      <c r="P2243" s="84" t="str">
        <f t="shared" si="485"/>
        <v/>
      </c>
      <c r="Q2243" s="84" t="str">
        <f t="shared" si="482"/>
        <v/>
      </c>
      <c r="R2243" s="84" t="str">
        <f t="shared" si="486"/>
        <v/>
      </c>
      <c r="S2243" s="84" t="str">
        <f t="shared" si="487"/>
        <v/>
      </c>
      <c r="U2243" s="84" t="str">
        <f t="shared" si="488"/>
        <v/>
      </c>
      <c r="W2243" s="108" t="str">
        <f>IF($N2243="", "", SUM($D$11:$D2243))</f>
        <v/>
      </c>
      <c r="X2243" s="111" t="str">
        <f t="shared" si="489"/>
        <v/>
      </c>
      <c r="Y2243" s="114" t="str">
        <f t="shared" si="493"/>
        <v/>
      </c>
      <c r="Z2243" s="111" t="str">
        <f>IF(X2243="", "", X2243-SUM($Z$11:$Z2242))</f>
        <v/>
      </c>
      <c r="AA2243" s="111" t="str">
        <f>IF($Y2243="", "", $Y2243-SUM($AA$11:$AA2242))</f>
        <v/>
      </c>
      <c r="AB2243" s="111" t="str">
        <f t="shared" si="494"/>
        <v/>
      </c>
      <c r="AC2243" s="121" t="str">
        <f t="shared" si="490"/>
        <v/>
      </c>
      <c r="AD2243" s="122" t="str">
        <f t="shared" si="491"/>
        <v/>
      </c>
      <c r="AE2243" s="123" t="str">
        <f t="shared" si="495"/>
        <v/>
      </c>
      <c r="AG2243" s="150" t="str">
        <f t="shared" si="492"/>
        <v/>
      </c>
    </row>
    <row r="2244" spans="1:33" x14ac:dyDescent="0.25">
      <c r="A2244" s="56"/>
      <c r="B2244" s="70"/>
      <c r="C2244" s="76"/>
      <c r="D2244" s="73"/>
      <c r="E2244" s="79"/>
      <c r="F2244" s="56"/>
      <c r="G2244" s="13" t="str">
        <f t="shared" si="483"/>
        <v/>
      </c>
      <c r="H2244" s="56"/>
      <c r="K2244" s="128"/>
      <c r="L2244" s="128"/>
      <c r="M2244" s="128"/>
      <c r="N2244" s="84" t="str">
        <f t="shared" si="484"/>
        <v/>
      </c>
      <c r="O2244" s="128"/>
      <c r="P2244" s="84" t="str">
        <f t="shared" si="485"/>
        <v/>
      </c>
      <c r="Q2244" s="84" t="str">
        <f t="shared" si="482"/>
        <v/>
      </c>
      <c r="R2244" s="84" t="str">
        <f t="shared" si="486"/>
        <v/>
      </c>
      <c r="S2244" s="84" t="str">
        <f t="shared" si="487"/>
        <v/>
      </c>
      <c r="U2244" s="84" t="str">
        <f t="shared" si="488"/>
        <v/>
      </c>
      <c r="W2244" s="108" t="str">
        <f>IF($N2244="", "", SUM($D$11:$D2244))</f>
        <v/>
      </c>
      <c r="X2244" s="111" t="str">
        <f t="shared" si="489"/>
        <v/>
      </c>
      <c r="Y2244" s="114" t="str">
        <f t="shared" si="493"/>
        <v/>
      </c>
      <c r="Z2244" s="111" t="str">
        <f>IF(X2244="", "", X2244-SUM($Z$11:$Z2243))</f>
        <v/>
      </c>
      <c r="AA2244" s="111" t="str">
        <f>IF($Y2244="", "", $Y2244-SUM($AA$11:$AA2243))</f>
        <v/>
      </c>
      <c r="AB2244" s="111" t="str">
        <f t="shared" si="494"/>
        <v/>
      </c>
      <c r="AC2244" s="121" t="str">
        <f t="shared" si="490"/>
        <v/>
      </c>
      <c r="AD2244" s="122" t="str">
        <f t="shared" si="491"/>
        <v/>
      </c>
      <c r="AE2244" s="123" t="str">
        <f t="shared" si="495"/>
        <v/>
      </c>
      <c r="AG2244" s="150" t="str">
        <f t="shared" si="492"/>
        <v/>
      </c>
    </row>
    <row r="2245" spans="1:33" x14ac:dyDescent="0.25">
      <c r="A2245" s="56"/>
      <c r="B2245" s="70"/>
      <c r="C2245" s="76"/>
      <c r="D2245" s="73"/>
      <c r="E2245" s="79"/>
      <c r="F2245" s="56"/>
      <c r="G2245" s="13" t="str">
        <f t="shared" si="483"/>
        <v/>
      </c>
      <c r="H2245" s="56"/>
      <c r="K2245" s="128"/>
      <c r="L2245" s="128"/>
      <c r="M2245" s="128"/>
      <c r="N2245" s="84" t="str">
        <f t="shared" si="484"/>
        <v/>
      </c>
      <c r="O2245" s="128"/>
      <c r="P2245" s="84" t="str">
        <f t="shared" si="485"/>
        <v/>
      </c>
      <c r="Q2245" s="84" t="str">
        <f t="shared" si="482"/>
        <v/>
      </c>
      <c r="R2245" s="84" t="str">
        <f t="shared" si="486"/>
        <v/>
      </c>
      <c r="S2245" s="84" t="str">
        <f t="shared" si="487"/>
        <v/>
      </c>
      <c r="U2245" s="84" t="str">
        <f t="shared" si="488"/>
        <v/>
      </c>
      <c r="W2245" s="108" t="str">
        <f>IF($N2245="", "", SUM($D$11:$D2245))</f>
        <v/>
      </c>
      <c r="X2245" s="111" t="str">
        <f t="shared" si="489"/>
        <v/>
      </c>
      <c r="Y2245" s="114" t="str">
        <f t="shared" si="493"/>
        <v/>
      </c>
      <c r="Z2245" s="111" t="str">
        <f>IF(X2245="", "", X2245-SUM($Z$11:$Z2244))</f>
        <v/>
      </c>
      <c r="AA2245" s="111" t="str">
        <f>IF($Y2245="", "", $Y2245-SUM($AA$11:$AA2244))</f>
        <v/>
      </c>
      <c r="AB2245" s="111" t="str">
        <f t="shared" si="494"/>
        <v/>
      </c>
      <c r="AC2245" s="121" t="str">
        <f t="shared" si="490"/>
        <v/>
      </c>
      <c r="AD2245" s="122" t="str">
        <f t="shared" si="491"/>
        <v/>
      </c>
      <c r="AE2245" s="123" t="str">
        <f t="shared" si="495"/>
        <v/>
      </c>
      <c r="AG2245" s="150" t="str">
        <f t="shared" si="492"/>
        <v/>
      </c>
    </row>
    <row r="2246" spans="1:33" x14ac:dyDescent="0.25">
      <c r="A2246" s="56"/>
      <c r="B2246" s="70"/>
      <c r="C2246" s="76"/>
      <c r="D2246" s="73"/>
      <c r="E2246" s="79"/>
      <c r="F2246" s="56"/>
      <c r="G2246" s="13" t="str">
        <f t="shared" si="483"/>
        <v/>
      </c>
      <c r="H2246" s="56"/>
      <c r="K2246" s="128"/>
      <c r="L2246" s="128"/>
      <c r="M2246" s="128"/>
      <c r="N2246" s="84" t="str">
        <f t="shared" si="484"/>
        <v/>
      </c>
      <c r="O2246" s="128"/>
      <c r="P2246" s="84" t="str">
        <f t="shared" si="485"/>
        <v/>
      </c>
      <c r="Q2246" s="84" t="str">
        <f t="shared" si="482"/>
        <v/>
      </c>
      <c r="R2246" s="84" t="str">
        <f t="shared" si="486"/>
        <v/>
      </c>
      <c r="S2246" s="84" t="str">
        <f t="shared" si="487"/>
        <v/>
      </c>
      <c r="U2246" s="84" t="str">
        <f t="shared" si="488"/>
        <v/>
      </c>
      <c r="W2246" s="108" t="str">
        <f>IF($N2246="", "", SUM($D$11:$D2246))</f>
        <v/>
      </c>
      <c r="X2246" s="111" t="str">
        <f t="shared" si="489"/>
        <v/>
      </c>
      <c r="Y2246" s="114" t="str">
        <f t="shared" si="493"/>
        <v/>
      </c>
      <c r="Z2246" s="111" t="str">
        <f>IF(X2246="", "", X2246-SUM($Z$11:$Z2245))</f>
        <v/>
      </c>
      <c r="AA2246" s="111" t="str">
        <f>IF($Y2246="", "", $Y2246-SUM($AA$11:$AA2245))</f>
        <v/>
      </c>
      <c r="AB2246" s="111" t="str">
        <f t="shared" si="494"/>
        <v/>
      </c>
      <c r="AC2246" s="121" t="str">
        <f t="shared" si="490"/>
        <v/>
      </c>
      <c r="AD2246" s="122" t="str">
        <f t="shared" si="491"/>
        <v/>
      </c>
      <c r="AE2246" s="123" t="str">
        <f t="shared" si="495"/>
        <v/>
      </c>
      <c r="AG2246" s="150" t="str">
        <f t="shared" si="492"/>
        <v/>
      </c>
    </row>
    <row r="2247" spans="1:33" x14ac:dyDescent="0.25">
      <c r="A2247" s="56"/>
      <c r="B2247" s="70"/>
      <c r="C2247" s="76"/>
      <c r="D2247" s="73"/>
      <c r="E2247" s="79"/>
      <c r="F2247" s="56"/>
      <c r="G2247" s="13" t="str">
        <f t="shared" si="483"/>
        <v/>
      </c>
      <c r="H2247" s="56"/>
      <c r="K2247" s="128"/>
      <c r="L2247" s="128"/>
      <c r="M2247" s="128"/>
      <c r="N2247" s="84" t="str">
        <f t="shared" si="484"/>
        <v/>
      </c>
      <c r="O2247" s="128"/>
      <c r="P2247" s="84" t="str">
        <f t="shared" si="485"/>
        <v/>
      </c>
      <c r="Q2247" s="84" t="str">
        <f t="shared" si="482"/>
        <v/>
      </c>
      <c r="R2247" s="84" t="str">
        <f t="shared" si="486"/>
        <v/>
      </c>
      <c r="S2247" s="84" t="str">
        <f t="shared" si="487"/>
        <v/>
      </c>
      <c r="U2247" s="84" t="str">
        <f t="shared" si="488"/>
        <v/>
      </c>
      <c r="W2247" s="108" t="str">
        <f>IF($N2247="", "", SUM($D$11:$D2247))</f>
        <v/>
      </c>
      <c r="X2247" s="111" t="str">
        <f t="shared" si="489"/>
        <v/>
      </c>
      <c r="Y2247" s="114" t="str">
        <f t="shared" si="493"/>
        <v/>
      </c>
      <c r="Z2247" s="111" t="str">
        <f>IF(X2247="", "", X2247-SUM($Z$11:$Z2246))</f>
        <v/>
      </c>
      <c r="AA2247" s="111" t="str">
        <f>IF($Y2247="", "", $Y2247-SUM($AA$11:$AA2246))</f>
        <v/>
      </c>
      <c r="AB2247" s="111" t="str">
        <f t="shared" si="494"/>
        <v/>
      </c>
      <c r="AC2247" s="121" t="str">
        <f t="shared" si="490"/>
        <v/>
      </c>
      <c r="AD2247" s="122" t="str">
        <f t="shared" si="491"/>
        <v/>
      </c>
      <c r="AE2247" s="123" t="str">
        <f t="shared" si="495"/>
        <v/>
      </c>
      <c r="AG2247" s="150" t="str">
        <f t="shared" si="492"/>
        <v/>
      </c>
    </row>
    <row r="2248" spans="1:33" x14ac:dyDescent="0.25">
      <c r="A2248" s="56"/>
      <c r="B2248" s="70"/>
      <c r="C2248" s="76"/>
      <c r="D2248" s="73"/>
      <c r="E2248" s="79"/>
      <c r="F2248" s="56"/>
      <c r="G2248" s="13" t="str">
        <f t="shared" si="483"/>
        <v/>
      </c>
      <c r="H2248" s="56"/>
      <c r="K2248" s="128"/>
      <c r="L2248" s="128"/>
      <c r="M2248" s="128"/>
      <c r="N2248" s="84" t="str">
        <f t="shared" si="484"/>
        <v/>
      </c>
      <c r="O2248" s="128"/>
      <c r="P2248" s="84" t="str">
        <f t="shared" si="485"/>
        <v/>
      </c>
      <c r="Q2248" s="84" t="str">
        <f t="shared" si="482"/>
        <v/>
      </c>
      <c r="R2248" s="84" t="str">
        <f t="shared" si="486"/>
        <v/>
      </c>
      <c r="S2248" s="84" t="str">
        <f t="shared" si="487"/>
        <v/>
      </c>
      <c r="U2248" s="84" t="str">
        <f t="shared" si="488"/>
        <v/>
      </c>
      <c r="W2248" s="108" t="str">
        <f>IF($N2248="", "", SUM($D$11:$D2248))</f>
        <v/>
      </c>
      <c r="X2248" s="111" t="str">
        <f t="shared" si="489"/>
        <v/>
      </c>
      <c r="Y2248" s="114" t="str">
        <f t="shared" si="493"/>
        <v/>
      </c>
      <c r="Z2248" s="111" t="str">
        <f>IF(X2248="", "", X2248-SUM($Z$11:$Z2247))</f>
        <v/>
      </c>
      <c r="AA2248" s="111" t="str">
        <f>IF($Y2248="", "", $Y2248-SUM($AA$11:$AA2247))</f>
        <v/>
      </c>
      <c r="AB2248" s="111" t="str">
        <f t="shared" si="494"/>
        <v/>
      </c>
      <c r="AC2248" s="121" t="str">
        <f t="shared" si="490"/>
        <v/>
      </c>
      <c r="AD2248" s="122" t="str">
        <f t="shared" si="491"/>
        <v/>
      </c>
      <c r="AE2248" s="123" t="str">
        <f t="shared" si="495"/>
        <v/>
      </c>
      <c r="AG2248" s="150" t="str">
        <f t="shared" si="492"/>
        <v/>
      </c>
    </row>
    <row r="2249" spans="1:33" x14ac:dyDescent="0.25">
      <c r="A2249" s="56"/>
      <c r="B2249" s="70"/>
      <c r="C2249" s="76"/>
      <c r="D2249" s="73"/>
      <c r="E2249" s="79"/>
      <c r="F2249" s="56"/>
      <c r="G2249" s="13" t="str">
        <f t="shared" si="483"/>
        <v/>
      </c>
      <c r="H2249" s="56"/>
      <c r="K2249" s="128"/>
      <c r="L2249" s="128"/>
      <c r="M2249" s="128"/>
      <c r="N2249" s="84" t="str">
        <f t="shared" si="484"/>
        <v/>
      </c>
      <c r="O2249" s="128"/>
      <c r="P2249" s="84" t="str">
        <f t="shared" si="485"/>
        <v/>
      </c>
      <c r="Q2249" s="84" t="str">
        <f t="shared" si="482"/>
        <v/>
      </c>
      <c r="R2249" s="84" t="str">
        <f t="shared" si="486"/>
        <v/>
      </c>
      <c r="S2249" s="84" t="str">
        <f t="shared" si="487"/>
        <v/>
      </c>
      <c r="U2249" s="84" t="str">
        <f t="shared" si="488"/>
        <v/>
      </c>
      <c r="W2249" s="108" t="str">
        <f>IF($N2249="", "", SUM($D$11:$D2249))</f>
        <v/>
      </c>
      <c r="X2249" s="111" t="str">
        <f t="shared" si="489"/>
        <v/>
      </c>
      <c r="Y2249" s="114" t="str">
        <f t="shared" si="493"/>
        <v/>
      </c>
      <c r="Z2249" s="111" t="str">
        <f>IF(X2249="", "", X2249-SUM($Z$11:$Z2248))</f>
        <v/>
      </c>
      <c r="AA2249" s="111" t="str">
        <f>IF($Y2249="", "", $Y2249-SUM($AA$11:$AA2248))</f>
        <v/>
      </c>
      <c r="AB2249" s="111" t="str">
        <f t="shared" si="494"/>
        <v/>
      </c>
      <c r="AC2249" s="121" t="str">
        <f t="shared" si="490"/>
        <v/>
      </c>
      <c r="AD2249" s="122" t="str">
        <f t="shared" si="491"/>
        <v/>
      </c>
      <c r="AE2249" s="123" t="str">
        <f t="shared" si="495"/>
        <v/>
      </c>
      <c r="AG2249" s="150" t="str">
        <f t="shared" si="492"/>
        <v/>
      </c>
    </row>
    <row r="2250" spans="1:33" x14ac:dyDescent="0.25">
      <c r="A2250" s="56"/>
      <c r="B2250" s="70"/>
      <c r="C2250" s="76"/>
      <c r="D2250" s="73"/>
      <c r="E2250" s="79"/>
      <c r="F2250" s="56"/>
      <c r="G2250" s="13" t="str">
        <f t="shared" si="483"/>
        <v/>
      </c>
      <c r="H2250" s="56"/>
      <c r="K2250" s="128"/>
      <c r="L2250" s="128"/>
      <c r="M2250" s="128"/>
      <c r="N2250" s="84" t="str">
        <f t="shared" si="484"/>
        <v/>
      </c>
      <c r="O2250" s="128"/>
      <c r="P2250" s="84" t="str">
        <f t="shared" si="485"/>
        <v/>
      </c>
      <c r="Q2250" s="84" t="str">
        <f t="shared" si="482"/>
        <v/>
      </c>
      <c r="R2250" s="84" t="str">
        <f t="shared" si="486"/>
        <v/>
      </c>
      <c r="S2250" s="84" t="str">
        <f t="shared" si="487"/>
        <v/>
      </c>
      <c r="U2250" s="84" t="str">
        <f t="shared" si="488"/>
        <v/>
      </c>
      <c r="W2250" s="108" t="str">
        <f>IF($N2250="", "", SUM($D$11:$D2250))</f>
        <v/>
      </c>
      <c r="X2250" s="111" t="str">
        <f t="shared" si="489"/>
        <v/>
      </c>
      <c r="Y2250" s="114" t="str">
        <f t="shared" si="493"/>
        <v/>
      </c>
      <c r="Z2250" s="111" t="str">
        <f>IF(X2250="", "", X2250-SUM($Z$11:$Z2249))</f>
        <v/>
      </c>
      <c r="AA2250" s="111" t="str">
        <f>IF($Y2250="", "", $Y2250-SUM($AA$11:$AA2249))</f>
        <v/>
      </c>
      <c r="AB2250" s="111" t="str">
        <f t="shared" si="494"/>
        <v/>
      </c>
      <c r="AC2250" s="121" t="str">
        <f t="shared" si="490"/>
        <v/>
      </c>
      <c r="AD2250" s="122" t="str">
        <f t="shared" si="491"/>
        <v/>
      </c>
      <c r="AE2250" s="123" t="str">
        <f t="shared" si="495"/>
        <v/>
      </c>
      <c r="AG2250" s="150" t="str">
        <f t="shared" si="492"/>
        <v/>
      </c>
    </row>
    <row r="2251" spans="1:33" x14ac:dyDescent="0.25">
      <c r="A2251" s="56"/>
      <c r="B2251" s="70"/>
      <c r="C2251" s="76"/>
      <c r="D2251" s="73"/>
      <c r="E2251" s="79"/>
      <c r="F2251" s="56"/>
      <c r="G2251" s="13" t="str">
        <f t="shared" si="483"/>
        <v/>
      </c>
      <c r="H2251" s="56"/>
      <c r="K2251" s="128"/>
      <c r="L2251" s="128"/>
      <c r="M2251" s="128"/>
      <c r="N2251" s="84" t="str">
        <f t="shared" si="484"/>
        <v/>
      </c>
      <c r="O2251" s="128"/>
      <c r="P2251" s="84" t="str">
        <f t="shared" si="485"/>
        <v/>
      </c>
      <c r="Q2251" s="84" t="str">
        <f t="shared" ref="Q2251:Q2314" si="496">IF($N2251="", "", IF(AND(Q$5="X", C2251=""), $N$6, IF(AND(NOT(C2251=""), COUNTIF(L$11:L$17, C2251)=0), $N$7, "")))</f>
        <v/>
      </c>
      <c r="R2251" s="84" t="str">
        <f t="shared" si="486"/>
        <v/>
      </c>
      <c r="S2251" s="84" t="str">
        <f t="shared" si="487"/>
        <v/>
      </c>
      <c r="U2251" s="84" t="str">
        <f t="shared" si="488"/>
        <v/>
      </c>
      <c r="W2251" s="108" t="str">
        <f>IF($N2251="", "", SUM($D$11:$D2251))</f>
        <v/>
      </c>
      <c r="X2251" s="111" t="str">
        <f t="shared" si="489"/>
        <v/>
      </c>
      <c r="Y2251" s="114" t="str">
        <f t="shared" si="493"/>
        <v/>
      </c>
      <c r="Z2251" s="111" t="str">
        <f>IF(X2251="", "", X2251-SUM($Z$11:$Z2250))</f>
        <v/>
      </c>
      <c r="AA2251" s="111" t="str">
        <f>IF($Y2251="", "", $Y2251-SUM($AA$11:$AA2250))</f>
        <v/>
      </c>
      <c r="AB2251" s="111" t="str">
        <f t="shared" si="494"/>
        <v/>
      </c>
      <c r="AC2251" s="121" t="str">
        <f t="shared" si="490"/>
        <v/>
      </c>
      <c r="AD2251" s="122" t="str">
        <f t="shared" si="491"/>
        <v/>
      </c>
      <c r="AE2251" s="123" t="str">
        <f t="shared" si="495"/>
        <v/>
      </c>
      <c r="AG2251" s="150" t="str">
        <f t="shared" si="492"/>
        <v/>
      </c>
    </row>
    <row r="2252" spans="1:33" x14ac:dyDescent="0.25">
      <c r="A2252" s="56"/>
      <c r="B2252" s="70"/>
      <c r="C2252" s="76"/>
      <c r="D2252" s="73"/>
      <c r="E2252" s="79"/>
      <c r="F2252" s="56"/>
      <c r="G2252" s="13" t="str">
        <f t="shared" ref="G2252:G2315" si="497">IF($B2252="", "", TEXT($B2252, "mmm"))</f>
        <v/>
      </c>
      <c r="H2252" s="56"/>
      <c r="K2252" s="128"/>
      <c r="L2252" s="128"/>
      <c r="M2252" s="128"/>
      <c r="N2252" s="84" t="str">
        <f t="shared" ref="N2252:N2315" si="498">IF(COUNTIF($B2252:$E2252, "")=4, "", "X")</f>
        <v/>
      </c>
      <c r="O2252" s="128"/>
      <c r="P2252" s="84" t="str">
        <f t="shared" ref="P2252:P2315" si="499">IF($N2252="", "", IF(AND(P$5="X", B2252=""), $N$6, IFERROR(IF(AND(NOT(B2252=""), OR(ISNUMBER(B2252)=FALSE, B2252&lt;$L$2, B2252&gt;$L$3)), $N$7, ""), $N$7)))</f>
        <v/>
      </c>
      <c r="Q2252" s="84" t="str">
        <f t="shared" si="496"/>
        <v/>
      </c>
      <c r="R2252" s="84" t="str">
        <f t="shared" ref="R2252:R2315" si="500">IF($N2252="", "", IF(AND(R$5="X", D2252=""), $N$6, IF(AND(NOT(D2252=""), ISNUMBER(D2252)=FALSE), $N$7, "")))</f>
        <v/>
      </c>
      <c r="S2252" s="84" t="str">
        <f t="shared" ref="S2252:S2315" si="501">IF($N2252="", "", IF(AND(S$5="X", E2252=""), $N$6, ""))</f>
        <v/>
      </c>
      <c r="U2252" s="84" t="str">
        <f t="shared" ref="U2252:U2315" si="502">IF($B2252="", "", TEXT($B2252, "mmm yyyy"))</f>
        <v/>
      </c>
      <c r="W2252" s="108" t="str">
        <f>IF($N2252="", "", SUM($D$11:$D2252))</f>
        <v/>
      </c>
      <c r="X2252" s="111" t="str">
        <f t="shared" ref="X2252:X2315" si="503">IF(W2252="", "", IF(W2252&lt;=$X$4, W2252, $X$4))</f>
        <v/>
      </c>
      <c r="Y2252" s="114" t="str">
        <f t="shared" si="493"/>
        <v/>
      </c>
      <c r="Z2252" s="111" t="str">
        <f>IF(X2252="", "", X2252-SUM($Z$11:$Z2251))</f>
        <v/>
      </c>
      <c r="AA2252" s="111" t="str">
        <f>IF($Y2252="", "", $Y2252-SUM($AA$11:$AA2251))</f>
        <v/>
      </c>
      <c r="AB2252" s="111" t="str">
        <f t="shared" si="494"/>
        <v/>
      </c>
      <c r="AC2252" s="121" t="str">
        <f t="shared" ref="AC2252:AC2315" si="504">IF($N2252="", "", $Z2252*$AC$4)</f>
        <v/>
      </c>
      <c r="AD2252" s="122" t="str">
        <f t="shared" ref="AD2252:AD2315" si="505">IF($N2252="", "", $AA2252*$AC$5)</f>
        <v/>
      </c>
      <c r="AE2252" s="123" t="str">
        <f t="shared" si="495"/>
        <v/>
      </c>
      <c r="AG2252" s="150" t="str">
        <f t="shared" ref="AG2252:AG2315" si="506">IF(OR($U2252="", $C2252=""), "", CONCATENATE($C2252, " - ", $U2252))</f>
        <v/>
      </c>
    </row>
    <row r="2253" spans="1:33" x14ac:dyDescent="0.25">
      <c r="A2253" s="56"/>
      <c r="B2253" s="70"/>
      <c r="C2253" s="76"/>
      <c r="D2253" s="73"/>
      <c r="E2253" s="79"/>
      <c r="F2253" s="56"/>
      <c r="G2253" s="13" t="str">
        <f t="shared" si="497"/>
        <v/>
      </c>
      <c r="H2253" s="56"/>
      <c r="K2253" s="128"/>
      <c r="L2253" s="128"/>
      <c r="M2253" s="128"/>
      <c r="N2253" s="84" t="str">
        <f t="shared" si="498"/>
        <v/>
      </c>
      <c r="O2253" s="128"/>
      <c r="P2253" s="84" t="str">
        <f t="shared" si="499"/>
        <v/>
      </c>
      <c r="Q2253" s="84" t="str">
        <f t="shared" si="496"/>
        <v/>
      </c>
      <c r="R2253" s="84" t="str">
        <f t="shared" si="500"/>
        <v/>
      </c>
      <c r="S2253" s="84" t="str">
        <f t="shared" si="501"/>
        <v/>
      </c>
      <c r="U2253" s="84" t="str">
        <f t="shared" si="502"/>
        <v/>
      </c>
      <c r="W2253" s="108" t="str">
        <f>IF($N2253="", "", SUM($D$11:$D2253))</f>
        <v/>
      </c>
      <c r="X2253" s="111" t="str">
        <f t="shared" si="503"/>
        <v/>
      </c>
      <c r="Y2253" s="114" t="str">
        <f t="shared" si="493"/>
        <v/>
      </c>
      <c r="Z2253" s="111" t="str">
        <f>IF(X2253="", "", X2253-SUM($Z$11:$Z2252))</f>
        <v/>
      </c>
      <c r="AA2253" s="111" t="str">
        <f>IF($Y2253="", "", $Y2253-SUM($AA$11:$AA2252))</f>
        <v/>
      </c>
      <c r="AB2253" s="111" t="str">
        <f t="shared" si="494"/>
        <v/>
      </c>
      <c r="AC2253" s="121" t="str">
        <f t="shared" si="504"/>
        <v/>
      </c>
      <c r="AD2253" s="122" t="str">
        <f t="shared" si="505"/>
        <v/>
      </c>
      <c r="AE2253" s="123" t="str">
        <f t="shared" si="495"/>
        <v/>
      </c>
      <c r="AG2253" s="150" t="str">
        <f t="shared" si="506"/>
        <v/>
      </c>
    </row>
    <row r="2254" spans="1:33" x14ac:dyDescent="0.25">
      <c r="A2254" s="56"/>
      <c r="B2254" s="70"/>
      <c r="C2254" s="76"/>
      <c r="D2254" s="73"/>
      <c r="E2254" s="79"/>
      <c r="F2254" s="56"/>
      <c r="G2254" s="13" t="str">
        <f t="shared" si="497"/>
        <v/>
      </c>
      <c r="H2254" s="56"/>
      <c r="K2254" s="128"/>
      <c r="L2254" s="128"/>
      <c r="M2254" s="128"/>
      <c r="N2254" s="84" t="str">
        <f t="shared" si="498"/>
        <v/>
      </c>
      <c r="O2254" s="128"/>
      <c r="P2254" s="84" t="str">
        <f t="shared" si="499"/>
        <v/>
      </c>
      <c r="Q2254" s="84" t="str">
        <f t="shared" si="496"/>
        <v/>
      </c>
      <c r="R2254" s="84" t="str">
        <f t="shared" si="500"/>
        <v/>
      </c>
      <c r="S2254" s="84" t="str">
        <f t="shared" si="501"/>
        <v/>
      </c>
      <c r="U2254" s="84" t="str">
        <f t="shared" si="502"/>
        <v/>
      </c>
      <c r="W2254" s="108" t="str">
        <f>IF($N2254="", "", SUM($D$11:$D2254))</f>
        <v/>
      </c>
      <c r="X2254" s="111" t="str">
        <f t="shared" si="503"/>
        <v/>
      </c>
      <c r="Y2254" s="114" t="str">
        <f t="shared" ref="Y2254:Y2317" si="507">IF(W2254="", "", IF(W2254&lt;=$X$4, 0, W2254-$X$4))</f>
        <v/>
      </c>
      <c r="Z2254" s="111" t="str">
        <f>IF(X2254="", "", X2254-SUM($Z$11:$Z2253))</f>
        <v/>
      </c>
      <c r="AA2254" s="111" t="str">
        <f>IF($Y2254="", "", $Y2254-SUM($AA$11:$AA2253))</f>
        <v/>
      </c>
      <c r="AB2254" s="111" t="str">
        <f t="shared" ref="AB2254:AB2317" si="508">IF($N2254="", "", SUM(Z2254:AA2254))</f>
        <v/>
      </c>
      <c r="AC2254" s="121" t="str">
        <f t="shared" si="504"/>
        <v/>
      </c>
      <c r="AD2254" s="122" t="str">
        <f t="shared" si="505"/>
        <v/>
      </c>
      <c r="AE2254" s="123" t="str">
        <f t="shared" ref="AE2254:AE2317" si="509">IF($N2254="", "", SUM(AC2254:AD2254))</f>
        <v/>
      </c>
      <c r="AG2254" s="150" t="str">
        <f t="shared" si="506"/>
        <v/>
      </c>
    </row>
    <row r="2255" spans="1:33" x14ac:dyDescent="0.25">
      <c r="A2255" s="56"/>
      <c r="B2255" s="70"/>
      <c r="C2255" s="76"/>
      <c r="D2255" s="73"/>
      <c r="E2255" s="79"/>
      <c r="F2255" s="56"/>
      <c r="G2255" s="13" t="str">
        <f t="shared" si="497"/>
        <v/>
      </c>
      <c r="H2255" s="56"/>
      <c r="K2255" s="128"/>
      <c r="L2255" s="128"/>
      <c r="M2255" s="128"/>
      <c r="N2255" s="84" t="str">
        <f t="shared" si="498"/>
        <v/>
      </c>
      <c r="O2255" s="128"/>
      <c r="P2255" s="84" t="str">
        <f t="shared" si="499"/>
        <v/>
      </c>
      <c r="Q2255" s="84" t="str">
        <f t="shared" si="496"/>
        <v/>
      </c>
      <c r="R2255" s="84" t="str">
        <f t="shared" si="500"/>
        <v/>
      </c>
      <c r="S2255" s="84" t="str">
        <f t="shared" si="501"/>
        <v/>
      </c>
      <c r="U2255" s="84" t="str">
        <f t="shared" si="502"/>
        <v/>
      </c>
      <c r="W2255" s="108" t="str">
        <f>IF($N2255="", "", SUM($D$11:$D2255))</f>
        <v/>
      </c>
      <c r="X2255" s="111" t="str">
        <f t="shared" si="503"/>
        <v/>
      </c>
      <c r="Y2255" s="114" t="str">
        <f t="shared" si="507"/>
        <v/>
      </c>
      <c r="Z2255" s="111" t="str">
        <f>IF(X2255="", "", X2255-SUM($Z$11:$Z2254))</f>
        <v/>
      </c>
      <c r="AA2255" s="111" t="str">
        <f>IF($Y2255="", "", $Y2255-SUM($AA$11:$AA2254))</f>
        <v/>
      </c>
      <c r="AB2255" s="111" t="str">
        <f t="shared" si="508"/>
        <v/>
      </c>
      <c r="AC2255" s="121" t="str">
        <f t="shared" si="504"/>
        <v/>
      </c>
      <c r="AD2255" s="122" t="str">
        <f t="shared" si="505"/>
        <v/>
      </c>
      <c r="AE2255" s="123" t="str">
        <f t="shared" si="509"/>
        <v/>
      </c>
      <c r="AG2255" s="150" t="str">
        <f t="shared" si="506"/>
        <v/>
      </c>
    </row>
    <row r="2256" spans="1:33" x14ac:dyDescent="0.25">
      <c r="A2256" s="56"/>
      <c r="B2256" s="70"/>
      <c r="C2256" s="76"/>
      <c r="D2256" s="73"/>
      <c r="E2256" s="79"/>
      <c r="F2256" s="56"/>
      <c r="G2256" s="13" t="str">
        <f t="shared" si="497"/>
        <v/>
      </c>
      <c r="H2256" s="56"/>
      <c r="K2256" s="128"/>
      <c r="L2256" s="128"/>
      <c r="M2256" s="128"/>
      <c r="N2256" s="84" t="str">
        <f t="shared" si="498"/>
        <v/>
      </c>
      <c r="O2256" s="128"/>
      <c r="P2256" s="84" t="str">
        <f t="shared" si="499"/>
        <v/>
      </c>
      <c r="Q2256" s="84" t="str">
        <f t="shared" si="496"/>
        <v/>
      </c>
      <c r="R2256" s="84" t="str">
        <f t="shared" si="500"/>
        <v/>
      </c>
      <c r="S2256" s="84" t="str">
        <f t="shared" si="501"/>
        <v/>
      </c>
      <c r="U2256" s="84" t="str">
        <f t="shared" si="502"/>
        <v/>
      </c>
      <c r="W2256" s="108" t="str">
        <f>IF($N2256="", "", SUM($D$11:$D2256))</f>
        <v/>
      </c>
      <c r="X2256" s="111" t="str">
        <f t="shared" si="503"/>
        <v/>
      </c>
      <c r="Y2256" s="114" t="str">
        <f t="shared" si="507"/>
        <v/>
      </c>
      <c r="Z2256" s="111" t="str">
        <f>IF(X2256="", "", X2256-SUM($Z$11:$Z2255))</f>
        <v/>
      </c>
      <c r="AA2256" s="111" t="str">
        <f>IF($Y2256="", "", $Y2256-SUM($AA$11:$AA2255))</f>
        <v/>
      </c>
      <c r="AB2256" s="111" t="str">
        <f t="shared" si="508"/>
        <v/>
      </c>
      <c r="AC2256" s="121" t="str">
        <f t="shared" si="504"/>
        <v/>
      </c>
      <c r="AD2256" s="122" t="str">
        <f t="shared" si="505"/>
        <v/>
      </c>
      <c r="AE2256" s="123" t="str">
        <f t="shared" si="509"/>
        <v/>
      </c>
      <c r="AG2256" s="150" t="str">
        <f t="shared" si="506"/>
        <v/>
      </c>
    </row>
    <row r="2257" spans="1:33" x14ac:dyDescent="0.25">
      <c r="A2257" s="56"/>
      <c r="B2257" s="70"/>
      <c r="C2257" s="76"/>
      <c r="D2257" s="73"/>
      <c r="E2257" s="79"/>
      <c r="F2257" s="56"/>
      <c r="G2257" s="13" t="str">
        <f t="shared" si="497"/>
        <v/>
      </c>
      <c r="H2257" s="56"/>
      <c r="K2257" s="128"/>
      <c r="L2257" s="128"/>
      <c r="M2257" s="128"/>
      <c r="N2257" s="84" t="str">
        <f t="shared" si="498"/>
        <v/>
      </c>
      <c r="O2257" s="128"/>
      <c r="P2257" s="84" t="str">
        <f t="shared" si="499"/>
        <v/>
      </c>
      <c r="Q2257" s="84" t="str">
        <f t="shared" si="496"/>
        <v/>
      </c>
      <c r="R2257" s="84" t="str">
        <f t="shared" si="500"/>
        <v/>
      </c>
      <c r="S2257" s="84" t="str">
        <f t="shared" si="501"/>
        <v/>
      </c>
      <c r="U2257" s="84" t="str">
        <f t="shared" si="502"/>
        <v/>
      </c>
      <c r="W2257" s="108" t="str">
        <f>IF($N2257="", "", SUM($D$11:$D2257))</f>
        <v/>
      </c>
      <c r="X2257" s="111" t="str">
        <f t="shared" si="503"/>
        <v/>
      </c>
      <c r="Y2257" s="114" t="str">
        <f t="shared" si="507"/>
        <v/>
      </c>
      <c r="Z2257" s="111" t="str">
        <f>IF(X2257="", "", X2257-SUM($Z$11:$Z2256))</f>
        <v/>
      </c>
      <c r="AA2257" s="111" t="str">
        <f>IF($Y2257="", "", $Y2257-SUM($AA$11:$AA2256))</f>
        <v/>
      </c>
      <c r="AB2257" s="111" t="str">
        <f t="shared" si="508"/>
        <v/>
      </c>
      <c r="AC2257" s="121" t="str">
        <f t="shared" si="504"/>
        <v/>
      </c>
      <c r="AD2257" s="122" t="str">
        <f t="shared" si="505"/>
        <v/>
      </c>
      <c r="AE2257" s="123" t="str">
        <f t="shared" si="509"/>
        <v/>
      </c>
      <c r="AG2257" s="150" t="str">
        <f t="shared" si="506"/>
        <v/>
      </c>
    </row>
    <row r="2258" spans="1:33" x14ac:dyDescent="0.25">
      <c r="A2258" s="56"/>
      <c r="B2258" s="70"/>
      <c r="C2258" s="76"/>
      <c r="D2258" s="73"/>
      <c r="E2258" s="79"/>
      <c r="F2258" s="56"/>
      <c r="G2258" s="13" t="str">
        <f t="shared" si="497"/>
        <v/>
      </c>
      <c r="H2258" s="56"/>
      <c r="K2258" s="128"/>
      <c r="L2258" s="128"/>
      <c r="M2258" s="128"/>
      <c r="N2258" s="84" t="str">
        <f t="shared" si="498"/>
        <v/>
      </c>
      <c r="O2258" s="128"/>
      <c r="P2258" s="84" t="str">
        <f t="shared" si="499"/>
        <v/>
      </c>
      <c r="Q2258" s="84" t="str">
        <f t="shared" si="496"/>
        <v/>
      </c>
      <c r="R2258" s="84" t="str">
        <f t="shared" si="500"/>
        <v/>
      </c>
      <c r="S2258" s="84" t="str">
        <f t="shared" si="501"/>
        <v/>
      </c>
      <c r="U2258" s="84" t="str">
        <f t="shared" si="502"/>
        <v/>
      </c>
      <c r="W2258" s="108" t="str">
        <f>IF($N2258="", "", SUM($D$11:$D2258))</f>
        <v/>
      </c>
      <c r="X2258" s="111" t="str">
        <f t="shared" si="503"/>
        <v/>
      </c>
      <c r="Y2258" s="114" t="str">
        <f t="shared" si="507"/>
        <v/>
      </c>
      <c r="Z2258" s="111" t="str">
        <f>IF(X2258="", "", X2258-SUM($Z$11:$Z2257))</f>
        <v/>
      </c>
      <c r="AA2258" s="111" t="str">
        <f>IF($Y2258="", "", $Y2258-SUM($AA$11:$AA2257))</f>
        <v/>
      </c>
      <c r="AB2258" s="111" t="str">
        <f t="shared" si="508"/>
        <v/>
      </c>
      <c r="AC2258" s="121" t="str">
        <f t="shared" si="504"/>
        <v/>
      </c>
      <c r="AD2258" s="122" t="str">
        <f t="shared" si="505"/>
        <v/>
      </c>
      <c r="AE2258" s="123" t="str">
        <f t="shared" si="509"/>
        <v/>
      </c>
      <c r="AG2258" s="150" t="str">
        <f t="shared" si="506"/>
        <v/>
      </c>
    </row>
    <row r="2259" spans="1:33" x14ac:dyDescent="0.25">
      <c r="A2259" s="56"/>
      <c r="B2259" s="70"/>
      <c r="C2259" s="76"/>
      <c r="D2259" s="73"/>
      <c r="E2259" s="79"/>
      <c r="F2259" s="56"/>
      <c r="G2259" s="13" t="str">
        <f t="shared" si="497"/>
        <v/>
      </c>
      <c r="H2259" s="56"/>
      <c r="K2259" s="128"/>
      <c r="L2259" s="128"/>
      <c r="M2259" s="128"/>
      <c r="N2259" s="84" t="str">
        <f t="shared" si="498"/>
        <v/>
      </c>
      <c r="O2259" s="128"/>
      <c r="P2259" s="84" t="str">
        <f t="shared" si="499"/>
        <v/>
      </c>
      <c r="Q2259" s="84" t="str">
        <f t="shared" si="496"/>
        <v/>
      </c>
      <c r="R2259" s="84" t="str">
        <f t="shared" si="500"/>
        <v/>
      </c>
      <c r="S2259" s="84" t="str">
        <f t="shared" si="501"/>
        <v/>
      </c>
      <c r="U2259" s="84" t="str">
        <f t="shared" si="502"/>
        <v/>
      </c>
      <c r="W2259" s="108" t="str">
        <f>IF($N2259="", "", SUM($D$11:$D2259))</f>
        <v/>
      </c>
      <c r="X2259" s="111" t="str">
        <f t="shared" si="503"/>
        <v/>
      </c>
      <c r="Y2259" s="114" t="str">
        <f t="shared" si="507"/>
        <v/>
      </c>
      <c r="Z2259" s="111" t="str">
        <f>IF(X2259="", "", X2259-SUM($Z$11:$Z2258))</f>
        <v/>
      </c>
      <c r="AA2259" s="111" t="str">
        <f>IF($Y2259="", "", $Y2259-SUM($AA$11:$AA2258))</f>
        <v/>
      </c>
      <c r="AB2259" s="111" t="str">
        <f t="shared" si="508"/>
        <v/>
      </c>
      <c r="AC2259" s="121" t="str">
        <f t="shared" si="504"/>
        <v/>
      </c>
      <c r="AD2259" s="122" t="str">
        <f t="shared" si="505"/>
        <v/>
      </c>
      <c r="AE2259" s="123" t="str">
        <f t="shared" si="509"/>
        <v/>
      </c>
      <c r="AG2259" s="150" t="str">
        <f t="shared" si="506"/>
        <v/>
      </c>
    </row>
    <row r="2260" spans="1:33" x14ac:dyDescent="0.25">
      <c r="A2260" s="56"/>
      <c r="B2260" s="70"/>
      <c r="C2260" s="76"/>
      <c r="D2260" s="73"/>
      <c r="E2260" s="79"/>
      <c r="F2260" s="56"/>
      <c r="G2260" s="13" t="str">
        <f t="shared" si="497"/>
        <v/>
      </c>
      <c r="H2260" s="56"/>
      <c r="K2260" s="128"/>
      <c r="L2260" s="128"/>
      <c r="M2260" s="128"/>
      <c r="N2260" s="84" t="str">
        <f t="shared" si="498"/>
        <v/>
      </c>
      <c r="O2260" s="128"/>
      <c r="P2260" s="84" t="str">
        <f t="shared" si="499"/>
        <v/>
      </c>
      <c r="Q2260" s="84" t="str">
        <f t="shared" si="496"/>
        <v/>
      </c>
      <c r="R2260" s="84" t="str">
        <f t="shared" si="500"/>
        <v/>
      </c>
      <c r="S2260" s="84" t="str">
        <f t="shared" si="501"/>
        <v/>
      </c>
      <c r="U2260" s="84" t="str">
        <f t="shared" si="502"/>
        <v/>
      </c>
      <c r="W2260" s="108" t="str">
        <f>IF($N2260="", "", SUM($D$11:$D2260))</f>
        <v/>
      </c>
      <c r="X2260" s="111" t="str">
        <f t="shared" si="503"/>
        <v/>
      </c>
      <c r="Y2260" s="114" t="str">
        <f t="shared" si="507"/>
        <v/>
      </c>
      <c r="Z2260" s="111" t="str">
        <f>IF(X2260="", "", X2260-SUM($Z$11:$Z2259))</f>
        <v/>
      </c>
      <c r="AA2260" s="111" t="str">
        <f>IF($Y2260="", "", $Y2260-SUM($AA$11:$AA2259))</f>
        <v/>
      </c>
      <c r="AB2260" s="111" t="str">
        <f t="shared" si="508"/>
        <v/>
      </c>
      <c r="AC2260" s="121" t="str">
        <f t="shared" si="504"/>
        <v/>
      </c>
      <c r="AD2260" s="122" t="str">
        <f t="shared" si="505"/>
        <v/>
      </c>
      <c r="AE2260" s="123" t="str">
        <f t="shared" si="509"/>
        <v/>
      </c>
      <c r="AG2260" s="150" t="str">
        <f t="shared" si="506"/>
        <v/>
      </c>
    </row>
    <row r="2261" spans="1:33" x14ac:dyDescent="0.25">
      <c r="A2261" s="56"/>
      <c r="B2261" s="70"/>
      <c r="C2261" s="76"/>
      <c r="D2261" s="73"/>
      <c r="E2261" s="79"/>
      <c r="F2261" s="56"/>
      <c r="G2261" s="13" t="str">
        <f t="shared" si="497"/>
        <v/>
      </c>
      <c r="H2261" s="56"/>
      <c r="K2261" s="128"/>
      <c r="L2261" s="128"/>
      <c r="M2261" s="128"/>
      <c r="N2261" s="84" t="str">
        <f t="shared" si="498"/>
        <v/>
      </c>
      <c r="O2261" s="128"/>
      <c r="P2261" s="84" t="str">
        <f t="shared" si="499"/>
        <v/>
      </c>
      <c r="Q2261" s="84" t="str">
        <f t="shared" si="496"/>
        <v/>
      </c>
      <c r="R2261" s="84" t="str">
        <f t="shared" si="500"/>
        <v/>
      </c>
      <c r="S2261" s="84" t="str">
        <f t="shared" si="501"/>
        <v/>
      </c>
      <c r="U2261" s="84" t="str">
        <f t="shared" si="502"/>
        <v/>
      </c>
      <c r="W2261" s="108" t="str">
        <f>IF($N2261="", "", SUM($D$11:$D2261))</f>
        <v/>
      </c>
      <c r="X2261" s="111" t="str">
        <f t="shared" si="503"/>
        <v/>
      </c>
      <c r="Y2261" s="114" t="str">
        <f t="shared" si="507"/>
        <v/>
      </c>
      <c r="Z2261" s="111" t="str">
        <f>IF(X2261="", "", X2261-SUM($Z$11:$Z2260))</f>
        <v/>
      </c>
      <c r="AA2261" s="111" t="str">
        <f>IF($Y2261="", "", $Y2261-SUM($AA$11:$AA2260))</f>
        <v/>
      </c>
      <c r="AB2261" s="111" t="str">
        <f t="shared" si="508"/>
        <v/>
      </c>
      <c r="AC2261" s="121" t="str">
        <f t="shared" si="504"/>
        <v/>
      </c>
      <c r="AD2261" s="122" t="str">
        <f t="shared" si="505"/>
        <v/>
      </c>
      <c r="AE2261" s="123" t="str">
        <f t="shared" si="509"/>
        <v/>
      </c>
      <c r="AG2261" s="150" t="str">
        <f t="shared" si="506"/>
        <v/>
      </c>
    </row>
    <row r="2262" spans="1:33" x14ac:dyDescent="0.25">
      <c r="A2262" s="56"/>
      <c r="B2262" s="70"/>
      <c r="C2262" s="76"/>
      <c r="D2262" s="73"/>
      <c r="E2262" s="79"/>
      <c r="F2262" s="56"/>
      <c r="G2262" s="13" t="str">
        <f t="shared" si="497"/>
        <v/>
      </c>
      <c r="H2262" s="56"/>
      <c r="K2262" s="128"/>
      <c r="L2262" s="128"/>
      <c r="M2262" s="128"/>
      <c r="N2262" s="84" t="str">
        <f t="shared" si="498"/>
        <v/>
      </c>
      <c r="O2262" s="128"/>
      <c r="P2262" s="84" t="str">
        <f t="shared" si="499"/>
        <v/>
      </c>
      <c r="Q2262" s="84" t="str">
        <f t="shared" si="496"/>
        <v/>
      </c>
      <c r="R2262" s="84" t="str">
        <f t="shared" si="500"/>
        <v/>
      </c>
      <c r="S2262" s="84" t="str">
        <f t="shared" si="501"/>
        <v/>
      </c>
      <c r="U2262" s="84" t="str">
        <f t="shared" si="502"/>
        <v/>
      </c>
      <c r="W2262" s="108" t="str">
        <f>IF($N2262="", "", SUM($D$11:$D2262))</f>
        <v/>
      </c>
      <c r="X2262" s="111" t="str">
        <f t="shared" si="503"/>
        <v/>
      </c>
      <c r="Y2262" s="114" t="str">
        <f t="shared" si="507"/>
        <v/>
      </c>
      <c r="Z2262" s="111" t="str">
        <f>IF(X2262="", "", X2262-SUM($Z$11:$Z2261))</f>
        <v/>
      </c>
      <c r="AA2262" s="111" t="str">
        <f>IF($Y2262="", "", $Y2262-SUM($AA$11:$AA2261))</f>
        <v/>
      </c>
      <c r="AB2262" s="111" t="str">
        <f t="shared" si="508"/>
        <v/>
      </c>
      <c r="AC2262" s="121" t="str">
        <f t="shared" si="504"/>
        <v/>
      </c>
      <c r="AD2262" s="122" t="str">
        <f t="shared" si="505"/>
        <v/>
      </c>
      <c r="AE2262" s="123" t="str">
        <f t="shared" si="509"/>
        <v/>
      </c>
      <c r="AG2262" s="150" t="str">
        <f t="shared" si="506"/>
        <v/>
      </c>
    </row>
    <row r="2263" spans="1:33" x14ac:dyDescent="0.25">
      <c r="A2263" s="56"/>
      <c r="B2263" s="70"/>
      <c r="C2263" s="76"/>
      <c r="D2263" s="73"/>
      <c r="E2263" s="79"/>
      <c r="F2263" s="56"/>
      <c r="G2263" s="13" t="str">
        <f t="shared" si="497"/>
        <v/>
      </c>
      <c r="H2263" s="56"/>
      <c r="K2263" s="128"/>
      <c r="L2263" s="128"/>
      <c r="M2263" s="128"/>
      <c r="N2263" s="84" t="str">
        <f t="shared" si="498"/>
        <v/>
      </c>
      <c r="O2263" s="128"/>
      <c r="P2263" s="84" t="str">
        <f t="shared" si="499"/>
        <v/>
      </c>
      <c r="Q2263" s="84" t="str">
        <f t="shared" si="496"/>
        <v/>
      </c>
      <c r="R2263" s="84" t="str">
        <f t="shared" si="500"/>
        <v/>
      </c>
      <c r="S2263" s="84" t="str">
        <f t="shared" si="501"/>
        <v/>
      </c>
      <c r="U2263" s="84" t="str">
        <f t="shared" si="502"/>
        <v/>
      </c>
      <c r="W2263" s="108" t="str">
        <f>IF($N2263="", "", SUM($D$11:$D2263))</f>
        <v/>
      </c>
      <c r="X2263" s="111" t="str">
        <f t="shared" si="503"/>
        <v/>
      </c>
      <c r="Y2263" s="114" t="str">
        <f t="shared" si="507"/>
        <v/>
      </c>
      <c r="Z2263" s="111" t="str">
        <f>IF(X2263="", "", X2263-SUM($Z$11:$Z2262))</f>
        <v/>
      </c>
      <c r="AA2263" s="111" t="str">
        <f>IF($Y2263="", "", $Y2263-SUM($AA$11:$AA2262))</f>
        <v/>
      </c>
      <c r="AB2263" s="111" t="str">
        <f t="shared" si="508"/>
        <v/>
      </c>
      <c r="AC2263" s="121" t="str">
        <f t="shared" si="504"/>
        <v/>
      </c>
      <c r="AD2263" s="122" t="str">
        <f t="shared" si="505"/>
        <v/>
      </c>
      <c r="AE2263" s="123" t="str">
        <f t="shared" si="509"/>
        <v/>
      </c>
      <c r="AG2263" s="150" t="str">
        <f t="shared" si="506"/>
        <v/>
      </c>
    </row>
    <row r="2264" spans="1:33" x14ac:dyDescent="0.25">
      <c r="A2264" s="56"/>
      <c r="B2264" s="70"/>
      <c r="C2264" s="76"/>
      <c r="D2264" s="73"/>
      <c r="E2264" s="79"/>
      <c r="F2264" s="56"/>
      <c r="G2264" s="13" t="str">
        <f t="shared" si="497"/>
        <v/>
      </c>
      <c r="H2264" s="56"/>
      <c r="K2264" s="128"/>
      <c r="L2264" s="128"/>
      <c r="M2264" s="128"/>
      <c r="N2264" s="84" t="str">
        <f t="shared" si="498"/>
        <v/>
      </c>
      <c r="O2264" s="128"/>
      <c r="P2264" s="84" t="str">
        <f t="shared" si="499"/>
        <v/>
      </c>
      <c r="Q2264" s="84" t="str">
        <f t="shared" si="496"/>
        <v/>
      </c>
      <c r="R2264" s="84" t="str">
        <f t="shared" si="500"/>
        <v/>
      </c>
      <c r="S2264" s="84" t="str">
        <f t="shared" si="501"/>
        <v/>
      </c>
      <c r="U2264" s="84" t="str">
        <f t="shared" si="502"/>
        <v/>
      </c>
      <c r="W2264" s="108" t="str">
        <f>IF($N2264="", "", SUM($D$11:$D2264))</f>
        <v/>
      </c>
      <c r="X2264" s="111" t="str">
        <f t="shared" si="503"/>
        <v/>
      </c>
      <c r="Y2264" s="114" t="str">
        <f t="shared" si="507"/>
        <v/>
      </c>
      <c r="Z2264" s="111" t="str">
        <f>IF(X2264="", "", X2264-SUM($Z$11:$Z2263))</f>
        <v/>
      </c>
      <c r="AA2264" s="111" t="str">
        <f>IF($Y2264="", "", $Y2264-SUM($AA$11:$AA2263))</f>
        <v/>
      </c>
      <c r="AB2264" s="111" t="str">
        <f t="shared" si="508"/>
        <v/>
      </c>
      <c r="AC2264" s="121" t="str">
        <f t="shared" si="504"/>
        <v/>
      </c>
      <c r="AD2264" s="122" t="str">
        <f t="shared" si="505"/>
        <v/>
      </c>
      <c r="AE2264" s="123" t="str">
        <f t="shared" si="509"/>
        <v/>
      </c>
      <c r="AG2264" s="150" t="str">
        <f t="shared" si="506"/>
        <v/>
      </c>
    </row>
    <row r="2265" spans="1:33" x14ac:dyDescent="0.25">
      <c r="A2265" s="56"/>
      <c r="B2265" s="70"/>
      <c r="C2265" s="76"/>
      <c r="D2265" s="73"/>
      <c r="E2265" s="79"/>
      <c r="F2265" s="56"/>
      <c r="G2265" s="13" t="str">
        <f t="shared" si="497"/>
        <v/>
      </c>
      <c r="H2265" s="56"/>
      <c r="K2265" s="128"/>
      <c r="L2265" s="128"/>
      <c r="M2265" s="128"/>
      <c r="N2265" s="84" t="str">
        <f t="shared" si="498"/>
        <v/>
      </c>
      <c r="O2265" s="128"/>
      <c r="P2265" s="84" t="str">
        <f t="shared" si="499"/>
        <v/>
      </c>
      <c r="Q2265" s="84" t="str">
        <f t="shared" si="496"/>
        <v/>
      </c>
      <c r="R2265" s="84" t="str">
        <f t="shared" si="500"/>
        <v/>
      </c>
      <c r="S2265" s="84" t="str">
        <f t="shared" si="501"/>
        <v/>
      </c>
      <c r="U2265" s="84" t="str">
        <f t="shared" si="502"/>
        <v/>
      </c>
      <c r="W2265" s="108" t="str">
        <f>IF($N2265="", "", SUM($D$11:$D2265))</f>
        <v/>
      </c>
      <c r="X2265" s="111" t="str">
        <f t="shared" si="503"/>
        <v/>
      </c>
      <c r="Y2265" s="114" t="str">
        <f t="shared" si="507"/>
        <v/>
      </c>
      <c r="Z2265" s="111" t="str">
        <f>IF(X2265="", "", X2265-SUM($Z$11:$Z2264))</f>
        <v/>
      </c>
      <c r="AA2265" s="111" t="str">
        <f>IF($Y2265="", "", $Y2265-SUM($AA$11:$AA2264))</f>
        <v/>
      </c>
      <c r="AB2265" s="111" t="str">
        <f t="shared" si="508"/>
        <v/>
      </c>
      <c r="AC2265" s="121" t="str">
        <f t="shared" si="504"/>
        <v/>
      </c>
      <c r="AD2265" s="122" t="str">
        <f t="shared" si="505"/>
        <v/>
      </c>
      <c r="AE2265" s="123" t="str">
        <f t="shared" si="509"/>
        <v/>
      </c>
      <c r="AG2265" s="150" t="str">
        <f t="shared" si="506"/>
        <v/>
      </c>
    </row>
    <row r="2266" spans="1:33" x14ac:dyDescent="0.25">
      <c r="A2266" s="56"/>
      <c r="B2266" s="70"/>
      <c r="C2266" s="76"/>
      <c r="D2266" s="73"/>
      <c r="E2266" s="79"/>
      <c r="F2266" s="56"/>
      <c r="G2266" s="13" t="str">
        <f t="shared" si="497"/>
        <v/>
      </c>
      <c r="H2266" s="56"/>
      <c r="K2266" s="128"/>
      <c r="L2266" s="128"/>
      <c r="M2266" s="128"/>
      <c r="N2266" s="84" t="str">
        <f t="shared" si="498"/>
        <v/>
      </c>
      <c r="O2266" s="128"/>
      <c r="P2266" s="84" t="str">
        <f t="shared" si="499"/>
        <v/>
      </c>
      <c r="Q2266" s="84" t="str">
        <f t="shared" si="496"/>
        <v/>
      </c>
      <c r="R2266" s="84" t="str">
        <f t="shared" si="500"/>
        <v/>
      </c>
      <c r="S2266" s="84" t="str">
        <f t="shared" si="501"/>
        <v/>
      </c>
      <c r="U2266" s="84" t="str">
        <f t="shared" si="502"/>
        <v/>
      </c>
      <c r="W2266" s="108" t="str">
        <f>IF($N2266="", "", SUM($D$11:$D2266))</f>
        <v/>
      </c>
      <c r="X2266" s="111" t="str">
        <f t="shared" si="503"/>
        <v/>
      </c>
      <c r="Y2266" s="114" t="str">
        <f t="shared" si="507"/>
        <v/>
      </c>
      <c r="Z2266" s="111" t="str">
        <f>IF(X2266="", "", X2266-SUM($Z$11:$Z2265))</f>
        <v/>
      </c>
      <c r="AA2266" s="111" t="str">
        <f>IF($Y2266="", "", $Y2266-SUM($AA$11:$AA2265))</f>
        <v/>
      </c>
      <c r="AB2266" s="111" t="str">
        <f t="shared" si="508"/>
        <v/>
      </c>
      <c r="AC2266" s="121" t="str">
        <f t="shared" si="504"/>
        <v/>
      </c>
      <c r="AD2266" s="122" t="str">
        <f t="shared" si="505"/>
        <v/>
      </c>
      <c r="AE2266" s="123" t="str">
        <f t="shared" si="509"/>
        <v/>
      </c>
      <c r="AG2266" s="150" t="str">
        <f t="shared" si="506"/>
        <v/>
      </c>
    </row>
    <row r="2267" spans="1:33" x14ac:dyDescent="0.25">
      <c r="A2267" s="56"/>
      <c r="B2267" s="70"/>
      <c r="C2267" s="76"/>
      <c r="D2267" s="73"/>
      <c r="E2267" s="79"/>
      <c r="F2267" s="56"/>
      <c r="G2267" s="13" t="str">
        <f t="shared" si="497"/>
        <v/>
      </c>
      <c r="H2267" s="56"/>
      <c r="K2267" s="128"/>
      <c r="L2267" s="128"/>
      <c r="M2267" s="128"/>
      <c r="N2267" s="84" t="str">
        <f t="shared" si="498"/>
        <v/>
      </c>
      <c r="O2267" s="128"/>
      <c r="P2267" s="84" t="str">
        <f t="shared" si="499"/>
        <v/>
      </c>
      <c r="Q2267" s="84" t="str">
        <f t="shared" si="496"/>
        <v/>
      </c>
      <c r="R2267" s="84" t="str">
        <f t="shared" si="500"/>
        <v/>
      </c>
      <c r="S2267" s="84" t="str">
        <f t="shared" si="501"/>
        <v/>
      </c>
      <c r="U2267" s="84" t="str">
        <f t="shared" si="502"/>
        <v/>
      </c>
      <c r="W2267" s="108" t="str">
        <f>IF($N2267="", "", SUM($D$11:$D2267))</f>
        <v/>
      </c>
      <c r="X2267" s="111" t="str">
        <f t="shared" si="503"/>
        <v/>
      </c>
      <c r="Y2267" s="114" t="str">
        <f t="shared" si="507"/>
        <v/>
      </c>
      <c r="Z2267" s="111" t="str">
        <f>IF(X2267="", "", X2267-SUM($Z$11:$Z2266))</f>
        <v/>
      </c>
      <c r="AA2267" s="111" t="str">
        <f>IF($Y2267="", "", $Y2267-SUM($AA$11:$AA2266))</f>
        <v/>
      </c>
      <c r="AB2267" s="111" t="str">
        <f t="shared" si="508"/>
        <v/>
      </c>
      <c r="AC2267" s="121" t="str">
        <f t="shared" si="504"/>
        <v/>
      </c>
      <c r="AD2267" s="122" t="str">
        <f t="shared" si="505"/>
        <v/>
      </c>
      <c r="AE2267" s="123" t="str">
        <f t="shared" si="509"/>
        <v/>
      </c>
      <c r="AG2267" s="150" t="str">
        <f t="shared" si="506"/>
        <v/>
      </c>
    </row>
    <row r="2268" spans="1:33" x14ac:dyDescent="0.25">
      <c r="A2268" s="56"/>
      <c r="B2268" s="70"/>
      <c r="C2268" s="76"/>
      <c r="D2268" s="73"/>
      <c r="E2268" s="79"/>
      <c r="F2268" s="56"/>
      <c r="G2268" s="13" t="str">
        <f t="shared" si="497"/>
        <v/>
      </c>
      <c r="H2268" s="56"/>
      <c r="K2268" s="128"/>
      <c r="L2268" s="128"/>
      <c r="M2268" s="128"/>
      <c r="N2268" s="84" t="str">
        <f t="shared" si="498"/>
        <v/>
      </c>
      <c r="O2268" s="128"/>
      <c r="P2268" s="84" t="str">
        <f t="shared" si="499"/>
        <v/>
      </c>
      <c r="Q2268" s="84" t="str">
        <f t="shared" si="496"/>
        <v/>
      </c>
      <c r="R2268" s="84" t="str">
        <f t="shared" si="500"/>
        <v/>
      </c>
      <c r="S2268" s="84" t="str">
        <f t="shared" si="501"/>
        <v/>
      </c>
      <c r="U2268" s="84" t="str">
        <f t="shared" si="502"/>
        <v/>
      </c>
      <c r="W2268" s="108" t="str">
        <f>IF($N2268="", "", SUM($D$11:$D2268))</f>
        <v/>
      </c>
      <c r="X2268" s="111" t="str">
        <f t="shared" si="503"/>
        <v/>
      </c>
      <c r="Y2268" s="114" t="str">
        <f t="shared" si="507"/>
        <v/>
      </c>
      <c r="Z2268" s="111" t="str">
        <f>IF(X2268="", "", X2268-SUM($Z$11:$Z2267))</f>
        <v/>
      </c>
      <c r="AA2268" s="111" t="str">
        <f>IF($Y2268="", "", $Y2268-SUM($AA$11:$AA2267))</f>
        <v/>
      </c>
      <c r="AB2268" s="111" t="str">
        <f t="shared" si="508"/>
        <v/>
      </c>
      <c r="AC2268" s="121" t="str">
        <f t="shared" si="504"/>
        <v/>
      </c>
      <c r="AD2268" s="122" t="str">
        <f t="shared" si="505"/>
        <v/>
      </c>
      <c r="AE2268" s="123" t="str">
        <f t="shared" si="509"/>
        <v/>
      </c>
      <c r="AG2268" s="150" t="str">
        <f t="shared" si="506"/>
        <v/>
      </c>
    </row>
    <row r="2269" spans="1:33" x14ac:dyDescent="0.25">
      <c r="A2269" s="56"/>
      <c r="B2269" s="70"/>
      <c r="C2269" s="76"/>
      <c r="D2269" s="73"/>
      <c r="E2269" s="79"/>
      <c r="F2269" s="56"/>
      <c r="G2269" s="13" t="str">
        <f t="shared" si="497"/>
        <v/>
      </c>
      <c r="H2269" s="56"/>
      <c r="K2269" s="128"/>
      <c r="L2269" s="128"/>
      <c r="M2269" s="128"/>
      <c r="N2269" s="84" t="str">
        <f t="shared" si="498"/>
        <v/>
      </c>
      <c r="O2269" s="128"/>
      <c r="P2269" s="84" t="str">
        <f t="shared" si="499"/>
        <v/>
      </c>
      <c r="Q2269" s="84" t="str">
        <f t="shared" si="496"/>
        <v/>
      </c>
      <c r="R2269" s="84" t="str">
        <f t="shared" si="500"/>
        <v/>
      </c>
      <c r="S2269" s="84" t="str">
        <f t="shared" si="501"/>
        <v/>
      </c>
      <c r="U2269" s="84" t="str">
        <f t="shared" si="502"/>
        <v/>
      </c>
      <c r="W2269" s="108" t="str">
        <f>IF($N2269="", "", SUM($D$11:$D2269))</f>
        <v/>
      </c>
      <c r="X2269" s="111" t="str">
        <f t="shared" si="503"/>
        <v/>
      </c>
      <c r="Y2269" s="114" t="str">
        <f t="shared" si="507"/>
        <v/>
      </c>
      <c r="Z2269" s="111" t="str">
        <f>IF(X2269="", "", X2269-SUM($Z$11:$Z2268))</f>
        <v/>
      </c>
      <c r="AA2269" s="111" t="str">
        <f>IF($Y2269="", "", $Y2269-SUM($AA$11:$AA2268))</f>
        <v/>
      </c>
      <c r="AB2269" s="111" t="str">
        <f t="shared" si="508"/>
        <v/>
      </c>
      <c r="AC2269" s="121" t="str">
        <f t="shared" si="504"/>
        <v/>
      </c>
      <c r="AD2269" s="122" t="str">
        <f t="shared" si="505"/>
        <v/>
      </c>
      <c r="AE2269" s="123" t="str">
        <f t="shared" si="509"/>
        <v/>
      </c>
      <c r="AG2269" s="150" t="str">
        <f t="shared" si="506"/>
        <v/>
      </c>
    </row>
    <row r="2270" spans="1:33" x14ac:dyDescent="0.25">
      <c r="A2270" s="56"/>
      <c r="B2270" s="70"/>
      <c r="C2270" s="76"/>
      <c r="D2270" s="73"/>
      <c r="E2270" s="79"/>
      <c r="F2270" s="56"/>
      <c r="G2270" s="13" t="str">
        <f t="shared" si="497"/>
        <v/>
      </c>
      <c r="H2270" s="56"/>
      <c r="K2270" s="128"/>
      <c r="L2270" s="128"/>
      <c r="M2270" s="128"/>
      <c r="N2270" s="84" t="str">
        <f t="shared" si="498"/>
        <v/>
      </c>
      <c r="O2270" s="128"/>
      <c r="P2270" s="84" t="str">
        <f t="shared" si="499"/>
        <v/>
      </c>
      <c r="Q2270" s="84" t="str">
        <f t="shared" si="496"/>
        <v/>
      </c>
      <c r="R2270" s="84" t="str">
        <f t="shared" si="500"/>
        <v/>
      </c>
      <c r="S2270" s="84" t="str">
        <f t="shared" si="501"/>
        <v/>
      </c>
      <c r="U2270" s="84" t="str">
        <f t="shared" si="502"/>
        <v/>
      </c>
      <c r="W2270" s="108" t="str">
        <f>IF($N2270="", "", SUM($D$11:$D2270))</f>
        <v/>
      </c>
      <c r="X2270" s="111" t="str">
        <f t="shared" si="503"/>
        <v/>
      </c>
      <c r="Y2270" s="114" t="str">
        <f t="shared" si="507"/>
        <v/>
      </c>
      <c r="Z2270" s="111" t="str">
        <f>IF(X2270="", "", X2270-SUM($Z$11:$Z2269))</f>
        <v/>
      </c>
      <c r="AA2270" s="111" t="str">
        <f>IF($Y2270="", "", $Y2270-SUM($AA$11:$AA2269))</f>
        <v/>
      </c>
      <c r="AB2270" s="111" t="str">
        <f t="shared" si="508"/>
        <v/>
      </c>
      <c r="AC2270" s="121" t="str">
        <f t="shared" si="504"/>
        <v/>
      </c>
      <c r="AD2270" s="122" t="str">
        <f t="shared" si="505"/>
        <v/>
      </c>
      <c r="AE2270" s="123" t="str">
        <f t="shared" si="509"/>
        <v/>
      </c>
      <c r="AG2270" s="150" t="str">
        <f t="shared" si="506"/>
        <v/>
      </c>
    </row>
    <row r="2271" spans="1:33" x14ac:dyDescent="0.25">
      <c r="A2271" s="56"/>
      <c r="B2271" s="70"/>
      <c r="C2271" s="76"/>
      <c r="D2271" s="73"/>
      <c r="E2271" s="79"/>
      <c r="F2271" s="56"/>
      <c r="G2271" s="13" t="str">
        <f t="shared" si="497"/>
        <v/>
      </c>
      <c r="H2271" s="56"/>
      <c r="K2271" s="128"/>
      <c r="L2271" s="128"/>
      <c r="M2271" s="128"/>
      <c r="N2271" s="84" t="str">
        <f t="shared" si="498"/>
        <v/>
      </c>
      <c r="O2271" s="128"/>
      <c r="P2271" s="84" t="str">
        <f t="shared" si="499"/>
        <v/>
      </c>
      <c r="Q2271" s="84" t="str">
        <f t="shared" si="496"/>
        <v/>
      </c>
      <c r="R2271" s="84" t="str">
        <f t="shared" si="500"/>
        <v/>
      </c>
      <c r="S2271" s="84" t="str">
        <f t="shared" si="501"/>
        <v/>
      </c>
      <c r="U2271" s="84" t="str">
        <f t="shared" si="502"/>
        <v/>
      </c>
      <c r="W2271" s="108" t="str">
        <f>IF($N2271="", "", SUM($D$11:$D2271))</f>
        <v/>
      </c>
      <c r="X2271" s="111" t="str">
        <f t="shared" si="503"/>
        <v/>
      </c>
      <c r="Y2271" s="114" t="str">
        <f t="shared" si="507"/>
        <v/>
      </c>
      <c r="Z2271" s="111" t="str">
        <f>IF(X2271="", "", X2271-SUM($Z$11:$Z2270))</f>
        <v/>
      </c>
      <c r="AA2271" s="111" t="str">
        <f>IF($Y2271="", "", $Y2271-SUM($AA$11:$AA2270))</f>
        <v/>
      </c>
      <c r="AB2271" s="111" t="str">
        <f t="shared" si="508"/>
        <v/>
      </c>
      <c r="AC2271" s="121" t="str">
        <f t="shared" si="504"/>
        <v/>
      </c>
      <c r="AD2271" s="122" t="str">
        <f t="shared" si="505"/>
        <v/>
      </c>
      <c r="AE2271" s="123" t="str">
        <f t="shared" si="509"/>
        <v/>
      </c>
      <c r="AG2271" s="150" t="str">
        <f t="shared" si="506"/>
        <v/>
      </c>
    </row>
    <row r="2272" spans="1:33" x14ac:dyDescent="0.25">
      <c r="A2272" s="56"/>
      <c r="B2272" s="70"/>
      <c r="C2272" s="76"/>
      <c r="D2272" s="73"/>
      <c r="E2272" s="79"/>
      <c r="F2272" s="56"/>
      <c r="G2272" s="13" t="str">
        <f t="shared" si="497"/>
        <v/>
      </c>
      <c r="H2272" s="56"/>
      <c r="K2272" s="128"/>
      <c r="L2272" s="128"/>
      <c r="M2272" s="128"/>
      <c r="N2272" s="84" t="str">
        <f t="shared" si="498"/>
        <v/>
      </c>
      <c r="O2272" s="128"/>
      <c r="P2272" s="84" t="str">
        <f t="shared" si="499"/>
        <v/>
      </c>
      <c r="Q2272" s="84" t="str">
        <f t="shared" si="496"/>
        <v/>
      </c>
      <c r="R2272" s="84" t="str">
        <f t="shared" si="500"/>
        <v/>
      </c>
      <c r="S2272" s="84" t="str">
        <f t="shared" si="501"/>
        <v/>
      </c>
      <c r="U2272" s="84" t="str">
        <f t="shared" si="502"/>
        <v/>
      </c>
      <c r="W2272" s="108" t="str">
        <f>IF($N2272="", "", SUM($D$11:$D2272))</f>
        <v/>
      </c>
      <c r="X2272" s="111" t="str">
        <f t="shared" si="503"/>
        <v/>
      </c>
      <c r="Y2272" s="114" t="str">
        <f t="shared" si="507"/>
        <v/>
      </c>
      <c r="Z2272" s="111" t="str">
        <f>IF(X2272="", "", X2272-SUM($Z$11:$Z2271))</f>
        <v/>
      </c>
      <c r="AA2272" s="111" t="str">
        <f>IF($Y2272="", "", $Y2272-SUM($AA$11:$AA2271))</f>
        <v/>
      </c>
      <c r="AB2272" s="111" t="str">
        <f t="shared" si="508"/>
        <v/>
      </c>
      <c r="AC2272" s="121" t="str">
        <f t="shared" si="504"/>
        <v/>
      </c>
      <c r="AD2272" s="122" t="str">
        <f t="shared" si="505"/>
        <v/>
      </c>
      <c r="AE2272" s="123" t="str">
        <f t="shared" si="509"/>
        <v/>
      </c>
      <c r="AG2272" s="150" t="str">
        <f t="shared" si="506"/>
        <v/>
      </c>
    </row>
    <row r="2273" spans="1:33" x14ac:dyDescent="0.25">
      <c r="A2273" s="56"/>
      <c r="B2273" s="70"/>
      <c r="C2273" s="76"/>
      <c r="D2273" s="73"/>
      <c r="E2273" s="79"/>
      <c r="F2273" s="56"/>
      <c r="G2273" s="13" t="str">
        <f t="shared" si="497"/>
        <v/>
      </c>
      <c r="H2273" s="56"/>
      <c r="K2273" s="128"/>
      <c r="L2273" s="128"/>
      <c r="M2273" s="128"/>
      <c r="N2273" s="84" t="str">
        <f t="shared" si="498"/>
        <v/>
      </c>
      <c r="O2273" s="128"/>
      <c r="P2273" s="84" t="str">
        <f t="shared" si="499"/>
        <v/>
      </c>
      <c r="Q2273" s="84" t="str">
        <f t="shared" si="496"/>
        <v/>
      </c>
      <c r="R2273" s="84" t="str">
        <f t="shared" si="500"/>
        <v/>
      </c>
      <c r="S2273" s="84" t="str">
        <f t="shared" si="501"/>
        <v/>
      </c>
      <c r="U2273" s="84" t="str">
        <f t="shared" si="502"/>
        <v/>
      </c>
      <c r="W2273" s="108" t="str">
        <f>IF($N2273="", "", SUM($D$11:$D2273))</f>
        <v/>
      </c>
      <c r="X2273" s="111" t="str">
        <f t="shared" si="503"/>
        <v/>
      </c>
      <c r="Y2273" s="114" t="str">
        <f t="shared" si="507"/>
        <v/>
      </c>
      <c r="Z2273" s="111" t="str">
        <f>IF(X2273="", "", X2273-SUM($Z$11:$Z2272))</f>
        <v/>
      </c>
      <c r="AA2273" s="111" t="str">
        <f>IF($Y2273="", "", $Y2273-SUM($AA$11:$AA2272))</f>
        <v/>
      </c>
      <c r="AB2273" s="111" t="str">
        <f t="shared" si="508"/>
        <v/>
      </c>
      <c r="AC2273" s="121" t="str">
        <f t="shared" si="504"/>
        <v/>
      </c>
      <c r="AD2273" s="122" t="str">
        <f t="shared" si="505"/>
        <v/>
      </c>
      <c r="AE2273" s="123" t="str">
        <f t="shared" si="509"/>
        <v/>
      </c>
      <c r="AG2273" s="150" t="str">
        <f t="shared" si="506"/>
        <v/>
      </c>
    </row>
    <row r="2274" spans="1:33" x14ac:dyDescent="0.25">
      <c r="A2274" s="56"/>
      <c r="B2274" s="70"/>
      <c r="C2274" s="76"/>
      <c r="D2274" s="73"/>
      <c r="E2274" s="79"/>
      <c r="F2274" s="56"/>
      <c r="G2274" s="13" t="str">
        <f t="shared" si="497"/>
        <v/>
      </c>
      <c r="H2274" s="56"/>
      <c r="K2274" s="128"/>
      <c r="L2274" s="128"/>
      <c r="M2274" s="128"/>
      <c r="N2274" s="84" t="str">
        <f t="shared" si="498"/>
        <v/>
      </c>
      <c r="O2274" s="128"/>
      <c r="P2274" s="84" t="str">
        <f t="shared" si="499"/>
        <v/>
      </c>
      <c r="Q2274" s="84" t="str">
        <f t="shared" si="496"/>
        <v/>
      </c>
      <c r="R2274" s="84" t="str">
        <f t="shared" si="500"/>
        <v/>
      </c>
      <c r="S2274" s="84" t="str">
        <f t="shared" si="501"/>
        <v/>
      </c>
      <c r="U2274" s="84" t="str">
        <f t="shared" si="502"/>
        <v/>
      </c>
      <c r="W2274" s="108" t="str">
        <f>IF($N2274="", "", SUM($D$11:$D2274))</f>
        <v/>
      </c>
      <c r="X2274" s="111" t="str">
        <f t="shared" si="503"/>
        <v/>
      </c>
      <c r="Y2274" s="114" t="str">
        <f t="shared" si="507"/>
        <v/>
      </c>
      <c r="Z2274" s="111" t="str">
        <f>IF(X2274="", "", X2274-SUM($Z$11:$Z2273))</f>
        <v/>
      </c>
      <c r="AA2274" s="111" t="str">
        <f>IF($Y2274="", "", $Y2274-SUM($AA$11:$AA2273))</f>
        <v/>
      </c>
      <c r="AB2274" s="111" t="str">
        <f t="shared" si="508"/>
        <v/>
      </c>
      <c r="AC2274" s="121" t="str">
        <f t="shared" si="504"/>
        <v/>
      </c>
      <c r="AD2274" s="122" t="str">
        <f t="shared" si="505"/>
        <v/>
      </c>
      <c r="AE2274" s="123" t="str">
        <f t="shared" si="509"/>
        <v/>
      </c>
      <c r="AG2274" s="150" t="str">
        <f t="shared" si="506"/>
        <v/>
      </c>
    </row>
    <row r="2275" spans="1:33" x14ac:dyDescent="0.25">
      <c r="A2275" s="56"/>
      <c r="B2275" s="70"/>
      <c r="C2275" s="76"/>
      <c r="D2275" s="73"/>
      <c r="E2275" s="79"/>
      <c r="F2275" s="56"/>
      <c r="G2275" s="13" t="str">
        <f t="shared" si="497"/>
        <v/>
      </c>
      <c r="H2275" s="56"/>
      <c r="K2275" s="128"/>
      <c r="L2275" s="128"/>
      <c r="M2275" s="128"/>
      <c r="N2275" s="84" t="str">
        <f t="shared" si="498"/>
        <v/>
      </c>
      <c r="O2275" s="128"/>
      <c r="P2275" s="84" t="str">
        <f t="shared" si="499"/>
        <v/>
      </c>
      <c r="Q2275" s="84" t="str">
        <f t="shared" si="496"/>
        <v/>
      </c>
      <c r="R2275" s="84" t="str">
        <f t="shared" si="500"/>
        <v/>
      </c>
      <c r="S2275" s="84" t="str">
        <f t="shared" si="501"/>
        <v/>
      </c>
      <c r="U2275" s="84" t="str">
        <f t="shared" si="502"/>
        <v/>
      </c>
      <c r="W2275" s="108" t="str">
        <f>IF($N2275="", "", SUM($D$11:$D2275))</f>
        <v/>
      </c>
      <c r="X2275" s="111" t="str">
        <f t="shared" si="503"/>
        <v/>
      </c>
      <c r="Y2275" s="114" t="str">
        <f t="shared" si="507"/>
        <v/>
      </c>
      <c r="Z2275" s="111" t="str">
        <f>IF(X2275="", "", X2275-SUM($Z$11:$Z2274))</f>
        <v/>
      </c>
      <c r="AA2275" s="111" t="str">
        <f>IF($Y2275="", "", $Y2275-SUM($AA$11:$AA2274))</f>
        <v/>
      </c>
      <c r="AB2275" s="111" t="str">
        <f t="shared" si="508"/>
        <v/>
      </c>
      <c r="AC2275" s="121" t="str">
        <f t="shared" si="504"/>
        <v/>
      </c>
      <c r="AD2275" s="122" t="str">
        <f t="shared" si="505"/>
        <v/>
      </c>
      <c r="AE2275" s="123" t="str">
        <f t="shared" si="509"/>
        <v/>
      </c>
      <c r="AG2275" s="150" t="str">
        <f t="shared" si="506"/>
        <v/>
      </c>
    </row>
    <row r="2276" spans="1:33" x14ac:dyDescent="0.25">
      <c r="A2276" s="56"/>
      <c r="B2276" s="70"/>
      <c r="C2276" s="76"/>
      <c r="D2276" s="73"/>
      <c r="E2276" s="79"/>
      <c r="F2276" s="56"/>
      <c r="G2276" s="13" t="str">
        <f t="shared" si="497"/>
        <v/>
      </c>
      <c r="H2276" s="56"/>
      <c r="K2276" s="128"/>
      <c r="L2276" s="128"/>
      <c r="M2276" s="128"/>
      <c r="N2276" s="84" t="str">
        <f t="shared" si="498"/>
        <v/>
      </c>
      <c r="O2276" s="128"/>
      <c r="P2276" s="84" t="str">
        <f t="shared" si="499"/>
        <v/>
      </c>
      <c r="Q2276" s="84" t="str">
        <f t="shared" si="496"/>
        <v/>
      </c>
      <c r="R2276" s="84" t="str">
        <f t="shared" si="500"/>
        <v/>
      </c>
      <c r="S2276" s="84" t="str">
        <f t="shared" si="501"/>
        <v/>
      </c>
      <c r="U2276" s="84" t="str">
        <f t="shared" si="502"/>
        <v/>
      </c>
      <c r="W2276" s="108" t="str">
        <f>IF($N2276="", "", SUM($D$11:$D2276))</f>
        <v/>
      </c>
      <c r="X2276" s="111" t="str">
        <f t="shared" si="503"/>
        <v/>
      </c>
      <c r="Y2276" s="114" t="str">
        <f t="shared" si="507"/>
        <v/>
      </c>
      <c r="Z2276" s="111" t="str">
        <f>IF(X2276="", "", X2276-SUM($Z$11:$Z2275))</f>
        <v/>
      </c>
      <c r="AA2276" s="111" t="str">
        <f>IF($Y2276="", "", $Y2276-SUM($AA$11:$AA2275))</f>
        <v/>
      </c>
      <c r="AB2276" s="111" t="str">
        <f t="shared" si="508"/>
        <v/>
      </c>
      <c r="AC2276" s="121" t="str">
        <f t="shared" si="504"/>
        <v/>
      </c>
      <c r="AD2276" s="122" t="str">
        <f t="shared" si="505"/>
        <v/>
      </c>
      <c r="AE2276" s="123" t="str">
        <f t="shared" si="509"/>
        <v/>
      </c>
      <c r="AG2276" s="150" t="str">
        <f t="shared" si="506"/>
        <v/>
      </c>
    </row>
    <row r="2277" spans="1:33" x14ac:dyDescent="0.25">
      <c r="A2277" s="56"/>
      <c r="B2277" s="70"/>
      <c r="C2277" s="76"/>
      <c r="D2277" s="73"/>
      <c r="E2277" s="79"/>
      <c r="F2277" s="56"/>
      <c r="G2277" s="13" t="str">
        <f t="shared" si="497"/>
        <v/>
      </c>
      <c r="H2277" s="56"/>
      <c r="K2277" s="128"/>
      <c r="L2277" s="128"/>
      <c r="M2277" s="128"/>
      <c r="N2277" s="84" t="str">
        <f t="shared" si="498"/>
        <v/>
      </c>
      <c r="O2277" s="128"/>
      <c r="P2277" s="84" t="str">
        <f t="shared" si="499"/>
        <v/>
      </c>
      <c r="Q2277" s="84" t="str">
        <f t="shared" si="496"/>
        <v/>
      </c>
      <c r="R2277" s="84" t="str">
        <f t="shared" si="500"/>
        <v/>
      </c>
      <c r="S2277" s="84" t="str">
        <f t="shared" si="501"/>
        <v/>
      </c>
      <c r="U2277" s="84" t="str">
        <f t="shared" si="502"/>
        <v/>
      </c>
      <c r="W2277" s="108" t="str">
        <f>IF($N2277="", "", SUM($D$11:$D2277))</f>
        <v/>
      </c>
      <c r="X2277" s="111" t="str">
        <f t="shared" si="503"/>
        <v/>
      </c>
      <c r="Y2277" s="114" t="str">
        <f t="shared" si="507"/>
        <v/>
      </c>
      <c r="Z2277" s="111" t="str">
        <f>IF(X2277="", "", X2277-SUM($Z$11:$Z2276))</f>
        <v/>
      </c>
      <c r="AA2277" s="111" t="str">
        <f>IF($Y2277="", "", $Y2277-SUM($AA$11:$AA2276))</f>
        <v/>
      </c>
      <c r="AB2277" s="111" t="str">
        <f t="shared" si="508"/>
        <v/>
      </c>
      <c r="AC2277" s="121" t="str">
        <f t="shared" si="504"/>
        <v/>
      </c>
      <c r="AD2277" s="122" t="str">
        <f t="shared" si="505"/>
        <v/>
      </c>
      <c r="AE2277" s="123" t="str">
        <f t="shared" si="509"/>
        <v/>
      </c>
      <c r="AG2277" s="150" t="str">
        <f t="shared" si="506"/>
        <v/>
      </c>
    </row>
    <row r="2278" spans="1:33" x14ac:dyDescent="0.25">
      <c r="A2278" s="56"/>
      <c r="B2278" s="70"/>
      <c r="C2278" s="76"/>
      <c r="D2278" s="73"/>
      <c r="E2278" s="79"/>
      <c r="F2278" s="56"/>
      <c r="G2278" s="13" t="str">
        <f t="shared" si="497"/>
        <v/>
      </c>
      <c r="H2278" s="56"/>
      <c r="K2278" s="128"/>
      <c r="L2278" s="128"/>
      <c r="M2278" s="128"/>
      <c r="N2278" s="84" t="str">
        <f t="shared" si="498"/>
        <v/>
      </c>
      <c r="O2278" s="128"/>
      <c r="P2278" s="84" t="str">
        <f t="shared" si="499"/>
        <v/>
      </c>
      <c r="Q2278" s="84" t="str">
        <f t="shared" si="496"/>
        <v/>
      </c>
      <c r="R2278" s="84" t="str">
        <f t="shared" si="500"/>
        <v/>
      </c>
      <c r="S2278" s="84" t="str">
        <f t="shared" si="501"/>
        <v/>
      </c>
      <c r="U2278" s="84" t="str">
        <f t="shared" si="502"/>
        <v/>
      </c>
      <c r="W2278" s="108" t="str">
        <f>IF($N2278="", "", SUM($D$11:$D2278))</f>
        <v/>
      </c>
      <c r="X2278" s="111" t="str">
        <f t="shared" si="503"/>
        <v/>
      </c>
      <c r="Y2278" s="114" t="str">
        <f t="shared" si="507"/>
        <v/>
      </c>
      <c r="Z2278" s="111" t="str">
        <f>IF(X2278="", "", X2278-SUM($Z$11:$Z2277))</f>
        <v/>
      </c>
      <c r="AA2278" s="111" t="str">
        <f>IF($Y2278="", "", $Y2278-SUM($AA$11:$AA2277))</f>
        <v/>
      </c>
      <c r="AB2278" s="111" t="str">
        <f t="shared" si="508"/>
        <v/>
      </c>
      <c r="AC2278" s="121" t="str">
        <f t="shared" si="504"/>
        <v/>
      </c>
      <c r="AD2278" s="122" t="str">
        <f t="shared" si="505"/>
        <v/>
      </c>
      <c r="AE2278" s="123" t="str">
        <f t="shared" si="509"/>
        <v/>
      </c>
      <c r="AG2278" s="150" t="str">
        <f t="shared" si="506"/>
        <v/>
      </c>
    </row>
    <row r="2279" spans="1:33" x14ac:dyDescent="0.25">
      <c r="A2279" s="56"/>
      <c r="B2279" s="70"/>
      <c r="C2279" s="76"/>
      <c r="D2279" s="73"/>
      <c r="E2279" s="79"/>
      <c r="F2279" s="56"/>
      <c r="G2279" s="13" t="str">
        <f t="shared" si="497"/>
        <v/>
      </c>
      <c r="H2279" s="56"/>
      <c r="K2279" s="128"/>
      <c r="L2279" s="128"/>
      <c r="M2279" s="128"/>
      <c r="N2279" s="84" t="str">
        <f t="shared" si="498"/>
        <v/>
      </c>
      <c r="O2279" s="128"/>
      <c r="P2279" s="84" t="str">
        <f t="shared" si="499"/>
        <v/>
      </c>
      <c r="Q2279" s="84" t="str">
        <f t="shared" si="496"/>
        <v/>
      </c>
      <c r="R2279" s="84" t="str">
        <f t="shared" si="500"/>
        <v/>
      </c>
      <c r="S2279" s="84" t="str">
        <f t="shared" si="501"/>
        <v/>
      </c>
      <c r="U2279" s="84" t="str">
        <f t="shared" si="502"/>
        <v/>
      </c>
      <c r="W2279" s="108" t="str">
        <f>IF($N2279="", "", SUM($D$11:$D2279))</f>
        <v/>
      </c>
      <c r="X2279" s="111" t="str">
        <f t="shared" si="503"/>
        <v/>
      </c>
      <c r="Y2279" s="114" t="str">
        <f t="shared" si="507"/>
        <v/>
      </c>
      <c r="Z2279" s="111" t="str">
        <f>IF(X2279="", "", X2279-SUM($Z$11:$Z2278))</f>
        <v/>
      </c>
      <c r="AA2279" s="111" t="str">
        <f>IF($Y2279="", "", $Y2279-SUM($AA$11:$AA2278))</f>
        <v/>
      </c>
      <c r="AB2279" s="111" t="str">
        <f t="shared" si="508"/>
        <v/>
      </c>
      <c r="AC2279" s="121" t="str">
        <f t="shared" si="504"/>
        <v/>
      </c>
      <c r="AD2279" s="122" t="str">
        <f t="shared" si="505"/>
        <v/>
      </c>
      <c r="AE2279" s="123" t="str">
        <f t="shared" si="509"/>
        <v/>
      </c>
      <c r="AG2279" s="150" t="str">
        <f t="shared" si="506"/>
        <v/>
      </c>
    </row>
    <row r="2280" spans="1:33" x14ac:dyDescent="0.25">
      <c r="A2280" s="56"/>
      <c r="B2280" s="70"/>
      <c r="C2280" s="76"/>
      <c r="D2280" s="73"/>
      <c r="E2280" s="79"/>
      <c r="F2280" s="56"/>
      <c r="G2280" s="13" t="str">
        <f t="shared" si="497"/>
        <v/>
      </c>
      <c r="H2280" s="56"/>
      <c r="K2280" s="128"/>
      <c r="L2280" s="128"/>
      <c r="M2280" s="128"/>
      <c r="N2280" s="84" t="str">
        <f t="shared" si="498"/>
        <v/>
      </c>
      <c r="O2280" s="128"/>
      <c r="P2280" s="84" t="str">
        <f t="shared" si="499"/>
        <v/>
      </c>
      <c r="Q2280" s="84" t="str">
        <f t="shared" si="496"/>
        <v/>
      </c>
      <c r="R2280" s="84" t="str">
        <f t="shared" si="500"/>
        <v/>
      </c>
      <c r="S2280" s="84" t="str">
        <f t="shared" si="501"/>
        <v/>
      </c>
      <c r="U2280" s="84" t="str">
        <f t="shared" si="502"/>
        <v/>
      </c>
      <c r="W2280" s="108" t="str">
        <f>IF($N2280="", "", SUM($D$11:$D2280))</f>
        <v/>
      </c>
      <c r="X2280" s="111" t="str">
        <f t="shared" si="503"/>
        <v/>
      </c>
      <c r="Y2280" s="114" t="str">
        <f t="shared" si="507"/>
        <v/>
      </c>
      <c r="Z2280" s="111" t="str">
        <f>IF(X2280="", "", X2280-SUM($Z$11:$Z2279))</f>
        <v/>
      </c>
      <c r="AA2280" s="111" t="str">
        <f>IF($Y2280="", "", $Y2280-SUM($AA$11:$AA2279))</f>
        <v/>
      </c>
      <c r="AB2280" s="111" t="str">
        <f t="shared" si="508"/>
        <v/>
      </c>
      <c r="AC2280" s="121" t="str">
        <f t="shared" si="504"/>
        <v/>
      </c>
      <c r="AD2280" s="122" t="str">
        <f t="shared" si="505"/>
        <v/>
      </c>
      <c r="AE2280" s="123" t="str">
        <f t="shared" si="509"/>
        <v/>
      </c>
      <c r="AG2280" s="150" t="str">
        <f t="shared" si="506"/>
        <v/>
      </c>
    </row>
    <row r="2281" spans="1:33" x14ac:dyDescent="0.25">
      <c r="A2281" s="56"/>
      <c r="B2281" s="70"/>
      <c r="C2281" s="76"/>
      <c r="D2281" s="73"/>
      <c r="E2281" s="79"/>
      <c r="F2281" s="56"/>
      <c r="G2281" s="13" t="str">
        <f t="shared" si="497"/>
        <v/>
      </c>
      <c r="H2281" s="56"/>
      <c r="K2281" s="128"/>
      <c r="L2281" s="128"/>
      <c r="M2281" s="128"/>
      <c r="N2281" s="84" t="str">
        <f t="shared" si="498"/>
        <v/>
      </c>
      <c r="O2281" s="128"/>
      <c r="P2281" s="84" t="str">
        <f t="shared" si="499"/>
        <v/>
      </c>
      <c r="Q2281" s="84" t="str">
        <f t="shared" si="496"/>
        <v/>
      </c>
      <c r="R2281" s="84" t="str">
        <f t="shared" si="500"/>
        <v/>
      </c>
      <c r="S2281" s="84" t="str">
        <f t="shared" si="501"/>
        <v/>
      </c>
      <c r="U2281" s="84" t="str">
        <f t="shared" si="502"/>
        <v/>
      </c>
      <c r="W2281" s="108" t="str">
        <f>IF($N2281="", "", SUM($D$11:$D2281))</f>
        <v/>
      </c>
      <c r="X2281" s="111" t="str">
        <f t="shared" si="503"/>
        <v/>
      </c>
      <c r="Y2281" s="114" t="str">
        <f t="shared" si="507"/>
        <v/>
      </c>
      <c r="Z2281" s="111" t="str">
        <f>IF(X2281="", "", X2281-SUM($Z$11:$Z2280))</f>
        <v/>
      </c>
      <c r="AA2281" s="111" t="str">
        <f>IF($Y2281="", "", $Y2281-SUM($AA$11:$AA2280))</f>
        <v/>
      </c>
      <c r="AB2281" s="111" t="str">
        <f t="shared" si="508"/>
        <v/>
      </c>
      <c r="AC2281" s="121" t="str">
        <f t="shared" si="504"/>
        <v/>
      </c>
      <c r="AD2281" s="122" t="str">
        <f t="shared" si="505"/>
        <v/>
      </c>
      <c r="AE2281" s="123" t="str">
        <f t="shared" si="509"/>
        <v/>
      </c>
      <c r="AG2281" s="150" t="str">
        <f t="shared" si="506"/>
        <v/>
      </c>
    </row>
    <row r="2282" spans="1:33" x14ac:dyDescent="0.25">
      <c r="A2282" s="56"/>
      <c r="B2282" s="70"/>
      <c r="C2282" s="76"/>
      <c r="D2282" s="73"/>
      <c r="E2282" s="79"/>
      <c r="F2282" s="56"/>
      <c r="G2282" s="13" t="str">
        <f t="shared" si="497"/>
        <v/>
      </c>
      <c r="H2282" s="56"/>
      <c r="K2282" s="128"/>
      <c r="L2282" s="128"/>
      <c r="M2282" s="128"/>
      <c r="N2282" s="84" t="str">
        <f t="shared" si="498"/>
        <v/>
      </c>
      <c r="O2282" s="128"/>
      <c r="P2282" s="84" t="str">
        <f t="shared" si="499"/>
        <v/>
      </c>
      <c r="Q2282" s="84" t="str">
        <f t="shared" si="496"/>
        <v/>
      </c>
      <c r="R2282" s="84" t="str">
        <f t="shared" si="500"/>
        <v/>
      </c>
      <c r="S2282" s="84" t="str">
        <f t="shared" si="501"/>
        <v/>
      </c>
      <c r="U2282" s="84" t="str">
        <f t="shared" si="502"/>
        <v/>
      </c>
      <c r="W2282" s="108" t="str">
        <f>IF($N2282="", "", SUM($D$11:$D2282))</f>
        <v/>
      </c>
      <c r="X2282" s="111" t="str">
        <f t="shared" si="503"/>
        <v/>
      </c>
      <c r="Y2282" s="114" t="str">
        <f t="shared" si="507"/>
        <v/>
      </c>
      <c r="Z2282" s="111" t="str">
        <f>IF(X2282="", "", X2282-SUM($Z$11:$Z2281))</f>
        <v/>
      </c>
      <c r="AA2282" s="111" t="str">
        <f>IF($Y2282="", "", $Y2282-SUM($AA$11:$AA2281))</f>
        <v/>
      </c>
      <c r="AB2282" s="111" t="str">
        <f t="shared" si="508"/>
        <v/>
      </c>
      <c r="AC2282" s="121" t="str">
        <f t="shared" si="504"/>
        <v/>
      </c>
      <c r="AD2282" s="122" t="str">
        <f t="shared" si="505"/>
        <v/>
      </c>
      <c r="AE2282" s="123" t="str">
        <f t="shared" si="509"/>
        <v/>
      </c>
      <c r="AG2282" s="150" t="str">
        <f t="shared" si="506"/>
        <v/>
      </c>
    </row>
    <row r="2283" spans="1:33" x14ac:dyDescent="0.25">
      <c r="A2283" s="56"/>
      <c r="B2283" s="70"/>
      <c r="C2283" s="76"/>
      <c r="D2283" s="73"/>
      <c r="E2283" s="79"/>
      <c r="F2283" s="56"/>
      <c r="G2283" s="13" t="str">
        <f t="shared" si="497"/>
        <v/>
      </c>
      <c r="H2283" s="56"/>
      <c r="K2283" s="128"/>
      <c r="L2283" s="128"/>
      <c r="M2283" s="128"/>
      <c r="N2283" s="84" t="str">
        <f t="shared" si="498"/>
        <v/>
      </c>
      <c r="O2283" s="128"/>
      <c r="P2283" s="84" t="str">
        <f t="shared" si="499"/>
        <v/>
      </c>
      <c r="Q2283" s="84" t="str">
        <f t="shared" si="496"/>
        <v/>
      </c>
      <c r="R2283" s="84" t="str">
        <f t="shared" si="500"/>
        <v/>
      </c>
      <c r="S2283" s="84" t="str">
        <f t="shared" si="501"/>
        <v/>
      </c>
      <c r="U2283" s="84" t="str">
        <f t="shared" si="502"/>
        <v/>
      </c>
      <c r="W2283" s="108" t="str">
        <f>IF($N2283="", "", SUM($D$11:$D2283))</f>
        <v/>
      </c>
      <c r="X2283" s="111" t="str">
        <f t="shared" si="503"/>
        <v/>
      </c>
      <c r="Y2283" s="114" t="str">
        <f t="shared" si="507"/>
        <v/>
      </c>
      <c r="Z2283" s="111" t="str">
        <f>IF(X2283="", "", X2283-SUM($Z$11:$Z2282))</f>
        <v/>
      </c>
      <c r="AA2283" s="111" t="str">
        <f>IF($Y2283="", "", $Y2283-SUM($AA$11:$AA2282))</f>
        <v/>
      </c>
      <c r="AB2283" s="111" t="str">
        <f t="shared" si="508"/>
        <v/>
      </c>
      <c r="AC2283" s="121" t="str">
        <f t="shared" si="504"/>
        <v/>
      </c>
      <c r="AD2283" s="122" t="str">
        <f t="shared" si="505"/>
        <v/>
      </c>
      <c r="AE2283" s="123" t="str">
        <f t="shared" si="509"/>
        <v/>
      </c>
      <c r="AG2283" s="150" t="str">
        <f t="shared" si="506"/>
        <v/>
      </c>
    </row>
    <row r="2284" spans="1:33" x14ac:dyDescent="0.25">
      <c r="A2284" s="56"/>
      <c r="B2284" s="70"/>
      <c r="C2284" s="76"/>
      <c r="D2284" s="73"/>
      <c r="E2284" s="79"/>
      <c r="F2284" s="56"/>
      <c r="G2284" s="13" t="str">
        <f t="shared" si="497"/>
        <v/>
      </c>
      <c r="H2284" s="56"/>
      <c r="K2284" s="128"/>
      <c r="L2284" s="128"/>
      <c r="M2284" s="128"/>
      <c r="N2284" s="84" t="str">
        <f t="shared" si="498"/>
        <v/>
      </c>
      <c r="O2284" s="128"/>
      <c r="P2284" s="84" t="str">
        <f t="shared" si="499"/>
        <v/>
      </c>
      <c r="Q2284" s="84" t="str">
        <f t="shared" si="496"/>
        <v/>
      </c>
      <c r="R2284" s="84" t="str">
        <f t="shared" si="500"/>
        <v/>
      </c>
      <c r="S2284" s="84" t="str">
        <f t="shared" si="501"/>
        <v/>
      </c>
      <c r="U2284" s="84" t="str">
        <f t="shared" si="502"/>
        <v/>
      </c>
      <c r="W2284" s="108" t="str">
        <f>IF($N2284="", "", SUM($D$11:$D2284))</f>
        <v/>
      </c>
      <c r="X2284" s="111" t="str">
        <f t="shared" si="503"/>
        <v/>
      </c>
      <c r="Y2284" s="114" t="str">
        <f t="shared" si="507"/>
        <v/>
      </c>
      <c r="Z2284" s="111" t="str">
        <f>IF(X2284="", "", X2284-SUM($Z$11:$Z2283))</f>
        <v/>
      </c>
      <c r="AA2284" s="111" t="str">
        <f>IF($Y2284="", "", $Y2284-SUM($AA$11:$AA2283))</f>
        <v/>
      </c>
      <c r="AB2284" s="111" t="str">
        <f t="shared" si="508"/>
        <v/>
      </c>
      <c r="AC2284" s="121" t="str">
        <f t="shared" si="504"/>
        <v/>
      </c>
      <c r="AD2284" s="122" t="str">
        <f t="shared" si="505"/>
        <v/>
      </c>
      <c r="AE2284" s="123" t="str">
        <f t="shared" si="509"/>
        <v/>
      </c>
      <c r="AG2284" s="150" t="str">
        <f t="shared" si="506"/>
        <v/>
      </c>
    </row>
    <row r="2285" spans="1:33" x14ac:dyDescent="0.25">
      <c r="A2285" s="56"/>
      <c r="B2285" s="70"/>
      <c r="C2285" s="76"/>
      <c r="D2285" s="73"/>
      <c r="E2285" s="79"/>
      <c r="F2285" s="56"/>
      <c r="G2285" s="13" t="str">
        <f t="shared" si="497"/>
        <v/>
      </c>
      <c r="H2285" s="56"/>
      <c r="K2285" s="128"/>
      <c r="L2285" s="128"/>
      <c r="M2285" s="128"/>
      <c r="N2285" s="84" t="str">
        <f t="shared" si="498"/>
        <v/>
      </c>
      <c r="O2285" s="128"/>
      <c r="P2285" s="84" t="str">
        <f t="shared" si="499"/>
        <v/>
      </c>
      <c r="Q2285" s="84" t="str">
        <f t="shared" si="496"/>
        <v/>
      </c>
      <c r="R2285" s="84" t="str">
        <f t="shared" si="500"/>
        <v/>
      </c>
      <c r="S2285" s="84" t="str">
        <f t="shared" si="501"/>
        <v/>
      </c>
      <c r="U2285" s="84" t="str">
        <f t="shared" si="502"/>
        <v/>
      </c>
      <c r="W2285" s="108" t="str">
        <f>IF($N2285="", "", SUM($D$11:$D2285))</f>
        <v/>
      </c>
      <c r="X2285" s="111" t="str">
        <f t="shared" si="503"/>
        <v/>
      </c>
      <c r="Y2285" s="114" t="str">
        <f t="shared" si="507"/>
        <v/>
      </c>
      <c r="Z2285" s="111" t="str">
        <f>IF(X2285="", "", X2285-SUM($Z$11:$Z2284))</f>
        <v/>
      </c>
      <c r="AA2285" s="111" t="str">
        <f>IF($Y2285="", "", $Y2285-SUM($AA$11:$AA2284))</f>
        <v/>
      </c>
      <c r="AB2285" s="111" t="str">
        <f t="shared" si="508"/>
        <v/>
      </c>
      <c r="AC2285" s="121" t="str">
        <f t="shared" si="504"/>
        <v/>
      </c>
      <c r="AD2285" s="122" t="str">
        <f t="shared" si="505"/>
        <v/>
      </c>
      <c r="AE2285" s="123" t="str">
        <f t="shared" si="509"/>
        <v/>
      </c>
      <c r="AG2285" s="150" t="str">
        <f t="shared" si="506"/>
        <v/>
      </c>
    </row>
    <row r="2286" spans="1:33" x14ac:dyDescent="0.25">
      <c r="A2286" s="56"/>
      <c r="B2286" s="70"/>
      <c r="C2286" s="76"/>
      <c r="D2286" s="73"/>
      <c r="E2286" s="79"/>
      <c r="F2286" s="56"/>
      <c r="G2286" s="13" t="str">
        <f t="shared" si="497"/>
        <v/>
      </c>
      <c r="H2286" s="56"/>
      <c r="K2286" s="128"/>
      <c r="L2286" s="128"/>
      <c r="M2286" s="128"/>
      <c r="N2286" s="84" t="str">
        <f t="shared" si="498"/>
        <v/>
      </c>
      <c r="O2286" s="128"/>
      <c r="P2286" s="84" t="str">
        <f t="shared" si="499"/>
        <v/>
      </c>
      <c r="Q2286" s="84" t="str">
        <f t="shared" si="496"/>
        <v/>
      </c>
      <c r="R2286" s="84" t="str">
        <f t="shared" si="500"/>
        <v/>
      </c>
      <c r="S2286" s="84" t="str">
        <f t="shared" si="501"/>
        <v/>
      </c>
      <c r="U2286" s="84" t="str">
        <f t="shared" si="502"/>
        <v/>
      </c>
      <c r="W2286" s="108" t="str">
        <f>IF($N2286="", "", SUM($D$11:$D2286))</f>
        <v/>
      </c>
      <c r="X2286" s="111" t="str">
        <f t="shared" si="503"/>
        <v/>
      </c>
      <c r="Y2286" s="114" t="str">
        <f t="shared" si="507"/>
        <v/>
      </c>
      <c r="Z2286" s="111" t="str">
        <f>IF(X2286="", "", X2286-SUM($Z$11:$Z2285))</f>
        <v/>
      </c>
      <c r="AA2286" s="111" t="str">
        <f>IF($Y2286="", "", $Y2286-SUM($AA$11:$AA2285))</f>
        <v/>
      </c>
      <c r="AB2286" s="111" t="str">
        <f t="shared" si="508"/>
        <v/>
      </c>
      <c r="AC2286" s="121" t="str">
        <f t="shared" si="504"/>
        <v/>
      </c>
      <c r="AD2286" s="122" t="str">
        <f t="shared" si="505"/>
        <v/>
      </c>
      <c r="AE2286" s="123" t="str">
        <f t="shared" si="509"/>
        <v/>
      </c>
      <c r="AG2286" s="150" t="str">
        <f t="shared" si="506"/>
        <v/>
      </c>
    </row>
    <row r="2287" spans="1:33" x14ac:dyDescent="0.25">
      <c r="A2287" s="56"/>
      <c r="B2287" s="70"/>
      <c r="C2287" s="76"/>
      <c r="D2287" s="73"/>
      <c r="E2287" s="79"/>
      <c r="F2287" s="56"/>
      <c r="G2287" s="13" t="str">
        <f t="shared" si="497"/>
        <v/>
      </c>
      <c r="H2287" s="56"/>
      <c r="K2287" s="128"/>
      <c r="L2287" s="128"/>
      <c r="M2287" s="128"/>
      <c r="N2287" s="84" t="str">
        <f t="shared" si="498"/>
        <v/>
      </c>
      <c r="O2287" s="128"/>
      <c r="P2287" s="84" t="str">
        <f t="shared" si="499"/>
        <v/>
      </c>
      <c r="Q2287" s="84" t="str">
        <f t="shared" si="496"/>
        <v/>
      </c>
      <c r="R2287" s="84" t="str">
        <f t="shared" si="500"/>
        <v/>
      </c>
      <c r="S2287" s="84" t="str">
        <f t="shared" si="501"/>
        <v/>
      </c>
      <c r="U2287" s="84" t="str">
        <f t="shared" si="502"/>
        <v/>
      </c>
      <c r="W2287" s="108" t="str">
        <f>IF($N2287="", "", SUM($D$11:$D2287))</f>
        <v/>
      </c>
      <c r="X2287" s="111" t="str">
        <f t="shared" si="503"/>
        <v/>
      </c>
      <c r="Y2287" s="114" t="str">
        <f t="shared" si="507"/>
        <v/>
      </c>
      <c r="Z2287" s="111" t="str">
        <f>IF(X2287="", "", X2287-SUM($Z$11:$Z2286))</f>
        <v/>
      </c>
      <c r="AA2287" s="111" t="str">
        <f>IF($Y2287="", "", $Y2287-SUM($AA$11:$AA2286))</f>
        <v/>
      </c>
      <c r="AB2287" s="111" t="str">
        <f t="shared" si="508"/>
        <v/>
      </c>
      <c r="AC2287" s="121" t="str">
        <f t="shared" si="504"/>
        <v/>
      </c>
      <c r="AD2287" s="122" t="str">
        <f t="shared" si="505"/>
        <v/>
      </c>
      <c r="AE2287" s="123" t="str">
        <f t="shared" si="509"/>
        <v/>
      </c>
      <c r="AG2287" s="150" t="str">
        <f t="shared" si="506"/>
        <v/>
      </c>
    </row>
    <row r="2288" spans="1:33" x14ac:dyDescent="0.25">
      <c r="A2288" s="56"/>
      <c r="B2288" s="70"/>
      <c r="C2288" s="76"/>
      <c r="D2288" s="73"/>
      <c r="E2288" s="79"/>
      <c r="F2288" s="56"/>
      <c r="G2288" s="13" t="str">
        <f t="shared" si="497"/>
        <v/>
      </c>
      <c r="H2288" s="56"/>
      <c r="K2288" s="128"/>
      <c r="L2288" s="128"/>
      <c r="M2288" s="128"/>
      <c r="N2288" s="84" t="str">
        <f t="shared" si="498"/>
        <v/>
      </c>
      <c r="O2288" s="128"/>
      <c r="P2288" s="84" t="str">
        <f t="shared" si="499"/>
        <v/>
      </c>
      <c r="Q2288" s="84" t="str">
        <f t="shared" si="496"/>
        <v/>
      </c>
      <c r="R2288" s="84" t="str">
        <f t="shared" si="500"/>
        <v/>
      </c>
      <c r="S2288" s="84" t="str">
        <f t="shared" si="501"/>
        <v/>
      </c>
      <c r="U2288" s="84" t="str">
        <f t="shared" si="502"/>
        <v/>
      </c>
      <c r="W2288" s="108" t="str">
        <f>IF($N2288="", "", SUM($D$11:$D2288))</f>
        <v/>
      </c>
      <c r="X2288" s="111" t="str">
        <f t="shared" si="503"/>
        <v/>
      </c>
      <c r="Y2288" s="114" t="str">
        <f t="shared" si="507"/>
        <v/>
      </c>
      <c r="Z2288" s="111" t="str">
        <f>IF(X2288="", "", X2288-SUM($Z$11:$Z2287))</f>
        <v/>
      </c>
      <c r="AA2288" s="111" t="str">
        <f>IF($Y2288="", "", $Y2288-SUM($AA$11:$AA2287))</f>
        <v/>
      </c>
      <c r="AB2288" s="111" t="str">
        <f t="shared" si="508"/>
        <v/>
      </c>
      <c r="AC2288" s="121" t="str">
        <f t="shared" si="504"/>
        <v/>
      </c>
      <c r="AD2288" s="122" t="str">
        <f t="shared" si="505"/>
        <v/>
      </c>
      <c r="AE2288" s="123" t="str">
        <f t="shared" si="509"/>
        <v/>
      </c>
      <c r="AG2288" s="150" t="str">
        <f t="shared" si="506"/>
        <v/>
      </c>
    </row>
    <row r="2289" spans="1:33" x14ac:dyDescent="0.25">
      <c r="A2289" s="56"/>
      <c r="B2289" s="70"/>
      <c r="C2289" s="76"/>
      <c r="D2289" s="73"/>
      <c r="E2289" s="79"/>
      <c r="F2289" s="56"/>
      <c r="G2289" s="13" t="str">
        <f t="shared" si="497"/>
        <v/>
      </c>
      <c r="H2289" s="56"/>
      <c r="K2289" s="128"/>
      <c r="L2289" s="128"/>
      <c r="M2289" s="128"/>
      <c r="N2289" s="84" t="str">
        <f t="shared" si="498"/>
        <v/>
      </c>
      <c r="O2289" s="128"/>
      <c r="P2289" s="84" t="str">
        <f t="shared" si="499"/>
        <v/>
      </c>
      <c r="Q2289" s="84" t="str">
        <f t="shared" si="496"/>
        <v/>
      </c>
      <c r="R2289" s="84" t="str">
        <f t="shared" si="500"/>
        <v/>
      </c>
      <c r="S2289" s="84" t="str">
        <f t="shared" si="501"/>
        <v/>
      </c>
      <c r="U2289" s="84" t="str">
        <f t="shared" si="502"/>
        <v/>
      </c>
      <c r="W2289" s="108" t="str">
        <f>IF($N2289="", "", SUM($D$11:$D2289))</f>
        <v/>
      </c>
      <c r="X2289" s="111" t="str">
        <f t="shared" si="503"/>
        <v/>
      </c>
      <c r="Y2289" s="114" t="str">
        <f t="shared" si="507"/>
        <v/>
      </c>
      <c r="Z2289" s="111" t="str">
        <f>IF(X2289="", "", X2289-SUM($Z$11:$Z2288))</f>
        <v/>
      </c>
      <c r="AA2289" s="111" t="str">
        <f>IF($Y2289="", "", $Y2289-SUM($AA$11:$AA2288))</f>
        <v/>
      </c>
      <c r="AB2289" s="111" t="str">
        <f t="shared" si="508"/>
        <v/>
      </c>
      <c r="AC2289" s="121" t="str">
        <f t="shared" si="504"/>
        <v/>
      </c>
      <c r="AD2289" s="122" t="str">
        <f t="shared" si="505"/>
        <v/>
      </c>
      <c r="AE2289" s="123" t="str">
        <f t="shared" si="509"/>
        <v/>
      </c>
      <c r="AG2289" s="150" t="str">
        <f t="shared" si="506"/>
        <v/>
      </c>
    </row>
    <row r="2290" spans="1:33" x14ac:dyDescent="0.25">
      <c r="A2290" s="56"/>
      <c r="B2290" s="70"/>
      <c r="C2290" s="76"/>
      <c r="D2290" s="73"/>
      <c r="E2290" s="79"/>
      <c r="F2290" s="56"/>
      <c r="G2290" s="13" t="str">
        <f t="shared" si="497"/>
        <v/>
      </c>
      <c r="H2290" s="56"/>
      <c r="K2290" s="128"/>
      <c r="L2290" s="128"/>
      <c r="M2290" s="128"/>
      <c r="N2290" s="84" t="str">
        <f t="shared" si="498"/>
        <v/>
      </c>
      <c r="O2290" s="128"/>
      <c r="P2290" s="84" t="str">
        <f t="shared" si="499"/>
        <v/>
      </c>
      <c r="Q2290" s="84" t="str">
        <f t="shared" si="496"/>
        <v/>
      </c>
      <c r="R2290" s="84" t="str">
        <f t="shared" si="500"/>
        <v/>
      </c>
      <c r="S2290" s="84" t="str">
        <f t="shared" si="501"/>
        <v/>
      </c>
      <c r="U2290" s="84" t="str">
        <f t="shared" si="502"/>
        <v/>
      </c>
      <c r="W2290" s="108" t="str">
        <f>IF($N2290="", "", SUM($D$11:$D2290))</f>
        <v/>
      </c>
      <c r="X2290" s="111" t="str">
        <f t="shared" si="503"/>
        <v/>
      </c>
      <c r="Y2290" s="114" t="str">
        <f t="shared" si="507"/>
        <v/>
      </c>
      <c r="Z2290" s="111" t="str">
        <f>IF(X2290="", "", X2290-SUM($Z$11:$Z2289))</f>
        <v/>
      </c>
      <c r="AA2290" s="111" t="str">
        <f>IF($Y2290="", "", $Y2290-SUM($AA$11:$AA2289))</f>
        <v/>
      </c>
      <c r="AB2290" s="111" t="str">
        <f t="shared" si="508"/>
        <v/>
      </c>
      <c r="AC2290" s="121" t="str">
        <f t="shared" si="504"/>
        <v/>
      </c>
      <c r="AD2290" s="122" t="str">
        <f t="shared" si="505"/>
        <v/>
      </c>
      <c r="AE2290" s="123" t="str">
        <f t="shared" si="509"/>
        <v/>
      </c>
      <c r="AG2290" s="150" t="str">
        <f t="shared" si="506"/>
        <v/>
      </c>
    </row>
    <row r="2291" spans="1:33" x14ac:dyDescent="0.25">
      <c r="A2291" s="56"/>
      <c r="B2291" s="70"/>
      <c r="C2291" s="76"/>
      <c r="D2291" s="73"/>
      <c r="E2291" s="79"/>
      <c r="F2291" s="56"/>
      <c r="G2291" s="13" t="str">
        <f t="shared" si="497"/>
        <v/>
      </c>
      <c r="H2291" s="56"/>
      <c r="K2291" s="128"/>
      <c r="L2291" s="128"/>
      <c r="M2291" s="128"/>
      <c r="N2291" s="84" t="str">
        <f t="shared" si="498"/>
        <v/>
      </c>
      <c r="O2291" s="128"/>
      <c r="P2291" s="84" t="str">
        <f t="shared" si="499"/>
        <v/>
      </c>
      <c r="Q2291" s="84" t="str">
        <f t="shared" si="496"/>
        <v/>
      </c>
      <c r="R2291" s="84" t="str">
        <f t="shared" si="500"/>
        <v/>
      </c>
      <c r="S2291" s="84" t="str">
        <f t="shared" si="501"/>
        <v/>
      </c>
      <c r="U2291" s="84" t="str">
        <f t="shared" si="502"/>
        <v/>
      </c>
      <c r="W2291" s="108" t="str">
        <f>IF($N2291="", "", SUM($D$11:$D2291))</f>
        <v/>
      </c>
      <c r="X2291" s="111" t="str">
        <f t="shared" si="503"/>
        <v/>
      </c>
      <c r="Y2291" s="114" t="str">
        <f t="shared" si="507"/>
        <v/>
      </c>
      <c r="Z2291" s="111" t="str">
        <f>IF(X2291="", "", X2291-SUM($Z$11:$Z2290))</f>
        <v/>
      </c>
      <c r="AA2291" s="111" t="str">
        <f>IF($Y2291="", "", $Y2291-SUM($AA$11:$AA2290))</f>
        <v/>
      </c>
      <c r="AB2291" s="111" t="str">
        <f t="shared" si="508"/>
        <v/>
      </c>
      <c r="AC2291" s="121" t="str">
        <f t="shared" si="504"/>
        <v/>
      </c>
      <c r="AD2291" s="122" t="str">
        <f t="shared" si="505"/>
        <v/>
      </c>
      <c r="AE2291" s="123" t="str">
        <f t="shared" si="509"/>
        <v/>
      </c>
      <c r="AG2291" s="150" t="str">
        <f t="shared" si="506"/>
        <v/>
      </c>
    </row>
    <row r="2292" spans="1:33" x14ac:dyDescent="0.25">
      <c r="A2292" s="56"/>
      <c r="B2292" s="70"/>
      <c r="C2292" s="76"/>
      <c r="D2292" s="73"/>
      <c r="E2292" s="79"/>
      <c r="F2292" s="56"/>
      <c r="G2292" s="13" t="str">
        <f t="shared" si="497"/>
        <v/>
      </c>
      <c r="H2292" s="56"/>
      <c r="K2292" s="128"/>
      <c r="L2292" s="128"/>
      <c r="M2292" s="128"/>
      <c r="N2292" s="84" t="str">
        <f t="shared" si="498"/>
        <v/>
      </c>
      <c r="O2292" s="128"/>
      <c r="P2292" s="84" t="str">
        <f t="shared" si="499"/>
        <v/>
      </c>
      <c r="Q2292" s="84" t="str">
        <f t="shared" si="496"/>
        <v/>
      </c>
      <c r="R2292" s="84" t="str">
        <f t="shared" si="500"/>
        <v/>
      </c>
      <c r="S2292" s="84" t="str">
        <f t="shared" si="501"/>
        <v/>
      </c>
      <c r="U2292" s="84" t="str">
        <f t="shared" si="502"/>
        <v/>
      </c>
      <c r="W2292" s="108" t="str">
        <f>IF($N2292="", "", SUM($D$11:$D2292))</f>
        <v/>
      </c>
      <c r="X2292" s="111" t="str">
        <f t="shared" si="503"/>
        <v/>
      </c>
      <c r="Y2292" s="114" t="str">
        <f t="shared" si="507"/>
        <v/>
      </c>
      <c r="Z2292" s="111" t="str">
        <f>IF(X2292="", "", X2292-SUM($Z$11:$Z2291))</f>
        <v/>
      </c>
      <c r="AA2292" s="111" t="str">
        <f>IF($Y2292="", "", $Y2292-SUM($AA$11:$AA2291))</f>
        <v/>
      </c>
      <c r="AB2292" s="111" t="str">
        <f t="shared" si="508"/>
        <v/>
      </c>
      <c r="AC2292" s="121" t="str">
        <f t="shared" si="504"/>
        <v/>
      </c>
      <c r="AD2292" s="122" t="str">
        <f t="shared" si="505"/>
        <v/>
      </c>
      <c r="AE2292" s="123" t="str">
        <f t="shared" si="509"/>
        <v/>
      </c>
      <c r="AG2292" s="150" t="str">
        <f t="shared" si="506"/>
        <v/>
      </c>
    </row>
    <row r="2293" spans="1:33" x14ac:dyDescent="0.25">
      <c r="A2293" s="56"/>
      <c r="B2293" s="70"/>
      <c r="C2293" s="76"/>
      <c r="D2293" s="73"/>
      <c r="E2293" s="79"/>
      <c r="F2293" s="56"/>
      <c r="G2293" s="13" t="str">
        <f t="shared" si="497"/>
        <v/>
      </c>
      <c r="H2293" s="56"/>
      <c r="K2293" s="128"/>
      <c r="L2293" s="128"/>
      <c r="M2293" s="128"/>
      <c r="N2293" s="84" t="str">
        <f t="shared" si="498"/>
        <v/>
      </c>
      <c r="O2293" s="128"/>
      <c r="P2293" s="84" t="str">
        <f t="shared" si="499"/>
        <v/>
      </c>
      <c r="Q2293" s="84" t="str">
        <f t="shared" si="496"/>
        <v/>
      </c>
      <c r="R2293" s="84" t="str">
        <f t="shared" si="500"/>
        <v/>
      </c>
      <c r="S2293" s="84" t="str">
        <f t="shared" si="501"/>
        <v/>
      </c>
      <c r="U2293" s="84" t="str">
        <f t="shared" si="502"/>
        <v/>
      </c>
      <c r="W2293" s="108" t="str">
        <f>IF($N2293="", "", SUM($D$11:$D2293))</f>
        <v/>
      </c>
      <c r="X2293" s="111" t="str">
        <f t="shared" si="503"/>
        <v/>
      </c>
      <c r="Y2293" s="114" t="str">
        <f t="shared" si="507"/>
        <v/>
      </c>
      <c r="Z2293" s="111" t="str">
        <f>IF(X2293="", "", X2293-SUM($Z$11:$Z2292))</f>
        <v/>
      </c>
      <c r="AA2293" s="111" t="str">
        <f>IF($Y2293="", "", $Y2293-SUM($AA$11:$AA2292))</f>
        <v/>
      </c>
      <c r="AB2293" s="111" t="str">
        <f t="shared" si="508"/>
        <v/>
      </c>
      <c r="AC2293" s="121" t="str">
        <f t="shared" si="504"/>
        <v/>
      </c>
      <c r="AD2293" s="122" t="str">
        <f t="shared" si="505"/>
        <v/>
      </c>
      <c r="AE2293" s="123" t="str">
        <f t="shared" si="509"/>
        <v/>
      </c>
      <c r="AG2293" s="150" t="str">
        <f t="shared" si="506"/>
        <v/>
      </c>
    </row>
    <row r="2294" spans="1:33" x14ac:dyDescent="0.25">
      <c r="A2294" s="56"/>
      <c r="B2294" s="70"/>
      <c r="C2294" s="76"/>
      <c r="D2294" s="73"/>
      <c r="E2294" s="79"/>
      <c r="F2294" s="56"/>
      <c r="G2294" s="13" t="str">
        <f t="shared" si="497"/>
        <v/>
      </c>
      <c r="H2294" s="56"/>
      <c r="K2294" s="128"/>
      <c r="L2294" s="128"/>
      <c r="M2294" s="128"/>
      <c r="N2294" s="84" t="str">
        <f t="shared" si="498"/>
        <v/>
      </c>
      <c r="O2294" s="128"/>
      <c r="P2294" s="84" t="str">
        <f t="shared" si="499"/>
        <v/>
      </c>
      <c r="Q2294" s="84" t="str">
        <f t="shared" si="496"/>
        <v/>
      </c>
      <c r="R2294" s="84" t="str">
        <f t="shared" si="500"/>
        <v/>
      </c>
      <c r="S2294" s="84" t="str">
        <f t="shared" si="501"/>
        <v/>
      </c>
      <c r="U2294" s="84" t="str">
        <f t="shared" si="502"/>
        <v/>
      </c>
      <c r="W2294" s="108" t="str">
        <f>IF($N2294="", "", SUM($D$11:$D2294))</f>
        <v/>
      </c>
      <c r="X2294" s="111" t="str">
        <f t="shared" si="503"/>
        <v/>
      </c>
      <c r="Y2294" s="114" t="str">
        <f t="shared" si="507"/>
        <v/>
      </c>
      <c r="Z2294" s="111" t="str">
        <f>IF(X2294="", "", X2294-SUM($Z$11:$Z2293))</f>
        <v/>
      </c>
      <c r="AA2294" s="111" t="str">
        <f>IF($Y2294="", "", $Y2294-SUM($AA$11:$AA2293))</f>
        <v/>
      </c>
      <c r="AB2294" s="111" t="str">
        <f t="shared" si="508"/>
        <v/>
      </c>
      <c r="AC2294" s="121" t="str">
        <f t="shared" si="504"/>
        <v/>
      </c>
      <c r="AD2294" s="122" t="str">
        <f t="shared" si="505"/>
        <v/>
      </c>
      <c r="AE2294" s="123" t="str">
        <f t="shared" si="509"/>
        <v/>
      </c>
      <c r="AG2294" s="150" t="str">
        <f t="shared" si="506"/>
        <v/>
      </c>
    </row>
    <row r="2295" spans="1:33" x14ac:dyDescent="0.25">
      <c r="A2295" s="56"/>
      <c r="B2295" s="70"/>
      <c r="C2295" s="76"/>
      <c r="D2295" s="73"/>
      <c r="E2295" s="79"/>
      <c r="F2295" s="56"/>
      <c r="G2295" s="13" t="str">
        <f t="shared" si="497"/>
        <v/>
      </c>
      <c r="H2295" s="56"/>
      <c r="K2295" s="128"/>
      <c r="L2295" s="128"/>
      <c r="M2295" s="128"/>
      <c r="N2295" s="84" t="str">
        <f t="shared" si="498"/>
        <v/>
      </c>
      <c r="O2295" s="128"/>
      <c r="P2295" s="84" t="str">
        <f t="shared" si="499"/>
        <v/>
      </c>
      <c r="Q2295" s="84" t="str">
        <f t="shared" si="496"/>
        <v/>
      </c>
      <c r="R2295" s="84" t="str">
        <f t="shared" si="500"/>
        <v/>
      </c>
      <c r="S2295" s="84" t="str">
        <f t="shared" si="501"/>
        <v/>
      </c>
      <c r="U2295" s="84" t="str">
        <f t="shared" si="502"/>
        <v/>
      </c>
      <c r="W2295" s="108" t="str">
        <f>IF($N2295="", "", SUM($D$11:$D2295))</f>
        <v/>
      </c>
      <c r="X2295" s="111" t="str">
        <f t="shared" si="503"/>
        <v/>
      </c>
      <c r="Y2295" s="114" t="str">
        <f t="shared" si="507"/>
        <v/>
      </c>
      <c r="Z2295" s="111" t="str">
        <f>IF(X2295="", "", X2295-SUM($Z$11:$Z2294))</f>
        <v/>
      </c>
      <c r="AA2295" s="111" t="str">
        <f>IF($Y2295="", "", $Y2295-SUM($AA$11:$AA2294))</f>
        <v/>
      </c>
      <c r="AB2295" s="111" t="str">
        <f t="shared" si="508"/>
        <v/>
      </c>
      <c r="AC2295" s="121" t="str">
        <f t="shared" si="504"/>
        <v/>
      </c>
      <c r="AD2295" s="122" t="str">
        <f t="shared" si="505"/>
        <v/>
      </c>
      <c r="AE2295" s="123" t="str">
        <f t="shared" si="509"/>
        <v/>
      </c>
      <c r="AG2295" s="150" t="str">
        <f t="shared" si="506"/>
        <v/>
      </c>
    </row>
    <row r="2296" spans="1:33" x14ac:dyDescent="0.25">
      <c r="A2296" s="56"/>
      <c r="B2296" s="70"/>
      <c r="C2296" s="76"/>
      <c r="D2296" s="73"/>
      <c r="E2296" s="79"/>
      <c r="F2296" s="56"/>
      <c r="G2296" s="13" t="str">
        <f t="shared" si="497"/>
        <v/>
      </c>
      <c r="H2296" s="56"/>
      <c r="K2296" s="128"/>
      <c r="L2296" s="128"/>
      <c r="M2296" s="128"/>
      <c r="N2296" s="84" t="str">
        <f t="shared" si="498"/>
        <v/>
      </c>
      <c r="O2296" s="128"/>
      <c r="P2296" s="84" t="str">
        <f t="shared" si="499"/>
        <v/>
      </c>
      <c r="Q2296" s="84" t="str">
        <f t="shared" si="496"/>
        <v/>
      </c>
      <c r="R2296" s="84" t="str">
        <f t="shared" si="500"/>
        <v/>
      </c>
      <c r="S2296" s="84" t="str">
        <f t="shared" si="501"/>
        <v/>
      </c>
      <c r="U2296" s="84" t="str">
        <f t="shared" si="502"/>
        <v/>
      </c>
      <c r="W2296" s="108" t="str">
        <f>IF($N2296="", "", SUM($D$11:$D2296))</f>
        <v/>
      </c>
      <c r="X2296" s="111" t="str">
        <f t="shared" si="503"/>
        <v/>
      </c>
      <c r="Y2296" s="114" t="str">
        <f t="shared" si="507"/>
        <v/>
      </c>
      <c r="Z2296" s="111" t="str">
        <f>IF(X2296="", "", X2296-SUM($Z$11:$Z2295))</f>
        <v/>
      </c>
      <c r="AA2296" s="111" t="str">
        <f>IF($Y2296="", "", $Y2296-SUM($AA$11:$AA2295))</f>
        <v/>
      </c>
      <c r="AB2296" s="111" t="str">
        <f t="shared" si="508"/>
        <v/>
      </c>
      <c r="AC2296" s="121" t="str">
        <f t="shared" si="504"/>
        <v/>
      </c>
      <c r="AD2296" s="122" t="str">
        <f t="shared" si="505"/>
        <v/>
      </c>
      <c r="AE2296" s="123" t="str">
        <f t="shared" si="509"/>
        <v/>
      </c>
      <c r="AG2296" s="150" t="str">
        <f t="shared" si="506"/>
        <v/>
      </c>
    </row>
    <row r="2297" spans="1:33" x14ac:dyDescent="0.25">
      <c r="A2297" s="56"/>
      <c r="B2297" s="70"/>
      <c r="C2297" s="76"/>
      <c r="D2297" s="73"/>
      <c r="E2297" s="79"/>
      <c r="F2297" s="56"/>
      <c r="G2297" s="13" t="str">
        <f t="shared" si="497"/>
        <v/>
      </c>
      <c r="H2297" s="56"/>
      <c r="K2297" s="128"/>
      <c r="L2297" s="128"/>
      <c r="M2297" s="128"/>
      <c r="N2297" s="84" t="str">
        <f t="shared" si="498"/>
        <v/>
      </c>
      <c r="O2297" s="128"/>
      <c r="P2297" s="84" t="str">
        <f t="shared" si="499"/>
        <v/>
      </c>
      <c r="Q2297" s="84" t="str">
        <f t="shared" si="496"/>
        <v/>
      </c>
      <c r="R2297" s="84" t="str">
        <f t="shared" si="500"/>
        <v/>
      </c>
      <c r="S2297" s="84" t="str">
        <f t="shared" si="501"/>
        <v/>
      </c>
      <c r="U2297" s="84" t="str">
        <f t="shared" si="502"/>
        <v/>
      </c>
      <c r="W2297" s="108" t="str">
        <f>IF($N2297="", "", SUM($D$11:$D2297))</f>
        <v/>
      </c>
      <c r="X2297" s="111" t="str">
        <f t="shared" si="503"/>
        <v/>
      </c>
      <c r="Y2297" s="114" t="str">
        <f t="shared" si="507"/>
        <v/>
      </c>
      <c r="Z2297" s="111" t="str">
        <f>IF(X2297="", "", X2297-SUM($Z$11:$Z2296))</f>
        <v/>
      </c>
      <c r="AA2297" s="111" t="str">
        <f>IF($Y2297="", "", $Y2297-SUM($AA$11:$AA2296))</f>
        <v/>
      </c>
      <c r="AB2297" s="111" t="str">
        <f t="shared" si="508"/>
        <v/>
      </c>
      <c r="AC2297" s="121" t="str">
        <f t="shared" si="504"/>
        <v/>
      </c>
      <c r="AD2297" s="122" t="str">
        <f t="shared" si="505"/>
        <v/>
      </c>
      <c r="AE2297" s="123" t="str">
        <f t="shared" si="509"/>
        <v/>
      </c>
      <c r="AG2297" s="150" t="str">
        <f t="shared" si="506"/>
        <v/>
      </c>
    </row>
    <row r="2298" spans="1:33" x14ac:dyDescent="0.25">
      <c r="A2298" s="56"/>
      <c r="B2298" s="70"/>
      <c r="C2298" s="76"/>
      <c r="D2298" s="73"/>
      <c r="E2298" s="79"/>
      <c r="F2298" s="56"/>
      <c r="G2298" s="13" t="str">
        <f t="shared" si="497"/>
        <v/>
      </c>
      <c r="H2298" s="56"/>
      <c r="K2298" s="128"/>
      <c r="L2298" s="128"/>
      <c r="M2298" s="128"/>
      <c r="N2298" s="84" t="str">
        <f t="shared" si="498"/>
        <v/>
      </c>
      <c r="O2298" s="128"/>
      <c r="P2298" s="84" t="str">
        <f t="shared" si="499"/>
        <v/>
      </c>
      <c r="Q2298" s="84" t="str">
        <f t="shared" si="496"/>
        <v/>
      </c>
      <c r="R2298" s="84" t="str">
        <f t="shared" si="500"/>
        <v/>
      </c>
      <c r="S2298" s="84" t="str">
        <f t="shared" si="501"/>
        <v/>
      </c>
      <c r="U2298" s="84" t="str">
        <f t="shared" si="502"/>
        <v/>
      </c>
      <c r="W2298" s="108" t="str">
        <f>IF($N2298="", "", SUM($D$11:$D2298))</f>
        <v/>
      </c>
      <c r="X2298" s="111" t="str">
        <f t="shared" si="503"/>
        <v/>
      </c>
      <c r="Y2298" s="114" t="str">
        <f t="shared" si="507"/>
        <v/>
      </c>
      <c r="Z2298" s="111" t="str">
        <f>IF(X2298="", "", X2298-SUM($Z$11:$Z2297))</f>
        <v/>
      </c>
      <c r="AA2298" s="111" t="str">
        <f>IF($Y2298="", "", $Y2298-SUM($AA$11:$AA2297))</f>
        <v/>
      </c>
      <c r="AB2298" s="111" t="str">
        <f t="shared" si="508"/>
        <v/>
      </c>
      <c r="AC2298" s="121" t="str">
        <f t="shared" si="504"/>
        <v/>
      </c>
      <c r="AD2298" s="122" t="str">
        <f t="shared" si="505"/>
        <v/>
      </c>
      <c r="AE2298" s="123" t="str">
        <f t="shared" si="509"/>
        <v/>
      </c>
      <c r="AG2298" s="150" t="str">
        <f t="shared" si="506"/>
        <v/>
      </c>
    </row>
    <row r="2299" spans="1:33" x14ac:dyDescent="0.25">
      <c r="A2299" s="56"/>
      <c r="B2299" s="70"/>
      <c r="C2299" s="76"/>
      <c r="D2299" s="73"/>
      <c r="E2299" s="79"/>
      <c r="F2299" s="56"/>
      <c r="G2299" s="13" t="str">
        <f t="shared" si="497"/>
        <v/>
      </c>
      <c r="H2299" s="56"/>
      <c r="K2299" s="128"/>
      <c r="L2299" s="128"/>
      <c r="M2299" s="128"/>
      <c r="N2299" s="84" t="str">
        <f t="shared" si="498"/>
        <v/>
      </c>
      <c r="O2299" s="128"/>
      <c r="P2299" s="84" t="str">
        <f t="shared" si="499"/>
        <v/>
      </c>
      <c r="Q2299" s="84" t="str">
        <f t="shared" si="496"/>
        <v/>
      </c>
      <c r="R2299" s="84" t="str">
        <f t="shared" si="500"/>
        <v/>
      </c>
      <c r="S2299" s="84" t="str">
        <f t="shared" si="501"/>
        <v/>
      </c>
      <c r="U2299" s="84" t="str">
        <f t="shared" si="502"/>
        <v/>
      </c>
      <c r="W2299" s="108" t="str">
        <f>IF($N2299="", "", SUM($D$11:$D2299))</f>
        <v/>
      </c>
      <c r="X2299" s="111" t="str">
        <f t="shared" si="503"/>
        <v/>
      </c>
      <c r="Y2299" s="114" t="str">
        <f t="shared" si="507"/>
        <v/>
      </c>
      <c r="Z2299" s="111" t="str">
        <f>IF(X2299="", "", X2299-SUM($Z$11:$Z2298))</f>
        <v/>
      </c>
      <c r="AA2299" s="111" t="str">
        <f>IF($Y2299="", "", $Y2299-SUM($AA$11:$AA2298))</f>
        <v/>
      </c>
      <c r="AB2299" s="111" t="str">
        <f t="shared" si="508"/>
        <v/>
      </c>
      <c r="AC2299" s="121" t="str">
        <f t="shared" si="504"/>
        <v/>
      </c>
      <c r="AD2299" s="122" t="str">
        <f t="shared" si="505"/>
        <v/>
      </c>
      <c r="AE2299" s="123" t="str">
        <f t="shared" si="509"/>
        <v/>
      </c>
      <c r="AG2299" s="150" t="str">
        <f t="shared" si="506"/>
        <v/>
      </c>
    </row>
    <row r="2300" spans="1:33" x14ac:dyDescent="0.25">
      <c r="A2300" s="56"/>
      <c r="B2300" s="70"/>
      <c r="C2300" s="76"/>
      <c r="D2300" s="73"/>
      <c r="E2300" s="79"/>
      <c r="F2300" s="56"/>
      <c r="G2300" s="13" t="str">
        <f t="shared" si="497"/>
        <v/>
      </c>
      <c r="H2300" s="56"/>
      <c r="K2300" s="128"/>
      <c r="L2300" s="128"/>
      <c r="M2300" s="128"/>
      <c r="N2300" s="84" t="str">
        <f t="shared" si="498"/>
        <v/>
      </c>
      <c r="O2300" s="128"/>
      <c r="P2300" s="84" t="str">
        <f t="shared" si="499"/>
        <v/>
      </c>
      <c r="Q2300" s="84" t="str">
        <f t="shared" si="496"/>
        <v/>
      </c>
      <c r="R2300" s="84" t="str">
        <f t="shared" si="500"/>
        <v/>
      </c>
      <c r="S2300" s="84" t="str">
        <f t="shared" si="501"/>
        <v/>
      </c>
      <c r="U2300" s="84" t="str">
        <f t="shared" si="502"/>
        <v/>
      </c>
      <c r="W2300" s="108" t="str">
        <f>IF($N2300="", "", SUM($D$11:$D2300))</f>
        <v/>
      </c>
      <c r="X2300" s="111" t="str">
        <f t="shared" si="503"/>
        <v/>
      </c>
      <c r="Y2300" s="114" t="str">
        <f t="shared" si="507"/>
        <v/>
      </c>
      <c r="Z2300" s="111" t="str">
        <f>IF(X2300="", "", X2300-SUM($Z$11:$Z2299))</f>
        <v/>
      </c>
      <c r="AA2300" s="111" t="str">
        <f>IF($Y2300="", "", $Y2300-SUM($AA$11:$AA2299))</f>
        <v/>
      </c>
      <c r="AB2300" s="111" t="str">
        <f t="shared" si="508"/>
        <v/>
      </c>
      <c r="AC2300" s="121" t="str">
        <f t="shared" si="504"/>
        <v/>
      </c>
      <c r="AD2300" s="122" t="str">
        <f t="shared" si="505"/>
        <v/>
      </c>
      <c r="AE2300" s="123" t="str">
        <f t="shared" si="509"/>
        <v/>
      </c>
      <c r="AG2300" s="150" t="str">
        <f t="shared" si="506"/>
        <v/>
      </c>
    </row>
    <row r="2301" spans="1:33" x14ac:dyDescent="0.25">
      <c r="A2301" s="56"/>
      <c r="B2301" s="70"/>
      <c r="C2301" s="76"/>
      <c r="D2301" s="73"/>
      <c r="E2301" s="79"/>
      <c r="F2301" s="56"/>
      <c r="G2301" s="13" t="str">
        <f t="shared" si="497"/>
        <v/>
      </c>
      <c r="H2301" s="56"/>
      <c r="K2301" s="128"/>
      <c r="L2301" s="128"/>
      <c r="M2301" s="128"/>
      <c r="N2301" s="84" t="str">
        <f t="shared" si="498"/>
        <v/>
      </c>
      <c r="O2301" s="128"/>
      <c r="P2301" s="84" t="str">
        <f t="shared" si="499"/>
        <v/>
      </c>
      <c r="Q2301" s="84" t="str">
        <f t="shared" si="496"/>
        <v/>
      </c>
      <c r="R2301" s="84" t="str">
        <f t="shared" si="500"/>
        <v/>
      </c>
      <c r="S2301" s="84" t="str">
        <f t="shared" si="501"/>
        <v/>
      </c>
      <c r="U2301" s="84" t="str">
        <f t="shared" si="502"/>
        <v/>
      </c>
      <c r="W2301" s="108" t="str">
        <f>IF($N2301="", "", SUM($D$11:$D2301))</f>
        <v/>
      </c>
      <c r="X2301" s="111" t="str">
        <f t="shared" si="503"/>
        <v/>
      </c>
      <c r="Y2301" s="114" t="str">
        <f t="shared" si="507"/>
        <v/>
      </c>
      <c r="Z2301" s="111" t="str">
        <f>IF(X2301="", "", X2301-SUM($Z$11:$Z2300))</f>
        <v/>
      </c>
      <c r="AA2301" s="111" t="str">
        <f>IF($Y2301="", "", $Y2301-SUM($AA$11:$AA2300))</f>
        <v/>
      </c>
      <c r="AB2301" s="111" t="str">
        <f t="shared" si="508"/>
        <v/>
      </c>
      <c r="AC2301" s="121" t="str">
        <f t="shared" si="504"/>
        <v/>
      </c>
      <c r="AD2301" s="122" t="str">
        <f t="shared" si="505"/>
        <v/>
      </c>
      <c r="AE2301" s="123" t="str">
        <f t="shared" si="509"/>
        <v/>
      </c>
      <c r="AG2301" s="150" t="str">
        <f t="shared" si="506"/>
        <v/>
      </c>
    </row>
    <row r="2302" spans="1:33" x14ac:dyDescent="0.25">
      <c r="A2302" s="56"/>
      <c r="B2302" s="70"/>
      <c r="C2302" s="76"/>
      <c r="D2302" s="73"/>
      <c r="E2302" s="79"/>
      <c r="F2302" s="56"/>
      <c r="G2302" s="13" t="str">
        <f t="shared" si="497"/>
        <v/>
      </c>
      <c r="H2302" s="56"/>
      <c r="K2302" s="128"/>
      <c r="L2302" s="128"/>
      <c r="M2302" s="128"/>
      <c r="N2302" s="84" t="str">
        <f t="shared" si="498"/>
        <v/>
      </c>
      <c r="O2302" s="128"/>
      <c r="P2302" s="84" t="str">
        <f t="shared" si="499"/>
        <v/>
      </c>
      <c r="Q2302" s="84" t="str">
        <f t="shared" si="496"/>
        <v/>
      </c>
      <c r="R2302" s="84" t="str">
        <f t="shared" si="500"/>
        <v/>
      </c>
      <c r="S2302" s="84" t="str">
        <f t="shared" si="501"/>
        <v/>
      </c>
      <c r="U2302" s="84" t="str">
        <f t="shared" si="502"/>
        <v/>
      </c>
      <c r="W2302" s="108" t="str">
        <f>IF($N2302="", "", SUM($D$11:$D2302))</f>
        <v/>
      </c>
      <c r="X2302" s="111" t="str">
        <f t="shared" si="503"/>
        <v/>
      </c>
      <c r="Y2302" s="114" t="str">
        <f t="shared" si="507"/>
        <v/>
      </c>
      <c r="Z2302" s="111" t="str">
        <f>IF(X2302="", "", X2302-SUM($Z$11:$Z2301))</f>
        <v/>
      </c>
      <c r="AA2302" s="111" t="str">
        <f>IF($Y2302="", "", $Y2302-SUM($AA$11:$AA2301))</f>
        <v/>
      </c>
      <c r="AB2302" s="111" t="str">
        <f t="shared" si="508"/>
        <v/>
      </c>
      <c r="AC2302" s="121" t="str">
        <f t="shared" si="504"/>
        <v/>
      </c>
      <c r="AD2302" s="122" t="str">
        <f t="shared" si="505"/>
        <v/>
      </c>
      <c r="AE2302" s="123" t="str">
        <f t="shared" si="509"/>
        <v/>
      </c>
      <c r="AG2302" s="150" t="str">
        <f t="shared" si="506"/>
        <v/>
      </c>
    </row>
    <row r="2303" spans="1:33" x14ac:dyDescent="0.25">
      <c r="A2303" s="56"/>
      <c r="B2303" s="70"/>
      <c r="C2303" s="76"/>
      <c r="D2303" s="73"/>
      <c r="E2303" s="79"/>
      <c r="F2303" s="56"/>
      <c r="G2303" s="13" t="str">
        <f t="shared" si="497"/>
        <v/>
      </c>
      <c r="H2303" s="56"/>
      <c r="K2303" s="128"/>
      <c r="L2303" s="128"/>
      <c r="M2303" s="128"/>
      <c r="N2303" s="84" t="str">
        <f t="shared" si="498"/>
        <v/>
      </c>
      <c r="O2303" s="128"/>
      <c r="P2303" s="84" t="str">
        <f t="shared" si="499"/>
        <v/>
      </c>
      <c r="Q2303" s="84" t="str">
        <f t="shared" si="496"/>
        <v/>
      </c>
      <c r="R2303" s="84" t="str">
        <f t="shared" si="500"/>
        <v/>
      </c>
      <c r="S2303" s="84" t="str">
        <f t="shared" si="501"/>
        <v/>
      </c>
      <c r="U2303" s="84" t="str">
        <f t="shared" si="502"/>
        <v/>
      </c>
      <c r="W2303" s="108" t="str">
        <f>IF($N2303="", "", SUM($D$11:$D2303))</f>
        <v/>
      </c>
      <c r="X2303" s="111" t="str">
        <f t="shared" si="503"/>
        <v/>
      </c>
      <c r="Y2303" s="114" t="str">
        <f t="shared" si="507"/>
        <v/>
      </c>
      <c r="Z2303" s="111" t="str">
        <f>IF(X2303="", "", X2303-SUM($Z$11:$Z2302))</f>
        <v/>
      </c>
      <c r="AA2303" s="111" t="str">
        <f>IF($Y2303="", "", $Y2303-SUM($AA$11:$AA2302))</f>
        <v/>
      </c>
      <c r="AB2303" s="111" t="str">
        <f t="shared" si="508"/>
        <v/>
      </c>
      <c r="AC2303" s="121" t="str">
        <f t="shared" si="504"/>
        <v/>
      </c>
      <c r="AD2303" s="122" t="str">
        <f t="shared" si="505"/>
        <v/>
      </c>
      <c r="AE2303" s="123" t="str">
        <f t="shared" si="509"/>
        <v/>
      </c>
      <c r="AG2303" s="150" t="str">
        <f t="shared" si="506"/>
        <v/>
      </c>
    </row>
    <row r="2304" spans="1:33" x14ac:dyDescent="0.25">
      <c r="A2304" s="56"/>
      <c r="B2304" s="70"/>
      <c r="C2304" s="76"/>
      <c r="D2304" s="73"/>
      <c r="E2304" s="79"/>
      <c r="F2304" s="56"/>
      <c r="G2304" s="13" t="str">
        <f t="shared" si="497"/>
        <v/>
      </c>
      <c r="H2304" s="56"/>
      <c r="K2304" s="128"/>
      <c r="L2304" s="128"/>
      <c r="M2304" s="128"/>
      <c r="N2304" s="84" t="str">
        <f t="shared" si="498"/>
        <v/>
      </c>
      <c r="O2304" s="128"/>
      <c r="P2304" s="84" t="str">
        <f t="shared" si="499"/>
        <v/>
      </c>
      <c r="Q2304" s="84" t="str">
        <f t="shared" si="496"/>
        <v/>
      </c>
      <c r="R2304" s="84" t="str">
        <f t="shared" si="500"/>
        <v/>
      </c>
      <c r="S2304" s="84" t="str">
        <f t="shared" si="501"/>
        <v/>
      </c>
      <c r="U2304" s="84" t="str">
        <f t="shared" si="502"/>
        <v/>
      </c>
      <c r="W2304" s="108" t="str">
        <f>IF($N2304="", "", SUM($D$11:$D2304))</f>
        <v/>
      </c>
      <c r="X2304" s="111" t="str">
        <f t="shared" si="503"/>
        <v/>
      </c>
      <c r="Y2304" s="114" t="str">
        <f t="shared" si="507"/>
        <v/>
      </c>
      <c r="Z2304" s="111" t="str">
        <f>IF(X2304="", "", X2304-SUM($Z$11:$Z2303))</f>
        <v/>
      </c>
      <c r="AA2304" s="111" t="str">
        <f>IF($Y2304="", "", $Y2304-SUM($AA$11:$AA2303))</f>
        <v/>
      </c>
      <c r="AB2304" s="111" t="str">
        <f t="shared" si="508"/>
        <v/>
      </c>
      <c r="AC2304" s="121" t="str">
        <f t="shared" si="504"/>
        <v/>
      </c>
      <c r="AD2304" s="122" t="str">
        <f t="shared" si="505"/>
        <v/>
      </c>
      <c r="AE2304" s="123" t="str">
        <f t="shared" si="509"/>
        <v/>
      </c>
      <c r="AG2304" s="150" t="str">
        <f t="shared" si="506"/>
        <v/>
      </c>
    </row>
    <row r="2305" spans="1:33" x14ac:dyDescent="0.25">
      <c r="A2305" s="56"/>
      <c r="B2305" s="70"/>
      <c r="C2305" s="76"/>
      <c r="D2305" s="73"/>
      <c r="E2305" s="79"/>
      <c r="F2305" s="56"/>
      <c r="G2305" s="13" t="str">
        <f t="shared" si="497"/>
        <v/>
      </c>
      <c r="H2305" s="56"/>
      <c r="K2305" s="128"/>
      <c r="L2305" s="128"/>
      <c r="M2305" s="128"/>
      <c r="N2305" s="84" t="str">
        <f t="shared" si="498"/>
        <v/>
      </c>
      <c r="O2305" s="128"/>
      <c r="P2305" s="84" t="str">
        <f t="shared" si="499"/>
        <v/>
      </c>
      <c r="Q2305" s="84" t="str">
        <f t="shared" si="496"/>
        <v/>
      </c>
      <c r="R2305" s="84" t="str">
        <f t="shared" si="500"/>
        <v/>
      </c>
      <c r="S2305" s="84" t="str">
        <f t="shared" si="501"/>
        <v/>
      </c>
      <c r="U2305" s="84" t="str">
        <f t="shared" si="502"/>
        <v/>
      </c>
      <c r="W2305" s="108" t="str">
        <f>IF($N2305="", "", SUM($D$11:$D2305))</f>
        <v/>
      </c>
      <c r="X2305" s="111" t="str">
        <f t="shared" si="503"/>
        <v/>
      </c>
      <c r="Y2305" s="114" t="str">
        <f t="shared" si="507"/>
        <v/>
      </c>
      <c r="Z2305" s="111" t="str">
        <f>IF(X2305="", "", X2305-SUM($Z$11:$Z2304))</f>
        <v/>
      </c>
      <c r="AA2305" s="111" t="str">
        <f>IF($Y2305="", "", $Y2305-SUM($AA$11:$AA2304))</f>
        <v/>
      </c>
      <c r="AB2305" s="111" t="str">
        <f t="shared" si="508"/>
        <v/>
      </c>
      <c r="AC2305" s="121" t="str">
        <f t="shared" si="504"/>
        <v/>
      </c>
      <c r="AD2305" s="122" t="str">
        <f t="shared" si="505"/>
        <v/>
      </c>
      <c r="AE2305" s="123" t="str">
        <f t="shared" si="509"/>
        <v/>
      </c>
      <c r="AG2305" s="150" t="str">
        <f t="shared" si="506"/>
        <v/>
      </c>
    </row>
    <row r="2306" spans="1:33" x14ac:dyDescent="0.25">
      <c r="A2306" s="56"/>
      <c r="B2306" s="70"/>
      <c r="C2306" s="76"/>
      <c r="D2306" s="73"/>
      <c r="E2306" s="79"/>
      <c r="F2306" s="56"/>
      <c r="G2306" s="13" t="str">
        <f t="shared" si="497"/>
        <v/>
      </c>
      <c r="H2306" s="56"/>
      <c r="K2306" s="128"/>
      <c r="L2306" s="128"/>
      <c r="M2306" s="128"/>
      <c r="N2306" s="84" t="str">
        <f t="shared" si="498"/>
        <v/>
      </c>
      <c r="O2306" s="128"/>
      <c r="P2306" s="84" t="str">
        <f t="shared" si="499"/>
        <v/>
      </c>
      <c r="Q2306" s="84" t="str">
        <f t="shared" si="496"/>
        <v/>
      </c>
      <c r="R2306" s="84" t="str">
        <f t="shared" si="500"/>
        <v/>
      </c>
      <c r="S2306" s="84" t="str">
        <f t="shared" si="501"/>
        <v/>
      </c>
      <c r="U2306" s="84" t="str">
        <f t="shared" si="502"/>
        <v/>
      </c>
      <c r="W2306" s="108" t="str">
        <f>IF($N2306="", "", SUM($D$11:$D2306))</f>
        <v/>
      </c>
      <c r="X2306" s="111" t="str">
        <f t="shared" si="503"/>
        <v/>
      </c>
      <c r="Y2306" s="114" t="str">
        <f t="shared" si="507"/>
        <v/>
      </c>
      <c r="Z2306" s="111" t="str">
        <f>IF(X2306="", "", X2306-SUM($Z$11:$Z2305))</f>
        <v/>
      </c>
      <c r="AA2306" s="111" t="str">
        <f>IF($Y2306="", "", $Y2306-SUM($AA$11:$AA2305))</f>
        <v/>
      </c>
      <c r="AB2306" s="111" t="str">
        <f t="shared" si="508"/>
        <v/>
      </c>
      <c r="AC2306" s="121" t="str">
        <f t="shared" si="504"/>
        <v/>
      </c>
      <c r="AD2306" s="122" t="str">
        <f t="shared" si="505"/>
        <v/>
      </c>
      <c r="AE2306" s="123" t="str">
        <f t="shared" si="509"/>
        <v/>
      </c>
      <c r="AG2306" s="150" t="str">
        <f t="shared" si="506"/>
        <v/>
      </c>
    </row>
    <row r="2307" spans="1:33" x14ac:dyDescent="0.25">
      <c r="A2307" s="56"/>
      <c r="B2307" s="70"/>
      <c r="C2307" s="76"/>
      <c r="D2307" s="73"/>
      <c r="E2307" s="79"/>
      <c r="F2307" s="56"/>
      <c r="G2307" s="13" t="str">
        <f t="shared" si="497"/>
        <v/>
      </c>
      <c r="H2307" s="56"/>
      <c r="K2307" s="128"/>
      <c r="L2307" s="128"/>
      <c r="M2307" s="128"/>
      <c r="N2307" s="84" t="str">
        <f t="shared" si="498"/>
        <v/>
      </c>
      <c r="O2307" s="128"/>
      <c r="P2307" s="84" t="str">
        <f t="shared" si="499"/>
        <v/>
      </c>
      <c r="Q2307" s="84" t="str">
        <f t="shared" si="496"/>
        <v/>
      </c>
      <c r="R2307" s="84" t="str">
        <f t="shared" si="500"/>
        <v/>
      </c>
      <c r="S2307" s="84" t="str">
        <f t="shared" si="501"/>
        <v/>
      </c>
      <c r="U2307" s="84" t="str">
        <f t="shared" si="502"/>
        <v/>
      </c>
      <c r="W2307" s="108" t="str">
        <f>IF($N2307="", "", SUM($D$11:$D2307))</f>
        <v/>
      </c>
      <c r="X2307" s="111" t="str">
        <f t="shared" si="503"/>
        <v/>
      </c>
      <c r="Y2307" s="114" t="str">
        <f t="shared" si="507"/>
        <v/>
      </c>
      <c r="Z2307" s="111" t="str">
        <f>IF(X2307="", "", X2307-SUM($Z$11:$Z2306))</f>
        <v/>
      </c>
      <c r="AA2307" s="111" t="str">
        <f>IF($Y2307="", "", $Y2307-SUM($AA$11:$AA2306))</f>
        <v/>
      </c>
      <c r="AB2307" s="111" t="str">
        <f t="shared" si="508"/>
        <v/>
      </c>
      <c r="AC2307" s="121" t="str">
        <f t="shared" si="504"/>
        <v/>
      </c>
      <c r="AD2307" s="122" t="str">
        <f t="shared" si="505"/>
        <v/>
      </c>
      <c r="AE2307" s="123" t="str">
        <f t="shared" si="509"/>
        <v/>
      </c>
      <c r="AG2307" s="150" t="str">
        <f t="shared" si="506"/>
        <v/>
      </c>
    </row>
    <row r="2308" spans="1:33" x14ac:dyDescent="0.25">
      <c r="A2308" s="56"/>
      <c r="B2308" s="70"/>
      <c r="C2308" s="76"/>
      <c r="D2308" s="73"/>
      <c r="E2308" s="79"/>
      <c r="F2308" s="56"/>
      <c r="G2308" s="13" t="str">
        <f t="shared" si="497"/>
        <v/>
      </c>
      <c r="H2308" s="56"/>
      <c r="K2308" s="128"/>
      <c r="L2308" s="128"/>
      <c r="M2308" s="128"/>
      <c r="N2308" s="84" t="str">
        <f t="shared" si="498"/>
        <v/>
      </c>
      <c r="O2308" s="128"/>
      <c r="P2308" s="84" t="str">
        <f t="shared" si="499"/>
        <v/>
      </c>
      <c r="Q2308" s="84" t="str">
        <f t="shared" si="496"/>
        <v/>
      </c>
      <c r="R2308" s="84" t="str">
        <f t="shared" si="500"/>
        <v/>
      </c>
      <c r="S2308" s="84" t="str">
        <f t="shared" si="501"/>
        <v/>
      </c>
      <c r="U2308" s="84" t="str">
        <f t="shared" si="502"/>
        <v/>
      </c>
      <c r="W2308" s="108" t="str">
        <f>IF($N2308="", "", SUM($D$11:$D2308))</f>
        <v/>
      </c>
      <c r="X2308" s="111" t="str">
        <f t="shared" si="503"/>
        <v/>
      </c>
      <c r="Y2308" s="114" t="str">
        <f t="shared" si="507"/>
        <v/>
      </c>
      <c r="Z2308" s="111" t="str">
        <f>IF(X2308="", "", X2308-SUM($Z$11:$Z2307))</f>
        <v/>
      </c>
      <c r="AA2308" s="111" t="str">
        <f>IF($Y2308="", "", $Y2308-SUM($AA$11:$AA2307))</f>
        <v/>
      </c>
      <c r="AB2308" s="111" t="str">
        <f t="shared" si="508"/>
        <v/>
      </c>
      <c r="AC2308" s="121" t="str">
        <f t="shared" si="504"/>
        <v/>
      </c>
      <c r="AD2308" s="122" t="str">
        <f t="shared" si="505"/>
        <v/>
      </c>
      <c r="AE2308" s="123" t="str">
        <f t="shared" si="509"/>
        <v/>
      </c>
      <c r="AG2308" s="150" t="str">
        <f t="shared" si="506"/>
        <v/>
      </c>
    </row>
    <row r="2309" spans="1:33" x14ac:dyDescent="0.25">
      <c r="A2309" s="56"/>
      <c r="B2309" s="70"/>
      <c r="C2309" s="76"/>
      <c r="D2309" s="73"/>
      <c r="E2309" s="79"/>
      <c r="F2309" s="56"/>
      <c r="G2309" s="13" t="str">
        <f t="shared" si="497"/>
        <v/>
      </c>
      <c r="H2309" s="56"/>
      <c r="K2309" s="128"/>
      <c r="L2309" s="128"/>
      <c r="M2309" s="128"/>
      <c r="N2309" s="84" t="str">
        <f t="shared" si="498"/>
        <v/>
      </c>
      <c r="O2309" s="128"/>
      <c r="P2309" s="84" t="str">
        <f t="shared" si="499"/>
        <v/>
      </c>
      <c r="Q2309" s="84" t="str">
        <f t="shared" si="496"/>
        <v/>
      </c>
      <c r="R2309" s="84" t="str">
        <f t="shared" si="500"/>
        <v/>
      </c>
      <c r="S2309" s="84" t="str">
        <f t="shared" si="501"/>
        <v/>
      </c>
      <c r="U2309" s="84" t="str">
        <f t="shared" si="502"/>
        <v/>
      </c>
      <c r="W2309" s="108" t="str">
        <f>IF($N2309="", "", SUM($D$11:$D2309))</f>
        <v/>
      </c>
      <c r="X2309" s="111" t="str">
        <f t="shared" si="503"/>
        <v/>
      </c>
      <c r="Y2309" s="114" t="str">
        <f t="shared" si="507"/>
        <v/>
      </c>
      <c r="Z2309" s="111" t="str">
        <f>IF(X2309="", "", X2309-SUM($Z$11:$Z2308))</f>
        <v/>
      </c>
      <c r="AA2309" s="111" t="str">
        <f>IF($Y2309="", "", $Y2309-SUM($AA$11:$AA2308))</f>
        <v/>
      </c>
      <c r="AB2309" s="111" t="str">
        <f t="shared" si="508"/>
        <v/>
      </c>
      <c r="AC2309" s="121" t="str">
        <f t="shared" si="504"/>
        <v/>
      </c>
      <c r="AD2309" s="122" t="str">
        <f t="shared" si="505"/>
        <v/>
      </c>
      <c r="AE2309" s="123" t="str">
        <f t="shared" si="509"/>
        <v/>
      </c>
      <c r="AG2309" s="150" t="str">
        <f t="shared" si="506"/>
        <v/>
      </c>
    </row>
    <row r="2310" spans="1:33" x14ac:dyDescent="0.25">
      <c r="A2310" s="56"/>
      <c r="B2310" s="70"/>
      <c r="C2310" s="76"/>
      <c r="D2310" s="73"/>
      <c r="E2310" s="79"/>
      <c r="F2310" s="56"/>
      <c r="G2310" s="13" t="str">
        <f t="shared" si="497"/>
        <v/>
      </c>
      <c r="H2310" s="56"/>
      <c r="K2310" s="128"/>
      <c r="L2310" s="128"/>
      <c r="M2310" s="128"/>
      <c r="N2310" s="84" t="str">
        <f t="shared" si="498"/>
        <v/>
      </c>
      <c r="O2310" s="128"/>
      <c r="P2310" s="84" t="str">
        <f t="shared" si="499"/>
        <v/>
      </c>
      <c r="Q2310" s="84" t="str">
        <f t="shared" si="496"/>
        <v/>
      </c>
      <c r="R2310" s="84" t="str">
        <f t="shared" si="500"/>
        <v/>
      </c>
      <c r="S2310" s="84" t="str">
        <f t="shared" si="501"/>
        <v/>
      </c>
      <c r="U2310" s="84" t="str">
        <f t="shared" si="502"/>
        <v/>
      </c>
      <c r="W2310" s="108" t="str">
        <f>IF($N2310="", "", SUM($D$11:$D2310))</f>
        <v/>
      </c>
      <c r="X2310" s="111" t="str">
        <f t="shared" si="503"/>
        <v/>
      </c>
      <c r="Y2310" s="114" t="str">
        <f t="shared" si="507"/>
        <v/>
      </c>
      <c r="Z2310" s="111" t="str">
        <f>IF(X2310="", "", X2310-SUM($Z$11:$Z2309))</f>
        <v/>
      </c>
      <c r="AA2310" s="111" t="str">
        <f>IF($Y2310="", "", $Y2310-SUM($AA$11:$AA2309))</f>
        <v/>
      </c>
      <c r="AB2310" s="111" t="str">
        <f t="shared" si="508"/>
        <v/>
      </c>
      <c r="AC2310" s="121" t="str">
        <f t="shared" si="504"/>
        <v/>
      </c>
      <c r="AD2310" s="122" t="str">
        <f t="shared" si="505"/>
        <v/>
      </c>
      <c r="AE2310" s="123" t="str">
        <f t="shared" si="509"/>
        <v/>
      </c>
      <c r="AG2310" s="150" t="str">
        <f t="shared" si="506"/>
        <v/>
      </c>
    </row>
    <row r="2311" spans="1:33" x14ac:dyDescent="0.25">
      <c r="A2311" s="56"/>
      <c r="B2311" s="70"/>
      <c r="C2311" s="76"/>
      <c r="D2311" s="73"/>
      <c r="E2311" s="79"/>
      <c r="F2311" s="56"/>
      <c r="G2311" s="13" t="str">
        <f t="shared" si="497"/>
        <v/>
      </c>
      <c r="H2311" s="56"/>
      <c r="K2311" s="128"/>
      <c r="L2311" s="128"/>
      <c r="M2311" s="128"/>
      <c r="N2311" s="84" t="str">
        <f t="shared" si="498"/>
        <v/>
      </c>
      <c r="O2311" s="128"/>
      <c r="P2311" s="84" t="str">
        <f t="shared" si="499"/>
        <v/>
      </c>
      <c r="Q2311" s="84" t="str">
        <f t="shared" si="496"/>
        <v/>
      </c>
      <c r="R2311" s="84" t="str">
        <f t="shared" si="500"/>
        <v/>
      </c>
      <c r="S2311" s="84" t="str">
        <f t="shared" si="501"/>
        <v/>
      </c>
      <c r="U2311" s="84" t="str">
        <f t="shared" si="502"/>
        <v/>
      </c>
      <c r="W2311" s="108" t="str">
        <f>IF($N2311="", "", SUM($D$11:$D2311))</f>
        <v/>
      </c>
      <c r="X2311" s="111" t="str">
        <f t="shared" si="503"/>
        <v/>
      </c>
      <c r="Y2311" s="114" t="str">
        <f t="shared" si="507"/>
        <v/>
      </c>
      <c r="Z2311" s="111" t="str">
        <f>IF(X2311="", "", X2311-SUM($Z$11:$Z2310))</f>
        <v/>
      </c>
      <c r="AA2311" s="111" t="str">
        <f>IF($Y2311="", "", $Y2311-SUM($AA$11:$AA2310))</f>
        <v/>
      </c>
      <c r="AB2311" s="111" t="str">
        <f t="shared" si="508"/>
        <v/>
      </c>
      <c r="AC2311" s="121" t="str">
        <f t="shared" si="504"/>
        <v/>
      </c>
      <c r="AD2311" s="122" t="str">
        <f t="shared" si="505"/>
        <v/>
      </c>
      <c r="AE2311" s="123" t="str">
        <f t="shared" si="509"/>
        <v/>
      </c>
      <c r="AG2311" s="150" t="str">
        <f t="shared" si="506"/>
        <v/>
      </c>
    </row>
    <row r="2312" spans="1:33" x14ac:dyDescent="0.25">
      <c r="A2312" s="56"/>
      <c r="B2312" s="70"/>
      <c r="C2312" s="76"/>
      <c r="D2312" s="73"/>
      <c r="E2312" s="79"/>
      <c r="F2312" s="56"/>
      <c r="G2312" s="13" t="str">
        <f t="shared" si="497"/>
        <v/>
      </c>
      <c r="H2312" s="56"/>
      <c r="K2312" s="128"/>
      <c r="L2312" s="128"/>
      <c r="M2312" s="128"/>
      <c r="N2312" s="84" t="str">
        <f t="shared" si="498"/>
        <v/>
      </c>
      <c r="O2312" s="128"/>
      <c r="P2312" s="84" t="str">
        <f t="shared" si="499"/>
        <v/>
      </c>
      <c r="Q2312" s="84" t="str">
        <f t="shared" si="496"/>
        <v/>
      </c>
      <c r="R2312" s="84" t="str">
        <f t="shared" si="500"/>
        <v/>
      </c>
      <c r="S2312" s="84" t="str">
        <f t="shared" si="501"/>
        <v/>
      </c>
      <c r="U2312" s="84" t="str">
        <f t="shared" si="502"/>
        <v/>
      </c>
      <c r="W2312" s="108" t="str">
        <f>IF($N2312="", "", SUM($D$11:$D2312))</f>
        <v/>
      </c>
      <c r="X2312" s="111" t="str">
        <f t="shared" si="503"/>
        <v/>
      </c>
      <c r="Y2312" s="114" t="str">
        <f t="shared" si="507"/>
        <v/>
      </c>
      <c r="Z2312" s="111" t="str">
        <f>IF(X2312="", "", X2312-SUM($Z$11:$Z2311))</f>
        <v/>
      </c>
      <c r="AA2312" s="111" t="str">
        <f>IF($Y2312="", "", $Y2312-SUM($AA$11:$AA2311))</f>
        <v/>
      </c>
      <c r="AB2312" s="111" t="str">
        <f t="shared" si="508"/>
        <v/>
      </c>
      <c r="AC2312" s="121" t="str">
        <f t="shared" si="504"/>
        <v/>
      </c>
      <c r="AD2312" s="122" t="str">
        <f t="shared" si="505"/>
        <v/>
      </c>
      <c r="AE2312" s="123" t="str">
        <f t="shared" si="509"/>
        <v/>
      </c>
      <c r="AG2312" s="150" t="str">
        <f t="shared" si="506"/>
        <v/>
      </c>
    </row>
    <row r="2313" spans="1:33" x14ac:dyDescent="0.25">
      <c r="A2313" s="56"/>
      <c r="B2313" s="70"/>
      <c r="C2313" s="76"/>
      <c r="D2313" s="73"/>
      <c r="E2313" s="79"/>
      <c r="F2313" s="56"/>
      <c r="G2313" s="13" t="str">
        <f t="shared" si="497"/>
        <v/>
      </c>
      <c r="H2313" s="56"/>
      <c r="K2313" s="128"/>
      <c r="L2313" s="128"/>
      <c r="M2313" s="128"/>
      <c r="N2313" s="84" t="str">
        <f t="shared" si="498"/>
        <v/>
      </c>
      <c r="O2313" s="128"/>
      <c r="P2313" s="84" t="str">
        <f t="shared" si="499"/>
        <v/>
      </c>
      <c r="Q2313" s="84" t="str">
        <f t="shared" si="496"/>
        <v/>
      </c>
      <c r="R2313" s="84" t="str">
        <f t="shared" si="500"/>
        <v/>
      </c>
      <c r="S2313" s="84" t="str">
        <f t="shared" si="501"/>
        <v/>
      </c>
      <c r="U2313" s="84" t="str">
        <f t="shared" si="502"/>
        <v/>
      </c>
      <c r="W2313" s="108" t="str">
        <f>IF($N2313="", "", SUM($D$11:$D2313))</f>
        <v/>
      </c>
      <c r="X2313" s="111" t="str">
        <f t="shared" si="503"/>
        <v/>
      </c>
      <c r="Y2313" s="114" t="str">
        <f t="shared" si="507"/>
        <v/>
      </c>
      <c r="Z2313" s="111" t="str">
        <f>IF(X2313="", "", X2313-SUM($Z$11:$Z2312))</f>
        <v/>
      </c>
      <c r="AA2313" s="111" t="str">
        <f>IF($Y2313="", "", $Y2313-SUM($AA$11:$AA2312))</f>
        <v/>
      </c>
      <c r="AB2313" s="111" t="str">
        <f t="shared" si="508"/>
        <v/>
      </c>
      <c r="AC2313" s="121" t="str">
        <f t="shared" si="504"/>
        <v/>
      </c>
      <c r="AD2313" s="122" t="str">
        <f t="shared" si="505"/>
        <v/>
      </c>
      <c r="AE2313" s="123" t="str">
        <f t="shared" si="509"/>
        <v/>
      </c>
      <c r="AG2313" s="150" t="str">
        <f t="shared" si="506"/>
        <v/>
      </c>
    </row>
    <row r="2314" spans="1:33" x14ac:dyDescent="0.25">
      <c r="A2314" s="56"/>
      <c r="B2314" s="70"/>
      <c r="C2314" s="76"/>
      <c r="D2314" s="73"/>
      <c r="E2314" s="79"/>
      <c r="F2314" s="56"/>
      <c r="G2314" s="13" t="str">
        <f t="shared" si="497"/>
        <v/>
      </c>
      <c r="H2314" s="56"/>
      <c r="K2314" s="128"/>
      <c r="L2314" s="128"/>
      <c r="M2314" s="128"/>
      <c r="N2314" s="84" t="str">
        <f t="shared" si="498"/>
        <v/>
      </c>
      <c r="O2314" s="128"/>
      <c r="P2314" s="84" t="str">
        <f t="shared" si="499"/>
        <v/>
      </c>
      <c r="Q2314" s="84" t="str">
        <f t="shared" si="496"/>
        <v/>
      </c>
      <c r="R2314" s="84" t="str">
        <f t="shared" si="500"/>
        <v/>
      </c>
      <c r="S2314" s="84" t="str">
        <f t="shared" si="501"/>
        <v/>
      </c>
      <c r="U2314" s="84" t="str">
        <f t="shared" si="502"/>
        <v/>
      </c>
      <c r="W2314" s="108" t="str">
        <f>IF($N2314="", "", SUM($D$11:$D2314))</f>
        <v/>
      </c>
      <c r="X2314" s="111" t="str">
        <f t="shared" si="503"/>
        <v/>
      </c>
      <c r="Y2314" s="114" t="str">
        <f t="shared" si="507"/>
        <v/>
      </c>
      <c r="Z2314" s="111" t="str">
        <f>IF(X2314="", "", X2314-SUM($Z$11:$Z2313))</f>
        <v/>
      </c>
      <c r="AA2314" s="111" t="str">
        <f>IF($Y2314="", "", $Y2314-SUM($AA$11:$AA2313))</f>
        <v/>
      </c>
      <c r="AB2314" s="111" t="str">
        <f t="shared" si="508"/>
        <v/>
      </c>
      <c r="AC2314" s="121" t="str">
        <f t="shared" si="504"/>
        <v/>
      </c>
      <c r="AD2314" s="122" t="str">
        <f t="shared" si="505"/>
        <v/>
      </c>
      <c r="AE2314" s="123" t="str">
        <f t="shared" si="509"/>
        <v/>
      </c>
      <c r="AG2314" s="150" t="str">
        <f t="shared" si="506"/>
        <v/>
      </c>
    </row>
    <row r="2315" spans="1:33" x14ac:dyDescent="0.25">
      <c r="A2315" s="56"/>
      <c r="B2315" s="70"/>
      <c r="C2315" s="76"/>
      <c r="D2315" s="73"/>
      <c r="E2315" s="79"/>
      <c r="F2315" s="56"/>
      <c r="G2315" s="13" t="str">
        <f t="shared" si="497"/>
        <v/>
      </c>
      <c r="H2315" s="56"/>
      <c r="K2315" s="128"/>
      <c r="L2315" s="128"/>
      <c r="M2315" s="128"/>
      <c r="N2315" s="84" t="str">
        <f t="shared" si="498"/>
        <v/>
      </c>
      <c r="O2315" s="128"/>
      <c r="P2315" s="84" t="str">
        <f t="shared" si="499"/>
        <v/>
      </c>
      <c r="Q2315" s="84" t="str">
        <f t="shared" ref="Q2315:Q2378" si="510">IF($N2315="", "", IF(AND(Q$5="X", C2315=""), $N$6, IF(AND(NOT(C2315=""), COUNTIF(L$11:L$17, C2315)=0), $N$7, "")))</f>
        <v/>
      </c>
      <c r="R2315" s="84" t="str">
        <f t="shared" si="500"/>
        <v/>
      </c>
      <c r="S2315" s="84" t="str">
        <f t="shared" si="501"/>
        <v/>
      </c>
      <c r="U2315" s="84" t="str">
        <f t="shared" si="502"/>
        <v/>
      </c>
      <c r="W2315" s="108" t="str">
        <f>IF($N2315="", "", SUM($D$11:$D2315))</f>
        <v/>
      </c>
      <c r="X2315" s="111" t="str">
        <f t="shared" si="503"/>
        <v/>
      </c>
      <c r="Y2315" s="114" t="str">
        <f t="shared" si="507"/>
        <v/>
      </c>
      <c r="Z2315" s="111" t="str">
        <f>IF(X2315="", "", X2315-SUM($Z$11:$Z2314))</f>
        <v/>
      </c>
      <c r="AA2315" s="111" t="str">
        <f>IF($Y2315="", "", $Y2315-SUM($AA$11:$AA2314))</f>
        <v/>
      </c>
      <c r="AB2315" s="111" t="str">
        <f t="shared" si="508"/>
        <v/>
      </c>
      <c r="AC2315" s="121" t="str">
        <f t="shared" si="504"/>
        <v/>
      </c>
      <c r="AD2315" s="122" t="str">
        <f t="shared" si="505"/>
        <v/>
      </c>
      <c r="AE2315" s="123" t="str">
        <f t="shared" si="509"/>
        <v/>
      </c>
      <c r="AG2315" s="150" t="str">
        <f t="shared" si="506"/>
        <v/>
      </c>
    </row>
    <row r="2316" spans="1:33" x14ac:dyDescent="0.25">
      <c r="A2316" s="56"/>
      <c r="B2316" s="70"/>
      <c r="C2316" s="76"/>
      <c r="D2316" s="73"/>
      <c r="E2316" s="79"/>
      <c r="F2316" s="56"/>
      <c r="G2316" s="13" t="str">
        <f t="shared" ref="G2316:G2379" si="511">IF($B2316="", "", TEXT($B2316, "mmm"))</f>
        <v/>
      </c>
      <c r="H2316" s="56"/>
      <c r="K2316" s="128"/>
      <c r="L2316" s="128"/>
      <c r="M2316" s="128"/>
      <c r="N2316" s="84" t="str">
        <f t="shared" ref="N2316:N2379" si="512">IF(COUNTIF($B2316:$E2316, "")=4, "", "X")</f>
        <v/>
      </c>
      <c r="O2316" s="128"/>
      <c r="P2316" s="84" t="str">
        <f t="shared" ref="P2316:P2379" si="513">IF($N2316="", "", IF(AND(P$5="X", B2316=""), $N$6, IFERROR(IF(AND(NOT(B2316=""), OR(ISNUMBER(B2316)=FALSE, B2316&lt;$L$2, B2316&gt;$L$3)), $N$7, ""), $N$7)))</f>
        <v/>
      </c>
      <c r="Q2316" s="84" t="str">
        <f t="shared" si="510"/>
        <v/>
      </c>
      <c r="R2316" s="84" t="str">
        <f t="shared" ref="R2316:R2379" si="514">IF($N2316="", "", IF(AND(R$5="X", D2316=""), $N$6, IF(AND(NOT(D2316=""), ISNUMBER(D2316)=FALSE), $N$7, "")))</f>
        <v/>
      </c>
      <c r="S2316" s="84" t="str">
        <f t="shared" ref="S2316:S2379" si="515">IF($N2316="", "", IF(AND(S$5="X", E2316=""), $N$6, ""))</f>
        <v/>
      </c>
      <c r="U2316" s="84" t="str">
        <f t="shared" ref="U2316:U2379" si="516">IF($B2316="", "", TEXT($B2316, "mmm yyyy"))</f>
        <v/>
      </c>
      <c r="W2316" s="108" t="str">
        <f>IF($N2316="", "", SUM($D$11:$D2316))</f>
        <v/>
      </c>
      <c r="X2316" s="111" t="str">
        <f t="shared" ref="X2316:X2379" si="517">IF(W2316="", "", IF(W2316&lt;=$X$4, W2316, $X$4))</f>
        <v/>
      </c>
      <c r="Y2316" s="114" t="str">
        <f t="shared" si="507"/>
        <v/>
      </c>
      <c r="Z2316" s="111" t="str">
        <f>IF(X2316="", "", X2316-SUM($Z$11:$Z2315))</f>
        <v/>
      </c>
      <c r="AA2316" s="111" t="str">
        <f>IF($Y2316="", "", $Y2316-SUM($AA$11:$AA2315))</f>
        <v/>
      </c>
      <c r="AB2316" s="111" t="str">
        <f t="shared" si="508"/>
        <v/>
      </c>
      <c r="AC2316" s="121" t="str">
        <f t="shared" ref="AC2316:AC2379" si="518">IF($N2316="", "", $Z2316*$AC$4)</f>
        <v/>
      </c>
      <c r="AD2316" s="122" t="str">
        <f t="shared" ref="AD2316:AD2379" si="519">IF($N2316="", "", $AA2316*$AC$5)</f>
        <v/>
      </c>
      <c r="AE2316" s="123" t="str">
        <f t="shared" si="509"/>
        <v/>
      </c>
      <c r="AG2316" s="150" t="str">
        <f t="shared" ref="AG2316:AG2379" si="520">IF(OR($U2316="", $C2316=""), "", CONCATENATE($C2316, " - ", $U2316))</f>
        <v/>
      </c>
    </row>
    <row r="2317" spans="1:33" x14ac:dyDescent="0.25">
      <c r="A2317" s="56"/>
      <c r="B2317" s="70"/>
      <c r="C2317" s="76"/>
      <c r="D2317" s="73"/>
      <c r="E2317" s="79"/>
      <c r="F2317" s="56"/>
      <c r="G2317" s="13" t="str">
        <f t="shared" si="511"/>
        <v/>
      </c>
      <c r="H2317" s="56"/>
      <c r="K2317" s="128"/>
      <c r="L2317" s="128"/>
      <c r="M2317" s="128"/>
      <c r="N2317" s="84" t="str">
        <f t="shared" si="512"/>
        <v/>
      </c>
      <c r="O2317" s="128"/>
      <c r="P2317" s="84" t="str">
        <f t="shared" si="513"/>
        <v/>
      </c>
      <c r="Q2317" s="84" t="str">
        <f t="shared" si="510"/>
        <v/>
      </c>
      <c r="R2317" s="84" t="str">
        <f t="shared" si="514"/>
        <v/>
      </c>
      <c r="S2317" s="84" t="str">
        <f t="shared" si="515"/>
        <v/>
      </c>
      <c r="U2317" s="84" t="str">
        <f t="shared" si="516"/>
        <v/>
      </c>
      <c r="W2317" s="108" t="str">
        <f>IF($N2317="", "", SUM($D$11:$D2317))</f>
        <v/>
      </c>
      <c r="X2317" s="111" t="str">
        <f t="shared" si="517"/>
        <v/>
      </c>
      <c r="Y2317" s="114" t="str">
        <f t="shared" si="507"/>
        <v/>
      </c>
      <c r="Z2317" s="111" t="str">
        <f>IF(X2317="", "", X2317-SUM($Z$11:$Z2316))</f>
        <v/>
      </c>
      <c r="AA2317" s="111" t="str">
        <f>IF($Y2317="", "", $Y2317-SUM($AA$11:$AA2316))</f>
        <v/>
      </c>
      <c r="AB2317" s="111" t="str">
        <f t="shared" si="508"/>
        <v/>
      </c>
      <c r="AC2317" s="121" t="str">
        <f t="shared" si="518"/>
        <v/>
      </c>
      <c r="AD2317" s="122" t="str">
        <f t="shared" si="519"/>
        <v/>
      </c>
      <c r="AE2317" s="123" t="str">
        <f t="shared" si="509"/>
        <v/>
      </c>
      <c r="AG2317" s="150" t="str">
        <f t="shared" si="520"/>
        <v/>
      </c>
    </row>
    <row r="2318" spans="1:33" x14ac:dyDescent="0.25">
      <c r="A2318" s="56"/>
      <c r="B2318" s="70"/>
      <c r="C2318" s="76"/>
      <c r="D2318" s="73"/>
      <c r="E2318" s="79"/>
      <c r="F2318" s="56"/>
      <c r="G2318" s="13" t="str">
        <f t="shared" si="511"/>
        <v/>
      </c>
      <c r="H2318" s="56"/>
      <c r="K2318" s="128"/>
      <c r="L2318" s="128"/>
      <c r="M2318" s="128"/>
      <c r="N2318" s="84" t="str">
        <f t="shared" si="512"/>
        <v/>
      </c>
      <c r="O2318" s="128"/>
      <c r="P2318" s="84" t="str">
        <f t="shared" si="513"/>
        <v/>
      </c>
      <c r="Q2318" s="84" t="str">
        <f t="shared" si="510"/>
        <v/>
      </c>
      <c r="R2318" s="84" t="str">
        <f t="shared" si="514"/>
        <v/>
      </c>
      <c r="S2318" s="84" t="str">
        <f t="shared" si="515"/>
        <v/>
      </c>
      <c r="U2318" s="84" t="str">
        <f t="shared" si="516"/>
        <v/>
      </c>
      <c r="W2318" s="108" t="str">
        <f>IF($N2318="", "", SUM($D$11:$D2318))</f>
        <v/>
      </c>
      <c r="X2318" s="111" t="str">
        <f t="shared" si="517"/>
        <v/>
      </c>
      <c r="Y2318" s="114" t="str">
        <f t="shared" ref="Y2318:Y2381" si="521">IF(W2318="", "", IF(W2318&lt;=$X$4, 0, W2318-$X$4))</f>
        <v/>
      </c>
      <c r="Z2318" s="111" t="str">
        <f>IF(X2318="", "", X2318-SUM($Z$11:$Z2317))</f>
        <v/>
      </c>
      <c r="AA2318" s="111" t="str">
        <f>IF($Y2318="", "", $Y2318-SUM($AA$11:$AA2317))</f>
        <v/>
      </c>
      <c r="AB2318" s="111" t="str">
        <f t="shared" ref="AB2318:AB2381" si="522">IF($N2318="", "", SUM(Z2318:AA2318))</f>
        <v/>
      </c>
      <c r="AC2318" s="121" t="str">
        <f t="shared" si="518"/>
        <v/>
      </c>
      <c r="AD2318" s="122" t="str">
        <f t="shared" si="519"/>
        <v/>
      </c>
      <c r="AE2318" s="123" t="str">
        <f t="shared" ref="AE2318:AE2381" si="523">IF($N2318="", "", SUM(AC2318:AD2318))</f>
        <v/>
      </c>
      <c r="AG2318" s="150" t="str">
        <f t="shared" si="520"/>
        <v/>
      </c>
    </row>
    <row r="2319" spans="1:33" x14ac:dyDescent="0.25">
      <c r="A2319" s="56"/>
      <c r="B2319" s="70"/>
      <c r="C2319" s="76"/>
      <c r="D2319" s="73"/>
      <c r="E2319" s="79"/>
      <c r="F2319" s="56"/>
      <c r="G2319" s="13" t="str">
        <f t="shared" si="511"/>
        <v/>
      </c>
      <c r="H2319" s="56"/>
      <c r="K2319" s="128"/>
      <c r="L2319" s="128"/>
      <c r="M2319" s="128"/>
      <c r="N2319" s="84" t="str">
        <f t="shared" si="512"/>
        <v/>
      </c>
      <c r="O2319" s="128"/>
      <c r="P2319" s="84" t="str">
        <f t="shared" si="513"/>
        <v/>
      </c>
      <c r="Q2319" s="84" t="str">
        <f t="shared" si="510"/>
        <v/>
      </c>
      <c r="R2319" s="84" t="str">
        <f t="shared" si="514"/>
        <v/>
      </c>
      <c r="S2319" s="84" t="str">
        <f t="shared" si="515"/>
        <v/>
      </c>
      <c r="U2319" s="84" t="str">
        <f t="shared" si="516"/>
        <v/>
      </c>
      <c r="W2319" s="108" t="str">
        <f>IF($N2319="", "", SUM($D$11:$D2319))</f>
        <v/>
      </c>
      <c r="X2319" s="111" t="str">
        <f t="shared" si="517"/>
        <v/>
      </c>
      <c r="Y2319" s="114" t="str">
        <f t="shared" si="521"/>
        <v/>
      </c>
      <c r="Z2319" s="111" t="str">
        <f>IF(X2319="", "", X2319-SUM($Z$11:$Z2318))</f>
        <v/>
      </c>
      <c r="AA2319" s="111" t="str">
        <f>IF($Y2319="", "", $Y2319-SUM($AA$11:$AA2318))</f>
        <v/>
      </c>
      <c r="AB2319" s="111" t="str">
        <f t="shared" si="522"/>
        <v/>
      </c>
      <c r="AC2319" s="121" t="str">
        <f t="shared" si="518"/>
        <v/>
      </c>
      <c r="AD2319" s="122" t="str">
        <f t="shared" si="519"/>
        <v/>
      </c>
      <c r="AE2319" s="123" t="str">
        <f t="shared" si="523"/>
        <v/>
      </c>
      <c r="AG2319" s="150" t="str">
        <f t="shared" si="520"/>
        <v/>
      </c>
    </row>
    <row r="2320" spans="1:33" x14ac:dyDescent="0.25">
      <c r="A2320" s="56"/>
      <c r="B2320" s="70"/>
      <c r="C2320" s="76"/>
      <c r="D2320" s="73"/>
      <c r="E2320" s="79"/>
      <c r="F2320" s="56"/>
      <c r="G2320" s="13" t="str">
        <f t="shared" si="511"/>
        <v/>
      </c>
      <c r="H2320" s="56"/>
      <c r="K2320" s="128"/>
      <c r="L2320" s="128"/>
      <c r="M2320" s="128"/>
      <c r="N2320" s="84" t="str">
        <f t="shared" si="512"/>
        <v/>
      </c>
      <c r="O2320" s="128"/>
      <c r="P2320" s="84" t="str">
        <f t="shared" si="513"/>
        <v/>
      </c>
      <c r="Q2320" s="84" t="str">
        <f t="shared" si="510"/>
        <v/>
      </c>
      <c r="R2320" s="84" t="str">
        <f t="shared" si="514"/>
        <v/>
      </c>
      <c r="S2320" s="84" t="str">
        <f t="shared" si="515"/>
        <v/>
      </c>
      <c r="U2320" s="84" t="str">
        <f t="shared" si="516"/>
        <v/>
      </c>
      <c r="W2320" s="108" t="str">
        <f>IF($N2320="", "", SUM($D$11:$D2320))</f>
        <v/>
      </c>
      <c r="X2320" s="111" t="str">
        <f t="shared" si="517"/>
        <v/>
      </c>
      <c r="Y2320" s="114" t="str">
        <f t="shared" si="521"/>
        <v/>
      </c>
      <c r="Z2320" s="111" t="str">
        <f>IF(X2320="", "", X2320-SUM($Z$11:$Z2319))</f>
        <v/>
      </c>
      <c r="AA2320" s="111" t="str">
        <f>IF($Y2320="", "", $Y2320-SUM($AA$11:$AA2319))</f>
        <v/>
      </c>
      <c r="AB2320" s="111" t="str">
        <f t="shared" si="522"/>
        <v/>
      </c>
      <c r="AC2320" s="121" t="str">
        <f t="shared" si="518"/>
        <v/>
      </c>
      <c r="AD2320" s="122" t="str">
        <f t="shared" si="519"/>
        <v/>
      </c>
      <c r="AE2320" s="123" t="str">
        <f t="shared" si="523"/>
        <v/>
      </c>
      <c r="AG2320" s="150" t="str">
        <f t="shared" si="520"/>
        <v/>
      </c>
    </row>
    <row r="2321" spans="1:33" x14ac:dyDescent="0.25">
      <c r="A2321" s="56"/>
      <c r="B2321" s="70"/>
      <c r="C2321" s="76"/>
      <c r="D2321" s="73"/>
      <c r="E2321" s="79"/>
      <c r="F2321" s="56"/>
      <c r="G2321" s="13" t="str">
        <f t="shared" si="511"/>
        <v/>
      </c>
      <c r="H2321" s="56"/>
      <c r="K2321" s="128"/>
      <c r="L2321" s="128"/>
      <c r="M2321" s="128"/>
      <c r="N2321" s="84" t="str">
        <f t="shared" si="512"/>
        <v/>
      </c>
      <c r="O2321" s="128"/>
      <c r="P2321" s="84" t="str">
        <f t="shared" si="513"/>
        <v/>
      </c>
      <c r="Q2321" s="84" t="str">
        <f t="shared" si="510"/>
        <v/>
      </c>
      <c r="R2321" s="84" t="str">
        <f t="shared" si="514"/>
        <v/>
      </c>
      <c r="S2321" s="84" t="str">
        <f t="shared" si="515"/>
        <v/>
      </c>
      <c r="U2321" s="84" t="str">
        <f t="shared" si="516"/>
        <v/>
      </c>
      <c r="W2321" s="108" t="str">
        <f>IF($N2321="", "", SUM($D$11:$D2321))</f>
        <v/>
      </c>
      <c r="X2321" s="111" t="str">
        <f t="shared" si="517"/>
        <v/>
      </c>
      <c r="Y2321" s="114" t="str">
        <f t="shared" si="521"/>
        <v/>
      </c>
      <c r="Z2321" s="111" t="str">
        <f>IF(X2321="", "", X2321-SUM($Z$11:$Z2320))</f>
        <v/>
      </c>
      <c r="AA2321" s="111" t="str">
        <f>IF($Y2321="", "", $Y2321-SUM($AA$11:$AA2320))</f>
        <v/>
      </c>
      <c r="AB2321" s="111" t="str">
        <f t="shared" si="522"/>
        <v/>
      </c>
      <c r="AC2321" s="121" t="str">
        <f t="shared" si="518"/>
        <v/>
      </c>
      <c r="AD2321" s="122" t="str">
        <f t="shared" si="519"/>
        <v/>
      </c>
      <c r="AE2321" s="123" t="str">
        <f t="shared" si="523"/>
        <v/>
      </c>
      <c r="AG2321" s="150" t="str">
        <f t="shared" si="520"/>
        <v/>
      </c>
    </row>
    <row r="2322" spans="1:33" x14ac:dyDescent="0.25">
      <c r="A2322" s="56"/>
      <c r="B2322" s="70"/>
      <c r="C2322" s="76"/>
      <c r="D2322" s="73"/>
      <c r="E2322" s="79"/>
      <c r="F2322" s="56"/>
      <c r="G2322" s="13" t="str">
        <f t="shared" si="511"/>
        <v/>
      </c>
      <c r="H2322" s="56"/>
      <c r="K2322" s="128"/>
      <c r="L2322" s="128"/>
      <c r="M2322" s="128"/>
      <c r="N2322" s="84" t="str">
        <f t="shared" si="512"/>
        <v/>
      </c>
      <c r="O2322" s="128"/>
      <c r="P2322" s="84" t="str">
        <f t="shared" si="513"/>
        <v/>
      </c>
      <c r="Q2322" s="84" t="str">
        <f t="shared" si="510"/>
        <v/>
      </c>
      <c r="R2322" s="84" t="str">
        <f t="shared" si="514"/>
        <v/>
      </c>
      <c r="S2322" s="84" t="str">
        <f t="shared" si="515"/>
        <v/>
      </c>
      <c r="U2322" s="84" t="str">
        <f t="shared" si="516"/>
        <v/>
      </c>
      <c r="W2322" s="108" t="str">
        <f>IF($N2322="", "", SUM($D$11:$D2322))</f>
        <v/>
      </c>
      <c r="X2322" s="111" t="str">
        <f t="shared" si="517"/>
        <v/>
      </c>
      <c r="Y2322" s="114" t="str">
        <f t="shared" si="521"/>
        <v/>
      </c>
      <c r="Z2322" s="111" t="str">
        <f>IF(X2322="", "", X2322-SUM($Z$11:$Z2321))</f>
        <v/>
      </c>
      <c r="AA2322" s="111" t="str">
        <f>IF($Y2322="", "", $Y2322-SUM($AA$11:$AA2321))</f>
        <v/>
      </c>
      <c r="AB2322" s="111" t="str">
        <f t="shared" si="522"/>
        <v/>
      </c>
      <c r="AC2322" s="121" t="str">
        <f t="shared" si="518"/>
        <v/>
      </c>
      <c r="AD2322" s="122" t="str">
        <f t="shared" si="519"/>
        <v/>
      </c>
      <c r="AE2322" s="123" t="str">
        <f t="shared" si="523"/>
        <v/>
      </c>
      <c r="AG2322" s="150" t="str">
        <f t="shared" si="520"/>
        <v/>
      </c>
    </row>
    <row r="2323" spans="1:33" x14ac:dyDescent="0.25">
      <c r="A2323" s="56"/>
      <c r="B2323" s="70"/>
      <c r="C2323" s="76"/>
      <c r="D2323" s="73"/>
      <c r="E2323" s="79"/>
      <c r="F2323" s="56"/>
      <c r="G2323" s="13" t="str">
        <f t="shared" si="511"/>
        <v/>
      </c>
      <c r="H2323" s="56"/>
      <c r="K2323" s="128"/>
      <c r="L2323" s="128"/>
      <c r="M2323" s="128"/>
      <c r="N2323" s="84" t="str">
        <f t="shared" si="512"/>
        <v/>
      </c>
      <c r="O2323" s="128"/>
      <c r="P2323" s="84" t="str">
        <f t="shared" si="513"/>
        <v/>
      </c>
      <c r="Q2323" s="84" t="str">
        <f t="shared" si="510"/>
        <v/>
      </c>
      <c r="R2323" s="84" t="str">
        <f t="shared" si="514"/>
        <v/>
      </c>
      <c r="S2323" s="84" t="str">
        <f t="shared" si="515"/>
        <v/>
      </c>
      <c r="U2323" s="84" t="str">
        <f t="shared" si="516"/>
        <v/>
      </c>
      <c r="W2323" s="108" t="str">
        <f>IF($N2323="", "", SUM($D$11:$D2323))</f>
        <v/>
      </c>
      <c r="X2323" s="111" t="str">
        <f t="shared" si="517"/>
        <v/>
      </c>
      <c r="Y2323" s="114" t="str">
        <f t="shared" si="521"/>
        <v/>
      </c>
      <c r="Z2323" s="111" t="str">
        <f>IF(X2323="", "", X2323-SUM($Z$11:$Z2322))</f>
        <v/>
      </c>
      <c r="AA2323" s="111" t="str">
        <f>IF($Y2323="", "", $Y2323-SUM($AA$11:$AA2322))</f>
        <v/>
      </c>
      <c r="AB2323" s="111" t="str">
        <f t="shared" si="522"/>
        <v/>
      </c>
      <c r="AC2323" s="121" t="str">
        <f t="shared" si="518"/>
        <v/>
      </c>
      <c r="AD2323" s="122" t="str">
        <f t="shared" si="519"/>
        <v/>
      </c>
      <c r="AE2323" s="123" t="str">
        <f t="shared" si="523"/>
        <v/>
      </c>
      <c r="AG2323" s="150" t="str">
        <f t="shared" si="520"/>
        <v/>
      </c>
    </row>
    <row r="2324" spans="1:33" x14ac:dyDescent="0.25">
      <c r="A2324" s="56"/>
      <c r="B2324" s="70"/>
      <c r="C2324" s="76"/>
      <c r="D2324" s="73"/>
      <c r="E2324" s="79"/>
      <c r="F2324" s="56"/>
      <c r="G2324" s="13" t="str">
        <f t="shared" si="511"/>
        <v/>
      </c>
      <c r="H2324" s="56"/>
      <c r="K2324" s="128"/>
      <c r="L2324" s="128"/>
      <c r="M2324" s="128"/>
      <c r="N2324" s="84" t="str">
        <f t="shared" si="512"/>
        <v/>
      </c>
      <c r="O2324" s="128"/>
      <c r="P2324" s="84" t="str">
        <f t="shared" si="513"/>
        <v/>
      </c>
      <c r="Q2324" s="84" t="str">
        <f t="shared" si="510"/>
        <v/>
      </c>
      <c r="R2324" s="84" t="str">
        <f t="shared" si="514"/>
        <v/>
      </c>
      <c r="S2324" s="84" t="str">
        <f t="shared" si="515"/>
        <v/>
      </c>
      <c r="U2324" s="84" t="str">
        <f t="shared" si="516"/>
        <v/>
      </c>
      <c r="W2324" s="108" t="str">
        <f>IF($N2324="", "", SUM($D$11:$D2324))</f>
        <v/>
      </c>
      <c r="X2324" s="111" t="str">
        <f t="shared" si="517"/>
        <v/>
      </c>
      <c r="Y2324" s="114" t="str">
        <f t="shared" si="521"/>
        <v/>
      </c>
      <c r="Z2324" s="111" t="str">
        <f>IF(X2324="", "", X2324-SUM($Z$11:$Z2323))</f>
        <v/>
      </c>
      <c r="AA2324" s="111" t="str">
        <f>IF($Y2324="", "", $Y2324-SUM($AA$11:$AA2323))</f>
        <v/>
      </c>
      <c r="AB2324" s="111" t="str">
        <f t="shared" si="522"/>
        <v/>
      </c>
      <c r="AC2324" s="121" t="str">
        <f t="shared" si="518"/>
        <v/>
      </c>
      <c r="AD2324" s="122" t="str">
        <f t="shared" si="519"/>
        <v/>
      </c>
      <c r="AE2324" s="123" t="str">
        <f t="shared" si="523"/>
        <v/>
      </c>
      <c r="AG2324" s="150" t="str">
        <f t="shared" si="520"/>
        <v/>
      </c>
    </row>
    <row r="2325" spans="1:33" x14ac:dyDescent="0.25">
      <c r="A2325" s="56"/>
      <c r="B2325" s="70"/>
      <c r="C2325" s="76"/>
      <c r="D2325" s="73"/>
      <c r="E2325" s="79"/>
      <c r="F2325" s="56"/>
      <c r="G2325" s="13" t="str">
        <f t="shared" si="511"/>
        <v/>
      </c>
      <c r="H2325" s="56"/>
      <c r="K2325" s="128"/>
      <c r="L2325" s="128"/>
      <c r="M2325" s="128"/>
      <c r="N2325" s="84" t="str">
        <f t="shared" si="512"/>
        <v/>
      </c>
      <c r="O2325" s="128"/>
      <c r="P2325" s="84" t="str">
        <f t="shared" si="513"/>
        <v/>
      </c>
      <c r="Q2325" s="84" t="str">
        <f t="shared" si="510"/>
        <v/>
      </c>
      <c r="R2325" s="84" t="str">
        <f t="shared" si="514"/>
        <v/>
      </c>
      <c r="S2325" s="84" t="str">
        <f t="shared" si="515"/>
        <v/>
      </c>
      <c r="U2325" s="84" t="str">
        <f t="shared" si="516"/>
        <v/>
      </c>
      <c r="W2325" s="108" t="str">
        <f>IF($N2325="", "", SUM($D$11:$D2325))</f>
        <v/>
      </c>
      <c r="X2325" s="111" t="str">
        <f t="shared" si="517"/>
        <v/>
      </c>
      <c r="Y2325" s="114" t="str">
        <f t="shared" si="521"/>
        <v/>
      </c>
      <c r="Z2325" s="111" t="str">
        <f>IF(X2325="", "", X2325-SUM($Z$11:$Z2324))</f>
        <v/>
      </c>
      <c r="AA2325" s="111" t="str">
        <f>IF($Y2325="", "", $Y2325-SUM($AA$11:$AA2324))</f>
        <v/>
      </c>
      <c r="AB2325" s="111" t="str">
        <f t="shared" si="522"/>
        <v/>
      </c>
      <c r="AC2325" s="121" t="str">
        <f t="shared" si="518"/>
        <v/>
      </c>
      <c r="AD2325" s="122" t="str">
        <f t="shared" si="519"/>
        <v/>
      </c>
      <c r="AE2325" s="123" t="str">
        <f t="shared" si="523"/>
        <v/>
      </c>
      <c r="AG2325" s="150" t="str">
        <f t="shared" si="520"/>
        <v/>
      </c>
    </row>
    <row r="2326" spans="1:33" x14ac:dyDescent="0.25">
      <c r="A2326" s="56"/>
      <c r="B2326" s="70"/>
      <c r="C2326" s="76"/>
      <c r="D2326" s="73"/>
      <c r="E2326" s="79"/>
      <c r="F2326" s="56"/>
      <c r="G2326" s="13" t="str">
        <f t="shared" si="511"/>
        <v/>
      </c>
      <c r="H2326" s="56"/>
      <c r="K2326" s="128"/>
      <c r="L2326" s="128"/>
      <c r="M2326" s="128"/>
      <c r="N2326" s="84" t="str">
        <f t="shared" si="512"/>
        <v/>
      </c>
      <c r="O2326" s="128"/>
      <c r="P2326" s="84" t="str">
        <f t="shared" si="513"/>
        <v/>
      </c>
      <c r="Q2326" s="84" t="str">
        <f t="shared" si="510"/>
        <v/>
      </c>
      <c r="R2326" s="84" t="str">
        <f t="shared" si="514"/>
        <v/>
      </c>
      <c r="S2326" s="84" t="str">
        <f t="shared" si="515"/>
        <v/>
      </c>
      <c r="U2326" s="84" t="str">
        <f t="shared" si="516"/>
        <v/>
      </c>
      <c r="W2326" s="108" t="str">
        <f>IF($N2326="", "", SUM($D$11:$D2326))</f>
        <v/>
      </c>
      <c r="X2326" s="111" t="str">
        <f t="shared" si="517"/>
        <v/>
      </c>
      <c r="Y2326" s="114" t="str">
        <f t="shared" si="521"/>
        <v/>
      </c>
      <c r="Z2326" s="111" t="str">
        <f>IF(X2326="", "", X2326-SUM($Z$11:$Z2325))</f>
        <v/>
      </c>
      <c r="AA2326" s="111" t="str">
        <f>IF($Y2326="", "", $Y2326-SUM($AA$11:$AA2325))</f>
        <v/>
      </c>
      <c r="AB2326" s="111" t="str">
        <f t="shared" si="522"/>
        <v/>
      </c>
      <c r="AC2326" s="121" t="str">
        <f t="shared" si="518"/>
        <v/>
      </c>
      <c r="AD2326" s="122" t="str">
        <f t="shared" si="519"/>
        <v/>
      </c>
      <c r="AE2326" s="123" t="str">
        <f t="shared" si="523"/>
        <v/>
      </c>
      <c r="AG2326" s="150" t="str">
        <f t="shared" si="520"/>
        <v/>
      </c>
    </row>
    <row r="2327" spans="1:33" x14ac:dyDescent="0.25">
      <c r="A2327" s="56"/>
      <c r="B2327" s="70"/>
      <c r="C2327" s="76"/>
      <c r="D2327" s="73"/>
      <c r="E2327" s="79"/>
      <c r="F2327" s="56"/>
      <c r="G2327" s="13" t="str">
        <f t="shared" si="511"/>
        <v/>
      </c>
      <c r="H2327" s="56"/>
      <c r="K2327" s="128"/>
      <c r="L2327" s="128"/>
      <c r="M2327" s="128"/>
      <c r="N2327" s="84" t="str">
        <f t="shared" si="512"/>
        <v/>
      </c>
      <c r="O2327" s="128"/>
      <c r="P2327" s="84" t="str">
        <f t="shared" si="513"/>
        <v/>
      </c>
      <c r="Q2327" s="84" t="str">
        <f t="shared" si="510"/>
        <v/>
      </c>
      <c r="R2327" s="84" t="str">
        <f t="shared" si="514"/>
        <v/>
      </c>
      <c r="S2327" s="84" t="str">
        <f t="shared" si="515"/>
        <v/>
      </c>
      <c r="U2327" s="84" t="str">
        <f t="shared" si="516"/>
        <v/>
      </c>
      <c r="W2327" s="108" t="str">
        <f>IF($N2327="", "", SUM($D$11:$D2327))</f>
        <v/>
      </c>
      <c r="X2327" s="111" t="str">
        <f t="shared" si="517"/>
        <v/>
      </c>
      <c r="Y2327" s="114" t="str">
        <f t="shared" si="521"/>
        <v/>
      </c>
      <c r="Z2327" s="111" t="str">
        <f>IF(X2327="", "", X2327-SUM($Z$11:$Z2326))</f>
        <v/>
      </c>
      <c r="AA2327" s="111" t="str">
        <f>IF($Y2327="", "", $Y2327-SUM($AA$11:$AA2326))</f>
        <v/>
      </c>
      <c r="AB2327" s="111" t="str">
        <f t="shared" si="522"/>
        <v/>
      </c>
      <c r="AC2327" s="121" t="str">
        <f t="shared" si="518"/>
        <v/>
      </c>
      <c r="AD2327" s="122" t="str">
        <f t="shared" si="519"/>
        <v/>
      </c>
      <c r="AE2327" s="123" t="str">
        <f t="shared" si="523"/>
        <v/>
      </c>
      <c r="AG2327" s="150" t="str">
        <f t="shared" si="520"/>
        <v/>
      </c>
    </row>
    <row r="2328" spans="1:33" x14ac:dyDescent="0.25">
      <c r="A2328" s="56"/>
      <c r="B2328" s="70"/>
      <c r="C2328" s="76"/>
      <c r="D2328" s="73"/>
      <c r="E2328" s="79"/>
      <c r="F2328" s="56"/>
      <c r="G2328" s="13" t="str">
        <f t="shared" si="511"/>
        <v/>
      </c>
      <c r="H2328" s="56"/>
      <c r="K2328" s="128"/>
      <c r="L2328" s="128"/>
      <c r="M2328" s="128"/>
      <c r="N2328" s="84" t="str">
        <f t="shared" si="512"/>
        <v/>
      </c>
      <c r="O2328" s="128"/>
      <c r="P2328" s="84" t="str">
        <f t="shared" si="513"/>
        <v/>
      </c>
      <c r="Q2328" s="84" t="str">
        <f t="shared" si="510"/>
        <v/>
      </c>
      <c r="R2328" s="84" t="str">
        <f t="shared" si="514"/>
        <v/>
      </c>
      <c r="S2328" s="84" t="str">
        <f t="shared" si="515"/>
        <v/>
      </c>
      <c r="U2328" s="84" t="str">
        <f t="shared" si="516"/>
        <v/>
      </c>
      <c r="W2328" s="108" t="str">
        <f>IF($N2328="", "", SUM($D$11:$D2328))</f>
        <v/>
      </c>
      <c r="X2328" s="111" t="str">
        <f t="shared" si="517"/>
        <v/>
      </c>
      <c r="Y2328" s="114" t="str">
        <f t="shared" si="521"/>
        <v/>
      </c>
      <c r="Z2328" s="111" t="str">
        <f>IF(X2328="", "", X2328-SUM($Z$11:$Z2327))</f>
        <v/>
      </c>
      <c r="AA2328" s="111" t="str">
        <f>IF($Y2328="", "", $Y2328-SUM($AA$11:$AA2327))</f>
        <v/>
      </c>
      <c r="AB2328" s="111" t="str">
        <f t="shared" si="522"/>
        <v/>
      </c>
      <c r="AC2328" s="121" t="str">
        <f t="shared" si="518"/>
        <v/>
      </c>
      <c r="AD2328" s="122" t="str">
        <f t="shared" si="519"/>
        <v/>
      </c>
      <c r="AE2328" s="123" t="str">
        <f t="shared" si="523"/>
        <v/>
      </c>
      <c r="AG2328" s="150" t="str">
        <f t="shared" si="520"/>
        <v/>
      </c>
    </row>
    <row r="2329" spans="1:33" x14ac:dyDescent="0.25">
      <c r="A2329" s="56"/>
      <c r="B2329" s="70"/>
      <c r="C2329" s="76"/>
      <c r="D2329" s="73"/>
      <c r="E2329" s="79"/>
      <c r="F2329" s="56"/>
      <c r="G2329" s="13" t="str">
        <f t="shared" si="511"/>
        <v/>
      </c>
      <c r="H2329" s="56"/>
      <c r="K2329" s="128"/>
      <c r="L2329" s="128"/>
      <c r="M2329" s="128"/>
      <c r="N2329" s="84" t="str">
        <f t="shared" si="512"/>
        <v/>
      </c>
      <c r="O2329" s="128"/>
      <c r="P2329" s="84" t="str">
        <f t="shared" si="513"/>
        <v/>
      </c>
      <c r="Q2329" s="84" t="str">
        <f t="shared" si="510"/>
        <v/>
      </c>
      <c r="R2329" s="84" t="str">
        <f t="shared" si="514"/>
        <v/>
      </c>
      <c r="S2329" s="84" t="str">
        <f t="shared" si="515"/>
        <v/>
      </c>
      <c r="U2329" s="84" t="str">
        <f t="shared" si="516"/>
        <v/>
      </c>
      <c r="W2329" s="108" t="str">
        <f>IF($N2329="", "", SUM($D$11:$D2329))</f>
        <v/>
      </c>
      <c r="X2329" s="111" t="str">
        <f t="shared" si="517"/>
        <v/>
      </c>
      <c r="Y2329" s="114" t="str">
        <f t="shared" si="521"/>
        <v/>
      </c>
      <c r="Z2329" s="111" t="str">
        <f>IF(X2329="", "", X2329-SUM($Z$11:$Z2328))</f>
        <v/>
      </c>
      <c r="AA2329" s="111" t="str">
        <f>IF($Y2329="", "", $Y2329-SUM($AA$11:$AA2328))</f>
        <v/>
      </c>
      <c r="AB2329" s="111" t="str">
        <f t="shared" si="522"/>
        <v/>
      </c>
      <c r="AC2329" s="121" t="str">
        <f t="shared" si="518"/>
        <v/>
      </c>
      <c r="AD2329" s="122" t="str">
        <f t="shared" si="519"/>
        <v/>
      </c>
      <c r="AE2329" s="123" t="str">
        <f t="shared" si="523"/>
        <v/>
      </c>
      <c r="AG2329" s="150" t="str">
        <f t="shared" si="520"/>
        <v/>
      </c>
    </row>
    <row r="2330" spans="1:33" x14ac:dyDescent="0.25">
      <c r="A2330" s="56"/>
      <c r="B2330" s="70"/>
      <c r="C2330" s="76"/>
      <c r="D2330" s="73"/>
      <c r="E2330" s="79"/>
      <c r="F2330" s="56"/>
      <c r="G2330" s="13" t="str">
        <f t="shared" si="511"/>
        <v/>
      </c>
      <c r="H2330" s="56"/>
      <c r="K2330" s="128"/>
      <c r="L2330" s="128"/>
      <c r="M2330" s="128"/>
      <c r="N2330" s="84" t="str">
        <f t="shared" si="512"/>
        <v/>
      </c>
      <c r="O2330" s="128"/>
      <c r="P2330" s="84" t="str">
        <f t="shared" si="513"/>
        <v/>
      </c>
      <c r="Q2330" s="84" t="str">
        <f t="shared" si="510"/>
        <v/>
      </c>
      <c r="R2330" s="84" t="str">
        <f t="shared" si="514"/>
        <v/>
      </c>
      <c r="S2330" s="84" t="str">
        <f t="shared" si="515"/>
        <v/>
      </c>
      <c r="U2330" s="84" t="str">
        <f t="shared" si="516"/>
        <v/>
      </c>
      <c r="W2330" s="108" t="str">
        <f>IF($N2330="", "", SUM($D$11:$D2330))</f>
        <v/>
      </c>
      <c r="X2330" s="111" t="str">
        <f t="shared" si="517"/>
        <v/>
      </c>
      <c r="Y2330" s="114" t="str">
        <f t="shared" si="521"/>
        <v/>
      </c>
      <c r="Z2330" s="111" t="str">
        <f>IF(X2330="", "", X2330-SUM($Z$11:$Z2329))</f>
        <v/>
      </c>
      <c r="AA2330" s="111" t="str">
        <f>IF($Y2330="", "", $Y2330-SUM($AA$11:$AA2329))</f>
        <v/>
      </c>
      <c r="AB2330" s="111" t="str">
        <f t="shared" si="522"/>
        <v/>
      </c>
      <c r="AC2330" s="121" t="str">
        <f t="shared" si="518"/>
        <v/>
      </c>
      <c r="AD2330" s="122" t="str">
        <f t="shared" si="519"/>
        <v/>
      </c>
      <c r="AE2330" s="123" t="str">
        <f t="shared" si="523"/>
        <v/>
      </c>
      <c r="AG2330" s="150" t="str">
        <f t="shared" si="520"/>
        <v/>
      </c>
    </row>
    <row r="2331" spans="1:33" x14ac:dyDescent="0.25">
      <c r="A2331" s="56"/>
      <c r="B2331" s="70"/>
      <c r="C2331" s="76"/>
      <c r="D2331" s="73"/>
      <c r="E2331" s="79"/>
      <c r="F2331" s="56"/>
      <c r="G2331" s="13" t="str">
        <f t="shared" si="511"/>
        <v/>
      </c>
      <c r="H2331" s="56"/>
      <c r="K2331" s="128"/>
      <c r="L2331" s="128"/>
      <c r="M2331" s="128"/>
      <c r="N2331" s="84" t="str">
        <f t="shared" si="512"/>
        <v/>
      </c>
      <c r="O2331" s="128"/>
      <c r="P2331" s="84" t="str">
        <f t="shared" si="513"/>
        <v/>
      </c>
      <c r="Q2331" s="84" t="str">
        <f t="shared" si="510"/>
        <v/>
      </c>
      <c r="R2331" s="84" t="str">
        <f t="shared" si="514"/>
        <v/>
      </c>
      <c r="S2331" s="84" t="str">
        <f t="shared" si="515"/>
        <v/>
      </c>
      <c r="U2331" s="84" t="str">
        <f t="shared" si="516"/>
        <v/>
      </c>
      <c r="W2331" s="108" t="str">
        <f>IF($N2331="", "", SUM($D$11:$D2331))</f>
        <v/>
      </c>
      <c r="X2331" s="111" t="str">
        <f t="shared" si="517"/>
        <v/>
      </c>
      <c r="Y2331" s="114" t="str">
        <f t="shared" si="521"/>
        <v/>
      </c>
      <c r="Z2331" s="111" t="str">
        <f>IF(X2331="", "", X2331-SUM($Z$11:$Z2330))</f>
        <v/>
      </c>
      <c r="AA2331" s="111" t="str">
        <f>IF($Y2331="", "", $Y2331-SUM($AA$11:$AA2330))</f>
        <v/>
      </c>
      <c r="AB2331" s="111" t="str">
        <f t="shared" si="522"/>
        <v/>
      </c>
      <c r="AC2331" s="121" t="str">
        <f t="shared" si="518"/>
        <v/>
      </c>
      <c r="AD2331" s="122" t="str">
        <f t="shared" si="519"/>
        <v/>
      </c>
      <c r="AE2331" s="123" t="str">
        <f t="shared" si="523"/>
        <v/>
      </c>
      <c r="AG2331" s="150" t="str">
        <f t="shared" si="520"/>
        <v/>
      </c>
    </row>
    <row r="2332" spans="1:33" x14ac:dyDescent="0.25">
      <c r="A2332" s="56"/>
      <c r="B2332" s="70"/>
      <c r="C2332" s="76"/>
      <c r="D2332" s="73"/>
      <c r="E2332" s="79"/>
      <c r="F2332" s="56"/>
      <c r="G2332" s="13" t="str">
        <f t="shared" si="511"/>
        <v/>
      </c>
      <c r="H2332" s="56"/>
      <c r="K2332" s="128"/>
      <c r="L2332" s="128"/>
      <c r="M2332" s="128"/>
      <c r="N2332" s="84" t="str">
        <f t="shared" si="512"/>
        <v/>
      </c>
      <c r="O2332" s="128"/>
      <c r="P2332" s="84" t="str">
        <f t="shared" si="513"/>
        <v/>
      </c>
      <c r="Q2332" s="84" t="str">
        <f t="shared" si="510"/>
        <v/>
      </c>
      <c r="R2332" s="84" t="str">
        <f t="shared" si="514"/>
        <v/>
      </c>
      <c r="S2332" s="84" t="str">
        <f t="shared" si="515"/>
        <v/>
      </c>
      <c r="U2332" s="84" t="str">
        <f t="shared" si="516"/>
        <v/>
      </c>
      <c r="W2332" s="108" t="str">
        <f>IF($N2332="", "", SUM($D$11:$D2332))</f>
        <v/>
      </c>
      <c r="X2332" s="111" t="str">
        <f t="shared" si="517"/>
        <v/>
      </c>
      <c r="Y2332" s="114" t="str">
        <f t="shared" si="521"/>
        <v/>
      </c>
      <c r="Z2332" s="111" t="str">
        <f>IF(X2332="", "", X2332-SUM($Z$11:$Z2331))</f>
        <v/>
      </c>
      <c r="AA2332" s="111" t="str">
        <f>IF($Y2332="", "", $Y2332-SUM($AA$11:$AA2331))</f>
        <v/>
      </c>
      <c r="AB2332" s="111" t="str">
        <f t="shared" si="522"/>
        <v/>
      </c>
      <c r="AC2332" s="121" t="str">
        <f t="shared" si="518"/>
        <v/>
      </c>
      <c r="AD2332" s="122" t="str">
        <f t="shared" si="519"/>
        <v/>
      </c>
      <c r="AE2332" s="123" t="str">
        <f t="shared" si="523"/>
        <v/>
      </c>
      <c r="AG2332" s="150" t="str">
        <f t="shared" si="520"/>
        <v/>
      </c>
    </row>
    <row r="2333" spans="1:33" x14ac:dyDescent="0.25">
      <c r="A2333" s="56"/>
      <c r="B2333" s="70"/>
      <c r="C2333" s="76"/>
      <c r="D2333" s="73"/>
      <c r="E2333" s="79"/>
      <c r="F2333" s="56"/>
      <c r="G2333" s="13" t="str">
        <f t="shared" si="511"/>
        <v/>
      </c>
      <c r="H2333" s="56"/>
      <c r="K2333" s="128"/>
      <c r="L2333" s="128"/>
      <c r="M2333" s="128"/>
      <c r="N2333" s="84" t="str">
        <f t="shared" si="512"/>
        <v/>
      </c>
      <c r="O2333" s="128"/>
      <c r="P2333" s="84" t="str">
        <f t="shared" si="513"/>
        <v/>
      </c>
      <c r="Q2333" s="84" t="str">
        <f t="shared" si="510"/>
        <v/>
      </c>
      <c r="R2333" s="84" t="str">
        <f t="shared" si="514"/>
        <v/>
      </c>
      <c r="S2333" s="84" t="str">
        <f t="shared" si="515"/>
        <v/>
      </c>
      <c r="U2333" s="84" t="str">
        <f t="shared" si="516"/>
        <v/>
      </c>
      <c r="W2333" s="108" t="str">
        <f>IF($N2333="", "", SUM($D$11:$D2333))</f>
        <v/>
      </c>
      <c r="X2333" s="111" t="str">
        <f t="shared" si="517"/>
        <v/>
      </c>
      <c r="Y2333" s="114" t="str">
        <f t="shared" si="521"/>
        <v/>
      </c>
      <c r="Z2333" s="111" t="str">
        <f>IF(X2333="", "", X2333-SUM($Z$11:$Z2332))</f>
        <v/>
      </c>
      <c r="AA2333" s="111" t="str">
        <f>IF($Y2333="", "", $Y2333-SUM($AA$11:$AA2332))</f>
        <v/>
      </c>
      <c r="AB2333" s="111" t="str">
        <f t="shared" si="522"/>
        <v/>
      </c>
      <c r="AC2333" s="121" t="str">
        <f t="shared" si="518"/>
        <v/>
      </c>
      <c r="AD2333" s="122" t="str">
        <f t="shared" si="519"/>
        <v/>
      </c>
      <c r="AE2333" s="123" t="str">
        <f t="shared" si="523"/>
        <v/>
      </c>
      <c r="AG2333" s="150" t="str">
        <f t="shared" si="520"/>
        <v/>
      </c>
    </row>
    <row r="2334" spans="1:33" x14ac:dyDescent="0.25">
      <c r="A2334" s="56"/>
      <c r="B2334" s="70"/>
      <c r="C2334" s="76"/>
      <c r="D2334" s="73"/>
      <c r="E2334" s="79"/>
      <c r="F2334" s="56"/>
      <c r="G2334" s="13" t="str">
        <f t="shared" si="511"/>
        <v/>
      </c>
      <c r="H2334" s="56"/>
      <c r="K2334" s="128"/>
      <c r="L2334" s="128"/>
      <c r="M2334" s="128"/>
      <c r="N2334" s="84" t="str">
        <f t="shared" si="512"/>
        <v/>
      </c>
      <c r="O2334" s="128"/>
      <c r="P2334" s="84" t="str">
        <f t="shared" si="513"/>
        <v/>
      </c>
      <c r="Q2334" s="84" t="str">
        <f t="shared" si="510"/>
        <v/>
      </c>
      <c r="R2334" s="84" t="str">
        <f t="shared" si="514"/>
        <v/>
      </c>
      <c r="S2334" s="84" t="str">
        <f t="shared" si="515"/>
        <v/>
      </c>
      <c r="U2334" s="84" t="str">
        <f t="shared" si="516"/>
        <v/>
      </c>
      <c r="W2334" s="108" t="str">
        <f>IF($N2334="", "", SUM($D$11:$D2334))</f>
        <v/>
      </c>
      <c r="X2334" s="111" t="str">
        <f t="shared" si="517"/>
        <v/>
      </c>
      <c r="Y2334" s="114" t="str">
        <f t="shared" si="521"/>
        <v/>
      </c>
      <c r="Z2334" s="111" t="str">
        <f>IF(X2334="", "", X2334-SUM($Z$11:$Z2333))</f>
        <v/>
      </c>
      <c r="AA2334" s="111" t="str">
        <f>IF($Y2334="", "", $Y2334-SUM($AA$11:$AA2333))</f>
        <v/>
      </c>
      <c r="AB2334" s="111" t="str">
        <f t="shared" si="522"/>
        <v/>
      </c>
      <c r="AC2334" s="121" t="str">
        <f t="shared" si="518"/>
        <v/>
      </c>
      <c r="AD2334" s="122" t="str">
        <f t="shared" si="519"/>
        <v/>
      </c>
      <c r="AE2334" s="123" t="str">
        <f t="shared" si="523"/>
        <v/>
      </c>
      <c r="AG2334" s="150" t="str">
        <f t="shared" si="520"/>
        <v/>
      </c>
    </row>
    <row r="2335" spans="1:33" x14ac:dyDescent="0.25">
      <c r="A2335" s="56"/>
      <c r="B2335" s="70"/>
      <c r="C2335" s="76"/>
      <c r="D2335" s="73"/>
      <c r="E2335" s="79"/>
      <c r="F2335" s="56"/>
      <c r="G2335" s="13" t="str">
        <f t="shared" si="511"/>
        <v/>
      </c>
      <c r="H2335" s="56"/>
      <c r="K2335" s="128"/>
      <c r="L2335" s="128"/>
      <c r="M2335" s="128"/>
      <c r="N2335" s="84" t="str">
        <f t="shared" si="512"/>
        <v/>
      </c>
      <c r="O2335" s="128"/>
      <c r="P2335" s="84" t="str">
        <f t="shared" si="513"/>
        <v/>
      </c>
      <c r="Q2335" s="84" t="str">
        <f t="shared" si="510"/>
        <v/>
      </c>
      <c r="R2335" s="84" t="str">
        <f t="shared" si="514"/>
        <v/>
      </c>
      <c r="S2335" s="84" t="str">
        <f t="shared" si="515"/>
        <v/>
      </c>
      <c r="U2335" s="84" t="str">
        <f t="shared" si="516"/>
        <v/>
      </c>
      <c r="W2335" s="108" t="str">
        <f>IF($N2335="", "", SUM($D$11:$D2335))</f>
        <v/>
      </c>
      <c r="X2335" s="111" t="str">
        <f t="shared" si="517"/>
        <v/>
      </c>
      <c r="Y2335" s="114" t="str">
        <f t="shared" si="521"/>
        <v/>
      </c>
      <c r="Z2335" s="111" t="str">
        <f>IF(X2335="", "", X2335-SUM($Z$11:$Z2334))</f>
        <v/>
      </c>
      <c r="AA2335" s="111" t="str">
        <f>IF($Y2335="", "", $Y2335-SUM($AA$11:$AA2334))</f>
        <v/>
      </c>
      <c r="AB2335" s="111" t="str">
        <f t="shared" si="522"/>
        <v/>
      </c>
      <c r="AC2335" s="121" t="str">
        <f t="shared" si="518"/>
        <v/>
      </c>
      <c r="AD2335" s="122" t="str">
        <f t="shared" si="519"/>
        <v/>
      </c>
      <c r="AE2335" s="123" t="str">
        <f t="shared" si="523"/>
        <v/>
      </c>
      <c r="AG2335" s="150" t="str">
        <f t="shared" si="520"/>
        <v/>
      </c>
    </row>
    <row r="2336" spans="1:33" x14ac:dyDescent="0.25">
      <c r="A2336" s="56"/>
      <c r="B2336" s="70"/>
      <c r="C2336" s="76"/>
      <c r="D2336" s="73"/>
      <c r="E2336" s="79"/>
      <c r="F2336" s="56"/>
      <c r="G2336" s="13" t="str">
        <f t="shared" si="511"/>
        <v/>
      </c>
      <c r="H2336" s="56"/>
      <c r="K2336" s="128"/>
      <c r="L2336" s="128"/>
      <c r="M2336" s="128"/>
      <c r="N2336" s="84" t="str">
        <f t="shared" si="512"/>
        <v/>
      </c>
      <c r="O2336" s="128"/>
      <c r="P2336" s="84" t="str">
        <f t="shared" si="513"/>
        <v/>
      </c>
      <c r="Q2336" s="84" t="str">
        <f t="shared" si="510"/>
        <v/>
      </c>
      <c r="R2336" s="84" t="str">
        <f t="shared" si="514"/>
        <v/>
      </c>
      <c r="S2336" s="84" t="str">
        <f t="shared" si="515"/>
        <v/>
      </c>
      <c r="U2336" s="84" t="str">
        <f t="shared" si="516"/>
        <v/>
      </c>
      <c r="W2336" s="108" t="str">
        <f>IF($N2336="", "", SUM($D$11:$D2336))</f>
        <v/>
      </c>
      <c r="X2336" s="111" t="str">
        <f t="shared" si="517"/>
        <v/>
      </c>
      <c r="Y2336" s="114" t="str">
        <f t="shared" si="521"/>
        <v/>
      </c>
      <c r="Z2336" s="111" t="str">
        <f>IF(X2336="", "", X2336-SUM($Z$11:$Z2335))</f>
        <v/>
      </c>
      <c r="AA2336" s="111" t="str">
        <f>IF($Y2336="", "", $Y2336-SUM($AA$11:$AA2335))</f>
        <v/>
      </c>
      <c r="AB2336" s="111" t="str">
        <f t="shared" si="522"/>
        <v/>
      </c>
      <c r="AC2336" s="121" t="str">
        <f t="shared" si="518"/>
        <v/>
      </c>
      <c r="AD2336" s="122" t="str">
        <f t="shared" si="519"/>
        <v/>
      </c>
      <c r="AE2336" s="123" t="str">
        <f t="shared" si="523"/>
        <v/>
      </c>
      <c r="AG2336" s="150" t="str">
        <f t="shared" si="520"/>
        <v/>
      </c>
    </row>
    <row r="2337" spans="1:33" x14ac:dyDescent="0.25">
      <c r="A2337" s="56"/>
      <c r="B2337" s="70"/>
      <c r="C2337" s="76"/>
      <c r="D2337" s="73"/>
      <c r="E2337" s="79"/>
      <c r="F2337" s="56"/>
      <c r="G2337" s="13" t="str">
        <f t="shared" si="511"/>
        <v/>
      </c>
      <c r="H2337" s="56"/>
      <c r="K2337" s="128"/>
      <c r="L2337" s="128"/>
      <c r="M2337" s="128"/>
      <c r="N2337" s="84" t="str">
        <f t="shared" si="512"/>
        <v/>
      </c>
      <c r="O2337" s="128"/>
      <c r="P2337" s="84" t="str">
        <f t="shared" si="513"/>
        <v/>
      </c>
      <c r="Q2337" s="84" t="str">
        <f t="shared" si="510"/>
        <v/>
      </c>
      <c r="R2337" s="84" t="str">
        <f t="shared" si="514"/>
        <v/>
      </c>
      <c r="S2337" s="84" t="str">
        <f t="shared" si="515"/>
        <v/>
      </c>
      <c r="U2337" s="84" t="str">
        <f t="shared" si="516"/>
        <v/>
      </c>
      <c r="W2337" s="108" t="str">
        <f>IF($N2337="", "", SUM($D$11:$D2337))</f>
        <v/>
      </c>
      <c r="X2337" s="111" t="str">
        <f t="shared" si="517"/>
        <v/>
      </c>
      <c r="Y2337" s="114" t="str">
        <f t="shared" si="521"/>
        <v/>
      </c>
      <c r="Z2337" s="111" t="str">
        <f>IF(X2337="", "", X2337-SUM($Z$11:$Z2336))</f>
        <v/>
      </c>
      <c r="AA2337" s="111" t="str">
        <f>IF($Y2337="", "", $Y2337-SUM($AA$11:$AA2336))</f>
        <v/>
      </c>
      <c r="AB2337" s="111" t="str">
        <f t="shared" si="522"/>
        <v/>
      </c>
      <c r="AC2337" s="121" t="str">
        <f t="shared" si="518"/>
        <v/>
      </c>
      <c r="AD2337" s="122" t="str">
        <f t="shared" si="519"/>
        <v/>
      </c>
      <c r="AE2337" s="123" t="str">
        <f t="shared" si="523"/>
        <v/>
      </c>
      <c r="AG2337" s="150" t="str">
        <f t="shared" si="520"/>
        <v/>
      </c>
    </row>
    <row r="2338" spans="1:33" x14ac:dyDescent="0.25">
      <c r="A2338" s="56"/>
      <c r="B2338" s="70"/>
      <c r="C2338" s="76"/>
      <c r="D2338" s="73"/>
      <c r="E2338" s="79"/>
      <c r="F2338" s="56"/>
      <c r="G2338" s="13" t="str">
        <f t="shared" si="511"/>
        <v/>
      </c>
      <c r="H2338" s="56"/>
      <c r="K2338" s="128"/>
      <c r="L2338" s="128"/>
      <c r="M2338" s="128"/>
      <c r="N2338" s="84" t="str">
        <f t="shared" si="512"/>
        <v/>
      </c>
      <c r="O2338" s="128"/>
      <c r="P2338" s="84" t="str">
        <f t="shared" si="513"/>
        <v/>
      </c>
      <c r="Q2338" s="84" t="str">
        <f t="shared" si="510"/>
        <v/>
      </c>
      <c r="R2338" s="84" t="str">
        <f t="shared" si="514"/>
        <v/>
      </c>
      <c r="S2338" s="84" t="str">
        <f t="shared" si="515"/>
        <v/>
      </c>
      <c r="U2338" s="84" t="str">
        <f t="shared" si="516"/>
        <v/>
      </c>
      <c r="W2338" s="108" t="str">
        <f>IF($N2338="", "", SUM($D$11:$D2338))</f>
        <v/>
      </c>
      <c r="X2338" s="111" t="str">
        <f t="shared" si="517"/>
        <v/>
      </c>
      <c r="Y2338" s="114" t="str">
        <f t="shared" si="521"/>
        <v/>
      </c>
      <c r="Z2338" s="111" t="str">
        <f>IF(X2338="", "", X2338-SUM($Z$11:$Z2337))</f>
        <v/>
      </c>
      <c r="AA2338" s="111" t="str">
        <f>IF($Y2338="", "", $Y2338-SUM($AA$11:$AA2337))</f>
        <v/>
      </c>
      <c r="AB2338" s="111" t="str">
        <f t="shared" si="522"/>
        <v/>
      </c>
      <c r="AC2338" s="121" t="str">
        <f t="shared" si="518"/>
        <v/>
      </c>
      <c r="AD2338" s="122" t="str">
        <f t="shared" si="519"/>
        <v/>
      </c>
      <c r="AE2338" s="123" t="str">
        <f t="shared" si="523"/>
        <v/>
      </c>
      <c r="AG2338" s="150" t="str">
        <f t="shared" si="520"/>
        <v/>
      </c>
    </row>
    <row r="2339" spans="1:33" x14ac:dyDescent="0.25">
      <c r="A2339" s="56"/>
      <c r="B2339" s="70"/>
      <c r="C2339" s="76"/>
      <c r="D2339" s="73"/>
      <c r="E2339" s="79"/>
      <c r="F2339" s="56"/>
      <c r="G2339" s="13" t="str">
        <f t="shared" si="511"/>
        <v/>
      </c>
      <c r="H2339" s="56"/>
      <c r="K2339" s="128"/>
      <c r="L2339" s="128"/>
      <c r="M2339" s="128"/>
      <c r="N2339" s="84" t="str">
        <f t="shared" si="512"/>
        <v/>
      </c>
      <c r="O2339" s="128"/>
      <c r="P2339" s="84" t="str">
        <f t="shared" si="513"/>
        <v/>
      </c>
      <c r="Q2339" s="84" t="str">
        <f t="shared" si="510"/>
        <v/>
      </c>
      <c r="R2339" s="84" t="str">
        <f t="shared" si="514"/>
        <v/>
      </c>
      <c r="S2339" s="84" t="str">
        <f t="shared" si="515"/>
        <v/>
      </c>
      <c r="U2339" s="84" t="str">
        <f t="shared" si="516"/>
        <v/>
      </c>
      <c r="W2339" s="108" t="str">
        <f>IF($N2339="", "", SUM($D$11:$D2339))</f>
        <v/>
      </c>
      <c r="X2339" s="111" t="str">
        <f t="shared" si="517"/>
        <v/>
      </c>
      <c r="Y2339" s="114" t="str">
        <f t="shared" si="521"/>
        <v/>
      </c>
      <c r="Z2339" s="111" t="str">
        <f>IF(X2339="", "", X2339-SUM($Z$11:$Z2338))</f>
        <v/>
      </c>
      <c r="AA2339" s="111" t="str">
        <f>IF($Y2339="", "", $Y2339-SUM($AA$11:$AA2338))</f>
        <v/>
      </c>
      <c r="AB2339" s="111" t="str">
        <f t="shared" si="522"/>
        <v/>
      </c>
      <c r="AC2339" s="121" t="str">
        <f t="shared" si="518"/>
        <v/>
      </c>
      <c r="AD2339" s="122" t="str">
        <f t="shared" si="519"/>
        <v/>
      </c>
      <c r="AE2339" s="123" t="str">
        <f t="shared" si="523"/>
        <v/>
      </c>
      <c r="AG2339" s="150" t="str">
        <f t="shared" si="520"/>
        <v/>
      </c>
    </row>
    <row r="2340" spans="1:33" x14ac:dyDescent="0.25">
      <c r="A2340" s="56"/>
      <c r="B2340" s="70"/>
      <c r="C2340" s="76"/>
      <c r="D2340" s="73"/>
      <c r="E2340" s="79"/>
      <c r="F2340" s="56"/>
      <c r="G2340" s="13" t="str">
        <f t="shared" si="511"/>
        <v/>
      </c>
      <c r="H2340" s="56"/>
      <c r="K2340" s="128"/>
      <c r="L2340" s="128"/>
      <c r="M2340" s="128"/>
      <c r="N2340" s="84" t="str">
        <f t="shared" si="512"/>
        <v/>
      </c>
      <c r="O2340" s="128"/>
      <c r="P2340" s="84" t="str">
        <f t="shared" si="513"/>
        <v/>
      </c>
      <c r="Q2340" s="84" t="str">
        <f t="shared" si="510"/>
        <v/>
      </c>
      <c r="R2340" s="84" t="str">
        <f t="shared" si="514"/>
        <v/>
      </c>
      <c r="S2340" s="84" t="str">
        <f t="shared" si="515"/>
        <v/>
      </c>
      <c r="U2340" s="84" t="str">
        <f t="shared" si="516"/>
        <v/>
      </c>
      <c r="W2340" s="108" t="str">
        <f>IF($N2340="", "", SUM($D$11:$D2340))</f>
        <v/>
      </c>
      <c r="X2340" s="111" t="str">
        <f t="shared" si="517"/>
        <v/>
      </c>
      <c r="Y2340" s="114" t="str">
        <f t="shared" si="521"/>
        <v/>
      </c>
      <c r="Z2340" s="111" t="str">
        <f>IF(X2340="", "", X2340-SUM($Z$11:$Z2339))</f>
        <v/>
      </c>
      <c r="AA2340" s="111" t="str">
        <f>IF($Y2340="", "", $Y2340-SUM($AA$11:$AA2339))</f>
        <v/>
      </c>
      <c r="AB2340" s="111" t="str">
        <f t="shared" si="522"/>
        <v/>
      </c>
      <c r="AC2340" s="121" t="str">
        <f t="shared" si="518"/>
        <v/>
      </c>
      <c r="AD2340" s="122" t="str">
        <f t="shared" si="519"/>
        <v/>
      </c>
      <c r="AE2340" s="123" t="str">
        <f t="shared" si="523"/>
        <v/>
      </c>
      <c r="AG2340" s="150" t="str">
        <f t="shared" si="520"/>
        <v/>
      </c>
    </row>
    <row r="2341" spans="1:33" x14ac:dyDescent="0.25">
      <c r="A2341" s="56"/>
      <c r="B2341" s="70"/>
      <c r="C2341" s="76"/>
      <c r="D2341" s="73"/>
      <c r="E2341" s="79"/>
      <c r="F2341" s="56"/>
      <c r="G2341" s="13" t="str">
        <f t="shared" si="511"/>
        <v/>
      </c>
      <c r="H2341" s="56"/>
      <c r="K2341" s="128"/>
      <c r="L2341" s="128"/>
      <c r="M2341" s="128"/>
      <c r="N2341" s="84" t="str">
        <f t="shared" si="512"/>
        <v/>
      </c>
      <c r="O2341" s="128"/>
      <c r="P2341" s="84" t="str">
        <f t="shared" si="513"/>
        <v/>
      </c>
      <c r="Q2341" s="84" t="str">
        <f t="shared" si="510"/>
        <v/>
      </c>
      <c r="R2341" s="84" t="str">
        <f t="shared" si="514"/>
        <v/>
      </c>
      <c r="S2341" s="84" t="str">
        <f t="shared" si="515"/>
        <v/>
      </c>
      <c r="U2341" s="84" t="str">
        <f t="shared" si="516"/>
        <v/>
      </c>
      <c r="W2341" s="108" t="str">
        <f>IF($N2341="", "", SUM($D$11:$D2341))</f>
        <v/>
      </c>
      <c r="X2341" s="111" t="str">
        <f t="shared" si="517"/>
        <v/>
      </c>
      <c r="Y2341" s="114" t="str">
        <f t="shared" si="521"/>
        <v/>
      </c>
      <c r="Z2341" s="111" t="str">
        <f>IF(X2341="", "", X2341-SUM($Z$11:$Z2340))</f>
        <v/>
      </c>
      <c r="AA2341" s="111" t="str">
        <f>IF($Y2341="", "", $Y2341-SUM($AA$11:$AA2340))</f>
        <v/>
      </c>
      <c r="AB2341" s="111" t="str">
        <f t="shared" si="522"/>
        <v/>
      </c>
      <c r="AC2341" s="121" t="str">
        <f t="shared" si="518"/>
        <v/>
      </c>
      <c r="AD2341" s="122" t="str">
        <f t="shared" si="519"/>
        <v/>
      </c>
      <c r="AE2341" s="123" t="str">
        <f t="shared" si="523"/>
        <v/>
      </c>
      <c r="AG2341" s="150" t="str">
        <f t="shared" si="520"/>
        <v/>
      </c>
    </row>
    <row r="2342" spans="1:33" x14ac:dyDescent="0.25">
      <c r="A2342" s="56"/>
      <c r="B2342" s="70"/>
      <c r="C2342" s="76"/>
      <c r="D2342" s="73"/>
      <c r="E2342" s="79"/>
      <c r="F2342" s="56"/>
      <c r="G2342" s="13" t="str">
        <f t="shared" si="511"/>
        <v/>
      </c>
      <c r="H2342" s="56"/>
      <c r="K2342" s="128"/>
      <c r="L2342" s="128"/>
      <c r="M2342" s="128"/>
      <c r="N2342" s="84" t="str">
        <f t="shared" si="512"/>
        <v/>
      </c>
      <c r="O2342" s="128"/>
      <c r="P2342" s="84" t="str">
        <f t="shared" si="513"/>
        <v/>
      </c>
      <c r="Q2342" s="84" t="str">
        <f t="shared" si="510"/>
        <v/>
      </c>
      <c r="R2342" s="84" t="str">
        <f t="shared" si="514"/>
        <v/>
      </c>
      <c r="S2342" s="84" t="str">
        <f t="shared" si="515"/>
        <v/>
      </c>
      <c r="U2342" s="84" t="str">
        <f t="shared" si="516"/>
        <v/>
      </c>
      <c r="W2342" s="108" t="str">
        <f>IF($N2342="", "", SUM($D$11:$D2342))</f>
        <v/>
      </c>
      <c r="X2342" s="111" t="str">
        <f t="shared" si="517"/>
        <v/>
      </c>
      <c r="Y2342" s="114" t="str">
        <f t="shared" si="521"/>
        <v/>
      </c>
      <c r="Z2342" s="111" t="str">
        <f>IF(X2342="", "", X2342-SUM($Z$11:$Z2341))</f>
        <v/>
      </c>
      <c r="AA2342" s="111" t="str">
        <f>IF($Y2342="", "", $Y2342-SUM($AA$11:$AA2341))</f>
        <v/>
      </c>
      <c r="AB2342" s="111" t="str">
        <f t="shared" si="522"/>
        <v/>
      </c>
      <c r="AC2342" s="121" t="str">
        <f t="shared" si="518"/>
        <v/>
      </c>
      <c r="AD2342" s="122" t="str">
        <f t="shared" si="519"/>
        <v/>
      </c>
      <c r="AE2342" s="123" t="str">
        <f t="shared" si="523"/>
        <v/>
      </c>
      <c r="AG2342" s="150" t="str">
        <f t="shared" si="520"/>
        <v/>
      </c>
    </row>
    <row r="2343" spans="1:33" x14ac:dyDescent="0.25">
      <c r="A2343" s="56"/>
      <c r="B2343" s="70"/>
      <c r="C2343" s="76"/>
      <c r="D2343" s="73"/>
      <c r="E2343" s="79"/>
      <c r="F2343" s="56"/>
      <c r="G2343" s="13" t="str">
        <f t="shared" si="511"/>
        <v/>
      </c>
      <c r="H2343" s="56"/>
      <c r="K2343" s="128"/>
      <c r="L2343" s="128"/>
      <c r="M2343" s="128"/>
      <c r="N2343" s="84" t="str">
        <f t="shared" si="512"/>
        <v/>
      </c>
      <c r="O2343" s="128"/>
      <c r="P2343" s="84" t="str">
        <f t="shared" si="513"/>
        <v/>
      </c>
      <c r="Q2343" s="84" t="str">
        <f t="shared" si="510"/>
        <v/>
      </c>
      <c r="R2343" s="84" t="str">
        <f t="shared" si="514"/>
        <v/>
      </c>
      <c r="S2343" s="84" t="str">
        <f t="shared" si="515"/>
        <v/>
      </c>
      <c r="U2343" s="84" t="str">
        <f t="shared" si="516"/>
        <v/>
      </c>
      <c r="W2343" s="108" t="str">
        <f>IF($N2343="", "", SUM($D$11:$D2343))</f>
        <v/>
      </c>
      <c r="X2343" s="111" t="str">
        <f t="shared" si="517"/>
        <v/>
      </c>
      <c r="Y2343" s="114" t="str">
        <f t="shared" si="521"/>
        <v/>
      </c>
      <c r="Z2343" s="111" t="str">
        <f>IF(X2343="", "", X2343-SUM($Z$11:$Z2342))</f>
        <v/>
      </c>
      <c r="AA2343" s="111" t="str">
        <f>IF($Y2343="", "", $Y2343-SUM($AA$11:$AA2342))</f>
        <v/>
      </c>
      <c r="AB2343" s="111" t="str">
        <f t="shared" si="522"/>
        <v/>
      </c>
      <c r="AC2343" s="121" t="str">
        <f t="shared" si="518"/>
        <v/>
      </c>
      <c r="AD2343" s="122" t="str">
        <f t="shared" si="519"/>
        <v/>
      </c>
      <c r="AE2343" s="123" t="str">
        <f t="shared" si="523"/>
        <v/>
      </c>
      <c r="AG2343" s="150" t="str">
        <f t="shared" si="520"/>
        <v/>
      </c>
    </row>
    <row r="2344" spans="1:33" x14ac:dyDescent="0.25">
      <c r="A2344" s="56"/>
      <c r="B2344" s="70"/>
      <c r="C2344" s="76"/>
      <c r="D2344" s="73"/>
      <c r="E2344" s="79"/>
      <c r="F2344" s="56"/>
      <c r="G2344" s="13" t="str">
        <f t="shared" si="511"/>
        <v/>
      </c>
      <c r="H2344" s="56"/>
      <c r="K2344" s="128"/>
      <c r="L2344" s="128"/>
      <c r="M2344" s="128"/>
      <c r="N2344" s="84" t="str">
        <f t="shared" si="512"/>
        <v/>
      </c>
      <c r="O2344" s="128"/>
      <c r="P2344" s="84" t="str">
        <f t="shared" si="513"/>
        <v/>
      </c>
      <c r="Q2344" s="84" t="str">
        <f t="shared" si="510"/>
        <v/>
      </c>
      <c r="R2344" s="84" t="str">
        <f t="shared" si="514"/>
        <v/>
      </c>
      <c r="S2344" s="84" t="str">
        <f t="shared" si="515"/>
        <v/>
      </c>
      <c r="U2344" s="84" t="str">
        <f t="shared" si="516"/>
        <v/>
      </c>
      <c r="W2344" s="108" t="str">
        <f>IF($N2344="", "", SUM($D$11:$D2344))</f>
        <v/>
      </c>
      <c r="X2344" s="111" t="str">
        <f t="shared" si="517"/>
        <v/>
      </c>
      <c r="Y2344" s="114" t="str">
        <f t="shared" si="521"/>
        <v/>
      </c>
      <c r="Z2344" s="111" t="str">
        <f>IF(X2344="", "", X2344-SUM($Z$11:$Z2343))</f>
        <v/>
      </c>
      <c r="AA2344" s="111" t="str">
        <f>IF($Y2344="", "", $Y2344-SUM($AA$11:$AA2343))</f>
        <v/>
      </c>
      <c r="AB2344" s="111" t="str">
        <f t="shared" si="522"/>
        <v/>
      </c>
      <c r="AC2344" s="121" t="str">
        <f t="shared" si="518"/>
        <v/>
      </c>
      <c r="AD2344" s="122" t="str">
        <f t="shared" si="519"/>
        <v/>
      </c>
      <c r="AE2344" s="123" t="str">
        <f t="shared" si="523"/>
        <v/>
      </c>
      <c r="AG2344" s="150" t="str">
        <f t="shared" si="520"/>
        <v/>
      </c>
    </row>
    <row r="2345" spans="1:33" x14ac:dyDescent="0.25">
      <c r="A2345" s="56"/>
      <c r="B2345" s="70"/>
      <c r="C2345" s="76"/>
      <c r="D2345" s="73"/>
      <c r="E2345" s="79"/>
      <c r="F2345" s="56"/>
      <c r="G2345" s="13" t="str">
        <f t="shared" si="511"/>
        <v/>
      </c>
      <c r="H2345" s="56"/>
      <c r="K2345" s="128"/>
      <c r="L2345" s="128"/>
      <c r="M2345" s="128"/>
      <c r="N2345" s="84" t="str">
        <f t="shared" si="512"/>
        <v/>
      </c>
      <c r="O2345" s="128"/>
      <c r="P2345" s="84" t="str">
        <f t="shared" si="513"/>
        <v/>
      </c>
      <c r="Q2345" s="84" t="str">
        <f t="shared" si="510"/>
        <v/>
      </c>
      <c r="R2345" s="84" t="str">
        <f t="shared" si="514"/>
        <v/>
      </c>
      <c r="S2345" s="84" t="str">
        <f t="shared" si="515"/>
        <v/>
      </c>
      <c r="U2345" s="84" t="str">
        <f t="shared" si="516"/>
        <v/>
      </c>
      <c r="W2345" s="108" t="str">
        <f>IF($N2345="", "", SUM($D$11:$D2345))</f>
        <v/>
      </c>
      <c r="X2345" s="111" t="str">
        <f t="shared" si="517"/>
        <v/>
      </c>
      <c r="Y2345" s="114" t="str">
        <f t="shared" si="521"/>
        <v/>
      </c>
      <c r="Z2345" s="111" t="str">
        <f>IF(X2345="", "", X2345-SUM($Z$11:$Z2344))</f>
        <v/>
      </c>
      <c r="AA2345" s="111" t="str">
        <f>IF($Y2345="", "", $Y2345-SUM($AA$11:$AA2344))</f>
        <v/>
      </c>
      <c r="AB2345" s="111" t="str">
        <f t="shared" si="522"/>
        <v/>
      </c>
      <c r="AC2345" s="121" t="str">
        <f t="shared" si="518"/>
        <v/>
      </c>
      <c r="AD2345" s="122" t="str">
        <f t="shared" si="519"/>
        <v/>
      </c>
      <c r="AE2345" s="123" t="str">
        <f t="shared" si="523"/>
        <v/>
      </c>
      <c r="AG2345" s="150" t="str">
        <f t="shared" si="520"/>
        <v/>
      </c>
    </row>
    <row r="2346" spans="1:33" x14ac:dyDescent="0.25">
      <c r="A2346" s="56"/>
      <c r="B2346" s="70"/>
      <c r="C2346" s="76"/>
      <c r="D2346" s="73"/>
      <c r="E2346" s="79"/>
      <c r="F2346" s="56"/>
      <c r="G2346" s="13" t="str">
        <f t="shared" si="511"/>
        <v/>
      </c>
      <c r="H2346" s="56"/>
      <c r="K2346" s="128"/>
      <c r="L2346" s="128"/>
      <c r="M2346" s="128"/>
      <c r="N2346" s="84" t="str">
        <f t="shared" si="512"/>
        <v/>
      </c>
      <c r="O2346" s="128"/>
      <c r="P2346" s="84" t="str">
        <f t="shared" si="513"/>
        <v/>
      </c>
      <c r="Q2346" s="84" t="str">
        <f t="shared" si="510"/>
        <v/>
      </c>
      <c r="R2346" s="84" t="str">
        <f t="shared" si="514"/>
        <v/>
      </c>
      <c r="S2346" s="84" t="str">
        <f t="shared" si="515"/>
        <v/>
      </c>
      <c r="U2346" s="84" t="str">
        <f t="shared" si="516"/>
        <v/>
      </c>
      <c r="W2346" s="108" t="str">
        <f>IF($N2346="", "", SUM($D$11:$D2346))</f>
        <v/>
      </c>
      <c r="X2346" s="111" t="str">
        <f t="shared" si="517"/>
        <v/>
      </c>
      <c r="Y2346" s="114" t="str">
        <f t="shared" si="521"/>
        <v/>
      </c>
      <c r="Z2346" s="111" t="str">
        <f>IF(X2346="", "", X2346-SUM($Z$11:$Z2345))</f>
        <v/>
      </c>
      <c r="AA2346" s="111" t="str">
        <f>IF($Y2346="", "", $Y2346-SUM($AA$11:$AA2345))</f>
        <v/>
      </c>
      <c r="AB2346" s="111" t="str">
        <f t="shared" si="522"/>
        <v/>
      </c>
      <c r="AC2346" s="121" t="str">
        <f t="shared" si="518"/>
        <v/>
      </c>
      <c r="AD2346" s="122" t="str">
        <f t="shared" si="519"/>
        <v/>
      </c>
      <c r="AE2346" s="123" t="str">
        <f t="shared" si="523"/>
        <v/>
      </c>
      <c r="AG2346" s="150" t="str">
        <f t="shared" si="520"/>
        <v/>
      </c>
    </row>
    <row r="2347" spans="1:33" x14ac:dyDescent="0.25">
      <c r="A2347" s="56"/>
      <c r="B2347" s="70"/>
      <c r="C2347" s="76"/>
      <c r="D2347" s="73"/>
      <c r="E2347" s="79"/>
      <c r="F2347" s="56"/>
      <c r="G2347" s="13" t="str">
        <f t="shared" si="511"/>
        <v/>
      </c>
      <c r="H2347" s="56"/>
      <c r="K2347" s="128"/>
      <c r="L2347" s="128"/>
      <c r="M2347" s="128"/>
      <c r="N2347" s="84" t="str">
        <f t="shared" si="512"/>
        <v/>
      </c>
      <c r="O2347" s="128"/>
      <c r="P2347" s="84" t="str">
        <f t="shared" si="513"/>
        <v/>
      </c>
      <c r="Q2347" s="84" t="str">
        <f t="shared" si="510"/>
        <v/>
      </c>
      <c r="R2347" s="84" t="str">
        <f t="shared" si="514"/>
        <v/>
      </c>
      <c r="S2347" s="84" t="str">
        <f t="shared" si="515"/>
        <v/>
      </c>
      <c r="U2347" s="84" t="str">
        <f t="shared" si="516"/>
        <v/>
      </c>
      <c r="W2347" s="108" t="str">
        <f>IF($N2347="", "", SUM($D$11:$D2347))</f>
        <v/>
      </c>
      <c r="X2347" s="111" t="str">
        <f t="shared" si="517"/>
        <v/>
      </c>
      <c r="Y2347" s="114" t="str">
        <f t="shared" si="521"/>
        <v/>
      </c>
      <c r="Z2347" s="111" t="str">
        <f>IF(X2347="", "", X2347-SUM($Z$11:$Z2346))</f>
        <v/>
      </c>
      <c r="AA2347" s="111" t="str">
        <f>IF($Y2347="", "", $Y2347-SUM($AA$11:$AA2346))</f>
        <v/>
      </c>
      <c r="AB2347" s="111" t="str">
        <f t="shared" si="522"/>
        <v/>
      </c>
      <c r="AC2347" s="121" t="str">
        <f t="shared" si="518"/>
        <v/>
      </c>
      <c r="AD2347" s="122" t="str">
        <f t="shared" si="519"/>
        <v/>
      </c>
      <c r="AE2347" s="123" t="str">
        <f t="shared" si="523"/>
        <v/>
      </c>
      <c r="AG2347" s="150" t="str">
        <f t="shared" si="520"/>
        <v/>
      </c>
    </row>
    <row r="2348" spans="1:33" x14ac:dyDescent="0.25">
      <c r="A2348" s="56"/>
      <c r="B2348" s="70"/>
      <c r="C2348" s="76"/>
      <c r="D2348" s="73"/>
      <c r="E2348" s="79"/>
      <c r="F2348" s="56"/>
      <c r="G2348" s="13" t="str">
        <f t="shared" si="511"/>
        <v/>
      </c>
      <c r="H2348" s="56"/>
      <c r="K2348" s="128"/>
      <c r="L2348" s="128"/>
      <c r="M2348" s="128"/>
      <c r="N2348" s="84" t="str">
        <f t="shared" si="512"/>
        <v/>
      </c>
      <c r="O2348" s="128"/>
      <c r="P2348" s="84" t="str">
        <f t="shared" si="513"/>
        <v/>
      </c>
      <c r="Q2348" s="84" t="str">
        <f t="shared" si="510"/>
        <v/>
      </c>
      <c r="R2348" s="84" t="str">
        <f t="shared" si="514"/>
        <v/>
      </c>
      <c r="S2348" s="84" t="str">
        <f t="shared" si="515"/>
        <v/>
      </c>
      <c r="U2348" s="84" t="str">
        <f t="shared" si="516"/>
        <v/>
      </c>
      <c r="W2348" s="108" t="str">
        <f>IF($N2348="", "", SUM($D$11:$D2348))</f>
        <v/>
      </c>
      <c r="X2348" s="111" t="str">
        <f t="shared" si="517"/>
        <v/>
      </c>
      <c r="Y2348" s="114" t="str">
        <f t="shared" si="521"/>
        <v/>
      </c>
      <c r="Z2348" s="111" t="str">
        <f>IF(X2348="", "", X2348-SUM($Z$11:$Z2347))</f>
        <v/>
      </c>
      <c r="AA2348" s="111" t="str">
        <f>IF($Y2348="", "", $Y2348-SUM($AA$11:$AA2347))</f>
        <v/>
      </c>
      <c r="AB2348" s="111" t="str">
        <f t="shared" si="522"/>
        <v/>
      </c>
      <c r="AC2348" s="121" t="str">
        <f t="shared" si="518"/>
        <v/>
      </c>
      <c r="AD2348" s="122" t="str">
        <f t="shared" si="519"/>
        <v/>
      </c>
      <c r="AE2348" s="123" t="str">
        <f t="shared" si="523"/>
        <v/>
      </c>
      <c r="AG2348" s="150" t="str">
        <f t="shared" si="520"/>
        <v/>
      </c>
    </row>
    <row r="2349" spans="1:33" x14ac:dyDescent="0.25">
      <c r="A2349" s="56"/>
      <c r="B2349" s="70"/>
      <c r="C2349" s="76"/>
      <c r="D2349" s="73"/>
      <c r="E2349" s="79"/>
      <c r="F2349" s="56"/>
      <c r="G2349" s="13" t="str">
        <f t="shared" si="511"/>
        <v/>
      </c>
      <c r="H2349" s="56"/>
      <c r="K2349" s="128"/>
      <c r="L2349" s="128"/>
      <c r="M2349" s="128"/>
      <c r="N2349" s="84" t="str">
        <f t="shared" si="512"/>
        <v/>
      </c>
      <c r="O2349" s="128"/>
      <c r="P2349" s="84" t="str">
        <f t="shared" si="513"/>
        <v/>
      </c>
      <c r="Q2349" s="84" t="str">
        <f t="shared" si="510"/>
        <v/>
      </c>
      <c r="R2349" s="84" t="str">
        <f t="shared" si="514"/>
        <v/>
      </c>
      <c r="S2349" s="84" t="str">
        <f t="shared" si="515"/>
        <v/>
      </c>
      <c r="U2349" s="84" t="str">
        <f t="shared" si="516"/>
        <v/>
      </c>
      <c r="W2349" s="108" t="str">
        <f>IF($N2349="", "", SUM($D$11:$D2349))</f>
        <v/>
      </c>
      <c r="X2349" s="111" t="str">
        <f t="shared" si="517"/>
        <v/>
      </c>
      <c r="Y2349" s="114" t="str">
        <f t="shared" si="521"/>
        <v/>
      </c>
      <c r="Z2349" s="111" t="str">
        <f>IF(X2349="", "", X2349-SUM($Z$11:$Z2348))</f>
        <v/>
      </c>
      <c r="AA2349" s="111" t="str">
        <f>IF($Y2349="", "", $Y2349-SUM($AA$11:$AA2348))</f>
        <v/>
      </c>
      <c r="AB2349" s="111" t="str">
        <f t="shared" si="522"/>
        <v/>
      </c>
      <c r="AC2349" s="121" t="str">
        <f t="shared" si="518"/>
        <v/>
      </c>
      <c r="AD2349" s="122" t="str">
        <f t="shared" si="519"/>
        <v/>
      </c>
      <c r="AE2349" s="123" t="str">
        <f t="shared" si="523"/>
        <v/>
      </c>
      <c r="AG2349" s="150" t="str">
        <f t="shared" si="520"/>
        <v/>
      </c>
    </row>
    <row r="2350" spans="1:33" x14ac:dyDescent="0.25">
      <c r="A2350" s="56"/>
      <c r="B2350" s="70"/>
      <c r="C2350" s="76"/>
      <c r="D2350" s="73"/>
      <c r="E2350" s="79"/>
      <c r="F2350" s="56"/>
      <c r="G2350" s="13" t="str">
        <f t="shared" si="511"/>
        <v/>
      </c>
      <c r="H2350" s="56"/>
      <c r="K2350" s="128"/>
      <c r="L2350" s="128"/>
      <c r="M2350" s="128"/>
      <c r="N2350" s="84" t="str">
        <f t="shared" si="512"/>
        <v/>
      </c>
      <c r="O2350" s="128"/>
      <c r="P2350" s="84" t="str">
        <f t="shared" si="513"/>
        <v/>
      </c>
      <c r="Q2350" s="84" t="str">
        <f t="shared" si="510"/>
        <v/>
      </c>
      <c r="R2350" s="84" t="str">
        <f t="shared" si="514"/>
        <v/>
      </c>
      <c r="S2350" s="84" t="str">
        <f t="shared" si="515"/>
        <v/>
      </c>
      <c r="U2350" s="84" t="str">
        <f t="shared" si="516"/>
        <v/>
      </c>
      <c r="W2350" s="108" t="str">
        <f>IF($N2350="", "", SUM($D$11:$D2350))</f>
        <v/>
      </c>
      <c r="X2350" s="111" t="str">
        <f t="shared" si="517"/>
        <v/>
      </c>
      <c r="Y2350" s="114" t="str">
        <f t="shared" si="521"/>
        <v/>
      </c>
      <c r="Z2350" s="111" t="str">
        <f>IF(X2350="", "", X2350-SUM($Z$11:$Z2349))</f>
        <v/>
      </c>
      <c r="AA2350" s="111" t="str">
        <f>IF($Y2350="", "", $Y2350-SUM($AA$11:$AA2349))</f>
        <v/>
      </c>
      <c r="AB2350" s="111" t="str">
        <f t="shared" si="522"/>
        <v/>
      </c>
      <c r="AC2350" s="121" t="str">
        <f t="shared" si="518"/>
        <v/>
      </c>
      <c r="AD2350" s="122" t="str">
        <f t="shared" si="519"/>
        <v/>
      </c>
      <c r="AE2350" s="123" t="str">
        <f t="shared" si="523"/>
        <v/>
      </c>
      <c r="AG2350" s="150" t="str">
        <f t="shared" si="520"/>
        <v/>
      </c>
    </row>
    <row r="2351" spans="1:33" x14ac:dyDescent="0.25">
      <c r="A2351" s="56"/>
      <c r="B2351" s="70"/>
      <c r="C2351" s="76"/>
      <c r="D2351" s="73"/>
      <c r="E2351" s="79"/>
      <c r="F2351" s="56"/>
      <c r="G2351" s="13" t="str">
        <f t="shared" si="511"/>
        <v/>
      </c>
      <c r="H2351" s="56"/>
      <c r="K2351" s="128"/>
      <c r="L2351" s="128"/>
      <c r="M2351" s="128"/>
      <c r="N2351" s="84" t="str">
        <f t="shared" si="512"/>
        <v/>
      </c>
      <c r="O2351" s="128"/>
      <c r="P2351" s="84" t="str">
        <f t="shared" si="513"/>
        <v/>
      </c>
      <c r="Q2351" s="84" t="str">
        <f t="shared" si="510"/>
        <v/>
      </c>
      <c r="R2351" s="84" t="str">
        <f t="shared" si="514"/>
        <v/>
      </c>
      <c r="S2351" s="84" t="str">
        <f t="shared" si="515"/>
        <v/>
      </c>
      <c r="U2351" s="84" t="str">
        <f t="shared" si="516"/>
        <v/>
      </c>
      <c r="W2351" s="108" t="str">
        <f>IF($N2351="", "", SUM($D$11:$D2351))</f>
        <v/>
      </c>
      <c r="X2351" s="111" t="str">
        <f t="shared" si="517"/>
        <v/>
      </c>
      <c r="Y2351" s="114" t="str">
        <f t="shared" si="521"/>
        <v/>
      </c>
      <c r="Z2351" s="111" t="str">
        <f>IF(X2351="", "", X2351-SUM($Z$11:$Z2350))</f>
        <v/>
      </c>
      <c r="AA2351" s="111" t="str">
        <f>IF($Y2351="", "", $Y2351-SUM($AA$11:$AA2350))</f>
        <v/>
      </c>
      <c r="AB2351" s="111" t="str">
        <f t="shared" si="522"/>
        <v/>
      </c>
      <c r="AC2351" s="121" t="str">
        <f t="shared" si="518"/>
        <v/>
      </c>
      <c r="AD2351" s="122" t="str">
        <f t="shared" si="519"/>
        <v/>
      </c>
      <c r="AE2351" s="123" t="str">
        <f t="shared" si="523"/>
        <v/>
      </c>
      <c r="AG2351" s="150" t="str">
        <f t="shared" si="520"/>
        <v/>
      </c>
    </row>
    <row r="2352" spans="1:33" x14ac:dyDescent="0.25">
      <c r="A2352" s="56"/>
      <c r="B2352" s="70"/>
      <c r="C2352" s="76"/>
      <c r="D2352" s="73"/>
      <c r="E2352" s="79"/>
      <c r="F2352" s="56"/>
      <c r="G2352" s="13" t="str">
        <f t="shared" si="511"/>
        <v/>
      </c>
      <c r="H2352" s="56"/>
      <c r="K2352" s="128"/>
      <c r="L2352" s="128"/>
      <c r="M2352" s="128"/>
      <c r="N2352" s="84" t="str">
        <f t="shared" si="512"/>
        <v/>
      </c>
      <c r="O2352" s="128"/>
      <c r="P2352" s="84" t="str">
        <f t="shared" si="513"/>
        <v/>
      </c>
      <c r="Q2352" s="84" t="str">
        <f t="shared" si="510"/>
        <v/>
      </c>
      <c r="R2352" s="84" t="str">
        <f t="shared" si="514"/>
        <v/>
      </c>
      <c r="S2352" s="84" t="str">
        <f t="shared" si="515"/>
        <v/>
      </c>
      <c r="U2352" s="84" t="str">
        <f t="shared" si="516"/>
        <v/>
      </c>
      <c r="W2352" s="108" t="str">
        <f>IF($N2352="", "", SUM($D$11:$D2352))</f>
        <v/>
      </c>
      <c r="X2352" s="111" t="str">
        <f t="shared" si="517"/>
        <v/>
      </c>
      <c r="Y2352" s="114" t="str">
        <f t="shared" si="521"/>
        <v/>
      </c>
      <c r="Z2352" s="111" t="str">
        <f>IF(X2352="", "", X2352-SUM($Z$11:$Z2351))</f>
        <v/>
      </c>
      <c r="AA2352" s="111" t="str">
        <f>IF($Y2352="", "", $Y2352-SUM($AA$11:$AA2351))</f>
        <v/>
      </c>
      <c r="AB2352" s="111" t="str">
        <f t="shared" si="522"/>
        <v/>
      </c>
      <c r="AC2352" s="121" t="str">
        <f t="shared" si="518"/>
        <v/>
      </c>
      <c r="AD2352" s="122" t="str">
        <f t="shared" si="519"/>
        <v/>
      </c>
      <c r="AE2352" s="123" t="str">
        <f t="shared" si="523"/>
        <v/>
      </c>
      <c r="AG2352" s="150" t="str">
        <f t="shared" si="520"/>
        <v/>
      </c>
    </row>
    <row r="2353" spans="1:33" x14ac:dyDescent="0.25">
      <c r="A2353" s="56"/>
      <c r="B2353" s="70"/>
      <c r="C2353" s="76"/>
      <c r="D2353" s="73"/>
      <c r="E2353" s="79"/>
      <c r="F2353" s="56"/>
      <c r="G2353" s="13" t="str">
        <f t="shared" si="511"/>
        <v/>
      </c>
      <c r="H2353" s="56"/>
      <c r="K2353" s="128"/>
      <c r="L2353" s="128"/>
      <c r="M2353" s="128"/>
      <c r="N2353" s="84" t="str">
        <f t="shared" si="512"/>
        <v/>
      </c>
      <c r="O2353" s="128"/>
      <c r="P2353" s="84" t="str">
        <f t="shared" si="513"/>
        <v/>
      </c>
      <c r="Q2353" s="84" t="str">
        <f t="shared" si="510"/>
        <v/>
      </c>
      <c r="R2353" s="84" t="str">
        <f t="shared" si="514"/>
        <v/>
      </c>
      <c r="S2353" s="84" t="str">
        <f t="shared" si="515"/>
        <v/>
      </c>
      <c r="U2353" s="84" t="str">
        <f t="shared" si="516"/>
        <v/>
      </c>
      <c r="W2353" s="108" t="str">
        <f>IF($N2353="", "", SUM($D$11:$D2353))</f>
        <v/>
      </c>
      <c r="X2353" s="111" t="str">
        <f t="shared" si="517"/>
        <v/>
      </c>
      <c r="Y2353" s="114" t="str">
        <f t="shared" si="521"/>
        <v/>
      </c>
      <c r="Z2353" s="111" t="str">
        <f>IF(X2353="", "", X2353-SUM($Z$11:$Z2352))</f>
        <v/>
      </c>
      <c r="AA2353" s="111" t="str">
        <f>IF($Y2353="", "", $Y2353-SUM($AA$11:$AA2352))</f>
        <v/>
      </c>
      <c r="AB2353" s="111" t="str">
        <f t="shared" si="522"/>
        <v/>
      </c>
      <c r="AC2353" s="121" t="str">
        <f t="shared" si="518"/>
        <v/>
      </c>
      <c r="AD2353" s="122" t="str">
        <f t="shared" si="519"/>
        <v/>
      </c>
      <c r="AE2353" s="123" t="str">
        <f t="shared" si="523"/>
        <v/>
      </c>
      <c r="AG2353" s="150" t="str">
        <f t="shared" si="520"/>
        <v/>
      </c>
    </row>
    <row r="2354" spans="1:33" x14ac:dyDescent="0.25">
      <c r="A2354" s="56"/>
      <c r="B2354" s="70"/>
      <c r="C2354" s="76"/>
      <c r="D2354" s="73"/>
      <c r="E2354" s="79"/>
      <c r="F2354" s="56"/>
      <c r="G2354" s="13" t="str">
        <f t="shared" si="511"/>
        <v/>
      </c>
      <c r="H2354" s="56"/>
      <c r="K2354" s="128"/>
      <c r="L2354" s="128"/>
      <c r="M2354" s="128"/>
      <c r="N2354" s="84" t="str">
        <f t="shared" si="512"/>
        <v/>
      </c>
      <c r="O2354" s="128"/>
      <c r="P2354" s="84" t="str">
        <f t="shared" si="513"/>
        <v/>
      </c>
      <c r="Q2354" s="84" t="str">
        <f t="shared" si="510"/>
        <v/>
      </c>
      <c r="R2354" s="84" t="str">
        <f t="shared" si="514"/>
        <v/>
      </c>
      <c r="S2354" s="84" t="str">
        <f t="shared" si="515"/>
        <v/>
      </c>
      <c r="U2354" s="84" t="str">
        <f t="shared" si="516"/>
        <v/>
      </c>
      <c r="W2354" s="108" t="str">
        <f>IF($N2354="", "", SUM($D$11:$D2354))</f>
        <v/>
      </c>
      <c r="X2354" s="111" t="str">
        <f t="shared" si="517"/>
        <v/>
      </c>
      <c r="Y2354" s="114" t="str">
        <f t="shared" si="521"/>
        <v/>
      </c>
      <c r="Z2354" s="111" t="str">
        <f>IF(X2354="", "", X2354-SUM($Z$11:$Z2353))</f>
        <v/>
      </c>
      <c r="AA2354" s="111" t="str">
        <f>IF($Y2354="", "", $Y2354-SUM($AA$11:$AA2353))</f>
        <v/>
      </c>
      <c r="AB2354" s="111" t="str">
        <f t="shared" si="522"/>
        <v/>
      </c>
      <c r="AC2354" s="121" t="str">
        <f t="shared" si="518"/>
        <v/>
      </c>
      <c r="AD2354" s="122" t="str">
        <f t="shared" si="519"/>
        <v/>
      </c>
      <c r="AE2354" s="123" t="str">
        <f t="shared" si="523"/>
        <v/>
      </c>
      <c r="AG2354" s="150" t="str">
        <f t="shared" si="520"/>
        <v/>
      </c>
    </row>
    <row r="2355" spans="1:33" x14ac:dyDescent="0.25">
      <c r="A2355" s="56"/>
      <c r="B2355" s="70"/>
      <c r="C2355" s="76"/>
      <c r="D2355" s="73"/>
      <c r="E2355" s="79"/>
      <c r="F2355" s="56"/>
      <c r="G2355" s="13" t="str">
        <f t="shared" si="511"/>
        <v/>
      </c>
      <c r="H2355" s="56"/>
      <c r="K2355" s="128"/>
      <c r="L2355" s="128"/>
      <c r="M2355" s="128"/>
      <c r="N2355" s="84" t="str">
        <f t="shared" si="512"/>
        <v/>
      </c>
      <c r="O2355" s="128"/>
      <c r="P2355" s="84" t="str">
        <f t="shared" si="513"/>
        <v/>
      </c>
      <c r="Q2355" s="84" t="str">
        <f t="shared" si="510"/>
        <v/>
      </c>
      <c r="R2355" s="84" t="str">
        <f t="shared" si="514"/>
        <v/>
      </c>
      <c r="S2355" s="84" t="str">
        <f t="shared" si="515"/>
        <v/>
      </c>
      <c r="U2355" s="84" t="str">
        <f t="shared" si="516"/>
        <v/>
      </c>
      <c r="W2355" s="108" t="str">
        <f>IF($N2355="", "", SUM($D$11:$D2355))</f>
        <v/>
      </c>
      <c r="X2355" s="111" t="str">
        <f t="shared" si="517"/>
        <v/>
      </c>
      <c r="Y2355" s="114" t="str">
        <f t="shared" si="521"/>
        <v/>
      </c>
      <c r="Z2355" s="111" t="str">
        <f>IF(X2355="", "", X2355-SUM($Z$11:$Z2354))</f>
        <v/>
      </c>
      <c r="AA2355" s="111" t="str">
        <f>IF($Y2355="", "", $Y2355-SUM($AA$11:$AA2354))</f>
        <v/>
      </c>
      <c r="AB2355" s="111" t="str">
        <f t="shared" si="522"/>
        <v/>
      </c>
      <c r="AC2355" s="121" t="str">
        <f t="shared" si="518"/>
        <v/>
      </c>
      <c r="AD2355" s="122" t="str">
        <f t="shared" si="519"/>
        <v/>
      </c>
      <c r="AE2355" s="123" t="str">
        <f t="shared" si="523"/>
        <v/>
      </c>
      <c r="AG2355" s="150" t="str">
        <f t="shared" si="520"/>
        <v/>
      </c>
    </row>
    <row r="2356" spans="1:33" x14ac:dyDescent="0.25">
      <c r="A2356" s="56"/>
      <c r="B2356" s="70"/>
      <c r="C2356" s="76"/>
      <c r="D2356" s="73"/>
      <c r="E2356" s="79"/>
      <c r="F2356" s="56"/>
      <c r="G2356" s="13" t="str">
        <f t="shared" si="511"/>
        <v/>
      </c>
      <c r="H2356" s="56"/>
      <c r="K2356" s="128"/>
      <c r="L2356" s="128"/>
      <c r="M2356" s="128"/>
      <c r="N2356" s="84" t="str">
        <f t="shared" si="512"/>
        <v/>
      </c>
      <c r="O2356" s="128"/>
      <c r="P2356" s="84" t="str">
        <f t="shared" si="513"/>
        <v/>
      </c>
      <c r="Q2356" s="84" t="str">
        <f t="shared" si="510"/>
        <v/>
      </c>
      <c r="R2356" s="84" t="str">
        <f t="shared" si="514"/>
        <v/>
      </c>
      <c r="S2356" s="84" t="str">
        <f t="shared" si="515"/>
        <v/>
      </c>
      <c r="U2356" s="84" t="str">
        <f t="shared" si="516"/>
        <v/>
      </c>
      <c r="W2356" s="108" t="str">
        <f>IF($N2356="", "", SUM($D$11:$D2356))</f>
        <v/>
      </c>
      <c r="X2356" s="111" t="str">
        <f t="shared" si="517"/>
        <v/>
      </c>
      <c r="Y2356" s="114" t="str">
        <f t="shared" si="521"/>
        <v/>
      </c>
      <c r="Z2356" s="111" t="str">
        <f>IF(X2356="", "", X2356-SUM($Z$11:$Z2355))</f>
        <v/>
      </c>
      <c r="AA2356" s="111" t="str">
        <f>IF($Y2356="", "", $Y2356-SUM($AA$11:$AA2355))</f>
        <v/>
      </c>
      <c r="AB2356" s="111" t="str">
        <f t="shared" si="522"/>
        <v/>
      </c>
      <c r="AC2356" s="121" t="str">
        <f t="shared" si="518"/>
        <v/>
      </c>
      <c r="AD2356" s="122" t="str">
        <f t="shared" si="519"/>
        <v/>
      </c>
      <c r="AE2356" s="123" t="str">
        <f t="shared" si="523"/>
        <v/>
      </c>
      <c r="AG2356" s="150" t="str">
        <f t="shared" si="520"/>
        <v/>
      </c>
    </row>
    <row r="2357" spans="1:33" x14ac:dyDescent="0.25">
      <c r="A2357" s="56"/>
      <c r="B2357" s="70"/>
      <c r="C2357" s="76"/>
      <c r="D2357" s="73"/>
      <c r="E2357" s="79"/>
      <c r="F2357" s="56"/>
      <c r="G2357" s="13" t="str">
        <f t="shared" si="511"/>
        <v/>
      </c>
      <c r="H2357" s="56"/>
      <c r="K2357" s="128"/>
      <c r="L2357" s="128"/>
      <c r="M2357" s="128"/>
      <c r="N2357" s="84" t="str">
        <f t="shared" si="512"/>
        <v/>
      </c>
      <c r="O2357" s="128"/>
      <c r="P2357" s="84" t="str">
        <f t="shared" si="513"/>
        <v/>
      </c>
      <c r="Q2357" s="84" t="str">
        <f t="shared" si="510"/>
        <v/>
      </c>
      <c r="R2357" s="84" t="str">
        <f t="shared" si="514"/>
        <v/>
      </c>
      <c r="S2357" s="84" t="str">
        <f t="shared" si="515"/>
        <v/>
      </c>
      <c r="U2357" s="84" t="str">
        <f t="shared" si="516"/>
        <v/>
      </c>
      <c r="W2357" s="108" t="str">
        <f>IF($N2357="", "", SUM($D$11:$D2357))</f>
        <v/>
      </c>
      <c r="X2357" s="111" t="str">
        <f t="shared" si="517"/>
        <v/>
      </c>
      <c r="Y2357" s="114" t="str">
        <f t="shared" si="521"/>
        <v/>
      </c>
      <c r="Z2357" s="111" t="str">
        <f>IF(X2357="", "", X2357-SUM($Z$11:$Z2356))</f>
        <v/>
      </c>
      <c r="AA2357" s="111" t="str">
        <f>IF($Y2357="", "", $Y2357-SUM($AA$11:$AA2356))</f>
        <v/>
      </c>
      <c r="AB2357" s="111" t="str">
        <f t="shared" si="522"/>
        <v/>
      </c>
      <c r="AC2357" s="121" t="str">
        <f t="shared" si="518"/>
        <v/>
      </c>
      <c r="AD2357" s="122" t="str">
        <f t="shared" si="519"/>
        <v/>
      </c>
      <c r="AE2357" s="123" t="str">
        <f t="shared" si="523"/>
        <v/>
      </c>
      <c r="AG2357" s="150" t="str">
        <f t="shared" si="520"/>
        <v/>
      </c>
    </row>
    <row r="2358" spans="1:33" x14ac:dyDescent="0.25">
      <c r="A2358" s="56"/>
      <c r="B2358" s="70"/>
      <c r="C2358" s="76"/>
      <c r="D2358" s="73"/>
      <c r="E2358" s="79"/>
      <c r="F2358" s="56"/>
      <c r="G2358" s="13" t="str">
        <f t="shared" si="511"/>
        <v/>
      </c>
      <c r="H2358" s="56"/>
      <c r="K2358" s="128"/>
      <c r="L2358" s="128"/>
      <c r="M2358" s="128"/>
      <c r="N2358" s="84" t="str">
        <f t="shared" si="512"/>
        <v/>
      </c>
      <c r="O2358" s="128"/>
      <c r="P2358" s="84" t="str">
        <f t="shared" si="513"/>
        <v/>
      </c>
      <c r="Q2358" s="84" t="str">
        <f t="shared" si="510"/>
        <v/>
      </c>
      <c r="R2358" s="84" t="str">
        <f t="shared" si="514"/>
        <v/>
      </c>
      <c r="S2358" s="84" t="str">
        <f t="shared" si="515"/>
        <v/>
      </c>
      <c r="U2358" s="84" t="str">
        <f t="shared" si="516"/>
        <v/>
      </c>
      <c r="W2358" s="108" t="str">
        <f>IF($N2358="", "", SUM($D$11:$D2358))</f>
        <v/>
      </c>
      <c r="X2358" s="111" t="str">
        <f t="shared" si="517"/>
        <v/>
      </c>
      <c r="Y2358" s="114" t="str">
        <f t="shared" si="521"/>
        <v/>
      </c>
      <c r="Z2358" s="111" t="str">
        <f>IF(X2358="", "", X2358-SUM($Z$11:$Z2357))</f>
        <v/>
      </c>
      <c r="AA2358" s="111" t="str">
        <f>IF($Y2358="", "", $Y2358-SUM($AA$11:$AA2357))</f>
        <v/>
      </c>
      <c r="AB2358" s="111" t="str">
        <f t="shared" si="522"/>
        <v/>
      </c>
      <c r="AC2358" s="121" t="str">
        <f t="shared" si="518"/>
        <v/>
      </c>
      <c r="AD2358" s="122" t="str">
        <f t="shared" si="519"/>
        <v/>
      </c>
      <c r="AE2358" s="123" t="str">
        <f t="shared" si="523"/>
        <v/>
      </c>
      <c r="AG2358" s="150" t="str">
        <f t="shared" si="520"/>
        <v/>
      </c>
    </row>
    <row r="2359" spans="1:33" x14ac:dyDescent="0.25">
      <c r="A2359" s="56"/>
      <c r="B2359" s="70"/>
      <c r="C2359" s="76"/>
      <c r="D2359" s="73"/>
      <c r="E2359" s="79"/>
      <c r="F2359" s="56"/>
      <c r="G2359" s="13" t="str">
        <f t="shared" si="511"/>
        <v/>
      </c>
      <c r="H2359" s="56"/>
      <c r="K2359" s="128"/>
      <c r="L2359" s="128"/>
      <c r="M2359" s="128"/>
      <c r="N2359" s="84" t="str">
        <f t="shared" si="512"/>
        <v/>
      </c>
      <c r="O2359" s="128"/>
      <c r="P2359" s="84" t="str">
        <f t="shared" si="513"/>
        <v/>
      </c>
      <c r="Q2359" s="84" t="str">
        <f t="shared" si="510"/>
        <v/>
      </c>
      <c r="R2359" s="84" t="str">
        <f t="shared" si="514"/>
        <v/>
      </c>
      <c r="S2359" s="84" t="str">
        <f t="shared" si="515"/>
        <v/>
      </c>
      <c r="U2359" s="84" t="str">
        <f t="shared" si="516"/>
        <v/>
      </c>
      <c r="W2359" s="108" t="str">
        <f>IF($N2359="", "", SUM($D$11:$D2359))</f>
        <v/>
      </c>
      <c r="X2359" s="111" t="str">
        <f t="shared" si="517"/>
        <v/>
      </c>
      <c r="Y2359" s="114" t="str">
        <f t="shared" si="521"/>
        <v/>
      </c>
      <c r="Z2359" s="111" t="str">
        <f>IF(X2359="", "", X2359-SUM($Z$11:$Z2358))</f>
        <v/>
      </c>
      <c r="AA2359" s="111" t="str">
        <f>IF($Y2359="", "", $Y2359-SUM($AA$11:$AA2358))</f>
        <v/>
      </c>
      <c r="AB2359" s="111" t="str">
        <f t="shared" si="522"/>
        <v/>
      </c>
      <c r="AC2359" s="121" t="str">
        <f t="shared" si="518"/>
        <v/>
      </c>
      <c r="AD2359" s="122" t="str">
        <f t="shared" si="519"/>
        <v/>
      </c>
      <c r="AE2359" s="123" t="str">
        <f t="shared" si="523"/>
        <v/>
      </c>
      <c r="AG2359" s="150" t="str">
        <f t="shared" si="520"/>
        <v/>
      </c>
    </row>
    <row r="2360" spans="1:33" x14ac:dyDescent="0.25">
      <c r="A2360" s="56"/>
      <c r="B2360" s="70"/>
      <c r="C2360" s="76"/>
      <c r="D2360" s="73"/>
      <c r="E2360" s="79"/>
      <c r="F2360" s="56"/>
      <c r="G2360" s="13" t="str">
        <f t="shared" si="511"/>
        <v/>
      </c>
      <c r="H2360" s="56"/>
      <c r="K2360" s="128"/>
      <c r="L2360" s="128"/>
      <c r="M2360" s="128"/>
      <c r="N2360" s="84" t="str">
        <f t="shared" si="512"/>
        <v/>
      </c>
      <c r="O2360" s="128"/>
      <c r="P2360" s="84" t="str">
        <f t="shared" si="513"/>
        <v/>
      </c>
      <c r="Q2360" s="84" t="str">
        <f t="shared" si="510"/>
        <v/>
      </c>
      <c r="R2360" s="84" t="str">
        <f t="shared" si="514"/>
        <v/>
      </c>
      <c r="S2360" s="84" t="str">
        <f t="shared" si="515"/>
        <v/>
      </c>
      <c r="U2360" s="84" t="str">
        <f t="shared" si="516"/>
        <v/>
      </c>
      <c r="W2360" s="108" t="str">
        <f>IF($N2360="", "", SUM($D$11:$D2360))</f>
        <v/>
      </c>
      <c r="X2360" s="111" t="str">
        <f t="shared" si="517"/>
        <v/>
      </c>
      <c r="Y2360" s="114" t="str">
        <f t="shared" si="521"/>
        <v/>
      </c>
      <c r="Z2360" s="111" t="str">
        <f>IF(X2360="", "", X2360-SUM($Z$11:$Z2359))</f>
        <v/>
      </c>
      <c r="AA2360" s="111" t="str">
        <f>IF($Y2360="", "", $Y2360-SUM($AA$11:$AA2359))</f>
        <v/>
      </c>
      <c r="AB2360" s="111" t="str">
        <f t="shared" si="522"/>
        <v/>
      </c>
      <c r="AC2360" s="121" t="str">
        <f t="shared" si="518"/>
        <v/>
      </c>
      <c r="AD2360" s="122" t="str">
        <f t="shared" si="519"/>
        <v/>
      </c>
      <c r="AE2360" s="123" t="str">
        <f t="shared" si="523"/>
        <v/>
      </c>
      <c r="AG2360" s="150" t="str">
        <f t="shared" si="520"/>
        <v/>
      </c>
    </row>
    <row r="2361" spans="1:33" x14ac:dyDescent="0.25">
      <c r="A2361" s="56"/>
      <c r="B2361" s="70"/>
      <c r="C2361" s="76"/>
      <c r="D2361" s="73"/>
      <c r="E2361" s="79"/>
      <c r="F2361" s="56"/>
      <c r="G2361" s="13" t="str">
        <f t="shared" si="511"/>
        <v/>
      </c>
      <c r="H2361" s="56"/>
      <c r="K2361" s="128"/>
      <c r="L2361" s="128"/>
      <c r="M2361" s="128"/>
      <c r="N2361" s="84" t="str">
        <f t="shared" si="512"/>
        <v/>
      </c>
      <c r="O2361" s="128"/>
      <c r="P2361" s="84" t="str">
        <f t="shared" si="513"/>
        <v/>
      </c>
      <c r="Q2361" s="84" t="str">
        <f t="shared" si="510"/>
        <v/>
      </c>
      <c r="R2361" s="84" t="str">
        <f t="shared" si="514"/>
        <v/>
      </c>
      <c r="S2361" s="84" t="str">
        <f t="shared" si="515"/>
        <v/>
      </c>
      <c r="U2361" s="84" t="str">
        <f t="shared" si="516"/>
        <v/>
      </c>
      <c r="W2361" s="108" t="str">
        <f>IF($N2361="", "", SUM($D$11:$D2361))</f>
        <v/>
      </c>
      <c r="X2361" s="111" t="str">
        <f t="shared" si="517"/>
        <v/>
      </c>
      <c r="Y2361" s="114" t="str">
        <f t="shared" si="521"/>
        <v/>
      </c>
      <c r="Z2361" s="111" t="str">
        <f>IF(X2361="", "", X2361-SUM($Z$11:$Z2360))</f>
        <v/>
      </c>
      <c r="AA2361" s="111" t="str">
        <f>IF($Y2361="", "", $Y2361-SUM($AA$11:$AA2360))</f>
        <v/>
      </c>
      <c r="AB2361" s="111" t="str">
        <f t="shared" si="522"/>
        <v/>
      </c>
      <c r="AC2361" s="121" t="str">
        <f t="shared" si="518"/>
        <v/>
      </c>
      <c r="AD2361" s="122" t="str">
        <f t="shared" si="519"/>
        <v/>
      </c>
      <c r="AE2361" s="123" t="str">
        <f t="shared" si="523"/>
        <v/>
      </c>
      <c r="AG2361" s="150" t="str">
        <f t="shared" si="520"/>
        <v/>
      </c>
    </row>
    <row r="2362" spans="1:33" x14ac:dyDescent="0.25">
      <c r="A2362" s="56"/>
      <c r="B2362" s="70"/>
      <c r="C2362" s="76"/>
      <c r="D2362" s="73"/>
      <c r="E2362" s="79"/>
      <c r="F2362" s="56"/>
      <c r="G2362" s="13" t="str">
        <f t="shared" si="511"/>
        <v/>
      </c>
      <c r="H2362" s="56"/>
      <c r="K2362" s="128"/>
      <c r="L2362" s="128"/>
      <c r="M2362" s="128"/>
      <c r="N2362" s="84" t="str">
        <f t="shared" si="512"/>
        <v/>
      </c>
      <c r="O2362" s="128"/>
      <c r="P2362" s="84" t="str">
        <f t="shared" si="513"/>
        <v/>
      </c>
      <c r="Q2362" s="84" t="str">
        <f t="shared" si="510"/>
        <v/>
      </c>
      <c r="R2362" s="84" t="str">
        <f t="shared" si="514"/>
        <v/>
      </c>
      <c r="S2362" s="84" t="str">
        <f t="shared" si="515"/>
        <v/>
      </c>
      <c r="U2362" s="84" t="str">
        <f t="shared" si="516"/>
        <v/>
      </c>
      <c r="W2362" s="108" t="str">
        <f>IF($N2362="", "", SUM($D$11:$D2362))</f>
        <v/>
      </c>
      <c r="X2362" s="111" t="str">
        <f t="shared" si="517"/>
        <v/>
      </c>
      <c r="Y2362" s="114" t="str">
        <f t="shared" si="521"/>
        <v/>
      </c>
      <c r="Z2362" s="111" t="str">
        <f>IF(X2362="", "", X2362-SUM($Z$11:$Z2361))</f>
        <v/>
      </c>
      <c r="AA2362" s="111" t="str">
        <f>IF($Y2362="", "", $Y2362-SUM($AA$11:$AA2361))</f>
        <v/>
      </c>
      <c r="AB2362" s="111" t="str">
        <f t="shared" si="522"/>
        <v/>
      </c>
      <c r="AC2362" s="121" t="str">
        <f t="shared" si="518"/>
        <v/>
      </c>
      <c r="AD2362" s="122" t="str">
        <f t="shared" si="519"/>
        <v/>
      </c>
      <c r="AE2362" s="123" t="str">
        <f t="shared" si="523"/>
        <v/>
      </c>
      <c r="AG2362" s="150" t="str">
        <f t="shared" si="520"/>
        <v/>
      </c>
    </row>
    <row r="2363" spans="1:33" x14ac:dyDescent="0.25">
      <c r="A2363" s="56"/>
      <c r="B2363" s="70"/>
      <c r="C2363" s="76"/>
      <c r="D2363" s="73"/>
      <c r="E2363" s="79"/>
      <c r="F2363" s="56"/>
      <c r="G2363" s="13" t="str">
        <f t="shared" si="511"/>
        <v/>
      </c>
      <c r="H2363" s="56"/>
      <c r="K2363" s="128"/>
      <c r="L2363" s="128"/>
      <c r="M2363" s="128"/>
      <c r="N2363" s="84" t="str">
        <f t="shared" si="512"/>
        <v/>
      </c>
      <c r="O2363" s="128"/>
      <c r="P2363" s="84" t="str">
        <f t="shared" si="513"/>
        <v/>
      </c>
      <c r="Q2363" s="84" t="str">
        <f t="shared" si="510"/>
        <v/>
      </c>
      <c r="R2363" s="84" t="str">
        <f t="shared" si="514"/>
        <v/>
      </c>
      <c r="S2363" s="84" t="str">
        <f t="shared" si="515"/>
        <v/>
      </c>
      <c r="U2363" s="84" t="str">
        <f t="shared" si="516"/>
        <v/>
      </c>
      <c r="W2363" s="108" t="str">
        <f>IF($N2363="", "", SUM($D$11:$D2363))</f>
        <v/>
      </c>
      <c r="X2363" s="111" t="str">
        <f t="shared" si="517"/>
        <v/>
      </c>
      <c r="Y2363" s="114" t="str">
        <f t="shared" si="521"/>
        <v/>
      </c>
      <c r="Z2363" s="111" t="str">
        <f>IF(X2363="", "", X2363-SUM($Z$11:$Z2362))</f>
        <v/>
      </c>
      <c r="AA2363" s="111" t="str">
        <f>IF($Y2363="", "", $Y2363-SUM($AA$11:$AA2362))</f>
        <v/>
      </c>
      <c r="AB2363" s="111" t="str">
        <f t="shared" si="522"/>
        <v/>
      </c>
      <c r="AC2363" s="121" t="str">
        <f t="shared" si="518"/>
        <v/>
      </c>
      <c r="AD2363" s="122" t="str">
        <f t="shared" si="519"/>
        <v/>
      </c>
      <c r="AE2363" s="123" t="str">
        <f t="shared" si="523"/>
        <v/>
      </c>
      <c r="AG2363" s="150" t="str">
        <f t="shared" si="520"/>
        <v/>
      </c>
    </row>
    <row r="2364" spans="1:33" x14ac:dyDescent="0.25">
      <c r="A2364" s="56"/>
      <c r="B2364" s="70"/>
      <c r="C2364" s="76"/>
      <c r="D2364" s="73"/>
      <c r="E2364" s="79"/>
      <c r="F2364" s="56"/>
      <c r="G2364" s="13" t="str">
        <f t="shared" si="511"/>
        <v/>
      </c>
      <c r="H2364" s="56"/>
      <c r="K2364" s="128"/>
      <c r="L2364" s="128"/>
      <c r="M2364" s="128"/>
      <c r="N2364" s="84" t="str">
        <f t="shared" si="512"/>
        <v/>
      </c>
      <c r="O2364" s="128"/>
      <c r="P2364" s="84" t="str">
        <f t="shared" si="513"/>
        <v/>
      </c>
      <c r="Q2364" s="84" t="str">
        <f t="shared" si="510"/>
        <v/>
      </c>
      <c r="R2364" s="84" t="str">
        <f t="shared" si="514"/>
        <v/>
      </c>
      <c r="S2364" s="84" t="str">
        <f t="shared" si="515"/>
        <v/>
      </c>
      <c r="U2364" s="84" t="str">
        <f t="shared" si="516"/>
        <v/>
      </c>
      <c r="W2364" s="108" t="str">
        <f>IF($N2364="", "", SUM($D$11:$D2364))</f>
        <v/>
      </c>
      <c r="X2364" s="111" t="str">
        <f t="shared" si="517"/>
        <v/>
      </c>
      <c r="Y2364" s="114" t="str">
        <f t="shared" si="521"/>
        <v/>
      </c>
      <c r="Z2364" s="111" t="str">
        <f>IF(X2364="", "", X2364-SUM($Z$11:$Z2363))</f>
        <v/>
      </c>
      <c r="AA2364" s="111" t="str">
        <f>IF($Y2364="", "", $Y2364-SUM($AA$11:$AA2363))</f>
        <v/>
      </c>
      <c r="AB2364" s="111" t="str">
        <f t="shared" si="522"/>
        <v/>
      </c>
      <c r="AC2364" s="121" t="str">
        <f t="shared" si="518"/>
        <v/>
      </c>
      <c r="AD2364" s="122" t="str">
        <f t="shared" si="519"/>
        <v/>
      </c>
      <c r="AE2364" s="123" t="str">
        <f t="shared" si="523"/>
        <v/>
      </c>
      <c r="AG2364" s="150" t="str">
        <f t="shared" si="520"/>
        <v/>
      </c>
    </row>
    <row r="2365" spans="1:33" x14ac:dyDescent="0.25">
      <c r="A2365" s="56"/>
      <c r="B2365" s="70"/>
      <c r="C2365" s="76"/>
      <c r="D2365" s="73"/>
      <c r="E2365" s="79"/>
      <c r="F2365" s="56"/>
      <c r="G2365" s="13" t="str">
        <f t="shared" si="511"/>
        <v/>
      </c>
      <c r="H2365" s="56"/>
      <c r="K2365" s="128"/>
      <c r="L2365" s="128"/>
      <c r="M2365" s="128"/>
      <c r="N2365" s="84" t="str">
        <f t="shared" si="512"/>
        <v/>
      </c>
      <c r="O2365" s="128"/>
      <c r="P2365" s="84" t="str">
        <f t="shared" si="513"/>
        <v/>
      </c>
      <c r="Q2365" s="84" t="str">
        <f t="shared" si="510"/>
        <v/>
      </c>
      <c r="R2365" s="84" t="str">
        <f t="shared" si="514"/>
        <v/>
      </c>
      <c r="S2365" s="84" t="str">
        <f t="shared" si="515"/>
        <v/>
      </c>
      <c r="U2365" s="84" t="str">
        <f t="shared" si="516"/>
        <v/>
      </c>
      <c r="W2365" s="108" t="str">
        <f>IF($N2365="", "", SUM($D$11:$D2365))</f>
        <v/>
      </c>
      <c r="X2365" s="111" t="str">
        <f t="shared" si="517"/>
        <v/>
      </c>
      <c r="Y2365" s="114" t="str">
        <f t="shared" si="521"/>
        <v/>
      </c>
      <c r="Z2365" s="111" t="str">
        <f>IF(X2365="", "", X2365-SUM($Z$11:$Z2364))</f>
        <v/>
      </c>
      <c r="AA2365" s="111" t="str">
        <f>IF($Y2365="", "", $Y2365-SUM($AA$11:$AA2364))</f>
        <v/>
      </c>
      <c r="AB2365" s="111" t="str">
        <f t="shared" si="522"/>
        <v/>
      </c>
      <c r="AC2365" s="121" t="str">
        <f t="shared" si="518"/>
        <v/>
      </c>
      <c r="AD2365" s="122" t="str">
        <f t="shared" si="519"/>
        <v/>
      </c>
      <c r="AE2365" s="123" t="str">
        <f t="shared" si="523"/>
        <v/>
      </c>
      <c r="AG2365" s="150" t="str">
        <f t="shared" si="520"/>
        <v/>
      </c>
    </row>
    <row r="2366" spans="1:33" x14ac:dyDescent="0.25">
      <c r="A2366" s="56"/>
      <c r="B2366" s="70"/>
      <c r="C2366" s="76"/>
      <c r="D2366" s="73"/>
      <c r="E2366" s="79"/>
      <c r="F2366" s="56"/>
      <c r="G2366" s="13" t="str">
        <f t="shared" si="511"/>
        <v/>
      </c>
      <c r="H2366" s="56"/>
      <c r="K2366" s="128"/>
      <c r="L2366" s="128"/>
      <c r="M2366" s="128"/>
      <c r="N2366" s="84" t="str">
        <f t="shared" si="512"/>
        <v/>
      </c>
      <c r="O2366" s="128"/>
      <c r="P2366" s="84" t="str">
        <f t="shared" si="513"/>
        <v/>
      </c>
      <c r="Q2366" s="84" t="str">
        <f t="shared" si="510"/>
        <v/>
      </c>
      <c r="R2366" s="84" t="str">
        <f t="shared" si="514"/>
        <v/>
      </c>
      <c r="S2366" s="84" t="str">
        <f t="shared" si="515"/>
        <v/>
      </c>
      <c r="U2366" s="84" t="str">
        <f t="shared" si="516"/>
        <v/>
      </c>
      <c r="W2366" s="108" t="str">
        <f>IF($N2366="", "", SUM($D$11:$D2366))</f>
        <v/>
      </c>
      <c r="X2366" s="111" t="str">
        <f t="shared" si="517"/>
        <v/>
      </c>
      <c r="Y2366" s="114" t="str">
        <f t="shared" si="521"/>
        <v/>
      </c>
      <c r="Z2366" s="111" t="str">
        <f>IF(X2366="", "", X2366-SUM($Z$11:$Z2365))</f>
        <v/>
      </c>
      <c r="AA2366" s="111" t="str">
        <f>IF($Y2366="", "", $Y2366-SUM($AA$11:$AA2365))</f>
        <v/>
      </c>
      <c r="AB2366" s="111" t="str">
        <f t="shared" si="522"/>
        <v/>
      </c>
      <c r="AC2366" s="121" t="str">
        <f t="shared" si="518"/>
        <v/>
      </c>
      <c r="AD2366" s="122" t="str">
        <f t="shared" si="519"/>
        <v/>
      </c>
      <c r="AE2366" s="123" t="str">
        <f t="shared" si="523"/>
        <v/>
      </c>
      <c r="AG2366" s="150" t="str">
        <f t="shared" si="520"/>
        <v/>
      </c>
    </row>
    <row r="2367" spans="1:33" x14ac:dyDescent="0.25">
      <c r="A2367" s="56"/>
      <c r="B2367" s="70"/>
      <c r="C2367" s="76"/>
      <c r="D2367" s="73"/>
      <c r="E2367" s="79"/>
      <c r="F2367" s="56"/>
      <c r="G2367" s="13" t="str">
        <f t="shared" si="511"/>
        <v/>
      </c>
      <c r="H2367" s="56"/>
      <c r="K2367" s="128"/>
      <c r="L2367" s="128"/>
      <c r="M2367" s="128"/>
      <c r="N2367" s="84" t="str">
        <f t="shared" si="512"/>
        <v/>
      </c>
      <c r="O2367" s="128"/>
      <c r="P2367" s="84" t="str">
        <f t="shared" si="513"/>
        <v/>
      </c>
      <c r="Q2367" s="84" t="str">
        <f t="shared" si="510"/>
        <v/>
      </c>
      <c r="R2367" s="84" t="str">
        <f t="shared" si="514"/>
        <v/>
      </c>
      <c r="S2367" s="84" t="str">
        <f t="shared" si="515"/>
        <v/>
      </c>
      <c r="U2367" s="84" t="str">
        <f t="shared" si="516"/>
        <v/>
      </c>
      <c r="W2367" s="108" t="str">
        <f>IF($N2367="", "", SUM($D$11:$D2367))</f>
        <v/>
      </c>
      <c r="X2367" s="111" t="str">
        <f t="shared" si="517"/>
        <v/>
      </c>
      <c r="Y2367" s="114" t="str">
        <f t="shared" si="521"/>
        <v/>
      </c>
      <c r="Z2367" s="111" t="str">
        <f>IF(X2367="", "", X2367-SUM($Z$11:$Z2366))</f>
        <v/>
      </c>
      <c r="AA2367" s="111" t="str">
        <f>IF($Y2367="", "", $Y2367-SUM($AA$11:$AA2366))</f>
        <v/>
      </c>
      <c r="AB2367" s="111" t="str">
        <f t="shared" si="522"/>
        <v/>
      </c>
      <c r="AC2367" s="121" t="str">
        <f t="shared" si="518"/>
        <v/>
      </c>
      <c r="AD2367" s="122" t="str">
        <f t="shared" si="519"/>
        <v/>
      </c>
      <c r="AE2367" s="123" t="str">
        <f t="shared" si="523"/>
        <v/>
      </c>
      <c r="AG2367" s="150" t="str">
        <f t="shared" si="520"/>
        <v/>
      </c>
    </row>
    <row r="2368" spans="1:33" x14ac:dyDescent="0.25">
      <c r="A2368" s="56"/>
      <c r="B2368" s="70"/>
      <c r="C2368" s="76"/>
      <c r="D2368" s="73"/>
      <c r="E2368" s="79"/>
      <c r="F2368" s="56"/>
      <c r="G2368" s="13" t="str">
        <f t="shared" si="511"/>
        <v/>
      </c>
      <c r="H2368" s="56"/>
      <c r="K2368" s="128"/>
      <c r="L2368" s="128"/>
      <c r="M2368" s="128"/>
      <c r="N2368" s="84" t="str">
        <f t="shared" si="512"/>
        <v/>
      </c>
      <c r="O2368" s="128"/>
      <c r="P2368" s="84" t="str">
        <f t="shared" si="513"/>
        <v/>
      </c>
      <c r="Q2368" s="84" t="str">
        <f t="shared" si="510"/>
        <v/>
      </c>
      <c r="R2368" s="84" t="str">
        <f t="shared" si="514"/>
        <v/>
      </c>
      <c r="S2368" s="84" t="str">
        <f t="shared" si="515"/>
        <v/>
      </c>
      <c r="U2368" s="84" t="str">
        <f t="shared" si="516"/>
        <v/>
      </c>
      <c r="W2368" s="108" t="str">
        <f>IF($N2368="", "", SUM($D$11:$D2368))</f>
        <v/>
      </c>
      <c r="X2368" s="111" t="str">
        <f t="shared" si="517"/>
        <v/>
      </c>
      <c r="Y2368" s="114" t="str">
        <f t="shared" si="521"/>
        <v/>
      </c>
      <c r="Z2368" s="111" t="str">
        <f>IF(X2368="", "", X2368-SUM($Z$11:$Z2367))</f>
        <v/>
      </c>
      <c r="AA2368" s="111" t="str">
        <f>IF($Y2368="", "", $Y2368-SUM($AA$11:$AA2367))</f>
        <v/>
      </c>
      <c r="AB2368" s="111" t="str">
        <f t="shared" si="522"/>
        <v/>
      </c>
      <c r="AC2368" s="121" t="str">
        <f t="shared" si="518"/>
        <v/>
      </c>
      <c r="AD2368" s="122" t="str">
        <f t="shared" si="519"/>
        <v/>
      </c>
      <c r="AE2368" s="123" t="str">
        <f t="shared" si="523"/>
        <v/>
      </c>
      <c r="AG2368" s="150" t="str">
        <f t="shared" si="520"/>
        <v/>
      </c>
    </row>
    <row r="2369" spans="1:33" x14ac:dyDescent="0.25">
      <c r="A2369" s="56"/>
      <c r="B2369" s="70"/>
      <c r="C2369" s="76"/>
      <c r="D2369" s="73"/>
      <c r="E2369" s="79"/>
      <c r="F2369" s="56"/>
      <c r="G2369" s="13" t="str">
        <f t="shared" si="511"/>
        <v/>
      </c>
      <c r="H2369" s="56"/>
      <c r="K2369" s="128"/>
      <c r="L2369" s="128"/>
      <c r="M2369" s="128"/>
      <c r="N2369" s="84" t="str">
        <f t="shared" si="512"/>
        <v/>
      </c>
      <c r="O2369" s="128"/>
      <c r="P2369" s="84" t="str">
        <f t="shared" si="513"/>
        <v/>
      </c>
      <c r="Q2369" s="84" t="str">
        <f t="shared" si="510"/>
        <v/>
      </c>
      <c r="R2369" s="84" t="str">
        <f t="shared" si="514"/>
        <v/>
      </c>
      <c r="S2369" s="84" t="str">
        <f t="shared" si="515"/>
        <v/>
      </c>
      <c r="U2369" s="84" t="str">
        <f t="shared" si="516"/>
        <v/>
      </c>
      <c r="W2369" s="108" t="str">
        <f>IF($N2369="", "", SUM($D$11:$D2369))</f>
        <v/>
      </c>
      <c r="X2369" s="111" t="str">
        <f t="shared" si="517"/>
        <v/>
      </c>
      <c r="Y2369" s="114" t="str">
        <f t="shared" si="521"/>
        <v/>
      </c>
      <c r="Z2369" s="111" t="str">
        <f>IF(X2369="", "", X2369-SUM($Z$11:$Z2368))</f>
        <v/>
      </c>
      <c r="AA2369" s="111" t="str">
        <f>IF($Y2369="", "", $Y2369-SUM($AA$11:$AA2368))</f>
        <v/>
      </c>
      <c r="AB2369" s="111" t="str">
        <f t="shared" si="522"/>
        <v/>
      </c>
      <c r="AC2369" s="121" t="str">
        <f t="shared" si="518"/>
        <v/>
      </c>
      <c r="AD2369" s="122" t="str">
        <f t="shared" si="519"/>
        <v/>
      </c>
      <c r="AE2369" s="123" t="str">
        <f t="shared" si="523"/>
        <v/>
      </c>
      <c r="AG2369" s="150" t="str">
        <f t="shared" si="520"/>
        <v/>
      </c>
    </row>
    <row r="2370" spans="1:33" x14ac:dyDescent="0.25">
      <c r="A2370" s="56"/>
      <c r="B2370" s="70"/>
      <c r="C2370" s="76"/>
      <c r="D2370" s="73"/>
      <c r="E2370" s="79"/>
      <c r="F2370" s="56"/>
      <c r="G2370" s="13" t="str">
        <f t="shared" si="511"/>
        <v/>
      </c>
      <c r="H2370" s="56"/>
      <c r="K2370" s="128"/>
      <c r="L2370" s="128"/>
      <c r="M2370" s="128"/>
      <c r="N2370" s="84" t="str">
        <f t="shared" si="512"/>
        <v/>
      </c>
      <c r="O2370" s="128"/>
      <c r="P2370" s="84" t="str">
        <f t="shared" si="513"/>
        <v/>
      </c>
      <c r="Q2370" s="84" t="str">
        <f t="shared" si="510"/>
        <v/>
      </c>
      <c r="R2370" s="84" t="str">
        <f t="shared" si="514"/>
        <v/>
      </c>
      <c r="S2370" s="84" t="str">
        <f t="shared" si="515"/>
        <v/>
      </c>
      <c r="U2370" s="84" t="str">
        <f t="shared" si="516"/>
        <v/>
      </c>
      <c r="W2370" s="108" t="str">
        <f>IF($N2370="", "", SUM($D$11:$D2370))</f>
        <v/>
      </c>
      <c r="X2370" s="111" t="str">
        <f t="shared" si="517"/>
        <v/>
      </c>
      <c r="Y2370" s="114" t="str">
        <f t="shared" si="521"/>
        <v/>
      </c>
      <c r="Z2370" s="111" t="str">
        <f>IF(X2370="", "", X2370-SUM($Z$11:$Z2369))</f>
        <v/>
      </c>
      <c r="AA2370" s="111" t="str">
        <f>IF($Y2370="", "", $Y2370-SUM($AA$11:$AA2369))</f>
        <v/>
      </c>
      <c r="AB2370" s="111" t="str">
        <f t="shared" si="522"/>
        <v/>
      </c>
      <c r="AC2370" s="121" t="str">
        <f t="shared" si="518"/>
        <v/>
      </c>
      <c r="AD2370" s="122" t="str">
        <f t="shared" si="519"/>
        <v/>
      </c>
      <c r="AE2370" s="123" t="str">
        <f t="shared" si="523"/>
        <v/>
      </c>
      <c r="AG2370" s="150" t="str">
        <f t="shared" si="520"/>
        <v/>
      </c>
    </row>
    <row r="2371" spans="1:33" x14ac:dyDescent="0.25">
      <c r="A2371" s="56"/>
      <c r="B2371" s="70"/>
      <c r="C2371" s="76"/>
      <c r="D2371" s="73"/>
      <c r="E2371" s="79"/>
      <c r="F2371" s="56"/>
      <c r="G2371" s="13" t="str">
        <f t="shared" si="511"/>
        <v/>
      </c>
      <c r="H2371" s="56"/>
      <c r="K2371" s="128"/>
      <c r="L2371" s="128"/>
      <c r="M2371" s="128"/>
      <c r="N2371" s="84" t="str">
        <f t="shared" si="512"/>
        <v/>
      </c>
      <c r="O2371" s="128"/>
      <c r="P2371" s="84" t="str">
        <f t="shared" si="513"/>
        <v/>
      </c>
      <c r="Q2371" s="84" t="str">
        <f t="shared" si="510"/>
        <v/>
      </c>
      <c r="R2371" s="84" t="str">
        <f t="shared" si="514"/>
        <v/>
      </c>
      <c r="S2371" s="84" t="str">
        <f t="shared" si="515"/>
        <v/>
      </c>
      <c r="U2371" s="84" t="str">
        <f t="shared" si="516"/>
        <v/>
      </c>
      <c r="W2371" s="108" t="str">
        <f>IF($N2371="", "", SUM($D$11:$D2371))</f>
        <v/>
      </c>
      <c r="X2371" s="111" t="str">
        <f t="shared" si="517"/>
        <v/>
      </c>
      <c r="Y2371" s="114" t="str">
        <f t="shared" si="521"/>
        <v/>
      </c>
      <c r="Z2371" s="111" t="str">
        <f>IF(X2371="", "", X2371-SUM($Z$11:$Z2370))</f>
        <v/>
      </c>
      <c r="AA2371" s="111" t="str">
        <f>IF($Y2371="", "", $Y2371-SUM($AA$11:$AA2370))</f>
        <v/>
      </c>
      <c r="AB2371" s="111" t="str">
        <f t="shared" si="522"/>
        <v/>
      </c>
      <c r="AC2371" s="121" t="str">
        <f t="shared" si="518"/>
        <v/>
      </c>
      <c r="AD2371" s="122" t="str">
        <f t="shared" si="519"/>
        <v/>
      </c>
      <c r="AE2371" s="123" t="str">
        <f t="shared" si="523"/>
        <v/>
      </c>
      <c r="AG2371" s="150" t="str">
        <f t="shared" si="520"/>
        <v/>
      </c>
    </row>
    <row r="2372" spans="1:33" x14ac:dyDescent="0.25">
      <c r="A2372" s="56"/>
      <c r="B2372" s="70"/>
      <c r="C2372" s="76"/>
      <c r="D2372" s="73"/>
      <c r="E2372" s="79"/>
      <c r="F2372" s="56"/>
      <c r="G2372" s="13" t="str">
        <f t="shared" si="511"/>
        <v/>
      </c>
      <c r="H2372" s="56"/>
      <c r="K2372" s="128"/>
      <c r="L2372" s="128"/>
      <c r="M2372" s="128"/>
      <c r="N2372" s="84" t="str">
        <f t="shared" si="512"/>
        <v/>
      </c>
      <c r="O2372" s="128"/>
      <c r="P2372" s="84" t="str">
        <f t="shared" si="513"/>
        <v/>
      </c>
      <c r="Q2372" s="84" t="str">
        <f t="shared" si="510"/>
        <v/>
      </c>
      <c r="R2372" s="84" t="str">
        <f t="shared" si="514"/>
        <v/>
      </c>
      <c r="S2372" s="84" t="str">
        <f t="shared" si="515"/>
        <v/>
      </c>
      <c r="U2372" s="84" t="str">
        <f t="shared" si="516"/>
        <v/>
      </c>
      <c r="W2372" s="108" t="str">
        <f>IF($N2372="", "", SUM($D$11:$D2372))</f>
        <v/>
      </c>
      <c r="X2372" s="111" t="str">
        <f t="shared" si="517"/>
        <v/>
      </c>
      <c r="Y2372" s="114" t="str">
        <f t="shared" si="521"/>
        <v/>
      </c>
      <c r="Z2372" s="111" t="str">
        <f>IF(X2372="", "", X2372-SUM($Z$11:$Z2371))</f>
        <v/>
      </c>
      <c r="AA2372" s="111" t="str">
        <f>IF($Y2372="", "", $Y2372-SUM($AA$11:$AA2371))</f>
        <v/>
      </c>
      <c r="AB2372" s="111" t="str">
        <f t="shared" si="522"/>
        <v/>
      </c>
      <c r="AC2372" s="121" t="str">
        <f t="shared" si="518"/>
        <v/>
      </c>
      <c r="AD2372" s="122" t="str">
        <f t="shared" si="519"/>
        <v/>
      </c>
      <c r="AE2372" s="123" t="str">
        <f t="shared" si="523"/>
        <v/>
      </c>
      <c r="AG2372" s="150" t="str">
        <f t="shared" si="520"/>
        <v/>
      </c>
    </row>
    <row r="2373" spans="1:33" x14ac:dyDescent="0.25">
      <c r="A2373" s="56"/>
      <c r="B2373" s="70"/>
      <c r="C2373" s="76"/>
      <c r="D2373" s="73"/>
      <c r="E2373" s="79"/>
      <c r="F2373" s="56"/>
      <c r="G2373" s="13" t="str">
        <f t="shared" si="511"/>
        <v/>
      </c>
      <c r="H2373" s="56"/>
      <c r="K2373" s="128"/>
      <c r="L2373" s="128"/>
      <c r="M2373" s="128"/>
      <c r="N2373" s="84" t="str">
        <f t="shared" si="512"/>
        <v/>
      </c>
      <c r="O2373" s="128"/>
      <c r="P2373" s="84" t="str">
        <f t="shared" si="513"/>
        <v/>
      </c>
      <c r="Q2373" s="84" t="str">
        <f t="shared" si="510"/>
        <v/>
      </c>
      <c r="R2373" s="84" t="str">
        <f t="shared" si="514"/>
        <v/>
      </c>
      <c r="S2373" s="84" t="str">
        <f t="shared" si="515"/>
        <v/>
      </c>
      <c r="U2373" s="84" t="str">
        <f t="shared" si="516"/>
        <v/>
      </c>
      <c r="W2373" s="108" t="str">
        <f>IF($N2373="", "", SUM($D$11:$D2373))</f>
        <v/>
      </c>
      <c r="X2373" s="111" t="str">
        <f t="shared" si="517"/>
        <v/>
      </c>
      <c r="Y2373" s="114" t="str">
        <f t="shared" si="521"/>
        <v/>
      </c>
      <c r="Z2373" s="111" t="str">
        <f>IF(X2373="", "", X2373-SUM($Z$11:$Z2372))</f>
        <v/>
      </c>
      <c r="AA2373" s="111" t="str">
        <f>IF($Y2373="", "", $Y2373-SUM($AA$11:$AA2372))</f>
        <v/>
      </c>
      <c r="AB2373" s="111" t="str">
        <f t="shared" si="522"/>
        <v/>
      </c>
      <c r="AC2373" s="121" t="str">
        <f t="shared" si="518"/>
        <v/>
      </c>
      <c r="AD2373" s="122" t="str">
        <f t="shared" si="519"/>
        <v/>
      </c>
      <c r="AE2373" s="123" t="str">
        <f t="shared" si="523"/>
        <v/>
      </c>
      <c r="AG2373" s="150" t="str">
        <f t="shared" si="520"/>
        <v/>
      </c>
    </row>
    <row r="2374" spans="1:33" x14ac:dyDescent="0.25">
      <c r="A2374" s="56"/>
      <c r="B2374" s="70"/>
      <c r="C2374" s="76"/>
      <c r="D2374" s="73"/>
      <c r="E2374" s="79"/>
      <c r="F2374" s="56"/>
      <c r="G2374" s="13" t="str">
        <f t="shared" si="511"/>
        <v/>
      </c>
      <c r="H2374" s="56"/>
      <c r="K2374" s="128"/>
      <c r="L2374" s="128"/>
      <c r="M2374" s="128"/>
      <c r="N2374" s="84" t="str">
        <f t="shared" si="512"/>
        <v/>
      </c>
      <c r="O2374" s="128"/>
      <c r="P2374" s="84" t="str">
        <f t="shared" si="513"/>
        <v/>
      </c>
      <c r="Q2374" s="84" t="str">
        <f t="shared" si="510"/>
        <v/>
      </c>
      <c r="R2374" s="84" t="str">
        <f t="shared" si="514"/>
        <v/>
      </c>
      <c r="S2374" s="84" t="str">
        <f t="shared" si="515"/>
        <v/>
      </c>
      <c r="U2374" s="84" t="str">
        <f t="shared" si="516"/>
        <v/>
      </c>
      <c r="W2374" s="108" t="str">
        <f>IF($N2374="", "", SUM($D$11:$D2374))</f>
        <v/>
      </c>
      <c r="X2374" s="111" t="str">
        <f t="shared" si="517"/>
        <v/>
      </c>
      <c r="Y2374" s="114" t="str">
        <f t="shared" si="521"/>
        <v/>
      </c>
      <c r="Z2374" s="111" t="str">
        <f>IF(X2374="", "", X2374-SUM($Z$11:$Z2373))</f>
        <v/>
      </c>
      <c r="AA2374" s="111" t="str">
        <f>IF($Y2374="", "", $Y2374-SUM($AA$11:$AA2373))</f>
        <v/>
      </c>
      <c r="AB2374" s="111" t="str">
        <f t="shared" si="522"/>
        <v/>
      </c>
      <c r="AC2374" s="121" t="str">
        <f t="shared" si="518"/>
        <v/>
      </c>
      <c r="AD2374" s="122" t="str">
        <f t="shared" si="519"/>
        <v/>
      </c>
      <c r="AE2374" s="123" t="str">
        <f t="shared" si="523"/>
        <v/>
      </c>
      <c r="AG2374" s="150" t="str">
        <f t="shared" si="520"/>
        <v/>
      </c>
    </row>
    <row r="2375" spans="1:33" x14ac:dyDescent="0.25">
      <c r="A2375" s="56"/>
      <c r="B2375" s="70"/>
      <c r="C2375" s="76"/>
      <c r="D2375" s="73"/>
      <c r="E2375" s="79"/>
      <c r="F2375" s="56"/>
      <c r="G2375" s="13" t="str">
        <f t="shared" si="511"/>
        <v/>
      </c>
      <c r="H2375" s="56"/>
      <c r="K2375" s="128"/>
      <c r="L2375" s="128"/>
      <c r="M2375" s="128"/>
      <c r="N2375" s="84" t="str">
        <f t="shared" si="512"/>
        <v/>
      </c>
      <c r="O2375" s="128"/>
      <c r="P2375" s="84" t="str">
        <f t="shared" si="513"/>
        <v/>
      </c>
      <c r="Q2375" s="84" t="str">
        <f t="shared" si="510"/>
        <v/>
      </c>
      <c r="R2375" s="84" t="str">
        <f t="shared" si="514"/>
        <v/>
      </c>
      <c r="S2375" s="84" t="str">
        <f t="shared" si="515"/>
        <v/>
      </c>
      <c r="U2375" s="84" t="str">
        <f t="shared" si="516"/>
        <v/>
      </c>
      <c r="W2375" s="108" t="str">
        <f>IF($N2375="", "", SUM($D$11:$D2375))</f>
        <v/>
      </c>
      <c r="X2375" s="111" t="str">
        <f t="shared" si="517"/>
        <v/>
      </c>
      <c r="Y2375" s="114" t="str">
        <f t="shared" si="521"/>
        <v/>
      </c>
      <c r="Z2375" s="111" t="str">
        <f>IF(X2375="", "", X2375-SUM($Z$11:$Z2374))</f>
        <v/>
      </c>
      <c r="AA2375" s="111" t="str">
        <f>IF($Y2375="", "", $Y2375-SUM($AA$11:$AA2374))</f>
        <v/>
      </c>
      <c r="AB2375" s="111" t="str">
        <f t="shared" si="522"/>
        <v/>
      </c>
      <c r="AC2375" s="121" t="str">
        <f t="shared" si="518"/>
        <v/>
      </c>
      <c r="AD2375" s="122" t="str">
        <f t="shared" si="519"/>
        <v/>
      </c>
      <c r="AE2375" s="123" t="str">
        <f t="shared" si="523"/>
        <v/>
      </c>
      <c r="AG2375" s="150" t="str">
        <f t="shared" si="520"/>
        <v/>
      </c>
    </row>
    <row r="2376" spans="1:33" x14ac:dyDescent="0.25">
      <c r="A2376" s="56"/>
      <c r="B2376" s="70"/>
      <c r="C2376" s="76"/>
      <c r="D2376" s="73"/>
      <c r="E2376" s="79"/>
      <c r="F2376" s="56"/>
      <c r="G2376" s="13" t="str">
        <f t="shared" si="511"/>
        <v/>
      </c>
      <c r="H2376" s="56"/>
      <c r="K2376" s="128"/>
      <c r="L2376" s="128"/>
      <c r="M2376" s="128"/>
      <c r="N2376" s="84" t="str">
        <f t="shared" si="512"/>
        <v/>
      </c>
      <c r="O2376" s="128"/>
      <c r="P2376" s="84" t="str">
        <f t="shared" si="513"/>
        <v/>
      </c>
      <c r="Q2376" s="84" t="str">
        <f t="shared" si="510"/>
        <v/>
      </c>
      <c r="R2376" s="84" t="str">
        <f t="shared" si="514"/>
        <v/>
      </c>
      <c r="S2376" s="84" t="str">
        <f t="shared" si="515"/>
        <v/>
      </c>
      <c r="U2376" s="84" t="str">
        <f t="shared" si="516"/>
        <v/>
      </c>
      <c r="W2376" s="108" t="str">
        <f>IF($N2376="", "", SUM($D$11:$D2376))</f>
        <v/>
      </c>
      <c r="X2376" s="111" t="str">
        <f t="shared" si="517"/>
        <v/>
      </c>
      <c r="Y2376" s="114" t="str">
        <f t="shared" si="521"/>
        <v/>
      </c>
      <c r="Z2376" s="111" t="str">
        <f>IF(X2376="", "", X2376-SUM($Z$11:$Z2375))</f>
        <v/>
      </c>
      <c r="AA2376" s="111" t="str">
        <f>IF($Y2376="", "", $Y2376-SUM($AA$11:$AA2375))</f>
        <v/>
      </c>
      <c r="AB2376" s="111" t="str">
        <f t="shared" si="522"/>
        <v/>
      </c>
      <c r="AC2376" s="121" t="str">
        <f t="shared" si="518"/>
        <v/>
      </c>
      <c r="AD2376" s="122" t="str">
        <f t="shared" si="519"/>
        <v/>
      </c>
      <c r="AE2376" s="123" t="str">
        <f t="shared" si="523"/>
        <v/>
      </c>
      <c r="AG2376" s="150" t="str">
        <f t="shared" si="520"/>
        <v/>
      </c>
    </row>
    <row r="2377" spans="1:33" x14ac:dyDescent="0.25">
      <c r="A2377" s="56"/>
      <c r="B2377" s="70"/>
      <c r="C2377" s="76"/>
      <c r="D2377" s="73"/>
      <c r="E2377" s="79"/>
      <c r="F2377" s="56"/>
      <c r="G2377" s="13" t="str">
        <f t="shared" si="511"/>
        <v/>
      </c>
      <c r="H2377" s="56"/>
      <c r="K2377" s="128"/>
      <c r="L2377" s="128"/>
      <c r="M2377" s="128"/>
      <c r="N2377" s="84" t="str">
        <f t="shared" si="512"/>
        <v/>
      </c>
      <c r="O2377" s="128"/>
      <c r="P2377" s="84" t="str">
        <f t="shared" si="513"/>
        <v/>
      </c>
      <c r="Q2377" s="84" t="str">
        <f t="shared" si="510"/>
        <v/>
      </c>
      <c r="R2377" s="84" t="str">
        <f t="shared" si="514"/>
        <v/>
      </c>
      <c r="S2377" s="84" t="str">
        <f t="shared" si="515"/>
        <v/>
      </c>
      <c r="U2377" s="84" t="str">
        <f t="shared" si="516"/>
        <v/>
      </c>
      <c r="W2377" s="108" t="str">
        <f>IF($N2377="", "", SUM($D$11:$D2377))</f>
        <v/>
      </c>
      <c r="X2377" s="111" t="str">
        <f t="shared" si="517"/>
        <v/>
      </c>
      <c r="Y2377" s="114" t="str">
        <f t="shared" si="521"/>
        <v/>
      </c>
      <c r="Z2377" s="111" t="str">
        <f>IF(X2377="", "", X2377-SUM($Z$11:$Z2376))</f>
        <v/>
      </c>
      <c r="AA2377" s="111" t="str">
        <f>IF($Y2377="", "", $Y2377-SUM($AA$11:$AA2376))</f>
        <v/>
      </c>
      <c r="AB2377" s="111" t="str">
        <f t="shared" si="522"/>
        <v/>
      </c>
      <c r="AC2377" s="121" t="str">
        <f t="shared" si="518"/>
        <v/>
      </c>
      <c r="AD2377" s="122" t="str">
        <f t="shared" si="519"/>
        <v/>
      </c>
      <c r="AE2377" s="123" t="str">
        <f t="shared" si="523"/>
        <v/>
      </c>
      <c r="AG2377" s="150" t="str">
        <f t="shared" si="520"/>
        <v/>
      </c>
    </row>
    <row r="2378" spans="1:33" x14ac:dyDescent="0.25">
      <c r="A2378" s="56"/>
      <c r="B2378" s="70"/>
      <c r="C2378" s="76"/>
      <c r="D2378" s="73"/>
      <c r="E2378" s="79"/>
      <c r="F2378" s="56"/>
      <c r="G2378" s="13" t="str">
        <f t="shared" si="511"/>
        <v/>
      </c>
      <c r="H2378" s="56"/>
      <c r="K2378" s="128"/>
      <c r="L2378" s="128"/>
      <c r="M2378" s="128"/>
      <c r="N2378" s="84" t="str">
        <f t="shared" si="512"/>
        <v/>
      </c>
      <c r="O2378" s="128"/>
      <c r="P2378" s="84" t="str">
        <f t="shared" si="513"/>
        <v/>
      </c>
      <c r="Q2378" s="84" t="str">
        <f t="shared" si="510"/>
        <v/>
      </c>
      <c r="R2378" s="84" t="str">
        <f t="shared" si="514"/>
        <v/>
      </c>
      <c r="S2378" s="84" t="str">
        <f t="shared" si="515"/>
        <v/>
      </c>
      <c r="U2378" s="84" t="str">
        <f t="shared" si="516"/>
        <v/>
      </c>
      <c r="W2378" s="108" t="str">
        <f>IF($N2378="", "", SUM($D$11:$D2378))</f>
        <v/>
      </c>
      <c r="X2378" s="111" t="str">
        <f t="shared" si="517"/>
        <v/>
      </c>
      <c r="Y2378" s="114" t="str">
        <f t="shared" si="521"/>
        <v/>
      </c>
      <c r="Z2378" s="111" t="str">
        <f>IF(X2378="", "", X2378-SUM($Z$11:$Z2377))</f>
        <v/>
      </c>
      <c r="AA2378" s="111" t="str">
        <f>IF($Y2378="", "", $Y2378-SUM($AA$11:$AA2377))</f>
        <v/>
      </c>
      <c r="AB2378" s="111" t="str">
        <f t="shared" si="522"/>
        <v/>
      </c>
      <c r="AC2378" s="121" t="str">
        <f t="shared" si="518"/>
        <v/>
      </c>
      <c r="AD2378" s="122" t="str">
        <f t="shared" si="519"/>
        <v/>
      </c>
      <c r="AE2378" s="123" t="str">
        <f t="shared" si="523"/>
        <v/>
      </c>
      <c r="AG2378" s="150" t="str">
        <f t="shared" si="520"/>
        <v/>
      </c>
    </row>
    <row r="2379" spans="1:33" x14ac:dyDescent="0.25">
      <c r="A2379" s="56"/>
      <c r="B2379" s="70"/>
      <c r="C2379" s="76"/>
      <c r="D2379" s="73"/>
      <c r="E2379" s="79"/>
      <c r="F2379" s="56"/>
      <c r="G2379" s="13" t="str">
        <f t="shared" si="511"/>
        <v/>
      </c>
      <c r="H2379" s="56"/>
      <c r="K2379" s="128"/>
      <c r="L2379" s="128"/>
      <c r="M2379" s="128"/>
      <c r="N2379" s="84" t="str">
        <f t="shared" si="512"/>
        <v/>
      </c>
      <c r="O2379" s="128"/>
      <c r="P2379" s="84" t="str">
        <f t="shared" si="513"/>
        <v/>
      </c>
      <c r="Q2379" s="84" t="str">
        <f t="shared" ref="Q2379:Q2442" si="524">IF($N2379="", "", IF(AND(Q$5="X", C2379=""), $N$6, IF(AND(NOT(C2379=""), COUNTIF(L$11:L$17, C2379)=0), $N$7, "")))</f>
        <v/>
      </c>
      <c r="R2379" s="84" t="str">
        <f t="shared" si="514"/>
        <v/>
      </c>
      <c r="S2379" s="84" t="str">
        <f t="shared" si="515"/>
        <v/>
      </c>
      <c r="U2379" s="84" t="str">
        <f t="shared" si="516"/>
        <v/>
      </c>
      <c r="W2379" s="108" t="str">
        <f>IF($N2379="", "", SUM($D$11:$D2379))</f>
        <v/>
      </c>
      <c r="X2379" s="111" t="str">
        <f t="shared" si="517"/>
        <v/>
      </c>
      <c r="Y2379" s="114" t="str">
        <f t="shared" si="521"/>
        <v/>
      </c>
      <c r="Z2379" s="111" t="str">
        <f>IF(X2379="", "", X2379-SUM($Z$11:$Z2378))</f>
        <v/>
      </c>
      <c r="AA2379" s="111" t="str">
        <f>IF($Y2379="", "", $Y2379-SUM($AA$11:$AA2378))</f>
        <v/>
      </c>
      <c r="AB2379" s="111" t="str">
        <f t="shared" si="522"/>
        <v/>
      </c>
      <c r="AC2379" s="121" t="str">
        <f t="shared" si="518"/>
        <v/>
      </c>
      <c r="AD2379" s="122" t="str">
        <f t="shared" si="519"/>
        <v/>
      </c>
      <c r="AE2379" s="123" t="str">
        <f t="shared" si="523"/>
        <v/>
      </c>
      <c r="AG2379" s="150" t="str">
        <f t="shared" si="520"/>
        <v/>
      </c>
    </row>
    <row r="2380" spans="1:33" x14ac:dyDescent="0.25">
      <c r="A2380" s="56"/>
      <c r="B2380" s="70"/>
      <c r="C2380" s="76"/>
      <c r="D2380" s="73"/>
      <c r="E2380" s="79"/>
      <c r="F2380" s="56"/>
      <c r="G2380" s="13" t="str">
        <f t="shared" ref="G2380:G2443" si="525">IF($B2380="", "", TEXT($B2380, "mmm"))</f>
        <v/>
      </c>
      <c r="H2380" s="56"/>
      <c r="K2380" s="128"/>
      <c r="L2380" s="128"/>
      <c r="M2380" s="128"/>
      <c r="N2380" s="84" t="str">
        <f t="shared" ref="N2380:N2443" si="526">IF(COUNTIF($B2380:$E2380, "")=4, "", "X")</f>
        <v/>
      </c>
      <c r="O2380" s="128"/>
      <c r="P2380" s="84" t="str">
        <f t="shared" ref="P2380:P2443" si="527">IF($N2380="", "", IF(AND(P$5="X", B2380=""), $N$6, IFERROR(IF(AND(NOT(B2380=""), OR(ISNUMBER(B2380)=FALSE, B2380&lt;$L$2, B2380&gt;$L$3)), $N$7, ""), $N$7)))</f>
        <v/>
      </c>
      <c r="Q2380" s="84" t="str">
        <f t="shared" si="524"/>
        <v/>
      </c>
      <c r="R2380" s="84" t="str">
        <f t="shared" ref="R2380:R2443" si="528">IF($N2380="", "", IF(AND(R$5="X", D2380=""), $N$6, IF(AND(NOT(D2380=""), ISNUMBER(D2380)=FALSE), $N$7, "")))</f>
        <v/>
      </c>
      <c r="S2380" s="84" t="str">
        <f t="shared" ref="S2380:S2443" si="529">IF($N2380="", "", IF(AND(S$5="X", E2380=""), $N$6, ""))</f>
        <v/>
      </c>
      <c r="U2380" s="84" t="str">
        <f t="shared" ref="U2380:U2443" si="530">IF($B2380="", "", TEXT($B2380, "mmm yyyy"))</f>
        <v/>
      </c>
      <c r="W2380" s="108" t="str">
        <f>IF($N2380="", "", SUM($D$11:$D2380))</f>
        <v/>
      </c>
      <c r="X2380" s="111" t="str">
        <f t="shared" ref="X2380:X2443" si="531">IF(W2380="", "", IF(W2380&lt;=$X$4, W2380, $X$4))</f>
        <v/>
      </c>
      <c r="Y2380" s="114" t="str">
        <f t="shared" si="521"/>
        <v/>
      </c>
      <c r="Z2380" s="111" t="str">
        <f>IF(X2380="", "", X2380-SUM($Z$11:$Z2379))</f>
        <v/>
      </c>
      <c r="AA2380" s="111" t="str">
        <f>IF($Y2380="", "", $Y2380-SUM($AA$11:$AA2379))</f>
        <v/>
      </c>
      <c r="AB2380" s="111" t="str">
        <f t="shared" si="522"/>
        <v/>
      </c>
      <c r="AC2380" s="121" t="str">
        <f t="shared" ref="AC2380:AC2443" si="532">IF($N2380="", "", $Z2380*$AC$4)</f>
        <v/>
      </c>
      <c r="AD2380" s="122" t="str">
        <f t="shared" ref="AD2380:AD2443" si="533">IF($N2380="", "", $AA2380*$AC$5)</f>
        <v/>
      </c>
      <c r="AE2380" s="123" t="str">
        <f t="shared" si="523"/>
        <v/>
      </c>
      <c r="AG2380" s="150" t="str">
        <f t="shared" ref="AG2380:AG2443" si="534">IF(OR($U2380="", $C2380=""), "", CONCATENATE($C2380, " - ", $U2380))</f>
        <v/>
      </c>
    </row>
    <row r="2381" spans="1:33" x14ac:dyDescent="0.25">
      <c r="A2381" s="56"/>
      <c r="B2381" s="70"/>
      <c r="C2381" s="76"/>
      <c r="D2381" s="73"/>
      <c r="E2381" s="79"/>
      <c r="F2381" s="56"/>
      <c r="G2381" s="13" t="str">
        <f t="shared" si="525"/>
        <v/>
      </c>
      <c r="H2381" s="56"/>
      <c r="K2381" s="128"/>
      <c r="L2381" s="128"/>
      <c r="M2381" s="128"/>
      <c r="N2381" s="84" t="str">
        <f t="shared" si="526"/>
        <v/>
      </c>
      <c r="O2381" s="128"/>
      <c r="P2381" s="84" t="str">
        <f t="shared" si="527"/>
        <v/>
      </c>
      <c r="Q2381" s="84" t="str">
        <f t="shared" si="524"/>
        <v/>
      </c>
      <c r="R2381" s="84" t="str">
        <f t="shared" si="528"/>
        <v/>
      </c>
      <c r="S2381" s="84" t="str">
        <f t="shared" si="529"/>
        <v/>
      </c>
      <c r="U2381" s="84" t="str">
        <f t="shared" si="530"/>
        <v/>
      </c>
      <c r="W2381" s="108" t="str">
        <f>IF($N2381="", "", SUM($D$11:$D2381))</f>
        <v/>
      </c>
      <c r="X2381" s="111" t="str">
        <f t="shared" si="531"/>
        <v/>
      </c>
      <c r="Y2381" s="114" t="str">
        <f t="shared" si="521"/>
        <v/>
      </c>
      <c r="Z2381" s="111" t="str">
        <f>IF(X2381="", "", X2381-SUM($Z$11:$Z2380))</f>
        <v/>
      </c>
      <c r="AA2381" s="111" t="str">
        <f>IF($Y2381="", "", $Y2381-SUM($AA$11:$AA2380))</f>
        <v/>
      </c>
      <c r="AB2381" s="111" t="str">
        <f t="shared" si="522"/>
        <v/>
      </c>
      <c r="AC2381" s="121" t="str">
        <f t="shared" si="532"/>
        <v/>
      </c>
      <c r="AD2381" s="122" t="str">
        <f t="shared" si="533"/>
        <v/>
      </c>
      <c r="AE2381" s="123" t="str">
        <f t="shared" si="523"/>
        <v/>
      </c>
      <c r="AG2381" s="150" t="str">
        <f t="shared" si="534"/>
        <v/>
      </c>
    </row>
    <row r="2382" spans="1:33" x14ac:dyDescent="0.25">
      <c r="A2382" s="56"/>
      <c r="B2382" s="70"/>
      <c r="C2382" s="76"/>
      <c r="D2382" s="73"/>
      <c r="E2382" s="79"/>
      <c r="F2382" s="56"/>
      <c r="G2382" s="13" t="str">
        <f t="shared" si="525"/>
        <v/>
      </c>
      <c r="H2382" s="56"/>
      <c r="K2382" s="128"/>
      <c r="L2382" s="128"/>
      <c r="M2382" s="128"/>
      <c r="N2382" s="84" t="str">
        <f t="shared" si="526"/>
        <v/>
      </c>
      <c r="O2382" s="128"/>
      <c r="P2382" s="84" t="str">
        <f t="shared" si="527"/>
        <v/>
      </c>
      <c r="Q2382" s="84" t="str">
        <f t="shared" si="524"/>
        <v/>
      </c>
      <c r="R2382" s="84" t="str">
        <f t="shared" si="528"/>
        <v/>
      </c>
      <c r="S2382" s="84" t="str">
        <f t="shared" si="529"/>
        <v/>
      </c>
      <c r="U2382" s="84" t="str">
        <f t="shared" si="530"/>
        <v/>
      </c>
      <c r="W2382" s="108" t="str">
        <f>IF($N2382="", "", SUM($D$11:$D2382))</f>
        <v/>
      </c>
      <c r="X2382" s="111" t="str">
        <f t="shared" si="531"/>
        <v/>
      </c>
      <c r="Y2382" s="114" t="str">
        <f t="shared" ref="Y2382:Y2445" si="535">IF(W2382="", "", IF(W2382&lt;=$X$4, 0, W2382-$X$4))</f>
        <v/>
      </c>
      <c r="Z2382" s="111" t="str">
        <f>IF(X2382="", "", X2382-SUM($Z$11:$Z2381))</f>
        <v/>
      </c>
      <c r="AA2382" s="111" t="str">
        <f>IF($Y2382="", "", $Y2382-SUM($AA$11:$AA2381))</f>
        <v/>
      </c>
      <c r="AB2382" s="111" t="str">
        <f t="shared" ref="AB2382:AB2445" si="536">IF($N2382="", "", SUM(Z2382:AA2382))</f>
        <v/>
      </c>
      <c r="AC2382" s="121" t="str">
        <f t="shared" si="532"/>
        <v/>
      </c>
      <c r="AD2382" s="122" t="str">
        <f t="shared" si="533"/>
        <v/>
      </c>
      <c r="AE2382" s="123" t="str">
        <f t="shared" ref="AE2382:AE2445" si="537">IF($N2382="", "", SUM(AC2382:AD2382))</f>
        <v/>
      </c>
      <c r="AG2382" s="150" t="str">
        <f t="shared" si="534"/>
        <v/>
      </c>
    </row>
    <row r="2383" spans="1:33" x14ac:dyDescent="0.25">
      <c r="A2383" s="56"/>
      <c r="B2383" s="70"/>
      <c r="C2383" s="76"/>
      <c r="D2383" s="73"/>
      <c r="E2383" s="79"/>
      <c r="F2383" s="56"/>
      <c r="G2383" s="13" t="str">
        <f t="shared" si="525"/>
        <v/>
      </c>
      <c r="H2383" s="56"/>
      <c r="K2383" s="128"/>
      <c r="L2383" s="128"/>
      <c r="M2383" s="128"/>
      <c r="N2383" s="84" t="str">
        <f t="shared" si="526"/>
        <v/>
      </c>
      <c r="O2383" s="128"/>
      <c r="P2383" s="84" t="str">
        <f t="shared" si="527"/>
        <v/>
      </c>
      <c r="Q2383" s="84" t="str">
        <f t="shared" si="524"/>
        <v/>
      </c>
      <c r="R2383" s="84" t="str">
        <f t="shared" si="528"/>
        <v/>
      </c>
      <c r="S2383" s="84" t="str">
        <f t="shared" si="529"/>
        <v/>
      </c>
      <c r="U2383" s="84" t="str">
        <f t="shared" si="530"/>
        <v/>
      </c>
      <c r="W2383" s="108" t="str">
        <f>IF($N2383="", "", SUM($D$11:$D2383))</f>
        <v/>
      </c>
      <c r="X2383" s="111" t="str">
        <f t="shared" si="531"/>
        <v/>
      </c>
      <c r="Y2383" s="114" t="str">
        <f t="shared" si="535"/>
        <v/>
      </c>
      <c r="Z2383" s="111" t="str">
        <f>IF(X2383="", "", X2383-SUM($Z$11:$Z2382))</f>
        <v/>
      </c>
      <c r="AA2383" s="111" t="str">
        <f>IF($Y2383="", "", $Y2383-SUM($AA$11:$AA2382))</f>
        <v/>
      </c>
      <c r="AB2383" s="111" t="str">
        <f t="shared" si="536"/>
        <v/>
      </c>
      <c r="AC2383" s="121" t="str">
        <f t="shared" si="532"/>
        <v/>
      </c>
      <c r="AD2383" s="122" t="str">
        <f t="shared" si="533"/>
        <v/>
      </c>
      <c r="AE2383" s="123" t="str">
        <f t="shared" si="537"/>
        <v/>
      </c>
      <c r="AG2383" s="150" t="str">
        <f t="shared" si="534"/>
        <v/>
      </c>
    </row>
    <row r="2384" spans="1:33" x14ac:dyDescent="0.25">
      <c r="A2384" s="56"/>
      <c r="B2384" s="70"/>
      <c r="C2384" s="76"/>
      <c r="D2384" s="73"/>
      <c r="E2384" s="79"/>
      <c r="F2384" s="56"/>
      <c r="G2384" s="13" t="str">
        <f t="shared" si="525"/>
        <v/>
      </c>
      <c r="H2384" s="56"/>
      <c r="K2384" s="128"/>
      <c r="L2384" s="128"/>
      <c r="M2384" s="128"/>
      <c r="N2384" s="84" t="str">
        <f t="shared" si="526"/>
        <v/>
      </c>
      <c r="O2384" s="128"/>
      <c r="P2384" s="84" t="str">
        <f t="shared" si="527"/>
        <v/>
      </c>
      <c r="Q2384" s="84" t="str">
        <f t="shared" si="524"/>
        <v/>
      </c>
      <c r="R2384" s="84" t="str">
        <f t="shared" si="528"/>
        <v/>
      </c>
      <c r="S2384" s="84" t="str">
        <f t="shared" si="529"/>
        <v/>
      </c>
      <c r="U2384" s="84" t="str">
        <f t="shared" si="530"/>
        <v/>
      </c>
      <c r="W2384" s="108" t="str">
        <f>IF($N2384="", "", SUM($D$11:$D2384))</f>
        <v/>
      </c>
      <c r="X2384" s="111" t="str">
        <f t="shared" si="531"/>
        <v/>
      </c>
      <c r="Y2384" s="114" t="str">
        <f t="shared" si="535"/>
        <v/>
      </c>
      <c r="Z2384" s="111" t="str">
        <f>IF(X2384="", "", X2384-SUM($Z$11:$Z2383))</f>
        <v/>
      </c>
      <c r="AA2384" s="111" t="str">
        <f>IF($Y2384="", "", $Y2384-SUM($AA$11:$AA2383))</f>
        <v/>
      </c>
      <c r="AB2384" s="111" t="str">
        <f t="shared" si="536"/>
        <v/>
      </c>
      <c r="AC2384" s="121" t="str">
        <f t="shared" si="532"/>
        <v/>
      </c>
      <c r="AD2384" s="122" t="str">
        <f t="shared" si="533"/>
        <v/>
      </c>
      <c r="AE2384" s="123" t="str">
        <f t="shared" si="537"/>
        <v/>
      </c>
      <c r="AG2384" s="150" t="str">
        <f t="shared" si="534"/>
        <v/>
      </c>
    </row>
    <row r="2385" spans="1:33" x14ac:dyDescent="0.25">
      <c r="A2385" s="56"/>
      <c r="B2385" s="70"/>
      <c r="C2385" s="76"/>
      <c r="D2385" s="73"/>
      <c r="E2385" s="79"/>
      <c r="F2385" s="56"/>
      <c r="G2385" s="13" t="str">
        <f t="shared" si="525"/>
        <v/>
      </c>
      <c r="H2385" s="56"/>
      <c r="K2385" s="128"/>
      <c r="L2385" s="128"/>
      <c r="M2385" s="128"/>
      <c r="N2385" s="84" t="str">
        <f t="shared" si="526"/>
        <v/>
      </c>
      <c r="O2385" s="128"/>
      <c r="P2385" s="84" t="str">
        <f t="shared" si="527"/>
        <v/>
      </c>
      <c r="Q2385" s="84" t="str">
        <f t="shared" si="524"/>
        <v/>
      </c>
      <c r="R2385" s="84" t="str">
        <f t="shared" si="528"/>
        <v/>
      </c>
      <c r="S2385" s="84" t="str">
        <f t="shared" si="529"/>
        <v/>
      </c>
      <c r="U2385" s="84" t="str">
        <f t="shared" si="530"/>
        <v/>
      </c>
      <c r="W2385" s="108" t="str">
        <f>IF($N2385="", "", SUM($D$11:$D2385))</f>
        <v/>
      </c>
      <c r="X2385" s="111" t="str">
        <f t="shared" si="531"/>
        <v/>
      </c>
      <c r="Y2385" s="114" t="str">
        <f t="shared" si="535"/>
        <v/>
      </c>
      <c r="Z2385" s="111" t="str">
        <f>IF(X2385="", "", X2385-SUM($Z$11:$Z2384))</f>
        <v/>
      </c>
      <c r="AA2385" s="111" t="str">
        <f>IF($Y2385="", "", $Y2385-SUM($AA$11:$AA2384))</f>
        <v/>
      </c>
      <c r="AB2385" s="111" t="str">
        <f t="shared" si="536"/>
        <v/>
      </c>
      <c r="AC2385" s="121" t="str">
        <f t="shared" si="532"/>
        <v/>
      </c>
      <c r="AD2385" s="122" t="str">
        <f t="shared" si="533"/>
        <v/>
      </c>
      <c r="AE2385" s="123" t="str">
        <f t="shared" si="537"/>
        <v/>
      </c>
      <c r="AG2385" s="150" t="str">
        <f t="shared" si="534"/>
        <v/>
      </c>
    </row>
    <row r="2386" spans="1:33" x14ac:dyDescent="0.25">
      <c r="A2386" s="56"/>
      <c r="B2386" s="70"/>
      <c r="C2386" s="76"/>
      <c r="D2386" s="73"/>
      <c r="E2386" s="79"/>
      <c r="F2386" s="56"/>
      <c r="G2386" s="13" t="str">
        <f t="shared" si="525"/>
        <v/>
      </c>
      <c r="H2386" s="56"/>
      <c r="K2386" s="128"/>
      <c r="L2386" s="128"/>
      <c r="M2386" s="128"/>
      <c r="N2386" s="84" t="str">
        <f t="shared" si="526"/>
        <v/>
      </c>
      <c r="O2386" s="128"/>
      <c r="P2386" s="84" t="str">
        <f t="shared" si="527"/>
        <v/>
      </c>
      <c r="Q2386" s="84" t="str">
        <f t="shared" si="524"/>
        <v/>
      </c>
      <c r="R2386" s="84" t="str">
        <f t="shared" si="528"/>
        <v/>
      </c>
      <c r="S2386" s="84" t="str">
        <f t="shared" si="529"/>
        <v/>
      </c>
      <c r="U2386" s="84" t="str">
        <f t="shared" si="530"/>
        <v/>
      </c>
      <c r="W2386" s="108" t="str">
        <f>IF($N2386="", "", SUM($D$11:$D2386))</f>
        <v/>
      </c>
      <c r="X2386" s="111" t="str">
        <f t="shared" si="531"/>
        <v/>
      </c>
      <c r="Y2386" s="114" t="str">
        <f t="shared" si="535"/>
        <v/>
      </c>
      <c r="Z2386" s="111" t="str">
        <f>IF(X2386="", "", X2386-SUM($Z$11:$Z2385))</f>
        <v/>
      </c>
      <c r="AA2386" s="111" t="str">
        <f>IF($Y2386="", "", $Y2386-SUM($AA$11:$AA2385))</f>
        <v/>
      </c>
      <c r="AB2386" s="111" t="str">
        <f t="shared" si="536"/>
        <v/>
      </c>
      <c r="AC2386" s="121" t="str">
        <f t="shared" si="532"/>
        <v/>
      </c>
      <c r="AD2386" s="122" t="str">
        <f t="shared" si="533"/>
        <v/>
      </c>
      <c r="AE2386" s="123" t="str">
        <f t="shared" si="537"/>
        <v/>
      </c>
      <c r="AG2386" s="150" t="str">
        <f t="shared" si="534"/>
        <v/>
      </c>
    </row>
    <row r="2387" spans="1:33" x14ac:dyDescent="0.25">
      <c r="A2387" s="56"/>
      <c r="B2387" s="70"/>
      <c r="C2387" s="76"/>
      <c r="D2387" s="73"/>
      <c r="E2387" s="79"/>
      <c r="F2387" s="56"/>
      <c r="G2387" s="13" t="str">
        <f t="shared" si="525"/>
        <v/>
      </c>
      <c r="H2387" s="56"/>
      <c r="K2387" s="128"/>
      <c r="L2387" s="128"/>
      <c r="M2387" s="128"/>
      <c r="N2387" s="84" t="str">
        <f t="shared" si="526"/>
        <v/>
      </c>
      <c r="O2387" s="128"/>
      <c r="P2387" s="84" t="str">
        <f t="shared" si="527"/>
        <v/>
      </c>
      <c r="Q2387" s="84" t="str">
        <f t="shared" si="524"/>
        <v/>
      </c>
      <c r="R2387" s="84" t="str">
        <f t="shared" si="528"/>
        <v/>
      </c>
      <c r="S2387" s="84" t="str">
        <f t="shared" si="529"/>
        <v/>
      </c>
      <c r="U2387" s="84" t="str">
        <f t="shared" si="530"/>
        <v/>
      </c>
      <c r="W2387" s="108" t="str">
        <f>IF($N2387="", "", SUM($D$11:$D2387))</f>
        <v/>
      </c>
      <c r="X2387" s="111" t="str">
        <f t="shared" si="531"/>
        <v/>
      </c>
      <c r="Y2387" s="114" t="str">
        <f t="shared" si="535"/>
        <v/>
      </c>
      <c r="Z2387" s="111" t="str">
        <f>IF(X2387="", "", X2387-SUM($Z$11:$Z2386))</f>
        <v/>
      </c>
      <c r="AA2387" s="111" t="str">
        <f>IF($Y2387="", "", $Y2387-SUM($AA$11:$AA2386))</f>
        <v/>
      </c>
      <c r="AB2387" s="111" t="str">
        <f t="shared" si="536"/>
        <v/>
      </c>
      <c r="AC2387" s="121" t="str">
        <f t="shared" si="532"/>
        <v/>
      </c>
      <c r="AD2387" s="122" t="str">
        <f t="shared" si="533"/>
        <v/>
      </c>
      <c r="AE2387" s="123" t="str">
        <f t="shared" si="537"/>
        <v/>
      </c>
      <c r="AG2387" s="150" t="str">
        <f t="shared" si="534"/>
        <v/>
      </c>
    </row>
    <row r="2388" spans="1:33" x14ac:dyDescent="0.25">
      <c r="A2388" s="56"/>
      <c r="B2388" s="70"/>
      <c r="C2388" s="76"/>
      <c r="D2388" s="73"/>
      <c r="E2388" s="79"/>
      <c r="F2388" s="56"/>
      <c r="G2388" s="13" t="str">
        <f t="shared" si="525"/>
        <v/>
      </c>
      <c r="H2388" s="56"/>
      <c r="K2388" s="128"/>
      <c r="L2388" s="128"/>
      <c r="M2388" s="128"/>
      <c r="N2388" s="84" t="str">
        <f t="shared" si="526"/>
        <v/>
      </c>
      <c r="O2388" s="128"/>
      <c r="P2388" s="84" t="str">
        <f t="shared" si="527"/>
        <v/>
      </c>
      <c r="Q2388" s="84" t="str">
        <f t="shared" si="524"/>
        <v/>
      </c>
      <c r="R2388" s="84" t="str">
        <f t="shared" si="528"/>
        <v/>
      </c>
      <c r="S2388" s="84" t="str">
        <f t="shared" si="529"/>
        <v/>
      </c>
      <c r="U2388" s="84" t="str">
        <f t="shared" si="530"/>
        <v/>
      </c>
      <c r="W2388" s="108" t="str">
        <f>IF($N2388="", "", SUM($D$11:$D2388))</f>
        <v/>
      </c>
      <c r="X2388" s="111" t="str">
        <f t="shared" si="531"/>
        <v/>
      </c>
      <c r="Y2388" s="114" t="str">
        <f t="shared" si="535"/>
        <v/>
      </c>
      <c r="Z2388" s="111" t="str">
        <f>IF(X2388="", "", X2388-SUM($Z$11:$Z2387))</f>
        <v/>
      </c>
      <c r="AA2388" s="111" t="str">
        <f>IF($Y2388="", "", $Y2388-SUM($AA$11:$AA2387))</f>
        <v/>
      </c>
      <c r="AB2388" s="111" t="str">
        <f t="shared" si="536"/>
        <v/>
      </c>
      <c r="AC2388" s="121" t="str">
        <f t="shared" si="532"/>
        <v/>
      </c>
      <c r="AD2388" s="122" t="str">
        <f t="shared" si="533"/>
        <v/>
      </c>
      <c r="AE2388" s="123" t="str">
        <f t="shared" si="537"/>
        <v/>
      </c>
      <c r="AG2388" s="150" t="str">
        <f t="shared" si="534"/>
        <v/>
      </c>
    </row>
    <row r="2389" spans="1:33" x14ac:dyDescent="0.25">
      <c r="A2389" s="56"/>
      <c r="B2389" s="70"/>
      <c r="C2389" s="76"/>
      <c r="D2389" s="73"/>
      <c r="E2389" s="79"/>
      <c r="F2389" s="56"/>
      <c r="G2389" s="13" t="str">
        <f t="shared" si="525"/>
        <v/>
      </c>
      <c r="H2389" s="56"/>
      <c r="K2389" s="128"/>
      <c r="L2389" s="128"/>
      <c r="M2389" s="128"/>
      <c r="N2389" s="84" t="str">
        <f t="shared" si="526"/>
        <v/>
      </c>
      <c r="O2389" s="128"/>
      <c r="P2389" s="84" t="str">
        <f t="shared" si="527"/>
        <v/>
      </c>
      <c r="Q2389" s="84" t="str">
        <f t="shared" si="524"/>
        <v/>
      </c>
      <c r="R2389" s="84" t="str">
        <f t="shared" si="528"/>
        <v/>
      </c>
      <c r="S2389" s="84" t="str">
        <f t="shared" si="529"/>
        <v/>
      </c>
      <c r="U2389" s="84" t="str">
        <f t="shared" si="530"/>
        <v/>
      </c>
      <c r="W2389" s="108" t="str">
        <f>IF($N2389="", "", SUM($D$11:$D2389))</f>
        <v/>
      </c>
      <c r="X2389" s="111" t="str">
        <f t="shared" si="531"/>
        <v/>
      </c>
      <c r="Y2389" s="114" t="str">
        <f t="shared" si="535"/>
        <v/>
      </c>
      <c r="Z2389" s="111" t="str">
        <f>IF(X2389="", "", X2389-SUM($Z$11:$Z2388))</f>
        <v/>
      </c>
      <c r="AA2389" s="111" t="str">
        <f>IF($Y2389="", "", $Y2389-SUM($AA$11:$AA2388))</f>
        <v/>
      </c>
      <c r="AB2389" s="111" t="str">
        <f t="shared" si="536"/>
        <v/>
      </c>
      <c r="AC2389" s="121" t="str">
        <f t="shared" si="532"/>
        <v/>
      </c>
      <c r="AD2389" s="122" t="str">
        <f t="shared" si="533"/>
        <v/>
      </c>
      <c r="AE2389" s="123" t="str">
        <f t="shared" si="537"/>
        <v/>
      </c>
      <c r="AG2389" s="150" t="str">
        <f t="shared" si="534"/>
        <v/>
      </c>
    </row>
    <row r="2390" spans="1:33" x14ac:dyDescent="0.25">
      <c r="A2390" s="56"/>
      <c r="B2390" s="70"/>
      <c r="C2390" s="76"/>
      <c r="D2390" s="73"/>
      <c r="E2390" s="79"/>
      <c r="F2390" s="56"/>
      <c r="G2390" s="13" t="str">
        <f t="shared" si="525"/>
        <v/>
      </c>
      <c r="H2390" s="56"/>
      <c r="K2390" s="128"/>
      <c r="L2390" s="128"/>
      <c r="M2390" s="128"/>
      <c r="N2390" s="84" t="str">
        <f t="shared" si="526"/>
        <v/>
      </c>
      <c r="O2390" s="128"/>
      <c r="P2390" s="84" t="str">
        <f t="shared" si="527"/>
        <v/>
      </c>
      <c r="Q2390" s="84" t="str">
        <f t="shared" si="524"/>
        <v/>
      </c>
      <c r="R2390" s="84" t="str">
        <f t="shared" si="528"/>
        <v/>
      </c>
      <c r="S2390" s="84" t="str">
        <f t="shared" si="529"/>
        <v/>
      </c>
      <c r="U2390" s="84" t="str">
        <f t="shared" si="530"/>
        <v/>
      </c>
      <c r="W2390" s="108" t="str">
        <f>IF($N2390="", "", SUM($D$11:$D2390))</f>
        <v/>
      </c>
      <c r="X2390" s="111" t="str">
        <f t="shared" si="531"/>
        <v/>
      </c>
      <c r="Y2390" s="114" t="str">
        <f t="shared" si="535"/>
        <v/>
      </c>
      <c r="Z2390" s="111" t="str">
        <f>IF(X2390="", "", X2390-SUM($Z$11:$Z2389))</f>
        <v/>
      </c>
      <c r="AA2390" s="111" t="str">
        <f>IF($Y2390="", "", $Y2390-SUM($AA$11:$AA2389))</f>
        <v/>
      </c>
      <c r="AB2390" s="111" t="str">
        <f t="shared" si="536"/>
        <v/>
      </c>
      <c r="AC2390" s="121" t="str">
        <f t="shared" si="532"/>
        <v/>
      </c>
      <c r="AD2390" s="122" t="str">
        <f t="shared" si="533"/>
        <v/>
      </c>
      <c r="AE2390" s="123" t="str">
        <f t="shared" si="537"/>
        <v/>
      </c>
      <c r="AG2390" s="150" t="str">
        <f t="shared" si="534"/>
        <v/>
      </c>
    </row>
    <row r="2391" spans="1:33" x14ac:dyDescent="0.25">
      <c r="A2391" s="56"/>
      <c r="B2391" s="70"/>
      <c r="C2391" s="76"/>
      <c r="D2391" s="73"/>
      <c r="E2391" s="79"/>
      <c r="F2391" s="56"/>
      <c r="G2391" s="13" t="str">
        <f t="shared" si="525"/>
        <v/>
      </c>
      <c r="H2391" s="56"/>
      <c r="K2391" s="128"/>
      <c r="L2391" s="128"/>
      <c r="M2391" s="128"/>
      <c r="N2391" s="84" t="str">
        <f t="shared" si="526"/>
        <v/>
      </c>
      <c r="O2391" s="128"/>
      <c r="P2391" s="84" t="str">
        <f t="shared" si="527"/>
        <v/>
      </c>
      <c r="Q2391" s="84" t="str">
        <f t="shared" si="524"/>
        <v/>
      </c>
      <c r="R2391" s="84" t="str">
        <f t="shared" si="528"/>
        <v/>
      </c>
      <c r="S2391" s="84" t="str">
        <f t="shared" si="529"/>
        <v/>
      </c>
      <c r="U2391" s="84" t="str">
        <f t="shared" si="530"/>
        <v/>
      </c>
      <c r="W2391" s="108" t="str">
        <f>IF($N2391="", "", SUM($D$11:$D2391))</f>
        <v/>
      </c>
      <c r="X2391" s="111" t="str">
        <f t="shared" si="531"/>
        <v/>
      </c>
      <c r="Y2391" s="114" t="str">
        <f t="shared" si="535"/>
        <v/>
      </c>
      <c r="Z2391" s="111" t="str">
        <f>IF(X2391="", "", X2391-SUM($Z$11:$Z2390))</f>
        <v/>
      </c>
      <c r="AA2391" s="111" t="str">
        <f>IF($Y2391="", "", $Y2391-SUM($AA$11:$AA2390))</f>
        <v/>
      </c>
      <c r="AB2391" s="111" t="str">
        <f t="shared" si="536"/>
        <v/>
      </c>
      <c r="AC2391" s="121" t="str">
        <f t="shared" si="532"/>
        <v/>
      </c>
      <c r="AD2391" s="122" t="str">
        <f t="shared" si="533"/>
        <v/>
      </c>
      <c r="AE2391" s="123" t="str">
        <f t="shared" si="537"/>
        <v/>
      </c>
      <c r="AG2391" s="150" t="str">
        <f t="shared" si="534"/>
        <v/>
      </c>
    </row>
    <row r="2392" spans="1:33" x14ac:dyDescent="0.25">
      <c r="A2392" s="56"/>
      <c r="B2392" s="70"/>
      <c r="C2392" s="76"/>
      <c r="D2392" s="73"/>
      <c r="E2392" s="79"/>
      <c r="F2392" s="56"/>
      <c r="G2392" s="13" t="str">
        <f t="shared" si="525"/>
        <v/>
      </c>
      <c r="H2392" s="56"/>
      <c r="K2392" s="128"/>
      <c r="L2392" s="128"/>
      <c r="M2392" s="128"/>
      <c r="N2392" s="84" t="str">
        <f t="shared" si="526"/>
        <v/>
      </c>
      <c r="O2392" s="128"/>
      <c r="P2392" s="84" t="str">
        <f t="shared" si="527"/>
        <v/>
      </c>
      <c r="Q2392" s="84" t="str">
        <f t="shared" si="524"/>
        <v/>
      </c>
      <c r="R2392" s="84" t="str">
        <f t="shared" si="528"/>
        <v/>
      </c>
      <c r="S2392" s="84" t="str">
        <f t="shared" si="529"/>
        <v/>
      </c>
      <c r="U2392" s="84" t="str">
        <f t="shared" si="530"/>
        <v/>
      </c>
      <c r="W2392" s="108" t="str">
        <f>IF($N2392="", "", SUM($D$11:$D2392))</f>
        <v/>
      </c>
      <c r="X2392" s="111" t="str">
        <f t="shared" si="531"/>
        <v/>
      </c>
      <c r="Y2392" s="114" t="str">
        <f t="shared" si="535"/>
        <v/>
      </c>
      <c r="Z2392" s="111" t="str">
        <f>IF(X2392="", "", X2392-SUM($Z$11:$Z2391))</f>
        <v/>
      </c>
      <c r="AA2392" s="111" t="str">
        <f>IF($Y2392="", "", $Y2392-SUM($AA$11:$AA2391))</f>
        <v/>
      </c>
      <c r="AB2392" s="111" t="str">
        <f t="shared" si="536"/>
        <v/>
      </c>
      <c r="AC2392" s="121" t="str">
        <f t="shared" si="532"/>
        <v/>
      </c>
      <c r="AD2392" s="122" t="str">
        <f t="shared" si="533"/>
        <v/>
      </c>
      <c r="AE2392" s="123" t="str">
        <f t="shared" si="537"/>
        <v/>
      </c>
      <c r="AG2392" s="150" t="str">
        <f t="shared" si="534"/>
        <v/>
      </c>
    </row>
    <row r="2393" spans="1:33" x14ac:dyDescent="0.25">
      <c r="A2393" s="56"/>
      <c r="B2393" s="70"/>
      <c r="C2393" s="76"/>
      <c r="D2393" s="73"/>
      <c r="E2393" s="79"/>
      <c r="F2393" s="56"/>
      <c r="G2393" s="13" t="str">
        <f t="shared" si="525"/>
        <v/>
      </c>
      <c r="H2393" s="56"/>
      <c r="K2393" s="128"/>
      <c r="L2393" s="128"/>
      <c r="M2393" s="128"/>
      <c r="N2393" s="84" t="str">
        <f t="shared" si="526"/>
        <v/>
      </c>
      <c r="O2393" s="128"/>
      <c r="P2393" s="84" t="str">
        <f t="shared" si="527"/>
        <v/>
      </c>
      <c r="Q2393" s="84" t="str">
        <f t="shared" si="524"/>
        <v/>
      </c>
      <c r="R2393" s="84" t="str">
        <f t="shared" si="528"/>
        <v/>
      </c>
      <c r="S2393" s="84" t="str">
        <f t="shared" si="529"/>
        <v/>
      </c>
      <c r="U2393" s="84" t="str">
        <f t="shared" si="530"/>
        <v/>
      </c>
      <c r="W2393" s="108" t="str">
        <f>IF($N2393="", "", SUM($D$11:$D2393))</f>
        <v/>
      </c>
      <c r="X2393" s="111" t="str">
        <f t="shared" si="531"/>
        <v/>
      </c>
      <c r="Y2393" s="114" t="str">
        <f t="shared" si="535"/>
        <v/>
      </c>
      <c r="Z2393" s="111" t="str">
        <f>IF(X2393="", "", X2393-SUM($Z$11:$Z2392))</f>
        <v/>
      </c>
      <c r="AA2393" s="111" t="str">
        <f>IF($Y2393="", "", $Y2393-SUM($AA$11:$AA2392))</f>
        <v/>
      </c>
      <c r="AB2393" s="111" t="str">
        <f t="shared" si="536"/>
        <v/>
      </c>
      <c r="AC2393" s="121" t="str">
        <f t="shared" si="532"/>
        <v/>
      </c>
      <c r="AD2393" s="122" t="str">
        <f t="shared" si="533"/>
        <v/>
      </c>
      <c r="AE2393" s="123" t="str">
        <f t="shared" si="537"/>
        <v/>
      </c>
      <c r="AG2393" s="150" t="str">
        <f t="shared" si="534"/>
        <v/>
      </c>
    </row>
    <row r="2394" spans="1:33" x14ac:dyDescent="0.25">
      <c r="A2394" s="56"/>
      <c r="B2394" s="70"/>
      <c r="C2394" s="76"/>
      <c r="D2394" s="73"/>
      <c r="E2394" s="79"/>
      <c r="F2394" s="56"/>
      <c r="G2394" s="13" t="str">
        <f t="shared" si="525"/>
        <v/>
      </c>
      <c r="H2394" s="56"/>
      <c r="K2394" s="128"/>
      <c r="L2394" s="128"/>
      <c r="M2394" s="128"/>
      <c r="N2394" s="84" t="str">
        <f t="shared" si="526"/>
        <v/>
      </c>
      <c r="O2394" s="128"/>
      <c r="P2394" s="84" t="str">
        <f t="shared" si="527"/>
        <v/>
      </c>
      <c r="Q2394" s="84" t="str">
        <f t="shared" si="524"/>
        <v/>
      </c>
      <c r="R2394" s="84" t="str">
        <f t="shared" si="528"/>
        <v/>
      </c>
      <c r="S2394" s="84" t="str">
        <f t="shared" si="529"/>
        <v/>
      </c>
      <c r="U2394" s="84" t="str">
        <f t="shared" si="530"/>
        <v/>
      </c>
      <c r="W2394" s="108" t="str">
        <f>IF($N2394="", "", SUM($D$11:$D2394))</f>
        <v/>
      </c>
      <c r="X2394" s="111" t="str">
        <f t="shared" si="531"/>
        <v/>
      </c>
      <c r="Y2394" s="114" t="str">
        <f t="shared" si="535"/>
        <v/>
      </c>
      <c r="Z2394" s="111" t="str">
        <f>IF(X2394="", "", X2394-SUM($Z$11:$Z2393))</f>
        <v/>
      </c>
      <c r="AA2394" s="111" t="str">
        <f>IF($Y2394="", "", $Y2394-SUM($AA$11:$AA2393))</f>
        <v/>
      </c>
      <c r="AB2394" s="111" t="str">
        <f t="shared" si="536"/>
        <v/>
      </c>
      <c r="AC2394" s="121" t="str">
        <f t="shared" si="532"/>
        <v/>
      </c>
      <c r="AD2394" s="122" t="str">
        <f t="shared" si="533"/>
        <v/>
      </c>
      <c r="AE2394" s="123" t="str">
        <f t="shared" si="537"/>
        <v/>
      </c>
      <c r="AG2394" s="150" t="str">
        <f t="shared" si="534"/>
        <v/>
      </c>
    </row>
    <row r="2395" spans="1:33" x14ac:dyDescent="0.25">
      <c r="A2395" s="56"/>
      <c r="B2395" s="70"/>
      <c r="C2395" s="76"/>
      <c r="D2395" s="73"/>
      <c r="E2395" s="79"/>
      <c r="F2395" s="56"/>
      <c r="G2395" s="13" t="str">
        <f t="shared" si="525"/>
        <v/>
      </c>
      <c r="H2395" s="56"/>
      <c r="K2395" s="128"/>
      <c r="L2395" s="128"/>
      <c r="M2395" s="128"/>
      <c r="N2395" s="84" t="str">
        <f t="shared" si="526"/>
        <v/>
      </c>
      <c r="O2395" s="128"/>
      <c r="P2395" s="84" t="str">
        <f t="shared" si="527"/>
        <v/>
      </c>
      <c r="Q2395" s="84" t="str">
        <f t="shared" si="524"/>
        <v/>
      </c>
      <c r="R2395" s="84" t="str">
        <f t="shared" si="528"/>
        <v/>
      </c>
      <c r="S2395" s="84" t="str">
        <f t="shared" si="529"/>
        <v/>
      </c>
      <c r="U2395" s="84" t="str">
        <f t="shared" si="530"/>
        <v/>
      </c>
      <c r="W2395" s="108" t="str">
        <f>IF($N2395="", "", SUM($D$11:$D2395))</f>
        <v/>
      </c>
      <c r="X2395" s="111" t="str">
        <f t="shared" si="531"/>
        <v/>
      </c>
      <c r="Y2395" s="114" t="str">
        <f t="shared" si="535"/>
        <v/>
      </c>
      <c r="Z2395" s="111" t="str">
        <f>IF(X2395="", "", X2395-SUM($Z$11:$Z2394))</f>
        <v/>
      </c>
      <c r="AA2395" s="111" t="str">
        <f>IF($Y2395="", "", $Y2395-SUM($AA$11:$AA2394))</f>
        <v/>
      </c>
      <c r="AB2395" s="111" t="str">
        <f t="shared" si="536"/>
        <v/>
      </c>
      <c r="AC2395" s="121" t="str">
        <f t="shared" si="532"/>
        <v/>
      </c>
      <c r="AD2395" s="122" t="str">
        <f t="shared" si="533"/>
        <v/>
      </c>
      <c r="AE2395" s="123" t="str">
        <f t="shared" si="537"/>
        <v/>
      </c>
      <c r="AG2395" s="150" t="str">
        <f t="shared" si="534"/>
        <v/>
      </c>
    </row>
    <row r="2396" spans="1:33" x14ac:dyDescent="0.25">
      <c r="A2396" s="56"/>
      <c r="B2396" s="70"/>
      <c r="C2396" s="76"/>
      <c r="D2396" s="73"/>
      <c r="E2396" s="79"/>
      <c r="F2396" s="56"/>
      <c r="G2396" s="13" t="str">
        <f t="shared" si="525"/>
        <v/>
      </c>
      <c r="H2396" s="56"/>
      <c r="K2396" s="128"/>
      <c r="L2396" s="128"/>
      <c r="M2396" s="128"/>
      <c r="N2396" s="84" t="str">
        <f t="shared" si="526"/>
        <v/>
      </c>
      <c r="O2396" s="128"/>
      <c r="P2396" s="84" t="str">
        <f t="shared" si="527"/>
        <v/>
      </c>
      <c r="Q2396" s="84" t="str">
        <f t="shared" si="524"/>
        <v/>
      </c>
      <c r="R2396" s="84" t="str">
        <f t="shared" si="528"/>
        <v/>
      </c>
      <c r="S2396" s="84" t="str">
        <f t="shared" si="529"/>
        <v/>
      </c>
      <c r="U2396" s="84" t="str">
        <f t="shared" si="530"/>
        <v/>
      </c>
      <c r="W2396" s="108" t="str">
        <f>IF($N2396="", "", SUM($D$11:$D2396))</f>
        <v/>
      </c>
      <c r="X2396" s="111" t="str">
        <f t="shared" si="531"/>
        <v/>
      </c>
      <c r="Y2396" s="114" t="str">
        <f t="shared" si="535"/>
        <v/>
      </c>
      <c r="Z2396" s="111" t="str">
        <f>IF(X2396="", "", X2396-SUM($Z$11:$Z2395))</f>
        <v/>
      </c>
      <c r="AA2396" s="111" t="str">
        <f>IF($Y2396="", "", $Y2396-SUM($AA$11:$AA2395))</f>
        <v/>
      </c>
      <c r="AB2396" s="111" t="str">
        <f t="shared" si="536"/>
        <v/>
      </c>
      <c r="AC2396" s="121" t="str">
        <f t="shared" si="532"/>
        <v/>
      </c>
      <c r="AD2396" s="122" t="str">
        <f t="shared" si="533"/>
        <v/>
      </c>
      <c r="AE2396" s="123" t="str">
        <f t="shared" si="537"/>
        <v/>
      </c>
      <c r="AG2396" s="150" t="str">
        <f t="shared" si="534"/>
        <v/>
      </c>
    </row>
    <row r="2397" spans="1:33" x14ac:dyDescent="0.25">
      <c r="A2397" s="56"/>
      <c r="B2397" s="70"/>
      <c r="C2397" s="76"/>
      <c r="D2397" s="73"/>
      <c r="E2397" s="79"/>
      <c r="F2397" s="56"/>
      <c r="G2397" s="13" t="str">
        <f t="shared" si="525"/>
        <v/>
      </c>
      <c r="H2397" s="56"/>
      <c r="K2397" s="128"/>
      <c r="L2397" s="128"/>
      <c r="M2397" s="128"/>
      <c r="N2397" s="84" t="str">
        <f t="shared" si="526"/>
        <v/>
      </c>
      <c r="O2397" s="128"/>
      <c r="P2397" s="84" t="str">
        <f t="shared" si="527"/>
        <v/>
      </c>
      <c r="Q2397" s="84" t="str">
        <f t="shared" si="524"/>
        <v/>
      </c>
      <c r="R2397" s="84" t="str">
        <f t="shared" si="528"/>
        <v/>
      </c>
      <c r="S2397" s="84" t="str">
        <f t="shared" si="529"/>
        <v/>
      </c>
      <c r="U2397" s="84" t="str">
        <f t="shared" si="530"/>
        <v/>
      </c>
      <c r="W2397" s="108" t="str">
        <f>IF($N2397="", "", SUM($D$11:$D2397))</f>
        <v/>
      </c>
      <c r="X2397" s="111" t="str">
        <f t="shared" si="531"/>
        <v/>
      </c>
      <c r="Y2397" s="114" t="str">
        <f t="shared" si="535"/>
        <v/>
      </c>
      <c r="Z2397" s="111" t="str">
        <f>IF(X2397="", "", X2397-SUM($Z$11:$Z2396))</f>
        <v/>
      </c>
      <c r="AA2397" s="111" t="str">
        <f>IF($Y2397="", "", $Y2397-SUM($AA$11:$AA2396))</f>
        <v/>
      </c>
      <c r="AB2397" s="111" t="str">
        <f t="shared" si="536"/>
        <v/>
      </c>
      <c r="AC2397" s="121" t="str">
        <f t="shared" si="532"/>
        <v/>
      </c>
      <c r="AD2397" s="122" t="str">
        <f t="shared" si="533"/>
        <v/>
      </c>
      <c r="AE2397" s="123" t="str">
        <f t="shared" si="537"/>
        <v/>
      </c>
      <c r="AG2397" s="150" t="str">
        <f t="shared" si="534"/>
        <v/>
      </c>
    </row>
    <row r="2398" spans="1:33" x14ac:dyDescent="0.25">
      <c r="A2398" s="56"/>
      <c r="B2398" s="70"/>
      <c r="C2398" s="76"/>
      <c r="D2398" s="73"/>
      <c r="E2398" s="79"/>
      <c r="F2398" s="56"/>
      <c r="G2398" s="13" t="str">
        <f t="shared" si="525"/>
        <v/>
      </c>
      <c r="H2398" s="56"/>
      <c r="K2398" s="128"/>
      <c r="L2398" s="128"/>
      <c r="M2398" s="128"/>
      <c r="N2398" s="84" t="str">
        <f t="shared" si="526"/>
        <v/>
      </c>
      <c r="O2398" s="128"/>
      <c r="P2398" s="84" t="str">
        <f t="shared" si="527"/>
        <v/>
      </c>
      <c r="Q2398" s="84" t="str">
        <f t="shared" si="524"/>
        <v/>
      </c>
      <c r="R2398" s="84" t="str">
        <f t="shared" si="528"/>
        <v/>
      </c>
      <c r="S2398" s="84" t="str">
        <f t="shared" si="529"/>
        <v/>
      </c>
      <c r="U2398" s="84" t="str">
        <f t="shared" si="530"/>
        <v/>
      </c>
      <c r="W2398" s="108" t="str">
        <f>IF($N2398="", "", SUM($D$11:$D2398))</f>
        <v/>
      </c>
      <c r="X2398" s="111" t="str">
        <f t="shared" si="531"/>
        <v/>
      </c>
      <c r="Y2398" s="114" t="str">
        <f t="shared" si="535"/>
        <v/>
      </c>
      <c r="Z2398" s="111" t="str">
        <f>IF(X2398="", "", X2398-SUM($Z$11:$Z2397))</f>
        <v/>
      </c>
      <c r="AA2398" s="111" t="str">
        <f>IF($Y2398="", "", $Y2398-SUM($AA$11:$AA2397))</f>
        <v/>
      </c>
      <c r="AB2398" s="111" t="str">
        <f t="shared" si="536"/>
        <v/>
      </c>
      <c r="AC2398" s="121" t="str">
        <f t="shared" si="532"/>
        <v/>
      </c>
      <c r="AD2398" s="122" t="str">
        <f t="shared" si="533"/>
        <v/>
      </c>
      <c r="AE2398" s="123" t="str">
        <f t="shared" si="537"/>
        <v/>
      </c>
      <c r="AG2398" s="150" t="str">
        <f t="shared" si="534"/>
        <v/>
      </c>
    </row>
    <row r="2399" spans="1:33" x14ac:dyDescent="0.25">
      <c r="A2399" s="56"/>
      <c r="B2399" s="70"/>
      <c r="C2399" s="76"/>
      <c r="D2399" s="73"/>
      <c r="E2399" s="79"/>
      <c r="F2399" s="56"/>
      <c r="G2399" s="13" t="str">
        <f t="shared" si="525"/>
        <v/>
      </c>
      <c r="H2399" s="56"/>
      <c r="K2399" s="128"/>
      <c r="L2399" s="128"/>
      <c r="M2399" s="128"/>
      <c r="N2399" s="84" t="str">
        <f t="shared" si="526"/>
        <v/>
      </c>
      <c r="O2399" s="128"/>
      <c r="P2399" s="84" t="str">
        <f t="shared" si="527"/>
        <v/>
      </c>
      <c r="Q2399" s="84" t="str">
        <f t="shared" si="524"/>
        <v/>
      </c>
      <c r="R2399" s="84" t="str">
        <f t="shared" si="528"/>
        <v/>
      </c>
      <c r="S2399" s="84" t="str">
        <f t="shared" si="529"/>
        <v/>
      </c>
      <c r="U2399" s="84" t="str">
        <f t="shared" si="530"/>
        <v/>
      </c>
      <c r="W2399" s="108" t="str">
        <f>IF($N2399="", "", SUM($D$11:$D2399))</f>
        <v/>
      </c>
      <c r="X2399" s="111" t="str">
        <f t="shared" si="531"/>
        <v/>
      </c>
      <c r="Y2399" s="114" t="str">
        <f t="shared" si="535"/>
        <v/>
      </c>
      <c r="Z2399" s="111" t="str">
        <f>IF(X2399="", "", X2399-SUM($Z$11:$Z2398))</f>
        <v/>
      </c>
      <c r="AA2399" s="111" t="str">
        <f>IF($Y2399="", "", $Y2399-SUM($AA$11:$AA2398))</f>
        <v/>
      </c>
      <c r="AB2399" s="111" t="str">
        <f t="shared" si="536"/>
        <v/>
      </c>
      <c r="AC2399" s="121" t="str">
        <f t="shared" si="532"/>
        <v/>
      </c>
      <c r="AD2399" s="122" t="str">
        <f t="shared" si="533"/>
        <v/>
      </c>
      <c r="AE2399" s="123" t="str">
        <f t="shared" si="537"/>
        <v/>
      </c>
      <c r="AG2399" s="150" t="str">
        <f t="shared" si="534"/>
        <v/>
      </c>
    </row>
    <row r="2400" spans="1:33" x14ac:dyDescent="0.25">
      <c r="A2400" s="56"/>
      <c r="B2400" s="70"/>
      <c r="C2400" s="76"/>
      <c r="D2400" s="73"/>
      <c r="E2400" s="79"/>
      <c r="F2400" s="56"/>
      <c r="G2400" s="13" t="str">
        <f t="shared" si="525"/>
        <v/>
      </c>
      <c r="H2400" s="56"/>
      <c r="K2400" s="128"/>
      <c r="L2400" s="128"/>
      <c r="M2400" s="128"/>
      <c r="N2400" s="84" t="str">
        <f t="shared" si="526"/>
        <v/>
      </c>
      <c r="O2400" s="128"/>
      <c r="P2400" s="84" t="str">
        <f t="shared" si="527"/>
        <v/>
      </c>
      <c r="Q2400" s="84" t="str">
        <f t="shared" si="524"/>
        <v/>
      </c>
      <c r="R2400" s="84" t="str">
        <f t="shared" si="528"/>
        <v/>
      </c>
      <c r="S2400" s="84" t="str">
        <f t="shared" si="529"/>
        <v/>
      </c>
      <c r="U2400" s="84" t="str">
        <f t="shared" si="530"/>
        <v/>
      </c>
      <c r="W2400" s="108" t="str">
        <f>IF($N2400="", "", SUM($D$11:$D2400))</f>
        <v/>
      </c>
      <c r="X2400" s="111" t="str">
        <f t="shared" si="531"/>
        <v/>
      </c>
      <c r="Y2400" s="114" t="str">
        <f t="shared" si="535"/>
        <v/>
      </c>
      <c r="Z2400" s="111" t="str">
        <f>IF(X2400="", "", X2400-SUM($Z$11:$Z2399))</f>
        <v/>
      </c>
      <c r="AA2400" s="111" t="str">
        <f>IF($Y2400="", "", $Y2400-SUM($AA$11:$AA2399))</f>
        <v/>
      </c>
      <c r="AB2400" s="111" t="str">
        <f t="shared" si="536"/>
        <v/>
      </c>
      <c r="AC2400" s="121" t="str">
        <f t="shared" si="532"/>
        <v/>
      </c>
      <c r="AD2400" s="122" t="str">
        <f t="shared" si="533"/>
        <v/>
      </c>
      <c r="AE2400" s="123" t="str">
        <f t="shared" si="537"/>
        <v/>
      </c>
      <c r="AG2400" s="150" t="str">
        <f t="shared" si="534"/>
        <v/>
      </c>
    </row>
    <row r="2401" spans="1:33" x14ac:dyDescent="0.25">
      <c r="A2401" s="56"/>
      <c r="B2401" s="70"/>
      <c r="C2401" s="76"/>
      <c r="D2401" s="73"/>
      <c r="E2401" s="79"/>
      <c r="F2401" s="56"/>
      <c r="G2401" s="13" t="str">
        <f t="shared" si="525"/>
        <v/>
      </c>
      <c r="H2401" s="56"/>
      <c r="K2401" s="128"/>
      <c r="L2401" s="128"/>
      <c r="M2401" s="128"/>
      <c r="N2401" s="84" t="str">
        <f t="shared" si="526"/>
        <v/>
      </c>
      <c r="O2401" s="128"/>
      <c r="P2401" s="84" t="str">
        <f t="shared" si="527"/>
        <v/>
      </c>
      <c r="Q2401" s="84" t="str">
        <f t="shared" si="524"/>
        <v/>
      </c>
      <c r="R2401" s="84" t="str">
        <f t="shared" si="528"/>
        <v/>
      </c>
      <c r="S2401" s="84" t="str">
        <f t="shared" si="529"/>
        <v/>
      </c>
      <c r="U2401" s="84" t="str">
        <f t="shared" si="530"/>
        <v/>
      </c>
      <c r="W2401" s="108" t="str">
        <f>IF($N2401="", "", SUM($D$11:$D2401))</f>
        <v/>
      </c>
      <c r="X2401" s="111" t="str">
        <f t="shared" si="531"/>
        <v/>
      </c>
      <c r="Y2401" s="114" t="str">
        <f t="shared" si="535"/>
        <v/>
      </c>
      <c r="Z2401" s="111" t="str">
        <f>IF(X2401="", "", X2401-SUM($Z$11:$Z2400))</f>
        <v/>
      </c>
      <c r="AA2401" s="111" t="str">
        <f>IF($Y2401="", "", $Y2401-SUM($AA$11:$AA2400))</f>
        <v/>
      </c>
      <c r="AB2401" s="111" t="str">
        <f t="shared" si="536"/>
        <v/>
      </c>
      <c r="AC2401" s="121" t="str">
        <f t="shared" si="532"/>
        <v/>
      </c>
      <c r="AD2401" s="122" t="str">
        <f t="shared" si="533"/>
        <v/>
      </c>
      <c r="AE2401" s="123" t="str">
        <f t="shared" si="537"/>
        <v/>
      </c>
      <c r="AG2401" s="150" t="str">
        <f t="shared" si="534"/>
        <v/>
      </c>
    </row>
    <row r="2402" spans="1:33" x14ac:dyDescent="0.25">
      <c r="A2402" s="56"/>
      <c r="B2402" s="70"/>
      <c r="C2402" s="76"/>
      <c r="D2402" s="73"/>
      <c r="E2402" s="79"/>
      <c r="F2402" s="56"/>
      <c r="G2402" s="13" t="str">
        <f t="shared" si="525"/>
        <v/>
      </c>
      <c r="H2402" s="56"/>
      <c r="K2402" s="128"/>
      <c r="L2402" s="128"/>
      <c r="M2402" s="128"/>
      <c r="N2402" s="84" t="str">
        <f t="shared" si="526"/>
        <v/>
      </c>
      <c r="O2402" s="128"/>
      <c r="P2402" s="84" t="str">
        <f t="shared" si="527"/>
        <v/>
      </c>
      <c r="Q2402" s="84" t="str">
        <f t="shared" si="524"/>
        <v/>
      </c>
      <c r="R2402" s="84" t="str">
        <f t="shared" si="528"/>
        <v/>
      </c>
      <c r="S2402" s="84" t="str">
        <f t="shared" si="529"/>
        <v/>
      </c>
      <c r="U2402" s="84" t="str">
        <f t="shared" si="530"/>
        <v/>
      </c>
      <c r="W2402" s="108" t="str">
        <f>IF($N2402="", "", SUM($D$11:$D2402))</f>
        <v/>
      </c>
      <c r="X2402" s="111" t="str">
        <f t="shared" si="531"/>
        <v/>
      </c>
      <c r="Y2402" s="114" t="str">
        <f t="shared" si="535"/>
        <v/>
      </c>
      <c r="Z2402" s="111" t="str">
        <f>IF(X2402="", "", X2402-SUM($Z$11:$Z2401))</f>
        <v/>
      </c>
      <c r="AA2402" s="111" t="str">
        <f>IF($Y2402="", "", $Y2402-SUM($AA$11:$AA2401))</f>
        <v/>
      </c>
      <c r="AB2402" s="111" t="str">
        <f t="shared" si="536"/>
        <v/>
      </c>
      <c r="AC2402" s="121" t="str">
        <f t="shared" si="532"/>
        <v/>
      </c>
      <c r="AD2402" s="122" t="str">
        <f t="shared" si="533"/>
        <v/>
      </c>
      <c r="AE2402" s="123" t="str">
        <f t="shared" si="537"/>
        <v/>
      </c>
      <c r="AG2402" s="150" t="str">
        <f t="shared" si="534"/>
        <v/>
      </c>
    </row>
    <row r="2403" spans="1:33" x14ac:dyDescent="0.25">
      <c r="A2403" s="56"/>
      <c r="B2403" s="70"/>
      <c r="C2403" s="76"/>
      <c r="D2403" s="73"/>
      <c r="E2403" s="79"/>
      <c r="F2403" s="56"/>
      <c r="G2403" s="13" t="str">
        <f t="shared" si="525"/>
        <v/>
      </c>
      <c r="H2403" s="56"/>
      <c r="K2403" s="128"/>
      <c r="L2403" s="128"/>
      <c r="M2403" s="128"/>
      <c r="N2403" s="84" t="str">
        <f t="shared" si="526"/>
        <v/>
      </c>
      <c r="O2403" s="128"/>
      <c r="P2403" s="84" t="str">
        <f t="shared" si="527"/>
        <v/>
      </c>
      <c r="Q2403" s="84" t="str">
        <f t="shared" si="524"/>
        <v/>
      </c>
      <c r="R2403" s="84" t="str">
        <f t="shared" si="528"/>
        <v/>
      </c>
      <c r="S2403" s="84" t="str">
        <f t="shared" si="529"/>
        <v/>
      </c>
      <c r="U2403" s="84" t="str">
        <f t="shared" si="530"/>
        <v/>
      </c>
      <c r="W2403" s="108" t="str">
        <f>IF($N2403="", "", SUM($D$11:$D2403))</f>
        <v/>
      </c>
      <c r="X2403" s="111" t="str">
        <f t="shared" si="531"/>
        <v/>
      </c>
      <c r="Y2403" s="114" t="str">
        <f t="shared" si="535"/>
        <v/>
      </c>
      <c r="Z2403" s="111" t="str">
        <f>IF(X2403="", "", X2403-SUM($Z$11:$Z2402))</f>
        <v/>
      </c>
      <c r="AA2403" s="111" t="str">
        <f>IF($Y2403="", "", $Y2403-SUM($AA$11:$AA2402))</f>
        <v/>
      </c>
      <c r="AB2403" s="111" t="str">
        <f t="shared" si="536"/>
        <v/>
      </c>
      <c r="AC2403" s="121" t="str">
        <f t="shared" si="532"/>
        <v/>
      </c>
      <c r="AD2403" s="122" t="str">
        <f t="shared" si="533"/>
        <v/>
      </c>
      <c r="AE2403" s="123" t="str">
        <f t="shared" si="537"/>
        <v/>
      </c>
      <c r="AG2403" s="150" t="str">
        <f t="shared" si="534"/>
        <v/>
      </c>
    </row>
    <row r="2404" spans="1:33" x14ac:dyDescent="0.25">
      <c r="A2404" s="56"/>
      <c r="B2404" s="70"/>
      <c r="C2404" s="76"/>
      <c r="D2404" s="73"/>
      <c r="E2404" s="79"/>
      <c r="F2404" s="56"/>
      <c r="G2404" s="13" t="str">
        <f t="shared" si="525"/>
        <v/>
      </c>
      <c r="H2404" s="56"/>
      <c r="K2404" s="128"/>
      <c r="L2404" s="128"/>
      <c r="M2404" s="128"/>
      <c r="N2404" s="84" t="str">
        <f t="shared" si="526"/>
        <v/>
      </c>
      <c r="O2404" s="128"/>
      <c r="P2404" s="84" t="str">
        <f t="shared" si="527"/>
        <v/>
      </c>
      <c r="Q2404" s="84" t="str">
        <f t="shared" si="524"/>
        <v/>
      </c>
      <c r="R2404" s="84" t="str">
        <f t="shared" si="528"/>
        <v/>
      </c>
      <c r="S2404" s="84" t="str">
        <f t="shared" si="529"/>
        <v/>
      </c>
      <c r="U2404" s="84" t="str">
        <f t="shared" si="530"/>
        <v/>
      </c>
      <c r="W2404" s="108" t="str">
        <f>IF($N2404="", "", SUM($D$11:$D2404))</f>
        <v/>
      </c>
      <c r="X2404" s="111" t="str">
        <f t="shared" si="531"/>
        <v/>
      </c>
      <c r="Y2404" s="114" t="str">
        <f t="shared" si="535"/>
        <v/>
      </c>
      <c r="Z2404" s="111" t="str">
        <f>IF(X2404="", "", X2404-SUM($Z$11:$Z2403))</f>
        <v/>
      </c>
      <c r="AA2404" s="111" t="str">
        <f>IF($Y2404="", "", $Y2404-SUM($AA$11:$AA2403))</f>
        <v/>
      </c>
      <c r="AB2404" s="111" t="str">
        <f t="shared" si="536"/>
        <v/>
      </c>
      <c r="AC2404" s="121" t="str">
        <f t="shared" si="532"/>
        <v/>
      </c>
      <c r="AD2404" s="122" t="str">
        <f t="shared" si="533"/>
        <v/>
      </c>
      <c r="AE2404" s="123" t="str">
        <f t="shared" si="537"/>
        <v/>
      </c>
      <c r="AG2404" s="150" t="str">
        <f t="shared" si="534"/>
        <v/>
      </c>
    </row>
    <row r="2405" spans="1:33" x14ac:dyDescent="0.25">
      <c r="A2405" s="56"/>
      <c r="B2405" s="70"/>
      <c r="C2405" s="76"/>
      <c r="D2405" s="73"/>
      <c r="E2405" s="79"/>
      <c r="F2405" s="56"/>
      <c r="G2405" s="13" t="str">
        <f t="shared" si="525"/>
        <v/>
      </c>
      <c r="H2405" s="56"/>
      <c r="K2405" s="128"/>
      <c r="L2405" s="128"/>
      <c r="M2405" s="128"/>
      <c r="N2405" s="84" t="str">
        <f t="shared" si="526"/>
        <v/>
      </c>
      <c r="O2405" s="128"/>
      <c r="P2405" s="84" t="str">
        <f t="shared" si="527"/>
        <v/>
      </c>
      <c r="Q2405" s="84" t="str">
        <f t="shared" si="524"/>
        <v/>
      </c>
      <c r="R2405" s="84" t="str">
        <f t="shared" si="528"/>
        <v/>
      </c>
      <c r="S2405" s="84" t="str">
        <f t="shared" si="529"/>
        <v/>
      </c>
      <c r="U2405" s="84" t="str">
        <f t="shared" si="530"/>
        <v/>
      </c>
      <c r="W2405" s="108" t="str">
        <f>IF($N2405="", "", SUM($D$11:$D2405))</f>
        <v/>
      </c>
      <c r="X2405" s="111" t="str">
        <f t="shared" si="531"/>
        <v/>
      </c>
      <c r="Y2405" s="114" t="str">
        <f t="shared" si="535"/>
        <v/>
      </c>
      <c r="Z2405" s="111" t="str">
        <f>IF(X2405="", "", X2405-SUM($Z$11:$Z2404))</f>
        <v/>
      </c>
      <c r="AA2405" s="111" t="str">
        <f>IF($Y2405="", "", $Y2405-SUM($AA$11:$AA2404))</f>
        <v/>
      </c>
      <c r="AB2405" s="111" t="str">
        <f t="shared" si="536"/>
        <v/>
      </c>
      <c r="AC2405" s="121" t="str">
        <f t="shared" si="532"/>
        <v/>
      </c>
      <c r="AD2405" s="122" t="str">
        <f t="shared" si="533"/>
        <v/>
      </c>
      <c r="AE2405" s="123" t="str">
        <f t="shared" si="537"/>
        <v/>
      </c>
      <c r="AG2405" s="150" t="str">
        <f t="shared" si="534"/>
        <v/>
      </c>
    </row>
    <row r="2406" spans="1:33" x14ac:dyDescent="0.25">
      <c r="A2406" s="56"/>
      <c r="B2406" s="70"/>
      <c r="C2406" s="76"/>
      <c r="D2406" s="73"/>
      <c r="E2406" s="79"/>
      <c r="F2406" s="56"/>
      <c r="G2406" s="13" t="str">
        <f t="shared" si="525"/>
        <v/>
      </c>
      <c r="H2406" s="56"/>
      <c r="K2406" s="128"/>
      <c r="L2406" s="128"/>
      <c r="M2406" s="128"/>
      <c r="N2406" s="84" t="str">
        <f t="shared" si="526"/>
        <v/>
      </c>
      <c r="O2406" s="128"/>
      <c r="P2406" s="84" t="str">
        <f t="shared" si="527"/>
        <v/>
      </c>
      <c r="Q2406" s="84" t="str">
        <f t="shared" si="524"/>
        <v/>
      </c>
      <c r="R2406" s="84" t="str">
        <f t="shared" si="528"/>
        <v/>
      </c>
      <c r="S2406" s="84" t="str">
        <f t="shared" si="529"/>
        <v/>
      </c>
      <c r="U2406" s="84" t="str">
        <f t="shared" si="530"/>
        <v/>
      </c>
      <c r="W2406" s="108" t="str">
        <f>IF($N2406="", "", SUM($D$11:$D2406))</f>
        <v/>
      </c>
      <c r="X2406" s="111" t="str">
        <f t="shared" si="531"/>
        <v/>
      </c>
      <c r="Y2406" s="114" t="str">
        <f t="shared" si="535"/>
        <v/>
      </c>
      <c r="Z2406" s="111" t="str">
        <f>IF(X2406="", "", X2406-SUM($Z$11:$Z2405))</f>
        <v/>
      </c>
      <c r="AA2406" s="111" t="str">
        <f>IF($Y2406="", "", $Y2406-SUM($AA$11:$AA2405))</f>
        <v/>
      </c>
      <c r="AB2406" s="111" t="str">
        <f t="shared" si="536"/>
        <v/>
      </c>
      <c r="AC2406" s="121" t="str">
        <f t="shared" si="532"/>
        <v/>
      </c>
      <c r="AD2406" s="122" t="str">
        <f t="shared" si="533"/>
        <v/>
      </c>
      <c r="AE2406" s="123" t="str">
        <f t="shared" si="537"/>
        <v/>
      </c>
      <c r="AG2406" s="150" t="str">
        <f t="shared" si="534"/>
        <v/>
      </c>
    </row>
    <row r="2407" spans="1:33" x14ac:dyDescent="0.25">
      <c r="A2407" s="56"/>
      <c r="B2407" s="70"/>
      <c r="C2407" s="76"/>
      <c r="D2407" s="73"/>
      <c r="E2407" s="79"/>
      <c r="F2407" s="56"/>
      <c r="G2407" s="13" t="str">
        <f t="shared" si="525"/>
        <v/>
      </c>
      <c r="H2407" s="56"/>
      <c r="K2407" s="128"/>
      <c r="L2407" s="128"/>
      <c r="M2407" s="128"/>
      <c r="N2407" s="84" t="str">
        <f t="shared" si="526"/>
        <v/>
      </c>
      <c r="O2407" s="128"/>
      <c r="P2407" s="84" t="str">
        <f t="shared" si="527"/>
        <v/>
      </c>
      <c r="Q2407" s="84" t="str">
        <f t="shared" si="524"/>
        <v/>
      </c>
      <c r="R2407" s="84" t="str">
        <f t="shared" si="528"/>
        <v/>
      </c>
      <c r="S2407" s="84" t="str">
        <f t="shared" si="529"/>
        <v/>
      </c>
      <c r="U2407" s="84" t="str">
        <f t="shared" si="530"/>
        <v/>
      </c>
      <c r="W2407" s="108" t="str">
        <f>IF($N2407="", "", SUM($D$11:$D2407))</f>
        <v/>
      </c>
      <c r="X2407" s="111" t="str">
        <f t="shared" si="531"/>
        <v/>
      </c>
      <c r="Y2407" s="114" t="str">
        <f t="shared" si="535"/>
        <v/>
      </c>
      <c r="Z2407" s="111" t="str">
        <f>IF(X2407="", "", X2407-SUM($Z$11:$Z2406))</f>
        <v/>
      </c>
      <c r="AA2407" s="111" t="str">
        <f>IF($Y2407="", "", $Y2407-SUM($AA$11:$AA2406))</f>
        <v/>
      </c>
      <c r="AB2407" s="111" t="str">
        <f t="shared" si="536"/>
        <v/>
      </c>
      <c r="AC2407" s="121" t="str">
        <f t="shared" si="532"/>
        <v/>
      </c>
      <c r="AD2407" s="122" t="str">
        <f t="shared" si="533"/>
        <v/>
      </c>
      <c r="AE2407" s="123" t="str">
        <f t="shared" si="537"/>
        <v/>
      </c>
      <c r="AG2407" s="150" t="str">
        <f t="shared" si="534"/>
        <v/>
      </c>
    </row>
    <row r="2408" spans="1:33" x14ac:dyDescent="0.25">
      <c r="A2408" s="56"/>
      <c r="B2408" s="70"/>
      <c r="C2408" s="76"/>
      <c r="D2408" s="73"/>
      <c r="E2408" s="79"/>
      <c r="F2408" s="56"/>
      <c r="G2408" s="13" t="str">
        <f t="shared" si="525"/>
        <v/>
      </c>
      <c r="H2408" s="56"/>
      <c r="K2408" s="128"/>
      <c r="L2408" s="128"/>
      <c r="M2408" s="128"/>
      <c r="N2408" s="84" t="str">
        <f t="shared" si="526"/>
        <v/>
      </c>
      <c r="O2408" s="128"/>
      <c r="P2408" s="84" t="str">
        <f t="shared" si="527"/>
        <v/>
      </c>
      <c r="Q2408" s="84" t="str">
        <f t="shared" si="524"/>
        <v/>
      </c>
      <c r="R2408" s="84" t="str">
        <f t="shared" si="528"/>
        <v/>
      </c>
      <c r="S2408" s="84" t="str">
        <f t="shared" si="529"/>
        <v/>
      </c>
      <c r="U2408" s="84" t="str">
        <f t="shared" si="530"/>
        <v/>
      </c>
      <c r="W2408" s="108" t="str">
        <f>IF($N2408="", "", SUM($D$11:$D2408))</f>
        <v/>
      </c>
      <c r="X2408" s="111" t="str">
        <f t="shared" si="531"/>
        <v/>
      </c>
      <c r="Y2408" s="114" t="str">
        <f t="shared" si="535"/>
        <v/>
      </c>
      <c r="Z2408" s="111" t="str">
        <f>IF(X2408="", "", X2408-SUM($Z$11:$Z2407))</f>
        <v/>
      </c>
      <c r="AA2408" s="111" t="str">
        <f>IF($Y2408="", "", $Y2408-SUM($AA$11:$AA2407))</f>
        <v/>
      </c>
      <c r="AB2408" s="111" t="str">
        <f t="shared" si="536"/>
        <v/>
      </c>
      <c r="AC2408" s="121" t="str">
        <f t="shared" si="532"/>
        <v/>
      </c>
      <c r="AD2408" s="122" t="str">
        <f t="shared" si="533"/>
        <v/>
      </c>
      <c r="AE2408" s="123" t="str">
        <f t="shared" si="537"/>
        <v/>
      </c>
      <c r="AG2408" s="150" t="str">
        <f t="shared" si="534"/>
        <v/>
      </c>
    </row>
    <row r="2409" spans="1:33" x14ac:dyDescent="0.25">
      <c r="A2409" s="56"/>
      <c r="B2409" s="70"/>
      <c r="C2409" s="76"/>
      <c r="D2409" s="73"/>
      <c r="E2409" s="79"/>
      <c r="F2409" s="56"/>
      <c r="G2409" s="13" t="str">
        <f t="shared" si="525"/>
        <v/>
      </c>
      <c r="H2409" s="56"/>
      <c r="K2409" s="128"/>
      <c r="L2409" s="128"/>
      <c r="M2409" s="128"/>
      <c r="N2409" s="84" t="str">
        <f t="shared" si="526"/>
        <v/>
      </c>
      <c r="O2409" s="128"/>
      <c r="P2409" s="84" t="str">
        <f t="shared" si="527"/>
        <v/>
      </c>
      <c r="Q2409" s="84" t="str">
        <f t="shared" si="524"/>
        <v/>
      </c>
      <c r="R2409" s="84" t="str">
        <f t="shared" si="528"/>
        <v/>
      </c>
      <c r="S2409" s="84" t="str">
        <f t="shared" si="529"/>
        <v/>
      </c>
      <c r="U2409" s="84" t="str">
        <f t="shared" si="530"/>
        <v/>
      </c>
      <c r="W2409" s="108" t="str">
        <f>IF($N2409="", "", SUM($D$11:$D2409))</f>
        <v/>
      </c>
      <c r="X2409" s="111" t="str">
        <f t="shared" si="531"/>
        <v/>
      </c>
      <c r="Y2409" s="114" t="str">
        <f t="shared" si="535"/>
        <v/>
      </c>
      <c r="Z2409" s="111" t="str">
        <f>IF(X2409="", "", X2409-SUM($Z$11:$Z2408))</f>
        <v/>
      </c>
      <c r="AA2409" s="111" t="str">
        <f>IF($Y2409="", "", $Y2409-SUM($AA$11:$AA2408))</f>
        <v/>
      </c>
      <c r="AB2409" s="111" t="str">
        <f t="shared" si="536"/>
        <v/>
      </c>
      <c r="AC2409" s="121" t="str">
        <f t="shared" si="532"/>
        <v/>
      </c>
      <c r="AD2409" s="122" t="str">
        <f t="shared" si="533"/>
        <v/>
      </c>
      <c r="AE2409" s="123" t="str">
        <f t="shared" si="537"/>
        <v/>
      </c>
      <c r="AG2409" s="150" t="str">
        <f t="shared" si="534"/>
        <v/>
      </c>
    </row>
    <row r="2410" spans="1:33" x14ac:dyDescent="0.25">
      <c r="A2410" s="56"/>
      <c r="B2410" s="70"/>
      <c r="C2410" s="76"/>
      <c r="D2410" s="73"/>
      <c r="E2410" s="79"/>
      <c r="F2410" s="56"/>
      <c r="G2410" s="13" t="str">
        <f t="shared" si="525"/>
        <v/>
      </c>
      <c r="H2410" s="56"/>
      <c r="K2410" s="128"/>
      <c r="L2410" s="128"/>
      <c r="M2410" s="128"/>
      <c r="N2410" s="84" t="str">
        <f t="shared" si="526"/>
        <v/>
      </c>
      <c r="O2410" s="128"/>
      <c r="P2410" s="84" t="str">
        <f t="shared" si="527"/>
        <v/>
      </c>
      <c r="Q2410" s="84" t="str">
        <f t="shared" si="524"/>
        <v/>
      </c>
      <c r="R2410" s="84" t="str">
        <f t="shared" si="528"/>
        <v/>
      </c>
      <c r="S2410" s="84" t="str">
        <f t="shared" si="529"/>
        <v/>
      </c>
      <c r="U2410" s="84" t="str">
        <f t="shared" si="530"/>
        <v/>
      </c>
      <c r="W2410" s="108" t="str">
        <f>IF($N2410="", "", SUM($D$11:$D2410))</f>
        <v/>
      </c>
      <c r="X2410" s="111" t="str">
        <f t="shared" si="531"/>
        <v/>
      </c>
      <c r="Y2410" s="114" t="str">
        <f t="shared" si="535"/>
        <v/>
      </c>
      <c r="Z2410" s="111" t="str">
        <f>IF(X2410="", "", X2410-SUM($Z$11:$Z2409))</f>
        <v/>
      </c>
      <c r="AA2410" s="111" t="str">
        <f>IF($Y2410="", "", $Y2410-SUM($AA$11:$AA2409))</f>
        <v/>
      </c>
      <c r="AB2410" s="111" t="str">
        <f t="shared" si="536"/>
        <v/>
      </c>
      <c r="AC2410" s="121" t="str">
        <f t="shared" si="532"/>
        <v/>
      </c>
      <c r="AD2410" s="122" t="str">
        <f t="shared" si="533"/>
        <v/>
      </c>
      <c r="AE2410" s="123" t="str">
        <f t="shared" si="537"/>
        <v/>
      </c>
      <c r="AG2410" s="150" t="str">
        <f t="shared" si="534"/>
        <v/>
      </c>
    </row>
    <row r="2411" spans="1:33" x14ac:dyDescent="0.25">
      <c r="A2411" s="56"/>
      <c r="B2411" s="70"/>
      <c r="C2411" s="76"/>
      <c r="D2411" s="73"/>
      <c r="E2411" s="79"/>
      <c r="F2411" s="56"/>
      <c r="G2411" s="13" t="str">
        <f t="shared" si="525"/>
        <v/>
      </c>
      <c r="H2411" s="56"/>
      <c r="K2411" s="128"/>
      <c r="L2411" s="128"/>
      <c r="M2411" s="128"/>
      <c r="N2411" s="84" t="str">
        <f t="shared" si="526"/>
        <v/>
      </c>
      <c r="O2411" s="128"/>
      <c r="P2411" s="84" t="str">
        <f t="shared" si="527"/>
        <v/>
      </c>
      <c r="Q2411" s="84" t="str">
        <f t="shared" si="524"/>
        <v/>
      </c>
      <c r="R2411" s="84" t="str">
        <f t="shared" si="528"/>
        <v/>
      </c>
      <c r="S2411" s="84" t="str">
        <f t="shared" si="529"/>
        <v/>
      </c>
      <c r="U2411" s="84" t="str">
        <f t="shared" si="530"/>
        <v/>
      </c>
      <c r="W2411" s="108" t="str">
        <f>IF($N2411="", "", SUM($D$11:$D2411))</f>
        <v/>
      </c>
      <c r="X2411" s="111" t="str">
        <f t="shared" si="531"/>
        <v/>
      </c>
      <c r="Y2411" s="114" t="str">
        <f t="shared" si="535"/>
        <v/>
      </c>
      <c r="Z2411" s="111" t="str">
        <f>IF(X2411="", "", X2411-SUM($Z$11:$Z2410))</f>
        <v/>
      </c>
      <c r="AA2411" s="111" t="str">
        <f>IF($Y2411="", "", $Y2411-SUM($AA$11:$AA2410))</f>
        <v/>
      </c>
      <c r="AB2411" s="111" t="str">
        <f t="shared" si="536"/>
        <v/>
      </c>
      <c r="AC2411" s="121" t="str">
        <f t="shared" si="532"/>
        <v/>
      </c>
      <c r="AD2411" s="122" t="str">
        <f t="shared" si="533"/>
        <v/>
      </c>
      <c r="AE2411" s="123" t="str">
        <f t="shared" si="537"/>
        <v/>
      </c>
      <c r="AG2411" s="150" t="str">
        <f t="shared" si="534"/>
        <v/>
      </c>
    </row>
    <row r="2412" spans="1:33" x14ac:dyDescent="0.25">
      <c r="A2412" s="56"/>
      <c r="B2412" s="70"/>
      <c r="C2412" s="76"/>
      <c r="D2412" s="73"/>
      <c r="E2412" s="79"/>
      <c r="F2412" s="56"/>
      <c r="G2412" s="13" t="str">
        <f t="shared" si="525"/>
        <v/>
      </c>
      <c r="H2412" s="56"/>
      <c r="K2412" s="128"/>
      <c r="L2412" s="128"/>
      <c r="M2412" s="128"/>
      <c r="N2412" s="84" t="str">
        <f t="shared" si="526"/>
        <v/>
      </c>
      <c r="O2412" s="128"/>
      <c r="P2412" s="84" t="str">
        <f t="shared" si="527"/>
        <v/>
      </c>
      <c r="Q2412" s="84" t="str">
        <f t="shared" si="524"/>
        <v/>
      </c>
      <c r="R2412" s="84" t="str">
        <f t="shared" si="528"/>
        <v/>
      </c>
      <c r="S2412" s="84" t="str">
        <f t="shared" si="529"/>
        <v/>
      </c>
      <c r="U2412" s="84" t="str">
        <f t="shared" si="530"/>
        <v/>
      </c>
      <c r="W2412" s="108" t="str">
        <f>IF($N2412="", "", SUM($D$11:$D2412))</f>
        <v/>
      </c>
      <c r="X2412" s="111" t="str">
        <f t="shared" si="531"/>
        <v/>
      </c>
      <c r="Y2412" s="114" t="str">
        <f t="shared" si="535"/>
        <v/>
      </c>
      <c r="Z2412" s="111" t="str">
        <f>IF(X2412="", "", X2412-SUM($Z$11:$Z2411))</f>
        <v/>
      </c>
      <c r="AA2412" s="111" t="str">
        <f>IF($Y2412="", "", $Y2412-SUM($AA$11:$AA2411))</f>
        <v/>
      </c>
      <c r="AB2412" s="111" t="str">
        <f t="shared" si="536"/>
        <v/>
      </c>
      <c r="AC2412" s="121" t="str">
        <f t="shared" si="532"/>
        <v/>
      </c>
      <c r="AD2412" s="122" t="str">
        <f t="shared" si="533"/>
        <v/>
      </c>
      <c r="AE2412" s="123" t="str">
        <f t="shared" si="537"/>
        <v/>
      </c>
      <c r="AG2412" s="150" t="str">
        <f t="shared" si="534"/>
        <v/>
      </c>
    </row>
    <row r="2413" spans="1:33" x14ac:dyDescent="0.25">
      <c r="A2413" s="56"/>
      <c r="B2413" s="70"/>
      <c r="C2413" s="76"/>
      <c r="D2413" s="73"/>
      <c r="E2413" s="79"/>
      <c r="F2413" s="56"/>
      <c r="G2413" s="13" t="str">
        <f t="shared" si="525"/>
        <v/>
      </c>
      <c r="H2413" s="56"/>
      <c r="K2413" s="128"/>
      <c r="L2413" s="128"/>
      <c r="M2413" s="128"/>
      <c r="N2413" s="84" t="str">
        <f t="shared" si="526"/>
        <v/>
      </c>
      <c r="O2413" s="128"/>
      <c r="P2413" s="84" t="str">
        <f t="shared" si="527"/>
        <v/>
      </c>
      <c r="Q2413" s="84" t="str">
        <f t="shared" si="524"/>
        <v/>
      </c>
      <c r="R2413" s="84" t="str">
        <f t="shared" si="528"/>
        <v/>
      </c>
      <c r="S2413" s="84" t="str">
        <f t="shared" si="529"/>
        <v/>
      </c>
      <c r="U2413" s="84" t="str">
        <f t="shared" si="530"/>
        <v/>
      </c>
      <c r="W2413" s="108" t="str">
        <f>IF($N2413="", "", SUM($D$11:$D2413))</f>
        <v/>
      </c>
      <c r="X2413" s="111" t="str">
        <f t="shared" si="531"/>
        <v/>
      </c>
      <c r="Y2413" s="114" t="str">
        <f t="shared" si="535"/>
        <v/>
      </c>
      <c r="Z2413" s="111" t="str">
        <f>IF(X2413="", "", X2413-SUM($Z$11:$Z2412))</f>
        <v/>
      </c>
      <c r="AA2413" s="111" t="str">
        <f>IF($Y2413="", "", $Y2413-SUM($AA$11:$AA2412))</f>
        <v/>
      </c>
      <c r="AB2413" s="111" t="str">
        <f t="shared" si="536"/>
        <v/>
      </c>
      <c r="AC2413" s="121" t="str">
        <f t="shared" si="532"/>
        <v/>
      </c>
      <c r="AD2413" s="122" t="str">
        <f t="shared" si="533"/>
        <v/>
      </c>
      <c r="AE2413" s="123" t="str">
        <f t="shared" si="537"/>
        <v/>
      </c>
      <c r="AG2413" s="150" t="str">
        <f t="shared" si="534"/>
        <v/>
      </c>
    </row>
    <row r="2414" spans="1:33" x14ac:dyDescent="0.25">
      <c r="A2414" s="56"/>
      <c r="B2414" s="70"/>
      <c r="C2414" s="76"/>
      <c r="D2414" s="73"/>
      <c r="E2414" s="79"/>
      <c r="F2414" s="56"/>
      <c r="G2414" s="13" t="str">
        <f t="shared" si="525"/>
        <v/>
      </c>
      <c r="H2414" s="56"/>
      <c r="K2414" s="128"/>
      <c r="L2414" s="128"/>
      <c r="M2414" s="128"/>
      <c r="N2414" s="84" t="str">
        <f t="shared" si="526"/>
        <v/>
      </c>
      <c r="O2414" s="128"/>
      <c r="P2414" s="84" t="str">
        <f t="shared" si="527"/>
        <v/>
      </c>
      <c r="Q2414" s="84" t="str">
        <f t="shared" si="524"/>
        <v/>
      </c>
      <c r="R2414" s="84" t="str">
        <f t="shared" si="528"/>
        <v/>
      </c>
      <c r="S2414" s="84" t="str">
        <f t="shared" si="529"/>
        <v/>
      </c>
      <c r="U2414" s="84" t="str">
        <f t="shared" si="530"/>
        <v/>
      </c>
      <c r="W2414" s="108" t="str">
        <f>IF($N2414="", "", SUM($D$11:$D2414))</f>
        <v/>
      </c>
      <c r="X2414" s="111" t="str">
        <f t="shared" si="531"/>
        <v/>
      </c>
      <c r="Y2414" s="114" t="str">
        <f t="shared" si="535"/>
        <v/>
      </c>
      <c r="Z2414" s="111" t="str">
        <f>IF(X2414="", "", X2414-SUM($Z$11:$Z2413))</f>
        <v/>
      </c>
      <c r="AA2414" s="111" t="str">
        <f>IF($Y2414="", "", $Y2414-SUM($AA$11:$AA2413))</f>
        <v/>
      </c>
      <c r="AB2414" s="111" t="str">
        <f t="shared" si="536"/>
        <v/>
      </c>
      <c r="AC2414" s="121" t="str">
        <f t="shared" si="532"/>
        <v/>
      </c>
      <c r="AD2414" s="122" t="str">
        <f t="shared" si="533"/>
        <v/>
      </c>
      <c r="AE2414" s="123" t="str">
        <f t="shared" si="537"/>
        <v/>
      </c>
      <c r="AG2414" s="150" t="str">
        <f t="shared" si="534"/>
        <v/>
      </c>
    </row>
    <row r="2415" spans="1:33" x14ac:dyDescent="0.25">
      <c r="A2415" s="56"/>
      <c r="B2415" s="70"/>
      <c r="C2415" s="76"/>
      <c r="D2415" s="73"/>
      <c r="E2415" s="79"/>
      <c r="F2415" s="56"/>
      <c r="G2415" s="13" t="str">
        <f t="shared" si="525"/>
        <v/>
      </c>
      <c r="H2415" s="56"/>
      <c r="K2415" s="128"/>
      <c r="L2415" s="128"/>
      <c r="M2415" s="128"/>
      <c r="N2415" s="84" t="str">
        <f t="shared" si="526"/>
        <v/>
      </c>
      <c r="O2415" s="128"/>
      <c r="P2415" s="84" t="str">
        <f t="shared" si="527"/>
        <v/>
      </c>
      <c r="Q2415" s="84" t="str">
        <f t="shared" si="524"/>
        <v/>
      </c>
      <c r="R2415" s="84" t="str">
        <f t="shared" si="528"/>
        <v/>
      </c>
      <c r="S2415" s="84" t="str">
        <f t="shared" si="529"/>
        <v/>
      </c>
      <c r="U2415" s="84" t="str">
        <f t="shared" si="530"/>
        <v/>
      </c>
      <c r="W2415" s="108" t="str">
        <f>IF($N2415="", "", SUM($D$11:$D2415))</f>
        <v/>
      </c>
      <c r="X2415" s="111" t="str">
        <f t="shared" si="531"/>
        <v/>
      </c>
      <c r="Y2415" s="114" t="str">
        <f t="shared" si="535"/>
        <v/>
      </c>
      <c r="Z2415" s="111" t="str">
        <f>IF(X2415="", "", X2415-SUM($Z$11:$Z2414))</f>
        <v/>
      </c>
      <c r="AA2415" s="111" t="str">
        <f>IF($Y2415="", "", $Y2415-SUM($AA$11:$AA2414))</f>
        <v/>
      </c>
      <c r="AB2415" s="111" t="str">
        <f t="shared" si="536"/>
        <v/>
      </c>
      <c r="AC2415" s="121" t="str">
        <f t="shared" si="532"/>
        <v/>
      </c>
      <c r="AD2415" s="122" t="str">
        <f t="shared" si="533"/>
        <v/>
      </c>
      <c r="AE2415" s="123" t="str">
        <f t="shared" si="537"/>
        <v/>
      </c>
      <c r="AG2415" s="150" t="str">
        <f t="shared" si="534"/>
        <v/>
      </c>
    </row>
    <row r="2416" spans="1:33" x14ac:dyDescent="0.25">
      <c r="A2416" s="56"/>
      <c r="B2416" s="70"/>
      <c r="C2416" s="76"/>
      <c r="D2416" s="73"/>
      <c r="E2416" s="79"/>
      <c r="F2416" s="56"/>
      <c r="G2416" s="13" t="str">
        <f t="shared" si="525"/>
        <v/>
      </c>
      <c r="H2416" s="56"/>
      <c r="K2416" s="128"/>
      <c r="L2416" s="128"/>
      <c r="M2416" s="128"/>
      <c r="N2416" s="84" t="str">
        <f t="shared" si="526"/>
        <v/>
      </c>
      <c r="O2416" s="128"/>
      <c r="P2416" s="84" t="str">
        <f t="shared" si="527"/>
        <v/>
      </c>
      <c r="Q2416" s="84" t="str">
        <f t="shared" si="524"/>
        <v/>
      </c>
      <c r="R2416" s="84" t="str">
        <f t="shared" si="528"/>
        <v/>
      </c>
      <c r="S2416" s="84" t="str">
        <f t="shared" si="529"/>
        <v/>
      </c>
      <c r="U2416" s="84" t="str">
        <f t="shared" si="530"/>
        <v/>
      </c>
      <c r="W2416" s="108" t="str">
        <f>IF($N2416="", "", SUM($D$11:$D2416))</f>
        <v/>
      </c>
      <c r="X2416" s="111" t="str">
        <f t="shared" si="531"/>
        <v/>
      </c>
      <c r="Y2416" s="114" t="str">
        <f t="shared" si="535"/>
        <v/>
      </c>
      <c r="Z2416" s="111" t="str">
        <f>IF(X2416="", "", X2416-SUM($Z$11:$Z2415))</f>
        <v/>
      </c>
      <c r="AA2416" s="111" t="str">
        <f>IF($Y2416="", "", $Y2416-SUM($AA$11:$AA2415))</f>
        <v/>
      </c>
      <c r="AB2416" s="111" t="str">
        <f t="shared" si="536"/>
        <v/>
      </c>
      <c r="AC2416" s="121" t="str">
        <f t="shared" si="532"/>
        <v/>
      </c>
      <c r="AD2416" s="122" t="str">
        <f t="shared" si="533"/>
        <v/>
      </c>
      <c r="AE2416" s="123" t="str">
        <f t="shared" si="537"/>
        <v/>
      </c>
      <c r="AG2416" s="150" t="str">
        <f t="shared" si="534"/>
        <v/>
      </c>
    </row>
    <row r="2417" spans="1:33" x14ac:dyDescent="0.25">
      <c r="A2417" s="56"/>
      <c r="B2417" s="70"/>
      <c r="C2417" s="76"/>
      <c r="D2417" s="73"/>
      <c r="E2417" s="79"/>
      <c r="F2417" s="56"/>
      <c r="G2417" s="13" t="str">
        <f t="shared" si="525"/>
        <v/>
      </c>
      <c r="H2417" s="56"/>
      <c r="K2417" s="128"/>
      <c r="L2417" s="128"/>
      <c r="M2417" s="128"/>
      <c r="N2417" s="84" t="str">
        <f t="shared" si="526"/>
        <v/>
      </c>
      <c r="O2417" s="128"/>
      <c r="P2417" s="84" t="str">
        <f t="shared" si="527"/>
        <v/>
      </c>
      <c r="Q2417" s="84" t="str">
        <f t="shared" si="524"/>
        <v/>
      </c>
      <c r="R2417" s="84" t="str">
        <f t="shared" si="528"/>
        <v/>
      </c>
      <c r="S2417" s="84" t="str">
        <f t="shared" si="529"/>
        <v/>
      </c>
      <c r="U2417" s="84" t="str">
        <f t="shared" si="530"/>
        <v/>
      </c>
      <c r="W2417" s="108" t="str">
        <f>IF($N2417="", "", SUM($D$11:$D2417))</f>
        <v/>
      </c>
      <c r="X2417" s="111" t="str">
        <f t="shared" si="531"/>
        <v/>
      </c>
      <c r="Y2417" s="114" t="str">
        <f t="shared" si="535"/>
        <v/>
      </c>
      <c r="Z2417" s="111" t="str">
        <f>IF(X2417="", "", X2417-SUM($Z$11:$Z2416))</f>
        <v/>
      </c>
      <c r="AA2417" s="111" t="str">
        <f>IF($Y2417="", "", $Y2417-SUM($AA$11:$AA2416))</f>
        <v/>
      </c>
      <c r="AB2417" s="111" t="str">
        <f t="shared" si="536"/>
        <v/>
      </c>
      <c r="AC2417" s="121" t="str">
        <f t="shared" si="532"/>
        <v/>
      </c>
      <c r="AD2417" s="122" t="str">
        <f t="shared" si="533"/>
        <v/>
      </c>
      <c r="AE2417" s="123" t="str">
        <f t="shared" si="537"/>
        <v/>
      </c>
      <c r="AG2417" s="150" t="str">
        <f t="shared" si="534"/>
        <v/>
      </c>
    </row>
    <row r="2418" spans="1:33" x14ac:dyDescent="0.25">
      <c r="A2418" s="56"/>
      <c r="B2418" s="70"/>
      <c r="C2418" s="76"/>
      <c r="D2418" s="73"/>
      <c r="E2418" s="79"/>
      <c r="F2418" s="56"/>
      <c r="G2418" s="13" t="str">
        <f t="shared" si="525"/>
        <v/>
      </c>
      <c r="H2418" s="56"/>
      <c r="K2418" s="128"/>
      <c r="L2418" s="128"/>
      <c r="M2418" s="128"/>
      <c r="N2418" s="84" t="str">
        <f t="shared" si="526"/>
        <v/>
      </c>
      <c r="O2418" s="128"/>
      <c r="P2418" s="84" t="str">
        <f t="shared" si="527"/>
        <v/>
      </c>
      <c r="Q2418" s="84" t="str">
        <f t="shared" si="524"/>
        <v/>
      </c>
      <c r="R2418" s="84" t="str">
        <f t="shared" si="528"/>
        <v/>
      </c>
      <c r="S2418" s="84" t="str">
        <f t="shared" si="529"/>
        <v/>
      </c>
      <c r="U2418" s="84" t="str">
        <f t="shared" si="530"/>
        <v/>
      </c>
      <c r="W2418" s="108" t="str">
        <f>IF($N2418="", "", SUM($D$11:$D2418))</f>
        <v/>
      </c>
      <c r="X2418" s="111" t="str">
        <f t="shared" si="531"/>
        <v/>
      </c>
      <c r="Y2418" s="114" t="str">
        <f t="shared" si="535"/>
        <v/>
      </c>
      <c r="Z2418" s="111" t="str">
        <f>IF(X2418="", "", X2418-SUM($Z$11:$Z2417))</f>
        <v/>
      </c>
      <c r="AA2418" s="111" t="str">
        <f>IF($Y2418="", "", $Y2418-SUM($AA$11:$AA2417))</f>
        <v/>
      </c>
      <c r="AB2418" s="111" t="str">
        <f t="shared" si="536"/>
        <v/>
      </c>
      <c r="AC2418" s="121" t="str">
        <f t="shared" si="532"/>
        <v/>
      </c>
      <c r="AD2418" s="122" t="str">
        <f t="shared" si="533"/>
        <v/>
      </c>
      <c r="AE2418" s="123" t="str">
        <f t="shared" si="537"/>
        <v/>
      </c>
      <c r="AG2418" s="150" t="str">
        <f t="shared" si="534"/>
        <v/>
      </c>
    </row>
    <row r="2419" spans="1:33" x14ac:dyDescent="0.25">
      <c r="A2419" s="56"/>
      <c r="B2419" s="70"/>
      <c r="C2419" s="76"/>
      <c r="D2419" s="73"/>
      <c r="E2419" s="79"/>
      <c r="F2419" s="56"/>
      <c r="G2419" s="13" t="str">
        <f t="shared" si="525"/>
        <v/>
      </c>
      <c r="H2419" s="56"/>
      <c r="K2419" s="128"/>
      <c r="L2419" s="128"/>
      <c r="M2419" s="128"/>
      <c r="N2419" s="84" t="str">
        <f t="shared" si="526"/>
        <v/>
      </c>
      <c r="O2419" s="128"/>
      <c r="P2419" s="84" t="str">
        <f t="shared" si="527"/>
        <v/>
      </c>
      <c r="Q2419" s="84" t="str">
        <f t="shared" si="524"/>
        <v/>
      </c>
      <c r="R2419" s="84" t="str">
        <f t="shared" si="528"/>
        <v/>
      </c>
      <c r="S2419" s="84" t="str">
        <f t="shared" si="529"/>
        <v/>
      </c>
      <c r="U2419" s="84" t="str">
        <f t="shared" si="530"/>
        <v/>
      </c>
      <c r="W2419" s="108" t="str">
        <f>IF($N2419="", "", SUM($D$11:$D2419))</f>
        <v/>
      </c>
      <c r="X2419" s="111" t="str">
        <f t="shared" si="531"/>
        <v/>
      </c>
      <c r="Y2419" s="114" t="str">
        <f t="shared" si="535"/>
        <v/>
      </c>
      <c r="Z2419" s="111" t="str">
        <f>IF(X2419="", "", X2419-SUM($Z$11:$Z2418))</f>
        <v/>
      </c>
      <c r="AA2419" s="111" t="str">
        <f>IF($Y2419="", "", $Y2419-SUM($AA$11:$AA2418))</f>
        <v/>
      </c>
      <c r="AB2419" s="111" t="str">
        <f t="shared" si="536"/>
        <v/>
      </c>
      <c r="AC2419" s="121" t="str">
        <f t="shared" si="532"/>
        <v/>
      </c>
      <c r="AD2419" s="122" t="str">
        <f t="shared" si="533"/>
        <v/>
      </c>
      <c r="AE2419" s="123" t="str">
        <f t="shared" si="537"/>
        <v/>
      </c>
      <c r="AG2419" s="150" t="str">
        <f t="shared" si="534"/>
        <v/>
      </c>
    </row>
    <row r="2420" spans="1:33" x14ac:dyDescent="0.25">
      <c r="A2420" s="56"/>
      <c r="B2420" s="70"/>
      <c r="C2420" s="76"/>
      <c r="D2420" s="73"/>
      <c r="E2420" s="79"/>
      <c r="F2420" s="56"/>
      <c r="G2420" s="13" t="str">
        <f t="shared" si="525"/>
        <v/>
      </c>
      <c r="H2420" s="56"/>
      <c r="K2420" s="128"/>
      <c r="L2420" s="128"/>
      <c r="M2420" s="128"/>
      <c r="N2420" s="84" t="str">
        <f t="shared" si="526"/>
        <v/>
      </c>
      <c r="O2420" s="128"/>
      <c r="P2420" s="84" t="str">
        <f t="shared" si="527"/>
        <v/>
      </c>
      <c r="Q2420" s="84" t="str">
        <f t="shared" si="524"/>
        <v/>
      </c>
      <c r="R2420" s="84" t="str">
        <f t="shared" si="528"/>
        <v/>
      </c>
      <c r="S2420" s="84" t="str">
        <f t="shared" si="529"/>
        <v/>
      </c>
      <c r="U2420" s="84" t="str">
        <f t="shared" si="530"/>
        <v/>
      </c>
      <c r="W2420" s="108" t="str">
        <f>IF($N2420="", "", SUM($D$11:$D2420))</f>
        <v/>
      </c>
      <c r="X2420" s="111" t="str">
        <f t="shared" si="531"/>
        <v/>
      </c>
      <c r="Y2420" s="114" t="str">
        <f t="shared" si="535"/>
        <v/>
      </c>
      <c r="Z2420" s="111" t="str">
        <f>IF(X2420="", "", X2420-SUM($Z$11:$Z2419))</f>
        <v/>
      </c>
      <c r="AA2420" s="111" t="str">
        <f>IF($Y2420="", "", $Y2420-SUM($AA$11:$AA2419))</f>
        <v/>
      </c>
      <c r="AB2420" s="111" t="str">
        <f t="shared" si="536"/>
        <v/>
      </c>
      <c r="AC2420" s="121" t="str">
        <f t="shared" si="532"/>
        <v/>
      </c>
      <c r="AD2420" s="122" t="str">
        <f t="shared" si="533"/>
        <v/>
      </c>
      <c r="AE2420" s="123" t="str">
        <f t="shared" si="537"/>
        <v/>
      </c>
      <c r="AG2420" s="150" t="str">
        <f t="shared" si="534"/>
        <v/>
      </c>
    </row>
    <row r="2421" spans="1:33" x14ac:dyDescent="0.25">
      <c r="A2421" s="56"/>
      <c r="B2421" s="70"/>
      <c r="C2421" s="76"/>
      <c r="D2421" s="73"/>
      <c r="E2421" s="79"/>
      <c r="F2421" s="56"/>
      <c r="G2421" s="13" t="str">
        <f t="shared" si="525"/>
        <v/>
      </c>
      <c r="H2421" s="56"/>
      <c r="K2421" s="128"/>
      <c r="L2421" s="128"/>
      <c r="M2421" s="128"/>
      <c r="N2421" s="84" t="str">
        <f t="shared" si="526"/>
        <v/>
      </c>
      <c r="O2421" s="128"/>
      <c r="P2421" s="84" t="str">
        <f t="shared" si="527"/>
        <v/>
      </c>
      <c r="Q2421" s="84" t="str">
        <f t="shared" si="524"/>
        <v/>
      </c>
      <c r="R2421" s="84" t="str">
        <f t="shared" si="528"/>
        <v/>
      </c>
      <c r="S2421" s="84" t="str">
        <f t="shared" si="529"/>
        <v/>
      </c>
      <c r="U2421" s="84" t="str">
        <f t="shared" si="530"/>
        <v/>
      </c>
      <c r="W2421" s="108" t="str">
        <f>IF($N2421="", "", SUM($D$11:$D2421))</f>
        <v/>
      </c>
      <c r="X2421" s="111" t="str">
        <f t="shared" si="531"/>
        <v/>
      </c>
      <c r="Y2421" s="114" t="str">
        <f t="shared" si="535"/>
        <v/>
      </c>
      <c r="Z2421" s="111" t="str">
        <f>IF(X2421="", "", X2421-SUM($Z$11:$Z2420))</f>
        <v/>
      </c>
      <c r="AA2421" s="111" t="str">
        <f>IF($Y2421="", "", $Y2421-SUM($AA$11:$AA2420))</f>
        <v/>
      </c>
      <c r="AB2421" s="111" t="str">
        <f t="shared" si="536"/>
        <v/>
      </c>
      <c r="AC2421" s="121" t="str">
        <f t="shared" si="532"/>
        <v/>
      </c>
      <c r="AD2421" s="122" t="str">
        <f t="shared" si="533"/>
        <v/>
      </c>
      <c r="AE2421" s="123" t="str">
        <f t="shared" si="537"/>
        <v/>
      </c>
      <c r="AG2421" s="150" t="str">
        <f t="shared" si="534"/>
        <v/>
      </c>
    </row>
    <row r="2422" spans="1:33" x14ac:dyDescent="0.25">
      <c r="A2422" s="56"/>
      <c r="B2422" s="70"/>
      <c r="C2422" s="76"/>
      <c r="D2422" s="73"/>
      <c r="E2422" s="79"/>
      <c r="F2422" s="56"/>
      <c r="G2422" s="13" t="str">
        <f t="shared" si="525"/>
        <v/>
      </c>
      <c r="H2422" s="56"/>
      <c r="K2422" s="128"/>
      <c r="L2422" s="128"/>
      <c r="M2422" s="128"/>
      <c r="N2422" s="84" t="str">
        <f t="shared" si="526"/>
        <v/>
      </c>
      <c r="O2422" s="128"/>
      <c r="P2422" s="84" t="str">
        <f t="shared" si="527"/>
        <v/>
      </c>
      <c r="Q2422" s="84" t="str">
        <f t="shared" si="524"/>
        <v/>
      </c>
      <c r="R2422" s="84" t="str">
        <f t="shared" si="528"/>
        <v/>
      </c>
      <c r="S2422" s="84" t="str">
        <f t="shared" si="529"/>
        <v/>
      </c>
      <c r="U2422" s="84" t="str">
        <f t="shared" si="530"/>
        <v/>
      </c>
      <c r="W2422" s="108" t="str">
        <f>IF($N2422="", "", SUM($D$11:$D2422))</f>
        <v/>
      </c>
      <c r="X2422" s="111" t="str">
        <f t="shared" si="531"/>
        <v/>
      </c>
      <c r="Y2422" s="114" t="str">
        <f t="shared" si="535"/>
        <v/>
      </c>
      <c r="Z2422" s="111" t="str">
        <f>IF(X2422="", "", X2422-SUM($Z$11:$Z2421))</f>
        <v/>
      </c>
      <c r="AA2422" s="111" t="str">
        <f>IF($Y2422="", "", $Y2422-SUM($AA$11:$AA2421))</f>
        <v/>
      </c>
      <c r="AB2422" s="111" t="str">
        <f t="shared" si="536"/>
        <v/>
      </c>
      <c r="AC2422" s="121" t="str">
        <f t="shared" si="532"/>
        <v/>
      </c>
      <c r="AD2422" s="122" t="str">
        <f t="shared" si="533"/>
        <v/>
      </c>
      <c r="AE2422" s="123" t="str">
        <f t="shared" si="537"/>
        <v/>
      </c>
      <c r="AG2422" s="150" t="str">
        <f t="shared" si="534"/>
        <v/>
      </c>
    </row>
    <row r="2423" spans="1:33" x14ac:dyDescent="0.25">
      <c r="A2423" s="56"/>
      <c r="B2423" s="70"/>
      <c r="C2423" s="76"/>
      <c r="D2423" s="73"/>
      <c r="E2423" s="79"/>
      <c r="F2423" s="56"/>
      <c r="G2423" s="13" t="str">
        <f t="shared" si="525"/>
        <v/>
      </c>
      <c r="H2423" s="56"/>
      <c r="K2423" s="128"/>
      <c r="L2423" s="128"/>
      <c r="M2423" s="128"/>
      <c r="N2423" s="84" t="str">
        <f t="shared" si="526"/>
        <v/>
      </c>
      <c r="O2423" s="128"/>
      <c r="P2423" s="84" t="str">
        <f t="shared" si="527"/>
        <v/>
      </c>
      <c r="Q2423" s="84" t="str">
        <f t="shared" si="524"/>
        <v/>
      </c>
      <c r="R2423" s="84" t="str">
        <f t="shared" si="528"/>
        <v/>
      </c>
      <c r="S2423" s="84" t="str">
        <f t="shared" si="529"/>
        <v/>
      </c>
      <c r="U2423" s="84" t="str">
        <f t="shared" si="530"/>
        <v/>
      </c>
      <c r="W2423" s="108" t="str">
        <f>IF($N2423="", "", SUM($D$11:$D2423))</f>
        <v/>
      </c>
      <c r="X2423" s="111" t="str">
        <f t="shared" si="531"/>
        <v/>
      </c>
      <c r="Y2423" s="114" t="str">
        <f t="shared" si="535"/>
        <v/>
      </c>
      <c r="Z2423" s="111" t="str">
        <f>IF(X2423="", "", X2423-SUM($Z$11:$Z2422))</f>
        <v/>
      </c>
      <c r="AA2423" s="111" t="str">
        <f>IF($Y2423="", "", $Y2423-SUM($AA$11:$AA2422))</f>
        <v/>
      </c>
      <c r="AB2423" s="111" t="str">
        <f t="shared" si="536"/>
        <v/>
      </c>
      <c r="AC2423" s="121" t="str">
        <f t="shared" si="532"/>
        <v/>
      </c>
      <c r="AD2423" s="122" t="str">
        <f t="shared" si="533"/>
        <v/>
      </c>
      <c r="AE2423" s="123" t="str">
        <f t="shared" si="537"/>
        <v/>
      </c>
      <c r="AG2423" s="150" t="str">
        <f t="shared" si="534"/>
        <v/>
      </c>
    </row>
    <row r="2424" spans="1:33" x14ac:dyDescent="0.25">
      <c r="A2424" s="56"/>
      <c r="B2424" s="70"/>
      <c r="C2424" s="76"/>
      <c r="D2424" s="73"/>
      <c r="E2424" s="79"/>
      <c r="F2424" s="56"/>
      <c r="G2424" s="13" t="str">
        <f t="shared" si="525"/>
        <v/>
      </c>
      <c r="H2424" s="56"/>
      <c r="K2424" s="128"/>
      <c r="L2424" s="128"/>
      <c r="M2424" s="128"/>
      <c r="N2424" s="84" t="str">
        <f t="shared" si="526"/>
        <v/>
      </c>
      <c r="O2424" s="128"/>
      <c r="P2424" s="84" t="str">
        <f t="shared" si="527"/>
        <v/>
      </c>
      <c r="Q2424" s="84" t="str">
        <f t="shared" si="524"/>
        <v/>
      </c>
      <c r="R2424" s="84" t="str">
        <f t="shared" si="528"/>
        <v/>
      </c>
      <c r="S2424" s="84" t="str">
        <f t="shared" si="529"/>
        <v/>
      </c>
      <c r="U2424" s="84" t="str">
        <f t="shared" si="530"/>
        <v/>
      </c>
      <c r="W2424" s="108" t="str">
        <f>IF($N2424="", "", SUM($D$11:$D2424))</f>
        <v/>
      </c>
      <c r="X2424" s="111" t="str">
        <f t="shared" si="531"/>
        <v/>
      </c>
      <c r="Y2424" s="114" t="str">
        <f t="shared" si="535"/>
        <v/>
      </c>
      <c r="Z2424" s="111" t="str">
        <f>IF(X2424="", "", X2424-SUM($Z$11:$Z2423))</f>
        <v/>
      </c>
      <c r="AA2424" s="111" t="str">
        <f>IF($Y2424="", "", $Y2424-SUM($AA$11:$AA2423))</f>
        <v/>
      </c>
      <c r="AB2424" s="111" t="str">
        <f t="shared" si="536"/>
        <v/>
      </c>
      <c r="AC2424" s="121" t="str">
        <f t="shared" si="532"/>
        <v/>
      </c>
      <c r="AD2424" s="122" t="str">
        <f t="shared" si="533"/>
        <v/>
      </c>
      <c r="AE2424" s="123" t="str">
        <f t="shared" si="537"/>
        <v/>
      </c>
      <c r="AG2424" s="150" t="str">
        <f t="shared" si="534"/>
        <v/>
      </c>
    </row>
    <row r="2425" spans="1:33" x14ac:dyDescent="0.25">
      <c r="A2425" s="56"/>
      <c r="B2425" s="70"/>
      <c r="C2425" s="76"/>
      <c r="D2425" s="73"/>
      <c r="E2425" s="79"/>
      <c r="F2425" s="56"/>
      <c r="G2425" s="13" t="str">
        <f t="shared" si="525"/>
        <v/>
      </c>
      <c r="H2425" s="56"/>
      <c r="K2425" s="128"/>
      <c r="L2425" s="128"/>
      <c r="M2425" s="128"/>
      <c r="N2425" s="84" t="str">
        <f t="shared" si="526"/>
        <v/>
      </c>
      <c r="O2425" s="128"/>
      <c r="P2425" s="84" t="str">
        <f t="shared" si="527"/>
        <v/>
      </c>
      <c r="Q2425" s="84" t="str">
        <f t="shared" si="524"/>
        <v/>
      </c>
      <c r="R2425" s="84" t="str">
        <f t="shared" si="528"/>
        <v/>
      </c>
      <c r="S2425" s="84" t="str">
        <f t="shared" si="529"/>
        <v/>
      </c>
      <c r="U2425" s="84" t="str">
        <f t="shared" si="530"/>
        <v/>
      </c>
      <c r="W2425" s="108" t="str">
        <f>IF($N2425="", "", SUM($D$11:$D2425))</f>
        <v/>
      </c>
      <c r="X2425" s="111" t="str">
        <f t="shared" si="531"/>
        <v/>
      </c>
      <c r="Y2425" s="114" t="str">
        <f t="shared" si="535"/>
        <v/>
      </c>
      <c r="Z2425" s="111" t="str">
        <f>IF(X2425="", "", X2425-SUM($Z$11:$Z2424))</f>
        <v/>
      </c>
      <c r="AA2425" s="111" t="str">
        <f>IF($Y2425="", "", $Y2425-SUM($AA$11:$AA2424))</f>
        <v/>
      </c>
      <c r="AB2425" s="111" t="str">
        <f t="shared" si="536"/>
        <v/>
      </c>
      <c r="AC2425" s="121" t="str">
        <f t="shared" si="532"/>
        <v/>
      </c>
      <c r="AD2425" s="122" t="str">
        <f t="shared" si="533"/>
        <v/>
      </c>
      <c r="AE2425" s="123" t="str">
        <f t="shared" si="537"/>
        <v/>
      </c>
      <c r="AG2425" s="150" t="str">
        <f t="shared" si="534"/>
        <v/>
      </c>
    </row>
    <row r="2426" spans="1:33" x14ac:dyDescent="0.25">
      <c r="A2426" s="56"/>
      <c r="B2426" s="70"/>
      <c r="C2426" s="76"/>
      <c r="D2426" s="73"/>
      <c r="E2426" s="79"/>
      <c r="F2426" s="56"/>
      <c r="G2426" s="13" t="str">
        <f t="shared" si="525"/>
        <v/>
      </c>
      <c r="H2426" s="56"/>
      <c r="K2426" s="128"/>
      <c r="L2426" s="128"/>
      <c r="M2426" s="128"/>
      <c r="N2426" s="84" t="str">
        <f t="shared" si="526"/>
        <v/>
      </c>
      <c r="O2426" s="128"/>
      <c r="P2426" s="84" t="str">
        <f t="shared" si="527"/>
        <v/>
      </c>
      <c r="Q2426" s="84" t="str">
        <f t="shared" si="524"/>
        <v/>
      </c>
      <c r="R2426" s="84" t="str">
        <f t="shared" si="528"/>
        <v/>
      </c>
      <c r="S2426" s="84" t="str">
        <f t="shared" si="529"/>
        <v/>
      </c>
      <c r="U2426" s="84" t="str">
        <f t="shared" si="530"/>
        <v/>
      </c>
      <c r="W2426" s="108" t="str">
        <f>IF($N2426="", "", SUM($D$11:$D2426))</f>
        <v/>
      </c>
      <c r="X2426" s="111" t="str">
        <f t="shared" si="531"/>
        <v/>
      </c>
      <c r="Y2426" s="114" t="str">
        <f t="shared" si="535"/>
        <v/>
      </c>
      <c r="Z2426" s="111" t="str">
        <f>IF(X2426="", "", X2426-SUM($Z$11:$Z2425))</f>
        <v/>
      </c>
      <c r="AA2426" s="111" t="str">
        <f>IF($Y2426="", "", $Y2426-SUM($AA$11:$AA2425))</f>
        <v/>
      </c>
      <c r="AB2426" s="111" t="str">
        <f t="shared" si="536"/>
        <v/>
      </c>
      <c r="AC2426" s="121" t="str">
        <f t="shared" si="532"/>
        <v/>
      </c>
      <c r="AD2426" s="122" t="str">
        <f t="shared" si="533"/>
        <v/>
      </c>
      <c r="AE2426" s="123" t="str">
        <f t="shared" si="537"/>
        <v/>
      </c>
      <c r="AG2426" s="150" t="str">
        <f t="shared" si="534"/>
        <v/>
      </c>
    </row>
    <row r="2427" spans="1:33" x14ac:dyDescent="0.25">
      <c r="A2427" s="56"/>
      <c r="B2427" s="70"/>
      <c r="C2427" s="76"/>
      <c r="D2427" s="73"/>
      <c r="E2427" s="79"/>
      <c r="F2427" s="56"/>
      <c r="G2427" s="13" t="str">
        <f t="shared" si="525"/>
        <v/>
      </c>
      <c r="H2427" s="56"/>
      <c r="K2427" s="128"/>
      <c r="L2427" s="128"/>
      <c r="M2427" s="128"/>
      <c r="N2427" s="84" t="str">
        <f t="shared" si="526"/>
        <v/>
      </c>
      <c r="O2427" s="128"/>
      <c r="P2427" s="84" t="str">
        <f t="shared" si="527"/>
        <v/>
      </c>
      <c r="Q2427" s="84" t="str">
        <f t="shared" si="524"/>
        <v/>
      </c>
      <c r="R2427" s="84" t="str">
        <f t="shared" si="528"/>
        <v/>
      </c>
      <c r="S2427" s="84" t="str">
        <f t="shared" si="529"/>
        <v/>
      </c>
      <c r="U2427" s="84" t="str">
        <f t="shared" si="530"/>
        <v/>
      </c>
      <c r="W2427" s="108" t="str">
        <f>IF($N2427="", "", SUM($D$11:$D2427))</f>
        <v/>
      </c>
      <c r="X2427" s="111" t="str">
        <f t="shared" si="531"/>
        <v/>
      </c>
      <c r="Y2427" s="114" t="str">
        <f t="shared" si="535"/>
        <v/>
      </c>
      <c r="Z2427" s="111" t="str">
        <f>IF(X2427="", "", X2427-SUM($Z$11:$Z2426))</f>
        <v/>
      </c>
      <c r="AA2427" s="111" t="str">
        <f>IF($Y2427="", "", $Y2427-SUM($AA$11:$AA2426))</f>
        <v/>
      </c>
      <c r="AB2427" s="111" t="str">
        <f t="shared" si="536"/>
        <v/>
      </c>
      <c r="AC2427" s="121" t="str">
        <f t="shared" si="532"/>
        <v/>
      </c>
      <c r="AD2427" s="122" t="str">
        <f t="shared" si="533"/>
        <v/>
      </c>
      <c r="AE2427" s="123" t="str">
        <f t="shared" si="537"/>
        <v/>
      </c>
      <c r="AG2427" s="150" t="str">
        <f t="shared" si="534"/>
        <v/>
      </c>
    </row>
    <row r="2428" spans="1:33" x14ac:dyDescent="0.25">
      <c r="A2428" s="56"/>
      <c r="B2428" s="70"/>
      <c r="C2428" s="76"/>
      <c r="D2428" s="73"/>
      <c r="E2428" s="79"/>
      <c r="F2428" s="56"/>
      <c r="G2428" s="13" t="str">
        <f t="shared" si="525"/>
        <v/>
      </c>
      <c r="H2428" s="56"/>
      <c r="K2428" s="128"/>
      <c r="L2428" s="128"/>
      <c r="M2428" s="128"/>
      <c r="N2428" s="84" t="str">
        <f t="shared" si="526"/>
        <v/>
      </c>
      <c r="O2428" s="128"/>
      <c r="P2428" s="84" t="str">
        <f t="shared" si="527"/>
        <v/>
      </c>
      <c r="Q2428" s="84" t="str">
        <f t="shared" si="524"/>
        <v/>
      </c>
      <c r="R2428" s="84" t="str">
        <f t="shared" si="528"/>
        <v/>
      </c>
      <c r="S2428" s="84" t="str">
        <f t="shared" si="529"/>
        <v/>
      </c>
      <c r="U2428" s="84" t="str">
        <f t="shared" si="530"/>
        <v/>
      </c>
      <c r="W2428" s="108" t="str">
        <f>IF($N2428="", "", SUM($D$11:$D2428))</f>
        <v/>
      </c>
      <c r="X2428" s="111" t="str">
        <f t="shared" si="531"/>
        <v/>
      </c>
      <c r="Y2428" s="114" t="str">
        <f t="shared" si="535"/>
        <v/>
      </c>
      <c r="Z2428" s="111" t="str">
        <f>IF(X2428="", "", X2428-SUM($Z$11:$Z2427))</f>
        <v/>
      </c>
      <c r="AA2428" s="111" t="str">
        <f>IF($Y2428="", "", $Y2428-SUM($AA$11:$AA2427))</f>
        <v/>
      </c>
      <c r="AB2428" s="111" t="str">
        <f t="shared" si="536"/>
        <v/>
      </c>
      <c r="AC2428" s="121" t="str">
        <f t="shared" si="532"/>
        <v/>
      </c>
      <c r="AD2428" s="122" t="str">
        <f t="shared" si="533"/>
        <v/>
      </c>
      <c r="AE2428" s="123" t="str">
        <f t="shared" si="537"/>
        <v/>
      </c>
      <c r="AG2428" s="150" t="str">
        <f t="shared" si="534"/>
        <v/>
      </c>
    </row>
    <row r="2429" spans="1:33" x14ac:dyDescent="0.25">
      <c r="A2429" s="56"/>
      <c r="B2429" s="70"/>
      <c r="C2429" s="76"/>
      <c r="D2429" s="73"/>
      <c r="E2429" s="79"/>
      <c r="F2429" s="56"/>
      <c r="G2429" s="13" t="str">
        <f t="shared" si="525"/>
        <v/>
      </c>
      <c r="H2429" s="56"/>
      <c r="K2429" s="128"/>
      <c r="L2429" s="128"/>
      <c r="M2429" s="128"/>
      <c r="N2429" s="84" t="str">
        <f t="shared" si="526"/>
        <v/>
      </c>
      <c r="O2429" s="128"/>
      <c r="P2429" s="84" t="str">
        <f t="shared" si="527"/>
        <v/>
      </c>
      <c r="Q2429" s="84" t="str">
        <f t="shared" si="524"/>
        <v/>
      </c>
      <c r="R2429" s="84" t="str">
        <f t="shared" si="528"/>
        <v/>
      </c>
      <c r="S2429" s="84" t="str">
        <f t="shared" si="529"/>
        <v/>
      </c>
      <c r="U2429" s="84" t="str">
        <f t="shared" si="530"/>
        <v/>
      </c>
      <c r="W2429" s="108" t="str">
        <f>IF($N2429="", "", SUM($D$11:$D2429))</f>
        <v/>
      </c>
      <c r="X2429" s="111" t="str">
        <f t="shared" si="531"/>
        <v/>
      </c>
      <c r="Y2429" s="114" t="str">
        <f t="shared" si="535"/>
        <v/>
      </c>
      <c r="Z2429" s="111" t="str">
        <f>IF(X2429="", "", X2429-SUM($Z$11:$Z2428))</f>
        <v/>
      </c>
      <c r="AA2429" s="111" t="str">
        <f>IF($Y2429="", "", $Y2429-SUM($AA$11:$AA2428))</f>
        <v/>
      </c>
      <c r="AB2429" s="111" t="str">
        <f t="shared" si="536"/>
        <v/>
      </c>
      <c r="AC2429" s="121" t="str">
        <f t="shared" si="532"/>
        <v/>
      </c>
      <c r="AD2429" s="122" t="str">
        <f t="shared" si="533"/>
        <v/>
      </c>
      <c r="AE2429" s="123" t="str">
        <f t="shared" si="537"/>
        <v/>
      </c>
      <c r="AG2429" s="150" t="str">
        <f t="shared" si="534"/>
        <v/>
      </c>
    </row>
    <row r="2430" spans="1:33" x14ac:dyDescent="0.25">
      <c r="A2430" s="56"/>
      <c r="B2430" s="70"/>
      <c r="C2430" s="76"/>
      <c r="D2430" s="73"/>
      <c r="E2430" s="79"/>
      <c r="F2430" s="56"/>
      <c r="G2430" s="13" t="str">
        <f t="shared" si="525"/>
        <v/>
      </c>
      <c r="H2430" s="56"/>
      <c r="K2430" s="128"/>
      <c r="L2430" s="128"/>
      <c r="M2430" s="128"/>
      <c r="N2430" s="84" t="str">
        <f t="shared" si="526"/>
        <v/>
      </c>
      <c r="O2430" s="128"/>
      <c r="P2430" s="84" t="str">
        <f t="shared" si="527"/>
        <v/>
      </c>
      <c r="Q2430" s="84" t="str">
        <f t="shared" si="524"/>
        <v/>
      </c>
      <c r="R2430" s="84" t="str">
        <f t="shared" si="528"/>
        <v/>
      </c>
      <c r="S2430" s="84" t="str">
        <f t="shared" si="529"/>
        <v/>
      </c>
      <c r="U2430" s="84" t="str">
        <f t="shared" si="530"/>
        <v/>
      </c>
      <c r="W2430" s="108" t="str">
        <f>IF($N2430="", "", SUM($D$11:$D2430))</f>
        <v/>
      </c>
      <c r="X2430" s="111" t="str">
        <f t="shared" si="531"/>
        <v/>
      </c>
      <c r="Y2430" s="114" t="str">
        <f t="shared" si="535"/>
        <v/>
      </c>
      <c r="Z2430" s="111" t="str">
        <f>IF(X2430="", "", X2430-SUM($Z$11:$Z2429))</f>
        <v/>
      </c>
      <c r="AA2430" s="111" t="str">
        <f>IF($Y2430="", "", $Y2430-SUM($AA$11:$AA2429))</f>
        <v/>
      </c>
      <c r="AB2430" s="111" t="str">
        <f t="shared" si="536"/>
        <v/>
      </c>
      <c r="AC2430" s="121" t="str">
        <f t="shared" si="532"/>
        <v/>
      </c>
      <c r="AD2430" s="122" t="str">
        <f t="shared" si="533"/>
        <v/>
      </c>
      <c r="AE2430" s="123" t="str">
        <f t="shared" si="537"/>
        <v/>
      </c>
      <c r="AG2430" s="150" t="str">
        <f t="shared" si="534"/>
        <v/>
      </c>
    </row>
    <row r="2431" spans="1:33" x14ac:dyDescent="0.25">
      <c r="A2431" s="56"/>
      <c r="B2431" s="70"/>
      <c r="C2431" s="76"/>
      <c r="D2431" s="73"/>
      <c r="E2431" s="79"/>
      <c r="F2431" s="56"/>
      <c r="G2431" s="13" t="str">
        <f t="shared" si="525"/>
        <v/>
      </c>
      <c r="H2431" s="56"/>
      <c r="K2431" s="128"/>
      <c r="L2431" s="128"/>
      <c r="M2431" s="128"/>
      <c r="N2431" s="84" t="str">
        <f t="shared" si="526"/>
        <v/>
      </c>
      <c r="O2431" s="128"/>
      <c r="P2431" s="84" t="str">
        <f t="shared" si="527"/>
        <v/>
      </c>
      <c r="Q2431" s="84" t="str">
        <f t="shared" si="524"/>
        <v/>
      </c>
      <c r="R2431" s="84" t="str">
        <f t="shared" si="528"/>
        <v/>
      </c>
      <c r="S2431" s="84" t="str">
        <f t="shared" si="529"/>
        <v/>
      </c>
      <c r="U2431" s="84" t="str">
        <f t="shared" si="530"/>
        <v/>
      </c>
      <c r="W2431" s="108" t="str">
        <f>IF($N2431="", "", SUM($D$11:$D2431))</f>
        <v/>
      </c>
      <c r="X2431" s="111" t="str">
        <f t="shared" si="531"/>
        <v/>
      </c>
      <c r="Y2431" s="114" t="str">
        <f t="shared" si="535"/>
        <v/>
      </c>
      <c r="Z2431" s="111" t="str">
        <f>IF(X2431="", "", X2431-SUM($Z$11:$Z2430))</f>
        <v/>
      </c>
      <c r="AA2431" s="111" t="str">
        <f>IF($Y2431="", "", $Y2431-SUM($AA$11:$AA2430))</f>
        <v/>
      </c>
      <c r="AB2431" s="111" t="str">
        <f t="shared" si="536"/>
        <v/>
      </c>
      <c r="AC2431" s="121" t="str">
        <f t="shared" si="532"/>
        <v/>
      </c>
      <c r="AD2431" s="122" t="str">
        <f t="shared" si="533"/>
        <v/>
      </c>
      <c r="AE2431" s="123" t="str">
        <f t="shared" si="537"/>
        <v/>
      </c>
      <c r="AG2431" s="150" t="str">
        <f t="shared" si="534"/>
        <v/>
      </c>
    </row>
    <row r="2432" spans="1:33" x14ac:dyDescent="0.25">
      <c r="A2432" s="56"/>
      <c r="B2432" s="70"/>
      <c r="C2432" s="76"/>
      <c r="D2432" s="73"/>
      <c r="E2432" s="79"/>
      <c r="F2432" s="56"/>
      <c r="G2432" s="13" t="str">
        <f t="shared" si="525"/>
        <v/>
      </c>
      <c r="H2432" s="56"/>
      <c r="K2432" s="128"/>
      <c r="L2432" s="128"/>
      <c r="M2432" s="128"/>
      <c r="N2432" s="84" t="str">
        <f t="shared" si="526"/>
        <v/>
      </c>
      <c r="O2432" s="128"/>
      <c r="P2432" s="84" t="str">
        <f t="shared" si="527"/>
        <v/>
      </c>
      <c r="Q2432" s="84" t="str">
        <f t="shared" si="524"/>
        <v/>
      </c>
      <c r="R2432" s="84" t="str">
        <f t="shared" si="528"/>
        <v/>
      </c>
      <c r="S2432" s="84" t="str">
        <f t="shared" si="529"/>
        <v/>
      </c>
      <c r="U2432" s="84" t="str">
        <f t="shared" si="530"/>
        <v/>
      </c>
      <c r="W2432" s="108" t="str">
        <f>IF($N2432="", "", SUM($D$11:$D2432))</f>
        <v/>
      </c>
      <c r="X2432" s="111" t="str">
        <f t="shared" si="531"/>
        <v/>
      </c>
      <c r="Y2432" s="114" t="str">
        <f t="shared" si="535"/>
        <v/>
      </c>
      <c r="Z2432" s="111" t="str">
        <f>IF(X2432="", "", X2432-SUM($Z$11:$Z2431))</f>
        <v/>
      </c>
      <c r="AA2432" s="111" t="str">
        <f>IF($Y2432="", "", $Y2432-SUM($AA$11:$AA2431))</f>
        <v/>
      </c>
      <c r="AB2432" s="111" t="str">
        <f t="shared" si="536"/>
        <v/>
      </c>
      <c r="AC2432" s="121" t="str">
        <f t="shared" si="532"/>
        <v/>
      </c>
      <c r="AD2432" s="122" t="str">
        <f t="shared" si="533"/>
        <v/>
      </c>
      <c r="AE2432" s="123" t="str">
        <f t="shared" si="537"/>
        <v/>
      </c>
      <c r="AG2432" s="150" t="str">
        <f t="shared" si="534"/>
        <v/>
      </c>
    </row>
    <row r="2433" spans="1:33" x14ac:dyDescent="0.25">
      <c r="A2433" s="56"/>
      <c r="B2433" s="70"/>
      <c r="C2433" s="76"/>
      <c r="D2433" s="73"/>
      <c r="E2433" s="79"/>
      <c r="F2433" s="56"/>
      <c r="G2433" s="13" t="str">
        <f t="shared" si="525"/>
        <v/>
      </c>
      <c r="H2433" s="56"/>
      <c r="K2433" s="128"/>
      <c r="L2433" s="128"/>
      <c r="M2433" s="128"/>
      <c r="N2433" s="84" t="str">
        <f t="shared" si="526"/>
        <v/>
      </c>
      <c r="O2433" s="128"/>
      <c r="P2433" s="84" t="str">
        <f t="shared" si="527"/>
        <v/>
      </c>
      <c r="Q2433" s="84" t="str">
        <f t="shared" si="524"/>
        <v/>
      </c>
      <c r="R2433" s="84" t="str">
        <f t="shared" si="528"/>
        <v/>
      </c>
      <c r="S2433" s="84" t="str">
        <f t="shared" si="529"/>
        <v/>
      </c>
      <c r="U2433" s="84" t="str">
        <f t="shared" si="530"/>
        <v/>
      </c>
      <c r="W2433" s="108" t="str">
        <f>IF($N2433="", "", SUM($D$11:$D2433))</f>
        <v/>
      </c>
      <c r="X2433" s="111" t="str">
        <f t="shared" si="531"/>
        <v/>
      </c>
      <c r="Y2433" s="114" t="str">
        <f t="shared" si="535"/>
        <v/>
      </c>
      <c r="Z2433" s="111" t="str">
        <f>IF(X2433="", "", X2433-SUM($Z$11:$Z2432))</f>
        <v/>
      </c>
      <c r="AA2433" s="111" t="str">
        <f>IF($Y2433="", "", $Y2433-SUM($AA$11:$AA2432))</f>
        <v/>
      </c>
      <c r="AB2433" s="111" t="str">
        <f t="shared" si="536"/>
        <v/>
      </c>
      <c r="AC2433" s="121" t="str">
        <f t="shared" si="532"/>
        <v/>
      </c>
      <c r="AD2433" s="122" t="str">
        <f t="shared" si="533"/>
        <v/>
      </c>
      <c r="AE2433" s="123" t="str">
        <f t="shared" si="537"/>
        <v/>
      </c>
      <c r="AG2433" s="150" t="str">
        <f t="shared" si="534"/>
        <v/>
      </c>
    </row>
    <row r="2434" spans="1:33" x14ac:dyDescent="0.25">
      <c r="A2434" s="56"/>
      <c r="B2434" s="70"/>
      <c r="C2434" s="76"/>
      <c r="D2434" s="73"/>
      <c r="E2434" s="79"/>
      <c r="F2434" s="56"/>
      <c r="G2434" s="13" t="str">
        <f t="shared" si="525"/>
        <v/>
      </c>
      <c r="H2434" s="56"/>
      <c r="K2434" s="128"/>
      <c r="L2434" s="128"/>
      <c r="M2434" s="128"/>
      <c r="N2434" s="84" t="str">
        <f t="shared" si="526"/>
        <v/>
      </c>
      <c r="O2434" s="128"/>
      <c r="P2434" s="84" t="str">
        <f t="shared" si="527"/>
        <v/>
      </c>
      <c r="Q2434" s="84" t="str">
        <f t="shared" si="524"/>
        <v/>
      </c>
      <c r="R2434" s="84" t="str">
        <f t="shared" si="528"/>
        <v/>
      </c>
      <c r="S2434" s="84" t="str">
        <f t="shared" si="529"/>
        <v/>
      </c>
      <c r="U2434" s="84" t="str">
        <f t="shared" si="530"/>
        <v/>
      </c>
      <c r="W2434" s="108" t="str">
        <f>IF($N2434="", "", SUM($D$11:$D2434))</f>
        <v/>
      </c>
      <c r="X2434" s="111" t="str">
        <f t="shared" si="531"/>
        <v/>
      </c>
      <c r="Y2434" s="114" t="str">
        <f t="shared" si="535"/>
        <v/>
      </c>
      <c r="Z2434" s="111" t="str">
        <f>IF(X2434="", "", X2434-SUM($Z$11:$Z2433))</f>
        <v/>
      </c>
      <c r="AA2434" s="111" t="str">
        <f>IF($Y2434="", "", $Y2434-SUM($AA$11:$AA2433))</f>
        <v/>
      </c>
      <c r="AB2434" s="111" t="str">
        <f t="shared" si="536"/>
        <v/>
      </c>
      <c r="AC2434" s="121" t="str">
        <f t="shared" si="532"/>
        <v/>
      </c>
      <c r="AD2434" s="122" t="str">
        <f t="shared" si="533"/>
        <v/>
      </c>
      <c r="AE2434" s="123" t="str">
        <f t="shared" si="537"/>
        <v/>
      </c>
      <c r="AG2434" s="150" t="str">
        <f t="shared" si="534"/>
        <v/>
      </c>
    </row>
    <row r="2435" spans="1:33" x14ac:dyDescent="0.25">
      <c r="A2435" s="56"/>
      <c r="B2435" s="70"/>
      <c r="C2435" s="76"/>
      <c r="D2435" s="73"/>
      <c r="E2435" s="79"/>
      <c r="F2435" s="56"/>
      <c r="G2435" s="13" t="str">
        <f t="shared" si="525"/>
        <v/>
      </c>
      <c r="H2435" s="56"/>
      <c r="K2435" s="128"/>
      <c r="L2435" s="128"/>
      <c r="M2435" s="128"/>
      <c r="N2435" s="84" t="str">
        <f t="shared" si="526"/>
        <v/>
      </c>
      <c r="O2435" s="128"/>
      <c r="P2435" s="84" t="str">
        <f t="shared" si="527"/>
        <v/>
      </c>
      <c r="Q2435" s="84" t="str">
        <f t="shared" si="524"/>
        <v/>
      </c>
      <c r="R2435" s="84" t="str">
        <f t="shared" si="528"/>
        <v/>
      </c>
      <c r="S2435" s="84" t="str">
        <f t="shared" si="529"/>
        <v/>
      </c>
      <c r="U2435" s="84" t="str">
        <f t="shared" si="530"/>
        <v/>
      </c>
      <c r="W2435" s="108" t="str">
        <f>IF($N2435="", "", SUM($D$11:$D2435))</f>
        <v/>
      </c>
      <c r="X2435" s="111" t="str">
        <f t="shared" si="531"/>
        <v/>
      </c>
      <c r="Y2435" s="114" t="str">
        <f t="shared" si="535"/>
        <v/>
      </c>
      <c r="Z2435" s="111" t="str">
        <f>IF(X2435="", "", X2435-SUM($Z$11:$Z2434))</f>
        <v/>
      </c>
      <c r="AA2435" s="111" t="str">
        <f>IF($Y2435="", "", $Y2435-SUM($AA$11:$AA2434))</f>
        <v/>
      </c>
      <c r="AB2435" s="111" t="str">
        <f t="shared" si="536"/>
        <v/>
      </c>
      <c r="AC2435" s="121" t="str">
        <f t="shared" si="532"/>
        <v/>
      </c>
      <c r="AD2435" s="122" t="str">
        <f t="shared" si="533"/>
        <v/>
      </c>
      <c r="AE2435" s="123" t="str">
        <f t="shared" si="537"/>
        <v/>
      </c>
      <c r="AG2435" s="150" t="str">
        <f t="shared" si="534"/>
        <v/>
      </c>
    </row>
    <row r="2436" spans="1:33" x14ac:dyDescent="0.25">
      <c r="A2436" s="56"/>
      <c r="B2436" s="70"/>
      <c r="C2436" s="76"/>
      <c r="D2436" s="73"/>
      <c r="E2436" s="79"/>
      <c r="F2436" s="56"/>
      <c r="G2436" s="13" t="str">
        <f t="shared" si="525"/>
        <v/>
      </c>
      <c r="H2436" s="56"/>
      <c r="K2436" s="128"/>
      <c r="L2436" s="128"/>
      <c r="M2436" s="128"/>
      <c r="N2436" s="84" t="str">
        <f t="shared" si="526"/>
        <v/>
      </c>
      <c r="O2436" s="128"/>
      <c r="P2436" s="84" t="str">
        <f t="shared" si="527"/>
        <v/>
      </c>
      <c r="Q2436" s="84" t="str">
        <f t="shared" si="524"/>
        <v/>
      </c>
      <c r="R2436" s="84" t="str">
        <f t="shared" si="528"/>
        <v/>
      </c>
      <c r="S2436" s="84" t="str">
        <f t="shared" si="529"/>
        <v/>
      </c>
      <c r="U2436" s="84" t="str">
        <f t="shared" si="530"/>
        <v/>
      </c>
      <c r="W2436" s="108" t="str">
        <f>IF($N2436="", "", SUM($D$11:$D2436))</f>
        <v/>
      </c>
      <c r="X2436" s="111" t="str">
        <f t="shared" si="531"/>
        <v/>
      </c>
      <c r="Y2436" s="114" t="str">
        <f t="shared" si="535"/>
        <v/>
      </c>
      <c r="Z2436" s="111" t="str">
        <f>IF(X2436="", "", X2436-SUM($Z$11:$Z2435))</f>
        <v/>
      </c>
      <c r="AA2436" s="111" t="str">
        <f>IF($Y2436="", "", $Y2436-SUM($AA$11:$AA2435))</f>
        <v/>
      </c>
      <c r="AB2436" s="111" t="str">
        <f t="shared" si="536"/>
        <v/>
      </c>
      <c r="AC2436" s="121" t="str">
        <f t="shared" si="532"/>
        <v/>
      </c>
      <c r="AD2436" s="122" t="str">
        <f t="shared" si="533"/>
        <v/>
      </c>
      <c r="AE2436" s="123" t="str">
        <f t="shared" si="537"/>
        <v/>
      </c>
      <c r="AG2436" s="150" t="str">
        <f t="shared" si="534"/>
        <v/>
      </c>
    </row>
    <row r="2437" spans="1:33" x14ac:dyDescent="0.25">
      <c r="A2437" s="56"/>
      <c r="B2437" s="70"/>
      <c r="C2437" s="76"/>
      <c r="D2437" s="73"/>
      <c r="E2437" s="79"/>
      <c r="F2437" s="56"/>
      <c r="G2437" s="13" t="str">
        <f t="shared" si="525"/>
        <v/>
      </c>
      <c r="H2437" s="56"/>
      <c r="K2437" s="128"/>
      <c r="L2437" s="128"/>
      <c r="M2437" s="128"/>
      <c r="N2437" s="84" t="str">
        <f t="shared" si="526"/>
        <v/>
      </c>
      <c r="O2437" s="128"/>
      <c r="P2437" s="84" t="str">
        <f t="shared" si="527"/>
        <v/>
      </c>
      <c r="Q2437" s="84" t="str">
        <f t="shared" si="524"/>
        <v/>
      </c>
      <c r="R2437" s="84" t="str">
        <f t="shared" si="528"/>
        <v/>
      </c>
      <c r="S2437" s="84" t="str">
        <f t="shared" si="529"/>
        <v/>
      </c>
      <c r="U2437" s="84" t="str">
        <f t="shared" si="530"/>
        <v/>
      </c>
      <c r="W2437" s="108" t="str">
        <f>IF($N2437="", "", SUM($D$11:$D2437))</f>
        <v/>
      </c>
      <c r="X2437" s="111" t="str">
        <f t="shared" si="531"/>
        <v/>
      </c>
      <c r="Y2437" s="114" t="str">
        <f t="shared" si="535"/>
        <v/>
      </c>
      <c r="Z2437" s="111" t="str">
        <f>IF(X2437="", "", X2437-SUM($Z$11:$Z2436))</f>
        <v/>
      </c>
      <c r="AA2437" s="111" t="str">
        <f>IF($Y2437="", "", $Y2437-SUM($AA$11:$AA2436))</f>
        <v/>
      </c>
      <c r="AB2437" s="111" t="str">
        <f t="shared" si="536"/>
        <v/>
      </c>
      <c r="AC2437" s="121" t="str">
        <f t="shared" si="532"/>
        <v/>
      </c>
      <c r="AD2437" s="122" t="str">
        <f t="shared" si="533"/>
        <v/>
      </c>
      <c r="AE2437" s="123" t="str">
        <f t="shared" si="537"/>
        <v/>
      </c>
      <c r="AG2437" s="150" t="str">
        <f t="shared" si="534"/>
        <v/>
      </c>
    </row>
    <row r="2438" spans="1:33" x14ac:dyDescent="0.25">
      <c r="A2438" s="56"/>
      <c r="B2438" s="70"/>
      <c r="C2438" s="76"/>
      <c r="D2438" s="73"/>
      <c r="E2438" s="79"/>
      <c r="F2438" s="56"/>
      <c r="G2438" s="13" t="str">
        <f t="shared" si="525"/>
        <v/>
      </c>
      <c r="H2438" s="56"/>
      <c r="K2438" s="128"/>
      <c r="L2438" s="128"/>
      <c r="M2438" s="128"/>
      <c r="N2438" s="84" t="str">
        <f t="shared" si="526"/>
        <v/>
      </c>
      <c r="O2438" s="128"/>
      <c r="P2438" s="84" t="str">
        <f t="shared" si="527"/>
        <v/>
      </c>
      <c r="Q2438" s="84" t="str">
        <f t="shared" si="524"/>
        <v/>
      </c>
      <c r="R2438" s="84" t="str">
        <f t="shared" si="528"/>
        <v/>
      </c>
      <c r="S2438" s="84" t="str">
        <f t="shared" si="529"/>
        <v/>
      </c>
      <c r="U2438" s="84" t="str">
        <f t="shared" si="530"/>
        <v/>
      </c>
      <c r="W2438" s="108" t="str">
        <f>IF($N2438="", "", SUM($D$11:$D2438))</f>
        <v/>
      </c>
      <c r="X2438" s="111" t="str">
        <f t="shared" si="531"/>
        <v/>
      </c>
      <c r="Y2438" s="114" t="str">
        <f t="shared" si="535"/>
        <v/>
      </c>
      <c r="Z2438" s="111" t="str">
        <f>IF(X2438="", "", X2438-SUM($Z$11:$Z2437))</f>
        <v/>
      </c>
      <c r="AA2438" s="111" t="str">
        <f>IF($Y2438="", "", $Y2438-SUM($AA$11:$AA2437))</f>
        <v/>
      </c>
      <c r="AB2438" s="111" t="str">
        <f t="shared" si="536"/>
        <v/>
      </c>
      <c r="AC2438" s="121" t="str">
        <f t="shared" si="532"/>
        <v/>
      </c>
      <c r="AD2438" s="122" t="str">
        <f t="shared" si="533"/>
        <v/>
      </c>
      <c r="AE2438" s="123" t="str">
        <f t="shared" si="537"/>
        <v/>
      </c>
      <c r="AG2438" s="150" t="str">
        <f t="shared" si="534"/>
        <v/>
      </c>
    </row>
    <row r="2439" spans="1:33" x14ac:dyDescent="0.25">
      <c r="A2439" s="56"/>
      <c r="B2439" s="70"/>
      <c r="C2439" s="76"/>
      <c r="D2439" s="73"/>
      <c r="E2439" s="79"/>
      <c r="F2439" s="56"/>
      <c r="G2439" s="13" t="str">
        <f t="shared" si="525"/>
        <v/>
      </c>
      <c r="H2439" s="56"/>
      <c r="K2439" s="128"/>
      <c r="L2439" s="128"/>
      <c r="M2439" s="128"/>
      <c r="N2439" s="84" t="str">
        <f t="shared" si="526"/>
        <v/>
      </c>
      <c r="O2439" s="128"/>
      <c r="P2439" s="84" t="str">
        <f t="shared" si="527"/>
        <v/>
      </c>
      <c r="Q2439" s="84" t="str">
        <f t="shared" si="524"/>
        <v/>
      </c>
      <c r="R2439" s="84" t="str">
        <f t="shared" si="528"/>
        <v/>
      </c>
      <c r="S2439" s="84" t="str">
        <f t="shared" si="529"/>
        <v/>
      </c>
      <c r="U2439" s="84" t="str">
        <f t="shared" si="530"/>
        <v/>
      </c>
      <c r="W2439" s="108" t="str">
        <f>IF($N2439="", "", SUM($D$11:$D2439))</f>
        <v/>
      </c>
      <c r="X2439" s="111" t="str">
        <f t="shared" si="531"/>
        <v/>
      </c>
      <c r="Y2439" s="114" t="str">
        <f t="shared" si="535"/>
        <v/>
      </c>
      <c r="Z2439" s="111" t="str">
        <f>IF(X2439="", "", X2439-SUM($Z$11:$Z2438))</f>
        <v/>
      </c>
      <c r="AA2439" s="111" t="str">
        <f>IF($Y2439="", "", $Y2439-SUM($AA$11:$AA2438))</f>
        <v/>
      </c>
      <c r="AB2439" s="111" t="str">
        <f t="shared" si="536"/>
        <v/>
      </c>
      <c r="AC2439" s="121" t="str">
        <f t="shared" si="532"/>
        <v/>
      </c>
      <c r="AD2439" s="122" t="str">
        <f t="shared" si="533"/>
        <v/>
      </c>
      <c r="AE2439" s="123" t="str">
        <f t="shared" si="537"/>
        <v/>
      </c>
      <c r="AG2439" s="150" t="str">
        <f t="shared" si="534"/>
        <v/>
      </c>
    </row>
    <row r="2440" spans="1:33" x14ac:dyDescent="0.25">
      <c r="A2440" s="56"/>
      <c r="B2440" s="70"/>
      <c r="C2440" s="76"/>
      <c r="D2440" s="73"/>
      <c r="E2440" s="79"/>
      <c r="F2440" s="56"/>
      <c r="G2440" s="13" t="str">
        <f t="shared" si="525"/>
        <v/>
      </c>
      <c r="H2440" s="56"/>
      <c r="K2440" s="128"/>
      <c r="L2440" s="128"/>
      <c r="M2440" s="128"/>
      <c r="N2440" s="84" t="str">
        <f t="shared" si="526"/>
        <v/>
      </c>
      <c r="O2440" s="128"/>
      <c r="P2440" s="84" t="str">
        <f t="shared" si="527"/>
        <v/>
      </c>
      <c r="Q2440" s="84" t="str">
        <f t="shared" si="524"/>
        <v/>
      </c>
      <c r="R2440" s="84" t="str">
        <f t="shared" si="528"/>
        <v/>
      </c>
      <c r="S2440" s="84" t="str">
        <f t="shared" si="529"/>
        <v/>
      </c>
      <c r="U2440" s="84" t="str">
        <f t="shared" si="530"/>
        <v/>
      </c>
      <c r="W2440" s="108" t="str">
        <f>IF($N2440="", "", SUM($D$11:$D2440))</f>
        <v/>
      </c>
      <c r="X2440" s="111" t="str">
        <f t="shared" si="531"/>
        <v/>
      </c>
      <c r="Y2440" s="114" t="str">
        <f t="shared" si="535"/>
        <v/>
      </c>
      <c r="Z2440" s="111" t="str">
        <f>IF(X2440="", "", X2440-SUM($Z$11:$Z2439))</f>
        <v/>
      </c>
      <c r="AA2440" s="111" t="str">
        <f>IF($Y2440="", "", $Y2440-SUM($AA$11:$AA2439))</f>
        <v/>
      </c>
      <c r="AB2440" s="111" t="str">
        <f t="shared" si="536"/>
        <v/>
      </c>
      <c r="AC2440" s="121" t="str">
        <f t="shared" si="532"/>
        <v/>
      </c>
      <c r="AD2440" s="122" t="str">
        <f t="shared" si="533"/>
        <v/>
      </c>
      <c r="AE2440" s="123" t="str">
        <f t="shared" si="537"/>
        <v/>
      </c>
      <c r="AG2440" s="150" t="str">
        <f t="shared" si="534"/>
        <v/>
      </c>
    </row>
    <row r="2441" spans="1:33" x14ac:dyDescent="0.25">
      <c r="A2441" s="56"/>
      <c r="B2441" s="70"/>
      <c r="C2441" s="76"/>
      <c r="D2441" s="73"/>
      <c r="E2441" s="79"/>
      <c r="F2441" s="56"/>
      <c r="G2441" s="13" t="str">
        <f t="shared" si="525"/>
        <v/>
      </c>
      <c r="H2441" s="56"/>
      <c r="K2441" s="128"/>
      <c r="L2441" s="128"/>
      <c r="M2441" s="128"/>
      <c r="N2441" s="84" t="str">
        <f t="shared" si="526"/>
        <v/>
      </c>
      <c r="O2441" s="128"/>
      <c r="P2441" s="84" t="str">
        <f t="shared" si="527"/>
        <v/>
      </c>
      <c r="Q2441" s="84" t="str">
        <f t="shared" si="524"/>
        <v/>
      </c>
      <c r="R2441" s="84" t="str">
        <f t="shared" si="528"/>
        <v/>
      </c>
      <c r="S2441" s="84" t="str">
        <f t="shared" si="529"/>
        <v/>
      </c>
      <c r="U2441" s="84" t="str">
        <f t="shared" si="530"/>
        <v/>
      </c>
      <c r="W2441" s="108" t="str">
        <f>IF($N2441="", "", SUM($D$11:$D2441))</f>
        <v/>
      </c>
      <c r="X2441" s="111" t="str">
        <f t="shared" si="531"/>
        <v/>
      </c>
      <c r="Y2441" s="114" t="str">
        <f t="shared" si="535"/>
        <v/>
      </c>
      <c r="Z2441" s="111" t="str">
        <f>IF(X2441="", "", X2441-SUM($Z$11:$Z2440))</f>
        <v/>
      </c>
      <c r="AA2441" s="111" t="str">
        <f>IF($Y2441="", "", $Y2441-SUM($AA$11:$AA2440))</f>
        <v/>
      </c>
      <c r="AB2441" s="111" t="str">
        <f t="shared" si="536"/>
        <v/>
      </c>
      <c r="AC2441" s="121" t="str">
        <f t="shared" si="532"/>
        <v/>
      </c>
      <c r="AD2441" s="122" t="str">
        <f t="shared" si="533"/>
        <v/>
      </c>
      <c r="AE2441" s="123" t="str">
        <f t="shared" si="537"/>
        <v/>
      </c>
      <c r="AG2441" s="150" t="str">
        <f t="shared" si="534"/>
        <v/>
      </c>
    </row>
    <row r="2442" spans="1:33" x14ac:dyDescent="0.25">
      <c r="A2442" s="56"/>
      <c r="B2442" s="70"/>
      <c r="C2442" s="76"/>
      <c r="D2442" s="73"/>
      <c r="E2442" s="79"/>
      <c r="F2442" s="56"/>
      <c r="G2442" s="13" t="str">
        <f t="shared" si="525"/>
        <v/>
      </c>
      <c r="H2442" s="56"/>
      <c r="K2442" s="128"/>
      <c r="L2442" s="128"/>
      <c r="M2442" s="128"/>
      <c r="N2442" s="84" t="str">
        <f t="shared" si="526"/>
        <v/>
      </c>
      <c r="O2442" s="128"/>
      <c r="P2442" s="84" t="str">
        <f t="shared" si="527"/>
        <v/>
      </c>
      <c r="Q2442" s="84" t="str">
        <f t="shared" si="524"/>
        <v/>
      </c>
      <c r="R2442" s="84" t="str">
        <f t="shared" si="528"/>
        <v/>
      </c>
      <c r="S2442" s="84" t="str">
        <f t="shared" si="529"/>
        <v/>
      </c>
      <c r="U2442" s="84" t="str">
        <f t="shared" si="530"/>
        <v/>
      </c>
      <c r="W2442" s="108" t="str">
        <f>IF($N2442="", "", SUM($D$11:$D2442))</f>
        <v/>
      </c>
      <c r="X2442" s="111" t="str">
        <f t="shared" si="531"/>
        <v/>
      </c>
      <c r="Y2442" s="114" t="str">
        <f t="shared" si="535"/>
        <v/>
      </c>
      <c r="Z2442" s="111" t="str">
        <f>IF(X2442="", "", X2442-SUM($Z$11:$Z2441))</f>
        <v/>
      </c>
      <c r="AA2442" s="111" t="str">
        <f>IF($Y2442="", "", $Y2442-SUM($AA$11:$AA2441))</f>
        <v/>
      </c>
      <c r="AB2442" s="111" t="str">
        <f t="shared" si="536"/>
        <v/>
      </c>
      <c r="AC2442" s="121" t="str">
        <f t="shared" si="532"/>
        <v/>
      </c>
      <c r="AD2442" s="122" t="str">
        <f t="shared" si="533"/>
        <v/>
      </c>
      <c r="AE2442" s="123" t="str">
        <f t="shared" si="537"/>
        <v/>
      </c>
      <c r="AG2442" s="150" t="str">
        <f t="shared" si="534"/>
        <v/>
      </c>
    </row>
    <row r="2443" spans="1:33" x14ac:dyDescent="0.25">
      <c r="A2443" s="56"/>
      <c r="B2443" s="70"/>
      <c r="C2443" s="76"/>
      <c r="D2443" s="73"/>
      <c r="E2443" s="79"/>
      <c r="F2443" s="56"/>
      <c r="G2443" s="13" t="str">
        <f t="shared" si="525"/>
        <v/>
      </c>
      <c r="H2443" s="56"/>
      <c r="K2443" s="128"/>
      <c r="L2443" s="128"/>
      <c r="M2443" s="128"/>
      <c r="N2443" s="84" t="str">
        <f t="shared" si="526"/>
        <v/>
      </c>
      <c r="O2443" s="128"/>
      <c r="P2443" s="84" t="str">
        <f t="shared" si="527"/>
        <v/>
      </c>
      <c r="Q2443" s="84" t="str">
        <f t="shared" ref="Q2443:Q2506" si="538">IF($N2443="", "", IF(AND(Q$5="X", C2443=""), $N$6, IF(AND(NOT(C2443=""), COUNTIF(L$11:L$17, C2443)=0), $N$7, "")))</f>
        <v/>
      </c>
      <c r="R2443" s="84" t="str">
        <f t="shared" si="528"/>
        <v/>
      </c>
      <c r="S2443" s="84" t="str">
        <f t="shared" si="529"/>
        <v/>
      </c>
      <c r="U2443" s="84" t="str">
        <f t="shared" si="530"/>
        <v/>
      </c>
      <c r="W2443" s="108" t="str">
        <f>IF($N2443="", "", SUM($D$11:$D2443))</f>
        <v/>
      </c>
      <c r="X2443" s="111" t="str">
        <f t="shared" si="531"/>
        <v/>
      </c>
      <c r="Y2443" s="114" t="str">
        <f t="shared" si="535"/>
        <v/>
      </c>
      <c r="Z2443" s="111" t="str">
        <f>IF(X2443="", "", X2443-SUM($Z$11:$Z2442))</f>
        <v/>
      </c>
      <c r="AA2443" s="111" t="str">
        <f>IF($Y2443="", "", $Y2443-SUM($AA$11:$AA2442))</f>
        <v/>
      </c>
      <c r="AB2443" s="111" t="str">
        <f t="shared" si="536"/>
        <v/>
      </c>
      <c r="AC2443" s="121" t="str">
        <f t="shared" si="532"/>
        <v/>
      </c>
      <c r="AD2443" s="122" t="str">
        <f t="shared" si="533"/>
        <v/>
      </c>
      <c r="AE2443" s="123" t="str">
        <f t="shared" si="537"/>
        <v/>
      </c>
      <c r="AG2443" s="150" t="str">
        <f t="shared" si="534"/>
        <v/>
      </c>
    </row>
    <row r="2444" spans="1:33" x14ac:dyDescent="0.25">
      <c r="A2444" s="56"/>
      <c r="B2444" s="70"/>
      <c r="C2444" s="76"/>
      <c r="D2444" s="73"/>
      <c r="E2444" s="79"/>
      <c r="F2444" s="56"/>
      <c r="G2444" s="13" t="str">
        <f t="shared" ref="G2444:G2507" si="539">IF($B2444="", "", TEXT($B2444, "mmm"))</f>
        <v/>
      </c>
      <c r="H2444" s="56"/>
      <c r="K2444" s="128"/>
      <c r="L2444" s="128"/>
      <c r="M2444" s="128"/>
      <c r="N2444" s="84" t="str">
        <f t="shared" ref="N2444:N2507" si="540">IF(COUNTIF($B2444:$E2444, "")=4, "", "X")</f>
        <v/>
      </c>
      <c r="O2444" s="128"/>
      <c r="P2444" s="84" t="str">
        <f t="shared" ref="P2444:P2507" si="541">IF($N2444="", "", IF(AND(P$5="X", B2444=""), $N$6, IFERROR(IF(AND(NOT(B2444=""), OR(ISNUMBER(B2444)=FALSE, B2444&lt;$L$2, B2444&gt;$L$3)), $N$7, ""), $N$7)))</f>
        <v/>
      </c>
      <c r="Q2444" s="84" t="str">
        <f t="shared" si="538"/>
        <v/>
      </c>
      <c r="R2444" s="84" t="str">
        <f t="shared" ref="R2444:R2507" si="542">IF($N2444="", "", IF(AND(R$5="X", D2444=""), $N$6, IF(AND(NOT(D2444=""), ISNUMBER(D2444)=FALSE), $N$7, "")))</f>
        <v/>
      </c>
      <c r="S2444" s="84" t="str">
        <f t="shared" ref="S2444:S2507" si="543">IF($N2444="", "", IF(AND(S$5="X", E2444=""), $N$6, ""))</f>
        <v/>
      </c>
      <c r="U2444" s="84" t="str">
        <f t="shared" ref="U2444:U2507" si="544">IF($B2444="", "", TEXT($B2444, "mmm yyyy"))</f>
        <v/>
      </c>
      <c r="W2444" s="108" t="str">
        <f>IF($N2444="", "", SUM($D$11:$D2444))</f>
        <v/>
      </c>
      <c r="X2444" s="111" t="str">
        <f t="shared" ref="X2444:X2507" si="545">IF(W2444="", "", IF(W2444&lt;=$X$4, W2444, $X$4))</f>
        <v/>
      </c>
      <c r="Y2444" s="114" t="str">
        <f t="shared" si="535"/>
        <v/>
      </c>
      <c r="Z2444" s="111" t="str">
        <f>IF(X2444="", "", X2444-SUM($Z$11:$Z2443))</f>
        <v/>
      </c>
      <c r="AA2444" s="111" t="str">
        <f>IF($Y2444="", "", $Y2444-SUM($AA$11:$AA2443))</f>
        <v/>
      </c>
      <c r="AB2444" s="111" t="str">
        <f t="shared" si="536"/>
        <v/>
      </c>
      <c r="AC2444" s="121" t="str">
        <f t="shared" ref="AC2444:AC2507" si="546">IF($N2444="", "", $Z2444*$AC$4)</f>
        <v/>
      </c>
      <c r="AD2444" s="122" t="str">
        <f t="shared" ref="AD2444:AD2507" si="547">IF($N2444="", "", $AA2444*$AC$5)</f>
        <v/>
      </c>
      <c r="AE2444" s="123" t="str">
        <f t="shared" si="537"/>
        <v/>
      </c>
      <c r="AG2444" s="150" t="str">
        <f t="shared" ref="AG2444:AG2507" si="548">IF(OR($U2444="", $C2444=""), "", CONCATENATE($C2444, " - ", $U2444))</f>
        <v/>
      </c>
    </row>
    <row r="2445" spans="1:33" x14ac:dyDescent="0.25">
      <c r="A2445" s="56"/>
      <c r="B2445" s="70"/>
      <c r="C2445" s="76"/>
      <c r="D2445" s="73"/>
      <c r="E2445" s="79"/>
      <c r="F2445" s="56"/>
      <c r="G2445" s="13" t="str">
        <f t="shared" si="539"/>
        <v/>
      </c>
      <c r="H2445" s="56"/>
      <c r="K2445" s="128"/>
      <c r="L2445" s="128"/>
      <c r="M2445" s="128"/>
      <c r="N2445" s="84" t="str">
        <f t="shared" si="540"/>
        <v/>
      </c>
      <c r="O2445" s="128"/>
      <c r="P2445" s="84" t="str">
        <f t="shared" si="541"/>
        <v/>
      </c>
      <c r="Q2445" s="84" t="str">
        <f t="shared" si="538"/>
        <v/>
      </c>
      <c r="R2445" s="84" t="str">
        <f t="shared" si="542"/>
        <v/>
      </c>
      <c r="S2445" s="84" t="str">
        <f t="shared" si="543"/>
        <v/>
      </c>
      <c r="U2445" s="84" t="str">
        <f t="shared" si="544"/>
        <v/>
      </c>
      <c r="W2445" s="108" t="str">
        <f>IF($N2445="", "", SUM($D$11:$D2445))</f>
        <v/>
      </c>
      <c r="X2445" s="111" t="str">
        <f t="shared" si="545"/>
        <v/>
      </c>
      <c r="Y2445" s="114" t="str">
        <f t="shared" si="535"/>
        <v/>
      </c>
      <c r="Z2445" s="111" t="str">
        <f>IF(X2445="", "", X2445-SUM($Z$11:$Z2444))</f>
        <v/>
      </c>
      <c r="AA2445" s="111" t="str">
        <f>IF($Y2445="", "", $Y2445-SUM($AA$11:$AA2444))</f>
        <v/>
      </c>
      <c r="AB2445" s="111" t="str">
        <f t="shared" si="536"/>
        <v/>
      </c>
      <c r="AC2445" s="121" t="str">
        <f t="shared" si="546"/>
        <v/>
      </c>
      <c r="AD2445" s="122" t="str">
        <f t="shared" si="547"/>
        <v/>
      </c>
      <c r="AE2445" s="123" t="str">
        <f t="shared" si="537"/>
        <v/>
      </c>
      <c r="AG2445" s="150" t="str">
        <f t="shared" si="548"/>
        <v/>
      </c>
    </row>
    <row r="2446" spans="1:33" x14ac:dyDescent="0.25">
      <c r="A2446" s="56"/>
      <c r="B2446" s="70"/>
      <c r="C2446" s="76"/>
      <c r="D2446" s="73"/>
      <c r="E2446" s="79"/>
      <c r="F2446" s="56"/>
      <c r="G2446" s="13" t="str">
        <f t="shared" si="539"/>
        <v/>
      </c>
      <c r="H2446" s="56"/>
      <c r="K2446" s="128"/>
      <c r="L2446" s="128"/>
      <c r="M2446" s="128"/>
      <c r="N2446" s="84" t="str">
        <f t="shared" si="540"/>
        <v/>
      </c>
      <c r="O2446" s="128"/>
      <c r="P2446" s="84" t="str">
        <f t="shared" si="541"/>
        <v/>
      </c>
      <c r="Q2446" s="84" t="str">
        <f t="shared" si="538"/>
        <v/>
      </c>
      <c r="R2446" s="84" t="str">
        <f t="shared" si="542"/>
        <v/>
      </c>
      <c r="S2446" s="84" t="str">
        <f t="shared" si="543"/>
        <v/>
      </c>
      <c r="U2446" s="84" t="str">
        <f t="shared" si="544"/>
        <v/>
      </c>
      <c r="W2446" s="108" t="str">
        <f>IF($N2446="", "", SUM($D$11:$D2446))</f>
        <v/>
      </c>
      <c r="X2446" s="111" t="str">
        <f t="shared" si="545"/>
        <v/>
      </c>
      <c r="Y2446" s="114" t="str">
        <f t="shared" ref="Y2446:Y2509" si="549">IF(W2446="", "", IF(W2446&lt;=$X$4, 0, W2446-$X$4))</f>
        <v/>
      </c>
      <c r="Z2446" s="111" t="str">
        <f>IF(X2446="", "", X2446-SUM($Z$11:$Z2445))</f>
        <v/>
      </c>
      <c r="AA2446" s="111" t="str">
        <f>IF($Y2446="", "", $Y2446-SUM($AA$11:$AA2445))</f>
        <v/>
      </c>
      <c r="AB2446" s="111" t="str">
        <f t="shared" ref="AB2446:AB2509" si="550">IF($N2446="", "", SUM(Z2446:AA2446))</f>
        <v/>
      </c>
      <c r="AC2446" s="121" t="str">
        <f t="shared" si="546"/>
        <v/>
      </c>
      <c r="AD2446" s="122" t="str">
        <f t="shared" si="547"/>
        <v/>
      </c>
      <c r="AE2446" s="123" t="str">
        <f t="shared" ref="AE2446:AE2509" si="551">IF($N2446="", "", SUM(AC2446:AD2446))</f>
        <v/>
      </c>
      <c r="AG2446" s="150" t="str">
        <f t="shared" si="548"/>
        <v/>
      </c>
    </row>
    <row r="2447" spans="1:33" x14ac:dyDescent="0.25">
      <c r="A2447" s="56"/>
      <c r="B2447" s="70"/>
      <c r="C2447" s="76"/>
      <c r="D2447" s="73"/>
      <c r="E2447" s="79"/>
      <c r="F2447" s="56"/>
      <c r="G2447" s="13" t="str">
        <f t="shared" si="539"/>
        <v/>
      </c>
      <c r="H2447" s="56"/>
      <c r="K2447" s="128"/>
      <c r="L2447" s="128"/>
      <c r="M2447" s="128"/>
      <c r="N2447" s="84" t="str">
        <f t="shared" si="540"/>
        <v/>
      </c>
      <c r="O2447" s="128"/>
      <c r="P2447" s="84" t="str">
        <f t="shared" si="541"/>
        <v/>
      </c>
      <c r="Q2447" s="84" t="str">
        <f t="shared" si="538"/>
        <v/>
      </c>
      <c r="R2447" s="84" t="str">
        <f t="shared" si="542"/>
        <v/>
      </c>
      <c r="S2447" s="84" t="str">
        <f t="shared" si="543"/>
        <v/>
      </c>
      <c r="U2447" s="84" t="str">
        <f t="shared" si="544"/>
        <v/>
      </c>
      <c r="W2447" s="108" t="str">
        <f>IF($N2447="", "", SUM($D$11:$D2447))</f>
        <v/>
      </c>
      <c r="X2447" s="111" t="str">
        <f t="shared" si="545"/>
        <v/>
      </c>
      <c r="Y2447" s="114" t="str">
        <f t="shared" si="549"/>
        <v/>
      </c>
      <c r="Z2447" s="111" t="str">
        <f>IF(X2447="", "", X2447-SUM($Z$11:$Z2446))</f>
        <v/>
      </c>
      <c r="AA2447" s="111" t="str">
        <f>IF($Y2447="", "", $Y2447-SUM($AA$11:$AA2446))</f>
        <v/>
      </c>
      <c r="AB2447" s="111" t="str">
        <f t="shared" si="550"/>
        <v/>
      </c>
      <c r="AC2447" s="121" t="str">
        <f t="shared" si="546"/>
        <v/>
      </c>
      <c r="AD2447" s="122" t="str">
        <f t="shared" si="547"/>
        <v/>
      </c>
      <c r="AE2447" s="123" t="str">
        <f t="shared" si="551"/>
        <v/>
      </c>
      <c r="AG2447" s="150" t="str">
        <f t="shared" si="548"/>
        <v/>
      </c>
    </row>
    <row r="2448" spans="1:33" x14ac:dyDescent="0.25">
      <c r="A2448" s="56"/>
      <c r="B2448" s="70"/>
      <c r="C2448" s="76"/>
      <c r="D2448" s="73"/>
      <c r="E2448" s="79"/>
      <c r="F2448" s="56"/>
      <c r="G2448" s="13" t="str">
        <f t="shared" si="539"/>
        <v/>
      </c>
      <c r="H2448" s="56"/>
      <c r="K2448" s="128"/>
      <c r="L2448" s="128"/>
      <c r="M2448" s="128"/>
      <c r="N2448" s="84" t="str">
        <f t="shared" si="540"/>
        <v/>
      </c>
      <c r="O2448" s="128"/>
      <c r="P2448" s="84" t="str">
        <f t="shared" si="541"/>
        <v/>
      </c>
      <c r="Q2448" s="84" t="str">
        <f t="shared" si="538"/>
        <v/>
      </c>
      <c r="R2448" s="84" t="str">
        <f t="shared" si="542"/>
        <v/>
      </c>
      <c r="S2448" s="84" t="str">
        <f t="shared" si="543"/>
        <v/>
      </c>
      <c r="U2448" s="84" t="str">
        <f t="shared" si="544"/>
        <v/>
      </c>
      <c r="W2448" s="108" t="str">
        <f>IF($N2448="", "", SUM($D$11:$D2448))</f>
        <v/>
      </c>
      <c r="X2448" s="111" t="str">
        <f t="shared" si="545"/>
        <v/>
      </c>
      <c r="Y2448" s="114" t="str">
        <f t="shared" si="549"/>
        <v/>
      </c>
      <c r="Z2448" s="111" t="str">
        <f>IF(X2448="", "", X2448-SUM($Z$11:$Z2447))</f>
        <v/>
      </c>
      <c r="AA2448" s="111" t="str">
        <f>IF($Y2448="", "", $Y2448-SUM($AA$11:$AA2447))</f>
        <v/>
      </c>
      <c r="AB2448" s="111" t="str">
        <f t="shared" si="550"/>
        <v/>
      </c>
      <c r="AC2448" s="121" t="str">
        <f t="shared" si="546"/>
        <v/>
      </c>
      <c r="AD2448" s="122" t="str">
        <f t="shared" si="547"/>
        <v/>
      </c>
      <c r="AE2448" s="123" t="str">
        <f t="shared" si="551"/>
        <v/>
      </c>
      <c r="AG2448" s="150" t="str">
        <f t="shared" si="548"/>
        <v/>
      </c>
    </row>
    <row r="2449" spans="1:33" x14ac:dyDescent="0.25">
      <c r="A2449" s="56"/>
      <c r="B2449" s="70"/>
      <c r="C2449" s="76"/>
      <c r="D2449" s="73"/>
      <c r="E2449" s="79"/>
      <c r="F2449" s="56"/>
      <c r="G2449" s="13" t="str">
        <f t="shared" si="539"/>
        <v/>
      </c>
      <c r="H2449" s="56"/>
      <c r="K2449" s="128"/>
      <c r="L2449" s="128"/>
      <c r="M2449" s="128"/>
      <c r="N2449" s="84" t="str">
        <f t="shared" si="540"/>
        <v/>
      </c>
      <c r="O2449" s="128"/>
      <c r="P2449" s="84" t="str">
        <f t="shared" si="541"/>
        <v/>
      </c>
      <c r="Q2449" s="84" t="str">
        <f t="shared" si="538"/>
        <v/>
      </c>
      <c r="R2449" s="84" t="str">
        <f t="shared" si="542"/>
        <v/>
      </c>
      <c r="S2449" s="84" t="str">
        <f t="shared" si="543"/>
        <v/>
      </c>
      <c r="U2449" s="84" t="str">
        <f t="shared" si="544"/>
        <v/>
      </c>
      <c r="W2449" s="108" t="str">
        <f>IF($N2449="", "", SUM($D$11:$D2449))</f>
        <v/>
      </c>
      <c r="X2449" s="111" t="str">
        <f t="shared" si="545"/>
        <v/>
      </c>
      <c r="Y2449" s="114" t="str">
        <f t="shared" si="549"/>
        <v/>
      </c>
      <c r="Z2449" s="111" t="str">
        <f>IF(X2449="", "", X2449-SUM($Z$11:$Z2448))</f>
        <v/>
      </c>
      <c r="AA2449" s="111" t="str">
        <f>IF($Y2449="", "", $Y2449-SUM($AA$11:$AA2448))</f>
        <v/>
      </c>
      <c r="AB2449" s="111" t="str">
        <f t="shared" si="550"/>
        <v/>
      </c>
      <c r="AC2449" s="121" t="str">
        <f t="shared" si="546"/>
        <v/>
      </c>
      <c r="AD2449" s="122" t="str">
        <f t="shared" si="547"/>
        <v/>
      </c>
      <c r="AE2449" s="123" t="str">
        <f t="shared" si="551"/>
        <v/>
      </c>
      <c r="AG2449" s="150" t="str">
        <f t="shared" si="548"/>
        <v/>
      </c>
    </row>
    <row r="2450" spans="1:33" x14ac:dyDescent="0.25">
      <c r="A2450" s="56"/>
      <c r="B2450" s="70"/>
      <c r="C2450" s="76"/>
      <c r="D2450" s="73"/>
      <c r="E2450" s="79"/>
      <c r="F2450" s="56"/>
      <c r="G2450" s="13" t="str">
        <f t="shared" si="539"/>
        <v/>
      </c>
      <c r="H2450" s="56"/>
      <c r="K2450" s="128"/>
      <c r="L2450" s="128"/>
      <c r="M2450" s="128"/>
      <c r="N2450" s="84" t="str">
        <f t="shared" si="540"/>
        <v/>
      </c>
      <c r="O2450" s="128"/>
      <c r="P2450" s="84" t="str">
        <f t="shared" si="541"/>
        <v/>
      </c>
      <c r="Q2450" s="84" t="str">
        <f t="shared" si="538"/>
        <v/>
      </c>
      <c r="R2450" s="84" t="str">
        <f t="shared" si="542"/>
        <v/>
      </c>
      <c r="S2450" s="84" t="str">
        <f t="shared" si="543"/>
        <v/>
      </c>
      <c r="U2450" s="84" t="str">
        <f t="shared" si="544"/>
        <v/>
      </c>
      <c r="W2450" s="108" t="str">
        <f>IF($N2450="", "", SUM($D$11:$D2450))</f>
        <v/>
      </c>
      <c r="X2450" s="111" t="str">
        <f t="shared" si="545"/>
        <v/>
      </c>
      <c r="Y2450" s="114" t="str">
        <f t="shared" si="549"/>
        <v/>
      </c>
      <c r="Z2450" s="111" t="str">
        <f>IF(X2450="", "", X2450-SUM($Z$11:$Z2449))</f>
        <v/>
      </c>
      <c r="AA2450" s="111" t="str">
        <f>IF($Y2450="", "", $Y2450-SUM($AA$11:$AA2449))</f>
        <v/>
      </c>
      <c r="AB2450" s="111" t="str">
        <f t="shared" si="550"/>
        <v/>
      </c>
      <c r="AC2450" s="121" t="str">
        <f t="shared" si="546"/>
        <v/>
      </c>
      <c r="AD2450" s="122" t="str">
        <f t="shared" si="547"/>
        <v/>
      </c>
      <c r="AE2450" s="123" t="str">
        <f t="shared" si="551"/>
        <v/>
      </c>
      <c r="AG2450" s="150" t="str">
        <f t="shared" si="548"/>
        <v/>
      </c>
    </row>
    <row r="2451" spans="1:33" x14ac:dyDescent="0.25">
      <c r="A2451" s="56"/>
      <c r="B2451" s="70"/>
      <c r="C2451" s="76"/>
      <c r="D2451" s="73"/>
      <c r="E2451" s="79"/>
      <c r="F2451" s="56"/>
      <c r="G2451" s="13" t="str">
        <f t="shared" si="539"/>
        <v/>
      </c>
      <c r="H2451" s="56"/>
      <c r="K2451" s="128"/>
      <c r="L2451" s="128"/>
      <c r="M2451" s="128"/>
      <c r="N2451" s="84" t="str">
        <f t="shared" si="540"/>
        <v/>
      </c>
      <c r="O2451" s="128"/>
      <c r="P2451" s="84" t="str">
        <f t="shared" si="541"/>
        <v/>
      </c>
      <c r="Q2451" s="84" t="str">
        <f t="shared" si="538"/>
        <v/>
      </c>
      <c r="R2451" s="84" t="str">
        <f t="shared" si="542"/>
        <v/>
      </c>
      <c r="S2451" s="84" t="str">
        <f t="shared" si="543"/>
        <v/>
      </c>
      <c r="U2451" s="84" t="str">
        <f t="shared" si="544"/>
        <v/>
      </c>
      <c r="W2451" s="108" t="str">
        <f>IF($N2451="", "", SUM($D$11:$D2451))</f>
        <v/>
      </c>
      <c r="X2451" s="111" t="str">
        <f t="shared" si="545"/>
        <v/>
      </c>
      <c r="Y2451" s="114" t="str">
        <f t="shared" si="549"/>
        <v/>
      </c>
      <c r="Z2451" s="111" t="str">
        <f>IF(X2451="", "", X2451-SUM($Z$11:$Z2450))</f>
        <v/>
      </c>
      <c r="AA2451" s="111" t="str">
        <f>IF($Y2451="", "", $Y2451-SUM($AA$11:$AA2450))</f>
        <v/>
      </c>
      <c r="AB2451" s="111" t="str">
        <f t="shared" si="550"/>
        <v/>
      </c>
      <c r="AC2451" s="121" t="str">
        <f t="shared" si="546"/>
        <v/>
      </c>
      <c r="AD2451" s="122" t="str">
        <f t="shared" si="547"/>
        <v/>
      </c>
      <c r="AE2451" s="123" t="str">
        <f t="shared" si="551"/>
        <v/>
      </c>
      <c r="AG2451" s="150" t="str">
        <f t="shared" si="548"/>
        <v/>
      </c>
    </row>
    <row r="2452" spans="1:33" x14ac:dyDescent="0.25">
      <c r="A2452" s="56"/>
      <c r="B2452" s="70"/>
      <c r="C2452" s="76"/>
      <c r="D2452" s="73"/>
      <c r="E2452" s="79"/>
      <c r="F2452" s="56"/>
      <c r="G2452" s="13" t="str">
        <f t="shared" si="539"/>
        <v/>
      </c>
      <c r="H2452" s="56"/>
      <c r="K2452" s="128"/>
      <c r="L2452" s="128"/>
      <c r="M2452" s="128"/>
      <c r="N2452" s="84" t="str">
        <f t="shared" si="540"/>
        <v/>
      </c>
      <c r="O2452" s="128"/>
      <c r="P2452" s="84" t="str">
        <f t="shared" si="541"/>
        <v/>
      </c>
      <c r="Q2452" s="84" t="str">
        <f t="shared" si="538"/>
        <v/>
      </c>
      <c r="R2452" s="84" t="str">
        <f t="shared" si="542"/>
        <v/>
      </c>
      <c r="S2452" s="84" t="str">
        <f t="shared" si="543"/>
        <v/>
      </c>
      <c r="U2452" s="84" t="str">
        <f t="shared" si="544"/>
        <v/>
      </c>
      <c r="W2452" s="108" t="str">
        <f>IF($N2452="", "", SUM($D$11:$D2452))</f>
        <v/>
      </c>
      <c r="X2452" s="111" t="str">
        <f t="shared" si="545"/>
        <v/>
      </c>
      <c r="Y2452" s="114" t="str">
        <f t="shared" si="549"/>
        <v/>
      </c>
      <c r="Z2452" s="111" t="str">
        <f>IF(X2452="", "", X2452-SUM($Z$11:$Z2451))</f>
        <v/>
      </c>
      <c r="AA2452" s="111" t="str">
        <f>IF($Y2452="", "", $Y2452-SUM($AA$11:$AA2451))</f>
        <v/>
      </c>
      <c r="AB2452" s="111" t="str">
        <f t="shared" si="550"/>
        <v/>
      </c>
      <c r="AC2452" s="121" t="str">
        <f t="shared" si="546"/>
        <v/>
      </c>
      <c r="AD2452" s="122" t="str">
        <f t="shared" si="547"/>
        <v/>
      </c>
      <c r="AE2452" s="123" t="str">
        <f t="shared" si="551"/>
        <v/>
      </c>
      <c r="AG2452" s="150" t="str">
        <f t="shared" si="548"/>
        <v/>
      </c>
    </row>
    <row r="2453" spans="1:33" x14ac:dyDescent="0.25">
      <c r="A2453" s="56"/>
      <c r="B2453" s="70"/>
      <c r="C2453" s="76"/>
      <c r="D2453" s="73"/>
      <c r="E2453" s="79"/>
      <c r="F2453" s="56"/>
      <c r="G2453" s="13" t="str">
        <f t="shared" si="539"/>
        <v/>
      </c>
      <c r="H2453" s="56"/>
      <c r="K2453" s="128"/>
      <c r="L2453" s="128"/>
      <c r="M2453" s="128"/>
      <c r="N2453" s="84" t="str">
        <f t="shared" si="540"/>
        <v/>
      </c>
      <c r="O2453" s="128"/>
      <c r="P2453" s="84" t="str">
        <f t="shared" si="541"/>
        <v/>
      </c>
      <c r="Q2453" s="84" t="str">
        <f t="shared" si="538"/>
        <v/>
      </c>
      <c r="R2453" s="84" t="str">
        <f t="shared" si="542"/>
        <v/>
      </c>
      <c r="S2453" s="84" t="str">
        <f t="shared" si="543"/>
        <v/>
      </c>
      <c r="U2453" s="84" t="str">
        <f t="shared" si="544"/>
        <v/>
      </c>
      <c r="W2453" s="108" t="str">
        <f>IF($N2453="", "", SUM($D$11:$D2453))</f>
        <v/>
      </c>
      <c r="X2453" s="111" t="str">
        <f t="shared" si="545"/>
        <v/>
      </c>
      <c r="Y2453" s="114" t="str">
        <f t="shared" si="549"/>
        <v/>
      </c>
      <c r="Z2453" s="111" t="str">
        <f>IF(X2453="", "", X2453-SUM($Z$11:$Z2452))</f>
        <v/>
      </c>
      <c r="AA2453" s="111" t="str">
        <f>IF($Y2453="", "", $Y2453-SUM($AA$11:$AA2452))</f>
        <v/>
      </c>
      <c r="AB2453" s="111" t="str">
        <f t="shared" si="550"/>
        <v/>
      </c>
      <c r="AC2453" s="121" t="str">
        <f t="shared" si="546"/>
        <v/>
      </c>
      <c r="AD2453" s="122" t="str">
        <f t="shared" si="547"/>
        <v/>
      </c>
      <c r="AE2453" s="123" t="str">
        <f t="shared" si="551"/>
        <v/>
      </c>
      <c r="AG2453" s="150" t="str">
        <f t="shared" si="548"/>
        <v/>
      </c>
    </row>
    <row r="2454" spans="1:33" x14ac:dyDescent="0.25">
      <c r="A2454" s="56"/>
      <c r="B2454" s="70"/>
      <c r="C2454" s="76"/>
      <c r="D2454" s="73"/>
      <c r="E2454" s="79"/>
      <c r="F2454" s="56"/>
      <c r="G2454" s="13" t="str">
        <f t="shared" si="539"/>
        <v/>
      </c>
      <c r="H2454" s="56"/>
      <c r="K2454" s="128"/>
      <c r="L2454" s="128"/>
      <c r="M2454" s="128"/>
      <c r="N2454" s="84" t="str">
        <f t="shared" si="540"/>
        <v/>
      </c>
      <c r="O2454" s="128"/>
      <c r="P2454" s="84" t="str">
        <f t="shared" si="541"/>
        <v/>
      </c>
      <c r="Q2454" s="84" t="str">
        <f t="shared" si="538"/>
        <v/>
      </c>
      <c r="R2454" s="84" t="str">
        <f t="shared" si="542"/>
        <v/>
      </c>
      <c r="S2454" s="84" t="str">
        <f t="shared" si="543"/>
        <v/>
      </c>
      <c r="U2454" s="84" t="str">
        <f t="shared" si="544"/>
        <v/>
      </c>
      <c r="W2454" s="108" t="str">
        <f>IF($N2454="", "", SUM($D$11:$D2454))</f>
        <v/>
      </c>
      <c r="X2454" s="111" t="str">
        <f t="shared" si="545"/>
        <v/>
      </c>
      <c r="Y2454" s="114" t="str">
        <f t="shared" si="549"/>
        <v/>
      </c>
      <c r="Z2454" s="111" t="str">
        <f>IF(X2454="", "", X2454-SUM($Z$11:$Z2453))</f>
        <v/>
      </c>
      <c r="AA2454" s="111" t="str">
        <f>IF($Y2454="", "", $Y2454-SUM($AA$11:$AA2453))</f>
        <v/>
      </c>
      <c r="AB2454" s="111" t="str">
        <f t="shared" si="550"/>
        <v/>
      </c>
      <c r="AC2454" s="121" t="str">
        <f t="shared" si="546"/>
        <v/>
      </c>
      <c r="AD2454" s="122" t="str">
        <f t="shared" si="547"/>
        <v/>
      </c>
      <c r="AE2454" s="123" t="str">
        <f t="shared" si="551"/>
        <v/>
      </c>
      <c r="AG2454" s="150" t="str">
        <f t="shared" si="548"/>
        <v/>
      </c>
    </row>
    <row r="2455" spans="1:33" x14ac:dyDescent="0.25">
      <c r="A2455" s="56"/>
      <c r="B2455" s="70"/>
      <c r="C2455" s="76"/>
      <c r="D2455" s="73"/>
      <c r="E2455" s="79"/>
      <c r="F2455" s="56"/>
      <c r="G2455" s="13" t="str">
        <f t="shared" si="539"/>
        <v/>
      </c>
      <c r="H2455" s="56"/>
      <c r="K2455" s="128"/>
      <c r="L2455" s="128"/>
      <c r="M2455" s="128"/>
      <c r="N2455" s="84" t="str">
        <f t="shared" si="540"/>
        <v/>
      </c>
      <c r="O2455" s="128"/>
      <c r="P2455" s="84" t="str">
        <f t="shared" si="541"/>
        <v/>
      </c>
      <c r="Q2455" s="84" t="str">
        <f t="shared" si="538"/>
        <v/>
      </c>
      <c r="R2455" s="84" t="str">
        <f t="shared" si="542"/>
        <v/>
      </c>
      <c r="S2455" s="84" t="str">
        <f t="shared" si="543"/>
        <v/>
      </c>
      <c r="U2455" s="84" t="str">
        <f t="shared" si="544"/>
        <v/>
      </c>
      <c r="W2455" s="108" t="str">
        <f>IF($N2455="", "", SUM($D$11:$D2455))</f>
        <v/>
      </c>
      <c r="X2455" s="111" t="str">
        <f t="shared" si="545"/>
        <v/>
      </c>
      <c r="Y2455" s="114" t="str">
        <f t="shared" si="549"/>
        <v/>
      </c>
      <c r="Z2455" s="111" t="str">
        <f>IF(X2455="", "", X2455-SUM($Z$11:$Z2454))</f>
        <v/>
      </c>
      <c r="AA2455" s="111" t="str">
        <f>IF($Y2455="", "", $Y2455-SUM($AA$11:$AA2454))</f>
        <v/>
      </c>
      <c r="AB2455" s="111" t="str">
        <f t="shared" si="550"/>
        <v/>
      </c>
      <c r="AC2455" s="121" t="str">
        <f t="shared" si="546"/>
        <v/>
      </c>
      <c r="AD2455" s="122" t="str">
        <f t="shared" si="547"/>
        <v/>
      </c>
      <c r="AE2455" s="123" t="str">
        <f t="shared" si="551"/>
        <v/>
      </c>
      <c r="AG2455" s="150" t="str">
        <f t="shared" si="548"/>
        <v/>
      </c>
    </row>
    <row r="2456" spans="1:33" x14ac:dyDescent="0.25">
      <c r="A2456" s="56"/>
      <c r="B2456" s="70"/>
      <c r="C2456" s="76"/>
      <c r="D2456" s="73"/>
      <c r="E2456" s="79"/>
      <c r="F2456" s="56"/>
      <c r="G2456" s="13" t="str">
        <f t="shared" si="539"/>
        <v/>
      </c>
      <c r="H2456" s="56"/>
      <c r="K2456" s="128"/>
      <c r="L2456" s="128"/>
      <c r="M2456" s="128"/>
      <c r="N2456" s="84" t="str">
        <f t="shared" si="540"/>
        <v/>
      </c>
      <c r="O2456" s="128"/>
      <c r="P2456" s="84" t="str">
        <f t="shared" si="541"/>
        <v/>
      </c>
      <c r="Q2456" s="84" t="str">
        <f t="shared" si="538"/>
        <v/>
      </c>
      <c r="R2456" s="84" t="str">
        <f t="shared" si="542"/>
        <v/>
      </c>
      <c r="S2456" s="84" t="str">
        <f t="shared" si="543"/>
        <v/>
      </c>
      <c r="U2456" s="84" t="str">
        <f t="shared" si="544"/>
        <v/>
      </c>
      <c r="W2456" s="108" t="str">
        <f>IF($N2456="", "", SUM($D$11:$D2456))</f>
        <v/>
      </c>
      <c r="X2456" s="111" t="str">
        <f t="shared" si="545"/>
        <v/>
      </c>
      <c r="Y2456" s="114" t="str">
        <f t="shared" si="549"/>
        <v/>
      </c>
      <c r="Z2456" s="111" t="str">
        <f>IF(X2456="", "", X2456-SUM($Z$11:$Z2455))</f>
        <v/>
      </c>
      <c r="AA2456" s="111" t="str">
        <f>IF($Y2456="", "", $Y2456-SUM($AA$11:$AA2455))</f>
        <v/>
      </c>
      <c r="AB2456" s="111" t="str">
        <f t="shared" si="550"/>
        <v/>
      </c>
      <c r="AC2456" s="121" t="str">
        <f t="shared" si="546"/>
        <v/>
      </c>
      <c r="AD2456" s="122" t="str">
        <f t="shared" si="547"/>
        <v/>
      </c>
      <c r="AE2456" s="123" t="str">
        <f t="shared" si="551"/>
        <v/>
      </c>
      <c r="AG2456" s="150" t="str">
        <f t="shared" si="548"/>
        <v/>
      </c>
    </row>
    <row r="2457" spans="1:33" x14ac:dyDescent="0.25">
      <c r="A2457" s="56"/>
      <c r="B2457" s="70"/>
      <c r="C2457" s="76"/>
      <c r="D2457" s="73"/>
      <c r="E2457" s="79"/>
      <c r="F2457" s="56"/>
      <c r="G2457" s="13" t="str">
        <f t="shared" si="539"/>
        <v/>
      </c>
      <c r="H2457" s="56"/>
      <c r="K2457" s="128"/>
      <c r="L2457" s="128"/>
      <c r="M2457" s="128"/>
      <c r="N2457" s="84" t="str">
        <f t="shared" si="540"/>
        <v/>
      </c>
      <c r="O2457" s="128"/>
      <c r="P2457" s="84" t="str">
        <f t="shared" si="541"/>
        <v/>
      </c>
      <c r="Q2457" s="84" t="str">
        <f t="shared" si="538"/>
        <v/>
      </c>
      <c r="R2457" s="84" t="str">
        <f t="shared" si="542"/>
        <v/>
      </c>
      <c r="S2457" s="84" t="str">
        <f t="shared" si="543"/>
        <v/>
      </c>
      <c r="U2457" s="84" t="str">
        <f t="shared" si="544"/>
        <v/>
      </c>
      <c r="W2457" s="108" t="str">
        <f>IF($N2457="", "", SUM($D$11:$D2457))</f>
        <v/>
      </c>
      <c r="X2457" s="111" t="str">
        <f t="shared" si="545"/>
        <v/>
      </c>
      <c r="Y2457" s="114" t="str">
        <f t="shared" si="549"/>
        <v/>
      </c>
      <c r="Z2457" s="111" t="str">
        <f>IF(X2457="", "", X2457-SUM($Z$11:$Z2456))</f>
        <v/>
      </c>
      <c r="AA2457" s="111" t="str">
        <f>IF($Y2457="", "", $Y2457-SUM($AA$11:$AA2456))</f>
        <v/>
      </c>
      <c r="AB2457" s="111" t="str">
        <f t="shared" si="550"/>
        <v/>
      </c>
      <c r="AC2457" s="121" t="str">
        <f t="shared" si="546"/>
        <v/>
      </c>
      <c r="AD2457" s="122" t="str">
        <f t="shared" si="547"/>
        <v/>
      </c>
      <c r="AE2457" s="123" t="str">
        <f t="shared" si="551"/>
        <v/>
      </c>
      <c r="AG2457" s="150" t="str">
        <f t="shared" si="548"/>
        <v/>
      </c>
    </row>
    <row r="2458" spans="1:33" x14ac:dyDescent="0.25">
      <c r="A2458" s="56"/>
      <c r="B2458" s="70"/>
      <c r="C2458" s="76"/>
      <c r="D2458" s="73"/>
      <c r="E2458" s="79"/>
      <c r="F2458" s="56"/>
      <c r="G2458" s="13" t="str">
        <f t="shared" si="539"/>
        <v/>
      </c>
      <c r="H2458" s="56"/>
      <c r="K2458" s="128"/>
      <c r="L2458" s="128"/>
      <c r="M2458" s="128"/>
      <c r="N2458" s="84" t="str">
        <f t="shared" si="540"/>
        <v/>
      </c>
      <c r="O2458" s="128"/>
      <c r="P2458" s="84" t="str">
        <f t="shared" si="541"/>
        <v/>
      </c>
      <c r="Q2458" s="84" t="str">
        <f t="shared" si="538"/>
        <v/>
      </c>
      <c r="R2458" s="84" t="str">
        <f t="shared" si="542"/>
        <v/>
      </c>
      <c r="S2458" s="84" t="str">
        <f t="shared" si="543"/>
        <v/>
      </c>
      <c r="U2458" s="84" t="str">
        <f t="shared" si="544"/>
        <v/>
      </c>
      <c r="W2458" s="108" t="str">
        <f>IF($N2458="", "", SUM($D$11:$D2458))</f>
        <v/>
      </c>
      <c r="X2458" s="111" t="str">
        <f t="shared" si="545"/>
        <v/>
      </c>
      <c r="Y2458" s="114" t="str">
        <f t="shared" si="549"/>
        <v/>
      </c>
      <c r="Z2458" s="111" t="str">
        <f>IF(X2458="", "", X2458-SUM($Z$11:$Z2457))</f>
        <v/>
      </c>
      <c r="AA2458" s="111" t="str">
        <f>IF($Y2458="", "", $Y2458-SUM($AA$11:$AA2457))</f>
        <v/>
      </c>
      <c r="AB2458" s="111" t="str">
        <f t="shared" si="550"/>
        <v/>
      </c>
      <c r="AC2458" s="121" t="str">
        <f t="shared" si="546"/>
        <v/>
      </c>
      <c r="AD2458" s="122" t="str">
        <f t="shared" si="547"/>
        <v/>
      </c>
      <c r="AE2458" s="123" t="str">
        <f t="shared" si="551"/>
        <v/>
      </c>
      <c r="AG2458" s="150" t="str">
        <f t="shared" si="548"/>
        <v/>
      </c>
    </row>
    <row r="2459" spans="1:33" x14ac:dyDescent="0.25">
      <c r="A2459" s="56"/>
      <c r="B2459" s="70"/>
      <c r="C2459" s="76"/>
      <c r="D2459" s="73"/>
      <c r="E2459" s="79"/>
      <c r="F2459" s="56"/>
      <c r="G2459" s="13" t="str">
        <f t="shared" si="539"/>
        <v/>
      </c>
      <c r="H2459" s="56"/>
      <c r="K2459" s="128"/>
      <c r="L2459" s="128"/>
      <c r="M2459" s="128"/>
      <c r="N2459" s="84" t="str">
        <f t="shared" si="540"/>
        <v/>
      </c>
      <c r="O2459" s="128"/>
      <c r="P2459" s="84" t="str">
        <f t="shared" si="541"/>
        <v/>
      </c>
      <c r="Q2459" s="84" t="str">
        <f t="shared" si="538"/>
        <v/>
      </c>
      <c r="R2459" s="84" t="str">
        <f t="shared" si="542"/>
        <v/>
      </c>
      <c r="S2459" s="84" t="str">
        <f t="shared" si="543"/>
        <v/>
      </c>
      <c r="U2459" s="84" t="str">
        <f t="shared" si="544"/>
        <v/>
      </c>
      <c r="W2459" s="108" t="str">
        <f>IF($N2459="", "", SUM($D$11:$D2459))</f>
        <v/>
      </c>
      <c r="X2459" s="111" t="str">
        <f t="shared" si="545"/>
        <v/>
      </c>
      <c r="Y2459" s="114" t="str">
        <f t="shared" si="549"/>
        <v/>
      </c>
      <c r="Z2459" s="111" t="str">
        <f>IF(X2459="", "", X2459-SUM($Z$11:$Z2458))</f>
        <v/>
      </c>
      <c r="AA2459" s="111" t="str">
        <f>IF($Y2459="", "", $Y2459-SUM($AA$11:$AA2458))</f>
        <v/>
      </c>
      <c r="AB2459" s="111" t="str">
        <f t="shared" si="550"/>
        <v/>
      </c>
      <c r="AC2459" s="121" t="str">
        <f t="shared" si="546"/>
        <v/>
      </c>
      <c r="AD2459" s="122" t="str">
        <f t="shared" si="547"/>
        <v/>
      </c>
      <c r="AE2459" s="123" t="str">
        <f t="shared" si="551"/>
        <v/>
      </c>
      <c r="AG2459" s="150" t="str">
        <f t="shared" si="548"/>
        <v/>
      </c>
    </row>
    <row r="2460" spans="1:33" x14ac:dyDescent="0.25">
      <c r="A2460" s="56"/>
      <c r="B2460" s="70"/>
      <c r="C2460" s="76"/>
      <c r="D2460" s="73"/>
      <c r="E2460" s="79"/>
      <c r="F2460" s="56"/>
      <c r="G2460" s="13" t="str">
        <f t="shared" si="539"/>
        <v/>
      </c>
      <c r="H2460" s="56"/>
      <c r="K2460" s="128"/>
      <c r="L2460" s="128"/>
      <c r="M2460" s="128"/>
      <c r="N2460" s="84" t="str">
        <f t="shared" si="540"/>
        <v/>
      </c>
      <c r="O2460" s="128"/>
      <c r="P2460" s="84" t="str">
        <f t="shared" si="541"/>
        <v/>
      </c>
      <c r="Q2460" s="84" t="str">
        <f t="shared" si="538"/>
        <v/>
      </c>
      <c r="R2460" s="84" t="str">
        <f t="shared" si="542"/>
        <v/>
      </c>
      <c r="S2460" s="84" t="str">
        <f t="shared" si="543"/>
        <v/>
      </c>
      <c r="U2460" s="84" t="str">
        <f t="shared" si="544"/>
        <v/>
      </c>
      <c r="W2460" s="108" t="str">
        <f>IF($N2460="", "", SUM($D$11:$D2460))</f>
        <v/>
      </c>
      <c r="X2460" s="111" t="str">
        <f t="shared" si="545"/>
        <v/>
      </c>
      <c r="Y2460" s="114" t="str">
        <f t="shared" si="549"/>
        <v/>
      </c>
      <c r="Z2460" s="111" t="str">
        <f>IF(X2460="", "", X2460-SUM($Z$11:$Z2459))</f>
        <v/>
      </c>
      <c r="AA2460" s="111" t="str">
        <f>IF($Y2460="", "", $Y2460-SUM($AA$11:$AA2459))</f>
        <v/>
      </c>
      <c r="AB2460" s="111" t="str">
        <f t="shared" si="550"/>
        <v/>
      </c>
      <c r="AC2460" s="121" t="str">
        <f t="shared" si="546"/>
        <v/>
      </c>
      <c r="AD2460" s="122" t="str">
        <f t="shared" si="547"/>
        <v/>
      </c>
      <c r="AE2460" s="123" t="str">
        <f t="shared" si="551"/>
        <v/>
      </c>
      <c r="AG2460" s="150" t="str">
        <f t="shared" si="548"/>
        <v/>
      </c>
    </row>
    <row r="2461" spans="1:33" x14ac:dyDescent="0.25">
      <c r="A2461" s="56"/>
      <c r="B2461" s="70"/>
      <c r="C2461" s="76"/>
      <c r="D2461" s="73"/>
      <c r="E2461" s="79"/>
      <c r="F2461" s="56"/>
      <c r="G2461" s="13" t="str">
        <f t="shared" si="539"/>
        <v/>
      </c>
      <c r="H2461" s="56"/>
      <c r="K2461" s="128"/>
      <c r="L2461" s="128"/>
      <c r="M2461" s="128"/>
      <c r="N2461" s="84" t="str">
        <f t="shared" si="540"/>
        <v/>
      </c>
      <c r="O2461" s="128"/>
      <c r="P2461" s="84" t="str">
        <f t="shared" si="541"/>
        <v/>
      </c>
      <c r="Q2461" s="84" t="str">
        <f t="shared" si="538"/>
        <v/>
      </c>
      <c r="R2461" s="84" t="str">
        <f t="shared" si="542"/>
        <v/>
      </c>
      <c r="S2461" s="84" t="str">
        <f t="shared" si="543"/>
        <v/>
      </c>
      <c r="U2461" s="84" t="str">
        <f t="shared" si="544"/>
        <v/>
      </c>
      <c r="W2461" s="108" t="str">
        <f>IF($N2461="", "", SUM($D$11:$D2461))</f>
        <v/>
      </c>
      <c r="X2461" s="111" t="str">
        <f t="shared" si="545"/>
        <v/>
      </c>
      <c r="Y2461" s="114" t="str">
        <f t="shared" si="549"/>
        <v/>
      </c>
      <c r="Z2461" s="111" t="str">
        <f>IF(X2461="", "", X2461-SUM($Z$11:$Z2460))</f>
        <v/>
      </c>
      <c r="AA2461" s="111" t="str">
        <f>IF($Y2461="", "", $Y2461-SUM($AA$11:$AA2460))</f>
        <v/>
      </c>
      <c r="AB2461" s="111" t="str">
        <f t="shared" si="550"/>
        <v/>
      </c>
      <c r="AC2461" s="121" t="str">
        <f t="shared" si="546"/>
        <v/>
      </c>
      <c r="AD2461" s="122" t="str">
        <f t="shared" si="547"/>
        <v/>
      </c>
      <c r="AE2461" s="123" t="str">
        <f t="shared" si="551"/>
        <v/>
      </c>
      <c r="AG2461" s="150" t="str">
        <f t="shared" si="548"/>
        <v/>
      </c>
    </row>
    <row r="2462" spans="1:33" x14ac:dyDescent="0.25">
      <c r="A2462" s="56"/>
      <c r="B2462" s="70"/>
      <c r="C2462" s="76"/>
      <c r="D2462" s="73"/>
      <c r="E2462" s="79"/>
      <c r="F2462" s="56"/>
      <c r="G2462" s="13" t="str">
        <f t="shared" si="539"/>
        <v/>
      </c>
      <c r="H2462" s="56"/>
      <c r="K2462" s="128"/>
      <c r="L2462" s="128"/>
      <c r="M2462" s="128"/>
      <c r="N2462" s="84" t="str">
        <f t="shared" si="540"/>
        <v/>
      </c>
      <c r="O2462" s="128"/>
      <c r="P2462" s="84" t="str">
        <f t="shared" si="541"/>
        <v/>
      </c>
      <c r="Q2462" s="84" t="str">
        <f t="shared" si="538"/>
        <v/>
      </c>
      <c r="R2462" s="84" t="str">
        <f t="shared" si="542"/>
        <v/>
      </c>
      <c r="S2462" s="84" t="str">
        <f t="shared" si="543"/>
        <v/>
      </c>
      <c r="U2462" s="84" t="str">
        <f t="shared" si="544"/>
        <v/>
      </c>
      <c r="W2462" s="108" t="str">
        <f>IF($N2462="", "", SUM($D$11:$D2462))</f>
        <v/>
      </c>
      <c r="X2462" s="111" t="str">
        <f t="shared" si="545"/>
        <v/>
      </c>
      <c r="Y2462" s="114" t="str">
        <f t="shared" si="549"/>
        <v/>
      </c>
      <c r="Z2462" s="111" t="str">
        <f>IF(X2462="", "", X2462-SUM($Z$11:$Z2461))</f>
        <v/>
      </c>
      <c r="AA2462" s="111" t="str">
        <f>IF($Y2462="", "", $Y2462-SUM($AA$11:$AA2461))</f>
        <v/>
      </c>
      <c r="AB2462" s="111" t="str">
        <f t="shared" si="550"/>
        <v/>
      </c>
      <c r="AC2462" s="121" t="str">
        <f t="shared" si="546"/>
        <v/>
      </c>
      <c r="AD2462" s="122" t="str">
        <f t="shared" si="547"/>
        <v/>
      </c>
      <c r="AE2462" s="123" t="str">
        <f t="shared" si="551"/>
        <v/>
      </c>
      <c r="AG2462" s="150" t="str">
        <f t="shared" si="548"/>
        <v/>
      </c>
    </row>
    <row r="2463" spans="1:33" x14ac:dyDescent="0.25">
      <c r="A2463" s="56"/>
      <c r="B2463" s="70"/>
      <c r="C2463" s="76"/>
      <c r="D2463" s="73"/>
      <c r="E2463" s="79"/>
      <c r="F2463" s="56"/>
      <c r="G2463" s="13" t="str">
        <f t="shared" si="539"/>
        <v/>
      </c>
      <c r="H2463" s="56"/>
      <c r="K2463" s="128"/>
      <c r="L2463" s="128"/>
      <c r="M2463" s="128"/>
      <c r="N2463" s="84" t="str">
        <f t="shared" si="540"/>
        <v/>
      </c>
      <c r="O2463" s="128"/>
      <c r="P2463" s="84" t="str">
        <f t="shared" si="541"/>
        <v/>
      </c>
      <c r="Q2463" s="84" t="str">
        <f t="shared" si="538"/>
        <v/>
      </c>
      <c r="R2463" s="84" t="str">
        <f t="shared" si="542"/>
        <v/>
      </c>
      <c r="S2463" s="84" t="str">
        <f t="shared" si="543"/>
        <v/>
      </c>
      <c r="U2463" s="84" t="str">
        <f t="shared" si="544"/>
        <v/>
      </c>
      <c r="W2463" s="108" t="str">
        <f>IF($N2463="", "", SUM($D$11:$D2463))</f>
        <v/>
      </c>
      <c r="X2463" s="111" t="str">
        <f t="shared" si="545"/>
        <v/>
      </c>
      <c r="Y2463" s="114" t="str">
        <f t="shared" si="549"/>
        <v/>
      </c>
      <c r="Z2463" s="111" t="str">
        <f>IF(X2463="", "", X2463-SUM($Z$11:$Z2462))</f>
        <v/>
      </c>
      <c r="AA2463" s="111" t="str">
        <f>IF($Y2463="", "", $Y2463-SUM($AA$11:$AA2462))</f>
        <v/>
      </c>
      <c r="AB2463" s="111" t="str">
        <f t="shared" si="550"/>
        <v/>
      </c>
      <c r="AC2463" s="121" t="str">
        <f t="shared" si="546"/>
        <v/>
      </c>
      <c r="AD2463" s="122" t="str">
        <f t="shared" si="547"/>
        <v/>
      </c>
      <c r="AE2463" s="123" t="str">
        <f t="shared" si="551"/>
        <v/>
      </c>
      <c r="AG2463" s="150" t="str">
        <f t="shared" si="548"/>
        <v/>
      </c>
    </row>
    <row r="2464" spans="1:33" x14ac:dyDescent="0.25">
      <c r="A2464" s="56"/>
      <c r="B2464" s="70"/>
      <c r="C2464" s="76"/>
      <c r="D2464" s="73"/>
      <c r="E2464" s="79"/>
      <c r="F2464" s="56"/>
      <c r="G2464" s="13" t="str">
        <f t="shared" si="539"/>
        <v/>
      </c>
      <c r="H2464" s="56"/>
      <c r="K2464" s="128"/>
      <c r="L2464" s="128"/>
      <c r="M2464" s="128"/>
      <c r="N2464" s="84" t="str">
        <f t="shared" si="540"/>
        <v/>
      </c>
      <c r="O2464" s="128"/>
      <c r="P2464" s="84" t="str">
        <f t="shared" si="541"/>
        <v/>
      </c>
      <c r="Q2464" s="84" t="str">
        <f t="shared" si="538"/>
        <v/>
      </c>
      <c r="R2464" s="84" t="str">
        <f t="shared" si="542"/>
        <v/>
      </c>
      <c r="S2464" s="84" t="str">
        <f t="shared" si="543"/>
        <v/>
      </c>
      <c r="U2464" s="84" t="str">
        <f t="shared" si="544"/>
        <v/>
      </c>
      <c r="W2464" s="108" t="str">
        <f>IF($N2464="", "", SUM($D$11:$D2464))</f>
        <v/>
      </c>
      <c r="X2464" s="111" t="str">
        <f t="shared" si="545"/>
        <v/>
      </c>
      <c r="Y2464" s="114" t="str">
        <f t="shared" si="549"/>
        <v/>
      </c>
      <c r="Z2464" s="111" t="str">
        <f>IF(X2464="", "", X2464-SUM($Z$11:$Z2463))</f>
        <v/>
      </c>
      <c r="AA2464" s="111" t="str">
        <f>IF($Y2464="", "", $Y2464-SUM($AA$11:$AA2463))</f>
        <v/>
      </c>
      <c r="AB2464" s="111" t="str">
        <f t="shared" si="550"/>
        <v/>
      </c>
      <c r="AC2464" s="121" t="str">
        <f t="shared" si="546"/>
        <v/>
      </c>
      <c r="AD2464" s="122" t="str">
        <f t="shared" si="547"/>
        <v/>
      </c>
      <c r="AE2464" s="123" t="str">
        <f t="shared" si="551"/>
        <v/>
      </c>
      <c r="AG2464" s="150" t="str">
        <f t="shared" si="548"/>
        <v/>
      </c>
    </row>
    <row r="2465" spans="1:33" x14ac:dyDescent="0.25">
      <c r="A2465" s="56"/>
      <c r="B2465" s="70"/>
      <c r="C2465" s="76"/>
      <c r="D2465" s="73"/>
      <c r="E2465" s="79"/>
      <c r="F2465" s="56"/>
      <c r="G2465" s="13" t="str">
        <f t="shared" si="539"/>
        <v/>
      </c>
      <c r="H2465" s="56"/>
      <c r="K2465" s="128"/>
      <c r="L2465" s="128"/>
      <c r="M2465" s="128"/>
      <c r="N2465" s="84" t="str">
        <f t="shared" si="540"/>
        <v/>
      </c>
      <c r="O2465" s="128"/>
      <c r="P2465" s="84" t="str">
        <f t="shared" si="541"/>
        <v/>
      </c>
      <c r="Q2465" s="84" t="str">
        <f t="shared" si="538"/>
        <v/>
      </c>
      <c r="R2465" s="84" t="str">
        <f t="shared" si="542"/>
        <v/>
      </c>
      <c r="S2465" s="84" t="str">
        <f t="shared" si="543"/>
        <v/>
      </c>
      <c r="U2465" s="84" t="str">
        <f t="shared" si="544"/>
        <v/>
      </c>
      <c r="W2465" s="108" t="str">
        <f>IF($N2465="", "", SUM($D$11:$D2465))</f>
        <v/>
      </c>
      <c r="X2465" s="111" t="str">
        <f t="shared" si="545"/>
        <v/>
      </c>
      <c r="Y2465" s="114" t="str">
        <f t="shared" si="549"/>
        <v/>
      </c>
      <c r="Z2465" s="111" t="str">
        <f>IF(X2465="", "", X2465-SUM($Z$11:$Z2464))</f>
        <v/>
      </c>
      <c r="AA2465" s="111" t="str">
        <f>IF($Y2465="", "", $Y2465-SUM($AA$11:$AA2464))</f>
        <v/>
      </c>
      <c r="AB2465" s="111" t="str">
        <f t="shared" si="550"/>
        <v/>
      </c>
      <c r="AC2465" s="121" t="str">
        <f t="shared" si="546"/>
        <v/>
      </c>
      <c r="AD2465" s="122" t="str">
        <f t="shared" si="547"/>
        <v/>
      </c>
      <c r="AE2465" s="123" t="str">
        <f t="shared" si="551"/>
        <v/>
      </c>
      <c r="AG2465" s="150" t="str">
        <f t="shared" si="548"/>
        <v/>
      </c>
    </row>
    <row r="2466" spans="1:33" x14ac:dyDescent="0.25">
      <c r="A2466" s="56"/>
      <c r="B2466" s="70"/>
      <c r="C2466" s="76"/>
      <c r="D2466" s="73"/>
      <c r="E2466" s="79"/>
      <c r="F2466" s="56"/>
      <c r="G2466" s="13" t="str">
        <f t="shared" si="539"/>
        <v/>
      </c>
      <c r="H2466" s="56"/>
      <c r="K2466" s="128"/>
      <c r="L2466" s="128"/>
      <c r="M2466" s="128"/>
      <c r="N2466" s="84" t="str">
        <f t="shared" si="540"/>
        <v/>
      </c>
      <c r="O2466" s="128"/>
      <c r="P2466" s="84" t="str">
        <f t="shared" si="541"/>
        <v/>
      </c>
      <c r="Q2466" s="84" t="str">
        <f t="shared" si="538"/>
        <v/>
      </c>
      <c r="R2466" s="84" t="str">
        <f t="shared" si="542"/>
        <v/>
      </c>
      <c r="S2466" s="84" t="str">
        <f t="shared" si="543"/>
        <v/>
      </c>
      <c r="U2466" s="84" t="str">
        <f t="shared" si="544"/>
        <v/>
      </c>
      <c r="W2466" s="108" t="str">
        <f>IF($N2466="", "", SUM($D$11:$D2466))</f>
        <v/>
      </c>
      <c r="X2466" s="111" t="str">
        <f t="shared" si="545"/>
        <v/>
      </c>
      <c r="Y2466" s="114" t="str">
        <f t="shared" si="549"/>
        <v/>
      </c>
      <c r="Z2466" s="111" t="str">
        <f>IF(X2466="", "", X2466-SUM($Z$11:$Z2465))</f>
        <v/>
      </c>
      <c r="AA2466" s="111" t="str">
        <f>IF($Y2466="", "", $Y2466-SUM($AA$11:$AA2465))</f>
        <v/>
      </c>
      <c r="AB2466" s="111" t="str">
        <f t="shared" si="550"/>
        <v/>
      </c>
      <c r="AC2466" s="121" t="str">
        <f t="shared" si="546"/>
        <v/>
      </c>
      <c r="AD2466" s="122" t="str">
        <f t="shared" si="547"/>
        <v/>
      </c>
      <c r="AE2466" s="123" t="str">
        <f t="shared" si="551"/>
        <v/>
      </c>
      <c r="AG2466" s="150" t="str">
        <f t="shared" si="548"/>
        <v/>
      </c>
    </row>
    <row r="2467" spans="1:33" x14ac:dyDescent="0.25">
      <c r="A2467" s="56"/>
      <c r="B2467" s="70"/>
      <c r="C2467" s="76"/>
      <c r="D2467" s="73"/>
      <c r="E2467" s="79"/>
      <c r="F2467" s="56"/>
      <c r="G2467" s="13" t="str">
        <f t="shared" si="539"/>
        <v/>
      </c>
      <c r="H2467" s="56"/>
      <c r="K2467" s="128"/>
      <c r="L2467" s="128"/>
      <c r="M2467" s="128"/>
      <c r="N2467" s="84" t="str">
        <f t="shared" si="540"/>
        <v/>
      </c>
      <c r="O2467" s="128"/>
      <c r="P2467" s="84" t="str">
        <f t="shared" si="541"/>
        <v/>
      </c>
      <c r="Q2467" s="84" t="str">
        <f t="shared" si="538"/>
        <v/>
      </c>
      <c r="R2467" s="84" t="str">
        <f t="shared" si="542"/>
        <v/>
      </c>
      <c r="S2467" s="84" t="str">
        <f t="shared" si="543"/>
        <v/>
      </c>
      <c r="U2467" s="84" t="str">
        <f t="shared" si="544"/>
        <v/>
      </c>
      <c r="W2467" s="108" t="str">
        <f>IF($N2467="", "", SUM($D$11:$D2467))</f>
        <v/>
      </c>
      <c r="X2467" s="111" t="str">
        <f t="shared" si="545"/>
        <v/>
      </c>
      <c r="Y2467" s="114" t="str">
        <f t="shared" si="549"/>
        <v/>
      </c>
      <c r="Z2467" s="111" t="str">
        <f>IF(X2467="", "", X2467-SUM($Z$11:$Z2466))</f>
        <v/>
      </c>
      <c r="AA2467" s="111" t="str">
        <f>IF($Y2467="", "", $Y2467-SUM($AA$11:$AA2466))</f>
        <v/>
      </c>
      <c r="AB2467" s="111" t="str">
        <f t="shared" si="550"/>
        <v/>
      </c>
      <c r="AC2467" s="121" t="str">
        <f t="shared" si="546"/>
        <v/>
      </c>
      <c r="AD2467" s="122" t="str">
        <f t="shared" si="547"/>
        <v/>
      </c>
      <c r="AE2467" s="123" t="str">
        <f t="shared" si="551"/>
        <v/>
      </c>
      <c r="AG2467" s="150" t="str">
        <f t="shared" si="548"/>
        <v/>
      </c>
    </row>
    <row r="2468" spans="1:33" x14ac:dyDescent="0.25">
      <c r="A2468" s="56"/>
      <c r="B2468" s="70"/>
      <c r="C2468" s="76"/>
      <c r="D2468" s="73"/>
      <c r="E2468" s="79"/>
      <c r="F2468" s="56"/>
      <c r="G2468" s="13" t="str">
        <f t="shared" si="539"/>
        <v/>
      </c>
      <c r="H2468" s="56"/>
      <c r="K2468" s="128"/>
      <c r="L2468" s="128"/>
      <c r="M2468" s="128"/>
      <c r="N2468" s="84" t="str">
        <f t="shared" si="540"/>
        <v/>
      </c>
      <c r="O2468" s="128"/>
      <c r="P2468" s="84" t="str">
        <f t="shared" si="541"/>
        <v/>
      </c>
      <c r="Q2468" s="84" t="str">
        <f t="shared" si="538"/>
        <v/>
      </c>
      <c r="R2468" s="84" t="str">
        <f t="shared" si="542"/>
        <v/>
      </c>
      <c r="S2468" s="84" t="str">
        <f t="shared" si="543"/>
        <v/>
      </c>
      <c r="U2468" s="84" t="str">
        <f t="shared" si="544"/>
        <v/>
      </c>
      <c r="W2468" s="108" t="str">
        <f>IF($N2468="", "", SUM($D$11:$D2468))</f>
        <v/>
      </c>
      <c r="X2468" s="111" t="str">
        <f t="shared" si="545"/>
        <v/>
      </c>
      <c r="Y2468" s="114" t="str">
        <f t="shared" si="549"/>
        <v/>
      </c>
      <c r="Z2468" s="111" t="str">
        <f>IF(X2468="", "", X2468-SUM($Z$11:$Z2467))</f>
        <v/>
      </c>
      <c r="AA2468" s="111" t="str">
        <f>IF($Y2468="", "", $Y2468-SUM($AA$11:$AA2467))</f>
        <v/>
      </c>
      <c r="AB2468" s="111" t="str">
        <f t="shared" si="550"/>
        <v/>
      </c>
      <c r="AC2468" s="121" t="str">
        <f t="shared" si="546"/>
        <v/>
      </c>
      <c r="AD2468" s="122" t="str">
        <f t="shared" si="547"/>
        <v/>
      </c>
      <c r="AE2468" s="123" t="str">
        <f t="shared" si="551"/>
        <v/>
      </c>
      <c r="AG2468" s="150" t="str">
        <f t="shared" si="548"/>
        <v/>
      </c>
    </row>
    <row r="2469" spans="1:33" x14ac:dyDescent="0.25">
      <c r="A2469" s="56"/>
      <c r="B2469" s="70"/>
      <c r="C2469" s="76"/>
      <c r="D2469" s="73"/>
      <c r="E2469" s="79"/>
      <c r="F2469" s="56"/>
      <c r="G2469" s="13" t="str">
        <f t="shared" si="539"/>
        <v/>
      </c>
      <c r="H2469" s="56"/>
      <c r="K2469" s="128"/>
      <c r="L2469" s="128"/>
      <c r="M2469" s="128"/>
      <c r="N2469" s="84" t="str">
        <f t="shared" si="540"/>
        <v/>
      </c>
      <c r="O2469" s="128"/>
      <c r="P2469" s="84" t="str">
        <f t="shared" si="541"/>
        <v/>
      </c>
      <c r="Q2469" s="84" t="str">
        <f t="shared" si="538"/>
        <v/>
      </c>
      <c r="R2469" s="84" t="str">
        <f t="shared" si="542"/>
        <v/>
      </c>
      <c r="S2469" s="84" t="str">
        <f t="shared" si="543"/>
        <v/>
      </c>
      <c r="U2469" s="84" t="str">
        <f t="shared" si="544"/>
        <v/>
      </c>
      <c r="W2469" s="108" t="str">
        <f>IF($N2469="", "", SUM($D$11:$D2469))</f>
        <v/>
      </c>
      <c r="X2469" s="111" t="str">
        <f t="shared" si="545"/>
        <v/>
      </c>
      <c r="Y2469" s="114" t="str">
        <f t="shared" si="549"/>
        <v/>
      </c>
      <c r="Z2469" s="111" t="str">
        <f>IF(X2469="", "", X2469-SUM($Z$11:$Z2468))</f>
        <v/>
      </c>
      <c r="AA2469" s="111" t="str">
        <f>IF($Y2469="", "", $Y2469-SUM($AA$11:$AA2468))</f>
        <v/>
      </c>
      <c r="AB2469" s="111" t="str">
        <f t="shared" si="550"/>
        <v/>
      </c>
      <c r="AC2469" s="121" t="str">
        <f t="shared" si="546"/>
        <v/>
      </c>
      <c r="AD2469" s="122" t="str">
        <f t="shared" si="547"/>
        <v/>
      </c>
      <c r="AE2469" s="123" t="str">
        <f t="shared" si="551"/>
        <v/>
      </c>
      <c r="AG2469" s="150" t="str">
        <f t="shared" si="548"/>
        <v/>
      </c>
    </row>
    <row r="2470" spans="1:33" x14ac:dyDescent="0.25">
      <c r="A2470" s="56"/>
      <c r="B2470" s="70"/>
      <c r="C2470" s="76"/>
      <c r="D2470" s="73"/>
      <c r="E2470" s="79"/>
      <c r="F2470" s="56"/>
      <c r="G2470" s="13" t="str">
        <f t="shared" si="539"/>
        <v/>
      </c>
      <c r="H2470" s="56"/>
      <c r="K2470" s="128"/>
      <c r="L2470" s="128"/>
      <c r="M2470" s="128"/>
      <c r="N2470" s="84" t="str">
        <f t="shared" si="540"/>
        <v/>
      </c>
      <c r="O2470" s="128"/>
      <c r="P2470" s="84" t="str">
        <f t="shared" si="541"/>
        <v/>
      </c>
      <c r="Q2470" s="84" t="str">
        <f t="shared" si="538"/>
        <v/>
      </c>
      <c r="R2470" s="84" t="str">
        <f t="shared" si="542"/>
        <v/>
      </c>
      <c r="S2470" s="84" t="str">
        <f t="shared" si="543"/>
        <v/>
      </c>
      <c r="U2470" s="84" t="str">
        <f t="shared" si="544"/>
        <v/>
      </c>
      <c r="W2470" s="108" t="str">
        <f>IF($N2470="", "", SUM($D$11:$D2470))</f>
        <v/>
      </c>
      <c r="X2470" s="111" t="str">
        <f t="shared" si="545"/>
        <v/>
      </c>
      <c r="Y2470" s="114" t="str">
        <f t="shared" si="549"/>
        <v/>
      </c>
      <c r="Z2470" s="111" t="str">
        <f>IF(X2470="", "", X2470-SUM($Z$11:$Z2469))</f>
        <v/>
      </c>
      <c r="AA2470" s="111" t="str">
        <f>IF($Y2470="", "", $Y2470-SUM($AA$11:$AA2469))</f>
        <v/>
      </c>
      <c r="AB2470" s="111" t="str">
        <f t="shared" si="550"/>
        <v/>
      </c>
      <c r="AC2470" s="121" t="str">
        <f t="shared" si="546"/>
        <v/>
      </c>
      <c r="AD2470" s="122" t="str">
        <f t="shared" si="547"/>
        <v/>
      </c>
      <c r="AE2470" s="123" t="str">
        <f t="shared" si="551"/>
        <v/>
      </c>
      <c r="AG2470" s="150" t="str">
        <f t="shared" si="548"/>
        <v/>
      </c>
    </row>
    <row r="2471" spans="1:33" x14ac:dyDescent="0.25">
      <c r="A2471" s="56"/>
      <c r="B2471" s="70"/>
      <c r="C2471" s="76"/>
      <c r="D2471" s="73"/>
      <c r="E2471" s="79"/>
      <c r="F2471" s="56"/>
      <c r="G2471" s="13" t="str">
        <f t="shared" si="539"/>
        <v/>
      </c>
      <c r="H2471" s="56"/>
      <c r="K2471" s="128"/>
      <c r="L2471" s="128"/>
      <c r="M2471" s="128"/>
      <c r="N2471" s="84" t="str">
        <f t="shared" si="540"/>
        <v/>
      </c>
      <c r="O2471" s="128"/>
      <c r="P2471" s="84" t="str">
        <f t="shared" si="541"/>
        <v/>
      </c>
      <c r="Q2471" s="84" t="str">
        <f t="shared" si="538"/>
        <v/>
      </c>
      <c r="R2471" s="84" t="str">
        <f t="shared" si="542"/>
        <v/>
      </c>
      <c r="S2471" s="84" t="str">
        <f t="shared" si="543"/>
        <v/>
      </c>
      <c r="U2471" s="84" t="str">
        <f t="shared" si="544"/>
        <v/>
      </c>
      <c r="W2471" s="108" t="str">
        <f>IF($N2471="", "", SUM($D$11:$D2471))</f>
        <v/>
      </c>
      <c r="X2471" s="111" t="str">
        <f t="shared" si="545"/>
        <v/>
      </c>
      <c r="Y2471" s="114" t="str">
        <f t="shared" si="549"/>
        <v/>
      </c>
      <c r="Z2471" s="111" t="str">
        <f>IF(X2471="", "", X2471-SUM($Z$11:$Z2470))</f>
        <v/>
      </c>
      <c r="AA2471" s="111" t="str">
        <f>IF($Y2471="", "", $Y2471-SUM($AA$11:$AA2470))</f>
        <v/>
      </c>
      <c r="AB2471" s="111" t="str">
        <f t="shared" si="550"/>
        <v/>
      </c>
      <c r="AC2471" s="121" t="str">
        <f t="shared" si="546"/>
        <v/>
      </c>
      <c r="AD2471" s="122" t="str">
        <f t="shared" si="547"/>
        <v/>
      </c>
      <c r="AE2471" s="123" t="str">
        <f t="shared" si="551"/>
        <v/>
      </c>
      <c r="AG2471" s="150" t="str">
        <f t="shared" si="548"/>
        <v/>
      </c>
    </row>
    <row r="2472" spans="1:33" x14ac:dyDescent="0.25">
      <c r="A2472" s="56"/>
      <c r="B2472" s="70"/>
      <c r="C2472" s="76"/>
      <c r="D2472" s="73"/>
      <c r="E2472" s="79"/>
      <c r="F2472" s="56"/>
      <c r="G2472" s="13" t="str">
        <f t="shared" si="539"/>
        <v/>
      </c>
      <c r="H2472" s="56"/>
      <c r="K2472" s="128"/>
      <c r="L2472" s="128"/>
      <c r="M2472" s="128"/>
      <c r="N2472" s="84" t="str">
        <f t="shared" si="540"/>
        <v/>
      </c>
      <c r="O2472" s="128"/>
      <c r="P2472" s="84" t="str">
        <f t="shared" si="541"/>
        <v/>
      </c>
      <c r="Q2472" s="84" t="str">
        <f t="shared" si="538"/>
        <v/>
      </c>
      <c r="R2472" s="84" t="str">
        <f t="shared" si="542"/>
        <v/>
      </c>
      <c r="S2472" s="84" t="str">
        <f t="shared" si="543"/>
        <v/>
      </c>
      <c r="U2472" s="84" t="str">
        <f t="shared" si="544"/>
        <v/>
      </c>
      <c r="W2472" s="108" t="str">
        <f>IF($N2472="", "", SUM($D$11:$D2472))</f>
        <v/>
      </c>
      <c r="X2472" s="111" t="str">
        <f t="shared" si="545"/>
        <v/>
      </c>
      <c r="Y2472" s="114" t="str">
        <f t="shared" si="549"/>
        <v/>
      </c>
      <c r="Z2472" s="111" t="str">
        <f>IF(X2472="", "", X2472-SUM($Z$11:$Z2471))</f>
        <v/>
      </c>
      <c r="AA2472" s="111" t="str">
        <f>IF($Y2472="", "", $Y2472-SUM($AA$11:$AA2471))</f>
        <v/>
      </c>
      <c r="AB2472" s="111" t="str">
        <f t="shared" si="550"/>
        <v/>
      </c>
      <c r="AC2472" s="121" t="str">
        <f t="shared" si="546"/>
        <v/>
      </c>
      <c r="AD2472" s="122" t="str">
        <f t="shared" si="547"/>
        <v/>
      </c>
      <c r="AE2472" s="123" t="str">
        <f t="shared" si="551"/>
        <v/>
      </c>
      <c r="AG2472" s="150" t="str">
        <f t="shared" si="548"/>
        <v/>
      </c>
    </row>
    <row r="2473" spans="1:33" x14ac:dyDescent="0.25">
      <c r="A2473" s="56"/>
      <c r="B2473" s="70"/>
      <c r="C2473" s="76"/>
      <c r="D2473" s="73"/>
      <c r="E2473" s="79"/>
      <c r="F2473" s="56"/>
      <c r="G2473" s="13" t="str">
        <f t="shared" si="539"/>
        <v/>
      </c>
      <c r="H2473" s="56"/>
      <c r="K2473" s="128"/>
      <c r="L2473" s="128"/>
      <c r="M2473" s="128"/>
      <c r="N2473" s="84" t="str">
        <f t="shared" si="540"/>
        <v/>
      </c>
      <c r="O2473" s="128"/>
      <c r="P2473" s="84" t="str">
        <f t="shared" si="541"/>
        <v/>
      </c>
      <c r="Q2473" s="84" t="str">
        <f t="shared" si="538"/>
        <v/>
      </c>
      <c r="R2473" s="84" t="str">
        <f t="shared" si="542"/>
        <v/>
      </c>
      <c r="S2473" s="84" t="str">
        <f t="shared" si="543"/>
        <v/>
      </c>
      <c r="U2473" s="84" t="str">
        <f t="shared" si="544"/>
        <v/>
      </c>
      <c r="W2473" s="108" t="str">
        <f>IF($N2473="", "", SUM($D$11:$D2473))</f>
        <v/>
      </c>
      <c r="X2473" s="111" t="str">
        <f t="shared" si="545"/>
        <v/>
      </c>
      <c r="Y2473" s="114" t="str">
        <f t="shared" si="549"/>
        <v/>
      </c>
      <c r="Z2473" s="111" t="str">
        <f>IF(X2473="", "", X2473-SUM($Z$11:$Z2472))</f>
        <v/>
      </c>
      <c r="AA2473" s="111" t="str">
        <f>IF($Y2473="", "", $Y2473-SUM($AA$11:$AA2472))</f>
        <v/>
      </c>
      <c r="AB2473" s="111" t="str">
        <f t="shared" si="550"/>
        <v/>
      </c>
      <c r="AC2473" s="121" t="str">
        <f t="shared" si="546"/>
        <v/>
      </c>
      <c r="AD2473" s="122" t="str">
        <f t="shared" si="547"/>
        <v/>
      </c>
      <c r="AE2473" s="123" t="str">
        <f t="shared" si="551"/>
        <v/>
      </c>
      <c r="AG2473" s="150" t="str">
        <f t="shared" si="548"/>
        <v/>
      </c>
    </row>
    <row r="2474" spans="1:33" x14ac:dyDescent="0.25">
      <c r="A2474" s="56"/>
      <c r="B2474" s="70"/>
      <c r="C2474" s="76"/>
      <c r="D2474" s="73"/>
      <c r="E2474" s="79"/>
      <c r="F2474" s="56"/>
      <c r="G2474" s="13" t="str">
        <f t="shared" si="539"/>
        <v/>
      </c>
      <c r="H2474" s="56"/>
      <c r="K2474" s="128"/>
      <c r="L2474" s="128"/>
      <c r="M2474" s="128"/>
      <c r="N2474" s="84" t="str">
        <f t="shared" si="540"/>
        <v/>
      </c>
      <c r="O2474" s="128"/>
      <c r="P2474" s="84" t="str">
        <f t="shared" si="541"/>
        <v/>
      </c>
      <c r="Q2474" s="84" t="str">
        <f t="shared" si="538"/>
        <v/>
      </c>
      <c r="R2474" s="84" t="str">
        <f t="shared" si="542"/>
        <v/>
      </c>
      <c r="S2474" s="84" t="str">
        <f t="shared" si="543"/>
        <v/>
      </c>
      <c r="U2474" s="84" t="str">
        <f t="shared" si="544"/>
        <v/>
      </c>
      <c r="W2474" s="108" t="str">
        <f>IF($N2474="", "", SUM($D$11:$D2474))</f>
        <v/>
      </c>
      <c r="X2474" s="111" t="str">
        <f t="shared" si="545"/>
        <v/>
      </c>
      <c r="Y2474" s="114" t="str">
        <f t="shared" si="549"/>
        <v/>
      </c>
      <c r="Z2474" s="111" t="str">
        <f>IF(X2474="", "", X2474-SUM($Z$11:$Z2473))</f>
        <v/>
      </c>
      <c r="AA2474" s="111" t="str">
        <f>IF($Y2474="", "", $Y2474-SUM($AA$11:$AA2473))</f>
        <v/>
      </c>
      <c r="AB2474" s="111" t="str">
        <f t="shared" si="550"/>
        <v/>
      </c>
      <c r="AC2474" s="121" t="str">
        <f t="shared" si="546"/>
        <v/>
      </c>
      <c r="AD2474" s="122" t="str">
        <f t="shared" si="547"/>
        <v/>
      </c>
      <c r="AE2474" s="123" t="str">
        <f t="shared" si="551"/>
        <v/>
      </c>
      <c r="AG2474" s="150" t="str">
        <f t="shared" si="548"/>
        <v/>
      </c>
    </row>
    <row r="2475" spans="1:33" x14ac:dyDescent="0.25">
      <c r="A2475" s="56"/>
      <c r="B2475" s="70"/>
      <c r="C2475" s="76"/>
      <c r="D2475" s="73"/>
      <c r="E2475" s="79"/>
      <c r="F2475" s="56"/>
      <c r="G2475" s="13" t="str">
        <f t="shared" si="539"/>
        <v/>
      </c>
      <c r="H2475" s="56"/>
      <c r="K2475" s="128"/>
      <c r="L2475" s="128"/>
      <c r="M2475" s="128"/>
      <c r="N2475" s="84" t="str">
        <f t="shared" si="540"/>
        <v/>
      </c>
      <c r="O2475" s="128"/>
      <c r="P2475" s="84" t="str">
        <f t="shared" si="541"/>
        <v/>
      </c>
      <c r="Q2475" s="84" t="str">
        <f t="shared" si="538"/>
        <v/>
      </c>
      <c r="R2475" s="84" t="str">
        <f t="shared" si="542"/>
        <v/>
      </c>
      <c r="S2475" s="84" t="str">
        <f t="shared" si="543"/>
        <v/>
      </c>
      <c r="U2475" s="84" t="str">
        <f t="shared" si="544"/>
        <v/>
      </c>
      <c r="W2475" s="108" t="str">
        <f>IF($N2475="", "", SUM($D$11:$D2475))</f>
        <v/>
      </c>
      <c r="X2475" s="111" t="str">
        <f t="shared" si="545"/>
        <v/>
      </c>
      <c r="Y2475" s="114" t="str">
        <f t="shared" si="549"/>
        <v/>
      </c>
      <c r="Z2475" s="111" t="str">
        <f>IF(X2475="", "", X2475-SUM($Z$11:$Z2474))</f>
        <v/>
      </c>
      <c r="AA2475" s="111" t="str">
        <f>IF($Y2475="", "", $Y2475-SUM($AA$11:$AA2474))</f>
        <v/>
      </c>
      <c r="AB2475" s="111" t="str">
        <f t="shared" si="550"/>
        <v/>
      </c>
      <c r="AC2475" s="121" t="str">
        <f t="shared" si="546"/>
        <v/>
      </c>
      <c r="AD2475" s="122" t="str">
        <f t="shared" si="547"/>
        <v/>
      </c>
      <c r="AE2475" s="123" t="str">
        <f t="shared" si="551"/>
        <v/>
      </c>
      <c r="AG2475" s="150" t="str">
        <f t="shared" si="548"/>
        <v/>
      </c>
    </row>
    <row r="2476" spans="1:33" x14ac:dyDescent="0.25">
      <c r="A2476" s="56"/>
      <c r="B2476" s="70"/>
      <c r="C2476" s="76"/>
      <c r="D2476" s="73"/>
      <c r="E2476" s="79"/>
      <c r="F2476" s="56"/>
      <c r="G2476" s="13" t="str">
        <f t="shared" si="539"/>
        <v/>
      </c>
      <c r="H2476" s="56"/>
      <c r="K2476" s="128"/>
      <c r="L2476" s="128"/>
      <c r="M2476" s="128"/>
      <c r="N2476" s="84" t="str">
        <f t="shared" si="540"/>
        <v/>
      </c>
      <c r="O2476" s="128"/>
      <c r="P2476" s="84" t="str">
        <f t="shared" si="541"/>
        <v/>
      </c>
      <c r="Q2476" s="84" t="str">
        <f t="shared" si="538"/>
        <v/>
      </c>
      <c r="R2476" s="84" t="str">
        <f t="shared" si="542"/>
        <v/>
      </c>
      <c r="S2476" s="84" t="str">
        <f t="shared" si="543"/>
        <v/>
      </c>
      <c r="U2476" s="84" t="str">
        <f t="shared" si="544"/>
        <v/>
      </c>
      <c r="W2476" s="108" t="str">
        <f>IF($N2476="", "", SUM($D$11:$D2476))</f>
        <v/>
      </c>
      <c r="X2476" s="111" t="str">
        <f t="shared" si="545"/>
        <v/>
      </c>
      <c r="Y2476" s="114" t="str">
        <f t="shared" si="549"/>
        <v/>
      </c>
      <c r="Z2476" s="111" t="str">
        <f>IF(X2476="", "", X2476-SUM($Z$11:$Z2475))</f>
        <v/>
      </c>
      <c r="AA2476" s="111" t="str">
        <f>IF($Y2476="", "", $Y2476-SUM($AA$11:$AA2475))</f>
        <v/>
      </c>
      <c r="AB2476" s="111" t="str">
        <f t="shared" si="550"/>
        <v/>
      </c>
      <c r="AC2476" s="121" t="str">
        <f t="shared" si="546"/>
        <v/>
      </c>
      <c r="AD2476" s="122" t="str">
        <f t="shared" si="547"/>
        <v/>
      </c>
      <c r="AE2476" s="123" t="str">
        <f t="shared" si="551"/>
        <v/>
      </c>
      <c r="AG2476" s="150" t="str">
        <f t="shared" si="548"/>
        <v/>
      </c>
    </row>
    <row r="2477" spans="1:33" x14ac:dyDescent="0.25">
      <c r="A2477" s="56"/>
      <c r="B2477" s="70"/>
      <c r="C2477" s="76"/>
      <c r="D2477" s="73"/>
      <c r="E2477" s="79"/>
      <c r="F2477" s="56"/>
      <c r="G2477" s="13" t="str">
        <f t="shared" si="539"/>
        <v/>
      </c>
      <c r="H2477" s="56"/>
      <c r="K2477" s="128"/>
      <c r="L2477" s="128"/>
      <c r="M2477" s="128"/>
      <c r="N2477" s="84" t="str">
        <f t="shared" si="540"/>
        <v/>
      </c>
      <c r="O2477" s="128"/>
      <c r="P2477" s="84" t="str">
        <f t="shared" si="541"/>
        <v/>
      </c>
      <c r="Q2477" s="84" t="str">
        <f t="shared" si="538"/>
        <v/>
      </c>
      <c r="R2477" s="84" t="str">
        <f t="shared" si="542"/>
        <v/>
      </c>
      <c r="S2477" s="84" t="str">
        <f t="shared" si="543"/>
        <v/>
      </c>
      <c r="U2477" s="84" t="str">
        <f t="shared" si="544"/>
        <v/>
      </c>
      <c r="W2477" s="108" t="str">
        <f>IF($N2477="", "", SUM($D$11:$D2477))</f>
        <v/>
      </c>
      <c r="X2477" s="111" t="str">
        <f t="shared" si="545"/>
        <v/>
      </c>
      <c r="Y2477" s="114" t="str">
        <f t="shared" si="549"/>
        <v/>
      </c>
      <c r="Z2477" s="111" t="str">
        <f>IF(X2477="", "", X2477-SUM($Z$11:$Z2476))</f>
        <v/>
      </c>
      <c r="AA2477" s="111" t="str">
        <f>IF($Y2477="", "", $Y2477-SUM($AA$11:$AA2476))</f>
        <v/>
      </c>
      <c r="AB2477" s="111" t="str">
        <f t="shared" si="550"/>
        <v/>
      </c>
      <c r="AC2477" s="121" t="str">
        <f t="shared" si="546"/>
        <v/>
      </c>
      <c r="AD2477" s="122" t="str">
        <f t="shared" si="547"/>
        <v/>
      </c>
      <c r="AE2477" s="123" t="str">
        <f t="shared" si="551"/>
        <v/>
      </c>
      <c r="AG2477" s="150" t="str">
        <f t="shared" si="548"/>
        <v/>
      </c>
    </row>
    <row r="2478" spans="1:33" x14ac:dyDescent="0.25">
      <c r="A2478" s="56"/>
      <c r="B2478" s="70"/>
      <c r="C2478" s="76"/>
      <c r="D2478" s="73"/>
      <c r="E2478" s="79"/>
      <c r="F2478" s="56"/>
      <c r="G2478" s="13" t="str">
        <f t="shared" si="539"/>
        <v/>
      </c>
      <c r="H2478" s="56"/>
      <c r="K2478" s="128"/>
      <c r="L2478" s="128"/>
      <c r="M2478" s="128"/>
      <c r="N2478" s="84" t="str">
        <f t="shared" si="540"/>
        <v/>
      </c>
      <c r="O2478" s="128"/>
      <c r="P2478" s="84" t="str">
        <f t="shared" si="541"/>
        <v/>
      </c>
      <c r="Q2478" s="84" t="str">
        <f t="shared" si="538"/>
        <v/>
      </c>
      <c r="R2478" s="84" t="str">
        <f t="shared" si="542"/>
        <v/>
      </c>
      <c r="S2478" s="84" t="str">
        <f t="shared" si="543"/>
        <v/>
      </c>
      <c r="U2478" s="84" t="str">
        <f t="shared" si="544"/>
        <v/>
      </c>
      <c r="W2478" s="108" t="str">
        <f>IF($N2478="", "", SUM($D$11:$D2478))</f>
        <v/>
      </c>
      <c r="X2478" s="111" t="str">
        <f t="shared" si="545"/>
        <v/>
      </c>
      <c r="Y2478" s="114" t="str">
        <f t="shared" si="549"/>
        <v/>
      </c>
      <c r="Z2478" s="111" t="str">
        <f>IF(X2478="", "", X2478-SUM($Z$11:$Z2477))</f>
        <v/>
      </c>
      <c r="AA2478" s="111" t="str">
        <f>IF($Y2478="", "", $Y2478-SUM($AA$11:$AA2477))</f>
        <v/>
      </c>
      <c r="AB2478" s="111" t="str">
        <f t="shared" si="550"/>
        <v/>
      </c>
      <c r="AC2478" s="121" t="str">
        <f t="shared" si="546"/>
        <v/>
      </c>
      <c r="AD2478" s="122" t="str">
        <f t="shared" si="547"/>
        <v/>
      </c>
      <c r="AE2478" s="123" t="str">
        <f t="shared" si="551"/>
        <v/>
      </c>
      <c r="AG2478" s="150" t="str">
        <f t="shared" si="548"/>
        <v/>
      </c>
    </row>
    <row r="2479" spans="1:33" x14ac:dyDescent="0.25">
      <c r="A2479" s="56"/>
      <c r="B2479" s="70"/>
      <c r="C2479" s="76"/>
      <c r="D2479" s="73"/>
      <c r="E2479" s="79"/>
      <c r="F2479" s="56"/>
      <c r="G2479" s="13" t="str">
        <f t="shared" si="539"/>
        <v/>
      </c>
      <c r="H2479" s="56"/>
      <c r="K2479" s="128"/>
      <c r="L2479" s="128"/>
      <c r="M2479" s="128"/>
      <c r="N2479" s="84" t="str">
        <f t="shared" si="540"/>
        <v/>
      </c>
      <c r="O2479" s="128"/>
      <c r="P2479" s="84" t="str">
        <f t="shared" si="541"/>
        <v/>
      </c>
      <c r="Q2479" s="84" t="str">
        <f t="shared" si="538"/>
        <v/>
      </c>
      <c r="R2479" s="84" t="str">
        <f t="shared" si="542"/>
        <v/>
      </c>
      <c r="S2479" s="84" t="str">
        <f t="shared" si="543"/>
        <v/>
      </c>
      <c r="U2479" s="84" t="str">
        <f t="shared" si="544"/>
        <v/>
      </c>
      <c r="W2479" s="108" t="str">
        <f>IF($N2479="", "", SUM($D$11:$D2479))</f>
        <v/>
      </c>
      <c r="X2479" s="111" t="str">
        <f t="shared" si="545"/>
        <v/>
      </c>
      <c r="Y2479" s="114" t="str">
        <f t="shared" si="549"/>
        <v/>
      </c>
      <c r="Z2479" s="111" t="str">
        <f>IF(X2479="", "", X2479-SUM($Z$11:$Z2478))</f>
        <v/>
      </c>
      <c r="AA2479" s="111" t="str">
        <f>IF($Y2479="", "", $Y2479-SUM($AA$11:$AA2478))</f>
        <v/>
      </c>
      <c r="AB2479" s="111" t="str">
        <f t="shared" si="550"/>
        <v/>
      </c>
      <c r="AC2479" s="121" t="str">
        <f t="shared" si="546"/>
        <v/>
      </c>
      <c r="AD2479" s="122" t="str">
        <f t="shared" si="547"/>
        <v/>
      </c>
      <c r="AE2479" s="123" t="str">
        <f t="shared" si="551"/>
        <v/>
      </c>
      <c r="AG2479" s="150" t="str">
        <f t="shared" si="548"/>
        <v/>
      </c>
    </row>
    <row r="2480" spans="1:33" x14ac:dyDescent="0.25">
      <c r="A2480" s="56"/>
      <c r="B2480" s="70"/>
      <c r="C2480" s="76"/>
      <c r="D2480" s="73"/>
      <c r="E2480" s="79"/>
      <c r="F2480" s="56"/>
      <c r="G2480" s="13" t="str">
        <f t="shared" si="539"/>
        <v/>
      </c>
      <c r="H2480" s="56"/>
      <c r="K2480" s="128"/>
      <c r="L2480" s="128"/>
      <c r="M2480" s="128"/>
      <c r="N2480" s="84" t="str">
        <f t="shared" si="540"/>
        <v/>
      </c>
      <c r="O2480" s="128"/>
      <c r="P2480" s="84" t="str">
        <f t="shared" si="541"/>
        <v/>
      </c>
      <c r="Q2480" s="84" t="str">
        <f t="shared" si="538"/>
        <v/>
      </c>
      <c r="R2480" s="84" t="str">
        <f t="shared" si="542"/>
        <v/>
      </c>
      <c r="S2480" s="84" t="str">
        <f t="shared" si="543"/>
        <v/>
      </c>
      <c r="U2480" s="84" t="str">
        <f t="shared" si="544"/>
        <v/>
      </c>
      <c r="W2480" s="108" t="str">
        <f>IF($N2480="", "", SUM($D$11:$D2480))</f>
        <v/>
      </c>
      <c r="X2480" s="111" t="str">
        <f t="shared" si="545"/>
        <v/>
      </c>
      <c r="Y2480" s="114" t="str">
        <f t="shared" si="549"/>
        <v/>
      </c>
      <c r="Z2480" s="111" t="str">
        <f>IF(X2480="", "", X2480-SUM($Z$11:$Z2479))</f>
        <v/>
      </c>
      <c r="AA2480" s="111" t="str">
        <f>IF($Y2480="", "", $Y2480-SUM($AA$11:$AA2479))</f>
        <v/>
      </c>
      <c r="AB2480" s="111" t="str">
        <f t="shared" si="550"/>
        <v/>
      </c>
      <c r="AC2480" s="121" t="str">
        <f t="shared" si="546"/>
        <v/>
      </c>
      <c r="AD2480" s="122" t="str">
        <f t="shared" si="547"/>
        <v/>
      </c>
      <c r="AE2480" s="123" t="str">
        <f t="shared" si="551"/>
        <v/>
      </c>
      <c r="AG2480" s="150" t="str">
        <f t="shared" si="548"/>
        <v/>
      </c>
    </row>
    <row r="2481" spans="1:33" x14ac:dyDescent="0.25">
      <c r="A2481" s="56"/>
      <c r="B2481" s="70"/>
      <c r="C2481" s="76"/>
      <c r="D2481" s="73"/>
      <c r="E2481" s="79"/>
      <c r="F2481" s="56"/>
      <c r="G2481" s="13" t="str">
        <f t="shared" si="539"/>
        <v/>
      </c>
      <c r="H2481" s="56"/>
      <c r="K2481" s="128"/>
      <c r="L2481" s="128"/>
      <c r="M2481" s="128"/>
      <c r="N2481" s="84" t="str">
        <f t="shared" si="540"/>
        <v/>
      </c>
      <c r="O2481" s="128"/>
      <c r="P2481" s="84" t="str">
        <f t="shared" si="541"/>
        <v/>
      </c>
      <c r="Q2481" s="84" t="str">
        <f t="shared" si="538"/>
        <v/>
      </c>
      <c r="R2481" s="84" t="str">
        <f t="shared" si="542"/>
        <v/>
      </c>
      <c r="S2481" s="84" t="str">
        <f t="shared" si="543"/>
        <v/>
      </c>
      <c r="U2481" s="84" t="str">
        <f t="shared" si="544"/>
        <v/>
      </c>
      <c r="W2481" s="108" t="str">
        <f>IF($N2481="", "", SUM($D$11:$D2481))</f>
        <v/>
      </c>
      <c r="X2481" s="111" t="str">
        <f t="shared" si="545"/>
        <v/>
      </c>
      <c r="Y2481" s="114" t="str">
        <f t="shared" si="549"/>
        <v/>
      </c>
      <c r="Z2481" s="111" t="str">
        <f>IF(X2481="", "", X2481-SUM($Z$11:$Z2480))</f>
        <v/>
      </c>
      <c r="AA2481" s="111" t="str">
        <f>IF($Y2481="", "", $Y2481-SUM($AA$11:$AA2480))</f>
        <v/>
      </c>
      <c r="AB2481" s="111" t="str">
        <f t="shared" si="550"/>
        <v/>
      </c>
      <c r="AC2481" s="121" t="str">
        <f t="shared" si="546"/>
        <v/>
      </c>
      <c r="AD2481" s="122" t="str">
        <f t="shared" si="547"/>
        <v/>
      </c>
      <c r="AE2481" s="123" t="str">
        <f t="shared" si="551"/>
        <v/>
      </c>
      <c r="AG2481" s="150" t="str">
        <f t="shared" si="548"/>
        <v/>
      </c>
    </row>
    <row r="2482" spans="1:33" x14ac:dyDescent="0.25">
      <c r="A2482" s="56"/>
      <c r="B2482" s="70"/>
      <c r="C2482" s="76"/>
      <c r="D2482" s="73"/>
      <c r="E2482" s="79"/>
      <c r="F2482" s="56"/>
      <c r="G2482" s="13" t="str">
        <f t="shared" si="539"/>
        <v/>
      </c>
      <c r="H2482" s="56"/>
      <c r="K2482" s="128"/>
      <c r="L2482" s="128"/>
      <c r="M2482" s="128"/>
      <c r="N2482" s="84" t="str">
        <f t="shared" si="540"/>
        <v/>
      </c>
      <c r="O2482" s="128"/>
      <c r="P2482" s="84" t="str">
        <f t="shared" si="541"/>
        <v/>
      </c>
      <c r="Q2482" s="84" t="str">
        <f t="shared" si="538"/>
        <v/>
      </c>
      <c r="R2482" s="84" t="str">
        <f t="shared" si="542"/>
        <v/>
      </c>
      <c r="S2482" s="84" t="str">
        <f t="shared" si="543"/>
        <v/>
      </c>
      <c r="U2482" s="84" t="str">
        <f t="shared" si="544"/>
        <v/>
      </c>
      <c r="W2482" s="108" t="str">
        <f>IF($N2482="", "", SUM($D$11:$D2482))</f>
        <v/>
      </c>
      <c r="X2482" s="111" t="str">
        <f t="shared" si="545"/>
        <v/>
      </c>
      <c r="Y2482" s="114" t="str">
        <f t="shared" si="549"/>
        <v/>
      </c>
      <c r="Z2482" s="111" t="str">
        <f>IF(X2482="", "", X2482-SUM($Z$11:$Z2481))</f>
        <v/>
      </c>
      <c r="AA2482" s="111" t="str">
        <f>IF($Y2482="", "", $Y2482-SUM($AA$11:$AA2481))</f>
        <v/>
      </c>
      <c r="AB2482" s="111" t="str">
        <f t="shared" si="550"/>
        <v/>
      </c>
      <c r="AC2482" s="121" t="str">
        <f t="shared" si="546"/>
        <v/>
      </c>
      <c r="AD2482" s="122" t="str">
        <f t="shared" si="547"/>
        <v/>
      </c>
      <c r="AE2482" s="123" t="str">
        <f t="shared" si="551"/>
        <v/>
      </c>
      <c r="AG2482" s="150" t="str">
        <f t="shared" si="548"/>
        <v/>
      </c>
    </row>
    <row r="2483" spans="1:33" x14ac:dyDescent="0.25">
      <c r="A2483" s="56"/>
      <c r="B2483" s="70"/>
      <c r="C2483" s="76"/>
      <c r="D2483" s="73"/>
      <c r="E2483" s="79"/>
      <c r="F2483" s="56"/>
      <c r="G2483" s="13" t="str">
        <f t="shared" si="539"/>
        <v/>
      </c>
      <c r="H2483" s="56"/>
      <c r="K2483" s="128"/>
      <c r="L2483" s="128"/>
      <c r="M2483" s="128"/>
      <c r="N2483" s="84" t="str">
        <f t="shared" si="540"/>
        <v/>
      </c>
      <c r="O2483" s="128"/>
      <c r="P2483" s="84" t="str">
        <f t="shared" si="541"/>
        <v/>
      </c>
      <c r="Q2483" s="84" t="str">
        <f t="shared" si="538"/>
        <v/>
      </c>
      <c r="R2483" s="84" t="str">
        <f t="shared" si="542"/>
        <v/>
      </c>
      <c r="S2483" s="84" t="str">
        <f t="shared" si="543"/>
        <v/>
      </c>
      <c r="U2483" s="84" t="str">
        <f t="shared" si="544"/>
        <v/>
      </c>
      <c r="W2483" s="108" t="str">
        <f>IF($N2483="", "", SUM($D$11:$D2483))</f>
        <v/>
      </c>
      <c r="X2483" s="111" t="str">
        <f t="shared" si="545"/>
        <v/>
      </c>
      <c r="Y2483" s="114" t="str">
        <f t="shared" si="549"/>
        <v/>
      </c>
      <c r="Z2483" s="111" t="str">
        <f>IF(X2483="", "", X2483-SUM($Z$11:$Z2482))</f>
        <v/>
      </c>
      <c r="AA2483" s="111" t="str">
        <f>IF($Y2483="", "", $Y2483-SUM($AA$11:$AA2482))</f>
        <v/>
      </c>
      <c r="AB2483" s="111" t="str">
        <f t="shared" si="550"/>
        <v/>
      </c>
      <c r="AC2483" s="121" t="str">
        <f t="shared" si="546"/>
        <v/>
      </c>
      <c r="AD2483" s="122" t="str">
        <f t="shared" si="547"/>
        <v/>
      </c>
      <c r="AE2483" s="123" t="str">
        <f t="shared" si="551"/>
        <v/>
      </c>
      <c r="AG2483" s="150" t="str">
        <f t="shared" si="548"/>
        <v/>
      </c>
    </row>
    <row r="2484" spans="1:33" x14ac:dyDescent="0.25">
      <c r="A2484" s="56"/>
      <c r="B2484" s="70"/>
      <c r="C2484" s="76"/>
      <c r="D2484" s="73"/>
      <c r="E2484" s="79"/>
      <c r="F2484" s="56"/>
      <c r="G2484" s="13" t="str">
        <f t="shared" si="539"/>
        <v/>
      </c>
      <c r="H2484" s="56"/>
      <c r="K2484" s="128"/>
      <c r="L2484" s="128"/>
      <c r="M2484" s="128"/>
      <c r="N2484" s="84" t="str">
        <f t="shared" si="540"/>
        <v/>
      </c>
      <c r="O2484" s="128"/>
      <c r="P2484" s="84" t="str">
        <f t="shared" si="541"/>
        <v/>
      </c>
      <c r="Q2484" s="84" t="str">
        <f t="shared" si="538"/>
        <v/>
      </c>
      <c r="R2484" s="84" t="str">
        <f t="shared" si="542"/>
        <v/>
      </c>
      <c r="S2484" s="84" t="str">
        <f t="shared" si="543"/>
        <v/>
      </c>
      <c r="U2484" s="84" t="str">
        <f t="shared" si="544"/>
        <v/>
      </c>
      <c r="W2484" s="108" t="str">
        <f>IF($N2484="", "", SUM($D$11:$D2484))</f>
        <v/>
      </c>
      <c r="X2484" s="111" t="str">
        <f t="shared" si="545"/>
        <v/>
      </c>
      <c r="Y2484" s="114" t="str">
        <f t="shared" si="549"/>
        <v/>
      </c>
      <c r="Z2484" s="111" t="str">
        <f>IF(X2484="", "", X2484-SUM($Z$11:$Z2483))</f>
        <v/>
      </c>
      <c r="AA2484" s="111" t="str">
        <f>IF($Y2484="", "", $Y2484-SUM($AA$11:$AA2483))</f>
        <v/>
      </c>
      <c r="AB2484" s="111" t="str">
        <f t="shared" si="550"/>
        <v/>
      </c>
      <c r="AC2484" s="121" t="str">
        <f t="shared" si="546"/>
        <v/>
      </c>
      <c r="AD2484" s="122" t="str">
        <f t="shared" si="547"/>
        <v/>
      </c>
      <c r="AE2484" s="123" t="str">
        <f t="shared" si="551"/>
        <v/>
      </c>
      <c r="AG2484" s="150" t="str">
        <f t="shared" si="548"/>
        <v/>
      </c>
    </row>
    <row r="2485" spans="1:33" x14ac:dyDescent="0.25">
      <c r="A2485" s="56"/>
      <c r="B2485" s="70"/>
      <c r="C2485" s="76"/>
      <c r="D2485" s="73"/>
      <c r="E2485" s="79"/>
      <c r="F2485" s="56"/>
      <c r="G2485" s="13" t="str">
        <f t="shared" si="539"/>
        <v/>
      </c>
      <c r="H2485" s="56"/>
      <c r="K2485" s="128"/>
      <c r="L2485" s="128"/>
      <c r="M2485" s="128"/>
      <c r="N2485" s="84" t="str">
        <f t="shared" si="540"/>
        <v/>
      </c>
      <c r="O2485" s="128"/>
      <c r="P2485" s="84" t="str">
        <f t="shared" si="541"/>
        <v/>
      </c>
      <c r="Q2485" s="84" t="str">
        <f t="shared" si="538"/>
        <v/>
      </c>
      <c r="R2485" s="84" t="str">
        <f t="shared" si="542"/>
        <v/>
      </c>
      <c r="S2485" s="84" t="str">
        <f t="shared" si="543"/>
        <v/>
      </c>
      <c r="U2485" s="84" t="str">
        <f t="shared" si="544"/>
        <v/>
      </c>
      <c r="W2485" s="108" t="str">
        <f>IF($N2485="", "", SUM($D$11:$D2485))</f>
        <v/>
      </c>
      <c r="X2485" s="111" t="str">
        <f t="shared" si="545"/>
        <v/>
      </c>
      <c r="Y2485" s="114" t="str">
        <f t="shared" si="549"/>
        <v/>
      </c>
      <c r="Z2485" s="111" t="str">
        <f>IF(X2485="", "", X2485-SUM($Z$11:$Z2484))</f>
        <v/>
      </c>
      <c r="AA2485" s="111" t="str">
        <f>IF($Y2485="", "", $Y2485-SUM($AA$11:$AA2484))</f>
        <v/>
      </c>
      <c r="AB2485" s="111" t="str">
        <f t="shared" si="550"/>
        <v/>
      </c>
      <c r="AC2485" s="121" t="str">
        <f t="shared" si="546"/>
        <v/>
      </c>
      <c r="AD2485" s="122" t="str">
        <f t="shared" si="547"/>
        <v/>
      </c>
      <c r="AE2485" s="123" t="str">
        <f t="shared" si="551"/>
        <v/>
      </c>
      <c r="AG2485" s="150" t="str">
        <f t="shared" si="548"/>
        <v/>
      </c>
    </row>
    <row r="2486" spans="1:33" x14ac:dyDescent="0.25">
      <c r="A2486" s="56"/>
      <c r="B2486" s="70"/>
      <c r="C2486" s="76"/>
      <c r="D2486" s="73"/>
      <c r="E2486" s="79"/>
      <c r="F2486" s="56"/>
      <c r="G2486" s="13" t="str">
        <f t="shared" si="539"/>
        <v/>
      </c>
      <c r="H2486" s="56"/>
      <c r="K2486" s="128"/>
      <c r="L2486" s="128"/>
      <c r="M2486" s="128"/>
      <c r="N2486" s="84" t="str">
        <f t="shared" si="540"/>
        <v/>
      </c>
      <c r="O2486" s="128"/>
      <c r="P2486" s="84" t="str">
        <f t="shared" si="541"/>
        <v/>
      </c>
      <c r="Q2486" s="84" t="str">
        <f t="shared" si="538"/>
        <v/>
      </c>
      <c r="R2486" s="84" t="str">
        <f t="shared" si="542"/>
        <v/>
      </c>
      <c r="S2486" s="84" t="str">
        <f t="shared" si="543"/>
        <v/>
      </c>
      <c r="U2486" s="84" t="str">
        <f t="shared" si="544"/>
        <v/>
      </c>
      <c r="W2486" s="108" t="str">
        <f>IF($N2486="", "", SUM($D$11:$D2486))</f>
        <v/>
      </c>
      <c r="X2486" s="111" t="str">
        <f t="shared" si="545"/>
        <v/>
      </c>
      <c r="Y2486" s="114" t="str">
        <f t="shared" si="549"/>
        <v/>
      </c>
      <c r="Z2486" s="111" t="str">
        <f>IF(X2486="", "", X2486-SUM($Z$11:$Z2485))</f>
        <v/>
      </c>
      <c r="AA2486" s="111" t="str">
        <f>IF($Y2486="", "", $Y2486-SUM($AA$11:$AA2485))</f>
        <v/>
      </c>
      <c r="AB2486" s="111" t="str">
        <f t="shared" si="550"/>
        <v/>
      </c>
      <c r="AC2486" s="121" t="str">
        <f t="shared" si="546"/>
        <v/>
      </c>
      <c r="AD2486" s="122" t="str">
        <f t="shared" si="547"/>
        <v/>
      </c>
      <c r="AE2486" s="123" t="str">
        <f t="shared" si="551"/>
        <v/>
      </c>
      <c r="AG2486" s="150" t="str">
        <f t="shared" si="548"/>
        <v/>
      </c>
    </row>
    <row r="2487" spans="1:33" x14ac:dyDescent="0.25">
      <c r="A2487" s="56"/>
      <c r="B2487" s="70"/>
      <c r="C2487" s="76"/>
      <c r="D2487" s="73"/>
      <c r="E2487" s="79"/>
      <c r="F2487" s="56"/>
      <c r="G2487" s="13" t="str">
        <f t="shared" si="539"/>
        <v/>
      </c>
      <c r="H2487" s="56"/>
      <c r="K2487" s="128"/>
      <c r="L2487" s="128"/>
      <c r="M2487" s="128"/>
      <c r="N2487" s="84" t="str">
        <f t="shared" si="540"/>
        <v/>
      </c>
      <c r="O2487" s="128"/>
      <c r="P2487" s="84" t="str">
        <f t="shared" si="541"/>
        <v/>
      </c>
      <c r="Q2487" s="84" t="str">
        <f t="shared" si="538"/>
        <v/>
      </c>
      <c r="R2487" s="84" t="str">
        <f t="shared" si="542"/>
        <v/>
      </c>
      <c r="S2487" s="84" t="str">
        <f t="shared" si="543"/>
        <v/>
      </c>
      <c r="U2487" s="84" t="str">
        <f t="shared" si="544"/>
        <v/>
      </c>
      <c r="W2487" s="108" t="str">
        <f>IF($N2487="", "", SUM($D$11:$D2487))</f>
        <v/>
      </c>
      <c r="X2487" s="111" t="str">
        <f t="shared" si="545"/>
        <v/>
      </c>
      <c r="Y2487" s="114" t="str">
        <f t="shared" si="549"/>
        <v/>
      </c>
      <c r="Z2487" s="111" t="str">
        <f>IF(X2487="", "", X2487-SUM($Z$11:$Z2486))</f>
        <v/>
      </c>
      <c r="AA2487" s="111" t="str">
        <f>IF($Y2487="", "", $Y2487-SUM($AA$11:$AA2486))</f>
        <v/>
      </c>
      <c r="AB2487" s="111" t="str">
        <f t="shared" si="550"/>
        <v/>
      </c>
      <c r="AC2487" s="121" t="str">
        <f t="shared" si="546"/>
        <v/>
      </c>
      <c r="AD2487" s="122" t="str">
        <f t="shared" si="547"/>
        <v/>
      </c>
      <c r="AE2487" s="123" t="str">
        <f t="shared" si="551"/>
        <v/>
      </c>
      <c r="AG2487" s="150" t="str">
        <f t="shared" si="548"/>
        <v/>
      </c>
    </row>
    <row r="2488" spans="1:33" x14ac:dyDescent="0.25">
      <c r="A2488" s="56"/>
      <c r="B2488" s="70"/>
      <c r="C2488" s="76"/>
      <c r="D2488" s="73"/>
      <c r="E2488" s="79"/>
      <c r="F2488" s="56"/>
      <c r="G2488" s="13" t="str">
        <f t="shared" si="539"/>
        <v/>
      </c>
      <c r="H2488" s="56"/>
      <c r="K2488" s="128"/>
      <c r="L2488" s="128"/>
      <c r="M2488" s="128"/>
      <c r="N2488" s="84" t="str">
        <f t="shared" si="540"/>
        <v/>
      </c>
      <c r="O2488" s="128"/>
      <c r="P2488" s="84" t="str">
        <f t="shared" si="541"/>
        <v/>
      </c>
      <c r="Q2488" s="84" t="str">
        <f t="shared" si="538"/>
        <v/>
      </c>
      <c r="R2488" s="84" t="str">
        <f t="shared" si="542"/>
        <v/>
      </c>
      <c r="S2488" s="84" t="str">
        <f t="shared" si="543"/>
        <v/>
      </c>
      <c r="U2488" s="84" t="str">
        <f t="shared" si="544"/>
        <v/>
      </c>
      <c r="W2488" s="108" t="str">
        <f>IF($N2488="", "", SUM($D$11:$D2488))</f>
        <v/>
      </c>
      <c r="X2488" s="111" t="str">
        <f t="shared" si="545"/>
        <v/>
      </c>
      <c r="Y2488" s="114" t="str">
        <f t="shared" si="549"/>
        <v/>
      </c>
      <c r="Z2488" s="111" t="str">
        <f>IF(X2488="", "", X2488-SUM($Z$11:$Z2487))</f>
        <v/>
      </c>
      <c r="AA2488" s="111" t="str">
        <f>IF($Y2488="", "", $Y2488-SUM($AA$11:$AA2487))</f>
        <v/>
      </c>
      <c r="AB2488" s="111" t="str">
        <f t="shared" si="550"/>
        <v/>
      </c>
      <c r="AC2488" s="121" t="str">
        <f t="shared" si="546"/>
        <v/>
      </c>
      <c r="AD2488" s="122" t="str">
        <f t="shared" si="547"/>
        <v/>
      </c>
      <c r="AE2488" s="123" t="str">
        <f t="shared" si="551"/>
        <v/>
      </c>
      <c r="AG2488" s="150" t="str">
        <f t="shared" si="548"/>
        <v/>
      </c>
    </row>
    <row r="2489" spans="1:33" x14ac:dyDescent="0.25">
      <c r="A2489" s="56"/>
      <c r="B2489" s="70"/>
      <c r="C2489" s="76"/>
      <c r="D2489" s="73"/>
      <c r="E2489" s="79"/>
      <c r="F2489" s="56"/>
      <c r="G2489" s="13" t="str">
        <f t="shared" si="539"/>
        <v/>
      </c>
      <c r="H2489" s="56"/>
      <c r="K2489" s="128"/>
      <c r="L2489" s="128"/>
      <c r="M2489" s="128"/>
      <c r="N2489" s="84" t="str">
        <f t="shared" si="540"/>
        <v/>
      </c>
      <c r="O2489" s="128"/>
      <c r="P2489" s="84" t="str">
        <f t="shared" si="541"/>
        <v/>
      </c>
      <c r="Q2489" s="84" t="str">
        <f t="shared" si="538"/>
        <v/>
      </c>
      <c r="R2489" s="84" t="str">
        <f t="shared" si="542"/>
        <v/>
      </c>
      <c r="S2489" s="84" t="str">
        <f t="shared" si="543"/>
        <v/>
      </c>
      <c r="U2489" s="84" t="str">
        <f t="shared" si="544"/>
        <v/>
      </c>
      <c r="W2489" s="108" t="str">
        <f>IF($N2489="", "", SUM($D$11:$D2489))</f>
        <v/>
      </c>
      <c r="X2489" s="111" t="str">
        <f t="shared" si="545"/>
        <v/>
      </c>
      <c r="Y2489" s="114" t="str">
        <f t="shared" si="549"/>
        <v/>
      </c>
      <c r="Z2489" s="111" t="str">
        <f>IF(X2489="", "", X2489-SUM($Z$11:$Z2488))</f>
        <v/>
      </c>
      <c r="AA2489" s="111" t="str">
        <f>IF($Y2489="", "", $Y2489-SUM($AA$11:$AA2488))</f>
        <v/>
      </c>
      <c r="AB2489" s="111" t="str">
        <f t="shared" si="550"/>
        <v/>
      </c>
      <c r="AC2489" s="121" t="str">
        <f t="shared" si="546"/>
        <v/>
      </c>
      <c r="AD2489" s="122" t="str">
        <f t="shared" si="547"/>
        <v/>
      </c>
      <c r="AE2489" s="123" t="str">
        <f t="shared" si="551"/>
        <v/>
      </c>
      <c r="AG2489" s="150" t="str">
        <f t="shared" si="548"/>
        <v/>
      </c>
    </row>
    <row r="2490" spans="1:33" x14ac:dyDescent="0.25">
      <c r="A2490" s="56"/>
      <c r="B2490" s="70"/>
      <c r="C2490" s="76"/>
      <c r="D2490" s="73"/>
      <c r="E2490" s="79"/>
      <c r="F2490" s="56"/>
      <c r="G2490" s="13" t="str">
        <f t="shared" si="539"/>
        <v/>
      </c>
      <c r="H2490" s="56"/>
      <c r="K2490" s="128"/>
      <c r="L2490" s="128"/>
      <c r="M2490" s="128"/>
      <c r="N2490" s="84" t="str">
        <f t="shared" si="540"/>
        <v/>
      </c>
      <c r="O2490" s="128"/>
      <c r="P2490" s="84" t="str">
        <f t="shared" si="541"/>
        <v/>
      </c>
      <c r="Q2490" s="84" t="str">
        <f t="shared" si="538"/>
        <v/>
      </c>
      <c r="R2490" s="84" t="str">
        <f t="shared" si="542"/>
        <v/>
      </c>
      <c r="S2490" s="84" t="str">
        <f t="shared" si="543"/>
        <v/>
      </c>
      <c r="U2490" s="84" t="str">
        <f t="shared" si="544"/>
        <v/>
      </c>
      <c r="W2490" s="108" t="str">
        <f>IF($N2490="", "", SUM($D$11:$D2490))</f>
        <v/>
      </c>
      <c r="X2490" s="111" t="str">
        <f t="shared" si="545"/>
        <v/>
      </c>
      <c r="Y2490" s="114" t="str">
        <f t="shared" si="549"/>
        <v/>
      </c>
      <c r="Z2490" s="111" t="str">
        <f>IF(X2490="", "", X2490-SUM($Z$11:$Z2489))</f>
        <v/>
      </c>
      <c r="AA2490" s="111" t="str">
        <f>IF($Y2490="", "", $Y2490-SUM($AA$11:$AA2489))</f>
        <v/>
      </c>
      <c r="AB2490" s="111" t="str">
        <f t="shared" si="550"/>
        <v/>
      </c>
      <c r="AC2490" s="121" t="str">
        <f t="shared" si="546"/>
        <v/>
      </c>
      <c r="AD2490" s="122" t="str">
        <f t="shared" si="547"/>
        <v/>
      </c>
      <c r="AE2490" s="123" t="str">
        <f t="shared" si="551"/>
        <v/>
      </c>
      <c r="AG2490" s="150" t="str">
        <f t="shared" si="548"/>
        <v/>
      </c>
    </row>
    <row r="2491" spans="1:33" x14ac:dyDescent="0.25">
      <c r="A2491" s="56"/>
      <c r="B2491" s="70"/>
      <c r="C2491" s="76"/>
      <c r="D2491" s="73"/>
      <c r="E2491" s="79"/>
      <c r="F2491" s="56"/>
      <c r="G2491" s="13" t="str">
        <f t="shared" si="539"/>
        <v/>
      </c>
      <c r="H2491" s="56"/>
      <c r="K2491" s="128"/>
      <c r="L2491" s="128"/>
      <c r="M2491" s="128"/>
      <c r="N2491" s="84" t="str">
        <f t="shared" si="540"/>
        <v/>
      </c>
      <c r="O2491" s="128"/>
      <c r="P2491" s="84" t="str">
        <f t="shared" si="541"/>
        <v/>
      </c>
      <c r="Q2491" s="84" t="str">
        <f t="shared" si="538"/>
        <v/>
      </c>
      <c r="R2491" s="84" t="str">
        <f t="shared" si="542"/>
        <v/>
      </c>
      <c r="S2491" s="84" t="str">
        <f t="shared" si="543"/>
        <v/>
      </c>
      <c r="U2491" s="84" t="str">
        <f t="shared" si="544"/>
        <v/>
      </c>
      <c r="W2491" s="108" t="str">
        <f>IF($N2491="", "", SUM($D$11:$D2491))</f>
        <v/>
      </c>
      <c r="X2491" s="111" t="str">
        <f t="shared" si="545"/>
        <v/>
      </c>
      <c r="Y2491" s="114" t="str">
        <f t="shared" si="549"/>
        <v/>
      </c>
      <c r="Z2491" s="111" t="str">
        <f>IF(X2491="", "", X2491-SUM($Z$11:$Z2490))</f>
        <v/>
      </c>
      <c r="AA2491" s="111" t="str">
        <f>IF($Y2491="", "", $Y2491-SUM($AA$11:$AA2490))</f>
        <v/>
      </c>
      <c r="AB2491" s="111" t="str">
        <f t="shared" si="550"/>
        <v/>
      </c>
      <c r="AC2491" s="121" t="str">
        <f t="shared" si="546"/>
        <v/>
      </c>
      <c r="AD2491" s="122" t="str">
        <f t="shared" si="547"/>
        <v/>
      </c>
      <c r="AE2491" s="123" t="str">
        <f t="shared" si="551"/>
        <v/>
      </c>
      <c r="AG2491" s="150" t="str">
        <f t="shared" si="548"/>
        <v/>
      </c>
    </row>
    <row r="2492" spans="1:33" x14ac:dyDescent="0.25">
      <c r="A2492" s="56"/>
      <c r="B2492" s="70"/>
      <c r="C2492" s="76"/>
      <c r="D2492" s="73"/>
      <c r="E2492" s="79"/>
      <c r="F2492" s="56"/>
      <c r="G2492" s="13" t="str">
        <f t="shared" si="539"/>
        <v/>
      </c>
      <c r="H2492" s="56"/>
      <c r="K2492" s="128"/>
      <c r="L2492" s="128"/>
      <c r="M2492" s="128"/>
      <c r="N2492" s="84" t="str">
        <f t="shared" si="540"/>
        <v/>
      </c>
      <c r="O2492" s="128"/>
      <c r="P2492" s="84" t="str">
        <f t="shared" si="541"/>
        <v/>
      </c>
      <c r="Q2492" s="84" t="str">
        <f t="shared" si="538"/>
        <v/>
      </c>
      <c r="R2492" s="84" t="str">
        <f t="shared" si="542"/>
        <v/>
      </c>
      <c r="S2492" s="84" t="str">
        <f t="shared" si="543"/>
        <v/>
      </c>
      <c r="U2492" s="84" t="str">
        <f t="shared" si="544"/>
        <v/>
      </c>
      <c r="W2492" s="108" t="str">
        <f>IF($N2492="", "", SUM($D$11:$D2492))</f>
        <v/>
      </c>
      <c r="X2492" s="111" t="str">
        <f t="shared" si="545"/>
        <v/>
      </c>
      <c r="Y2492" s="114" t="str">
        <f t="shared" si="549"/>
        <v/>
      </c>
      <c r="Z2492" s="111" t="str">
        <f>IF(X2492="", "", X2492-SUM($Z$11:$Z2491))</f>
        <v/>
      </c>
      <c r="AA2492" s="111" t="str">
        <f>IF($Y2492="", "", $Y2492-SUM($AA$11:$AA2491))</f>
        <v/>
      </c>
      <c r="AB2492" s="111" t="str">
        <f t="shared" si="550"/>
        <v/>
      </c>
      <c r="AC2492" s="121" t="str">
        <f t="shared" si="546"/>
        <v/>
      </c>
      <c r="AD2492" s="122" t="str">
        <f t="shared" si="547"/>
        <v/>
      </c>
      <c r="AE2492" s="123" t="str">
        <f t="shared" si="551"/>
        <v/>
      </c>
      <c r="AG2492" s="150" t="str">
        <f t="shared" si="548"/>
        <v/>
      </c>
    </row>
    <row r="2493" spans="1:33" x14ac:dyDescent="0.25">
      <c r="A2493" s="56"/>
      <c r="B2493" s="70"/>
      <c r="C2493" s="76"/>
      <c r="D2493" s="73"/>
      <c r="E2493" s="79"/>
      <c r="F2493" s="56"/>
      <c r="G2493" s="13" t="str">
        <f t="shared" si="539"/>
        <v/>
      </c>
      <c r="H2493" s="56"/>
      <c r="K2493" s="128"/>
      <c r="L2493" s="128"/>
      <c r="M2493" s="128"/>
      <c r="N2493" s="84" t="str">
        <f t="shared" si="540"/>
        <v/>
      </c>
      <c r="O2493" s="128"/>
      <c r="P2493" s="84" t="str">
        <f t="shared" si="541"/>
        <v/>
      </c>
      <c r="Q2493" s="84" t="str">
        <f t="shared" si="538"/>
        <v/>
      </c>
      <c r="R2493" s="84" t="str">
        <f t="shared" si="542"/>
        <v/>
      </c>
      <c r="S2493" s="84" t="str">
        <f t="shared" si="543"/>
        <v/>
      </c>
      <c r="U2493" s="84" t="str">
        <f t="shared" si="544"/>
        <v/>
      </c>
      <c r="W2493" s="108" t="str">
        <f>IF($N2493="", "", SUM($D$11:$D2493))</f>
        <v/>
      </c>
      <c r="X2493" s="111" t="str">
        <f t="shared" si="545"/>
        <v/>
      </c>
      <c r="Y2493" s="114" t="str">
        <f t="shared" si="549"/>
        <v/>
      </c>
      <c r="Z2493" s="111" t="str">
        <f>IF(X2493="", "", X2493-SUM($Z$11:$Z2492))</f>
        <v/>
      </c>
      <c r="AA2493" s="111" t="str">
        <f>IF($Y2493="", "", $Y2493-SUM($AA$11:$AA2492))</f>
        <v/>
      </c>
      <c r="AB2493" s="111" t="str">
        <f t="shared" si="550"/>
        <v/>
      </c>
      <c r="AC2493" s="121" t="str">
        <f t="shared" si="546"/>
        <v/>
      </c>
      <c r="AD2493" s="122" t="str">
        <f t="shared" si="547"/>
        <v/>
      </c>
      <c r="AE2493" s="123" t="str">
        <f t="shared" si="551"/>
        <v/>
      </c>
      <c r="AG2493" s="150" t="str">
        <f t="shared" si="548"/>
        <v/>
      </c>
    </row>
    <row r="2494" spans="1:33" x14ac:dyDescent="0.25">
      <c r="A2494" s="56"/>
      <c r="B2494" s="70"/>
      <c r="C2494" s="76"/>
      <c r="D2494" s="73"/>
      <c r="E2494" s="79"/>
      <c r="F2494" s="56"/>
      <c r="G2494" s="13" t="str">
        <f t="shared" si="539"/>
        <v/>
      </c>
      <c r="H2494" s="56"/>
      <c r="K2494" s="128"/>
      <c r="L2494" s="128"/>
      <c r="M2494" s="128"/>
      <c r="N2494" s="84" t="str">
        <f t="shared" si="540"/>
        <v/>
      </c>
      <c r="O2494" s="128"/>
      <c r="P2494" s="84" t="str">
        <f t="shared" si="541"/>
        <v/>
      </c>
      <c r="Q2494" s="84" t="str">
        <f t="shared" si="538"/>
        <v/>
      </c>
      <c r="R2494" s="84" t="str">
        <f t="shared" si="542"/>
        <v/>
      </c>
      <c r="S2494" s="84" t="str">
        <f t="shared" si="543"/>
        <v/>
      </c>
      <c r="U2494" s="84" t="str">
        <f t="shared" si="544"/>
        <v/>
      </c>
      <c r="W2494" s="108" t="str">
        <f>IF($N2494="", "", SUM($D$11:$D2494))</f>
        <v/>
      </c>
      <c r="X2494" s="111" t="str">
        <f t="shared" si="545"/>
        <v/>
      </c>
      <c r="Y2494" s="114" t="str">
        <f t="shared" si="549"/>
        <v/>
      </c>
      <c r="Z2494" s="111" t="str">
        <f>IF(X2494="", "", X2494-SUM($Z$11:$Z2493))</f>
        <v/>
      </c>
      <c r="AA2494" s="111" t="str">
        <f>IF($Y2494="", "", $Y2494-SUM($AA$11:$AA2493))</f>
        <v/>
      </c>
      <c r="AB2494" s="111" t="str">
        <f t="shared" si="550"/>
        <v/>
      </c>
      <c r="AC2494" s="121" t="str">
        <f t="shared" si="546"/>
        <v/>
      </c>
      <c r="AD2494" s="122" t="str">
        <f t="shared" si="547"/>
        <v/>
      </c>
      <c r="AE2494" s="123" t="str">
        <f t="shared" si="551"/>
        <v/>
      </c>
      <c r="AG2494" s="150" t="str">
        <f t="shared" si="548"/>
        <v/>
      </c>
    </row>
    <row r="2495" spans="1:33" x14ac:dyDescent="0.25">
      <c r="A2495" s="56"/>
      <c r="B2495" s="70"/>
      <c r="C2495" s="76"/>
      <c r="D2495" s="73"/>
      <c r="E2495" s="79"/>
      <c r="F2495" s="56"/>
      <c r="G2495" s="13" t="str">
        <f t="shared" si="539"/>
        <v/>
      </c>
      <c r="H2495" s="56"/>
      <c r="K2495" s="128"/>
      <c r="L2495" s="128"/>
      <c r="M2495" s="128"/>
      <c r="N2495" s="84" t="str">
        <f t="shared" si="540"/>
        <v/>
      </c>
      <c r="O2495" s="128"/>
      <c r="P2495" s="84" t="str">
        <f t="shared" si="541"/>
        <v/>
      </c>
      <c r="Q2495" s="84" t="str">
        <f t="shared" si="538"/>
        <v/>
      </c>
      <c r="R2495" s="84" t="str">
        <f t="shared" si="542"/>
        <v/>
      </c>
      <c r="S2495" s="84" t="str">
        <f t="shared" si="543"/>
        <v/>
      </c>
      <c r="U2495" s="84" t="str">
        <f t="shared" si="544"/>
        <v/>
      </c>
      <c r="W2495" s="108" t="str">
        <f>IF($N2495="", "", SUM($D$11:$D2495))</f>
        <v/>
      </c>
      <c r="X2495" s="111" t="str">
        <f t="shared" si="545"/>
        <v/>
      </c>
      <c r="Y2495" s="114" t="str">
        <f t="shared" si="549"/>
        <v/>
      </c>
      <c r="Z2495" s="111" t="str">
        <f>IF(X2495="", "", X2495-SUM($Z$11:$Z2494))</f>
        <v/>
      </c>
      <c r="AA2495" s="111" t="str">
        <f>IF($Y2495="", "", $Y2495-SUM($AA$11:$AA2494))</f>
        <v/>
      </c>
      <c r="AB2495" s="111" t="str">
        <f t="shared" si="550"/>
        <v/>
      </c>
      <c r="AC2495" s="121" t="str">
        <f t="shared" si="546"/>
        <v/>
      </c>
      <c r="AD2495" s="122" t="str">
        <f t="shared" si="547"/>
        <v/>
      </c>
      <c r="AE2495" s="123" t="str">
        <f t="shared" si="551"/>
        <v/>
      </c>
      <c r="AG2495" s="150" t="str">
        <f t="shared" si="548"/>
        <v/>
      </c>
    </row>
    <row r="2496" spans="1:33" x14ac:dyDescent="0.25">
      <c r="A2496" s="56"/>
      <c r="B2496" s="70"/>
      <c r="C2496" s="76"/>
      <c r="D2496" s="73"/>
      <c r="E2496" s="79"/>
      <c r="F2496" s="56"/>
      <c r="G2496" s="13" t="str">
        <f t="shared" si="539"/>
        <v/>
      </c>
      <c r="H2496" s="56"/>
      <c r="K2496" s="128"/>
      <c r="L2496" s="128"/>
      <c r="M2496" s="128"/>
      <c r="N2496" s="84" t="str">
        <f t="shared" si="540"/>
        <v/>
      </c>
      <c r="O2496" s="128"/>
      <c r="P2496" s="84" t="str">
        <f t="shared" si="541"/>
        <v/>
      </c>
      <c r="Q2496" s="84" t="str">
        <f t="shared" si="538"/>
        <v/>
      </c>
      <c r="R2496" s="84" t="str">
        <f t="shared" si="542"/>
        <v/>
      </c>
      <c r="S2496" s="84" t="str">
        <f t="shared" si="543"/>
        <v/>
      </c>
      <c r="U2496" s="84" t="str">
        <f t="shared" si="544"/>
        <v/>
      </c>
      <c r="W2496" s="108" t="str">
        <f>IF($N2496="", "", SUM($D$11:$D2496))</f>
        <v/>
      </c>
      <c r="X2496" s="111" t="str">
        <f t="shared" si="545"/>
        <v/>
      </c>
      <c r="Y2496" s="114" t="str">
        <f t="shared" si="549"/>
        <v/>
      </c>
      <c r="Z2496" s="111" t="str">
        <f>IF(X2496="", "", X2496-SUM($Z$11:$Z2495))</f>
        <v/>
      </c>
      <c r="AA2496" s="111" t="str">
        <f>IF($Y2496="", "", $Y2496-SUM($AA$11:$AA2495))</f>
        <v/>
      </c>
      <c r="AB2496" s="111" t="str">
        <f t="shared" si="550"/>
        <v/>
      </c>
      <c r="AC2496" s="121" t="str">
        <f t="shared" si="546"/>
        <v/>
      </c>
      <c r="AD2496" s="122" t="str">
        <f t="shared" si="547"/>
        <v/>
      </c>
      <c r="AE2496" s="123" t="str">
        <f t="shared" si="551"/>
        <v/>
      </c>
      <c r="AG2496" s="150" t="str">
        <f t="shared" si="548"/>
        <v/>
      </c>
    </row>
    <row r="2497" spans="1:33" x14ac:dyDescent="0.25">
      <c r="A2497" s="56"/>
      <c r="B2497" s="70"/>
      <c r="C2497" s="76"/>
      <c r="D2497" s="73"/>
      <c r="E2497" s="79"/>
      <c r="F2497" s="56"/>
      <c r="G2497" s="13" t="str">
        <f t="shared" si="539"/>
        <v/>
      </c>
      <c r="H2497" s="56"/>
      <c r="K2497" s="128"/>
      <c r="L2497" s="128"/>
      <c r="M2497" s="128"/>
      <c r="N2497" s="84" t="str">
        <f t="shared" si="540"/>
        <v/>
      </c>
      <c r="O2497" s="128"/>
      <c r="P2497" s="84" t="str">
        <f t="shared" si="541"/>
        <v/>
      </c>
      <c r="Q2497" s="84" t="str">
        <f t="shared" si="538"/>
        <v/>
      </c>
      <c r="R2497" s="84" t="str">
        <f t="shared" si="542"/>
        <v/>
      </c>
      <c r="S2497" s="84" t="str">
        <f t="shared" si="543"/>
        <v/>
      </c>
      <c r="U2497" s="84" t="str">
        <f t="shared" si="544"/>
        <v/>
      </c>
      <c r="W2497" s="108" t="str">
        <f>IF($N2497="", "", SUM($D$11:$D2497))</f>
        <v/>
      </c>
      <c r="X2497" s="111" t="str">
        <f t="shared" si="545"/>
        <v/>
      </c>
      <c r="Y2497" s="114" t="str">
        <f t="shared" si="549"/>
        <v/>
      </c>
      <c r="Z2497" s="111" t="str">
        <f>IF(X2497="", "", X2497-SUM($Z$11:$Z2496))</f>
        <v/>
      </c>
      <c r="AA2497" s="111" t="str">
        <f>IF($Y2497="", "", $Y2497-SUM($AA$11:$AA2496))</f>
        <v/>
      </c>
      <c r="AB2497" s="111" t="str">
        <f t="shared" si="550"/>
        <v/>
      </c>
      <c r="AC2497" s="121" t="str">
        <f t="shared" si="546"/>
        <v/>
      </c>
      <c r="AD2497" s="122" t="str">
        <f t="shared" si="547"/>
        <v/>
      </c>
      <c r="AE2497" s="123" t="str">
        <f t="shared" si="551"/>
        <v/>
      </c>
      <c r="AG2497" s="150" t="str">
        <f t="shared" si="548"/>
        <v/>
      </c>
    </row>
    <row r="2498" spans="1:33" x14ac:dyDescent="0.25">
      <c r="A2498" s="56"/>
      <c r="B2498" s="70"/>
      <c r="C2498" s="76"/>
      <c r="D2498" s="73"/>
      <c r="E2498" s="79"/>
      <c r="F2498" s="56"/>
      <c r="G2498" s="13" t="str">
        <f t="shared" si="539"/>
        <v/>
      </c>
      <c r="H2498" s="56"/>
      <c r="K2498" s="128"/>
      <c r="L2498" s="128"/>
      <c r="M2498" s="128"/>
      <c r="N2498" s="84" t="str">
        <f t="shared" si="540"/>
        <v/>
      </c>
      <c r="O2498" s="128"/>
      <c r="P2498" s="84" t="str">
        <f t="shared" si="541"/>
        <v/>
      </c>
      <c r="Q2498" s="84" t="str">
        <f t="shared" si="538"/>
        <v/>
      </c>
      <c r="R2498" s="84" t="str">
        <f t="shared" si="542"/>
        <v/>
      </c>
      <c r="S2498" s="84" t="str">
        <f t="shared" si="543"/>
        <v/>
      </c>
      <c r="U2498" s="84" t="str">
        <f t="shared" si="544"/>
        <v/>
      </c>
      <c r="W2498" s="108" t="str">
        <f>IF($N2498="", "", SUM($D$11:$D2498))</f>
        <v/>
      </c>
      <c r="X2498" s="111" t="str">
        <f t="shared" si="545"/>
        <v/>
      </c>
      <c r="Y2498" s="114" t="str">
        <f t="shared" si="549"/>
        <v/>
      </c>
      <c r="Z2498" s="111" t="str">
        <f>IF(X2498="", "", X2498-SUM($Z$11:$Z2497))</f>
        <v/>
      </c>
      <c r="AA2498" s="111" t="str">
        <f>IF($Y2498="", "", $Y2498-SUM($AA$11:$AA2497))</f>
        <v/>
      </c>
      <c r="AB2498" s="111" t="str">
        <f t="shared" si="550"/>
        <v/>
      </c>
      <c r="AC2498" s="121" t="str">
        <f t="shared" si="546"/>
        <v/>
      </c>
      <c r="AD2498" s="122" t="str">
        <f t="shared" si="547"/>
        <v/>
      </c>
      <c r="AE2498" s="123" t="str">
        <f t="shared" si="551"/>
        <v/>
      </c>
      <c r="AG2498" s="150" t="str">
        <f t="shared" si="548"/>
        <v/>
      </c>
    </row>
    <row r="2499" spans="1:33" x14ac:dyDescent="0.25">
      <c r="A2499" s="56"/>
      <c r="B2499" s="70"/>
      <c r="C2499" s="76"/>
      <c r="D2499" s="73"/>
      <c r="E2499" s="79"/>
      <c r="F2499" s="56"/>
      <c r="G2499" s="13" t="str">
        <f t="shared" si="539"/>
        <v/>
      </c>
      <c r="H2499" s="56"/>
      <c r="K2499" s="128"/>
      <c r="L2499" s="128"/>
      <c r="M2499" s="128"/>
      <c r="N2499" s="84" t="str">
        <f t="shared" si="540"/>
        <v/>
      </c>
      <c r="O2499" s="128"/>
      <c r="P2499" s="84" t="str">
        <f t="shared" si="541"/>
        <v/>
      </c>
      <c r="Q2499" s="84" t="str">
        <f t="shared" si="538"/>
        <v/>
      </c>
      <c r="R2499" s="84" t="str">
        <f t="shared" si="542"/>
        <v/>
      </c>
      <c r="S2499" s="84" t="str">
        <f t="shared" si="543"/>
        <v/>
      </c>
      <c r="U2499" s="84" t="str">
        <f t="shared" si="544"/>
        <v/>
      </c>
      <c r="W2499" s="108" t="str">
        <f>IF($N2499="", "", SUM($D$11:$D2499))</f>
        <v/>
      </c>
      <c r="X2499" s="111" t="str">
        <f t="shared" si="545"/>
        <v/>
      </c>
      <c r="Y2499" s="114" t="str">
        <f t="shared" si="549"/>
        <v/>
      </c>
      <c r="Z2499" s="111" t="str">
        <f>IF(X2499="", "", X2499-SUM($Z$11:$Z2498))</f>
        <v/>
      </c>
      <c r="AA2499" s="111" t="str">
        <f>IF($Y2499="", "", $Y2499-SUM($AA$11:$AA2498))</f>
        <v/>
      </c>
      <c r="AB2499" s="111" t="str">
        <f t="shared" si="550"/>
        <v/>
      </c>
      <c r="AC2499" s="121" t="str">
        <f t="shared" si="546"/>
        <v/>
      </c>
      <c r="AD2499" s="122" t="str">
        <f t="shared" si="547"/>
        <v/>
      </c>
      <c r="AE2499" s="123" t="str">
        <f t="shared" si="551"/>
        <v/>
      </c>
      <c r="AG2499" s="150" t="str">
        <f t="shared" si="548"/>
        <v/>
      </c>
    </row>
    <row r="2500" spans="1:33" x14ac:dyDescent="0.25">
      <c r="A2500" s="56"/>
      <c r="B2500" s="70"/>
      <c r="C2500" s="76"/>
      <c r="D2500" s="73"/>
      <c r="E2500" s="79"/>
      <c r="F2500" s="56"/>
      <c r="G2500" s="13" t="str">
        <f t="shared" si="539"/>
        <v/>
      </c>
      <c r="H2500" s="56"/>
      <c r="K2500" s="128"/>
      <c r="L2500" s="128"/>
      <c r="M2500" s="128"/>
      <c r="N2500" s="84" t="str">
        <f t="shared" si="540"/>
        <v/>
      </c>
      <c r="O2500" s="128"/>
      <c r="P2500" s="84" t="str">
        <f t="shared" si="541"/>
        <v/>
      </c>
      <c r="Q2500" s="84" t="str">
        <f t="shared" si="538"/>
        <v/>
      </c>
      <c r="R2500" s="84" t="str">
        <f t="shared" si="542"/>
        <v/>
      </c>
      <c r="S2500" s="84" t="str">
        <f t="shared" si="543"/>
        <v/>
      </c>
      <c r="U2500" s="84" t="str">
        <f t="shared" si="544"/>
        <v/>
      </c>
      <c r="W2500" s="108" t="str">
        <f>IF($N2500="", "", SUM($D$11:$D2500))</f>
        <v/>
      </c>
      <c r="X2500" s="111" t="str">
        <f t="shared" si="545"/>
        <v/>
      </c>
      <c r="Y2500" s="114" t="str">
        <f t="shared" si="549"/>
        <v/>
      </c>
      <c r="Z2500" s="111" t="str">
        <f>IF(X2500="", "", X2500-SUM($Z$11:$Z2499))</f>
        <v/>
      </c>
      <c r="AA2500" s="111" t="str">
        <f>IF($Y2500="", "", $Y2500-SUM($AA$11:$AA2499))</f>
        <v/>
      </c>
      <c r="AB2500" s="111" t="str">
        <f t="shared" si="550"/>
        <v/>
      </c>
      <c r="AC2500" s="121" t="str">
        <f t="shared" si="546"/>
        <v/>
      </c>
      <c r="AD2500" s="122" t="str">
        <f t="shared" si="547"/>
        <v/>
      </c>
      <c r="AE2500" s="123" t="str">
        <f t="shared" si="551"/>
        <v/>
      </c>
      <c r="AG2500" s="150" t="str">
        <f t="shared" si="548"/>
        <v/>
      </c>
    </row>
    <row r="2501" spans="1:33" x14ac:dyDescent="0.25">
      <c r="A2501" s="56"/>
      <c r="B2501" s="70"/>
      <c r="C2501" s="76"/>
      <c r="D2501" s="73"/>
      <c r="E2501" s="79"/>
      <c r="F2501" s="56"/>
      <c r="G2501" s="13" t="str">
        <f t="shared" si="539"/>
        <v/>
      </c>
      <c r="H2501" s="56"/>
      <c r="K2501" s="128"/>
      <c r="L2501" s="128"/>
      <c r="M2501" s="128"/>
      <c r="N2501" s="84" t="str">
        <f t="shared" si="540"/>
        <v/>
      </c>
      <c r="O2501" s="128"/>
      <c r="P2501" s="84" t="str">
        <f t="shared" si="541"/>
        <v/>
      </c>
      <c r="Q2501" s="84" t="str">
        <f t="shared" si="538"/>
        <v/>
      </c>
      <c r="R2501" s="84" t="str">
        <f t="shared" si="542"/>
        <v/>
      </c>
      <c r="S2501" s="84" t="str">
        <f t="shared" si="543"/>
        <v/>
      </c>
      <c r="U2501" s="84" t="str">
        <f t="shared" si="544"/>
        <v/>
      </c>
      <c r="W2501" s="108" t="str">
        <f>IF($N2501="", "", SUM($D$11:$D2501))</f>
        <v/>
      </c>
      <c r="X2501" s="111" t="str">
        <f t="shared" si="545"/>
        <v/>
      </c>
      <c r="Y2501" s="114" t="str">
        <f t="shared" si="549"/>
        <v/>
      </c>
      <c r="Z2501" s="111" t="str">
        <f>IF(X2501="", "", X2501-SUM($Z$11:$Z2500))</f>
        <v/>
      </c>
      <c r="AA2501" s="111" t="str">
        <f>IF($Y2501="", "", $Y2501-SUM($AA$11:$AA2500))</f>
        <v/>
      </c>
      <c r="AB2501" s="111" t="str">
        <f t="shared" si="550"/>
        <v/>
      </c>
      <c r="AC2501" s="121" t="str">
        <f t="shared" si="546"/>
        <v/>
      </c>
      <c r="AD2501" s="122" t="str">
        <f t="shared" si="547"/>
        <v/>
      </c>
      <c r="AE2501" s="123" t="str">
        <f t="shared" si="551"/>
        <v/>
      </c>
      <c r="AG2501" s="150" t="str">
        <f t="shared" si="548"/>
        <v/>
      </c>
    </row>
    <row r="2502" spans="1:33" x14ac:dyDescent="0.25">
      <c r="A2502" s="56"/>
      <c r="B2502" s="70"/>
      <c r="C2502" s="76"/>
      <c r="D2502" s="73"/>
      <c r="E2502" s="79"/>
      <c r="F2502" s="56"/>
      <c r="G2502" s="13" t="str">
        <f t="shared" si="539"/>
        <v/>
      </c>
      <c r="H2502" s="56"/>
      <c r="K2502" s="128"/>
      <c r="L2502" s="128"/>
      <c r="M2502" s="128"/>
      <c r="N2502" s="84" t="str">
        <f t="shared" si="540"/>
        <v/>
      </c>
      <c r="O2502" s="128"/>
      <c r="P2502" s="84" t="str">
        <f t="shared" si="541"/>
        <v/>
      </c>
      <c r="Q2502" s="84" t="str">
        <f t="shared" si="538"/>
        <v/>
      </c>
      <c r="R2502" s="84" t="str">
        <f t="shared" si="542"/>
        <v/>
      </c>
      <c r="S2502" s="84" t="str">
        <f t="shared" si="543"/>
        <v/>
      </c>
      <c r="U2502" s="84" t="str">
        <f t="shared" si="544"/>
        <v/>
      </c>
      <c r="W2502" s="108" t="str">
        <f>IF($N2502="", "", SUM($D$11:$D2502))</f>
        <v/>
      </c>
      <c r="X2502" s="111" t="str">
        <f t="shared" si="545"/>
        <v/>
      </c>
      <c r="Y2502" s="114" t="str">
        <f t="shared" si="549"/>
        <v/>
      </c>
      <c r="Z2502" s="111" t="str">
        <f>IF(X2502="", "", X2502-SUM($Z$11:$Z2501))</f>
        <v/>
      </c>
      <c r="AA2502" s="111" t="str">
        <f>IF($Y2502="", "", $Y2502-SUM($AA$11:$AA2501))</f>
        <v/>
      </c>
      <c r="AB2502" s="111" t="str">
        <f t="shared" si="550"/>
        <v/>
      </c>
      <c r="AC2502" s="121" t="str">
        <f t="shared" si="546"/>
        <v/>
      </c>
      <c r="AD2502" s="122" t="str">
        <f t="shared" si="547"/>
        <v/>
      </c>
      <c r="AE2502" s="123" t="str">
        <f t="shared" si="551"/>
        <v/>
      </c>
      <c r="AG2502" s="150" t="str">
        <f t="shared" si="548"/>
        <v/>
      </c>
    </row>
    <row r="2503" spans="1:33" x14ac:dyDescent="0.25">
      <c r="A2503" s="56"/>
      <c r="B2503" s="70"/>
      <c r="C2503" s="76"/>
      <c r="D2503" s="73"/>
      <c r="E2503" s="79"/>
      <c r="F2503" s="56"/>
      <c r="G2503" s="13" t="str">
        <f t="shared" si="539"/>
        <v/>
      </c>
      <c r="H2503" s="56"/>
      <c r="K2503" s="128"/>
      <c r="L2503" s="128"/>
      <c r="M2503" s="128"/>
      <c r="N2503" s="84" t="str">
        <f t="shared" si="540"/>
        <v/>
      </c>
      <c r="O2503" s="128"/>
      <c r="P2503" s="84" t="str">
        <f t="shared" si="541"/>
        <v/>
      </c>
      <c r="Q2503" s="84" t="str">
        <f t="shared" si="538"/>
        <v/>
      </c>
      <c r="R2503" s="84" t="str">
        <f t="shared" si="542"/>
        <v/>
      </c>
      <c r="S2503" s="84" t="str">
        <f t="shared" si="543"/>
        <v/>
      </c>
      <c r="U2503" s="84" t="str">
        <f t="shared" si="544"/>
        <v/>
      </c>
      <c r="W2503" s="108" t="str">
        <f>IF($N2503="", "", SUM($D$11:$D2503))</f>
        <v/>
      </c>
      <c r="X2503" s="111" t="str">
        <f t="shared" si="545"/>
        <v/>
      </c>
      <c r="Y2503" s="114" t="str">
        <f t="shared" si="549"/>
        <v/>
      </c>
      <c r="Z2503" s="111" t="str">
        <f>IF(X2503="", "", X2503-SUM($Z$11:$Z2502))</f>
        <v/>
      </c>
      <c r="AA2503" s="111" t="str">
        <f>IF($Y2503="", "", $Y2503-SUM($AA$11:$AA2502))</f>
        <v/>
      </c>
      <c r="AB2503" s="111" t="str">
        <f t="shared" si="550"/>
        <v/>
      </c>
      <c r="AC2503" s="121" t="str">
        <f t="shared" si="546"/>
        <v/>
      </c>
      <c r="AD2503" s="122" t="str">
        <f t="shared" si="547"/>
        <v/>
      </c>
      <c r="AE2503" s="123" t="str">
        <f t="shared" si="551"/>
        <v/>
      </c>
      <c r="AG2503" s="150" t="str">
        <f t="shared" si="548"/>
        <v/>
      </c>
    </row>
    <row r="2504" spans="1:33" x14ac:dyDescent="0.25">
      <c r="A2504" s="56"/>
      <c r="B2504" s="70"/>
      <c r="C2504" s="76"/>
      <c r="D2504" s="73"/>
      <c r="E2504" s="79"/>
      <c r="F2504" s="56"/>
      <c r="G2504" s="13" t="str">
        <f t="shared" si="539"/>
        <v/>
      </c>
      <c r="H2504" s="56"/>
      <c r="K2504" s="128"/>
      <c r="L2504" s="128"/>
      <c r="M2504" s="128"/>
      <c r="N2504" s="84" t="str">
        <f t="shared" si="540"/>
        <v/>
      </c>
      <c r="O2504" s="128"/>
      <c r="P2504" s="84" t="str">
        <f t="shared" si="541"/>
        <v/>
      </c>
      <c r="Q2504" s="84" t="str">
        <f t="shared" si="538"/>
        <v/>
      </c>
      <c r="R2504" s="84" t="str">
        <f t="shared" si="542"/>
        <v/>
      </c>
      <c r="S2504" s="84" t="str">
        <f t="shared" si="543"/>
        <v/>
      </c>
      <c r="U2504" s="84" t="str">
        <f t="shared" si="544"/>
        <v/>
      </c>
      <c r="W2504" s="108" t="str">
        <f>IF($N2504="", "", SUM($D$11:$D2504))</f>
        <v/>
      </c>
      <c r="X2504" s="111" t="str">
        <f t="shared" si="545"/>
        <v/>
      </c>
      <c r="Y2504" s="114" t="str">
        <f t="shared" si="549"/>
        <v/>
      </c>
      <c r="Z2504" s="111" t="str">
        <f>IF(X2504="", "", X2504-SUM($Z$11:$Z2503))</f>
        <v/>
      </c>
      <c r="AA2504" s="111" t="str">
        <f>IF($Y2504="", "", $Y2504-SUM($AA$11:$AA2503))</f>
        <v/>
      </c>
      <c r="AB2504" s="111" t="str">
        <f t="shared" si="550"/>
        <v/>
      </c>
      <c r="AC2504" s="121" t="str">
        <f t="shared" si="546"/>
        <v/>
      </c>
      <c r="AD2504" s="122" t="str">
        <f t="shared" si="547"/>
        <v/>
      </c>
      <c r="AE2504" s="123" t="str">
        <f t="shared" si="551"/>
        <v/>
      </c>
      <c r="AG2504" s="150" t="str">
        <f t="shared" si="548"/>
        <v/>
      </c>
    </row>
    <row r="2505" spans="1:33" x14ac:dyDescent="0.25">
      <c r="A2505" s="56"/>
      <c r="B2505" s="70"/>
      <c r="C2505" s="76"/>
      <c r="D2505" s="73"/>
      <c r="E2505" s="79"/>
      <c r="F2505" s="56"/>
      <c r="G2505" s="13" t="str">
        <f t="shared" si="539"/>
        <v/>
      </c>
      <c r="H2505" s="56"/>
      <c r="K2505" s="128"/>
      <c r="L2505" s="128"/>
      <c r="M2505" s="128"/>
      <c r="N2505" s="84" t="str">
        <f t="shared" si="540"/>
        <v/>
      </c>
      <c r="O2505" s="128"/>
      <c r="P2505" s="84" t="str">
        <f t="shared" si="541"/>
        <v/>
      </c>
      <c r="Q2505" s="84" t="str">
        <f t="shared" si="538"/>
        <v/>
      </c>
      <c r="R2505" s="84" t="str">
        <f t="shared" si="542"/>
        <v/>
      </c>
      <c r="S2505" s="84" t="str">
        <f t="shared" si="543"/>
        <v/>
      </c>
      <c r="U2505" s="84" t="str">
        <f t="shared" si="544"/>
        <v/>
      </c>
      <c r="W2505" s="108" t="str">
        <f>IF($N2505="", "", SUM($D$11:$D2505))</f>
        <v/>
      </c>
      <c r="X2505" s="111" t="str">
        <f t="shared" si="545"/>
        <v/>
      </c>
      <c r="Y2505" s="114" t="str">
        <f t="shared" si="549"/>
        <v/>
      </c>
      <c r="Z2505" s="111" t="str">
        <f>IF(X2505="", "", X2505-SUM($Z$11:$Z2504))</f>
        <v/>
      </c>
      <c r="AA2505" s="111" t="str">
        <f>IF($Y2505="", "", $Y2505-SUM($AA$11:$AA2504))</f>
        <v/>
      </c>
      <c r="AB2505" s="111" t="str">
        <f t="shared" si="550"/>
        <v/>
      </c>
      <c r="AC2505" s="121" t="str">
        <f t="shared" si="546"/>
        <v/>
      </c>
      <c r="AD2505" s="122" t="str">
        <f t="shared" si="547"/>
        <v/>
      </c>
      <c r="AE2505" s="123" t="str">
        <f t="shared" si="551"/>
        <v/>
      </c>
      <c r="AG2505" s="150" t="str">
        <f t="shared" si="548"/>
        <v/>
      </c>
    </row>
    <row r="2506" spans="1:33" x14ac:dyDescent="0.25">
      <c r="A2506" s="56"/>
      <c r="B2506" s="70"/>
      <c r="C2506" s="76"/>
      <c r="D2506" s="73"/>
      <c r="E2506" s="79"/>
      <c r="F2506" s="56"/>
      <c r="G2506" s="13" t="str">
        <f t="shared" si="539"/>
        <v/>
      </c>
      <c r="H2506" s="56"/>
      <c r="K2506" s="128"/>
      <c r="L2506" s="128"/>
      <c r="M2506" s="128"/>
      <c r="N2506" s="84" t="str">
        <f t="shared" si="540"/>
        <v/>
      </c>
      <c r="O2506" s="128"/>
      <c r="P2506" s="84" t="str">
        <f t="shared" si="541"/>
        <v/>
      </c>
      <c r="Q2506" s="84" t="str">
        <f t="shared" si="538"/>
        <v/>
      </c>
      <c r="R2506" s="84" t="str">
        <f t="shared" si="542"/>
        <v/>
      </c>
      <c r="S2506" s="84" t="str">
        <f t="shared" si="543"/>
        <v/>
      </c>
      <c r="U2506" s="84" t="str">
        <f t="shared" si="544"/>
        <v/>
      </c>
      <c r="W2506" s="108" t="str">
        <f>IF($N2506="", "", SUM($D$11:$D2506))</f>
        <v/>
      </c>
      <c r="X2506" s="111" t="str">
        <f t="shared" si="545"/>
        <v/>
      </c>
      <c r="Y2506" s="114" t="str">
        <f t="shared" si="549"/>
        <v/>
      </c>
      <c r="Z2506" s="111" t="str">
        <f>IF(X2506="", "", X2506-SUM($Z$11:$Z2505))</f>
        <v/>
      </c>
      <c r="AA2506" s="111" t="str">
        <f>IF($Y2506="", "", $Y2506-SUM($AA$11:$AA2505))</f>
        <v/>
      </c>
      <c r="AB2506" s="111" t="str">
        <f t="shared" si="550"/>
        <v/>
      </c>
      <c r="AC2506" s="121" t="str">
        <f t="shared" si="546"/>
        <v/>
      </c>
      <c r="AD2506" s="122" t="str">
        <f t="shared" si="547"/>
        <v/>
      </c>
      <c r="AE2506" s="123" t="str">
        <f t="shared" si="551"/>
        <v/>
      </c>
      <c r="AG2506" s="150" t="str">
        <f t="shared" si="548"/>
        <v/>
      </c>
    </row>
    <row r="2507" spans="1:33" x14ac:dyDescent="0.25">
      <c r="A2507" s="56"/>
      <c r="B2507" s="70"/>
      <c r="C2507" s="76"/>
      <c r="D2507" s="73"/>
      <c r="E2507" s="79"/>
      <c r="F2507" s="56"/>
      <c r="G2507" s="13" t="str">
        <f t="shared" si="539"/>
        <v/>
      </c>
      <c r="H2507" s="56"/>
      <c r="K2507" s="128"/>
      <c r="L2507" s="128"/>
      <c r="M2507" s="128"/>
      <c r="N2507" s="84" t="str">
        <f t="shared" si="540"/>
        <v/>
      </c>
      <c r="O2507" s="128"/>
      <c r="P2507" s="84" t="str">
        <f t="shared" si="541"/>
        <v/>
      </c>
      <c r="Q2507" s="84" t="str">
        <f t="shared" ref="Q2507:Q2570" si="552">IF($N2507="", "", IF(AND(Q$5="X", C2507=""), $N$6, IF(AND(NOT(C2507=""), COUNTIF(L$11:L$17, C2507)=0), $N$7, "")))</f>
        <v/>
      </c>
      <c r="R2507" s="84" t="str">
        <f t="shared" si="542"/>
        <v/>
      </c>
      <c r="S2507" s="84" t="str">
        <f t="shared" si="543"/>
        <v/>
      </c>
      <c r="U2507" s="84" t="str">
        <f t="shared" si="544"/>
        <v/>
      </c>
      <c r="W2507" s="108" t="str">
        <f>IF($N2507="", "", SUM($D$11:$D2507))</f>
        <v/>
      </c>
      <c r="X2507" s="111" t="str">
        <f t="shared" si="545"/>
        <v/>
      </c>
      <c r="Y2507" s="114" t="str">
        <f t="shared" si="549"/>
        <v/>
      </c>
      <c r="Z2507" s="111" t="str">
        <f>IF(X2507="", "", X2507-SUM($Z$11:$Z2506))</f>
        <v/>
      </c>
      <c r="AA2507" s="111" t="str">
        <f>IF($Y2507="", "", $Y2507-SUM($AA$11:$AA2506))</f>
        <v/>
      </c>
      <c r="AB2507" s="111" t="str">
        <f t="shared" si="550"/>
        <v/>
      </c>
      <c r="AC2507" s="121" t="str">
        <f t="shared" si="546"/>
        <v/>
      </c>
      <c r="AD2507" s="122" t="str">
        <f t="shared" si="547"/>
        <v/>
      </c>
      <c r="AE2507" s="123" t="str">
        <f t="shared" si="551"/>
        <v/>
      </c>
      <c r="AG2507" s="150" t="str">
        <f t="shared" si="548"/>
        <v/>
      </c>
    </row>
    <row r="2508" spans="1:33" x14ac:dyDescent="0.25">
      <c r="A2508" s="56"/>
      <c r="B2508" s="70"/>
      <c r="C2508" s="76"/>
      <c r="D2508" s="73"/>
      <c r="E2508" s="79"/>
      <c r="F2508" s="56"/>
      <c r="G2508" s="13" t="str">
        <f t="shared" ref="G2508:G2571" si="553">IF($B2508="", "", TEXT($B2508, "mmm"))</f>
        <v/>
      </c>
      <c r="H2508" s="56"/>
      <c r="K2508" s="128"/>
      <c r="L2508" s="128"/>
      <c r="M2508" s="128"/>
      <c r="N2508" s="84" t="str">
        <f t="shared" ref="N2508:N2571" si="554">IF(COUNTIF($B2508:$E2508, "")=4, "", "X")</f>
        <v/>
      </c>
      <c r="O2508" s="128"/>
      <c r="P2508" s="84" t="str">
        <f t="shared" ref="P2508:P2571" si="555">IF($N2508="", "", IF(AND(P$5="X", B2508=""), $N$6, IFERROR(IF(AND(NOT(B2508=""), OR(ISNUMBER(B2508)=FALSE, B2508&lt;$L$2, B2508&gt;$L$3)), $N$7, ""), $N$7)))</f>
        <v/>
      </c>
      <c r="Q2508" s="84" t="str">
        <f t="shared" si="552"/>
        <v/>
      </c>
      <c r="R2508" s="84" t="str">
        <f t="shared" ref="R2508:R2571" si="556">IF($N2508="", "", IF(AND(R$5="X", D2508=""), $N$6, IF(AND(NOT(D2508=""), ISNUMBER(D2508)=FALSE), $N$7, "")))</f>
        <v/>
      </c>
      <c r="S2508" s="84" t="str">
        <f t="shared" ref="S2508:S2571" si="557">IF($N2508="", "", IF(AND(S$5="X", E2508=""), $N$6, ""))</f>
        <v/>
      </c>
      <c r="U2508" s="84" t="str">
        <f t="shared" ref="U2508:U2571" si="558">IF($B2508="", "", TEXT($B2508, "mmm yyyy"))</f>
        <v/>
      </c>
      <c r="W2508" s="108" t="str">
        <f>IF($N2508="", "", SUM($D$11:$D2508))</f>
        <v/>
      </c>
      <c r="X2508" s="111" t="str">
        <f t="shared" ref="X2508:X2571" si="559">IF(W2508="", "", IF(W2508&lt;=$X$4, W2508, $X$4))</f>
        <v/>
      </c>
      <c r="Y2508" s="114" t="str">
        <f t="shared" si="549"/>
        <v/>
      </c>
      <c r="Z2508" s="111" t="str">
        <f>IF(X2508="", "", X2508-SUM($Z$11:$Z2507))</f>
        <v/>
      </c>
      <c r="AA2508" s="111" t="str">
        <f>IF($Y2508="", "", $Y2508-SUM($AA$11:$AA2507))</f>
        <v/>
      </c>
      <c r="AB2508" s="111" t="str">
        <f t="shared" si="550"/>
        <v/>
      </c>
      <c r="AC2508" s="121" t="str">
        <f t="shared" ref="AC2508:AC2571" si="560">IF($N2508="", "", $Z2508*$AC$4)</f>
        <v/>
      </c>
      <c r="AD2508" s="122" t="str">
        <f t="shared" ref="AD2508:AD2571" si="561">IF($N2508="", "", $AA2508*$AC$5)</f>
        <v/>
      </c>
      <c r="AE2508" s="123" t="str">
        <f t="shared" si="551"/>
        <v/>
      </c>
      <c r="AG2508" s="150" t="str">
        <f t="shared" ref="AG2508:AG2571" si="562">IF(OR($U2508="", $C2508=""), "", CONCATENATE($C2508, " - ", $U2508))</f>
        <v/>
      </c>
    </row>
    <row r="2509" spans="1:33" x14ac:dyDescent="0.25">
      <c r="A2509" s="56"/>
      <c r="B2509" s="70"/>
      <c r="C2509" s="76"/>
      <c r="D2509" s="73"/>
      <c r="E2509" s="79"/>
      <c r="F2509" s="56"/>
      <c r="G2509" s="13" t="str">
        <f t="shared" si="553"/>
        <v/>
      </c>
      <c r="H2509" s="56"/>
      <c r="K2509" s="128"/>
      <c r="L2509" s="128"/>
      <c r="M2509" s="128"/>
      <c r="N2509" s="84" t="str">
        <f t="shared" si="554"/>
        <v/>
      </c>
      <c r="O2509" s="128"/>
      <c r="P2509" s="84" t="str">
        <f t="shared" si="555"/>
        <v/>
      </c>
      <c r="Q2509" s="84" t="str">
        <f t="shared" si="552"/>
        <v/>
      </c>
      <c r="R2509" s="84" t="str">
        <f t="shared" si="556"/>
        <v/>
      </c>
      <c r="S2509" s="84" t="str">
        <f t="shared" si="557"/>
        <v/>
      </c>
      <c r="U2509" s="84" t="str">
        <f t="shared" si="558"/>
        <v/>
      </c>
      <c r="W2509" s="108" t="str">
        <f>IF($N2509="", "", SUM($D$11:$D2509))</f>
        <v/>
      </c>
      <c r="X2509" s="111" t="str">
        <f t="shared" si="559"/>
        <v/>
      </c>
      <c r="Y2509" s="114" t="str">
        <f t="shared" si="549"/>
        <v/>
      </c>
      <c r="Z2509" s="111" t="str">
        <f>IF(X2509="", "", X2509-SUM($Z$11:$Z2508))</f>
        <v/>
      </c>
      <c r="AA2509" s="111" t="str">
        <f>IF($Y2509="", "", $Y2509-SUM($AA$11:$AA2508))</f>
        <v/>
      </c>
      <c r="AB2509" s="111" t="str">
        <f t="shared" si="550"/>
        <v/>
      </c>
      <c r="AC2509" s="121" t="str">
        <f t="shared" si="560"/>
        <v/>
      </c>
      <c r="AD2509" s="122" t="str">
        <f t="shared" si="561"/>
        <v/>
      </c>
      <c r="AE2509" s="123" t="str">
        <f t="shared" si="551"/>
        <v/>
      </c>
      <c r="AG2509" s="150" t="str">
        <f t="shared" si="562"/>
        <v/>
      </c>
    </row>
    <row r="2510" spans="1:33" x14ac:dyDescent="0.25">
      <c r="A2510" s="56"/>
      <c r="B2510" s="70"/>
      <c r="C2510" s="76"/>
      <c r="D2510" s="73"/>
      <c r="E2510" s="79"/>
      <c r="F2510" s="56"/>
      <c r="G2510" s="13" t="str">
        <f t="shared" si="553"/>
        <v/>
      </c>
      <c r="H2510" s="56"/>
      <c r="K2510" s="128"/>
      <c r="L2510" s="128"/>
      <c r="M2510" s="128"/>
      <c r="N2510" s="84" t="str">
        <f t="shared" si="554"/>
        <v/>
      </c>
      <c r="O2510" s="128"/>
      <c r="P2510" s="84" t="str">
        <f t="shared" si="555"/>
        <v/>
      </c>
      <c r="Q2510" s="84" t="str">
        <f t="shared" si="552"/>
        <v/>
      </c>
      <c r="R2510" s="84" t="str">
        <f t="shared" si="556"/>
        <v/>
      </c>
      <c r="S2510" s="84" t="str">
        <f t="shared" si="557"/>
        <v/>
      </c>
      <c r="U2510" s="84" t="str">
        <f t="shared" si="558"/>
        <v/>
      </c>
      <c r="W2510" s="108" t="str">
        <f>IF($N2510="", "", SUM($D$11:$D2510))</f>
        <v/>
      </c>
      <c r="X2510" s="111" t="str">
        <f t="shared" si="559"/>
        <v/>
      </c>
      <c r="Y2510" s="114" t="str">
        <f t="shared" ref="Y2510:Y2573" si="563">IF(W2510="", "", IF(W2510&lt;=$X$4, 0, W2510-$X$4))</f>
        <v/>
      </c>
      <c r="Z2510" s="111" t="str">
        <f>IF(X2510="", "", X2510-SUM($Z$11:$Z2509))</f>
        <v/>
      </c>
      <c r="AA2510" s="111" t="str">
        <f>IF($Y2510="", "", $Y2510-SUM($AA$11:$AA2509))</f>
        <v/>
      </c>
      <c r="AB2510" s="111" t="str">
        <f t="shared" ref="AB2510:AB2573" si="564">IF($N2510="", "", SUM(Z2510:AA2510))</f>
        <v/>
      </c>
      <c r="AC2510" s="121" t="str">
        <f t="shared" si="560"/>
        <v/>
      </c>
      <c r="AD2510" s="122" t="str">
        <f t="shared" si="561"/>
        <v/>
      </c>
      <c r="AE2510" s="123" t="str">
        <f t="shared" ref="AE2510:AE2573" si="565">IF($N2510="", "", SUM(AC2510:AD2510))</f>
        <v/>
      </c>
      <c r="AG2510" s="150" t="str">
        <f t="shared" si="562"/>
        <v/>
      </c>
    </row>
    <row r="2511" spans="1:33" x14ac:dyDescent="0.25">
      <c r="A2511" s="56"/>
      <c r="B2511" s="70"/>
      <c r="C2511" s="76"/>
      <c r="D2511" s="73"/>
      <c r="E2511" s="79"/>
      <c r="F2511" s="56"/>
      <c r="G2511" s="13" t="str">
        <f t="shared" si="553"/>
        <v/>
      </c>
      <c r="H2511" s="56"/>
      <c r="K2511" s="128"/>
      <c r="L2511" s="128"/>
      <c r="M2511" s="128"/>
      <c r="N2511" s="84" t="str">
        <f t="shared" si="554"/>
        <v/>
      </c>
      <c r="O2511" s="128"/>
      <c r="P2511" s="84" t="str">
        <f t="shared" si="555"/>
        <v/>
      </c>
      <c r="Q2511" s="84" t="str">
        <f t="shared" si="552"/>
        <v/>
      </c>
      <c r="R2511" s="84" t="str">
        <f t="shared" si="556"/>
        <v/>
      </c>
      <c r="S2511" s="84" t="str">
        <f t="shared" si="557"/>
        <v/>
      </c>
      <c r="U2511" s="84" t="str">
        <f t="shared" si="558"/>
        <v/>
      </c>
      <c r="W2511" s="108" t="str">
        <f>IF($N2511="", "", SUM($D$11:$D2511))</f>
        <v/>
      </c>
      <c r="X2511" s="111" t="str">
        <f t="shared" si="559"/>
        <v/>
      </c>
      <c r="Y2511" s="114" t="str">
        <f t="shared" si="563"/>
        <v/>
      </c>
      <c r="Z2511" s="111" t="str">
        <f>IF(X2511="", "", X2511-SUM($Z$11:$Z2510))</f>
        <v/>
      </c>
      <c r="AA2511" s="111" t="str">
        <f>IF($Y2511="", "", $Y2511-SUM($AA$11:$AA2510))</f>
        <v/>
      </c>
      <c r="AB2511" s="111" t="str">
        <f t="shared" si="564"/>
        <v/>
      </c>
      <c r="AC2511" s="121" t="str">
        <f t="shared" si="560"/>
        <v/>
      </c>
      <c r="AD2511" s="122" t="str">
        <f t="shared" si="561"/>
        <v/>
      </c>
      <c r="AE2511" s="123" t="str">
        <f t="shared" si="565"/>
        <v/>
      </c>
      <c r="AG2511" s="150" t="str">
        <f t="shared" si="562"/>
        <v/>
      </c>
    </row>
    <row r="2512" spans="1:33" x14ac:dyDescent="0.25">
      <c r="A2512" s="56"/>
      <c r="B2512" s="70"/>
      <c r="C2512" s="76"/>
      <c r="D2512" s="73"/>
      <c r="E2512" s="79"/>
      <c r="F2512" s="56"/>
      <c r="G2512" s="13" t="str">
        <f t="shared" si="553"/>
        <v/>
      </c>
      <c r="H2512" s="56"/>
      <c r="K2512" s="128"/>
      <c r="L2512" s="128"/>
      <c r="M2512" s="128"/>
      <c r="N2512" s="84" t="str">
        <f t="shared" si="554"/>
        <v/>
      </c>
      <c r="O2512" s="128"/>
      <c r="P2512" s="84" t="str">
        <f t="shared" si="555"/>
        <v/>
      </c>
      <c r="Q2512" s="84" t="str">
        <f t="shared" si="552"/>
        <v/>
      </c>
      <c r="R2512" s="84" t="str">
        <f t="shared" si="556"/>
        <v/>
      </c>
      <c r="S2512" s="84" t="str">
        <f t="shared" si="557"/>
        <v/>
      </c>
      <c r="U2512" s="84" t="str">
        <f t="shared" si="558"/>
        <v/>
      </c>
      <c r="W2512" s="108" t="str">
        <f>IF($N2512="", "", SUM($D$11:$D2512))</f>
        <v/>
      </c>
      <c r="X2512" s="111" t="str">
        <f t="shared" si="559"/>
        <v/>
      </c>
      <c r="Y2512" s="114" t="str">
        <f t="shared" si="563"/>
        <v/>
      </c>
      <c r="Z2512" s="111" t="str">
        <f>IF(X2512="", "", X2512-SUM($Z$11:$Z2511))</f>
        <v/>
      </c>
      <c r="AA2512" s="111" t="str">
        <f>IF($Y2512="", "", $Y2512-SUM($AA$11:$AA2511))</f>
        <v/>
      </c>
      <c r="AB2512" s="111" t="str">
        <f t="shared" si="564"/>
        <v/>
      </c>
      <c r="AC2512" s="121" t="str">
        <f t="shared" si="560"/>
        <v/>
      </c>
      <c r="AD2512" s="122" t="str">
        <f t="shared" si="561"/>
        <v/>
      </c>
      <c r="AE2512" s="123" t="str">
        <f t="shared" si="565"/>
        <v/>
      </c>
      <c r="AG2512" s="150" t="str">
        <f t="shared" si="562"/>
        <v/>
      </c>
    </row>
    <row r="2513" spans="1:33" x14ac:dyDescent="0.25">
      <c r="A2513" s="56"/>
      <c r="B2513" s="70"/>
      <c r="C2513" s="76"/>
      <c r="D2513" s="73"/>
      <c r="E2513" s="79"/>
      <c r="F2513" s="56"/>
      <c r="G2513" s="13" t="str">
        <f t="shared" si="553"/>
        <v/>
      </c>
      <c r="H2513" s="56"/>
      <c r="K2513" s="128"/>
      <c r="L2513" s="128"/>
      <c r="M2513" s="128"/>
      <c r="N2513" s="84" t="str">
        <f t="shared" si="554"/>
        <v/>
      </c>
      <c r="O2513" s="128"/>
      <c r="P2513" s="84" t="str">
        <f t="shared" si="555"/>
        <v/>
      </c>
      <c r="Q2513" s="84" t="str">
        <f t="shared" si="552"/>
        <v/>
      </c>
      <c r="R2513" s="84" t="str">
        <f t="shared" si="556"/>
        <v/>
      </c>
      <c r="S2513" s="84" t="str">
        <f t="shared" si="557"/>
        <v/>
      </c>
      <c r="U2513" s="84" t="str">
        <f t="shared" si="558"/>
        <v/>
      </c>
      <c r="W2513" s="108" t="str">
        <f>IF($N2513="", "", SUM($D$11:$D2513))</f>
        <v/>
      </c>
      <c r="X2513" s="111" t="str">
        <f t="shared" si="559"/>
        <v/>
      </c>
      <c r="Y2513" s="114" t="str">
        <f t="shared" si="563"/>
        <v/>
      </c>
      <c r="Z2513" s="111" t="str">
        <f>IF(X2513="", "", X2513-SUM($Z$11:$Z2512))</f>
        <v/>
      </c>
      <c r="AA2513" s="111" t="str">
        <f>IF($Y2513="", "", $Y2513-SUM($AA$11:$AA2512))</f>
        <v/>
      </c>
      <c r="AB2513" s="111" t="str">
        <f t="shared" si="564"/>
        <v/>
      </c>
      <c r="AC2513" s="121" t="str">
        <f t="shared" si="560"/>
        <v/>
      </c>
      <c r="AD2513" s="122" t="str">
        <f t="shared" si="561"/>
        <v/>
      </c>
      <c r="AE2513" s="123" t="str">
        <f t="shared" si="565"/>
        <v/>
      </c>
      <c r="AG2513" s="150" t="str">
        <f t="shared" si="562"/>
        <v/>
      </c>
    </row>
    <row r="2514" spans="1:33" x14ac:dyDescent="0.25">
      <c r="A2514" s="56"/>
      <c r="B2514" s="70"/>
      <c r="C2514" s="76"/>
      <c r="D2514" s="73"/>
      <c r="E2514" s="79"/>
      <c r="F2514" s="56"/>
      <c r="G2514" s="13" t="str">
        <f t="shared" si="553"/>
        <v/>
      </c>
      <c r="H2514" s="56"/>
      <c r="K2514" s="128"/>
      <c r="L2514" s="128"/>
      <c r="M2514" s="128"/>
      <c r="N2514" s="84" t="str">
        <f t="shared" si="554"/>
        <v/>
      </c>
      <c r="O2514" s="128"/>
      <c r="P2514" s="84" t="str">
        <f t="shared" si="555"/>
        <v/>
      </c>
      <c r="Q2514" s="84" t="str">
        <f t="shared" si="552"/>
        <v/>
      </c>
      <c r="R2514" s="84" t="str">
        <f t="shared" si="556"/>
        <v/>
      </c>
      <c r="S2514" s="84" t="str">
        <f t="shared" si="557"/>
        <v/>
      </c>
      <c r="U2514" s="84" t="str">
        <f t="shared" si="558"/>
        <v/>
      </c>
      <c r="W2514" s="108" t="str">
        <f>IF($N2514="", "", SUM($D$11:$D2514))</f>
        <v/>
      </c>
      <c r="X2514" s="111" t="str">
        <f t="shared" si="559"/>
        <v/>
      </c>
      <c r="Y2514" s="114" t="str">
        <f t="shared" si="563"/>
        <v/>
      </c>
      <c r="Z2514" s="111" t="str">
        <f>IF(X2514="", "", X2514-SUM($Z$11:$Z2513))</f>
        <v/>
      </c>
      <c r="AA2514" s="111" t="str">
        <f>IF($Y2514="", "", $Y2514-SUM($AA$11:$AA2513))</f>
        <v/>
      </c>
      <c r="AB2514" s="111" t="str">
        <f t="shared" si="564"/>
        <v/>
      </c>
      <c r="AC2514" s="121" t="str">
        <f t="shared" si="560"/>
        <v/>
      </c>
      <c r="AD2514" s="122" t="str">
        <f t="shared" si="561"/>
        <v/>
      </c>
      <c r="AE2514" s="123" t="str">
        <f t="shared" si="565"/>
        <v/>
      </c>
      <c r="AG2514" s="150" t="str">
        <f t="shared" si="562"/>
        <v/>
      </c>
    </row>
    <row r="2515" spans="1:33" x14ac:dyDescent="0.25">
      <c r="A2515" s="56"/>
      <c r="B2515" s="70"/>
      <c r="C2515" s="76"/>
      <c r="D2515" s="73"/>
      <c r="E2515" s="79"/>
      <c r="F2515" s="56"/>
      <c r="G2515" s="13" t="str">
        <f t="shared" si="553"/>
        <v/>
      </c>
      <c r="H2515" s="56"/>
      <c r="K2515" s="128"/>
      <c r="L2515" s="128"/>
      <c r="M2515" s="128"/>
      <c r="N2515" s="84" t="str">
        <f t="shared" si="554"/>
        <v/>
      </c>
      <c r="O2515" s="128"/>
      <c r="P2515" s="84" t="str">
        <f t="shared" si="555"/>
        <v/>
      </c>
      <c r="Q2515" s="84" t="str">
        <f t="shared" si="552"/>
        <v/>
      </c>
      <c r="R2515" s="84" t="str">
        <f t="shared" si="556"/>
        <v/>
      </c>
      <c r="S2515" s="84" t="str">
        <f t="shared" si="557"/>
        <v/>
      </c>
      <c r="U2515" s="84" t="str">
        <f t="shared" si="558"/>
        <v/>
      </c>
      <c r="W2515" s="108" t="str">
        <f>IF($N2515="", "", SUM($D$11:$D2515))</f>
        <v/>
      </c>
      <c r="X2515" s="111" t="str">
        <f t="shared" si="559"/>
        <v/>
      </c>
      <c r="Y2515" s="114" t="str">
        <f t="shared" si="563"/>
        <v/>
      </c>
      <c r="Z2515" s="111" t="str">
        <f>IF(X2515="", "", X2515-SUM($Z$11:$Z2514))</f>
        <v/>
      </c>
      <c r="AA2515" s="111" t="str">
        <f>IF($Y2515="", "", $Y2515-SUM($AA$11:$AA2514))</f>
        <v/>
      </c>
      <c r="AB2515" s="111" t="str">
        <f t="shared" si="564"/>
        <v/>
      </c>
      <c r="AC2515" s="121" t="str">
        <f t="shared" si="560"/>
        <v/>
      </c>
      <c r="AD2515" s="122" t="str">
        <f t="shared" si="561"/>
        <v/>
      </c>
      <c r="AE2515" s="123" t="str">
        <f t="shared" si="565"/>
        <v/>
      </c>
      <c r="AG2515" s="150" t="str">
        <f t="shared" si="562"/>
        <v/>
      </c>
    </row>
    <row r="2516" spans="1:33" x14ac:dyDescent="0.25">
      <c r="A2516" s="56"/>
      <c r="B2516" s="70"/>
      <c r="C2516" s="76"/>
      <c r="D2516" s="73"/>
      <c r="E2516" s="79"/>
      <c r="F2516" s="56"/>
      <c r="G2516" s="13" t="str">
        <f t="shared" si="553"/>
        <v/>
      </c>
      <c r="H2516" s="56"/>
      <c r="K2516" s="128"/>
      <c r="L2516" s="128"/>
      <c r="M2516" s="128"/>
      <c r="N2516" s="84" t="str">
        <f t="shared" si="554"/>
        <v/>
      </c>
      <c r="O2516" s="128"/>
      <c r="P2516" s="84" t="str">
        <f t="shared" si="555"/>
        <v/>
      </c>
      <c r="Q2516" s="84" t="str">
        <f t="shared" si="552"/>
        <v/>
      </c>
      <c r="R2516" s="84" t="str">
        <f t="shared" si="556"/>
        <v/>
      </c>
      <c r="S2516" s="84" t="str">
        <f t="shared" si="557"/>
        <v/>
      </c>
      <c r="U2516" s="84" t="str">
        <f t="shared" si="558"/>
        <v/>
      </c>
      <c r="W2516" s="108" t="str">
        <f>IF($N2516="", "", SUM($D$11:$D2516))</f>
        <v/>
      </c>
      <c r="X2516" s="111" t="str">
        <f t="shared" si="559"/>
        <v/>
      </c>
      <c r="Y2516" s="114" t="str">
        <f t="shared" si="563"/>
        <v/>
      </c>
      <c r="Z2516" s="111" t="str">
        <f>IF(X2516="", "", X2516-SUM($Z$11:$Z2515))</f>
        <v/>
      </c>
      <c r="AA2516" s="111" t="str">
        <f>IF($Y2516="", "", $Y2516-SUM($AA$11:$AA2515))</f>
        <v/>
      </c>
      <c r="AB2516" s="111" t="str">
        <f t="shared" si="564"/>
        <v/>
      </c>
      <c r="AC2516" s="121" t="str">
        <f t="shared" si="560"/>
        <v/>
      </c>
      <c r="AD2516" s="122" t="str">
        <f t="shared" si="561"/>
        <v/>
      </c>
      <c r="AE2516" s="123" t="str">
        <f t="shared" si="565"/>
        <v/>
      </c>
      <c r="AG2516" s="150" t="str">
        <f t="shared" si="562"/>
        <v/>
      </c>
    </row>
    <row r="2517" spans="1:33" x14ac:dyDescent="0.25">
      <c r="A2517" s="56"/>
      <c r="B2517" s="70"/>
      <c r="C2517" s="76"/>
      <c r="D2517" s="73"/>
      <c r="E2517" s="79"/>
      <c r="F2517" s="56"/>
      <c r="G2517" s="13" t="str">
        <f t="shared" si="553"/>
        <v/>
      </c>
      <c r="H2517" s="56"/>
      <c r="K2517" s="128"/>
      <c r="L2517" s="128"/>
      <c r="M2517" s="128"/>
      <c r="N2517" s="84" t="str">
        <f t="shared" si="554"/>
        <v/>
      </c>
      <c r="O2517" s="128"/>
      <c r="P2517" s="84" t="str">
        <f t="shared" si="555"/>
        <v/>
      </c>
      <c r="Q2517" s="84" t="str">
        <f t="shared" si="552"/>
        <v/>
      </c>
      <c r="R2517" s="84" t="str">
        <f t="shared" si="556"/>
        <v/>
      </c>
      <c r="S2517" s="84" t="str">
        <f t="shared" si="557"/>
        <v/>
      </c>
      <c r="U2517" s="84" t="str">
        <f t="shared" si="558"/>
        <v/>
      </c>
      <c r="W2517" s="108" t="str">
        <f>IF($N2517="", "", SUM($D$11:$D2517))</f>
        <v/>
      </c>
      <c r="X2517" s="111" t="str">
        <f t="shared" si="559"/>
        <v/>
      </c>
      <c r="Y2517" s="114" t="str">
        <f t="shared" si="563"/>
        <v/>
      </c>
      <c r="Z2517" s="111" t="str">
        <f>IF(X2517="", "", X2517-SUM($Z$11:$Z2516))</f>
        <v/>
      </c>
      <c r="AA2517" s="111" t="str">
        <f>IF($Y2517="", "", $Y2517-SUM($AA$11:$AA2516))</f>
        <v/>
      </c>
      <c r="AB2517" s="111" t="str">
        <f t="shared" si="564"/>
        <v/>
      </c>
      <c r="AC2517" s="121" t="str">
        <f t="shared" si="560"/>
        <v/>
      </c>
      <c r="AD2517" s="122" t="str">
        <f t="shared" si="561"/>
        <v/>
      </c>
      <c r="AE2517" s="123" t="str">
        <f t="shared" si="565"/>
        <v/>
      </c>
      <c r="AG2517" s="150" t="str">
        <f t="shared" si="562"/>
        <v/>
      </c>
    </row>
    <row r="2518" spans="1:33" x14ac:dyDescent="0.25">
      <c r="A2518" s="56"/>
      <c r="B2518" s="70"/>
      <c r="C2518" s="76"/>
      <c r="D2518" s="73"/>
      <c r="E2518" s="79"/>
      <c r="F2518" s="56"/>
      <c r="G2518" s="13" t="str">
        <f t="shared" si="553"/>
        <v/>
      </c>
      <c r="H2518" s="56"/>
      <c r="K2518" s="128"/>
      <c r="L2518" s="128"/>
      <c r="M2518" s="128"/>
      <c r="N2518" s="84" t="str">
        <f t="shared" si="554"/>
        <v/>
      </c>
      <c r="O2518" s="128"/>
      <c r="P2518" s="84" t="str">
        <f t="shared" si="555"/>
        <v/>
      </c>
      <c r="Q2518" s="84" t="str">
        <f t="shared" si="552"/>
        <v/>
      </c>
      <c r="R2518" s="84" t="str">
        <f t="shared" si="556"/>
        <v/>
      </c>
      <c r="S2518" s="84" t="str">
        <f t="shared" si="557"/>
        <v/>
      </c>
      <c r="U2518" s="84" t="str">
        <f t="shared" si="558"/>
        <v/>
      </c>
      <c r="W2518" s="108" t="str">
        <f>IF($N2518="", "", SUM($D$11:$D2518))</f>
        <v/>
      </c>
      <c r="X2518" s="111" t="str">
        <f t="shared" si="559"/>
        <v/>
      </c>
      <c r="Y2518" s="114" t="str">
        <f t="shared" si="563"/>
        <v/>
      </c>
      <c r="Z2518" s="111" t="str">
        <f>IF(X2518="", "", X2518-SUM($Z$11:$Z2517))</f>
        <v/>
      </c>
      <c r="AA2518" s="111" t="str">
        <f>IF($Y2518="", "", $Y2518-SUM($AA$11:$AA2517))</f>
        <v/>
      </c>
      <c r="AB2518" s="111" t="str">
        <f t="shared" si="564"/>
        <v/>
      </c>
      <c r="AC2518" s="121" t="str">
        <f t="shared" si="560"/>
        <v/>
      </c>
      <c r="AD2518" s="122" t="str">
        <f t="shared" si="561"/>
        <v/>
      </c>
      <c r="AE2518" s="123" t="str">
        <f t="shared" si="565"/>
        <v/>
      </c>
      <c r="AG2518" s="150" t="str">
        <f t="shared" si="562"/>
        <v/>
      </c>
    </row>
    <row r="2519" spans="1:33" x14ac:dyDescent="0.25">
      <c r="A2519" s="56"/>
      <c r="B2519" s="70"/>
      <c r="C2519" s="76"/>
      <c r="D2519" s="73"/>
      <c r="E2519" s="79"/>
      <c r="F2519" s="56"/>
      <c r="G2519" s="13" t="str">
        <f t="shared" si="553"/>
        <v/>
      </c>
      <c r="H2519" s="56"/>
      <c r="K2519" s="128"/>
      <c r="L2519" s="128"/>
      <c r="M2519" s="128"/>
      <c r="N2519" s="84" t="str">
        <f t="shared" si="554"/>
        <v/>
      </c>
      <c r="O2519" s="128"/>
      <c r="P2519" s="84" t="str">
        <f t="shared" si="555"/>
        <v/>
      </c>
      <c r="Q2519" s="84" t="str">
        <f t="shared" si="552"/>
        <v/>
      </c>
      <c r="R2519" s="84" t="str">
        <f t="shared" si="556"/>
        <v/>
      </c>
      <c r="S2519" s="84" t="str">
        <f t="shared" si="557"/>
        <v/>
      </c>
      <c r="U2519" s="84" t="str">
        <f t="shared" si="558"/>
        <v/>
      </c>
      <c r="W2519" s="108" t="str">
        <f>IF($N2519="", "", SUM($D$11:$D2519))</f>
        <v/>
      </c>
      <c r="X2519" s="111" t="str">
        <f t="shared" si="559"/>
        <v/>
      </c>
      <c r="Y2519" s="114" t="str">
        <f t="shared" si="563"/>
        <v/>
      </c>
      <c r="Z2519" s="111" t="str">
        <f>IF(X2519="", "", X2519-SUM($Z$11:$Z2518))</f>
        <v/>
      </c>
      <c r="AA2519" s="111" t="str">
        <f>IF($Y2519="", "", $Y2519-SUM($AA$11:$AA2518))</f>
        <v/>
      </c>
      <c r="AB2519" s="111" t="str">
        <f t="shared" si="564"/>
        <v/>
      </c>
      <c r="AC2519" s="121" t="str">
        <f t="shared" si="560"/>
        <v/>
      </c>
      <c r="AD2519" s="122" t="str">
        <f t="shared" si="561"/>
        <v/>
      </c>
      <c r="AE2519" s="123" t="str">
        <f t="shared" si="565"/>
        <v/>
      </c>
      <c r="AG2519" s="150" t="str">
        <f t="shared" si="562"/>
        <v/>
      </c>
    </row>
    <row r="2520" spans="1:33" x14ac:dyDescent="0.25">
      <c r="A2520" s="56"/>
      <c r="B2520" s="70"/>
      <c r="C2520" s="76"/>
      <c r="D2520" s="73"/>
      <c r="E2520" s="79"/>
      <c r="F2520" s="56"/>
      <c r="G2520" s="13" t="str">
        <f t="shared" si="553"/>
        <v/>
      </c>
      <c r="H2520" s="56"/>
      <c r="K2520" s="128"/>
      <c r="L2520" s="128"/>
      <c r="M2520" s="128"/>
      <c r="N2520" s="84" t="str">
        <f t="shared" si="554"/>
        <v/>
      </c>
      <c r="O2520" s="128"/>
      <c r="P2520" s="84" t="str">
        <f t="shared" si="555"/>
        <v/>
      </c>
      <c r="Q2520" s="84" t="str">
        <f t="shared" si="552"/>
        <v/>
      </c>
      <c r="R2520" s="84" t="str">
        <f t="shared" si="556"/>
        <v/>
      </c>
      <c r="S2520" s="84" t="str">
        <f t="shared" si="557"/>
        <v/>
      </c>
      <c r="U2520" s="84" t="str">
        <f t="shared" si="558"/>
        <v/>
      </c>
      <c r="W2520" s="108" t="str">
        <f>IF($N2520="", "", SUM($D$11:$D2520))</f>
        <v/>
      </c>
      <c r="X2520" s="111" t="str">
        <f t="shared" si="559"/>
        <v/>
      </c>
      <c r="Y2520" s="114" t="str">
        <f t="shared" si="563"/>
        <v/>
      </c>
      <c r="Z2520" s="111" t="str">
        <f>IF(X2520="", "", X2520-SUM($Z$11:$Z2519))</f>
        <v/>
      </c>
      <c r="AA2520" s="111" t="str">
        <f>IF($Y2520="", "", $Y2520-SUM($AA$11:$AA2519))</f>
        <v/>
      </c>
      <c r="AB2520" s="111" t="str">
        <f t="shared" si="564"/>
        <v/>
      </c>
      <c r="AC2520" s="121" t="str">
        <f t="shared" si="560"/>
        <v/>
      </c>
      <c r="AD2520" s="122" t="str">
        <f t="shared" si="561"/>
        <v/>
      </c>
      <c r="AE2520" s="123" t="str">
        <f t="shared" si="565"/>
        <v/>
      </c>
      <c r="AG2520" s="150" t="str">
        <f t="shared" si="562"/>
        <v/>
      </c>
    </row>
    <row r="2521" spans="1:33" x14ac:dyDescent="0.25">
      <c r="A2521" s="56"/>
      <c r="B2521" s="70"/>
      <c r="C2521" s="76"/>
      <c r="D2521" s="73"/>
      <c r="E2521" s="79"/>
      <c r="F2521" s="56"/>
      <c r="G2521" s="13" t="str">
        <f t="shared" si="553"/>
        <v/>
      </c>
      <c r="H2521" s="56"/>
      <c r="K2521" s="128"/>
      <c r="L2521" s="128"/>
      <c r="M2521" s="128"/>
      <c r="N2521" s="84" t="str">
        <f t="shared" si="554"/>
        <v/>
      </c>
      <c r="O2521" s="128"/>
      <c r="P2521" s="84" t="str">
        <f t="shared" si="555"/>
        <v/>
      </c>
      <c r="Q2521" s="84" t="str">
        <f t="shared" si="552"/>
        <v/>
      </c>
      <c r="R2521" s="84" t="str">
        <f t="shared" si="556"/>
        <v/>
      </c>
      <c r="S2521" s="84" t="str">
        <f t="shared" si="557"/>
        <v/>
      </c>
      <c r="U2521" s="84" t="str">
        <f t="shared" si="558"/>
        <v/>
      </c>
      <c r="W2521" s="108" t="str">
        <f>IF($N2521="", "", SUM($D$11:$D2521))</f>
        <v/>
      </c>
      <c r="X2521" s="111" t="str">
        <f t="shared" si="559"/>
        <v/>
      </c>
      <c r="Y2521" s="114" t="str">
        <f t="shared" si="563"/>
        <v/>
      </c>
      <c r="Z2521" s="111" t="str">
        <f>IF(X2521="", "", X2521-SUM($Z$11:$Z2520))</f>
        <v/>
      </c>
      <c r="AA2521" s="111" t="str">
        <f>IF($Y2521="", "", $Y2521-SUM($AA$11:$AA2520))</f>
        <v/>
      </c>
      <c r="AB2521" s="111" t="str">
        <f t="shared" si="564"/>
        <v/>
      </c>
      <c r="AC2521" s="121" t="str">
        <f t="shared" si="560"/>
        <v/>
      </c>
      <c r="AD2521" s="122" t="str">
        <f t="shared" si="561"/>
        <v/>
      </c>
      <c r="AE2521" s="123" t="str">
        <f t="shared" si="565"/>
        <v/>
      </c>
      <c r="AG2521" s="150" t="str">
        <f t="shared" si="562"/>
        <v/>
      </c>
    </row>
    <row r="2522" spans="1:33" x14ac:dyDescent="0.25">
      <c r="A2522" s="56"/>
      <c r="B2522" s="70"/>
      <c r="C2522" s="76"/>
      <c r="D2522" s="73"/>
      <c r="E2522" s="79"/>
      <c r="F2522" s="56"/>
      <c r="G2522" s="13" t="str">
        <f t="shared" si="553"/>
        <v/>
      </c>
      <c r="H2522" s="56"/>
      <c r="K2522" s="128"/>
      <c r="L2522" s="128"/>
      <c r="M2522" s="128"/>
      <c r="N2522" s="84" t="str">
        <f t="shared" si="554"/>
        <v/>
      </c>
      <c r="O2522" s="128"/>
      <c r="P2522" s="84" t="str">
        <f t="shared" si="555"/>
        <v/>
      </c>
      <c r="Q2522" s="84" t="str">
        <f t="shared" si="552"/>
        <v/>
      </c>
      <c r="R2522" s="84" t="str">
        <f t="shared" si="556"/>
        <v/>
      </c>
      <c r="S2522" s="84" t="str">
        <f t="shared" si="557"/>
        <v/>
      </c>
      <c r="U2522" s="84" t="str">
        <f t="shared" si="558"/>
        <v/>
      </c>
      <c r="W2522" s="108" t="str">
        <f>IF($N2522="", "", SUM($D$11:$D2522))</f>
        <v/>
      </c>
      <c r="X2522" s="111" t="str">
        <f t="shared" si="559"/>
        <v/>
      </c>
      <c r="Y2522" s="114" t="str">
        <f t="shared" si="563"/>
        <v/>
      </c>
      <c r="Z2522" s="111" t="str">
        <f>IF(X2522="", "", X2522-SUM($Z$11:$Z2521))</f>
        <v/>
      </c>
      <c r="AA2522" s="111" t="str">
        <f>IF($Y2522="", "", $Y2522-SUM($AA$11:$AA2521))</f>
        <v/>
      </c>
      <c r="AB2522" s="111" t="str">
        <f t="shared" si="564"/>
        <v/>
      </c>
      <c r="AC2522" s="121" t="str">
        <f t="shared" si="560"/>
        <v/>
      </c>
      <c r="AD2522" s="122" t="str">
        <f t="shared" si="561"/>
        <v/>
      </c>
      <c r="AE2522" s="123" t="str">
        <f t="shared" si="565"/>
        <v/>
      </c>
      <c r="AG2522" s="150" t="str">
        <f t="shared" si="562"/>
        <v/>
      </c>
    </row>
    <row r="2523" spans="1:33" x14ac:dyDescent="0.25">
      <c r="A2523" s="56"/>
      <c r="B2523" s="70"/>
      <c r="C2523" s="76"/>
      <c r="D2523" s="73"/>
      <c r="E2523" s="79"/>
      <c r="F2523" s="56"/>
      <c r="G2523" s="13" t="str">
        <f t="shared" si="553"/>
        <v/>
      </c>
      <c r="H2523" s="56"/>
      <c r="K2523" s="128"/>
      <c r="L2523" s="128"/>
      <c r="M2523" s="128"/>
      <c r="N2523" s="84" t="str">
        <f t="shared" si="554"/>
        <v/>
      </c>
      <c r="O2523" s="128"/>
      <c r="P2523" s="84" t="str">
        <f t="shared" si="555"/>
        <v/>
      </c>
      <c r="Q2523" s="84" t="str">
        <f t="shared" si="552"/>
        <v/>
      </c>
      <c r="R2523" s="84" t="str">
        <f t="shared" si="556"/>
        <v/>
      </c>
      <c r="S2523" s="84" t="str">
        <f t="shared" si="557"/>
        <v/>
      </c>
      <c r="U2523" s="84" t="str">
        <f t="shared" si="558"/>
        <v/>
      </c>
      <c r="W2523" s="108" t="str">
        <f>IF($N2523="", "", SUM($D$11:$D2523))</f>
        <v/>
      </c>
      <c r="X2523" s="111" t="str">
        <f t="shared" si="559"/>
        <v/>
      </c>
      <c r="Y2523" s="114" t="str">
        <f t="shared" si="563"/>
        <v/>
      </c>
      <c r="Z2523" s="111" t="str">
        <f>IF(X2523="", "", X2523-SUM($Z$11:$Z2522))</f>
        <v/>
      </c>
      <c r="AA2523" s="111" t="str">
        <f>IF($Y2523="", "", $Y2523-SUM($AA$11:$AA2522))</f>
        <v/>
      </c>
      <c r="AB2523" s="111" t="str">
        <f t="shared" si="564"/>
        <v/>
      </c>
      <c r="AC2523" s="121" t="str">
        <f t="shared" si="560"/>
        <v/>
      </c>
      <c r="AD2523" s="122" t="str">
        <f t="shared" si="561"/>
        <v/>
      </c>
      <c r="AE2523" s="123" t="str">
        <f t="shared" si="565"/>
        <v/>
      </c>
      <c r="AG2523" s="150" t="str">
        <f t="shared" si="562"/>
        <v/>
      </c>
    </row>
    <row r="2524" spans="1:33" x14ac:dyDescent="0.25">
      <c r="A2524" s="56"/>
      <c r="B2524" s="70"/>
      <c r="C2524" s="76"/>
      <c r="D2524" s="73"/>
      <c r="E2524" s="79"/>
      <c r="F2524" s="56"/>
      <c r="G2524" s="13" t="str">
        <f t="shared" si="553"/>
        <v/>
      </c>
      <c r="H2524" s="56"/>
      <c r="K2524" s="128"/>
      <c r="L2524" s="128"/>
      <c r="M2524" s="128"/>
      <c r="N2524" s="84" t="str">
        <f t="shared" si="554"/>
        <v/>
      </c>
      <c r="O2524" s="128"/>
      <c r="P2524" s="84" t="str">
        <f t="shared" si="555"/>
        <v/>
      </c>
      <c r="Q2524" s="84" t="str">
        <f t="shared" si="552"/>
        <v/>
      </c>
      <c r="R2524" s="84" t="str">
        <f t="shared" si="556"/>
        <v/>
      </c>
      <c r="S2524" s="84" t="str">
        <f t="shared" si="557"/>
        <v/>
      </c>
      <c r="U2524" s="84" t="str">
        <f t="shared" si="558"/>
        <v/>
      </c>
      <c r="W2524" s="108" t="str">
        <f>IF($N2524="", "", SUM($D$11:$D2524))</f>
        <v/>
      </c>
      <c r="X2524" s="111" t="str">
        <f t="shared" si="559"/>
        <v/>
      </c>
      <c r="Y2524" s="114" t="str">
        <f t="shared" si="563"/>
        <v/>
      </c>
      <c r="Z2524" s="111" t="str">
        <f>IF(X2524="", "", X2524-SUM($Z$11:$Z2523))</f>
        <v/>
      </c>
      <c r="AA2524" s="111" t="str">
        <f>IF($Y2524="", "", $Y2524-SUM($AA$11:$AA2523))</f>
        <v/>
      </c>
      <c r="AB2524" s="111" t="str">
        <f t="shared" si="564"/>
        <v/>
      </c>
      <c r="AC2524" s="121" t="str">
        <f t="shared" si="560"/>
        <v/>
      </c>
      <c r="AD2524" s="122" t="str">
        <f t="shared" si="561"/>
        <v/>
      </c>
      <c r="AE2524" s="123" t="str">
        <f t="shared" si="565"/>
        <v/>
      </c>
      <c r="AG2524" s="150" t="str">
        <f t="shared" si="562"/>
        <v/>
      </c>
    </row>
    <row r="2525" spans="1:33" x14ac:dyDescent="0.25">
      <c r="A2525" s="56"/>
      <c r="B2525" s="70"/>
      <c r="C2525" s="76"/>
      <c r="D2525" s="73"/>
      <c r="E2525" s="79"/>
      <c r="F2525" s="56"/>
      <c r="G2525" s="13" t="str">
        <f t="shared" si="553"/>
        <v/>
      </c>
      <c r="H2525" s="56"/>
      <c r="K2525" s="128"/>
      <c r="L2525" s="128"/>
      <c r="M2525" s="128"/>
      <c r="N2525" s="84" t="str">
        <f t="shared" si="554"/>
        <v/>
      </c>
      <c r="O2525" s="128"/>
      <c r="P2525" s="84" t="str">
        <f t="shared" si="555"/>
        <v/>
      </c>
      <c r="Q2525" s="84" t="str">
        <f t="shared" si="552"/>
        <v/>
      </c>
      <c r="R2525" s="84" t="str">
        <f t="shared" si="556"/>
        <v/>
      </c>
      <c r="S2525" s="84" t="str">
        <f t="shared" si="557"/>
        <v/>
      </c>
      <c r="U2525" s="84" t="str">
        <f t="shared" si="558"/>
        <v/>
      </c>
      <c r="W2525" s="108" t="str">
        <f>IF($N2525="", "", SUM($D$11:$D2525))</f>
        <v/>
      </c>
      <c r="X2525" s="111" t="str">
        <f t="shared" si="559"/>
        <v/>
      </c>
      <c r="Y2525" s="114" t="str">
        <f t="shared" si="563"/>
        <v/>
      </c>
      <c r="Z2525" s="111" t="str">
        <f>IF(X2525="", "", X2525-SUM($Z$11:$Z2524))</f>
        <v/>
      </c>
      <c r="AA2525" s="111" t="str">
        <f>IF($Y2525="", "", $Y2525-SUM($AA$11:$AA2524))</f>
        <v/>
      </c>
      <c r="AB2525" s="111" t="str">
        <f t="shared" si="564"/>
        <v/>
      </c>
      <c r="AC2525" s="121" t="str">
        <f t="shared" si="560"/>
        <v/>
      </c>
      <c r="AD2525" s="122" t="str">
        <f t="shared" si="561"/>
        <v/>
      </c>
      <c r="AE2525" s="123" t="str">
        <f t="shared" si="565"/>
        <v/>
      </c>
      <c r="AG2525" s="150" t="str">
        <f t="shared" si="562"/>
        <v/>
      </c>
    </row>
    <row r="2526" spans="1:33" x14ac:dyDescent="0.25">
      <c r="A2526" s="56"/>
      <c r="B2526" s="70"/>
      <c r="C2526" s="76"/>
      <c r="D2526" s="73"/>
      <c r="E2526" s="79"/>
      <c r="F2526" s="56"/>
      <c r="G2526" s="13" t="str">
        <f t="shared" si="553"/>
        <v/>
      </c>
      <c r="H2526" s="56"/>
      <c r="K2526" s="128"/>
      <c r="L2526" s="128"/>
      <c r="M2526" s="128"/>
      <c r="N2526" s="84" t="str">
        <f t="shared" si="554"/>
        <v/>
      </c>
      <c r="O2526" s="128"/>
      <c r="P2526" s="84" t="str">
        <f t="shared" si="555"/>
        <v/>
      </c>
      <c r="Q2526" s="84" t="str">
        <f t="shared" si="552"/>
        <v/>
      </c>
      <c r="R2526" s="84" t="str">
        <f t="shared" si="556"/>
        <v/>
      </c>
      <c r="S2526" s="84" t="str">
        <f t="shared" si="557"/>
        <v/>
      </c>
      <c r="U2526" s="84" t="str">
        <f t="shared" si="558"/>
        <v/>
      </c>
      <c r="W2526" s="108" t="str">
        <f>IF($N2526="", "", SUM($D$11:$D2526))</f>
        <v/>
      </c>
      <c r="X2526" s="111" t="str">
        <f t="shared" si="559"/>
        <v/>
      </c>
      <c r="Y2526" s="114" t="str">
        <f t="shared" si="563"/>
        <v/>
      </c>
      <c r="Z2526" s="111" t="str">
        <f>IF(X2526="", "", X2526-SUM($Z$11:$Z2525))</f>
        <v/>
      </c>
      <c r="AA2526" s="111" t="str">
        <f>IF($Y2526="", "", $Y2526-SUM($AA$11:$AA2525))</f>
        <v/>
      </c>
      <c r="AB2526" s="111" t="str">
        <f t="shared" si="564"/>
        <v/>
      </c>
      <c r="AC2526" s="121" t="str">
        <f t="shared" si="560"/>
        <v/>
      </c>
      <c r="AD2526" s="122" t="str">
        <f t="shared" si="561"/>
        <v/>
      </c>
      <c r="AE2526" s="123" t="str">
        <f t="shared" si="565"/>
        <v/>
      </c>
      <c r="AG2526" s="150" t="str">
        <f t="shared" si="562"/>
        <v/>
      </c>
    </row>
    <row r="2527" spans="1:33" x14ac:dyDescent="0.25">
      <c r="A2527" s="56"/>
      <c r="B2527" s="70"/>
      <c r="C2527" s="76"/>
      <c r="D2527" s="73"/>
      <c r="E2527" s="79"/>
      <c r="F2527" s="56"/>
      <c r="G2527" s="13" t="str">
        <f t="shared" si="553"/>
        <v/>
      </c>
      <c r="H2527" s="56"/>
      <c r="K2527" s="128"/>
      <c r="L2527" s="128"/>
      <c r="M2527" s="128"/>
      <c r="N2527" s="84" t="str">
        <f t="shared" si="554"/>
        <v/>
      </c>
      <c r="O2527" s="128"/>
      <c r="P2527" s="84" t="str">
        <f t="shared" si="555"/>
        <v/>
      </c>
      <c r="Q2527" s="84" t="str">
        <f t="shared" si="552"/>
        <v/>
      </c>
      <c r="R2527" s="84" t="str">
        <f t="shared" si="556"/>
        <v/>
      </c>
      <c r="S2527" s="84" t="str">
        <f t="shared" si="557"/>
        <v/>
      </c>
      <c r="U2527" s="84" t="str">
        <f t="shared" si="558"/>
        <v/>
      </c>
      <c r="W2527" s="108" t="str">
        <f>IF($N2527="", "", SUM($D$11:$D2527))</f>
        <v/>
      </c>
      <c r="X2527" s="111" t="str">
        <f t="shared" si="559"/>
        <v/>
      </c>
      <c r="Y2527" s="114" t="str">
        <f t="shared" si="563"/>
        <v/>
      </c>
      <c r="Z2527" s="111" t="str">
        <f>IF(X2527="", "", X2527-SUM($Z$11:$Z2526))</f>
        <v/>
      </c>
      <c r="AA2527" s="111" t="str">
        <f>IF($Y2527="", "", $Y2527-SUM($AA$11:$AA2526))</f>
        <v/>
      </c>
      <c r="AB2527" s="111" t="str">
        <f t="shared" si="564"/>
        <v/>
      </c>
      <c r="AC2527" s="121" t="str">
        <f t="shared" si="560"/>
        <v/>
      </c>
      <c r="AD2527" s="122" t="str">
        <f t="shared" si="561"/>
        <v/>
      </c>
      <c r="AE2527" s="123" t="str">
        <f t="shared" si="565"/>
        <v/>
      </c>
      <c r="AG2527" s="150" t="str">
        <f t="shared" si="562"/>
        <v/>
      </c>
    </row>
    <row r="2528" spans="1:33" x14ac:dyDescent="0.25">
      <c r="A2528" s="56"/>
      <c r="B2528" s="70"/>
      <c r="C2528" s="76"/>
      <c r="D2528" s="73"/>
      <c r="E2528" s="79"/>
      <c r="F2528" s="56"/>
      <c r="G2528" s="13" t="str">
        <f t="shared" si="553"/>
        <v/>
      </c>
      <c r="H2528" s="56"/>
      <c r="K2528" s="128"/>
      <c r="L2528" s="128"/>
      <c r="M2528" s="128"/>
      <c r="N2528" s="84" t="str">
        <f t="shared" si="554"/>
        <v/>
      </c>
      <c r="O2528" s="128"/>
      <c r="P2528" s="84" t="str">
        <f t="shared" si="555"/>
        <v/>
      </c>
      <c r="Q2528" s="84" t="str">
        <f t="shared" si="552"/>
        <v/>
      </c>
      <c r="R2528" s="84" t="str">
        <f t="shared" si="556"/>
        <v/>
      </c>
      <c r="S2528" s="84" t="str">
        <f t="shared" si="557"/>
        <v/>
      </c>
      <c r="U2528" s="84" t="str">
        <f t="shared" si="558"/>
        <v/>
      </c>
      <c r="W2528" s="108" t="str">
        <f>IF($N2528="", "", SUM($D$11:$D2528))</f>
        <v/>
      </c>
      <c r="X2528" s="111" t="str">
        <f t="shared" si="559"/>
        <v/>
      </c>
      <c r="Y2528" s="114" t="str">
        <f t="shared" si="563"/>
        <v/>
      </c>
      <c r="Z2528" s="111" t="str">
        <f>IF(X2528="", "", X2528-SUM($Z$11:$Z2527))</f>
        <v/>
      </c>
      <c r="AA2528" s="111" t="str">
        <f>IF($Y2528="", "", $Y2528-SUM($AA$11:$AA2527))</f>
        <v/>
      </c>
      <c r="AB2528" s="111" t="str">
        <f t="shared" si="564"/>
        <v/>
      </c>
      <c r="AC2528" s="121" t="str">
        <f t="shared" si="560"/>
        <v/>
      </c>
      <c r="AD2528" s="122" t="str">
        <f t="shared" si="561"/>
        <v/>
      </c>
      <c r="AE2528" s="123" t="str">
        <f t="shared" si="565"/>
        <v/>
      </c>
      <c r="AG2528" s="150" t="str">
        <f t="shared" si="562"/>
        <v/>
      </c>
    </row>
    <row r="2529" spans="1:33" x14ac:dyDescent="0.25">
      <c r="A2529" s="56"/>
      <c r="B2529" s="70"/>
      <c r="C2529" s="76"/>
      <c r="D2529" s="73"/>
      <c r="E2529" s="79"/>
      <c r="F2529" s="56"/>
      <c r="G2529" s="13" t="str">
        <f t="shared" si="553"/>
        <v/>
      </c>
      <c r="H2529" s="56"/>
      <c r="K2529" s="128"/>
      <c r="L2529" s="128"/>
      <c r="M2529" s="128"/>
      <c r="N2529" s="84" t="str">
        <f t="shared" si="554"/>
        <v/>
      </c>
      <c r="O2529" s="128"/>
      <c r="P2529" s="84" t="str">
        <f t="shared" si="555"/>
        <v/>
      </c>
      <c r="Q2529" s="84" t="str">
        <f t="shared" si="552"/>
        <v/>
      </c>
      <c r="R2529" s="84" t="str">
        <f t="shared" si="556"/>
        <v/>
      </c>
      <c r="S2529" s="84" t="str">
        <f t="shared" si="557"/>
        <v/>
      </c>
      <c r="U2529" s="84" t="str">
        <f t="shared" si="558"/>
        <v/>
      </c>
      <c r="W2529" s="108" t="str">
        <f>IF($N2529="", "", SUM($D$11:$D2529))</f>
        <v/>
      </c>
      <c r="X2529" s="111" t="str">
        <f t="shared" si="559"/>
        <v/>
      </c>
      <c r="Y2529" s="114" t="str">
        <f t="shared" si="563"/>
        <v/>
      </c>
      <c r="Z2529" s="111" t="str">
        <f>IF(X2529="", "", X2529-SUM($Z$11:$Z2528))</f>
        <v/>
      </c>
      <c r="AA2529" s="111" t="str">
        <f>IF($Y2529="", "", $Y2529-SUM($AA$11:$AA2528))</f>
        <v/>
      </c>
      <c r="AB2529" s="111" t="str">
        <f t="shared" si="564"/>
        <v/>
      </c>
      <c r="AC2529" s="121" t="str">
        <f t="shared" si="560"/>
        <v/>
      </c>
      <c r="AD2529" s="122" t="str">
        <f t="shared" si="561"/>
        <v/>
      </c>
      <c r="AE2529" s="123" t="str">
        <f t="shared" si="565"/>
        <v/>
      </c>
      <c r="AG2529" s="150" t="str">
        <f t="shared" si="562"/>
        <v/>
      </c>
    </row>
    <row r="2530" spans="1:33" x14ac:dyDescent="0.25">
      <c r="A2530" s="56"/>
      <c r="B2530" s="70"/>
      <c r="C2530" s="76"/>
      <c r="D2530" s="73"/>
      <c r="E2530" s="79"/>
      <c r="F2530" s="56"/>
      <c r="G2530" s="13" t="str">
        <f t="shared" si="553"/>
        <v/>
      </c>
      <c r="H2530" s="56"/>
      <c r="K2530" s="128"/>
      <c r="L2530" s="128"/>
      <c r="M2530" s="128"/>
      <c r="N2530" s="84" t="str">
        <f t="shared" si="554"/>
        <v/>
      </c>
      <c r="O2530" s="128"/>
      <c r="P2530" s="84" t="str">
        <f t="shared" si="555"/>
        <v/>
      </c>
      <c r="Q2530" s="84" t="str">
        <f t="shared" si="552"/>
        <v/>
      </c>
      <c r="R2530" s="84" t="str">
        <f t="shared" si="556"/>
        <v/>
      </c>
      <c r="S2530" s="84" t="str">
        <f t="shared" si="557"/>
        <v/>
      </c>
      <c r="U2530" s="84" t="str">
        <f t="shared" si="558"/>
        <v/>
      </c>
      <c r="W2530" s="108" t="str">
        <f>IF($N2530="", "", SUM($D$11:$D2530))</f>
        <v/>
      </c>
      <c r="X2530" s="111" t="str">
        <f t="shared" si="559"/>
        <v/>
      </c>
      <c r="Y2530" s="114" t="str">
        <f t="shared" si="563"/>
        <v/>
      </c>
      <c r="Z2530" s="111" t="str">
        <f>IF(X2530="", "", X2530-SUM($Z$11:$Z2529))</f>
        <v/>
      </c>
      <c r="AA2530" s="111" t="str">
        <f>IF($Y2530="", "", $Y2530-SUM($AA$11:$AA2529))</f>
        <v/>
      </c>
      <c r="AB2530" s="111" t="str">
        <f t="shared" si="564"/>
        <v/>
      </c>
      <c r="AC2530" s="121" t="str">
        <f t="shared" si="560"/>
        <v/>
      </c>
      <c r="AD2530" s="122" t="str">
        <f t="shared" si="561"/>
        <v/>
      </c>
      <c r="AE2530" s="123" t="str">
        <f t="shared" si="565"/>
        <v/>
      </c>
      <c r="AG2530" s="150" t="str">
        <f t="shared" si="562"/>
        <v/>
      </c>
    </row>
    <row r="2531" spans="1:33" x14ac:dyDescent="0.25">
      <c r="A2531" s="56"/>
      <c r="B2531" s="70"/>
      <c r="C2531" s="76"/>
      <c r="D2531" s="73"/>
      <c r="E2531" s="79"/>
      <c r="F2531" s="56"/>
      <c r="G2531" s="13" t="str">
        <f t="shared" si="553"/>
        <v/>
      </c>
      <c r="H2531" s="56"/>
      <c r="K2531" s="128"/>
      <c r="L2531" s="128"/>
      <c r="M2531" s="128"/>
      <c r="N2531" s="84" t="str">
        <f t="shared" si="554"/>
        <v/>
      </c>
      <c r="O2531" s="128"/>
      <c r="P2531" s="84" t="str">
        <f t="shared" si="555"/>
        <v/>
      </c>
      <c r="Q2531" s="84" t="str">
        <f t="shared" si="552"/>
        <v/>
      </c>
      <c r="R2531" s="84" t="str">
        <f t="shared" si="556"/>
        <v/>
      </c>
      <c r="S2531" s="84" t="str">
        <f t="shared" si="557"/>
        <v/>
      </c>
      <c r="U2531" s="84" t="str">
        <f t="shared" si="558"/>
        <v/>
      </c>
      <c r="W2531" s="108" t="str">
        <f>IF($N2531="", "", SUM($D$11:$D2531))</f>
        <v/>
      </c>
      <c r="X2531" s="111" t="str">
        <f t="shared" si="559"/>
        <v/>
      </c>
      <c r="Y2531" s="114" t="str">
        <f t="shared" si="563"/>
        <v/>
      </c>
      <c r="Z2531" s="111" t="str">
        <f>IF(X2531="", "", X2531-SUM($Z$11:$Z2530))</f>
        <v/>
      </c>
      <c r="AA2531" s="111" t="str">
        <f>IF($Y2531="", "", $Y2531-SUM($AA$11:$AA2530))</f>
        <v/>
      </c>
      <c r="AB2531" s="111" t="str">
        <f t="shared" si="564"/>
        <v/>
      </c>
      <c r="AC2531" s="121" t="str">
        <f t="shared" si="560"/>
        <v/>
      </c>
      <c r="AD2531" s="122" t="str">
        <f t="shared" si="561"/>
        <v/>
      </c>
      <c r="AE2531" s="123" t="str">
        <f t="shared" si="565"/>
        <v/>
      </c>
      <c r="AG2531" s="150" t="str">
        <f t="shared" si="562"/>
        <v/>
      </c>
    </row>
    <row r="2532" spans="1:33" x14ac:dyDescent="0.25">
      <c r="A2532" s="56"/>
      <c r="B2532" s="70"/>
      <c r="C2532" s="76"/>
      <c r="D2532" s="73"/>
      <c r="E2532" s="79"/>
      <c r="F2532" s="56"/>
      <c r="G2532" s="13" t="str">
        <f t="shared" si="553"/>
        <v/>
      </c>
      <c r="H2532" s="56"/>
      <c r="K2532" s="128"/>
      <c r="L2532" s="128"/>
      <c r="M2532" s="128"/>
      <c r="N2532" s="84" t="str">
        <f t="shared" si="554"/>
        <v/>
      </c>
      <c r="O2532" s="128"/>
      <c r="P2532" s="84" t="str">
        <f t="shared" si="555"/>
        <v/>
      </c>
      <c r="Q2532" s="84" t="str">
        <f t="shared" si="552"/>
        <v/>
      </c>
      <c r="R2532" s="84" t="str">
        <f t="shared" si="556"/>
        <v/>
      </c>
      <c r="S2532" s="84" t="str">
        <f t="shared" si="557"/>
        <v/>
      </c>
      <c r="U2532" s="84" t="str">
        <f t="shared" si="558"/>
        <v/>
      </c>
      <c r="W2532" s="108" t="str">
        <f>IF($N2532="", "", SUM($D$11:$D2532))</f>
        <v/>
      </c>
      <c r="X2532" s="111" t="str">
        <f t="shared" si="559"/>
        <v/>
      </c>
      <c r="Y2532" s="114" t="str">
        <f t="shared" si="563"/>
        <v/>
      </c>
      <c r="Z2532" s="111" t="str">
        <f>IF(X2532="", "", X2532-SUM($Z$11:$Z2531))</f>
        <v/>
      </c>
      <c r="AA2532" s="111" t="str">
        <f>IF($Y2532="", "", $Y2532-SUM($AA$11:$AA2531))</f>
        <v/>
      </c>
      <c r="AB2532" s="111" t="str">
        <f t="shared" si="564"/>
        <v/>
      </c>
      <c r="AC2532" s="121" t="str">
        <f t="shared" si="560"/>
        <v/>
      </c>
      <c r="AD2532" s="122" t="str">
        <f t="shared" si="561"/>
        <v/>
      </c>
      <c r="AE2532" s="123" t="str">
        <f t="shared" si="565"/>
        <v/>
      </c>
      <c r="AG2532" s="150" t="str">
        <f t="shared" si="562"/>
        <v/>
      </c>
    </row>
    <row r="2533" spans="1:33" x14ac:dyDescent="0.25">
      <c r="A2533" s="56"/>
      <c r="B2533" s="70"/>
      <c r="C2533" s="76"/>
      <c r="D2533" s="73"/>
      <c r="E2533" s="79"/>
      <c r="F2533" s="56"/>
      <c r="G2533" s="13" t="str">
        <f t="shared" si="553"/>
        <v/>
      </c>
      <c r="H2533" s="56"/>
      <c r="K2533" s="128"/>
      <c r="L2533" s="128"/>
      <c r="M2533" s="128"/>
      <c r="N2533" s="84" t="str">
        <f t="shared" si="554"/>
        <v/>
      </c>
      <c r="O2533" s="128"/>
      <c r="P2533" s="84" t="str">
        <f t="shared" si="555"/>
        <v/>
      </c>
      <c r="Q2533" s="84" t="str">
        <f t="shared" si="552"/>
        <v/>
      </c>
      <c r="R2533" s="84" t="str">
        <f t="shared" si="556"/>
        <v/>
      </c>
      <c r="S2533" s="84" t="str">
        <f t="shared" si="557"/>
        <v/>
      </c>
      <c r="U2533" s="84" t="str">
        <f t="shared" si="558"/>
        <v/>
      </c>
      <c r="W2533" s="108" t="str">
        <f>IF($N2533="", "", SUM($D$11:$D2533))</f>
        <v/>
      </c>
      <c r="X2533" s="111" t="str">
        <f t="shared" si="559"/>
        <v/>
      </c>
      <c r="Y2533" s="114" t="str">
        <f t="shared" si="563"/>
        <v/>
      </c>
      <c r="Z2533" s="111" t="str">
        <f>IF(X2533="", "", X2533-SUM($Z$11:$Z2532))</f>
        <v/>
      </c>
      <c r="AA2533" s="111" t="str">
        <f>IF($Y2533="", "", $Y2533-SUM($AA$11:$AA2532))</f>
        <v/>
      </c>
      <c r="AB2533" s="111" t="str">
        <f t="shared" si="564"/>
        <v/>
      </c>
      <c r="AC2533" s="121" t="str">
        <f t="shared" si="560"/>
        <v/>
      </c>
      <c r="AD2533" s="122" t="str">
        <f t="shared" si="561"/>
        <v/>
      </c>
      <c r="AE2533" s="123" t="str">
        <f t="shared" si="565"/>
        <v/>
      </c>
      <c r="AG2533" s="150" t="str">
        <f t="shared" si="562"/>
        <v/>
      </c>
    </row>
    <row r="2534" spans="1:33" x14ac:dyDescent="0.25">
      <c r="A2534" s="56"/>
      <c r="B2534" s="70"/>
      <c r="C2534" s="76"/>
      <c r="D2534" s="73"/>
      <c r="E2534" s="79"/>
      <c r="F2534" s="56"/>
      <c r="G2534" s="13" t="str">
        <f t="shared" si="553"/>
        <v/>
      </c>
      <c r="H2534" s="56"/>
      <c r="K2534" s="128"/>
      <c r="L2534" s="128"/>
      <c r="M2534" s="128"/>
      <c r="N2534" s="84" t="str">
        <f t="shared" si="554"/>
        <v/>
      </c>
      <c r="O2534" s="128"/>
      <c r="P2534" s="84" t="str">
        <f t="shared" si="555"/>
        <v/>
      </c>
      <c r="Q2534" s="84" t="str">
        <f t="shared" si="552"/>
        <v/>
      </c>
      <c r="R2534" s="84" t="str">
        <f t="shared" si="556"/>
        <v/>
      </c>
      <c r="S2534" s="84" t="str">
        <f t="shared" si="557"/>
        <v/>
      </c>
      <c r="U2534" s="84" t="str">
        <f t="shared" si="558"/>
        <v/>
      </c>
      <c r="W2534" s="108" t="str">
        <f>IF($N2534="", "", SUM($D$11:$D2534))</f>
        <v/>
      </c>
      <c r="X2534" s="111" t="str">
        <f t="shared" si="559"/>
        <v/>
      </c>
      <c r="Y2534" s="114" t="str">
        <f t="shared" si="563"/>
        <v/>
      </c>
      <c r="Z2534" s="111" t="str">
        <f>IF(X2534="", "", X2534-SUM($Z$11:$Z2533))</f>
        <v/>
      </c>
      <c r="AA2534" s="111" t="str">
        <f>IF($Y2534="", "", $Y2534-SUM($AA$11:$AA2533))</f>
        <v/>
      </c>
      <c r="AB2534" s="111" t="str">
        <f t="shared" si="564"/>
        <v/>
      </c>
      <c r="AC2534" s="121" t="str">
        <f t="shared" si="560"/>
        <v/>
      </c>
      <c r="AD2534" s="122" t="str">
        <f t="shared" si="561"/>
        <v/>
      </c>
      <c r="AE2534" s="123" t="str">
        <f t="shared" si="565"/>
        <v/>
      </c>
      <c r="AG2534" s="150" t="str">
        <f t="shared" si="562"/>
        <v/>
      </c>
    </row>
    <row r="2535" spans="1:33" x14ac:dyDescent="0.25">
      <c r="A2535" s="56"/>
      <c r="B2535" s="70"/>
      <c r="C2535" s="76"/>
      <c r="D2535" s="73"/>
      <c r="E2535" s="79"/>
      <c r="F2535" s="56"/>
      <c r="G2535" s="13" t="str">
        <f t="shared" si="553"/>
        <v/>
      </c>
      <c r="H2535" s="56"/>
      <c r="K2535" s="128"/>
      <c r="L2535" s="128"/>
      <c r="M2535" s="128"/>
      <c r="N2535" s="84" t="str">
        <f t="shared" si="554"/>
        <v/>
      </c>
      <c r="O2535" s="128"/>
      <c r="P2535" s="84" t="str">
        <f t="shared" si="555"/>
        <v/>
      </c>
      <c r="Q2535" s="84" t="str">
        <f t="shared" si="552"/>
        <v/>
      </c>
      <c r="R2535" s="84" t="str">
        <f t="shared" si="556"/>
        <v/>
      </c>
      <c r="S2535" s="84" t="str">
        <f t="shared" si="557"/>
        <v/>
      </c>
      <c r="U2535" s="84" t="str">
        <f t="shared" si="558"/>
        <v/>
      </c>
      <c r="W2535" s="108" t="str">
        <f>IF($N2535="", "", SUM($D$11:$D2535))</f>
        <v/>
      </c>
      <c r="X2535" s="111" t="str">
        <f t="shared" si="559"/>
        <v/>
      </c>
      <c r="Y2535" s="114" t="str">
        <f t="shared" si="563"/>
        <v/>
      </c>
      <c r="Z2535" s="111" t="str">
        <f>IF(X2535="", "", X2535-SUM($Z$11:$Z2534))</f>
        <v/>
      </c>
      <c r="AA2535" s="111" t="str">
        <f>IF($Y2535="", "", $Y2535-SUM($AA$11:$AA2534))</f>
        <v/>
      </c>
      <c r="AB2535" s="111" t="str">
        <f t="shared" si="564"/>
        <v/>
      </c>
      <c r="AC2535" s="121" t="str">
        <f t="shared" si="560"/>
        <v/>
      </c>
      <c r="AD2535" s="122" t="str">
        <f t="shared" si="561"/>
        <v/>
      </c>
      <c r="AE2535" s="123" t="str">
        <f t="shared" si="565"/>
        <v/>
      </c>
      <c r="AG2535" s="150" t="str">
        <f t="shared" si="562"/>
        <v/>
      </c>
    </row>
    <row r="2536" spans="1:33" x14ac:dyDescent="0.25">
      <c r="A2536" s="56"/>
      <c r="B2536" s="70"/>
      <c r="C2536" s="76"/>
      <c r="D2536" s="73"/>
      <c r="E2536" s="79"/>
      <c r="F2536" s="56"/>
      <c r="G2536" s="13" t="str">
        <f t="shared" si="553"/>
        <v/>
      </c>
      <c r="H2536" s="56"/>
      <c r="K2536" s="128"/>
      <c r="L2536" s="128"/>
      <c r="M2536" s="128"/>
      <c r="N2536" s="84" t="str">
        <f t="shared" si="554"/>
        <v/>
      </c>
      <c r="O2536" s="128"/>
      <c r="P2536" s="84" t="str">
        <f t="shared" si="555"/>
        <v/>
      </c>
      <c r="Q2536" s="84" t="str">
        <f t="shared" si="552"/>
        <v/>
      </c>
      <c r="R2536" s="84" t="str">
        <f t="shared" si="556"/>
        <v/>
      </c>
      <c r="S2536" s="84" t="str">
        <f t="shared" si="557"/>
        <v/>
      </c>
      <c r="U2536" s="84" t="str">
        <f t="shared" si="558"/>
        <v/>
      </c>
      <c r="W2536" s="108" t="str">
        <f>IF($N2536="", "", SUM($D$11:$D2536))</f>
        <v/>
      </c>
      <c r="X2536" s="111" t="str">
        <f t="shared" si="559"/>
        <v/>
      </c>
      <c r="Y2536" s="114" t="str">
        <f t="shared" si="563"/>
        <v/>
      </c>
      <c r="Z2536" s="111" t="str">
        <f>IF(X2536="", "", X2536-SUM($Z$11:$Z2535))</f>
        <v/>
      </c>
      <c r="AA2536" s="111" t="str">
        <f>IF($Y2536="", "", $Y2536-SUM($AA$11:$AA2535))</f>
        <v/>
      </c>
      <c r="AB2536" s="111" t="str">
        <f t="shared" si="564"/>
        <v/>
      </c>
      <c r="AC2536" s="121" t="str">
        <f t="shared" si="560"/>
        <v/>
      </c>
      <c r="AD2536" s="122" t="str">
        <f t="shared" si="561"/>
        <v/>
      </c>
      <c r="AE2536" s="123" t="str">
        <f t="shared" si="565"/>
        <v/>
      </c>
      <c r="AG2536" s="150" t="str">
        <f t="shared" si="562"/>
        <v/>
      </c>
    </row>
    <row r="2537" spans="1:33" x14ac:dyDescent="0.25">
      <c r="A2537" s="56"/>
      <c r="B2537" s="70"/>
      <c r="C2537" s="76"/>
      <c r="D2537" s="73"/>
      <c r="E2537" s="79"/>
      <c r="F2537" s="56"/>
      <c r="G2537" s="13" t="str">
        <f t="shared" si="553"/>
        <v/>
      </c>
      <c r="H2537" s="56"/>
      <c r="K2537" s="128"/>
      <c r="L2537" s="128"/>
      <c r="M2537" s="128"/>
      <c r="N2537" s="84" t="str">
        <f t="shared" si="554"/>
        <v/>
      </c>
      <c r="O2537" s="128"/>
      <c r="P2537" s="84" t="str">
        <f t="shared" si="555"/>
        <v/>
      </c>
      <c r="Q2537" s="84" t="str">
        <f t="shared" si="552"/>
        <v/>
      </c>
      <c r="R2537" s="84" t="str">
        <f t="shared" si="556"/>
        <v/>
      </c>
      <c r="S2537" s="84" t="str">
        <f t="shared" si="557"/>
        <v/>
      </c>
      <c r="U2537" s="84" t="str">
        <f t="shared" si="558"/>
        <v/>
      </c>
      <c r="W2537" s="108" t="str">
        <f>IF($N2537="", "", SUM($D$11:$D2537))</f>
        <v/>
      </c>
      <c r="X2537" s="111" t="str">
        <f t="shared" si="559"/>
        <v/>
      </c>
      <c r="Y2537" s="114" t="str">
        <f t="shared" si="563"/>
        <v/>
      </c>
      <c r="Z2537" s="111" t="str">
        <f>IF(X2537="", "", X2537-SUM($Z$11:$Z2536))</f>
        <v/>
      </c>
      <c r="AA2537" s="111" t="str">
        <f>IF($Y2537="", "", $Y2537-SUM($AA$11:$AA2536))</f>
        <v/>
      </c>
      <c r="AB2537" s="111" t="str">
        <f t="shared" si="564"/>
        <v/>
      </c>
      <c r="AC2537" s="121" t="str">
        <f t="shared" si="560"/>
        <v/>
      </c>
      <c r="AD2537" s="122" t="str">
        <f t="shared" si="561"/>
        <v/>
      </c>
      <c r="AE2537" s="123" t="str">
        <f t="shared" si="565"/>
        <v/>
      </c>
      <c r="AG2537" s="150" t="str">
        <f t="shared" si="562"/>
        <v/>
      </c>
    </row>
    <row r="2538" spans="1:33" x14ac:dyDescent="0.25">
      <c r="A2538" s="56"/>
      <c r="B2538" s="70"/>
      <c r="C2538" s="76"/>
      <c r="D2538" s="73"/>
      <c r="E2538" s="79"/>
      <c r="F2538" s="56"/>
      <c r="G2538" s="13" t="str">
        <f t="shared" si="553"/>
        <v/>
      </c>
      <c r="H2538" s="56"/>
      <c r="K2538" s="128"/>
      <c r="L2538" s="128"/>
      <c r="M2538" s="128"/>
      <c r="N2538" s="84" t="str">
        <f t="shared" si="554"/>
        <v/>
      </c>
      <c r="O2538" s="128"/>
      <c r="P2538" s="84" t="str">
        <f t="shared" si="555"/>
        <v/>
      </c>
      <c r="Q2538" s="84" t="str">
        <f t="shared" si="552"/>
        <v/>
      </c>
      <c r="R2538" s="84" t="str">
        <f t="shared" si="556"/>
        <v/>
      </c>
      <c r="S2538" s="84" t="str">
        <f t="shared" si="557"/>
        <v/>
      </c>
      <c r="U2538" s="84" t="str">
        <f t="shared" si="558"/>
        <v/>
      </c>
      <c r="W2538" s="108" t="str">
        <f>IF($N2538="", "", SUM($D$11:$D2538))</f>
        <v/>
      </c>
      <c r="X2538" s="111" t="str">
        <f t="shared" si="559"/>
        <v/>
      </c>
      <c r="Y2538" s="114" t="str">
        <f t="shared" si="563"/>
        <v/>
      </c>
      <c r="Z2538" s="111" t="str">
        <f>IF(X2538="", "", X2538-SUM($Z$11:$Z2537))</f>
        <v/>
      </c>
      <c r="AA2538" s="111" t="str">
        <f>IF($Y2538="", "", $Y2538-SUM($AA$11:$AA2537))</f>
        <v/>
      </c>
      <c r="AB2538" s="111" t="str">
        <f t="shared" si="564"/>
        <v/>
      </c>
      <c r="AC2538" s="121" t="str">
        <f t="shared" si="560"/>
        <v/>
      </c>
      <c r="AD2538" s="122" t="str">
        <f t="shared" si="561"/>
        <v/>
      </c>
      <c r="AE2538" s="123" t="str">
        <f t="shared" si="565"/>
        <v/>
      </c>
      <c r="AG2538" s="150" t="str">
        <f t="shared" si="562"/>
        <v/>
      </c>
    </row>
    <row r="2539" spans="1:33" x14ac:dyDescent="0.25">
      <c r="A2539" s="56"/>
      <c r="B2539" s="70"/>
      <c r="C2539" s="76"/>
      <c r="D2539" s="73"/>
      <c r="E2539" s="79"/>
      <c r="F2539" s="56"/>
      <c r="G2539" s="13" t="str">
        <f t="shared" si="553"/>
        <v/>
      </c>
      <c r="H2539" s="56"/>
      <c r="K2539" s="128"/>
      <c r="L2539" s="128"/>
      <c r="M2539" s="128"/>
      <c r="N2539" s="84" t="str">
        <f t="shared" si="554"/>
        <v/>
      </c>
      <c r="O2539" s="128"/>
      <c r="P2539" s="84" t="str">
        <f t="shared" si="555"/>
        <v/>
      </c>
      <c r="Q2539" s="84" t="str">
        <f t="shared" si="552"/>
        <v/>
      </c>
      <c r="R2539" s="84" t="str">
        <f t="shared" si="556"/>
        <v/>
      </c>
      <c r="S2539" s="84" t="str">
        <f t="shared" si="557"/>
        <v/>
      </c>
      <c r="U2539" s="84" t="str">
        <f t="shared" si="558"/>
        <v/>
      </c>
      <c r="W2539" s="108" t="str">
        <f>IF($N2539="", "", SUM($D$11:$D2539))</f>
        <v/>
      </c>
      <c r="X2539" s="111" t="str">
        <f t="shared" si="559"/>
        <v/>
      </c>
      <c r="Y2539" s="114" t="str">
        <f t="shared" si="563"/>
        <v/>
      </c>
      <c r="Z2539" s="111" t="str">
        <f>IF(X2539="", "", X2539-SUM($Z$11:$Z2538))</f>
        <v/>
      </c>
      <c r="AA2539" s="111" t="str">
        <f>IF($Y2539="", "", $Y2539-SUM($AA$11:$AA2538))</f>
        <v/>
      </c>
      <c r="AB2539" s="111" t="str">
        <f t="shared" si="564"/>
        <v/>
      </c>
      <c r="AC2539" s="121" t="str">
        <f t="shared" si="560"/>
        <v/>
      </c>
      <c r="AD2539" s="122" t="str">
        <f t="shared" si="561"/>
        <v/>
      </c>
      <c r="AE2539" s="123" t="str">
        <f t="shared" si="565"/>
        <v/>
      </c>
      <c r="AG2539" s="150" t="str">
        <f t="shared" si="562"/>
        <v/>
      </c>
    </row>
    <row r="2540" spans="1:33" x14ac:dyDescent="0.25">
      <c r="A2540" s="56"/>
      <c r="B2540" s="70"/>
      <c r="C2540" s="76"/>
      <c r="D2540" s="73"/>
      <c r="E2540" s="79"/>
      <c r="F2540" s="56"/>
      <c r="G2540" s="13" t="str">
        <f t="shared" si="553"/>
        <v/>
      </c>
      <c r="H2540" s="56"/>
      <c r="K2540" s="128"/>
      <c r="L2540" s="128"/>
      <c r="M2540" s="128"/>
      <c r="N2540" s="84" t="str">
        <f t="shared" si="554"/>
        <v/>
      </c>
      <c r="O2540" s="128"/>
      <c r="P2540" s="84" t="str">
        <f t="shared" si="555"/>
        <v/>
      </c>
      <c r="Q2540" s="84" t="str">
        <f t="shared" si="552"/>
        <v/>
      </c>
      <c r="R2540" s="84" t="str">
        <f t="shared" si="556"/>
        <v/>
      </c>
      <c r="S2540" s="84" t="str">
        <f t="shared" si="557"/>
        <v/>
      </c>
      <c r="U2540" s="84" t="str">
        <f t="shared" si="558"/>
        <v/>
      </c>
      <c r="W2540" s="108" t="str">
        <f>IF($N2540="", "", SUM($D$11:$D2540))</f>
        <v/>
      </c>
      <c r="X2540" s="111" t="str">
        <f t="shared" si="559"/>
        <v/>
      </c>
      <c r="Y2540" s="114" t="str">
        <f t="shared" si="563"/>
        <v/>
      </c>
      <c r="Z2540" s="111" t="str">
        <f>IF(X2540="", "", X2540-SUM($Z$11:$Z2539))</f>
        <v/>
      </c>
      <c r="AA2540" s="111" t="str">
        <f>IF($Y2540="", "", $Y2540-SUM($AA$11:$AA2539))</f>
        <v/>
      </c>
      <c r="AB2540" s="111" t="str">
        <f t="shared" si="564"/>
        <v/>
      </c>
      <c r="AC2540" s="121" t="str">
        <f t="shared" si="560"/>
        <v/>
      </c>
      <c r="AD2540" s="122" t="str">
        <f t="shared" si="561"/>
        <v/>
      </c>
      <c r="AE2540" s="123" t="str">
        <f t="shared" si="565"/>
        <v/>
      </c>
      <c r="AG2540" s="150" t="str">
        <f t="shared" si="562"/>
        <v/>
      </c>
    </row>
    <row r="2541" spans="1:33" x14ac:dyDescent="0.25">
      <c r="A2541" s="56"/>
      <c r="B2541" s="70"/>
      <c r="C2541" s="76"/>
      <c r="D2541" s="73"/>
      <c r="E2541" s="79"/>
      <c r="F2541" s="56"/>
      <c r="G2541" s="13" t="str">
        <f t="shared" si="553"/>
        <v/>
      </c>
      <c r="H2541" s="56"/>
      <c r="K2541" s="128"/>
      <c r="L2541" s="128"/>
      <c r="M2541" s="128"/>
      <c r="N2541" s="84" t="str">
        <f t="shared" si="554"/>
        <v/>
      </c>
      <c r="O2541" s="128"/>
      <c r="P2541" s="84" t="str">
        <f t="shared" si="555"/>
        <v/>
      </c>
      <c r="Q2541" s="84" t="str">
        <f t="shared" si="552"/>
        <v/>
      </c>
      <c r="R2541" s="84" t="str">
        <f t="shared" si="556"/>
        <v/>
      </c>
      <c r="S2541" s="84" t="str">
        <f t="shared" si="557"/>
        <v/>
      </c>
      <c r="U2541" s="84" t="str">
        <f t="shared" si="558"/>
        <v/>
      </c>
      <c r="W2541" s="108" t="str">
        <f>IF($N2541="", "", SUM($D$11:$D2541))</f>
        <v/>
      </c>
      <c r="X2541" s="111" t="str">
        <f t="shared" si="559"/>
        <v/>
      </c>
      <c r="Y2541" s="114" t="str">
        <f t="shared" si="563"/>
        <v/>
      </c>
      <c r="Z2541" s="111" t="str">
        <f>IF(X2541="", "", X2541-SUM($Z$11:$Z2540))</f>
        <v/>
      </c>
      <c r="AA2541" s="111" t="str">
        <f>IF($Y2541="", "", $Y2541-SUM($AA$11:$AA2540))</f>
        <v/>
      </c>
      <c r="AB2541" s="111" t="str">
        <f t="shared" si="564"/>
        <v/>
      </c>
      <c r="AC2541" s="121" t="str">
        <f t="shared" si="560"/>
        <v/>
      </c>
      <c r="AD2541" s="122" t="str">
        <f t="shared" si="561"/>
        <v/>
      </c>
      <c r="AE2541" s="123" t="str">
        <f t="shared" si="565"/>
        <v/>
      </c>
      <c r="AG2541" s="150" t="str">
        <f t="shared" si="562"/>
        <v/>
      </c>
    </row>
    <row r="2542" spans="1:33" x14ac:dyDescent="0.25">
      <c r="A2542" s="56"/>
      <c r="B2542" s="70"/>
      <c r="C2542" s="76"/>
      <c r="D2542" s="73"/>
      <c r="E2542" s="79"/>
      <c r="F2542" s="56"/>
      <c r="G2542" s="13" t="str">
        <f t="shared" si="553"/>
        <v/>
      </c>
      <c r="H2542" s="56"/>
      <c r="K2542" s="128"/>
      <c r="L2542" s="128"/>
      <c r="M2542" s="128"/>
      <c r="N2542" s="84" t="str">
        <f t="shared" si="554"/>
        <v/>
      </c>
      <c r="O2542" s="128"/>
      <c r="P2542" s="84" t="str">
        <f t="shared" si="555"/>
        <v/>
      </c>
      <c r="Q2542" s="84" t="str">
        <f t="shared" si="552"/>
        <v/>
      </c>
      <c r="R2542" s="84" t="str">
        <f t="shared" si="556"/>
        <v/>
      </c>
      <c r="S2542" s="84" t="str">
        <f t="shared" si="557"/>
        <v/>
      </c>
      <c r="U2542" s="84" t="str">
        <f t="shared" si="558"/>
        <v/>
      </c>
      <c r="W2542" s="108" t="str">
        <f>IF($N2542="", "", SUM($D$11:$D2542))</f>
        <v/>
      </c>
      <c r="X2542" s="111" t="str">
        <f t="shared" si="559"/>
        <v/>
      </c>
      <c r="Y2542" s="114" t="str">
        <f t="shared" si="563"/>
        <v/>
      </c>
      <c r="Z2542" s="111" t="str">
        <f>IF(X2542="", "", X2542-SUM($Z$11:$Z2541))</f>
        <v/>
      </c>
      <c r="AA2542" s="111" t="str">
        <f>IF($Y2542="", "", $Y2542-SUM($AA$11:$AA2541))</f>
        <v/>
      </c>
      <c r="AB2542" s="111" t="str">
        <f t="shared" si="564"/>
        <v/>
      </c>
      <c r="AC2542" s="121" t="str">
        <f t="shared" si="560"/>
        <v/>
      </c>
      <c r="AD2542" s="122" t="str">
        <f t="shared" si="561"/>
        <v/>
      </c>
      <c r="AE2542" s="123" t="str">
        <f t="shared" si="565"/>
        <v/>
      </c>
      <c r="AG2542" s="150" t="str">
        <f t="shared" si="562"/>
        <v/>
      </c>
    </row>
    <row r="2543" spans="1:33" x14ac:dyDescent="0.25">
      <c r="A2543" s="56"/>
      <c r="B2543" s="70"/>
      <c r="C2543" s="76"/>
      <c r="D2543" s="73"/>
      <c r="E2543" s="79"/>
      <c r="F2543" s="56"/>
      <c r="G2543" s="13" t="str">
        <f t="shared" si="553"/>
        <v/>
      </c>
      <c r="H2543" s="56"/>
      <c r="K2543" s="128"/>
      <c r="L2543" s="128"/>
      <c r="M2543" s="128"/>
      <c r="N2543" s="84" t="str">
        <f t="shared" si="554"/>
        <v/>
      </c>
      <c r="O2543" s="128"/>
      <c r="P2543" s="84" t="str">
        <f t="shared" si="555"/>
        <v/>
      </c>
      <c r="Q2543" s="84" t="str">
        <f t="shared" si="552"/>
        <v/>
      </c>
      <c r="R2543" s="84" t="str">
        <f t="shared" si="556"/>
        <v/>
      </c>
      <c r="S2543" s="84" t="str">
        <f t="shared" si="557"/>
        <v/>
      </c>
      <c r="U2543" s="84" t="str">
        <f t="shared" si="558"/>
        <v/>
      </c>
      <c r="W2543" s="108" t="str">
        <f>IF($N2543="", "", SUM($D$11:$D2543))</f>
        <v/>
      </c>
      <c r="X2543" s="111" t="str">
        <f t="shared" si="559"/>
        <v/>
      </c>
      <c r="Y2543" s="114" t="str">
        <f t="shared" si="563"/>
        <v/>
      </c>
      <c r="Z2543" s="111" t="str">
        <f>IF(X2543="", "", X2543-SUM($Z$11:$Z2542))</f>
        <v/>
      </c>
      <c r="AA2543" s="111" t="str">
        <f>IF($Y2543="", "", $Y2543-SUM($AA$11:$AA2542))</f>
        <v/>
      </c>
      <c r="AB2543" s="111" t="str">
        <f t="shared" si="564"/>
        <v/>
      </c>
      <c r="AC2543" s="121" t="str">
        <f t="shared" si="560"/>
        <v/>
      </c>
      <c r="AD2543" s="122" t="str">
        <f t="shared" si="561"/>
        <v/>
      </c>
      <c r="AE2543" s="123" t="str">
        <f t="shared" si="565"/>
        <v/>
      </c>
      <c r="AG2543" s="150" t="str">
        <f t="shared" si="562"/>
        <v/>
      </c>
    </row>
    <row r="2544" spans="1:33" x14ac:dyDescent="0.25">
      <c r="A2544" s="56"/>
      <c r="B2544" s="70"/>
      <c r="C2544" s="76"/>
      <c r="D2544" s="73"/>
      <c r="E2544" s="79"/>
      <c r="F2544" s="56"/>
      <c r="G2544" s="13" t="str">
        <f t="shared" si="553"/>
        <v/>
      </c>
      <c r="H2544" s="56"/>
      <c r="K2544" s="128"/>
      <c r="L2544" s="128"/>
      <c r="M2544" s="128"/>
      <c r="N2544" s="84" t="str">
        <f t="shared" si="554"/>
        <v/>
      </c>
      <c r="O2544" s="128"/>
      <c r="P2544" s="84" t="str">
        <f t="shared" si="555"/>
        <v/>
      </c>
      <c r="Q2544" s="84" t="str">
        <f t="shared" si="552"/>
        <v/>
      </c>
      <c r="R2544" s="84" t="str">
        <f t="shared" si="556"/>
        <v/>
      </c>
      <c r="S2544" s="84" t="str">
        <f t="shared" si="557"/>
        <v/>
      </c>
      <c r="U2544" s="84" t="str">
        <f t="shared" si="558"/>
        <v/>
      </c>
      <c r="W2544" s="108" t="str">
        <f>IF($N2544="", "", SUM($D$11:$D2544))</f>
        <v/>
      </c>
      <c r="X2544" s="111" t="str">
        <f t="shared" si="559"/>
        <v/>
      </c>
      <c r="Y2544" s="114" t="str">
        <f t="shared" si="563"/>
        <v/>
      </c>
      <c r="Z2544" s="111" t="str">
        <f>IF(X2544="", "", X2544-SUM($Z$11:$Z2543))</f>
        <v/>
      </c>
      <c r="AA2544" s="111" t="str">
        <f>IF($Y2544="", "", $Y2544-SUM($AA$11:$AA2543))</f>
        <v/>
      </c>
      <c r="AB2544" s="111" t="str">
        <f t="shared" si="564"/>
        <v/>
      </c>
      <c r="AC2544" s="121" t="str">
        <f t="shared" si="560"/>
        <v/>
      </c>
      <c r="AD2544" s="122" t="str">
        <f t="shared" si="561"/>
        <v/>
      </c>
      <c r="AE2544" s="123" t="str">
        <f t="shared" si="565"/>
        <v/>
      </c>
      <c r="AG2544" s="150" t="str">
        <f t="shared" si="562"/>
        <v/>
      </c>
    </row>
    <row r="2545" spans="1:33" x14ac:dyDescent="0.25">
      <c r="A2545" s="56"/>
      <c r="B2545" s="70"/>
      <c r="C2545" s="76"/>
      <c r="D2545" s="73"/>
      <c r="E2545" s="79"/>
      <c r="F2545" s="56"/>
      <c r="G2545" s="13" t="str">
        <f t="shared" si="553"/>
        <v/>
      </c>
      <c r="H2545" s="56"/>
      <c r="K2545" s="128"/>
      <c r="L2545" s="128"/>
      <c r="M2545" s="128"/>
      <c r="N2545" s="84" t="str">
        <f t="shared" si="554"/>
        <v/>
      </c>
      <c r="O2545" s="128"/>
      <c r="P2545" s="84" t="str">
        <f t="shared" si="555"/>
        <v/>
      </c>
      <c r="Q2545" s="84" t="str">
        <f t="shared" si="552"/>
        <v/>
      </c>
      <c r="R2545" s="84" t="str">
        <f t="shared" si="556"/>
        <v/>
      </c>
      <c r="S2545" s="84" t="str">
        <f t="shared" si="557"/>
        <v/>
      </c>
      <c r="U2545" s="84" t="str">
        <f t="shared" si="558"/>
        <v/>
      </c>
      <c r="W2545" s="108" t="str">
        <f>IF($N2545="", "", SUM($D$11:$D2545))</f>
        <v/>
      </c>
      <c r="X2545" s="111" t="str">
        <f t="shared" si="559"/>
        <v/>
      </c>
      <c r="Y2545" s="114" t="str">
        <f t="shared" si="563"/>
        <v/>
      </c>
      <c r="Z2545" s="111" t="str">
        <f>IF(X2545="", "", X2545-SUM($Z$11:$Z2544))</f>
        <v/>
      </c>
      <c r="AA2545" s="111" t="str">
        <f>IF($Y2545="", "", $Y2545-SUM($AA$11:$AA2544))</f>
        <v/>
      </c>
      <c r="AB2545" s="111" t="str">
        <f t="shared" si="564"/>
        <v/>
      </c>
      <c r="AC2545" s="121" t="str">
        <f t="shared" si="560"/>
        <v/>
      </c>
      <c r="AD2545" s="122" t="str">
        <f t="shared" si="561"/>
        <v/>
      </c>
      <c r="AE2545" s="123" t="str">
        <f t="shared" si="565"/>
        <v/>
      </c>
      <c r="AG2545" s="150" t="str">
        <f t="shared" si="562"/>
        <v/>
      </c>
    </row>
    <row r="2546" spans="1:33" x14ac:dyDescent="0.25">
      <c r="A2546" s="56"/>
      <c r="B2546" s="70"/>
      <c r="C2546" s="76"/>
      <c r="D2546" s="73"/>
      <c r="E2546" s="79"/>
      <c r="F2546" s="56"/>
      <c r="G2546" s="13" t="str">
        <f t="shared" si="553"/>
        <v/>
      </c>
      <c r="H2546" s="56"/>
      <c r="K2546" s="128"/>
      <c r="L2546" s="128"/>
      <c r="M2546" s="128"/>
      <c r="N2546" s="84" t="str">
        <f t="shared" si="554"/>
        <v/>
      </c>
      <c r="O2546" s="128"/>
      <c r="P2546" s="84" t="str">
        <f t="shared" si="555"/>
        <v/>
      </c>
      <c r="Q2546" s="84" t="str">
        <f t="shared" si="552"/>
        <v/>
      </c>
      <c r="R2546" s="84" t="str">
        <f t="shared" si="556"/>
        <v/>
      </c>
      <c r="S2546" s="84" t="str">
        <f t="shared" si="557"/>
        <v/>
      </c>
      <c r="U2546" s="84" t="str">
        <f t="shared" si="558"/>
        <v/>
      </c>
      <c r="W2546" s="108" t="str">
        <f>IF($N2546="", "", SUM($D$11:$D2546))</f>
        <v/>
      </c>
      <c r="X2546" s="111" t="str">
        <f t="shared" si="559"/>
        <v/>
      </c>
      <c r="Y2546" s="114" t="str">
        <f t="shared" si="563"/>
        <v/>
      </c>
      <c r="Z2546" s="111" t="str">
        <f>IF(X2546="", "", X2546-SUM($Z$11:$Z2545))</f>
        <v/>
      </c>
      <c r="AA2546" s="111" t="str">
        <f>IF($Y2546="", "", $Y2546-SUM($AA$11:$AA2545))</f>
        <v/>
      </c>
      <c r="AB2546" s="111" t="str">
        <f t="shared" si="564"/>
        <v/>
      </c>
      <c r="AC2546" s="121" t="str">
        <f t="shared" si="560"/>
        <v/>
      </c>
      <c r="AD2546" s="122" t="str">
        <f t="shared" si="561"/>
        <v/>
      </c>
      <c r="AE2546" s="123" t="str">
        <f t="shared" si="565"/>
        <v/>
      </c>
      <c r="AG2546" s="150" t="str">
        <f t="shared" si="562"/>
        <v/>
      </c>
    </row>
    <row r="2547" spans="1:33" x14ac:dyDescent="0.25">
      <c r="A2547" s="56"/>
      <c r="B2547" s="70"/>
      <c r="C2547" s="76"/>
      <c r="D2547" s="73"/>
      <c r="E2547" s="79"/>
      <c r="F2547" s="56"/>
      <c r="G2547" s="13" t="str">
        <f t="shared" si="553"/>
        <v/>
      </c>
      <c r="H2547" s="56"/>
      <c r="K2547" s="128"/>
      <c r="L2547" s="128"/>
      <c r="M2547" s="128"/>
      <c r="N2547" s="84" t="str">
        <f t="shared" si="554"/>
        <v/>
      </c>
      <c r="O2547" s="128"/>
      <c r="P2547" s="84" t="str">
        <f t="shared" si="555"/>
        <v/>
      </c>
      <c r="Q2547" s="84" t="str">
        <f t="shared" si="552"/>
        <v/>
      </c>
      <c r="R2547" s="84" t="str">
        <f t="shared" si="556"/>
        <v/>
      </c>
      <c r="S2547" s="84" t="str">
        <f t="shared" si="557"/>
        <v/>
      </c>
      <c r="U2547" s="84" t="str">
        <f t="shared" si="558"/>
        <v/>
      </c>
      <c r="W2547" s="108" t="str">
        <f>IF($N2547="", "", SUM($D$11:$D2547))</f>
        <v/>
      </c>
      <c r="X2547" s="111" t="str">
        <f t="shared" si="559"/>
        <v/>
      </c>
      <c r="Y2547" s="114" t="str">
        <f t="shared" si="563"/>
        <v/>
      </c>
      <c r="Z2547" s="111" t="str">
        <f>IF(X2547="", "", X2547-SUM($Z$11:$Z2546))</f>
        <v/>
      </c>
      <c r="AA2547" s="111" t="str">
        <f>IF($Y2547="", "", $Y2547-SUM($AA$11:$AA2546))</f>
        <v/>
      </c>
      <c r="AB2547" s="111" t="str">
        <f t="shared" si="564"/>
        <v/>
      </c>
      <c r="AC2547" s="121" t="str">
        <f t="shared" si="560"/>
        <v/>
      </c>
      <c r="AD2547" s="122" t="str">
        <f t="shared" si="561"/>
        <v/>
      </c>
      <c r="AE2547" s="123" t="str">
        <f t="shared" si="565"/>
        <v/>
      </c>
      <c r="AG2547" s="150" t="str">
        <f t="shared" si="562"/>
        <v/>
      </c>
    </row>
    <row r="2548" spans="1:33" x14ac:dyDescent="0.25">
      <c r="A2548" s="56"/>
      <c r="B2548" s="70"/>
      <c r="C2548" s="76"/>
      <c r="D2548" s="73"/>
      <c r="E2548" s="79"/>
      <c r="F2548" s="56"/>
      <c r="G2548" s="13" t="str">
        <f t="shared" si="553"/>
        <v/>
      </c>
      <c r="H2548" s="56"/>
      <c r="K2548" s="128"/>
      <c r="L2548" s="128"/>
      <c r="M2548" s="128"/>
      <c r="N2548" s="84" t="str">
        <f t="shared" si="554"/>
        <v/>
      </c>
      <c r="O2548" s="128"/>
      <c r="P2548" s="84" t="str">
        <f t="shared" si="555"/>
        <v/>
      </c>
      <c r="Q2548" s="84" t="str">
        <f t="shared" si="552"/>
        <v/>
      </c>
      <c r="R2548" s="84" t="str">
        <f t="shared" si="556"/>
        <v/>
      </c>
      <c r="S2548" s="84" t="str">
        <f t="shared" si="557"/>
        <v/>
      </c>
      <c r="U2548" s="84" t="str">
        <f t="shared" si="558"/>
        <v/>
      </c>
      <c r="W2548" s="108" t="str">
        <f>IF($N2548="", "", SUM($D$11:$D2548))</f>
        <v/>
      </c>
      <c r="X2548" s="111" t="str">
        <f t="shared" si="559"/>
        <v/>
      </c>
      <c r="Y2548" s="114" t="str">
        <f t="shared" si="563"/>
        <v/>
      </c>
      <c r="Z2548" s="111" t="str">
        <f>IF(X2548="", "", X2548-SUM($Z$11:$Z2547))</f>
        <v/>
      </c>
      <c r="AA2548" s="111" t="str">
        <f>IF($Y2548="", "", $Y2548-SUM($AA$11:$AA2547))</f>
        <v/>
      </c>
      <c r="AB2548" s="111" t="str">
        <f t="shared" si="564"/>
        <v/>
      </c>
      <c r="AC2548" s="121" t="str">
        <f t="shared" si="560"/>
        <v/>
      </c>
      <c r="AD2548" s="122" t="str">
        <f t="shared" si="561"/>
        <v/>
      </c>
      <c r="AE2548" s="123" t="str">
        <f t="shared" si="565"/>
        <v/>
      </c>
      <c r="AG2548" s="150" t="str">
        <f t="shared" si="562"/>
        <v/>
      </c>
    </row>
    <row r="2549" spans="1:33" x14ac:dyDescent="0.25">
      <c r="A2549" s="56"/>
      <c r="B2549" s="70"/>
      <c r="C2549" s="76"/>
      <c r="D2549" s="73"/>
      <c r="E2549" s="79"/>
      <c r="F2549" s="56"/>
      <c r="G2549" s="13" t="str">
        <f t="shared" si="553"/>
        <v/>
      </c>
      <c r="H2549" s="56"/>
      <c r="K2549" s="128"/>
      <c r="L2549" s="128"/>
      <c r="M2549" s="128"/>
      <c r="N2549" s="84" t="str">
        <f t="shared" si="554"/>
        <v/>
      </c>
      <c r="O2549" s="128"/>
      <c r="P2549" s="84" t="str">
        <f t="shared" si="555"/>
        <v/>
      </c>
      <c r="Q2549" s="84" t="str">
        <f t="shared" si="552"/>
        <v/>
      </c>
      <c r="R2549" s="84" t="str">
        <f t="shared" si="556"/>
        <v/>
      </c>
      <c r="S2549" s="84" t="str">
        <f t="shared" si="557"/>
        <v/>
      </c>
      <c r="U2549" s="84" t="str">
        <f t="shared" si="558"/>
        <v/>
      </c>
      <c r="W2549" s="108" t="str">
        <f>IF($N2549="", "", SUM($D$11:$D2549))</f>
        <v/>
      </c>
      <c r="X2549" s="111" t="str">
        <f t="shared" si="559"/>
        <v/>
      </c>
      <c r="Y2549" s="114" t="str">
        <f t="shared" si="563"/>
        <v/>
      </c>
      <c r="Z2549" s="111" t="str">
        <f>IF(X2549="", "", X2549-SUM($Z$11:$Z2548))</f>
        <v/>
      </c>
      <c r="AA2549" s="111" t="str">
        <f>IF($Y2549="", "", $Y2549-SUM($AA$11:$AA2548))</f>
        <v/>
      </c>
      <c r="AB2549" s="111" t="str">
        <f t="shared" si="564"/>
        <v/>
      </c>
      <c r="AC2549" s="121" t="str">
        <f t="shared" si="560"/>
        <v/>
      </c>
      <c r="AD2549" s="122" t="str">
        <f t="shared" si="561"/>
        <v/>
      </c>
      <c r="AE2549" s="123" t="str">
        <f t="shared" si="565"/>
        <v/>
      </c>
      <c r="AG2549" s="150" t="str">
        <f t="shared" si="562"/>
        <v/>
      </c>
    </row>
    <row r="2550" spans="1:33" x14ac:dyDescent="0.25">
      <c r="A2550" s="56"/>
      <c r="B2550" s="70"/>
      <c r="C2550" s="76"/>
      <c r="D2550" s="73"/>
      <c r="E2550" s="79"/>
      <c r="F2550" s="56"/>
      <c r="G2550" s="13" t="str">
        <f t="shared" si="553"/>
        <v/>
      </c>
      <c r="H2550" s="56"/>
      <c r="K2550" s="128"/>
      <c r="L2550" s="128"/>
      <c r="M2550" s="128"/>
      <c r="N2550" s="84" t="str">
        <f t="shared" si="554"/>
        <v/>
      </c>
      <c r="O2550" s="128"/>
      <c r="P2550" s="84" t="str">
        <f t="shared" si="555"/>
        <v/>
      </c>
      <c r="Q2550" s="84" t="str">
        <f t="shared" si="552"/>
        <v/>
      </c>
      <c r="R2550" s="84" t="str">
        <f t="shared" si="556"/>
        <v/>
      </c>
      <c r="S2550" s="84" t="str">
        <f t="shared" si="557"/>
        <v/>
      </c>
      <c r="U2550" s="84" t="str">
        <f t="shared" si="558"/>
        <v/>
      </c>
      <c r="W2550" s="108" t="str">
        <f>IF($N2550="", "", SUM($D$11:$D2550))</f>
        <v/>
      </c>
      <c r="X2550" s="111" t="str">
        <f t="shared" si="559"/>
        <v/>
      </c>
      <c r="Y2550" s="114" t="str">
        <f t="shared" si="563"/>
        <v/>
      </c>
      <c r="Z2550" s="111" t="str">
        <f>IF(X2550="", "", X2550-SUM($Z$11:$Z2549))</f>
        <v/>
      </c>
      <c r="AA2550" s="111" t="str">
        <f>IF($Y2550="", "", $Y2550-SUM($AA$11:$AA2549))</f>
        <v/>
      </c>
      <c r="AB2550" s="111" t="str">
        <f t="shared" si="564"/>
        <v/>
      </c>
      <c r="AC2550" s="121" t="str">
        <f t="shared" si="560"/>
        <v/>
      </c>
      <c r="AD2550" s="122" t="str">
        <f t="shared" si="561"/>
        <v/>
      </c>
      <c r="AE2550" s="123" t="str">
        <f t="shared" si="565"/>
        <v/>
      </c>
      <c r="AG2550" s="150" t="str">
        <f t="shared" si="562"/>
        <v/>
      </c>
    </row>
    <row r="2551" spans="1:33" x14ac:dyDescent="0.25">
      <c r="A2551" s="56"/>
      <c r="B2551" s="70"/>
      <c r="C2551" s="76"/>
      <c r="D2551" s="73"/>
      <c r="E2551" s="79"/>
      <c r="F2551" s="56"/>
      <c r="G2551" s="13" t="str">
        <f t="shared" si="553"/>
        <v/>
      </c>
      <c r="H2551" s="56"/>
      <c r="K2551" s="128"/>
      <c r="L2551" s="128"/>
      <c r="M2551" s="128"/>
      <c r="N2551" s="84" t="str">
        <f t="shared" si="554"/>
        <v/>
      </c>
      <c r="O2551" s="128"/>
      <c r="P2551" s="84" t="str">
        <f t="shared" si="555"/>
        <v/>
      </c>
      <c r="Q2551" s="84" t="str">
        <f t="shared" si="552"/>
        <v/>
      </c>
      <c r="R2551" s="84" t="str">
        <f t="shared" si="556"/>
        <v/>
      </c>
      <c r="S2551" s="84" t="str">
        <f t="shared" si="557"/>
        <v/>
      </c>
      <c r="U2551" s="84" t="str">
        <f t="shared" si="558"/>
        <v/>
      </c>
      <c r="W2551" s="108" t="str">
        <f>IF($N2551="", "", SUM($D$11:$D2551))</f>
        <v/>
      </c>
      <c r="X2551" s="111" t="str">
        <f t="shared" si="559"/>
        <v/>
      </c>
      <c r="Y2551" s="114" t="str">
        <f t="shared" si="563"/>
        <v/>
      </c>
      <c r="Z2551" s="111" t="str">
        <f>IF(X2551="", "", X2551-SUM($Z$11:$Z2550))</f>
        <v/>
      </c>
      <c r="AA2551" s="111" t="str">
        <f>IF($Y2551="", "", $Y2551-SUM($AA$11:$AA2550))</f>
        <v/>
      </c>
      <c r="AB2551" s="111" t="str">
        <f t="shared" si="564"/>
        <v/>
      </c>
      <c r="AC2551" s="121" t="str">
        <f t="shared" si="560"/>
        <v/>
      </c>
      <c r="AD2551" s="122" t="str">
        <f t="shared" si="561"/>
        <v/>
      </c>
      <c r="AE2551" s="123" t="str">
        <f t="shared" si="565"/>
        <v/>
      </c>
      <c r="AG2551" s="150" t="str">
        <f t="shared" si="562"/>
        <v/>
      </c>
    </row>
    <row r="2552" spans="1:33" x14ac:dyDescent="0.25">
      <c r="A2552" s="56"/>
      <c r="B2552" s="70"/>
      <c r="C2552" s="76"/>
      <c r="D2552" s="73"/>
      <c r="E2552" s="79"/>
      <c r="F2552" s="56"/>
      <c r="G2552" s="13" t="str">
        <f t="shared" si="553"/>
        <v/>
      </c>
      <c r="H2552" s="56"/>
      <c r="K2552" s="128"/>
      <c r="L2552" s="128"/>
      <c r="M2552" s="128"/>
      <c r="N2552" s="84" t="str">
        <f t="shared" si="554"/>
        <v/>
      </c>
      <c r="O2552" s="128"/>
      <c r="P2552" s="84" t="str">
        <f t="shared" si="555"/>
        <v/>
      </c>
      <c r="Q2552" s="84" t="str">
        <f t="shared" si="552"/>
        <v/>
      </c>
      <c r="R2552" s="84" t="str">
        <f t="shared" si="556"/>
        <v/>
      </c>
      <c r="S2552" s="84" t="str">
        <f t="shared" si="557"/>
        <v/>
      </c>
      <c r="U2552" s="84" t="str">
        <f t="shared" si="558"/>
        <v/>
      </c>
      <c r="W2552" s="108" t="str">
        <f>IF($N2552="", "", SUM($D$11:$D2552))</f>
        <v/>
      </c>
      <c r="X2552" s="111" t="str">
        <f t="shared" si="559"/>
        <v/>
      </c>
      <c r="Y2552" s="114" t="str">
        <f t="shared" si="563"/>
        <v/>
      </c>
      <c r="Z2552" s="111" t="str">
        <f>IF(X2552="", "", X2552-SUM($Z$11:$Z2551))</f>
        <v/>
      </c>
      <c r="AA2552" s="111" t="str">
        <f>IF($Y2552="", "", $Y2552-SUM($AA$11:$AA2551))</f>
        <v/>
      </c>
      <c r="AB2552" s="111" t="str">
        <f t="shared" si="564"/>
        <v/>
      </c>
      <c r="AC2552" s="121" t="str">
        <f t="shared" si="560"/>
        <v/>
      </c>
      <c r="AD2552" s="122" t="str">
        <f t="shared" si="561"/>
        <v/>
      </c>
      <c r="AE2552" s="123" t="str">
        <f t="shared" si="565"/>
        <v/>
      </c>
      <c r="AG2552" s="150" t="str">
        <f t="shared" si="562"/>
        <v/>
      </c>
    </row>
    <row r="2553" spans="1:33" x14ac:dyDescent="0.25">
      <c r="A2553" s="56"/>
      <c r="B2553" s="70"/>
      <c r="C2553" s="76"/>
      <c r="D2553" s="73"/>
      <c r="E2553" s="79"/>
      <c r="F2553" s="56"/>
      <c r="G2553" s="13" t="str">
        <f t="shared" si="553"/>
        <v/>
      </c>
      <c r="H2553" s="56"/>
      <c r="K2553" s="128"/>
      <c r="L2553" s="128"/>
      <c r="M2553" s="128"/>
      <c r="N2553" s="84" t="str">
        <f t="shared" si="554"/>
        <v/>
      </c>
      <c r="O2553" s="128"/>
      <c r="P2553" s="84" t="str">
        <f t="shared" si="555"/>
        <v/>
      </c>
      <c r="Q2553" s="84" t="str">
        <f t="shared" si="552"/>
        <v/>
      </c>
      <c r="R2553" s="84" t="str">
        <f t="shared" si="556"/>
        <v/>
      </c>
      <c r="S2553" s="84" t="str">
        <f t="shared" si="557"/>
        <v/>
      </c>
      <c r="U2553" s="84" t="str">
        <f t="shared" si="558"/>
        <v/>
      </c>
      <c r="W2553" s="108" t="str">
        <f>IF($N2553="", "", SUM($D$11:$D2553))</f>
        <v/>
      </c>
      <c r="X2553" s="111" t="str">
        <f t="shared" si="559"/>
        <v/>
      </c>
      <c r="Y2553" s="114" t="str">
        <f t="shared" si="563"/>
        <v/>
      </c>
      <c r="Z2553" s="111" t="str">
        <f>IF(X2553="", "", X2553-SUM($Z$11:$Z2552))</f>
        <v/>
      </c>
      <c r="AA2553" s="111" t="str">
        <f>IF($Y2553="", "", $Y2553-SUM($AA$11:$AA2552))</f>
        <v/>
      </c>
      <c r="AB2553" s="111" t="str">
        <f t="shared" si="564"/>
        <v/>
      </c>
      <c r="AC2553" s="121" t="str">
        <f t="shared" si="560"/>
        <v/>
      </c>
      <c r="AD2553" s="122" t="str">
        <f t="shared" si="561"/>
        <v/>
      </c>
      <c r="AE2553" s="123" t="str">
        <f t="shared" si="565"/>
        <v/>
      </c>
      <c r="AG2553" s="150" t="str">
        <f t="shared" si="562"/>
        <v/>
      </c>
    </row>
    <row r="2554" spans="1:33" x14ac:dyDescent="0.25">
      <c r="A2554" s="56"/>
      <c r="B2554" s="70"/>
      <c r="C2554" s="76"/>
      <c r="D2554" s="73"/>
      <c r="E2554" s="79"/>
      <c r="F2554" s="56"/>
      <c r="G2554" s="13" t="str">
        <f t="shared" si="553"/>
        <v/>
      </c>
      <c r="H2554" s="56"/>
      <c r="K2554" s="128"/>
      <c r="L2554" s="128"/>
      <c r="M2554" s="128"/>
      <c r="N2554" s="84" t="str">
        <f t="shared" si="554"/>
        <v/>
      </c>
      <c r="O2554" s="128"/>
      <c r="P2554" s="84" t="str">
        <f t="shared" si="555"/>
        <v/>
      </c>
      <c r="Q2554" s="84" t="str">
        <f t="shared" si="552"/>
        <v/>
      </c>
      <c r="R2554" s="84" t="str">
        <f t="shared" si="556"/>
        <v/>
      </c>
      <c r="S2554" s="84" t="str">
        <f t="shared" si="557"/>
        <v/>
      </c>
      <c r="U2554" s="84" t="str">
        <f t="shared" si="558"/>
        <v/>
      </c>
      <c r="W2554" s="108" t="str">
        <f>IF($N2554="", "", SUM($D$11:$D2554))</f>
        <v/>
      </c>
      <c r="X2554" s="111" t="str">
        <f t="shared" si="559"/>
        <v/>
      </c>
      <c r="Y2554" s="114" t="str">
        <f t="shared" si="563"/>
        <v/>
      </c>
      <c r="Z2554" s="111" t="str">
        <f>IF(X2554="", "", X2554-SUM($Z$11:$Z2553))</f>
        <v/>
      </c>
      <c r="AA2554" s="111" t="str">
        <f>IF($Y2554="", "", $Y2554-SUM($AA$11:$AA2553))</f>
        <v/>
      </c>
      <c r="AB2554" s="111" t="str">
        <f t="shared" si="564"/>
        <v/>
      </c>
      <c r="AC2554" s="121" t="str">
        <f t="shared" si="560"/>
        <v/>
      </c>
      <c r="AD2554" s="122" t="str">
        <f t="shared" si="561"/>
        <v/>
      </c>
      <c r="AE2554" s="123" t="str">
        <f t="shared" si="565"/>
        <v/>
      </c>
      <c r="AG2554" s="150" t="str">
        <f t="shared" si="562"/>
        <v/>
      </c>
    </row>
    <row r="2555" spans="1:33" x14ac:dyDescent="0.25">
      <c r="A2555" s="56"/>
      <c r="B2555" s="70"/>
      <c r="C2555" s="76"/>
      <c r="D2555" s="73"/>
      <c r="E2555" s="79"/>
      <c r="F2555" s="56"/>
      <c r="G2555" s="13" t="str">
        <f t="shared" si="553"/>
        <v/>
      </c>
      <c r="H2555" s="56"/>
      <c r="K2555" s="128"/>
      <c r="L2555" s="128"/>
      <c r="M2555" s="128"/>
      <c r="N2555" s="84" t="str">
        <f t="shared" si="554"/>
        <v/>
      </c>
      <c r="O2555" s="128"/>
      <c r="P2555" s="84" t="str">
        <f t="shared" si="555"/>
        <v/>
      </c>
      <c r="Q2555" s="84" t="str">
        <f t="shared" si="552"/>
        <v/>
      </c>
      <c r="R2555" s="84" t="str">
        <f t="shared" si="556"/>
        <v/>
      </c>
      <c r="S2555" s="84" t="str">
        <f t="shared" si="557"/>
        <v/>
      </c>
      <c r="U2555" s="84" t="str">
        <f t="shared" si="558"/>
        <v/>
      </c>
      <c r="W2555" s="108" t="str">
        <f>IF($N2555="", "", SUM($D$11:$D2555))</f>
        <v/>
      </c>
      <c r="X2555" s="111" t="str">
        <f t="shared" si="559"/>
        <v/>
      </c>
      <c r="Y2555" s="114" t="str">
        <f t="shared" si="563"/>
        <v/>
      </c>
      <c r="Z2555" s="111" t="str">
        <f>IF(X2555="", "", X2555-SUM($Z$11:$Z2554))</f>
        <v/>
      </c>
      <c r="AA2555" s="111" t="str">
        <f>IF($Y2555="", "", $Y2555-SUM($AA$11:$AA2554))</f>
        <v/>
      </c>
      <c r="AB2555" s="111" t="str">
        <f t="shared" si="564"/>
        <v/>
      </c>
      <c r="AC2555" s="121" t="str">
        <f t="shared" si="560"/>
        <v/>
      </c>
      <c r="AD2555" s="122" t="str">
        <f t="shared" si="561"/>
        <v/>
      </c>
      <c r="AE2555" s="123" t="str">
        <f t="shared" si="565"/>
        <v/>
      </c>
      <c r="AG2555" s="150" t="str">
        <f t="shared" si="562"/>
        <v/>
      </c>
    </row>
    <row r="2556" spans="1:33" x14ac:dyDescent="0.25">
      <c r="A2556" s="56"/>
      <c r="B2556" s="70"/>
      <c r="C2556" s="76"/>
      <c r="D2556" s="73"/>
      <c r="E2556" s="79"/>
      <c r="F2556" s="56"/>
      <c r="G2556" s="13" t="str">
        <f t="shared" si="553"/>
        <v/>
      </c>
      <c r="H2556" s="56"/>
      <c r="K2556" s="128"/>
      <c r="L2556" s="128"/>
      <c r="M2556" s="128"/>
      <c r="N2556" s="84" t="str">
        <f t="shared" si="554"/>
        <v/>
      </c>
      <c r="O2556" s="128"/>
      <c r="P2556" s="84" t="str">
        <f t="shared" si="555"/>
        <v/>
      </c>
      <c r="Q2556" s="84" t="str">
        <f t="shared" si="552"/>
        <v/>
      </c>
      <c r="R2556" s="84" t="str">
        <f t="shared" si="556"/>
        <v/>
      </c>
      <c r="S2556" s="84" t="str">
        <f t="shared" si="557"/>
        <v/>
      </c>
      <c r="U2556" s="84" t="str">
        <f t="shared" si="558"/>
        <v/>
      </c>
      <c r="W2556" s="108" t="str">
        <f>IF($N2556="", "", SUM($D$11:$D2556))</f>
        <v/>
      </c>
      <c r="X2556" s="111" t="str">
        <f t="shared" si="559"/>
        <v/>
      </c>
      <c r="Y2556" s="114" t="str">
        <f t="shared" si="563"/>
        <v/>
      </c>
      <c r="Z2556" s="111" t="str">
        <f>IF(X2556="", "", X2556-SUM($Z$11:$Z2555))</f>
        <v/>
      </c>
      <c r="AA2556" s="111" t="str">
        <f>IF($Y2556="", "", $Y2556-SUM($AA$11:$AA2555))</f>
        <v/>
      </c>
      <c r="AB2556" s="111" t="str">
        <f t="shared" si="564"/>
        <v/>
      </c>
      <c r="AC2556" s="121" t="str">
        <f t="shared" si="560"/>
        <v/>
      </c>
      <c r="AD2556" s="122" t="str">
        <f t="shared" si="561"/>
        <v/>
      </c>
      <c r="AE2556" s="123" t="str">
        <f t="shared" si="565"/>
        <v/>
      </c>
      <c r="AG2556" s="150" t="str">
        <f t="shared" si="562"/>
        <v/>
      </c>
    </row>
    <row r="2557" spans="1:33" x14ac:dyDescent="0.25">
      <c r="A2557" s="56"/>
      <c r="B2557" s="70"/>
      <c r="C2557" s="76"/>
      <c r="D2557" s="73"/>
      <c r="E2557" s="79"/>
      <c r="F2557" s="56"/>
      <c r="G2557" s="13" t="str">
        <f t="shared" si="553"/>
        <v/>
      </c>
      <c r="H2557" s="56"/>
      <c r="K2557" s="128"/>
      <c r="L2557" s="128"/>
      <c r="M2557" s="128"/>
      <c r="N2557" s="84" t="str">
        <f t="shared" si="554"/>
        <v/>
      </c>
      <c r="O2557" s="128"/>
      <c r="P2557" s="84" t="str">
        <f t="shared" si="555"/>
        <v/>
      </c>
      <c r="Q2557" s="84" t="str">
        <f t="shared" si="552"/>
        <v/>
      </c>
      <c r="R2557" s="84" t="str">
        <f t="shared" si="556"/>
        <v/>
      </c>
      <c r="S2557" s="84" t="str">
        <f t="shared" si="557"/>
        <v/>
      </c>
      <c r="U2557" s="84" t="str">
        <f t="shared" si="558"/>
        <v/>
      </c>
      <c r="W2557" s="108" t="str">
        <f>IF($N2557="", "", SUM($D$11:$D2557))</f>
        <v/>
      </c>
      <c r="X2557" s="111" t="str">
        <f t="shared" si="559"/>
        <v/>
      </c>
      <c r="Y2557" s="114" t="str">
        <f t="shared" si="563"/>
        <v/>
      </c>
      <c r="Z2557" s="111" t="str">
        <f>IF(X2557="", "", X2557-SUM($Z$11:$Z2556))</f>
        <v/>
      </c>
      <c r="AA2557" s="111" t="str">
        <f>IF($Y2557="", "", $Y2557-SUM($AA$11:$AA2556))</f>
        <v/>
      </c>
      <c r="AB2557" s="111" t="str">
        <f t="shared" si="564"/>
        <v/>
      </c>
      <c r="AC2557" s="121" t="str">
        <f t="shared" si="560"/>
        <v/>
      </c>
      <c r="AD2557" s="122" t="str">
        <f t="shared" si="561"/>
        <v/>
      </c>
      <c r="AE2557" s="123" t="str">
        <f t="shared" si="565"/>
        <v/>
      </c>
      <c r="AG2557" s="150" t="str">
        <f t="shared" si="562"/>
        <v/>
      </c>
    </row>
    <row r="2558" spans="1:33" x14ac:dyDescent="0.25">
      <c r="A2558" s="56"/>
      <c r="B2558" s="70"/>
      <c r="C2558" s="76"/>
      <c r="D2558" s="73"/>
      <c r="E2558" s="79"/>
      <c r="F2558" s="56"/>
      <c r="G2558" s="13" t="str">
        <f t="shared" si="553"/>
        <v/>
      </c>
      <c r="H2558" s="56"/>
      <c r="K2558" s="128"/>
      <c r="L2558" s="128"/>
      <c r="M2558" s="128"/>
      <c r="N2558" s="84" t="str">
        <f t="shared" si="554"/>
        <v/>
      </c>
      <c r="O2558" s="128"/>
      <c r="P2558" s="84" t="str">
        <f t="shared" si="555"/>
        <v/>
      </c>
      <c r="Q2558" s="84" t="str">
        <f t="shared" si="552"/>
        <v/>
      </c>
      <c r="R2558" s="84" t="str">
        <f t="shared" si="556"/>
        <v/>
      </c>
      <c r="S2558" s="84" t="str">
        <f t="shared" si="557"/>
        <v/>
      </c>
      <c r="U2558" s="84" t="str">
        <f t="shared" si="558"/>
        <v/>
      </c>
      <c r="W2558" s="108" t="str">
        <f>IF($N2558="", "", SUM($D$11:$D2558))</f>
        <v/>
      </c>
      <c r="X2558" s="111" t="str">
        <f t="shared" si="559"/>
        <v/>
      </c>
      <c r="Y2558" s="114" t="str">
        <f t="shared" si="563"/>
        <v/>
      </c>
      <c r="Z2558" s="111" t="str">
        <f>IF(X2558="", "", X2558-SUM($Z$11:$Z2557))</f>
        <v/>
      </c>
      <c r="AA2558" s="111" t="str">
        <f>IF($Y2558="", "", $Y2558-SUM($AA$11:$AA2557))</f>
        <v/>
      </c>
      <c r="AB2558" s="111" t="str">
        <f t="shared" si="564"/>
        <v/>
      </c>
      <c r="AC2558" s="121" t="str">
        <f t="shared" si="560"/>
        <v/>
      </c>
      <c r="AD2558" s="122" t="str">
        <f t="shared" si="561"/>
        <v/>
      </c>
      <c r="AE2558" s="123" t="str">
        <f t="shared" si="565"/>
        <v/>
      </c>
      <c r="AG2558" s="150" t="str">
        <f t="shared" si="562"/>
        <v/>
      </c>
    </row>
    <row r="2559" spans="1:33" x14ac:dyDescent="0.25">
      <c r="A2559" s="56"/>
      <c r="B2559" s="70"/>
      <c r="C2559" s="76"/>
      <c r="D2559" s="73"/>
      <c r="E2559" s="79"/>
      <c r="F2559" s="56"/>
      <c r="G2559" s="13" t="str">
        <f t="shared" si="553"/>
        <v/>
      </c>
      <c r="H2559" s="56"/>
      <c r="K2559" s="128"/>
      <c r="L2559" s="128"/>
      <c r="M2559" s="128"/>
      <c r="N2559" s="84" t="str">
        <f t="shared" si="554"/>
        <v/>
      </c>
      <c r="O2559" s="128"/>
      <c r="P2559" s="84" t="str">
        <f t="shared" si="555"/>
        <v/>
      </c>
      <c r="Q2559" s="84" t="str">
        <f t="shared" si="552"/>
        <v/>
      </c>
      <c r="R2559" s="84" t="str">
        <f t="shared" si="556"/>
        <v/>
      </c>
      <c r="S2559" s="84" t="str">
        <f t="shared" si="557"/>
        <v/>
      </c>
      <c r="U2559" s="84" t="str">
        <f t="shared" si="558"/>
        <v/>
      </c>
      <c r="W2559" s="108" t="str">
        <f>IF($N2559="", "", SUM($D$11:$D2559))</f>
        <v/>
      </c>
      <c r="X2559" s="111" t="str">
        <f t="shared" si="559"/>
        <v/>
      </c>
      <c r="Y2559" s="114" t="str">
        <f t="shared" si="563"/>
        <v/>
      </c>
      <c r="Z2559" s="111" t="str">
        <f>IF(X2559="", "", X2559-SUM($Z$11:$Z2558))</f>
        <v/>
      </c>
      <c r="AA2559" s="111" t="str">
        <f>IF($Y2559="", "", $Y2559-SUM($AA$11:$AA2558))</f>
        <v/>
      </c>
      <c r="AB2559" s="111" t="str">
        <f t="shared" si="564"/>
        <v/>
      </c>
      <c r="AC2559" s="121" t="str">
        <f t="shared" si="560"/>
        <v/>
      </c>
      <c r="AD2559" s="122" t="str">
        <f t="shared" si="561"/>
        <v/>
      </c>
      <c r="AE2559" s="123" t="str">
        <f t="shared" si="565"/>
        <v/>
      </c>
      <c r="AG2559" s="150" t="str">
        <f t="shared" si="562"/>
        <v/>
      </c>
    </row>
    <row r="2560" spans="1:33" x14ac:dyDescent="0.25">
      <c r="A2560" s="56"/>
      <c r="B2560" s="70"/>
      <c r="C2560" s="76"/>
      <c r="D2560" s="73"/>
      <c r="E2560" s="79"/>
      <c r="F2560" s="56"/>
      <c r="G2560" s="13" t="str">
        <f t="shared" si="553"/>
        <v/>
      </c>
      <c r="H2560" s="56"/>
      <c r="K2560" s="128"/>
      <c r="L2560" s="128"/>
      <c r="M2560" s="128"/>
      <c r="N2560" s="84" t="str">
        <f t="shared" si="554"/>
        <v/>
      </c>
      <c r="O2560" s="128"/>
      <c r="P2560" s="84" t="str">
        <f t="shared" si="555"/>
        <v/>
      </c>
      <c r="Q2560" s="84" t="str">
        <f t="shared" si="552"/>
        <v/>
      </c>
      <c r="R2560" s="84" t="str">
        <f t="shared" si="556"/>
        <v/>
      </c>
      <c r="S2560" s="84" t="str">
        <f t="shared" si="557"/>
        <v/>
      </c>
      <c r="U2560" s="84" t="str">
        <f t="shared" si="558"/>
        <v/>
      </c>
      <c r="W2560" s="108" t="str">
        <f>IF($N2560="", "", SUM($D$11:$D2560))</f>
        <v/>
      </c>
      <c r="X2560" s="111" t="str">
        <f t="shared" si="559"/>
        <v/>
      </c>
      <c r="Y2560" s="114" t="str">
        <f t="shared" si="563"/>
        <v/>
      </c>
      <c r="Z2560" s="111" t="str">
        <f>IF(X2560="", "", X2560-SUM($Z$11:$Z2559))</f>
        <v/>
      </c>
      <c r="AA2560" s="111" t="str">
        <f>IF($Y2560="", "", $Y2560-SUM($AA$11:$AA2559))</f>
        <v/>
      </c>
      <c r="AB2560" s="111" t="str">
        <f t="shared" si="564"/>
        <v/>
      </c>
      <c r="AC2560" s="121" t="str">
        <f t="shared" si="560"/>
        <v/>
      </c>
      <c r="AD2560" s="122" t="str">
        <f t="shared" si="561"/>
        <v/>
      </c>
      <c r="AE2560" s="123" t="str">
        <f t="shared" si="565"/>
        <v/>
      </c>
      <c r="AG2560" s="150" t="str">
        <f t="shared" si="562"/>
        <v/>
      </c>
    </row>
    <row r="2561" spans="1:33" x14ac:dyDescent="0.25">
      <c r="A2561" s="56"/>
      <c r="B2561" s="70"/>
      <c r="C2561" s="76"/>
      <c r="D2561" s="73"/>
      <c r="E2561" s="79"/>
      <c r="F2561" s="56"/>
      <c r="G2561" s="13" t="str">
        <f t="shared" si="553"/>
        <v/>
      </c>
      <c r="H2561" s="56"/>
      <c r="K2561" s="128"/>
      <c r="L2561" s="128"/>
      <c r="M2561" s="128"/>
      <c r="N2561" s="84" t="str">
        <f t="shared" si="554"/>
        <v/>
      </c>
      <c r="O2561" s="128"/>
      <c r="P2561" s="84" t="str">
        <f t="shared" si="555"/>
        <v/>
      </c>
      <c r="Q2561" s="84" t="str">
        <f t="shared" si="552"/>
        <v/>
      </c>
      <c r="R2561" s="84" t="str">
        <f t="shared" si="556"/>
        <v/>
      </c>
      <c r="S2561" s="84" t="str">
        <f t="shared" si="557"/>
        <v/>
      </c>
      <c r="U2561" s="84" t="str">
        <f t="shared" si="558"/>
        <v/>
      </c>
      <c r="W2561" s="108" t="str">
        <f>IF($N2561="", "", SUM($D$11:$D2561))</f>
        <v/>
      </c>
      <c r="X2561" s="111" t="str">
        <f t="shared" si="559"/>
        <v/>
      </c>
      <c r="Y2561" s="114" t="str">
        <f t="shared" si="563"/>
        <v/>
      </c>
      <c r="Z2561" s="111" t="str">
        <f>IF(X2561="", "", X2561-SUM($Z$11:$Z2560))</f>
        <v/>
      </c>
      <c r="AA2561" s="111" t="str">
        <f>IF($Y2561="", "", $Y2561-SUM($AA$11:$AA2560))</f>
        <v/>
      </c>
      <c r="AB2561" s="111" t="str">
        <f t="shared" si="564"/>
        <v/>
      </c>
      <c r="AC2561" s="121" t="str">
        <f t="shared" si="560"/>
        <v/>
      </c>
      <c r="AD2561" s="122" t="str">
        <f t="shared" si="561"/>
        <v/>
      </c>
      <c r="AE2561" s="123" t="str">
        <f t="shared" si="565"/>
        <v/>
      </c>
      <c r="AG2561" s="150" t="str">
        <f t="shared" si="562"/>
        <v/>
      </c>
    </row>
    <row r="2562" spans="1:33" x14ac:dyDescent="0.25">
      <c r="A2562" s="56"/>
      <c r="B2562" s="70"/>
      <c r="C2562" s="76"/>
      <c r="D2562" s="73"/>
      <c r="E2562" s="79"/>
      <c r="F2562" s="56"/>
      <c r="G2562" s="13" t="str">
        <f t="shared" si="553"/>
        <v/>
      </c>
      <c r="H2562" s="56"/>
      <c r="K2562" s="128"/>
      <c r="L2562" s="128"/>
      <c r="M2562" s="128"/>
      <c r="N2562" s="84" t="str">
        <f t="shared" si="554"/>
        <v/>
      </c>
      <c r="O2562" s="128"/>
      <c r="P2562" s="84" t="str">
        <f t="shared" si="555"/>
        <v/>
      </c>
      <c r="Q2562" s="84" t="str">
        <f t="shared" si="552"/>
        <v/>
      </c>
      <c r="R2562" s="84" t="str">
        <f t="shared" si="556"/>
        <v/>
      </c>
      <c r="S2562" s="84" t="str">
        <f t="shared" si="557"/>
        <v/>
      </c>
      <c r="U2562" s="84" t="str">
        <f t="shared" si="558"/>
        <v/>
      </c>
      <c r="W2562" s="108" t="str">
        <f>IF($N2562="", "", SUM($D$11:$D2562))</f>
        <v/>
      </c>
      <c r="X2562" s="111" t="str">
        <f t="shared" si="559"/>
        <v/>
      </c>
      <c r="Y2562" s="114" t="str">
        <f t="shared" si="563"/>
        <v/>
      </c>
      <c r="Z2562" s="111" t="str">
        <f>IF(X2562="", "", X2562-SUM($Z$11:$Z2561))</f>
        <v/>
      </c>
      <c r="AA2562" s="111" t="str">
        <f>IF($Y2562="", "", $Y2562-SUM($AA$11:$AA2561))</f>
        <v/>
      </c>
      <c r="AB2562" s="111" t="str">
        <f t="shared" si="564"/>
        <v/>
      </c>
      <c r="AC2562" s="121" t="str">
        <f t="shared" si="560"/>
        <v/>
      </c>
      <c r="AD2562" s="122" t="str">
        <f t="shared" si="561"/>
        <v/>
      </c>
      <c r="AE2562" s="123" t="str">
        <f t="shared" si="565"/>
        <v/>
      </c>
      <c r="AG2562" s="150" t="str">
        <f t="shared" si="562"/>
        <v/>
      </c>
    </row>
    <row r="2563" spans="1:33" x14ac:dyDescent="0.25">
      <c r="A2563" s="56"/>
      <c r="B2563" s="70"/>
      <c r="C2563" s="76"/>
      <c r="D2563" s="73"/>
      <c r="E2563" s="79"/>
      <c r="F2563" s="56"/>
      <c r="G2563" s="13" t="str">
        <f t="shared" si="553"/>
        <v/>
      </c>
      <c r="H2563" s="56"/>
      <c r="K2563" s="128"/>
      <c r="L2563" s="128"/>
      <c r="M2563" s="128"/>
      <c r="N2563" s="84" t="str">
        <f t="shared" si="554"/>
        <v/>
      </c>
      <c r="O2563" s="128"/>
      <c r="P2563" s="84" t="str">
        <f t="shared" si="555"/>
        <v/>
      </c>
      <c r="Q2563" s="84" t="str">
        <f t="shared" si="552"/>
        <v/>
      </c>
      <c r="R2563" s="84" t="str">
        <f t="shared" si="556"/>
        <v/>
      </c>
      <c r="S2563" s="84" t="str">
        <f t="shared" si="557"/>
        <v/>
      </c>
      <c r="U2563" s="84" t="str">
        <f t="shared" si="558"/>
        <v/>
      </c>
      <c r="W2563" s="108" t="str">
        <f>IF($N2563="", "", SUM($D$11:$D2563))</f>
        <v/>
      </c>
      <c r="X2563" s="111" t="str">
        <f t="shared" si="559"/>
        <v/>
      </c>
      <c r="Y2563" s="114" t="str">
        <f t="shared" si="563"/>
        <v/>
      </c>
      <c r="Z2563" s="111" t="str">
        <f>IF(X2563="", "", X2563-SUM($Z$11:$Z2562))</f>
        <v/>
      </c>
      <c r="AA2563" s="111" t="str">
        <f>IF($Y2563="", "", $Y2563-SUM($AA$11:$AA2562))</f>
        <v/>
      </c>
      <c r="AB2563" s="111" t="str">
        <f t="shared" si="564"/>
        <v/>
      </c>
      <c r="AC2563" s="121" t="str">
        <f t="shared" si="560"/>
        <v/>
      </c>
      <c r="AD2563" s="122" t="str">
        <f t="shared" si="561"/>
        <v/>
      </c>
      <c r="AE2563" s="123" t="str">
        <f t="shared" si="565"/>
        <v/>
      </c>
      <c r="AG2563" s="150" t="str">
        <f t="shared" si="562"/>
        <v/>
      </c>
    </row>
    <row r="2564" spans="1:33" x14ac:dyDescent="0.25">
      <c r="A2564" s="56"/>
      <c r="B2564" s="70"/>
      <c r="C2564" s="76"/>
      <c r="D2564" s="73"/>
      <c r="E2564" s="79"/>
      <c r="F2564" s="56"/>
      <c r="G2564" s="13" t="str">
        <f t="shared" si="553"/>
        <v/>
      </c>
      <c r="H2564" s="56"/>
      <c r="K2564" s="128"/>
      <c r="L2564" s="128"/>
      <c r="M2564" s="128"/>
      <c r="N2564" s="84" t="str">
        <f t="shared" si="554"/>
        <v/>
      </c>
      <c r="O2564" s="128"/>
      <c r="P2564" s="84" t="str">
        <f t="shared" si="555"/>
        <v/>
      </c>
      <c r="Q2564" s="84" t="str">
        <f t="shared" si="552"/>
        <v/>
      </c>
      <c r="R2564" s="84" t="str">
        <f t="shared" si="556"/>
        <v/>
      </c>
      <c r="S2564" s="84" t="str">
        <f t="shared" si="557"/>
        <v/>
      </c>
      <c r="U2564" s="84" t="str">
        <f t="shared" si="558"/>
        <v/>
      </c>
      <c r="W2564" s="108" t="str">
        <f>IF($N2564="", "", SUM($D$11:$D2564))</f>
        <v/>
      </c>
      <c r="X2564" s="111" t="str">
        <f t="shared" si="559"/>
        <v/>
      </c>
      <c r="Y2564" s="114" t="str">
        <f t="shared" si="563"/>
        <v/>
      </c>
      <c r="Z2564" s="111" t="str">
        <f>IF(X2564="", "", X2564-SUM($Z$11:$Z2563))</f>
        <v/>
      </c>
      <c r="AA2564" s="111" t="str">
        <f>IF($Y2564="", "", $Y2564-SUM($AA$11:$AA2563))</f>
        <v/>
      </c>
      <c r="AB2564" s="111" t="str">
        <f t="shared" si="564"/>
        <v/>
      </c>
      <c r="AC2564" s="121" t="str">
        <f t="shared" si="560"/>
        <v/>
      </c>
      <c r="AD2564" s="122" t="str">
        <f t="shared" si="561"/>
        <v/>
      </c>
      <c r="AE2564" s="123" t="str">
        <f t="shared" si="565"/>
        <v/>
      </c>
      <c r="AG2564" s="150" t="str">
        <f t="shared" si="562"/>
        <v/>
      </c>
    </row>
    <row r="2565" spans="1:33" x14ac:dyDescent="0.25">
      <c r="A2565" s="56"/>
      <c r="B2565" s="70"/>
      <c r="C2565" s="76"/>
      <c r="D2565" s="73"/>
      <c r="E2565" s="79"/>
      <c r="F2565" s="56"/>
      <c r="G2565" s="13" t="str">
        <f t="shared" si="553"/>
        <v/>
      </c>
      <c r="H2565" s="56"/>
      <c r="K2565" s="128"/>
      <c r="L2565" s="128"/>
      <c r="M2565" s="128"/>
      <c r="N2565" s="84" t="str">
        <f t="shared" si="554"/>
        <v/>
      </c>
      <c r="O2565" s="128"/>
      <c r="P2565" s="84" t="str">
        <f t="shared" si="555"/>
        <v/>
      </c>
      <c r="Q2565" s="84" t="str">
        <f t="shared" si="552"/>
        <v/>
      </c>
      <c r="R2565" s="84" t="str">
        <f t="shared" si="556"/>
        <v/>
      </c>
      <c r="S2565" s="84" t="str">
        <f t="shared" si="557"/>
        <v/>
      </c>
      <c r="U2565" s="84" t="str">
        <f t="shared" si="558"/>
        <v/>
      </c>
      <c r="W2565" s="108" t="str">
        <f>IF($N2565="", "", SUM($D$11:$D2565))</f>
        <v/>
      </c>
      <c r="X2565" s="111" t="str">
        <f t="shared" si="559"/>
        <v/>
      </c>
      <c r="Y2565" s="114" t="str">
        <f t="shared" si="563"/>
        <v/>
      </c>
      <c r="Z2565" s="111" t="str">
        <f>IF(X2565="", "", X2565-SUM($Z$11:$Z2564))</f>
        <v/>
      </c>
      <c r="AA2565" s="111" t="str">
        <f>IF($Y2565="", "", $Y2565-SUM($AA$11:$AA2564))</f>
        <v/>
      </c>
      <c r="AB2565" s="111" t="str">
        <f t="shared" si="564"/>
        <v/>
      </c>
      <c r="AC2565" s="121" t="str">
        <f t="shared" si="560"/>
        <v/>
      </c>
      <c r="AD2565" s="122" t="str">
        <f t="shared" si="561"/>
        <v/>
      </c>
      <c r="AE2565" s="123" t="str">
        <f t="shared" si="565"/>
        <v/>
      </c>
      <c r="AG2565" s="150" t="str">
        <f t="shared" si="562"/>
        <v/>
      </c>
    </row>
    <row r="2566" spans="1:33" x14ac:dyDescent="0.25">
      <c r="A2566" s="56"/>
      <c r="B2566" s="70"/>
      <c r="C2566" s="76"/>
      <c r="D2566" s="73"/>
      <c r="E2566" s="79"/>
      <c r="F2566" s="56"/>
      <c r="G2566" s="13" t="str">
        <f t="shared" si="553"/>
        <v/>
      </c>
      <c r="H2566" s="56"/>
      <c r="K2566" s="128"/>
      <c r="L2566" s="128"/>
      <c r="M2566" s="128"/>
      <c r="N2566" s="84" t="str">
        <f t="shared" si="554"/>
        <v/>
      </c>
      <c r="O2566" s="128"/>
      <c r="P2566" s="84" t="str">
        <f t="shared" si="555"/>
        <v/>
      </c>
      <c r="Q2566" s="84" t="str">
        <f t="shared" si="552"/>
        <v/>
      </c>
      <c r="R2566" s="84" t="str">
        <f t="shared" si="556"/>
        <v/>
      </c>
      <c r="S2566" s="84" t="str">
        <f t="shared" si="557"/>
        <v/>
      </c>
      <c r="U2566" s="84" t="str">
        <f t="shared" si="558"/>
        <v/>
      </c>
      <c r="W2566" s="108" t="str">
        <f>IF($N2566="", "", SUM($D$11:$D2566))</f>
        <v/>
      </c>
      <c r="X2566" s="111" t="str">
        <f t="shared" si="559"/>
        <v/>
      </c>
      <c r="Y2566" s="114" t="str">
        <f t="shared" si="563"/>
        <v/>
      </c>
      <c r="Z2566" s="111" t="str">
        <f>IF(X2566="", "", X2566-SUM($Z$11:$Z2565))</f>
        <v/>
      </c>
      <c r="AA2566" s="111" t="str">
        <f>IF($Y2566="", "", $Y2566-SUM($AA$11:$AA2565))</f>
        <v/>
      </c>
      <c r="AB2566" s="111" t="str">
        <f t="shared" si="564"/>
        <v/>
      </c>
      <c r="AC2566" s="121" t="str">
        <f t="shared" si="560"/>
        <v/>
      </c>
      <c r="AD2566" s="122" t="str">
        <f t="shared" si="561"/>
        <v/>
      </c>
      <c r="AE2566" s="123" t="str">
        <f t="shared" si="565"/>
        <v/>
      </c>
      <c r="AG2566" s="150" t="str">
        <f t="shared" si="562"/>
        <v/>
      </c>
    </row>
    <row r="2567" spans="1:33" x14ac:dyDescent="0.25">
      <c r="A2567" s="56"/>
      <c r="B2567" s="70"/>
      <c r="C2567" s="76"/>
      <c r="D2567" s="73"/>
      <c r="E2567" s="79"/>
      <c r="F2567" s="56"/>
      <c r="G2567" s="13" t="str">
        <f t="shared" si="553"/>
        <v/>
      </c>
      <c r="H2567" s="56"/>
      <c r="K2567" s="128"/>
      <c r="L2567" s="128"/>
      <c r="M2567" s="128"/>
      <c r="N2567" s="84" t="str">
        <f t="shared" si="554"/>
        <v/>
      </c>
      <c r="O2567" s="128"/>
      <c r="P2567" s="84" t="str">
        <f t="shared" si="555"/>
        <v/>
      </c>
      <c r="Q2567" s="84" t="str">
        <f t="shared" si="552"/>
        <v/>
      </c>
      <c r="R2567" s="84" t="str">
        <f t="shared" si="556"/>
        <v/>
      </c>
      <c r="S2567" s="84" t="str">
        <f t="shared" si="557"/>
        <v/>
      </c>
      <c r="U2567" s="84" t="str">
        <f t="shared" si="558"/>
        <v/>
      </c>
      <c r="W2567" s="108" t="str">
        <f>IF($N2567="", "", SUM($D$11:$D2567))</f>
        <v/>
      </c>
      <c r="X2567" s="111" t="str">
        <f t="shared" si="559"/>
        <v/>
      </c>
      <c r="Y2567" s="114" t="str">
        <f t="shared" si="563"/>
        <v/>
      </c>
      <c r="Z2567" s="111" t="str">
        <f>IF(X2567="", "", X2567-SUM($Z$11:$Z2566))</f>
        <v/>
      </c>
      <c r="AA2567" s="111" t="str">
        <f>IF($Y2567="", "", $Y2567-SUM($AA$11:$AA2566))</f>
        <v/>
      </c>
      <c r="AB2567" s="111" t="str">
        <f t="shared" si="564"/>
        <v/>
      </c>
      <c r="AC2567" s="121" t="str">
        <f t="shared" si="560"/>
        <v/>
      </c>
      <c r="AD2567" s="122" t="str">
        <f t="shared" si="561"/>
        <v/>
      </c>
      <c r="AE2567" s="123" t="str">
        <f t="shared" si="565"/>
        <v/>
      </c>
      <c r="AG2567" s="150" t="str">
        <f t="shared" si="562"/>
        <v/>
      </c>
    </row>
    <row r="2568" spans="1:33" x14ac:dyDescent="0.25">
      <c r="A2568" s="56"/>
      <c r="B2568" s="70"/>
      <c r="C2568" s="76"/>
      <c r="D2568" s="73"/>
      <c r="E2568" s="79"/>
      <c r="F2568" s="56"/>
      <c r="G2568" s="13" t="str">
        <f t="shared" si="553"/>
        <v/>
      </c>
      <c r="H2568" s="56"/>
      <c r="K2568" s="128"/>
      <c r="L2568" s="128"/>
      <c r="M2568" s="128"/>
      <c r="N2568" s="84" t="str">
        <f t="shared" si="554"/>
        <v/>
      </c>
      <c r="O2568" s="128"/>
      <c r="P2568" s="84" t="str">
        <f t="shared" si="555"/>
        <v/>
      </c>
      <c r="Q2568" s="84" t="str">
        <f t="shared" si="552"/>
        <v/>
      </c>
      <c r="R2568" s="84" t="str">
        <f t="shared" si="556"/>
        <v/>
      </c>
      <c r="S2568" s="84" t="str">
        <f t="shared" si="557"/>
        <v/>
      </c>
      <c r="U2568" s="84" t="str">
        <f t="shared" si="558"/>
        <v/>
      </c>
      <c r="W2568" s="108" t="str">
        <f>IF($N2568="", "", SUM($D$11:$D2568))</f>
        <v/>
      </c>
      <c r="X2568" s="111" t="str">
        <f t="shared" si="559"/>
        <v/>
      </c>
      <c r="Y2568" s="114" t="str">
        <f t="shared" si="563"/>
        <v/>
      </c>
      <c r="Z2568" s="111" t="str">
        <f>IF(X2568="", "", X2568-SUM($Z$11:$Z2567))</f>
        <v/>
      </c>
      <c r="AA2568" s="111" t="str">
        <f>IF($Y2568="", "", $Y2568-SUM($AA$11:$AA2567))</f>
        <v/>
      </c>
      <c r="AB2568" s="111" t="str">
        <f t="shared" si="564"/>
        <v/>
      </c>
      <c r="AC2568" s="121" t="str">
        <f t="shared" si="560"/>
        <v/>
      </c>
      <c r="AD2568" s="122" t="str">
        <f t="shared" si="561"/>
        <v/>
      </c>
      <c r="AE2568" s="123" t="str">
        <f t="shared" si="565"/>
        <v/>
      </c>
      <c r="AG2568" s="150" t="str">
        <f t="shared" si="562"/>
        <v/>
      </c>
    </row>
    <row r="2569" spans="1:33" x14ac:dyDescent="0.25">
      <c r="A2569" s="56"/>
      <c r="B2569" s="70"/>
      <c r="C2569" s="76"/>
      <c r="D2569" s="73"/>
      <c r="E2569" s="79"/>
      <c r="F2569" s="56"/>
      <c r="G2569" s="13" t="str">
        <f t="shared" si="553"/>
        <v/>
      </c>
      <c r="H2569" s="56"/>
      <c r="K2569" s="128"/>
      <c r="L2569" s="128"/>
      <c r="M2569" s="128"/>
      <c r="N2569" s="84" t="str">
        <f t="shared" si="554"/>
        <v/>
      </c>
      <c r="O2569" s="128"/>
      <c r="P2569" s="84" t="str">
        <f t="shared" si="555"/>
        <v/>
      </c>
      <c r="Q2569" s="84" t="str">
        <f t="shared" si="552"/>
        <v/>
      </c>
      <c r="R2569" s="84" t="str">
        <f t="shared" si="556"/>
        <v/>
      </c>
      <c r="S2569" s="84" t="str">
        <f t="shared" si="557"/>
        <v/>
      </c>
      <c r="U2569" s="84" t="str">
        <f t="shared" si="558"/>
        <v/>
      </c>
      <c r="W2569" s="108" t="str">
        <f>IF($N2569="", "", SUM($D$11:$D2569))</f>
        <v/>
      </c>
      <c r="X2569" s="111" t="str">
        <f t="shared" si="559"/>
        <v/>
      </c>
      <c r="Y2569" s="114" t="str">
        <f t="shared" si="563"/>
        <v/>
      </c>
      <c r="Z2569" s="111" t="str">
        <f>IF(X2569="", "", X2569-SUM($Z$11:$Z2568))</f>
        <v/>
      </c>
      <c r="AA2569" s="111" t="str">
        <f>IF($Y2569="", "", $Y2569-SUM($AA$11:$AA2568))</f>
        <v/>
      </c>
      <c r="AB2569" s="111" t="str">
        <f t="shared" si="564"/>
        <v/>
      </c>
      <c r="AC2569" s="121" t="str">
        <f t="shared" si="560"/>
        <v/>
      </c>
      <c r="AD2569" s="122" t="str">
        <f t="shared" si="561"/>
        <v/>
      </c>
      <c r="AE2569" s="123" t="str">
        <f t="shared" si="565"/>
        <v/>
      </c>
      <c r="AG2569" s="150" t="str">
        <f t="shared" si="562"/>
        <v/>
      </c>
    </row>
    <row r="2570" spans="1:33" x14ac:dyDescent="0.25">
      <c r="A2570" s="56"/>
      <c r="B2570" s="70"/>
      <c r="C2570" s="76"/>
      <c r="D2570" s="73"/>
      <c r="E2570" s="79"/>
      <c r="F2570" s="56"/>
      <c r="G2570" s="13" t="str">
        <f t="shared" si="553"/>
        <v/>
      </c>
      <c r="H2570" s="56"/>
      <c r="K2570" s="128"/>
      <c r="L2570" s="128"/>
      <c r="M2570" s="128"/>
      <c r="N2570" s="84" t="str">
        <f t="shared" si="554"/>
        <v/>
      </c>
      <c r="O2570" s="128"/>
      <c r="P2570" s="84" t="str">
        <f t="shared" si="555"/>
        <v/>
      </c>
      <c r="Q2570" s="84" t="str">
        <f t="shared" si="552"/>
        <v/>
      </c>
      <c r="R2570" s="84" t="str">
        <f t="shared" si="556"/>
        <v/>
      </c>
      <c r="S2570" s="84" t="str">
        <f t="shared" si="557"/>
        <v/>
      </c>
      <c r="U2570" s="84" t="str">
        <f t="shared" si="558"/>
        <v/>
      </c>
      <c r="W2570" s="108" t="str">
        <f>IF($N2570="", "", SUM($D$11:$D2570))</f>
        <v/>
      </c>
      <c r="X2570" s="111" t="str">
        <f t="shared" si="559"/>
        <v/>
      </c>
      <c r="Y2570" s="114" t="str">
        <f t="shared" si="563"/>
        <v/>
      </c>
      <c r="Z2570" s="111" t="str">
        <f>IF(X2570="", "", X2570-SUM($Z$11:$Z2569))</f>
        <v/>
      </c>
      <c r="AA2570" s="111" t="str">
        <f>IF($Y2570="", "", $Y2570-SUM($AA$11:$AA2569))</f>
        <v/>
      </c>
      <c r="AB2570" s="111" t="str">
        <f t="shared" si="564"/>
        <v/>
      </c>
      <c r="AC2570" s="121" t="str">
        <f t="shared" si="560"/>
        <v/>
      </c>
      <c r="AD2570" s="122" t="str">
        <f t="shared" si="561"/>
        <v/>
      </c>
      <c r="AE2570" s="123" t="str">
        <f t="shared" si="565"/>
        <v/>
      </c>
      <c r="AG2570" s="150" t="str">
        <f t="shared" si="562"/>
        <v/>
      </c>
    </row>
    <row r="2571" spans="1:33" x14ac:dyDescent="0.25">
      <c r="A2571" s="56"/>
      <c r="B2571" s="70"/>
      <c r="C2571" s="76"/>
      <c r="D2571" s="73"/>
      <c r="E2571" s="79"/>
      <c r="F2571" s="56"/>
      <c r="G2571" s="13" t="str">
        <f t="shared" si="553"/>
        <v/>
      </c>
      <c r="H2571" s="56"/>
      <c r="K2571" s="128"/>
      <c r="L2571" s="128"/>
      <c r="M2571" s="128"/>
      <c r="N2571" s="84" t="str">
        <f t="shared" si="554"/>
        <v/>
      </c>
      <c r="O2571" s="128"/>
      <c r="P2571" s="84" t="str">
        <f t="shared" si="555"/>
        <v/>
      </c>
      <c r="Q2571" s="84" t="str">
        <f t="shared" ref="Q2571:Q2634" si="566">IF($N2571="", "", IF(AND(Q$5="X", C2571=""), $N$6, IF(AND(NOT(C2571=""), COUNTIF(L$11:L$17, C2571)=0), $N$7, "")))</f>
        <v/>
      </c>
      <c r="R2571" s="84" t="str">
        <f t="shared" si="556"/>
        <v/>
      </c>
      <c r="S2571" s="84" t="str">
        <f t="shared" si="557"/>
        <v/>
      </c>
      <c r="U2571" s="84" t="str">
        <f t="shared" si="558"/>
        <v/>
      </c>
      <c r="W2571" s="108" t="str">
        <f>IF($N2571="", "", SUM($D$11:$D2571))</f>
        <v/>
      </c>
      <c r="X2571" s="111" t="str">
        <f t="shared" si="559"/>
        <v/>
      </c>
      <c r="Y2571" s="114" t="str">
        <f t="shared" si="563"/>
        <v/>
      </c>
      <c r="Z2571" s="111" t="str">
        <f>IF(X2571="", "", X2571-SUM($Z$11:$Z2570))</f>
        <v/>
      </c>
      <c r="AA2571" s="111" t="str">
        <f>IF($Y2571="", "", $Y2571-SUM($AA$11:$AA2570))</f>
        <v/>
      </c>
      <c r="AB2571" s="111" t="str">
        <f t="shared" si="564"/>
        <v/>
      </c>
      <c r="AC2571" s="121" t="str">
        <f t="shared" si="560"/>
        <v/>
      </c>
      <c r="AD2571" s="122" t="str">
        <f t="shared" si="561"/>
        <v/>
      </c>
      <c r="AE2571" s="123" t="str">
        <f t="shared" si="565"/>
        <v/>
      </c>
      <c r="AG2571" s="150" t="str">
        <f t="shared" si="562"/>
        <v/>
      </c>
    </row>
    <row r="2572" spans="1:33" x14ac:dyDescent="0.25">
      <c r="A2572" s="56"/>
      <c r="B2572" s="70"/>
      <c r="C2572" s="76"/>
      <c r="D2572" s="73"/>
      <c r="E2572" s="79"/>
      <c r="F2572" s="56"/>
      <c r="G2572" s="13" t="str">
        <f t="shared" ref="G2572:G2635" si="567">IF($B2572="", "", TEXT($B2572, "mmm"))</f>
        <v/>
      </c>
      <c r="H2572" s="56"/>
      <c r="K2572" s="128"/>
      <c r="L2572" s="128"/>
      <c r="M2572" s="128"/>
      <c r="N2572" s="84" t="str">
        <f t="shared" ref="N2572:N2635" si="568">IF(COUNTIF($B2572:$E2572, "")=4, "", "X")</f>
        <v/>
      </c>
      <c r="O2572" s="128"/>
      <c r="P2572" s="84" t="str">
        <f t="shared" ref="P2572:P2635" si="569">IF($N2572="", "", IF(AND(P$5="X", B2572=""), $N$6, IFERROR(IF(AND(NOT(B2572=""), OR(ISNUMBER(B2572)=FALSE, B2572&lt;$L$2, B2572&gt;$L$3)), $N$7, ""), $N$7)))</f>
        <v/>
      </c>
      <c r="Q2572" s="84" t="str">
        <f t="shared" si="566"/>
        <v/>
      </c>
      <c r="R2572" s="84" t="str">
        <f t="shared" ref="R2572:R2635" si="570">IF($N2572="", "", IF(AND(R$5="X", D2572=""), $N$6, IF(AND(NOT(D2572=""), ISNUMBER(D2572)=FALSE), $N$7, "")))</f>
        <v/>
      </c>
      <c r="S2572" s="84" t="str">
        <f t="shared" ref="S2572:S2635" si="571">IF($N2572="", "", IF(AND(S$5="X", E2572=""), $N$6, ""))</f>
        <v/>
      </c>
      <c r="U2572" s="84" t="str">
        <f t="shared" ref="U2572:U2635" si="572">IF($B2572="", "", TEXT($B2572, "mmm yyyy"))</f>
        <v/>
      </c>
      <c r="W2572" s="108" t="str">
        <f>IF($N2572="", "", SUM($D$11:$D2572))</f>
        <v/>
      </c>
      <c r="X2572" s="111" t="str">
        <f t="shared" ref="X2572:X2635" si="573">IF(W2572="", "", IF(W2572&lt;=$X$4, W2572, $X$4))</f>
        <v/>
      </c>
      <c r="Y2572" s="114" t="str">
        <f t="shared" si="563"/>
        <v/>
      </c>
      <c r="Z2572" s="111" t="str">
        <f>IF(X2572="", "", X2572-SUM($Z$11:$Z2571))</f>
        <v/>
      </c>
      <c r="AA2572" s="111" t="str">
        <f>IF($Y2572="", "", $Y2572-SUM($AA$11:$AA2571))</f>
        <v/>
      </c>
      <c r="AB2572" s="111" t="str">
        <f t="shared" si="564"/>
        <v/>
      </c>
      <c r="AC2572" s="121" t="str">
        <f t="shared" ref="AC2572:AC2635" si="574">IF($N2572="", "", $Z2572*$AC$4)</f>
        <v/>
      </c>
      <c r="AD2572" s="122" t="str">
        <f t="shared" ref="AD2572:AD2635" si="575">IF($N2572="", "", $AA2572*$AC$5)</f>
        <v/>
      </c>
      <c r="AE2572" s="123" t="str">
        <f t="shared" si="565"/>
        <v/>
      </c>
      <c r="AG2572" s="150" t="str">
        <f t="shared" ref="AG2572:AG2635" si="576">IF(OR($U2572="", $C2572=""), "", CONCATENATE($C2572, " - ", $U2572))</f>
        <v/>
      </c>
    </row>
    <row r="2573" spans="1:33" x14ac:dyDescent="0.25">
      <c r="A2573" s="56"/>
      <c r="B2573" s="70"/>
      <c r="C2573" s="76"/>
      <c r="D2573" s="73"/>
      <c r="E2573" s="79"/>
      <c r="F2573" s="56"/>
      <c r="G2573" s="13" t="str">
        <f t="shared" si="567"/>
        <v/>
      </c>
      <c r="H2573" s="56"/>
      <c r="K2573" s="128"/>
      <c r="L2573" s="128"/>
      <c r="M2573" s="128"/>
      <c r="N2573" s="84" t="str">
        <f t="shared" si="568"/>
        <v/>
      </c>
      <c r="O2573" s="128"/>
      <c r="P2573" s="84" t="str">
        <f t="shared" si="569"/>
        <v/>
      </c>
      <c r="Q2573" s="84" t="str">
        <f t="shared" si="566"/>
        <v/>
      </c>
      <c r="R2573" s="84" t="str">
        <f t="shared" si="570"/>
        <v/>
      </c>
      <c r="S2573" s="84" t="str">
        <f t="shared" si="571"/>
        <v/>
      </c>
      <c r="U2573" s="84" t="str">
        <f t="shared" si="572"/>
        <v/>
      </c>
      <c r="W2573" s="108" t="str">
        <f>IF($N2573="", "", SUM($D$11:$D2573))</f>
        <v/>
      </c>
      <c r="X2573" s="111" t="str">
        <f t="shared" si="573"/>
        <v/>
      </c>
      <c r="Y2573" s="114" t="str">
        <f t="shared" si="563"/>
        <v/>
      </c>
      <c r="Z2573" s="111" t="str">
        <f>IF(X2573="", "", X2573-SUM($Z$11:$Z2572))</f>
        <v/>
      </c>
      <c r="AA2573" s="111" t="str">
        <f>IF($Y2573="", "", $Y2573-SUM($AA$11:$AA2572))</f>
        <v/>
      </c>
      <c r="AB2573" s="111" t="str">
        <f t="shared" si="564"/>
        <v/>
      </c>
      <c r="AC2573" s="121" t="str">
        <f t="shared" si="574"/>
        <v/>
      </c>
      <c r="AD2573" s="122" t="str">
        <f t="shared" si="575"/>
        <v/>
      </c>
      <c r="AE2573" s="123" t="str">
        <f t="shared" si="565"/>
        <v/>
      </c>
      <c r="AG2573" s="150" t="str">
        <f t="shared" si="576"/>
        <v/>
      </c>
    </row>
    <row r="2574" spans="1:33" x14ac:dyDescent="0.25">
      <c r="A2574" s="56"/>
      <c r="B2574" s="70"/>
      <c r="C2574" s="76"/>
      <c r="D2574" s="73"/>
      <c r="E2574" s="79"/>
      <c r="F2574" s="56"/>
      <c r="G2574" s="13" t="str">
        <f t="shared" si="567"/>
        <v/>
      </c>
      <c r="H2574" s="56"/>
      <c r="K2574" s="128"/>
      <c r="L2574" s="128"/>
      <c r="M2574" s="128"/>
      <c r="N2574" s="84" t="str">
        <f t="shared" si="568"/>
        <v/>
      </c>
      <c r="O2574" s="128"/>
      <c r="P2574" s="84" t="str">
        <f t="shared" si="569"/>
        <v/>
      </c>
      <c r="Q2574" s="84" t="str">
        <f t="shared" si="566"/>
        <v/>
      </c>
      <c r="R2574" s="84" t="str">
        <f t="shared" si="570"/>
        <v/>
      </c>
      <c r="S2574" s="84" t="str">
        <f t="shared" si="571"/>
        <v/>
      </c>
      <c r="U2574" s="84" t="str">
        <f t="shared" si="572"/>
        <v/>
      </c>
      <c r="W2574" s="108" t="str">
        <f>IF($N2574="", "", SUM($D$11:$D2574))</f>
        <v/>
      </c>
      <c r="X2574" s="111" t="str">
        <f t="shared" si="573"/>
        <v/>
      </c>
      <c r="Y2574" s="114" t="str">
        <f t="shared" ref="Y2574:Y2637" si="577">IF(W2574="", "", IF(W2574&lt;=$X$4, 0, W2574-$X$4))</f>
        <v/>
      </c>
      <c r="Z2574" s="111" t="str">
        <f>IF(X2574="", "", X2574-SUM($Z$11:$Z2573))</f>
        <v/>
      </c>
      <c r="AA2574" s="111" t="str">
        <f>IF($Y2574="", "", $Y2574-SUM($AA$11:$AA2573))</f>
        <v/>
      </c>
      <c r="AB2574" s="111" t="str">
        <f t="shared" ref="AB2574:AB2637" si="578">IF($N2574="", "", SUM(Z2574:AA2574))</f>
        <v/>
      </c>
      <c r="AC2574" s="121" t="str">
        <f t="shared" si="574"/>
        <v/>
      </c>
      <c r="AD2574" s="122" t="str">
        <f t="shared" si="575"/>
        <v/>
      </c>
      <c r="AE2574" s="123" t="str">
        <f t="shared" ref="AE2574:AE2637" si="579">IF($N2574="", "", SUM(AC2574:AD2574))</f>
        <v/>
      </c>
      <c r="AG2574" s="150" t="str">
        <f t="shared" si="576"/>
        <v/>
      </c>
    </row>
    <row r="2575" spans="1:33" x14ac:dyDescent="0.25">
      <c r="A2575" s="56"/>
      <c r="B2575" s="70"/>
      <c r="C2575" s="76"/>
      <c r="D2575" s="73"/>
      <c r="E2575" s="79"/>
      <c r="F2575" s="56"/>
      <c r="G2575" s="13" t="str">
        <f t="shared" si="567"/>
        <v/>
      </c>
      <c r="H2575" s="56"/>
      <c r="K2575" s="128"/>
      <c r="L2575" s="128"/>
      <c r="M2575" s="128"/>
      <c r="N2575" s="84" t="str">
        <f t="shared" si="568"/>
        <v/>
      </c>
      <c r="O2575" s="128"/>
      <c r="P2575" s="84" t="str">
        <f t="shared" si="569"/>
        <v/>
      </c>
      <c r="Q2575" s="84" t="str">
        <f t="shared" si="566"/>
        <v/>
      </c>
      <c r="R2575" s="84" t="str">
        <f t="shared" si="570"/>
        <v/>
      </c>
      <c r="S2575" s="84" t="str">
        <f t="shared" si="571"/>
        <v/>
      </c>
      <c r="U2575" s="84" t="str">
        <f t="shared" si="572"/>
        <v/>
      </c>
      <c r="W2575" s="108" t="str">
        <f>IF($N2575="", "", SUM($D$11:$D2575))</f>
        <v/>
      </c>
      <c r="X2575" s="111" t="str">
        <f t="shared" si="573"/>
        <v/>
      </c>
      <c r="Y2575" s="114" t="str">
        <f t="shared" si="577"/>
        <v/>
      </c>
      <c r="Z2575" s="111" t="str">
        <f>IF(X2575="", "", X2575-SUM($Z$11:$Z2574))</f>
        <v/>
      </c>
      <c r="AA2575" s="111" t="str">
        <f>IF($Y2575="", "", $Y2575-SUM($AA$11:$AA2574))</f>
        <v/>
      </c>
      <c r="AB2575" s="111" t="str">
        <f t="shared" si="578"/>
        <v/>
      </c>
      <c r="AC2575" s="121" t="str">
        <f t="shared" si="574"/>
        <v/>
      </c>
      <c r="AD2575" s="122" t="str">
        <f t="shared" si="575"/>
        <v/>
      </c>
      <c r="AE2575" s="123" t="str">
        <f t="shared" si="579"/>
        <v/>
      </c>
      <c r="AG2575" s="150" t="str">
        <f t="shared" si="576"/>
        <v/>
      </c>
    </row>
    <row r="2576" spans="1:33" x14ac:dyDescent="0.25">
      <c r="A2576" s="56"/>
      <c r="B2576" s="70"/>
      <c r="C2576" s="76"/>
      <c r="D2576" s="73"/>
      <c r="E2576" s="79"/>
      <c r="F2576" s="56"/>
      <c r="G2576" s="13" t="str">
        <f t="shared" si="567"/>
        <v/>
      </c>
      <c r="H2576" s="56"/>
      <c r="K2576" s="128"/>
      <c r="L2576" s="128"/>
      <c r="M2576" s="128"/>
      <c r="N2576" s="84" t="str">
        <f t="shared" si="568"/>
        <v/>
      </c>
      <c r="O2576" s="128"/>
      <c r="P2576" s="84" t="str">
        <f t="shared" si="569"/>
        <v/>
      </c>
      <c r="Q2576" s="84" t="str">
        <f t="shared" si="566"/>
        <v/>
      </c>
      <c r="R2576" s="84" t="str">
        <f t="shared" si="570"/>
        <v/>
      </c>
      <c r="S2576" s="84" t="str">
        <f t="shared" si="571"/>
        <v/>
      </c>
      <c r="U2576" s="84" t="str">
        <f t="shared" si="572"/>
        <v/>
      </c>
      <c r="W2576" s="108" t="str">
        <f>IF($N2576="", "", SUM($D$11:$D2576))</f>
        <v/>
      </c>
      <c r="X2576" s="111" t="str">
        <f t="shared" si="573"/>
        <v/>
      </c>
      <c r="Y2576" s="114" t="str">
        <f t="shared" si="577"/>
        <v/>
      </c>
      <c r="Z2576" s="111" t="str">
        <f>IF(X2576="", "", X2576-SUM($Z$11:$Z2575))</f>
        <v/>
      </c>
      <c r="AA2576" s="111" t="str">
        <f>IF($Y2576="", "", $Y2576-SUM($AA$11:$AA2575))</f>
        <v/>
      </c>
      <c r="AB2576" s="111" t="str">
        <f t="shared" si="578"/>
        <v/>
      </c>
      <c r="AC2576" s="121" t="str">
        <f t="shared" si="574"/>
        <v/>
      </c>
      <c r="AD2576" s="122" t="str">
        <f t="shared" si="575"/>
        <v/>
      </c>
      <c r="AE2576" s="123" t="str">
        <f t="shared" si="579"/>
        <v/>
      </c>
      <c r="AG2576" s="150" t="str">
        <f t="shared" si="576"/>
        <v/>
      </c>
    </row>
    <row r="2577" spans="1:33" x14ac:dyDescent="0.25">
      <c r="A2577" s="56"/>
      <c r="B2577" s="70"/>
      <c r="C2577" s="76"/>
      <c r="D2577" s="73"/>
      <c r="E2577" s="79"/>
      <c r="F2577" s="56"/>
      <c r="G2577" s="13" t="str">
        <f t="shared" si="567"/>
        <v/>
      </c>
      <c r="H2577" s="56"/>
      <c r="K2577" s="128"/>
      <c r="L2577" s="128"/>
      <c r="M2577" s="128"/>
      <c r="N2577" s="84" t="str">
        <f t="shared" si="568"/>
        <v/>
      </c>
      <c r="O2577" s="128"/>
      <c r="P2577" s="84" t="str">
        <f t="shared" si="569"/>
        <v/>
      </c>
      <c r="Q2577" s="84" t="str">
        <f t="shared" si="566"/>
        <v/>
      </c>
      <c r="R2577" s="84" t="str">
        <f t="shared" si="570"/>
        <v/>
      </c>
      <c r="S2577" s="84" t="str">
        <f t="shared" si="571"/>
        <v/>
      </c>
      <c r="U2577" s="84" t="str">
        <f t="shared" si="572"/>
        <v/>
      </c>
      <c r="W2577" s="108" t="str">
        <f>IF($N2577="", "", SUM($D$11:$D2577))</f>
        <v/>
      </c>
      <c r="X2577" s="111" t="str">
        <f t="shared" si="573"/>
        <v/>
      </c>
      <c r="Y2577" s="114" t="str">
        <f t="shared" si="577"/>
        <v/>
      </c>
      <c r="Z2577" s="111" t="str">
        <f>IF(X2577="", "", X2577-SUM($Z$11:$Z2576))</f>
        <v/>
      </c>
      <c r="AA2577" s="111" t="str">
        <f>IF($Y2577="", "", $Y2577-SUM($AA$11:$AA2576))</f>
        <v/>
      </c>
      <c r="AB2577" s="111" t="str">
        <f t="shared" si="578"/>
        <v/>
      </c>
      <c r="AC2577" s="121" t="str">
        <f t="shared" si="574"/>
        <v/>
      </c>
      <c r="AD2577" s="122" t="str">
        <f t="shared" si="575"/>
        <v/>
      </c>
      <c r="AE2577" s="123" t="str">
        <f t="shared" si="579"/>
        <v/>
      </c>
      <c r="AG2577" s="150" t="str">
        <f t="shared" si="576"/>
        <v/>
      </c>
    </row>
    <row r="2578" spans="1:33" x14ac:dyDescent="0.25">
      <c r="A2578" s="56"/>
      <c r="B2578" s="70"/>
      <c r="C2578" s="76"/>
      <c r="D2578" s="73"/>
      <c r="E2578" s="79"/>
      <c r="F2578" s="56"/>
      <c r="G2578" s="13" t="str">
        <f t="shared" si="567"/>
        <v/>
      </c>
      <c r="H2578" s="56"/>
      <c r="K2578" s="128"/>
      <c r="L2578" s="128"/>
      <c r="M2578" s="128"/>
      <c r="N2578" s="84" t="str">
        <f t="shared" si="568"/>
        <v/>
      </c>
      <c r="O2578" s="128"/>
      <c r="P2578" s="84" t="str">
        <f t="shared" si="569"/>
        <v/>
      </c>
      <c r="Q2578" s="84" t="str">
        <f t="shared" si="566"/>
        <v/>
      </c>
      <c r="R2578" s="84" t="str">
        <f t="shared" si="570"/>
        <v/>
      </c>
      <c r="S2578" s="84" t="str">
        <f t="shared" si="571"/>
        <v/>
      </c>
      <c r="U2578" s="84" t="str">
        <f t="shared" si="572"/>
        <v/>
      </c>
      <c r="W2578" s="108" t="str">
        <f>IF($N2578="", "", SUM($D$11:$D2578))</f>
        <v/>
      </c>
      <c r="X2578" s="111" t="str">
        <f t="shared" si="573"/>
        <v/>
      </c>
      <c r="Y2578" s="114" t="str">
        <f t="shared" si="577"/>
        <v/>
      </c>
      <c r="Z2578" s="111" t="str">
        <f>IF(X2578="", "", X2578-SUM($Z$11:$Z2577))</f>
        <v/>
      </c>
      <c r="AA2578" s="111" t="str">
        <f>IF($Y2578="", "", $Y2578-SUM($AA$11:$AA2577))</f>
        <v/>
      </c>
      <c r="AB2578" s="111" t="str">
        <f t="shared" si="578"/>
        <v/>
      </c>
      <c r="AC2578" s="121" t="str">
        <f t="shared" si="574"/>
        <v/>
      </c>
      <c r="AD2578" s="122" t="str">
        <f t="shared" si="575"/>
        <v/>
      </c>
      <c r="AE2578" s="123" t="str">
        <f t="shared" si="579"/>
        <v/>
      </c>
      <c r="AG2578" s="150" t="str">
        <f t="shared" si="576"/>
        <v/>
      </c>
    </row>
    <row r="2579" spans="1:33" x14ac:dyDescent="0.25">
      <c r="A2579" s="56"/>
      <c r="B2579" s="70"/>
      <c r="C2579" s="76"/>
      <c r="D2579" s="73"/>
      <c r="E2579" s="79"/>
      <c r="F2579" s="56"/>
      <c r="G2579" s="13" t="str">
        <f t="shared" si="567"/>
        <v/>
      </c>
      <c r="H2579" s="56"/>
      <c r="K2579" s="128"/>
      <c r="L2579" s="128"/>
      <c r="M2579" s="128"/>
      <c r="N2579" s="84" t="str">
        <f t="shared" si="568"/>
        <v/>
      </c>
      <c r="O2579" s="128"/>
      <c r="P2579" s="84" t="str">
        <f t="shared" si="569"/>
        <v/>
      </c>
      <c r="Q2579" s="84" t="str">
        <f t="shared" si="566"/>
        <v/>
      </c>
      <c r="R2579" s="84" t="str">
        <f t="shared" si="570"/>
        <v/>
      </c>
      <c r="S2579" s="84" t="str">
        <f t="shared" si="571"/>
        <v/>
      </c>
      <c r="U2579" s="84" t="str">
        <f t="shared" si="572"/>
        <v/>
      </c>
      <c r="W2579" s="108" t="str">
        <f>IF($N2579="", "", SUM($D$11:$D2579))</f>
        <v/>
      </c>
      <c r="X2579" s="111" t="str">
        <f t="shared" si="573"/>
        <v/>
      </c>
      <c r="Y2579" s="114" t="str">
        <f t="shared" si="577"/>
        <v/>
      </c>
      <c r="Z2579" s="111" t="str">
        <f>IF(X2579="", "", X2579-SUM($Z$11:$Z2578))</f>
        <v/>
      </c>
      <c r="AA2579" s="111" t="str">
        <f>IF($Y2579="", "", $Y2579-SUM($AA$11:$AA2578))</f>
        <v/>
      </c>
      <c r="AB2579" s="111" t="str">
        <f t="shared" si="578"/>
        <v/>
      </c>
      <c r="AC2579" s="121" t="str">
        <f t="shared" si="574"/>
        <v/>
      </c>
      <c r="AD2579" s="122" t="str">
        <f t="shared" si="575"/>
        <v/>
      </c>
      <c r="AE2579" s="123" t="str">
        <f t="shared" si="579"/>
        <v/>
      </c>
      <c r="AG2579" s="150" t="str">
        <f t="shared" si="576"/>
        <v/>
      </c>
    </row>
    <row r="2580" spans="1:33" x14ac:dyDescent="0.25">
      <c r="A2580" s="56"/>
      <c r="B2580" s="70"/>
      <c r="C2580" s="76"/>
      <c r="D2580" s="73"/>
      <c r="E2580" s="79"/>
      <c r="F2580" s="56"/>
      <c r="G2580" s="13" t="str">
        <f t="shared" si="567"/>
        <v/>
      </c>
      <c r="H2580" s="56"/>
      <c r="K2580" s="128"/>
      <c r="L2580" s="128"/>
      <c r="M2580" s="128"/>
      <c r="N2580" s="84" t="str">
        <f t="shared" si="568"/>
        <v/>
      </c>
      <c r="O2580" s="128"/>
      <c r="P2580" s="84" t="str">
        <f t="shared" si="569"/>
        <v/>
      </c>
      <c r="Q2580" s="84" t="str">
        <f t="shared" si="566"/>
        <v/>
      </c>
      <c r="R2580" s="84" t="str">
        <f t="shared" si="570"/>
        <v/>
      </c>
      <c r="S2580" s="84" t="str">
        <f t="shared" si="571"/>
        <v/>
      </c>
      <c r="U2580" s="84" t="str">
        <f t="shared" si="572"/>
        <v/>
      </c>
      <c r="W2580" s="108" t="str">
        <f>IF($N2580="", "", SUM($D$11:$D2580))</f>
        <v/>
      </c>
      <c r="X2580" s="111" t="str">
        <f t="shared" si="573"/>
        <v/>
      </c>
      <c r="Y2580" s="114" t="str">
        <f t="shared" si="577"/>
        <v/>
      </c>
      <c r="Z2580" s="111" t="str">
        <f>IF(X2580="", "", X2580-SUM($Z$11:$Z2579))</f>
        <v/>
      </c>
      <c r="AA2580" s="111" t="str">
        <f>IF($Y2580="", "", $Y2580-SUM($AA$11:$AA2579))</f>
        <v/>
      </c>
      <c r="AB2580" s="111" t="str">
        <f t="shared" si="578"/>
        <v/>
      </c>
      <c r="AC2580" s="121" t="str">
        <f t="shared" si="574"/>
        <v/>
      </c>
      <c r="AD2580" s="122" t="str">
        <f t="shared" si="575"/>
        <v/>
      </c>
      <c r="AE2580" s="123" t="str">
        <f t="shared" si="579"/>
        <v/>
      </c>
      <c r="AG2580" s="150" t="str">
        <f t="shared" si="576"/>
        <v/>
      </c>
    </row>
    <row r="2581" spans="1:33" x14ac:dyDescent="0.25">
      <c r="A2581" s="56"/>
      <c r="B2581" s="70"/>
      <c r="C2581" s="76"/>
      <c r="D2581" s="73"/>
      <c r="E2581" s="79"/>
      <c r="F2581" s="56"/>
      <c r="G2581" s="13" t="str">
        <f t="shared" si="567"/>
        <v/>
      </c>
      <c r="H2581" s="56"/>
      <c r="K2581" s="128"/>
      <c r="L2581" s="128"/>
      <c r="M2581" s="128"/>
      <c r="N2581" s="84" t="str">
        <f t="shared" si="568"/>
        <v/>
      </c>
      <c r="O2581" s="128"/>
      <c r="P2581" s="84" t="str">
        <f t="shared" si="569"/>
        <v/>
      </c>
      <c r="Q2581" s="84" t="str">
        <f t="shared" si="566"/>
        <v/>
      </c>
      <c r="R2581" s="84" t="str">
        <f t="shared" si="570"/>
        <v/>
      </c>
      <c r="S2581" s="84" t="str">
        <f t="shared" si="571"/>
        <v/>
      </c>
      <c r="U2581" s="84" t="str">
        <f t="shared" si="572"/>
        <v/>
      </c>
      <c r="W2581" s="108" t="str">
        <f>IF($N2581="", "", SUM($D$11:$D2581))</f>
        <v/>
      </c>
      <c r="X2581" s="111" t="str">
        <f t="shared" si="573"/>
        <v/>
      </c>
      <c r="Y2581" s="114" t="str">
        <f t="shared" si="577"/>
        <v/>
      </c>
      <c r="Z2581" s="111" t="str">
        <f>IF(X2581="", "", X2581-SUM($Z$11:$Z2580))</f>
        <v/>
      </c>
      <c r="AA2581" s="111" t="str">
        <f>IF($Y2581="", "", $Y2581-SUM($AA$11:$AA2580))</f>
        <v/>
      </c>
      <c r="AB2581" s="111" t="str">
        <f t="shared" si="578"/>
        <v/>
      </c>
      <c r="AC2581" s="121" t="str">
        <f t="shared" si="574"/>
        <v/>
      </c>
      <c r="AD2581" s="122" t="str">
        <f t="shared" si="575"/>
        <v/>
      </c>
      <c r="AE2581" s="123" t="str">
        <f t="shared" si="579"/>
        <v/>
      </c>
      <c r="AG2581" s="150" t="str">
        <f t="shared" si="576"/>
        <v/>
      </c>
    </row>
    <row r="2582" spans="1:33" x14ac:dyDescent="0.25">
      <c r="A2582" s="56"/>
      <c r="B2582" s="70"/>
      <c r="C2582" s="76"/>
      <c r="D2582" s="73"/>
      <c r="E2582" s="79"/>
      <c r="F2582" s="56"/>
      <c r="G2582" s="13" t="str">
        <f t="shared" si="567"/>
        <v/>
      </c>
      <c r="H2582" s="56"/>
      <c r="K2582" s="128"/>
      <c r="L2582" s="128"/>
      <c r="M2582" s="128"/>
      <c r="N2582" s="84" t="str">
        <f t="shared" si="568"/>
        <v/>
      </c>
      <c r="O2582" s="128"/>
      <c r="P2582" s="84" t="str">
        <f t="shared" si="569"/>
        <v/>
      </c>
      <c r="Q2582" s="84" t="str">
        <f t="shared" si="566"/>
        <v/>
      </c>
      <c r="R2582" s="84" t="str">
        <f t="shared" si="570"/>
        <v/>
      </c>
      <c r="S2582" s="84" t="str">
        <f t="shared" si="571"/>
        <v/>
      </c>
      <c r="U2582" s="84" t="str">
        <f t="shared" si="572"/>
        <v/>
      </c>
      <c r="W2582" s="108" t="str">
        <f>IF($N2582="", "", SUM($D$11:$D2582))</f>
        <v/>
      </c>
      <c r="X2582" s="111" t="str">
        <f t="shared" si="573"/>
        <v/>
      </c>
      <c r="Y2582" s="114" t="str">
        <f t="shared" si="577"/>
        <v/>
      </c>
      <c r="Z2582" s="111" t="str">
        <f>IF(X2582="", "", X2582-SUM($Z$11:$Z2581))</f>
        <v/>
      </c>
      <c r="AA2582" s="111" t="str">
        <f>IF($Y2582="", "", $Y2582-SUM($AA$11:$AA2581))</f>
        <v/>
      </c>
      <c r="AB2582" s="111" t="str">
        <f t="shared" si="578"/>
        <v/>
      </c>
      <c r="AC2582" s="121" t="str">
        <f t="shared" si="574"/>
        <v/>
      </c>
      <c r="AD2582" s="122" t="str">
        <f t="shared" si="575"/>
        <v/>
      </c>
      <c r="AE2582" s="123" t="str">
        <f t="shared" si="579"/>
        <v/>
      </c>
      <c r="AG2582" s="150" t="str">
        <f t="shared" si="576"/>
        <v/>
      </c>
    </row>
    <row r="2583" spans="1:33" x14ac:dyDescent="0.25">
      <c r="A2583" s="56"/>
      <c r="B2583" s="70"/>
      <c r="C2583" s="76"/>
      <c r="D2583" s="73"/>
      <c r="E2583" s="79"/>
      <c r="F2583" s="56"/>
      <c r="G2583" s="13" t="str">
        <f t="shared" si="567"/>
        <v/>
      </c>
      <c r="H2583" s="56"/>
      <c r="K2583" s="128"/>
      <c r="L2583" s="128"/>
      <c r="M2583" s="128"/>
      <c r="N2583" s="84" t="str">
        <f t="shared" si="568"/>
        <v/>
      </c>
      <c r="O2583" s="128"/>
      <c r="P2583" s="84" t="str">
        <f t="shared" si="569"/>
        <v/>
      </c>
      <c r="Q2583" s="84" t="str">
        <f t="shared" si="566"/>
        <v/>
      </c>
      <c r="R2583" s="84" t="str">
        <f t="shared" si="570"/>
        <v/>
      </c>
      <c r="S2583" s="84" t="str">
        <f t="shared" si="571"/>
        <v/>
      </c>
      <c r="U2583" s="84" t="str">
        <f t="shared" si="572"/>
        <v/>
      </c>
      <c r="W2583" s="108" t="str">
        <f>IF($N2583="", "", SUM($D$11:$D2583))</f>
        <v/>
      </c>
      <c r="X2583" s="111" t="str">
        <f t="shared" si="573"/>
        <v/>
      </c>
      <c r="Y2583" s="114" t="str">
        <f t="shared" si="577"/>
        <v/>
      </c>
      <c r="Z2583" s="111" t="str">
        <f>IF(X2583="", "", X2583-SUM($Z$11:$Z2582))</f>
        <v/>
      </c>
      <c r="AA2583" s="111" t="str">
        <f>IF($Y2583="", "", $Y2583-SUM($AA$11:$AA2582))</f>
        <v/>
      </c>
      <c r="AB2583" s="111" t="str">
        <f t="shared" si="578"/>
        <v/>
      </c>
      <c r="AC2583" s="121" t="str">
        <f t="shared" si="574"/>
        <v/>
      </c>
      <c r="AD2583" s="122" t="str">
        <f t="shared" si="575"/>
        <v/>
      </c>
      <c r="AE2583" s="123" t="str">
        <f t="shared" si="579"/>
        <v/>
      </c>
      <c r="AG2583" s="150" t="str">
        <f t="shared" si="576"/>
        <v/>
      </c>
    </row>
    <row r="2584" spans="1:33" x14ac:dyDescent="0.25">
      <c r="A2584" s="56"/>
      <c r="B2584" s="70"/>
      <c r="C2584" s="76"/>
      <c r="D2584" s="73"/>
      <c r="E2584" s="79"/>
      <c r="F2584" s="56"/>
      <c r="G2584" s="13" t="str">
        <f t="shared" si="567"/>
        <v/>
      </c>
      <c r="H2584" s="56"/>
      <c r="K2584" s="128"/>
      <c r="L2584" s="128"/>
      <c r="M2584" s="128"/>
      <c r="N2584" s="84" t="str">
        <f t="shared" si="568"/>
        <v/>
      </c>
      <c r="O2584" s="128"/>
      <c r="P2584" s="84" t="str">
        <f t="shared" si="569"/>
        <v/>
      </c>
      <c r="Q2584" s="84" t="str">
        <f t="shared" si="566"/>
        <v/>
      </c>
      <c r="R2584" s="84" t="str">
        <f t="shared" si="570"/>
        <v/>
      </c>
      <c r="S2584" s="84" t="str">
        <f t="shared" si="571"/>
        <v/>
      </c>
      <c r="U2584" s="84" t="str">
        <f t="shared" si="572"/>
        <v/>
      </c>
      <c r="W2584" s="108" t="str">
        <f>IF($N2584="", "", SUM($D$11:$D2584))</f>
        <v/>
      </c>
      <c r="X2584" s="111" t="str">
        <f t="shared" si="573"/>
        <v/>
      </c>
      <c r="Y2584" s="114" t="str">
        <f t="shared" si="577"/>
        <v/>
      </c>
      <c r="Z2584" s="111" t="str">
        <f>IF(X2584="", "", X2584-SUM($Z$11:$Z2583))</f>
        <v/>
      </c>
      <c r="AA2584" s="111" t="str">
        <f>IF($Y2584="", "", $Y2584-SUM($AA$11:$AA2583))</f>
        <v/>
      </c>
      <c r="AB2584" s="111" t="str">
        <f t="shared" si="578"/>
        <v/>
      </c>
      <c r="AC2584" s="121" t="str">
        <f t="shared" si="574"/>
        <v/>
      </c>
      <c r="AD2584" s="122" t="str">
        <f t="shared" si="575"/>
        <v/>
      </c>
      <c r="AE2584" s="123" t="str">
        <f t="shared" si="579"/>
        <v/>
      </c>
      <c r="AG2584" s="150" t="str">
        <f t="shared" si="576"/>
        <v/>
      </c>
    </row>
    <row r="2585" spans="1:33" x14ac:dyDescent="0.25">
      <c r="A2585" s="56"/>
      <c r="B2585" s="70"/>
      <c r="C2585" s="76"/>
      <c r="D2585" s="73"/>
      <c r="E2585" s="79"/>
      <c r="F2585" s="56"/>
      <c r="G2585" s="13" t="str">
        <f t="shared" si="567"/>
        <v/>
      </c>
      <c r="H2585" s="56"/>
      <c r="K2585" s="128"/>
      <c r="L2585" s="128"/>
      <c r="M2585" s="128"/>
      <c r="N2585" s="84" t="str">
        <f t="shared" si="568"/>
        <v/>
      </c>
      <c r="O2585" s="128"/>
      <c r="P2585" s="84" t="str">
        <f t="shared" si="569"/>
        <v/>
      </c>
      <c r="Q2585" s="84" t="str">
        <f t="shared" si="566"/>
        <v/>
      </c>
      <c r="R2585" s="84" t="str">
        <f t="shared" si="570"/>
        <v/>
      </c>
      <c r="S2585" s="84" t="str">
        <f t="shared" si="571"/>
        <v/>
      </c>
      <c r="U2585" s="84" t="str">
        <f t="shared" si="572"/>
        <v/>
      </c>
      <c r="W2585" s="108" t="str">
        <f>IF($N2585="", "", SUM($D$11:$D2585))</f>
        <v/>
      </c>
      <c r="X2585" s="111" t="str">
        <f t="shared" si="573"/>
        <v/>
      </c>
      <c r="Y2585" s="114" t="str">
        <f t="shared" si="577"/>
        <v/>
      </c>
      <c r="Z2585" s="111" t="str">
        <f>IF(X2585="", "", X2585-SUM($Z$11:$Z2584))</f>
        <v/>
      </c>
      <c r="AA2585" s="111" t="str">
        <f>IF($Y2585="", "", $Y2585-SUM($AA$11:$AA2584))</f>
        <v/>
      </c>
      <c r="AB2585" s="111" t="str">
        <f t="shared" si="578"/>
        <v/>
      </c>
      <c r="AC2585" s="121" t="str">
        <f t="shared" si="574"/>
        <v/>
      </c>
      <c r="AD2585" s="122" t="str">
        <f t="shared" si="575"/>
        <v/>
      </c>
      <c r="AE2585" s="123" t="str">
        <f t="shared" si="579"/>
        <v/>
      </c>
      <c r="AG2585" s="150" t="str">
        <f t="shared" si="576"/>
        <v/>
      </c>
    </row>
    <row r="2586" spans="1:33" x14ac:dyDescent="0.25">
      <c r="A2586" s="56"/>
      <c r="B2586" s="70"/>
      <c r="C2586" s="76"/>
      <c r="D2586" s="73"/>
      <c r="E2586" s="79"/>
      <c r="F2586" s="56"/>
      <c r="G2586" s="13" t="str">
        <f t="shared" si="567"/>
        <v/>
      </c>
      <c r="H2586" s="56"/>
      <c r="K2586" s="128"/>
      <c r="L2586" s="128"/>
      <c r="M2586" s="128"/>
      <c r="N2586" s="84" t="str">
        <f t="shared" si="568"/>
        <v/>
      </c>
      <c r="O2586" s="128"/>
      <c r="P2586" s="84" t="str">
        <f t="shared" si="569"/>
        <v/>
      </c>
      <c r="Q2586" s="84" t="str">
        <f t="shared" si="566"/>
        <v/>
      </c>
      <c r="R2586" s="84" t="str">
        <f t="shared" si="570"/>
        <v/>
      </c>
      <c r="S2586" s="84" t="str">
        <f t="shared" si="571"/>
        <v/>
      </c>
      <c r="U2586" s="84" t="str">
        <f t="shared" si="572"/>
        <v/>
      </c>
      <c r="W2586" s="108" t="str">
        <f>IF($N2586="", "", SUM($D$11:$D2586))</f>
        <v/>
      </c>
      <c r="X2586" s="111" t="str">
        <f t="shared" si="573"/>
        <v/>
      </c>
      <c r="Y2586" s="114" t="str">
        <f t="shared" si="577"/>
        <v/>
      </c>
      <c r="Z2586" s="111" t="str">
        <f>IF(X2586="", "", X2586-SUM($Z$11:$Z2585))</f>
        <v/>
      </c>
      <c r="AA2586" s="111" t="str">
        <f>IF($Y2586="", "", $Y2586-SUM($AA$11:$AA2585))</f>
        <v/>
      </c>
      <c r="AB2586" s="111" t="str">
        <f t="shared" si="578"/>
        <v/>
      </c>
      <c r="AC2586" s="121" t="str">
        <f t="shared" si="574"/>
        <v/>
      </c>
      <c r="AD2586" s="122" t="str">
        <f t="shared" si="575"/>
        <v/>
      </c>
      <c r="AE2586" s="123" t="str">
        <f t="shared" si="579"/>
        <v/>
      </c>
      <c r="AG2586" s="150" t="str">
        <f t="shared" si="576"/>
        <v/>
      </c>
    </row>
    <row r="2587" spans="1:33" x14ac:dyDescent="0.25">
      <c r="A2587" s="56"/>
      <c r="B2587" s="70"/>
      <c r="C2587" s="76"/>
      <c r="D2587" s="73"/>
      <c r="E2587" s="79"/>
      <c r="F2587" s="56"/>
      <c r="G2587" s="13" t="str">
        <f t="shared" si="567"/>
        <v/>
      </c>
      <c r="H2587" s="56"/>
      <c r="K2587" s="128"/>
      <c r="L2587" s="128"/>
      <c r="M2587" s="128"/>
      <c r="N2587" s="84" t="str">
        <f t="shared" si="568"/>
        <v/>
      </c>
      <c r="O2587" s="128"/>
      <c r="P2587" s="84" t="str">
        <f t="shared" si="569"/>
        <v/>
      </c>
      <c r="Q2587" s="84" t="str">
        <f t="shared" si="566"/>
        <v/>
      </c>
      <c r="R2587" s="84" t="str">
        <f t="shared" si="570"/>
        <v/>
      </c>
      <c r="S2587" s="84" t="str">
        <f t="shared" si="571"/>
        <v/>
      </c>
      <c r="U2587" s="84" t="str">
        <f t="shared" si="572"/>
        <v/>
      </c>
      <c r="W2587" s="108" t="str">
        <f>IF($N2587="", "", SUM($D$11:$D2587))</f>
        <v/>
      </c>
      <c r="X2587" s="111" t="str">
        <f t="shared" si="573"/>
        <v/>
      </c>
      <c r="Y2587" s="114" t="str">
        <f t="shared" si="577"/>
        <v/>
      </c>
      <c r="Z2587" s="111" t="str">
        <f>IF(X2587="", "", X2587-SUM($Z$11:$Z2586))</f>
        <v/>
      </c>
      <c r="AA2587" s="111" t="str">
        <f>IF($Y2587="", "", $Y2587-SUM($AA$11:$AA2586))</f>
        <v/>
      </c>
      <c r="AB2587" s="111" t="str">
        <f t="shared" si="578"/>
        <v/>
      </c>
      <c r="AC2587" s="121" t="str">
        <f t="shared" si="574"/>
        <v/>
      </c>
      <c r="AD2587" s="122" t="str">
        <f t="shared" si="575"/>
        <v/>
      </c>
      <c r="AE2587" s="123" t="str">
        <f t="shared" si="579"/>
        <v/>
      </c>
      <c r="AG2587" s="150" t="str">
        <f t="shared" si="576"/>
        <v/>
      </c>
    </row>
    <row r="2588" spans="1:33" x14ac:dyDescent="0.25">
      <c r="A2588" s="56"/>
      <c r="B2588" s="70"/>
      <c r="C2588" s="76"/>
      <c r="D2588" s="73"/>
      <c r="E2588" s="79"/>
      <c r="F2588" s="56"/>
      <c r="G2588" s="13" t="str">
        <f t="shared" si="567"/>
        <v/>
      </c>
      <c r="H2588" s="56"/>
      <c r="K2588" s="128"/>
      <c r="L2588" s="128"/>
      <c r="M2588" s="128"/>
      <c r="N2588" s="84" t="str">
        <f t="shared" si="568"/>
        <v/>
      </c>
      <c r="O2588" s="128"/>
      <c r="P2588" s="84" t="str">
        <f t="shared" si="569"/>
        <v/>
      </c>
      <c r="Q2588" s="84" t="str">
        <f t="shared" si="566"/>
        <v/>
      </c>
      <c r="R2588" s="84" t="str">
        <f t="shared" si="570"/>
        <v/>
      </c>
      <c r="S2588" s="84" t="str">
        <f t="shared" si="571"/>
        <v/>
      </c>
      <c r="U2588" s="84" t="str">
        <f t="shared" si="572"/>
        <v/>
      </c>
      <c r="W2588" s="108" t="str">
        <f>IF($N2588="", "", SUM($D$11:$D2588))</f>
        <v/>
      </c>
      <c r="X2588" s="111" t="str">
        <f t="shared" si="573"/>
        <v/>
      </c>
      <c r="Y2588" s="114" t="str">
        <f t="shared" si="577"/>
        <v/>
      </c>
      <c r="Z2588" s="111" t="str">
        <f>IF(X2588="", "", X2588-SUM($Z$11:$Z2587))</f>
        <v/>
      </c>
      <c r="AA2588" s="111" t="str">
        <f>IF($Y2588="", "", $Y2588-SUM($AA$11:$AA2587))</f>
        <v/>
      </c>
      <c r="AB2588" s="111" t="str">
        <f t="shared" si="578"/>
        <v/>
      </c>
      <c r="AC2588" s="121" t="str">
        <f t="shared" si="574"/>
        <v/>
      </c>
      <c r="AD2588" s="122" t="str">
        <f t="shared" si="575"/>
        <v/>
      </c>
      <c r="AE2588" s="123" t="str">
        <f t="shared" si="579"/>
        <v/>
      </c>
      <c r="AG2588" s="150" t="str">
        <f t="shared" si="576"/>
        <v/>
      </c>
    </row>
    <row r="2589" spans="1:33" x14ac:dyDescent="0.25">
      <c r="A2589" s="56"/>
      <c r="B2589" s="70"/>
      <c r="C2589" s="76"/>
      <c r="D2589" s="73"/>
      <c r="E2589" s="79"/>
      <c r="F2589" s="56"/>
      <c r="G2589" s="13" t="str">
        <f t="shared" si="567"/>
        <v/>
      </c>
      <c r="H2589" s="56"/>
      <c r="K2589" s="128"/>
      <c r="L2589" s="128"/>
      <c r="M2589" s="128"/>
      <c r="N2589" s="84" t="str">
        <f t="shared" si="568"/>
        <v/>
      </c>
      <c r="O2589" s="128"/>
      <c r="P2589" s="84" t="str">
        <f t="shared" si="569"/>
        <v/>
      </c>
      <c r="Q2589" s="84" t="str">
        <f t="shared" si="566"/>
        <v/>
      </c>
      <c r="R2589" s="84" t="str">
        <f t="shared" si="570"/>
        <v/>
      </c>
      <c r="S2589" s="84" t="str">
        <f t="shared" si="571"/>
        <v/>
      </c>
      <c r="U2589" s="84" t="str">
        <f t="shared" si="572"/>
        <v/>
      </c>
      <c r="W2589" s="108" t="str">
        <f>IF($N2589="", "", SUM($D$11:$D2589))</f>
        <v/>
      </c>
      <c r="X2589" s="111" t="str">
        <f t="shared" si="573"/>
        <v/>
      </c>
      <c r="Y2589" s="114" t="str">
        <f t="shared" si="577"/>
        <v/>
      </c>
      <c r="Z2589" s="111" t="str">
        <f>IF(X2589="", "", X2589-SUM($Z$11:$Z2588))</f>
        <v/>
      </c>
      <c r="AA2589" s="111" t="str">
        <f>IF($Y2589="", "", $Y2589-SUM($AA$11:$AA2588))</f>
        <v/>
      </c>
      <c r="AB2589" s="111" t="str">
        <f t="shared" si="578"/>
        <v/>
      </c>
      <c r="AC2589" s="121" t="str">
        <f t="shared" si="574"/>
        <v/>
      </c>
      <c r="AD2589" s="122" t="str">
        <f t="shared" si="575"/>
        <v/>
      </c>
      <c r="AE2589" s="123" t="str">
        <f t="shared" si="579"/>
        <v/>
      </c>
      <c r="AG2589" s="150" t="str">
        <f t="shared" si="576"/>
        <v/>
      </c>
    </row>
    <row r="2590" spans="1:33" x14ac:dyDescent="0.25">
      <c r="A2590" s="56"/>
      <c r="B2590" s="70"/>
      <c r="C2590" s="76"/>
      <c r="D2590" s="73"/>
      <c r="E2590" s="79"/>
      <c r="F2590" s="56"/>
      <c r="G2590" s="13" t="str">
        <f t="shared" si="567"/>
        <v/>
      </c>
      <c r="H2590" s="56"/>
      <c r="K2590" s="128"/>
      <c r="L2590" s="128"/>
      <c r="M2590" s="128"/>
      <c r="N2590" s="84" t="str">
        <f t="shared" si="568"/>
        <v/>
      </c>
      <c r="O2590" s="128"/>
      <c r="P2590" s="84" t="str">
        <f t="shared" si="569"/>
        <v/>
      </c>
      <c r="Q2590" s="84" t="str">
        <f t="shared" si="566"/>
        <v/>
      </c>
      <c r="R2590" s="84" t="str">
        <f t="shared" si="570"/>
        <v/>
      </c>
      <c r="S2590" s="84" t="str">
        <f t="shared" si="571"/>
        <v/>
      </c>
      <c r="U2590" s="84" t="str">
        <f t="shared" si="572"/>
        <v/>
      </c>
      <c r="W2590" s="108" t="str">
        <f>IF($N2590="", "", SUM($D$11:$D2590))</f>
        <v/>
      </c>
      <c r="X2590" s="111" t="str">
        <f t="shared" si="573"/>
        <v/>
      </c>
      <c r="Y2590" s="114" t="str">
        <f t="shared" si="577"/>
        <v/>
      </c>
      <c r="Z2590" s="111" t="str">
        <f>IF(X2590="", "", X2590-SUM($Z$11:$Z2589))</f>
        <v/>
      </c>
      <c r="AA2590" s="111" t="str">
        <f>IF($Y2590="", "", $Y2590-SUM($AA$11:$AA2589))</f>
        <v/>
      </c>
      <c r="AB2590" s="111" t="str">
        <f t="shared" si="578"/>
        <v/>
      </c>
      <c r="AC2590" s="121" t="str">
        <f t="shared" si="574"/>
        <v/>
      </c>
      <c r="AD2590" s="122" t="str">
        <f t="shared" si="575"/>
        <v/>
      </c>
      <c r="AE2590" s="123" t="str">
        <f t="shared" si="579"/>
        <v/>
      </c>
      <c r="AG2590" s="150" t="str">
        <f t="shared" si="576"/>
        <v/>
      </c>
    </row>
    <row r="2591" spans="1:33" x14ac:dyDescent="0.25">
      <c r="A2591" s="56"/>
      <c r="B2591" s="70"/>
      <c r="C2591" s="76"/>
      <c r="D2591" s="73"/>
      <c r="E2591" s="79"/>
      <c r="F2591" s="56"/>
      <c r="G2591" s="13" t="str">
        <f t="shared" si="567"/>
        <v/>
      </c>
      <c r="H2591" s="56"/>
      <c r="K2591" s="128"/>
      <c r="L2591" s="128"/>
      <c r="M2591" s="128"/>
      <c r="N2591" s="84" t="str">
        <f t="shared" si="568"/>
        <v/>
      </c>
      <c r="O2591" s="128"/>
      <c r="P2591" s="84" t="str">
        <f t="shared" si="569"/>
        <v/>
      </c>
      <c r="Q2591" s="84" t="str">
        <f t="shared" si="566"/>
        <v/>
      </c>
      <c r="R2591" s="84" t="str">
        <f t="shared" si="570"/>
        <v/>
      </c>
      <c r="S2591" s="84" t="str">
        <f t="shared" si="571"/>
        <v/>
      </c>
      <c r="U2591" s="84" t="str">
        <f t="shared" si="572"/>
        <v/>
      </c>
      <c r="W2591" s="108" t="str">
        <f>IF($N2591="", "", SUM($D$11:$D2591))</f>
        <v/>
      </c>
      <c r="X2591" s="111" t="str">
        <f t="shared" si="573"/>
        <v/>
      </c>
      <c r="Y2591" s="114" t="str">
        <f t="shared" si="577"/>
        <v/>
      </c>
      <c r="Z2591" s="111" t="str">
        <f>IF(X2591="", "", X2591-SUM($Z$11:$Z2590))</f>
        <v/>
      </c>
      <c r="AA2591" s="111" t="str">
        <f>IF($Y2591="", "", $Y2591-SUM($AA$11:$AA2590))</f>
        <v/>
      </c>
      <c r="AB2591" s="111" t="str">
        <f t="shared" si="578"/>
        <v/>
      </c>
      <c r="AC2591" s="121" t="str">
        <f t="shared" si="574"/>
        <v/>
      </c>
      <c r="AD2591" s="122" t="str">
        <f t="shared" si="575"/>
        <v/>
      </c>
      <c r="AE2591" s="123" t="str">
        <f t="shared" si="579"/>
        <v/>
      </c>
      <c r="AG2591" s="150" t="str">
        <f t="shared" si="576"/>
        <v/>
      </c>
    </row>
    <row r="2592" spans="1:33" x14ac:dyDescent="0.25">
      <c r="A2592" s="56"/>
      <c r="B2592" s="70"/>
      <c r="C2592" s="76"/>
      <c r="D2592" s="73"/>
      <c r="E2592" s="79"/>
      <c r="F2592" s="56"/>
      <c r="G2592" s="13" t="str">
        <f t="shared" si="567"/>
        <v/>
      </c>
      <c r="H2592" s="56"/>
      <c r="K2592" s="128"/>
      <c r="L2592" s="128"/>
      <c r="M2592" s="128"/>
      <c r="N2592" s="84" t="str">
        <f t="shared" si="568"/>
        <v/>
      </c>
      <c r="O2592" s="128"/>
      <c r="P2592" s="84" t="str">
        <f t="shared" si="569"/>
        <v/>
      </c>
      <c r="Q2592" s="84" t="str">
        <f t="shared" si="566"/>
        <v/>
      </c>
      <c r="R2592" s="84" t="str">
        <f t="shared" si="570"/>
        <v/>
      </c>
      <c r="S2592" s="84" t="str">
        <f t="shared" si="571"/>
        <v/>
      </c>
      <c r="U2592" s="84" t="str">
        <f t="shared" si="572"/>
        <v/>
      </c>
      <c r="W2592" s="108" t="str">
        <f>IF($N2592="", "", SUM($D$11:$D2592))</f>
        <v/>
      </c>
      <c r="X2592" s="111" t="str">
        <f t="shared" si="573"/>
        <v/>
      </c>
      <c r="Y2592" s="114" t="str">
        <f t="shared" si="577"/>
        <v/>
      </c>
      <c r="Z2592" s="111" t="str">
        <f>IF(X2592="", "", X2592-SUM($Z$11:$Z2591))</f>
        <v/>
      </c>
      <c r="AA2592" s="111" t="str">
        <f>IF($Y2592="", "", $Y2592-SUM($AA$11:$AA2591))</f>
        <v/>
      </c>
      <c r="AB2592" s="111" t="str">
        <f t="shared" si="578"/>
        <v/>
      </c>
      <c r="AC2592" s="121" t="str">
        <f t="shared" si="574"/>
        <v/>
      </c>
      <c r="AD2592" s="122" t="str">
        <f t="shared" si="575"/>
        <v/>
      </c>
      <c r="AE2592" s="123" t="str">
        <f t="shared" si="579"/>
        <v/>
      </c>
      <c r="AG2592" s="150" t="str">
        <f t="shared" si="576"/>
        <v/>
      </c>
    </row>
    <row r="2593" spans="1:33" x14ac:dyDescent="0.25">
      <c r="A2593" s="56"/>
      <c r="B2593" s="70"/>
      <c r="C2593" s="76"/>
      <c r="D2593" s="73"/>
      <c r="E2593" s="79"/>
      <c r="F2593" s="56"/>
      <c r="G2593" s="13" t="str">
        <f t="shared" si="567"/>
        <v/>
      </c>
      <c r="H2593" s="56"/>
      <c r="K2593" s="128"/>
      <c r="L2593" s="128"/>
      <c r="M2593" s="128"/>
      <c r="N2593" s="84" t="str">
        <f t="shared" si="568"/>
        <v/>
      </c>
      <c r="O2593" s="128"/>
      <c r="P2593" s="84" t="str">
        <f t="shared" si="569"/>
        <v/>
      </c>
      <c r="Q2593" s="84" t="str">
        <f t="shared" si="566"/>
        <v/>
      </c>
      <c r="R2593" s="84" t="str">
        <f t="shared" si="570"/>
        <v/>
      </c>
      <c r="S2593" s="84" t="str">
        <f t="shared" si="571"/>
        <v/>
      </c>
      <c r="U2593" s="84" t="str">
        <f t="shared" si="572"/>
        <v/>
      </c>
      <c r="W2593" s="108" t="str">
        <f>IF($N2593="", "", SUM($D$11:$D2593))</f>
        <v/>
      </c>
      <c r="X2593" s="111" t="str">
        <f t="shared" si="573"/>
        <v/>
      </c>
      <c r="Y2593" s="114" t="str">
        <f t="shared" si="577"/>
        <v/>
      </c>
      <c r="Z2593" s="111" t="str">
        <f>IF(X2593="", "", X2593-SUM($Z$11:$Z2592))</f>
        <v/>
      </c>
      <c r="AA2593" s="111" t="str">
        <f>IF($Y2593="", "", $Y2593-SUM($AA$11:$AA2592))</f>
        <v/>
      </c>
      <c r="AB2593" s="111" t="str">
        <f t="shared" si="578"/>
        <v/>
      </c>
      <c r="AC2593" s="121" t="str">
        <f t="shared" si="574"/>
        <v/>
      </c>
      <c r="AD2593" s="122" t="str">
        <f t="shared" si="575"/>
        <v/>
      </c>
      <c r="AE2593" s="123" t="str">
        <f t="shared" si="579"/>
        <v/>
      </c>
      <c r="AG2593" s="150" t="str">
        <f t="shared" si="576"/>
        <v/>
      </c>
    </row>
    <row r="2594" spans="1:33" x14ac:dyDescent="0.25">
      <c r="A2594" s="56"/>
      <c r="B2594" s="70"/>
      <c r="C2594" s="76"/>
      <c r="D2594" s="73"/>
      <c r="E2594" s="79"/>
      <c r="F2594" s="56"/>
      <c r="G2594" s="13" t="str">
        <f t="shared" si="567"/>
        <v/>
      </c>
      <c r="H2594" s="56"/>
      <c r="K2594" s="128"/>
      <c r="L2594" s="128"/>
      <c r="M2594" s="128"/>
      <c r="N2594" s="84" t="str">
        <f t="shared" si="568"/>
        <v/>
      </c>
      <c r="O2594" s="128"/>
      <c r="P2594" s="84" t="str">
        <f t="shared" si="569"/>
        <v/>
      </c>
      <c r="Q2594" s="84" t="str">
        <f t="shared" si="566"/>
        <v/>
      </c>
      <c r="R2594" s="84" t="str">
        <f t="shared" si="570"/>
        <v/>
      </c>
      <c r="S2594" s="84" t="str">
        <f t="shared" si="571"/>
        <v/>
      </c>
      <c r="U2594" s="84" t="str">
        <f t="shared" si="572"/>
        <v/>
      </c>
      <c r="W2594" s="108" t="str">
        <f>IF($N2594="", "", SUM($D$11:$D2594))</f>
        <v/>
      </c>
      <c r="X2594" s="111" t="str">
        <f t="shared" si="573"/>
        <v/>
      </c>
      <c r="Y2594" s="114" t="str">
        <f t="shared" si="577"/>
        <v/>
      </c>
      <c r="Z2594" s="111" t="str">
        <f>IF(X2594="", "", X2594-SUM($Z$11:$Z2593))</f>
        <v/>
      </c>
      <c r="AA2594" s="111" t="str">
        <f>IF($Y2594="", "", $Y2594-SUM($AA$11:$AA2593))</f>
        <v/>
      </c>
      <c r="AB2594" s="111" t="str">
        <f t="shared" si="578"/>
        <v/>
      </c>
      <c r="AC2594" s="121" t="str">
        <f t="shared" si="574"/>
        <v/>
      </c>
      <c r="AD2594" s="122" t="str">
        <f t="shared" si="575"/>
        <v/>
      </c>
      <c r="AE2594" s="123" t="str">
        <f t="shared" si="579"/>
        <v/>
      </c>
      <c r="AG2594" s="150" t="str">
        <f t="shared" si="576"/>
        <v/>
      </c>
    </row>
    <row r="2595" spans="1:33" x14ac:dyDescent="0.25">
      <c r="A2595" s="56"/>
      <c r="B2595" s="70"/>
      <c r="C2595" s="76"/>
      <c r="D2595" s="73"/>
      <c r="E2595" s="79"/>
      <c r="F2595" s="56"/>
      <c r="G2595" s="13" t="str">
        <f t="shared" si="567"/>
        <v/>
      </c>
      <c r="H2595" s="56"/>
      <c r="K2595" s="128"/>
      <c r="L2595" s="128"/>
      <c r="M2595" s="128"/>
      <c r="N2595" s="84" t="str">
        <f t="shared" si="568"/>
        <v/>
      </c>
      <c r="O2595" s="128"/>
      <c r="P2595" s="84" t="str">
        <f t="shared" si="569"/>
        <v/>
      </c>
      <c r="Q2595" s="84" t="str">
        <f t="shared" si="566"/>
        <v/>
      </c>
      <c r="R2595" s="84" t="str">
        <f t="shared" si="570"/>
        <v/>
      </c>
      <c r="S2595" s="84" t="str">
        <f t="shared" si="571"/>
        <v/>
      </c>
      <c r="U2595" s="84" t="str">
        <f t="shared" si="572"/>
        <v/>
      </c>
      <c r="W2595" s="108" t="str">
        <f>IF($N2595="", "", SUM($D$11:$D2595))</f>
        <v/>
      </c>
      <c r="X2595" s="111" t="str">
        <f t="shared" si="573"/>
        <v/>
      </c>
      <c r="Y2595" s="114" t="str">
        <f t="shared" si="577"/>
        <v/>
      </c>
      <c r="Z2595" s="111" t="str">
        <f>IF(X2595="", "", X2595-SUM($Z$11:$Z2594))</f>
        <v/>
      </c>
      <c r="AA2595" s="111" t="str">
        <f>IF($Y2595="", "", $Y2595-SUM($AA$11:$AA2594))</f>
        <v/>
      </c>
      <c r="AB2595" s="111" t="str">
        <f t="shared" si="578"/>
        <v/>
      </c>
      <c r="AC2595" s="121" t="str">
        <f t="shared" si="574"/>
        <v/>
      </c>
      <c r="AD2595" s="122" t="str">
        <f t="shared" si="575"/>
        <v/>
      </c>
      <c r="AE2595" s="123" t="str">
        <f t="shared" si="579"/>
        <v/>
      </c>
      <c r="AG2595" s="150" t="str">
        <f t="shared" si="576"/>
        <v/>
      </c>
    </row>
    <row r="2596" spans="1:33" x14ac:dyDescent="0.25">
      <c r="A2596" s="56"/>
      <c r="B2596" s="70"/>
      <c r="C2596" s="76"/>
      <c r="D2596" s="73"/>
      <c r="E2596" s="79"/>
      <c r="F2596" s="56"/>
      <c r="G2596" s="13" t="str">
        <f t="shared" si="567"/>
        <v/>
      </c>
      <c r="H2596" s="56"/>
      <c r="K2596" s="128"/>
      <c r="L2596" s="128"/>
      <c r="M2596" s="128"/>
      <c r="N2596" s="84" t="str">
        <f t="shared" si="568"/>
        <v/>
      </c>
      <c r="O2596" s="128"/>
      <c r="P2596" s="84" t="str">
        <f t="shared" si="569"/>
        <v/>
      </c>
      <c r="Q2596" s="84" t="str">
        <f t="shared" si="566"/>
        <v/>
      </c>
      <c r="R2596" s="84" t="str">
        <f t="shared" si="570"/>
        <v/>
      </c>
      <c r="S2596" s="84" t="str">
        <f t="shared" si="571"/>
        <v/>
      </c>
      <c r="U2596" s="84" t="str">
        <f t="shared" si="572"/>
        <v/>
      </c>
      <c r="W2596" s="108" t="str">
        <f>IF($N2596="", "", SUM($D$11:$D2596))</f>
        <v/>
      </c>
      <c r="X2596" s="111" t="str">
        <f t="shared" si="573"/>
        <v/>
      </c>
      <c r="Y2596" s="114" t="str">
        <f t="shared" si="577"/>
        <v/>
      </c>
      <c r="Z2596" s="111" t="str">
        <f>IF(X2596="", "", X2596-SUM($Z$11:$Z2595))</f>
        <v/>
      </c>
      <c r="AA2596" s="111" t="str">
        <f>IF($Y2596="", "", $Y2596-SUM($AA$11:$AA2595))</f>
        <v/>
      </c>
      <c r="AB2596" s="111" t="str">
        <f t="shared" si="578"/>
        <v/>
      </c>
      <c r="AC2596" s="121" t="str">
        <f t="shared" si="574"/>
        <v/>
      </c>
      <c r="AD2596" s="122" t="str">
        <f t="shared" si="575"/>
        <v/>
      </c>
      <c r="AE2596" s="123" t="str">
        <f t="shared" si="579"/>
        <v/>
      </c>
      <c r="AG2596" s="150" t="str">
        <f t="shared" si="576"/>
        <v/>
      </c>
    </row>
    <row r="2597" spans="1:33" x14ac:dyDescent="0.25">
      <c r="A2597" s="56"/>
      <c r="B2597" s="70"/>
      <c r="C2597" s="76"/>
      <c r="D2597" s="73"/>
      <c r="E2597" s="79"/>
      <c r="F2597" s="56"/>
      <c r="G2597" s="13" t="str">
        <f t="shared" si="567"/>
        <v/>
      </c>
      <c r="H2597" s="56"/>
      <c r="K2597" s="128"/>
      <c r="L2597" s="128"/>
      <c r="M2597" s="128"/>
      <c r="N2597" s="84" t="str">
        <f t="shared" si="568"/>
        <v/>
      </c>
      <c r="O2597" s="128"/>
      <c r="P2597" s="84" t="str">
        <f t="shared" si="569"/>
        <v/>
      </c>
      <c r="Q2597" s="84" t="str">
        <f t="shared" si="566"/>
        <v/>
      </c>
      <c r="R2597" s="84" t="str">
        <f t="shared" si="570"/>
        <v/>
      </c>
      <c r="S2597" s="84" t="str">
        <f t="shared" si="571"/>
        <v/>
      </c>
      <c r="U2597" s="84" t="str">
        <f t="shared" si="572"/>
        <v/>
      </c>
      <c r="W2597" s="108" t="str">
        <f>IF($N2597="", "", SUM($D$11:$D2597))</f>
        <v/>
      </c>
      <c r="X2597" s="111" t="str">
        <f t="shared" si="573"/>
        <v/>
      </c>
      <c r="Y2597" s="114" t="str">
        <f t="shared" si="577"/>
        <v/>
      </c>
      <c r="Z2597" s="111" t="str">
        <f>IF(X2597="", "", X2597-SUM($Z$11:$Z2596))</f>
        <v/>
      </c>
      <c r="AA2597" s="111" t="str">
        <f>IF($Y2597="", "", $Y2597-SUM($AA$11:$AA2596))</f>
        <v/>
      </c>
      <c r="AB2597" s="111" t="str">
        <f t="shared" si="578"/>
        <v/>
      </c>
      <c r="AC2597" s="121" t="str">
        <f t="shared" si="574"/>
        <v/>
      </c>
      <c r="AD2597" s="122" t="str">
        <f t="shared" si="575"/>
        <v/>
      </c>
      <c r="AE2597" s="123" t="str">
        <f t="shared" si="579"/>
        <v/>
      </c>
      <c r="AG2597" s="150" t="str">
        <f t="shared" si="576"/>
        <v/>
      </c>
    </row>
    <row r="2598" spans="1:33" x14ac:dyDescent="0.25">
      <c r="A2598" s="56"/>
      <c r="B2598" s="70"/>
      <c r="C2598" s="76"/>
      <c r="D2598" s="73"/>
      <c r="E2598" s="79"/>
      <c r="F2598" s="56"/>
      <c r="G2598" s="13" t="str">
        <f t="shared" si="567"/>
        <v/>
      </c>
      <c r="H2598" s="56"/>
      <c r="K2598" s="128"/>
      <c r="L2598" s="128"/>
      <c r="M2598" s="128"/>
      <c r="N2598" s="84" t="str">
        <f t="shared" si="568"/>
        <v/>
      </c>
      <c r="O2598" s="128"/>
      <c r="P2598" s="84" t="str">
        <f t="shared" si="569"/>
        <v/>
      </c>
      <c r="Q2598" s="84" t="str">
        <f t="shared" si="566"/>
        <v/>
      </c>
      <c r="R2598" s="84" t="str">
        <f t="shared" si="570"/>
        <v/>
      </c>
      <c r="S2598" s="84" t="str">
        <f t="shared" si="571"/>
        <v/>
      </c>
      <c r="U2598" s="84" t="str">
        <f t="shared" si="572"/>
        <v/>
      </c>
      <c r="W2598" s="108" t="str">
        <f>IF($N2598="", "", SUM($D$11:$D2598))</f>
        <v/>
      </c>
      <c r="X2598" s="111" t="str">
        <f t="shared" si="573"/>
        <v/>
      </c>
      <c r="Y2598" s="114" t="str">
        <f t="shared" si="577"/>
        <v/>
      </c>
      <c r="Z2598" s="111" t="str">
        <f>IF(X2598="", "", X2598-SUM($Z$11:$Z2597))</f>
        <v/>
      </c>
      <c r="AA2598" s="111" t="str">
        <f>IF($Y2598="", "", $Y2598-SUM($AA$11:$AA2597))</f>
        <v/>
      </c>
      <c r="AB2598" s="111" t="str">
        <f t="shared" si="578"/>
        <v/>
      </c>
      <c r="AC2598" s="121" t="str">
        <f t="shared" si="574"/>
        <v/>
      </c>
      <c r="AD2598" s="122" t="str">
        <f t="shared" si="575"/>
        <v/>
      </c>
      <c r="AE2598" s="123" t="str">
        <f t="shared" si="579"/>
        <v/>
      </c>
      <c r="AG2598" s="150" t="str">
        <f t="shared" si="576"/>
        <v/>
      </c>
    </row>
    <row r="2599" spans="1:33" x14ac:dyDescent="0.25">
      <c r="A2599" s="56"/>
      <c r="B2599" s="70"/>
      <c r="C2599" s="76"/>
      <c r="D2599" s="73"/>
      <c r="E2599" s="79"/>
      <c r="F2599" s="56"/>
      <c r="G2599" s="13" t="str">
        <f t="shared" si="567"/>
        <v/>
      </c>
      <c r="H2599" s="56"/>
      <c r="K2599" s="128"/>
      <c r="L2599" s="128"/>
      <c r="M2599" s="128"/>
      <c r="N2599" s="84" t="str">
        <f t="shared" si="568"/>
        <v/>
      </c>
      <c r="O2599" s="128"/>
      <c r="P2599" s="84" t="str">
        <f t="shared" si="569"/>
        <v/>
      </c>
      <c r="Q2599" s="84" t="str">
        <f t="shared" si="566"/>
        <v/>
      </c>
      <c r="R2599" s="84" t="str">
        <f t="shared" si="570"/>
        <v/>
      </c>
      <c r="S2599" s="84" t="str">
        <f t="shared" si="571"/>
        <v/>
      </c>
      <c r="U2599" s="84" t="str">
        <f t="shared" si="572"/>
        <v/>
      </c>
      <c r="W2599" s="108" t="str">
        <f>IF($N2599="", "", SUM($D$11:$D2599))</f>
        <v/>
      </c>
      <c r="X2599" s="111" t="str">
        <f t="shared" si="573"/>
        <v/>
      </c>
      <c r="Y2599" s="114" t="str">
        <f t="shared" si="577"/>
        <v/>
      </c>
      <c r="Z2599" s="111" t="str">
        <f>IF(X2599="", "", X2599-SUM($Z$11:$Z2598))</f>
        <v/>
      </c>
      <c r="AA2599" s="111" t="str">
        <f>IF($Y2599="", "", $Y2599-SUM($AA$11:$AA2598))</f>
        <v/>
      </c>
      <c r="AB2599" s="111" t="str">
        <f t="shared" si="578"/>
        <v/>
      </c>
      <c r="AC2599" s="121" t="str">
        <f t="shared" si="574"/>
        <v/>
      </c>
      <c r="AD2599" s="122" t="str">
        <f t="shared" si="575"/>
        <v/>
      </c>
      <c r="AE2599" s="123" t="str">
        <f t="shared" si="579"/>
        <v/>
      </c>
      <c r="AG2599" s="150" t="str">
        <f t="shared" si="576"/>
        <v/>
      </c>
    </row>
    <row r="2600" spans="1:33" x14ac:dyDescent="0.25">
      <c r="A2600" s="56"/>
      <c r="B2600" s="70"/>
      <c r="C2600" s="76"/>
      <c r="D2600" s="73"/>
      <c r="E2600" s="79"/>
      <c r="F2600" s="56"/>
      <c r="G2600" s="13" t="str">
        <f t="shared" si="567"/>
        <v/>
      </c>
      <c r="H2600" s="56"/>
      <c r="K2600" s="128"/>
      <c r="L2600" s="128"/>
      <c r="M2600" s="128"/>
      <c r="N2600" s="84" t="str">
        <f t="shared" si="568"/>
        <v/>
      </c>
      <c r="O2600" s="128"/>
      <c r="P2600" s="84" t="str">
        <f t="shared" si="569"/>
        <v/>
      </c>
      <c r="Q2600" s="84" t="str">
        <f t="shared" si="566"/>
        <v/>
      </c>
      <c r="R2600" s="84" t="str">
        <f t="shared" si="570"/>
        <v/>
      </c>
      <c r="S2600" s="84" t="str">
        <f t="shared" si="571"/>
        <v/>
      </c>
      <c r="U2600" s="84" t="str">
        <f t="shared" si="572"/>
        <v/>
      </c>
      <c r="W2600" s="108" t="str">
        <f>IF($N2600="", "", SUM($D$11:$D2600))</f>
        <v/>
      </c>
      <c r="X2600" s="111" t="str">
        <f t="shared" si="573"/>
        <v/>
      </c>
      <c r="Y2600" s="114" t="str">
        <f t="shared" si="577"/>
        <v/>
      </c>
      <c r="Z2600" s="111" t="str">
        <f>IF(X2600="", "", X2600-SUM($Z$11:$Z2599))</f>
        <v/>
      </c>
      <c r="AA2600" s="111" t="str">
        <f>IF($Y2600="", "", $Y2600-SUM($AA$11:$AA2599))</f>
        <v/>
      </c>
      <c r="AB2600" s="111" t="str">
        <f t="shared" si="578"/>
        <v/>
      </c>
      <c r="AC2600" s="121" t="str">
        <f t="shared" si="574"/>
        <v/>
      </c>
      <c r="AD2600" s="122" t="str">
        <f t="shared" si="575"/>
        <v/>
      </c>
      <c r="AE2600" s="123" t="str">
        <f t="shared" si="579"/>
        <v/>
      </c>
      <c r="AG2600" s="150" t="str">
        <f t="shared" si="576"/>
        <v/>
      </c>
    </row>
    <row r="2601" spans="1:33" x14ac:dyDescent="0.25">
      <c r="A2601" s="56"/>
      <c r="B2601" s="70"/>
      <c r="C2601" s="76"/>
      <c r="D2601" s="73"/>
      <c r="E2601" s="79"/>
      <c r="F2601" s="56"/>
      <c r="G2601" s="13" t="str">
        <f t="shared" si="567"/>
        <v/>
      </c>
      <c r="H2601" s="56"/>
      <c r="K2601" s="128"/>
      <c r="L2601" s="128"/>
      <c r="M2601" s="128"/>
      <c r="N2601" s="84" t="str">
        <f t="shared" si="568"/>
        <v/>
      </c>
      <c r="O2601" s="128"/>
      <c r="P2601" s="84" t="str">
        <f t="shared" si="569"/>
        <v/>
      </c>
      <c r="Q2601" s="84" t="str">
        <f t="shared" si="566"/>
        <v/>
      </c>
      <c r="R2601" s="84" t="str">
        <f t="shared" si="570"/>
        <v/>
      </c>
      <c r="S2601" s="84" t="str">
        <f t="shared" si="571"/>
        <v/>
      </c>
      <c r="U2601" s="84" t="str">
        <f t="shared" si="572"/>
        <v/>
      </c>
      <c r="W2601" s="108" t="str">
        <f>IF($N2601="", "", SUM($D$11:$D2601))</f>
        <v/>
      </c>
      <c r="X2601" s="111" t="str">
        <f t="shared" si="573"/>
        <v/>
      </c>
      <c r="Y2601" s="114" t="str">
        <f t="shared" si="577"/>
        <v/>
      </c>
      <c r="Z2601" s="111" t="str">
        <f>IF(X2601="", "", X2601-SUM($Z$11:$Z2600))</f>
        <v/>
      </c>
      <c r="AA2601" s="111" t="str">
        <f>IF($Y2601="", "", $Y2601-SUM($AA$11:$AA2600))</f>
        <v/>
      </c>
      <c r="AB2601" s="111" t="str">
        <f t="shared" si="578"/>
        <v/>
      </c>
      <c r="AC2601" s="121" t="str">
        <f t="shared" si="574"/>
        <v/>
      </c>
      <c r="AD2601" s="122" t="str">
        <f t="shared" si="575"/>
        <v/>
      </c>
      <c r="AE2601" s="123" t="str">
        <f t="shared" si="579"/>
        <v/>
      </c>
      <c r="AG2601" s="150" t="str">
        <f t="shared" si="576"/>
        <v/>
      </c>
    </row>
    <row r="2602" spans="1:33" x14ac:dyDescent="0.25">
      <c r="A2602" s="56"/>
      <c r="B2602" s="70"/>
      <c r="C2602" s="76"/>
      <c r="D2602" s="73"/>
      <c r="E2602" s="79"/>
      <c r="F2602" s="56"/>
      <c r="G2602" s="13" t="str">
        <f t="shared" si="567"/>
        <v/>
      </c>
      <c r="H2602" s="56"/>
      <c r="K2602" s="128"/>
      <c r="L2602" s="128"/>
      <c r="M2602" s="128"/>
      <c r="N2602" s="84" t="str">
        <f t="shared" si="568"/>
        <v/>
      </c>
      <c r="O2602" s="128"/>
      <c r="P2602" s="84" t="str">
        <f t="shared" si="569"/>
        <v/>
      </c>
      <c r="Q2602" s="84" t="str">
        <f t="shared" si="566"/>
        <v/>
      </c>
      <c r="R2602" s="84" t="str">
        <f t="shared" si="570"/>
        <v/>
      </c>
      <c r="S2602" s="84" t="str">
        <f t="shared" si="571"/>
        <v/>
      </c>
      <c r="U2602" s="84" t="str">
        <f t="shared" si="572"/>
        <v/>
      </c>
      <c r="W2602" s="108" t="str">
        <f>IF($N2602="", "", SUM($D$11:$D2602))</f>
        <v/>
      </c>
      <c r="X2602" s="111" t="str">
        <f t="shared" si="573"/>
        <v/>
      </c>
      <c r="Y2602" s="114" t="str">
        <f t="shared" si="577"/>
        <v/>
      </c>
      <c r="Z2602" s="111" t="str">
        <f>IF(X2602="", "", X2602-SUM($Z$11:$Z2601))</f>
        <v/>
      </c>
      <c r="AA2602" s="111" t="str">
        <f>IF($Y2602="", "", $Y2602-SUM($AA$11:$AA2601))</f>
        <v/>
      </c>
      <c r="AB2602" s="111" t="str">
        <f t="shared" si="578"/>
        <v/>
      </c>
      <c r="AC2602" s="121" t="str">
        <f t="shared" si="574"/>
        <v/>
      </c>
      <c r="AD2602" s="122" t="str">
        <f t="shared" si="575"/>
        <v/>
      </c>
      <c r="AE2602" s="123" t="str">
        <f t="shared" si="579"/>
        <v/>
      </c>
      <c r="AG2602" s="150" t="str">
        <f t="shared" si="576"/>
        <v/>
      </c>
    </row>
    <row r="2603" spans="1:33" x14ac:dyDescent="0.25">
      <c r="A2603" s="56"/>
      <c r="B2603" s="70"/>
      <c r="C2603" s="76"/>
      <c r="D2603" s="73"/>
      <c r="E2603" s="79"/>
      <c r="F2603" s="56"/>
      <c r="G2603" s="13" t="str">
        <f t="shared" si="567"/>
        <v/>
      </c>
      <c r="H2603" s="56"/>
      <c r="K2603" s="128"/>
      <c r="L2603" s="128"/>
      <c r="M2603" s="128"/>
      <c r="N2603" s="84" t="str">
        <f t="shared" si="568"/>
        <v/>
      </c>
      <c r="O2603" s="128"/>
      <c r="P2603" s="84" t="str">
        <f t="shared" si="569"/>
        <v/>
      </c>
      <c r="Q2603" s="84" t="str">
        <f t="shared" si="566"/>
        <v/>
      </c>
      <c r="R2603" s="84" t="str">
        <f t="shared" si="570"/>
        <v/>
      </c>
      <c r="S2603" s="84" t="str">
        <f t="shared" si="571"/>
        <v/>
      </c>
      <c r="U2603" s="84" t="str">
        <f t="shared" si="572"/>
        <v/>
      </c>
      <c r="W2603" s="108" t="str">
        <f>IF($N2603="", "", SUM($D$11:$D2603))</f>
        <v/>
      </c>
      <c r="X2603" s="111" t="str">
        <f t="shared" si="573"/>
        <v/>
      </c>
      <c r="Y2603" s="114" t="str">
        <f t="shared" si="577"/>
        <v/>
      </c>
      <c r="Z2603" s="111" t="str">
        <f>IF(X2603="", "", X2603-SUM($Z$11:$Z2602))</f>
        <v/>
      </c>
      <c r="AA2603" s="111" t="str">
        <f>IF($Y2603="", "", $Y2603-SUM($AA$11:$AA2602))</f>
        <v/>
      </c>
      <c r="AB2603" s="111" t="str">
        <f t="shared" si="578"/>
        <v/>
      </c>
      <c r="AC2603" s="121" t="str">
        <f t="shared" si="574"/>
        <v/>
      </c>
      <c r="AD2603" s="122" t="str">
        <f t="shared" si="575"/>
        <v/>
      </c>
      <c r="AE2603" s="123" t="str">
        <f t="shared" si="579"/>
        <v/>
      </c>
      <c r="AG2603" s="150" t="str">
        <f t="shared" si="576"/>
        <v/>
      </c>
    </row>
    <row r="2604" spans="1:33" x14ac:dyDescent="0.25">
      <c r="A2604" s="56"/>
      <c r="B2604" s="70"/>
      <c r="C2604" s="76"/>
      <c r="D2604" s="73"/>
      <c r="E2604" s="79"/>
      <c r="F2604" s="56"/>
      <c r="G2604" s="13" t="str">
        <f t="shared" si="567"/>
        <v/>
      </c>
      <c r="H2604" s="56"/>
      <c r="K2604" s="128"/>
      <c r="L2604" s="128"/>
      <c r="M2604" s="128"/>
      <c r="N2604" s="84" t="str">
        <f t="shared" si="568"/>
        <v/>
      </c>
      <c r="O2604" s="128"/>
      <c r="P2604" s="84" t="str">
        <f t="shared" si="569"/>
        <v/>
      </c>
      <c r="Q2604" s="84" t="str">
        <f t="shared" si="566"/>
        <v/>
      </c>
      <c r="R2604" s="84" t="str">
        <f t="shared" si="570"/>
        <v/>
      </c>
      <c r="S2604" s="84" t="str">
        <f t="shared" si="571"/>
        <v/>
      </c>
      <c r="U2604" s="84" t="str">
        <f t="shared" si="572"/>
        <v/>
      </c>
      <c r="W2604" s="108" t="str">
        <f>IF($N2604="", "", SUM($D$11:$D2604))</f>
        <v/>
      </c>
      <c r="X2604" s="111" t="str">
        <f t="shared" si="573"/>
        <v/>
      </c>
      <c r="Y2604" s="114" t="str">
        <f t="shared" si="577"/>
        <v/>
      </c>
      <c r="Z2604" s="111" t="str">
        <f>IF(X2604="", "", X2604-SUM($Z$11:$Z2603))</f>
        <v/>
      </c>
      <c r="AA2604" s="111" t="str">
        <f>IF($Y2604="", "", $Y2604-SUM($AA$11:$AA2603))</f>
        <v/>
      </c>
      <c r="AB2604" s="111" t="str">
        <f t="shared" si="578"/>
        <v/>
      </c>
      <c r="AC2604" s="121" t="str">
        <f t="shared" si="574"/>
        <v/>
      </c>
      <c r="AD2604" s="122" t="str">
        <f t="shared" si="575"/>
        <v/>
      </c>
      <c r="AE2604" s="123" t="str">
        <f t="shared" si="579"/>
        <v/>
      </c>
      <c r="AG2604" s="150" t="str">
        <f t="shared" si="576"/>
        <v/>
      </c>
    </row>
    <row r="2605" spans="1:33" x14ac:dyDescent="0.25">
      <c r="A2605" s="56"/>
      <c r="B2605" s="70"/>
      <c r="C2605" s="76"/>
      <c r="D2605" s="73"/>
      <c r="E2605" s="79"/>
      <c r="F2605" s="56"/>
      <c r="G2605" s="13" t="str">
        <f t="shared" si="567"/>
        <v/>
      </c>
      <c r="H2605" s="56"/>
      <c r="K2605" s="128"/>
      <c r="L2605" s="128"/>
      <c r="M2605" s="128"/>
      <c r="N2605" s="84" t="str">
        <f t="shared" si="568"/>
        <v/>
      </c>
      <c r="O2605" s="128"/>
      <c r="P2605" s="84" t="str">
        <f t="shared" si="569"/>
        <v/>
      </c>
      <c r="Q2605" s="84" t="str">
        <f t="shared" si="566"/>
        <v/>
      </c>
      <c r="R2605" s="84" t="str">
        <f t="shared" si="570"/>
        <v/>
      </c>
      <c r="S2605" s="84" t="str">
        <f t="shared" si="571"/>
        <v/>
      </c>
      <c r="U2605" s="84" t="str">
        <f t="shared" si="572"/>
        <v/>
      </c>
      <c r="W2605" s="108" t="str">
        <f>IF($N2605="", "", SUM($D$11:$D2605))</f>
        <v/>
      </c>
      <c r="X2605" s="111" t="str">
        <f t="shared" si="573"/>
        <v/>
      </c>
      <c r="Y2605" s="114" t="str">
        <f t="shared" si="577"/>
        <v/>
      </c>
      <c r="Z2605" s="111" t="str">
        <f>IF(X2605="", "", X2605-SUM($Z$11:$Z2604))</f>
        <v/>
      </c>
      <c r="AA2605" s="111" t="str">
        <f>IF($Y2605="", "", $Y2605-SUM($AA$11:$AA2604))</f>
        <v/>
      </c>
      <c r="AB2605" s="111" t="str">
        <f t="shared" si="578"/>
        <v/>
      </c>
      <c r="AC2605" s="121" t="str">
        <f t="shared" si="574"/>
        <v/>
      </c>
      <c r="AD2605" s="122" t="str">
        <f t="shared" si="575"/>
        <v/>
      </c>
      <c r="AE2605" s="123" t="str">
        <f t="shared" si="579"/>
        <v/>
      </c>
      <c r="AG2605" s="150" t="str">
        <f t="shared" si="576"/>
        <v/>
      </c>
    </row>
    <row r="2606" spans="1:33" x14ac:dyDescent="0.25">
      <c r="A2606" s="56"/>
      <c r="B2606" s="70"/>
      <c r="C2606" s="76"/>
      <c r="D2606" s="73"/>
      <c r="E2606" s="79"/>
      <c r="F2606" s="56"/>
      <c r="G2606" s="13" t="str">
        <f t="shared" si="567"/>
        <v/>
      </c>
      <c r="H2606" s="56"/>
      <c r="K2606" s="128"/>
      <c r="L2606" s="128"/>
      <c r="M2606" s="128"/>
      <c r="N2606" s="84" t="str">
        <f t="shared" si="568"/>
        <v/>
      </c>
      <c r="O2606" s="128"/>
      <c r="P2606" s="84" t="str">
        <f t="shared" si="569"/>
        <v/>
      </c>
      <c r="Q2606" s="84" t="str">
        <f t="shared" si="566"/>
        <v/>
      </c>
      <c r="R2606" s="84" t="str">
        <f t="shared" si="570"/>
        <v/>
      </c>
      <c r="S2606" s="84" t="str">
        <f t="shared" si="571"/>
        <v/>
      </c>
      <c r="U2606" s="84" t="str">
        <f t="shared" si="572"/>
        <v/>
      </c>
      <c r="W2606" s="108" t="str">
        <f>IF($N2606="", "", SUM($D$11:$D2606))</f>
        <v/>
      </c>
      <c r="X2606" s="111" t="str">
        <f t="shared" si="573"/>
        <v/>
      </c>
      <c r="Y2606" s="114" t="str">
        <f t="shared" si="577"/>
        <v/>
      </c>
      <c r="Z2606" s="111" t="str">
        <f>IF(X2606="", "", X2606-SUM($Z$11:$Z2605))</f>
        <v/>
      </c>
      <c r="AA2606" s="111" t="str">
        <f>IF($Y2606="", "", $Y2606-SUM($AA$11:$AA2605))</f>
        <v/>
      </c>
      <c r="AB2606" s="111" t="str">
        <f t="shared" si="578"/>
        <v/>
      </c>
      <c r="AC2606" s="121" t="str">
        <f t="shared" si="574"/>
        <v/>
      </c>
      <c r="AD2606" s="122" t="str">
        <f t="shared" si="575"/>
        <v/>
      </c>
      <c r="AE2606" s="123" t="str">
        <f t="shared" si="579"/>
        <v/>
      </c>
      <c r="AG2606" s="150" t="str">
        <f t="shared" si="576"/>
        <v/>
      </c>
    </row>
    <row r="2607" spans="1:33" x14ac:dyDescent="0.25">
      <c r="A2607" s="56"/>
      <c r="B2607" s="70"/>
      <c r="C2607" s="76"/>
      <c r="D2607" s="73"/>
      <c r="E2607" s="79"/>
      <c r="F2607" s="56"/>
      <c r="G2607" s="13" t="str">
        <f t="shared" si="567"/>
        <v/>
      </c>
      <c r="H2607" s="56"/>
      <c r="K2607" s="128"/>
      <c r="L2607" s="128"/>
      <c r="M2607" s="128"/>
      <c r="N2607" s="84" t="str">
        <f t="shared" si="568"/>
        <v/>
      </c>
      <c r="O2607" s="128"/>
      <c r="P2607" s="84" t="str">
        <f t="shared" si="569"/>
        <v/>
      </c>
      <c r="Q2607" s="84" t="str">
        <f t="shared" si="566"/>
        <v/>
      </c>
      <c r="R2607" s="84" t="str">
        <f t="shared" si="570"/>
        <v/>
      </c>
      <c r="S2607" s="84" t="str">
        <f t="shared" si="571"/>
        <v/>
      </c>
      <c r="U2607" s="84" t="str">
        <f t="shared" si="572"/>
        <v/>
      </c>
      <c r="W2607" s="108" t="str">
        <f>IF($N2607="", "", SUM($D$11:$D2607))</f>
        <v/>
      </c>
      <c r="X2607" s="111" t="str">
        <f t="shared" si="573"/>
        <v/>
      </c>
      <c r="Y2607" s="114" t="str">
        <f t="shared" si="577"/>
        <v/>
      </c>
      <c r="Z2607" s="111" t="str">
        <f>IF(X2607="", "", X2607-SUM($Z$11:$Z2606))</f>
        <v/>
      </c>
      <c r="AA2607" s="111" t="str">
        <f>IF($Y2607="", "", $Y2607-SUM($AA$11:$AA2606))</f>
        <v/>
      </c>
      <c r="AB2607" s="111" t="str">
        <f t="shared" si="578"/>
        <v/>
      </c>
      <c r="AC2607" s="121" t="str">
        <f t="shared" si="574"/>
        <v/>
      </c>
      <c r="AD2607" s="122" t="str">
        <f t="shared" si="575"/>
        <v/>
      </c>
      <c r="AE2607" s="123" t="str">
        <f t="shared" si="579"/>
        <v/>
      </c>
      <c r="AG2607" s="150" t="str">
        <f t="shared" si="576"/>
        <v/>
      </c>
    </row>
    <row r="2608" spans="1:33" x14ac:dyDescent="0.25">
      <c r="A2608" s="56"/>
      <c r="B2608" s="70"/>
      <c r="C2608" s="76"/>
      <c r="D2608" s="73"/>
      <c r="E2608" s="79"/>
      <c r="F2608" s="56"/>
      <c r="G2608" s="13" t="str">
        <f t="shared" si="567"/>
        <v/>
      </c>
      <c r="H2608" s="56"/>
      <c r="K2608" s="128"/>
      <c r="L2608" s="128"/>
      <c r="M2608" s="128"/>
      <c r="N2608" s="84" t="str">
        <f t="shared" si="568"/>
        <v/>
      </c>
      <c r="O2608" s="128"/>
      <c r="P2608" s="84" t="str">
        <f t="shared" si="569"/>
        <v/>
      </c>
      <c r="Q2608" s="84" t="str">
        <f t="shared" si="566"/>
        <v/>
      </c>
      <c r="R2608" s="84" t="str">
        <f t="shared" si="570"/>
        <v/>
      </c>
      <c r="S2608" s="84" t="str">
        <f t="shared" si="571"/>
        <v/>
      </c>
      <c r="U2608" s="84" t="str">
        <f t="shared" si="572"/>
        <v/>
      </c>
      <c r="W2608" s="108" t="str">
        <f>IF($N2608="", "", SUM($D$11:$D2608))</f>
        <v/>
      </c>
      <c r="X2608" s="111" t="str">
        <f t="shared" si="573"/>
        <v/>
      </c>
      <c r="Y2608" s="114" t="str">
        <f t="shared" si="577"/>
        <v/>
      </c>
      <c r="Z2608" s="111" t="str">
        <f>IF(X2608="", "", X2608-SUM($Z$11:$Z2607))</f>
        <v/>
      </c>
      <c r="AA2608" s="111" t="str">
        <f>IF($Y2608="", "", $Y2608-SUM($AA$11:$AA2607))</f>
        <v/>
      </c>
      <c r="AB2608" s="111" t="str">
        <f t="shared" si="578"/>
        <v/>
      </c>
      <c r="AC2608" s="121" t="str">
        <f t="shared" si="574"/>
        <v/>
      </c>
      <c r="AD2608" s="122" t="str">
        <f t="shared" si="575"/>
        <v/>
      </c>
      <c r="AE2608" s="123" t="str">
        <f t="shared" si="579"/>
        <v/>
      </c>
      <c r="AG2608" s="150" t="str">
        <f t="shared" si="576"/>
        <v/>
      </c>
    </row>
    <row r="2609" spans="1:33" x14ac:dyDescent="0.25">
      <c r="A2609" s="56"/>
      <c r="B2609" s="70"/>
      <c r="C2609" s="76"/>
      <c r="D2609" s="73"/>
      <c r="E2609" s="79"/>
      <c r="F2609" s="56"/>
      <c r="G2609" s="13" t="str">
        <f t="shared" si="567"/>
        <v/>
      </c>
      <c r="H2609" s="56"/>
      <c r="K2609" s="128"/>
      <c r="L2609" s="128"/>
      <c r="M2609" s="128"/>
      <c r="N2609" s="84" t="str">
        <f t="shared" si="568"/>
        <v/>
      </c>
      <c r="O2609" s="128"/>
      <c r="P2609" s="84" t="str">
        <f t="shared" si="569"/>
        <v/>
      </c>
      <c r="Q2609" s="84" t="str">
        <f t="shared" si="566"/>
        <v/>
      </c>
      <c r="R2609" s="84" t="str">
        <f t="shared" si="570"/>
        <v/>
      </c>
      <c r="S2609" s="84" t="str">
        <f t="shared" si="571"/>
        <v/>
      </c>
      <c r="U2609" s="84" t="str">
        <f t="shared" si="572"/>
        <v/>
      </c>
      <c r="W2609" s="108" t="str">
        <f>IF($N2609="", "", SUM($D$11:$D2609))</f>
        <v/>
      </c>
      <c r="X2609" s="111" t="str">
        <f t="shared" si="573"/>
        <v/>
      </c>
      <c r="Y2609" s="114" t="str">
        <f t="shared" si="577"/>
        <v/>
      </c>
      <c r="Z2609" s="111" t="str">
        <f>IF(X2609="", "", X2609-SUM($Z$11:$Z2608))</f>
        <v/>
      </c>
      <c r="AA2609" s="111" t="str">
        <f>IF($Y2609="", "", $Y2609-SUM($AA$11:$AA2608))</f>
        <v/>
      </c>
      <c r="AB2609" s="111" t="str">
        <f t="shared" si="578"/>
        <v/>
      </c>
      <c r="AC2609" s="121" t="str">
        <f t="shared" si="574"/>
        <v/>
      </c>
      <c r="AD2609" s="122" t="str">
        <f t="shared" si="575"/>
        <v/>
      </c>
      <c r="AE2609" s="123" t="str">
        <f t="shared" si="579"/>
        <v/>
      </c>
      <c r="AG2609" s="150" t="str">
        <f t="shared" si="576"/>
        <v/>
      </c>
    </row>
    <row r="2610" spans="1:33" x14ac:dyDescent="0.25">
      <c r="A2610" s="56"/>
      <c r="B2610" s="70"/>
      <c r="C2610" s="76"/>
      <c r="D2610" s="73"/>
      <c r="E2610" s="79"/>
      <c r="F2610" s="56"/>
      <c r="G2610" s="13" t="str">
        <f t="shared" si="567"/>
        <v/>
      </c>
      <c r="H2610" s="56"/>
      <c r="K2610" s="128"/>
      <c r="L2610" s="128"/>
      <c r="M2610" s="128"/>
      <c r="N2610" s="84" t="str">
        <f t="shared" si="568"/>
        <v/>
      </c>
      <c r="O2610" s="128"/>
      <c r="P2610" s="84" t="str">
        <f t="shared" si="569"/>
        <v/>
      </c>
      <c r="Q2610" s="84" t="str">
        <f t="shared" si="566"/>
        <v/>
      </c>
      <c r="R2610" s="84" t="str">
        <f t="shared" si="570"/>
        <v/>
      </c>
      <c r="S2610" s="84" t="str">
        <f t="shared" si="571"/>
        <v/>
      </c>
      <c r="U2610" s="84" t="str">
        <f t="shared" si="572"/>
        <v/>
      </c>
      <c r="W2610" s="108" t="str">
        <f>IF($N2610="", "", SUM($D$11:$D2610))</f>
        <v/>
      </c>
      <c r="X2610" s="111" t="str">
        <f t="shared" si="573"/>
        <v/>
      </c>
      <c r="Y2610" s="114" t="str">
        <f t="shared" si="577"/>
        <v/>
      </c>
      <c r="Z2610" s="111" t="str">
        <f>IF(X2610="", "", X2610-SUM($Z$11:$Z2609))</f>
        <v/>
      </c>
      <c r="AA2610" s="111" t="str">
        <f>IF($Y2610="", "", $Y2610-SUM($AA$11:$AA2609))</f>
        <v/>
      </c>
      <c r="AB2610" s="111" t="str">
        <f t="shared" si="578"/>
        <v/>
      </c>
      <c r="AC2610" s="121" t="str">
        <f t="shared" si="574"/>
        <v/>
      </c>
      <c r="AD2610" s="122" t="str">
        <f t="shared" si="575"/>
        <v/>
      </c>
      <c r="AE2610" s="123" t="str">
        <f t="shared" si="579"/>
        <v/>
      </c>
      <c r="AG2610" s="150" t="str">
        <f t="shared" si="576"/>
        <v/>
      </c>
    </row>
    <row r="2611" spans="1:33" x14ac:dyDescent="0.25">
      <c r="A2611" s="56"/>
      <c r="B2611" s="70"/>
      <c r="C2611" s="76"/>
      <c r="D2611" s="73"/>
      <c r="E2611" s="79"/>
      <c r="F2611" s="56"/>
      <c r="G2611" s="13" t="str">
        <f t="shared" si="567"/>
        <v/>
      </c>
      <c r="H2611" s="56"/>
      <c r="K2611" s="128"/>
      <c r="L2611" s="128"/>
      <c r="M2611" s="128"/>
      <c r="N2611" s="84" t="str">
        <f t="shared" si="568"/>
        <v/>
      </c>
      <c r="O2611" s="128"/>
      <c r="P2611" s="84" t="str">
        <f t="shared" si="569"/>
        <v/>
      </c>
      <c r="Q2611" s="84" t="str">
        <f t="shared" si="566"/>
        <v/>
      </c>
      <c r="R2611" s="84" t="str">
        <f t="shared" si="570"/>
        <v/>
      </c>
      <c r="S2611" s="84" t="str">
        <f t="shared" si="571"/>
        <v/>
      </c>
      <c r="U2611" s="84" t="str">
        <f t="shared" si="572"/>
        <v/>
      </c>
      <c r="W2611" s="108" t="str">
        <f>IF($N2611="", "", SUM($D$11:$D2611))</f>
        <v/>
      </c>
      <c r="X2611" s="111" t="str">
        <f t="shared" si="573"/>
        <v/>
      </c>
      <c r="Y2611" s="114" t="str">
        <f t="shared" si="577"/>
        <v/>
      </c>
      <c r="Z2611" s="111" t="str">
        <f>IF(X2611="", "", X2611-SUM($Z$11:$Z2610))</f>
        <v/>
      </c>
      <c r="AA2611" s="111" t="str">
        <f>IF($Y2611="", "", $Y2611-SUM($AA$11:$AA2610))</f>
        <v/>
      </c>
      <c r="AB2611" s="111" t="str">
        <f t="shared" si="578"/>
        <v/>
      </c>
      <c r="AC2611" s="121" t="str">
        <f t="shared" si="574"/>
        <v/>
      </c>
      <c r="AD2611" s="122" t="str">
        <f t="shared" si="575"/>
        <v/>
      </c>
      <c r="AE2611" s="123" t="str">
        <f t="shared" si="579"/>
        <v/>
      </c>
      <c r="AG2611" s="150" t="str">
        <f t="shared" si="576"/>
        <v/>
      </c>
    </row>
    <row r="2612" spans="1:33" x14ac:dyDescent="0.25">
      <c r="A2612" s="56"/>
      <c r="B2612" s="70"/>
      <c r="C2612" s="76"/>
      <c r="D2612" s="73"/>
      <c r="E2612" s="79"/>
      <c r="F2612" s="56"/>
      <c r="G2612" s="13" t="str">
        <f t="shared" si="567"/>
        <v/>
      </c>
      <c r="H2612" s="56"/>
      <c r="K2612" s="128"/>
      <c r="L2612" s="128"/>
      <c r="M2612" s="128"/>
      <c r="N2612" s="84" t="str">
        <f t="shared" si="568"/>
        <v/>
      </c>
      <c r="O2612" s="128"/>
      <c r="P2612" s="84" t="str">
        <f t="shared" si="569"/>
        <v/>
      </c>
      <c r="Q2612" s="84" t="str">
        <f t="shared" si="566"/>
        <v/>
      </c>
      <c r="R2612" s="84" t="str">
        <f t="shared" si="570"/>
        <v/>
      </c>
      <c r="S2612" s="84" t="str">
        <f t="shared" si="571"/>
        <v/>
      </c>
      <c r="U2612" s="84" t="str">
        <f t="shared" si="572"/>
        <v/>
      </c>
      <c r="W2612" s="108" t="str">
        <f>IF($N2612="", "", SUM($D$11:$D2612))</f>
        <v/>
      </c>
      <c r="X2612" s="111" t="str">
        <f t="shared" si="573"/>
        <v/>
      </c>
      <c r="Y2612" s="114" t="str">
        <f t="shared" si="577"/>
        <v/>
      </c>
      <c r="Z2612" s="111" t="str">
        <f>IF(X2612="", "", X2612-SUM($Z$11:$Z2611))</f>
        <v/>
      </c>
      <c r="AA2612" s="111" t="str">
        <f>IF($Y2612="", "", $Y2612-SUM($AA$11:$AA2611))</f>
        <v/>
      </c>
      <c r="AB2612" s="111" t="str">
        <f t="shared" si="578"/>
        <v/>
      </c>
      <c r="AC2612" s="121" t="str">
        <f t="shared" si="574"/>
        <v/>
      </c>
      <c r="AD2612" s="122" t="str">
        <f t="shared" si="575"/>
        <v/>
      </c>
      <c r="AE2612" s="123" t="str">
        <f t="shared" si="579"/>
        <v/>
      </c>
      <c r="AG2612" s="150" t="str">
        <f t="shared" si="576"/>
        <v/>
      </c>
    </row>
    <row r="2613" spans="1:33" x14ac:dyDescent="0.25">
      <c r="A2613" s="56"/>
      <c r="B2613" s="70"/>
      <c r="C2613" s="76"/>
      <c r="D2613" s="73"/>
      <c r="E2613" s="79"/>
      <c r="F2613" s="56"/>
      <c r="G2613" s="13" t="str">
        <f t="shared" si="567"/>
        <v/>
      </c>
      <c r="H2613" s="56"/>
      <c r="K2613" s="128"/>
      <c r="L2613" s="128"/>
      <c r="M2613" s="128"/>
      <c r="N2613" s="84" t="str">
        <f t="shared" si="568"/>
        <v/>
      </c>
      <c r="O2613" s="128"/>
      <c r="P2613" s="84" t="str">
        <f t="shared" si="569"/>
        <v/>
      </c>
      <c r="Q2613" s="84" t="str">
        <f t="shared" si="566"/>
        <v/>
      </c>
      <c r="R2613" s="84" t="str">
        <f t="shared" si="570"/>
        <v/>
      </c>
      <c r="S2613" s="84" t="str">
        <f t="shared" si="571"/>
        <v/>
      </c>
      <c r="U2613" s="84" t="str">
        <f t="shared" si="572"/>
        <v/>
      </c>
      <c r="W2613" s="108" t="str">
        <f>IF($N2613="", "", SUM($D$11:$D2613))</f>
        <v/>
      </c>
      <c r="X2613" s="111" t="str">
        <f t="shared" si="573"/>
        <v/>
      </c>
      <c r="Y2613" s="114" t="str">
        <f t="shared" si="577"/>
        <v/>
      </c>
      <c r="Z2613" s="111" t="str">
        <f>IF(X2613="", "", X2613-SUM($Z$11:$Z2612))</f>
        <v/>
      </c>
      <c r="AA2613" s="111" t="str">
        <f>IF($Y2613="", "", $Y2613-SUM($AA$11:$AA2612))</f>
        <v/>
      </c>
      <c r="AB2613" s="111" t="str">
        <f t="shared" si="578"/>
        <v/>
      </c>
      <c r="AC2613" s="121" t="str">
        <f t="shared" si="574"/>
        <v/>
      </c>
      <c r="AD2613" s="122" t="str">
        <f t="shared" si="575"/>
        <v/>
      </c>
      <c r="AE2613" s="123" t="str">
        <f t="shared" si="579"/>
        <v/>
      </c>
      <c r="AG2613" s="150" t="str">
        <f t="shared" si="576"/>
        <v/>
      </c>
    </row>
    <row r="2614" spans="1:33" x14ac:dyDescent="0.25">
      <c r="A2614" s="56"/>
      <c r="B2614" s="70"/>
      <c r="C2614" s="76"/>
      <c r="D2614" s="73"/>
      <c r="E2614" s="79"/>
      <c r="F2614" s="56"/>
      <c r="G2614" s="13" t="str">
        <f t="shared" si="567"/>
        <v/>
      </c>
      <c r="H2614" s="56"/>
      <c r="K2614" s="128"/>
      <c r="L2614" s="128"/>
      <c r="M2614" s="128"/>
      <c r="N2614" s="84" t="str">
        <f t="shared" si="568"/>
        <v/>
      </c>
      <c r="O2614" s="128"/>
      <c r="P2614" s="84" t="str">
        <f t="shared" si="569"/>
        <v/>
      </c>
      <c r="Q2614" s="84" t="str">
        <f t="shared" si="566"/>
        <v/>
      </c>
      <c r="R2614" s="84" t="str">
        <f t="shared" si="570"/>
        <v/>
      </c>
      <c r="S2614" s="84" t="str">
        <f t="shared" si="571"/>
        <v/>
      </c>
      <c r="U2614" s="84" t="str">
        <f t="shared" si="572"/>
        <v/>
      </c>
      <c r="W2614" s="108" t="str">
        <f>IF($N2614="", "", SUM($D$11:$D2614))</f>
        <v/>
      </c>
      <c r="X2614" s="111" t="str">
        <f t="shared" si="573"/>
        <v/>
      </c>
      <c r="Y2614" s="114" t="str">
        <f t="shared" si="577"/>
        <v/>
      </c>
      <c r="Z2614" s="111" t="str">
        <f>IF(X2614="", "", X2614-SUM($Z$11:$Z2613))</f>
        <v/>
      </c>
      <c r="AA2614" s="111" t="str">
        <f>IF($Y2614="", "", $Y2614-SUM($AA$11:$AA2613))</f>
        <v/>
      </c>
      <c r="AB2614" s="111" t="str">
        <f t="shared" si="578"/>
        <v/>
      </c>
      <c r="AC2614" s="121" t="str">
        <f t="shared" si="574"/>
        <v/>
      </c>
      <c r="AD2614" s="122" t="str">
        <f t="shared" si="575"/>
        <v/>
      </c>
      <c r="AE2614" s="123" t="str">
        <f t="shared" si="579"/>
        <v/>
      </c>
      <c r="AG2614" s="150" t="str">
        <f t="shared" si="576"/>
        <v/>
      </c>
    </row>
    <row r="2615" spans="1:33" x14ac:dyDescent="0.25">
      <c r="A2615" s="56"/>
      <c r="B2615" s="70"/>
      <c r="C2615" s="76"/>
      <c r="D2615" s="73"/>
      <c r="E2615" s="79"/>
      <c r="F2615" s="56"/>
      <c r="G2615" s="13" t="str">
        <f t="shared" si="567"/>
        <v/>
      </c>
      <c r="H2615" s="56"/>
      <c r="K2615" s="128"/>
      <c r="L2615" s="128"/>
      <c r="M2615" s="128"/>
      <c r="N2615" s="84" t="str">
        <f t="shared" si="568"/>
        <v/>
      </c>
      <c r="O2615" s="128"/>
      <c r="P2615" s="84" t="str">
        <f t="shared" si="569"/>
        <v/>
      </c>
      <c r="Q2615" s="84" t="str">
        <f t="shared" si="566"/>
        <v/>
      </c>
      <c r="R2615" s="84" t="str">
        <f t="shared" si="570"/>
        <v/>
      </c>
      <c r="S2615" s="84" t="str">
        <f t="shared" si="571"/>
        <v/>
      </c>
      <c r="U2615" s="84" t="str">
        <f t="shared" si="572"/>
        <v/>
      </c>
      <c r="W2615" s="108" t="str">
        <f>IF($N2615="", "", SUM($D$11:$D2615))</f>
        <v/>
      </c>
      <c r="X2615" s="111" t="str">
        <f t="shared" si="573"/>
        <v/>
      </c>
      <c r="Y2615" s="114" t="str">
        <f t="shared" si="577"/>
        <v/>
      </c>
      <c r="Z2615" s="111" t="str">
        <f>IF(X2615="", "", X2615-SUM($Z$11:$Z2614))</f>
        <v/>
      </c>
      <c r="AA2615" s="111" t="str">
        <f>IF($Y2615="", "", $Y2615-SUM($AA$11:$AA2614))</f>
        <v/>
      </c>
      <c r="AB2615" s="111" t="str">
        <f t="shared" si="578"/>
        <v/>
      </c>
      <c r="AC2615" s="121" t="str">
        <f t="shared" si="574"/>
        <v/>
      </c>
      <c r="AD2615" s="122" t="str">
        <f t="shared" si="575"/>
        <v/>
      </c>
      <c r="AE2615" s="123" t="str">
        <f t="shared" si="579"/>
        <v/>
      </c>
      <c r="AG2615" s="150" t="str">
        <f t="shared" si="576"/>
        <v/>
      </c>
    </row>
    <row r="2616" spans="1:33" x14ac:dyDescent="0.25">
      <c r="A2616" s="56"/>
      <c r="B2616" s="70"/>
      <c r="C2616" s="76"/>
      <c r="D2616" s="73"/>
      <c r="E2616" s="79"/>
      <c r="F2616" s="56"/>
      <c r="G2616" s="13" t="str">
        <f t="shared" si="567"/>
        <v/>
      </c>
      <c r="H2616" s="56"/>
      <c r="K2616" s="128"/>
      <c r="L2616" s="128"/>
      <c r="M2616" s="128"/>
      <c r="N2616" s="84" t="str">
        <f t="shared" si="568"/>
        <v/>
      </c>
      <c r="O2616" s="128"/>
      <c r="P2616" s="84" t="str">
        <f t="shared" si="569"/>
        <v/>
      </c>
      <c r="Q2616" s="84" t="str">
        <f t="shared" si="566"/>
        <v/>
      </c>
      <c r="R2616" s="84" t="str">
        <f t="shared" si="570"/>
        <v/>
      </c>
      <c r="S2616" s="84" t="str">
        <f t="shared" si="571"/>
        <v/>
      </c>
      <c r="U2616" s="84" t="str">
        <f t="shared" si="572"/>
        <v/>
      </c>
      <c r="W2616" s="108" t="str">
        <f>IF($N2616="", "", SUM($D$11:$D2616))</f>
        <v/>
      </c>
      <c r="X2616" s="111" t="str">
        <f t="shared" si="573"/>
        <v/>
      </c>
      <c r="Y2616" s="114" t="str">
        <f t="shared" si="577"/>
        <v/>
      </c>
      <c r="Z2616" s="111" t="str">
        <f>IF(X2616="", "", X2616-SUM($Z$11:$Z2615))</f>
        <v/>
      </c>
      <c r="AA2616" s="111" t="str">
        <f>IF($Y2616="", "", $Y2616-SUM($AA$11:$AA2615))</f>
        <v/>
      </c>
      <c r="AB2616" s="111" t="str">
        <f t="shared" si="578"/>
        <v/>
      </c>
      <c r="AC2616" s="121" t="str">
        <f t="shared" si="574"/>
        <v/>
      </c>
      <c r="AD2616" s="122" t="str">
        <f t="shared" si="575"/>
        <v/>
      </c>
      <c r="AE2616" s="123" t="str">
        <f t="shared" si="579"/>
        <v/>
      </c>
      <c r="AG2616" s="150" t="str">
        <f t="shared" si="576"/>
        <v/>
      </c>
    </row>
    <row r="2617" spans="1:33" x14ac:dyDescent="0.25">
      <c r="A2617" s="56"/>
      <c r="B2617" s="70"/>
      <c r="C2617" s="76"/>
      <c r="D2617" s="73"/>
      <c r="E2617" s="79"/>
      <c r="F2617" s="56"/>
      <c r="G2617" s="13" t="str">
        <f t="shared" si="567"/>
        <v/>
      </c>
      <c r="H2617" s="56"/>
      <c r="K2617" s="128"/>
      <c r="L2617" s="128"/>
      <c r="M2617" s="128"/>
      <c r="N2617" s="84" t="str">
        <f t="shared" si="568"/>
        <v/>
      </c>
      <c r="O2617" s="128"/>
      <c r="P2617" s="84" t="str">
        <f t="shared" si="569"/>
        <v/>
      </c>
      <c r="Q2617" s="84" t="str">
        <f t="shared" si="566"/>
        <v/>
      </c>
      <c r="R2617" s="84" t="str">
        <f t="shared" si="570"/>
        <v/>
      </c>
      <c r="S2617" s="84" t="str">
        <f t="shared" si="571"/>
        <v/>
      </c>
      <c r="U2617" s="84" t="str">
        <f t="shared" si="572"/>
        <v/>
      </c>
      <c r="W2617" s="108" t="str">
        <f>IF($N2617="", "", SUM($D$11:$D2617))</f>
        <v/>
      </c>
      <c r="X2617" s="111" t="str">
        <f t="shared" si="573"/>
        <v/>
      </c>
      <c r="Y2617" s="114" t="str">
        <f t="shared" si="577"/>
        <v/>
      </c>
      <c r="Z2617" s="111" t="str">
        <f>IF(X2617="", "", X2617-SUM($Z$11:$Z2616))</f>
        <v/>
      </c>
      <c r="AA2617" s="111" t="str">
        <f>IF($Y2617="", "", $Y2617-SUM($AA$11:$AA2616))</f>
        <v/>
      </c>
      <c r="AB2617" s="111" t="str">
        <f t="shared" si="578"/>
        <v/>
      </c>
      <c r="AC2617" s="121" t="str">
        <f t="shared" si="574"/>
        <v/>
      </c>
      <c r="AD2617" s="122" t="str">
        <f t="shared" si="575"/>
        <v/>
      </c>
      <c r="AE2617" s="123" t="str">
        <f t="shared" si="579"/>
        <v/>
      </c>
      <c r="AG2617" s="150" t="str">
        <f t="shared" si="576"/>
        <v/>
      </c>
    </row>
    <row r="2618" spans="1:33" x14ac:dyDescent="0.25">
      <c r="A2618" s="56"/>
      <c r="B2618" s="70"/>
      <c r="C2618" s="76"/>
      <c r="D2618" s="73"/>
      <c r="E2618" s="79"/>
      <c r="F2618" s="56"/>
      <c r="G2618" s="13" t="str">
        <f t="shared" si="567"/>
        <v/>
      </c>
      <c r="H2618" s="56"/>
      <c r="K2618" s="128"/>
      <c r="L2618" s="128"/>
      <c r="M2618" s="128"/>
      <c r="N2618" s="84" t="str">
        <f t="shared" si="568"/>
        <v/>
      </c>
      <c r="O2618" s="128"/>
      <c r="P2618" s="84" t="str">
        <f t="shared" si="569"/>
        <v/>
      </c>
      <c r="Q2618" s="84" t="str">
        <f t="shared" si="566"/>
        <v/>
      </c>
      <c r="R2618" s="84" t="str">
        <f t="shared" si="570"/>
        <v/>
      </c>
      <c r="S2618" s="84" t="str">
        <f t="shared" si="571"/>
        <v/>
      </c>
      <c r="U2618" s="84" t="str">
        <f t="shared" si="572"/>
        <v/>
      </c>
      <c r="W2618" s="108" t="str">
        <f>IF($N2618="", "", SUM($D$11:$D2618))</f>
        <v/>
      </c>
      <c r="X2618" s="111" t="str">
        <f t="shared" si="573"/>
        <v/>
      </c>
      <c r="Y2618" s="114" t="str">
        <f t="shared" si="577"/>
        <v/>
      </c>
      <c r="Z2618" s="111" t="str">
        <f>IF(X2618="", "", X2618-SUM($Z$11:$Z2617))</f>
        <v/>
      </c>
      <c r="AA2618" s="111" t="str">
        <f>IF($Y2618="", "", $Y2618-SUM($AA$11:$AA2617))</f>
        <v/>
      </c>
      <c r="AB2618" s="111" t="str">
        <f t="shared" si="578"/>
        <v/>
      </c>
      <c r="AC2618" s="121" t="str">
        <f t="shared" si="574"/>
        <v/>
      </c>
      <c r="AD2618" s="122" t="str">
        <f t="shared" si="575"/>
        <v/>
      </c>
      <c r="AE2618" s="123" t="str">
        <f t="shared" si="579"/>
        <v/>
      </c>
      <c r="AG2618" s="150" t="str">
        <f t="shared" si="576"/>
        <v/>
      </c>
    </row>
    <row r="2619" spans="1:33" x14ac:dyDescent="0.25">
      <c r="A2619" s="56"/>
      <c r="B2619" s="70"/>
      <c r="C2619" s="76"/>
      <c r="D2619" s="73"/>
      <c r="E2619" s="79"/>
      <c r="F2619" s="56"/>
      <c r="G2619" s="13" t="str">
        <f t="shared" si="567"/>
        <v/>
      </c>
      <c r="H2619" s="56"/>
      <c r="K2619" s="128"/>
      <c r="L2619" s="128"/>
      <c r="M2619" s="128"/>
      <c r="N2619" s="84" t="str">
        <f t="shared" si="568"/>
        <v/>
      </c>
      <c r="O2619" s="128"/>
      <c r="P2619" s="84" t="str">
        <f t="shared" si="569"/>
        <v/>
      </c>
      <c r="Q2619" s="84" t="str">
        <f t="shared" si="566"/>
        <v/>
      </c>
      <c r="R2619" s="84" t="str">
        <f t="shared" si="570"/>
        <v/>
      </c>
      <c r="S2619" s="84" t="str">
        <f t="shared" si="571"/>
        <v/>
      </c>
      <c r="U2619" s="84" t="str">
        <f t="shared" si="572"/>
        <v/>
      </c>
      <c r="W2619" s="108" t="str">
        <f>IF($N2619="", "", SUM($D$11:$D2619))</f>
        <v/>
      </c>
      <c r="X2619" s="111" t="str">
        <f t="shared" si="573"/>
        <v/>
      </c>
      <c r="Y2619" s="114" t="str">
        <f t="shared" si="577"/>
        <v/>
      </c>
      <c r="Z2619" s="111" t="str">
        <f>IF(X2619="", "", X2619-SUM($Z$11:$Z2618))</f>
        <v/>
      </c>
      <c r="AA2619" s="111" t="str">
        <f>IF($Y2619="", "", $Y2619-SUM($AA$11:$AA2618))</f>
        <v/>
      </c>
      <c r="AB2619" s="111" t="str">
        <f t="shared" si="578"/>
        <v/>
      </c>
      <c r="AC2619" s="121" t="str">
        <f t="shared" si="574"/>
        <v/>
      </c>
      <c r="AD2619" s="122" t="str">
        <f t="shared" si="575"/>
        <v/>
      </c>
      <c r="AE2619" s="123" t="str">
        <f t="shared" si="579"/>
        <v/>
      </c>
      <c r="AG2619" s="150" t="str">
        <f t="shared" si="576"/>
        <v/>
      </c>
    </row>
    <row r="2620" spans="1:33" x14ac:dyDescent="0.25">
      <c r="A2620" s="56"/>
      <c r="B2620" s="70"/>
      <c r="C2620" s="76"/>
      <c r="D2620" s="73"/>
      <c r="E2620" s="79"/>
      <c r="F2620" s="56"/>
      <c r="G2620" s="13" t="str">
        <f t="shared" si="567"/>
        <v/>
      </c>
      <c r="H2620" s="56"/>
      <c r="K2620" s="128"/>
      <c r="L2620" s="128"/>
      <c r="M2620" s="128"/>
      <c r="N2620" s="84" t="str">
        <f t="shared" si="568"/>
        <v/>
      </c>
      <c r="O2620" s="128"/>
      <c r="P2620" s="84" t="str">
        <f t="shared" si="569"/>
        <v/>
      </c>
      <c r="Q2620" s="84" t="str">
        <f t="shared" si="566"/>
        <v/>
      </c>
      <c r="R2620" s="84" t="str">
        <f t="shared" si="570"/>
        <v/>
      </c>
      <c r="S2620" s="84" t="str">
        <f t="shared" si="571"/>
        <v/>
      </c>
      <c r="U2620" s="84" t="str">
        <f t="shared" si="572"/>
        <v/>
      </c>
      <c r="W2620" s="108" t="str">
        <f>IF($N2620="", "", SUM($D$11:$D2620))</f>
        <v/>
      </c>
      <c r="X2620" s="111" t="str">
        <f t="shared" si="573"/>
        <v/>
      </c>
      <c r="Y2620" s="114" t="str">
        <f t="shared" si="577"/>
        <v/>
      </c>
      <c r="Z2620" s="111" t="str">
        <f>IF(X2620="", "", X2620-SUM($Z$11:$Z2619))</f>
        <v/>
      </c>
      <c r="AA2620" s="111" t="str">
        <f>IF($Y2620="", "", $Y2620-SUM($AA$11:$AA2619))</f>
        <v/>
      </c>
      <c r="AB2620" s="111" t="str">
        <f t="shared" si="578"/>
        <v/>
      </c>
      <c r="AC2620" s="121" t="str">
        <f t="shared" si="574"/>
        <v/>
      </c>
      <c r="AD2620" s="122" t="str">
        <f t="shared" si="575"/>
        <v/>
      </c>
      <c r="AE2620" s="123" t="str">
        <f t="shared" si="579"/>
        <v/>
      </c>
      <c r="AG2620" s="150" t="str">
        <f t="shared" si="576"/>
        <v/>
      </c>
    </row>
    <row r="2621" spans="1:33" x14ac:dyDescent="0.25">
      <c r="A2621" s="56"/>
      <c r="B2621" s="70"/>
      <c r="C2621" s="76"/>
      <c r="D2621" s="73"/>
      <c r="E2621" s="79"/>
      <c r="F2621" s="56"/>
      <c r="G2621" s="13" t="str">
        <f t="shared" si="567"/>
        <v/>
      </c>
      <c r="H2621" s="56"/>
      <c r="K2621" s="128"/>
      <c r="L2621" s="128"/>
      <c r="M2621" s="128"/>
      <c r="N2621" s="84" t="str">
        <f t="shared" si="568"/>
        <v/>
      </c>
      <c r="O2621" s="128"/>
      <c r="P2621" s="84" t="str">
        <f t="shared" si="569"/>
        <v/>
      </c>
      <c r="Q2621" s="84" t="str">
        <f t="shared" si="566"/>
        <v/>
      </c>
      <c r="R2621" s="84" t="str">
        <f t="shared" si="570"/>
        <v/>
      </c>
      <c r="S2621" s="84" t="str">
        <f t="shared" si="571"/>
        <v/>
      </c>
      <c r="U2621" s="84" t="str">
        <f t="shared" si="572"/>
        <v/>
      </c>
      <c r="W2621" s="108" t="str">
        <f>IF($N2621="", "", SUM($D$11:$D2621))</f>
        <v/>
      </c>
      <c r="X2621" s="111" t="str">
        <f t="shared" si="573"/>
        <v/>
      </c>
      <c r="Y2621" s="114" t="str">
        <f t="shared" si="577"/>
        <v/>
      </c>
      <c r="Z2621" s="111" t="str">
        <f>IF(X2621="", "", X2621-SUM($Z$11:$Z2620))</f>
        <v/>
      </c>
      <c r="AA2621" s="111" t="str">
        <f>IF($Y2621="", "", $Y2621-SUM($AA$11:$AA2620))</f>
        <v/>
      </c>
      <c r="AB2621" s="111" t="str">
        <f t="shared" si="578"/>
        <v/>
      </c>
      <c r="AC2621" s="121" t="str">
        <f t="shared" si="574"/>
        <v/>
      </c>
      <c r="AD2621" s="122" t="str">
        <f t="shared" si="575"/>
        <v/>
      </c>
      <c r="AE2621" s="123" t="str">
        <f t="shared" si="579"/>
        <v/>
      </c>
      <c r="AG2621" s="150" t="str">
        <f t="shared" si="576"/>
        <v/>
      </c>
    </row>
    <row r="2622" spans="1:33" x14ac:dyDescent="0.25">
      <c r="A2622" s="56"/>
      <c r="B2622" s="70"/>
      <c r="C2622" s="76"/>
      <c r="D2622" s="73"/>
      <c r="E2622" s="79"/>
      <c r="F2622" s="56"/>
      <c r="G2622" s="13" t="str">
        <f t="shared" si="567"/>
        <v/>
      </c>
      <c r="H2622" s="56"/>
      <c r="K2622" s="128"/>
      <c r="L2622" s="128"/>
      <c r="M2622" s="128"/>
      <c r="N2622" s="84" t="str">
        <f t="shared" si="568"/>
        <v/>
      </c>
      <c r="O2622" s="128"/>
      <c r="P2622" s="84" t="str">
        <f t="shared" si="569"/>
        <v/>
      </c>
      <c r="Q2622" s="84" t="str">
        <f t="shared" si="566"/>
        <v/>
      </c>
      <c r="R2622" s="84" t="str">
        <f t="shared" si="570"/>
        <v/>
      </c>
      <c r="S2622" s="84" t="str">
        <f t="shared" si="571"/>
        <v/>
      </c>
      <c r="U2622" s="84" t="str">
        <f t="shared" si="572"/>
        <v/>
      </c>
      <c r="W2622" s="108" t="str">
        <f>IF($N2622="", "", SUM($D$11:$D2622))</f>
        <v/>
      </c>
      <c r="X2622" s="111" t="str">
        <f t="shared" si="573"/>
        <v/>
      </c>
      <c r="Y2622" s="114" t="str">
        <f t="shared" si="577"/>
        <v/>
      </c>
      <c r="Z2622" s="111" t="str">
        <f>IF(X2622="", "", X2622-SUM($Z$11:$Z2621))</f>
        <v/>
      </c>
      <c r="AA2622" s="111" t="str">
        <f>IF($Y2622="", "", $Y2622-SUM($AA$11:$AA2621))</f>
        <v/>
      </c>
      <c r="AB2622" s="111" t="str">
        <f t="shared" si="578"/>
        <v/>
      </c>
      <c r="AC2622" s="121" t="str">
        <f t="shared" si="574"/>
        <v/>
      </c>
      <c r="AD2622" s="122" t="str">
        <f t="shared" si="575"/>
        <v/>
      </c>
      <c r="AE2622" s="123" t="str">
        <f t="shared" si="579"/>
        <v/>
      </c>
      <c r="AG2622" s="150" t="str">
        <f t="shared" si="576"/>
        <v/>
      </c>
    </row>
    <row r="2623" spans="1:33" x14ac:dyDescent="0.25">
      <c r="A2623" s="56"/>
      <c r="B2623" s="70"/>
      <c r="C2623" s="76"/>
      <c r="D2623" s="73"/>
      <c r="E2623" s="79"/>
      <c r="F2623" s="56"/>
      <c r="G2623" s="13" t="str">
        <f t="shared" si="567"/>
        <v/>
      </c>
      <c r="H2623" s="56"/>
      <c r="K2623" s="128"/>
      <c r="L2623" s="128"/>
      <c r="M2623" s="128"/>
      <c r="N2623" s="84" t="str">
        <f t="shared" si="568"/>
        <v/>
      </c>
      <c r="O2623" s="128"/>
      <c r="P2623" s="84" t="str">
        <f t="shared" si="569"/>
        <v/>
      </c>
      <c r="Q2623" s="84" t="str">
        <f t="shared" si="566"/>
        <v/>
      </c>
      <c r="R2623" s="84" t="str">
        <f t="shared" si="570"/>
        <v/>
      </c>
      <c r="S2623" s="84" t="str">
        <f t="shared" si="571"/>
        <v/>
      </c>
      <c r="U2623" s="84" t="str">
        <f t="shared" si="572"/>
        <v/>
      </c>
      <c r="W2623" s="108" t="str">
        <f>IF($N2623="", "", SUM($D$11:$D2623))</f>
        <v/>
      </c>
      <c r="X2623" s="111" t="str">
        <f t="shared" si="573"/>
        <v/>
      </c>
      <c r="Y2623" s="114" t="str">
        <f t="shared" si="577"/>
        <v/>
      </c>
      <c r="Z2623" s="111" t="str">
        <f>IF(X2623="", "", X2623-SUM($Z$11:$Z2622))</f>
        <v/>
      </c>
      <c r="AA2623" s="111" t="str">
        <f>IF($Y2623="", "", $Y2623-SUM($AA$11:$AA2622))</f>
        <v/>
      </c>
      <c r="AB2623" s="111" t="str">
        <f t="shared" si="578"/>
        <v/>
      </c>
      <c r="AC2623" s="121" t="str">
        <f t="shared" si="574"/>
        <v/>
      </c>
      <c r="AD2623" s="122" t="str">
        <f t="shared" si="575"/>
        <v/>
      </c>
      <c r="AE2623" s="123" t="str">
        <f t="shared" si="579"/>
        <v/>
      </c>
      <c r="AG2623" s="150" t="str">
        <f t="shared" si="576"/>
        <v/>
      </c>
    </row>
    <row r="2624" spans="1:33" x14ac:dyDescent="0.25">
      <c r="A2624" s="56"/>
      <c r="B2624" s="70"/>
      <c r="C2624" s="76"/>
      <c r="D2624" s="73"/>
      <c r="E2624" s="79"/>
      <c r="F2624" s="56"/>
      <c r="G2624" s="13" t="str">
        <f t="shared" si="567"/>
        <v/>
      </c>
      <c r="H2624" s="56"/>
      <c r="K2624" s="128"/>
      <c r="L2624" s="128"/>
      <c r="M2624" s="128"/>
      <c r="N2624" s="84" t="str">
        <f t="shared" si="568"/>
        <v/>
      </c>
      <c r="O2624" s="128"/>
      <c r="P2624" s="84" t="str">
        <f t="shared" si="569"/>
        <v/>
      </c>
      <c r="Q2624" s="84" t="str">
        <f t="shared" si="566"/>
        <v/>
      </c>
      <c r="R2624" s="84" t="str">
        <f t="shared" si="570"/>
        <v/>
      </c>
      <c r="S2624" s="84" t="str">
        <f t="shared" si="571"/>
        <v/>
      </c>
      <c r="U2624" s="84" t="str">
        <f t="shared" si="572"/>
        <v/>
      </c>
      <c r="W2624" s="108" t="str">
        <f>IF($N2624="", "", SUM($D$11:$D2624))</f>
        <v/>
      </c>
      <c r="X2624" s="111" t="str">
        <f t="shared" si="573"/>
        <v/>
      </c>
      <c r="Y2624" s="114" t="str">
        <f t="shared" si="577"/>
        <v/>
      </c>
      <c r="Z2624" s="111" t="str">
        <f>IF(X2624="", "", X2624-SUM($Z$11:$Z2623))</f>
        <v/>
      </c>
      <c r="AA2624" s="111" t="str">
        <f>IF($Y2624="", "", $Y2624-SUM($AA$11:$AA2623))</f>
        <v/>
      </c>
      <c r="AB2624" s="111" t="str">
        <f t="shared" si="578"/>
        <v/>
      </c>
      <c r="AC2624" s="121" t="str">
        <f t="shared" si="574"/>
        <v/>
      </c>
      <c r="AD2624" s="122" t="str">
        <f t="shared" si="575"/>
        <v/>
      </c>
      <c r="AE2624" s="123" t="str">
        <f t="shared" si="579"/>
        <v/>
      </c>
      <c r="AG2624" s="150" t="str">
        <f t="shared" si="576"/>
        <v/>
      </c>
    </row>
    <row r="2625" spans="1:33" x14ac:dyDescent="0.25">
      <c r="A2625" s="56"/>
      <c r="B2625" s="70"/>
      <c r="C2625" s="76"/>
      <c r="D2625" s="73"/>
      <c r="E2625" s="79"/>
      <c r="F2625" s="56"/>
      <c r="G2625" s="13" t="str">
        <f t="shared" si="567"/>
        <v/>
      </c>
      <c r="H2625" s="56"/>
      <c r="K2625" s="128"/>
      <c r="L2625" s="128"/>
      <c r="M2625" s="128"/>
      <c r="N2625" s="84" t="str">
        <f t="shared" si="568"/>
        <v/>
      </c>
      <c r="O2625" s="128"/>
      <c r="P2625" s="84" t="str">
        <f t="shared" si="569"/>
        <v/>
      </c>
      <c r="Q2625" s="84" t="str">
        <f t="shared" si="566"/>
        <v/>
      </c>
      <c r="R2625" s="84" t="str">
        <f t="shared" si="570"/>
        <v/>
      </c>
      <c r="S2625" s="84" t="str">
        <f t="shared" si="571"/>
        <v/>
      </c>
      <c r="U2625" s="84" t="str">
        <f t="shared" si="572"/>
        <v/>
      </c>
      <c r="W2625" s="108" t="str">
        <f>IF($N2625="", "", SUM($D$11:$D2625))</f>
        <v/>
      </c>
      <c r="X2625" s="111" t="str">
        <f t="shared" si="573"/>
        <v/>
      </c>
      <c r="Y2625" s="114" t="str">
        <f t="shared" si="577"/>
        <v/>
      </c>
      <c r="Z2625" s="111" t="str">
        <f>IF(X2625="", "", X2625-SUM($Z$11:$Z2624))</f>
        <v/>
      </c>
      <c r="AA2625" s="111" t="str">
        <f>IF($Y2625="", "", $Y2625-SUM($AA$11:$AA2624))</f>
        <v/>
      </c>
      <c r="AB2625" s="111" t="str">
        <f t="shared" si="578"/>
        <v/>
      </c>
      <c r="AC2625" s="121" t="str">
        <f t="shared" si="574"/>
        <v/>
      </c>
      <c r="AD2625" s="122" t="str">
        <f t="shared" si="575"/>
        <v/>
      </c>
      <c r="AE2625" s="123" t="str">
        <f t="shared" si="579"/>
        <v/>
      </c>
      <c r="AG2625" s="150" t="str">
        <f t="shared" si="576"/>
        <v/>
      </c>
    </row>
    <row r="2626" spans="1:33" x14ac:dyDescent="0.25">
      <c r="A2626" s="56"/>
      <c r="B2626" s="70"/>
      <c r="C2626" s="76"/>
      <c r="D2626" s="73"/>
      <c r="E2626" s="79"/>
      <c r="F2626" s="56"/>
      <c r="G2626" s="13" t="str">
        <f t="shared" si="567"/>
        <v/>
      </c>
      <c r="H2626" s="56"/>
      <c r="K2626" s="128"/>
      <c r="L2626" s="128"/>
      <c r="M2626" s="128"/>
      <c r="N2626" s="84" t="str">
        <f t="shared" si="568"/>
        <v/>
      </c>
      <c r="O2626" s="128"/>
      <c r="P2626" s="84" t="str">
        <f t="shared" si="569"/>
        <v/>
      </c>
      <c r="Q2626" s="84" t="str">
        <f t="shared" si="566"/>
        <v/>
      </c>
      <c r="R2626" s="84" t="str">
        <f t="shared" si="570"/>
        <v/>
      </c>
      <c r="S2626" s="84" t="str">
        <f t="shared" si="571"/>
        <v/>
      </c>
      <c r="U2626" s="84" t="str">
        <f t="shared" si="572"/>
        <v/>
      </c>
      <c r="W2626" s="108" t="str">
        <f>IF($N2626="", "", SUM($D$11:$D2626))</f>
        <v/>
      </c>
      <c r="X2626" s="111" t="str">
        <f t="shared" si="573"/>
        <v/>
      </c>
      <c r="Y2626" s="114" t="str">
        <f t="shared" si="577"/>
        <v/>
      </c>
      <c r="Z2626" s="111" t="str">
        <f>IF(X2626="", "", X2626-SUM($Z$11:$Z2625))</f>
        <v/>
      </c>
      <c r="AA2626" s="111" t="str">
        <f>IF($Y2626="", "", $Y2626-SUM($AA$11:$AA2625))</f>
        <v/>
      </c>
      <c r="AB2626" s="111" t="str">
        <f t="shared" si="578"/>
        <v/>
      </c>
      <c r="AC2626" s="121" t="str">
        <f t="shared" si="574"/>
        <v/>
      </c>
      <c r="AD2626" s="122" t="str">
        <f t="shared" si="575"/>
        <v/>
      </c>
      <c r="AE2626" s="123" t="str">
        <f t="shared" si="579"/>
        <v/>
      </c>
      <c r="AG2626" s="150" t="str">
        <f t="shared" si="576"/>
        <v/>
      </c>
    </row>
    <row r="2627" spans="1:33" x14ac:dyDescent="0.25">
      <c r="A2627" s="56"/>
      <c r="B2627" s="70"/>
      <c r="C2627" s="76"/>
      <c r="D2627" s="73"/>
      <c r="E2627" s="79"/>
      <c r="F2627" s="56"/>
      <c r="G2627" s="13" t="str">
        <f t="shared" si="567"/>
        <v/>
      </c>
      <c r="H2627" s="56"/>
      <c r="K2627" s="128"/>
      <c r="L2627" s="128"/>
      <c r="M2627" s="128"/>
      <c r="N2627" s="84" t="str">
        <f t="shared" si="568"/>
        <v/>
      </c>
      <c r="O2627" s="128"/>
      <c r="P2627" s="84" t="str">
        <f t="shared" si="569"/>
        <v/>
      </c>
      <c r="Q2627" s="84" t="str">
        <f t="shared" si="566"/>
        <v/>
      </c>
      <c r="R2627" s="84" t="str">
        <f t="shared" si="570"/>
        <v/>
      </c>
      <c r="S2627" s="84" t="str">
        <f t="shared" si="571"/>
        <v/>
      </c>
      <c r="U2627" s="84" t="str">
        <f t="shared" si="572"/>
        <v/>
      </c>
      <c r="W2627" s="108" t="str">
        <f>IF($N2627="", "", SUM($D$11:$D2627))</f>
        <v/>
      </c>
      <c r="X2627" s="111" t="str">
        <f t="shared" si="573"/>
        <v/>
      </c>
      <c r="Y2627" s="114" t="str">
        <f t="shared" si="577"/>
        <v/>
      </c>
      <c r="Z2627" s="111" t="str">
        <f>IF(X2627="", "", X2627-SUM($Z$11:$Z2626))</f>
        <v/>
      </c>
      <c r="AA2627" s="111" t="str">
        <f>IF($Y2627="", "", $Y2627-SUM($AA$11:$AA2626))</f>
        <v/>
      </c>
      <c r="AB2627" s="111" t="str">
        <f t="shared" si="578"/>
        <v/>
      </c>
      <c r="AC2627" s="121" t="str">
        <f t="shared" si="574"/>
        <v/>
      </c>
      <c r="AD2627" s="122" t="str">
        <f t="shared" si="575"/>
        <v/>
      </c>
      <c r="AE2627" s="123" t="str">
        <f t="shared" si="579"/>
        <v/>
      </c>
      <c r="AG2627" s="150" t="str">
        <f t="shared" si="576"/>
        <v/>
      </c>
    </row>
    <row r="2628" spans="1:33" x14ac:dyDescent="0.25">
      <c r="A2628" s="56"/>
      <c r="B2628" s="70"/>
      <c r="C2628" s="76"/>
      <c r="D2628" s="73"/>
      <c r="E2628" s="79"/>
      <c r="F2628" s="56"/>
      <c r="G2628" s="13" t="str">
        <f t="shared" si="567"/>
        <v/>
      </c>
      <c r="H2628" s="56"/>
      <c r="K2628" s="128"/>
      <c r="L2628" s="128"/>
      <c r="M2628" s="128"/>
      <c r="N2628" s="84" t="str">
        <f t="shared" si="568"/>
        <v/>
      </c>
      <c r="O2628" s="128"/>
      <c r="P2628" s="84" t="str">
        <f t="shared" si="569"/>
        <v/>
      </c>
      <c r="Q2628" s="84" t="str">
        <f t="shared" si="566"/>
        <v/>
      </c>
      <c r="R2628" s="84" t="str">
        <f t="shared" si="570"/>
        <v/>
      </c>
      <c r="S2628" s="84" t="str">
        <f t="shared" si="571"/>
        <v/>
      </c>
      <c r="U2628" s="84" t="str">
        <f t="shared" si="572"/>
        <v/>
      </c>
      <c r="W2628" s="108" t="str">
        <f>IF($N2628="", "", SUM($D$11:$D2628))</f>
        <v/>
      </c>
      <c r="X2628" s="111" t="str">
        <f t="shared" si="573"/>
        <v/>
      </c>
      <c r="Y2628" s="114" t="str">
        <f t="shared" si="577"/>
        <v/>
      </c>
      <c r="Z2628" s="111" t="str">
        <f>IF(X2628="", "", X2628-SUM($Z$11:$Z2627))</f>
        <v/>
      </c>
      <c r="AA2628" s="111" t="str">
        <f>IF($Y2628="", "", $Y2628-SUM($AA$11:$AA2627))</f>
        <v/>
      </c>
      <c r="AB2628" s="111" t="str">
        <f t="shared" si="578"/>
        <v/>
      </c>
      <c r="AC2628" s="121" t="str">
        <f t="shared" si="574"/>
        <v/>
      </c>
      <c r="AD2628" s="122" t="str">
        <f t="shared" si="575"/>
        <v/>
      </c>
      <c r="AE2628" s="123" t="str">
        <f t="shared" si="579"/>
        <v/>
      </c>
      <c r="AG2628" s="150" t="str">
        <f t="shared" si="576"/>
        <v/>
      </c>
    </row>
    <row r="2629" spans="1:33" x14ac:dyDescent="0.25">
      <c r="A2629" s="56"/>
      <c r="B2629" s="70"/>
      <c r="C2629" s="76"/>
      <c r="D2629" s="73"/>
      <c r="E2629" s="79"/>
      <c r="F2629" s="56"/>
      <c r="G2629" s="13" t="str">
        <f t="shared" si="567"/>
        <v/>
      </c>
      <c r="H2629" s="56"/>
      <c r="K2629" s="128"/>
      <c r="L2629" s="128"/>
      <c r="M2629" s="128"/>
      <c r="N2629" s="84" t="str">
        <f t="shared" si="568"/>
        <v/>
      </c>
      <c r="O2629" s="128"/>
      <c r="P2629" s="84" t="str">
        <f t="shared" si="569"/>
        <v/>
      </c>
      <c r="Q2629" s="84" t="str">
        <f t="shared" si="566"/>
        <v/>
      </c>
      <c r="R2629" s="84" t="str">
        <f t="shared" si="570"/>
        <v/>
      </c>
      <c r="S2629" s="84" t="str">
        <f t="shared" si="571"/>
        <v/>
      </c>
      <c r="U2629" s="84" t="str">
        <f t="shared" si="572"/>
        <v/>
      </c>
      <c r="W2629" s="108" t="str">
        <f>IF($N2629="", "", SUM($D$11:$D2629))</f>
        <v/>
      </c>
      <c r="X2629" s="111" t="str">
        <f t="shared" si="573"/>
        <v/>
      </c>
      <c r="Y2629" s="114" t="str">
        <f t="shared" si="577"/>
        <v/>
      </c>
      <c r="Z2629" s="111" t="str">
        <f>IF(X2629="", "", X2629-SUM($Z$11:$Z2628))</f>
        <v/>
      </c>
      <c r="AA2629" s="111" t="str">
        <f>IF($Y2629="", "", $Y2629-SUM($AA$11:$AA2628))</f>
        <v/>
      </c>
      <c r="AB2629" s="111" t="str">
        <f t="shared" si="578"/>
        <v/>
      </c>
      <c r="AC2629" s="121" t="str">
        <f t="shared" si="574"/>
        <v/>
      </c>
      <c r="AD2629" s="122" t="str">
        <f t="shared" si="575"/>
        <v/>
      </c>
      <c r="AE2629" s="123" t="str">
        <f t="shared" si="579"/>
        <v/>
      </c>
      <c r="AG2629" s="150" t="str">
        <f t="shared" si="576"/>
        <v/>
      </c>
    </row>
    <row r="2630" spans="1:33" x14ac:dyDescent="0.25">
      <c r="A2630" s="56"/>
      <c r="B2630" s="70"/>
      <c r="C2630" s="76"/>
      <c r="D2630" s="73"/>
      <c r="E2630" s="79"/>
      <c r="F2630" s="56"/>
      <c r="G2630" s="13" t="str">
        <f t="shared" si="567"/>
        <v/>
      </c>
      <c r="H2630" s="56"/>
      <c r="K2630" s="128"/>
      <c r="L2630" s="128"/>
      <c r="M2630" s="128"/>
      <c r="N2630" s="84" t="str">
        <f t="shared" si="568"/>
        <v/>
      </c>
      <c r="O2630" s="128"/>
      <c r="P2630" s="84" t="str">
        <f t="shared" si="569"/>
        <v/>
      </c>
      <c r="Q2630" s="84" t="str">
        <f t="shared" si="566"/>
        <v/>
      </c>
      <c r="R2630" s="84" t="str">
        <f t="shared" si="570"/>
        <v/>
      </c>
      <c r="S2630" s="84" t="str">
        <f t="shared" si="571"/>
        <v/>
      </c>
      <c r="U2630" s="84" t="str">
        <f t="shared" si="572"/>
        <v/>
      </c>
      <c r="W2630" s="108" t="str">
        <f>IF($N2630="", "", SUM($D$11:$D2630))</f>
        <v/>
      </c>
      <c r="X2630" s="111" t="str">
        <f t="shared" si="573"/>
        <v/>
      </c>
      <c r="Y2630" s="114" t="str">
        <f t="shared" si="577"/>
        <v/>
      </c>
      <c r="Z2630" s="111" t="str">
        <f>IF(X2630="", "", X2630-SUM($Z$11:$Z2629))</f>
        <v/>
      </c>
      <c r="AA2630" s="111" t="str">
        <f>IF($Y2630="", "", $Y2630-SUM($AA$11:$AA2629))</f>
        <v/>
      </c>
      <c r="AB2630" s="111" t="str">
        <f t="shared" si="578"/>
        <v/>
      </c>
      <c r="AC2630" s="121" t="str">
        <f t="shared" si="574"/>
        <v/>
      </c>
      <c r="AD2630" s="122" t="str">
        <f t="shared" si="575"/>
        <v/>
      </c>
      <c r="AE2630" s="123" t="str">
        <f t="shared" si="579"/>
        <v/>
      </c>
      <c r="AG2630" s="150" t="str">
        <f t="shared" si="576"/>
        <v/>
      </c>
    </row>
    <row r="2631" spans="1:33" x14ac:dyDescent="0.25">
      <c r="A2631" s="56"/>
      <c r="B2631" s="70"/>
      <c r="C2631" s="76"/>
      <c r="D2631" s="73"/>
      <c r="E2631" s="79"/>
      <c r="F2631" s="56"/>
      <c r="G2631" s="13" t="str">
        <f t="shared" si="567"/>
        <v/>
      </c>
      <c r="H2631" s="56"/>
      <c r="K2631" s="128"/>
      <c r="L2631" s="128"/>
      <c r="M2631" s="128"/>
      <c r="N2631" s="84" t="str">
        <f t="shared" si="568"/>
        <v/>
      </c>
      <c r="O2631" s="128"/>
      <c r="P2631" s="84" t="str">
        <f t="shared" si="569"/>
        <v/>
      </c>
      <c r="Q2631" s="84" t="str">
        <f t="shared" si="566"/>
        <v/>
      </c>
      <c r="R2631" s="84" t="str">
        <f t="shared" si="570"/>
        <v/>
      </c>
      <c r="S2631" s="84" t="str">
        <f t="shared" si="571"/>
        <v/>
      </c>
      <c r="U2631" s="84" t="str">
        <f t="shared" si="572"/>
        <v/>
      </c>
      <c r="W2631" s="108" t="str">
        <f>IF($N2631="", "", SUM($D$11:$D2631))</f>
        <v/>
      </c>
      <c r="X2631" s="111" t="str">
        <f t="shared" si="573"/>
        <v/>
      </c>
      <c r="Y2631" s="114" t="str">
        <f t="shared" si="577"/>
        <v/>
      </c>
      <c r="Z2631" s="111" t="str">
        <f>IF(X2631="", "", X2631-SUM($Z$11:$Z2630))</f>
        <v/>
      </c>
      <c r="AA2631" s="111" t="str">
        <f>IF($Y2631="", "", $Y2631-SUM($AA$11:$AA2630))</f>
        <v/>
      </c>
      <c r="AB2631" s="111" t="str">
        <f t="shared" si="578"/>
        <v/>
      </c>
      <c r="AC2631" s="121" t="str">
        <f t="shared" si="574"/>
        <v/>
      </c>
      <c r="AD2631" s="122" t="str">
        <f t="shared" si="575"/>
        <v/>
      </c>
      <c r="AE2631" s="123" t="str">
        <f t="shared" si="579"/>
        <v/>
      </c>
      <c r="AG2631" s="150" t="str">
        <f t="shared" si="576"/>
        <v/>
      </c>
    </row>
    <row r="2632" spans="1:33" x14ac:dyDescent="0.25">
      <c r="A2632" s="56"/>
      <c r="B2632" s="70"/>
      <c r="C2632" s="76"/>
      <c r="D2632" s="73"/>
      <c r="E2632" s="79"/>
      <c r="F2632" s="56"/>
      <c r="G2632" s="13" t="str">
        <f t="shared" si="567"/>
        <v/>
      </c>
      <c r="H2632" s="56"/>
      <c r="K2632" s="128"/>
      <c r="L2632" s="128"/>
      <c r="M2632" s="128"/>
      <c r="N2632" s="84" t="str">
        <f t="shared" si="568"/>
        <v/>
      </c>
      <c r="O2632" s="128"/>
      <c r="P2632" s="84" t="str">
        <f t="shared" si="569"/>
        <v/>
      </c>
      <c r="Q2632" s="84" t="str">
        <f t="shared" si="566"/>
        <v/>
      </c>
      <c r="R2632" s="84" t="str">
        <f t="shared" si="570"/>
        <v/>
      </c>
      <c r="S2632" s="84" t="str">
        <f t="shared" si="571"/>
        <v/>
      </c>
      <c r="U2632" s="84" t="str">
        <f t="shared" si="572"/>
        <v/>
      </c>
      <c r="W2632" s="108" t="str">
        <f>IF($N2632="", "", SUM($D$11:$D2632))</f>
        <v/>
      </c>
      <c r="X2632" s="111" t="str">
        <f t="shared" si="573"/>
        <v/>
      </c>
      <c r="Y2632" s="114" t="str">
        <f t="shared" si="577"/>
        <v/>
      </c>
      <c r="Z2632" s="111" t="str">
        <f>IF(X2632="", "", X2632-SUM($Z$11:$Z2631))</f>
        <v/>
      </c>
      <c r="AA2632" s="111" t="str">
        <f>IF($Y2632="", "", $Y2632-SUM($AA$11:$AA2631))</f>
        <v/>
      </c>
      <c r="AB2632" s="111" t="str">
        <f t="shared" si="578"/>
        <v/>
      </c>
      <c r="AC2632" s="121" t="str">
        <f t="shared" si="574"/>
        <v/>
      </c>
      <c r="AD2632" s="122" t="str">
        <f t="shared" si="575"/>
        <v/>
      </c>
      <c r="AE2632" s="123" t="str">
        <f t="shared" si="579"/>
        <v/>
      </c>
      <c r="AG2632" s="150" t="str">
        <f t="shared" si="576"/>
        <v/>
      </c>
    </row>
    <row r="2633" spans="1:33" x14ac:dyDescent="0.25">
      <c r="A2633" s="56"/>
      <c r="B2633" s="70"/>
      <c r="C2633" s="76"/>
      <c r="D2633" s="73"/>
      <c r="E2633" s="79"/>
      <c r="F2633" s="56"/>
      <c r="G2633" s="13" t="str">
        <f t="shared" si="567"/>
        <v/>
      </c>
      <c r="H2633" s="56"/>
      <c r="K2633" s="128"/>
      <c r="L2633" s="128"/>
      <c r="M2633" s="128"/>
      <c r="N2633" s="84" t="str">
        <f t="shared" si="568"/>
        <v/>
      </c>
      <c r="O2633" s="128"/>
      <c r="P2633" s="84" t="str">
        <f t="shared" si="569"/>
        <v/>
      </c>
      <c r="Q2633" s="84" t="str">
        <f t="shared" si="566"/>
        <v/>
      </c>
      <c r="R2633" s="84" t="str">
        <f t="shared" si="570"/>
        <v/>
      </c>
      <c r="S2633" s="84" t="str">
        <f t="shared" si="571"/>
        <v/>
      </c>
      <c r="U2633" s="84" t="str">
        <f t="shared" si="572"/>
        <v/>
      </c>
      <c r="W2633" s="108" t="str">
        <f>IF($N2633="", "", SUM($D$11:$D2633))</f>
        <v/>
      </c>
      <c r="X2633" s="111" t="str">
        <f t="shared" si="573"/>
        <v/>
      </c>
      <c r="Y2633" s="114" t="str">
        <f t="shared" si="577"/>
        <v/>
      </c>
      <c r="Z2633" s="111" t="str">
        <f>IF(X2633="", "", X2633-SUM($Z$11:$Z2632))</f>
        <v/>
      </c>
      <c r="AA2633" s="111" t="str">
        <f>IF($Y2633="", "", $Y2633-SUM($AA$11:$AA2632))</f>
        <v/>
      </c>
      <c r="AB2633" s="111" t="str">
        <f t="shared" si="578"/>
        <v/>
      </c>
      <c r="AC2633" s="121" t="str">
        <f t="shared" si="574"/>
        <v/>
      </c>
      <c r="AD2633" s="122" t="str">
        <f t="shared" si="575"/>
        <v/>
      </c>
      <c r="AE2633" s="123" t="str">
        <f t="shared" si="579"/>
        <v/>
      </c>
      <c r="AG2633" s="150" t="str">
        <f t="shared" si="576"/>
        <v/>
      </c>
    </row>
    <row r="2634" spans="1:33" x14ac:dyDescent="0.25">
      <c r="A2634" s="56"/>
      <c r="B2634" s="70"/>
      <c r="C2634" s="76"/>
      <c r="D2634" s="73"/>
      <c r="E2634" s="79"/>
      <c r="F2634" s="56"/>
      <c r="G2634" s="13" t="str">
        <f t="shared" si="567"/>
        <v/>
      </c>
      <c r="H2634" s="56"/>
      <c r="K2634" s="128"/>
      <c r="L2634" s="128"/>
      <c r="M2634" s="128"/>
      <c r="N2634" s="84" t="str">
        <f t="shared" si="568"/>
        <v/>
      </c>
      <c r="O2634" s="128"/>
      <c r="P2634" s="84" t="str">
        <f t="shared" si="569"/>
        <v/>
      </c>
      <c r="Q2634" s="84" t="str">
        <f t="shared" si="566"/>
        <v/>
      </c>
      <c r="R2634" s="84" t="str">
        <f t="shared" si="570"/>
        <v/>
      </c>
      <c r="S2634" s="84" t="str">
        <f t="shared" si="571"/>
        <v/>
      </c>
      <c r="U2634" s="84" t="str">
        <f t="shared" si="572"/>
        <v/>
      </c>
      <c r="W2634" s="108" t="str">
        <f>IF($N2634="", "", SUM($D$11:$D2634))</f>
        <v/>
      </c>
      <c r="X2634" s="111" t="str">
        <f t="shared" si="573"/>
        <v/>
      </c>
      <c r="Y2634" s="114" t="str">
        <f t="shared" si="577"/>
        <v/>
      </c>
      <c r="Z2634" s="111" t="str">
        <f>IF(X2634="", "", X2634-SUM($Z$11:$Z2633))</f>
        <v/>
      </c>
      <c r="AA2634" s="111" t="str">
        <f>IF($Y2634="", "", $Y2634-SUM($AA$11:$AA2633))</f>
        <v/>
      </c>
      <c r="AB2634" s="111" t="str">
        <f t="shared" si="578"/>
        <v/>
      </c>
      <c r="AC2634" s="121" t="str">
        <f t="shared" si="574"/>
        <v/>
      </c>
      <c r="AD2634" s="122" t="str">
        <f t="shared" si="575"/>
        <v/>
      </c>
      <c r="AE2634" s="123" t="str">
        <f t="shared" si="579"/>
        <v/>
      </c>
      <c r="AG2634" s="150" t="str">
        <f t="shared" si="576"/>
        <v/>
      </c>
    </row>
    <row r="2635" spans="1:33" x14ac:dyDescent="0.25">
      <c r="A2635" s="56"/>
      <c r="B2635" s="70"/>
      <c r="C2635" s="76"/>
      <c r="D2635" s="73"/>
      <c r="E2635" s="79"/>
      <c r="F2635" s="56"/>
      <c r="G2635" s="13" t="str">
        <f t="shared" si="567"/>
        <v/>
      </c>
      <c r="H2635" s="56"/>
      <c r="K2635" s="128"/>
      <c r="L2635" s="128"/>
      <c r="M2635" s="128"/>
      <c r="N2635" s="84" t="str">
        <f t="shared" si="568"/>
        <v/>
      </c>
      <c r="O2635" s="128"/>
      <c r="P2635" s="84" t="str">
        <f t="shared" si="569"/>
        <v/>
      </c>
      <c r="Q2635" s="84" t="str">
        <f t="shared" ref="Q2635:Q2698" si="580">IF($N2635="", "", IF(AND(Q$5="X", C2635=""), $N$6, IF(AND(NOT(C2635=""), COUNTIF(L$11:L$17, C2635)=0), $N$7, "")))</f>
        <v/>
      </c>
      <c r="R2635" s="84" t="str">
        <f t="shared" si="570"/>
        <v/>
      </c>
      <c r="S2635" s="84" t="str">
        <f t="shared" si="571"/>
        <v/>
      </c>
      <c r="U2635" s="84" t="str">
        <f t="shared" si="572"/>
        <v/>
      </c>
      <c r="W2635" s="108" t="str">
        <f>IF($N2635="", "", SUM($D$11:$D2635))</f>
        <v/>
      </c>
      <c r="X2635" s="111" t="str">
        <f t="shared" si="573"/>
        <v/>
      </c>
      <c r="Y2635" s="114" t="str">
        <f t="shared" si="577"/>
        <v/>
      </c>
      <c r="Z2635" s="111" t="str">
        <f>IF(X2635="", "", X2635-SUM($Z$11:$Z2634))</f>
        <v/>
      </c>
      <c r="AA2635" s="111" t="str">
        <f>IF($Y2635="", "", $Y2635-SUM($AA$11:$AA2634))</f>
        <v/>
      </c>
      <c r="AB2635" s="111" t="str">
        <f t="shared" si="578"/>
        <v/>
      </c>
      <c r="AC2635" s="121" t="str">
        <f t="shared" si="574"/>
        <v/>
      </c>
      <c r="AD2635" s="122" t="str">
        <f t="shared" si="575"/>
        <v/>
      </c>
      <c r="AE2635" s="123" t="str">
        <f t="shared" si="579"/>
        <v/>
      </c>
      <c r="AG2635" s="150" t="str">
        <f t="shared" si="576"/>
        <v/>
      </c>
    </row>
    <row r="2636" spans="1:33" x14ac:dyDescent="0.25">
      <c r="A2636" s="56"/>
      <c r="B2636" s="70"/>
      <c r="C2636" s="76"/>
      <c r="D2636" s="73"/>
      <c r="E2636" s="79"/>
      <c r="F2636" s="56"/>
      <c r="G2636" s="13" t="str">
        <f t="shared" ref="G2636:G2699" si="581">IF($B2636="", "", TEXT($B2636, "mmm"))</f>
        <v/>
      </c>
      <c r="H2636" s="56"/>
      <c r="K2636" s="128"/>
      <c r="L2636" s="128"/>
      <c r="M2636" s="128"/>
      <c r="N2636" s="84" t="str">
        <f t="shared" ref="N2636:N2699" si="582">IF(COUNTIF($B2636:$E2636, "")=4, "", "X")</f>
        <v/>
      </c>
      <c r="O2636" s="128"/>
      <c r="P2636" s="84" t="str">
        <f t="shared" ref="P2636:P2699" si="583">IF($N2636="", "", IF(AND(P$5="X", B2636=""), $N$6, IFERROR(IF(AND(NOT(B2636=""), OR(ISNUMBER(B2636)=FALSE, B2636&lt;$L$2, B2636&gt;$L$3)), $N$7, ""), $N$7)))</f>
        <v/>
      </c>
      <c r="Q2636" s="84" t="str">
        <f t="shared" si="580"/>
        <v/>
      </c>
      <c r="R2636" s="84" t="str">
        <f t="shared" ref="R2636:R2699" si="584">IF($N2636="", "", IF(AND(R$5="X", D2636=""), $N$6, IF(AND(NOT(D2636=""), ISNUMBER(D2636)=FALSE), $N$7, "")))</f>
        <v/>
      </c>
      <c r="S2636" s="84" t="str">
        <f t="shared" ref="S2636:S2699" si="585">IF($N2636="", "", IF(AND(S$5="X", E2636=""), $N$6, ""))</f>
        <v/>
      </c>
      <c r="U2636" s="84" t="str">
        <f t="shared" ref="U2636:U2699" si="586">IF($B2636="", "", TEXT($B2636, "mmm yyyy"))</f>
        <v/>
      </c>
      <c r="W2636" s="108" t="str">
        <f>IF($N2636="", "", SUM($D$11:$D2636))</f>
        <v/>
      </c>
      <c r="X2636" s="111" t="str">
        <f t="shared" ref="X2636:X2699" si="587">IF(W2636="", "", IF(W2636&lt;=$X$4, W2636, $X$4))</f>
        <v/>
      </c>
      <c r="Y2636" s="114" t="str">
        <f t="shared" si="577"/>
        <v/>
      </c>
      <c r="Z2636" s="111" t="str">
        <f>IF(X2636="", "", X2636-SUM($Z$11:$Z2635))</f>
        <v/>
      </c>
      <c r="AA2636" s="111" t="str">
        <f>IF($Y2636="", "", $Y2636-SUM($AA$11:$AA2635))</f>
        <v/>
      </c>
      <c r="AB2636" s="111" t="str">
        <f t="shared" si="578"/>
        <v/>
      </c>
      <c r="AC2636" s="121" t="str">
        <f t="shared" ref="AC2636:AC2699" si="588">IF($N2636="", "", $Z2636*$AC$4)</f>
        <v/>
      </c>
      <c r="AD2636" s="122" t="str">
        <f t="shared" ref="AD2636:AD2699" si="589">IF($N2636="", "", $AA2636*$AC$5)</f>
        <v/>
      </c>
      <c r="AE2636" s="123" t="str">
        <f t="shared" si="579"/>
        <v/>
      </c>
      <c r="AG2636" s="150" t="str">
        <f t="shared" ref="AG2636:AG2699" si="590">IF(OR($U2636="", $C2636=""), "", CONCATENATE($C2636, " - ", $U2636))</f>
        <v/>
      </c>
    </row>
    <row r="2637" spans="1:33" x14ac:dyDescent="0.25">
      <c r="A2637" s="56"/>
      <c r="B2637" s="70"/>
      <c r="C2637" s="76"/>
      <c r="D2637" s="73"/>
      <c r="E2637" s="79"/>
      <c r="F2637" s="56"/>
      <c r="G2637" s="13" t="str">
        <f t="shared" si="581"/>
        <v/>
      </c>
      <c r="H2637" s="56"/>
      <c r="K2637" s="128"/>
      <c r="L2637" s="128"/>
      <c r="M2637" s="128"/>
      <c r="N2637" s="84" t="str">
        <f t="shared" si="582"/>
        <v/>
      </c>
      <c r="O2637" s="128"/>
      <c r="P2637" s="84" t="str">
        <f t="shared" si="583"/>
        <v/>
      </c>
      <c r="Q2637" s="84" t="str">
        <f t="shared" si="580"/>
        <v/>
      </c>
      <c r="R2637" s="84" t="str">
        <f t="shared" si="584"/>
        <v/>
      </c>
      <c r="S2637" s="84" t="str">
        <f t="shared" si="585"/>
        <v/>
      </c>
      <c r="U2637" s="84" t="str">
        <f t="shared" si="586"/>
        <v/>
      </c>
      <c r="W2637" s="108" t="str">
        <f>IF($N2637="", "", SUM($D$11:$D2637))</f>
        <v/>
      </c>
      <c r="X2637" s="111" t="str">
        <f t="shared" si="587"/>
        <v/>
      </c>
      <c r="Y2637" s="114" t="str">
        <f t="shared" si="577"/>
        <v/>
      </c>
      <c r="Z2637" s="111" t="str">
        <f>IF(X2637="", "", X2637-SUM($Z$11:$Z2636))</f>
        <v/>
      </c>
      <c r="AA2637" s="111" t="str">
        <f>IF($Y2637="", "", $Y2637-SUM($AA$11:$AA2636))</f>
        <v/>
      </c>
      <c r="AB2637" s="111" t="str">
        <f t="shared" si="578"/>
        <v/>
      </c>
      <c r="AC2637" s="121" t="str">
        <f t="shared" si="588"/>
        <v/>
      </c>
      <c r="AD2637" s="122" t="str">
        <f t="shared" si="589"/>
        <v/>
      </c>
      <c r="AE2637" s="123" t="str">
        <f t="shared" si="579"/>
        <v/>
      </c>
      <c r="AG2637" s="150" t="str">
        <f t="shared" si="590"/>
        <v/>
      </c>
    </row>
    <row r="2638" spans="1:33" x14ac:dyDescent="0.25">
      <c r="A2638" s="56"/>
      <c r="B2638" s="70"/>
      <c r="C2638" s="76"/>
      <c r="D2638" s="73"/>
      <c r="E2638" s="79"/>
      <c r="F2638" s="56"/>
      <c r="G2638" s="13" t="str">
        <f t="shared" si="581"/>
        <v/>
      </c>
      <c r="H2638" s="56"/>
      <c r="K2638" s="128"/>
      <c r="L2638" s="128"/>
      <c r="M2638" s="128"/>
      <c r="N2638" s="84" t="str">
        <f t="shared" si="582"/>
        <v/>
      </c>
      <c r="O2638" s="128"/>
      <c r="P2638" s="84" t="str">
        <f t="shared" si="583"/>
        <v/>
      </c>
      <c r="Q2638" s="84" t="str">
        <f t="shared" si="580"/>
        <v/>
      </c>
      <c r="R2638" s="84" t="str">
        <f t="shared" si="584"/>
        <v/>
      </c>
      <c r="S2638" s="84" t="str">
        <f t="shared" si="585"/>
        <v/>
      </c>
      <c r="U2638" s="84" t="str">
        <f t="shared" si="586"/>
        <v/>
      </c>
      <c r="W2638" s="108" t="str">
        <f>IF($N2638="", "", SUM($D$11:$D2638))</f>
        <v/>
      </c>
      <c r="X2638" s="111" t="str">
        <f t="shared" si="587"/>
        <v/>
      </c>
      <c r="Y2638" s="114" t="str">
        <f t="shared" ref="Y2638:Y2701" si="591">IF(W2638="", "", IF(W2638&lt;=$X$4, 0, W2638-$X$4))</f>
        <v/>
      </c>
      <c r="Z2638" s="111" t="str">
        <f>IF(X2638="", "", X2638-SUM($Z$11:$Z2637))</f>
        <v/>
      </c>
      <c r="AA2638" s="111" t="str">
        <f>IF($Y2638="", "", $Y2638-SUM($AA$11:$AA2637))</f>
        <v/>
      </c>
      <c r="AB2638" s="111" t="str">
        <f t="shared" ref="AB2638:AB2701" si="592">IF($N2638="", "", SUM(Z2638:AA2638))</f>
        <v/>
      </c>
      <c r="AC2638" s="121" t="str">
        <f t="shared" si="588"/>
        <v/>
      </c>
      <c r="AD2638" s="122" t="str">
        <f t="shared" si="589"/>
        <v/>
      </c>
      <c r="AE2638" s="123" t="str">
        <f t="shared" ref="AE2638:AE2701" si="593">IF($N2638="", "", SUM(AC2638:AD2638))</f>
        <v/>
      </c>
      <c r="AG2638" s="150" t="str">
        <f t="shared" si="590"/>
        <v/>
      </c>
    </row>
    <row r="2639" spans="1:33" x14ac:dyDescent="0.25">
      <c r="A2639" s="56"/>
      <c r="B2639" s="70"/>
      <c r="C2639" s="76"/>
      <c r="D2639" s="73"/>
      <c r="E2639" s="79"/>
      <c r="F2639" s="56"/>
      <c r="G2639" s="13" t="str">
        <f t="shared" si="581"/>
        <v/>
      </c>
      <c r="H2639" s="56"/>
      <c r="K2639" s="128"/>
      <c r="L2639" s="128"/>
      <c r="M2639" s="128"/>
      <c r="N2639" s="84" t="str">
        <f t="shared" si="582"/>
        <v/>
      </c>
      <c r="O2639" s="128"/>
      <c r="P2639" s="84" t="str">
        <f t="shared" si="583"/>
        <v/>
      </c>
      <c r="Q2639" s="84" t="str">
        <f t="shared" si="580"/>
        <v/>
      </c>
      <c r="R2639" s="84" t="str">
        <f t="shared" si="584"/>
        <v/>
      </c>
      <c r="S2639" s="84" t="str">
        <f t="shared" si="585"/>
        <v/>
      </c>
      <c r="U2639" s="84" t="str">
        <f t="shared" si="586"/>
        <v/>
      </c>
      <c r="W2639" s="108" t="str">
        <f>IF($N2639="", "", SUM($D$11:$D2639))</f>
        <v/>
      </c>
      <c r="X2639" s="111" t="str">
        <f t="shared" si="587"/>
        <v/>
      </c>
      <c r="Y2639" s="114" t="str">
        <f t="shared" si="591"/>
        <v/>
      </c>
      <c r="Z2639" s="111" t="str">
        <f>IF(X2639="", "", X2639-SUM($Z$11:$Z2638))</f>
        <v/>
      </c>
      <c r="AA2639" s="111" t="str">
        <f>IF($Y2639="", "", $Y2639-SUM($AA$11:$AA2638))</f>
        <v/>
      </c>
      <c r="AB2639" s="111" t="str">
        <f t="shared" si="592"/>
        <v/>
      </c>
      <c r="AC2639" s="121" t="str">
        <f t="shared" si="588"/>
        <v/>
      </c>
      <c r="AD2639" s="122" t="str">
        <f t="shared" si="589"/>
        <v/>
      </c>
      <c r="AE2639" s="123" t="str">
        <f t="shared" si="593"/>
        <v/>
      </c>
      <c r="AG2639" s="150" t="str">
        <f t="shared" si="590"/>
        <v/>
      </c>
    </row>
    <row r="2640" spans="1:33" x14ac:dyDescent="0.25">
      <c r="A2640" s="56"/>
      <c r="B2640" s="70"/>
      <c r="C2640" s="76"/>
      <c r="D2640" s="73"/>
      <c r="E2640" s="79"/>
      <c r="F2640" s="56"/>
      <c r="G2640" s="13" t="str">
        <f t="shared" si="581"/>
        <v/>
      </c>
      <c r="H2640" s="56"/>
      <c r="K2640" s="128"/>
      <c r="L2640" s="128"/>
      <c r="M2640" s="128"/>
      <c r="N2640" s="84" t="str">
        <f t="shared" si="582"/>
        <v/>
      </c>
      <c r="O2640" s="128"/>
      <c r="P2640" s="84" t="str">
        <f t="shared" si="583"/>
        <v/>
      </c>
      <c r="Q2640" s="84" t="str">
        <f t="shared" si="580"/>
        <v/>
      </c>
      <c r="R2640" s="84" t="str">
        <f t="shared" si="584"/>
        <v/>
      </c>
      <c r="S2640" s="84" t="str">
        <f t="shared" si="585"/>
        <v/>
      </c>
      <c r="U2640" s="84" t="str">
        <f t="shared" si="586"/>
        <v/>
      </c>
      <c r="W2640" s="108" t="str">
        <f>IF($N2640="", "", SUM($D$11:$D2640))</f>
        <v/>
      </c>
      <c r="X2640" s="111" t="str">
        <f t="shared" si="587"/>
        <v/>
      </c>
      <c r="Y2640" s="114" t="str">
        <f t="shared" si="591"/>
        <v/>
      </c>
      <c r="Z2640" s="111" t="str">
        <f>IF(X2640="", "", X2640-SUM($Z$11:$Z2639))</f>
        <v/>
      </c>
      <c r="AA2640" s="111" t="str">
        <f>IF($Y2640="", "", $Y2640-SUM($AA$11:$AA2639))</f>
        <v/>
      </c>
      <c r="AB2640" s="111" t="str">
        <f t="shared" si="592"/>
        <v/>
      </c>
      <c r="AC2640" s="121" t="str">
        <f t="shared" si="588"/>
        <v/>
      </c>
      <c r="AD2640" s="122" t="str">
        <f t="shared" si="589"/>
        <v/>
      </c>
      <c r="AE2640" s="123" t="str">
        <f t="shared" si="593"/>
        <v/>
      </c>
      <c r="AG2640" s="150" t="str">
        <f t="shared" si="590"/>
        <v/>
      </c>
    </row>
    <row r="2641" spans="1:33" x14ac:dyDescent="0.25">
      <c r="A2641" s="56"/>
      <c r="B2641" s="70"/>
      <c r="C2641" s="76"/>
      <c r="D2641" s="73"/>
      <c r="E2641" s="79"/>
      <c r="F2641" s="56"/>
      <c r="G2641" s="13" t="str">
        <f t="shared" si="581"/>
        <v/>
      </c>
      <c r="H2641" s="56"/>
      <c r="K2641" s="128"/>
      <c r="L2641" s="128"/>
      <c r="M2641" s="128"/>
      <c r="N2641" s="84" t="str">
        <f t="shared" si="582"/>
        <v/>
      </c>
      <c r="O2641" s="128"/>
      <c r="P2641" s="84" t="str">
        <f t="shared" si="583"/>
        <v/>
      </c>
      <c r="Q2641" s="84" t="str">
        <f t="shared" si="580"/>
        <v/>
      </c>
      <c r="R2641" s="84" t="str">
        <f t="shared" si="584"/>
        <v/>
      </c>
      <c r="S2641" s="84" t="str">
        <f t="shared" si="585"/>
        <v/>
      </c>
      <c r="U2641" s="84" t="str">
        <f t="shared" si="586"/>
        <v/>
      </c>
      <c r="W2641" s="108" t="str">
        <f>IF($N2641="", "", SUM($D$11:$D2641))</f>
        <v/>
      </c>
      <c r="X2641" s="111" t="str">
        <f t="shared" si="587"/>
        <v/>
      </c>
      <c r="Y2641" s="114" t="str">
        <f t="shared" si="591"/>
        <v/>
      </c>
      <c r="Z2641" s="111" t="str">
        <f>IF(X2641="", "", X2641-SUM($Z$11:$Z2640))</f>
        <v/>
      </c>
      <c r="AA2641" s="111" t="str">
        <f>IF($Y2641="", "", $Y2641-SUM($AA$11:$AA2640))</f>
        <v/>
      </c>
      <c r="AB2641" s="111" t="str">
        <f t="shared" si="592"/>
        <v/>
      </c>
      <c r="AC2641" s="121" t="str">
        <f t="shared" si="588"/>
        <v/>
      </c>
      <c r="AD2641" s="122" t="str">
        <f t="shared" si="589"/>
        <v/>
      </c>
      <c r="AE2641" s="123" t="str">
        <f t="shared" si="593"/>
        <v/>
      </c>
      <c r="AG2641" s="150" t="str">
        <f t="shared" si="590"/>
        <v/>
      </c>
    </row>
    <row r="2642" spans="1:33" x14ac:dyDescent="0.25">
      <c r="A2642" s="56"/>
      <c r="B2642" s="70"/>
      <c r="C2642" s="76"/>
      <c r="D2642" s="73"/>
      <c r="E2642" s="79"/>
      <c r="F2642" s="56"/>
      <c r="G2642" s="13" t="str">
        <f t="shared" si="581"/>
        <v/>
      </c>
      <c r="H2642" s="56"/>
      <c r="K2642" s="128"/>
      <c r="L2642" s="128"/>
      <c r="M2642" s="128"/>
      <c r="N2642" s="84" t="str">
        <f t="shared" si="582"/>
        <v/>
      </c>
      <c r="O2642" s="128"/>
      <c r="P2642" s="84" t="str">
        <f t="shared" si="583"/>
        <v/>
      </c>
      <c r="Q2642" s="84" t="str">
        <f t="shared" si="580"/>
        <v/>
      </c>
      <c r="R2642" s="84" t="str">
        <f t="shared" si="584"/>
        <v/>
      </c>
      <c r="S2642" s="84" t="str">
        <f t="shared" si="585"/>
        <v/>
      </c>
      <c r="U2642" s="84" t="str">
        <f t="shared" si="586"/>
        <v/>
      </c>
      <c r="W2642" s="108" t="str">
        <f>IF($N2642="", "", SUM($D$11:$D2642))</f>
        <v/>
      </c>
      <c r="X2642" s="111" t="str">
        <f t="shared" si="587"/>
        <v/>
      </c>
      <c r="Y2642" s="114" t="str">
        <f t="shared" si="591"/>
        <v/>
      </c>
      <c r="Z2642" s="111" t="str">
        <f>IF(X2642="", "", X2642-SUM($Z$11:$Z2641))</f>
        <v/>
      </c>
      <c r="AA2642" s="111" t="str">
        <f>IF($Y2642="", "", $Y2642-SUM($AA$11:$AA2641))</f>
        <v/>
      </c>
      <c r="AB2642" s="111" t="str">
        <f t="shared" si="592"/>
        <v/>
      </c>
      <c r="AC2642" s="121" t="str">
        <f t="shared" si="588"/>
        <v/>
      </c>
      <c r="AD2642" s="122" t="str">
        <f t="shared" si="589"/>
        <v/>
      </c>
      <c r="AE2642" s="123" t="str">
        <f t="shared" si="593"/>
        <v/>
      </c>
      <c r="AG2642" s="150" t="str">
        <f t="shared" si="590"/>
        <v/>
      </c>
    </row>
    <row r="2643" spans="1:33" x14ac:dyDescent="0.25">
      <c r="A2643" s="56"/>
      <c r="B2643" s="70"/>
      <c r="C2643" s="76"/>
      <c r="D2643" s="73"/>
      <c r="E2643" s="79"/>
      <c r="F2643" s="56"/>
      <c r="G2643" s="13" t="str">
        <f t="shared" si="581"/>
        <v/>
      </c>
      <c r="H2643" s="56"/>
      <c r="K2643" s="128"/>
      <c r="L2643" s="128"/>
      <c r="M2643" s="128"/>
      <c r="N2643" s="84" t="str">
        <f t="shared" si="582"/>
        <v/>
      </c>
      <c r="O2643" s="128"/>
      <c r="P2643" s="84" t="str">
        <f t="shared" si="583"/>
        <v/>
      </c>
      <c r="Q2643" s="84" t="str">
        <f t="shared" si="580"/>
        <v/>
      </c>
      <c r="R2643" s="84" t="str">
        <f t="shared" si="584"/>
        <v/>
      </c>
      <c r="S2643" s="84" t="str">
        <f t="shared" si="585"/>
        <v/>
      </c>
      <c r="U2643" s="84" t="str">
        <f t="shared" si="586"/>
        <v/>
      </c>
      <c r="W2643" s="108" t="str">
        <f>IF($N2643="", "", SUM($D$11:$D2643))</f>
        <v/>
      </c>
      <c r="X2643" s="111" t="str">
        <f t="shared" si="587"/>
        <v/>
      </c>
      <c r="Y2643" s="114" t="str">
        <f t="shared" si="591"/>
        <v/>
      </c>
      <c r="Z2643" s="111" t="str">
        <f>IF(X2643="", "", X2643-SUM($Z$11:$Z2642))</f>
        <v/>
      </c>
      <c r="AA2643" s="111" t="str">
        <f>IF($Y2643="", "", $Y2643-SUM($AA$11:$AA2642))</f>
        <v/>
      </c>
      <c r="AB2643" s="111" t="str">
        <f t="shared" si="592"/>
        <v/>
      </c>
      <c r="AC2643" s="121" t="str">
        <f t="shared" si="588"/>
        <v/>
      </c>
      <c r="AD2643" s="122" t="str">
        <f t="shared" si="589"/>
        <v/>
      </c>
      <c r="AE2643" s="123" t="str">
        <f t="shared" si="593"/>
        <v/>
      </c>
      <c r="AG2643" s="150" t="str">
        <f t="shared" si="590"/>
        <v/>
      </c>
    </row>
    <row r="2644" spans="1:33" x14ac:dyDescent="0.25">
      <c r="A2644" s="56"/>
      <c r="B2644" s="70"/>
      <c r="C2644" s="76"/>
      <c r="D2644" s="73"/>
      <c r="E2644" s="79"/>
      <c r="F2644" s="56"/>
      <c r="G2644" s="13" t="str">
        <f t="shared" si="581"/>
        <v/>
      </c>
      <c r="H2644" s="56"/>
      <c r="K2644" s="128"/>
      <c r="L2644" s="128"/>
      <c r="M2644" s="128"/>
      <c r="N2644" s="84" t="str">
        <f t="shared" si="582"/>
        <v/>
      </c>
      <c r="O2644" s="128"/>
      <c r="P2644" s="84" t="str">
        <f t="shared" si="583"/>
        <v/>
      </c>
      <c r="Q2644" s="84" t="str">
        <f t="shared" si="580"/>
        <v/>
      </c>
      <c r="R2644" s="84" t="str">
        <f t="shared" si="584"/>
        <v/>
      </c>
      <c r="S2644" s="84" t="str">
        <f t="shared" si="585"/>
        <v/>
      </c>
      <c r="U2644" s="84" t="str">
        <f t="shared" si="586"/>
        <v/>
      </c>
      <c r="W2644" s="108" t="str">
        <f>IF($N2644="", "", SUM($D$11:$D2644))</f>
        <v/>
      </c>
      <c r="X2644" s="111" t="str">
        <f t="shared" si="587"/>
        <v/>
      </c>
      <c r="Y2644" s="114" t="str">
        <f t="shared" si="591"/>
        <v/>
      </c>
      <c r="Z2644" s="111" t="str">
        <f>IF(X2644="", "", X2644-SUM($Z$11:$Z2643))</f>
        <v/>
      </c>
      <c r="AA2644" s="111" t="str">
        <f>IF($Y2644="", "", $Y2644-SUM($AA$11:$AA2643))</f>
        <v/>
      </c>
      <c r="AB2644" s="111" t="str">
        <f t="shared" si="592"/>
        <v/>
      </c>
      <c r="AC2644" s="121" t="str">
        <f t="shared" si="588"/>
        <v/>
      </c>
      <c r="AD2644" s="122" t="str">
        <f t="shared" si="589"/>
        <v/>
      </c>
      <c r="AE2644" s="123" t="str">
        <f t="shared" si="593"/>
        <v/>
      </c>
      <c r="AG2644" s="150" t="str">
        <f t="shared" si="590"/>
        <v/>
      </c>
    </row>
    <row r="2645" spans="1:33" x14ac:dyDescent="0.25">
      <c r="A2645" s="56"/>
      <c r="B2645" s="70"/>
      <c r="C2645" s="76"/>
      <c r="D2645" s="73"/>
      <c r="E2645" s="79"/>
      <c r="F2645" s="56"/>
      <c r="G2645" s="13" t="str">
        <f t="shared" si="581"/>
        <v/>
      </c>
      <c r="H2645" s="56"/>
      <c r="K2645" s="128"/>
      <c r="L2645" s="128"/>
      <c r="M2645" s="128"/>
      <c r="N2645" s="84" t="str">
        <f t="shared" si="582"/>
        <v/>
      </c>
      <c r="O2645" s="128"/>
      <c r="P2645" s="84" t="str">
        <f t="shared" si="583"/>
        <v/>
      </c>
      <c r="Q2645" s="84" t="str">
        <f t="shared" si="580"/>
        <v/>
      </c>
      <c r="R2645" s="84" t="str">
        <f t="shared" si="584"/>
        <v/>
      </c>
      <c r="S2645" s="84" t="str">
        <f t="shared" si="585"/>
        <v/>
      </c>
      <c r="U2645" s="84" t="str">
        <f t="shared" si="586"/>
        <v/>
      </c>
      <c r="W2645" s="108" t="str">
        <f>IF($N2645="", "", SUM($D$11:$D2645))</f>
        <v/>
      </c>
      <c r="X2645" s="111" t="str">
        <f t="shared" si="587"/>
        <v/>
      </c>
      <c r="Y2645" s="114" t="str">
        <f t="shared" si="591"/>
        <v/>
      </c>
      <c r="Z2645" s="111" t="str">
        <f>IF(X2645="", "", X2645-SUM($Z$11:$Z2644))</f>
        <v/>
      </c>
      <c r="AA2645" s="111" t="str">
        <f>IF($Y2645="", "", $Y2645-SUM($AA$11:$AA2644))</f>
        <v/>
      </c>
      <c r="AB2645" s="111" t="str">
        <f t="shared" si="592"/>
        <v/>
      </c>
      <c r="AC2645" s="121" t="str">
        <f t="shared" si="588"/>
        <v/>
      </c>
      <c r="AD2645" s="122" t="str">
        <f t="shared" si="589"/>
        <v/>
      </c>
      <c r="AE2645" s="123" t="str">
        <f t="shared" si="593"/>
        <v/>
      </c>
      <c r="AG2645" s="150" t="str">
        <f t="shared" si="590"/>
        <v/>
      </c>
    </row>
    <row r="2646" spans="1:33" x14ac:dyDescent="0.25">
      <c r="A2646" s="56"/>
      <c r="B2646" s="70"/>
      <c r="C2646" s="76"/>
      <c r="D2646" s="73"/>
      <c r="E2646" s="79"/>
      <c r="F2646" s="56"/>
      <c r="G2646" s="13" t="str">
        <f t="shared" si="581"/>
        <v/>
      </c>
      <c r="H2646" s="56"/>
      <c r="K2646" s="128"/>
      <c r="L2646" s="128"/>
      <c r="M2646" s="128"/>
      <c r="N2646" s="84" t="str">
        <f t="shared" si="582"/>
        <v/>
      </c>
      <c r="O2646" s="128"/>
      <c r="P2646" s="84" t="str">
        <f t="shared" si="583"/>
        <v/>
      </c>
      <c r="Q2646" s="84" t="str">
        <f t="shared" si="580"/>
        <v/>
      </c>
      <c r="R2646" s="84" t="str">
        <f t="shared" si="584"/>
        <v/>
      </c>
      <c r="S2646" s="84" t="str">
        <f t="shared" si="585"/>
        <v/>
      </c>
      <c r="U2646" s="84" t="str">
        <f t="shared" si="586"/>
        <v/>
      </c>
      <c r="W2646" s="108" t="str">
        <f>IF($N2646="", "", SUM($D$11:$D2646))</f>
        <v/>
      </c>
      <c r="X2646" s="111" t="str">
        <f t="shared" si="587"/>
        <v/>
      </c>
      <c r="Y2646" s="114" t="str">
        <f t="shared" si="591"/>
        <v/>
      </c>
      <c r="Z2646" s="111" t="str">
        <f>IF(X2646="", "", X2646-SUM($Z$11:$Z2645))</f>
        <v/>
      </c>
      <c r="AA2646" s="111" t="str">
        <f>IF($Y2646="", "", $Y2646-SUM($AA$11:$AA2645))</f>
        <v/>
      </c>
      <c r="AB2646" s="111" t="str">
        <f t="shared" si="592"/>
        <v/>
      </c>
      <c r="AC2646" s="121" t="str">
        <f t="shared" si="588"/>
        <v/>
      </c>
      <c r="AD2646" s="122" t="str">
        <f t="shared" si="589"/>
        <v/>
      </c>
      <c r="AE2646" s="123" t="str">
        <f t="shared" si="593"/>
        <v/>
      </c>
      <c r="AG2646" s="150" t="str">
        <f t="shared" si="590"/>
        <v/>
      </c>
    </row>
    <row r="2647" spans="1:33" x14ac:dyDescent="0.25">
      <c r="A2647" s="56"/>
      <c r="B2647" s="70"/>
      <c r="C2647" s="76"/>
      <c r="D2647" s="73"/>
      <c r="E2647" s="79"/>
      <c r="F2647" s="56"/>
      <c r="G2647" s="13" t="str">
        <f t="shared" si="581"/>
        <v/>
      </c>
      <c r="H2647" s="56"/>
      <c r="K2647" s="128"/>
      <c r="L2647" s="128"/>
      <c r="M2647" s="128"/>
      <c r="N2647" s="84" t="str">
        <f t="shared" si="582"/>
        <v/>
      </c>
      <c r="O2647" s="128"/>
      <c r="P2647" s="84" t="str">
        <f t="shared" si="583"/>
        <v/>
      </c>
      <c r="Q2647" s="84" t="str">
        <f t="shared" si="580"/>
        <v/>
      </c>
      <c r="R2647" s="84" t="str">
        <f t="shared" si="584"/>
        <v/>
      </c>
      <c r="S2647" s="84" t="str">
        <f t="shared" si="585"/>
        <v/>
      </c>
      <c r="U2647" s="84" t="str">
        <f t="shared" si="586"/>
        <v/>
      </c>
      <c r="W2647" s="108" t="str">
        <f>IF($N2647="", "", SUM($D$11:$D2647))</f>
        <v/>
      </c>
      <c r="X2647" s="111" t="str">
        <f t="shared" si="587"/>
        <v/>
      </c>
      <c r="Y2647" s="114" t="str">
        <f t="shared" si="591"/>
        <v/>
      </c>
      <c r="Z2647" s="111" t="str">
        <f>IF(X2647="", "", X2647-SUM($Z$11:$Z2646))</f>
        <v/>
      </c>
      <c r="AA2647" s="111" t="str">
        <f>IF($Y2647="", "", $Y2647-SUM($AA$11:$AA2646))</f>
        <v/>
      </c>
      <c r="AB2647" s="111" t="str">
        <f t="shared" si="592"/>
        <v/>
      </c>
      <c r="AC2647" s="121" t="str">
        <f t="shared" si="588"/>
        <v/>
      </c>
      <c r="AD2647" s="122" t="str">
        <f t="shared" si="589"/>
        <v/>
      </c>
      <c r="AE2647" s="123" t="str">
        <f t="shared" si="593"/>
        <v/>
      </c>
      <c r="AG2647" s="150" t="str">
        <f t="shared" si="590"/>
        <v/>
      </c>
    </row>
    <row r="2648" spans="1:33" x14ac:dyDescent="0.25">
      <c r="A2648" s="56"/>
      <c r="B2648" s="70"/>
      <c r="C2648" s="76"/>
      <c r="D2648" s="73"/>
      <c r="E2648" s="79"/>
      <c r="F2648" s="56"/>
      <c r="G2648" s="13" t="str">
        <f t="shared" si="581"/>
        <v/>
      </c>
      <c r="H2648" s="56"/>
      <c r="K2648" s="128"/>
      <c r="L2648" s="128"/>
      <c r="M2648" s="128"/>
      <c r="N2648" s="84" t="str">
        <f t="shared" si="582"/>
        <v/>
      </c>
      <c r="O2648" s="128"/>
      <c r="P2648" s="84" t="str">
        <f t="shared" si="583"/>
        <v/>
      </c>
      <c r="Q2648" s="84" t="str">
        <f t="shared" si="580"/>
        <v/>
      </c>
      <c r="R2648" s="84" t="str">
        <f t="shared" si="584"/>
        <v/>
      </c>
      <c r="S2648" s="84" t="str">
        <f t="shared" si="585"/>
        <v/>
      </c>
      <c r="U2648" s="84" t="str">
        <f t="shared" si="586"/>
        <v/>
      </c>
      <c r="W2648" s="108" t="str">
        <f>IF($N2648="", "", SUM($D$11:$D2648))</f>
        <v/>
      </c>
      <c r="X2648" s="111" t="str">
        <f t="shared" si="587"/>
        <v/>
      </c>
      <c r="Y2648" s="114" t="str">
        <f t="shared" si="591"/>
        <v/>
      </c>
      <c r="Z2648" s="111" t="str">
        <f>IF(X2648="", "", X2648-SUM($Z$11:$Z2647))</f>
        <v/>
      </c>
      <c r="AA2648" s="111" t="str">
        <f>IF($Y2648="", "", $Y2648-SUM($AA$11:$AA2647))</f>
        <v/>
      </c>
      <c r="AB2648" s="111" t="str">
        <f t="shared" si="592"/>
        <v/>
      </c>
      <c r="AC2648" s="121" t="str">
        <f t="shared" si="588"/>
        <v/>
      </c>
      <c r="AD2648" s="122" t="str">
        <f t="shared" si="589"/>
        <v/>
      </c>
      <c r="AE2648" s="123" t="str">
        <f t="shared" si="593"/>
        <v/>
      </c>
      <c r="AG2648" s="150" t="str">
        <f t="shared" si="590"/>
        <v/>
      </c>
    </row>
    <row r="2649" spans="1:33" x14ac:dyDescent="0.25">
      <c r="A2649" s="56"/>
      <c r="B2649" s="70"/>
      <c r="C2649" s="76"/>
      <c r="D2649" s="73"/>
      <c r="E2649" s="79"/>
      <c r="F2649" s="56"/>
      <c r="G2649" s="13" t="str">
        <f t="shared" si="581"/>
        <v/>
      </c>
      <c r="H2649" s="56"/>
      <c r="K2649" s="128"/>
      <c r="L2649" s="128"/>
      <c r="M2649" s="128"/>
      <c r="N2649" s="84" t="str">
        <f t="shared" si="582"/>
        <v/>
      </c>
      <c r="O2649" s="128"/>
      <c r="P2649" s="84" t="str">
        <f t="shared" si="583"/>
        <v/>
      </c>
      <c r="Q2649" s="84" t="str">
        <f t="shared" si="580"/>
        <v/>
      </c>
      <c r="R2649" s="84" t="str">
        <f t="shared" si="584"/>
        <v/>
      </c>
      <c r="S2649" s="84" t="str">
        <f t="shared" si="585"/>
        <v/>
      </c>
      <c r="U2649" s="84" t="str">
        <f t="shared" si="586"/>
        <v/>
      </c>
      <c r="W2649" s="108" t="str">
        <f>IF($N2649="", "", SUM($D$11:$D2649))</f>
        <v/>
      </c>
      <c r="X2649" s="111" t="str">
        <f t="shared" si="587"/>
        <v/>
      </c>
      <c r="Y2649" s="114" t="str">
        <f t="shared" si="591"/>
        <v/>
      </c>
      <c r="Z2649" s="111" t="str">
        <f>IF(X2649="", "", X2649-SUM($Z$11:$Z2648))</f>
        <v/>
      </c>
      <c r="AA2649" s="111" t="str">
        <f>IF($Y2649="", "", $Y2649-SUM($AA$11:$AA2648))</f>
        <v/>
      </c>
      <c r="AB2649" s="111" t="str">
        <f t="shared" si="592"/>
        <v/>
      </c>
      <c r="AC2649" s="121" t="str">
        <f t="shared" si="588"/>
        <v/>
      </c>
      <c r="AD2649" s="122" t="str">
        <f t="shared" si="589"/>
        <v/>
      </c>
      <c r="AE2649" s="123" t="str">
        <f t="shared" si="593"/>
        <v/>
      </c>
      <c r="AG2649" s="150" t="str">
        <f t="shared" si="590"/>
        <v/>
      </c>
    </row>
    <row r="2650" spans="1:33" x14ac:dyDescent="0.25">
      <c r="A2650" s="56"/>
      <c r="B2650" s="70"/>
      <c r="C2650" s="76"/>
      <c r="D2650" s="73"/>
      <c r="E2650" s="79"/>
      <c r="F2650" s="56"/>
      <c r="G2650" s="13" t="str">
        <f t="shared" si="581"/>
        <v/>
      </c>
      <c r="H2650" s="56"/>
      <c r="K2650" s="128"/>
      <c r="L2650" s="128"/>
      <c r="M2650" s="128"/>
      <c r="N2650" s="84" t="str">
        <f t="shared" si="582"/>
        <v/>
      </c>
      <c r="O2650" s="128"/>
      <c r="P2650" s="84" t="str">
        <f t="shared" si="583"/>
        <v/>
      </c>
      <c r="Q2650" s="84" t="str">
        <f t="shared" si="580"/>
        <v/>
      </c>
      <c r="R2650" s="84" t="str">
        <f t="shared" si="584"/>
        <v/>
      </c>
      <c r="S2650" s="84" t="str">
        <f t="shared" si="585"/>
        <v/>
      </c>
      <c r="U2650" s="84" t="str">
        <f t="shared" si="586"/>
        <v/>
      </c>
      <c r="W2650" s="108" t="str">
        <f>IF($N2650="", "", SUM($D$11:$D2650))</f>
        <v/>
      </c>
      <c r="X2650" s="111" t="str">
        <f t="shared" si="587"/>
        <v/>
      </c>
      <c r="Y2650" s="114" t="str">
        <f t="shared" si="591"/>
        <v/>
      </c>
      <c r="Z2650" s="111" t="str">
        <f>IF(X2650="", "", X2650-SUM($Z$11:$Z2649))</f>
        <v/>
      </c>
      <c r="AA2650" s="111" t="str">
        <f>IF($Y2650="", "", $Y2650-SUM($AA$11:$AA2649))</f>
        <v/>
      </c>
      <c r="AB2650" s="111" t="str">
        <f t="shared" si="592"/>
        <v/>
      </c>
      <c r="AC2650" s="121" t="str">
        <f t="shared" si="588"/>
        <v/>
      </c>
      <c r="AD2650" s="122" t="str">
        <f t="shared" si="589"/>
        <v/>
      </c>
      <c r="AE2650" s="123" t="str">
        <f t="shared" si="593"/>
        <v/>
      </c>
      <c r="AG2650" s="150" t="str">
        <f t="shared" si="590"/>
        <v/>
      </c>
    </row>
    <row r="2651" spans="1:33" x14ac:dyDescent="0.25">
      <c r="A2651" s="56"/>
      <c r="B2651" s="70"/>
      <c r="C2651" s="76"/>
      <c r="D2651" s="73"/>
      <c r="E2651" s="79"/>
      <c r="F2651" s="56"/>
      <c r="G2651" s="13" t="str">
        <f t="shared" si="581"/>
        <v/>
      </c>
      <c r="H2651" s="56"/>
      <c r="K2651" s="128"/>
      <c r="L2651" s="128"/>
      <c r="M2651" s="128"/>
      <c r="N2651" s="84" t="str">
        <f t="shared" si="582"/>
        <v/>
      </c>
      <c r="O2651" s="128"/>
      <c r="P2651" s="84" t="str">
        <f t="shared" si="583"/>
        <v/>
      </c>
      <c r="Q2651" s="84" t="str">
        <f t="shared" si="580"/>
        <v/>
      </c>
      <c r="R2651" s="84" t="str">
        <f t="shared" si="584"/>
        <v/>
      </c>
      <c r="S2651" s="84" t="str">
        <f t="shared" si="585"/>
        <v/>
      </c>
      <c r="U2651" s="84" t="str">
        <f t="shared" si="586"/>
        <v/>
      </c>
      <c r="W2651" s="108" t="str">
        <f>IF($N2651="", "", SUM($D$11:$D2651))</f>
        <v/>
      </c>
      <c r="X2651" s="111" t="str">
        <f t="shared" si="587"/>
        <v/>
      </c>
      <c r="Y2651" s="114" t="str">
        <f t="shared" si="591"/>
        <v/>
      </c>
      <c r="Z2651" s="111" t="str">
        <f>IF(X2651="", "", X2651-SUM($Z$11:$Z2650))</f>
        <v/>
      </c>
      <c r="AA2651" s="111" t="str">
        <f>IF($Y2651="", "", $Y2651-SUM($AA$11:$AA2650))</f>
        <v/>
      </c>
      <c r="AB2651" s="111" t="str">
        <f t="shared" si="592"/>
        <v/>
      </c>
      <c r="AC2651" s="121" t="str">
        <f t="shared" si="588"/>
        <v/>
      </c>
      <c r="AD2651" s="122" t="str">
        <f t="shared" si="589"/>
        <v/>
      </c>
      <c r="AE2651" s="123" t="str">
        <f t="shared" si="593"/>
        <v/>
      </c>
      <c r="AG2651" s="150" t="str">
        <f t="shared" si="590"/>
        <v/>
      </c>
    </row>
    <row r="2652" spans="1:33" x14ac:dyDescent="0.25">
      <c r="A2652" s="56"/>
      <c r="B2652" s="70"/>
      <c r="C2652" s="76"/>
      <c r="D2652" s="73"/>
      <c r="E2652" s="79"/>
      <c r="F2652" s="56"/>
      <c r="G2652" s="13" t="str">
        <f t="shared" si="581"/>
        <v/>
      </c>
      <c r="H2652" s="56"/>
      <c r="K2652" s="128"/>
      <c r="L2652" s="128"/>
      <c r="M2652" s="128"/>
      <c r="N2652" s="84" t="str">
        <f t="shared" si="582"/>
        <v/>
      </c>
      <c r="O2652" s="128"/>
      <c r="P2652" s="84" t="str">
        <f t="shared" si="583"/>
        <v/>
      </c>
      <c r="Q2652" s="84" t="str">
        <f t="shared" si="580"/>
        <v/>
      </c>
      <c r="R2652" s="84" t="str">
        <f t="shared" si="584"/>
        <v/>
      </c>
      <c r="S2652" s="84" t="str">
        <f t="shared" si="585"/>
        <v/>
      </c>
      <c r="U2652" s="84" t="str">
        <f t="shared" si="586"/>
        <v/>
      </c>
      <c r="W2652" s="108" t="str">
        <f>IF($N2652="", "", SUM($D$11:$D2652))</f>
        <v/>
      </c>
      <c r="X2652" s="111" t="str">
        <f t="shared" si="587"/>
        <v/>
      </c>
      <c r="Y2652" s="114" t="str">
        <f t="shared" si="591"/>
        <v/>
      </c>
      <c r="Z2652" s="111" t="str">
        <f>IF(X2652="", "", X2652-SUM($Z$11:$Z2651))</f>
        <v/>
      </c>
      <c r="AA2652" s="111" t="str">
        <f>IF($Y2652="", "", $Y2652-SUM($AA$11:$AA2651))</f>
        <v/>
      </c>
      <c r="AB2652" s="111" t="str">
        <f t="shared" si="592"/>
        <v/>
      </c>
      <c r="AC2652" s="121" t="str">
        <f t="shared" si="588"/>
        <v/>
      </c>
      <c r="AD2652" s="122" t="str">
        <f t="shared" si="589"/>
        <v/>
      </c>
      <c r="AE2652" s="123" t="str">
        <f t="shared" si="593"/>
        <v/>
      </c>
      <c r="AG2652" s="150" t="str">
        <f t="shared" si="590"/>
        <v/>
      </c>
    </row>
    <row r="2653" spans="1:33" x14ac:dyDescent="0.25">
      <c r="A2653" s="56"/>
      <c r="B2653" s="70"/>
      <c r="C2653" s="76"/>
      <c r="D2653" s="73"/>
      <c r="E2653" s="79"/>
      <c r="F2653" s="56"/>
      <c r="G2653" s="13" t="str">
        <f t="shared" si="581"/>
        <v/>
      </c>
      <c r="H2653" s="56"/>
      <c r="K2653" s="128"/>
      <c r="L2653" s="128"/>
      <c r="M2653" s="128"/>
      <c r="N2653" s="84" t="str">
        <f t="shared" si="582"/>
        <v/>
      </c>
      <c r="O2653" s="128"/>
      <c r="P2653" s="84" t="str">
        <f t="shared" si="583"/>
        <v/>
      </c>
      <c r="Q2653" s="84" t="str">
        <f t="shared" si="580"/>
        <v/>
      </c>
      <c r="R2653" s="84" t="str">
        <f t="shared" si="584"/>
        <v/>
      </c>
      <c r="S2653" s="84" t="str">
        <f t="shared" si="585"/>
        <v/>
      </c>
      <c r="U2653" s="84" t="str">
        <f t="shared" si="586"/>
        <v/>
      </c>
      <c r="W2653" s="108" t="str">
        <f>IF($N2653="", "", SUM($D$11:$D2653))</f>
        <v/>
      </c>
      <c r="X2653" s="111" t="str">
        <f t="shared" si="587"/>
        <v/>
      </c>
      <c r="Y2653" s="114" t="str">
        <f t="shared" si="591"/>
        <v/>
      </c>
      <c r="Z2653" s="111" t="str">
        <f>IF(X2653="", "", X2653-SUM($Z$11:$Z2652))</f>
        <v/>
      </c>
      <c r="AA2653" s="111" t="str">
        <f>IF($Y2653="", "", $Y2653-SUM($AA$11:$AA2652))</f>
        <v/>
      </c>
      <c r="AB2653" s="111" t="str">
        <f t="shared" si="592"/>
        <v/>
      </c>
      <c r="AC2653" s="121" t="str">
        <f t="shared" si="588"/>
        <v/>
      </c>
      <c r="AD2653" s="122" t="str">
        <f t="shared" si="589"/>
        <v/>
      </c>
      <c r="AE2653" s="123" t="str">
        <f t="shared" si="593"/>
        <v/>
      </c>
      <c r="AG2653" s="150" t="str">
        <f t="shared" si="590"/>
        <v/>
      </c>
    </row>
    <row r="2654" spans="1:33" x14ac:dyDescent="0.25">
      <c r="A2654" s="56"/>
      <c r="B2654" s="70"/>
      <c r="C2654" s="76"/>
      <c r="D2654" s="73"/>
      <c r="E2654" s="79"/>
      <c r="F2654" s="56"/>
      <c r="G2654" s="13" t="str">
        <f t="shared" si="581"/>
        <v/>
      </c>
      <c r="H2654" s="56"/>
      <c r="K2654" s="128"/>
      <c r="L2654" s="128"/>
      <c r="M2654" s="128"/>
      <c r="N2654" s="84" t="str">
        <f t="shared" si="582"/>
        <v/>
      </c>
      <c r="O2654" s="128"/>
      <c r="P2654" s="84" t="str">
        <f t="shared" si="583"/>
        <v/>
      </c>
      <c r="Q2654" s="84" t="str">
        <f t="shared" si="580"/>
        <v/>
      </c>
      <c r="R2654" s="84" t="str">
        <f t="shared" si="584"/>
        <v/>
      </c>
      <c r="S2654" s="84" t="str">
        <f t="shared" si="585"/>
        <v/>
      </c>
      <c r="U2654" s="84" t="str">
        <f t="shared" si="586"/>
        <v/>
      </c>
      <c r="W2654" s="108" t="str">
        <f>IF($N2654="", "", SUM($D$11:$D2654))</f>
        <v/>
      </c>
      <c r="X2654" s="111" t="str">
        <f t="shared" si="587"/>
        <v/>
      </c>
      <c r="Y2654" s="114" t="str">
        <f t="shared" si="591"/>
        <v/>
      </c>
      <c r="Z2654" s="111" t="str">
        <f>IF(X2654="", "", X2654-SUM($Z$11:$Z2653))</f>
        <v/>
      </c>
      <c r="AA2654" s="111" t="str">
        <f>IF($Y2654="", "", $Y2654-SUM($AA$11:$AA2653))</f>
        <v/>
      </c>
      <c r="AB2654" s="111" t="str">
        <f t="shared" si="592"/>
        <v/>
      </c>
      <c r="AC2654" s="121" t="str">
        <f t="shared" si="588"/>
        <v/>
      </c>
      <c r="AD2654" s="122" t="str">
        <f t="shared" si="589"/>
        <v/>
      </c>
      <c r="AE2654" s="123" t="str">
        <f t="shared" si="593"/>
        <v/>
      </c>
      <c r="AG2654" s="150" t="str">
        <f t="shared" si="590"/>
        <v/>
      </c>
    </row>
    <row r="2655" spans="1:33" x14ac:dyDescent="0.25">
      <c r="A2655" s="56"/>
      <c r="B2655" s="70"/>
      <c r="C2655" s="76"/>
      <c r="D2655" s="73"/>
      <c r="E2655" s="79"/>
      <c r="F2655" s="56"/>
      <c r="G2655" s="13" t="str">
        <f t="shared" si="581"/>
        <v/>
      </c>
      <c r="H2655" s="56"/>
      <c r="K2655" s="128"/>
      <c r="L2655" s="128"/>
      <c r="M2655" s="128"/>
      <c r="N2655" s="84" t="str">
        <f t="shared" si="582"/>
        <v/>
      </c>
      <c r="O2655" s="128"/>
      <c r="P2655" s="84" t="str">
        <f t="shared" si="583"/>
        <v/>
      </c>
      <c r="Q2655" s="84" t="str">
        <f t="shared" si="580"/>
        <v/>
      </c>
      <c r="R2655" s="84" t="str">
        <f t="shared" si="584"/>
        <v/>
      </c>
      <c r="S2655" s="84" t="str">
        <f t="shared" si="585"/>
        <v/>
      </c>
      <c r="U2655" s="84" t="str">
        <f t="shared" si="586"/>
        <v/>
      </c>
      <c r="W2655" s="108" t="str">
        <f>IF($N2655="", "", SUM($D$11:$D2655))</f>
        <v/>
      </c>
      <c r="X2655" s="111" t="str">
        <f t="shared" si="587"/>
        <v/>
      </c>
      <c r="Y2655" s="114" t="str">
        <f t="shared" si="591"/>
        <v/>
      </c>
      <c r="Z2655" s="111" t="str">
        <f>IF(X2655="", "", X2655-SUM($Z$11:$Z2654))</f>
        <v/>
      </c>
      <c r="AA2655" s="111" t="str">
        <f>IF($Y2655="", "", $Y2655-SUM($AA$11:$AA2654))</f>
        <v/>
      </c>
      <c r="AB2655" s="111" t="str">
        <f t="shared" si="592"/>
        <v/>
      </c>
      <c r="AC2655" s="121" t="str">
        <f t="shared" si="588"/>
        <v/>
      </c>
      <c r="AD2655" s="122" t="str">
        <f t="shared" si="589"/>
        <v/>
      </c>
      <c r="AE2655" s="123" t="str">
        <f t="shared" si="593"/>
        <v/>
      </c>
      <c r="AG2655" s="150" t="str">
        <f t="shared" si="590"/>
        <v/>
      </c>
    </row>
    <row r="2656" spans="1:33" x14ac:dyDescent="0.25">
      <c r="A2656" s="56"/>
      <c r="B2656" s="70"/>
      <c r="C2656" s="76"/>
      <c r="D2656" s="73"/>
      <c r="E2656" s="79"/>
      <c r="F2656" s="56"/>
      <c r="G2656" s="13" t="str">
        <f t="shared" si="581"/>
        <v/>
      </c>
      <c r="H2656" s="56"/>
      <c r="K2656" s="128"/>
      <c r="L2656" s="128"/>
      <c r="M2656" s="128"/>
      <c r="N2656" s="84" t="str">
        <f t="shared" si="582"/>
        <v/>
      </c>
      <c r="O2656" s="128"/>
      <c r="P2656" s="84" t="str">
        <f t="shared" si="583"/>
        <v/>
      </c>
      <c r="Q2656" s="84" t="str">
        <f t="shared" si="580"/>
        <v/>
      </c>
      <c r="R2656" s="84" t="str">
        <f t="shared" si="584"/>
        <v/>
      </c>
      <c r="S2656" s="84" t="str">
        <f t="shared" si="585"/>
        <v/>
      </c>
      <c r="U2656" s="84" t="str">
        <f t="shared" si="586"/>
        <v/>
      </c>
      <c r="W2656" s="108" t="str">
        <f>IF($N2656="", "", SUM($D$11:$D2656))</f>
        <v/>
      </c>
      <c r="X2656" s="111" t="str">
        <f t="shared" si="587"/>
        <v/>
      </c>
      <c r="Y2656" s="114" t="str">
        <f t="shared" si="591"/>
        <v/>
      </c>
      <c r="Z2656" s="111" t="str">
        <f>IF(X2656="", "", X2656-SUM($Z$11:$Z2655))</f>
        <v/>
      </c>
      <c r="AA2656" s="111" t="str">
        <f>IF($Y2656="", "", $Y2656-SUM($AA$11:$AA2655))</f>
        <v/>
      </c>
      <c r="AB2656" s="111" t="str">
        <f t="shared" si="592"/>
        <v/>
      </c>
      <c r="AC2656" s="121" t="str">
        <f t="shared" si="588"/>
        <v/>
      </c>
      <c r="AD2656" s="122" t="str">
        <f t="shared" si="589"/>
        <v/>
      </c>
      <c r="AE2656" s="123" t="str">
        <f t="shared" si="593"/>
        <v/>
      </c>
      <c r="AG2656" s="150" t="str">
        <f t="shared" si="590"/>
        <v/>
      </c>
    </row>
    <row r="2657" spans="1:33" x14ac:dyDescent="0.25">
      <c r="A2657" s="56"/>
      <c r="B2657" s="70"/>
      <c r="C2657" s="76"/>
      <c r="D2657" s="73"/>
      <c r="E2657" s="79"/>
      <c r="F2657" s="56"/>
      <c r="G2657" s="13" t="str">
        <f t="shared" si="581"/>
        <v/>
      </c>
      <c r="H2657" s="56"/>
      <c r="K2657" s="128"/>
      <c r="L2657" s="128"/>
      <c r="M2657" s="128"/>
      <c r="N2657" s="84" t="str">
        <f t="shared" si="582"/>
        <v/>
      </c>
      <c r="O2657" s="128"/>
      <c r="P2657" s="84" t="str">
        <f t="shared" si="583"/>
        <v/>
      </c>
      <c r="Q2657" s="84" t="str">
        <f t="shared" si="580"/>
        <v/>
      </c>
      <c r="R2657" s="84" t="str">
        <f t="shared" si="584"/>
        <v/>
      </c>
      <c r="S2657" s="84" t="str">
        <f t="shared" si="585"/>
        <v/>
      </c>
      <c r="U2657" s="84" t="str">
        <f t="shared" si="586"/>
        <v/>
      </c>
      <c r="W2657" s="108" t="str">
        <f>IF($N2657="", "", SUM($D$11:$D2657))</f>
        <v/>
      </c>
      <c r="X2657" s="111" t="str">
        <f t="shared" si="587"/>
        <v/>
      </c>
      <c r="Y2657" s="114" t="str">
        <f t="shared" si="591"/>
        <v/>
      </c>
      <c r="Z2657" s="111" t="str">
        <f>IF(X2657="", "", X2657-SUM($Z$11:$Z2656))</f>
        <v/>
      </c>
      <c r="AA2657" s="111" t="str">
        <f>IF($Y2657="", "", $Y2657-SUM($AA$11:$AA2656))</f>
        <v/>
      </c>
      <c r="AB2657" s="111" t="str">
        <f t="shared" si="592"/>
        <v/>
      </c>
      <c r="AC2657" s="121" t="str">
        <f t="shared" si="588"/>
        <v/>
      </c>
      <c r="AD2657" s="122" t="str">
        <f t="shared" si="589"/>
        <v/>
      </c>
      <c r="AE2657" s="123" t="str">
        <f t="shared" si="593"/>
        <v/>
      </c>
      <c r="AG2657" s="150" t="str">
        <f t="shared" si="590"/>
        <v/>
      </c>
    </row>
    <row r="2658" spans="1:33" x14ac:dyDescent="0.25">
      <c r="A2658" s="56"/>
      <c r="B2658" s="70"/>
      <c r="C2658" s="76"/>
      <c r="D2658" s="73"/>
      <c r="E2658" s="79"/>
      <c r="F2658" s="56"/>
      <c r="G2658" s="13" t="str">
        <f t="shared" si="581"/>
        <v/>
      </c>
      <c r="H2658" s="56"/>
      <c r="K2658" s="128"/>
      <c r="L2658" s="128"/>
      <c r="M2658" s="128"/>
      <c r="N2658" s="84" t="str">
        <f t="shared" si="582"/>
        <v/>
      </c>
      <c r="O2658" s="128"/>
      <c r="P2658" s="84" t="str">
        <f t="shared" si="583"/>
        <v/>
      </c>
      <c r="Q2658" s="84" t="str">
        <f t="shared" si="580"/>
        <v/>
      </c>
      <c r="R2658" s="84" t="str">
        <f t="shared" si="584"/>
        <v/>
      </c>
      <c r="S2658" s="84" t="str">
        <f t="shared" si="585"/>
        <v/>
      </c>
      <c r="U2658" s="84" t="str">
        <f t="shared" si="586"/>
        <v/>
      </c>
      <c r="W2658" s="108" t="str">
        <f>IF($N2658="", "", SUM($D$11:$D2658))</f>
        <v/>
      </c>
      <c r="X2658" s="111" t="str">
        <f t="shared" si="587"/>
        <v/>
      </c>
      <c r="Y2658" s="114" t="str">
        <f t="shared" si="591"/>
        <v/>
      </c>
      <c r="Z2658" s="111" t="str">
        <f>IF(X2658="", "", X2658-SUM($Z$11:$Z2657))</f>
        <v/>
      </c>
      <c r="AA2658" s="111" t="str">
        <f>IF($Y2658="", "", $Y2658-SUM($AA$11:$AA2657))</f>
        <v/>
      </c>
      <c r="AB2658" s="111" t="str">
        <f t="shared" si="592"/>
        <v/>
      </c>
      <c r="AC2658" s="121" t="str">
        <f t="shared" si="588"/>
        <v/>
      </c>
      <c r="AD2658" s="122" t="str">
        <f t="shared" si="589"/>
        <v/>
      </c>
      <c r="AE2658" s="123" t="str">
        <f t="shared" si="593"/>
        <v/>
      </c>
      <c r="AG2658" s="150" t="str">
        <f t="shared" si="590"/>
        <v/>
      </c>
    </row>
    <row r="2659" spans="1:33" x14ac:dyDescent="0.25">
      <c r="A2659" s="56"/>
      <c r="B2659" s="70"/>
      <c r="C2659" s="76"/>
      <c r="D2659" s="73"/>
      <c r="E2659" s="79"/>
      <c r="F2659" s="56"/>
      <c r="G2659" s="13" t="str">
        <f t="shared" si="581"/>
        <v/>
      </c>
      <c r="H2659" s="56"/>
      <c r="K2659" s="128"/>
      <c r="L2659" s="128"/>
      <c r="M2659" s="128"/>
      <c r="N2659" s="84" t="str">
        <f t="shared" si="582"/>
        <v/>
      </c>
      <c r="O2659" s="128"/>
      <c r="P2659" s="84" t="str">
        <f t="shared" si="583"/>
        <v/>
      </c>
      <c r="Q2659" s="84" t="str">
        <f t="shared" si="580"/>
        <v/>
      </c>
      <c r="R2659" s="84" t="str">
        <f t="shared" si="584"/>
        <v/>
      </c>
      <c r="S2659" s="84" t="str">
        <f t="shared" si="585"/>
        <v/>
      </c>
      <c r="U2659" s="84" t="str">
        <f t="shared" si="586"/>
        <v/>
      </c>
      <c r="W2659" s="108" t="str">
        <f>IF($N2659="", "", SUM($D$11:$D2659))</f>
        <v/>
      </c>
      <c r="X2659" s="111" t="str">
        <f t="shared" si="587"/>
        <v/>
      </c>
      <c r="Y2659" s="114" t="str">
        <f t="shared" si="591"/>
        <v/>
      </c>
      <c r="Z2659" s="111" t="str">
        <f>IF(X2659="", "", X2659-SUM($Z$11:$Z2658))</f>
        <v/>
      </c>
      <c r="AA2659" s="111" t="str">
        <f>IF($Y2659="", "", $Y2659-SUM($AA$11:$AA2658))</f>
        <v/>
      </c>
      <c r="AB2659" s="111" t="str">
        <f t="shared" si="592"/>
        <v/>
      </c>
      <c r="AC2659" s="121" t="str">
        <f t="shared" si="588"/>
        <v/>
      </c>
      <c r="AD2659" s="122" t="str">
        <f t="shared" si="589"/>
        <v/>
      </c>
      <c r="AE2659" s="123" t="str">
        <f t="shared" si="593"/>
        <v/>
      </c>
      <c r="AG2659" s="150" t="str">
        <f t="shared" si="590"/>
        <v/>
      </c>
    </row>
    <row r="2660" spans="1:33" x14ac:dyDescent="0.25">
      <c r="A2660" s="56"/>
      <c r="B2660" s="70"/>
      <c r="C2660" s="76"/>
      <c r="D2660" s="73"/>
      <c r="E2660" s="79"/>
      <c r="F2660" s="56"/>
      <c r="G2660" s="13" t="str">
        <f t="shared" si="581"/>
        <v/>
      </c>
      <c r="H2660" s="56"/>
      <c r="K2660" s="128"/>
      <c r="L2660" s="128"/>
      <c r="M2660" s="128"/>
      <c r="N2660" s="84" t="str">
        <f t="shared" si="582"/>
        <v/>
      </c>
      <c r="O2660" s="128"/>
      <c r="P2660" s="84" t="str">
        <f t="shared" si="583"/>
        <v/>
      </c>
      <c r="Q2660" s="84" t="str">
        <f t="shared" si="580"/>
        <v/>
      </c>
      <c r="R2660" s="84" t="str">
        <f t="shared" si="584"/>
        <v/>
      </c>
      <c r="S2660" s="84" t="str">
        <f t="shared" si="585"/>
        <v/>
      </c>
      <c r="U2660" s="84" t="str">
        <f t="shared" si="586"/>
        <v/>
      </c>
      <c r="W2660" s="108" t="str">
        <f>IF($N2660="", "", SUM($D$11:$D2660))</f>
        <v/>
      </c>
      <c r="X2660" s="111" t="str">
        <f t="shared" si="587"/>
        <v/>
      </c>
      <c r="Y2660" s="114" t="str">
        <f t="shared" si="591"/>
        <v/>
      </c>
      <c r="Z2660" s="111" t="str">
        <f>IF(X2660="", "", X2660-SUM($Z$11:$Z2659))</f>
        <v/>
      </c>
      <c r="AA2660" s="111" t="str">
        <f>IF($Y2660="", "", $Y2660-SUM($AA$11:$AA2659))</f>
        <v/>
      </c>
      <c r="AB2660" s="111" t="str">
        <f t="shared" si="592"/>
        <v/>
      </c>
      <c r="AC2660" s="121" t="str">
        <f t="shared" si="588"/>
        <v/>
      </c>
      <c r="AD2660" s="122" t="str">
        <f t="shared" si="589"/>
        <v/>
      </c>
      <c r="AE2660" s="123" t="str">
        <f t="shared" si="593"/>
        <v/>
      </c>
      <c r="AG2660" s="150" t="str">
        <f t="shared" si="590"/>
        <v/>
      </c>
    </row>
    <row r="2661" spans="1:33" x14ac:dyDescent="0.25">
      <c r="A2661" s="56"/>
      <c r="B2661" s="70"/>
      <c r="C2661" s="76"/>
      <c r="D2661" s="73"/>
      <c r="E2661" s="79"/>
      <c r="F2661" s="56"/>
      <c r="G2661" s="13" t="str">
        <f t="shared" si="581"/>
        <v/>
      </c>
      <c r="H2661" s="56"/>
      <c r="K2661" s="128"/>
      <c r="L2661" s="128"/>
      <c r="M2661" s="128"/>
      <c r="N2661" s="84" t="str">
        <f t="shared" si="582"/>
        <v/>
      </c>
      <c r="O2661" s="128"/>
      <c r="P2661" s="84" t="str">
        <f t="shared" si="583"/>
        <v/>
      </c>
      <c r="Q2661" s="84" t="str">
        <f t="shared" si="580"/>
        <v/>
      </c>
      <c r="R2661" s="84" t="str">
        <f t="shared" si="584"/>
        <v/>
      </c>
      <c r="S2661" s="84" t="str">
        <f t="shared" si="585"/>
        <v/>
      </c>
      <c r="U2661" s="84" t="str">
        <f t="shared" si="586"/>
        <v/>
      </c>
      <c r="W2661" s="108" t="str">
        <f>IF($N2661="", "", SUM($D$11:$D2661))</f>
        <v/>
      </c>
      <c r="X2661" s="111" t="str">
        <f t="shared" si="587"/>
        <v/>
      </c>
      <c r="Y2661" s="114" t="str">
        <f t="shared" si="591"/>
        <v/>
      </c>
      <c r="Z2661" s="111" t="str">
        <f>IF(X2661="", "", X2661-SUM($Z$11:$Z2660))</f>
        <v/>
      </c>
      <c r="AA2661" s="111" t="str">
        <f>IF($Y2661="", "", $Y2661-SUM($AA$11:$AA2660))</f>
        <v/>
      </c>
      <c r="AB2661" s="111" t="str">
        <f t="shared" si="592"/>
        <v/>
      </c>
      <c r="AC2661" s="121" t="str">
        <f t="shared" si="588"/>
        <v/>
      </c>
      <c r="AD2661" s="122" t="str">
        <f t="shared" si="589"/>
        <v/>
      </c>
      <c r="AE2661" s="123" t="str">
        <f t="shared" si="593"/>
        <v/>
      </c>
      <c r="AG2661" s="150" t="str">
        <f t="shared" si="590"/>
        <v/>
      </c>
    </row>
    <row r="2662" spans="1:33" x14ac:dyDescent="0.25">
      <c r="A2662" s="56"/>
      <c r="B2662" s="70"/>
      <c r="C2662" s="76"/>
      <c r="D2662" s="73"/>
      <c r="E2662" s="79"/>
      <c r="F2662" s="56"/>
      <c r="G2662" s="13" t="str">
        <f t="shared" si="581"/>
        <v/>
      </c>
      <c r="H2662" s="56"/>
      <c r="K2662" s="128"/>
      <c r="L2662" s="128"/>
      <c r="M2662" s="128"/>
      <c r="N2662" s="84" t="str">
        <f t="shared" si="582"/>
        <v/>
      </c>
      <c r="O2662" s="128"/>
      <c r="P2662" s="84" t="str">
        <f t="shared" si="583"/>
        <v/>
      </c>
      <c r="Q2662" s="84" t="str">
        <f t="shared" si="580"/>
        <v/>
      </c>
      <c r="R2662" s="84" t="str">
        <f t="shared" si="584"/>
        <v/>
      </c>
      <c r="S2662" s="84" t="str">
        <f t="shared" si="585"/>
        <v/>
      </c>
      <c r="U2662" s="84" t="str">
        <f t="shared" si="586"/>
        <v/>
      </c>
      <c r="W2662" s="108" t="str">
        <f>IF($N2662="", "", SUM($D$11:$D2662))</f>
        <v/>
      </c>
      <c r="X2662" s="111" t="str">
        <f t="shared" si="587"/>
        <v/>
      </c>
      <c r="Y2662" s="114" t="str">
        <f t="shared" si="591"/>
        <v/>
      </c>
      <c r="Z2662" s="111" t="str">
        <f>IF(X2662="", "", X2662-SUM($Z$11:$Z2661))</f>
        <v/>
      </c>
      <c r="AA2662" s="111" t="str">
        <f>IF($Y2662="", "", $Y2662-SUM($AA$11:$AA2661))</f>
        <v/>
      </c>
      <c r="AB2662" s="111" t="str">
        <f t="shared" si="592"/>
        <v/>
      </c>
      <c r="AC2662" s="121" t="str">
        <f t="shared" si="588"/>
        <v/>
      </c>
      <c r="AD2662" s="122" t="str">
        <f t="shared" si="589"/>
        <v/>
      </c>
      <c r="AE2662" s="123" t="str">
        <f t="shared" si="593"/>
        <v/>
      </c>
      <c r="AG2662" s="150" t="str">
        <f t="shared" si="590"/>
        <v/>
      </c>
    </row>
    <row r="2663" spans="1:33" x14ac:dyDescent="0.25">
      <c r="A2663" s="56"/>
      <c r="B2663" s="70"/>
      <c r="C2663" s="76"/>
      <c r="D2663" s="73"/>
      <c r="E2663" s="79"/>
      <c r="F2663" s="56"/>
      <c r="G2663" s="13" t="str">
        <f t="shared" si="581"/>
        <v/>
      </c>
      <c r="H2663" s="56"/>
      <c r="K2663" s="128"/>
      <c r="L2663" s="128"/>
      <c r="M2663" s="128"/>
      <c r="N2663" s="84" t="str">
        <f t="shared" si="582"/>
        <v/>
      </c>
      <c r="O2663" s="128"/>
      <c r="P2663" s="84" t="str">
        <f t="shared" si="583"/>
        <v/>
      </c>
      <c r="Q2663" s="84" t="str">
        <f t="shared" si="580"/>
        <v/>
      </c>
      <c r="R2663" s="84" t="str">
        <f t="shared" si="584"/>
        <v/>
      </c>
      <c r="S2663" s="84" t="str">
        <f t="shared" si="585"/>
        <v/>
      </c>
      <c r="U2663" s="84" t="str">
        <f t="shared" si="586"/>
        <v/>
      </c>
      <c r="W2663" s="108" t="str">
        <f>IF($N2663="", "", SUM($D$11:$D2663))</f>
        <v/>
      </c>
      <c r="X2663" s="111" t="str">
        <f t="shared" si="587"/>
        <v/>
      </c>
      <c r="Y2663" s="114" t="str">
        <f t="shared" si="591"/>
        <v/>
      </c>
      <c r="Z2663" s="111" t="str">
        <f>IF(X2663="", "", X2663-SUM($Z$11:$Z2662))</f>
        <v/>
      </c>
      <c r="AA2663" s="111" t="str">
        <f>IF($Y2663="", "", $Y2663-SUM($AA$11:$AA2662))</f>
        <v/>
      </c>
      <c r="AB2663" s="111" t="str">
        <f t="shared" si="592"/>
        <v/>
      </c>
      <c r="AC2663" s="121" t="str">
        <f t="shared" si="588"/>
        <v/>
      </c>
      <c r="AD2663" s="122" t="str">
        <f t="shared" si="589"/>
        <v/>
      </c>
      <c r="AE2663" s="123" t="str">
        <f t="shared" si="593"/>
        <v/>
      </c>
      <c r="AG2663" s="150" t="str">
        <f t="shared" si="590"/>
        <v/>
      </c>
    </row>
    <row r="2664" spans="1:33" x14ac:dyDescent="0.25">
      <c r="A2664" s="56"/>
      <c r="B2664" s="70"/>
      <c r="C2664" s="76"/>
      <c r="D2664" s="73"/>
      <c r="E2664" s="79"/>
      <c r="F2664" s="56"/>
      <c r="G2664" s="13" t="str">
        <f t="shared" si="581"/>
        <v/>
      </c>
      <c r="H2664" s="56"/>
      <c r="K2664" s="128"/>
      <c r="L2664" s="128"/>
      <c r="M2664" s="128"/>
      <c r="N2664" s="84" t="str">
        <f t="shared" si="582"/>
        <v/>
      </c>
      <c r="O2664" s="128"/>
      <c r="P2664" s="84" t="str">
        <f t="shared" si="583"/>
        <v/>
      </c>
      <c r="Q2664" s="84" t="str">
        <f t="shared" si="580"/>
        <v/>
      </c>
      <c r="R2664" s="84" t="str">
        <f t="shared" si="584"/>
        <v/>
      </c>
      <c r="S2664" s="84" t="str">
        <f t="shared" si="585"/>
        <v/>
      </c>
      <c r="U2664" s="84" t="str">
        <f t="shared" si="586"/>
        <v/>
      </c>
      <c r="W2664" s="108" t="str">
        <f>IF($N2664="", "", SUM($D$11:$D2664))</f>
        <v/>
      </c>
      <c r="X2664" s="111" t="str">
        <f t="shared" si="587"/>
        <v/>
      </c>
      <c r="Y2664" s="114" t="str">
        <f t="shared" si="591"/>
        <v/>
      </c>
      <c r="Z2664" s="111" t="str">
        <f>IF(X2664="", "", X2664-SUM($Z$11:$Z2663))</f>
        <v/>
      </c>
      <c r="AA2664" s="111" t="str">
        <f>IF($Y2664="", "", $Y2664-SUM($AA$11:$AA2663))</f>
        <v/>
      </c>
      <c r="AB2664" s="111" t="str">
        <f t="shared" si="592"/>
        <v/>
      </c>
      <c r="AC2664" s="121" t="str">
        <f t="shared" si="588"/>
        <v/>
      </c>
      <c r="AD2664" s="122" t="str">
        <f t="shared" si="589"/>
        <v/>
      </c>
      <c r="AE2664" s="123" t="str">
        <f t="shared" si="593"/>
        <v/>
      </c>
      <c r="AG2664" s="150" t="str">
        <f t="shared" si="590"/>
        <v/>
      </c>
    </row>
    <row r="2665" spans="1:33" x14ac:dyDescent="0.25">
      <c r="A2665" s="56"/>
      <c r="B2665" s="70"/>
      <c r="C2665" s="76"/>
      <c r="D2665" s="73"/>
      <c r="E2665" s="79"/>
      <c r="F2665" s="56"/>
      <c r="G2665" s="13" t="str">
        <f t="shared" si="581"/>
        <v/>
      </c>
      <c r="H2665" s="56"/>
      <c r="K2665" s="128"/>
      <c r="L2665" s="128"/>
      <c r="M2665" s="128"/>
      <c r="N2665" s="84" t="str">
        <f t="shared" si="582"/>
        <v/>
      </c>
      <c r="O2665" s="128"/>
      <c r="P2665" s="84" t="str">
        <f t="shared" si="583"/>
        <v/>
      </c>
      <c r="Q2665" s="84" t="str">
        <f t="shared" si="580"/>
        <v/>
      </c>
      <c r="R2665" s="84" t="str">
        <f t="shared" si="584"/>
        <v/>
      </c>
      <c r="S2665" s="84" t="str">
        <f t="shared" si="585"/>
        <v/>
      </c>
      <c r="U2665" s="84" t="str">
        <f t="shared" si="586"/>
        <v/>
      </c>
      <c r="W2665" s="108" t="str">
        <f>IF($N2665="", "", SUM($D$11:$D2665))</f>
        <v/>
      </c>
      <c r="X2665" s="111" t="str">
        <f t="shared" si="587"/>
        <v/>
      </c>
      <c r="Y2665" s="114" t="str">
        <f t="shared" si="591"/>
        <v/>
      </c>
      <c r="Z2665" s="111" t="str">
        <f>IF(X2665="", "", X2665-SUM($Z$11:$Z2664))</f>
        <v/>
      </c>
      <c r="AA2665" s="111" t="str">
        <f>IF($Y2665="", "", $Y2665-SUM($AA$11:$AA2664))</f>
        <v/>
      </c>
      <c r="AB2665" s="111" t="str">
        <f t="shared" si="592"/>
        <v/>
      </c>
      <c r="AC2665" s="121" t="str">
        <f t="shared" si="588"/>
        <v/>
      </c>
      <c r="AD2665" s="122" t="str">
        <f t="shared" si="589"/>
        <v/>
      </c>
      <c r="AE2665" s="123" t="str">
        <f t="shared" si="593"/>
        <v/>
      </c>
      <c r="AG2665" s="150" t="str">
        <f t="shared" si="590"/>
        <v/>
      </c>
    </row>
    <row r="2666" spans="1:33" x14ac:dyDescent="0.25">
      <c r="A2666" s="56"/>
      <c r="B2666" s="70"/>
      <c r="C2666" s="76"/>
      <c r="D2666" s="73"/>
      <c r="E2666" s="79"/>
      <c r="F2666" s="56"/>
      <c r="G2666" s="13" t="str">
        <f t="shared" si="581"/>
        <v/>
      </c>
      <c r="H2666" s="56"/>
      <c r="K2666" s="128"/>
      <c r="L2666" s="128"/>
      <c r="M2666" s="128"/>
      <c r="N2666" s="84" t="str">
        <f t="shared" si="582"/>
        <v/>
      </c>
      <c r="O2666" s="128"/>
      <c r="P2666" s="84" t="str">
        <f t="shared" si="583"/>
        <v/>
      </c>
      <c r="Q2666" s="84" t="str">
        <f t="shared" si="580"/>
        <v/>
      </c>
      <c r="R2666" s="84" t="str">
        <f t="shared" si="584"/>
        <v/>
      </c>
      <c r="S2666" s="84" t="str">
        <f t="shared" si="585"/>
        <v/>
      </c>
      <c r="U2666" s="84" t="str">
        <f t="shared" si="586"/>
        <v/>
      </c>
      <c r="W2666" s="108" t="str">
        <f>IF($N2666="", "", SUM($D$11:$D2666))</f>
        <v/>
      </c>
      <c r="X2666" s="111" t="str">
        <f t="shared" si="587"/>
        <v/>
      </c>
      <c r="Y2666" s="114" t="str">
        <f t="shared" si="591"/>
        <v/>
      </c>
      <c r="Z2666" s="111" t="str">
        <f>IF(X2666="", "", X2666-SUM($Z$11:$Z2665))</f>
        <v/>
      </c>
      <c r="AA2666" s="111" t="str">
        <f>IF($Y2666="", "", $Y2666-SUM($AA$11:$AA2665))</f>
        <v/>
      </c>
      <c r="AB2666" s="111" t="str">
        <f t="shared" si="592"/>
        <v/>
      </c>
      <c r="AC2666" s="121" t="str">
        <f t="shared" si="588"/>
        <v/>
      </c>
      <c r="AD2666" s="122" t="str">
        <f t="shared" si="589"/>
        <v/>
      </c>
      <c r="AE2666" s="123" t="str">
        <f t="shared" si="593"/>
        <v/>
      </c>
      <c r="AG2666" s="150" t="str">
        <f t="shared" si="590"/>
        <v/>
      </c>
    </row>
    <row r="2667" spans="1:33" x14ac:dyDescent="0.25">
      <c r="A2667" s="56"/>
      <c r="B2667" s="70"/>
      <c r="C2667" s="76"/>
      <c r="D2667" s="73"/>
      <c r="E2667" s="79"/>
      <c r="F2667" s="56"/>
      <c r="G2667" s="13" t="str">
        <f t="shared" si="581"/>
        <v/>
      </c>
      <c r="H2667" s="56"/>
      <c r="K2667" s="128"/>
      <c r="L2667" s="128"/>
      <c r="M2667" s="128"/>
      <c r="N2667" s="84" t="str">
        <f t="shared" si="582"/>
        <v/>
      </c>
      <c r="O2667" s="128"/>
      <c r="P2667" s="84" t="str">
        <f t="shared" si="583"/>
        <v/>
      </c>
      <c r="Q2667" s="84" t="str">
        <f t="shared" si="580"/>
        <v/>
      </c>
      <c r="R2667" s="84" t="str">
        <f t="shared" si="584"/>
        <v/>
      </c>
      <c r="S2667" s="84" t="str">
        <f t="shared" si="585"/>
        <v/>
      </c>
      <c r="U2667" s="84" t="str">
        <f t="shared" si="586"/>
        <v/>
      </c>
      <c r="W2667" s="108" t="str">
        <f>IF($N2667="", "", SUM($D$11:$D2667))</f>
        <v/>
      </c>
      <c r="X2667" s="111" t="str">
        <f t="shared" si="587"/>
        <v/>
      </c>
      <c r="Y2667" s="114" t="str">
        <f t="shared" si="591"/>
        <v/>
      </c>
      <c r="Z2667" s="111" t="str">
        <f>IF(X2667="", "", X2667-SUM($Z$11:$Z2666))</f>
        <v/>
      </c>
      <c r="AA2667" s="111" t="str">
        <f>IF($Y2667="", "", $Y2667-SUM($AA$11:$AA2666))</f>
        <v/>
      </c>
      <c r="AB2667" s="111" t="str">
        <f t="shared" si="592"/>
        <v/>
      </c>
      <c r="AC2667" s="121" t="str">
        <f t="shared" si="588"/>
        <v/>
      </c>
      <c r="AD2667" s="122" t="str">
        <f t="shared" si="589"/>
        <v/>
      </c>
      <c r="AE2667" s="123" t="str">
        <f t="shared" si="593"/>
        <v/>
      </c>
      <c r="AG2667" s="150" t="str">
        <f t="shared" si="590"/>
        <v/>
      </c>
    </row>
    <row r="2668" spans="1:33" x14ac:dyDescent="0.25">
      <c r="A2668" s="56"/>
      <c r="B2668" s="70"/>
      <c r="C2668" s="76"/>
      <c r="D2668" s="73"/>
      <c r="E2668" s="79"/>
      <c r="F2668" s="56"/>
      <c r="G2668" s="13" t="str">
        <f t="shared" si="581"/>
        <v/>
      </c>
      <c r="H2668" s="56"/>
      <c r="K2668" s="128"/>
      <c r="L2668" s="128"/>
      <c r="M2668" s="128"/>
      <c r="N2668" s="84" t="str">
        <f t="shared" si="582"/>
        <v/>
      </c>
      <c r="O2668" s="128"/>
      <c r="P2668" s="84" t="str">
        <f t="shared" si="583"/>
        <v/>
      </c>
      <c r="Q2668" s="84" t="str">
        <f t="shared" si="580"/>
        <v/>
      </c>
      <c r="R2668" s="84" t="str">
        <f t="shared" si="584"/>
        <v/>
      </c>
      <c r="S2668" s="84" t="str">
        <f t="shared" si="585"/>
        <v/>
      </c>
      <c r="U2668" s="84" t="str">
        <f t="shared" si="586"/>
        <v/>
      </c>
      <c r="W2668" s="108" t="str">
        <f>IF($N2668="", "", SUM($D$11:$D2668))</f>
        <v/>
      </c>
      <c r="X2668" s="111" t="str">
        <f t="shared" si="587"/>
        <v/>
      </c>
      <c r="Y2668" s="114" t="str">
        <f t="shared" si="591"/>
        <v/>
      </c>
      <c r="Z2668" s="111" t="str">
        <f>IF(X2668="", "", X2668-SUM($Z$11:$Z2667))</f>
        <v/>
      </c>
      <c r="AA2668" s="111" t="str">
        <f>IF($Y2668="", "", $Y2668-SUM($AA$11:$AA2667))</f>
        <v/>
      </c>
      <c r="AB2668" s="111" t="str">
        <f t="shared" si="592"/>
        <v/>
      </c>
      <c r="AC2668" s="121" t="str">
        <f t="shared" si="588"/>
        <v/>
      </c>
      <c r="AD2668" s="122" t="str">
        <f t="shared" si="589"/>
        <v/>
      </c>
      <c r="AE2668" s="123" t="str">
        <f t="shared" si="593"/>
        <v/>
      </c>
      <c r="AG2668" s="150" t="str">
        <f t="shared" si="590"/>
        <v/>
      </c>
    </row>
    <row r="2669" spans="1:33" x14ac:dyDescent="0.25">
      <c r="A2669" s="56"/>
      <c r="B2669" s="70"/>
      <c r="C2669" s="76"/>
      <c r="D2669" s="73"/>
      <c r="E2669" s="79"/>
      <c r="F2669" s="56"/>
      <c r="G2669" s="13" t="str">
        <f t="shared" si="581"/>
        <v/>
      </c>
      <c r="H2669" s="56"/>
      <c r="K2669" s="128"/>
      <c r="L2669" s="128"/>
      <c r="M2669" s="128"/>
      <c r="N2669" s="84" t="str">
        <f t="shared" si="582"/>
        <v/>
      </c>
      <c r="O2669" s="128"/>
      <c r="P2669" s="84" t="str">
        <f t="shared" si="583"/>
        <v/>
      </c>
      <c r="Q2669" s="84" t="str">
        <f t="shared" si="580"/>
        <v/>
      </c>
      <c r="R2669" s="84" t="str">
        <f t="shared" si="584"/>
        <v/>
      </c>
      <c r="S2669" s="84" t="str">
        <f t="shared" si="585"/>
        <v/>
      </c>
      <c r="U2669" s="84" t="str">
        <f t="shared" si="586"/>
        <v/>
      </c>
      <c r="W2669" s="108" t="str">
        <f>IF($N2669="", "", SUM($D$11:$D2669))</f>
        <v/>
      </c>
      <c r="X2669" s="111" t="str">
        <f t="shared" si="587"/>
        <v/>
      </c>
      <c r="Y2669" s="114" t="str">
        <f t="shared" si="591"/>
        <v/>
      </c>
      <c r="Z2669" s="111" t="str">
        <f>IF(X2669="", "", X2669-SUM($Z$11:$Z2668))</f>
        <v/>
      </c>
      <c r="AA2669" s="111" t="str">
        <f>IF($Y2669="", "", $Y2669-SUM($AA$11:$AA2668))</f>
        <v/>
      </c>
      <c r="AB2669" s="111" t="str">
        <f t="shared" si="592"/>
        <v/>
      </c>
      <c r="AC2669" s="121" t="str">
        <f t="shared" si="588"/>
        <v/>
      </c>
      <c r="AD2669" s="122" t="str">
        <f t="shared" si="589"/>
        <v/>
      </c>
      <c r="AE2669" s="123" t="str">
        <f t="shared" si="593"/>
        <v/>
      </c>
      <c r="AG2669" s="150" t="str">
        <f t="shared" si="590"/>
        <v/>
      </c>
    </row>
    <row r="2670" spans="1:33" x14ac:dyDescent="0.25">
      <c r="A2670" s="56"/>
      <c r="B2670" s="70"/>
      <c r="C2670" s="76"/>
      <c r="D2670" s="73"/>
      <c r="E2670" s="79"/>
      <c r="F2670" s="56"/>
      <c r="G2670" s="13" t="str">
        <f t="shared" si="581"/>
        <v/>
      </c>
      <c r="H2670" s="56"/>
      <c r="K2670" s="128"/>
      <c r="L2670" s="128"/>
      <c r="M2670" s="128"/>
      <c r="N2670" s="84" t="str">
        <f t="shared" si="582"/>
        <v/>
      </c>
      <c r="O2670" s="128"/>
      <c r="P2670" s="84" t="str">
        <f t="shared" si="583"/>
        <v/>
      </c>
      <c r="Q2670" s="84" t="str">
        <f t="shared" si="580"/>
        <v/>
      </c>
      <c r="R2670" s="84" t="str">
        <f t="shared" si="584"/>
        <v/>
      </c>
      <c r="S2670" s="84" t="str">
        <f t="shared" si="585"/>
        <v/>
      </c>
      <c r="U2670" s="84" t="str">
        <f t="shared" si="586"/>
        <v/>
      </c>
      <c r="W2670" s="108" t="str">
        <f>IF($N2670="", "", SUM($D$11:$D2670))</f>
        <v/>
      </c>
      <c r="X2670" s="111" t="str">
        <f t="shared" si="587"/>
        <v/>
      </c>
      <c r="Y2670" s="114" t="str">
        <f t="shared" si="591"/>
        <v/>
      </c>
      <c r="Z2670" s="111" t="str">
        <f>IF(X2670="", "", X2670-SUM($Z$11:$Z2669))</f>
        <v/>
      </c>
      <c r="AA2670" s="111" t="str">
        <f>IF($Y2670="", "", $Y2670-SUM($AA$11:$AA2669))</f>
        <v/>
      </c>
      <c r="AB2670" s="111" t="str">
        <f t="shared" si="592"/>
        <v/>
      </c>
      <c r="AC2670" s="121" t="str">
        <f t="shared" si="588"/>
        <v/>
      </c>
      <c r="AD2670" s="122" t="str">
        <f t="shared" si="589"/>
        <v/>
      </c>
      <c r="AE2670" s="123" t="str">
        <f t="shared" si="593"/>
        <v/>
      </c>
      <c r="AG2670" s="150" t="str">
        <f t="shared" si="590"/>
        <v/>
      </c>
    </row>
    <row r="2671" spans="1:33" x14ac:dyDescent="0.25">
      <c r="A2671" s="56"/>
      <c r="B2671" s="70"/>
      <c r="C2671" s="76"/>
      <c r="D2671" s="73"/>
      <c r="E2671" s="79"/>
      <c r="F2671" s="56"/>
      <c r="G2671" s="13" t="str">
        <f t="shared" si="581"/>
        <v/>
      </c>
      <c r="H2671" s="56"/>
      <c r="K2671" s="128"/>
      <c r="L2671" s="128"/>
      <c r="M2671" s="128"/>
      <c r="N2671" s="84" t="str">
        <f t="shared" si="582"/>
        <v/>
      </c>
      <c r="O2671" s="128"/>
      <c r="P2671" s="84" t="str">
        <f t="shared" si="583"/>
        <v/>
      </c>
      <c r="Q2671" s="84" t="str">
        <f t="shared" si="580"/>
        <v/>
      </c>
      <c r="R2671" s="84" t="str">
        <f t="shared" si="584"/>
        <v/>
      </c>
      <c r="S2671" s="84" t="str">
        <f t="shared" si="585"/>
        <v/>
      </c>
      <c r="U2671" s="84" t="str">
        <f t="shared" si="586"/>
        <v/>
      </c>
      <c r="W2671" s="108" t="str">
        <f>IF($N2671="", "", SUM($D$11:$D2671))</f>
        <v/>
      </c>
      <c r="X2671" s="111" t="str">
        <f t="shared" si="587"/>
        <v/>
      </c>
      <c r="Y2671" s="114" t="str">
        <f t="shared" si="591"/>
        <v/>
      </c>
      <c r="Z2671" s="111" t="str">
        <f>IF(X2671="", "", X2671-SUM($Z$11:$Z2670))</f>
        <v/>
      </c>
      <c r="AA2671" s="111" t="str">
        <f>IF($Y2671="", "", $Y2671-SUM($AA$11:$AA2670))</f>
        <v/>
      </c>
      <c r="AB2671" s="111" t="str">
        <f t="shared" si="592"/>
        <v/>
      </c>
      <c r="AC2671" s="121" t="str">
        <f t="shared" si="588"/>
        <v/>
      </c>
      <c r="AD2671" s="122" t="str">
        <f t="shared" si="589"/>
        <v/>
      </c>
      <c r="AE2671" s="123" t="str">
        <f t="shared" si="593"/>
        <v/>
      </c>
      <c r="AG2671" s="150" t="str">
        <f t="shared" si="590"/>
        <v/>
      </c>
    </row>
    <row r="2672" spans="1:33" x14ac:dyDescent="0.25">
      <c r="A2672" s="56"/>
      <c r="B2672" s="70"/>
      <c r="C2672" s="76"/>
      <c r="D2672" s="73"/>
      <c r="E2672" s="79"/>
      <c r="F2672" s="56"/>
      <c r="G2672" s="13" t="str">
        <f t="shared" si="581"/>
        <v/>
      </c>
      <c r="H2672" s="56"/>
      <c r="K2672" s="128"/>
      <c r="L2672" s="128"/>
      <c r="M2672" s="128"/>
      <c r="N2672" s="84" t="str">
        <f t="shared" si="582"/>
        <v/>
      </c>
      <c r="O2672" s="128"/>
      <c r="P2672" s="84" t="str">
        <f t="shared" si="583"/>
        <v/>
      </c>
      <c r="Q2672" s="84" t="str">
        <f t="shared" si="580"/>
        <v/>
      </c>
      <c r="R2672" s="84" t="str">
        <f t="shared" si="584"/>
        <v/>
      </c>
      <c r="S2672" s="84" t="str">
        <f t="shared" si="585"/>
        <v/>
      </c>
      <c r="U2672" s="84" t="str">
        <f t="shared" si="586"/>
        <v/>
      </c>
      <c r="W2672" s="108" t="str">
        <f>IF($N2672="", "", SUM($D$11:$D2672))</f>
        <v/>
      </c>
      <c r="X2672" s="111" t="str">
        <f t="shared" si="587"/>
        <v/>
      </c>
      <c r="Y2672" s="114" t="str">
        <f t="shared" si="591"/>
        <v/>
      </c>
      <c r="Z2672" s="111" t="str">
        <f>IF(X2672="", "", X2672-SUM($Z$11:$Z2671))</f>
        <v/>
      </c>
      <c r="AA2672" s="111" t="str">
        <f>IF($Y2672="", "", $Y2672-SUM($AA$11:$AA2671))</f>
        <v/>
      </c>
      <c r="AB2672" s="111" t="str">
        <f t="shared" si="592"/>
        <v/>
      </c>
      <c r="AC2672" s="121" t="str">
        <f t="shared" si="588"/>
        <v/>
      </c>
      <c r="AD2672" s="122" t="str">
        <f t="shared" si="589"/>
        <v/>
      </c>
      <c r="AE2672" s="123" t="str">
        <f t="shared" si="593"/>
        <v/>
      </c>
      <c r="AG2672" s="150" t="str">
        <f t="shared" si="590"/>
        <v/>
      </c>
    </row>
    <row r="2673" spans="1:33" x14ac:dyDescent="0.25">
      <c r="A2673" s="56"/>
      <c r="B2673" s="70"/>
      <c r="C2673" s="76"/>
      <c r="D2673" s="73"/>
      <c r="E2673" s="79"/>
      <c r="F2673" s="56"/>
      <c r="G2673" s="13" t="str">
        <f t="shared" si="581"/>
        <v/>
      </c>
      <c r="H2673" s="56"/>
      <c r="K2673" s="128"/>
      <c r="L2673" s="128"/>
      <c r="M2673" s="128"/>
      <c r="N2673" s="84" t="str">
        <f t="shared" si="582"/>
        <v/>
      </c>
      <c r="O2673" s="128"/>
      <c r="P2673" s="84" t="str">
        <f t="shared" si="583"/>
        <v/>
      </c>
      <c r="Q2673" s="84" t="str">
        <f t="shared" si="580"/>
        <v/>
      </c>
      <c r="R2673" s="84" t="str">
        <f t="shared" si="584"/>
        <v/>
      </c>
      <c r="S2673" s="84" t="str">
        <f t="shared" si="585"/>
        <v/>
      </c>
      <c r="U2673" s="84" t="str">
        <f t="shared" si="586"/>
        <v/>
      </c>
      <c r="W2673" s="108" t="str">
        <f>IF($N2673="", "", SUM($D$11:$D2673))</f>
        <v/>
      </c>
      <c r="X2673" s="111" t="str">
        <f t="shared" si="587"/>
        <v/>
      </c>
      <c r="Y2673" s="114" t="str">
        <f t="shared" si="591"/>
        <v/>
      </c>
      <c r="Z2673" s="111" t="str">
        <f>IF(X2673="", "", X2673-SUM($Z$11:$Z2672))</f>
        <v/>
      </c>
      <c r="AA2673" s="111" t="str">
        <f>IF($Y2673="", "", $Y2673-SUM($AA$11:$AA2672))</f>
        <v/>
      </c>
      <c r="AB2673" s="111" t="str">
        <f t="shared" si="592"/>
        <v/>
      </c>
      <c r="AC2673" s="121" t="str">
        <f t="shared" si="588"/>
        <v/>
      </c>
      <c r="AD2673" s="122" t="str">
        <f t="shared" si="589"/>
        <v/>
      </c>
      <c r="AE2673" s="123" t="str">
        <f t="shared" si="593"/>
        <v/>
      </c>
      <c r="AG2673" s="150" t="str">
        <f t="shared" si="590"/>
        <v/>
      </c>
    </row>
    <row r="2674" spans="1:33" x14ac:dyDescent="0.25">
      <c r="A2674" s="56"/>
      <c r="B2674" s="70"/>
      <c r="C2674" s="76"/>
      <c r="D2674" s="73"/>
      <c r="E2674" s="79"/>
      <c r="F2674" s="56"/>
      <c r="G2674" s="13" t="str">
        <f t="shared" si="581"/>
        <v/>
      </c>
      <c r="H2674" s="56"/>
      <c r="K2674" s="128"/>
      <c r="L2674" s="128"/>
      <c r="M2674" s="128"/>
      <c r="N2674" s="84" t="str">
        <f t="shared" si="582"/>
        <v/>
      </c>
      <c r="O2674" s="128"/>
      <c r="P2674" s="84" t="str">
        <f t="shared" si="583"/>
        <v/>
      </c>
      <c r="Q2674" s="84" t="str">
        <f t="shared" si="580"/>
        <v/>
      </c>
      <c r="R2674" s="84" t="str">
        <f t="shared" si="584"/>
        <v/>
      </c>
      <c r="S2674" s="84" t="str">
        <f t="shared" si="585"/>
        <v/>
      </c>
      <c r="U2674" s="84" t="str">
        <f t="shared" si="586"/>
        <v/>
      </c>
      <c r="W2674" s="108" t="str">
        <f>IF($N2674="", "", SUM($D$11:$D2674))</f>
        <v/>
      </c>
      <c r="X2674" s="111" t="str">
        <f t="shared" si="587"/>
        <v/>
      </c>
      <c r="Y2674" s="114" t="str">
        <f t="shared" si="591"/>
        <v/>
      </c>
      <c r="Z2674" s="111" t="str">
        <f>IF(X2674="", "", X2674-SUM($Z$11:$Z2673))</f>
        <v/>
      </c>
      <c r="AA2674" s="111" t="str">
        <f>IF($Y2674="", "", $Y2674-SUM($AA$11:$AA2673))</f>
        <v/>
      </c>
      <c r="AB2674" s="111" t="str">
        <f t="shared" si="592"/>
        <v/>
      </c>
      <c r="AC2674" s="121" t="str">
        <f t="shared" si="588"/>
        <v/>
      </c>
      <c r="AD2674" s="122" t="str">
        <f t="shared" si="589"/>
        <v/>
      </c>
      <c r="AE2674" s="123" t="str">
        <f t="shared" si="593"/>
        <v/>
      </c>
      <c r="AG2674" s="150" t="str">
        <f t="shared" si="590"/>
        <v/>
      </c>
    </row>
    <row r="2675" spans="1:33" x14ac:dyDescent="0.25">
      <c r="A2675" s="56"/>
      <c r="B2675" s="70"/>
      <c r="C2675" s="76"/>
      <c r="D2675" s="73"/>
      <c r="E2675" s="79"/>
      <c r="F2675" s="56"/>
      <c r="G2675" s="13" t="str">
        <f t="shared" si="581"/>
        <v/>
      </c>
      <c r="H2675" s="56"/>
      <c r="K2675" s="128"/>
      <c r="L2675" s="128"/>
      <c r="M2675" s="128"/>
      <c r="N2675" s="84" t="str">
        <f t="shared" si="582"/>
        <v/>
      </c>
      <c r="O2675" s="128"/>
      <c r="P2675" s="84" t="str">
        <f t="shared" si="583"/>
        <v/>
      </c>
      <c r="Q2675" s="84" t="str">
        <f t="shared" si="580"/>
        <v/>
      </c>
      <c r="R2675" s="84" t="str">
        <f t="shared" si="584"/>
        <v/>
      </c>
      <c r="S2675" s="84" t="str">
        <f t="shared" si="585"/>
        <v/>
      </c>
      <c r="U2675" s="84" t="str">
        <f t="shared" si="586"/>
        <v/>
      </c>
      <c r="W2675" s="108" t="str">
        <f>IF($N2675="", "", SUM($D$11:$D2675))</f>
        <v/>
      </c>
      <c r="X2675" s="111" t="str">
        <f t="shared" si="587"/>
        <v/>
      </c>
      <c r="Y2675" s="114" t="str">
        <f t="shared" si="591"/>
        <v/>
      </c>
      <c r="Z2675" s="111" t="str">
        <f>IF(X2675="", "", X2675-SUM($Z$11:$Z2674))</f>
        <v/>
      </c>
      <c r="AA2675" s="111" t="str">
        <f>IF($Y2675="", "", $Y2675-SUM($AA$11:$AA2674))</f>
        <v/>
      </c>
      <c r="AB2675" s="111" t="str">
        <f t="shared" si="592"/>
        <v/>
      </c>
      <c r="AC2675" s="121" t="str">
        <f t="shared" si="588"/>
        <v/>
      </c>
      <c r="AD2675" s="122" t="str">
        <f t="shared" si="589"/>
        <v/>
      </c>
      <c r="AE2675" s="123" t="str">
        <f t="shared" si="593"/>
        <v/>
      </c>
      <c r="AG2675" s="150" t="str">
        <f t="shared" si="590"/>
        <v/>
      </c>
    </row>
    <row r="2676" spans="1:33" x14ac:dyDescent="0.25">
      <c r="A2676" s="56"/>
      <c r="B2676" s="70"/>
      <c r="C2676" s="76"/>
      <c r="D2676" s="73"/>
      <c r="E2676" s="79"/>
      <c r="F2676" s="56"/>
      <c r="G2676" s="13" t="str">
        <f t="shared" si="581"/>
        <v/>
      </c>
      <c r="H2676" s="56"/>
      <c r="K2676" s="128"/>
      <c r="L2676" s="128"/>
      <c r="M2676" s="128"/>
      <c r="N2676" s="84" t="str">
        <f t="shared" si="582"/>
        <v/>
      </c>
      <c r="O2676" s="128"/>
      <c r="P2676" s="84" t="str">
        <f t="shared" si="583"/>
        <v/>
      </c>
      <c r="Q2676" s="84" t="str">
        <f t="shared" si="580"/>
        <v/>
      </c>
      <c r="R2676" s="84" t="str">
        <f t="shared" si="584"/>
        <v/>
      </c>
      <c r="S2676" s="84" t="str">
        <f t="shared" si="585"/>
        <v/>
      </c>
      <c r="U2676" s="84" t="str">
        <f t="shared" si="586"/>
        <v/>
      </c>
      <c r="W2676" s="108" t="str">
        <f>IF($N2676="", "", SUM($D$11:$D2676))</f>
        <v/>
      </c>
      <c r="X2676" s="111" t="str">
        <f t="shared" si="587"/>
        <v/>
      </c>
      <c r="Y2676" s="114" t="str">
        <f t="shared" si="591"/>
        <v/>
      </c>
      <c r="Z2676" s="111" t="str">
        <f>IF(X2676="", "", X2676-SUM($Z$11:$Z2675))</f>
        <v/>
      </c>
      <c r="AA2676" s="111" t="str">
        <f>IF($Y2676="", "", $Y2676-SUM($AA$11:$AA2675))</f>
        <v/>
      </c>
      <c r="AB2676" s="111" t="str">
        <f t="shared" si="592"/>
        <v/>
      </c>
      <c r="AC2676" s="121" t="str">
        <f t="shared" si="588"/>
        <v/>
      </c>
      <c r="AD2676" s="122" t="str">
        <f t="shared" si="589"/>
        <v/>
      </c>
      <c r="AE2676" s="123" t="str">
        <f t="shared" si="593"/>
        <v/>
      </c>
      <c r="AG2676" s="150" t="str">
        <f t="shared" si="590"/>
        <v/>
      </c>
    </row>
    <row r="2677" spans="1:33" x14ac:dyDescent="0.25">
      <c r="A2677" s="56"/>
      <c r="B2677" s="70"/>
      <c r="C2677" s="76"/>
      <c r="D2677" s="73"/>
      <c r="E2677" s="79"/>
      <c r="F2677" s="56"/>
      <c r="G2677" s="13" t="str">
        <f t="shared" si="581"/>
        <v/>
      </c>
      <c r="H2677" s="56"/>
      <c r="K2677" s="128"/>
      <c r="L2677" s="128"/>
      <c r="M2677" s="128"/>
      <c r="N2677" s="84" t="str">
        <f t="shared" si="582"/>
        <v/>
      </c>
      <c r="O2677" s="128"/>
      <c r="P2677" s="84" t="str">
        <f t="shared" si="583"/>
        <v/>
      </c>
      <c r="Q2677" s="84" t="str">
        <f t="shared" si="580"/>
        <v/>
      </c>
      <c r="R2677" s="84" t="str">
        <f t="shared" si="584"/>
        <v/>
      </c>
      <c r="S2677" s="84" t="str">
        <f t="shared" si="585"/>
        <v/>
      </c>
      <c r="U2677" s="84" t="str">
        <f t="shared" si="586"/>
        <v/>
      </c>
      <c r="W2677" s="108" t="str">
        <f>IF($N2677="", "", SUM($D$11:$D2677))</f>
        <v/>
      </c>
      <c r="X2677" s="111" t="str">
        <f t="shared" si="587"/>
        <v/>
      </c>
      <c r="Y2677" s="114" t="str">
        <f t="shared" si="591"/>
        <v/>
      </c>
      <c r="Z2677" s="111" t="str">
        <f>IF(X2677="", "", X2677-SUM($Z$11:$Z2676))</f>
        <v/>
      </c>
      <c r="AA2677" s="111" t="str">
        <f>IF($Y2677="", "", $Y2677-SUM($AA$11:$AA2676))</f>
        <v/>
      </c>
      <c r="AB2677" s="111" t="str">
        <f t="shared" si="592"/>
        <v/>
      </c>
      <c r="AC2677" s="121" t="str">
        <f t="shared" si="588"/>
        <v/>
      </c>
      <c r="AD2677" s="122" t="str">
        <f t="shared" si="589"/>
        <v/>
      </c>
      <c r="AE2677" s="123" t="str">
        <f t="shared" si="593"/>
        <v/>
      </c>
      <c r="AG2677" s="150" t="str">
        <f t="shared" si="590"/>
        <v/>
      </c>
    </row>
    <row r="2678" spans="1:33" x14ac:dyDescent="0.25">
      <c r="A2678" s="56"/>
      <c r="B2678" s="70"/>
      <c r="C2678" s="76"/>
      <c r="D2678" s="73"/>
      <c r="E2678" s="79"/>
      <c r="F2678" s="56"/>
      <c r="G2678" s="13" t="str">
        <f t="shared" si="581"/>
        <v/>
      </c>
      <c r="H2678" s="56"/>
      <c r="K2678" s="128"/>
      <c r="L2678" s="128"/>
      <c r="M2678" s="128"/>
      <c r="N2678" s="84" t="str">
        <f t="shared" si="582"/>
        <v/>
      </c>
      <c r="O2678" s="128"/>
      <c r="P2678" s="84" t="str">
        <f t="shared" si="583"/>
        <v/>
      </c>
      <c r="Q2678" s="84" t="str">
        <f t="shared" si="580"/>
        <v/>
      </c>
      <c r="R2678" s="84" t="str">
        <f t="shared" si="584"/>
        <v/>
      </c>
      <c r="S2678" s="84" t="str">
        <f t="shared" si="585"/>
        <v/>
      </c>
      <c r="U2678" s="84" t="str">
        <f t="shared" si="586"/>
        <v/>
      </c>
      <c r="W2678" s="108" t="str">
        <f>IF($N2678="", "", SUM($D$11:$D2678))</f>
        <v/>
      </c>
      <c r="X2678" s="111" t="str">
        <f t="shared" si="587"/>
        <v/>
      </c>
      <c r="Y2678" s="114" t="str">
        <f t="shared" si="591"/>
        <v/>
      </c>
      <c r="Z2678" s="111" t="str">
        <f>IF(X2678="", "", X2678-SUM($Z$11:$Z2677))</f>
        <v/>
      </c>
      <c r="AA2678" s="111" t="str">
        <f>IF($Y2678="", "", $Y2678-SUM($AA$11:$AA2677))</f>
        <v/>
      </c>
      <c r="AB2678" s="111" t="str">
        <f t="shared" si="592"/>
        <v/>
      </c>
      <c r="AC2678" s="121" t="str">
        <f t="shared" si="588"/>
        <v/>
      </c>
      <c r="AD2678" s="122" t="str">
        <f t="shared" si="589"/>
        <v/>
      </c>
      <c r="AE2678" s="123" t="str">
        <f t="shared" si="593"/>
        <v/>
      </c>
      <c r="AG2678" s="150" t="str">
        <f t="shared" si="590"/>
        <v/>
      </c>
    </row>
    <row r="2679" spans="1:33" x14ac:dyDescent="0.25">
      <c r="A2679" s="56"/>
      <c r="B2679" s="70"/>
      <c r="C2679" s="76"/>
      <c r="D2679" s="73"/>
      <c r="E2679" s="79"/>
      <c r="F2679" s="56"/>
      <c r="G2679" s="13" t="str">
        <f t="shared" si="581"/>
        <v/>
      </c>
      <c r="H2679" s="56"/>
      <c r="K2679" s="128"/>
      <c r="L2679" s="128"/>
      <c r="M2679" s="128"/>
      <c r="N2679" s="84" t="str">
        <f t="shared" si="582"/>
        <v/>
      </c>
      <c r="O2679" s="128"/>
      <c r="P2679" s="84" t="str">
        <f t="shared" si="583"/>
        <v/>
      </c>
      <c r="Q2679" s="84" t="str">
        <f t="shared" si="580"/>
        <v/>
      </c>
      <c r="R2679" s="84" t="str">
        <f t="shared" si="584"/>
        <v/>
      </c>
      <c r="S2679" s="84" t="str">
        <f t="shared" si="585"/>
        <v/>
      </c>
      <c r="U2679" s="84" t="str">
        <f t="shared" si="586"/>
        <v/>
      </c>
      <c r="W2679" s="108" t="str">
        <f>IF($N2679="", "", SUM($D$11:$D2679))</f>
        <v/>
      </c>
      <c r="X2679" s="111" t="str">
        <f t="shared" si="587"/>
        <v/>
      </c>
      <c r="Y2679" s="114" t="str">
        <f t="shared" si="591"/>
        <v/>
      </c>
      <c r="Z2679" s="111" t="str">
        <f>IF(X2679="", "", X2679-SUM($Z$11:$Z2678))</f>
        <v/>
      </c>
      <c r="AA2679" s="111" t="str">
        <f>IF($Y2679="", "", $Y2679-SUM($AA$11:$AA2678))</f>
        <v/>
      </c>
      <c r="AB2679" s="111" t="str">
        <f t="shared" si="592"/>
        <v/>
      </c>
      <c r="AC2679" s="121" t="str">
        <f t="shared" si="588"/>
        <v/>
      </c>
      <c r="AD2679" s="122" t="str">
        <f t="shared" si="589"/>
        <v/>
      </c>
      <c r="AE2679" s="123" t="str">
        <f t="shared" si="593"/>
        <v/>
      </c>
      <c r="AG2679" s="150" t="str">
        <f t="shared" si="590"/>
        <v/>
      </c>
    </row>
    <row r="2680" spans="1:33" x14ac:dyDescent="0.25">
      <c r="A2680" s="56"/>
      <c r="B2680" s="70"/>
      <c r="C2680" s="76"/>
      <c r="D2680" s="73"/>
      <c r="E2680" s="79"/>
      <c r="F2680" s="56"/>
      <c r="G2680" s="13" t="str">
        <f t="shared" si="581"/>
        <v/>
      </c>
      <c r="H2680" s="56"/>
      <c r="K2680" s="128"/>
      <c r="L2680" s="128"/>
      <c r="M2680" s="128"/>
      <c r="N2680" s="84" t="str">
        <f t="shared" si="582"/>
        <v/>
      </c>
      <c r="O2680" s="128"/>
      <c r="P2680" s="84" t="str">
        <f t="shared" si="583"/>
        <v/>
      </c>
      <c r="Q2680" s="84" t="str">
        <f t="shared" si="580"/>
        <v/>
      </c>
      <c r="R2680" s="84" t="str">
        <f t="shared" si="584"/>
        <v/>
      </c>
      <c r="S2680" s="84" t="str">
        <f t="shared" si="585"/>
        <v/>
      </c>
      <c r="U2680" s="84" t="str">
        <f t="shared" si="586"/>
        <v/>
      </c>
      <c r="W2680" s="108" t="str">
        <f>IF($N2680="", "", SUM($D$11:$D2680))</f>
        <v/>
      </c>
      <c r="X2680" s="111" t="str">
        <f t="shared" si="587"/>
        <v/>
      </c>
      <c r="Y2680" s="114" t="str">
        <f t="shared" si="591"/>
        <v/>
      </c>
      <c r="Z2680" s="111" t="str">
        <f>IF(X2680="", "", X2680-SUM($Z$11:$Z2679))</f>
        <v/>
      </c>
      <c r="AA2680" s="111" t="str">
        <f>IF($Y2680="", "", $Y2680-SUM($AA$11:$AA2679))</f>
        <v/>
      </c>
      <c r="AB2680" s="111" t="str">
        <f t="shared" si="592"/>
        <v/>
      </c>
      <c r="AC2680" s="121" t="str">
        <f t="shared" si="588"/>
        <v/>
      </c>
      <c r="AD2680" s="122" t="str">
        <f t="shared" si="589"/>
        <v/>
      </c>
      <c r="AE2680" s="123" t="str">
        <f t="shared" si="593"/>
        <v/>
      </c>
      <c r="AG2680" s="150" t="str">
        <f t="shared" si="590"/>
        <v/>
      </c>
    </row>
    <row r="2681" spans="1:33" x14ac:dyDescent="0.25">
      <c r="A2681" s="56"/>
      <c r="B2681" s="70"/>
      <c r="C2681" s="76"/>
      <c r="D2681" s="73"/>
      <c r="E2681" s="79"/>
      <c r="F2681" s="56"/>
      <c r="G2681" s="13" t="str">
        <f t="shared" si="581"/>
        <v/>
      </c>
      <c r="H2681" s="56"/>
      <c r="K2681" s="128"/>
      <c r="L2681" s="128"/>
      <c r="M2681" s="128"/>
      <c r="N2681" s="84" t="str">
        <f t="shared" si="582"/>
        <v/>
      </c>
      <c r="O2681" s="128"/>
      <c r="P2681" s="84" t="str">
        <f t="shared" si="583"/>
        <v/>
      </c>
      <c r="Q2681" s="84" t="str">
        <f t="shared" si="580"/>
        <v/>
      </c>
      <c r="R2681" s="84" t="str">
        <f t="shared" si="584"/>
        <v/>
      </c>
      <c r="S2681" s="84" t="str">
        <f t="shared" si="585"/>
        <v/>
      </c>
      <c r="U2681" s="84" t="str">
        <f t="shared" si="586"/>
        <v/>
      </c>
      <c r="W2681" s="108" t="str">
        <f>IF($N2681="", "", SUM($D$11:$D2681))</f>
        <v/>
      </c>
      <c r="X2681" s="111" t="str">
        <f t="shared" si="587"/>
        <v/>
      </c>
      <c r="Y2681" s="114" t="str">
        <f t="shared" si="591"/>
        <v/>
      </c>
      <c r="Z2681" s="111" t="str">
        <f>IF(X2681="", "", X2681-SUM($Z$11:$Z2680))</f>
        <v/>
      </c>
      <c r="AA2681" s="111" t="str">
        <f>IF($Y2681="", "", $Y2681-SUM($AA$11:$AA2680))</f>
        <v/>
      </c>
      <c r="AB2681" s="111" t="str">
        <f t="shared" si="592"/>
        <v/>
      </c>
      <c r="AC2681" s="121" t="str">
        <f t="shared" si="588"/>
        <v/>
      </c>
      <c r="AD2681" s="122" t="str">
        <f t="shared" si="589"/>
        <v/>
      </c>
      <c r="AE2681" s="123" t="str">
        <f t="shared" si="593"/>
        <v/>
      </c>
      <c r="AG2681" s="150" t="str">
        <f t="shared" si="590"/>
        <v/>
      </c>
    </row>
    <row r="2682" spans="1:33" x14ac:dyDescent="0.25">
      <c r="A2682" s="56"/>
      <c r="B2682" s="70"/>
      <c r="C2682" s="76"/>
      <c r="D2682" s="73"/>
      <c r="E2682" s="79"/>
      <c r="F2682" s="56"/>
      <c r="G2682" s="13" t="str">
        <f t="shared" si="581"/>
        <v/>
      </c>
      <c r="H2682" s="56"/>
      <c r="K2682" s="128"/>
      <c r="L2682" s="128"/>
      <c r="M2682" s="128"/>
      <c r="N2682" s="84" t="str">
        <f t="shared" si="582"/>
        <v/>
      </c>
      <c r="O2682" s="128"/>
      <c r="P2682" s="84" t="str">
        <f t="shared" si="583"/>
        <v/>
      </c>
      <c r="Q2682" s="84" t="str">
        <f t="shared" si="580"/>
        <v/>
      </c>
      <c r="R2682" s="84" t="str">
        <f t="shared" si="584"/>
        <v/>
      </c>
      <c r="S2682" s="84" t="str">
        <f t="shared" si="585"/>
        <v/>
      </c>
      <c r="U2682" s="84" t="str">
        <f t="shared" si="586"/>
        <v/>
      </c>
      <c r="W2682" s="108" t="str">
        <f>IF($N2682="", "", SUM($D$11:$D2682))</f>
        <v/>
      </c>
      <c r="X2682" s="111" t="str">
        <f t="shared" si="587"/>
        <v/>
      </c>
      <c r="Y2682" s="114" t="str">
        <f t="shared" si="591"/>
        <v/>
      </c>
      <c r="Z2682" s="111" t="str">
        <f>IF(X2682="", "", X2682-SUM($Z$11:$Z2681))</f>
        <v/>
      </c>
      <c r="AA2682" s="111" t="str">
        <f>IF($Y2682="", "", $Y2682-SUM($AA$11:$AA2681))</f>
        <v/>
      </c>
      <c r="AB2682" s="111" t="str">
        <f t="shared" si="592"/>
        <v/>
      </c>
      <c r="AC2682" s="121" t="str">
        <f t="shared" si="588"/>
        <v/>
      </c>
      <c r="AD2682" s="122" t="str">
        <f t="shared" si="589"/>
        <v/>
      </c>
      <c r="AE2682" s="123" t="str">
        <f t="shared" si="593"/>
        <v/>
      </c>
      <c r="AG2682" s="150" t="str">
        <f t="shared" si="590"/>
        <v/>
      </c>
    </row>
    <row r="2683" spans="1:33" x14ac:dyDescent="0.25">
      <c r="A2683" s="56"/>
      <c r="B2683" s="70"/>
      <c r="C2683" s="76"/>
      <c r="D2683" s="73"/>
      <c r="E2683" s="79"/>
      <c r="F2683" s="56"/>
      <c r="G2683" s="13" t="str">
        <f t="shared" si="581"/>
        <v/>
      </c>
      <c r="H2683" s="56"/>
      <c r="K2683" s="128"/>
      <c r="L2683" s="128"/>
      <c r="M2683" s="128"/>
      <c r="N2683" s="84" t="str">
        <f t="shared" si="582"/>
        <v/>
      </c>
      <c r="O2683" s="128"/>
      <c r="P2683" s="84" t="str">
        <f t="shared" si="583"/>
        <v/>
      </c>
      <c r="Q2683" s="84" t="str">
        <f t="shared" si="580"/>
        <v/>
      </c>
      <c r="R2683" s="84" t="str">
        <f t="shared" si="584"/>
        <v/>
      </c>
      <c r="S2683" s="84" t="str">
        <f t="shared" si="585"/>
        <v/>
      </c>
      <c r="U2683" s="84" t="str">
        <f t="shared" si="586"/>
        <v/>
      </c>
      <c r="W2683" s="108" t="str">
        <f>IF($N2683="", "", SUM($D$11:$D2683))</f>
        <v/>
      </c>
      <c r="X2683" s="111" t="str">
        <f t="shared" si="587"/>
        <v/>
      </c>
      <c r="Y2683" s="114" t="str">
        <f t="shared" si="591"/>
        <v/>
      </c>
      <c r="Z2683" s="111" t="str">
        <f>IF(X2683="", "", X2683-SUM($Z$11:$Z2682))</f>
        <v/>
      </c>
      <c r="AA2683" s="111" t="str">
        <f>IF($Y2683="", "", $Y2683-SUM($AA$11:$AA2682))</f>
        <v/>
      </c>
      <c r="AB2683" s="111" t="str">
        <f t="shared" si="592"/>
        <v/>
      </c>
      <c r="AC2683" s="121" t="str">
        <f t="shared" si="588"/>
        <v/>
      </c>
      <c r="AD2683" s="122" t="str">
        <f t="shared" si="589"/>
        <v/>
      </c>
      <c r="AE2683" s="123" t="str">
        <f t="shared" si="593"/>
        <v/>
      </c>
      <c r="AG2683" s="150" t="str">
        <f t="shared" si="590"/>
        <v/>
      </c>
    </row>
    <row r="2684" spans="1:33" x14ac:dyDescent="0.25">
      <c r="A2684" s="56"/>
      <c r="B2684" s="70"/>
      <c r="C2684" s="76"/>
      <c r="D2684" s="73"/>
      <c r="E2684" s="79"/>
      <c r="F2684" s="56"/>
      <c r="G2684" s="13" t="str">
        <f t="shared" si="581"/>
        <v/>
      </c>
      <c r="H2684" s="56"/>
      <c r="K2684" s="128"/>
      <c r="L2684" s="128"/>
      <c r="M2684" s="128"/>
      <c r="N2684" s="84" t="str">
        <f t="shared" si="582"/>
        <v/>
      </c>
      <c r="O2684" s="128"/>
      <c r="P2684" s="84" t="str">
        <f t="shared" si="583"/>
        <v/>
      </c>
      <c r="Q2684" s="84" t="str">
        <f t="shared" si="580"/>
        <v/>
      </c>
      <c r="R2684" s="84" t="str">
        <f t="shared" si="584"/>
        <v/>
      </c>
      <c r="S2684" s="84" t="str">
        <f t="shared" si="585"/>
        <v/>
      </c>
      <c r="U2684" s="84" t="str">
        <f t="shared" si="586"/>
        <v/>
      </c>
      <c r="W2684" s="108" t="str">
        <f>IF($N2684="", "", SUM($D$11:$D2684))</f>
        <v/>
      </c>
      <c r="X2684" s="111" t="str">
        <f t="shared" si="587"/>
        <v/>
      </c>
      <c r="Y2684" s="114" t="str">
        <f t="shared" si="591"/>
        <v/>
      </c>
      <c r="Z2684" s="111" t="str">
        <f>IF(X2684="", "", X2684-SUM($Z$11:$Z2683))</f>
        <v/>
      </c>
      <c r="AA2684" s="111" t="str">
        <f>IF($Y2684="", "", $Y2684-SUM($AA$11:$AA2683))</f>
        <v/>
      </c>
      <c r="AB2684" s="111" t="str">
        <f t="shared" si="592"/>
        <v/>
      </c>
      <c r="AC2684" s="121" t="str">
        <f t="shared" si="588"/>
        <v/>
      </c>
      <c r="AD2684" s="122" t="str">
        <f t="shared" si="589"/>
        <v/>
      </c>
      <c r="AE2684" s="123" t="str">
        <f t="shared" si="593"/>
        <v/>
      </c>
      <c r="AG2684" s="150" t="str">
        <f t="shared" si="590"/>
        <v/>
      </c>
    </row>
    <row r="2685" spans="1:33" x14ac:dyDescent="0.25">
      <c r="A2685" s="56"/>
      <c r="B2685" s="70"/>
      <c r="C2685" s="76"/>
      <c r="D2685" s="73"/>
      <c r="E2685" s="79"/>
      <c r="F2685" s="56"/>
      <c r="G2685" s="13" t="str">
        <f t="shared" si="581"/>
        <v/>
      </c>
      <c r="H2685" s="56"/>
      <c r="K2685" s="128"/>
      <c r="L2685" s="128"/>
      <c r="M2685" s="128"/>
      <c r="N2685" s="84" t="str">
        <f t="shared" si="582"/>
        <v/>
      </c>
      <c r="O2685" s="128"/>
      <c r="P2685" s="84" t="str">
        <f t="shared" si="583"/>
        <v/>
      </c>
      <c r="Q2685" s="84" t="str">
        <f t="shared" si="580"/>
        <v/>
      </c>
      <c r="R2685" s="84" t="str">
        <f t="shared" si="584"/>
        <v/>
      </c>
      <c r="S2685" s="84" t="str">
        <f t="shared" si="585"/>
        <v/>
      </c>
      <c r="U2685" s="84" t="str">
        <f t="shared" si="586"/>
        <v/>
      </c>
      <c r="W2685" s="108" t="str">
        <f>IF($N2685="", "", SUM($D$11:$D2685))</f>
        <v/>
      </c>
      <c r="X2685" s="111" t="str">
        <f t="shared" si="587"/>
        <v/>
      </c>
      <c r="Y2685" s="114" t="str">
        <f t="shared" si="591"/>
        <v/>
      </c>
      <c r="Z2685" s="111" t="str">
        <f>IF(X2685="", "", X2685-SUM($Z$11:$Z2684))</f>
        <v/>
      </c>
      <c r="AA2685" s="111" t="str">
        <f>IF($Y2685="", "", $Y2685-SUM($AA$11:$AA2684))</f>
        <v/>
      </c>
      <c r="AB2685" s="111" t="str">
        <f t="shared" si="592"/>
        <v/>
      </c>
      <c r="AC2685" s="121" t="str">
        <f t="shared" si="588"/>
        <v/>
      </c>
      <c r="AD2685" s="122" t="str">
        <f t="shared" si="589"/>
        <v/>
      </c>
      <c r="AE2685" s="123" t="str">
        <f t="shared" si="593"/>
        <v/>
      </c>
      <c r="AG2685" s="150" t="str">
        <f t="shared" si="590"/>
        <v/>
      </c>
    </row>
    <row r="2686" spans="1:33" x14ac:dyDescent="0.25">
      <c r="A2686" s="56"/>
      <c r="B2686" s="70"/>
      <c r="C2686" s="76"/>
      <c r="D2686" s="73"/>
      <c r="E2686" s="79"/>
      <c r="F2686" s="56"/>
      <c r="G2686" s="13" t="str">
        <f t="shared" si="581"/>
        <v/>
      </c>
      <c r="H2686" s="56"/>
      <c r="K2686" s="128"/>
      <c r="L2686" s="128"/>
      <c r="M2686" s="128"/>
      <c r="N2686" s="84" t="str">
        <f t="shared" si="582"/>
        <v/>
      </c>
      <c r="O2686" s="128"/>
      <c r="P2686" s="84" t="str">
        <f t="shared" si="583"/>
        <v/>
      </c>
      <c r="Q2686" s="84" t="str">
        <f t="shared" si="580"/>
        <v/>
      </c>
      <c r="R2686" s="84" t="str">
        <f t="shared" si="584"/>
        <v/>
      </c>
      <c r="S2686" s="84" t="str">
        <f t="shared" si="585"/>
        <v/>
      </c>
      <c r="U2686" s="84" t="str">
        <f t="shared" si="586"/>
        <v/>
      </c>
      <c r="W2686" s="108" t="str">
        <f>IF($N2686="", "", SUM($D$11:$D2686))</f>
        <v/>
      </c>
      <c r="X2686" s="111" t="str">
        <f t="shared" si="587"/>
        <v/>
      </c>
      <c r="Y2686" s="114" t="str">
        <f t="shared" si="591"/>
        <v/>
      </c>
      <c r="Z2686" s="111" t="str">
        <f>IF(X2686="", "", X2686-SUM($Z$11:$Z2685))</f>
        <v/>
      </c>
      <c r="AA2686" s="111" t="str">
        <f>IF($Y2686="", "", $Y2686-SUM($AA$11:$AA2685))</f>
        <v/>
      </c>
      <c r="AB2686" s="111" t="str">
        <f t="shared" si="592"/>
        <v/>
      </c>
      <c r="AC2686" s="121" t="str">
        <f t="shared" si="588"/>
        <v/>
      </c>
      <c r="AD2686" s="122" t="str">
        <f t="shared" si="589"/>
        <v/>
      </c>
      <c r="AE2686" s="123" t="str">
        <f t="shared" si="593"/>
        <v/>
      </c>
      <c r="AG2686" s="150" t="str">
        <f t="shared" si="590"/>
        <v/>
      </c>
    </row>
    <row r="2687" spans="1:33" x14ac:dyDescent="0.25">
      <c r="A2687" s="56"/>
      <c r="B2687" s="70"/>
      <c r="C2687" s="76"/>
      <c r="D2687" s="73"/>
      <c r="E2687" s="79"/>
      <c r="F2687" s="56"/>
      <c r="G2687" s="13" t="str">
        <f t="shared" si="581"/>
        <v/>
      </c>
      <c r="H2687" s="56"/>
      <c r="K2687" s="128"/>
      <c r="L2687" s="128"/>
      <c r="M2687" s="128"/>
      <c r="N2687" s="84" t="str">
        <f t="shared" si="582"/>
        <v/>
      </c>
      <c r="O2687" s="128"/>
      <c r="P2687" s="84" t="str">
        <f t="shared" si="583"/>
        <v/>
      </c>
      <c r="Q2687" s="84" t="str">
        <f t="shared" si="580"/>
        <v/>
      </c>
      <c r="R2687" s="84" t="str">
        <f t="shared" si="584"/>
        <v/>
      </c>
      <c r="S2687" s="84" t="str">
        <f t="shared" si="585"/>
        <v/>
      </c>
      <c r="U2687" s="84" t="str">
        <f t="shared" si="586"/>
        <v/>
      </c>
      <c r="W2687" s="108" t="str">
        <f>IF($N2687="", "", SUM($D$11:$D2687))</f>
        <v/>
      </c>
      <c r="X2687" s="111" t="str">
        <f t="shared" si="587"/>
        <v/>
      </c>
      <c r="Y2687" s="114" t="str">
        <f t="shared" si="591"/>
        <v/>
      </c>
      <c r="Z2687" s="111" t="str">
        <f>IF(X2687="", "", X2687-SUM($Z$11:$Z2686))</f>
        <v/>
      </c>
      <c r="AA2687" s="111" t="str">
        <f>IF($Y2687="", "", $Y2687-SUM($AA$11:$AA2686))</f>
        <v/>
      </c>
      <c r="AB2687" s="111" t="str">
        <f t="shared" si="592"/>
        <v/>
      </c>
      <c r="AC2687" s="121" t="str">
        <f t="shared" si="588"/>
        <v/>
      </c>
      <c r="AD2687" s="122" t="str">
        <f t="shared" si="589"/>
        <v/>
      </c>
      <c r="AE2687" s="123" t="str">
        <f t="shared" si="593"/>
        <v/>
      </c>
      <c r="AG2687" s="150" t="str">
        <f t="shared" si="590"/>
        <v/>
      </c>
    </row>
    <row r="2688" spans="1:33" x14ac:dyDescent="0.25">
      <c r="A2688" s="56"/>
      <c r="B2688" s="70"/>
      <c r="C2688" s="76"/>
      <c r="D2688" s="73"/>
      <c r="E2688" s="79"/>
      <c r="F2688" s="56"/>
      <c r="G2688" s="13" t="str">
        <f t="shared" si="581"/>
        <v/>
      </c>
      <c r="H2688" s="56"/>
      <c r="K2688" s="128"/>
      <c r="L2688" s="128"/>
      <c r="M2688" s="128"/>
      <c r="N2688" s="84" t="str">
        <f t="shared" si="582"/>
        <v/>
      </c>
      <c r="O2688" s="128"/>
      <c r="P2688" s="84" t="str">
        <f t="shared" si="583"/>
        <v/>
      </c>
      <c r="Q2688" s="84" t="str">
        <f t="shared" si="580"/>
        <v/>
      </c>
      <c r="R2688" s="84" t="str">
        <f t="shared" si="584"/>
        <v/>
      </c>
      <c r="S2688" s="84" t="str">
        <f t="shared" si="585"/>
        <v/>
      </c>
      <c r="U2688" s="84" t="str">
        <f t="shared" si="586"/>
        <v/>
      </c>
      <c r="W2688" s="108" t="str">
        <f>IF($N2688="", "", SUM($D$11:$D2688))</f>
        <v/>
      </c>
      <c r="X2688" s="111" t="str">
        <f t="shared" si="587"/>
        <v/>
      </c>
      <c r="Y2688" s="114" t="str">
        <f t="shared" si="591"/>
        <v/>
      </c>
      <c r="Z2688" s="111" t="str">
        <f>IF(X2688="", "", X2688-SUM($Z$11:$Z2687))</f>
        <v/>
      </c>
      <c r="AA2688" s="111" t="str">
        <f>IF($Y2688="", "", $Y2688-SUM($AA$11:$AA2687))</f>
        <v/>
      </c>
      <c r="AB2688" s="111" t="str">
        <f t="shared" si="592"/>
        <v/>
      </c>
      <c r="AC2688" s="121" t="str">
        <f t="shared" si="588"/>
        <v/>
      </c>
      <c r="AD2688" s="122" t="str">
        <f t="shared" si="589"/>
        <v/>
      </c>
      <c r="AE2688" s="123" t="str">
        <f t="shared" si="593"/>
        <v/>
      </c>
      <c r="AG2688" s="150" t="str">
        <f t="shared" si="590"/>
        <v/>
      </c>
    </row>
    <row r="2689" spans="1:33" x14ac:dyDescent="0.25">
      <c r="A2689" s="56"/>
      <c r="B2689" s="70"/>
      <c r="C2689" s="76"/>
      <c r="D2689" s="73"/>
      <c r="E2689" s="79"/>
      <c r="F2689" s="56"/>
      <c r="G2689" s="13" t="str">
        <f t="shared" si="581"/>
        <v/>
      </c>
      <c r="H2689" s="56"/>
      <c r="K2689" s="128"/>
      <c r="L2689" s="128"/>
      <c r="M2689" s="128"/>
      <c r="N2689" s="84" t="str">
        <f t="shared" si="582"/>
        <v/>
      </c>
      <c r="O2689" s="128"/>
      <c r="P2689" s="84" t="str">
        <f t="shared" si="583"/>
        <v/>
      </c>
      <c r="Q2689" s="84" t="str">
        <f t="shared" si="580"/>
        <v/>
      </c>
      <c r="R2689" s="84" t="str">
        <f t="shared" si="584"/>
        <v/>
      </c>
      <c r="S2689" s="84" t="str">
        <f t="shared" si="585"/>
        <v/>
      </c>
      <c r="U2689" s="84" t="str">
        <f t="shared" si="586"/>
        <v/>
      </c>
      <c r="W2689" s="108" t="str">
        <f>IF($N2689="", "", SUM($D$11:$D2689))</f>
        <v/>
      </c>
      <c r="X2689" s="111" t="str">
        <f t="shared" si="587"/>
        <v/>
      </c>
      <c r="Y2689" s="114" t="str">
        <f t="shared" si="591"/>
        <v/>
      </c>
      <c r="Z2689" s="111" t="str">
        <f>IF(X2689="", "", X2689-SUM($Z$11:$Z2688))</f>
        <v/>
      </c>
      <c r="AA2689" s="111" t="str">
        <f>IF($Y2689="", "", $Y2689-SUM($AA$11:$AA2688))</f>
        <v/>
      </c>
      <c r="AB2689" s="111" t="str">
        <f t="shared" si="592"/>
        <v/>
      </c>
      <c r="AC2689" s="121" t="str">
        <f t="shared" si="588"/>
        <v/>
      </c>
      <c r="AD2689" s="122" t="str">
        <f t="shared" si="589"/>
        <v/>
      </c>
      <c r="AE2689" s="123" t="str">
        <f t="shared" si="593"/>
        <v/>
      </c>
      <c r="AG2689" s="150" t="str">
        <f t="shared" si="590"/>
        <v/>
      </c>
    </row>
    <row r="2690" spans="1:33" x14ac:dyDescent="0.25">
      <c r="A2690" s="56"/>
      <c r="B2690" s="70"/>
      <c r="C2690" s="76"/>
      <c r="D2690" s="73"/>
      <c r="E2690" s="79"/>
      <c r="F2690" s="56"/>
      <c r="G2690" s="13" t="str">
        <f t="shared" si="581"/>
        <v/>
      </c>
      <c r="H2690" s="56"/>
      <c r="K2690" s="128"/>
      <c r="L2690" s="128"/>
      <c r="M2690" s="128"/>
      <c r="N2690" s="84" t="str">
        <f t="shared" si="582"/>
        <v/>
      </c>
      <c r="O2690" s="128"/>
      <c r="P2690" s="84" t="str">
        <f t="shared" si="583"/>
        <v/>
      </c>
      <c r="Q2690" s="84" t="str">
        <f t="shared" si="580"/>
        <v/>
      </c>
      <c r="R2690" s="84" t="str">
        <f t="shared" si="584"/>
        <v/>
      </c>
      <c r="S2690" s="84" t="str">
        <f t="shared" si="585"/>
        <v/>
      </c>
      <c r="U2690" s="84" t="str">
        <f t="shared" si="586"/>
        <v/>
      </c>
      <c r="W2690" s="108" t="str">
        <f>IF($N2690="", "", SUM($D$11:$D2690))</f>
        <v/>
      </c>
      <c r="X2690" s="111" t="str">
        <f t="shared" si="587"/>
        <v/>
      </c>
      <c r="Y2690" s="114" t="str">
        <f t="shared" si="591"/>
        <v/>
      </c>
      <c r="Z2690" s="111" t="str">
        <f>IF(X2690="", "", X2690-SUM($Z$11:$Z2689))</f>
        <v/>
      </c>
      <c r="AA2690" s="111" t="str">
        <f>IF($Y2690="", "", $Y2690-SUM($AA$11:$AA2689))</f>
        <v/>
      </c>
      <c r="AB2690" s="111" t="str">
        <f t="shared" si="592"/>
        <v/>
      </c>
      <c r="AC2690" s="121" t="str">
        <f t="shared" si="588"/>
        <v/>
      </c>
      <c r="AD2690" s="122" t="str">
        <f t="shared" si="589"/>
        <v/>
      </c>
      <c r="AE2690" s="123" t="str">
        <f t="shared" si="593"/>
        <v/>
      </c>
      <c r="AG2690" s="150" t="str">
        <f t="shared" si="590"/>
        <v/>
      </c>
    </row>
    <row r="2691" spans="1:33" x14ac:dyDescent="0.25">
      <c r="A2691" s="56"/>
      <c r="B2691" s="70"/>
      <c r="C2691" s="76"/>
      <c r="D2691" s="73"/>
      <c r="E2691" s="79"/>
      <c r="F2691" s="56"/>
      <c r="G2691" s="13" t="str">
        <f t="shared" si="581"/>
        <v/>
      </c>
      <c r="H2691" s="56"/>
      <c r="K2691" s="128"/>
      <c r="L2691" s="128"/>
      <c r="M2691" s="128"/>
      <c r="N2691" s="84" t="str">
        <f t="shared" si="582"/>
        <v/>
      </c>
      <c r="O2691" s="128"/>
      <c r="P2691" s="84" t="str">
        <f t="shared" si="583"/>
        <v/>
      </c>
      <c r="Q2691" s="84" t="str">
        <f t="shared" si="580"/>
        <v/>
      </c>
      <c r="R2691" s="84" t="str">
        <f t="shared" si="584"/>
        <v/>
      </c>
      <c r="S2691" s="84" t="str">
        <f t="shared" si="585"/>
        <v/>
      </c>
      <c r="U2691" s="84" t="str">
        <f t="shared" si="586"/>
        <v/>
      </c>
      <c r="W2691" s="108" t="str">
        <f>IF($N2691="", "", SUM($D$11:$D2691))</f>
        <v/>
      </c>
      <c r="X2691" s="111" t="str">
        <f t="shared" si="587"/>
        <v/>
      </c>
      <c r="Y2691" s="114" t="str">
        <f t="shared" si="591"/>
        <v/>
      </c>
      <c r="Z2691" s="111" t="str">
        <f>IF(X2691="", "", X2691-SUM($Z$11:$Z2690))</f>
        <v/>
      </c>
      <c r="AA2691" s="111" t="str">
        <f>IF($Y2691="", "", $Y2691-SUM($AA$11:$AA2690))</f>
        <v/>
      </c>
      <c r="AB2691" s="111" t="str">
        <f t="shared" si="592"/>
        <v/>
      </c>
      <c r="AC2691" s="121" t="str">
        <f t="shared" si="588"/>
        <v/>
      </c>
      <c r="AD2691" s="122" t="str">
        <f t="shared" si="589"/>
        <v/>
      </c>
      <c r="AE2691" s="123" t="str">
        <f t="shared" si="593"/>
        <v/>
      </c>
      <c r="AG2691" s="150" t="str">
        <f t="shared" si="590"/>
        <v/>
      </c>
    </row>
    <row r="2692" spans="1:33" x14ac:dyDescent="0.25">
      <c r="A2692" s="56"/>
      <c r="B2692" s="70"/>
      <c r="C2692" s="76"/>
      <c r="D2692" s="73"/>
      <c r="E2692" s="79"/>
      <c r="F2692" s="56"/>
      <c r="G2692" s="13" t="str">
        <f t="shared" si="581"/>
        <v/>
      </c>
      <c r="H2692" s="56"/>
      <c r="K2692" s="128"/>
      <c r="L2692" s="128"/>
      <c r="M2692" s="128"/>
      <c r="N2692" s="84" t="str">
        <f t="shared" si="582"/>
        <v/>
      </c>
      <c r="O2692" s="128"/>
      <c r="P2692" s="84" t="str">
        <f t="shared" si="583"/>
        <v/>
      </c>
      <c r="Q2692" s="84" t="str">
        <f t="shared" si="580"/>
        <v/>
      </c>
      <c r="R2692" s="84" t="str">
        <f t="shared" si="584"/>
        <v/>
      </c>
      <c r="S2692" s="84" t="str">
        <f t="shared" si="585"/>
        <v/>
      </c>
      <c r="U2692" s="84" t="str">
        <f t="shared" si="586"/>
        <v/>
      </c>
      <c r="W2692" s="108" t="str">
        <f>IF($N2692="", "", SUM($D$11:$D2692))</f>
        <v/>
      </c>
      <c r="X2692" s="111" t="str">
        <f t="shared" si="587"/>
        <v/>
      </c>
      <c r="Y2692" s="114" t="str">
        <f t="shared" si="591"/>
        <v/>
      </c>
      <c r="Z2692" s="111" t="str">
        <f>IF(X2692="", "", X2692-SUM($Z$11:$Z2691))</f>
        <v/>
      </c>
      <c r="AA2692" s="111" t="str">
        <f>IF($Y2692="", "", $Y2692-SUM($AA$11:$AA2691))</f>
        <v/>
      </c>
      <c r="AB2692" s="111" t="str">
        <f t="shared" si="592"/>
        <v/>
      </c>
      <c r="AC2692" s="121" t="str">
        <f t="shared" si="588"/>
        <v/>
      </c>
      <c r="AD2692" s="122" t="str">
        <f t="shared" si="589"/>
        <v/>
      </c>
      <c r="AE2692" s="123" t="str">
        <f t="shared" si="593"/>
        <v/>
      </c>
      <c r="AG2692" s="150" t="str">
        <f t="shared" si="590"/>
        <v/>
      </c>
    </row>
    <row r="2693" spans="1:33" x14ac:dyDescent="0.25">
      <c r="A2693" s="56"/>
      <c r="B2693" s="70"/>
      <c r="C2693" s="76"/>
      <c r="D2693" s="73"/>
      <c r="E2693" s="79"/>
      <c r="F2693" s="56"/>
      <c r="G2693" s="13" t="str">
        <f t="shared" si="581"/>
        <v/>
      </c>
      <c r="H2693" s="56"/>
      <c r="K2693" s="128"/>
      <c r="L2693" s="128"/>
      <c r="M2693" s="128"/>
      <c r="N2693" s="84" t="str">
        <f t="shared" si="582"/>
        <v/>
      </c>
      <c r="O2693" s="128"/>
      <c r="P2693" s="84" t="str">
        <f t="shared" si="583"/>
        <v/>
      </c>
      <c r="Q2693" s="84" t="str">
        <f t="shared" si="580"/>
        <v/>
      </c>
      <c r="R2693" s="84" t="str">
        <f t="shared" si="584"/>
        <v/>
      </c>
      <c r="S2693" s="84" t="str">
        <f t="shared" si="585"/>
        <v/>
      </c>
      <c r="U2693" s="84" t="str">
        <f t="shared" si="586"/>
        <v/>
      </c>
      <c r="W2693" s="108" t="str">
        <f>IF($N2693="", "", SUM($D$11:$D2693))</f>
        <v/>
      </c>
      <c r="X2693" s="111" t="str">
        <f t="shared" si="587"/>
        <v/>
      </c>
      <c r="Y2693" s="114" t="str">
        <f t="shared" si="591"/>
        <v/>
      </c>
      <c r="Z2693" s="111" t="str">
        <f>IF(X2693="", "", X2693-SUM($Z$11:$Z2692))</f>
        <v/>
      </c>
      <c r="AA2693" s="111" t="str">
        <f>IF($Y2693="", "", $Y2693-SUM($AA$11:$AA2692))</f>
        <v/>
      </c>
      <c r="AB2693" s="111" t="str">
        <f t="shared" si="592"/>
        <v/>
      </c>
      <c r="AC2693" s="121" t="str">
        <f t="shared" si="588"/>
        <v/>
      </c>
      <c r="AD2693" s="122" t="str">
        <f t="shared" si="589"/>
        <v/>
      </c>
      <c r="AE2693" s="123" t="str">
        <f t="shared" si="593"/>
        <v/>
      </c>
      <c r="AG2693" s="150" t="str">
        <f t="shared" si="590"/>
        <v/>
      </c>
    </row>
    <row r="2694" spans="1:33" x14ac:dyDescent="0.25">
      <c r="A2694" s="56"/>
      <c r="B2694" s="70"/>
      <c r="C2694" s="76"/>
      <c r="D2694" s="73"/>
      <c r="E2694" s="79"/>
      <c r="F2694" s="56"/>
      <c r="G2694" s="13" t="str">
        <f t="shared" si="581"/>
        <v/>
      </c>
      <c r="H2694" s="56"/>
      <c r="K2694" s="128"/>
      <c r="L2694" s="128"/>
      <c r="M2694" s="128"/>
      <c r="N2694" s="84" t="str">
        <f t="shared" si="582"/>
        <v/>
      </c>
      <c r="O2694" s="128"/>
      <c r="P2694" s="84" t="str">
        <f t="shared" si="583"/>
        <v/>
      </c>
      <c r="Q2694" s="84" t="str">
        <f t="shared" si="580"/>
        <v/>
      </c>
      <c r="R2694" s="84" t="str">
        <f t="shared" si="584"/>
        <v/>
      </c>
      <c r="S2694" s="84" t="str">
        <f t="shared" si="585"/>
        <v/>
      </c>
      <c r="U2694" s="84" t="str">
        <f t="shared" si="586"/>
        <v/>
      </c>
      <c r="W2694" s="108" t="str">
        <f>IF($N2694="", "", SUM($D$11:$D2694))</f>
        <v/>
      </c>
      <c r="X2694" s="111" t="str">
        <f t="shared" si="587"/>
        <v/>
      </c>
      <c r="Y2694" s="114" t="str">
        <f t="shared" si="591"/>
        <v/>
      </c>
      <c r="Z2694" s="111" t="str">
        <f>IF(X2694="", "", X2694-SUM($Z$11:$Z2693))</f>
        <v/>
      </c>
      <c r="AA2694" s="111" t="str">
        <f>IF($Y2694="", "", $Y2694-SUM($AA$11:$AA2693))</f>
        <v/>
      </c>
      <c r="AB2694" s="111" t="str">
        <f t="shared" si="592"/>
        <v/>
      </c>
      <c r="AC2694" s="121" t="str">
        <f t="shared" si="588"/>
        <v/>
      </c>
      <c r="AD2694" s="122" t="str">
        <f t="shared" si="589"/>
        <v/>
      </c>
      <c r="AE2694" s="123" t="str">
        <f t="shared" si="593"/>
        <v/>
      </c>
      <c r="AG2694" s="150" t="str">
        <f t="shared" si="590"/>
        <v/>
      </c>
    </row>
    <row r="2695" spans="1:33" x14ac:dyDescent="0.25">
      <c r="A2695" s="56"/>
      <c r="B2695" s="70"/>
      <c r="C2695" s="76"/>
      <c r="D2695" s="73"/>
      <c r="E2695" s="79"/>
      <c r="F2695" s="56"/>
      <c r="G2695" s="13" t="str">
        <f t="shared" si="581"/>
        <v/>
      </c>
      <c r="H2695" s="56"/>
      <c r="K2695" s="128"/>
      <c r="L2695" s="128"/>
      <c r="M2695" s="128"/>
      <c r="N2695" s="84" t="str">
        <f t="shared" si="582"/>
        <v/>
      </c>
      <c r="O2695" s="128"/>
      <c r="P2695" s="84" t="str">
        <f t="shared" si="583"/>
        <v/>
      </c>
      <c r="Q2695" s="84" t="str">
        <f t="shared" si="580"/>
        <v/>
      </c>
      <c r="R2695" s="84" t="str">
        <f t="shared" si="584"/>
        <v/>
      </c>
      <c r="S2695" s="84" t="str">
        <f t="shared" si="585"/>
        <v/>
      </c>
      <c r="U2695" s="84" t="str">
        <f t="shared" si="586"/>
        <v/>
      </c>
      <c r="W2695" s="108" t="str">
        <f>IF($N2695="", "", SUM($D$11:$D2695))</f>
        <v/>
      </c>
      <c r="X2695" s="111" t="str">
        <f t="shared" si="587"/>
        <v/>
      </c>
      <c r="Y2695" s="114" t="str">
        <f t="shared" si="591"/>
        <v/>
      </c>
      <c r="Z2695" s="111" t="str">
        <f>IF(X2695="", "", X2695-SUM($Z$11:$Z2694))</f>
        <v/>
      </c>
      <c r="AA2695" s="111" t="str">
        <f>IF($Y2695="", "", $Y2695-SUM($AA$11:$AA2694))</f>
        <v/>
      </c>
      <c r="AB2695" s="111" t="str">
        <f t="shared" si="592"/>
        <v/>
      </c>
      <c r="AC2695" s="121" t="str">
        <f t="shared" si="588"/>
        <v/>
      </c>
      <c r="AD2695" s="122" t="str">
        <f t="shared" si="589"/>
        <v/>
      </c>
      <c r="AE2695" s="123" t="str">
        <f t="shared" si="593"/>
        <v/>
      </c>
      <c r="AG2695" s="150" t="str">
        <f t="shared" si="590"/>
        <v/>
      </c>
    </row>
    <row r="2696" spans="1:33" x14ac:dyDescent="0.25">
      <c r="A2696" s="56"/>
      <c r="B2696" s="70"/>
      <c r="C2696" s="76"/>
      <c r="D2696" s="73"/>
      <c r="E2696" s="79"/>
      <c r="F2696" s="56"/>
      <c r="G2696" s="13" t="str">
        <f t="shared" si="581"/>
        <v/>
      </c>
      <c r="H2696" s="56"/>
      <c r="K2696" s="128"/>
      <c r="L2696" s="128"/>
      <c r="M2696" s="128"/>
      <c r="N2696" s="84" t="str">
        <f t="shared" si="582"/>
        <v/>
      </c>
      <c r="O2696" s="128"/>
      <c r="P2696" s="84" t="str">
        <f t="shared" si="583"/>
        <v/>
      </c>
      <c r="Q2696" s="84" t="str">
        <f t="shared" si="580"/>
        <v/>
      </c>
      <c r="R2696" s="84" t="str">
        <f t="shared" si="584"/>
        <v/>
      </c>
      <c r="S2696" s="84" t="str">
        <f t="shared" si="585"/>
        <v/>
      </c>
      <c r="U2696" s="84" t="str">
        <f t="shared" si="586"/>
        <v/>
      </c>
      <c r="W2696" s="108" t="str">
        <f>IF($N2696="", "", SUM($D$11:$D2696))</f>
        <v/>
      </c>
      <c r="X2696" s="111" t="str">
        <f t="shared" si="587"/>
        <v/>
      </c>
      <c r="Y2696" s="114" t="str">
        <f t="shared" si="591"/>
        <v/>
      </c>
      <c r="Z2696" s="111" t="str">
        <f>IF(X2696="", "", X2696-SUM($Z$11:$Z2695))</f>
        <v/>
      </c>
      <c r="AA2696" s="111" t="str">
        <f>IF($Y2696="", "", $Y2696-SUM($AA$11:$AA2695))</f>
        <v/>
      </c>
      <c r="AB2696" s="111" t="str">
        <f t="shared" si="592"/>
        <v/>
      </c>
      <c r="AC2696" s="121" t="str">
        <f t="shared" si="588"/>
        <v/>
      </c>
      <c r="AD2696" s="122" t="str">
        <f t="shared" si="589"/>
        <v/>
      </c>
      <c r="AE2696" s="123" t="str">
        <f t="shared" si="593"/>
        <v/>
      </c>
      <c r="AG2696" s="150" t="str">
        <f t="shared" si="590"/>
        <v/>
      </c>
    </row>
    <row r="2697" spans="1:33" x14ac:dyDescent="0.25">
      <c r="A2697" s="56"/>
      <c r="B2697" s="70"/>
      <c r="C2697" s="76"/>
      <c r="D2697" s="73"/>
      <c r="E2697" s="79"/>
      <c r="F2697" s="56"/>
      <c r="G2697" s="13" t="str">
        <f t="shared" si="581"/>
        <v/>
      </c>
      <c r="H2697" s="56"/>
      <c r="K2697" s="128"/>
      <c r="L2697" s="128"/>
      <c r="M2697" s="128"/>
      <c r="N2697" s="84" t="str">
        <f t="shared" si="582"/>
        <v/>
      </c>
      <c r="O2697" s="128"/>
      <c r="P2697" s="84" t="str">
        <f t="shared" si="583"/>
        <v/>
      </c>
      <c r="Q2697" s="84" t="str">
        <f t="shared" si="580"/>
        <v/>
      </c>
      <c r="R2697" s="84" t="str">
        <f t="shared" si="584"/>
        <v/>
      </c>
      <c r="S2697" s="84" t="str">
        <f t="shared" si="585"/>
        <v/>
      </c>
      <c r="U2697" s="84" t="str">
        <f t="shared" si="586"/>
        <v/>
      </c>
      <c r="W2697" s="108" t="str">
        <f>IF($N2697="", "", SUM($D$11:$D2697))</f>
        <v/>
      </c>
      <c r="X2697" s="111" t="str">
        <f t="shared" si="587"/>
        <v/>
      </c>
      <c r="Y2697" s="114" t="str">
        <f t="shared" si="591"/>
        <v/>
      </c>
      <c r="Z2697" s="111" t="str">
        <f>IF(X2697="", "", X2697-SUM($Z$11:$Z2696))</f>
        <v/>
      </c>
      <c r="AA2697" s="111" t="str">
        <f>IF($Y2697="", "", $Y2697-SUM($AA$11:$AA2696))</f>
        <v/>
      </c>
      <c r="AB2697" s="111" t="str">
        <f t="shared" si="592"/>
        <v/>
      </c>
      <c r="AC2697" s="121" t="str">
        <f t="shared" si="588"/>
        <v/>
      </c>
      <c r="AD2697" s="122" t="str">
        <f t="shared" si="589"/>
        <v/>
      </c>
      <c r="AE2697" s="123" t="str">
        <f t="shared" si="593"/>
        <v/>
      </c>
      <c r="AG2697" s="150" t="str">
        <f t="shared" si="590"/>
        <v/>
      </c>
    </row>
    <row r="2698" spans="1:33" x14ac:dyDescent="0.25">
      <c r="A2698" s="56"/>
      <c r="B2698" s="70"/>
      <c r="C2698" s="76"/>
      <c r="D2698" s="73"/>
      <c r="E2698" s="79"/>
      <c r="F2698" s="56"/>
      <c r="G2698" s="13" t="str">
        <f t="shared" si="581"/>
        <v/>
      </c>
      <c r="H2698" s="56"/>
      <c r="K2698" s="128"/>
      <c r="L2698" s="128"/>
      <c r="M2698" s="128"/>
      <c r="N2698" s="84" t="str">
        <f t="shared" si="582"/>
        <v/>
      </c>
      <c r="O2698" s="128"/>
      <c r="P2698" s="84" t="str">
        <f t="shared" si="583"/>
        <v/>
      </c>
      <c r="Q2698" s="84" t="str">
        <f t="shared" si="580"/>
        <v/>
      </c>
      <c r="R2698" s="84" t="str">
        <f t="shared" si="584"/>
        <v/>
      </c>
      <c r="S2698" s="84" t="str">
        <f t="shared" si="585"/>
        <v/>
      </c>
      <c r="U2698" s="84" t="str">
        <f t="shared" si="586"/>
        <v/>
      </c>
      <c r="W2698" s="108" t="str">
        <f>IF($N2698="", "", SUM($D$11:$D2698))</f>
        <v/>
      </c>
      <c r="X2698" s="111" t="str">
        <f t="shared" si="587"/>
        <v/>
      </c>
      <c r="Y2698" s="114" t="str">
        <f t="shared" si="591"/>
        <v/>
      </c>
      <c r="Z2698" s="111" t="str">
        <f>IF(X2698="", "", X2698-SUM($Z$11:$Z2697))</f>
        <v/>
      </c>
      <c r="AA2698" s="111" t="str">
        <f>IF($Y2698="", "", $Y2698-SUM($AA$11:$AA2697))</f>
        <v/>
      </c>
      <c r="AB2698" s="111" t="str">
        <f t="shared" si="592"/>
        <v/>
      </c>
      <c r="AC2698" s="121" t="str">
        <f t="shared" si="588"/>
        <v/>
      </c>
      <c r="AD2698" s="122" t="str">
        <f t="shared" si="589"/>
        <v/>
      </c>
      <c r="AE2698" s="123" t="str">
        <f t="shared" si="593"/>
        <v/>
      </c>
      <c r="AG2698" s="150" t="str">
        <f t="shared" si="590"/>
        <v/>
      </c>
    </row>
    <row r="2699" spans="1:33" x14ac:dyDescent="0.25">
      <c r="A2699" s="56"/>
      <c r="B2699" s="70"/>
      <c r="C2699" s="76"/>
      <c r="D2699" s="73"/>
      <c r="E2699" s="79"/>
      <c r="F2699" s="56"/>
      <c r="G2699" s="13" t="str">
        <f t="shared" si="581"/>
        <v/>
      </c>
      <c r="H2699" s="56"/>
      <c r="K2699" s="128"/>
      <c r="L2699" s="128"/>
      <c r="M2699" s="128"/>
      <c r="N2699" s="84" t="str">
        <f t="shared" si="582"/>
        <v/>
      </c>
      <c r="O2699" s="128"/>
      <c r="P2699" s="84" t="str">
        <f t="shared" si="583"/>
        <v/>
      </c>
      <c r="Q2699" s="84" t="str">
        <f t="shared" ref="Q2699:Q2762" si="594">IF($N2699="", "", IF(AND(Q$5="X", C2699=""), $N$6, IF(AND(NOT(C2699=""), COUNTIF(L$11:L$17, C2699)=0), $N$7, "")))</f>
        <v/>
      </c>
      <c r="R2699" s="84" t="str">
        <f t="shared" si="584"/>
        <v/>
      </c>
      <c r="S2699" s="84" t="str">
        <f t="shared" si="585"/>
        <v/>
      </c>
      <c r="U2699" s="84" t="str">
        <f t="shared" si="586"/>
        <v/>
      </c>
      <c r="W2699" s="108" t="str">
        <f>IF($N2699="", "", SUM($D$11:$D2699))</f>
        <v/>
      </c>
      <c r="X2699" s="111" t="str">
        <f t="shared" si="587"/>
        <v/>
      </c>
      <c r="Y2699" s="114" t="str">
        <f t="shared" si="591"/>
        <v/>
      </c>
      <c r="Z2699" s="111" t="str">
        <f>IF(X2699="", "", X2699-SUM($Z$11:$Z2698))</f>
        <v/>
      </c>
      <c r="AA2699" s="111" t="str">
        <f>IF($Y2699="", "", $Y2699-SUM($AA$11:$AA2698))</f>
        <v/>
      </c>
      <c r="AB2699" s="111" t="str">
        <f t="shared" si="592"/>
        <v/>
      </c>
      <c r="AC2699" s="121" t="str">
        <f t="shared" si="588"/>
        <v/>
      </c>
      <c r="AD2699" s="122" t="str">
        <f t="shared" si="589"/>
        <v/>
      </c>
      <c r="AE2699" s="123" t="str">
        <f t="shared" si="593"/>
        <v/>
      </c>
      <c r="AG2699" s="150" t="str">
        <f t="shared" si="590"/>
        <v/>
      </c>
    </row>
    <row r="2700" spans="1:33" x14ac:dyDescent="0.25">
      <c r="A2700" s="56"/>
      <c r="B2700" s="70"/>
      <c r="C2700" s="76"/>
      <c r="D2700" s="73"/>
      <c r="E2700" s="79"/>
      <c r="F2700" s="56"/>
      <c r="G2700" s="13" t="str">
        <f t="shared" ref="G2700:G2763" si="595">IF($B2700="", "", TEXT($B2700, "mmm"))</f>
        <v/>
      </c>
      <c r="H2700" s="56"/>
      <c r="K2700" s="128"/>
      <c r="L2700" s="128"/>
      <c r="M2700" s="128"/>
      <c r="N2700" s="84" t="str">
        <f t="shared" ref="N2700:N2763" si="596">IF(COUNTIF($B2700:$E2700, "")=4, "", "X")</f>
        <v/>
      </c>
      <c r="O2700" s="128"/>
      <c r="P2700" s="84" t="str">
        <f t="shared" ref="P2700:P2763" si="597">IF($N2700="", "", IF(AND(P$5="X", B2700=""), $N$6, IFERROR(IF(AND(NOT(B2700=""), OR(ISNUMBER(B2700)=FALSE, B2700&lt;$L$2, B2700&gt;$L$3)), $N$7, ""), $N$7)))</f>
        <v/>
      </c>
      <c r="Q2700" s="84" t="str">
        <f t="shared" si="594"/>
        <v/>
      </c>
      <c r="R2700" s="84" t="str">
        <f t="shared" ref="R2700:R2763" si="598">IF($N2700="", "", IF(AND(R$5="X", D2700=""), $N$6, IF(AND(NOT(D2700=""), ISNUMBER(D2700)=FALSE), $N$7, "")))</f>
        <v/>
      </c>
      <c r="S2700" s="84" t="str">
        <f t="shared" ref="S2700:S2763" si="599">IF($N2700="", "", IF(AND(S$5="X", E2700=""), $N$6, ""))</f>
        <v/>
      </c>
      <c r="U2700" s="84" t="str">
        <f t="shared" ref="U2700:U2763" si="600">IF($B2700="", "", TEXT($B2700, "mmm yyyy"))</f>
        <v/>
      </c>
      <c r="W2700" s="108" t="str">
        <f>IF($N2700="", "", SUM($D$11:$D2700))</f>
        <v/>
      </c>
      <c r="X2700" s="111" t="str">
        <f t="shared" ref="X2700:X2763" si="601">IF(W2700="", "", IF(W2700&lt;=$X$4, W2700, $X$4))</f>
        <v/>
      </c>
      <c r="Y2700" s="114" t="str">
        <f t="shared" si="591"/>
        <v/>
      </c>
      <c r="Z2700" s="111" t="str">
        <f>IF(X2700="", "", X2700-SUM($Z$11:$Z2699))</f>
        <v/>
      </c>
      <c r="AA2700" s="111" t="str">
        <f>IF($Y2700="", "", $Y2700-SUM($AA$11:$AA2699))</f>
        <v/>
      </c>
      <c r="AB2700" s="111" t="str">
        <f t="shared" si="592"/>
        <v/>
      </c>
      <c r="AC2700" s="121" t="str">
        <f t="shared" ref="AC2700:AC2763" si="602">IF($N2700="", "", $Z2700*$AC$4)</f>
        <v/>
      </c>
      <c r="AD2700" s="122" t="str">
        <f t="shared" ref="AD2700:AD2763" si="603">IF($N2700="", "", $AA2700*$AC$5)</f>
        <v/>
      </c>
      <c r="AE2700" s="123" t="str">
        <f t="shared" si="593"/>
        <v/>
      </c>
      <c r="AG2700" s="150" t="str">
        <f t="shared" ref="AG2700:AG2763" si="604">IF(OR($U2700="", $C2700=""), "", CONCATENATE($C2700, " - ", $U2700))</f>
        <v/>
      </c>
    </row>
    <row r="2701" spans="1:33" x14ac:dyDescent="0.25">
      <c r="A2701" s="56"/>
      <c r="B2701" s="70"/>
      <c r="C2701" s="76"/>
      <c r="D2701" s="73"/>
      <c r="E2701" s="79"/>
      <c r="F2701" s="56"/>
      <c r="G2701" s="13" t="str">
        <f t="shared" si="595"/>
        <v/>
      </c>
      <c r="H2701" s="56"/>
      <c r="K2701" s="128"/>
      <c r="L2701" s="128"/>
      <c r="M2701" s="128"/>
      <c r="N2701" s="84" t="str">
        <f t="shared" si="596"/>
        <v/>
      </c>
      <c r="O2701" s="128"/>
      <c r="P2701" s="84" t="str">
        <f t="shared" si="597"/>
        <v/>
      </c>
      <c r="Q2701" s="84" t="str">
        <f t="shared" si="594"/>
        <v/>
      </c>
      <c r="R2701" s="84" t="str">
        <f t="shared" si="598"/>
        <v/>
      </c>
      <c r="S2701" s="84" t="str">
        <f t="shared" si="599"/>
        <v/>
      </c>
      <c r="U2701" s="84" t="str">
        <f t="shared" si="600"/>
        <v/>
      </c>
      <c r="W2701" s="108" t="str">
        <f>IF($N2701="", "", SUM($D$11:$D2701))</f>
        <v/>
      </c>
      <c r="X2701" s="111" t="str">
        <f t="shared" si="601"/>
        <v/>
      </c>
      <c r="Y2701" s="114" t="str">
        <f t="shared" si="591"/>
        <v/>
      </c>
      <c r="Z2701" s="111" t="str">
        <f>IF(X2701="", "", X2701-SUM($Z$11:$Z2700))</f>
        <v/>
      </c>
      <c r="AA2701" s="111" t="str">
        <f>IF($Y2701="", "", $Y2701-SUM($AA$11:$AA2700))</f>
        <v/>
      </c>
      <c r="AB2701" s="111" t="str">
        <f t="shared" si="592"/>
        <v/>
      </c>
      <c r="AC2701" s="121" t="str">
        <f t="shared" si="602"/>
        <v/>
      </c>
      <c r="AD2701" s="122" t="str">
        <f t="shared" si="603"/>
        <v/>
      </c>
      <c r="AE2701" s="123" t="str">
        <f t="shared" si="593"/>
        <v/>
      </c>
      <c r="AG2701" s="150" t="str">
        <f t="shared" si="604"/>
        <v/>
      </c>
    </row>
    <row r="2702" spans="1:33" x14ac:dyDescent="0.25">
      <c r="A2702" s="56"/>
      <c r="B2702" s="70"/>
      <c r="C2702" s="76"/>
      <c r="D2702" s="73"/>
      <c r="E2702" s="79"/>
      <c r="F2702" s="56"/>
      <c r="G2702" s="13" t="str">
        <f t="shared" si="595"/>
        <v/>
      </c>
      <c r="H2702" s="56"/>
      <c r="K2702" s="128"/>
      <c r="L2702" s="128"/>
      <c r="M2702" s="128"/>
      <c r="N2702" s="84" t="str">
        <f t="shared" si="596"/>
        <v/>
      </c>
      <c r="O2702" s="128"/>
      <c r="P2702" s="84" t="str">
        <f t="shared" si="597"/>
        <v/>
      </c>
      <c r="Q2702" s="84" t="str">
        <f t="shared" si="594"/>
        <v/>
      </c>
      <c r="R2702" s="84" t="str">
        <f t="shared" si="598"/>
        <v/>
      </c>
      <c r="S2702" s="84" t="str">
        <f t="shared" si="599"/>
        <v/>
      </c>
      <c r="U2702" s="84" t="str">
        <f t="shared" si="600"/>
        <v/>
      </c>
      <c r="W2702" s="108" t="str">
        <f>IF($N2702="", "", SUM($D$11:$D2702))</f>
        <v/>
      </c>
      <c r="X2702" s="111" t="str">
        <f t="shared" si="601"/>
        <v/>
      </c>
      <c r="Y2702" s="114" t="str">
        <f t="shared" ref="Y2702:Y2765" si="605">IF(W2702="", "", IF(W2702&lt;=$X$4, 0, W2702-$X$4))</f>
        <v/>
      </c>
      <c r="Z2702" s="111" t="str">
        <f>IF(X2702="", "", X2702-SUM($Z$11:$Z2701))</f>
        <v/>
      </c>
      <c r="AA2702" s="111" t="str">
        <f>IF($Y2702="", "", $Y2702-SUM($AA$11:$AA2701))</f>
        <v/>
      </c>
      <c r="AB2702" s="111" t="str">
        <f t="shared" ref="AB2702:AB2765" si="606">IF($N2702="", "", SUM(Z2702:AA2702))</f>
        <v/>
      </c>
      <c r="AC2702" s="121" t="str">
        <f t="shared" si="602"/>
        <v/>
      </c>
      <c r="AD2702" s="122" t="str">
        <f t="shared" si="603"/>
        <v/>
      </c>
      <c r="AE2702" s="123" t="str">
        <f t="shared" ref="AE2702:AE2765" si="607">IF($N2702="", "", SUM(AC2702:AD2702))</f>
        <v/>
      </c>
      <c r="AG2702" s="150" t="str">
        <f t="shared" si="604"/>
        <v/>
      </c>
    </row>
    <row r="2703" spans="1:33" x14ac:dyDescent="0.25">
      <c r="A2703" s="56"/>
      <c r="B2703" s="70"/>
      <c r="C2703" s="76"/>
      <c r="D2703" s="73"/>
      <c r="E2703" s="79"/>
      <c r="F2703" s="56"/>
      <c r="G2703" s="13" t="str">
        <f t="shared" si="595"/>
        <v/>
      </c>
      <c r="H2703" s="56"/>
      <c r="K2703" s="128"/>
      <c r="L2703" s="128"/>
      <c r="M2703" s="128"/>
      <c r="N2703" s="84" t="str">
        <f t="shared" si="596"/>
        <v/>
      </c>
      <c r="O2703" s="128"/>
      <c r="P2703" s="84" t="str">
        <f t="shared" si="597"/>
        <v/>
      </c>
      <c r="Q2703" s="84" t="str">
        <f t="shared" si="594"/>
        <v/>
      </c>
      <c r="R2703" s="84" t="str">
        <f t="shared" si="598"/>
        <v/>
      </c>
      <c r="S2703" s="84" t="str">
        <f t="shared" si="599"/>
        <v/>
      </c>
      <c r="U2703" s="84" t="str">
        <f t="shared" si="600"/>
        <v/>
      </c>
      <c r="W2703" s="108" t="str">
        <f>IF($N2703="", "", SUM($D$11:$D2703))</f>
        <v/>
      </c>
      <c r="X2703" s="111" t="str">
        <f t="shared" si="601"/>
        <v/>
      </c>
      <c r="Y2703" s="114" t="str">
        <f t="shared" si="605"/>
        <v/>
      </c>
      <c r="Z2703" s="111" t="str">
        <f>IF(X2703="", "", X2703-SUM($Z$11:$Z2702))</f>
        <v/>
      </c>
      <c r="AA2703" s="111" t="str">
        <f>IF($Y2703="", "", $Y2703-SUM($AA$11:$AA2702))</f>
        <v/>
      </c>
      <c r="AB2703" s="111" t="str">
        <f t="shared" si="606"/>
        <v/>
      </c>
      <c r="AC2703" s="121" t="str">
        <f t="shared" si="602"/>
        <v/>
      </c>
      <c r="AD2703" s="122" t="str">
        <f t="shared" si="603"/>
        <v/>
      </c>
      <c r="AE2703" s="123" t="str">
        <f t="shared" si="607"/>
        <v/>
      </c>
      <c r="AG2703" s="150" t="str">
        <f t="shared" si="604"/>
        <v/>
      </c>
    </row>
    <row r="2704" spans="1:33" x14ac:dyDescent="0.25">
      <c r="A2704" s="56"/>
      <c r="B2704" s="70"/>
      <c r="C2704" s="76"/>
      <c r="D2704" s="73"/>
      <c r="E2704" s="79"/>
      <c r="F2704" s="56"/>
      <c r="G2704" s="13" t="str">
        <f t="shared" si="595"/>
        <v/>
      </c>
      <c r="H2704" s="56"/>
      <c r="K2704" s="128"/>
      <c r="L2704" s="128"/>
      <c r="M2704" s="128"/>
      <c r="N2704" s="84" t="str">
        <f t="shared" si="596"/>
        <v/>
      </c>
      <c r="O2704" s="128"/>
      <c r="P2704" s="84" t="str">
        <f t="shared" si="597"/>
        <v/>
      </c>
      <c r="Q2704" s="84" t="str">
        <f t="shared" si="594"/>
        <v/>
      </c>
      <c r="R2704" s="84" t="str">
        <f t="shared" si="598"/>
        <v/>
      </c>
      <c r="S2704" s="84" t="str">
        <f t="shared" si="599"/>
        <v/>
      </c>
      <c r="U2704" s="84" t="str">
        <f t="shared" si="600"/>
        <v/>
      </c>
      <c r="W2704" s="108" t="str">
        <f>IF($N2704="", "", SUM($D$11:$D2704))</f>
        <v/>
      </c>
      <c r="X2704" s="111" t="str">
        <f t="shared" si="601"/>
        <v/>
      </c>
      <c r="Y2704" s="114" t="str">
        <f t="shared" si="605"/>
        <v/>
      </c>
      <c r="Z2704" s="111" t="str">
        <f>IF(X2704="", "", X2704-SUM($Z$11:$Z2703))</f>
        <v/>
      </c>
      <c r="AA2704" s="111" t="str">
        <f>IF($Y2704="", "", $Y2704-SUM($AA$11:$AA2703))</f>
        <v/>
      </c>
      <c r="AB2704" s="111" t="str">
        <f t="shared" si="606"/>
        <v/>
      </c>
      <c r="AC2704" s="121" t="str">
        <f t="shared" si="602"/>
        <v/>
      </c>
      <c r="AD2704" s="122" t="str">
        <f t="shared" si="603"/>
        <v/>
      </c>
      <c r="AE2704" s="123" t="str">
        <f t="shared" si="607"/>
        <v/>
      </c>
      <c r="AG2704" s="150" t="str">
        <f t="shared" si="604"/>
        <v/>
      </c>
    </row>
    <row r="2705" spans="1:33" x14ac:dyDescent="0.25">
      <c r="A2705" s="56"/>
      <c r="B2705" s="70"/>
      <c r="C2705" s="76"/>
      <c r="D2705" s="73"/>
      <c r="E2705" s="79"/>
      <c r="F2705" s="56"/>
      <c r="G2705" s="13" t="str">
        <f t="shared" si="595"/>
        <v/>
      </c>
      <c r="H2705" s="56"/>
      <c r="K2705" s="128"/>
      <c r="L2705" s="128"/>
      <c r="M2705" s="128"/>
      <c r="N2705" s="84" t="str">
        <f t="shared" si="596"/>
        <v/>
      </c>
      <c r="O2705" s="128"/>
      <c r="P2705" s="84" t="str">
        <f t="shared" si="597"/>
        <v/>
      </c>
      <c r="Q2705" s="84" t="str">
        <f t="shared" si="594"/>
        <v/>
      </c>
      <c r="R2705" s="84" t="str">
        <f t="shared" si="598"/>
        <v/>
      </c>
      <c r="S2705" s="84" t="str">
        <f t="shared" si="599"/>
        <v/>
      </c>
      <c r="U2705" s="84" t="str">
        <f t="shared" si="600"/>
        <v/>
      </c>
      <c r="W2705" s="108" t="str">
        <f>IF($N2705="", "", SUM($D$11:$D2705))</f>
        <v/>
      </c>
      <c r="X2705" s="111" t="str">
        <f t="shared" si="601"/>
        <v/>
      </c>
      <c r="Y2705" s="114" t="str">
        <f t="shared" si="605"/>
        <v/>
      </c>
      <c r="Z2705" s="111" t="str">
        <f>IF(X2705="", "", X2705-SUM($Z$11:$Z2704))</f>
        <v/>
      </c>
      <c r="AA2705" s="111" t="str">
        <f>IF($Y2705="", "", $Y2705-SUM($AA$11:$AA2704))</f>
        <v/>
      </c>
      <c r="AB2705" s="111" t="str">
        <f t="shared" si="606"/>
        <v/>
      </c>
      <c r="AC2705" s="121" t="str">
        <f t="shared" si="602"/>
        <v/>
      </c>
      <c r="AD2705" s="122" t="str">
        <f t="shared" si="603"/>
        <v/>
      </c>
      <c r="AE2705" s="123" t="str">
        <f t="shared" si="607"/>
        <v/>
      </c>
      <c r="AG2705" s="150" t="str">
        <f t="shared" si="604"/>
        <v/>
      </c>
    </row>
    <row r="2706" spans="1:33" x14ac:dyDescent="0.25">
      <c r="A2706" s="56"/>
      <c r="B2706" s="70"/>
      <c r="C2706" s="76"/>
      <c r="D2706" s="73"/>
      <c r="E2706" s="79"/>
      <c r="F2706" s="56"/>
      <c r="G2706" s="13" t="str">
        <f t="shared" si="595"/>
        <v/>
      </c>
      <c r="H2706" s="56"/>
      <c r="K2706" s="128"/>
      <c r="L2706" s="128"/>
      <c r="M2706" s="128"/>
      <c r="N2706" s="84" t="str">
        <f t="shared" si="596"/>
        <v/>
      </c>
      <c r="O2706" s="128"/>
      <c r="P2706" s="84" t="str">
        <f t="shared" si="597"/>
        <v/>
      </c>
      <c r="Q2706" s="84" t="str">
        <f t="shared" si="594"/>
        <v/>
      </c>
      <c r="R2706" s="84" t="str">
        <f t="shared" si="598"/>
        <v/>
      </c>
      <c r="S2706" s="84" t="str">
        <f t="shared" si="599"/>
        <v/>
      </c>
      <c r="U2706" s="84" t="str">
        <f t="shared" si="600"/>
        <v/>
      </c>
      <c r="W2706" s="108" t="str">
        <f>IF($N2706="", "", SUM($D$11:$D2706))</f>
        <v/>
      </c>
      <c r="X2706" s="111" t="str">
        <f t="shared" si="601"/>
        <v/>
      </c>
      <c r="Y2706" s="114" t="str">
        <f t="shared" si="605"/>
        <v/>
      </c>
      <c r="Z2706" s="111" t="str">
        <f>IF(X2706="", "", X2706-SUM($Z$11:$Z2705))</f>
        <v/>
      </c>
      <c r="AA2706" s="111" t="str">
        <f>IF($Y2706="", "", $Y2706-SUM($AA$11:$AA2705))</f>
        <v/>
      </c>
      <c r="AB2706" s="111" t="str">
        <f t="shared" si="606"/>
        <v/>
      </c>
      <c r="AC2706" s="121" t="str">
        <f t="shared" si="602"/>
        <v/>
      </c>
      <c r="AD2706" s="122" t="str">
        <f t="shared" si="603"/>
        <v/>
      </c>
      <c r="AE2706" s="123" t="str">
        <f t="shared" si="607"/>
        <v/>
      </c>
      <c r="AG2706" s="150" t="str">
        <f t="shared" si="604"/>
        <v/>
      </c>
    </row>
    <row r="2707" spans="1:33" x14ac:dyDescent="0.25">
      <c r="A2707" s="56"/>
      <c r="B2707" s="70"/>
      <c r="C2707" s="76"/>
      <c r="D2707" s="73"/>
      <c r="E2707" s="79"/>
      <c r="F2707" s="56"/>
      <c r="G2707" s="13" t="str">
        <f t="shared" si="595"/>
        <v/>
      </c>
      <c r="H2707" s="56"/>
      <c r="K2707" s="128"/>
      <c r="L2707" s="128"/>
      <c r="M2707" s="128"/>
      <c r="N2707" s="84" t="str">
        <f t="shared" si="596"/>
        <v/>
      </c>
      <c r="O2707" s="128"/>
      <c r="P2707" s="84" t="str">
        <f t="shared" si="597"/>
        <v/>
      </c>
      <c r="Q2707" s="84" t="str">
        <f t="shared" si="594"/>
        <v/>
      </c>
      <c r="R2707" s="84" t="str">
        <f t="shared" si="598"/>
        <v/>
      </c>
      <c r="S2707" s="84" t="str">
        <f t="shared" si="599"/>
        <v/>
      </c>
      <c r="U2707" s="84" t="str">
        <f t="shared" si="600"/>
        <v/>
      </c>
      <c r="W2707" s="108" t="str">
        <f>IF($N2707="", "", SUM($D$11:$D2707))</f>
        <v/>
      </c>
      <c r="X2707" s="111" t="str">
        <f t="shared" si="601"/>
        <v/>
      </c>
      <c r="Y2707" s="114" t="str">
        <f t="shared" si="605"/>
        <v/>
      </c>
      <c r="Z2707" s="111" t="str">
        <f>IF(X2707="", "", X2707-SUM($Z$11:$Z2706))</f>
        <v/>
      </c>
      <c r="AA2707" s="111" t="str">
        <f>IF($Y2707="", "", $Y2707-SUM($AA$11:$AA2706))</f>
        <v/>
      </c>
      <c r="AB2707" s="111" t="str">
        <f t="shared" si="606"/>
        <v/>
      </c>
      <c r="AC2707" s="121" t="str">
        <f t="shared" si="602"/>
        <v/>
      </c>
      <c r="AD2707" s="122" t="str">
        <f t="shared" si="603"/>
        <v/>
      </c>
      <c r="AE2707" s="123" t="str">
        <f t="shared" si="607"/>
        <v/>
      </c>
      <c r="AG2707" s="150" t="str">
        <f t="shared" si="604"/>
        <v/>
      </c>
    </row>
    <row r="2708" spans="1:33" x14ac:dyDescent="0.25">
      <c r="A2708" s="56"/>
      <c r="B2708" s="70"/>
      <c r="C2708" s="76"/>
      <c r="D2708" s="73"/>
      <c r="E2708" s="79"/>
      <c r="F2708" s="56"/>
      <c r="G2708" s="13" t="str">
        <f t="shared" si="595"/>
        <v/>
      </c>
      <c r="H2708" s="56"/>
      <c r="K2708" s="128"/>
      <c r="L2708" s="128"/>
      <c r="M2708" s="128"/>
      <c r="N2708" s="84" t="str">
        <f t="shared" si="596"/>
        <v/>
      </c>
      <c r="O2708" s="128"/>
      <c r="P2708" s="84" t="str">
        <f t="shared" si="597"/>
        <v/>
      </c>
      <c r="Q2708" s="84" t="str">
        <f t="shared" si="594"/>
        <v/>
      </c>
      <c r="R2708" s="84" t="str">
        <f t="shared" si="598"/>
        <v/>
      </c>
      <c r="S2708" s="84" t="str">
        <f t="shared" si="599"/>
        <v/>
      </c>
      <c r="U2708" s="84" t="str">
        <f t="shared" si="600"/>
        <v/>
      </c>
      <c r="W2708" s="108" t="str">
        <f>IF($N2708="", "", SUM($D$11:$D2708))</f>
        <v/>
      </c>
      <c r="X2708" s="111" t="str">
        <f t="shared" si="601"/>
        <v/>
      </c>
      <c r="Y2708" s="114" t="str">
        <f t="shared" si="605"/>
        <v/>
      </c>
      <c r="Z2708" s="111" t="str">
        <f>IF(X2708="", "", X2708-SUM($Z$11:$Z2707))</f>
        <v/>
      </c>
      <c r="AA2708" s="111" t="str">
        <f>IF($Y2708="", "", $Y2708-SUM($AA$11:$AA2707))</f>
        <v/>
      </c>
      <c r="AB2708" s="111" t="str">
        <f t="shared" si="606"/>
        <v/>
      </c>
      <c r="AC2708" s="121" t="str">
        <f t="shared" si="602"/>
        <v/>
      </c>
      <c r="AD2708" s="122" t="str">
        <f t="shared" si="603"/>
        <v/>
      </c>
      <c r="AE2708" s="123" t="str">
        <f t="shared" si="607"/>
        <v/>
      </c>
      <c r="AG2708" s="150" t="str">
        <f t="shared" si="604"/>
        <v/>
      </c>
    </row>
    <row r="2709" spans="1:33" x14ac:dyDescent="0.25">
      <c r="A2709" s="56"/>
      <c r="B2709" s="70"/>
      <c r="C2709" s="76"/>
      <c r="D2709" s="73"/>
      <c r="E2709" s="79"/>
      <c r="F2709" s="56"/>
      <c r="G2709" s="13" t="str">
        <f t="shared" si="595"/>
        <v/>
      </c>
      <c r="H2709" s="56"/>
      <c r="K2709" s="128"/>
      <c r="L2709" s="128"/>
      <c r="M2709" s="128"/>
      <c r="N2709" s="84" t="str">
        <f t="shared" si="596"/>
        <v/>
      </c>
      <c r="O2709" s="128"/>
      <c r="P2709" s="84" t="str">
        <f t="shared" si="597"/>
        <v/>
      </c>
      <c r="Q2709" s="84" t="str">
        <f t="shared" si="594"/>
        <v/>
      </c>
      <c r="R2709" s="84" t="str">
        <f t="shared" si="598"/>
        <v/>
      </c>
      <c r="S2709" s="84" t="str">
        <f t="shared" si="599"/>
        <v/>
      </c>
      <c r="U2709" s="84" t="str">
        <f t="shared" si="600"/>
        <v/>
      </c>
      <c r="W2709" s="108" t="str">
        <f>IF($N2709="", "", SUM($D$11:$D2709))</f>
        <v/>
      </c>
      <c r="X2709" s="111" t="str">
        <f t="shared" si="601"/>
        <v/>
      </c>
      <c r="Y2709" s="114" t="str">
        <f t="shared" si="605"/>
        <v/>
      </c>
      <c r="Z2709" s="111" t="str">
        <f>IF(X2709="", "", X2709-SUM($Z$11:$Z2708))</f>
        <v/>
      </c>
      <c r="AA2709" s="111" t="str">
        <f>IF($Y2709="", "", $Y2709-SUM($AA$11:$AA2708))</f>
        <v/>
      </c>
      <c r="AB2709" s="111" t="str">
        <f t="shared" si="606"/>
        <v/>
      </c>
      <c r="AC2709" s="121" t="str">
        <f t="shared" si="602"/>
        <v/>
      </c>
      <c r="AD2709" s="122" t="str">
        <f t="shared" si="603"/>
        <v/>
      </c>
      <c r="AE2709" s="123" t="str">
        <f t="shared" si="607"/>
        <v/>
      </c>
      <c r="AG2709" s="150" t="str">
        <f t="shared" si="604"/>
        <v/>
      </c>
    </row>
    <row r="2710" spans="1:33" x14ac:dyDescent="0.25">
      <c r="A2710" s="56"/>
      <c r="B2710" s="70"/>
      <c r="C2710" s="76"/>
      <c r="D2710" s="73"/>
      <c r="E2710" s="79"/>
      <c r="F2710" s="56"/>
      <c r="G2710" s="13" t="str">
        <f t="shared" si="595"/>
        <v/>
      </c>
      <c r="H2710" s="56"/>
      <c r="K2710" s="128"/>
      <c r="L2710" s="128"/>
      <c r="M2710" s="128"/>
      <c r="N2710" s="84" t="str">
        <f t="shared" si="596"/>
        <v/>
      </c>
      <c r="O2710" s="128"/>
      <c r="P2710" s="84" t="str">
        <f t="shared" si="597"/>
        <v/>
      </c>
      <c r="Q2710" s="84" t="str">
        <f t="shared" si="594"/>
        <v/>
      </c>
      <c r="R2710" s="84" t="str">
        <f t="shared" si="598"/>
        <v/>
      </c>
      <c r="S2710" s="84" t="str">
        <f t="shared" si="599"/>
        <v/>
      </c>
      <c r="U2710" s="84" t="str">
        <f t="shared" si="600"/>
        <v/>
      </c>
      <c r="W2710" s="108" t="str">
        <f>IF($N2710="", "", SUM($D$11:$D2710))</f>
        <v/>
      </c>
      <c r="X2710" s="111" t="str">
        <f t="shared" si="601"/>
        <v/>
      </c>
      <c r="Y2710" s="114" t="str">
        <f t="shared" si="605"/>
        <v/>
      </c>
      <c r="Z2710" s="111" t="str">
        <f>IF(X2710="", "", X2710-SUM($Z$11:$Z2709))</f>
        <v/>
      </c>
      <c r="AA2710" s="111" t="str">
        <f>IF($Y2710="", "", $Y2710-SUM($AA$11:$AA2709))</f>
        <v/>
      </c>
      <c r="AB2710" s="111" t="str">
        <f t="shared" si="606"/>
        <v/>
      </c>
      <c r="AC2710" s="121" t="str">
        <f t="shared" si="602"/>
        <v/>
      </c>
      <c r="AD2710" s="122" t="str">
        <f t="shared" si="603"/>
        <v/>
      </c>
      <c r="AE2710" s="123" t="str">
        <f t="shared" si="607"/>
        <v/>
      </c>
      <c r="AG2710" s="150" t="str">
        <f t="shared" si="604"/>
        <v/>
      </c>
    </row>
    <row r="2711" spans="1:33" x14ac:dyDescent="0.25">
      <c r="A2711" s="56"/>
      <c r="B2711" s="70"/>
      <c r="C2711" s="76"/>
      <c r="D2711" s="73"/>
      <c r="E2711" s="79"/>
      <c r="F2711" s="56"/>
      <c r="G2711" s="13" t="str">
        <f t="shared" si="595"/>
        <v/>
      </c>
      <c r="H2711" s="56"/>
      <c r="K2711" s="128"/>
      <c r="L2711" s="128"/>
      <c r="M2711" s="128"/>
      <c r="N2711" s="84" t="str">
        <f t="shared" si="596"/>
        <v/>
      </c>
      <c r="O2711" s="128"/>
      <c r="P2711" s="84" t="str">
        <f t="shared" si="597"/>
        <v/>
      </c>
      <c r="Q2711" s="84" t="str">
        <f t="shared" si="594"/>
        <v/>
      </c>
      <c r="R2711" s="84" t="str">
        <f t="shared" si="598"/>
        <v/>
      </c>
      <c r="S2711" s="84" t="str">
        <f t="shared" si="599"/>
        <v/>
      </c>
      <c r="U2711" s="84" t="str">
        <f t="shared" si="600"/>
        <v/>
      </c>
      <c r="W2711" s="108" t="str">
        <f>IF($N2711="", "", SUM($D$11:$D2711))</f>
        <v/>
      </c>
      <c r="X2711" s="111" t="str">
        <f t="shared" si="601"/>
        <v/>
      </c>
      <c r="Y2711" s="114" t="str">
        <f t="shared" si="605"/>
        <v/>
      </c>
      <c r="Z2711" s="111" t="str">
        <f>IF(X2711="", "", X2711-SUM($Z$11:$Z2710))</f>
        <v/>
      </c>
      <c r="AA2711" s="111" t="str">
        <f>IF($Y2711="", "", $Y2711-SUM($AA$11:$AA2710))</f>
        <v/>
      </c>
      <c r="AB2711" s="111" t="str">
        <f t="shared" si="606"/>
        <v/>
      </c>
      <c r="AC2711" s="121" t="str">
        <f t="shared" si="602"/>
        <v/>
      </c>
      <c r="AD2711" s="122" t="str">
        <f t="shared" si="603"/>
        <v/>
      </c>
      <c r="AE2711" s="123" t="str">
        <f t="shared" si="607"/>
        <v/>
      </c>
      <c r="AG2711" s="150" t="str">
        <f t="shared" si="604"/>
        <v/>
      </c>
    </row>
    <row r="2712" spans="1:33" x14ac:dyDescent="0.25">
      <c r="A2712" s="56"/>
      <c r="B2712" s="70"/>
      <c r="C2712" s="76"/>
      <c r="D2712" s="73"/>
      <c r="E2712" s="79"/>
      <c r="F2712" s="56"/>
      <c r="G2712" s="13" t="str">
        <f t="shared" si="595"/>
        <v/>
      </c>
      <c r="H2712" s="56"/>
      <c r="K2712" s="128"/>
      <c r="L2712" s="128"/>
      <c r="M2712" s="128"/>
      <c r="N2712" s="84" t="str">
        <f t="shared" si="596"/>
        <v/>
      </c>
      <c r="O2712" s="128"/>
      <c r="P2712" s="84" t="str">
        <f t="shared" si="597"/>
        <v/>
      </c>
      <c r="Q2712" s="84" t="str">
        <f t="shared" si="594"/>
        <v/>
      </c>
      <c r="R2712" s="84" t="str">
        <f t="shared" si="598"/>
        <v/>
      </c>
      <c r="S2712" s="84" t="str">
        <f t="shared" si="599"/>
        <v/>
      </c>
      <c r="U2712" s="84" t="str">
        <f t="shared" si="600"/>
        <v/>
      </c>
      <c r="W2712" s="108" t="str">
        <f>IF($N2712="", "", SUM($D$11:$D2712))</f>
        <v/>
      </c>
      <c r="X2712" s="111" t="str">
        <f t="shared" si="601"/>
        <v/>
      </c>
      <c r="Y2712" s="114" t="str">
        <f t="shared" si="605"/>
        <v/>
      </c>
      <c r="Z2712" s="111" t="str">
        <f>IF(X2712="", "", X2712-SUM($Z$11:$Z2711))</f>
        <v/>
      </c>
      <c r="AA2712" s="111" t="str">
        <f>IF($Y2712="", "", $Y2712-SUM($AA$11:$AA2711))</f>
        <v/>
      </c>
      <c r="AB2712" s="111" t="str">
        <f t="shared" si="606"/>
        <v/>
      </c>
      <c r="AC2712" s="121" t="str">
        <f t="shared" si="602"/>
        <v/>
      </c>
      <c r="AD2712" s="122" t="str">
        <f t="shared" si="603"/>
        <v/>
      </c>
      <c r="AE2712" s="123" t="str">
        <f t="shared" si="607"/>
        <v/>
      </c>
      <c r="AG2712" s="150" t="str">
        <f t="shared" si="604"/>
        <v/>
      </c>
    </row>
    <row r="2713" spans="1:33" x14ac:dyDescent="0.25">
      <c r="A2713" s="56"/>
      <c r="B2713" s="70"/>
      <c r="C2713" s="76"/>
      <c r="D2713" s="73"/>
      <c r="E2713" s="79"/>
      <c r="F2713" s="56"/>
      <c r="G2713" s="13" t="str">
        <f t="shared" si="595"/>
        <v/>
      </c>
      <c r="H2713" s="56"/>
      <c r="K2713" s="128"/>
      <c r="L2713" s="128"/>
      <c r="M2713" s="128"/>
      <c r="N2713" s="84" t="str">
        <f t="shared" si="596"/>
        <v/>
      </c>
      <c r="O2713" s="128"/>
      <c r="P2713" s="84" t="str">
        <f t="shared" si="597"/>
        <v/>
      </c>
      <c r="Q2713" s="84" t="str">
        <f t="shared" si="594"/>
        <v/>
      </c>
      <c r="R2713" s="84" t="str">
        <f t="shared" si="598"/>
        <v/>
      </c>
      <c r="S2713" s="84" t="str">
        <f t="shared" si="599"/>
        <v/>
      </c>
      <c r="U2713" s="84" t="str">
        <f t="shared" si="600"/>
        <v/>
      </c>
      <c r="W2713" s="108" t="str">
        <f>IF($N2713="", "", SUM($D$11:$D2713))</f>
        <v/>
      </c>
      <c r="X2713" s="111" t="str">
        <f t="shared" si="601"/>
        <v/>
      </c>
      <c r="Y2713" s="114" t="str">
        <f t="shared" si="605"/>
        <v/>
      </c>
      <c r="Z2713" s="111" t="str">
        <f>IF(X2713="", "", X2713-SUM($Z$11:$Z2712))</f>
        <v/>
      </c>
      <c r="AA2713" s="111" t="str">
        <f>IF($Y2713="", "", $Y2713-SUM($AA$11:$AA2712))</f>
        <v/>
      </c>
      <c r="AB2713" s="111" t="str">
        <f t="shared" si="606"/>
        <v/>
      </c>
      <c r="AC2713" s="121" t="str">
        <f t="shared" si="602"/>
        <v/>
      </c>
      <c r="AD2713" s="122" t="str">
        <f t="shared" si="603"/>
        <v/>
      </c>
      <c r="AE2713" s="123" t="str">
        <f t="shared" si="607"/>
        <v/>
      </c>
      <c r="AG2713" s="150" t="str">
        <f t="shared" si="604"/>
        <v/>
      </c>
    </row>
    <row r="2714" spans="1:33" x14ac:dyDescent="0.25">
      <c r="A2714" s="56"/>
      <c r="B2714" s="70"/>
      <c r="C2714" s="76"/>
      <c r="D2714" s="73"/>
      <c r="E2714" s="79"/>
      <c r="F2714" s="56"/>
      <c r="G2714" s="13" t="str">
        <f t="shared" si="595"/>
        <v/>
      </c>
      <c r="H2714" s="56"/>
      <c r="K2714" s="128"/>
      <c r="L2714" s="128"/>
      <c r="M2714" s="128"/>
      <c r="N2714" s="84" t="str">
        <f t="shared" si="596"/>
        <v/>
      </c>
      <c r="O2714" s="128"/>
      <c r="P2714" s="84" t="str">
        <f t="shared" si="597"/>
        <v/>
      </c>
      <c r="Q2714" s="84" t="str">
        <f t="shared" si="594"/>
        <v/>
      </c>
      <c r="R2714" s="84" t="str">
        <f t="shared" si="598"/>
        <v/>
      </c>
      <c r="S2714" s="84" t="str">
        <f t="shared" si="599"/>
        <v/>
      </c>
      <c r="U2714" s="84" t="str">
        <f t="shared" si="600"/>
        <v/>
      </c>
      <c r="W2714" s="108" t="str">
        <f>IF($N2714="", "", SUM($D$11:$D2714))</f>
        <v/>
      </c>
      <c r="X2714" s="111" t="str">
        <f t="shared" si="601"/>
        <v/>
      </c>
      <c r="Y2714" s="114" t="str">
        <f t="shared" si="605"/>
        <v/>
      </c>
      <c r="Z2714" s="111" t="str">
        <f>IF(X2714="", "", X2714-SUM($Z$11:$Z2713))</f>
        <v/>
      </c>
      <c r="AA2714" s="111" t="str">
        <f>IF($Y2714="", "", $Y2714-SUM($AA$11:$AA2713))</f>
        <v/>
      </c>
      <c r="AB2714" s="111" t="str">
        <f t="shared" si="606"/>
        <v/>
      </c>
      <c r="AC2714" s="121" t="str">
        <f t="shared" si="602"/>
        <v/>
      </c>
      <c r="AD2714" s="122" t="str">
        <f t="shared" si="603"/>
        <v/>
      </c>
      <c r="AE2714" s="123" t="str">
        <f t="shared" si="607"/>
        <v/>
      </c>
      <c r="AG2714" s="150" t="str">
        <f t="shared" si="604"/>
        <v/>
      </c>
    </row>
    <row r="2715" spans="1:33" x14ac:dyDescent="0.25">
      <c r="A2715" s="56"/>
      <c r="B2715" s="70"/>
      <c r="C2715" s="76"/>
      <c r="D2715" s="73"/>
      <c r="E2715" s="79"/>
      <c r="F2715" s="56"/>
      <c r="G2715" s="13" t="str">
        <f t="shared" si="595"/>
        <v/>
      </c>
      <c r="H2715" s="56"/>
      <c r="K2715" s="128"/>
      <c r="L2715" s="128"/>
      <c r="M2715" s="128"/>
      <c r="N2715" s="84" t="str">
        <f t="shared" si="596"/>
        <v/>
      </c>
      <c r="O2715" s="128"/>
      <c r="P2715" s="84" t="str">
        <f t="shared" si="597"/>
        <v/>
      </c>
      <c r="Q2715" s="84" t="str">
        <f t="shared" si="594"/>
        <v/>
      </c>
      <c r="R2715" s="84" t="str">
        <f t="shared" si="598"/>
        <v/>
      </c>
      <c r="S2715" s="84" t="str">
        <f t="shared" si="599"/>
        <v/>
      </c>
      <c r="U2715" s="84" t="str">
        <f t="shared" si="600"/>
        <v/>
      </c>
      <c r="W2715" s="108" t="str">
        <f>IF($N2715="", "", SUM($D$11:$D2715))</f>
        <v/>
      </c>
      <c r="X2715" s="111" t="str">
        <f t="shared" si="601"/>
        <v/>
      </c>
      <c r="Y2715" s="114" t="str">
        <f t="shared" si="605"/>
        <v/>
      </c>
      <c r="Z2715" s="111" t="str">
        <f>IF(X2715="", "", X2715-SUM($Z$11:$Z2714))</f>
        <v/>
      </c>
      <c r="AA2715" s="111" t="str">
        <f>IF($Y2715="", "", $Y2715-SUM($AA$11:$AA2714))</f>
        <v/>
      </c>
      <c r="AB2715" s="111" t="str">
        <f t="shared" si="606"/>
        <v/>
      </c>
      <c r="AC2715" s="121" t="str">
        <f t="shared" si="602"/>
        <v/>
      </c>
      <c r="AD2715" s="122" t="str">
        <f t="shared" si="603"/>
        <v/>
      </c>
      <c r="AE2715" s="123" t="str">
        <f t="shared" si="607"/>
        <v/>
      </c>
      <c r="AG2715" s="150" t="str">
        <f t="shared" si="604"/>
        <v/>
      </c>
    </row>
    <row r="2716" spans="1:33" x14ac:dyDescent="0.25">
      <c r="A2716" s="56"/>
      <c r="B2716" s="70"/>
      <c r="C2716" s="76"/>
      <c r="D2716" s="73"/>
      <c r="E2716" s="79"/>
      <c r="F2716" s="56"/>
      <c r="G2716" s="13" t="str">
        <f t="shared" si="595"/>
        <v/>
      </c>
      <c r="H2716" s="56"/>
      <c r="K2716" s="128"/>
      <c r="L2716" s="128"/>
      <c r="M2716" s="128"/>
      <c r="N2716" s="84" t="str">
        <f t="shared" si="596"/>
        <v/>
      </c>
      <c r="O2716" s="128"/>
      <c r="P2716" s="84" t="str">
        <f t="shared" si="597"/>
        <v/>
      </c>
      <c r="Q2716" s="84" t="str">
        <f t="shared" si="594"/>
        <v/>
      </c>
      <c r="R2716" s="84" t="str">
        <f t="shared" si="598"/>
        <v/>
      </c>
      <c r="S2716" s="84" t="str">
        <f t="shared" si="599"/>
        <v/>
      </c>
      <c r="U2716" s="84" t="str">
        <f t="shared" si="600"/>
        <v/>
      </c>
      <c r="W2716" s="108" t="str">
        <f>IF($N2716="", "", SUM($D$11:$D2716))</f>
        <v/>
      </c>
      <c r="X2716" s="111" t="str">
        <f t="shared" si="601"/>
        <v/>
      </c>
      <c r="Y2716" s="114" t="str">
        <f t="shared" si="605"/>
        <v/>
      </c>
      <c r="Z2716" s="111" t="str">
        <f>IF(X2716="", "", X2716-SUM($Z$11:$Z2715))</f>
        <v/>
      </c>
      <c r="AA2716" s="111" t="str">
        <f>IF($Y2716="", "", $Y2716-SUM($AA$11:$AA2715))</f>
        <v/>
      </c>
      <c r="AB2716" s="111" t="str">
        <f t="shared" si="606"/>
        <v/>
      </c>
      <c r="AC2716" s="121" t="str">
        <f t="shared" si="602"/>
        <v/>
      </c>
      <c r="AD2716" s="122" t="str">
        <f t="shared" si="603"/>
        <v/>
      </c>
      <c r="AE2716" s="123" t="str">
        <f t="shared" si="607"/>
        <v/>
      </c>
      <c r="AG2716" s="150" t="str">
        <f t="shared" si="604"/>
        <v/>
      </c>
    </row>
    <row r="2717" spans="1:33" x14ac:dyDescent="0.25">
      <c r="A2717" s="56"/>
      <c r="B2717" s="70"/>
      <c r="C2717" s="76"/>
      <c r="D2717" s="73"/>
      <c r="E2717" s="79"/>
      <c r="F2717" s="56"/>
      <c r="G2717" s="13" t="str">
        <f t="shared" si="595"/>
        <v/>
      </c>
      <c r="H2717" s="56"/>
      <c r="K2717" s="128"/>
      <c r="L2717" s="128"/>
      <c r="M2717" s="128"/>
      <c r="N2717" s="84" t="str">
        <f t="shared" si="596"/>
        <v/>
      </c>
      <c r="O2717" s="128"/>
      <c r="P2717" s="84" t="str">
        <f t="shared" si="597"/>
        <v/>
      </c>
      <c r="Q2717" s="84" t="str">
        <f t="shared" si="594"/>
        <v/>
      </c>
      <c r="R2717" s="84" t="str">
        <f t="shared" si="598"/>
        <v/>
      </c>
      <c r="S2717" s="84" t="str">
        <f t="shared" si="599"/>
        <v/>
      </c>
      <c r="U2717" s="84" t="str">
        <f t="shared" si="600"/>
        <v/>
      </c>
      <c r="W2717" s="108" t="str">
        <f>IF($N2717="", "", SUM($D$11:$D2717))</f>
        <v/>
      </c>
      <c r="X2717" s="111" t="str">
        <f t="shared" si="601"/>
        <v/>
      </c>
      <c r="Y2717" s="114" t="str">
        <f t="shared" si="605"/>
        <v/>
      </c>
      <c r="Z2717" s="111" t="str">
        <f>IF(X2717="", "", X2717-SUM($Z$11:$Z2716))</f>
        <v/>
      </c>
      <c r="AA2717" s="111" t="str">
        <f>IF($Y2717="", "", $Y2717-SUM($AA$11:$AA2716))</f>
        <v/>
      </c>
      <c r="AB2717" s="111" t="str">
        <f t="shared" si="606"/>
        <v/>
      </c>
      <c r="AC2717" s="121" t="str">
        <f t="shared" si="602"/>
        <v/>
      </c>
      <c r="AD2717" s="122" t="str">
        <f t="shared" si="603"/>
        <v/>
      </c>
      <c r="AE2717" s="123" t="str">
        <f t="shared" si="607"/>
        <v/>
      </c>
      <c r="AG2717" s="150" t="str">
        <f t="shared" si="604"/>
        <v/>
      </c>
    </row>
    <row r="2718" spans="1:33" x14ac:dyDescent="0.25">
      <c r="A2718" s="56"/>
      <c r="B2718" s="70"/>
      <c r="C2718" s="76"/>
      <c r="D2718" s="73"/>
      <c r="E2718" s="79"/>
      <c r="F2718" s="56"/>
      <c r="G2718" s="13" t="str">
        <f t="shared" si="595"/>
        <v/>
      </c>
      <c r="H2718" s="56"/>
      <c r="K2718" s="128"/>
      <c r="L2718" s="128"/>
      <c r="M2718" s="128"/>
      <c r="N2718" s="84" t="str">
        <f t="shared" si="596"/>
        <v/>
      </c>
      <c r="O2718" s="128"/>
      <c r="P2718" s="84" t="str">
        <f t="shared" si="597"/>
        <v/>
      </c>
      <c r="Q2718" s="84" t="str">
        <f t="shared" si="594"/>
        <v/>
      </c>
      <c r="R2718" s="84" t="str">
        <f t="shared" si="598"/>
        <v/>
      </c>
      <c r="S2718" s="84" t="str">
        <f t="shared" si="599"/>
        <v/>
      </c>
      <c r="U2718" s="84" t="str">
        <f t="shared" si="600"/>
        <v/>
      </c>
      <c r="W2718" s="108" t="str">
        <f>IF($N2718="", "", SUM($D$11:$D2718))</f>
        <v/>
      </c>
      <c r="X2718" s="111" t="str">
        <f t="shared" si="601"/>
        <v/>
      </c>
      <c r="Y2718" s="114" t="str">
        <f t="shared" si="605"/>
        <v/>
      </c>
      <c r="Z2718" s="111" t="str">
        <f>IF(X2718="", "", X2718-SUM($Z$11:$Z2717))</f>
        <v/>
      </c>
      <c r="AA2718" s="111" t="str">
        <f>IF($Y2718="", "", $Y2718-SUM($AA$11:$AA2717))</f>
        <v/>
      </c>
      <c r="AB2718" s="111" t="str">
        <f t="shared" si="606"/>
        <v/>
      </c>
      <c r="AC2718" s="121" t="str">
        <f t="shared" si="602"/>
        <v/>
      </c>
      <c r="AD2718" s="122" t="str">
        <f t="shared" si="603"/>
        <v/>
      </c>
      <c r="AE2718" s="123" t="str">
        <f t="shared" si="607"/>
        <v/>
      </c>
      <c r="AG2718" s="150" t="str">
        <f t="shared" si="604"/>
        <v/>
      </c>
    </row>
    <row r="2719" spans="1:33" x14ac:dyDescent="0.25">
      <c r="A2719" s="56"/>
      <c r="B2719" s="70"/>
      <c r="C2719" s="76"/>
      <c r="D2719" s="73"/>
      <c r="E2719" s="79"/>
      <c r="F2719" s="56"/>
      <c r="G2719" s="13" t="str">
        <f t="shared" si="595"/>
        <v/>
      </c>
      <c r="H2719" s="56"/>
      <c r="K2719" s="128"/>
      <c r="L2719" s="128"/>
      <c r="M2719" s="128"/>
      <c r="N2719" s="84" t="str">
        <f t="shared" si="596"/>
        <v/>
      </c>
      <c r="O2719" s="128"/>
      <c r="P2719" s="84" t="str">
        <f t="shared" si="597"/>
        <v/>
      </c>
      <c r="Q2719" s="84" t="str">
        <f t="shared" si="594"/>
        <v/>
      </c>
      <c r="R2719" s="84" t="str">
        <f t="shared" si="598"/>
        <v/>
      </c>
      <c r="S2719" s="84" t="str">
        <f t="shared" si="599"/>
        <v/>
      </c>
      <c r="U2719" s="84" t="str">
        <f t="shared" si="600"/>
        <v/>
      </c>
      <c r="W2719" s="108" t="str">
        <f>IF($N2719="", "", SUM($D$11:$D2719))</f>
        <v/>
      </c>
      <c r="X2719" s="111" t="str">
        <f t="shared" si="601"/>
        <v/>
      </c>
      <c r="Y2719" s="114" t="str">
        <f t="shared" si="605"/>
        <v/>
      </c>
      <c r="Z2719" s="111" t="str">
        <f>IF(X2719="", "", X2719-SUM($Z$11:$Z2718))</f>
        <v/>
      </c>
      <c r="AA2719" s="111" t="str">
        <f>IF($Y2719="", "", $Y2719-SUM($AA$11:$AA2718))</f>
        <v/>
      </c>
      <c r="AB2719" s="111" t="str">
        <f t="shared" si="606"/>
        <v/>
      </c>
      <c r="AC2719" s="121" t="str">
        <f t="shared" si="602"/>
        <v/>
      </c>
      <c r="AD2719" s="122" t="str">
        <f t="shared" si="603"/>
        <v/>
      </c>
      <c r="AE2719" s="123" t="str">
        <f t="shared" si="607"/>
        <v/>
      </c>
      <c r="AG2719" s="150" t="str">
        <f t="shared" si="604"/>
        <v/>
      </c>
    </row>
    <row r="2720" spans="1:33" x14ac:dyDescent="0.25">
      <c r="A2720" s="56"/>
      <c r="B2720" s="70"/>
      <c r="C2720" s="76"/>
      <c r="D2720" s="73"/>
      <c r="E2720" s="79"/>
      <c r="F2720" s="56"/>
      <c r="G2720" s="13" t="str">
        <f t="shared" si="595"/>
        <v/>
      </c>
      <c r="H2720" s="56"/>
      <c r="K2720" s="128"/>
      <c r="L2720" s="128"/>
      <c r="M2720" s="128"/>
      <c r="N2720" s="84" t="str">
        <f t="shared" si="596"/>
        <v/>
      </c>
      <c r="O2720" s="128"/>
      <c r="P2720" s="84" t="str">
        <f t="shared" si="597"/>
        <v/>
      </c>
      <c r="Q2720" s="84" t="str">
        <f t="shared" si="594"/>
        <v/>
      </c>
      <c r="R2720" s="84" t="str">
        <f t="shared" si="598"/>
        <v/>
      </c>
      <c r="S2720" s="84" t="str">
        <f t="shared" si="599"/>
        <v/>
      </c>
      <c r="U2720" s="84" t="str">
        <f t="shared" si="600"/>
        <v/>
      </c>
      <c r="W2720" s="108" t="str">
        <f>IF($N2720="", "", SUM($D$11:$D2720))</f>
        <v/>
      </c>
      <c r="X2720" s="111" t="str">
        <f t="shared" si="601"/>
        <v/>
      </c>
      <c r="Y2720" s="114" t="str">
        <f t="shared" si="605"/>
        <v/>
      </c>
      <c r="Z2720" s="111" t="str">
        <f>IF(X2720="", "", X2720-SUM($Z$11:$Z2719))</f>
        <v/>
      </c>
      <c r="AA2720" s="111" t="str">
        <f>IF($Y2720="", "", $Y2720-SUM($AA$11:$AA2719))</f>
        <v/>
      </c>
      <c r="AB2720" s="111" t="str">
        <f t="shared" si="606"/>
        <v/>
      </c>
      <c r="AC2720" s="121" t="str">
        <f t="shared" si="602"/>
        <v/>
      </c>
      <c r="AD2720" s="122" t="str">
        <f t="shared" si="603"/>
        <v/>
      </c>
      <c r="AE2720" s="123" t="str">
        <f t="shared" si="607"/>
        <v/>
      </c>
      <c r="AG2720" s="150" t="str">
        <f t="shared" si="604"/>
        <v/>
      </c>
    </row>
    <row r="2721" spans="1:33" x14ac:dyDescent="0.25">
      <c r="A2721" s="56"/>
      <c r="B2721" s="70"/>
      <c r="C2721" s="76"/>
      <c r="D2721" s="73"/>
      <c r="E2721" s="79"/>
      <c r="F2721" s="56"/>
      <c r="G2721" s="13" t="str">
        <f t="shared" si="595"/>
        <v/>
      </c>
      <c r="H2721" s="56"/>
      <c r="K2721" s="128"/>
      <c r="L2721" s="128"/>
      <c r="M2721" s="128"/>
      <c r="N2721" s="84" t="str">
        <f t="shared" si="596"/>
        <v/>
      </c>
      <c r="O2721" s="128"/>
      <c r="P2721" s="84" t="str">
        <f t="shared" si="597"/>
        <v/>
      </c>
      <c r="Q2721" s="84" t="str">
        <f t="shared" si="594"/>
        <v/>
      </c>
      <c r="R2721" s="84" t="str">
        <f t="shared" si="598"/>
        <v/>
      </c>
      <c r="S2721" s="84" t="str">
        <f t="shared" si="599"/>
        <v/>
      </c>
      <c r="U2721" s="84" t="str">
        <f t="shared" si="600"/>
        <v/>
      </c>
      <c r="W2721" s="108" t="str">
        <f>IF($N2721="", "", SUM($D$11:$D2721))</f>
        <v/>
      </c>
      <c r="X2721" s="111" t="str">
        <f t="shared" si="601"/>
        <v/>
      </c>
      <c r="Y2721" s="114" t="str">
        <f t="shared" si="605"/>
        <v/>
      </c>
      <c r="Z2721" s="111" t="str">
        <f>IF(X2721="", "", X2721-SUM($Z$11:$Z2720))</f>
        <v/>
      </c>
      <c r="AA2721" s="111" t="str">
        <f>IF($Y2721="", "", $Y2721-SUM($AA$11:$AA2720))</f>
        <v/>
      </c>
      <c r="AB2721" s="111" t="str">
        <f t="shared" si="606"/>
        <v/>
      </c>
      <c r="AC2721" s="121" t="str">
        <f t="shared" si="602"/>
        <v/>
      </c>
      <c r="AD2721" s="122" t="str">
        <f t="shared" si="603"/>
        <v/>
      </c>
      <c r="AE2721" s="123" t="str">
        <f t="shared" si="607"/>
        <v/>
      </c>
      <c r="AG2721" s="150" t="str">
        <f t="shared" si="604"/>
        <v/>
      </c>
    </row>
    <row r="2722" spans="1:33" x14ac:dyDescent="0.25">
      <c r="A2722" s="56"/>
      <c r="B2722" s="70"/>
      <c r="C2722" s="76"/>
      <c r="D2722" s="73"/>
      <c r="E2722" s="79"/>
      <c r="F2722" s="56"/>
      <c r="G2722" s="13" t="str">
        <f t="shared" si="595"/>
        <v/>
      </c>
      <c r="H2722" s="56"/>
      <c r="K2722" s="128"/>
      <c r="L2722" s="128"/>
      <c r="M2722" s="128"/>
      <c r="N2722" s="84" t="str">
        <f t="shared" si="596"/>
        <v/>
      </c>
      <c r="O2722" s="128"/>
      <c r="P2722" s="84" t="str">
        <f t="shared" si="597"/>
        <v/>
      </c>
      <c r="Q2722" s="84" t="str">
        <f t="shared" si="594"/>
        <v/>
      </c>
      <c r="R2722" s="84" t="str">
        <f t="shared" si="598"/>
        <v/>
      </c>
      <c r="S2722" s="84" t="str">
        <f t="shared" si="599"/>
        <v/>
      </c>
      <c r="U2722" s="84" t="str">
        <f t="shared" si="600"/>
        <v/>
      </c>
      <c r="W2722" s="108" t="str">
        <f>IF($N2722="", "", SUM($D$11:$D2722))</f>
        <v/>
      </c>
      <c r="X2722" s="111" t="str">
        <f t="shared" si="601"/>
        <v/>
      </c>
      <c r="Y2722" s="114" t="str">
        <f t="shared" si="605"/>
        <v/>
      </c>
      <c r="Z2722" s="111" t="str">
        <f>IF(X2722="", "", X2722-SUM($Z$11:$Z2721))</f>
        <v/>
      </c>
      <c r="AA2722" s="111" t="str">
        <f>IF($Y2722="", "", $Y2722-SUM($AA$11:$AA2721))</f>
        <v/>
      </c>
      <c r="AB2722" s="111" t="str">
        <f t="shared" si="606"/>
        <v/>
      </c>
      <c r="AC2722" s="121" t="str">
        <f t="shared" si="602"/>
        <v/>
      </c>
      <c r="AD2722" s="122" t="str">
        <f t="shared" si="603"/>
        <v/>
      </c>
      <c r="AE2722" s="123" t="str">
        <f t="shared" si="607"/>
        <v/>
      </c>
      <c r="AG2722" s="150" t="str">
        <f t="shared" si="604"/>
        <v/>
      </c>
    </row>
    <row r="2723" spans="1:33" x14ac:dyDescent="0.25">
      <c r="A2723" s="56"/>
      <c r="B2723" s="70"/>
      <c r="C2723" s="76"/>
      <c r="D2723" s="73"/>
      <c r="E2723" s="79"/>
      <c r="F2723" s="56"/>
      <c r="G2723" s="13" t="str">
        <f t="shared" si="595"/>
        <v/>
      </c>
      <c r="H2723" s="56"/>
      <c r="K2723" s="128"/>
      <c r="L2723" s="128"/>
      <c r="M2723" s="128"/>
      <c r="N2723" s="84" t="str">
        <f t="shared" si="596"/>
        <v/>
      </c>
      <c r="O2723" s="128"/>
      <c r="P2723" s="84" t="str">
        <f t="shared" si="597"/>
        <v/>
      </c>
      <c r="Q2723" s="84" t="str">
        <f t="shared" si="594"/>
        <v/>
      </c>
      <c r="R2723" s="84" t="str">
        <f t="shared" si="598"/>
        <v/>
      </c>
      <c r="S2723" s="84" t="str">
        <f t="shared" si="599"/>
        <v/>
      </c>
      <c r="U2723" s="84" t="str">
        <f t="shared" si="600"/>
        <v/>
      </c>
      <c r="W2723" s="108" t="str">
        <f>IF($N2723="", "", SUM($D$11:$D2723))</f>
        <v/>
      </c>
      <c r="X2723" s="111" t="str">
        <f t="shared" si="601"/>
        <v/>
      </c>
      <c r="Y2723" s="114" t="str">
        <f t="shared" si="605"/>
        <v/>
      </c>
      <c r="Z2723" s="111" t="str">
        <f>IF(X2723="", "", X2723-SUM($Z$11:$Z2722))</f>
        <v/>
      </c>
      <c r="AA2723" s="111" t="str">
        <f>IF($Y2723="", "", $Y2723-SUM($AA$11:$AA2722))</f>
        <v/>
      </c>
      <c r="AB2723" s="111" t="str">
        <f t="shared" si="606"/>
        <v/>
      </c>
      <c r="AC2723" s="121" t="str">
        <f t="shared" si="602"/>
        <v/>
      </c>
      <c r="AD2723" s="122" t="str">
        <f t="shared" si="603"/>
        <v/>
      </c>
      <c r="AE2723" s="123" t="str">
        <f t="shared" si="607"/>
        <v/>
      </c>
      <c r="AG2723" s="150" t="str">
        <f t="shared" si="604"/>
        <v/>
      </c>
    </row>
    <row r="2724" spans="1:33" x14ac:dyDescent="0.25">
      <c r="A2724" s="56"/>
      <c r="B2724" s="70"/>
      <c r="C2724" s="76"/>
      <c r="D2724" s="73"/>
      <c r="E2724" s="79"/>
      <c r="F2724" s="56"/>
      <c r="G2724" s="13" t="str">
        <f t="shared" si="595"/>
        <v/>
      </c>
      <c r="H2724" s="56"/>
      <c r="K2724" s="128"/>
      <c r="L2724" s="128"/>
      <c r="M2724" s="128"/>
      <c r="N2724" s="84" t="str">
        <f t="shared" si="596"/>
        <v/>
      </c>
      <c r="O2724" s="128"/>
      <c r="P2724" s="84" t="str">
        <f t="shared" si="597"/>
        <v/>
      </c>
      <c r="Q2724" s="84" t="str">
        <f t="shared" si="594"/>
        <v/>
      </c>
      <c r="R2724" s="84" t="str">
        <f t="shared" si="598"/>
        <v/>
      </c>
      <c r="S2724" s="84" t="str">
        <f t="shared" si="599"/>
        <v/>
      </c>
      <c r="U2724" s="84" t="str">
        <f t="shared" si="600"/>
        <v/>
      </c>
      <c r="W2724" s="108" t="str">
        <f>IF($N2724="", "", SUM($D$11:$D2724))</f>
        <v/>
      </c>
      <c r="X2724" s="111" t="str">
        <f t="shared" si="601"/>
        <v/>
      </c>
      <c r="Y2724" s="114" t="str">
        <f t="shared" si="605"/>
        <v/>
      </c>
      <c r="Z2724" s="111" t="str">
        <f>IF(X2724="", "", X2724-SUM($Z$11:$Z2723))</f>
        <v/>
      </c>
      <c r="AA2724" s="111" t="str">
        <f>IF($Y2724="", "", $Y2724-SUM($AA$11:$AA2723))</f>
        <v/>
      </c>
      <c r="AB2724" s="111" t="str">
        <f t="shared" si="606"/>
        <v/>
      </c>
      <c r="AC2724" s="121" t="str">
        <f t="shared" si="602"/>
        <v/>
      </c>
      <c r="AD2724" s="122" t="str">
        <f t="shared" si="603"/>
        <v/>
      </c>
      <c r="AE2724" s="123" t="str">
        <f t="shared" si="607"/>
        <v/>
      </c>
      <c r="AG2724" s="150" t="str">
        <f t="shared" si="604"/>
        <v/>
      </c>
    </row>
    <row r="2725" spans="1:33" x14ac:dyDescent="0.25">
      <c r="A2725" s="56"/>
      <c r="B2725" s="70"/>
      <c r="C2725" s="76"/>
      <c r="D2725" s="73"/>
      <c r="E2725" s="79"/>
      <c r="F2725" s="56"/>
      <c r="G2725" s="13" t="str">
        <f t="shared" si="595"/>
        <v/>
      </c>
      <c r="H2725" s="56"/>
      <c r="K2725" s="128"/>
      <c r="L2725" s="128"/>
      <c r="M2725" s="128"/>
      <c r="N2725" s="84" t="str">
        <f t="shared" si="596"/>
        <v/>
      </c>
      <c r="O2725" s="128"/>
      <c r="P2725" s="84" t="str">
        <f t="shared" si="597"/>
        <v/>
      </c>
      <c r="Q2725" s="84" t="str">
        <f t="shared" si="594"/>
        <v/>
      </c>
      <c r="R2725" s="84" t="str">
        <f t="shared" si="598"/>
        <v/>
      </c>
      <c r="S2725" s="84" t="str">
        <f t="shared" si="599"/>
        <v/>
      </c>
      <c r="U2725" s="84" t="str">
        <f t="shared" si="600"/>
        <v/>
      </c>
      <c r="W2725" s="108" t="str">
        <f>IF($N2725="", "", SUM($D$11:$D2725))</f>
        <v/>
      </c>
      <c r="X2725" s="111" t="str">
        <f t="shared" si="601"/>
        <v/>
      </c>
      <c r="Y2725" s="114" t="str">
        <f t="shared" si="605"/>
        <v/>
      </c>
      <c r="Z2725" s="111" t="str">
        <f>IF(X2725="", "", X2725-SUM($Z$11:$Z2724))</f>
        <v/>
      </c>
      <c r="AA2725" s="111" t="str">
        <f>IF($Y2725="", "", $Y2725-SUM($AA$11:$AA2724))</f>
        <v/>
      </c>
      <c r="AB2725" s="111" t="str">
        <f t="shared" si="606"/>
        <v/>
      </c>
      <c r="AC2725" s="121" t="str">
        <f t="shared" si="602"/>
        <v/>
      </c>
      <c r="AD2725" s="122" t="str">
        <f t="shared" si="603"/>
        <v/>
      </c>
      <c r="AE2725" s="123" t="str">
        <f t="shared" si="607"/>
        <v/>
      </c>
      <c r="AG2725" s="150" t="str">
        <f t="shared" si="604"/>
        <v/>
      </c>
    </row>
    <row r="2726" spans="1:33" x14ac:dyDescent="0.25">
      <c r="A2726" s="56"/>
      <c r="B2726" s="70"/>
      <c r="C2726" s="76"/>
      <c r="D2726" s="73"/>
      <c r="E2726" s="79"/>
      <c r="F2726" s="56"/>
      <c r="G2726" s="13" t="str">
        <f t="shared" si="595"/>
        <v/>
      </c>
      <c r="H2726" s="56"/>
      <c r="K2726" s="128"/>
      <c r="L2726" s="128"/>
      <c r="M2726" s="128"/>
      <c r="N2726" s="84" t="str">
        <f t="shared" si="596"/>
        <v/>
      </c>
      <c r="O2726" s="128"/>
      <c r="P2726" s="84" t="str">
        <f t="shared" si="597"/>
        <v/>
      </c>
      <c r="Q2726" s="84" t="str">
        <f t="shared" si="594"/>
        <v/>
      </c>
      <c r="R2726" s="84" t="str">
        <f t="shared" si="598"/>
        <v/>
      </c>
      <c r="S2726" s="84" t="str">
        <f t="shared" si="599"/>
        <v/>
      </c>
      <c r="U2726" s="84" t="str">
        <f t="shared" si="600"/>
        <v/>
      </c>
      <c r="W2726" s="108" t="str">
        <f>IF($N2726="", "", SUM($D$11:$D2726))</f>
        <v/>
      </c>
      <c r="X2726" s="111" t="str">
        <f t="shared" si="601"/>
        <v/>
      </c>
      <c r="Y2726" s="114" t="str">
        <f t="shared" si="605"/>
        <v/>
      </c>
      <c r="Z2726" s="111" t="str">
        <f>IF(X2726="", "", X2726-SUM($Z$11:$Z2725))</f>
        <v/>
      </c>
      <c r="AA2726" s="111" t="str">
        <f>IF($Y2726="", "", $Y2726-SUM($AA$11:$AA2725))</f>
        <v/>
      </c>
      <c r="AB2726" s="111" t="str">
        <f t="shared" si="606"/>
        <v/>
      </c>
      <c r="AC2726" s="121" t="str">
        <f t="shared" si="602"/>
        <v/>
      </c>
      <c r="AD2726" s="122" t="str">
        <f t="shared" si="603"/>
        <v/>
      </c>
      <c r="AE2726" s="123" t="str">
        <f t="shared" si="607"/>
        <v/>
      </c>
      <c r="AG2726" s="150" t="str">
        <f t="shared" si="604"/>
        <v/>
      </c>
    </row>
    <row r="2727" spans="1:33" x14ac:dyDescent="0.25">
      <c r="A2727" s="56"/>
      <c r="B2727" s="70"/>
      <c r="C2727" s="76"/>
      <c r="D2727" s="73"/>
      <c r="E2727" s="79"/>
      <c r="F2727" s="56"/>
      <c r="G2727" s="13" t="str">
        <f t="shared" si="595"/>
        <v/>
      </c>
      <c r="H2727" s="56"/>
      <c r="K2727" s="128"/>
      <c r="L2727" s="128"/>
      <c r="M2727" s="128"/>
      <c r="N2727" s="84" t="str">
        <f t="shared" si="596"/>
        <v/>
      </c>
      <c r="O2727" s="128"/>
      <c r="P2727" s="84" t="str">
        <f t="shared" si="597"/>
        <v/>
      </c>
      <c r="Q2727" s="84" t="str">
        <f t="shared" si="594"/>
        <v/>
      </c>
      <c r="R2727" s="84" t="str">
        <f t="shared" si="598"/>
        <v/>
      </c>
      <c r="S2727" s="84" t="str">
        <f t="shared" si="599"/>
        <v/>
      </c>
      <c r="U2727" s="84" t="str">
        <f t="shared" si="600"/>
        <v/>
      </c>
      <c r="W2727" s="108" t="str">
        <f>IF($N2727="", "", SUM($D$11:$D2727))</f>
        <v/>
      </c>
      <c r="X2727" s="111" t="str">
        <f t="shared" si="601"/>
        <v/>
      </c>
      <c r="Y2727" s="114" t="str">
        <f t="shared" si="605"/>
        <v/>
      </c>
      <c r="Z2727" s="111" t="str">
        <f>IF(X2727="", "", X2727-SUM($Z$11:$Z2726))</f>
        <v/>
      </c>
      <c r="AA2727" s="111" t="str">
        <f>IF($Y2727="", "", $Y2727-SUM($AA$11:$AA2726))</f>
        <v/>
      </c>
      <c r="AB2727" s="111" t="str">
        <f t="shared" si="606"/>
        <v/>
      </c>
      <c r="AC2727" s="121" t="str">
        <f t="shared" si="602"/>
        <v/>
      </c>
      <c r="AD2727" s="122" t="str">
        <f t="shared" si="603"/>
        <v/>
      </c>
      <c r="AE2727" s="123" t="str">
        <f t="shared" si="607"/>
        <v/>
      </c>
      <c r="AG2727" s="150" t="str">
        <f t="shared" si="604"/>
        <v/>
      </c>
    </row>
    <row r="2728" spans="1:33" x14ac:dyDescent="0.25">
      <c r="A2728" s="56"/>
      <c r="B2728" s="70"/>
      <c r="C2728" s="76"/>
      <c r="D2728" s="73"/>
      <c r="E2728" s="79"/>
      <c r="F2728" s="56"/>
      <c r="G2728" s="13" t="str">
        <f t="shared" si="595"/>
        <v/>
      </c>
      <c r="H2728" s="56"/>
      <c r="K2728" s="128"/>
      <c r="L2728" s="128"/>
      <c r="M2728" s="128"/>
      <c r="N2728" s="84" t="str">
        <f t="shared" si="596"/>
        <v/>
      </c>
      <c r="O2728" s="128"/>
      <c r="P2728" s="84" t="str">
        <f t="shared" si="597"/>
        <v/>
      </c>
      <c r="Q2728" s="84" t="str">
        <f t="shared" si="594"/>
        <v/>
      </c>
      <c r="R2728" s="84" t="str">
        <f t="shared" si="598"/>
        <v/>
      </c>
      <c r="S2728" s="84" t="str">
        <f t="shared" si="599"/>
        <v/>
      </c>
      <c r="U2728" s="84" t="str">
        <f t="shared" si="600"/>
        <v/>
      </c>
      <c r="W2728" s="108" t="str">
        <f>IF($N2728="", "", SUM($D$11:$D2728))</f>
        <v/>
      </c>
      <c r="X2728" s="111" t="str">
        <f t="shared" si="601"/>
        <v/>
      </c>
      <c r="Y2728" s="114" t="str">
        <f t="shared" si="605"/>
        <v/>
      </c>
      <c r="Z2728" s="111" t="str">
        <f>IF(X2728="", "", X2728-SUM($Z$11:$Z2727))</f>
        <v/>
      </c>
      <c r="AA2728" s="111" t="str">
        <f>IF($Y2728="", "", $Y2728-SUM($AA$11:$AA2727))</f>
        <v/>
      </c>
      <c r="AB2728" s="111" t="str">
        <f t="shared" si="606"/>
        <v/>
      </c>
      <c r="AC2728" s="121" t="str">
        <f t="shared" si="602"/>
        <v/>
      </c>
      <c r="AD2728" s="122" t="str">
        <f t="shared" si="603"/>
        <v/>
      </c>
      <c r="AE2728" s="123" t="str">
        <f t="shared" si="607"/>
        <v/>
      </c>
      <c r="AG2728" s="150" t="str">
        <f t="shared" si="604"/>
        <v/>
      </c>
    </row>
    <row r="2729" spans="1:33" x14ac:dyDescent="0.25">
      <c r="A2729" s="56"/>
      <c r="B2729" s="70"/>
      <c r="C2729" s="76"/>
      <c r="D2729" s="73"/>
      <c r="E2729" s="79"/>
      <c r="F2729" s="56"/>
      <c r="G2729" s="13" t="str">
        <f t="shared" si="595"/>
        <v/>
      </c>
      <c r="H2729" s="56"/>
      <c r="K2729" s="128"/>
      <c r="L2729" s="128"/>
      <c r="M2729" s="128"/>
      <c r="N2729" s="84" t="str">
        <f t="shared" si="596"/>
        <v/>
      </c>
      <c r="O2729" s="128"/>
      <c r="P2729" s="84" t="str">
        <f t="shared" si="597"/>
        <v/>
      </c>
      <c r="Q2729" s="84" t="str">
        <f t="shared" si="594"/>
        <v/>
      </c>
      <c r="R2729" s="84" t="str">
        <f t="shared" si="598"/>
        <v/>
      </c>
      <c r="S2729" s="84" t="str">
        <f t="shared" si="599"/>
        <v/>
      </c>
      <c r="U2729" s="84" t="str">
        <f t="shared" si="600"/>
        <v/>
      </c>
      <c r="W2729" s="108" t="str">
        <f>IF($N2729="", "", SUM($D$11:$D2729))</f>
        <v/>
      </c>
      <c r="X2729" s="111" t="str">
        <f t="shared" si="601"/>
        <v/>
      </c>
      <c r="Y2729" s="114" t="str">
        <f t="shared" si="605"/>
        <v/>
      </c>
      <c r="Z2729" s="111" t="str">
        <f>IF(X2729="", "", X2729-SUM($Z$11:$Z2728))</f>
        <v/>
      </c>
      <c r="AA2729" s="111" t="str">
        <f>IF($Y2729="", "", $Y2729-SUM($AA$11:$AA2728))</f>
        <v/>
      </c>
      <c r="AB2729" s="111" t="str">
        <f t="shared" si="606"/>
        <v/>
      </c>
      <c r="AC2729" s="121" t="str">
        <f t="shared" si="602"/>
        <v/>
      </c>
      <c r="AD2729" s="122" t="str">
        <f t="shared" si="603"/>
        <v/>
      </c>
      <c r="AE2729" s="123" t="str">
        <f t="shared" si="607"/>
        <v/>
      </c>
      <c r="AG2729" s="150" t="str">
        <f t="shared" si="604"/>
        <v/>
      </c>
    </row>
    <row r="2730" spans="1:33" x14ac:dyDescent="0.25">
      <c r="A2730" s="56"/>
      <c r="B2730" s="70"/>
      <c r="C2730" s="76"/>
      <c r="D2730" s="73"/>
      <c r="E2730" s="79"/>
      <c r="F2730" s="56"/>
      <c r="G2730" s="13" t="str">
        <f t="shared" si="595"/>
        <v/>
      </c>
      <c r="H2730" s="56"/>
      <c r="K2730" s="128"/>
      <c r="L2730" s="128"/>
      <c r="M2730" s="128"/>
      <c r="N2730" s="84" t="str">
        <f t="shared" si="596"/>
        <v/>
      </c>
      <c r="O2730" s="128"/>
      <c r="P2730" s="84" t="str">
        <f t="shared" si="597"/>
        <v/>
      </c>
      <c r="Q2730" s="84" t="str">
        <f t="shared" si="594"/>
        <v/>
      </c>
      <c r="R2730" s="84" t="str">
        <f t="shared" si="598"/>
        <v/>
      </c>
      <c r="S2730" s="84" t="str">
        <f t="shared" si="599"/>
        <v/>
      </c>
      <c r="U2730" s="84" t="str">
        <f t="shared" si="600"/>
        <v/>
      </c>
      <c r="W2730" s="108" t="str">
        <f>IF($N2730="", "", SUM($D$11:$D2730))</f>
        <v/>
      </c>
      <c r="X2730" s="111" t="str">
        <f t="shared" si="601"/>
        <v/>
      </c>
      <c r="Y2730" s="114" t="str">
        <f t="shared" si="605"/>
        <v/>
      </c>
      <c r="Z2730" s="111" t="str">
        <f>IF(X2730="", "", X2730-SUM($Z$11:$Z2729))</f>
        <v/>
      </c>
      <c r="AA2730" s="111" t="str">
        <f>IF($Y2730="", "", $Y2730-SUM($AA$11:$AA2729))</f>
        <v/>
      </c>
      <c r="AB2730" s="111" t="str">
        <f t="shared" si="606"/>
        <v/>
      </c>
      <c r="AC2730" s="121" t="str">
        <f t="shared" si="602"/>
        <v/>
      </c>
      <c r="AD2730" s="122" t="str">
        <f t="shared" si="603"/>
        <v/>
      </c>
      <c r="AE2730" s="123" t="str">
        <f t="shared" si="607"/>
        <v/>
      </c>
      <c r="AG2730" s="150" t="str">
        <f t="shared" si="604"/>
        <v/>
      </c>
    </row>
    <row r="2731" spans="1:33" x14ac:dyDescent="0.25">
      <c r="A2731" s="56"/>
      <c r="B2731" s="70"/>
      <c r="C2731" s="76"/>
      <c r="D2731" s="73"/>
      <c r="E2731" s="79"/>
      <c r="F2731" s="56"/>
      <c r="G2731" s="13" t="str">
        <f t="shared" si="595"/>
        <v/>
      </c>
      <c r="H2731" s="56"/>
      <c r="K2731" s="128"/>
      <c r="L2731" s="128"/>
      <c r="M2731" s="128"/>
      <c r="N2731" s="84" t="str">
        <f t="shared" si="596"/>
        <v/>
      </c>
      <c r="O2731" s="128"/>
      <c r="P2731" s="84" t="str">
        <f t="shared" si="597"/>
        <v/>
      </c>
      <c r="Q2731" s="84" t="str">
        <f t="shared" si="594"/>
        <v/>
      </c>
      <c r="R2731" s="84" t="str">
        <f t="shared" si="598"/>
        <v/>
      </c>
      <c r="S2731" s="84" t="str">
        <f t="shared" si="599"/>
        <v/>
      </c>
      <c r="U2731" s="84" t="str">
        <f t="shared" si="600"/>
        <v/>
      </c>
      <c r="W2731" s="108" t="str">
        <f>IF($N2731="", "", SUM($D$11:$D2731))</f>
        <v/>
      </c>
      <c r="X2731" s="111" t="str">
        <f t="shared" si="601"/>
        <v/>
      </c>
      <c r="Y2731" s="114" t="str">
        <f t="shared" si="605"/>
        <v/>
      </c>
      <c r="Z2731" s="111" t="str">
        <f>IF(X2731="", "", X2731-SUM($Z$11:$Z2730))</f>
        <v/>
      </c>
      <c r="AA2731" s="111" t="str">
        <f>IF($Y2731="", "", $Y2731-SUM($AA$11:$AA2730))</f>
        <v/>
      </c>
      <c r="AB2731" s="111" t="str">
        <f t="shared" si="606"/>
        <v/>
      </c>
      <c r="AC2731" s="121" t="str">
        <f t="shared" si="602"/>
        <v/>
      </c>
      <c r="AD2731" s="122" t="str">
        <f t="shared" si="603"/>
        <v/>
      </c>
      <c r="AE2731" s="123" t="str">
        <f t="shared" si="607"/>
        <v/>
      </c>
      <c r="AG2731" s="150" t="str">
        <f t="shared" si="604"/>
        <v/>
      </c>
    </row>
    <row r="2732" spans="1:33" x14ac:dyDescent="0.25">
      <c r="A2732" s="56"/>
      <c r="B2732" s="70"/>
      <c r="C2732" s="76"/>
      <c r="D2732" s="73"/>
      <c r="E2732" s="79"/>
      <c r="F2732" s="56"/>
      <c r="G2732" s="13" t="str">
        <f t="shared" si="595"/>
        <v/>
      </c>
      <c r="H2732" s="56"/>
      <c r="K2732" s="128"/>
      <c r="L2732" s="128"/>
      <c r="M2732" s="128"/>
      <c r="N2732" s="84" t="str">
        <f t="shared" si="596"/>
        <v/>
      </c>
      <c r="O2732" s="128"/>
      <c r="P2732" s="84" t="str">
        <f t="shared" si="597"/>
        <v/>
      </c>
      <c r="Q2732" s="84" t="str">
        <f t="shared" si="594"/>
        <v/>
      </c>
      <c r="R2732" s="84" t="str">
        <f t="shared" si="598"/>
        <v/>
      </c>
      <c r="S2732" s="84" t="str">
        <f t="shared" si="599"/>
        <v/>
      </c>
      <c r="U2732" s="84" t="str">
        <f t="shared" si="600"/>
        <v/>
      </c>
      <c r="W2732" s="108" t="str">
        <f>IF($N2732="", "", SUM($D$11:$D2732))</f>
        <v/>
      </c>
      <c r="X2732" s="111" t="str">
        <f t="shared" si="601"/>
        <v/>
      </c>
      <c r="Y2732" s="114" t="str">
        <f t="shared" si="605"/>
        <v/>
      </c>
      <c r="Z2732" s="111" t="str">
        <f>IF(X2732="", "", X2732-SUM($Z$11:$Z2731))</f>
        <v/>
      </c>
      <c r="AA2732" s="111" t="str">
        <f>IF($Y2732="", "", $Y2732-SUM($AA$11:$AA2731))</f>
        <v/>
      </c>
      <c r="AB2732" s="111" t="str">
        <f t="shared" si="606"/>
        <v/>
      </c>
      <c r="AC2732" s="121" t="str">
        <f t="shared" si="602"/>
        <v/>
      </c>
      <c r="AD2732" s="122" t="str">
        <f t="shared" si="603"/>
        <v/>
      </c>
      <c r="AE2732" s="123" t="str">
        <f t="shared" si="607"/>
        <v/>
      </c>
      <c r="AG2732" s="150" t="str">
        <f t="shared" si="604"/>
        <v/>
      </c>
    </row>
    <row r="2733" spans="1:33" x14ac:dyDescent="0.25">
      <c r="A2733" s="56"/>
      <c r="B2733" s="70"/>
      <c r="C2733" s="76"/>
      <c r="D2733" s="73"/>
      <c r="E2733" s="79"/>
      <c r="F2733" s="56"/>
      <c r="G2733" s="13" t="str">
        <f t="shared" si="595"/>
        <v/>
      </c>
      <c r="H2733" s="56"/>
      <c r="K2733" s="128"/>
      <c r="L2733" s="128"/>
      <c r="M2733" s="128"/>
      <c r="N2733" s="84" t="str">
        <f t="shared" si="596"/>
        <v/>
      </c>
      <c r="O2733" s="128"/>
      <c r="P2733" s="84" t="str">
        <f t="shared" si="597"/>
        <v/>
      </c>
      <c r="Q2733" s="84" t="str">
        <f t="shared" si="594"/>
        <v/>
      </c>
      <c r="R2733" s="84" t="str">
        <f t="shared" si="598"/>
        <v/>
      </c>
      <c r="S2733" s="84" t="str">
        <f t="shared" si="599"/>
        <v/>
      </c>
      <c r="U2733" s="84" t="str">
        <f t="shared" si="600"/>
        <v/>
      </c>
      <c r="W2733" s="108" t="str">
        <f>IF($N2733="", "", SUM($D$11:$D2733))</f>
        <v/>
      </c>
      <c r="X2733" s="111" t="str">
        <f t="shared" si="601"/>
        <v/>
      </c>
      <c r="Y2733" s="114" t="str">
        <f t="shared" si="605"/>
        <v/>
      </c>
      <c r="Z2733" s="111" t="str">
        <f>IF(X2733="", "", X2733-SUM($Z$11:$Z2732))</f>
        <v/>
      </c>
      <c r="AA2733" s="111" t="str">
        <f>IF($Y2733="", "", $Y2733-SUM($AA$11:$AA2732))</f>
        <v/>
      </c>
      <c r="AB2733" s="111" t="str">
        <f t="shared" si="606"/>
        <v/>
      </c>
      <c r="AC2733" s="121" t="str">
        <f t="shared" si="602"/>
        <v/>
      </c>
      <c r="AD2733" s="122" t="str">
        <f t="shared" si="603"/>
        <v/>
      </c>
      <c r="AE2733" s="123" t="str">
        <f t="shared" si="607"/>
        <v/>
      </c>
      <c r="AG2733" s="150" t="str">
        <f t="shared" si="604"/>
        <v/>
      </c>
    </row>
    <row r="2734" spans="1:33" x14ac:dyDescent="0.25">
      <c r="A2734" s="56"/>
      <c r="B2734" s="70"/>
      <c r="C2734" s="76"/>
      <c r="D2734" s="73"/>
      <c r="E2734" s="79"/>
      <c r="F2734" s="56"/>
      <c r="G2734" s="13" t="str">
        <f t="shared" si="595"/>
        <v/>
      </c>
      <c r="H2734" s="56"/>
      <c r="K2734" s="128"/>
      <c r="L2734" s="128"/>
      <c r="M2734" s="128"/>
      <c r="N2734" s="84" t="str">
        <f t="shared" si="596"/>
        <v/>
      </c>
      <c r="O2734" s="128"/>
      <c r="P2734" s="84" t="str">
        <f t="shared" si="597"/>
        <v/>
      </c>
      <c r="Q2734" s="84" t="str">
        <f t="shared" si="594"/>
        <v/>
      </c>
      <c r="R2734" s="84" t="str">
        <f t="shared" si="598"/>
        <v/>
      </c>
      <c r="S2734" s="84" t="str">
        <f t="shared" si="599"/>
        <v/>
      </c>
      <c r="U2734" s="84" t="str">
        <f t="shared" si="600"/>
        <v/>
      </c>
      <c r="W2734" s="108" t="str">
        <f>IF($N2734="", "", SUM($D$11:$D2734))</f>
        <v/>
      </c>
      <c r="X2734" s="111" t="str">
        <f t="shared" si="601"/>
        <v/>
      </c>
      <c r="Y2734" s="114" t="str">
        <f t="shared" si="605"/>
        <v/>
      </c>
      <c r="Z2734" s="111" t="str">
        <f>IF(X2734="", "", X2734-SUM($Z$11:$Z2733))</f>
        <v/>
      </c>
      <c r="AA2734" s="111" t="str">
        <f>IF($Y2734="", "", $Y2734-SUM($AA$11:$AA2733))</f>
        <v/>
      </c>
      <c r="AB2734" s="111" t="str">
        <f t="shared" si="606"/>
        <v/>
      </c>
      <c r="AC2734" s="121" t="str">
        <f t="shared" si="602"/>
        <v/>
      </c>
      <c r="AD2734" s="122" t="str">
        <f t="shared" si="603"/>
        <v/>
      </c>
      <c r="AE2734" s="123" t="str">
        <f t="shared" si="607"/>
        <v/>
      </c>
      <c r="AG2734" s="150" t="str">
        <f t="shared" si="604"/>
        <v/>
      </c>
    </row>
    <row r="2735" spans="1:33" x14ac:dyDescent="0.25">
      <c r="A2735" s="56"/>
      <c r="B2735" s="70"/>
      <c r="C2735" s="76"/>
      <c r="D2735" s="73"/>
      <c r="E2735" s="79"/>
      <c r="F2735" s="56"/>
      <c r="G2735" s="13" t="str">
        <f t="shared" si="595"/>
        <v/>
      </c>
      <c r="H2735" s="56"/>
      <c r="K2735" s="128"/>
      <c r="L2735" s="128"/>
      <c r="M2735" s="128"/>
      <c r="N2735" s="84" t="str">
        <f t="shared" si="596"/>
        <v/>
      </c>
      <c r="O2735" s="128"/>
      <c r="P2735" s="84" t="str">
        <f t="shared" si="597"/>
        <v/>
      </c>
      <c r="Q2735" s="84" t="str">
        <f t="shared" si="594"/>
        <v/>
      </c>
      <c r="R2735" s="84" t="str">
        <f t="shared" si="598"/>
        <v/>
      </c>
      <c r="S2735" s="84" t="str">
        <f t="shared" si="599"/>
        <v/>
      </c>
      <c r="U2735" s="84" t="str">
        <f t="shared" si="600"/>
        <v/>
      </c>
      <c r="W2735" s="108" t="str">
        <f>IF($N2735="", "", SUM($D$11:$D2735))</f>
        <v/>
      </c>
      <c r="X2735" s="111" t="str">
        <f t="shared" si="601"/>
        <v/>
      </c>
      <c r="Y2735" s="114" t="str">
        <f t="shared" si="605"/>
        <v/>
      </c>
      <c r="Z2735" s="111" t="str">
        <f>IF(X2735="", "", X2735-SUM($Z$11:$Z2734))</f>
        <v/>
      </c>
      <c r="AA2735" s="111" t="str">
        <f>IF($Y2735="", "", $Y2735-SUM($AA$11:$AA2734))</f>
        <v/>
      </c>
      <c r="AB2735" s="111" t="str">
        <f t="shared" si="606"/>
        <v/>
      </c>
      <c r="AC2735" s="121" t="str">
        <f t="shared" si="602"/>
        <v/>
      </c>
      <c r="AD2735" s="122" t="str">
        <f t="shared" si="603"/>
        <v/>
      </c>
      <c r="AE2735" s="123" t="str">
        <f t="shared" si="607"/>
        <v/>
      </c>
      <c r="AG2735" s="150" t="str">
        <f t="shared" si="604"/>
        <v/>
      </c>
    </row>
    <row r="2736" spans="1:33" x14ac:dyDescent="0.25">
      <c r="A2736" s="56"/>
      <c r="B2736" s="70"/>
      <c r="C2736" s="76"/>
      <c r="D2736" s="73"/>
      <c r="E2736" s="79"/>
      <c r="F2736" s="56"/>
      <c r="G2736" s="13" t="str">
        <f t="shared" si="595"/>
        <v/>
      </c>
      <c r="H2736" s="56"/>
      <c r="K2736" s="128"/>
      <c r="L2736" s="128"/>
      <c r="M2736" s="128"/>
      <c r="N2736" s="84" t="str">
        <f t="shared" si="596"/>
        <v/>
      </c>
      <c r="O2736" s="128"/>
      <c r="P2736" s="84" t="str">
        <f t="shared" si="597"/>
        <v/>
      </c>
      <c r="Q2736" s="84" t="str">
        <f t="shared" si="594"/>
        <v/>
      </c>
      <c r="R2736" s="84" t="str">
        <f t="shared" si="598"/>
        <v/>
      </c>
      <c r="S2736" s="84" t="str">
        <f t="shared" si="599"/>
        <v/>
      </c>
      <c r="U2736" s="84" t="str">
        <f t="shared" si="600"/>
        <v/>
      </c>
      <c r="W2736" s="108" t="str">
        <f>IF($N2736="", "", SUM($D$11:$D2736))</f>
        <v/>
      </c>
      <c r="X2736" s="111" t="str">
        <f t="shared" si="601"/>
        <v/>
      </c>
      <c r="Y2736" s="114" t="str">
        <f t="shared" si="605"/>
        <v/>
      </c>
      <c r="Z2736" s="111" t="str">
        <f>IF(X2736="", "", X2736-SUM($Z$11:$Z2735))</f>
        <v/>
      </c>
      <c r="AA2736" s="111" t="str">
        <f>IF($Y2736="", "", $Y2736-SUM($AA$11:$AA2735))</f>
        <v/>
      </c>
      <c r="AB2736" s="111" t="str">
        <f t="shared" si="606"/>
        <v/>
      </c>
      <c r="AC2736" s="121" t="str">
        <f t="shared" si="602"/>
        <v/>
      </c>
      <c r="AD2736" s="122" t="str">
        <f t="shared" si="603"/>
        <v/>
      </c>
      <c r="AE2736" s="123" t="str">
        <f t="shared" si="607"/>
        <v/>
      </c>
      <c r="AG2736" s="150" t="str">
        <f t="shared" si="604"/>
        <v/>
      </c>
    </row>
    <row r="2737" spans="1:33" x14ac:dyDescent="0.25">
      <c r="A2737" s="56"/>
      <c r="B2737" s="70"/>
      <c r="C2737" s="76"/>
      <c r="D2737" s="73"/>
      <c r="E2737" s="79"/>
      <c r="F2737" s="56"/>
      <c r="G2737" s="13" t="str">
        <f t="shared" si="595"/>
        <v/>
      </c>
      <c r="H2737" s="56"/>
      <c r="K2737" s="128"/>
      <c r="L2737" s="128"/>
      <c r="M2737" s="128"/>
      <c r="N2737" s="84" t="str">
        <f t="shared" si="596"/>
        <v/>
      </c>
      <c r="O2737" s="128"/>
      <c r="P2737" s="84" t="str">
        <f t="shared" si="597"/>
        <v/>
      </c>
      <c r="Q2737" s="84" t="str">
        <f t="shared" si="594"/>
        <v/>
      </c>
      <c r="R2737" s="84" t="str">
        <f t="shared" si="598"/>
        <v/>
      </c>
      <c r="S2737" s="84" t="str">
        <f t="shared" si="599"/>
        <v/>
      </c>
      <c r="U2737" s="84" t="str">
        <f t="shared" si="600"/>
        <v/>
      </c>
      <c r="W2737" s="108" t="str">
        <f>IF($N2737="", "", SUM($D$11:$D2737))</f>
        <v/>
      </c>
      <c r="X2737" s="111" t="str">
        <f t="shared" si="601"/>
        <v/>
      </c>
      <c r="Y2737" s="114" t="str">
        <f t="shared" si="605"/>
        <v/>
      </c>
      <c r="Z2737" s="111" t="str">
        <f>IF(X2737="", "", X2737-SUM($Z$11:$Z2736))</f>
        <v/>
      </c>
      <c r="AA2737" s="111" t="str">
        <f>IF($Y2737="", "", $Y2737-SUM($AA$11:$AA2736))</f>
        <v/>
      </c>
      <c r="AB2737" s="111" t="str">
        <f t="shared" si="606"/>
        <v/>
      </c>
      <c r="AC2737" s="121" t="str">
        <f t="shared" si="602"/>
        <v/>
      </c>
      <c r="AD2737" s="122" t="str">
        <f t="shared" si="603"/>
        <v/>
      </c>
      <c r="AE2737" s="123" t="str">
        <f t="shared" si="607"/>
        <v/>
      </c>
      <c r="AG2737" s="150" t="str">
        <f t="shared" si="604"/>
        <v/>
      </c>
    </row>
    <row r="2738" spans="1:33" x14ac:dyDescent="0.25">
      <c r="A2738" s="56"/>
      <c r="B2738" s="70"/>
      <c r="C2738" s="76"/>
      <c r="D2738" s="73"/>
      <c r="E2738" s="79"/>
      <c r="F2738" s="56"/>
      <c r="G2738" s="13" t="str">
        <f t="shared" si="595"/>
        <v/>
      </c>
      <c r="H2738" s="56"/>
      <c r="K2738" s="128"/>
      <c r="L2738" s="128"/>
      <c r="M2738" s="128"/>
      <c r="N2738" s="84" t="str">
        <f t="shared" si="596"/>
        <v/>
      </c>
      <c r="O2738" s="128"/>
      <c r="P2738" s="84" t="str">
        <f t="shared" si="597"/>
        <v/>
      </c>
      <c r="Q2738" s="84" t="str">
        <f t="shared" si="594"/>
        <v/>
      </c>
      <c r="R2738" s="84" t="str">
        <f t="shared" si="598"/>
        <v/>
      </c>
      <c r="S2738" s="84" t="str">
        <f t="shared" si="599"/>
        <v/>
      </c>
      <c r="U2738" s="84" t="str">
        <f t="shared" si="600"/>
        <v/>
      </c>
      <c r="W2738" s="108" t="str">
        <f>IF($N2738="", "", SUM($D$11:$D2738))</f>
        <v/>
      </c>
      <c r="X2738" s="111" t="str">
        <f t="shared" si="601"/>
        <v/>
      </c>
      <c r="Y2738" s="114" t="str">
        <f t="shared" si="605"/>
        <v/>
      </c>
      <c r="Z2738" s="111" t="str">
        <f>IF(X2738="", "", X2738-SUM($Z$11:$Z2737))</f>
        <v/>
      </c>
      <c r="AA2738" s="111" t="str">
        <f>IF($Y2738="", "", $Y2738-SUM($AA$11:$AA2737))</f>
        <v/>
      </c>
      <c r="AB2738" s="111" t="str">
        <f t="shared" si="606"/>
        <v/>
      </c>
      <c r="AC2738" s="121" t="str">
        <f t="shared" si="602"/>
        <v/>
      </c>
      <c r="AD2738" s="122" t="str">
        <f t="shared" si="603"/>
        <v/>
      </c>
      <c r="AE2738" s="123" t="str">
        <f t="shared" si="607"/>
        <v/>
      </c>
      <c r="AG2738" s="150" t="str">
        <f t="shared" si="604"/>
        <v/>
      </c>
    </row>
    <row r="2739" spans="1:33" x14ac:dyDescent="0.25">
      <c r="A2739" s="56"/>
      <c r="B2739" s="70"/>
      <c r="C2739" s="76"/>
      <c r="D2739" s="73"/>
      <c r="E2739" s="79"/>
      <c r="F2739" s="56"/>
      <c r="G2739" s="13" t="str">
        <f t="shared" si="595"/>
        <v/>
      </c>
      <c r="H2739" s="56"/>
      <c r="K2739" s="128"/>
      <c r="L2739" s="128"/>
      <c r="M2739" s="128"/>
      <c r="N2739" s="84" t="str">
        <f t="shared" si="596"/>
        <v/>
      </c>
      <c r="O2739" s="128"/>
      <c r="P2739" s="84" t="str">
        <f t="shared" si="597"/>
        <v/>
      </c>
      <c r="Q2739" s="84" t="str">
        <f t="shared" si="594"/>
        <v/>
      </c>
      <c r="R2739" s="84" t="str">
        <f t="shared" si="598"/>
        <v/>
      </c>
      <c r="S2739" s="84" t="str">
        <f t="shared" si="599"/>
        <v/>
      </c>
      <c r="U2739" s="84" t="str">
        <f t="shared" si="600"/>
        <v/>
      </c>
      <c r="W2739" s="108" t="str">
        <f>IF($N2739="", "", SUM($D$11:$D2739))</f>
        <v/>
      </c>
      <c r="X2739" s="111" t="str">
        <f t="shared" si="601"/>
        <v/>
      </c>
      <c r="Y2739" s="114" t="str">
        <f t="shared" si="605"/>
        <v/>
      </c>
      <c r="Z2739" s="111" t="str">
        <f>IF(X2739="", "", X2739-SUM($Z$11:$Z2738))</f>
        <v/>
      </c>
      <c r="AA2739" s="111" t="str">
        <f>IF($Y2739="", "", $Y2739-SUM($AA$11:$AA2738))</f>
        <v/>
      </c>
      <c r="AB2739" s="111" t="str">
        <f t="shared" si="606"/>
        <v/>
      </c>
      <c r="AC2739" s="121" t="str">
        <f t="shared" si="602"/>
        <v/>
      </c>
      <c r="AD2739" s="122" t="str">
        <f t="shared" si="603"/>
        <v/>
      </c>
      <c r="AE2739" s="123" t="str">
        <f t="shared" si="607"/>
        <v/>
      </c>
      <c r="AG2739" s="150" t="str">
        <f t="shared" si="604"/>
        <v/>
      </c>
    </row>
    <row r="2740" spans="1:33" x14ac:dyDescent="0.25">
      <c r="A2740" s="56"/>
      <c r="B2740" s="70"/>
      <c r="C2740" s="76"/>
      <c r="D2740" s="73"/>
      <c r="E2740" s="79"/>
      <c r="F2740" s="56"/>
      <c r="G2740" s="13" t="str">
        <f t="shared" si="595"/>
        <v/>
      </c>
      <c r="H2740" s="56"/>
      <c r="K2740" s="128"/>
      <c r="L2740" s="128"/>
      <c r="M2740" s="128"/>
      <c r="N2740" s="84" t="str">
        <f t="shared" si="596"/>
        <v/>
      </c>
      <c r="O2740" s="128"/>
      <c r="P2740" s="84" t="str">
        <f t="shared" si="597"/>
        <v/>
      </c>
      <c r="Q2740" s="84" t="str">
        <f t="shared" si="594"/>
        <v/>
      </c>
      <c r="R2740" s="84" t="str">
        <f t="shared" si="598"/>
        <v/>
      </c>
      <c r="S2740" s="84" t="str">
        <f t="shared" si="599"/>
        <v/>
      </c>
      <c r="U2740" s="84" t="str">
        <f t="shared" si="600"/>
        <v/>
      </c>
      <c r="W2740" s="108" t="str">
        <f>IF($N2740="", "", SUM($D$11:$D2740))</f>
        <v/>
      </c>
      <c r="X2740" s="111" t="str">
        <f t="shared" si="601"/>
        <v/>
      </c>
      <c r="Y2740" s="114" t="str">
        <f t="shared" si="605"/>
        <v/>
      </c>
      <c r="Z2740" s="111" t="str">
        <f>IF(X2740="", "", X2740-SUM($Z$11:$Z2739))</f>
        <v/>
      </c>
      <c r="AA2740" s="111" t="str">
        <f>IF($Y2740="", "", $Y2740-SUM($AA$11:$AA2739))</f>
        <v/>
      </c>
      <c r="AB2740" s="111" t="str">
        <f t="shared" si="606"/>
        <v/>
      </c>
      <c r="AC2740" s="121" t="str">
        <f t="shared" si="602"/>
        <v/>
      </c>
      <c r="AD2740" s="122" t="str">
        <f t="shared" si="603"/>
        <v/>
      </c>
      <c r="AE2740" s="123" t="str">
        <f t="shared" si="607"/>
        <v/>
      </c>
      <c r="AG2740" s="150" t="str">
        <f t="shared" si="604"/>
        <v/>
      </c>
    </row>
    <row r="2741" spans="1:33" x14ac:dyDescent="0.25">
      <c r="A2741" s="56"/>
      <c r="B2741" s="70"/>
      <c r="C2741" s="76"/>
      <c r="D2741" s="73"/>
      <c r="E2741" s="79"/>
      <c r="F2741" s="56"/>
      <c r="G2741" s="13" t="str">
        <f t="shared" si="595"/>
        <v/>
      </c>
      <c r="H2741" s="56"/>
      <c r="K2741" s="128"/>
      <c r="L2741" s="128"/>
      <c r="M2741" s="128"/>
      <c r="N2741" s="84" t="str">
        <f t="shared" si="596"/>
        <v/>
      </c>
      <c r="O2741" s="128"/>
      <c r="P2741" s="84" t="str">
        <f t="shared" si="597"/>
        <v/>
      </c>
      <c r="Q2741" s="84" t="str">
        <f t="shared" si="594"/>
        <v/>
      </c>
      <c r="R2741" s="84" t="str">
        <f t="shared" si="598"/>
        <v/>
      </c>
      <c r="S2741" s="84" t="str">
        <f t="shared" si="599"/>
        <v/>
      </c>
      <c r="U2741" s="84" t="str">
        <f t="shared" si="600"/>
        <v/>
      </c>
      <c r="W2741" s="108" t="str">
        <f>IF($N2741="", "", SUM($D$11:$D2741))</f>
        <v/>
      </c>
      <c r="X2741" s="111" t="str">
        <f t="shared" si="601"/>
        <v/>
      </c>
      <c r="Y2741" s="114" t="str">
        <f t="shared" si="605"/>
        <v/>
      </c>
      <c r="Z2741" s="111" t="str">
        <f>IF(X2741="", "", X2741-SUM($Z$11:$Z2740))</f>
        <v/>
      </c>
      <c r="AA2741" s="111" t="str">
        <f>IF($Y2741="", "", $Y2741-SUM($AA$11:$AA2740))</f>
        <v/>
      </c>
      <c r="AB2741" s="111" t="str">
        <f t="shared" si="606"/>
        <v/>
      </c>
      <c r="AC2741" s="121" t="str">
        <f t="shared" si="602"/>
        <v/>
      </c>
      <c r="AD2741" s="122" t="str">
        <f t="shared" si="603"/>
        <v/>
      </c>
      <c r="AE2741" s="123" t="str">
        <f t="shared" si="607"/>
        <v/>
      </c>
      <c r="AG2741" s="150" t="str">
        <f t="shared" si="604"/>
        <v/>
      </c>
    </row>
    <row r="2742" spans="1:33" x14ac:dyDescent="0.25">
      <c r="A2742" s="56"/>
      <c r="B2742" s="70"/>
      <c r="C2742" s="76"/>
      <c r="D2742" s="73"/>
      <c r="E2742" s="79"/>
      <c r="F2742" s="56"/>
      <c r="G2742" s="13" t="str">
        <f t="shared" si="595"/>
        <v/>
      </c>
      <c r="H2742" s="56"/>
      <c r="K2742" s="128"/>
      <c r="L2742" s="128"/>
      <c r="M2742" s="128"/>
      <c r="N2742" s="84" t="str">
        <f t="shared" si="596"/>
        <v/>
      </c>
      <c r="O2742" s="128"/>
      <c r="P2742" s="84" t="str">
        <f t="shared" si="597"/>
        <v/>
      </c>
      <c r="Q2742" s="84" t="str">
        <f t="shared" si="594"/>
        <v/>
      </c>
      <c r="R2742" s="84" t="str">
        <f t="shared" si="598"/>
        <v/>
      </c>
      <c r="S2742" s="84" t="str">
        <f t="shared" si="599"/>
        <v/>
      </c>
      <c r="U2742" s="84" t="str">
        <f t="shared" si="600"/>
        <v/>
      </c>
      <c r="W2742" s="108" t="str">
        <f>IF($N2742="", "", SUM($D$11:$D2742))</f>
        <v/>
      </c>
      <c r="X2742" s="111" t="str">
        <f t="shared" si="601"/>
        <v/>
      </c>
      <c r="Y2742" s="114" t="str">
        <f t="shared" si="605"/>
        <v/>
      </c>
      <c r="Z2742" s="111" t="str">
        <f>IF(X2742="", "", X2742-SUM($Z$11:$Z2741))</f>
        <v/>
      </c>
      <c r="AA2742" s="111" t="str">
        <f>IF($Y2742="", "", $Y2742-SUM($AA$11:$AA2741))</f>
        <v/>
      </c>
      <c r="AB2742" s="111" t="str">
        <f t="shared" si="606"/>
        <v/>
      </c>
      <c r="AC2742" s="121" t="str">
        <f t="shared" si="602"/>
        <v/>
      </c>
      <c r="AD2742" s="122" t="str">
        <f t="shared" si="603"/>
        <v/>
      </c>
      <c r="AE2742" s="123" t="str">
        <f t="shared" si="607"/>
        <v/>
      </c>
      <c r="AG2742" s="150" t="str">
        <f t="shared" si="604"/>
        <v/>
      </c>
    </row>
    <row r="2743" spans="1:33" x14ac:dyDescent="0.25">
      <c r="A2743" s="56"/>
      <c r="B2743" s="70"/>
      <c r="C2743" s="76"/>
      <c r="D2743" s="73"/>
      <c r="E2743" s="79"/>
      <c r="F2743" s="56"/>
      <c r="G2743" s="13" t="str">
        <f t="shared" si="595"/>
        <v/>
      </c>
      <c r="H2743" s="56"/>
      <c r="K2743" s="128"/>
      <c r="L2743" s="128"/>
      <c r="M2743" s="128"/>
      <c r="N2743" s="84" t="str">
        <f t="shared" si="596"/>
        <v/>
      </c>
      <c r="O2743" s="128"/>
      <c r="P2743" s="84" t="str">
        <f t="shared" si="597"/>
        <v/>
      </c>
      <c r="Q2743" s="84" t="str">
        <f t="shared" si="594"/>
        <v/>
      </c>
      <c r="R2743" s="84" t="str">
        <f t="shared" si="598"/>
        <v/>
      </c>
      <c r="S2743" s="84" t="str">
        <f t="shared" si="599"/>
        <v/>
      </c>
      <c r="U2743" s="84" t="str">
        <f t="shared" si="600"/>
        <v/>
      </c>
      <c r="W2743" s="108" t="str">
        <f>IF($N2743="", "", SUM($D$11:$D2743))</f>
        <v/>
      </c>
      <c r="X2743" s="111" t="str">
        <f t="shared" si="601"/>
        <v/>
      </c>
      <c r="Y2743" s="114" t="str">
        <f t="shared" si="605"/>
        <v/>
      </c>
      <c r="Z2743" s="111" t="str">
        <f>IF(X2743="", "", X2743-SUM($Z$11:$Z2742))</f>
        <v/>
      </c>
      <c r="AA2743" s="111" t="str">
        <f>IF($Y2743="", "", $Y2743-SUM($AA$11:$AA2742))</f>
        <v/>
      </c>
      <c r="AB2743" s="111" t="str">
        <f t="shared" si="606"/>
        <v/>
      </c>
      <c r="AC2743" s="121" t="str">
        <f t="shared" si="602"/>
        <v/>
      </c>
      <c r="AD2743" s="122" t="str">
        <f t="shared" si="603"/>
        <v/>
      </c>
      <c r="AE2743" s="123" t="str">
        <f t="shared" si="607"/>
        <v/>
      </c>
      <c r="AG2743" s="150" t="str">
        <f t="shared" si="604"/>
        <v/>
      </c>
    </row>
    <row r="2744" spans="1:33" x14ac:dyDescent="0.25">
      <c r="A2744" s="56"/>
      <c r="B2744" s="70"/>
      <c r="C2744" s="76"/>
      <c r="D2744" s="73"/>
      <c r="E2744" s="79"/>
      <c r="F2744" s="56"/>
      <c r="G2744" s="13" t="str">
        <f t="shared" si="595"/>
        <v/>
      </c>
      <c r="H2744" s="56"/>
      <c r="K2744" s="128"/>
      <c r="L2744" s="128"/>
      <c r="M2744" s="128"/>
      <c r="N2744" s="84" t="str">
        <f t="shared" si="596"/>
        <v/>
      </c>
      <c r="O2744" s="128"/>
      <c r="P2744" s="84" t="str">
        <f t="shared" si="597"/>
        <v/>
      </c>
      <c r="Q2744" s="84" t="str">
        <f t="shared" si="594"/>
        <v/>
      </c>
      <c r="R2744" s="84" t="str">
        <f t="shared" si="598"/>
        <v/>
      </c>
      <c r="S2744" s="84" t="str">
        <f t="shared" si="599"/>
        <v/>
      </c>
      <c r="U2744" s="84" t="str">
        <f t="shared" si="600"/>
        <v/>
      </c>
      <c r="W2744" s="108" t="str">
        <f>IF($N2744="", "", SUM($D$11:$D2744))</f>
        <v/>
      </c>
      <c r="X2744" s="111" t="str">
        <f t="shared" si="601"/>
        <v/>
      </c>
      <c r="Y2744" s="114" t="str">
        <f t="shared" si="605"/>
        <v/>
      </c>
      <c r="Z2744" s="111" t="str">
        <f>IF(X2744="", "", X2744-SUM($Z$11:$Z2743))</f>
        <v/>
      </c>
      <c r="AA2744" s="111" t="str">
        <f>IF($Y2744="", "", $Y2744-SUM($AA$11:$AA2743))</f>
        <v/>
      </c>
      <c r="AB2744" s="111" t="str">
        <f t="shared" si="606"/>
        <v/>
      </c>
      <c r="AC2744" s="121" t="str">
        <f t="shared" si="602"/>
        <v/>
      </c>
      <c r="AD2744" s="122" t="str">
        <f t="shared" si="603"/>
        <v/>
      </c>
      <c r="AE2744" s="123" t="str">
        <f t="shared" si="607"/>
        <v/>
      </c>
      <c r="AG2744" s="150" t="str">
        <f t="shared" si="604"/>
        <v/>
      </c>
    </row>
    <row r="2745" spans="1:33" x14ac:dyDescent="0.25">
      <c r="A2745" s="56"/>
      <c r="B2745" s="70"/>
      <c r="C2745" s="76"/>
      <c r="D2745" s="73"/>
      <c r="E2745" s="79"/>
      <c r="F2745" s="56"/>
      <c r="G2745" s="13" t="str">
        <f t="shared" si="595"/>
        <v/>
      </c>
      <c r="H2745" s="56"/>
      <c r="K2745" s="128"/>
      <c r="L2745" s="128"/>
      <c r="M2745" s="128"/>
      <c r="N2745" s="84" t="str">
        <f t="shared" si="596"/>
        <v/>
      </c>
      <c r="O2745" s="128"/>
      <c r="P2745" s="84" t="str">
        <f t="shared" si="597"/>
        <v/>
      </c>
      <c r="Q2745" s="84" t="str">
        <f t="shared" si="594"/>
        <v/>
      </c>
      <c r="R2745" s="84" t="str">
        <f t="shared" si="598"/>
        <v/>
      </c>
      <c r="S2745" s="84" t="str">
        <f t="shared" si="599"/>
        <v/>
      </c>
      <c r="U2745" s="84" t="str">
        <f t="shared" si="600"/>
        <v/>
      </c>
      <c r="W2745" s="108" t="str">
        <f>IF($N2745="", "", SUM($D$11:$D2745))</f>
        <v/>
      </c>
      <c r="X2745" s="111" t="str">
        <f t="shared" si="601"/>
        <v/>
      </c>
      <c r="Y2745" s="114" t="str">
        <f t="shared" si="605"/>
        <v/>
      </c>
      <c r="Z2745" s="111" t="str">
        <f>IF(X2745="", "", X2745-SUM($Z$11:$Z2744))</f>
        <v/>
      </c>
      <c r="AA2745" s="111" t="str">
        <f>IF($Y2745="", "", $Y2745-SUM($AA$11:$AA2744))</f>
        <v/>
      </c>
      <c r="AB2745" s="111" t="str">
        <f t="shared" si="606"/>
        <v/>
      </c>
      <c r="AC2745" s="121" t="str">
        <f t="shared" si="602"/>
        <v/>
      </c>
      <c r="AD2745" s="122" t="str">
        <f t="shared" si="603"/>
        <v/>
      </c>
      <c r="AE2745" s="123" t="str">
        <f t="shared" si="607"/>
        <v/>
      </c>
      <c r="AG2745" s="150" t="str">
        <f t="shared" si="604"/>
        <v/>
      </c>
    </row>
    <row r="2746" spans="1:33" x14ac:dyDescent="0.25">
      <c r="A2746" s="56"/>
      <c r="B2746" s="70"/>
      <c r="C2746" s="76"/>
      <c r="D2746" s="73"/>
      <c r="E2746" s="79"/>
      <c r="F2746" s="56"/>
      <c r="G2746" s="13" t="str">
        <f t="shared" si="595"/>
        <v/>
      </c>
      <c r="H2746" s="56"/>
      <c r="K2746" s="128"/>
      <c r="L2746" s="128"/>
      <c r="M2746" s="128"/>
      <c r="N2746" s="84" t="str">
        <f t="shared" si="596"/>
        <v/>
      </c>
      <c r="O2746" s="128"/>
      <c r="P2746" s="84" t="str">
        <f t="shared" si="597"/>
        <v/>
      </c>
      <c r="Q2746" s="84" t="str">
        <f t="shared" si="594"/>
        <v/>
      </c>
      <c r="R2746" s="84" t="str">
        <f t="shared" si="598"/>
        <v/>
      </c>
      <c r="S2746" s="84" t="str">
        <f t="shared" si="599"/>
        <v/>
      </c>
      <c r="U2746" s="84" t="str">
        <f t="shared" si="600"/>
        <v/>
      </c>
      <c r="W2746" s="108" t="str">
        <f>IF($N2746="", "", SUM($D$11:$D2746))</f>
        <v/>
      </c>
      <c r="X2746" s="111" t="str">
        <f t="shared" si="601"/>
        <v/>
      </c>
      <c r="Y2746" s="114" t="str">
        <f t="shared" si="605"/>
        <v/>
      </c>
      <c r="Z2746" s="111" t="str">
        <f>IF(X2746="", "", X2746-SUM($Z$11:$Z2745))</f>
        <v/>
      </c>
      <c r="AA2746" s="111" t="str">
        <f>IF($Y2746="", "", $Y2746-SUM($AA$11:$AA2745))</f>
        <v/>
      </c>
      <c r="AB2746" s="111" t="str">
        <f t="shared" si="606"/>
        <v/>
      </c>
      <c r="AC2746" s="121" t="str">
        <f t="shared" si="602"/>
        <v/>
      </c>
      <c r="AD2746" s="122" t="str">
        <f t="shared" si="603"/>
        <v/>
      </c>
      <c r="AE2746" s="123" t="str">
        <f t="shared" si="607"/>
        <v/>
      </c>
      <c r="AG2746" s="150" t="str">
        <f t="shared" si="604"/>
        <v/>
      </c>
    </row>
    <row r="2747" spans="1:33" x14ac:dyDescent="0.25">
      <c r="A2747" s="56"/>
      <c r="B2747" s="70"/>
      <c r="C2747" s="76"/>
      <c r="D2747" s="73"/>
      <c r="E2747" s="79"/>
      <c r="F2747" s="56"/>
      <c r="G2747" s="13" t="str">
        <f t="shared" si="595"/>
        <v/>
      </c>
      <c r="H2747" s="56"/>
      <c r="K2747" s="128"/>
      <c r="L2747" s="128"/>
      <c r="M2747" s="128"/>
      <c r="N2747" s="84" t="str">
        <f t="shared" si="596"/>
        <v/>
      </c>
      <c r="O2747" s="128"/>
      <c r="P2747" s="84" t="str">
        <f t="shared" si="597"/>
        <v/>
      </c>
      <c r="Q2747" s="84" t="str">
        <f t="shared" si="594"/>
        <v/>
      </c>
      <c r="R2747" s="84" t="str">
        <f t="shared" si="598"/>
        <v/>
      </c>
      <c r="S2747" s="84" t="str">
        <f t="shared" si="599"/>
        <v/>
      </c>
      <c r="U2747" s="84" t="str">
        <f t="shared" si="600"/>
        <v/>
      </c>
      <c r="W2747" s="108" t="str">
        <f>IF($N2747="", "", SUM($D$11:$D2747))</f>
        <v/>
      </c>
      <c r="X2747" s="111" t="str">
        <f t="shared" si="601"/>
        <v/>
      </c>
      <c r="Y2747" s="114" t="str">
        <f t="shared" si="605"/>
        <v/>
      </c>
      <c r="Z2747" s="111" t="str">
        <f>IF(X2747="", "", X2747-SUM($Z$11:$Z2746))</f>
        <v/>
      </c>
      <c r="AA2747" s="111" t="str">
        <f>IF($Y2747="", "", $Y2747-SUM($AA$11:$AA2746))</f>
        <v/>
      </c>
      <c r="AB2747" s="111" t="str">
        <f t="shared" si="606"/>
        <v/>
      </c>
      <c r="AC2747" s="121" t="str">
        <f t="shared" si="602"/>
        <v/>
      </c>
      <c r="AD2747" s="122" t="str">
        <f t="shared" si="603"/>
        <v/>
      </c>
      <c r="AE2747" s="123" t="str">
        <f t="shared" si="607"/>
        <v/>
      </c>
      <c r="AG2747" s="150" t="str">
        <f t="shared" si="604"/>
        <v/>
      </c>
    </row>
    <row r="2748" spans="1:33" x14ac:dyDescent="0.25">
      <c r="A2748" s="56"/>
      <c r="B2748" s="70"/>
      <c r="C2748" s="76"/>
      <c r="D2748" s="73"/>
      <c r="E2748" s="79"/>
      <c r="F2748" s="56"/>
      <c r="G2748" s="13" t="str">
        <f t="shared" si="595"/>
        <v/>
      </c>
      <c r="H2748" s="56"/>
      <c r="K2748" s="128"/>
      <c r="L2748" s="128"/>
      <c r="M2748" s="128"/>
      <c r="N2748" s="84" t="str">
        <f t="shared" si="596"/>
        <v/>
      </c>
      <c r="O2748" s="128"/>
      <c r="P2748" s="84" t="str">
        <f t="shared" si="597"/>
        <v/>
      </c>
      <c r="Q2748" s="84" t="str">
        <f t="shared" si="594"/>
        <v/>
      </c>
      <c r="R2748" s="84" t="str">
        <f t="shared" si="598"/>
        <v/>
      </c>
      <c r="S2748" s="84" t="str">
        <f t="shared" si="599"/>
        <v/>
      </c>
      <c r="U2748" s="84" t="str">
        <f t="shared" si="600"/>
        <v/>
      </c>
      <c r="W2748" s="108" t="str">
        <f>IF($N2748="", "", SUM($D$11:$D2748))</f>
        <v/>
      </c>
      <c r="X2748" s="111" t="str">
        <f t="shared" si="601"/>
        <v/>
      </c>
      <c r="Y2748" s="114" t="str">
        <f t="shared" si="605"/>
        <v/>
      </c>
      <c r="Z2748" s="111" t="str">
        <f>IF(X2748="", "", X2748-SUM($Z$11:$Z2747))</f>
        <v/>
      </c>
      <c r="AA2748" s="111" t="str">
        <f>IF($Y2748="", "", $Y2748-SUM($AA$11:$AA2747))</f>
        <v/>
      </c>
      <c r="AB2748" s="111" t="str">
        <f t="shared" si="606"/>
        <v/>
      </c>
      <c r="AC2748" s="121" t="str">
        <f t="shared" si="602"/>
        <v/>
      </c>
      <c r="AD2748" s="122" t="str">
        <f t="shared" si="603"/>
        <v/>
      </c>
      <c r="AE2748" s="123" t="str">
        <f t="shared" si="607"/>
        <v/>
      </c>
      <c r="AG2748" s="150" t="str">
        <f t="shared" si="604"/>
        <v/>
      </c>
    </row>
    <row r="2749" spans="1:33" x14ac:dyDescent="0.25">
      <c r="A2749" s="56"/>
      <c r="B2749" s="70"/>
      <c r="C2749" s="76"/>
      <c r="D2749" s="73"/>
      <c r="E2749" s="79"/>
      <c r="F2749" s="56"/>
      <c r="G2749" s="13" t="str">
        <f t="shared" si="595"/>
        <v/>
      </c>
      <c r="H2749" s="56"/>
      <c r="K2749" s="128"/>
      <c r="L2749" s="128"/>
      <c r="M2749" s="128"/>
      <c r="N2749" s="84" t="str">
        <f t="shared" si="596"/>
        <v/>
      </c>
      <c r="O2749" s="128"/>
      <c r="P2749" s="84" t="str">
        <f t="shared" si="597"/>
        <v/>
      </c>
      <c r="Q2749" s="84" t="str">
        <f t="shared" si="594"/>
        <v/>
      </c>
      <c r="R2749" s="84" t="str">
        <f t="shared" si="598"/>
        <v/>
      </c>
      <c r="S2749" s="84" t="str">
        <f t="shared" si="599"/>
        <v/>
      </c>
      <c r="U2749" s="84" t="str">
        <f t="shared" si="600"/>
        <v/>
      </c>
      <c r="W2749" s="108" t="str">
        <f>IF($N2749="", "", SUM($D$11:$D2749))</f>
        <v/>
      </c>
      <c r="X2749" s="111" t="str">
        <f t="shared" si="601"/>
        <v/>
      </c>
      <c r="Y2749" s="114" t="str">
        <f t="shared" si="605"/>
        <v/>
      </c>
      <c r="Z2749" s="111" t="str">
        <f>IF(X2749="", "", X2749-SUM($Z$11:$Z2748))</f>
        <v/>
      </c>
      <c r="AA2749" s="111" t="str">
        <f>IF($Y2749="", "", $Y2749-SUM($AA$11:$AA2748))</f>
        <v/>
      </c>
      <c r="AB2749" s="111" t="str">
        <f t="shared" si="606"/>
        <v/>
      </c>
      <c r="AC2749" s="121" t="str">
        <f t="shared" si="602"/>
        <v/>
      </c>
      <c r="AD2749" s="122" t="str">
        <f t="shared" si="603"/>
        <v/>
      </c>
      <c r="AE2749" s="123" t="str">
        <f t="shared" si="607"/>
        <v/>
      </c>
      <c r="AG2749" s="150" t="str">
        <f t="shared" si="604"/>
        <v/>
      </c>
    </row>
    <row r="2750" spans="1:33" x14ac:dyDescent="0.25">
      <c r="A2750" s="56"/>
      <c r="B2750" s="70"/>
      <c r="C2750" s="76"/>
      <c r="D2750" s="73"/>
      <c r="E2750" s="79"/>
      <c r="F2750" s="56"/>
      <c r="G2750" s="13" t="str">
        <f t="shared" si="595"/>
        <v/>
      </c>
      <c r="H2750" s="56"/>
      <c r="K2750" s="128"/>
      <c r="L2750" s="128"/>
      <c r="M2750" s="128"/>
      <c r="N2750" s="84" t="str">
        <f t="shared" si="596"/>
        <v/>
      </c>
      <c r="O2750" s="128"/>
      <c r="P2750" s="84" t="str">
        <f t="shared" si="597"/>
        <v/>
      </c>
      <c r="Q2750" s="84" t="str">
        <f t="shared" si="594"/>
        <v/>
      </c>
      <c r="R2750" s="84" t="str">
        <f t="shared" si="598"/>
        <v/>
      </c>
      <c r="S2750" s="84" t="str">
        <f t="shared" si="599"/>
        <v/>
      </c>
      <c r="U2750" s="84" t="str">
        <f t="shared" si="600"/>
        <v/>
      </c>
      <c r="W2750" s="108" t="str">
        <f>IF($N2750="", "", SUM($D$11:$D2750))</f>
        <v/>
      </c>
      <c r="X2750" s="111" t="str">
        <f t="shared" si="601"/>
        <v/>
      </c>
      <c r="Y2750" s="114" t="str">
        <f t="shared" si="605"/>
        <v/>
      </c>
      <c r="Z2750" s="111" t="str">
        <f>IF(X2750="", "", X2750-SUM($Z$11:$Z2749))</f>
        <v/>
      </c>
      <c r="AA2750" s="111" t="str">
        <f>IF($Y2750="", "", $Y2750-SUM($AA$11:$AA2749))</f>
        <v/>
      </c>
      <c r="AB2750" s="111" t="str">
        <f t="shared" si="606"/>
        <v/>
      </c>
      <c r="AC2750" s="121" t="str">
        <f t="shared" si="602"/>
        <v/>
      </c>
      <c r="AD2750" s="122" t="str">
        <f t="shared" si="603"/>
        <v/>
      </c>
      <c r="AE2750" s="123" t="str">
        <f t="shared" si="607"/>
        <v/>
      </c>
      <c r="AG2750" s="150" t="str">
        <f t="shared" si="604"/>
        <v/>
      </c>
    </row>
    <row r="2751" spans="1:33" x14ac:dyDescent="0.25">
      <c r="A2751" s="56"/>
      <c r="B2751" s="70"/>
      <c r="C2751" s="76"/>
      <c r="D2751" s="73"/>
      <c r="E2751" s="79"/>
      <c r="F2751" s="56"/>
      <c r="G2751" s="13" t="str">
        <f t="shared" si="595"/>
        <v/>
      </c>
      <c r="H2751" s="56"/>
      <c r="K2751" s="128"/>
      <c r="L2751" s="128"/>
      <c r="M2751" s="128"/>
      <c r="N2751" s="84" t="str">
        <f t="shared" si="596"/>
        <v/>
      </c>
      <c r="O2751" s="128"/>
      <c r="P2751" s="84" t="str">
        <f t="shared" si="597"/>
        <v/>
      </c>
      <c r="Q2751" s="84" t="str">
        <f t="shared" si="594"/>
        <v/>
      </c>
      <c r="R2751" s="84" t="str">
        <f t="shared" si="598"/>
        <v/>
      </c>
      <c r="S2751" s="84" t="str">
        <f t="shared" si="599"/>
        <v/>
      </c>
      <c r="U2751" s="84" t="str">
        <f t="shared" si="600"/>
        <v/>
      </c>
      <c r="W2751" s="108" t="str">
        <f>IF($N2751="", "", SUM($D$11:$D2751))</f>
        <v/>
      </c>
      <c r="X2751" s="111" t="str">
        <f t="shared" si="601"/>
        <v/>
      </c>
      <c r="Y2751" s="114" t="str">
        <f t="shared" si="605"/>
        <v/>
      </c>
      <c r="Z2751" s="111" t="str">
        <f>IF(X2751="", "", X2751-SUM($Z$11:$Z2750))</f>
        <v/>
      </c>
      <c r="AA2751" s="111" t="str">
        <f>IF($Y2751="", "", $Y2751-SUM($AA$11:$AA2750))</f>
        <v/>
      </c>
      <c r="AB2751" s="111" t="str">
        <f t="shared" si="606"/>
        <v/>
      </c>
      <c r="AC2751" s="121" t="str">
        <f t="shared" si="602"/>
        <v/>
      </c>
      <c r="AD2751" s="122" t="str">
        <f t="shared" si="603"/>
        <v/>
      </c>
      <c r="AE2751" s="123" t="str">
        <f t="shared" si="607"/>
        <v/>
      </c>
      <c r="AG2751" s="150" t="str">
        <f t="shared" si="604"/>
        <v/>
      </c>
    </row>
    <row r="2752" spans="1:33" x14ac:dyDescent="0.25">
      <c r="A2752" s="56"/>
      <c r="B2752" s="70"/>
      <c r="C2752" s="76"/>
      <c r="D2752" s="73"/>
      <c r="E2752" s="79"/>
      <c r="F2752" s="56"/>
      <c r="G2752" s="13" t="str">
        <f t="shared" si="595"/>
        <v/>
      </c>
      <c r="H2752" s="56"/>
      <c r="K2752" s="128"/>
      <c r="L2752" s="128"/>
      <c r="M2752" s="128"/>
      <c r="N2752" s="84" t="str">
        <f t="shared" si="596"/>
        <v/>
      </c>
      <c r="O2752" s="128"/>
      <c r="P2752" s="84" t="str">
        <f t="shared" si="597"/>
        <v/>
      </c>
      <c r="Q2752" s="84" t="str">
        <f t="shared" si="594"/>
        <v/>
      </c>
      <c r="R2752" s="84" t="str">
        <f t="shared" si="598"/>
        <v/>
      </c>
      <c r="S2752" s="84" t="str">
        <f t="shared" si="599"/>
        <v/>
      </c>
      <c r="U2752" s="84" t="str">
        <f t="shared" si="600"/>
        <v/>
      </c>
      <c r="W2752" s="108" t="str">
        <f>IF($N2752="", "", SUM($D$11:$D2752))</f>
        <v/>
      </c>
      <c r="X2752" s="111" t="str">
        <f t="shared" si="601"/>
        <v/>
      </c>
      <c r="Y2752" s="114" t="str">
        <f t="shared" si="605"/>
        <v/>
      </c>
      <c r="Z2752" s="111" t="str">
        <f>IF(X2752="", "", X2752-SUM($Z$11:$Z2751))</f>
        <v/>
      </c>
      <c r="AA2752" s="111" t="str">
        <f>IF($Y2752="", "", $Y2752-SUM($AA$11:$AA2751))</f>
        <v/>
      </c>
      <c r="AB2752" s="111" t="str">
        <f t="shared" si="606"/>
        <v/>
      </c>
      <c r="AC2752" s="121" t="str">
        <f t="shared" si="602"/>
        <v/>
      </c>
      <c r="AD2752" s="122" t="str">
        <f t="shared" si="603"/>
        <v/>
      </c>
      <c r="AE2752" s="123" t="str">
        <f t="shared" si="607"/>
        <v/>
      </c>
      <c r="AG2752" s="150" t="str">
        <f t="shared" si="604"/>
        <v/>
      </c>
    </row>
    <row r="2753" spans="1:33" x14ac:dyDescent="0.25">
      <c r="A2753" s="56"/>
      <c r="B2753" s="70"/>
      <c r="C2753" s="76"/>
      <c r="D2753" s="73"/>
      <c r="E2753" s="79"/>
      <c r="F2753" s="56"/>
      <c r="G2753" s="13" t="str">
        <f t="shared" si="595"/>
        <v/>
      </c>
      <c r="H2753" s="56"/>
      <c r="K2753" s="128"/>
      <c r="L2753" s="128"/>
      <c r="M2753" s="128"/>
      <c r="N2753" s="84" t="str">
        <f t="shared" si="596"/>
        <v/>
      </c>
      <c r="O2753" s="128"/>
      <c r="P2753" s="84" t="str">
        <f t="shared" si="597"/>
        <v/>
      </c>
      <c r="Q2753" s="84" t="str">
        <f t="shared" si="594"/>
        <v/>
      </c>
      <c r="R2753" s="84" t="str">
        <f t="shared" si="598"/>
        <v/>
      </c>
      <c r="S2753" s="84" t="str">
        <f t="shared" si="599"/>
        <v/>
      </c>
      <c r="U2753" s="84" t="str">
        <f t="shared" si="600"/>
        <v/>
      </c>
      <c r="W2753" s="108" t="str">
        <f>IF($N2753="", "", SUM($D$11:$D2753))</f>
        <v/>
      </c>
      <c r="X2753" s="111" t="str">
        <f t="shared" si="601"/>
        <v/>
      </c>
      <c r="Y2753" s="114" t="str">
        <f t="shared" si="605"/>
        <v/>
      </c>
      <c r="Z2753" s="111" t="str">
        <f>IF(X2753="", "", X2753-SUM($Z$11:$Z2752))</f>
        <v/>
      </c>
      <c r="AA2753" s="111" t="str">
        <f>IF($Y2753="", "", $Y2753-SUM($AA$11:$AA2752))</f>
        <v/>
      </c>
      <c r="AB2753" s="111" t="str">
        <f t="shared" si="606"/>
        <v/>
      </c>
      <c r="AC2753" s="121" t="str">
        <f t="shared" si="602"/>
        <v/>
      </c>
      <c r="AD2753" s="122" t="str">
        <f t="shared" si="603"/>
        <v/>
      </c>
      <c r="AE2753" s="123" t="str">
        <f t="shared" si="607"/>
        <v/>
      </c>
      <c r="AG2753" s="150" t="str">
        <f t="shared" si="604"/>
        <v/>
      </c>
    </row>
    <row r="2754" spans="1:33" x14ac:dyDescent="0.25">
      <c r="A2754" s="56"/>
      <c r="B2754" s="70"/>
      <c r="C2754" s="76"/>
      <c r="D2754" s="73"/>
      <c r="E2754" s="79"/>
      <c r="F2754" s="56"/>
      <c r="G2754" s="13" t="str">
        <f t="shared" si="595"/>
        <v/>
      </c>
      <c r="H2754" s="56"/>
      <c r="K2754" s="128"/>
      <c r="L2754" s="128"/>
      <c r="M2754" s="128"/>
      <c r="N2754" s="84" t="str">
        <f t="shared" si="596"/>
        <v/>
      </c>
      <c r="O2754" s="128"/>
      <c r="P2754" s="84" t="str">
        <f t="shared" si="597"/>
        <v/>
      </c>
      <c r="Q2754" s="84" t="str">
        <f t="shared" si="594"/>
        <v/>
      </c>
      <c r="R2754" s="84" t="str">
        <f t="shared" si="598"/>
        <v/>
      </c>
      <c r="S2754" s="84" t="str">
        <f t="shared" si="599"/>
        <v/>
      </c>
      <c r="U2754" s="84" t="str">
        <f t="shared" si="600"/>
        <v/>
      </c>
      <c r="W2754" s="108" t="str">
        <f>IF($N2754="", "", SUM($D$11:$D2754))</f>
        <v/>
      </c>
      <c r="X2754" s="111" t="str">
        <f t="shared" si="601"/>
        <v/>
      </c>
      <c r="Y2754" s="114" t="str">
        <f t="shared" si="605"/>
        <v/>
      </c>
      <c r="Z2754" s="111" t="str">
        <f>IF(X2754="", "", X2754-SUM($Z$11:$Z2753))</f>
        <v/>
      </c>
      <c r="AA2754" s="111" t="str">
        <f>IF($Y2754="", "", $Y2754-SUM($AA$11:$AA2753))</f>
        <v/>
      </c>
      <c r="AB2754" s="111" t="str">
        <f t="shared" si="606"/>
        <v/>
      </c>
      <c r="AC2754" s="121" t="str">
        <f t="shared" si="602"/>
        <v/>
      </c>
      <c r="AD2754" s="122" t="str">
        <f t="shared" si="603"/>
        <v/>
      </c>
      <c r="AE2754" s="123" t="str">
        <f t="shared" si="607"/>
        <v/>
      </c>
      <c r="AG2754" s="150" t="str">
        <f t="shared" si="604"/>
        <v/>
      </c>
    </row>
    <row r="2755" spans="1:33" x14ac:dyDescent="0.25">
      <c r="A2755" s="56"/>
      <c r="B2755" s="70"/>
      <c r="C2755" s="76"/>
      <c r="D2755" s="73"/>
      <c r="E2755" s="79"/>
      <c r="F2755" s="56"/>
      <c r="G2755" s="13" t="str">
        <f t="shared" si="595"/>
        <v/>
      </c>
      <c r="H2755" s="56"/>
      <c r="K2755" s="128"/>
      <c r="L2755" s="128"/>
      <c r="M2755" s="128"/>
      <c r="N2755" s="84" t="str">
        <f t="shared" si="596"/>
        <v/>
      </c>
      <c r="O2755" s="128"/>
      <c r="P2755" s="84" t="str">
        <f t="shared" si="597"/>
        <v/>
      </c>
      <c r="Q2755" s="84" t="str">
        <f t="shared" si="594"/>
        <v/>
      </c>
      <c r="R2755" s="84" t="str">
        <f t="shared" si="598"/>
        <v/>
      </c>
      <c r="S2755" s="84" t="str">
        <f t="shared" si="599"/>
        <v/>
      </c>
      <c r="U2755" s="84" t="str">
        <f t="shared" si="600"/>
        <v/>
      </c>
      <c r="W2755" s="108" t="str">
        <f>IF($N2755="", "", SUM($D$11:$D2755))</f>
        <v/>
      </c>
      <c r="X2755" s="111" t="str">
        <f t="shared" si="601"/>
        <v/>
      </c>
      <c r="Y2755" s="114" t="str">
        <f t="shared" si="605"/>
        <v/>
      </c>
      <c r="Z2755" s="111" t="str">
        <f>IF(X2755="", "", X2755-SUM($Z$11:$Z2754))</f>
        <v/>
      </c>
      <c r="AA2755" s="111" t="str">
        <f>IF($Y2755="", "", $Y2755-SUM($AA$11:$AA2754))</f>
        <v/>
      </c>
      <c r="AB2755" s="111" t="str">
        <f t="shared" si="606"/>
        <v/>
      </c>
      <c r="AC2755" s="121" t="str">
        <f t="shared" si="602"/>
        <v/>
      </c>
      <c r="AD2755" s="122" t="str">
        <f t="shared" si="603"/>
        <v/>
      </c>
      <c r="AE2755" s="123" t="str">
        <f t="shared" si="607"/>
        <v/>
      </c>
      <c r="AG2755" s="150" t="str">
        <f t="shared" si="604"/>
        <v/>
      </c>
    </row>
    <row r="2756" spans="1:33" x14ac:dyDescent="0.25">
      <c r="A2756" s="56"/>
      <c r="B2756" s="70"/>
      <c r="C2756" s="76"/>
      <c r="D2756" s="73"/>
      <c r="E2756" s="79"/>
      <c r="F2756" s="56"/>
      <c r="G2756" s="13" t="str">
        <f t="shared" si="595"/>
        <v/>
      </c>
      <c r="H2756" s="56"/>
      <c r="K2756" s="128"/>
      <c r="L2756" s="128"/>
      <c r="M2756" s="128"/>
      <c r="N2756" s="84" t="str">
        <f t="shared" si="596"/>
        <v/>
      </c>
      <c r="O2756" s="128"/>
      <c r="P2756" s="84" t="str">
        <f t="shared" si="597"/>
        <v/>
      </c>
      <c r="Q2756" s="84" t="str">
        <f t="shared" si="594"/>
        <v/>
      </c>
      <c r="R2756" s="84" t="str">
        <f t="shared" si="598"/>
        <v/>
      </c>
      <c r="S2756" s="84" t="str">
        <f t="shared" si="599"/>
        <v/>
      </c>
      <c r="U2756" s="84" t="str">
        <f t="shared" si="600"/>
        <v/>
      </c>
      <c r="W2756" s="108" t="str">
        <f>IF($N2756="", "", SUM($D$11:$D2756))</f>
        <v/>
      </c>
      <c r="X2756" s="111" t="str">
        <f t="shared" si="601"/>
        <v/>
      </c>
      <c r="Y2756" s="114" t="str">
        <f t="shared" si="605"/>
        <v/>
      </c>
      <c r="Z2756" s="111" t="str">
        <f>IF(X2756="", "", X2756-SUM($Z$11:$Z2755))</f>
        <v/>
      </c>
      <c r="AA2756" s="111" t="str">
        <f>IF($Y2756="", "", $Y2756-SUM($AA$11:$AA2755))</f>
        <v/>
      </c>
      <c r="AB2756" s="111" t="str">
        <f t="shared" si="606"/>
        <v/>
      </c>
      <c r="AC2756" s="121" t="str">
        <f t="shared" si="602"/>
        <v/>
      </c>
      <c r="AD2756" s="122" t="str">
        <f t="shared" si="603"/>
        <v/>
      </c>
      <c r="AE2756" s="123" t="str">
        <f t="shared" si="607"/>
        <v/>
      </c>
      <c r="AG2756" s="150" t="str">
        <f t="shared" si="604"/>
        <v/>
      </c>
    </row>
    <row r="2757" spans="1:33" x14ac:dyDescent="0.25">
      <c r="A2757" s="56"/>
      <c r="B2757" s="70"/>
      <c r="C2757" s="76"/>
      <c r="D2757" s="73"/>
      <c r="E2757" s="79"/>
      <c r="F2757" s="56"/>
      <c r="G2757" s="13" t="str">
        <f t="shared" si="595"/>
        <v/>
      </c>
      <c r="H2757" s="56"/>
      <c r="K2757" s="128"/>
      <c r="L2757" s="128"/>
      <c r="M2757" s="128"/>
      <c r="N2757" s="84" t="str">
        <f t="shared" si="596"/>
        <v/>
      </c>
      <c r="O2757" s="128"/>
      <c r="P2757" s="84" t="str">
        <f t="shared" si="597"/>
        <v/>
      </c>
      <c r="Q2757" s="84" t="str">
        <f t="shared" si="594"/>
        <v/>
      </c>
      <c r="R2757" s="84" t="str">
        <f t="shared" si="598"/>
        <v/>
      </c>
      <c r="S2757" s="84" t="str">
        <f t="shared" si="599"/>
        <v/>
      </c>
      <c r="U2757" s="84" t="str">
        <f t="shared" si="600"/>
        <v/>
      </c>
      <c r="W2757" s="108" t="str">
        <f>IF($N2757="", "", SUM($D$11:$D2757))</f>
        <v/>
      </c>
      <c r="X2757" s="111" t="str">
        <f t="shared" si="601"/>
        <v/>
      </c>
      <c r="Y2757" s="114" t="str">
        <f t="shared" si="605"/>
        <v/>
      </c>
      <c r="Z2757" s="111" t="str">
        <f>IF(X2757="", "", X2757-SUM($Z$11:$Z2756))</f>
        <v/>
      </c>
      <c r="AA2757" s="111" t="str">
        <f>IF($Y2757="", "", $Y2757-SUM($AA$11:$AA2756))</f>
        <v/>
      </c>
      <c r="AB2757" s="111" t="str">
        <f t="shared" si="606"/>
        <v/>
      </c>
      <c r="AC2757" s="121" t="str">
        <f t="shared" si="602"/>
        <v/>
      </c>
      <c r="AD2757" s="122" t="str">
        <f t="shared" si="603"/>
        <v/>
      </c>
      <c r="AE2757" s="123" t="str">
        <f t="shared" si="607"/>
        <v/>
      </c>
      <c r="AG2757" s="150" t="str">
        <f t="shared" si="604"/>
        <v/>
      </c>
    </row>
    <row r="2758" spans="1:33" x14ac:dyDescent="0.25">
      <c r="A2758" s="56"/>
      <c r="B2758" s="70"/>
      <c r="C2758" s="76"/>
      <c r="D2758" s="73"/>
      <c r="E2758" s="79"/>
      <c r="F2758" s="56"/>
      <c r="G2758" s="13" t="str">
        <f t="shared" si="595"/>
        <v/>
      </c>
      <c r="H2758" s="56"/>
      <c r="K2758" s="128"/>
      <c r="L2758" s="128"/>
      <c r="M2758" s="128"/>
      <c r="N2758" s="84" t="str">
        <f t="shared" si="596"/>
        <v/>
      </c>
      <c r="O2758" s="128"/>
      <c r="P2758" s="84" t="str">
        <f t="shared" si="597"/>
        <v/>
      </c>
      <c r="Q2758" s="84" t="str">
        <f t="shared" si="594"/>
        <v/>
      </c>
      <c r="R2758" s="84" t="str">
        <f t="shared" si="598"/>
        <v/>
      </c>
      <c r="S2758" s="84" t="str">
        <f t="shared" si="599"/>
        <v/>
      </c>
      <c r="U2758" s="84" t="str">
        <f t="shared" si="600"/>
        <v/>
      </c>
      <c r="W2758" s="108" t="str">
        <f>IF($N2758="", "", SUM($D$11:$D2758))</f>
        <v/>
      </c>
      <c r="X2758" s="111" t="str">
        <f t="shared" si="601"/>
        <v/>
      </c>
      <c r="Y2758" s="114" t="str">
        <f t="shared" si="605"/>
        <v/>
      </c>
      <c r="Z2758" s="111" t="str">
        <f>IF(X2758="", "", X2758-SUM($Z$11:$Z2757))</f>
        <v/>
      </c>
      <c r="AA2758" s="111" t="str">
        <f>IF($Y2758="", "", $Y2758-SUM($AA$11:$AA2757))</f>
        <v/>
      </c>
      <c r="AB2758" s="111" t="str">
        <f t="shared" si="606"/>
        <v/>
      </c>
      <c r="AC2758" s="121" t="str">
        <f t="shared" si="602"/>
        <v/>
      </c>
      <c r="AD2758" s="122" t="str">
        <f t="shared" si="603"/>
        <v/>
      </c>
      <c r="AE2758" s="123" t="str">
        <f t="shared" si="607"/>
        <v/>
      </c>
      <c r="AG2758" s="150" t="str">
        <f t="shared" si="604"/>
        <v/>
      </c>
    </row>
    <row r="2759" spans="1:33" x14ac:dyDescent="0.25">
      <c r="A2759" s="56"/>
      <c r="B2759" s="70"/>
      <c r="C2759" s="76"/>
      <c r="D2759" s="73"/>
      <c r="E2759" s="79"/>
      <c r="F2759" s="56"/>
      <c r="G2759" s="13" t="str">
        <f t="shared" si="595"/>
        <v/>
      </c>
      <c r="H2759" s="56"/>
      <c r="K2759" s="128"/>
      <c r="L2759" s="128"/>
      <c r="M2759" s="128"/>
      <c r="N2759" s="84" t="str">
        <f t="shared" si="596"/>
        <v/>
      </c>
      <c r="O2759" s="128"/>
      <c r="P2759" s="84" t="str">
        <f t="shared" si="597"/>
        <v/>
      </c>
      <c r="Q2759" s="84" t="str">
        <f t="shared" si="594"/>
        <v/>
      </c>
      <c r="R2759" s="84" t="str">
        <f t="shared" si="598"/>
        <v/>
      </c>
      <c r="S2759" s="84" t="str">
        <f t="shared" si="599"/>
        <v/>
      </c>
      <c r="U2759" s="84" t="str">
        <f t="shared" si="600"/>
        <v/>
      </c>
      <c r="W2759" s="108" t="str">
        <f>IF($N2759="", "", SUM($D$11:$D2759))</f>
        <v/>
      </c>
      <c r="X2759" s="111" t="str">
        <f t="shared" si="601"/>
        <v/>
      </c>
      <c r="Y2759" s="114" t="str">
        <f t="shared" si="605"/>
        <v/>
      </c>
      <c r="Z2759" s="111" t="str">
        <f>IF(X2759="", "", X2759-SUM($Z$11:$Z2758))</f>
        <v/>
      </c>
      <c r="AA2759" s="111" t="str">
        <f>IF($Y2759="", "", $Y2759-SUM($AA$11:$AA2758))</f>
        <v/>
      </c>
      <c r="AB2759" s="111" t="str">
        <f t="shared" si="606"/>
        <v/>
      </c>
      <c r="AC2759" s="121" t="str">
        <f t="shared" si="602"/>
        <v/>
      </c>
      <c r="AD2759" s="122" t="str">
        <f t="shared" si="603"/>
        <v/>
      </c>
      <c r="AE2759" s="123" t="str">
        <f t="shared" si="607"/>
        <v/>
      </c>
      <c r="AG2759" s="150" t="str">
        <f t="shared" si="604"/>
        <v/>
      </c>
    </row>
    <row r="2760" spans="1:33" x14ac:dyDescent="0.25">
      <c r="A2760" s="56"/>
      <c r="B2760" s="70"/>
      <c r="C2760" s="76"/>
      <c r="D2760" s="73"/>
      <c r="E2760" s="79"/>
      <c r="F2760" s="56"/>
      <c r="G2760" s="13" t="str">
        <f t="shared" si="595"/>
        <v/>
      </c>
      <c r="H2760" s="56"/>
      <c r="K2760" s="128"/>
      <c r="L2760" s="128"/>
      <c r="M2760" s="128"/>
      <c r="N2760" s="84" t="str">
        <f t="shared" si="596"/>
        <v/>
      </c>
      <c r="O2760" s="128"/>
      <c r="P2760" s="84" t="str">
        <f t="shared" si="597"/>
        <v/>
      </c>
      <c r="Q2760" s="84" t="str">
        <f t="shared" si="594"/>
        <v/>
      </c>
      <c r="R2760" s="84" t="str">
        <f t="shared" si="598"/>
        <v/>
      </c>
      <c r="S2760" s="84" t="str">
        <f t="shared" si="599"/>
        <v/>
      </c>
      <c r="U2760" s="84" t="str">
        <f t="shared" si="600"/>
        <v/>
      </c>
      <c r="W2760" s="108" t="str">
        <f>IF($N2760="", "", SUM($D$11:$D2760))</f>
        <v/>
      </c>
      <c r="X2760" s="111" t="str">
        <f t="shared" si="601"/>
        <v/>
      </c>
      <c r="Y2760" s="114" t="str">
        <f t="shared" si="605"/>
        <v/>
      </c>
      <c r="Z2760" s="111" t="str">
        <f>IF(X2760="", "", X2760-SUM($Z$11:$Z2759))</f>
        <v/>
      </c>
      <c r="AA2760" s="111" t="str">
        <f>IF($Y2760="", "", $Y2760-SUM($AA$11:$AA2759))</f>
        <v/>
      </c>
      <c r="AB2760" s="111" t="str">
        <f t="shared" si="606"/>
        <v/>
      </c>
      <c r="AC2760" s="121" t="str">
        <f t="shared" si="602"/>
        <v/>
      </c>
      <c r="AD2760" s="122" t="str">
        <f t="shared" si="603"/>
        <v/>
      </c>
      <c r="AE2760" s="123" t="str">
        <f t="shared" si="607"/>
        <v/>
      </c>
      <c r="AG2760" s="150" t="str">
        <f t="shared" si="604"/>
        <v/>
      </c>
    </row>
    <row r="2761" spans="1:33" x14ac:dyDescent="0.25">
      <c r="A2761" s="56"/>
      <c r="B2761" s="70"/>
      <c r="C2761" s="76"/>
      <c r="D2761" s="73"/>
      <c r="E2761" s="79"/>
      <c r="F2761" s="56"/>
      <c r="G2761" s="13" t="str">
        <f t="shared" si="595"/>
        <v/>
      </c>
      <c r="H2761" s="56"/>
      <c r="K2761" s="128"/>
      <c r="L2761" s="128"/>
      <c r="M2761" s="128"/>
      <c r="N2761" s="84" t="str">
        <f t="shared" si="596"/>
        <v/>
      </c>
      <c r="O2761" s="128"/>
      <c r="P2761" s="84" t="str">
        <f t="shared" si="597"/>
        <v/>
      </c>
      <c r="Q2761" s="84" t="str">
        <f t="shared" si="594"/>
        <v/>
      </c>
      <c r="R2761" s="84" t="str">
        <f t="shared" si="598"/>
        <v/>
      </c>
      <c r="S2761" s="84" t="str">
        <f t="shared" si="599"/>
        <v/>
      </c>
      <c r="U2761" s="84" t="str">
        <f t="shared" si="600"/>
        <v/>
      </c>
      <c r="W2761" s="108" t="str">
        <f>IF($N2761="", "", SUM($D$11:$D2761))</f>
        <v/>
      </c>
      <c r="X2761" s="111" t="str">
        <f t="shared" si="601"/>
        <v/>
      </c>
      <c r="Y2761" s="114" t="str">
        <f t="shared" si="605"/>
        <v/>
      </c>
      <c r="Z2761" s="111" t="str">
        <f>IF(X2761="", "", X2761-SUM($Z$11:$Z2760))</f>
        <v/>
      </c>
      <c r="AA2761" s="111" t="str">
        <f>IF($Y2761="", "", $Y2761-SUM($AA$11:$AA2760))</f>
        <v/>
      </c>
      <c r="AB2761" s="111" t="str">
        <f t="shared" si="606"/>
        <v/>
      </c>
      <c r="AC2761" s="121" t="str">
        <f t="shared" si="602"/>
        <v/>
      </c>
      <c r="AD2761" s="122" t="str">
        <f t="shared" si="603"/>
        <v/>
      </c>
      <c r="AE2761" s="123" t="str">
        <f t="shared" si="607"/>
        <v/>
      </c>
      <c r="AG2761" s="150" t="str">
        <f t="shared" si="604"/>
        <v/>
      </c>
    </row>
    <row r="2762" spans="1:33" x14ac:dyDescent="0.25">
      <c r="A2762" s="56"/>
      <c r="B2762" s="70"/>
      <c r="C2762" s="76"/>
      <c r="D2762" s="73"/>
      <c r="E2762" s="79"/>
      <c r="F2762" s="56"/>
      <c r="G2762" s="13" t="str">
        <f t="shared" si="595"/>
        <v/>
      </c>
      <c r="H2762" s="56"/>
      <c r="K2762" s="128"/>
      <c r="L2762" s="128"/>
      <c r="M2762" s="128"/>
      <c r="N2762" s="84" t="str">
        <f t="shared" si="596"/>
        <v/>
      </c>
      <c r="O2762" s="128"/>
      <c r="P2762" s="84" t="str">
        <f t="shared" si="597"/>
        <v/>
      </c>
      <c r="Q2762" s="84" t="str">
        <f t="shared" si="594"/>
        <v/>
      </c>
      <c r="R2762" s="84" t="str">
        <f t="shared" si="598"/>
        <v/>
      </c>
      <c r="S2762" s="84" t="str">
        <f t="shared" si="599"/>
        <v/>
      </c>
      <c r="U2762" s="84" t="str">
        <f t="shared" si="600"/>
        <v/>
      </c>
      <c r="W2762" s="108" t="str">
        <f>IF($N2762="", "", SUM($D$11:$D2762))</f>
        <v/>
      </c>
      <c r="X2762" s="111" t="str">
        <f t="shared" si="601"/>
        <v/>
      </c>
      <c r="Y2762" s="114" t="str">
        <f t="shared" si="605"/>
        <v/>
      </c>
      <c r="Z2762" s="111" t="str">
        <f>IF(X2762="", "", X2762-SUM($Z$11:$Z2761))</f>
        <v/>
      </c>
      <c r="AA2762" s="111" t="str">
        <f>IF($Y2762="", "", $Y2762-SUM($AA$11:$AA2761))</f>
        <v/>
      </c>
      <c r="AB2762" s="111" t="str">
        <f t="shared" si="606"/>
        <v/>
      </c>
      <c r="AC2762" s="121" t="str">
        <f t="shared" si="602"/>
        <v/>
      </c>
      <c r="AD2762" s="122" t="str">
        <f t="shared" si="603"/>
        <v/>
      </c>
      <c r="AE2762" s="123" t="str">
        <f t="shared" si="607"/>
        <v/>
      </c>
      <c r="AG2762" s="150" t="str">
        <f t="shared" si="604"/>
        <v/>
      </c>
    </row>
    <row r="2763" spans="1:33" x14ac:dyDescent="0.25">
      <c r="A2763" s="56"/>
      <c r="B2763" s="70"/>
      <c r="C2763" s="76"/>
      <c r="D2763" s="73"/>
      <c r="E2763" s="79"/>
      <c r="F2763" s="56"/>
      <c r="G2763" s="13" t="str">
        <f t="shared" si="595"/>
        <v/>
      </c>
      <c r="H2763" s="56"/>
      <c r="K2763" s="128"/>
      <c r="L2763" s="128"/>
      <c r="M2763" s="128"/>
      <c r="N2763" s="84" t="str">
        <f t="shared" si="596"/>
        <v/>
      </c>
      <c r="O2763" s="128"/>
      <c r="P2763" s="84" t="str">
        <f t="shared" si="597"/>
        <v/>
      </c>
      <c r="Q2763" s="84" t="str">
        <f t="shared" ref="Q2763:Q2826" si="608">IF($N2763="", "", IF(AND(Q$5="X", C2763=""), $N$6, IF(AND(NOT(C2763=""), COUNTIF(L$11:L$17, C2763)=0), $N$7, "")))</f>
        <v/>
      </c>
      <c r="R2763" s="84" t="str">
        <f t="shared" si="598"/>
        <v/>
      </c>
      <c r="S2763" s="84" t="str">
        <f t="shared" si="599"/>
        <v/>
      </c>
      <c r="U2763" s="84" t="str">
        <f t="shared" si="600"/>
        <v/>
      </c>
      <c r="W2763" s="108" t="str">
        <f>IF($N2763="", "", SUM($D$11:$D2763))</f>
        <v/>
      </c>
      <c r="X2763" s="111" t="str">
        <f t="shared" si="601"/>
        <v/>
      </c>
      <c r="Y2763" s="114" t="str">
        <f t="shared" si="605"/>
        <v/>
      </c>
      <c r="Z2763" s="111" t="str">
        <f>IF(X2763="", "", X2763-SUM($Z$11:$Z2762))</f>
        <v/>
      </c>
      <c r="AA2763" s="111" t="str">
        <f>IF($Y2763="", "", $Y2763-SUM($AA$11:$AA2762))</f>
        <v/>
      </c>
      <c r="AB2763" s="111" t="str">
        <f t="shared" si="606"/>
        <v/>
      </c>
      <c r="AC2763" s="121" t="str">
        <f t="shared" si="602"/>
        <v/>
      </c>
      <c r="AD2763" s="122" t="str">
        <f t="shared" si="603"/>
        <v/>
      </c>
      <c r="AE2763" s="123" t="str">
        <f t="shared" si="607"/>
        <v/>
      </c>
      <c r="AG2763" s="150" t="str">
        <f t="shared" si="604"/>
        <v/>
      </c>
    </row>
    <row r="2764" spans="1:33" x14ac:dyDescent="0.25">
      <c r="A2764" s="56"/>
      <c r="B2764" s="70"/>
      <c r="C2764" s="76"/>
      <c r="D2764" s="73"/>
      <c r="E2764" s="79"/>
      <c r="F2764" s="56"/>
      <c r="G2764" s="13" t="str">
        <f t="shared" ref="G2764:G2827" si="609">IF($B2764="", "", TEXT($B2764, "mmm"))</f>
        <v/>
      </c>
      <c r="H2764" s="56"/>
      <c r="K2764" s="128"/>
      <c r="L2764" s="128"/>
      <c r="M2764" s="128"/>
      <c r="N2764" s="84" t="str">
        <f t="shared" ref="N2764:N2827" si="610">IF(COUNTIF($B2764:$E2764, "")=4, "", "X")</f>
        <v/>
      </c>
      <c r="O2764" s="128"/>
      <c r="P2764" s="84" t="str">
        <f t="shared" ref="P2764:P2827" si="611">IF($N2764="", "", IF(AND(P$5="X", B2764=""), $N$6, IFERROR(IF(AND(NOT(B2764=""), OR(ISNUMBER(B2764)=FALSE, B2764&lt;$L$2, B2764&gt;$L$3)), $N$7, ""), $N$7)))</f>
        <v/>
      </c>
      <c r="Q2764" s="84" t="str">
        <f t="shared" si="608"/>
        <v/>
      </c>
      <c r="R2764" s="84" t="str">
        <f t="shared" ref="R2764:R2827" si="612">IF($N2764="", "", IF(AND(R$5="X", D2764=""), $N$6, IF(AND(NOT(D2764=""), ISNUMBER(D2764)=FALSE), $N$7, "")))</f>
        <v/>
      </c>
      <c r="S2764" s="84" t="str">
        <f t="shared" ref="S2764:S2827" si="613">IF($N2764="", "", IF(AND(S$5="X", E2764=""), $N$6, ""))</f>
        <v/>
      </c>
      <c r="U2764" s="84" t="str">
        <f t="shared" ref="U2764:U2827" si="614">IF($B2764="", "", TEXT($B2764, "mmm yyyy"))</f>
        <v/>
      </c>
      <c r="W2764" s="108" t="str">
        <f>IF($N2764="", "", SUM($D$11:$D2764))</f>
        <v/>
      </c>
      <c r="X2764" s="111" t="str">
        <f t="shared" ref="X2764:X2827" si="615">IF(W2764="", "", IF(W2764&lt;=$X$4, W2764, $X$4))</f>
        <v/>
      </c>
      <c r="Y2764" s="114" t="str">
        <f t="shared" si="605"/>
        <v/>
      </c>
      <c r="Z2764" s="111" t="str">
        <f>IF(X2764="", "", X2764-SUM($Z$11:$Z2763))</f>
        <v/>
      </c>
      <c r="AA2764" s="111" t="str">
        <f>IF($Y2764="", "", $Y2764-SUM($AA$11:$AA2763))</f>
        <v/>
      </c>
      <c r="AB2764" s="111" t="str">
        <f t="shared" si="606"/>
        <v/>
      </c>
      <c r="AC2764" s="121" t="str">
        <f t="shared" ref="AC2764:AC2827" si="616">IF($N2764="", "", $Z2764*$AC$4)</f>
        <v/>
      </c>
      <c r="AD2764" s="122" t="str">
        <f t="shared" ref="AD2764:AD2827" si="617">IF($N2764="", "", $AA2764*$AC$5)</f>
        <v/>
      </c>
      <c r="AE2764" s="123" t="str">
        <f t="shared" si="607"/>
        <v/>
      </c>
      <c r="AG2764" s="150" t="str">
        <f t="shared" ref="AG2764:AG2827" si="618">IF(OR($U2764="", $C2764=""), "", CONCATENATE($C2764, " - ", $U2764))</f>
        <v/>
      </c>
    </row>
    <row r="2765" spans="1:33" x14ac:dyDescent="0.25">
      <c r="A2765" s="56"/>
      <c r="B2765" s="70"/>
      <c r="C2765" s="76"/>
      <c r="D2765" s="73"/>
      <c r="E2765" s="79"/>
      <c r="F2765" s="56"/>
      <c r="G2765" s="13" t="str">
        <f t="shared" si="609"/>
        <v/>
      </c>
      <c r="H2765" s="56"/>
      <c r="K2765" s="128"/>
      <c r="L2765" s="128"/>
      <c r="M2765" s="128"/>
      <c r="N2765" s="84" t="str">
        <f t="shared" si="610"/>
        <v/>
      </c>
      <c r="O2765" s="128"/>
      <c r="P2765" s="84" t="str">
        <f t="shared" si="611"/>
        <v/>
      </c>
      <c r="Q2765" s="84" t="str">
        <f t="shared" si="608"/>
        <v/>
      </c>
      <c r="R2765" s="84" t="str">
        <f t="shared" si="612"/>
        <v/>
      </c>
      <c r="S2765" s="84" t="str">
        <f t="shared" si="613"/>
        <v/>
      </c>
      <c r="U2765" s="84" t="str">
        <f t="shared" si="614"/>
        <v/>
      </c>
      <c r="W2765" s="108" t="str">
        <f>IF($N2765="", "", SUM($D$11:$D2765))</f>
        <v/>
      </c>
      <c r="X2765" s="111" t="str">
        <f t="shared" si="615"/>
        <v/>
      </c>
      <c r="Y2765" s="114" t="str">
        <f t="shared" si="605"/>
        <v/>
      </c>
      <c r="Z2765" s="111" t="str">
        <f>IF(X2765="", "", X2765-SUM($Z$11:$Z2764))</f>
        <v/>
      </c>
      <c r="AA2765" s="111" t="str">
        <f>IF($Y2765="", "", $Y2765-SUM($AA$11:$AA2764))</f>
        <v/>
      </c>
      <c r="AB2765" s="111" t="str">
        <f t="shared" si="606"/>
        <v/>
      </c>
      <c r="AC2765" s="121" t="str">
        <f t="shared" si="616"/>
        <v/>
      </c>
      <c r="AD2765" s="122" t="str">
        <f t="shared" si="617"/>
        <v/>
      </c>
      <c r="AE2765" s="123" t="str">
        <f t="shared" si="607"/>
        <v/>
      </c>
      <c r="AG2765" s="150" t="str">
        <f t="shared" si="618"/>
        <v/>
      </c>
    </row>
    <row r="2766" spans="1:33" x14ac:dyDescent="0.25">
      <c r="A2766" s="56"/>
      <c r="B2766" s="70"/>
      <c r="C2766" s="76"/>
      <c r="D2766" s="73"/>
      <c r="E2766" s="79"/>
      <c r="F2766" s="56"/>
      <c r="G2766" s="13" t="str">
        <f t="shared" si="609"/>
        <v/>
      </c>
      <c r="H2766" s="56"/>
      <c r="K2766" s="128"/>
      <c r="L2766" s="128"/>
      <c r="M2766" s="128"/>
      <c r="N2766" s="84" t="str">
        <f t="shared" si="610"/>
        <v/>
      </c>
      <c r="O2766" s="128"/>
      <c r="P2766" s="84" t="str">
        <f t="shared" si="611"/>
        <v/>
      </c>
      <c r="Q2766" s="84" t="str">
        <f t="shared" si="608"/>
        <v/>
      </c>
      <c r="R2766" s="84" t="str">
        <f t="shared" si="612"/>
        <v/>
      </c>
      <c r="S2766" s="84" t="str">
        <f t="shared" si="613"/>
        <v/>
      </c>
      <c r="U2766" s="84" t="str">
        <f t="shared" si="614"/>
        <v/>
      </c>
      <c r="W2766" s="108" t="str">
        <f>IF($N2766="", "", SUM($D$11:$D2766))</f>
        <v/>
      </c>
      <c r="X2766" s="111" t="str">
        <f t="shared" si="615"/>
        <v/>
      </c>
      <c r="Y2766" s="114" t="str">
        <f t="shared" ref="Y2766:Y2829" si="619">IF(W2766="", "", IF(W2766&lt;=$X$4, 0, W2766-$X$4))</f>
        <v/>
      </c>
      <c r="Z2766" s="111" t="str">
        <f>IF(X2766="", "", X2766-SUM($Z$11:$Z2765))</f>
        <v/>
      </c>
      <c r="AA2766" s="111" t="str">
        <f>IF($Y2766="", "", $Y2766-SUM($AA$11:$AA2765))</f>
        <v/>
      </c>
      <c r="AB2766" s="111" t="str">
        <f t="shared" ref="AB2766:AB2829" si="620">IF($N2766="", "", SUM(Z2766:AA2766))</f>
        <v/>
      </c>
      <c r="AC2766" s="121" t="str">
        <f t="shared" si="616"/>
        <v/>
      </c>
      <c r="AD2766" s="122" t="str">
        <f t="shared" si="617"/>
        <v/>
      </c>
      <c r="AE2766" s="123" t="str">
        <f t="shared" ref="AE2766:AE2829" si="621">IF($N2766="", "", SUM(AC2766:AD2766))</f>
        <v/>
      </c>
      <c r="AG2766" s="150" t="str">
        <f t="shared" si="618"/>
        <v/>
      </c>
    </row>
    <row r="2767" spans="1:33" x14ac:dyDescent="0.25">
      <c r="A2767" s="56"/>
      <c r="B2767" s="70"/>
      <c r="C2767" s="76"/>
      <c r="D2767" s="73"/>
      <c r="E2767" s="79"/>
      <c r="F2767" s="56"/>
      <c r="G2767" s="13" t="str">
        <f t="shared" si="609"/>
        <v/>
      </c>
      <c r="H2767" s="56"/>
      <c r="K2767" s="128"/>
      <c r="L2767" s="128"/>
      <c r="M2767" s="128"/>
      <c r="N2767" s="84" t="str">
        <f t="shared" si="610"/>
        <v/>
      </c>
      <c r="O2767" s="128"/>
      <c r="P2767" s="84" t="str">
        <f t="shared" si="611"/>
        <v/>
      </c>
      <c r="Q2767" s="84" t="str">
        <f t="shared" si="608"/>
        <v/>
      </c>
      <c r="R2767" s="84" t="str">
        <f t="shared" si="612"/>
        <v/>
      </c>
      <c r="S2767" s="84" t="str">
        <f t="shared" si="613"/>
        <v/>
      </c>
      <c r="U2767" s="84" t="str">
        <f t="shared" si="614"/>
        <v/>
      </c>
      <c r="W2767" s="108" t="str">
        <f>IF($N2767="", "", SUM($D$11:$D2767))</f>
        <v/>
      </c>
      <c r="X2767" s="111" t="str">
        <f t="shared" si="615"/>
        <v/>
      </c>
      <c r="Y2767" s="114" t="str">
        <f t="shared" si="619"/>
        <v/>
      </c>
      <c r="Z2767" s="111" t="str">
        <f>IF(X2767="", "", X2767-SUM($Z$11:$Z2766))</f>
        <v/>
      </c>
      <c r="AA2767" s="111" t="str">
        <f>IF($Y2767="", "", $Y2767-SUM($AA$11:$AA2766))</f>
        <v/>
      </c>
      <c r="AB2767" s="111" t="str">
        <f t="shared" si="620"/>
        <v/>
      </c>
      <c r="AC2767" s="121" t="str">
        <f t="shared" si="616"/>
        <v/>
      </c>
      <c r="AD2767" s="122" t="str">
        <f t="shared" si="617"/>
        <v/>
      </c>
      <c r="AE2767" s="123" t="str">
        <f t="shared" si="621"/>
        <v/>
      </c>
      <c r="AG2767" s="150" t="str">
        <f t="shared" si="618"/>
        <v/>
      </c>
    </row>
    <row r="2768" spans="1:33" x14ac:dyDescent="0.25">
      <c r="A2768" s="56"/>
      <c r="B2768" s="70"/>
      <c r="C2768" s="76"/>
      <c r="D2768" s="73"/>
      <c r="E2768" s="79"/>
      <c r="F2768" s="56"/>
      <c r="G2768" s="13" t="str">
        <f t="shared" si="609"/>
        <v/>
      </c>
      <c r="H2768" s="56"/>
      <c r="K2768" s="128"/>
      <c r="L2768" s="128"/>
      <c r="M2768" s="128"/>
      <c r="N2768" s="84" t="str">
        <f t="shared" si="610"/>
        <v/>
      </c>
      <c r="O2768" s="128"/>
      <c r="P2768" s="84" t="str">
        <f t="shared" si="611"/>
        <v/>
      </c>
      <c r="Q2768" s="84" t="str">
        <f t="shared" si="608"/>
        <v/>
      </c>
      <c r="R2768" s="84" t="str">
        <f t="shared" si="612"/>
        <v/>
      </c>
      <c r="S2768" s="84" t="str">
        <f t="shared" si="613"/>
        <v/>
      </c>
      <c r="U2768" s="84" t="str">
        <f t="shared" si="614"/>
        <v/>
      </c>
      <c r="W2768" s="108" t="str">
        <f>IF($N2768="", "", SUM($D$11:$D2768))</f>
        <v/>
      </c>
      <c r="X2768" s="111" t="str">
        <f t="shared" si="615"/>
        <v/>
      </c>
      <c r="Y2768" s="114" t="str">
        <f t="shared" si="619"/>
        <v/>
      </c>
      <c r="Z2768" s="111" t="str">
        <f>IF(X2768="", "", X2768-SUM($Z$11:$Z2767))</f>
        <v/>
      </c>
      <c r="AA2768" s="111" t="str">
        <f>IF($Y2768="", "", $Y2768-SUM($AA$11:$AA2767))</f>
        <v/>
      </c>
      <c r="AB2768" s="111" t="str">
        <f t="shared" si="620"/>
        <v/>
      </c>
      <c r="AC2768" s="121" t="str">
        <f t="shared" si="616"/>
        <v/>
      </c>
      <c r="AD2768" s="122" t="str">
        <f t="shared" si="617"/>
        <v/>
      </c>
      <c r="AE2768" s="123" t="str">
        <f t="shared" si="621"/>
        <v/>
      </c>
      <c r="AG2768" s="150" t="str">
        <f t="shared" si="618"/>
        <v/>
      </c>
    </row>
    <row r="2769" spans="1:33" x14ac:dyDescent="0.25">
      <c r="A2769" s="56"/>
      <c r="B2769" s="70"/>
      <c r="C2769" s="76"/>
      <c r="D2769" s="73"/>
      <c r="E2769" s="79"/>
      <c r="F2769" s="56"/>
      <c r="G2769" s="13" t="str">
        <f t="shared" si="609"/>
        <v/>
      </c>
      <c r="H2769" s="56"/>
      <c r="K2769" s="128"/>
      <c r="L2769" s="128"/>
      <c r="M2769" s="128"/>
      <c r="N2769" s="84" t="str">
        <f t="shared" si="610"/>
        <v/>
      </c>
      <c r="O2769" s="128"/>
      <c r="P2769" s="84" t="str">
        <f t="shared" si="611"/>
        <v/>
      </c>
      <c r="Q2769" s="84" t="str">
        <f t="shared" si="608"/>
        <v/>
      </c>
      <c r="R2769" s="84" t="str">
        <f t="shared" si="612"/>
        <v/>
      </c>
      <c r="S2769" s="84" t="str">
        <f t="shared" si="613"/>
        <v/>
      </c>
      <c r="U2769" s="84" t="str">
        <f t="shared" si="614"/>
        <v/>
      </c>
      <c r="W2769" s="108" t="str">
        <f>IF($N2769="", "", SUM($D$11:$D2769))</f>
        <v/>
      </c>
      <c r="X2769" s="111" t="str">
        <f t="shared" si="615"/>
        <v/>
      </c>
      <c r="Y2769" s="114" t="str">
        <f t="shared" si="619"/>
        <v/>
      </c>
      <c r="Z2769" s="111" t="str">
        <f>IF(X2769="", "", X2769-SUM($Z$11:$Z2768))</f>
        <v/>
      </c>
      <c r="AA2769" s="111" t="str">
        <f>IF($Y2769="", "", $Y2769-SUM($AA$11:$AA2768))</f>
        <v/>
      </c>
      <c r="AB2769" s="111" t="str">
        <f t="shared" si="620"/>
        <v/>
      </c>
      <c r="AC2769" s="121" t="str">
        <f t="shared" si="616"/>
        <v/>
      </c>
      <c r="AD2769" s="122" t="str">
        <f t="shared" si="617"/>
        <v/>
      </c>
      <c r="AE2769" s="123" t="str">
        <f t="shared" si="621"/>
        <v/>
      </c>
      <c r="AG2769" s="150" t="str">
        <f t="shared" si="618"/>
        <v/>
      </c>
    </row>
    <row r="2770" spans="1:33" x14ac:dyDescent="0.25">
      <c r="A2770" s="56"/>
      <c r="B2770" s="70"/>
      <c r="C2770" s="76"/>
      <c r="D2770" s="73"/>
      <c r="E2770" s="79"/>
      <c r="F2770" s="56"/>
      <c r="G2770" s="13" t="str">
        <f t="shared" si="609"/>
        <v/>
      </c>
      <c r="H2770" s="56"/>
      <c r="K2770" s="128"/>
      <c r="L2770" s="128"/>
      <c r="M2770" s="128"/>
      <c r="N2770" s="84" t="str">
        <f t="shared" si="610"/>
        <v/>
      </c>
      <c r="O2770" s="128"/>
      <c r="P2770" s="84" t="str">
        <f t="shared" si="611"/>
        <v/>
      </c>
      <c r="Q2770" s="84" t="str">
        <f t="shared" si="608"/>
        <v/>
      </c>
      <c r="R2770" s="84" t="str">
        <f t="shared" si="612"/>
        <v/>
      </c>
      <c r="S2770" s="84" t="str">
        <f t="shared" si="613"/>
        <v/>
      </c>
      <c r="U2770" s="84" t="str">
        <f t="shared" si="614"/>
        <v/>
      </c>
      <c r="W2770" s="108" t="str">
        <f>IF($N2770="", "", SUM($D$11:$D2770))</f>
        <v/>
      </c>
      <c r="X2770" s="111" t="str">
        <f t="shared" si="615"/>
        <v/>
      </c>
      <c r="Y2770" s="114" t="str">
        <f t="shared" si="619"/>
        <v/>
      </c>
      <c r="Z2770" s="111" t="str">
        <f>IF(X2770="", "", X2770-SUM($Z$11:$Z2769))</f>
        <v/>
      </c>
      <c r="AA2770" s="111" t="str">
        <f>IF($Y2770="", "", $Y2770-SUM($AA$11:$AA2769))</f>
        <v/>
      </c>
      <c r="AB2770" s="111" t="str">
        <f t="shared" si="620"/>
        <v/>
      </c>
      <c r="AC2770" s="121" t="str">
        <f t="shared" si="616"/>
        <v/>
      </c>
      <c r="AD2770" s="122" t="str">
        <f t="shared" si="617"/>
        <v/>
      </c>
      <c r="AE2770" s="123" t="str">
        <f t="shared" si="621"/>
        <v/>
      </c>
      <c r="AG2770" s="150" t="str">
        <f t="shared" si="618"/>
        <v/>
      </c>
    </row>
    <row r="2771" spans="1:33" x14ac:dyDescent="0.25">
      <c r="A2771" s="56"/>
      <c r="B2771" s="70"/>
      <c r="C2771" s="76"/>
      <c r="D2771" s="73"/>
      <c r="E2771" s="79"/>
      <c r="F2771" s="56"/>
      <c r="G2771" s="13" t="str">
        <f t="shared" si="609"/>
        <v/>
      </c>
      <c r="H2771" s="56"/>
      <c r="K2771" s="128"/>
      <c r="L2771" s="128"/>
      <c r="M2771" s="128"/>
      <c r="N2771" s="84" t="str">
        <f t="shared" si="610"/>
        <v/>
      </c>
      <c r="O2771" s="128"/>
      <c r="P2771" s="84" t="str">
        <f t="shared" si="611"/>
        <v/>
      </c>
      <c r="Q2771" s="84" t="str">
        <f t="shared" si="608"/>
        <v/>
      </c>
      <c r="R2771" s="84" t="str">
        <f t="shared" si="612"/>
        <v/>
      </c>
      <c r="S2771" s="84" t="str">
        <f t="shared" si="613"/>
        <v/>
      </c>
      <c r="U2771" s="84" t="str">
        <f t="shared" si="614"/>
        <v/>
      </c>
      <c r="W2771" s="108" t="str">
        <f>IF($N2771="", "", SUM($D$11:$D2771))</f>
        <v/>
      </c>
      <c r="X2771" s="111" t="str">
        <f t="shared" si="615"/>
        <v/>
      </c>
      <c r="Y2771" s="114" t="str">
        <f t="shared" si="619"/>
        <v/>
      </c>
      <c r="Z2771" s="111" t="str">
        <f>IF(X2771="", "", X2771-SUM($Z$11:$Z2770))</f>
        <v/>
      </c>
      <c r="AA2771" s="111" t="str">
        <f>IF($Y2771="", "", $Y2771-SUM($AA$11:$AA2770))</f>
        <v/>
      </c>
      <c r="AB2771" s="111" t="str">
        <f t="shared" si="620"/>
        <v/>
      </c>
      <c r="AC2771" s="121" t="str">
        <f t="shared" si="616"/>
        <v/>
      </c>
      <c r="AD2771" s="122" t="str">
        <f t="shared" si="617"/>
        <v/>
      </c>
      <c r="AE2771" s="123" t="str">
        <f t="shared" si="621"/>
        <v/>
      </c>
      <c r="AG2771" s="150" t="str">
        <f t="shared" si="618"/>
        <v/>
      </c>
    </row>
    <row r="2772" spans="1:33" x14ac:dyDescent="0.25">
      <c r="A2772" s="56"/>
      <c r="B2772" s="70"/>
      <c r="C2772" s="76"/>
      <c r="D2772" s="73"/>
      <c r="E2772" s="79"/>
      <c r="F2772" s="56"/>
      <c r="G2772" s="13" t="str">
        <f t="shared" si="609"/>
        <v/>
      </c>
      <c r="H2772" s="56"/>
      <c r="K2772" s="128"/>
      <c r="L2772" s="128"/>
      <c r="M2772" s="128"/>
      <c r="N2772" s="84" t="str">
        <f t="shared" si="610"/>
        <v/>
      </c>
      <c r="O2772" s="128"/>
      <c r="P2772" s="84" t="str">
        <f t="shared" si="611"/>
        <v/>
      </c>
      <c r="Q2772" s="84" t="str">
        <f t="shared" si="608"/>
        <v/>
      </c>
      <c r="R2772" s="84" t="str">
        <f t="shared" si="612"/>
        <v/>
      </c>
      <c r="S2772" s="84" t="str">
        <f t="shared" si="613"/>
        <v/>
      </c>
      <c r="U2772" s="84" t="str">
        <f t="shared" si="614"/>
        <v/>
      </c>
      <c r="W2772" s="108" t="str">
        <f>IF($N2772="", "", SUM($D$11:$D2772))</f>
        <v/>
      </c>
      <c r="X2772" s="111" t="str">
        <f t="shared" si="615"/>
        <v/>
      </c>
      <c r="Y2772" s="114" t="str">
        <f t="shared" si="619"/>
        <v/>
      </c>
      <c r="Z2772" s="111" t="str">
        <f>IF(X2772="", "", X2772-SUM($Z$11:$Z2771))</f>
        <v/>
      </c>
      <c r="AA2772" s="111" t="str">
        <f>IF($Y2772="", "", $Y2772-SUM($AA$11:$AA2771))</f>
        <v/>
      </c>
      <c r="AB2772" s="111" t="str">
        <f t="shared" si="620"/>
        <v/>
      </c>
      <c r="AC2772" s="121" t="str">
        <f t="shared" si="616"/>
        <v/>
      </c>
      <c r="AD2772" s="122" t="str">
        <f t="shared" si="617"/>
        <v/>
      </c>
      <c r="AE2772" s="123" t="str">
        <f t="shared" si="621"/>
        <v/>
      </c>
      <c r="AG2772" s="150" t="str">
        <f t="shared" si="618"/>
        <v/>
      </c>
    </row>
    <row r="2773" spans="1:33" x14ac:dyDescent="0.25">
      <c r="A2773" s="56"/>
      <c r="B2773" s="70"/>
      <c r="C2773" s="76"/>
      <c r="D2773" s="73"/>
      <c r="E2773" s="79"/>
      <c r="F2773" s="56"/>
      <c r="G2773" s="13" t="str">
        <f t="shared" si="609"/>
        <v/>
      </c>
      <c r="H2773" s="56"/>
      <c r="K2773" s="128"/>
      <c r="L2773" s="128"/>
      <c r="M2773" s="128"/>
      <c r="N2773" s="84" t="str">
        <f t="shared" si="610"/>
        <v/>
      </c>
      <c r="O2773" s="128"/>
      <c r="P2773" s="84" t="str">
        <f t="shared" si="611"/>
        <v/>
      </c>
      <c r="Q2773" s="84" t="str">
        <f t="shared" si="608"/>
        <v/>
      </c>
      <c r="R2773" s="84" t="str">
        <f t="shared" si="612"/>
        <v/>
      </c>
      <c r="S2773" s="84" t="str">
        <f t="shared" si="613"/>
        <v/>
      </c>
      <c r="U2773" s="84" t="str">
        <f t="shared" si="614"/>
        <v/>
      </c>
      <c r="W2773" s="108" t="str">
        <f>IF($N2773="", "", SUM($D$11:$D2773))</f>
        <v/>
      </c>
      <c r="X2773" s="111" t="str">
        <f t="shared" si="615"/>
        <v/>
      </c>
      <c r="Y2773" s="114" t="str">
        <f t="shared" si="619"/>
        <v/>
      </c>
      <c r="Z2773" s="111" t="str">
        <f>IF(X2773="", "", X2773-SUM($Z$11:$Z2772))</f>
        <v/>
      </c>
      <c r="AA2773" s="111" t="str">
        <f>IF($Y2773="", "", $Y2773-SUM($AA$11:$AA2772))</f>
        <v/>
      </c>
      <c r="AB2773" s="111" t="str">
        <f t="shared" si="620"/>
        <v/>
      </c>
      <c r="AC2773" s="121" t="str">
        <f t="shared" si="616"/>
        <v/>
      </c>
      <c r="AD2773" s="122" t="str">
        <f t="shared" si="617"/>
        <v/>
      </c>
      <c r="AE2773" s="123" t="str">
        <f t="shared" si="621"/>
        <v/>
      </c>
      <c r="AG2773" s="150" t="str">
        <f t="shared" si="618"/>
        <v/>
      </c>
    </row>
    <row r="2774" spans="1:33" x14ac:dyDescent="0.25">
      <c r="A2774" s="56"/>
      <c r="B2774" s="70"/>
      <c r="C2774" s="76"/>
      <c r="D2774" s="73"/>
      <c r="E2774" s="79"/>
      <c r="F2774" s="56"/>
      <c r="G2774" s="13" t="str">
        <f t="shared" si="609"/>
        <v/>
      </c>
      <c r="H2774" s="56"/>
      <c r="K2774" s="128"/>
      <c r="L2774" s="128"/>
      <c r="M2774" s="128"/>
      <c r="N2774" s="84" t="str">
        <f t="shared" si="610"/>
        <v/>
      </c>
      <c r="O2774" s="128"/>
      <c r="P2774" s="84" t="str">
        <f t="shared" si="611"/>
        <v/>
      </c>
      <c r="Q2774" s="84" t="str">
        <f t="shared" si="608"/>
        <v/>
      </c>
      <c r="R2774" s="84" t="str">
        <f t="shared" si="612"/>
        <v/>
      </c>
      <c r="S2774" s="84" t="str">
        <f t="shared" si="613"/>
        <v/>
      </c>
      <c r="U2774" s="84" t="str">
        <f t="shared" si="614"/>
        <v/>
      </c>
      <c r="W2774" s="108" t="str">
        <f>IF($N2774="", "", SUM($D$11:$D2774))</f>
        <v/>
      </c>
      <c r="X2774" s="111" t="str">
        <f t="shared" si="615"/>
        <v/>
      </c>
      <c r="Y2774" s="114" t="str">
        <f t="shared" si="619"/>
        <v/>
      </c>
      <c r="Z2774" s="111" t="str">
        <f>IF(X2774="", "", X2774-SUM($Z$11:$Z2773))</f>
        <v/>
      </c>
      <c r="AA2774" s="111" t="str">
        <f>IF($Y2774="", "", $Y2774-SUM($AA$11:$AA2773))</f>
        <v/>
      </c>
      <c r="AB2774" s="111" t="str">
        <f t="shared" si="620"/>
        <v/>
      </c>
      <c r="AC2774" s="121" t="str">
        <f t="shared" si="616"/>
        <v/>
      </c>
      <c r="AD2774" s="122" t="str">
        <f t="shared" si="617"/>
        <v/>
      </c>
      <c r="AE2774" s="123" t="str">
        <f t="shared" si="621"/>
        <v/>
      </c>
      <c r="AG2774" s="150" t="str">
        <f t="shared" si="618"/>
        <v/>
      </c>
    </row>
    <row r="2775" spans="1:33" x14ac:dyDescent="0.25">
      <c r="A2775" s="56"/>
      <c r="B2775" s="70"/>
      <c r="C2775" s="76"/>
      <c r="D2775" s="73"/>
      <c r="E2775" s="79"/>
      <c r="F2775" s="56"/>
      <c r="G2775" s="13" t="str">
        <f t="shared" si="609"/>
        <v/>
      </c>
      <c r="H2775" s="56"/>
      <c r="K2775" s="128"/>
      <c r="L2775" s="128"/>
      <c r="M2775" s="128"/>
      <c r="N2775" s="84" t="str">
        <f t="shared" si="610"/>
        <v/>
      </c>
      <c r="O2775" s="128"/>
      <c r="P2775" s="84" t="str">
        <f t="shared" si="611"/>
        <v/>
      </c>
      <c r="Q2775" s="84" t="str">
        <f t="shared" si="608"/>
        <v/>
      </c>
      <c r="R2775" s="84" t="str">
        <f t="shared" si="612"/>
        <v/>
      </c>
      <c r="S2775" s="84" t="str">
        <f t="shared" si="613"/>
        <v/>
      </c>
      <c r="U2775" s="84" t="str">
        <f t="shared" si="614"/>
        <v/>
      </c>
      <c r="W2775" s="108" t="str">
        <f>IF($N2775="", "", SUM($D$11:$D2775))</f>
        <v/>
      </c>
      <c r="X2775" s="111" t="str">
        <f t="shared" si="615"/>
        <v/>
      </c>
      <c r="Y2775" s="114" t="str">
        <f t="shared" si="619"/>
        <v/>
      </c>
      <c r="Z2775" s="111" t="str">
        <f>IF(X2775="", "", X2775-SUM($Z$11:$Z2774))</f>
        <v/>
      </c>
      <c r="AA2775" s="111" t="str">
        <f>IF($Y2775="", "", $Y2775-SUM($AA$11:$AA2774))</f>
        <v/>
      </c>
      <c r="AB2775" s="111" t="str">
        <f t="shared" si="620"/>
        <v/>
      </c>
      <c r="AC2775" s="121" t="str">
        <f t="shared" si="616"/>
        <v/>
      </c>
      <c r="AD2775" s="122" t="str">
        <f t="shared" si="617"/>
        <v/>
      </c>
      <c r="AE2775" s="123" t="str">
        <f t="shared" si="621"/>
        <v/>
      </c>
      <c r="AG2775" s="150" t="str">
        <f t="shared" si="618"/>
        <v/>
      </c>
    </row>
    <row r="2776" spans="1:33" x14ac:dyDescent="0.25">
      <c r="A2776" s="56"/>
      <c r="B2776" s="70"/>
      <c r="C2776" s="76"/>
      <c r="D2776" s="73"/>
      <c r="E2776" s="79"/>
      <c r="F2776" s="56"/>
      <c r="G2776" s="13" t="str">
        <f t="shared" si="609"/>
        <v/>
      </c>
      <c r="H2776" s="56"/>
      <c r="K2776" s="128"/>
      <c r="L2776" s="128"/>
      <c r="M2776" s="128"/>
      <c r="N2776" s="84" t="str">
        <f t="shared" si="610"/>
        <v/>
      </c>
      <c r="O2776" s="128"/>
      <c r="P2776" s="84" t="str">
        <f t="shared" si="611"/>
        <v/>
      </c>
      <c r="Q2776" s="84" t="str">
        <f t="shared" si="608"/>
        <v/>
      </c>
      <c r="R2776" s="84" t="str">
        <f t="shared" si="612"/>
        <v/>
      </c>
      <c r="S2776" s="84" t="str">
        <f t="shared" si="613"/>
        <v/>
      </c>
      <c r="U2776" s="84" t="str">
        <f t="shared" si="614"/>
        <v/>
      </c>
      <c r="W2776" s="108" t="str">
        <f>IF($N2776="", "", SUM($D$11:$D2776))</f>
        <v/>
      </c>
      <c r="X2776" s="111" t="str">
        <f t="shared" si="615"/>
        <v/>
      </c>
      <c r="Y2776" s="114" t="str">
        <f t="shared" si="619"/>
        <v/>
      </c>
      <c r="Z2776" s="111" t="str">
        <f>IF(X2776="", "", X2776-SUM($Z$11:$Z2775))</f>
        <v/>
      </c>
      <c r="AA2776" s="111" t="str">
        <f>IF($Y2776="", "", $Y2776-SUM($AA$11:$AA2775))</f>
        <v/>
      </c>
      <c r="AB2776" s="111" t="str">
        <f t="shared" si="620"/>
        <v/>
      </c>
      <c r="AC2776" s="121" t="str">
        <f t="shared" si="616"/>
        <v/>
      </c>
      <c r="AD2776" s="122" t="str">
        <f t="shared" si="617"/>
        <v/>
      </c>
      <c r="AE2776" s="123" t="str">
        <f t="shared" si="621"/>
        <v/>
      </c>
      <c r="AG2776" s="150" t="str">
        <f t="shared" si="618"/>
        <v/>
      </c>
    </row>
    <row r="2777" spans="1:33" x14ac:dyDescent="0.25">
      <c r="A2777" s="56"/>
      <c r="B2777" s="70"/>
      <c r="C2777" s="76"/>
      <c r="D2777" s="73"/>
      <c r="E2777" s="79"/>
      <c r="F2777" s="56"/>
      <c r="G2777" s="13" t="str">
        <f t="shared" si="609"/>
        <v/>
      </c>
      <c r="H2777" s="56"/>
      <c r="K2777" s="128"/>
      <c r="L2777" s="128"/>
      <c r="M2777" s="128"/>
      <c r="N2777" s="84" t="str">
        <f t="shared" si="610"/>
        <v/>
      </c>
      <c r="O2777" s="128"/>
      <c r="P2777" s="84" t="str">
        <f t="shared" si="611"/>
        <v/>
      </c>
      <c r="Q2777" s="84" t="str">
        <f t="shared" si="608"/>
        <v/>
      </c>
      <c r="R2777" s="84" t="str">
        <f t="shared" si="612"/>
        <v/>
      </c>
      <c r="S2777" s="84" t="str">
        <f t="shared" si="613"/>
        <v/>
      </c>
      <c r="U2777" s="84" t="str">
        <f t="shared" si="614"/>
        <v/>
      </c>
      <c r="W2777" s="108" t="str">
        <f>IF($N2777="", "", SUM($D$11:$D2777))</f>
        <v/>
      </c>
      <c r="X2777" s="111" t="str">
        <f t="shared" si="615"/>
        <v/>
      </c>
      <c r="Y2777" s="114" t="str">
        <f t="shared" si="619"/>
        <v/>
      </c>
      <c r="Z2777" s="111" t="str">
        <f>IF(X2777="", "", X2777-SUM($Z$11:$Z2776))</f>
        <v/>
      </c>
      <c r="AA2777" s="111" t="str">
        <f>IF($Y2777="", "", $Y2777-SUM($AA$11:$AA2776))</f>
        <v/>
      </c>
      <c r="AB2777" s="111" t="str">
        <f t="shared" si="620"/>
        <v/>
      </c>
      <c r="AC2777" s="121" t="str">
        <f t="shared" si="616"/>
        <v/>
      </c>
      <c r="AD2777" s="122" t="str">
        <f t="shared" si="617"/>
        <v/>
      </c>
      <c r="AE2777" s="123" t="str">
        <f t="shared" si="621"/>
        <v/>
      </c>
      <c r="AG2777" s="150" t="str">
        <f t="shared" si="618"/>
        <v/>
      </c>
    </row>
    <row r="2778" spans="1:33" x14ac:dyDescent="0.25">
      <c r="A2778" s="56"/>
      <c r="B2778" s="70"/>
      <c r="C2778" s="76"/>
      <c r="D2778" s="73"/>
      <c r="E2778" s="79"/>
      <c r="F2778" s="56"/>
      <c r="G2778" s="13" t="str">
        <f t="shared" si="609"/>
        <v/>
      </c>
      <c r="H2778" s="56"/>
      <c r="K2778" s="128"/>
      <c r="L2778" s="128"/>
      <c r="M2778" s="128"/>
      <c r="N2778" s="84" t="str">
        <f t="shared" si="610"/>
        <v/>
      </c>
      <c r="O2778" s="128"/>
      <c r="P2778" s="84" t="str">
        <f t="shared" si="611"/>
        <v/>
      </c>
      <c r="Q2778" s="84" t="str">
        <f t="shared" si="608"/>
        <v/>
      </c>
      <c r="R2778" s="84" t="str">
        <f t="shared" si="612"/>
        <v/>
      </c>
      <c r="S2778" s="84" t="str">
        <f t="shared" si="613"/>
        <v/>
      </c>
      <c r="U2778" s="84" t="str">
        <f t="shared" si="614"/>
        <v/>
      </c>
      <c r="W2778" s="108" t="str">
        <f>IF($N2778="", "", SUM($D$11:$D2778))</f>
        <v/>
      </c>
      <c r="X2778" s="111" t="str">
        <f t="shared" si="615"/>
        <v/>
      </c>
      <c r="Y2778" s="114" t="str">
        <f t="shared" si="619"/>
        <v/>
      </c>
      <c r="Z2778" s="111" t="str">
        <f>IF(X2778="", "", X2778-SUM($Z$11:$Z2777))</f>
        <v/>
      </c>
      <c r="AA2778" s="111" t="str">
        <f>IF($Y2778="", "", $Y2778-SUM($AA$11:$AA2777))</f>
        <v/>
      </c>
      <c r="AB2778" s="111" t="str">
        <f t="shared" si="620"/>
        <v/>
      </c>
      <c r="AC2778" s="121" t="str">
        <f t="shared" si="616"/>
        <v/>
      </c>
      <c r="AD2778" s="122" t="str">
        <f t="shared" si="617"/>
        <v/>
      </c>
      <c r="AE2778" s="123" t="str">
        <f t="shared" si="621"/>
        <v/>
      </c>
      <c r="AG2778" s="150" t="str">
        <f t="shared" si="618"/>
        <v/>
      </c>
    </row>
    <row r="2779" spans="1:33" x14ac:dyDescent="0.25">
      <c r="A2779" s="56"/>
      <c r="B2779" s="70"/>
      <c r="C2779" s="76"/>
      <c r="D2779" s="73"/>
      <c r="E2779" s="79"/>
      <c r="F2779" s="56"/>
      <c r="G2779" s="13" t="str">
        <f t="shared" si="609"/>
        <v/>
      </c>
      <c r="H2779" s="56"/>
      <c r="K2779" s="128"/>
      <c r="L2779" s="128"/>
      <c r="M2779" s="128"/>
      <c r="N2779" s="84" t="str">
        <f t="shared" si="610"/>
        <v/>
      </c>
      <c r="O2779" s="128"/>
      <c r="P2779" s="84" t="str">
        <f t="shared" si="611"/>
        <v/>
      </c>
      <c r="Q2779" s="84" t="str">
        <f t="shared" si="608"/>
        <v/>
      </c>
      <c r="R2779" s="84" t="str">
        <f t="shared" si="612"/>
        <v/>
      </c>
      <c r="S2779" s="84" t="str">
        <f t="shared" si="613"/>
        <v/>
      </c>
      <c r="U2779" s="84" t="str">
        <f t="shared" si="614"/>
        <v/>
      </c>
      <c r="W2779" s="108" t="str">
        <f>IF($N2779="", "", SUM($D$11:$D2779))</f>
        <v/>
      </c>
      <c r="X2779" s="111" t="str">
        <f t="shared" si="615"/>
        <v/>
      </c>
      <c r="Y2779" s="114" t="str">
        <f t="shared" si="619"/>
        <v/>
      </c>
      <c r="Z2779" s="111" t="str">
        <f>IF(X2779="", "", X2779-SUM($Z$11:$Z2778))</f>
        <v/>
      </c>
      <c r="AA2779" s="111" t="str">
        <f>IF($Y2779="", "", $Y2779-SUM($AA$11:$AA2778))</f>
        <v/>
      </c>
      <c r="AB2779" s="111" t="str">
        <f t="shared" si="620"/>
        <v/>
      </c>
      <c r="AC2779" s="121" t="str">
        <f t="shared" si="616"/>
        <v/>
      </c>
      <c r="AD2779" s="122" t="str">
        <f t="shared" si="617"/>
        <v/>
      </c>
      <c r="AE2779" s="123" t="str">
        <f t="shared" si="621"/>
        <v/>
      </c>
      <c r="AG2779" s="150" t="str">
        <f t="shared" si="618"/>
        <v/>
      </c>
    </row>
    <row r="2780" spans="1:33" x14ac:dyDescent="0.25">
      <c r="A2780" s="56"/>
      <c r="B2780" s="70"/>
      <c r="C2780" s="76"/>
      <c r="D2780" s="73"/>
      <c r="E2780" s="79"/>
      <c r="F2780" s="56"/>
      <c r="G2780" s="13" t="str">
        <f t="shared" si="609"/>
        <v/>
      </c>
      <c r="H2780" s="56"/>
      <c r="K2780" s="128"/>
      <c r="L2780" s="128"/>
      <c r="M2780" s="128"/>
      <c r="N2780" s="84" t="str">
        <f t="shared" si="610"/>
        <v/>
      </c>
      <c r="O2780" s="128"/>
      <c r="P2780" s="84" t="str">
        <f t="shared" si="611"/>
        <v/>
      </c>
      <c r="Q2780" s="84" t="str">
        <f t="shared" si="608"/>
        <v/>
      </c>
      <c r="R2780" s="84" t="str">
        <f t="shared" si="612"/>
        <v/>
      </c>
      <c r="S2780" s="84" t="str">
        <f t="shared" si="613"/>
        <v/>
      </c>
      <c r="U2780" s="84" t="str">
        <f t="shared" si="614"/>
        <v/>
      </c>
      <c r="W2780" s="108" t="str">
        <f>IF($N2780="", "", SUM($D$11:$D2780))</f>
        <v/>
      </c>
      <c r="X2780" s="111" t="str">
        <f t="shared" si="615"/>
        <v/>
      </c>
      <c r="Y2780" s="114" t="str">
        <f t="shared" si="619"/>
        <v/>
      </c>
      <c r="Z2780" s="111" t="str">
        <f>IF(X2780="", "", X2780-SUM($Z$11:$Z2779))</f>
        <v/>
      </c>
      <c r="AA2780" s="111" t="str">
        <f>IF($Y2780="", "", $Y2780-SUM($AA$11:$AA2779))</f>
        <v/>
      </c>
      <c r="AB2780" s="111" t="str">
        <f t="shared" si="620"/>
        <v/>
      </c>
      <c r="AC2780" s="121" t="str">
        <f t="shared" si="616"/>
        <v/>
      </c>
      <c r="AD2780" s="122" t="str">
        <f t="shared" si="617"/>
        <v/>
      </c>
      <c r="AE2780" s="123" t="str">
        <f t="shared" si="621"/>
        <v/>
      </c>
      <c r="AG2780" s="150" t="str">
        <f t="shared" si="618"/>
        <v/>
      </c>
    </row>
    <row r="2781" spans="1:33" x14ac:dyDescent="0.25">
      <c r="A2781" s="56"/>
      <c r="B2781" s="70"/>
      <c r="C2781" s="76"/>
      <c r="D2781" s="73"/>
      <c r="E2781" s="79"/>
      <c r="F2781" s="56"/>
      <c r="G2781" s="13" t="str">
        <f t="shared" si="609"/>
        <v/>
      </c>
      <c r="H2781" s="56"/>
      <c r="K2781" s="128"/>
      <c r="L2781" s="128"/>
      <c r="M2781" s="128"/>
      <c r="N2781" s="84" t="str">
        <f t="shared" si="610"/>
        <v/>
      </c>
      <c r="O2781" s="128"/>
      <c r="P2781" s="84" t="str">
        <f t="shared" si="611"/>
        <v/>
      </c>
      <c r="Q2781" s="84" t="str">
        <f t="shared" si="608"/>
        <v/>
      </c>
      <c r="R2781" s="84" t="str">
        <f t="shared" si="612"/>
        <v/>
      </c>
      <c r="S2781" s="84" t="str">
        <f t="shared" si="613"/>
        <v/>
      </c>
      <c r="U2781" s="84" t="str">
        <f t="shared" si="614"/>
        <v/>
      </c>
      <c r="W2781" s="108" t="str">
        <f>IF($N2781="", "", SUM($D$11:$D2781))</f>
        <v/>
      </c>
      <c r="X2781" s="111" t="str">
        <f t="shared" si="615"/>
        <v/>
      </c>
      <c r="Y2781" s="114" t="str">
        <f t="shared" si="619"/>
        <v/>
      </c>
      <c r="Z2781" s="111" t="str">
        <f>IF(X2781="", "", X2781-SUM($Z$11:$Z2780))</f>
        <v/>
      </c>
      <c r="AA2781" s="111" t="str">
        <f>IF($Y2781="", "", $Y2781-SUM($AA$11:$AA2780))</f>
        <v/>
      </c>
      <c r="AB2781" s="111" t="str">
        <f t="shared" si="620"/>
        <v/>
      </c>
      <c r="AC2781" s="121" t="str">
        <f t="shared" si="616"/>
        <v/>
      </c>
      <c r="AD2781" s="122" t="str">
        <f t="shared" si="617"/>
        <v/>
      </c>
      <c r="AE2781" s="123" t="str">
        <f t="shared" si="621"/>
        <v/>
      </c>
      <c r="AG2781" s="150" t="str">
        <f t="shared" si="618"/>
        <v/>
      </c>
    </row>
    <row r="2782" spans="1:33" x14ac:dyDescent="0.25">
      <c r="A2782" s="56"/>
      <c r="B2782" s="70"/>
      <c r="C2782" s="76"/>
      <c r="D2782" s="73"/>
      <c r="E2782" s="79"/>
      <c r="F2782" s="56"/>
      <c r="G2782" s="13" t="str">
        <f t="shared" si="609"/>
        <v/>
      </c>
      <c r="H2782" s="56"/>
      <c r="K2782" s="128"/>
      <c r="L2782" s="128"/>
      <c r="M2782" s="128"/>
      <c r="N2782" s="84" t="str">
        <f t="shared" si="610"/>
        <v/>
      </c>
      <c r="O2782" s="128"/>
      <c r="P2782" s="84" t="str">
        <f t="shared" si="611"/>
        <v/>
      </c>
      <c r="Q2782" s="84" t="str">
        <f t="shared" si="608"/>
        <v/>
      </c>
      <c r="R2782" s="84" t="str">
        <f t="shared" si="612"/>
        <v/>
      </c>
      <c r="S2782" s="84" t="str">
        <f t="shared" si="613"/>
        <v/>
      </c>
      <c r="U2782" s="84" t="str">
        <f t="shared" si="614"/>
        <v/>
      </c>
      <c r="W2782" s="108" t="str">
        <f>IF($N2782="", "", SUM($D$11:$D2782))</f>
        <v/>
      </c>
      <c r="X2782" s="111" t="str">
        <f t="shared" si="615"/>
        <v/>
      </c>
      <c r="Y2782" s="114" t="str">
        <f t="shared" si="619"/>
        <v/>
      </c>
      <c r="Z2782" s="111" t="str">
        <f>IF(X2782="", "", X2782-SUM($Z$11:$Z2781))</f>
        <v/>
      </c>
      <c r="AA2782" s="111" t="str">
        <f>IF($Y2782="", "", $Y2782-SUM($AA$11:$AA2781))</f>
        <v/>
      </c>
      <c r="AB2782" s="111" t="str">
        <f t="shared" si="620"/>
        <v/>
      </c>
      <c r="AC2782" s="121" t="str">
        <f t="shared" si="616"/>
        <v/>
      </c>
      <c r="AD2782" s="122" t="str">
        <f t="shared" si="617"/>
        <v/>
      </c>
      <c r="AE2782" s="123" t="str">
        <f t="shared" si="621"/>
        <v/>
      </c>
      <c r="AG2782" s="150" t="str">
        <f t="shared" si="618"/>
        <v/>
      </c>
    </row>
    <row r="2783" spans="1:33" x14ac:dyDescent="0.25">
      <c r="A2783" s="56"/>
      <c r="B2783" s="70"/>
      <c r="C2783" s="76"/>
      <c r="D2783" s="73"/>
      <c r="E2783" s="79"/>
      <c r="F2783" s="56"/>
      <c r="G2783" s="13" t="str">
        <f t="shared" si="609"/>
        <v/>
      </c>
      <c r="H2783" s="56"/>
      <c r="K2783" s="128"/>
      <c r="L2783" s="128"/>
      <c r="M2783" s="128"/>
      <c r="N2783" s="84" t="str">
        <f t="shared" si="610"/>
        <v/>
      </c>
      <c r="O2783" s="128"/>
      <c r="P2783" s="84" t="str">
        <f t="shared" si="611"/>
        <v/>
      </c>
      <c r="Q2783" s="84" t="str">
        <f t="shared" si="608"/>
        <v/>
      </c>
      <c r="R2783" s="84" t="str">
        <f t="shared" si="612"/>
        <v/>
      </c>
      <c r="S2783" s="84" t="str">
        <f t="shared" si="613"/>
        <v/>
      </c>
      <c r="U2783" s="84" t="str">
        <f t="shared" si="614"/>
        <v/>
      </c>
      <c r="W2783" s="108" t="str">
        <f>IF($N2783="", "", SUM($D$11:$D2783))</f>
        <v/>
      </c>
      <c r="X2783" s="111" t="str">
        <f t="shared" si="615"/>
        <v/>
      </c>
      <c r="Y2783" s="114" t="str">
        <f t="shared" si="619"/>
        <v/>
      </c>
      <c r="Z2783" s="111" t="str">
        <f>IF(X2783="", "", X2783-SUM($Z$11:$Z2782))</f>
        <v/>
      </c>
      <c r="AA2783" s="111" t="str">
        <f>IF($Y2783="", "", $Y2783-SUM($AA$11:$AA2782))</f>
        <v/>
      </c>
      <c r="AB2783" s="111" t="str">
        <f t="shared" si="620"/>
        <v/>
      </c>
      <c r="AC2783" s="121" t="str">
        <f t="shared" si="616"/>
        <v/>
      </c>
      <c r="AD2783" s="122" t="str">
        <f t="shared" si="617"/>
        <v/>
      </c>
      <c r="AE2783" s="123" t="str">
        <f t="shared" si="621"/>
        <v/>
      </c>
      <c r="AG2783" s="150" t="str">
        <f t="shared" si="618"/>
        <v/>
      </c>
    </row>
    <row r="2784" spans="1:33" x14ac:dyDescent="0.25">
      <c r="A2784" s="56"/>
      <c r="B2784" s="70"/>
      <c r="C2784" s="76"/>
      <c r="D2784" s="73"/>
      <c r="E2784" s="79"/>
      <c r="F2784" s="56"/>
      <c r="G2784" s="13" t="str">
        <f t="shared" si="609"/>
        <v/>
      </c>
      <c r="H2784" s="56"/>
      <c r="K2784" s="128"/>
      <c r="L2784" s="128"/>
      <c r="M2784" s="128"/>
      <c r="N2784" s="84" t="str">
        <f t="shared" si="610"/>
        <v/>
      </c>
      <c r="O2784" s="128"/>
      <c r="P2784" s="84" t="str">
        <f t="shared" si="611"/>
        <v/>
      </c>
      <c r="Q2784" s="84" t="str">
        <f t="shared" si="608"/>
        <v/>
      </c>
      <c r="R2784" s="84" t="str">
        <f t="shared" si="612"/>
        <v/>
      </c>
      <c r="S2784" s="84" t="str">
        <f t="shared" si="613"/>
        <v/>
      </c>
      <c r="U2784" s="84" t="str">
        <f t="shared" si="614"/>
        <v/>
      </c>
      <c r="W2784" s="108" t="str">
        <f>IF($N2784="", "", SUM($D$11:$D2784))</f>
        <v/>
      </c>
      <c r="X2784" s="111" t="str">
        <f t="shared" si="615"/>
        <v/>
      </c>
      <c r="Y2784" s="114" t="str">
        <f t="shared" si="619"/>
        <v/>
      </c>
      <c r="Z2784" s="111" t="str">
        <f>IF(X2784="", "", X2784-SUM($Z$11:$Z2783))</f>
        <v/>
      </c>
      <c r="AA2784" s="111" t="str">
        <f>IF($Y2784="", "", $Y2784-SUM($AA$11:$AA2783))</f>
        <v/>
      </c>
      <c r="AB2784" s="111" t="str">
        <f t="shared" si="620"/>
        <v/>
      </c>
      <c r="AC2784" s="121" t="str">
        <f t="shared" si="616"/>
        <v/>
      </c>
      <c r="AD2784" s="122" t="str">
        <f t="shared" si="617"/>
        <v/>
      </c>
      <c r="AE2784" s="123" t="str">
        <f t="shared" si="621"/>
        <v/>
      </c>
      <c r="AG2784" s="150" t="str">
        <f t="shared" si="618"/>
        <v/>
      </c>
    </row>
    <row r="2785" spans="1:33" x14ac:dyDescent="0.25">
      <c r="A2785" s="56"/>
      <c r="B2785" s="70"/>
      <c r="C2785" s="76"/>
      <c r="D2785" s="73"/>
      <c r="E2785" s="79"/>
      <c r="F2785" s="56"/>
      <c r="G2785" s="13" t="str">
        <f t="shared" si="609"/>
        <v/>
      </c>
      <c r="H2785" s="56"/>
      <c r="K2785" s="128"/>
      <c r="L2785" s="128"/>
      <c r="M2785" s="128"/>
      <c r="N2785" s="84" t="str">
        <f t="shared" si="610"/>
        <v/>
      </c>
      <c r="O2785" s="128"/>
      <c r="P2785" s="84" t="str">
        <f t="shared" si="611"/>
        <v/>
      </c>
      <c r="Q2785" s="84" t="str">
        <f t="shared" si="608"/>
        <v/>
      </c>
      <c r="R2785" s="84" t="str">
        <f t="shared" si="612"/>
        <v/>
      </c>
      <c r="S2785" s="84" t="str">
        <f t="shared" si="613"/>
        <v/>
      </c>
      <c r="U2785" s="84" t="str">
        <f t="shared" si="614"/>
        <v/>
      </c>
      <c r="W2785" s="108" t="str">
        <f>IF($N2785="", "", SUM($D$11:$D2785))</f>
        <v/>
      </c>
      <c r="X2785" s="111" t="str">
        <f t="shared" si="615"/>
        <v/>
      </c>
      <c r="Y2785" s="114" t="str">
        <f t="shared" si="619"/>
        <v/>
      </c>
      <c r="Z2785" s="111" t="str">
        <f>IF(X2785="", "", X2785-SUM($Z$11:$Z2784))</f>
        <v/>
      </c>
      <c r="AA2785" s="111" t="str">
        <f>IF($Y2785="", "", $Y2785-SUM($AA$11:$AA2784))</f>
        <v/>
      </c>
      <c r="AB2785" s="111" t="str">
        <f t="shared" si="620"/>
        <v/>
      </c>
      <c r="AC2785" s="121" t="str">
        <f t="shared" si="616"/>
        <v/>
      </c>
      <c r="AD2785" s="122" t="str">
        <f t="shared" si="617"/>
        <v/>
      </c>
      <c r="AE2785" s="123" t="str">
        <f t="shared" si="621"/>
        <v/>
      </c>
      <c r="AG2785" s="150" t="str">
        <f t="shared" si="618"/>
        <v/>
      </c>
    </row>
    <row r="2786" spans="1:33" x14ac:dyDescent="0.25">
      <c r="A2786" s="56"/>
      <c r="B2786" s="70"/>
      <c r="C2786" s="76"/>
      <c r="D2786" s="73"/>
      <c r="E2786" s="79"/>
      <c r="F2786" s="56"/>
      <c r="G2786" s="13" t="str">
        <f t="shared" si="609"/>
        <v/>
      </c>
      <c r="H2786" s="56"/>
      <c r="K2786" s="128"/>
      <c r="L2786" s="128"/>
      <c r="M2786" s="128"/>
      <c r="N2786" s="84" t="str">
        <f t="shared" si="610"/>
        <v/>
      </c>
      <c r="O2786" s="128"/>
      <c r="P2786" s="84" t="str">
        <f t="shared" si="611"/>
        <v/>
      </c>
      <c r="Q2786" s="84" t="str">
        <f t="shared" si="608"/>
        <v/>
      </c>
      <c r="R2786" s="84" t="str">
        <f t="shared" si="612"/>
        <v/>
      </c>
      <c r="S2786" s="84" t="str">
        <f t="shared" si="613"/>
        <v/>
      </c>
      <c r="U2786" s="84" t="str">
        <f t="shared" si="614"/>
        <v/>
      </c>
      <c r="W2786" s="108" t="str">
        <f>IF($N2786="", "", SUM($D$11:$D2786))</f>
        <v/>
      </c>
      <c r="X2786" s="111" t="str">
        <f t="shared" si="615"/>
        <v/>
      </c>
      <c r="Y2786" s="114" t="str">
        <f t="shared" si="619"/>
        <v/>
      </c>
      <c r="Z2786" s="111" t="str">
        <f>IF(X2786="", "", X2786-SUM($Z$11:$Z2785))</f>
        <v/>
      </c>
      <c r="AA2786" s="111" t="str">
        <f>IF($Y2786="", "", $Y2786-SUM($AA$11:$AA2785))</f>
        <v/>
      </c>
      <c r="AB2786" s="111" t="str">
        <f t="shared" si="620"/>
        <v/>
      </c>
      <c r="AC2786" s="121" t="str">
        <f t="shared" si="616"/>
        <v/>
      </c>
      <c r="AD2786" s="122" t="str">
        <f t="shared" si="617"/>
        <v/>
      </c>
      <c r="AE2786" s="123" t="str">
        <f t="shared" si="621"/>
        <v/>
      </c>
      <c r="AG2786" s="150" t="str">
        <f t="shared" si="618"/>
        <v/>
      </c>
    </row>
    <row r="2787" spans="1:33" x14ac:dyDescent="0.25">
      <c r="A2787" s="56"/>
      <c r="B2787" s="70"/>
      <c r="C2787" s="76"/>
      <c r="D2787" s="73"/>
      <c r="E2787" s="79"/>
      <c r="F2787" s="56"/>
      <c r="G2787" s="13" t="str">
        <f t="shared" si="609"/>
        <v/>
      </c>
      <c r="H2787" s="56"/>
      <c r="K2787" s="128"/>
      <c r="L2787" s="128"/>
      <c r="M2787" s="128"/>
      <c r="N2787" s="84" t="str">
        <f t="shared" si="610"/>
        <v/>
      </c>
      <c r="O2787" s="128"/>
      <c r="P2787" s="84" t="str">
        <f t="shared" si="611"/>
        <v/>
      </c>
      <c r="Q2787" s="84" t="str">
        <f t="shared" si="608"/>
        <v/>
      </c>
      <c r="R2787" s="84" t="str">
        <f t="shared" si="612"/>
        <v/>
      </c>
      <c r="S2787" s="84" t="str">
        <f t="shared" si="613"/>
        <v/>
      </c>
      <c r="U2787" s="84" t="str">
        <f t="shared" si="614"/>
        <v/>
      </c>
      <c r="W2787" s="108" t="str">
        <f>IF($N2787="", "", SUM($D$11:$D2787))</f>
        <v/>
      </c>
      <c r="X2787" s="111" t="str">
        <f t="shared" si="615"/>
        <v/>
      </c>
      <c r="Y2787" s="114" t="str">
        <f t="shared" si="619"/>
        <v/>
      </c>
      <c r="Z2787" s="111" t="str">
        <f>IF(X2787="", "", X2787-SUM($Z$11:$Z2786))</f>
        <v/>
      </c>
      <c r="AA2787" s="111" t="str">
        <f>IF($Y2787="", "", $Y2787-SUM($AA$11:$AA2786))</f>
        <v/>
      </c>
      <c r="AB2787" s="111" t="str">
        <f t="shared" si="620"/>
        <v/>
      </c>
      <c r="AC2787" s="121" t="str">
        <f t="shared" si="616"/>
        <v/>
      </c>
      <c r="AD2787" s="122" t="str">
        <f t="shared" si="617"/>
        <v/>
      </c>
      <c r="AE2787" s="123" t="str">
        <f t="shared" si="621"/>
        <v/>
      </c>
      <c r="AG2787" s="150" t="str">
        <f t="shared" si="618"/>
        <v/>
      </c>
    </row>
    <row r="2788" spans="1:33" x14ac:dyDescent="0.25">
      <c r="A2788" s="56"/>
      <c r="B2788" s="70"/>
      <c r="C2788" s="76"/>
      <c r="D2788" s="73"/>
      <c r="E2788" s="79"/>
      <c r="F2788" s="56"/>
      <c r="G2788" s="13" t="str">
        <f t="shared" si="609"/>
        <v/>
      </c>
      <c r="H2788" s="56"/>
      <c r="K2788" s="128"/>
      <c r="L2788" s="128"/>
      <c r="M2788" s="128"/>
      <c r="N2788" s="84" t="str">
        <f t="shared" si="610"/>
        <v/>
      </c>
      <c r="O2788" s="128"/>
      <c r="P2788" s="84" t="str">
        <f t="shared" si="611"/>
        <v/>
      </c>
      <c r="Q2788" s="84" t="str">
        <f t="shared" si="608"/>
        <v/>
      </c>
      <c r="R2788" s="84" t="str">
        <f t="shared" si="612"/>
        <v/>
      </c>
      <c r="S2788" s="84" t="str">
        <f t="shared" si="613"/>
        <v/>
      </c>
      <c r="U2788" s="84" t="str">
        <f t="shared" si="614"/>
        <v/>
      </c>
      <c r="W2788" s="108" t="str">
        <f>IF($N2788="", "", SUM($D$11:$D2788))</f>
        <v/>
      </c>
      <c r="X2788" s="111" t="str">
        <f t="shared" si="615"/>
        <v/>
      </c>
      <c r="Y2788" s="114" t="str">
        <f t="shared" si="619"/>
        <v/>
      </c>
      <c r="Z2788" s="111" t="str">
        <f>IF(X2788="", "", X2788-SUM($Z$11:$Z2787))</f>
        <v/>
      </c>
      <c r="AA2788" s="111" t="str">
        <f>IF($Y2788="", "", $Y2788-SUM($AA$11:$AA2787))</f>
        <v/>
      </c>
      <c r="AB2788" s="111" t="str">
        <f t="shared" si="620"/>
        <v/>
      </c>
      <c r="AC2788" s="121" t="str">
        <f t="shared" si="616"/>
        <v/>
      </c>
      <c r="AD2788" s="122" t="str">
        <f t="shared" si="617"/>
        <v/>
      </c>
      <c r="AE2788" s="123" t="str">
        <f t="shared" si="621"/>
        <v/>
      </c>
      <c r="AG2788" s="150" t="str">
        <f t="shared" si="618"/>
        <v/>
      </c>
    </row>
    <row r="2789" spans="1:33" x14ac:dyDescent="0.25">
      <c r="A2789" s="56"/>
      <c r="B2789" s="70"/>
      <c r="C2789" s="76"/>
      <c r="D2789" s="73"/>
      <c r="E2789" s="79"/>
      <c r="F2789" s="56"/>
      <c r="G2789" s="13" t="str">
        <f t="shared" si="609"/>
        <v/>
      </c>
      <c r="H2789" s="56"/>
      <c r="K2789" s="128"/>
      <c r="L2789" s="128"/>
      <c r="M2789" s="128"/>
      <c r="N2789" s="84" t="str">
        <f t="shared" si="610"/>
        <v/>
      </c>
      <c r="O2789" s="128"/>
      <c r="P2789" s="84" t="str">
        <f t="shared" si="611"/>
        <v/>
      </c>
      <c r="Q2789" s="84" t="str">
        <f t="shared" si="608"/>
        <v/>
      </c>
      <c r="R2789" s="84" t="str">
        <f t="shared" si="612"/>
        <v/>
      </c>
      <c r="S2789" s="84" t="str">
        <f t="shared" si="613"/>
        <v/>
      </c>
      <c r="U2789" s="84" t="str">
        <f t="shared" si="614"/>
        <v/>
      </c>
      <c r="W2789" s="108" t="str">
        <f>IF($N2789="", "", SUM($D$11:$D2789))</f>
        <v/>
      </c>
      <c r="X2789" s="111" t="str">
        <f t="shared" si="615"/>
        <v/>
      </c>
      <c r="Y2789" s="114" t="str">
        <f t="shared" si="619"/>
        <v/>
      </c>
      <c r="Z2789" s="111" t="str">
        <f>IF(X2789="", "", X2789-SUM($Z$11:$Z2788))</f>
        <v/>
      </c>
      <c r="AA2789" s="111" t="str">
        <f>IF($Y2789="", "", $Y2789-SUM($AA$11:$AA2788))</f>
        <v/>
      </c>
      <c r="AB2789" s="111" t="str">
        <f t="shared" si="620"/>
        <v/>
      </c>
      <c r="AC2789" s="121" t="str">
        <f t="shared" si="616"/>
        <v/>
      </c>
      <c r="AD2789" s="122" t="str">
        <f t="shared" si="617"/>
        <v/>
      </c>
      <c r="AE2789" s="123" t="str">
        <f t="shared" si="621"/>
        <v/>
      </c>
      <c r="AG2789" s="150" t="str">
        <f t="shared" si="618"/>
        <v/>
      </c>
    </row>
    <row r="2790" spans="1:33" x14ac:dyDescent="0.25">
      <c r="A2790" s="56"/>
      <c r="B2790" s="70"/>
      <c r="C2790" s="76"/>
      <c r="D2790" s="73"/>
      <c r="E2790" s="79"/>
      <c r="F2790" s="56"/>
      <c r="G2790" s="13" t="str">
        <f t="shared" si="609"/>
        <v/>
      </c>
      <c r="H2790" s="56"/>
      <c r="K2790" s="128"/>
      <c r="L2790" s="128"/>
      <c r="M2790" s="128"/>
      <c r="N2790" s="84" t="str">
        <f t="shared" si="610"/>
        <v/>
      </c>
      <c r="O2790" s="128"/>
      <c r="P2790" s="84" t="str">
        <f t="shared" si="611"/>
        <v/>
      </c>
      <c r="Q2790" s="84" t="str">
        <f t="shared" si="608"/>
        <v/>
      </c>
      <c r="R2790" s="84" t="str">
        <f t="shared" si="612"/>
        <v/>
      </c>
      <c r="S2790" s="84" t="str">
        <f t="shared" si="613"/>
        <v/>
      </c>
      <c r="U2790" s="84" t="str">
        <f t="shared" si="614"/>
        <v/>
      </c>
      <c r="W2790" s="108" t="str">
        <f>IF($N2790="", "", SUM($D$11:$D2790))</f>
        <v/>
      </c>
      <c r="X2790" s="111" t="str">
        <f t="shared" si="615"/>
        <v/>
      </c>
      <c r="Y2790" s="114" t="str">
        <f t="shared" si="619"/>
        <v/>
      </c>
      <c r="Z2790" s="111" t="str">
        <f>IF(X2790="", "", X2790-SUM($Z$11:$Z2789))</f>
        <v/>
      </c>
      <c r="AA2790" s="111" t="str">
        <f>IF($Y2790="", "", $Y2790-SUM($AA$11:$AA2789))</f>
        <v/>
      </c>
      <c r="AB2790" s="111" t="str">
        <f t="shared" si="620"/>
        <v/>
      </c>
      <c r="AC2790" s="121" t="str">
        <f t="shared" si="616"/>
        <v/>
      </c>
      <c r="AD2790" s="122" t="str">
        <f t="shared" si="617"/>
        <v/>
      </c>
      <c r="AE2790" s="123" t="str">
        <f t="shared" si="621"/>
        <v/>
      </c>
      <c r="AG2790" s="150" t="str">
        <f t="shared" si="618"/>
        <v/>
      </c>
    </row>
    <row r="2791" spans="1:33" x14ac:dyDescent="0.25">
      <c r="A2791" s="56"/>
      <c r="B2791" s="70"/>
      <c r="C2791" s="76"/>
      <c r="D2791" s="73"/>
      <c r="E2791" s="79"/>
      <c r="F2791" s="56"/>
      <c r="G2791" s="13" t="str">
        <f t="shared" si="609"/>
        <v/>
      </c>
      <c r="H2791" s="56"/>
      <c r="K2791" s="128"/>
      <c r="L2791" s="128"/>
      <c r="M2791" s="128"/>
      <c r="N2791" s="84" t="str">
        <f t="shared" si="610"/>
        <v/>
      </c>
      <c r="O2791" s="128"/>
      <c r="P2791" s="84" t="str">
        <f t="shared" si="611"/>
        <v/>
      </c>
      <c r="Q2791" s="84" t="str">
        <f t="shared" si="608"/>
        <v/>
      </c>
      <c r="R2791" s="84" t="str">
        <f t="shared" si="612"/>
        <v/>
      </c>
      <c r="S2791" s="84" t="str">
        <f t="shared" si="613"/>
        <v/>
      </c>
      <c r="U2791" s="84" t="str">
        <f t="shared" si="614"/>
        <v/>
      </c>
      <c r="W2791" s="108" t="str">
        <f>IF($N2791="", "", SUM($D$11:$D2791))</f>
        <v/>
      </c>
      <c r="X2791" s="111" t="str">
        <f t="shared" si="615"/>
        <v/>
      </c>
      <c r="Y2791" s="114" t="str">
        <f t="shared" si="619"/>
        <v/>
      </c>
      <c r="Z2791" s="111" t="str">
        <f>IF(X2791="", "", X2791-SUM($Z$11:$Z2790))</f>
        <v/>
      </c>
      <c r="AA2791" s="111" t="str">
        <f>IF($Y2791="", "", $Y2791-SUM($AA$11:$AA2790))</f>
        <v/>
      </c>
      <c r="AB2791" s="111" t="str">
        <f t="shared" si="620"/>
        <v/>
      </c>
      <c r="AC2791" s="121" t="str">
        <f t="shared" si="616"/>
        <v/>
      </c>
      <c r="AD2791" s="122" t="str">
        <f t="shared" si="617"/>
        <v/>
      </c>
      <c r="AE2791" s="123" t="str">
        <f t="shared" si="621"/>
        <v/>
      </c>
      <c r="AG2791" s="150" t="str">
        <f t="shared" si="618"/>
        <v/>
      </c>
    </row>
    <row r="2792" spans="1:33" x14ac:dyDescent="0.25">
      <c r="A2792" s="56"/>
      <c r="B2792" s="70"/>
      <c r="C2792" s="76"/>
      <c r="D2792" s="73"/>
      <c r="E2792" s="79"/>
      <c r="F2792" s="56"/>
      <c r="G2792" s="13" t="str">
        <f t="shared" si="609"/>
        <v/>
      </c>
      <c r="H2792" s="56"/>
      <c r="K2792" s="128"/>
      <c r="L2792" s="128"/>
      <c r="M2792" s="128"/>
      <c r="N2792" s="84" t="str">
        <f t="shared" si="610"/>
        <v/>
      </c>
      <c r="O2792" s="128"/>
      <c r="P2792" s="84" t="str">
        <f t="shared" si="611"/>
        <v/>
      </c>
      <c r="Q2792" s="84" t="str">
        <f t="shared" si="608"/>
        <v/>
      </c>
      <c r="R2792" s="84" t="str">
        <f t="shared" si="612"/>
        <v/>
      </c>
      <c r="S2792" s="84" t="str">
        <f t="shared" si="613"/>
        <v/>
      </c>
      <c r="U2792" s="84" t="str">
        <f t="shared" si="614"/>
        <v/>
      </c>
      <c r="W2792" s="108" t="str">
        <f>IF($N2792="", "", SUM($D$11:$D2792))</f>
        <v/>
      </c>
      <c r="X2792" s="111" t="str">
        <f t="shared" si="615"/>
        <v/>
      </c>
      <c r="Y2792" s="114" t="str">
        <f t="shared" si="619"/>
        <v/>
      </c>
      <c r="Z2792" s="111" t="str">
        <f>IF(X2792="", "", X2792-SUM($Z$11:$Z2791))</f>
        <v/>
      </c>
      <c r="AA2792" s="111" t="str">
        <f>IF($Y2792="", "", $Y2792-SUM($AA$11:$AA2791))</f>
        <v/>
      </c>
      <c r="AB2792" s="111" t="str">
        <f t="shared" si="620"/>
        <v/>
      </c>
      <c r="AC2792" s="121" t="str">
        <f t="shared" si="616"/>
        <v/>
      </c>
      <c r="AD2792" s="122" t="str">
        <f t="shared" si="617"/>
        <v/>
      </c>
      <c r="AE2792" s="123" t="str">
        <f t="shared" si="621"/>
        <v/>
      </c>
      <c r="AG2792" s="150" t="str">
        <f t="shared" si="618"/>
        <v/>
      </c>
    </row>
    <row r="2793" spans="1:33" x14ac:dyDescent="0.25">
      <c r="A2793" s="56"/>
      <c r="B2793" s="70"/>
      <c r="C2793" s="76"/>
      <c r="D2793" s="73"/>
      <c r="E2793" s="79"/>
      <c r="F2793" s="56"/>
      <c r="G2793" s="13" t="str">
        <f t="shared" si="609"/>
        <v/>
      </c>
      <c r="H2793" s="56"/>
      <c r="K2793" s="128"/>
      <c r="L2793" s="128"/>
      <c r="M2793" s="128"/>
      <c r="N2793" s="84" t="str">
        <f t="shared" si="610"/>
        <v/>
      </c>
      <c r="O2793" s="128"/>
      <c r="P2793" s="84" t="str">
        <f t="shared" si="611"/>
        <v/>
      </c>
      <c r="Q2793" s="84" t="str">
        <f t="shared" si="608"/>
        <v/>
      </c>
      <c r="R2793" s="84" t="str">
        <f t="shared" si="612"/>
        <v/>
      </c>
      <c r="S2793" s="84" t="str">
        <f t="shared" si="613"/>
        <v/>
      </c>
      <c r="U2793" s="84" t="str">
        <f t="shared" si="614"/>
        <v/>
      </c>
      <c r="W2793" s="108" t="str">
        <f>IF($N2793="", "", SUM($D$11:$D2793))</f>
        <v/>
      </c>
      <c r="X2793" s="111" t="str">
        <f t="shared" si="615"/>
        <v/>
      </c>
      <c r="Y2793" s="114" t="str">
        <f t="shared" si="619"/>
        <v/>
      </c>
      <c r="Z2793" s="111" t="str">
        <f>IF(X2793="", "", X2793-SUM($Z$11:$Z2792))</f>
        <v/>
      </c>
      <c r="AA2793" s="111" t="str">
        <f>IF($Y2793="", "", $Y2793-SUM($AA$11:$AA2792))</f>
        <v/>
      </c>
      <c r="AB2793" s="111" t="str">
        <f t="shared" si="620"/>
        <v/>
      </c>
      <c r="AC2793" s="121" t="str">
        <f t="shared" si="616"/>
        <v/>
      </c>
      <c r="AD2793" s="122" t="str">
        <f t="shared" si="617"/>
        <v/>
      </c>
      <c r="AE2793" s="123" t="str">
        <f t="shared" si="621"/>
        <v/>
      </c>
      <c r="AG2793" s="150" t="str">
        <f t="shared" si="618"/>
        <v/>
      </c>
    </row>
    <row r="2794" spans="1:33" x14ac:dyDescent="0.25">
      <c r="A2794" s="56"/>
      <c r="B2794" s="70"/>
      <c r="C2794" s="76"/>
      <c r="D2794" s="73"/>
      <c r="E2794" s="79"/>
      <c r="F2794" s="56"/>
      <c r="G2794" s="13" t="str">
        <f t="shared" si="609"/>
        <v/>
      </c>
      <c r="H2794" s="56"/>
      <c r="K2794" s="128"/>
      <c r="L2794" s="128"/>
      <c r="M2794" s="128"/>
      <c r="N2794" s="84" t="str">
        <f t="shared" si="610"/>
        <v/>
      </c>
      <c r="O2794" s="128"/>
      <c r="P2794" s="84" t="str">
        <f t="shared" si="611"/>
        <v/>
      </c>
      <c r="Q2794" s="84" t="str">
        <f t="shared" si="608"/>
        <v/>
      </c>
      <c r="R2794" s="84" t="str">
        <f t="shared" si="612"/>
        <v/>
      </c>
      <c r="S2794" s="84" t="str">
        <f t="shared" si="613"/>
        <v/>
      </c>
      <c r="U2794" s="84" t="str">
        <f t="shared" si="614"/>
        <v/>
      </c>
      <c r="W2794" s="108" t="str">
        <f>IF($N2794="", "", SUM($D$11:$D2794))</f>
        <v/>
      </c>
      <c r="X2794" s="111" t="str">
        <f t="shared" si="615"/>
        <v/>
      </c>
      <c r="Y2794" s="114" t="str">
        <f t="shared" si="619"/>
        <v/>
      </c>
      <c r="Z2794" s="111" t="str">
        <f>IF(X2794="", "", X2794-SUM($Z$11:$Z2793))</f>
        <v/>
      </c>
      <c r="AA2794" s="111" t="str">
        <f>IF($Y2794="", "", $Y2794-SUM($AA$11:$AA2793))</f>
        <v/>
      </c>
      <c r="AB2794" s="111" t="str">
        <f t="shared" si="620"/>
        <v/>
      </c>
      <c r="AC2794" s="121" t="str">
        <f t="shared" si="616"/>
        <v/>
      </c>
      <c r="AD2794" s="122" t="str">
        <f t="shared" si="617"/>
        <v/>
      </c>
      <c r="AE2794" s="123" t="str">
        <f t="shared" si="621"/>
        <v/>
      </c>
      <c r="AG2794" s="150" t="str">
        <f t="shared" si="618"/>
        <v/>
      </c>
    </row>
    <row r="2795" spans="1:33" x14ac:dyDescent="0.25">
      <c r="A2795" s="56"/>
      <c r="B2795" s="70"/>
      <c r="C2795" s="76"/>
      <c r="D2795" s="73"/>
      <c r="E2795" s="79"/>
      <c r="F2795" s="56"/>
      <c r="G2795" s="13" t="str">
        <f t="shared" si="609"/>
        <v/>
      </c>
      <c r="H2795" s="56"/>
      <c r="K2795" s="128"/>
      <c r="L2795" s="128"/>
      <c r="M2795" s="128"/>
      <c r="N2795" s="84" t="str">
        <f t="shared" si="610"/>
        <v/>
      </c>
      <c r="O2795" s="128"/>
      <c r="P2795" s="84" t="str">
        <f t="shared" si="611"/>
        <v/>
      </c>
      <c r="Q2795" s="84" t="str">
        <f t="shared" si="608"/>
        <v/>
      </c>
      <c r="R2795" s="84" t="str">
        <f t="shared" si="612"/>
        <v/>
      </c>
      <c r="S2795" s="84" t="str">
        <f t="shared" si="613"/>
        <v/>
      </c>
      <c r="U2795" s="84" t="str">
        <f t="shared" si="614"/>
        <v/>
      </c>
      <c r="W2795" s="108" t="str">
        <f>IF($N2795="", "", SUM($D$11:$D2795))</f>
        <v/>
      </c>
      <c r="X2795" s="111" t="str">
        <f t="shared" si="615"/>
        <v/>
      </c>
      <c r="Y2795" s="114" t="str">
        <f t="shared" si="619"/>
        <v/>
      </c>
      <c r="Z2795" s="111" t="str">
        <f>IF(X2795="", "", X2795-SUM($Z$11:$Z2794))</f>
        <v/>
      </c>
      <c r="AA2795" s="111" t="str">
        <f>IF($Y2795="", "", $Y2795-SUM($AA$11:$AA2794))</f>
        <v/>
      </c>
      <c r="AB2795" s="111" t="str">
        <f t="shared" si="620"/>
        <v/>
      </c>
      <c r="AC2795" s="121" t="str">
        <f t="shared" si="616"/>
        <v/>
      </c>
      <c r="AD2795" s="122" t="str">
        <f t="shared" si="617"/>
        <v/>
      </c>
      <c r="AE2795" s="123" t="str">
        <f t="shared" si="621"/>
        <v/>
      </c>
      <c r="AG2795" s="150" t="str">
        <f t="shared" si="618"/>
        <v/>
      </c>
    </row>
    <row r="2796" spans="1:33" x14ac:dyDescent="0.25">
      <c r="A2796" s="56"/>
      <c r="B2796" s="70"/>
      <c r="C2796" s="76"/>
      <c r="D2796" s="73"/>
      <c r="E2796" s="79"/>
      <c r="F2796" s="56"/>
      <c r="G2796" s="13" t="str">
        <f t="shared" si="609"/>
        <v/>
      </c>
      <c r="H2796" s="56"/>
      <c r="K2796" s="128"/>
      <c r="L2796" s="128"/>
      <c r="M2796" s="128"/>
      <c r="N2796" s="84" t="str">
        <f t="shared" si="610"/>
        <v/>
      </c>
      <c r="O2796" s="128"/>
      <c r="P2796" s="84" t="str">
        <f t="shared" si="611"/>
        <v/>
      </c>
      <c r="Q2796" s="84" t="str">
        <f t="shared" si="608"/>
        <v/>
      </c>
      <c r="R2796" s="84" t="str">
        <f t="shared" si="612"/>
        <v/>
      </c>
      <c r="S2796" s="84" t="str">
        <f t="shared" si="613"/>
        <v/>
      </c>
      <c r="U2796" s="84" t="str">
        <f t="shared" si="614"/>
        <v/>
      </c>
      <c r="W2796" s="108" t="str">
        <f>IF($N2796="", "", SUM($D$11:$D2796))</f>
        <v/>
      </c>
      <c r="X2796" s="111" t="str">
        <f t="shared" si="615"/>
        <v/>
      </c>
      <c r="Y2796" s="114" t="str">
        <f t="shared" si="619"/>
        <v/>
      </c>
      <c r="Z2796" s="111" t="str">
        <f>IF(X2796="", "", X2796-SUM($Z$11:$Z2795))</f>
        <v/>
      </c>
      <c r="AA2796" s="111" t="str">
        <f>IF($Y2796="", "", $Y2796-SUM($AA$11:$AA2795))</f>
        <v/>
      </c>
      <c r="AB2796" s="111" t="str">
        <f t="shared" si="620"/>
        <v/>
      </c>
      <c r="AC2796" s="121" t="str">
        <f t="shared" si="616"/>
        <v/>
      </c>
      <c r="AD2796" s="122" t="str">
        <f t="shared" si="617"/>
        <v/>
      </c>
      <c r="AE2796" s="123" t="str">
        <f t="shared" si="621"/>
        <v/>
      </c>
      <c r="AG2796" s="150" t="str">
        <f t="shared" si="618"/>
        <v/>
      </c>
    </row>
    <row r="2797" spans="1:33" x14ac:dyDescent="0.25">
      <c r="A2797" s="56"/>
      <c r="B2797" s="70"/>
      <c r="C2797" s="76"/>
      <c r="D2797" s="73"/>
      <c r="E2797" s="79"/>
      <c r="F2797" s="56"/>
      <c r="G2797" s="13" t="str">
        <f t="shared" si="609"/>
        <v/>
      </c>
      <c r="H2797" s="56"/>
      <c r="K2797" s="128"/>
      <c r="L2797" s="128"/>
      <c r="M2797" s="128"/>
      <c r="N2797" s="84" t="str">
        <f t="shared" si="610"/>
        <v/>
      </c>
      <c r="O2797" s="128"/>
      <c r="P2797" s="84" t="str">
        <f t="shared" si="611"/>
        <v/>
      </c>
      <c r="Q2797" s="84" t="str">
        <f t="shared" si="608"/>
        <v/>
      </c>
      <c r="R2797" s="84" t="str">
        <f t="shared" si="612"/>
        <v/>
      </c>
      <c r="S2797" s="84" t="str">
        <f t="shared" si="613"/>
        <v/>
      </c>
      <c r="U2797" s="84" t="str">
        <f t="shared" si="614"/>
        <v/>
      </c>
      <c r="W2797" s="108" t="str">
        <f>IF($N2797="", "", SUM($D$11:$D2797))</f>
        <v/>
      </c>
      <c r="X2797" s="111" t="str">
        <f t="shared" si="615"/>
        <v/>
      </c>
      <c r="Y2797" s="114" t="str">
        <f t="shared" si="619"/>
        <v/>
      </c>
      <c r="Z2797" s="111" t="str">
        <f>IF(X2797="", "", X2797-SUM($Z$11:$Z2796))</f>
        <v/>
      </c>
      <c r="AA2797" s="111" t="str">
        <f>IF($Y2797="", "", $Y2797-SUM($AA$11:$AA2796))</f>
        <v/>
      </c>
      <c r="AB2797" s="111" t="str">
        <f t="shared" si="620"/>
        <v/>
      </c>
      <c r="AC2797" s="121" t="str">
        <f t="shared" si="616"/>
        <v/>
      </c>
      <c r="AD2797" s="122" t="str">
        <f t="shared" si="617"/>
        <v/>
      </c>
      <c r="AE2797" s="123" t="str">
        <f t="shared" si="621"/>
        <v/>
      </c>
      <c r="AG2797" s="150" t="str">
        <f t="shared" si="618"/>
        <v/>
      </c>
    </row>
    <row r="2798" spans="1:33" x14ac:dyDescent="0.25">
      <c r="A2798" s="56"/>
      <c r="B2798" s="70"/>
      <c r="C2798" s="76"/>
      <c r="D2798" s="73"/>
      <c r="E2798" s="79"/>
      <c r="F2798" s="56"/>
      <c r="G2798" s="13" t="str">
        <f t="shared" si="609"/>
        <v/>
      </c>
      <c r="H2798" s="56"/>
      <c r="K2798" s="128"/>
      <c r="L2798" s="128"/>
      <c r="M2798" s="128"/>
      <c r="N2798" s="84" t="str">
        <f t="shared" si="610"/>
        <v/>
      </c>
      <c r="O2798" s="128"/>
      <c r="P2798" s="84" t="str">
        <f t="shared" si="611"/>
        <v/>
      </c>
      <c r="Q2798" s="84" t="str">
        <f t="shared" si="608"/>
        <v/>
      </c>
      <c r="R2798" s="84" t="str">
        <f t="shared" si="612"/>
        <v/>
      </c>
      <c r="S2798" s="84" t="str">
        <f t="shared" si="613"/>
        <v/>
      </c>
      <c r="U2798" s="84" t="str">
        <f t="shared" si="614"/>
        <v/>
      </c>
      <c r="W2798" s="108" t="str">
        <f>IF($N2798="", "", SUM($D$11:$D2798))</f>
        <v/>
      </c>
      <c r="X2798" s="111" t="str">
        <f t="shared" si="615"/>
        <v/>
      </c>
      <c r="Y2798" s="114" t="str">
        <f t="shared" si="619"/>
        <v/>
      </c>
      <c r="Z2798" s="111" t="str">
        <f>IF(X2798="", "", X2798-SUM($Z$11:$Z2797))</f>
        <v/>
      </c>
      <c r="AA2798" s="111" t="str">
        <f>IF($Y2798="", "", $Y2798-SUM($AA$11:$AA2797))</f>
        <v/>
      </c>
      <c r="AB2798" s="111" t="str">
        <f t="shared" si="620"/>
        <v/>
      </c>
      <c r="AC2798" s="121" t="str">
        <f t="shared" si="616"/>
        <v/>
      </c>
      <c r="AD2798" s="122" t="str">
        <f t="shared" si="617"/>
        <v/>
      </c>
      <c r="AE2798" s="123" t="str">
        <f t="shared" si="621"/>
        <v/>
      </c>
      <c r="AG2798" s="150" t="str">
        <f t="shared" si="618"/>
        <v/>
      </c>
    </row>
    <row r="2799" spans="1:33" x14ac:dyDescent="0.25">
      <c r="A2799" s="56"/>
      <c r="B2799" s="70"/>
      <c r="C2799" s="76"/>
      <c r="D2799" s="73"/>
      <c r="E2799" s="79"/>
      <c r="F2799" s="56"/>
      <c r="G2799" s="13" t="str">
        <f t="shared" si="609"/>
        <v/>
      </c>
      <c r="H2799" s="56"/>
      <c r="K2799" s="128"/>
      <c r="L2799" s="128"/>
      <c r="M2799" s="128"/>
      <c r="N2799" s="84" t="str">
        <f t="shared" si="610"/>
        <v/>
      </c>
      <c r="O2799" s="128"/>
      <c r="P2799" s="84" t="str">
        <f t="shared" si="611"/>
        <v/>
      </c>
      <c r="Q2799" s="84" t="str">
        <f t="shared" si="608"/>
        <v/>
      </c>
      <c r="R2799" s="84" t="str">
        <f t="shared" si="612"/>
        <v/>
      </c>
      <c r="S2799" s="84" t="str">
        <f t="shared" si="613"/>
        <v/>
      </c>
      <c r="U2799" s="84" t="str">
        <f t="shared" si="614"/>
        <v/>
      </c>
      <c r="W2799" s="108" t="str">
        <f>IF($N2799="", "", SUM($D$11:$D2799))</f>
        <v/>
      </c>
      <c r="X2799" s="111" t="str">
        <f t="shared" si="615"/>
        <v/>
      </c>
      <c r="Y2799" s="114" t="str">
        <f t="shared" si="619"/>
        <v/>
      </c>
      <c r="Z2799" s="111" t="str">
        <f>IF(X2799="", "", X2799-SUM($Z$11:$Z2798))</f>
        <v/>
      </c>
      <c r="AA2799" s="111" t="str">
        <f>IF($Y2799="", "", $Y2799-SUM($AA$11:$AA2798))</f>
        <v/>
      </c>
      <c r="AB2799" s="111" t="str">
        <f t="shared" si="620"/>
        <v/>
      </c>
      <c r="AC2799" s="121" t="str">
        <f t="shared" si="616"/>
        <v/>
      </c>
      <c r="AD2799" s="122" t="str">
        <f t="shared" si="617"/>
        <v/>
      </c>
      <c r="AE2799" s="123" t="str">
        <f t="shared" si="621"/>
        <v/>
      </c>
      <c r="AG2799" s="150" t="str">
        <f t="shared" si="618"/>
        <v/>
      </c>
    </row>
    <row r="2800" spans="1:33" x14ac:dyDescent="0.25">
      <c r="A2800" s="56"/>
      <c r="B2800" s="70"/>
      <c r="C2800" s="76"/>
      <c r="D2800" s="73"/>
      <c r="E2800" s="79"/>
      <c r="F2800" s="56"/>
      <c r="G2800" s="13" t="str">
        <f t="shared" si="609"/>
        <v/>
      </c>
      <c r="H2800" s="56"/>
      <c r="K2800" s="128"/>
      <c r="L2800" s="128"/>
      <c r="M2800" s="128"/>
      <c r="N2800" s="84" t="str">
        <f t="shared" si="610"/>
        <v/>
      </c>
      <c r="O2800" s="128"/>
      <c r="P2800" s="84" t="str">
        <f t="shared" si="611"/>
        <v/>
      </c>
      <c r="Q2800" s="84" t="str">
        <f t="shared" si="608"/>
        <v/>
      </c>
      <c r="R2800" s="84" t="str">
        <f t="shared" si="612"/>
        <v/>
      </c>
      <c r="S2800" s="84" t="str">
        <f t="shared" si="613"/>
        <v/>
      </c>
      <c r="U2800" s="84" t="str">
        <f t="shared" si="614"/>
        <v/>
      </c>
      <c r="W2800" s="108" t="str">
        <f>IF($N2800="", "", SUM($D$11:$D2800))</f>
        <v/>
      </c>
      <c r="X2800" s="111" t="str">
        <f t="shared" si="615"/>
        <v/>
      </c>
      <c r="Y2800" s="114" t="str">
        <f t="shared" si="619"/>
        <v/>
      </c>
      <c r="Z2800" s="111" t="str">
        <f>IF(X2800="", "", X2800-SUM($Z$11:$Z2799))</f>
        <v/>
      </c>
      <c r="AA2800" s="111" t="str">
        <f>IF($Y2800="", "", $Y2800-SUM($AA$11:$AA2799))</f>
        <v/>
      </c>
      <c r="AB2800" s="111" t="str">
        <f t="shared" si="620"/>
        <v/>
      </c>
      <c r="AC2800" s="121" t="str">
        <f t="shared" si="616"/>
        <v/>
      </c>
      <c r="AD2800" s="122" t="str">
        <f t="shared" si="617"/>
        <v/>
      </c>
      <c r="AE2800" s="123" t="str">
        <f t="shared" si="621"/>
        <v/>
      </c>
      <c r="AG2800" s="150" t="str">
        <f t="shared" si="618"/>
        <v/>
      </c>
    </row>
    <row r="2801" spans="1:33" x14ac:dyDescent="0.25">
      <c r="A2801" s="56"/>
      <c r="B2801" s="70"/>
      <c r="C2801" s="76"/>
      <c r="D2801" s="73"/>
      <c r="E2801" s="79"/>
      <c r="F2801" s="56"/>
      <c r="G2801" s="13" t="str">
        <f t="shared" si="609"/>
        <v/>
      </c>
      <c r="H2801" s="56"/>
      <c r="K2801" s="128"/>
      <c r="L2801" s="128"/>
      <c r="M2801" s="128"/>
      <c r="N2801" s="84" t="str">
        <f t="shared" si="610"/>
        <v/>
      </c>
      <c r="O2801" s="128"/>
      <c r="P2801" s="84" t="str">
        <f t="shared" si="611"/>
        <v/>
      </c>
      <c r="Q2801" s="84" t="str">
        <f t="shared" si="608"/>
        <v/>
      </c>
      <c r="R2801" s="84" t="str">
        <f t="shared" si="612"/>
        <v/>
      </c>
      <c r="S2801" s="84" t="str">
        <f t="shared" si="613"/>
        <v/>
      </c>
      <c r="U2801" s="84" t="str">
        <f t="shared" si="614"/>
        <v/>
      </c>
      <c r="W2801" s="108" t="str">
        <f>IF($N2801="", "", SUM($D$11:$D2801))</f>
        <v/>
      </c>
      <c r="X2801" s="111" t="str">
        <f t="shared" si="615"/>
        <v/>
      </c>
      <c r="Y2801" s="114" t="str">
        <f t="shared" si="619"/>
        <v/>
      </c>
      <c r="Z2801" s="111" t="str">
        <f>IF(X2801="", "", X2801-SUM($Z$11:$Z2800))</f>
        <v/>
      </c>
      <c r="AA2801" s="111" t="str">
        <f>IF($Y2801="", "", $Y2801-SUM($AA$11:$AA2800))</f>
        <v/>
      </c>
      <c r="AB2801" s="111" t="str">
        <f t="shared" si="620"/>
        <v/>
      </c>
      <c r="AC2801" s="121" t="str">
        <f t="shared" si="616"/>
        <v/>
      </c>
      <c r="AD2801" s="122" t="str">
        <f t="shared" si="617"/>
        <v/>
      </c>
      <c r="AE2801" s="123" t="str">
        <f t="shared" si="621"/>
        <v/>
      </c>
      <c r="AG2801" s="150" t="str">
        <f t="shared" si="618"/>
        <v/>
      </c>
    </row>
    <row r="2802" spans="1:33" x14ac:dyDescent="0.25">
      <c r="A2802" s="56"/>
      <c r="B2802" s="70"/>
      <c r="C2802" s="76"/>
      <c r="D2802" s="73"/>
      <c r="E2802" s="79"/>
      <c r="F2802" s="56"/>
      <c r="G2802" s="13" t="str">
        <f t="shared" si="609"/>
        <v/>
      </c>
      <c r="H2802" s="56"/>
      <c r="K2802" s="128"/>
      <c r="L2802" s="128"/>
      <c r="M2802" s="128"/>
      <c r="N2802" s="84" t="str">
        <f t="shared" si="610"/>
        <v/>
      </c>
      <c r="O2802" s="128"/>
      <c r="P2802" s="84" t="str">
        <f t="shared" si="611"/>
        <v/>
      </c>
      <c r="Q2802" s="84" t="str">
        <f t="shared" si="608"/>
        <v/>
      </c>
      <c r="R2802" s="84" t="str">
        <f t="shared" si="612"/>
        <v/>
      </c>
      <c r="S2802" s="84" t="str">
        <f t="shared" si="613"/>
        <v/>
      </c>
      <c r="U2802" s="84" t="str">
        <f t="shared" si="614"/>
        <v/>
      </c>
      <c r="W2802" s="108" t="str">
        <f>IF($N2802="", "", SUM($D$11:$D2802))</f>
        <v/>
      </c>
      <c r="X2802" s="111" t="str">
        <f t="shared" si="615"/>
        <v/>
      </c>
      <c r="Y2802" s="114" t="str">
        <f t="shared" si="619"/>
        <v/>
      </c>
      <c r="Z2802" s="111" t="str">
        <f>IF(X2802="", "", X2802-SUM($Z$11:$Z2801))</f>
        <v/>
      </c>
      <c r="AA2802" s="111" t="str">
        <f>IF($Y2802="", "", $Y2802-SUM($AA$11:$AA2801))</f>
        <v/>
      </c>
      <c r="AB2802" s="111" t="str">
        <f t="shared" si="620"/>
        <v/>
      </c>
      <c r="AC2802" s="121" t="str">
        <f t="shared" si="616"/>
        <v/>
      </c>
      <c r="AD2802" s="122" t="str">
        <f t="shared" si="617"/>
        <v/>
      </c>
      <c r="AE2802" s="123" t="str">
        <f t="shared" si="621"/>
        <v/>
      </c>
      <c r="AG2802" s="150" t="str">
        <f t="shared" si="618"/>
        <v/>
      </c>
    </row>
    <row r="2803" spans="1:33" x14ac:dyDescent="0.25">
      <c r="A2803" s="56"/>
      <c r="B2803" s="70"/>
      <c r="C2803" s="76"/>
      <c r="D2803" s="73"/>
      <c r="E2803" s="79"/>
      <c r="F2803" s="56"/>
      <c r="G2803" s="13" t="str">
        <f t="shared" si="609"/>
        <v/>
      </c>
      <c r="H2803" s="56"/>
      <c r="K2803" s="128"/>
      <c r="L2803" s="128"/>
      <c r="M2803" s="128"/>
      <c r="N2803" s="84" t="str">
        <f t="shared" si="610"/>
        <v/>
      </c>
      <c r="O2803" s="128"/>
      <c r="P2803" s="84" t="str">
        <f t="shared" si="611"/>
        <v/>
      </c>
      <c r="Q2803" s="84" t="str">
        <f t="shared" si="608"/>
        <v/>
      </c>
      <c r="R2803" s="84" t="str">
        <f t="shared" si="612"/>
        <v/>
      </c>
      <c r="S2803" s="84" t="str">
        <f t="shared" si="613"/>
        <v/>
      </c>
      <c r="U2803" s="84" t="str">
        <f t="shared" si="614"/>
        <v/>
      </c>
      <c r="W2803" s="108" t="str">
        <f>IF($N2803="", "", SUM($D$11:$D2803))</f>
        <v/>
      </c>
      <c r="X2803" s="111" t="str">
        <f t="shared" si="615"/>
        <v/>
      </c>
      <c r="Y2803" s="114" t="str">
        <f t="shared" si="619"/>
        <v/>
      </c>
      <c r="Z2803" s="111" t="str">
        <f>IF(X2803="", "", X2803-SUM($Z$11:$Z2802))</f>
        <v/>
      </c>
      <c r="AA2803" s="111" t="str">
        <f>IF($Y2803="", "", $Y2803-SUM($AA$11:$AA2802))</f>
        <v/>
      </c>
      <c r="AB2803" s="111" t="str">
        <f t="shared" si="620"/>
        <v/>
      </c>
      <c r="AC2803" s="121" t="str">
        <f t="shared" si="616"/>
        <v/>
      </c>
      <c r="AD2803" s="122" t="str">
        <f t="shared" si="617"/>
        <v/>
      </c>
      <c r="AE2803" s="123" t="str">
        <f t="shared" si="621"/>
        <v/>
      </c>
      <c r="AG2803" s="150" t="str">
        <f t="shared" si="618"/>
        <v/>
      </c>
    </row>
    <row r="2804" spans="1:33" x14ac:dyDescent="0.25">
      <c r="A2804" s="56"/>
      <c r="B2804" s="70"/>
      <c r="C2804" s="76"/>
      <c r="D2804" s="73"/>
      <c r="E2804" s="79"/>
      <c r="F2804" s="56"/>
      <c r="G2804" s="13" t="str">
        <f t="shared" si="609"/>
        <v/>
      </c>
      <c r="H2804" s="56"/>
      <c r="K2804" s="128"/>
      <c r="L2804" s="128"/>
      <c r="M2804" s="128"/>
      <c r="N2804" s="84" t="str">
        <f t="shared" si="610"/>
        <v/>
      </c>
      <c r="O2804" s="128"/>
      <c r="P2804" s="84" t="str">
        <f t="shared" si="611"/>
        <v/>
      </c>
      <c r="Q2804" s="84" t="str">
        <f t="shared" si="608"/>
        <v/>
      </c>
      <c r="R2804" s="84" t="str">
        <f t="shared" si="612"/>
        <v/>
      </c>
      <c r="S2804" s="84" t="str">
        <f t="shared" si="613"/>
        <v/>
      </c>
      <c r="U2804" s="84" t="str">
        <f t="shared" si="614"/>
        <v/>
      </c>
      <c r="W2804" s="108" t="str">
        <f>IF($N2804="", "", SUM($D$11:$D2804))</f>
        <v/>
      </c>
      <c r="X2804" s="111" t="str">
        <f t="shared" si="615"/>
        <v/>
      </c>
      <c r="Y2804" s="114" t="str">
        <f t="shared" si="619"/>
        <v/>
      </c>
      <c r="Z2804" s="111" t="str">
        <f>IF(X2804="", "", X2804-SUM($Z$11:$Z2803))</f>
        <v/>
      </c>
      <c r="AA2804" s="111" t="str">
        <f>IF($Y2804="", "", $Y2804-SUM($AA$11:$AA2803))</f>
        <v/>
      </c>
      <c r="AB2804" s="111" t="str">
        <f t="shared" si="620"/>
        <v/>
      </c>
      <c r="AC2804" s="121" t="str">
        <f t="shared" si="616"/>
        <v/>
      </c>
      <c r="AD2804" s="122" t="str">
        <f t="shared" si="617"/>
        <v/>
      </c>
      <c r="AE2804" s="123" t="str">
        <f t="shared" si="621"/>
        <v/>
      </c>
      <c r="AG2804" s="150" t="str">
        <f t="shared" si="618"/>
        <v/>
      </c>
    </row>
    <row r="2805" spans="1:33" x14ac:dyDescent="0.25">
      <c r="A2805" s="56"/>
      <c r="B2805" s="70"/>
      <c r="C2805" s="76"/>
      <c r="D2805" s="73"/>
      <c r="E2805" s="79"/>
      <c r="F2805" s="56"/>
      <c r="G2805" s="13" t="str">
        <f t="shared" si="609"/>
        <v/>
      </c>
      <c r="H2805" s="56"/>
      <c r="K2805" s="128"/>
      <c r="L2805" s="128"/>
      <c r="M2805" s="128"/>
      <c r="N2805" s="84" t="str">
        <f t="shared" si="610"/>
        <v/>
      </c>
      <c r="O2805" s="128"/>
      <c r="P2805" s="84" t="str">
        <f t="shared" si="611"/>
        <v/>
      </c>
      <c r="Q2805" s="84" t="str">
        <f t="shared" si="608"/>
        <v/>
      </c>
      <c r="R2805" s="84" t="str">
        <f t="shared" si="612"/>
        <v/>
      </c>
      <c r="S2805" s="84" t="str">
        <f t="shared" si="613"/>
        <v/>
      </c>
      <c r="U2805" s="84" t="str">
        <f t="shared" si="614"/>
        <v/>
      </c>
      <c r="W2805" s="108" t="str">
        <f>IF($N2805="", "", SUM($D$11:$D2805))</f>
        <v/>
      </c>
      <c r="X2805" s="111" t="str">
        <f t="shared" si="615"/>
        <v/>
      </c>
      <c r="Y2805" s="114" t="str">
        <f t="shared" si="619"/>
        <v/>
      </c>
      <c r="Z2805" s="111" t="str">
        <f>IF(X2805="", "", X2805-SUM($Z$11:$Z2804))</f>
        <v/>
      </c>
      <c r="AA2805" s="111" t="str">
        <f>IF($Y2805="", "", $Y2805-SUM($AA$11:$AA2804))</f>
        <v/>
      </c>
      <c r="AB2805" s="111" t="str">
        <f t="shared" si="620"/>
        <v/>
      </c>
      <c r="AC2805" s="121" t="str">
        <f t="shared" si="616"/>
        <v/>
      </c>
      <c r="AD2805" s="122" t="str">
        <f t="shared" si="617"/>
        <v/>
      </c>
      <c r="AE2805" s="123" t="str">
        <f t="shared" si="621"/>
        <v/>
      </c>
      <c r="AG2805" s="150" t="str">
        <f t="shared" si="618"/>
        <v/>
      </c>
    </row>
    <row r="2806" spans="1:33" x14ac:dyDescent="0.25">
      <c r="A2806" s="56"/>
      <c r="B2806" s="70"/>
      <c r="C2806" s="76"/>
      <c r="D2806" s="73"/>
      <c r="E2806" s="79"/>
      <c r="F2806" s="56"/>
      <c r="G2806" s="13" t="str">
        <f t="shared" si="609"/>
        <v/>
      </c>
      <c r="H2806" s="56"/>
      <c r="K2806" s="128"/>
      <c r="L2806" s="128"/>
      <c r="M2806" s="128"/>
      <c r="N2806" s="84" t="str">
        <f t="shared" si="610"/>
        <v/>
      </c>
      <c r="O2806" s="128"/>
      <c r="P2806" s="84" t="str">
        <f t="shared" si="611"/>
        <v/>
      </c>
      <c r="Q2806" s="84" t="str">
        <f t="shared" si="608"/>
        <v/>
      </c>
      <c r="R2806" s="84" t="str">
        <f t="shared" si="612"/>
        <v/>
      </c>
      <c r="S2806" s="84" t="str">
        <f t="shared" si="613"/>
        <v/>
      </c>
      <c r="U2806" s="84" t="str">
        <f t="shared" si="614"/>
        <v/>
      </c>
      <c r="W2806" s="108" t="str">
        <f>IF($N2806="", "", SUM($D$11:$D2806))</f>
        <v/>
      </c>
      <c r="X2806" s="111" t="str">
        <f t="shared" si="615"/>
        <v/>
      </c>
      <c r="Y2806" s="114" t="str">
        <f t="shared" si="619"/>
        <v/>
      </c>
      <c r="Z2806" s="111" t="str">
        <f>IF(X2806="", "", X2806-SUM($Z$11:$Z2805))</f>
        <v/>
      </c>
      <c r="AA2806" s="111" t="str">
        <f>IF($Y2806="", "", $Y2806-SUM($AA$11:$AA2805))</f>
        <v/>
      </c>
      <c r="AB2806" s="111" t="str">
        <f t="shared" si="620"/>
        <v/>
      </c>
      <c r="AC2806" s="121" t="str">
        <f t="shared" si="616"/>
        <v/>
      </c>
      <c r="AD2806" s="122" t="str">
        <f t="shared" si="617"/>
        <v/>
      </c>
      <c r="AE2806" s="123" t="str">
        <f t="shared" si="621"/>
        <v/>
      </c>
      <c r="AG2806" s="150" t="str">
        <f t="shared" si="618"/>
        <v/>
      </c>
    </row>
    <row r="2807" spans="1:33" x14ac:dyDescent="0.25">
      <c r="A2807" s="56"/>
      <c r="B2807" s="70"/>
      <c r="C2807" s="76"/>
      <c r="D2807" s="73"/>
      <c r="E2807" s="79"/>
      <c r="F2807" s="56"/>
      <c r="G2807" s="13" t="str">
        <f t="shared" si="609"/>
        <v/>
      </c>
      <c r="H2807" s="56"/>
      <c r="K2807" s="128"/>
      <c r="L2807" s="128"/>
      <c r="M2807" s="128"/>
      <c r="N2807" s="84" t="str">
        <f t="shared" si="610"/>
        <v/>
      </c>
      <c r="O2807" s="128"/>
      <c r="P2807" s="84" t="str">
        <f t="shared" si="611"/>
        <v/>
      </c>
      <c r="Q2807" s="84" t="str">
        <f t="shared" si="608"/>
        <v/>
      </c>
      <c r="R2807" s="84" t="str">
        <f t="shared" si="612"/>
        <v/>
      </c>
      <c r="S2807" s="84" t="str">
        <f t="shared" si="613"/>
        <v/>
      </c>
      <c r="U2807" s="84" t="str">
        <f t="shared" si="614"/>
        <v/>
      </c>
      <c r="W2807" s="108" t="str">
        <f>IF($N2807="", "", SUM($D$11:$D2807))</f>
        <v/>
      </c>
      <c r="X2807" s="111" t="str">
        <f t="shared" si="615"/>
        <v/>
      </c>
      <c r="Y2807" s="114" t="str">
        <f t="shared" si="619"/>
        <v/>
      </c>
      <c r="Z2807" s="111" t="str">
        <f>IF(X2807="", "", X2807-SUM($Z$11:$Z2806))</f>
        <v/>
      </c>
      <c r="AA2807" s="111" t="str">
        <f>IF($Y2807="", "", $Y2807-SUM($AA$11:$AA2806))</f>
        <v/>
      </c>
      <c r="AB2807" s="111" t="str">
        <f t="shared" si="620"/>
        <v/>
      </c>
      <c r="AC2807" s="121" t="str">
        <f t="shared" si="616"/>
        <v/>
      </c>
      <c r="AD2807" s="122" t="str">
        <f t="shared" si="617"/>
        <v/>
      </c>
      <c r="AE2807" s="123" t="str">
        <f t="shared" si="621"/>
        <v/>
      </c>
      <c r="AG2807" s="150" t="str">
        <f t="shared" si="618"/>
        <v/>
      </c>
    </row>
    <row r="2808" spans="1:33" x14ac:dyDescent="0.25">
      <c r="A2808" s="56"/>
      <c r="B2808" s="70"/>
      <c r="C2808" s="76"/>
      <c r="D2808" s="73"/>
      <c r="E2808" s="79"/>
      <c r="F2808" s="56"/>
      <c r="G2808" s="13" t="str">
        <f t="shared" si="609"/>
        <v/>
      </c>
      <c r="H2808" s="56"/>
      <c r="K2808" s="128"/>
      <c r="L2808" s="128"/>
      <c r="M2808" s="128"/>
      <c r="N2808" s="84" t="str">
        <f t="shared" si="610"/>
        <v/>
      </c>
      <c r="O2808" s="128"/>
      <c r="P2808" s="84" t="str">
        <f t="shared" si="611"/>
        <v/>
      </c>
      <c r="Q2808" s="84" t="str">
        <f t="shared" si="608"/>
        <v/>
      </c>
      <c r="R2808" s="84" t="str">
        <f t="shared" si="612"/>
        <v/>
      </c>
      <c r="S2808" s="84" t="str">
        <f t="shared" si="613"/>
        <v/>
      </c>
      <c r="U2808" s="84" t="str">
        <f t="shared" si="614"/>
        <v/>
      </c>
      <c r="W2808" s="108" t="str">
        <f>IF($N2808="", "", SUM($D$11:$D2808))</f>
        <v/>
      </c>
      <c r="X2808" s="111" t="str">
        <f t="shared" si="615"/>
        <v/>
      </c>
      <c r="Y2808" s="114" t="str">
        <f t="shared" si="619"/>
        <v/>
      </c>
      <c r="Z2808" s="111" t="str">
        <f>IF(X2808="", "", X2808-SUM($Z$11:$Z2807))</f>
        <v/>
      </c>
      <c r="AA2808" s="111" t="str">
        <f>IF($Y2808="", "", $Y2808-SUM($AA$11:$AA2807))</f>
        <v/>
      </c>
      <c r="AB2808" s="111" t="str">
        <f t="shared" si="620"/>
        <v/>
      </c>
      <c r="AC2808" s="121" t="str">
        <f t="shared" si="616"/>
        <v/>
      </c>
      <c r="AD2808" s="122" t="str">
        <f t="shared" si="617"/>
        <v/>
      </c>
      <c r="AE2808" s="123" t="str">
        <f t="shared" si="621"/>
        <v/>
      </c>
      <c r="AG2808" s="150" t="str">
        <f t="shared" si="618"/>
        <v/>
      </c>
    </row>
    <row r="2809" spans="1:33" x14ac:dyDescent="0.25">
      <c r="A2809" s="56"/>
      <c r="B2809" s="70"/>
      <c r="C2809" s="76"/>
      <c r="D2809" s="73"/>
      <c r="E2809" s="79"/>
      <c r="F2809" s="56"/>
      <c r="G2809" s="13" t="str">
        <f t="shared" si="609"/>
        <v/>
      </c>
      <c r="H2809" s="56"/>
      <c r="K2809" s="128"/>
      <c r="L2809" s="128"/>
      <c r="M2809" s="128"/>
      <c r="N2809" s="84" t="str">
        <f t="shared" si="610"/>
        <v/>
      </c>
      <c r="O2809" s="128"/>
      <c r="P2809" s="84" t="str">
        <f t="shared" si="611"/>
        <v/>
      </c>
      <c r="Q2809" s="84" t="str">
        <f t="shared" si="608"/>
        <v/>
      </c>
      <c r="R2809" s="84" t="str">
        <f t="shared" si="612"/>
        <v/>
      </c>
      <c r="S2809" s="84" t="str">
        <f t="shared" si="613"/>
        <v/>
      </c>
      <c r="U2809" s="84" t="str">
        <f t="shared" si="614"/>
        <v/>
      </c>
      <c r="W2809" s="108" t="str">
        <f>IF($N2809="", "", SUM($D$11:$D2809))</f>
        <v/>
      </c>
      <c r="X2809" s="111" t="str">
        <f t="shared" si="615"/>
        <v/>
      </c>
      <c r="Y2809" s="114" t="str">
        <f t="shared" si="619"/>
        <v/>
      </c>
      <c r="Z2809" s="111" t="str">
        <f>IF(X2809="", "", X2809-SUM($Z$11:$Z2808))</f>
        <v/>
      </c>
      <c r="AA2809" s="111" t="str">
        <f>IF($Y2809="", "", $Y2809-SUM($AA$11:$AA2808))</f>
        <v/>
      </c>
      <c r="AB2809" s="111" t="str">
        <f t="shared" si="620"/>
        <v/>
      </c>
      <c r="AC2809" s="121" t="str">
        <f t="shared" si="616"/>
        <v/>
      </c>
      <c r="AD2809" s="122" t="str">
        <f t="shared" si="617"/>
        <v/>
      </c>
      <c r="AE2809" s="123" t="str">
        <f t="shared" si="621"/>
        <v/>
      </c>
      <c r="AG2809" s="150" t="str">
        <f t="shared" si="618"/>
        <v/>
      </c>
    </row>
    <row r="2810" spans="1:33" x14ac:dyDescent="0.25">
      <c r="A2810" s="56"/>
      <c r="B2810" s="70"/>
      <c r="C2810" s="76"/>
      <c r="D2810" s="73"/>
      <c r="E2810" s="79"/>
      <c r="F2810" s="56"/>
      <c r="G2810" s="13" t="str">
        <f t="shared" si="609"/>
        <v/>
      </c>
      <c r="H2810" s="56"/>
      <c r="K2810" s="128"/>
      <c r="L2810" s="128"/>
      <c r="M2810" s="128"/>
      <c r="N2810" s="84" t="str">
        <f t="shared" si="610"/>
        <v/>
      </c>
      <c r="O2810" s="128"/>
      <c r="P2810" s="84" t="str">
        <f t="shared" si="611"/>
        <v/>
      </c>
      <c r="Q2810" s="84" t="str">
        <f t="shared" si="608"/>
        <v/>
      </c>
      <c r="R2810" s="84" t="str">
        <f t="shared" si="612"/>
        <v/>
      </c>
      <c r="S2810" s="84" t="str">
        <f t="shared" si="613"/>
        <v/>
      </c>
      <c r="U2810" s="84" t="str">
        <f t="shared" si="614"/>
        <v/>
      </c>
      <c r="W2810" s="108" t="str">
        <f>IF($N2810="", "", SUM($D$11:$D2810))</f>
        <v/>
      </c>
      <c r="X2810" s="111" t="str">
        <f t="shared" si="615"/>
        <v/>
      </c>
      <c r="Y2810" s="114" t="str">
        <f t="shared" si="619"/>
        <v/>
      </c>
      <c r="Z2810" s="111" t="str">
        <f>IF(X2810="", "", X2810-SUM($Z$11:$Z2809))</f>
        <v/>
      </c>
      <c r="AA2810" s="111" t="str">
        <f>IF($Y2810="", "", $Y2810-SUM($AA$11:$AA2809))</f>
        <v/>
      </c>
      <c r="AB2810" s="111" t="str">
        <f t="shared" si="620"/>
        <v/>
      </c>
      <c r="AC2810" s="121" t="str">
        <f t="shared" si="616"/>
        <v/>
      </c>
      <c r="AD2810" s="122" t="str">
        <f t="shared" si="617"/>
        <v/>
      </c>
      <c r="AE2810" s="123" t="str">
        <f t="shared" si="621"/>
        <v/>
      </c>
      <c r="AG2810" s="150" t="str">
        <f t="shared" si="618"/>
        <v/>
      </c>
    </row>
    <row r="2811" spans="1:33" x14ac:dyDescent="0.25">
      <c r="A2811" s="56"/>
      <c r="B2811" s="70"/>
      <c r="C2811" s="76"/>
      <c r="D2811" s="73"/>
      <c r="E2811" s="79"/>
      <c r="F2811" s="56"/>
      <c r="G2811" s="13" t="str">
        <f t="shared" si="609"/>
        <v/>
      </c>
      <c r="H2811" s="56"/>
      <c r="K2811" s="128"/>
      <c r="L2811" s="128"/>
      <c r="M2811" s="128"/>
      <c r="N2811" s="84" t="str">
        <f t="shared" si="610"/>
        <v/>
      </c>
      <c r="O2811" s="128"/>
      <c r="P2811" s="84" t="str">
        <f t="shared" si="611"/>
        <v/>
      </c>
      <c r="Q2811" s="84" t="str">
        <f t="shared" si="608"/>
        <v/>
      </c>
      <c r="R2811" s="84" t="str">
        <f t="shared" si="612"/>
        <v/>
      </c>
      <c r="S2811" s="84" t="str">
        <f t="shared" si="613"/>
        <v/>
      </c>
      <c r="U2811" s="84" t="str">
        <f t="shared" si="614"/>
        <v/>
      </c>
      <c r="W2811" s="108" t="str">
        <f>IF($N2811="", "", SUM($D$11:$D2811))</f>
        <v/>
      </c>
      <c r="X2811" s="111" t="str">
        <f t="shared" si="615"/>
        <v/>
      </c>
      <c r="Y2811" s="114" t="str">
        <f t="shared" si="619"/>
        <v/>
      </c>
      <c r="Z2811" s="111" t="str">
        <f>IF(X2811="", "", X2811-SUM($Z$11:$Z2810))</f>
        <v/>
      </c>
      <c r="AA2811" s="111" t="str">
        <f>IF($Y2811="", "", $Y2811-SUM($AA$11:$AA2810))</f>
        <v/>
      </c>
      <c r="AB2811" s="111" t="str">
        <f t="shared" si="620"/>
        <v/>
      </c>
      <c r="AC2811" s="121" t="str">
        <f t="shared" si="616"/>
        <v/>
      </c>
      <c r="AD2811" s="122" t="str">
        <f t="shared" si="617"/>
        <v/>
      </c>
      <c r="AE2811" s="123" t="str">
        <f t="shared" si="621"/>
        <v/>
      </c>
      <c r="AG2811" s="150" t="str">
        <f t="shared" si="618"/>
        <v/>
      </c>
    </row>
    <row r="2812" spans="1:33" x14ac:dyDescent="0.25">
      <c r="A2812" s="56"/>
      <c r="B2812" s="70"/>
      <c r="C2812" s="76"/>
      <c r="D2812" s="73"/>
      <c r="E2812" s="79"/>
      <c r="F2812" s="56"/>
      <c r="G2812" s="13" t="str">
        <f t="shared" si="609"/>
        <v/>
      </c>
      <c r="H2812" s="56"/>
      <c r="K2812" s="128"/>
      <c r="L2812" s="128"/>
      <c r="M2812" s="128"/>
      <c r="N2812" s="84" t="str">
        <f t="shared" si="610"/>
        <v/>
      </c>
      <c r="O2812" s="128"/>
      <c r="P2812" s="84" t="str">
        <f t="shared" si="611"/>
        <v/>
      </c>
      <c r="Q2812" s="84" t="str">
        <f t="shared" si="608"/>
        <v/>
      </c>
      <c r="R2812" s="84" t="str">
        <f t="shared" si="612"/>
        <v/>
      </c>
      <c r="S2812" s="84" t="str">
        <f t="shared" si="613"/>
        <v/>
      </c>
      <c r="U2812" s="84" t="str">
        <f t="shared" si="614"/>
        <v/>
      </c>
      <c r="W2812" s="108" t="str">
        <f>IF($N2812="", "", SUM($D$11:$D2812))</f>
        <v/>
      </c>
      <c r="X2812" s="111" t="str">
        <f t="shared" si="615"/>
        <v/>
      </c>
      <c r="Y2812" s="114" t="str">
        <f t="shared" si="619"/>
        <v/>
      </c>
      <c r="Z2812" s="111" t="str">
        <f>IF(X2812="", "", X2812-SUM($Z$11:$Z2811))</f>
        <v/>
      </c>
      <c r="AA2812" s="111" t="str">
        <f>IF($Y2812="", "", $Y2812-SUM($AA$11:$AA2811))</f>
        <v/>
      </c>
      <c r="AB2812" s="111" t="str">
        <f t="shared" si="620"/>
        <v/>
      </c>
      <c r="AC2812" s="121" t="str">
        <f t="shared" si="616"/>
        <v/>
      </c>
      <c r="AD2812" s="122" t="str">
        <f t="shared" si="617"/>
        <v/>
      </c>
      <c r="AE2812" s="123" t="str">
        <f t="shared" si="621"/>
        <v/>
      </c>
      <c r="AG2812" s="150" t="str">
        <f t="shared" si="618"/>
        <v/>
      </c>
    </row>
    <row r="2813" spans="1:33" x14ac:dyDescent="0.25">
      <c r="A2813" s="56"/>
      <c r="B2813" s="70"/>
      <c r="C2813" s="76"/>
      <c r="D2813" s="73"/>
      <c r="E2813" s="79"/>
      <c r="F2813" s="56"/>
      <c r="G2813" s="13" t="str">
        <f t="shared" si="609"/>
        <v/>
      </c>
      <c r="H2813" s="56"/>
      <c r="K2813" s="128"/>
      <c r="L2813" s="128"/>
      <c r="M2813" s="128"/>
      <c r="N2813" s="84" t="str">
        <f t="shared" si="610"/>
        <v/>
      </c>
      <c r="O2813" s="128"/>
      <c r="P2813" s="84" t="str">
        <f t="shared" si="611"/>
        <v/>
      </c>
      <c r="Q2813" s="84" t="str">
        <f t="shared" si="608"/>
        <v/>
      </c>
      <c r="R2813" s="84" t="str">
        <f t="shared" si="612"/>
        <v/>
      </c>
      <c r="S2813" s="84" t="str">
        <f t="shared" si="613"/>
        <v/>
      </c>
      <c r="U2813" s="84" t="str">
        <f t="shared" si="614"/>
        <v/>
      </c>
      <c r="W2813" s="108" t="str">
        <f>IF($N2813="", "", SUM($D$11:$D2813))</f>
        <v/>
      </c>
      <c r="X2813" s="111" t="str">
        <f t="shared" si="615"/>
        <v/>
      </c>
      <c r="Y2813" s="114" t="str">
        <f t="shared" si="619"/>
        <v/>
      </c>
      <c r="Z2813" s="111" t="str">
        <f>IF(X2813="", "", X2813-SUM($Z$11:$Z2812))</f>
        <v/>
      </c>
      <c r="AA2813" s="111" t="str">
        <f>IF($Y2813="", "", $Y2813-SUM($AA$11:$AA2812))</f>
        <v/>
      </c>
      <c r="AB2813" s="111" t="str">
        <f t="shared" si="620"/>
        <v/>
      </c>
      <c r="AC2813" s="121" t="str">
        <f t="shared" si="616"/>
        <v/>
      </c>
      <c r="AD2813" s="122" t="str">
        <f t="shared" si="617"/>
        <v/>
      </c>
      <c r="AE2813" s="123" t="str">
        <f t="shared" si="621"/>
        <v/>
      </c>
      <c r="AG2813" s="150" t="str">
        <f t="shared" si="618"/>
        <v/>
      </c>
    </row>
    <row r="2814" spans="1:33" x14ac:dyDescent="0.25">
      <c r="A2814" s="56"/>
      <c r="B2814" s="70"/>
      <c r="C2814" s="76"/>
      <c r="D2814" s="73"/>
      <c r="E2814" s="79"/>
      <c r="F2814" s="56"/>
      <c r="G2814" s="13" t="str">
        <f t="shared" si="609"/>
        <v/>
      </c>
      <c r="H2814" s="56"/>
      <c r="K2814" s="128"/>
      <c r="L2814" s="128"/>
      <c r="M2814" s="128"/>
      <c r="N2814" s="84" t="str">
        <f t="shared" si="610"/>
        <v/>
      </c>
      <c r="O2814" s="128"/>
      <c r="P2814" s="84" t="str">
        <f t="shared" si="611"/>
        <v/>
      </c>
      <c r="Q2814" s="84" t="str">
        <f t="shared" si="608"/>
        <v/>
      </c>
      <c r="R2814" s="84" t="str">
        <f t="shared" si="612"/>
        <v/>
      </c>
      <c r="S2814" s="84" t="str">
        <f t="shared" si="613"/>
        <v/>
      </c>
      <c r="U2814" s="84" t="str">
        <f t="shared" si="614"/>
        <v/>
      </c>
      <c r="W2814" s="108" t="str">
        <f>IF($N2814="", "", SUM($D$11:$D2814))</f>
        <v/>
      </c>
      <c r="X2814" s="111" t="str">
        <f t="shared" si="615"/>
        <v/>
      </c>
      <c r="Y2814" s="114" t="str">
        <f t="shared" si="619"/>
        <v/>
      </c>
      <c r="Z2814" s="111" t="str">
        <f>IF(X2814="", "", X2814-SUM($Z$11:$Z2813))</f>
        <v/>
      </c>
      <c r="AA2814" s="111" t="str">
        <f>IF($Y2814="", "", $Y2814-SUM($AA$11:$AA2813))</f>
        <v/>
      </c>
      <c r="AB2814" s="111" t="str">
        <f t="shared" si="620"/>
        <v/>
      </c>
      <c r="AC2814" s="121" t="str">
        <f t="shared" si="616"/>
        <v/>
      </c>
      <c r="AD2814" s="122" t="str">
        <f t="shared" si="617"/>
        <v/>
      </c>
      <c r="AE2814" s="123" t="str">
        <f t="shared" si="621"/>
        <v/>
      </c>
      <c r="AG2814" s="150" t="str">
        <f t="shared" si="618"/>
        <v/>
      </c>
    </row>
    <row r="2815" spans="1:33" x14ac:dyDescent="0.25">
      <c r="A2815" s="56"/>
      <c r="B2815" s="70"/>
      <c r="C2815" s="76"/>
      <c r="D2815" s="73"/>
      <c r="E2815" s="79"/>
      <c r="F2815" s="56"/>
      <c r="G2815" s="13" t="str">
        <f t="shared" si="609"/>
        <v/>
      </c>
      <c r="H2815" s="56"/>
      <c r="K2815" s="128"/>
      <c r="L2815" s="128"/>
      <c r="M2815" s="128"/>
      <c r="N2815" s="84" t="str">
        <f t="shared" si="610"/>
        <v/>
      </c>
      <c r="O2815" s="128"/>
      <c r="P2815" s="84" t="str">
        <f t="shared" si="611"/>
        <v/>
      </c>
      <c r="Q2815" s="84" t="str">
        <f t="shared" si="608"/>
        <v/>
      </c>
      <c r="R2815" s="84" t="str">
        <f t="shared" si="612"/>
        <v/>
      </c>
      <c r="S2815" s="84" t="str">
        <f t="shared" si="613"/>
        <v/>
      </c>
      <c r="U2815" s="84" t="str">
        <f t="shared" si="614"/>
        <v/>
      </c>
      <c r="W2815" s="108" t="str">
        <f>IF($N2815="", "", SUM($D$11:$D2815))</f>
        <v/>
      </c>
      <c r="X2815" s="111" t="str">
        <f t="shared" si="615"/>
        <v/>
      </c>
      <c r="Y2815" s="114" t="str">
        <f t="shared" si="619"/>
        <v/>
      </c>
      <c r="Z2815" s="111" t="str">
        <f>IF(X2815="", "", X2815-SUM($Z$11:$Z2814))</f>
        <v/>
      </c>
      <c r="AA2815" s="111" t="str">
        <f>IF($Y2815="", "", $Y2815-SUM($AA$11:$AA2814))</f>
        <v/>
      </c>
      <c r="AB2815" s="111" t="str">
        <f t="shared" si="620"/>
        <v/>
      </c>
      <c r="AC2815" s="121" t="str">
        <f t="shared" si="616"/>
        <v/>
      </c>
      <c r="AD2815" s="122" t="str">
        <f t="shared" si="617"/>
        <v/>
      </c>
      <c r="AE2815" s="123" t="str">
        <f t="shared" si="621"/>
        <v/>
      </c>
      <c r="AG2815" s="150" t="str">
        <f t="shared" si="618"/>
        <v/>
      </c>
    </row>
    <row r="2816" spans="1:33" x14ac:dyDescent="0.25">
      <c r="A2816" s="56"/>
      <c r="B2816" s="70"/>
      <c r="C2816" s="76"/>
      <c r="D2816" s="73"/>
      <c r="E2816" s="79"/>
      <c r="F2816" s="56"/>
      <c r="G2816" s="13" t="str">
        <f t="shared" si="609"/>
        <v/>
      </c>
      <c r="H2816" s="56"/>
      <c r="K2816" s="128"/>
      <c r="L2816" s="128"/>
      <c r="M2816" s="128"/>
      <c r="N2816" s="84" t="str">
        <f t="shared" si="610"/>
        <v/>
      </c>
      <c r="O2816" s="128"/>
      <c r="P2816" s="84" t="str">
        <f t="shared" si="611"/>
        <v/>
      </c>
      <c r="Q2816" s="84" t="str">
        <f t="shared" si="608"/>
        <v/>
      </c>
      <c r="R2816" s="84" t="str">
        <f t="shared" si="612"/>
        <v/>
      </c>
      <c r="S2816" s="84" t="str">
        <f t="shared" si="613"/>
        <v/>
      </c>
      <c r="U2816" s="84" t="str">
        <f t="shared" si="614"/>
        <v/>
      </c>
      <c r="W2816" s="108" t="str">
        <f>IF($N2816="", "", SUM($D$11:$D2816))</f>
        <v/>
      </c>
      <c r="X2816" s="111" t="str">
        <f t="shared" si="615"/>
        <v/>
      </c>
      <c r="Y2816" s="114" t="str">
        <f t="shared" si="619"/>
        <v/>
      </c>
      <c r="Z2816" s="111" t="str">
        <f>IF(X2816="", "", X2816-SUM($Z$11:$Z2815))</f>
        <v/>
      </c>
      <c r="AA2816" s="111" t="str">
        <f>IF($Y2816="", "", $Y2816-SUM($AA$11:$AA2815))</f>
        <v/>
      </c>
      <c r="AB2816" s="111" t="str">
        <f t="shared" si="620"/>
        <v/>
      </c>
      <c r="AC2816" s="121" t="str">
        <f t="shared" si="616"/>
        <v/>
      </c>
      <c r="AD2816" s="122" t="str">
        <f t="shared" si="617"/>
        <v/>
      </c>
      <c r="AE2816" s="123" t="str">
        <f t="shared" si="621"/>
        <v/>
      </c>
      <c r="AG2816" s="150" t="str">
        <f t="shared" si="618"/>
        <v/>
      </c>
    </row>
    <row r="2817" spans="1:33" x14ac:dyDescent="0.25">
      <c r="A2817" s="56"/>
      <c r="B2817" s="70"/>
      <c r="C2817" s="76"/>
      <c r="D2817" s="73"/>
      <c r="E2817" s="79"/>
      <c r="F2817" s="56"/>
      <c r="G2817" s="13" t="str">
        <f t="shared" si="609"/>
        <v/>
      </c>
      <c r="H2817" s="56"/>
      <c r="K2817" s="128"/>
      <c r="L2817" s="128"/>
      <c r="M2817" s="128"/>
      <c r="N2817" s="84" t="str">
        <f t="shared" si="610"/>
        <v/>
      </c>
      <c r="O2817" s="128"/>
      <c r="P2817" s="84" t="str">
        <f t="shared" si="611"/>
        <v/>
      </c>
      <c r="Q2817" s="84" t="str">
        <f t="shared" si="608"/>
        <v/>
      </c>
      <c r="R2817" s="84" t="str">
        <f t="shared" si="612"/>
        <v/>
      </c>
      <c r="S2817" s="84" t="str">
        <f t="shared" si="613"/>
        <v/>
      </c>
      <c r="U2817" s="84" t="str">
        <f t="shared" si="614"/>
        <v/>
      </c>
      <c r="W2817" s="108" t="str">
        <f>IF($N2817="", "", SUM($D$11:$D2817))</f>
        <v/>
      </c>
      <c r="X2817" s="111" t="str">
        <f t="shared" si="615"/>
        <v/>
      </c>
      <c r="Y2817" s="114" t="str">
        <f t="shared" si="619"/>
        <v/>
      </c>
      <c r="Z2817" s="111" t="str">
        <f>IF(X2817="", "", X2817-SUM($Z$11:$Z2816))</f>
        <v/>
      </c>
      <c r="AA2817" s="111" t="str">
        <f>IF($Y2817="", "", $Y2817-SUM($AA$11:$AA2816))</f>
        <v/>
      </c>
      <c r="AB2817" s="111" t="str">
        <f t="shared" si="620"/>
        <v/>
      </c>
      <c r="AC2817" s="121" t="str">
        <f t="shared" si="616"/>
        <v/>
      </c>
      <c r="AD2817" s="122" t="str">
        <f t="shared" si="617"/>
        <v/>
      </c>
      <c r="AE2817" s="123" t="str">
        <f t="shared" si="621"/>
        <v/>
      </c>
      <c r="AG2817" s="150" t="str">
        <f t="shared" si="618"/>
        <v/>
      </c>
    </row>
    <row r="2818" spans="1:33" x14ac:dyDescent="0.25">
      <c r="A2818" s="56"/>
      <c r="B2818" s="70"/>
      <c r="C2818" s="76"/>
      <c r="D2818" s="73"/>
      <c r="E2818" s="79"/>
      <c r="F2818" s="56"/>
      <c r="G2818" s="13" t="str">
        <f t="shared" si="609"/>
        <v/>
      </c>
      <c r="H2818" s="56"/>
      <c r="K2818" s="128"/>
      <c r="L2818" s="128"/>
      <c r="M2818" s="128"/>
      <c r="N2818" s="84" t="str">
        <f t="shared" si="610"/>
        <v/>
      </c>
      <c r="O2818" s="128"/>
      <c r="P2818" s="84" t="str">
        <f t="shared" si="611"/>
        <v/>
      </c>
      <c r="Q2818" s="84" t="str">
        <f t="shared" si="608"/>
        <v/>
      </c>
      <c r="R2818" s="84" t="str">
        <f t="shared" si="612"/>
        <v/>
      </c>
      <c r="S2818" s="84" t="str">
        <f t="shared" si="613"/>
        <v/>
      </c>
      <c r="U2818" s="84" t="str">
        <f t="shared" si="614"/>
        <v/>
      </c>
      <c r="W2818" s="108" t="str">
        <f>IF($N2818="", "", SUM($D$11:$D2818))</f>
        <v/>
      </c>
      <c r="X2818" s="111" t="str">
        <f t="shared" si="615"/>
        <v/>
      </c>
      <c r="Y2818" s="114" t="str">
        <f t="shared" si="619"/>
        <v/>
      </c>
      <c r="Z2818" s="111" t="str">
        <f>IF(X2818="", "", X2818-SUM($Z$11:$Z2817))</f>
        <v/>
      </c>
      <c r="AA2818" s="111" t="str">
        <f>IF($Y2818="", "", $Y2818-SUM($AA$11:$AA2817))</f>
        <v/>
      </c>
      <c r="AB2818" s="111" t="str">
        <f t="shared" si="620"/>
        <v/>
      </c>
      <c r="AC2818" s="121" t="str">
        <f t="shared" si="616"/>
        <v/>
      </c>
      <c r="AD2818" s="122" t="str">
        <f t="shared" si="617"/>
        <v/>
      </c>
      <c r="AE2818" s="123" t="str">
        <f t="shared" si="621"/>
        <v/>
      </c>
      <c r="AG2818" s="150" t="str">
        <f t="shared" si="618"/>
        <v/>
      </c>
    </row>
    <row r="2819" spans="1:33" x14ac:dyDescent="0.25">
      <c r="A2819" s="56"/>
      <c r="B2819" s="70"/>
      <c r="C2819" s="76"/>
      <c r="D2819" s="73"/>
      <c r="E2819" s="79"/>
      <c r="F2819" s="56"/>
      <c r="G2819" s="13" t="str">
        <f t="shared" si="609"/>
        <v/>
      </c>
      <c r="H2819" s="56"/>
      <c r="K2819" s="128"/>
      <c r="L2819" s="128"/>
      <c r="M2819" s="128"/>
      <c r="N2819" s="84" t="str">
        <f t="shared" si="610"/>
        <v/>
      </c>
      <c r="O2819" s="128"/>
      <c r="P2819" s="84" t="str">
        <f t="shared" si="611"/>
        <v/>
      </c>
      <c r="Q2819" s="84" t="str">
        <f t="shared" si="608"/>
        <v/>
      </c>
      <c r="R2819" s="84" t="str">
        <f t="shared" si="612"/>
        <v/>
      </c>
      <c r="S2819" s="84" t="str">
        <f t="shared" si="613"/>
        <v/>
      </c>
      <c r="U2819" s="84" t="str">
        <f t="shared" si="614"/>
        <v/>
      </c>
      <c r="W2819" s="108" t="str">
        <f>IF($N2819="", "", SUM($D$11:$D2819))</f>
        <v/>
      </c>
      <c r="X2819" s="111" t="str">
        <f t="shared" si="615"/>
        <v/>
      </c>
      <c r="Y2819" s="114" t="str">
        <f t="shared" si="619"/>
        <v/>
      </c>
      <c r="Z2819" s="111" t="str">
        <f>IF(X2819="", "", X2819-SUM($Z$11:$Z2818))</f>
        <v/>
      </c>
      <c r="AA2819" s="111" t="str">
        <f>IF($Y2819="", "", $Y2819-SUM($AA$11:$AA2818))</f>
        <v/>
      </c>
      <c r="AB2819" s="111" t="str">
        <f t="shared" si="620"/>
        <v/>
      </c>
      <c r="AC2819" s="121" t="str">
        <f t="shared" si="616"/>
        <v/>
      </c>
      <c r="AD2819" s="122" t="str">
        <f t="shared" si="617"/>
        <v/>
      </c>
      <c r="AE2819" s="123" t="str">
        <f t="shared" si="621"/>
        <v/>
      </c>
      <c r="AG2819" s="150" t="str">
        <f t="shared" si="618"/>
        <v/>
      </c>
    </row>
    <row r="2820" spans="1:33" x14ac:dyDescent="0.25">
      <c r="A2820" s="56"/>
      <c r="B2820" s="70"/>
      <c r="C2820" s="76"/>
      <c r="D2820" s="73"/>
      <c r="E2820" s="79"/>
      <c r="F2820" s="56"/>
      <c r="G2820" s="13" t="str">
        <f t="shared" si="609"/>
        <v/>
      </c>
      <c r="H2820" s="56"/>
      <c r="K2820" s="128"/>
      <c r="L2820" s="128"/>
      <c r="M2820" s="128"/>
      <c r="N2820" s="84" t="str">
        <f t="shared" si="610"/>
        <v/>
      </c>
      <c r="O2820" s="128"/>
      <c r="P2820" s="84" t="str">
        <f t="shared" si="611"/>
        <v/>
      </c>
      <c r="Q2820" s="84" t="str">
        <f t="shared" si="608"/>
        <v/>
      </c>
      <c r="R2820" s="84" t="str">
        <f t="shared" si="612"/>
        <v/>
      </c>
      <c r="S2820" s="84" t="str">
        <f t="shared" si="613"/>
        <v/>
      </c>
      <c r="U2820" s="84" t="str">
        <f t="shared" si="614"/>
        <v/>
      </c>
      <c r="W2820" s="108" t="str">
        <f>IF($N2820="", "", SUM($D$11:$D2820))</f>
        <v/>
      </c>
      <c r="X2820" s="111" t="str">
        <f t="shared" si="615"/>
        <v/>
      </c>
      <c r="Y2820" s="114" t="str">
        <f t="shared" si="619"/>
        <v/>
      </c>
      <c r="Z2820" s="111" t="str">
        <f>IF(X2820="", "", X2820-SUM($Z$11:$Z2819))</f>
        <v/>
      </c>
      <c r="AA2820" s="111" t="str">
        <f>IF($Y2820="", "", $Y2820-SUM($AA$11:$AA2819))</f>
        <v/>
      </c>
      <c r="AB2820" s="111" t="str">
        <f t="shared" si="620"/>
        <v/>
      </c>
      <c r="AC2820" s="121" t="str">
        <f t="shared" si="616"/>
        <v/>
      </c>
      <c r="AD2820" s="122" t="str">
        <f t="shared" si="617"/>
        <v/>
      </c>
      <c r="AE2820" s="123" t="str">
        <f t="shared" si="621"/>
        <v/>
      </c>
      <c r="AG2820" s="150" t="str">
        <f t="shared" si="618"/>
        <v/>
      </c>
    </row>
    <row r="2821" spans="1:33" x14ac:dyDescent="0.25">
      <c r="A2821" s="56"/>
      <c r="B2821" s="70"/>
      <c r="C2821" s="76"/>
      <c r="D2821" s="73"/>
      <c r="E2821" s="79"/>
      <c r="F2821" s="56"/>
      <c r="G2821" s="13" t="str">
        <f t="shared" si="609"/>
        <v/>
      </c>
      <c r="H2821" s="56"/>
      <c r="K2821" s="128"/>
      <c r="L2821" s="128"/>
      <c r="M2821" s="128"/>
      <c r="N2821" s="84" t="str">
        <f t="shared" si="610"/>
        <v/>
      </c>
      <c r="O2821" s="128"/>
      <c r="P2821" s="84" t="str">
        <f t="shared" si="611"/>
        <v/>
      </c>
      <c r="Q2821" s="84" t="str">
        <f t="shared" si="608"/>
        <v/>
      </c>
      <c r="R2821" s="84" t="str">
        <f t="shared" si="612"/>
        <v/>
      </c>
      <c r="S2821" s="84" t="str">
        <f t="shared" si="613"/>
        <v/>
      </c>
      <c r="U2821" s="84" t="str">
        <f t="shared" si="614"/>
        <v/>
      </c>
      <c r="W2821" s="108" t="str">
        <f>IF($N2821="", "", SUM($D$11:$D2821))</f>
        <v/>
      </c>
      <c r="X2821" s="111" t="str">
        <f t="shared" si="615"/>
        <v/>
      </c>
      <c r="Y2821" s="114" t="str">
        <f t="shared" si="619"/>
        <v/>
      </c>
      <c r="Z2821" s="111" t="str">
        <f>IF(X2821="", "", X2821-SUM($Z$11:$Z2820))</f>
        <v/>
      </c>
      <c r="AA2821" s="111" t="str">
        <f>IF($Y2821="", "", $Y2821-SUM($AA$11:$AA2820))</f>
        <v/>
      </c>
      <c r="AB2821" s="111" t="str">
        <f t="shared" si="620"/>
        <v/>
      </c>
      <c r="AC2821" s="121" t="str">
        <f t="shared" si="616"/>
        <v/>
      </c>
      <c r="AD2821" s="122" t="str">
        <f t="shared" si="617"/>
        <v/>
      </c>
      <c r="AE2821" s="123" t="str">
        <f t="shared" si="621"/>
        <v/>
      </c>
      <c r="AG2821" s="150" t="str">
        <f t="shared" si="618"/>
        <v/>
      </c>
    </row>
    <row r="2822" spans="1:33" x14ac:dyDescent="0.25">
      <c r="A2822" s="56"/>
      <c r="B2822" s="70"/>
      <c r="C2822" s="76"/>
      <c r="D2822" s="73"/>
      <c r="E2822" s="79"/>
      <c r="F2822" s="56"/>
      <c r="G2822" s="13" t="str">
        <f t="shared" si="609"/>
        <v/>
      </c>
      <c r="H2822" s="56"/>
      <c r="K2822" s="128"/>
      <c r="L2822" s="128"/>
      <c r="M2822" s="128"/>
      <c r="N2822" s="84" t="str">
        <f t="shared" si="610"/>
        <v/>
      </c>
      <c r="O2822" s="128"/>
      <c r="P2822" s="84" t="str">
        <f t="shared" si="611"/>
        <v/>
      </c>
      <c r="Q2822" s="84" t="str">
        <f t="shared" si="608"/>
        <v/>
      </c>
      <c r="R2822" s="84" t="str">
        <f t="shared" si="612"/>
        <v/>
      </c>
      <c r="S2822" s="84" t="str">
        <f t="shared" si="613"/>
        <v/>
      </c>
      <c r="U2822" s="84" t="str">
        <f t="shared" si="614"/>
        <v/>
      </c>
      <c r="W2822" s="108" t="str">
        <f>IF($N2822="", "", SUM($D$11:$D2822))</f>
        <v/>
      </c>
      <c r="X2822" s="111" t="str">
        <f t="shared" si="615"/>
        <v/>
      </c>
      <c r="Y2822" s="114" t="str">
        <f t="shared" si="619"/>
        <v/>
      </c>
      <c r="Z2822" s="111" t="str">
        <f>IF(X2822="", "", X2822-SUM($Z$11:$Z2821))</f>
        <v/>
      </c>
      <c r="AA2822" s="111" t="str">
        <f>IF($Y2822="", "", $Y2822-SUM($AA$11:$AA2821))</f>
        <v/>
      </c>
      <c r="AB2822" s="111" t="str">
        <f t="shared" si="620"/>
        <v/>
      </c>
      <c r="AC2822" s="121" t="str">
        <f t="shared" si="616"/>
        <v/>
      </c>
      <c r="AD2822" s="122" t="str">
        <f t="shared" si="617"/>
        <v/>
      </c>
      <c r="AE2822" s="123" t="str">
        <f t="shared" si="621"/>
        <v/>
      </c>
      <c r="AG2822" s="150" t="str">
        <f t="shared" si="618"/>
        <v/>
      </c>
    </row>
    <row r="2823" spans="1:33" x14ac:dyDescent="0.25">
      <c r="A2823" s="56"/>
      <c r="B2823" s="70"/>
      <c r="C2823" s="76"/>
      <c r="D2823" s="73"/>
      <c r="E2823" s="79"/>
      <c r="F2823" s="56"/>
      <c r="G2823" s="13" t="str">
        <f t="shared" si="609"/>
        <v/>
      </c>
      <c r="H2823" s="56"/>
      <c r="K2823" s="128"/>
      <c r="L2823" s="128"/>
      <c r="M2823" s="128"/>
      <c r="N2823" s="84" t="str">
        <f t="shared" si="610"/>
        <v/>
      </c>
      <c r="O2823" s="128"/>
      <c r="P2823" s="84" t="str">
        <f t="shared" si="611"/>
        <v/>
      </c>
      <c r="Q2823" s="84" t="str">
        <f t="shared" si="608"/>
        <v/>
      </c>
      <c r="R2823" s="84" t="str">
        <f t="shared" si="612"/>
        <v/>
      </c>
      <c r="S2823" s="84" t="str">
        <f t="shared" si="613"/>
        <v/>
      </c>
      <c r="U2823" s="84" t="str">
        <f t="shared" si="614"/>
        <v/>
      </c>
      <c r="W2823" s="108" t="str">
        <f>IF($N2823="", "", SUM($D$11:$D2823))</f>
        <v/>
      </c>
      <c r="X2823" s="111" t="str">
        <f t="shared" si="615"/>
        <v/>
      </c>
      <c r="Y2823" s="114" t="str">
        <f t="shared" si="619"/>
        <v/>
      </c>
      <c r="Z2823" s="111" t="str">
        <f>IF(X2823="", "", X2823-SUM($Z$11:$Z2822))</f>
        <v/>
      </c>
      <c r="AA2823" s="111" t="str">
        <f>IF($Y2823="", "", $Y2823-SUM($AA$11:$AA2822))</f>
        <v/>
      </c>
      <c r="AB2823" s="111" t="str">
        <f t="shared" si="620"/>
        <v/>
      </c>
      <c r="AC2823" s="121" t="str">
        <f t="shared" si="616"/>
        <v/>
      </c>
      <c r="AD2823" s="122" t="str">
        <f t="shared" si="617"/>
        <v/>
      </c>
      <c r="AE2823" s="123" t="str">
        <f t="shared" si="621"/>
        <v/>
      </c>
      <c r="AG2823" s="150" t="str">
        <f t="shared" si="618"/>
        <v/>
      </c>
    </row>
    <row r="2824" spans="1:33" x14ac:dyDescent="0.25">
      <c r="A2824" s="56"/>
      <c r="B2824" s="70"/>
      <c r="C2824" s="76"/>
      <c r="D2824" s="73"/>
      <c r="E2824" s="79"/>
      <c r="F2824" s="56"/>
      <c r="G2824" s="13" t="str">
        <f t="shared" si="609"/>
        <v/>
      </c>
      <c r="H2824" s="56"/>
      <c r="K2824" s="128"/>
      <c r="L2824" s="128"/>
      <c r="M2824" s="128"/>
      <c r="N2824" s="84" t="str">
        <f t="shared" si="610"/>
        <v/>
      </c>
      <c r="O2824" s="128"/>
      <c r="P2824" s="84" t="str">
        <f t="shared" si="611"/>
        <v/>
      </c>
      <c r="Q2824" s="84" t="str">
        <f t="shared" si="608"/>
        <v/>
      </c>
      <c r="R2824" s="84" t="str">
        <f t="shared" si="612"/>
        <v/>
      </c>
      <c r="S2824" s="84" t="str">
        <f t="shared" si="613"/>
        <v/>
      </c>
      <c r="U2824" s="84" t="str">
        <f t="shared" si="614"/>
        <v/>
      </c>
      <c r="W2824" s="108" t="str">
        <f>IF($N2824="", "", SUM($D$11:$D2824))</f>
        <v/>
      </c>
      <c r="X2824" s="111" t="str">
        <f t="shared" si="615"/>
        <v/>
      </c>
      <c r="Y2824" s="114" t="str">
        <f t="shared" si="619"/>
        <v/>
      </c>
      <c r="Z2824" s="111" t="str">
        <f>IF(X2824="", "", X2824-SUM($Z$11:$Z2823))</f>
        <v/>
      </c>
      <c r="AA2824" s="111" t="str">
        <f>IF($Y2824="", "", $Y2824-SUM($AA$11:$AA2823))</f>
        <v/>
      </c>
      <c r="AB2824" s="111" t="str">
        <f t="shared" si="620"/>
        <v/>
      </c>
      <c r="AC2824" s="121" t="str">
        <f t="shared" si="616"/>
        <v/>
      </c>
      <c r="AD2824" s="122" t="str">
        <f t="shared" si="617"/>
        <v/>
      </c>
      <c r="AE2824" s="123" t="str">
        <f t="shared" si="621"/>
        <v/>
      </c>
      <c r="AG2824" s="150" t="str">
        <f t="shared" si="618"/>
        <v/>
      </c>
    </row>
    <row r="2825" spans="1:33" x14ac:dyDescent="0.25">
      <c r="A2825" s="56"/>
      <c r="B2825" s="70"/>
      <c r="C2825" s="76"/>
      <c r="D2825" s="73"/>
      <c r="E2825" s="79"/>
      <c r="F2825" s="56"/>
      <c r="G2825" s="13" t="str">
        <f t="shared" si="609"/>
        <v/>
      </c>
      <c r="H2825" s="56"/>
      <c r="K2825" s="128"/>
      <c r="L2825" s="128"/>
      <c r="M2825" s="128"/>
      <c r="N2825" s="84" t="str">
        <f t="shared" si="610"/>
        <v/>
      </c>
      <c r="O2825" s="128"/>
      <c r="P2825" s="84" t="str">
        <f t="shared" si="611"/>
        <v/>
      </c>
      <c r="Q2825" s="84" t="str">
        <f t="shared" si="608"/>
        <v/>
      </c>
      <c r="R2825" s="84" t="str">
        <f t="shared" si="612"/>
        <v/>
      </c>
      <c r="S2825" s="84" t="str">
        <f t="shared" si="613"/>
        <v/>
      </c>
      <c r="U2825" s="84" t="str">
        <f t="shared" si="614"/>
        <v/>
      </c>
      <c r="W2825" s="108" t="str">
        <f>IF($N2825="", "", SUM($D$11:$D2825))</f>
        <v/>
      </c>
      <c r="X2825" s="111" t="str">
        <f t="shared" si="615"/>
        <v/>
      </c>
      <c r="Y2825" s="114" t="str">
        <f t="shared" si="619"/>
        <v/>
      </c>
      <c r="Z2825" s="111" t="str">
        <f>IF(X2825="", "", X2825-SUM($Z$11:$Z2824))</f>
        <v/>
      </c>
      <c r="AA2825" s="111" t="str">
        <f>IF($Y2825="", "", $Y2825-SUM($AA$11:$AA2824))</f>
        <v/>
      </c>
      <c r="AB2825" s="111" t="str">
        <f t="shared" si="620"/>
        <v/>
      </c>
      <c r="AC2825" s="121" t="str">
        <f t="shared" si="616"/>
        <v/>
      </c>
      <c r="AD2825" s="122" t="str">
        <f t="shared" si="617"/>
        <v/>
      </c>
      <c r="AE2825" s="123" t="str">
        <f t="shared" si="621"/>
        <v/>
      </c>
      <c r="AG2825" s="150" t="str">
        <f t="shared" si="618"/>
        <v/>
      </c>
    </row>
    <row r="2826" spans="1:33" x14ac:dyDescent="0.25">
      <c r="A2826" s="56"/>
      <c r="B2826" s="70"/>
      <c r="C2826" s="76"/>
      <c r="D2826" s="73"/>
      <c r="E2826" s="79"/>
      <c r="F2826" s="56"/>
      <c r="G2826" s="13" t="str">
        <f t="shared" si="609"/>
        <v/>
      </c>
      <c r="H2826" s="56"/>
      <c r="K2826" s="128"/>
      <c r="L2826" s="128"/>
      <c r="M2826" s="128"/>
      <c r="N2826" s="84" t="str">
        <f t="shared" si="610"/>
        <v/>
      </c>
      <c r="O2826" s="128"/>
      <c r="P2826" s="84" t="str">
        <f t="shared" si="611"/>
        <v/>
      </c>
      <c r="Q2826" s="84" t="str">
        <f t="shared" si="608"/>
        <v/>
      </c>
      <c r="R2826" s="84" t="str">
        <f t="shared" si="612"/>
        <v/>
      </c>
      <c r="S2826" s="84" t="str">
        <f t="shared" si="613"/>
        <v/>
      </c>
      <c r="U2826" s="84" t="str">
        <f t="shared" si="614"/>
        <v/>
      </c>
      <c r="W2826" s="108" t="str">
        <f>IF($N2826="", "", SUM($D$11:$D2826))</f>
        <v/>
      </c>
      <c r="X2826" s="111" t="str">
        <f t="shared" si="615"/>
        <v/>
      </c>
      <c r="Y2826" s="114" t="str">
        <f t="shared" si="619"/>
        <v/>
      </c>
      <c r="Z2826" s="111" t="str">
        <f>IF(X2826="", "", X2826-SUM($Z$11:$Z2825))</f>
        <v/>
      </c>
      <c r="AA2826" s="111" t="str">
        <f>IF($Y2826="", "", $Y2826-SUM($AA$11:$AA2825))</f>
        <v/>
      </c>
      <c r="AB2826" s="111" t="str">
        <f t="shared" si="620"/>
        <v/>
      </c>
      <c r="AC2826" s="121" t="str">
        <f t="shared" si="616"/>
        <v/>
      </c>
      <c r="AD2826" s="122" t="str">
        <f t="shared" si="617"/>
        <v/>
      </c>
      <c r="AE2826" s="123" t="str">
        <f t="shared" si="621"/>
        <v/>
      </c>
      <c r="AG2826" s="150" t="str">
        <f t="shared" si="618"/>
        <v/>
      </c>
    </row>
    <row r="2827" spans="1:33" x14ac:dyDescent="0.25">
      <c r="A2827" s="56"/>
      <c r="B2827" s="70"/>
      <c r="C2827" s="76"/>
      <c r="D2827" s="73"/>
      <c r="E2827" s="79"/>
      <c r="F2827" s="56"/>
      <c r="G2827" s="13" t="str">
        <f t="shared" si="609"/>
        <v/>
      </c>
      <c r="H2827" s="56"/>
      <c r="K2827" s="128"/>
      <c r="L2827" s="128"/>
      <c r="M2827" s="128"/>
      <c r="N2827" s="84" t="str">
        <f t="shared" si="610"/>
        <v/>
      </c>
      <c r="O2827" s="128"/>
      <c r="P2827" s="84" t="str">
        <f t="shared" si="611"/>
        <v/>
      </c>
      <c r="Q2827" s="84" t="str">
        <f t="shared" ref="Q2827:Q2890" si="622">IF($N2827="", "", IF(AND(Q$5="X", C2827=""), $N$6, IF(AND(NOT(C2827=""), COUNTIF(L$11:L$17, C2827)=0), $N$7, "")))</f>
        <v/>
      </c>
      <c r="R2827" s="84" t="str">
        <f t="shared" si="612"/>
        <v/>
      </c>
      <c r="S2827" s="84" t="str">
        <f t="shared" si="613"/>
        <v/>
      </c>
      <c r="U2827" s="84" t="str">
        <f t="shared" si="614"/>
        <v/>
      </c>
      <c r="W2827" s="108" t="str">
        <f>IF($N2827="", "", SUM($D$11:$D2827))</f>
        <v/>
      </c>
      <c r="X2827" s="111" t="str">
        <f t="shared" si="615"/>
        <v/>
      </c>
      <c r="Y2827" s="114" t="str">
        <f t="shared" si="619"/>
        <v/>
      </c>
      <c r="Z2827" s="111" t="str">
        <f>IF(X2827="", "", X2827-SUM($Z$11:$Z2826))</f>
        <v/>
      </c>
      <c r="AA2827" s="111" t="str">
        <f>IF($Y2827="", "", $Y2827-SUM($AA$11:$AA2826))</f>
        <v/>
      </c>
      <c r="AB2827" s="111" t="str">
        <f t="shared" si="620"/>
        <v/>
      </c>
      <c r="AC2827" s="121" t="str">
        <f t="shared" si="616"/>
        <v/>
      </c>
      <c r="AD2827" s="122" t="str">
        <f t="shared" si="617"/>
        <v/>
      </c>
      <c r="AE2827" s="123" t="str">
        <f t="shared" si="621"/>
        <v/>
      </c>
      <c r="AG2827" s="150" t="str">
        <f t="shared" si="618"/>
        <v/>
      </c>
    </row>
    <row r="2828" spans="1:33" x14ac:dyDescent="0.25">
      <c r="A2828" s="56"/>
      <c r="B2828" s="70"/>
      <c r="C2828" s="76"/>
      <c r="D2828" s="73"/>
      <c r="E2828" s="79"/>
      <c r="F2828" s="56"/>
      <c r="G2828" s="13" t="str">
        <f t="shared" ref="G2828:G2891" si="623">IF($B2828="", "", TEXT($B2828, "mmm"))</f>
        <v/>
      </c>
      <c r="H2828" s="56"/>
      <c r="K2828" s="128"/>
      <c r="L2828" s="128"/>
      <c r="M2828" s="128"/>
      <c r="N2828" s="84" t="str">
        <f t="shared" ref="N2828:N2891" si="624">IF(COUNTIF($B2828:$E2828, "")=4, "", "X")</f>
        <v/>
      </c>
      <c r="O2828" s="128"/>
      <c r="P2828" s="84" t="str">
        <f t="shared" ref="P2828:P2891" si="625">IF($N2828="", "", IF(AND(P$5="X", B2828=""), $N$6, IFERROR(IF(AND(NOT(B2828=""), OR(ISNUMBER(B2828)=FALSE, B2828&lt;$L$2, B2828&gt;$L$3)), $N$7, ""), $N$7)))</f>
        <v/>
      </c>
      <c r="Q2828" s="84" t="str">
        <f t="shared" si="622"/>
        <v/>
      </c>
      <c r="R2828" s="84" t="str">
        <f t="shared" ref="R2828:R2891" si="626">IF($N2828="", "", IF(AND(R$5="X", D2828=""), $N$6, IF(AND(NOT(D2828=""), ISNUMBER(D2828)=FALSE), $N$7, "")))</f>
        <v/>
      </c>
      <c r="S2828" s="84" t="str">
        <f t="shared" ref="S2828:S2891" si="627">IF($N2828="", "", IF(AND(S$5="X", E2828=""), $N$6, ""))</f>
        <v/>
      </c>
      <c r="U2828" s="84" t="str">
        <f t="shared" ref="U2828:U2891" si="628">IF($B2828="", "", TEXT($B2828, "mmm yyyy"))</f>
        <v/>
      </c>
      <c r="W2828" s="108" t="str">
        <f>IF($N2828="", "", SUM($D$11:$D2828))</f>
        <v/>
      </c>
      <c r="X2828" s="111" t="str">
        <f t="shared" ref="X2828:X2891" si="629">IF(W2828="", "", IF(W2828&lt;=$X$4, W2828, $X$4))</f>
        <v/>
      </c>
      <c r="Y2828" s="114" t="str">
        <f t="shared" si="619"/>
        <v/>
      </c>
      <c r="Z2828" s="111" t="str">
        <f>IF(X2828="", "", X2828-SUM($Z$11:$Z2827))</f>
        <v/>
      </c>
      <c r="AA2828" s="111" t="str">
        <f>IF($Y2828="", "", $Y2828-SUM($AA$11:$AA2827))</f>
        <v/>
      </c>
      <c r="AB2828" s="111" t="str">
        <f t="shared" si="620"/>
        <v/>
      </c>
      <c r="AC2828" s="121" t="str">
        <f t="shared" ref="AC2828:AC2891" si="630">IF($N2828="", "", $Z2828*$AC$4)</f>
        <v/>
      </c>
      <c r="AD2828" s="122" t="str">
        <f t="shared" ref="AD2828:AD2891" si="631">IF($N2828="", "", $AA2828*$AC$5)</f>
        <v/>
      </c>
      <c r="AE2828" s="123" t="str">
        <f t="shared" si="621"/>
        <v/>
      </c>
      <c r="AG2828" s="150" t="str">
        <f t="shared" ref="AG2828:AG2891" si="632">IF(OR($U2828="", $C2828=""), "", CONCATENATE($C2828, " - ", $U2828))</f>
        <v/>
      </c>
    </row>
    <row r="2829" spans="1:33" x14ac:dyDescent="0.25">
      <c r="A2829" s="56"/>
      <c r="B2829" s="70"/>
      <c r="C2829" s="76"/>
      <c r="D2829" s="73"/>
      <c r="E2829" s="79"/>
      <c r="F2829" s="56"/>
      <c r="G2829" s="13" t="str">
        <f t="shared" si="623"/>
        <v/>
      </c>
      <c r="H2829" s="56"/>
      <c r="K2829" s="128"/>
      <c r="L2829" s="128"/>
      <c r="M2829" s="128"/>
      <c r="N2829" s="84" t="str">
        <f t="shared" si="624"/>
        <v/>
      </c>
      <c r="O2829" s="128"/>
      <c r="P2829" s="84" t="str">
        <f t="shared" si="625"/>
        <v/>
      </c>
      <c r="Q2829" s="84" t="str">
        <f t="shared" si="622"/>
        <v/>
      </c>
      <c r="R2829" s="84" t="str">
        <f t="shared" si="626"/>
        <v/>
      </c>
      <c r="S2829" s="84" t="str">
        <f t="shared" si="627"/>
        <v/>
      </c>
      <c r="U2829" s="84" t="str">
        <f t="shared" si="628"/>
        <v/>
      </c>
      <c r="W2829" s="108" t="str">
        <f>IF($N2829="", "", SUM($D$11:$D2829))</f>
        <v/>
      </c>
      <c r="X2829" s="111" t="str">
        <f t="shared" si="629"/>
        <v/>
      </c>
      <c r="Y2829" s="114" t="str">
        <f t="shared" si="619"/>
        <v/>
      </c>
      <c r="Z2829" s="111" t="str">
        <f>IF(X2829="", "", X2829-SUM($Z$11:$Z2828))</f>
        <v/>
      </c>
      <c r="AA2829" s="111" t="str">
        <f>IF($Y2829="", "", $Y2829-SUM($AA$11:$AA2828))</f>
        <v/>
      </c>
      <c r="AB2829" s="111" t="str">
        <f t="shared" si="620"/>
        <v/>
      </c>
      <c r="AC2829" s="121" t="str">
        <f t="shared" si="630"/>
        <v/>
      </c>
      <c r="AD2829" s="122" t="str">
        <f t="shared" si="631"/>
        <v/>
      </c>
      <c r="AE2829" s="123" t="str">
        <f t="shared" si="621"/>
        <v/>
      </c>
      <c r="AG2829" s="150" t="str">
        <f t="shared" si="632"/>
        <v/>
      </c>
    </row>
    <row r="2830" spans="1:33" x14ac:dyDescent="0.25">
      <c r="A2830" s="56"/>
      <c r="B2830" s="70"/>
      <c r="C2830" s="76"/>
      <c r="D2830" s="73"/>
      <c r="E2830" s="79"/>
      <c r="F2830" s="56"/>
      <c r="G2830" s="13" t="str">
        <f t="shared" si="623"/>
        <v/>
      </c>
      <c r="H2830" s="56"/>
      <c r="K2830" s="128"/>
      <c r="L2830" s="128"/>
      <c r="M2830" s="128"/>
      <c r="N2830" s="84" t="str">
        <f t="shared" si="624"/>
        <v/>
      </c>
      <c r="O2830" s="128"/>
      <c r="P2830" s="84" t="str">
        <f t="shared" si="625"/>
        <v/>
      </c>
      <c r="Q2830" s="84" t="str">
        <f t="shared" si="622"/>
        <v/>
      </c>
      <c r="R2830" s="84" t="str">
        <f t="shared" si="626"/>
        <v/>
      </c>
      <c r="S2830" s="84" t="str">
        <f t="shared" si="627"/>
        <v/>
      </c>
      <c r="U2830" s="84" t="str">
        <f t="shared" si="628"/>
        <v/>
      </c>
      <c r="W2830" s="108" t="str">
        <f>IF($N2830="", "", SUM($D$11:$D2830))</f>
        <v/>
      </c>
      <c r="X2830" s="111" t="str">
        <f t="shared" si="629"/>
        <v/>
      </c>
      <c r="Y2830" s="114" t="str">
        <f t="shared" ref="Y2830:Y2893" si="633">IF(W2830="", "", IF(W2830&lt;=$X$4, 0, W2830-$X$4))</f>
        <v/>
      </c>
      <c r="Z2830" s="111" t="str">
        <f>IF(X2830="", "", X2830-SUM($Z$11:$Z2829))</f>
        <v/>
      </c>
      <c r="AA2830" s="111" t="str">
        <f>IF($Y2830="", "", $Y2830-SUM($AA$11:$AA2829))</f>
        <v/>
      </c>
      <c r="AB2830" s="111" t="str">
        <f t="shared" ref="AB2830:AB2893" si="634">IF($N2830="", "", SUM(Z2830:AA2830))</f>
        <v/>
      </c>
      <c r="AC2830" s="121" t="str">
        <f t="shared" si="630"/>
        <v/>
      </c>
      <c r="AD2830" s="122" t="str">
        <f t="shared" si="631"/>
        <v/>
      </c>
      <c r="AE2830" s="123" t="str">
        <f t="shared" ref="AE2830:AE2893" si="635">IF($N2830="", "", SUM(AC2830:AD2830))</f>
        <v/>
      </c>
      <c r="AG2830" s="150" t="str">
        <f t="shared" si="632"/>
        <v/>
      </c>
    </row>
    <row r="2831" spans="1:33" x14ac:dyDescent="0.25">
      <c r="A2831" s="56"/>
      <c r="B2831" s="70"/>
      <c r="C2831" s="76"/>
      <c r="D2831" s="73"/>
      <c r="E2831" s="79"/>
      <c r="F2831" s="56"/>
      <c r="G2831" s="13" t="str">
        <f t="shared" si="623"/>
        <v/>
      </c>
      <c r="H2831" s="56"/>
      <c r="K2831" s="128"/>
      <c r="L2831" s="128"/>
      <c r="M2831" s="128"/>
      <c r="N2831" s="84" t="str">
        <f t="shared" si="624"/>
        <v/>
      </c>
      <c r="O2831" s="128"/>
      <c r="P2831" s="84" t="str">
        <f t="shared" si="625"/>
        <v/>
      </c>
      <c r="Q2831" s="84" t="str">
        <f t="shared" si="622"/>
        <v/>
      </c>
      <c r="R2831" s="84" t="str">
        <f t="shared" si="626"/>
        <v/>
      </c>
      <c r="S2831" s="84" t="str">
        <f t="shared" si="627"/>
        <v/>
      </c>
      <c r="U2831" s="84" t="str">
        <f t="shared" si="628"/>
        <v/>
      </c>
      <c r="W2831" s="108" t="str">
        <f>IF($N2831="", "", SUM($D$11:$D2831))</f>
        <v/>
      </c>
      <c r="X2831" s="111" t="str">
        <f t="shared" si="629"/>
        <v/>
      </c>
      <c r="Y2831" s="114" t="str">
        <f t="shared" si="633"/>
        <v/>
      </c>
      <c r="Z2831" s="111" t="str">
        <f>IF(X2831="", "", X2831-SUM($Z$11:$Z2830))</f>
        <v/>
      </c>
      <c r="AA2831" s="111" t="str">
        <f>IF($Y2831="", "", $Y2831-SUM($AA$11:$AA2830))</f>
        <v/>
      </c>
      <c r="AB2831" s="111" t="str">
        <f t="shared" si="634"/>
        <v/>
      </c>
      <c r="AC2831" s="121" t="str">
        <f t="shared" si="630"/>
        <v/>
      </c>
      <c r="AD2831" s="122" t="str">
        <f t="shared" si="631"/>
        <v/>
      </c>
      <c r="AE2831" s="123" t="str">
        <f t="shared" si="635"/>
        <v/>
      </c>
      <c r="AG2831" s="150" t="str">
        <f t="shared" si="632"/>
        <v/>
      </c>
    </row>
    <row r="2832" spans="1:33" x14ac:dyDescent="0.25">
      <c r="A2832" s="56"/>
      <c r="B2832" s="70"/>
      <c r="C2832" s="76"/>
      <c r="D2832" s="73"/>
      <c r="E2832" s="79"/>
      <c r="F2832" s="56"/>
      <c r="G2832" s="13" t="str">
        <f t="shared" si="623"/>
        <v/>
      </c>
      <c r="H2832" s="56"/>
      <c r="K2832" s="128"/>
      <c r="L2832" s="128"/>
      <c r="M2832" s="128"/>
      <c r="N2832" s="84" t="str">
        <f t="shared" si="624"/>
        <v/>
      </c>
      <c r="O2832" s="128"/>
      <c r="P2832" s="84" t="str">
        <f t="shared" si="625"/>
        <v/>
      </c>
      <c r="Q2832" s="84" t="str">
        <f t="shared" si="622"/>
        <v/>
      </c>
      <c r="R2832" s="84" t="str">
        <f t="shared" si="626"/>
        <v/>
      </c>
      <c r="S2832" s="84" t="str">
        <f t="shared" si="627"/>
        <v/>
      </c>
      <c r="U2832" s="84" t="str">
        <f t="shared" si="628"/>
        <v/>
      </c>
      <c r="W2832" s="108" t="str">
        <f>IF($N2832="", "", SUM($D$11:$D2832))</f>
        <v/>
      </c>
      <c r="X2832" s="111" t="str">
        <f t="shared" si="629"/>
        <v/>
      </c>
      <c r="Y2832" s="114" t="str">
        <f t="shared" si="633"/>
        <v/>
      </c>
      <c r="Z2832" s="111" t="str">
        <f>IF(X2832="", "", X2832-SUM($Z$11:$Z2831))</f>
        <v/>
      </c>
      <c r="AA2832" s="111" t="str">
        <f>IF($Y2832="", "", $Y2832-SUM($AA$11:$AA2831))</f>
        <v/>
      </c>
      <c r="AB2832" s="111" t="str">
        <f t="shared" si="634"/>
        <v/>
      </c>
      <c r="AC2832" s="121" t="str">
        <f t="shared" si="630"/>
        <v/>
      </c>
      <c r="AD2832" s="122" t="str">
        <f t="shared" si="631"/>
        <v/>
      </c>
      <c r="AE2832" s="123" t="str">
        <f t="shared" si="635"/>
        <v/>
      </c>
      <c r="AG2832" s="150" t="str">
        <f t="shared" si="632"/>
        <v/>
      </c>
    </row>
    <row r="2833" spans="1:33" x14ac:dyDescent="0.25">
      <c r="A2833" s="56"/>
      <c r="B2833" s="70"/>
      <c r="C2833" s="76"/>
      <c r="D2833" s="73"/>
      <c r="E2833" s="79"/>
      <c r="F2833" s="56"/>
      <c r="G2833" s="13" t="str">
        <f t="shared" si="623"/>
        <v/>
      </c>
      <c r="H2833" s="56"/>
      <c r="K2833" s="128"/>
      <c r="L2833" s="128"/>
      <c r="M2833" s="128"/>
      <c r="N2833" s="84" t="str">
        <f t="shared" si="624"/>
        <v/>
      </c>
      <c r="O2833" s="128"/>
      <c r="P2833" s="84" t="str">
        <f t="shared" si="625"/>
        <v/>
      </c>
      <c r="Q2833" s="84" t="str">
        <f t="shared" si="622"/>
        <v/>
      </c>
      <c r="R2833" s="84" t="str">
        <f t="shared" si="626"/>
        <v/>
      </c>
      <c r="S2833" s="84" t="str">
        <f t="shared" si="627"/>
        <v/>
      </c>
      <c r="U2833" s="84" t="str">
        <f t="shared" si="628"/>
        <v/>
      </c>
      <c r="W2833" s="108" t="str">
        <f>IF($N2833="", "", SUM($D$11:$D2833))</f>
        <v/>
      </c>
      <c r="X2833" s="111" t="str">
        <f t="shared" si="629"/>
        <v/>
      </c>
      <c r="Y2833" s="114" t="str">
        <f t="shared" si="633"/>
        <v/>
      </c>
      <c r="Z2833" s="111" t="str">
        <f>IF(X2833="", "", X2833-SUM($Z$11:$Z2832))</f>
        <v/>
      </c>
      <c r="AA2833" s="111" t="str">
        <f>IF($Y2833="", "", $Y2833-SUM($AA$11:$AA2832))</f>
        <v/>
      </c>
      <c r="AB2833" s="111" t="str">
        <f t="shared" si="634"/>
        <v/>
      </c>
      <c r="AC2833" s="121" t="str">
        <f t="shared" si="630"/>
        <v/>
      </c>
      <c r="AD2833" s="122" t="str">
        <f t="shared" si="631"/>
        <v/>
      </c>
      <c r="AE2833" s="123" t="str">
        <f t="shared" si="635"/>
        <v/>
      </c>
      <c r="AG2833" s="150" t="str">
        <f t="shared" si="632"/>
        <v/>
      </c>
    </row>
    <row r="2834" spans="1:33" x14ac:dyDescent="0.25">
      <c r="A2834" s="56"/>
      <c r="B2834" s="70"/>
      <c r="C2834" s="76"/>
      <c r="D2834" s="73"/>
      <c r="E2834" s="79"/>
      <c r="F2834" s="56"/>
      <c r="G2834" s="13" t="str">
        <f t="shared" si="623"/>
        <v/>
      </c>
      <c r="H2834" s="56"/>
      <c r="K2834" s="128"/>
      <c r="L2834" s="128"/>
      <c r="M2834" s="128"/>
      <c r="N2834" s="84" t="str">
        <f t="shared" si="624"/>
        <v/>
      </c>
      <c r="O2834" s="128"/>
      <c r="P2834" s="84" t="str">
        <f t="shared" si="625"/>
        <v/>
      </c>
      <c r="Q2834" s="84" t="str">
        <f t="shared" si="622"/>
        <v/>
      </c>
      <c r="R2834" s="84" t="str">
        <f t="shared" si="626"/>
        <v/>
      </c>
      <c r="S2834" s="84" t="str">
        <f t="shared" si="627"/>
        <v/>
      </c>
      <c r="U2834" s="84" t="str">
        <f t="shared" si="628"/>
        <v/>
      </c>
      <c r="W2834" s="108" t="str">
        <f>IF($N2834="", "", SUM($D$11:$D2834))</f>
        <v/>
      </c>
      <c r="X2834" s="111" t="str">
        <f t="shared" si="629"/>
        <v/>
      </c>
      <c r="Y2834" s="114" t="str">
        <f t="shared" si="633"/>
        <v/>
      </c>
      <c r="Z2834" s="111" t="str">
        <f>IF(X2834="", "", X2834-SUM($Z$11:$Z2833))</f>
        <v/>
      </c>
      <c r="AA2834" s="111" t="str">
        <f>IF($Y2834="", "", $Y2834-SUM($AA$11:$AA2833))</f>
        <v/>
      </c>
      <c r="AB2834" s="111" t="str">
        <f t="shared" si="634"/>
        <v/>
      </c>
      <c r="AC2834" s="121" t="str">
        <f t="shared" si="630"/>
        <v/>
      </c>
      <c r="AD2834" s="122" t="str">
        <f t="shared" si="631"/>
        <v/>
      </c>
      <c r="AE2834" s="123" t="str">
        <f t="shared" si="635"/>
        <v/>
      </c>
      <c r="AG2834" s="150" t="str">
        <f t="shared" si="632"/>
        <v/>
      </c>
    </row>
    <row r="2835" spans="1:33" x14ac:dyDescent="0.25">
      <c r="A2835" s="56"/>
      <c r="B2835" s="70"/>
      <c r="C2835" s="76"/>
      <c r="D2835" s="73"/>
      <c r="E2835" s="79"/>
      <c r="F2835" s="56"/>
      <c r="G2835" s="13" t="str">
        <f t="shared" si="623"/>
        <v/>
      </c>
      <c r="H2835" s="56"/>
      <c r="K2835" s="128"/>
      <c r="L2835" s="128"/>
      <c r="M2835" s="128"/>
      <c r="N2835" s="84" t="str">
        <f t="shared" si="624"/>
        <v/>
      </c>
      <c r="O2835" s="128"/>
      <c r="P2835" s="84" t="str">
        <f t="shared" si="625"/>
        <v/>
      </c>
      <c r="Q2835" s="84" t="str">
        <f t="shared" si="622"/>
        <v/>
      </c>
      <c r="R2835" s="84" t="str">
        <f t="shared" si="626"/>
        <v/>
      </c>
      <c r="S2835" s="84" t="str">
        <f t="shared" si="627"/>
        <v/>
      </c>
      <c r="U2835" s="84" t="str">
        <f t="shared" si="628"/>
        <v/>
      </c>
      <c r="W2835" s="108" t="str">
        <f>IF($N2835="", "", SUM($D$11:$D2835))</f>
        <v/>
      </c>
      <c r="X2835" s="111" t="str">
        <f t="shared" si="629"/>
        <v/>
      </c>
      <c r="Y2835" s="114" t="str">
        <f t="shared" si="633"/>
        <v/>
      </c>
      <c r="Z2835" s="111" t="str">
        <f>IF(X2835="", "", X2835-SUM($Z$11:$Z2834))</f>
        <v/>
      </c>
      <c r="AA2835" s="111" t="str">
        <f>IF($Y2835="", "", $Y2835-SUM($AA$11:$AA2834))</f>
        <v/>
      </c>
      <c r="AB2835" s="111" t="str">
        <f t="shared" si="634"/>
        <v/>
      </c>
      <c r="AC2835" s="121" t="str">
        <f t="shared" si="630"/>
        <v/>
      </c>
      <c r="AD2835" s="122" t="str">
        <f t="shared" si="631"/>
        <v/>
      </c>
      <c r="AE2835" s="123" t="str">
        <f t="shared" si="635"/>
        <v/>
      </c>
      <c r="AG2835" s="150" t="str">
        <f t="shared" si="632"/>
        <v/>
      </c>
    </row>
    <row r="2836" spans="1:33" x14ac:dyDescent="0.25">
      <c r="A2836" s="56"/>
      <c r="B2836" s="70"/>
      <c r="C2836" s="76"/>
      <c r="D2836" s="73"/>
      <c r="E2836" s="79"/>
      <c r="F2836" s="56"/>
      <c r="G2836" s="13" t="str">
        <f t="shared" si="623"/>
        <v/>
      </c>
      <c r="H2836" s="56"/>
      <c r="K2836" s="128"/>
      <c r="L2836" s="128"/>
      <c r="M2836" s="128"/>
      <c r="N2836" s="84" t="str">
        <f t="shared" si="624"/>
        <v/>
      </c>
      <c r="O2836" s="128"/>
      <c r="P2836" s="84" t="str">
        <f t="shared" si="625"/>
        <v/>
      </c>
      <c r="Q2836" s="84" t="str">
        <f t="shared" si="622"/>
        <v/>
      </c>
      <c r="R2836" s="84" t="str">
        <f t="shared" si="626"/>
        <v/>
      </c>
      <c r="S2836" s="84" t="str">
        <f t="shared" si="627"/>
        <v/>
      </c>
      <c r="U2836" s="84" t="str">
        <f t="shared" si="628"/>
        <v/>
      </c>
      <c r="W2836" s="108" t="str">
        <f>IF($N2836="", "", SUM($D$11:$D2836))</f>
        <v/>
      </c>
      <c r="X2836" s="111" t="str">
        <f t="shared" si="629"/>
        <v/>
      </c>
      <c r="Y2836" s="114" t="str">
        <f t="shared" si="633"/>
        <v/>
      </c>
      <c r="Z2836" s="111" t="str">
        <f>IF(X2836="", "", X2836-SUM($Z$11:$Z2835))</f>
        <v/>
      </c>
      <c r="AA2836" s="111" t="str">
        <f>IF($Y2836="", "", $Y2836-SUM($AA$11:$AA2835))</f>
        <v/>
      </c>
      <c r="AB2836" s="111" t="str">
        <f t="shared" si="634"/>
        <v/>
      </c>
      <c r="AC2836" s="121" t="str">
        <f t="shared" si="630"/>
        <v/>
      </c>
      <c r="AD2836" s="122" t="str">
        <f t="shared" si="631"/>
        <v/>
      </c>
      <c r="AE2836" s="123" t="str">
        <f t="shared" si="635"/>
        <v/>
      </c>
      <c r="AG2836" s="150" t="str">
        <f t="shared" si="632"/>
        <v/>
      </c>
    </row>
    <row r="2837" spans="1:33" x14ac:dyDescent="0.25">
      <c r="A2837" s="56"/>
      <c r="B2837" s="70"/>
      <c r="C2837" s="76"/>
      <c r="D2837" s="73"/>
      <c r="E2837" s="79"/>
      <c r="F2837" s="56"/>
      <c r="G2837" s="13" t="str">
        <f t="shared" si="623"/>
        <v/>
      </c>
      <c r="H2837" s="56"/>
      <c r="K2837" s="128"/>
      <c r="L2837" s="128"/>
      <c r="M2837" s="128"/>
      <c r="N2837" s="84" t="str">
        <f t="shared" si="624"/>
        <v/>
      </c>
      <c r="O2837" s="128"/>
      <c r="P2837" s="84" t="str">
        <f t="shared" si="625"/>
        <v/>
      </c>
      <c r="Q2837" s="84" t="str">
        <f t="shared" si="622"/>
        <v/>
      </c>
      <c r="R2837" s="84" t="str">
        <f t="shared" si="626"/>
        <v/>
      </c>
      <c r="S2837" s="84" t="str">
        <f t="shared" si="627"/>
        <v/>
      </c>
      <c r="U2837" s="84" t="str">
        <f t="shared" si="628"/>
        <v/>
      </c>
      <c r="W2837" s="108" t="str">
        <f>IF($N2837="", "", SUM($D$11:$D2837))</f>
        <v/>
      </c>
      <c r="X2837" s="111" t="str">
        <f t="shared" si="629"/>
        <v/>
      </c>
      <c r="Y2837" s="114" t="str">
        <f t="shared" si="633"/>
        <v/>
      </c>
      <c r="Z2837" s="111" t="str">
        <f>IF(X2837="", "", X2837-SUM($Z$11:$Z2836))</f>
        <v/>
      </c>
      <c r="AA2837" s="111" t="str">
        <f>IF($Y2837="", "", $Y2837-SUM($AA$11:$AA2836))</f>
        <v/>
      </c>
      <c r="AB2837" s="111" t="str">
        <f t="shared" si="634"/>
        <v/>
      </c>
      <c r="AC2837" s="121" t="str">
        <f t="shared" si="630"/>
        <v/>
      </c>
      <c r="AD2837" s="122" t="str">
        <f t="shared" si="631"/>
        <v/>
      </c>
      <c r="AE2837" s="123" t="str">
        <f t="shared" si="635"/>
        <v/>
      </c>
      <c r="AG2837" s="150" t="str">
        <f t="shared" si="632"/>
        <v/>
      </c>
    </row>
    <row r="2838" spans="1:33" x14ac:dyDescent="0.25">
      <c r="A2838" s="56"/>
      <c r="B2838" s="70"/>
      <c r="C2838" s="76"/>
      <c r="D2838" s="73"/>
      <c r="E2838" s="79"/>
      <c r="F2838" s="56"/>
      <c r="G2838" s="13" t="str">
        <f t="shared" si="623"/>
        <v/>
      </c>
      <c r="H2838" s="56"/>
      <c r="K2838" s="128"/>
      <c r="L2838" s="128"/>
      <c r="M2838" s="128"/>
      <c r="N2838" s="84" t="str">
        <f t="shared" si="624"/>
        <v/>
      </c>
      <c r="O2838" s="128"/>
      <c r="P2838" s="84" t="str">
        <f t="shared" si="625"/>
        <v/>
      </c>
      <c r="Q2838" s="84" t="str">
        <f t="shared" si="622"/>
        <v/>
      </c>
      <c r="R2838" s="84" t="str">
        <f t="shared" si="626"/>
        <v/>
      </c>
      <c r="S2838" s="84" t="str">
        <f t="shared" si="627"/>
        <v/>
      </c>
      <c r="U2838" s="84" t="str">
        <f t="shared" si="628"/>
        <v/>
      </c>
      <c r="W2838" s="108" t="str">
        <f>IF($N2838="", "", SUM($D$11:$D2838))</f>
        <v/>
      </c>
      <c r="X2838" s="111" t="str">
        <f t="shared" si="629"/>
        <v/>
      </c>
      <c r="Y2838" s="114" t="str">
        <f t="shared" si="633"/>
        <v/>
      </c>
      <c r="Z2838" s="111" t="str">
        <f>IF(X2838="", "", X2838-SUM($Z$11:$Z2837))</f>
        <v/>
      </c>
      <c r="AA2838" s="111" t="str">
        <f>IF($Y2838="", "", $Y2838-SUM($AA$11:$AA2837))</f>
        <v/>
      </c>
      <c r="AB2838" s="111" t="str">
        <f t="shared" si="634"/>
        <v/>
      </c>
      <c r="AC2838" s="121" t="str">
        <f t="shared" si="630"/>
        <v/>
      </c>
      <c r="AD2838" s="122" t="str">
        <f t="shared" si="631"/>
        <v/>
      </c>
      <c r="AE2838" s="123" t="str">
        <f t="shared" si="635"/>
        <v/>
      </c>
      <c r="AG2838" s="150" t="str">
        <f t="shared" si="632"/>
        <v/>
      </c>
    </row>
    <row r="2839" spans="1:33" x14ac:dyDescent="0.25">
      <c r="A2839" s="56"/>
      <c r="B2839" s="70"/>
      <c r="C2839" s="76"/>
      <c r="D2839" s="73"/>
      <c r="E2839" s="79"/>
      <c r="F2839" s="56"/>
      <c r="G2839" s="13" t="str">
        <f t="shared" si="623"/>
        <v/>
      </c>
      <c r="H2839" s="56"/>
      <c r="K2839" s="128"/>
      <c r="L2839" s="128"/>
      <c r="M2839" s="128"/>
      <c r="N2839" s="84" t="str">
        <f t="shared" si="624"/>
        <v/>
      </c>
      <c r="O2839" s="128"/>
      <c r="P2839" s="84" t="str">
        <f t="shared" si="625"/>
        <v/>
      </c>
      <c r="Q2839" s="84" t="str">
        <f t="shared" si="622"/>
        <v/>
      </c>
      <c r="R2839" s="84" t="str">
        <f t="shared" si="626"/>
        <v/>
      </c>
      <c r="S2839" s="84" t="str">
        <f t="shared" si="627"/>
        <v/>
      </c>
      <c r="U2839" s="84" t="str">
        <f t="shared" si="628"/>
        <v/>
      </c>
      <c r="W2839" s="108" t="str">
        <f>IF($N2839="", "", SUM($D$11:$D2839))</f>
        <v/>
      </c>
      <c r="X2839" s="111" t="str">
        <f t="shared" si="629"/>
        <v/>
      </c>
      <c r="Y2839" s="114" t="str">
        <f t="shared" si="633"/>
        <v/>
      </c>
      <c r="Z2839" s="111" t="str">
        <f>IF(X2839="", "", X2839-SUM($Z$11:$Z2838))</f>
        <v/>
      </c>
      <c r="AA2839" s="111" t="str">
        <f>IF($Y2839="", "", $Y2839-SUM($AA$11:$AA2838))</f>
        <v/>
      </c>
      <c r="AB2839" s="111" t="str">
        <f t="shared" si="634"/>
        <v/>
      </c>
      <c r="AC2839" s="121" t="str">
        <f t="shared" si="630"/>
        <v/>
      </c>
      <c r="AD2839" s="122" t="str">
        <f t="shared" si="631"/>
        <v/>
      </c>
      <c r="AE2839" s="123" t="str">
        <f t="shared" si="635"/>
        <v/>
      </c>
      <c r="AG2839" s="150" t="str">
        <f t="shared" si="632"/>
        <v/>
      </c>
    </row>
    <row r="2840" spans="1:33" x14ac:dyDescent="0.25">
      <c r="A2840" s="56"/>
      <c r="B2840" s="70"/>
      <c r="C2840" s="76"/>
      <c r="D2840" s="73"/>
      <c r="E2840" s="79"/>
      <c r="F2840" s="56"/>
      <c r="G2840" s="13" t="str">
        <f t="shared" si="623"/>
        <v/>
      </c>
      <c r="H2840" s="56"/>
      <c r="K2840" s="128"/>
      <c r="L2840" s="128"/>
      <c r="M2840" s="128"/>
      <c r="N2840" s="84" t="str">
        <f t="shared" si="624"/>
        <v/>
      </c>
      <c r="O2840" s="128"/>
      <c r="P2840" s="84" t="str">
        <f t="shared" si="625"/>
        <v/>
      </c>
      <c r="Q2840" s="84" t="str">
        <f t="shared" si="622"/>
        <v/>
      </c>
      <c r="R2840" s="84" t="str">
        <f t="shared" si="626"/>
        <v/>
      </c>
      <c r="S2840" s="84" t="str">
        <f t="shared" si="627"/>
        <v/>
      </c>
      <c r="U2840" s="84" t="str">
        <f t="shared" si="628"/>
        <v/>
      </c>
      <c r="W2840" s="108" t="str">
        <f>IF($N2840="", "", SUM($D$11:$D2840))</f>
        <v/>
      </c>
      <c r="X2840" s="111" t="str">
        <f t="shared" si="629"/>
        <v/>
      </c>
      <c r="Y2840" s="114" t="str">
        <f t="shared" si="633"/>
        <v/>
      </c>
      <c r="Z2840" s="111" t="str">
        <f>IF(X2840="", "", X2840-SUM($Z$11:$Z2839))</f>
        <v/>
      </c>
      <c r="AA2840" s="111" t="str">
        <f>IF($Y2840="", "", $Y2840-SUM($AA$11:$AA2839))</f>
        <v/>
      </c>
      <c r="AB2840" s="111" t="str">
        <f t="shared" si="634"/>
        <v/>
      </c>
      <c r="AC2840" s="121" t="str">
        <f t="shared" si="630"/>
        <v/>
      </c>
      <c r="AD2840" s="122" t="str">
        <f t="shared" si="631"/>
        <v/>
      </c>
      <c r="AE2840" s="123" t="str">
        <f t="shared" si="635"/>
        <v/>
      </c>
      <c r="AG2840" s="150" t="str">
        <f t="shared" si="632"/>
        <v/>
      </c>
    </row>
    <row r="2841" spans="1:33" x14ac:dyDescent="0.25">
      <c r="A2841" s="56"/>
      <c r="B2841" s="70"/>
      <c r="C2841" s="76"/>
      <c r="D2841" s="73"/>
      <c r="E2841" s="79"/>
      <c r="F2841" s="56"/>
      <c r="G2841" s="13" t="str">
        <f t="shared" si="623"/>
        <v/>
      </c>
      <c r="H2841" s="56"/>
      <c r="K2841" s="128"/>
      <c r="L2841" s="128"/>
      <c r="M2841" s="128"/>
      <c r="N2841" s="84" t="str">
        <f t="shared" si="624"/>
        <v/>
      </c>
      <c r="O2841" s="128"/>
      <c r="P2841" s="84" t="str">
        <f t="shared" si="625"/>
        <v/>
      </c>
      <c r="Q2841" s="84" t="str">
        <f t="shared" si="622"/>
        <v/>
      </c>
      <c r="R2841" s="84" t="str">
        <f t="shared" si="626"/>
        <v/>
      </c>
      <c r="S2841" s="84" t="str">
        <f t="shared" si="627"/>
        <v/>
      </c>
      <c r="U2841" s="84" t="str">
        <f t="shared" si="628"/>
        <v/>
      </c>
      <c r="W2841" s="108" t="str">
        <f>IF($N2841="", "", SUM($D$11:$D2841))</f>
        <v/>
      </c>
      <c r="X2841" s="111" t="str">
        <f t="shared" si="629"/>
        <v/>
      </c>
      <c r="Y2841" s="114" t="str">
        <f t="shared" si="633"/>
        <v/>
      </c>
      <c r="Z2841" s="111" t="str">
        <f>IF(X2841="", "", X2841-SUM($Z$11:$Z2840))</f>
        <v/>
      </c>
      <c r="AA2841" s="111" t="str">
        <f>IF($Y2841="", "", $Y2841-SUM($AA$11:$AA2840))</f>
        <v/>
      </c>
      <c r="AB2841" s="111" t="str">
        <f t="shared" si="634"/>
        <v/>
      </c>
      <c r="AC2841" s="121" t="str">
        <f t="shared" si="630"/>
        <v/>
      </c>
      <c r="AD2841" s="122" t="str">
        <f t="shared" si="631"/>
        <v/>
      </c>
      <c r="AE2841" s="123" t="str">
        <f t="shared" si="635"/>
        <v/>
      </c>
      <c r="AG2841" s="150" t="str">
        <f t="shared" si="632"/>
        <v/>
      </c>
    </row>
    <row r="2842" spans="1:33" x14ac:dyDescent="0.25">
      <c r="A2842" s="56"/>
      <c r="B2842" s="70"/>
      <c r="C2842" s="76"/>
      <c r="D2842" s="73"/>
      <c r="E2842" s="79"/>
      <c r="F2842" s="56"/>
      <c r="G2842" s="13" t="str">
        <f t="shared" si="623"/>
        <v/>
      </c>
      <c r="H2842" s="56"/>
      <c r="K2842" s="128"/>
      <c r="L2842" s="128"/>
      <c r="M2842" s="128"/>
      <c r="N2842" s="84" t="str">
        <f t="shared" si="624"/>
        <v/>
      </c>
      <c r="O2842" s="128"/>
      <c r="P2842" s="84" t="str">
        <f t="shared" si="625"/>
        <v/>
      </c>
      <c r="Q2842" s="84" t="str">
        <f t="shared" si="622"/>
        <v/>
      </c>
      <c r="R2842" s="84" t="str">
        <f t="shared" si="626"/>
        <v/>
      </c>
      <c r="S2842" s="84" t="str">
        <f t="shared" si="627"/>
        <v/>
      </c>
      <c r="U2842" s="84" t="str">
        <f t="shared" si="628"/>
        <v/>
      </c>
      <c r="W2842" s="108" t="str">
        <f>IF($N2842="", "", SUM($D$11:$D2842))</f>
        <v/>
      </c>
      <c r="X2842" s="111" t="str">
        <f t="shared" si="629"/>
        <v/>
      </c>
      <c r="Y2842" s="114" t="str">
        <f t="shared" si="633"/>
        <v/>
      </c>
      <c r="Z2842" s="111" t="str">
        <f>IF(X2842="", "", X2842-SUM($Z$11:$Z2841))</f>
        <v/>
      </c>
      <c r="AA2842" s="111" t="str">
        <f>IF($Y2842="", "", $Y2842-SUM($AA$11:$AA2841))</f>
        <v/>
      </c>
      <c r="AB2842" s="111" t="str">
        <f t="shared" si="634"/>
        <v/>
      </c>
      <c r="AC2842" s="121" t="str">
        <f t="shared" si="630"/>
        <v/>
      </c>
      <c r="AD2842" s="122" t="str">
        <f t="shared" si="631"/>
        <v/>
      </c>
      <c r="AE2842" s="123" t="str">
        <f t="shared" si="635"/>
        <v/>
      </c>
      <c r="AG2842" s="150" t="str">
        <f t="shared" si="632"/>
        <v/>
      </c>
    </row>
    <row r="2843" spans="1:33" x14ac:dyDescent="0.25">
      <c r="A2843" s="56"/>
      <c r="B2843" s="70"/>
      <c r="C2843" s="76"/>
      <c r="D2843" s="73"/>
      <c r="E2843" s="79"/>
      <c r="F2843" s="56"/>
      <c r="G2843" s="13" t="str">
        <f t="shared" si="623"/>
        <v/>
      </c>
      <c r="H2843" s="56"/>
      <c r="K2843" s="128"/>
      <c r="L2843" s="128"/>
      <c r="M2843" s="128"/>
      <c r="N2843" s="84" t="str">
        <f t="shared" si="624"/>
        <v/>
      </c>
      <c r="O2843" s="128"/>
      <c r="P2843" s="84" t="str">
        <f t="shared" si="625"/>
        <v/>
      </c>
      <c r="Q2843" s="84" t="str">
        <f t="shared" si="622"/>
        <v/>
      </c>
      <c r="R2843" s="84" t="str">
        <f t="shared" si="626"/>
        <v/>
      </c>
      <c r="S2843" s="84" t="str">
        <f t="shared" si="627"/>
        <v/>
      </c>
      <c r="U2843" s="84" t="str">
        <f t="shared" si="628"/>
        <v/>
      </c>
      <c r="W2843" s="108" t="str">
        <f>IF($N2843="", "", SUM($D$11:$D2843))</f>
        <v/>
      </c>
      <c r="X2843" s="111" t="str">
        <f t="shared" si="629"/>
        <v/>
      </c>
      <c r="Y2843" s="114" t="str">
        <f t="shared" si="633"/>
        <v/>
      </c>
      <c r="Z2843" s="111" t="str">
        <f>IF(X2843="", "", X2843-SUM($Z$11:$Z2842))</f>
        <v/>
      </c>
      <c r="AA2843" s="111" t="str">
        <f>IF($Y2843="", "", $Y2843-SUM($AA$11:$AA2842))</f>
        <v/>
      </c>
      <c r="AB2843" s="111" t="str">
        <f t="shared" si="634"/>
        <v/>
      </c>
      <c r="AC2843" s="121" t="str">
        <f t="shared" si="630"/>
        <v/>
      </c>
      <c r="AD2843" s="122" t="str">
        <f t="shared" si="631"/>
        <v/>
      </c>
      <c r="AE2843" s="123" t="str">
        <f t="shared" si="635"/>
        <v/>
      </c>
      <c r="AG2843" s="150" t="str">
        <f t="shared" si="632"/>
        <v/>
      </c>
    </row>
    <row r="2844" spans="1:33" x14ac:dyDescent="0.25">
      <c r="A2844" s="56"/>
      <c r="B2844" s="70"/>
      <c r="C2844" s="76"/>
      <c r="D2844" s="73"/>
      <c r="E2844" s="79"/>
      <c r="F2844" s="56"/>
      <c r="G2844" s="13" t="str">
        <f t="shared" si="623"/>
        <v/>
      </c>
      <c r="H2844" s="56"/>
      <c r="K2844" s="128"/>
      <c r="L2844" s="128"/>
      <c r="M2844" s="128"/>
      <c r="N2844" s="84" t="str">
        <f t="shared" si="624"/>
        <v/>
      </c>
      <c r="O2844" s="128"/>
      <c r="P2844" s="84" t="str">
        <f t="shared" si="625"/>
        <v/>
      </c>
      <c r="Q2844" s="84" t="str">
        <f t="shared" si="622"/>
        <v/>
      </c>
      <c r="R2844" s="84" t="str">
        <f t="shared" si="626"/>
        <v/>
      </c>
      <c r="S2844" s="84" t="str">
        <f t="shared" si="627"/>
        <v/>
      </c>
      <c r="U2844" s="84" t="str">
        <f t="shared" si="628"/>
        <v/>
      </c>
      <c r="W2844" s="108" t="str">
        <f>IF($N2844="", "", SUM($D$11:$D2844))</f>
        <v/>
      </c>
      <c r="X2844" s="111" t="str">
        <f t="shared" si="629"/>
        <v/>
      </c>
      <c r="Y2844" s="114" t="str">
        <f t="shared" si="633"/>
        <v/>
      </c>
      <c r="Z2844" s="111" t="str">
        <f>IF(X2844="", "", X2844-SUM($Z$11:$Z2843))</f>
        <v/>
      </c>
      <c r="AA2844" s="111" t="str">
        <f>IF($Y2844="", "", $Y2844-SUM($AA$11:$AA2843))</f>
        <v/>
      </c>
      <c r="AB2844" s="111" t="str">
        <f t="shared" si="634"/>
        <v/>
      </c>
      <c r="AC2844" s="121" t="str">
        <f t="shared" si="630"/>
        <v/>
      </c>
      <c r="AD2844" s="122" t="str">
        <f t="shared" si="631"/>
        <v/>
      </c>
      <c r="AE2844" s="123" t="str">
        <f t="shared" si="635"/>
        <v/>
      </c>
      <c r="AG2844" s="150" t="str">
        <f t="shared" si="632"/>
        <v/>
      </c>
    </row>
    <row r="2845" spans="1:33" x14ac:dyDescent="0.25">
      <c r="A2845" s="56"/>
      <c r="B2845" s="70"/>
      <c r="C2845" s="76"/>
      <c r="D2845" s="73"/>
      <c r="E2845" s="79"/>
      <c r="F2845" s="56"/>
      <c r="G2845" s="13" t="str">
        <f t="shared" si="623"/>
        <v/>
      </c>
      <c r="H2845" s="56"/>
      <c r="K2845" s="128"/>
      <c r="L2845" s="128"/>
      <c r="M2845" s="128"/>
      <c r="N2845" s="84" t="str">
        <f t="shared" si="624"/>
        <v/>
      </c>
      <c r="O2845" s="128"/>
      <c r="P2845" s="84" t="str">
        <f t="shared" si="625"/>
        <v/>
      </c>
      <c r="Q2845" s="84" t="str">
        <f t="shared" si="622"/>
        <v/>
      </c>
      <c r="R2845" s="84" t="str">
        <f t="shared" si="626"/>
        <v/>
      </c>
      <c r="S2845" s="84" t="str">
        <f t="shared" si="627"/>
        <v/>
      </c>
      <c r="U2845" s="84" t="str">
        <f t="shared" si="628"/>
        <v/>
      </c>
      <c r="W2845" s="108" t="str">
        <f>IF($N2845="", "", SUM($D$11:$D2845))</f>
        <v/>
      </c>
      <c r="X2845" s="111" t="str">
        <f t="shared" si="629"/>
        <v/>
      </c>
      <c r="Y2845" s="114" t="str">
        <f t="shared" si="633"/>
        <v/>
      </c>
      <c r="Z2845" s="111" t="str">
        <f>IF(X2845="", "", X2845-SUM($Z$11:$Z2844))</f>
        <v/>
      </c>
      <c r="AA2845" s="111" t="str">
        <f>IF($Y2845="", "", $Y2845-SUM($AA$11:$AA2844))</f>
        <v/>
      </c>
      <c r="AB2845" s="111" t="str">
        <f t="shared" si="634"/>
        <v/>
      </c>
      <c r="AC2845" s="121" t="str">
        <f t="shared" si="630"/>
        <v/>
      </c>
      <c r="AD2845" s="122" t="str">
        <f t="shared" si="631"/>
        <v/>
      </c>
      <c r="AE2845" s="123" t="str">
        <f t="shared" si="635"/>
        <v/>
      </c>
      <c r="AG2845" s="150" t="str">
        <f t="shared" si="632"/>
        <v/>
      </c>
    </row>
    <row r="2846" spans="1:33" x14ac:dyDescent="0.25">
      <c r="A2846" s="56"/>
      <c r="B2846" s="70"/>
      <c r="C2846" s="76"/>
      <c r="D2846" s="73"/>
      <c r="E2846" s="79"/>
      <c r="F2846" s="56"/>
      <c r="G2846" s="13" t="str">
        <f t="shared" si="623"/>
        <v/>
      </c>
      <c r="H2846" s="56"/>
      <c r="K2846" s="128"/>
      <c r="L2846" s="128"/>
      <c r="M2846" s="128"/>
      <c r="N2846" s="84" t="str">
        <f t="shared" si="624"/>
        <v/>
      </c>
      <c r="O2846" s="128"/>
      <c r="P2846" s="84" t="str">
        <f t="shared" si="625"/>
        <v/>
      </c>
      <c r="Q2846" s="84" t="str">
        <f t="shared" si="622"/>
        <v/>
      </c>
      <c r="R2846" s="84" t="str">
        <f t="shared" si="626"/>
        <v/>
      </c>
      <c r="S2846" s="84" t="str">
        <f t="shared" si="627"/>
        <v/>
      </c>
      <c r="U2846" s="84" t="str">
        <f t="shared" si="628"/>
        <v/>
      </c>
      <c r="W2846" s="108" t="str">
        <f>IF($N2846="", "", SUM($D$11:$D2846))</f>
        <v/>
      </c>
      <c r="X2846" s="111" t="str">
        <f t="shared" si="629"/>
        <v/>
      </c>
      <c r="Y2846" s="114" t="str">
        <f t="shared" si="633"/>
        <v/>
      </c>
      <c r="Z2846" s="111" t="str">
        <f>IF(X2846="", "", X2846-SUM($Z$11:$Z2845))</f>
        <v/>
      </c>
      <c r="AA2846" s="111" t="str">
        <f>IF($Y2846="", "", $Y2846-SUM($AA$11:$AA2845))</f>
        <v/>
      </c>
      <c r="AB2846" s="111" t="str">
        <f t="shared" si="634"/>
        <v/>
      </c>
      <c r="AC2846" s="121" t="str">
        <f t="shared" si="630"/>
        <v/>
      </c>
      <c r="AD2846" s="122" t="str">
        <f t="shared" si="631"/>
        <v/>
      </c>
      <c r="AE2846" s="123" t="str">
        <f t="shared" si="635"/>
        <v/>
      </c>
      <c r="AG2846" s="150" t="str">
        <f t="shared" si="632"/>
        <v/>
      </c>
    </row>
    <row r="2847" spans="1:33" x14ac:dyDescent="0.25">
      <c r="A2847" s="56"/>
      <c r="B2847" s="70"/>
      <c r="C2847" s="76"/>
      <c r="D2847" s="73"/>
      <c r="E2847" s="79"/>
      <c r="F2847" s="56"/>
      <c r="G2847" s="13" t="str">
        <f t="shared" si="623"/>
        <v/>
      </c>
      <c r="H2847" s="56"/>
      <c r="K2847" s="128"/>
      <c r="L2847" s="128"/>
      <c r="M2847" s="128"/>
      <c r="N2847" s="84" t="str">
        <f t="shared" si="624"/>
        <v/>
      </c>
      <c r="O2847" s="128"/>
      <c r="P2847" s="84" t="str">
        <f t="shared" si="625"/>
        <v/>
      </c>
      <c r="Q2847" s="84" t="str">
        <f t="shared" si="622"/>
        <v/>
      </c>
      <c r="R2847" s="84" t="str">
        <f t="shared" si="626"/>
        <v/>
      </c>
      <c r="S2847" s="84" t="str">
        <f t="shared" si="627"/>
        <v/>
      </c>
      <c r="U2847" s="84" t="str">
        <f t="shared" si="628"/>
        <v/>
      </c>
      <c r="W2847" s="108" t="str">
        <f>IF($N2847="", "", SUM($D$11:$D2847))</f>
        <v/>
      </c>
      <c r="X2847" s="111" t="str">
        <f t="shared" si="629"/>
        <v/>
      </c>
      <c r="Y2847" s="114" t="str">
        <f t="shared" si="633"/>
        <v/>
      </c>
      <c r="Z2847" s="111" t="str">
        <f>IF(X2847="", "", X2847-SUM($Z$11:$Z2846))</f>
        <v/>
      </c>
      <c r="AA2847" s="111" t="str">
        <f>IF($Y2847="", "", $Y2847-SUM($AA$11:$AA2846))</f>
        <v/>
      </c>
      <c r="AB2847" s="111" t="str">
        <f t="shared" si="634"/>
        <v/>
      </c>
      <c r="AC2847" s="121" t="str">
        <f t="shared" si="630"/>
        <v/>
      </c>
      <c r="AD2847" s="122" t="str">
        <f t="shared" si="631"/>
        <v/>
      </c>
      <c r="AE2847" s="123" t="str">
        <f t="shared" si="635"/>
        <v/>
      </c>
      <c r="AG2847" s="150" t="str">
        <f t="shared" si="632"/>
        <v/>
      </c>
    </row>
    <row r="2848" spans="1:33" x14ac:dyDescent="0.25">
      <c r="A2848" s="56"/>
      <c r="B2848" s="70"/>
      <c r="C2848" s="76"/>
      <c r="D2848" s="73"/>
      <c r="E2848" s="79"/>
      <c r="F2848" s="56"/>
      <c r="G2848" s="13" t="str">
        <f t="shared" si="623"/>
        <v/>
      </c>
      <c r="H2848" s="56"/>
      <c r="K2848" s="128"/>
      <c r="L2848" s="128"/>
      <c r="M2848" s="128"/>
      <c r="N2848" s="84" t="str">
        <f t="shared" si="624"/>
        <v/>
      </c>
      <c r="O2848" s="128"/>
      <c r="P2848" s="84" t="str">
        <f t="shared" si="625"/>
        <v/>
      </c>
      <c r="Q2848" s="84" t="str">
        <f t="shared" si="622"/>
        <v/>
      </c>
      <c r="R2848" s="84" t="str">
        <f t="shared" si="626"/>
        <v/>
      </c>
      <c r="S2848" s="84" t="str">
        <f t="shared" si="627"/>
        <v/>
      </c>
      <c r="U2848" s="84" t="str">
        <f t="shared" si="628"/>
        <v/>
      </c>
      <c r="W2848" s="108" t="str">
        <f>IF($N2848="", "", SUM($D$11:$D2848))</f>
        <v/>
      </c>
      <c r="X2848" s="111" t="str">
        <f t="shared" si="629"/>
        <v/>
      </c>
      <c r="Y2848" s="114" t="str">
        <f t="shared" si="633"/>
        <v/>
      </c>
      <c r="Z2848" s="111" t="str">
        <f>IF(X2848="", "", X2848-SUM($Z$11:$Z2847))</f>
        <v/>
      </c>
      <c r="AA2848" s="111" t="str">
        <f>IF($Y2848="", "", $Y2848-SUM($AA$11:$AA2847))</f>
        <v/>
      </c>
      <c r="AB2848" s="111" t="str">
        <f t="shared" si="634"/>
        <v/>
      </c>
      <c r="AC2848" s="121" t="str">
        <f t="shared" si="630"/>
        <v/>
      </c>
      <c r="AD2848" s="122" t="str">
        <f t="shared" si="631"/>
        <v/>
      </c>
      <c r="AE2848" s="123" t="str">
        <f t="shared" si="635"/>
        <v/>
      </c>
      <c r="AG2848" s="150" t="str">
        <f t="shared" si="632"/>
        <v/>
      </c>
    </row>
    <row r="2849" spans="1:33" x14ac:dyDescent="0.25">
      <c r="A2849" s="56"/>
      <c r="B2849" s="70"/>
      <c r="C2849" s="76"/>
      <c r="D2849" s="73"/>
      <c r="E2849" s="79"/>
      <c r="F2849" s="56"/>
      <c r="G2849" s="13" t="str">
        <f t="shared" si="623"/>
        <v/>
      </c>
      <c r="H2849" s="56"/>
      <c r="K2849" s="128"/>
      <c r="L2849" s="128"/>
      <c r="M2849" s="128"/>
      <c r="N2849" s="84" t="str">
        <f t="shared" si="624"/>
        <v/>
      </c>
      <c r="O2849" s="128"/>
      <c r="P2849" s="84" t="str">
        <f t="shared" si="625"/>
        <v/>
      </c>
      <c r="Q2849" s="84" t="str">
        <f t="shared" si="622"/>
        <v/>
      </c>
      <c r="R2849" s="84" t="str">
        <f t="shared" si="626"/>
        <v/>
      </c>
      <c r="S2849" s="84" t="str">
        <f t="shared" si="627"/>
        <v/>
      </c>
      <c r="U2849" s="84" t="str">
        <f t="shared" si="628"/>
        <v/>
      </c>
      <c r="W2849" s="108" t="str">
        <f>IF($N2849="", "", SUM($D$11:$D2849))</f>
        <v/>
      </c>
      <c r="X2849" s="111" t="str">
        <f t="shared" si="629"/>
        <v/>
      </c>
      <c r="Y2849" s="114" t="str">
        <f t="shared" si="633"/>
        <v/>
      </c>
      <c r="Z2849" s="111" t="str">
        <f>IF(X2849="", "", X2849-SUM($Z$11:$Z2848))</f>
        <v/>
      </c>
      <c r="AA2849" s="111" t="str">
        <f>IF($Y2849="", "", $Y2849-SUM($AA$11:$AA2848))</f>
        <v/>
      </c>
      <c r="AB2849" s="111" t="str">
        <f t="shared" si="634"/>
        <v/>
      </c>
      <c r="AC2849" s="121" t="str">
        <f t="shared" si="630"/>
        <v/>
      </c>
      <c r="AD2849" s="122" t="str">
        <f t="shared" si="631"/>
        <v/>
      </c>
      <c r="AE2849" s="123" t="str">
        <f t="shared" si="635"/>
        <v/>
      </c>
      <c r="AG2849" s="150" t="str">
        <f t="shared" si="632"/>
        <v/>
      </c>
    </row>
    <row r="2850" spans="1:33" x14ac:dyDescent="0.25">
      <c r="A2850" s="56"/>
      <c r="B2850" s="70"/>
      <c r="C2850" s="76"/>
      <c r="D2850" s="73"/>
      <c r="E2850" s="79"/>
      <c r="F2850" s="56"/>
      <c r="G2850" s="13" t="str">
        <f t="shared" si="623"/>
        <v/>
      </c>
      <c r="H2850" s="56"/>
      <c r="K2850" s="128"/>
      <c r="L2850" s="128"/>
      <c r="M2850" s="128"/>
      <c r="N2850" s="84" t="str">
        <f t="shared" si="624"/>
        <v/>
      </c>
      <c r="O2850" s="128"/>
      <c r="P2850" s="84" t="str">
        <f t="shared" si="625"/>
        <v/>
      </c>
      <c r="Q2850" s="84" t="str">
        <f t="shared" si="622"/>
        <v/>
      </c>
      <c r="R2850" s="84" t="str">
        <f t="shared" si="626"/>
        <v/>
      </c>
      <c r="S2850" s="84" t="str">
        <f t="shared" si="627"/>
        <v/>
      </c>
      <c r="U2850" s="84" t="str">
        <f t="shared" si="628"/>
        <v/>
      </c>
      <c r="W2850" s="108" t="str">
        <f>IF($N2850="", "", SUM($D$11:$D2850))</f>
        <v/>
      </c>
      <c r="X2850" s="111" t="str">
        <f t="shared" si="629"/>
        <v/>
      </c>
      <c r="Y2850" s="114" t="str">
        <f t="shared" si="633"/>
        <v/>
      </c>
      <c r="Z2850" s="111" t="str">
        <f>IF(X2850="", "", X2850-SUM($Z$11:$Z2849))</f>
        <v/>
      </c>
      <c r="AA2850" s="111" t="str">
        <f>IF($Y2850="", "", $Y2850-SUM($AA$11:$AA2849))</f>
        <v/>
      </c>
      <c r="AB2850" s="111" t="str">
        <f t="shared" si="634"/>
        <v/>
      </c>
      <c r="AC2850" s="121" t="str">
        <f t="shared" si="630"/>
        <v/>
      </c>
      <c r="AD2850" s="122" t="str">
        <f t="shared" si="631"/>
        <v/>
      </c>
      <c r="AE2850" s="123" t="str">
        <f t="shared" si="635"/>
        <v/>
      </c>
      <c r="AG2850" s="150" t="str">
        <f t="shared" si="632"/>
        <v/>
      </c>
    </row>
    <row r="2851" spans="1:33" x14ac:dyDescent="0.25">
      <c r="A2851" s="56"/>
      <c r="B2851" s="70"/>
      <c r="C2851" s="76"/>
      <c r="D2851" s="73"/>
      <c r="E2851" s="79"/>
      <c r="F2851" s="56"/>
      <c r="G2851" s="13" t="str">
        <f t="shared" si="623"/>
        <v/>
      </c>
      <c r="H2851" s="56"/>
      <c r="K2851" s="128"/>
      <c r="L2851" s="128"/>
      <c r="M2851" s="128"/>
      <c r="N2851" s="84" t="str">
        <f t="shared" si="624"/>
        <v/>
      </c>
      <c r="O2851" s="128"/>
      <c r="P2851" s="84" t="str">
        <f t="shared" si="625"/>
        <v/>
      </c>
      <c r="Q2851" s="84" t="str">
        <f t="shared" si="622"/>
        <v/>
      </c>
      <c r="R2851" s="84" t="str">
        <f t="shared" si="626"/>
        <v/>
      </c>
      <c r="S2851" s="84" t="str">
        <f t="shared" si="627"/>
        <v/>
      </c>
      <c r="U2851" s="84" t="str">
        <f t="shared" si="628"/>
        <v/>
      </c>
      <c r="W2851" s="108" t="str">
        <f>IF($N2851="", "", SUM($D$11:$D2851))</f>
        <v/>
      </c>
      <c r="X2851" s="111" t="str">
        <f t="shared" si="629"/>
        <v/>
      </c>
      <c r="Y2851" s="114" t="str">
        <f t="shared" si="633"/>
        <v/>
      </c>
      <c r="Z2851" s="111" t="str">
        <f>IF(X2851="", "", X2851-SUM($Z$11:$Z2850))</f>
        <v/>
      </c>
      <c r="AA2851" s="111" t="str">
        <f>IF($Y2851="", "", $Y2851-SUM($AA$11:$AA2850))</f>
        <v/>
      </c>
      <c r="AB2851" s="111" t="str">
        <f t="shared" si="634"/>
        <v/>
      </c>
      <c r="AC2851" s="121" t="str">
        <f t="shared" si="630"/>
        <v/>
      </c>
      <c r="AD2851" s="122" t="str">
        <f t="shared" si="631"/>
        <v/>
      </c>
      <c r="AE2851" s="123" t="str">
        <f t="shared" si="635"/>
        <v/>
      </c>
      <c r="AG2851" s="150" t="str">
        <f t="shared" si="632"/>
        <v/>
      </c>
    </row>
    <row r="2852" spans="1:33" x14ac:dyDescent="0.25">
      <c r="A2852" s="56"/>
      <c r="B2852" s="70"/>
      <c r="C2852" s="76"/>
      <c r="D2852" s="73"/>
      <c r="E2852" s="79"/>
      <c r="F2852" s="56"/>
      <c r="G2852" s="13" t="str">
        <f t="shared" si="623"/>
        <v/>
      </c>
      <c r="H2852" s="56"/>
      <c r="K2852" s="128"/>
      <c r="L2852" s="128"/>
      <c r="M2852" s="128"/>
      <c r="N2852" s="84" t="str">
        <f t="shared" si="624"/>
        <v/>
      </c>
      <c r="O2852" s="128"/>
      <c r="P2852" s="84" t="str">
        <f t="shared" si="625"/>
        <v/>
      </c>
      <c r="Q2852" s="84" t="str">
        <f t="shared" si="622"/>
        <v/>
      </c>
      <c r="R2852" s="84" t="str">
        <f t="shared" si="626"/>
        <v/>
      </c>
      <c r="S2852" s="84" t="str">
        <f t="shared" si="627"/>
        <v/>
      </c>
      <c r="U2852" s="84" t="str">
        <f t="shared" si="628"/>
        <v/>
      </c>
      <c r="W2852" s="108" t="str">
        <f>IF($N2852="", "", SUM($D$11:$D2852))</f>
        <v/>
      </c>
      <c r="X2852" s="111" t="str">
        <f t="shared" si="629"/>
        <v/>
      </c>
      <c r="Y2852" s="114" t="str">
        <f t="shared" si="633"/>
        <v/>
      </c>
      <c r="Z2852" s="111" t="str">
        <f>IF(X2852="", "", X2852-SUM($Z$11:$Z2851))</f>
        <v/>
      </c>
      <c r="AA2852" s="111" t="str">
        <f>IF($Y2852="", "", $Y2852-SUM($AA$11:$AA2851))</f>
        <v/>
      </c>
      <c r="AB2852" s="111" t="str">
        <f t="shared" si="634"/>
        <v/>
      </c>
      <c r="AC2852" s="121" t="str">
        <f t="shared" si="630"/>
        <v/>
      </c>
      <c r="AD2852" s="122" t="str">
        <f t="shared" si="631"/>
        <v/>
      </c>
      <c r="AE2852" s="123" t="str">
        <f t="shared" si="635"/>
        <v/>
      </c>
      <c r="AG2852" s="150" t="str">
        <f t="shared" si="632"/>
        <v/>
      </c>
    </row>
    <row r="2853" spans="1:33" x14ac:dyDescent="0.25">
      <c r="A2853" s="56"/>
      <c r="B2853" s="70"/>
      <c r="C2853" s="76"/>
      <c r="D2853" s="73"/>
      <c r="E2853" s="79"/>
      <c r="F2853" s="56"/>
      <c r="G2853" s="13" t="str">
        <f t="shared" si="623"/>
        <v/>
      </c>
      <c r="H2853" s="56"/>
      <c r="K2853" s="128"/>
      <c r="L2853" s="128"/>
      <c r="M2853" s="128"/>
      <c r="N2853" s="84" t="str">
        <f t="shared" si="624"/>
        <v/>
      </c>
      <c r="O2853" s="128"/>
      <c r="P2853" s="84" t="str">
        <f t="shared" si="625"/>
        <v/>
      </c>
      <c r="Q2853" s="84" t="str">
        <f t="shared" si="622"/>
        <v/>
      </c>
      <c r="R2853" s="84" t="str">
        <f t="shared" si="626"/>
        <v/>
      </c>
      <c r="S2853" s="84" t="str">
        <f t="shared" si="627"/>
        <v/>
      </c>
      <c r="U2853" s="84" t="str">
        <f t="shared" si="628"/>
        <v/>
      </c>
      <c r="W2853" s="108" t="str">
        <f>IF($N2853="", "", SUM($D$11:$D2853))</f>
        <v/>
      </c>
      <c r="X2853" s="111" t="str">
        <f t="shared" si="629"/>
        <v/>
      </c>
      <c r="Y2853" s="114" t="str">
        <f t="shared" si="633"/>
        <v/>
      </c>
      <c r="Z2853" s="111" t="str">
        <f>IF(X2853="", "", X2853-SUM($Z$11:$Z2852))</f>
        <v/>
      </c>
      <c r="AA2853" s="111" t="str">
        <f>IF($Y2853="", "", $Y2853-SUM($AA$11:$AA2852))</f>
        <v/>
      </c>
      <c r="AB2853" s="111" t="str">
        <f t="shared" si="634"/>
        <v/>
      </c>
      <c r="AC2853" s="121" t="str">
        <f t="shared" si="630"/>
        <v/>
      </c>
      <c r="AD2853" s="122" t="str">
        <f t="shared" si="631"/>
        <v/>
      </c>
      <c r="AE2853" s="123" t="str">
        <f t="shared" si="635"/>
        <v/>
      </c>
      <c r="AG2853" s="150" t="str">
        <f t="shared" si="632"/>
        <v/>
      </c>
    </row>
    <row r="2854" spans="1:33" x14ac:dyDescent="0.25">
      <c r="A2854" s="56"/>
      <c r="B2854" s="70"/>
      <c r="C2854" s="76"/>
      <c r="D2854" s="73"/>
      <c r="E2854" s="79"/>
      <c r="F2854" s="56"/>
      <c r="G2854" s="13" t="str">
        <f t="shared" si="623"/>
        <v/>
      </c>
      <c r="H2854" s="56"/>
      <c r="K2854" s="128"/>
      <c r="L2854" s="128"/>
      <c r="M2854" s="128"/>
      <c r="N2854" s="84" t="str">
        <f t="shared" si="624"/>
        <v/>
      </c>
      <c r="O2854" s="128"/>
      <c r="P2854" s="84" t="str">
        <f t="shared" si="625"/>
        <v/>
      </c>
      <c r="Q2854" s="84" t="str">
        <f t="shared" si="622"/>
        <v/>
      </c>
      <c r="R2854" s="84" t="str">
        <f t="shared" si="626"/>
        <v/>
      </c>
      <c r="S2854" s="84" t="str">
        <f t="shared" si="627"/>
        <v/>
      </c>
      <c r="U2854" s="84" t="str">
        <f t="shared" si="628"/>
        <v/>
      </c>
      <c r="W2854" s="108" t="str">
        <f>IF($N2854="", "", SUM($D$11:$D2854))</f>
        <v/>
      </c>
      <c r="X2854" s="111" t="str">
        <f t="shared" si="629"/>
        <v/>
      </c>
      <c r="Y2854" s="114" t="str">
        <f t="shared" si="633"/>
        <v/>
      </c>
      <c r="Z2854" s="111" t="str">
        <f>IF(X2854="", "", X2854-SUM($Z$11:$Z2853))</f>
        <v/>
      </c>
      <c r="AA2854" s="111" t="str">
        <f>IF($Y2854="", "", $Y2854-SUM($AA$11:$AA2853))</f>
        <v/>
      </c>
      <c r="AB2854" s="111" t="str">
        <f t="shared" si="634"/>
        <v/>
      </c>
      <c r="AC2854" s="121" t="str">
        <f t="shared" si="630"/>
        <v/>
      </c>
      <c r="AD2854" s="122" t="str">
        <f t="shared" si="631"/>
        <v/>
      </c>
      <c r="AE2854" s="123" t="str">
        <f t="shared" si="635"/>
        <v/>
      </c>
      <c r="AG2854" s="150" t="str">
        <f t="shared" si="632"/>
        <v/>
      </c>
    </row>
    <row r="2855" spans="1:33" x14ac:dyDescent="0.25">
      <c r="A2855" s="56"/>
      <c r="B2855" s="70"/>
      <c r="C2855" s="76"/>
      <c r="D2855" s="73"/>
      <c r="E2855" s="79"/>
      <c r="F2855" s="56"/>
      <c r="G2855" s="13" t="str">
        <f t="shared" si="623"/>
        <v/>
      </c>
      <c r="H2855" s="56"/>
      <c r="K2855" s="128"/>
      <c r="L2855" s="128"/>
      <c r="M2855" s="128"/>
      <c r="N2855" s="84" t="str">
        <f t="shared" si="624"/>
        <v/>
      </c>
      <c r="O2855" s="128"/>
      <c r="P2855" s="84" t="str">
        <f t="shared" si="625"/>
        <v/>
      </c>
      <c r="Q2855" s="84" t="str">
        <f t="shared" si="622"/>
        <v/>
      </c>
      <c r="R2855" s="84" t="str">
        <f t="shared" si="626"/>
        <v/>
      </c>
      <c r="S2855" s="84" t="str">
        <f t="shared" si="627"/>
        <v/>
      </c>
      <c r="U2855" s="84" t="str">
        <f t="shared" si="628"/>
        <v/>
      </c>
      <c r="W2855" s="108" t="str">
        <f>IF($N2855="", "", SUM($D$11:$D2855))</f>
        <v/>
      </c>
      <c r="X2855" s="111" t="str">
        <f t="shared" si="629"/>
        <v/>
      </c>
      <c r="Y2855" s="114" t="str">
        <f t="shared" si="633"/>
        <v/>
      </c>
      <c r="Z2855" s="111" t="str">
        <f>IF(X2855="", "", X2855-SUM($Z$11:$Z2854))</f>
        <v/>
      </c>
      <c r="AA2855" s="111" t="str">
        <f>IF($Y2855="", "", $Y2855-SUM($AA$11:$AA2854))</f>
        <v/>
      </c>
      <c r="AB2855" s="111" t="str">
        <f t="shared" si="634"/>
        <v/>
      </c>
      <c r="AC2855" s="121" t="str">
        <f t="shared" si="630"/>
        <v/>
      </c>
      <c r="AD2855" s="122" t="str">
        <f t="shared" si="631"/>
        <v/>
      </c>
      <c r="AE2855" s="123" t="str">
        <f t="shared" si="635"/>
        <v/>
      </c>
      <c r="AG2855" s="150" t="str">
        <f t="shared" si="632"/>
        <v/>
      </c>
    </row>
    <row r="2856" spans="1:33" x14ac:dyDescent="0.25">
      <c r="A2856" s="56"/>
      <c r="B2856" s="70"/>
      <c r="C2856" s="76"/>
      <c r="D2856" s="73"/>
      <c r="E2856" s="79"/>
      <c r="F2856" s="56"/>
      <c r="G2856" s="13" t="str">
        <f t="shared" si="623"/>
        <v/>
      </c>
      <c r="H2856" s="56"/>
      <c r="K2856" s="128"/>
      <c r="L2856" s="128"/>
      <c r="M2856" s="128"/>
      <c r="N2856" s="84" t="str">
        <f t="shared" si="624"/>
        <v/>
      </c>
      <c r="O2856" s="128"/>
      <c r="P2856" s="84" t="str">
        <f t="shared" si="625"/>
        <v/>
      </c>
      <c r="Q2856" s="84" t="str">
        <f t="shared" si="622"/>
        <v/>
      </c>
      <c r="R2856" s="84" t="str">
        <f t="shared" si="626"/>
        <v/>
      </c>
      <c r="S2856" s="84" t="str">
        <f t="shared" si="627"/>
        <v/>
      </c>
      <c r="U2856" s="84" t="str">
        <f t="shared" si="628"/>
        <v/>
      </c>
      <c r="W2856" s="108" t="str">
        <f>IF($N2856="", "", SUM($D$11:$D2856))</f>
        <v/>
      </c>
      <c r="X2856" s="111" t="str">
        <f t="shared" si="629"/>
        <v/>
      </c>
      <c r="Y2856" s="114" t="str">
        <f t="shared" si="633"/>
        <v/>
      </c>
      <c r="Z2856" s="111" t="str">
        <f>IF(X2856="", "", X2856-SUM($Z$11:$Z2855))</f>
        <v/>
      </c>
      <c r="AA2856" s="111" t="str">
        <f>IF($Y2856="", "", $Y2856-SUM($AA$11:$AA2855))</f>
        <v/>
      </c>
      <c r="AB2856" s="111" t="str">
        <f t="shared" si="634"/>
        <v/>
      </c>
      <c r="AC2856" s="121" t="str">
        <f t="shared" si="630"/>
        <v/>
      </c>
      <c r="AD2856" s="122" t="str">
        <f t="shared" si="631"/>
        <v/>
      </c>
      <c r="AE2856" s="123" t="str">
        <f t="shared" si="635"/>
        <v/>
      </c>
      <c r="AG2856" s="150" t="str">
        <f t="shared" si="632"/>
        <v/>
      </c>
    </row>
    <row r="2857" spans="1:33" x14ac:dyDescent="0.25">
      <c r="A2857" s="56"/>
      <c r="B2857" s="70"/>
      <c r="C2857" s="76"/>
      <c r="D2857" s="73"/>
      <c r="E2857" s="79"/>
      <c r="F2857" s="56"/>
      <c r="G2857" s="13" t="str">
        <f t="shared" si="623"/>
        <v/>
      </c>
      <c r="H2857" s="56"/>
      <c r="K2857" s="128"/>
      <c r="L2857" s="128"/>
      <c r="M2857" s="128"/>
      <c r="N2857" s="84" t="str">
        <f t="shared" si="624"/>
        <v/>
      </c>
      <c r="O2857" s="128"/>
      <c r="P2857" s="84" t="str">
        <f t="shared" si="625"/>
        <v/>
      </c>
      <c r="Q2857" s="84" t="str">
        <f t="shared" si="622"/>
        <v/>
      </c>
      <c r="R2857" s="84" t="str">
        <f t="shared" si="626"/>
        <v/>
      </c>
      <c r="S2857" s="84" t="str">
        <f t="shared" si="627"/>
        <v/>
      </c>
      <c r="U2857" s="84" t="str">
        <f t="shared" si="628"/>
        <v/>
      </c>
      <c r="W2857" s="108" t="str">
        <f>IF($N2857="", "", SUM($D$11:$D2857))</f>
        <v/>
      </c>
      <c r="X2857" s="111" t="str">
        <f t="shared" si="629"/>
        <v/>
      </c>
      <c r="Y2857" s="114" t="str">
        <f t="shared" si="633"/>
        <v/>
      </c>
      <c r="Z2857" s="111" t="str">
        <f>IF(X2857="", "", X2857-SUM($Z$11:$Z2856))</f>
        <v/>
      </c>
      <c r="AA2857" s="111" t="str">
        <f>IF($Y2857="", "", $Y2857-SUM($AA$11:$AA2856))</f>
        <v/>
      </c>
      <c r="AB2857" s="111" t="str">
        <f t="shared" si="634"/>
        <v/>
      </c>
      <c r="AC2857" s="121" t="str">
        <f t="shared" si="630"/>
        <v/>
      </c>
      <c r="AD2857" s="122" t="str">
        <f t="shared" si="631"/>
        <v/>
      </c>
      <c r="AE2857" s="123" t="str">
        <f t="shared" si="635"/>
        <v/>
      </c>
      <c r="AG2857" s="150" t="str">
        <f t="shared" si="632"/>
        <v/>
      </c>
    </row>
    <row r="2858" spans="1:33" x14ac:dyDescent="0.25">
      <c r="A2858" s="56"/>
      <c r="B2858" s="70"/>
      <c r="C2858" s="76"/>
      <c r="D2858" s="73"/>
      <c r="E2858" s="79"/>
      <c r="F2858" s="56"/>
      <c r="G2858" s="13" t="str">
        <f t="shared" si="623"/>
        <v/>
      </c>
      <c r="H2858" s="56"/>
      <c r="K2858" s="128"/>
      <c r="L2858" s="128"/>
      <c r="M2858" s="128"/>
      <c r="N2858" s="84" t="str">
        <f t="shared" si="624"/>
        <v/>
      </c>
      <c r="O2858" s="128"/>
      <c r="P2858" s="84" t="str">
        <f t="shared" si="625"/>
        <v/>
      </c>
      <c r="Q2858" s="84" t="str">
        <f t="shared" si="622"/>
        <v/>
      </c>
      <c r="R2858" s="84" t="str">
        <f t="shared" si="626"/>
        <v/>
      </c>
      <c r="S2858" s="84" t="str">
        <f t="shared" si="627"/>
        <v/>
      </c>
      <c r="U2858" s="84" t="str">
        <f t="shared" si="628"/>
        <v/>
      </c>
      <c r="W2858" s="108" t="str">
        <f>IF($N2858="", "", SUM($D$11:$D2858))</f>
        <v/>
      </c>
      <c r="X2858" s="111" t="str">
        <f t="shared" si="629"/>
        <v/>
      </c>
      <c r="Y2858" s="114" t="str">
        <f t="shared" si="633"/>
        <v/>
      </c>
      <c r="Z2858" s="111" t="str">
        <f>IF(X2858="", "", X2858-SUM($Z$11:$Z2857))</f>
        <v/>
      </c>
      <c r="AA2858" s="111" t="str">
        <f>IF($Y2858="", "", $Y2858-SUM($AA$11:$AA2857))</f>
        <v/>
      </c>
      <c r="AB2858" s="111" t="str">
        <f t="shared" si="634"/>
        <v/>
      </c>
      <c r="AC2858" s="121" t="str">
        <f t="shared" si="630"/>
        <v/>
      </c>
      <c r="AD2858" s="122" t="str">
        <f t="shared" si="631"/>
        <v/>
      </c>
      <c r="AE2858" s="123" t="str">
        <f t="shared" si="635"/>
        <v/>
      </c>
      <c r="AG2858" s="150" t="str">
        <f t="shared" si="632"/>
        <v/>
      </c>
    </row>
    <row r="2859" spans="1:33" x14ac:dyDescent="0.25">
      <c r="A2859" s="56"/>
      <c r="B2859" s="70"/>
      <c r="C2859" s="76"/>
      <c r="D2859" s="73"/>
      <c r="E2859" s="79"/>
      <c r="F2859" s="56"/>
      <c r="G2859" s="13" t="str">
        <f t="shared" si="623"/>
        <v/>
      </c>
      <c r="H2859" s="56"/>
      <c r="K2859" s="128"/>
      <c r="L2859" s="128"/>
      <c r="M2859" s="128"/>
      <c r="N2859" s="84" t="str">
        <f t="shared" si="624"/>
        <v/>
      </c>
      <c r="O2859" s="128"/>
      <c r="P2859" s="84" t="str">
        <f t="shared" si="625"/>
        <v/>
      </c>
      <c r="Q2859" s="84" t="str">
        <f t="shared" si="622"/>
        <v/>
      </c>
      <c r="R2859" s="84" t="str">
        <f t="shared" si="626"/>
        <v/>
      </c>
      <c r="S2859" s="84" t="str">
        <f t="shared" si="627"/>
        <v/>
      </c>
      <c r="U2859" s="84" t="str">
        <f t="shared" si="628"/>
        <v/>
      </c>
      <c r="W2859" s="108" t="str">
        <f>IF($N2859="", "", SUM($D$11:$D2859))</f>
        <v/>
      </c>
      <c r="X2859" s="111" t="str">
        <f t="shared" si="629"/>
        <v/>
      </c>
      <c r="Y2859" s="114" t="str">
        <f t="shared" si="633"/>
        <v/>
      </c>
      <c r="Z2859" s="111" t="str">
        <f>IF(X2859="", "", X2859-SUM($Z$11:$Z2858))</f>
        <v/>
      </c>
      <c r="AA2859" s="111" t="str">
        <f>IF($Y2859="", "", $Y2859-SUM($AA$11:$AA2858))</f>
        <v/>
      </c>
      <c r="AB2859" s="111" t="str">
        <f t="shared" si="634"/>
        <v/>
      </c>
      <c r="AC2859" s="121" t="str">
        <f t="shared" si="630"/>
        <v/>
      </c>
      <c r="AD2859" s="122" t="str">
        <f t="shared" si="631"/>
        <v/>
      </c>
      <c r="AE2859" s="123" t="str">
        <f t="shared" si="635"/>
        <v/>
      </c>
      <c r="AG2859" s="150" t="str">
        <f t="shared" si="632"/>
        <v/>
      </c>
    </row>
    <row r="2860" spans="1:33" x14ac:dyDescent="0.25">
      <c r="A2860" s="56"/>
      <c r="B2860" s="70"/>
      <c r="C2860" s="76"/>
      <c r="D2860" s="73"/>
      <c r="E2860" s="79"/>
      <c r="F2860" s="56"/>
      <c r="G2860" s="13" t="str">
        <f t="shared" si="623"/>
        <v/>
      </c>
      <c r="H2860" s="56"/>
      <c r="K2860" s="128"/>
      <c r="L2860" s="128"/>
      <c r="M2860" s="128"/>
      <c r="N2860" s="84" t="str">
        <f t="shared" si="624"/>
        <v/>
      </c>
      <c r="O2860" s="128"/>
      <c r="P2860" s="84" t="str">
        <f t="shared" si="625"/>
        <v/>
      </c>
      <c r="Q2860" s="84" t="str">
        <f t="shared" si="622"/>
        <v/>
      </c>
      <c r="R2860" s="84" t="str">
        <f t="shared" si="626"/>
        <v/>
      </c>
      <c r="S2860" s="84" t="str">
        <f t="shared" si="627"/>
        <v/>
      </c>
      <c r="U2860" s="84" t="str">
        <f t="shared" si="628"/>
        <v/>
      </c>
      <c r="W2860" s="108" t="str">
        <f>IF($N2860="", "", SUM($D$11:$D2860))</f>
        <v/>
      </c>
      <c r="X2860" s="111" t="str">
        <f t="shared" si="629"/>
        <v/>
      </c>
      <c r="Y2860" s="114" t="str">
        <f t="shared" si="633"/>
        <v/>
      </c>
      <c r="Z2860" s="111" t="str">
        <f>IF(X2860="", "", X2860-SUM($Z$11:$Z2859))</f>
        <v/>
      </c>
      <c r="AA2860" s="111" t="str">
        <f>IF($Y2860="", "", $Y2860-SUM($AA$11:$AA2859))</f>
        <v/>
      </c>
      <c r="AB2860" s="111" t="str">
        <f t="shared" si="634"/>
        <v/>
      </c>
      <c r="AC2860" s="121" t="str">
        <f t="shared" si="630"/>
        <v/>
      </c>
      <c r="AD2860" s="122" t="str">
        <f t="shared" si="631"/>
        <v/>
      </c>
      <c r="AE2860" s="123" t="str">
        <f t="shared" si="635"/>
        <v/>
      </c>
      <c r="AG2860" s="150" t="str">
        <f t="shared" si="632"/>
        <v/>
      </c>
    </row>
    <row r="2861" spans="1:33" x14ac:dyDescent="0.25">
      <c r="A2861" s="56"/>
      <c r="B2861" s="70"/>
      <c r="C2861" s="76"/>
      <c r="D2861" s="73"/>
      <c r="E2861" s="79"/>
      <c r="F2861" s="56"/>
      <c r="G2861" s="13" t="str">
        <f t="shared" si="623"/>
        <v/>
      </c>
      <c r="H2861" s="56"/>
      <c r="K2861" s="128"/>
      <c r="L2861" s="128"/>
      <c r="M2861" s="128"/>
      <c r="N2861" s="84" t="str">
        <f t="shared" si="624"/>
        <v/>
      </c>
      <c r="O2861" s="128"/>
      <c r="P2861" s="84" t="str">
        <f t="shared" si="625"/>
        <v/>
      </c>
      <c r="Q2861" s="84" t="str">
        <f t="shared" si="622"/>
        <v/>
      </c>
      <c r="R2861" s="84" t="str">
        <f t="shared" si="626"/>
        <v/>
      </c>
      <c r="S2861" s="84" t="str">
        <f t="shared" si="627"/>
        <v/>
      </c>
      <c r="U2861" s="84" t="str">
        <f t="shared" si="628"/>
        <v/>
      </c>
      <c r="W2861" s="108" t="str">
        <f>IF($N2861="", "", SUM($D$11:$D2861))</f>
        <v/>
      </c>
      <c r="X2861" s="111" t="str">
        <f t="shared" si="629"/>
        <v/>
      </c>
      <c r="Y2861" s="114" t="str">
        <f t="shared" si="633"/>
        <v/>
      </c>
      <c r="Z2861" s="111" t="str">
        <f>IF(X2861="", "", X2861-SUM($Z$11:$Z2860))</f>
        <v/>
      </c>
      <c r="AA2861" s="111" t="str">
        <f>IF($Y2861="", "", $Y2861-SUM($AA$11:$AA2860))</f>
        <v/>
      </c>
      <c r="AB2861" s="111" t="str">
        <f t="shared" si="634"/>
        <v/>
      </c>
      <c r="AC2861" s="121" t="str">
        <f t="shared" si="630"/>
        <v/>
      </c>
      <c r="AD2861" s="122" t="str">
        <f t="shared" si="631"/>
        <v/>
      </c>
      <c r="AE2861" s="123" t="str">
        <f t="shared" si="635"/>
        <v/>
      </c>
      <c r="AG2861" s="150" t="str">
        <f t="shared" si="632"/>
        <v/>
      </c>
    </row>
    <row r="2862" spans="1:33" x14ac:dyDescent="0.25">
      <c r="A2862" s="56"/>
      <c r="B2862" s="70"/>
      <c r="C2862" s="76"/>
      <c r="D2862" s="73"/>
      <c r="E2862" s="79"/>
      <c r="F2862" s="56"/>
      <c r="G2862" s="13" t="str">
        <f t="shared" si="623"/>
        <v/>
      </c>
      <c r="H2862" s="56"/>
      <c r="K2862" s="128"/>
      <c r="L2862" s="128"/>
      <c r="M2862" s="128"/>
      <c r="N2862" s="84" t="str">
        <f t="shared" si="624"/>
        <v/>
      </c>
      <c r="O2862" s="128"/>
      <c r="P2862" s="84" t="str">
        <f t="shared" si="625"/>
        <v/>
      </c>
      <c r="Q2862" s="84" t="str">
        <f t="shared" si="622"/>
        <v/>
      </c>
      <c r="R2862" s="84" t="str">
        <f t="shared" si="626"/>
        <v/>
      </c>
      <c r="S2862" s="84" t="str">
        <f t="shared" si="627"/>
        <v/>
      </c>
      <c r="U2862" s="84" t="str">
        <f t="shared" si="628"/>
        <v/>
      </c>
      <c r="W2862" s="108" t="str">
        <f>IF($N2862="", "", SUM($D$11:$D2862))</f>
        <v/>
      </c>
      <c r="X2862" s="111" t="str">
        <f t="shared" si="629"/>
        <v/>
      </c>
      <c r="Y2862" s="114" t="str">
        <f t="shared" si="633"/>
        <v/>
      </c>
      <c r="Z2862" s="111" t="str">
        <f>IF(X2862="", "", X2862-SUM($Z$11:$Z2861))</f>
        <v/>
      </c>
      <c r="AA2862" s="111" t="str">
        <f>IF($Y2862="", "", $Y2862-SUM($AA$11:$AA2861))</f>
        <v/>
      </c>
      <c r="AB2862" s="111" t="str">
        <f t="shared" si="634"/>
        <v/>
      </c>
      <c r="AC2862" s="121" t="str">
        <f t="shared" si="630"/>
        <v/>
      </c>
      <c r="AD2862" s="122" t="str">
        <f t="shared" si="631"/>
        <v/>
      </c>
      <c r="AE2862" s="123" t="str">
        <f t="shared" si="635"/>
        <v/>
      </c>
      <c r="AG2862" s="150" t="str">
        <f t="shared" si="632"/>
        <v/>
      </c>
    </row>
    <row r="2863" spans="1:33" x14ac:dyDescent="0.25">
      <c r="A2863" s="56"/>
      <c r="B2863" s="70"/>
      <c r="C2863" s="76"/>
      <c r="D2863" s="73"/>
      <c r="E2863" s="79"/>
      <c r="F2863" s="56"/>
      <c r="G2863" s="13" t="str">
        <f t="shared" si="623"/>
        <v/>
      </c>
      <c r="H2863" s="56"/>
      <c r="K2863" s="128"/>
      <c r="L2863" s="128"/>
      <c r="M2863" s="128"/>
      <c r="N2863" s="84" t="str">
        <f t="shared" si="624"/>
        <v/>
      </c>
      <c r="O2863" s="128"/>
      <c r="P2863" s="84" t="str">
        <f t="shared" si="625"/>
        <v/>
      </c>
      <c r="Q2863" s="84" t="str">
        <f t="shared" si="622"/>
        <v/>
      </c>
      <c r="R2863" s="84" t="str">
        <f t="shared" si="626"/>
        <v/>
      </c>
      <c r="S2863" s="84" t="str">
        <f t="shared" si="627"/>
        <v/>
      </c>
      <c r="U2863" s="84" t="str">
        <f t="shared" si="628"/>
        <v/>
      </c>
      <c r="W2863" s="108" t="str">
        <f>IF($N2863="", "", SUM($D$11:$D2863))</f>
        <v/>
      </c>
      <c r="X2863" s="111" t="str">
        <f t="shared" si="629"/>
        <v/>
      </c>
      <c r="Y2863" s="114" t="str">
        <f t="shared" si="633"/>
        <v/>
      </c>
      <c r="Z2863" s="111" t="str">
        <f>IF(X2863="", "", X2863-SUM($Z$11:$Z2862))</f>
        <v/>
      </c>
      <c r="AA2863" s="111" t="str">
        <f>IF($Y2863="", "", $Y2863-SUM($AA$11:$AA2862))</f>
        <v/>
      </c>
      <c r="AB2863" s="111" t="str">
        <f t="shared" si="634"/>
        <v/>
      </c>
      <c r="AC2863" s="121" t="str">
        <f t="shared" si="630"/>
        <v/>
      </c>
      <c r="AD2863" s="122" t="str">
        <f t="shared" si="631"/>
        <v/>
      </c>
      <c r="AE2863" s="123" t="str">
        <f t="shared" si="635"/>
        <v/>
      </c>
      <c r="AG2863" s="150" t="str">
        <f t="shared" si="632"/>
        <v/>
      </c>
    </row>
    <row r="2864" spans="1:33" x14ac:dyDescent="0.25">
      <c r="A2864" s="56"/>
      <c r="B2864" s="70"/>
      <c r="C2864" s="76"/>
      <c r="D2864" s="73"/>
      <c r="E2864" s="79"/>
      <c r="F2864" s="56"/>
      <c r="G2864" s="13" t="str">
        <f t="shared" si="623"/>
        <v/>
      </c>
      <c r="H2864" s="56"/>
      <c r="K2864" s="128"/>
      <c r="L2864" s="128"/>
      <c r="M2864" s="128"/>
      <c r="N2864" s="84" t="str">
        <f t="shared" si="624"/>
        <v/>
      </c>
      <c r="O2864" s="128"/>
      <c r="P2864" s="84" t="str">
        <f t="shared" si="625"/>
        <v/>
      </c>
      <c r="Q2864" s="84" t="str">
        <f t="shared" si="622"/>
        <v/>
      </c>
      <c r="R2864" s="84" t="str">
        <f t="shared" si="626"/>
        <v/>
      </c>
      <c r="S2864" s="84" t="str">
        <f t="shared" si="627"/>
        <v/>
      </c>
      <c r="U2864" s="84" t="str">
        <f t="shared" si="628"/>
        <v/>
      </c>
      <c r="W2864" s="108" t="str">
        <f>IF($N2864="", "", SUM($D$11:$D2864))</f>
        <v/>
      </c>
      <c r="X2864" s="111" t="str">
        <f t="shared" si="629"/>
        <v/>
      </c>
      <c r="Y2864" s="114" t="str">
        <f t="shared" si="633"/>
        <v/>
      </c>
      <c r="Z2864" s="111" t="str">
        <f>IF(X2864="", "", X2864-SUM($Z$11:$Z2863))</f>
        <v/>
      </c>
      <c r="AA2864" s="111" t="str">
        <f>IF($Y2864="", "", $Y2864-SUM($AA$11:$AA2863))</f>
        <v/>
      </c>
      <c r="AB2864" s="111" t="str">
        <f t="shared" si="634"/>
        <v/>
      </c>
      <c r="AC2864" s="121" t="str">
        <f t="shared" si="630"/>
        <v/>
      </c>
      <c r="AD2864" s="122" t="str">
        <f t="shared" si="631"/>
        <v/>
      </c>
      <c r="AE2864" s="123" t="str">
        <f t="shared" si="635"/>
        <v/>
      </c>
      <c r="AG2864" s="150" t="str">
        <f t="shared" si="632"/>
        <v/>
      </c>
    </row>
    <row r="2865" spans="1:33" x14ac:dyDescent="0.25">
      <c r="A2865" s="56"/>
      <c r="B2865" s="70"/>
      <c r="C2865" s="76"/>
      <c r="D2865" s="73"/>
      <c r="E2865" s="79"/>
      <c r="F2865" s="56"/>
      <c r="G2865" s="13" t="str">
        <f t="shared" si="623"/>
        <v/>
      </c>
      <c r="H2865" s="56"/>
      <c r="K2865" s="128"/>
      <c r="L2865" s="128"/>
      <c r="M2865" s="128"/>
      <c r="N2865" s="84" t="str">
        <f t="shared" si="624"/>
        <v/>
      </c>
      <c r="O2865" s="128"/>
      <c r="P2865" s="84" t="str">
        <f t="shared" si="625"/>
        <v/>
      </c>
      <c r="Q2865" s="84" t="str">
        <f t="shared" si="622"/>
        <v/>
      </c>
      <c r="R2865" s="84" t="str">
        <f t="shared" si="626"/>
        <v/>
      </c>
      <c r="S2865" s="84" t="str">
        <f t="shared" si="627"/>
        <v/>
      </c>
      <c r="U2865" s="84" t="str">
        <f t="shared" si="628"/>
        <v/>
      </c>
      <c r="W2865" s="108" t="str">
        <f>IF($N2865="", "", SUM($D$11:$D2865))</f>
        <v/>
      </c>
      <c r="X2865" s="111" t="str">
        <f t="shared" si="629"/>
        <v/>
      </c>
      <c r="Y2865" s="114" t="str">
        <f t="shared" si="633"/>
        <v/>
      </c>
      <c r="Z2865" s="111" t="str">
        <f>IF(X2865="", "", X2865-SUM($Z$11:$Z2864))</f>
        <v/>
      </c>
      <c r="AA2865" s="111" t="str">
        <f>IF($Y2865="", "", $Y2865-SUM($AA$11:$AA2864))</f>
        <v/>
      </c>
      <c r="AB2865" s="111" t="str">
        <f t="shared" si="634"/>
        <v/>
      </c>
      <c r="AC2865" s="121" t="str">
        <f t="shared" si="630"/>
        <v/>
      </c>
      <c r="AD2865" s="122" t="str">
        <f t="shared" si="631"/>
        <v/>
      </c>
      <c r="AE2865" s="123" t="str">
        <f t="shared" si="635"/>
        <v/>
      </c>
      <c r="AG2865" s="150" t="str">
        <f t="shared" si="632"/>
        <v/>
      </c>
    </row>
    <row r="2866" spans="1:33" x14ac:dyDescent="0.25">
      <c r="A2866" s="56"/>
      <c r="B2866" s="70"/>
      <c r="C2866" s="76"/>
      <c r="D2866" s="73"/>
      <c r="E2866" s="79"/>
      <c r="F2866" s="56"/>
      <c r="G2866" s="13" t="str">
        <f t="shared" si="623"/>
        <v/>
      </c>
      <c r="H2866" s="56"/>
      <c r="K2866" s="128"/>
      <c r="L2866" s="128"/>
      <c r="M2866" s="128"/>
      <c r="N2866" s="84" t="str">
        <f t="shared" si="624"/>
        <v/>
      </c>
      <c r="O2866" s="128"/>
      <c r="P2866" s="84" t="str">
        <f t="shared" si="625"/>
        <v/>
      </c>
      <c r="Q2866" s="84" t="str">
        <f t="shared" si="622"/>
        <v/>
      </c>
      <c r="R2866" s="84" t="str">
        <f t="shared" si="626"/>
        <v/>
      </c>
      <c r="S2866" s="84" t="str">
        <f t="shared" si="627"/>
        <v/>
      </c>
      <c r="U2866" s="84" t="str">
        <f t="shared" si="628"/>
        <v/>
      </c>
      <c r="W2866" s="108" t="str">
        <f>IF($N2866="", "", SUM($D$11:$D2866))</f>
        <v/>
      </c>
      <c r="X2866" s="111" t="str">
        <f t="shared" si="629"/>
        <v/>
      </c>
      <c r="Y2866" s="114" t="str">
        <f t="shared" si="633"/>
        <v/>
      </c>
      <c r="Z2866" s="111" t="str">
        <f>IF(X2866="", "", X2866-SUM($Z$11:$Z2865))</f>
        <v/>
      </c>
      <c r="AA2866" s="111" t="str">
        <f>IF($Y2866="", "", $Y2866-SUM($AA$11:$AA2865))</f>
        <v/>
      </c>
      <c r="AB2866" s="111" t="str">
        <f t="shared" si="634"/>
        <v/>
      </c>
      <c r="AC2866" s="121" t="str">
        <f t="shared" si="630"/>
        <v/>
      </c>
      <c r="AD2866" s="122" t="str">
        <f t="shared" si="631"/>
        <v/>
      </c>
      <c r="AE2866" s="123" t="str">
        <f t="shared" si="635"/>
        <v/>
      </c>
      <c r="AG2866" s="150" t="str">
        <f t="shared" si="632"/>
        <v/>
      </c>
    </row>
    <row r="2867" spans="1:33" x14ac:dyDescent="0.25">
      <c r="A2867" s="56"/>
      <c r="B2867" s="70"/>
      <c r="C2867" s="76"/>
      <c r="D2867" s="73"/>
      <c r="E2867" s="79"/>
      <c r="F2867" s="56"/>
      <c r="G2867" s="13" t="str">
        <f t="shared" si="623"/>
        <v/>
      </c>
      <c r="H2867" s="56"/>
      <c r="K2867" s="128"/>
      <c r="L2867" s="128"/>
      <c r="M2867" s="128"/>
      <c r="N2867" s="84" t="str">
        <f t="shared" si="624"/>
        <v/>
      </c>
      <c r="O2867" s="128"/>
      <c r="P2867" s="84" t="str">
        <f t="shared" si="625"/>
        <v/>
      </c>
      <c r="Q2867" s="84" t="str">
        <f t="shared" si="622"/>
        <v/>
      </c>
      <c r="R2867" s="84" t="str">
        <f t="shared" si="626"/>
        <v/>
      </c>
      <c r="S2867" s="84" t="str">
        <f t="shared" si="627"/>
        <v/>
      </c>
      <c r="U2867" s="84" t="str">
        <f t="shared" si="628"/>
        <v/>
      </c>
      <c r="W2867" s="108" t="str">
        <f>IF($N2867="", "", SUM($D$11:$D2867))</f>
        <v/>
      </c>
      <c r="X2867" s="111" t="str">
        <f t="shared" si="629"/>
        <v/>
      </c>
      <c r="Y2867" s="114" t="str">
        <f t="shared" si="633"/>
        <v/>
      </c>
      <c r="Z2867" s="111" t="str">
        <f>IF(X2867="", "", X2867-SUM($Z$11:$Z2866))</f>
        <v/>
      </c>
      <c r="AA2867" s="111" t="str">
        <f>IF($Y2867="", "", $Y2867-SUM($AA$11:$AA2866))</f>
        <v/>
      </c>
      <c r="AB2867" s="111" t="str">
        <f t="shared" si="634"/>
        <v/>
      </c>
      <c r="AC2867" s="121" t="str">
        <f t="shared" si="630"/>
        <v/>
      </c>
      <c r="AD2867" s="122" t="str">
        <f t="shared" si="631"/>
        <v/>
      </c>
      <c r="AE2867" s="123" t="str">
        <f t="shared" si="635"/>
        <v/>
      </c>
      <c r="AG2867" s="150" t="str">
        <f t="shared" si="632"/>
        <v/>
      </c>
    </row>
    <row r="2868" spans="1:33" x14ac:dyDescent="0.25">
      <c r="A2868" s="56"/>
      <c r="B2868" s="70"/>
      <c r="C2868" s="76"/>
      <c r="D2868" s="73"/>
      <c r="E2868" s="79"/>
      <c r="F2868" s="56"/>
      <c r="G2868" s="13" t="str">
        <f t="shared" si="623"/>
        <v/>
      </c>
      <c r="H2868" s="56"/>
      <c r="K2868" s="128"/>
      <c r="L2868" s="128"/>
      <c r="M2868" s="128"/>
      <c r="N2868" s="84" t="str">
        <f t="shared" si="624"/>
        <v/>
      </c>
      <c r="O2868" s="128"/>
      <c r="P2868" s="84" t="str">
        <f t="shared" si="625"/>
        <v/>
      </c>
      <c r="Q2868" s="84" t="str">
        <f t="shared" si="622"/>
        <v/>
      </c>
      <c r="R2868" s="84" t="str">
        <f t="shared" si="626"/>
        <v/>
      </c>
      <c r="S2868" s="84" t="str">
        <f t="shared" si="627"/>
        <v/>
      </c>
      <c r="U2868" s="84" t="str">
        <f t="shared" si="628"/>
        <v/>
      </c>
      <c r="W2868" s="108" t="str">
        <f>IF($N2868="", "", SUM($D$11:$D2868))</f>
        <v/>
      </c>
      <c r="X2868" s="111" t="str">
        <f t="shared" si="629"/>
        <v/>
      </c>
      <c r="Y2868" s="114" t="str">
        <f t="shared" si="633"/>
        <v/>
      </c>
      <c r="Z2868" s="111" t="str">
        <f>IF(X2868="", "", X2868-SUM($Z$11:$Z2867))</f>
        <v/>
      </c>
      <c r="AA2868" s="111" t="str">
        <f>IF($Y2868="", "", $Y2868-SUM($AA$11:$AA2867))</f>
        <v/>
      </c>
      <c r="AB2868" s="111" t="str">
        <f t="shared" si="634"/>
        <v/>
      </c>
      <c r="AC2868" s="121" t="str">
        <f t="shared" si="630"/>
        <v/>
      </c>
      <c r="AD2868" s="122" t="str">
        <f t="shared" si="631"/>
        <v/>
      </c>
      <c r="AE2868" s="123" t="str">
        <f t="shared" si="635"/>
        <v/>
      </c>
      <c r="AG2868" s="150" t="str">
        <f t="shared" si="632"/>
        <v/>
      </c>
    </row>
    <row r="2869" spans="1:33" x14ac:dyDescent="0.25">
      <c r="A2869" s="56"/>
      <c r="B2869" s="70"/>
      <c r="C2869" s="76"/>
      <c r="D2869" s="73"/>
      <c r="E2869" s="79"/>
      <c r="F2869" s="56"/>
      <c r="G2869" s="13" t="str">
        <f t="shared" si="623"/>
        <v/>
      </c>
      <c r="H2869" s="56"/>
      <c r="K2869" s="128"/>
      <c r="L2869" s="128"/>
      <c r="M2869" s="128"/>
      <c r="N2869" s="84" t="str">
        <f t="shared" si="624"/>
        <v/>
      </c>
      <c r="O2869" s="128"/>
      <c r="P2869" s="84" t="str">
        <f t="shared" si="625"/>
        <v/>
      </c>
      <c r="Q2869" s="84" t="str">
        <f t="shared" si="622"/>
        <v/>
      </c>
      <c r="R2869" s="84" t="str">
        <f t="shared" si="626"/>
        <v/>
      </c>
      <c r="S2869" s="84" t="str">
        <f t="shared" si="627"/>
        <v/>
      </c>
      <c r="U2869" s="84" t="str">
        <f t="shared" si="628"/>
        <v/>
      </c>
      <c r="W2869" s="108" t="str">
        <f>IF($N2869="", "", SUM($D$11:$D2869))</f>
        <v/>
      </c>
      <c r="X2869" s="111" t="str">
        <f t="shared" si="629"/>
        <v/>
      </c>
      <c r="Y2869" s="114" t="str">
        <f t="shared" si="633"/>
        <v/>
      </c>
      <c r="Z2869" s="111" t="str">
        <f>IF(X2869="", "", X2869-SUM($Z$11:$Z2868))</f>
        <v/>
      </c>
      <c r="AA2869" s="111" t="str">
        <f>IF($Y2869="", "", $Y2869-SUM($AA$11:$AA2868))</f>
        <v/>
      </c>
      <c r="AB2869" s="111" t="str">
        <f t="shared" si="634"/>
        <v/>
      </c>
      <c r="AC2869" s="121" t="str">
        <f t="shared" si="630"/>
        <v/>
      </c>
      <c r="AD2869" s="122" t="str">
        <f t="shared" si="631"/>
        <v/>
      </c>
      <c r="AE2869" s="123" t="str">
        <f t="shared" si="635"/>
        <v/>
      </c>
      <c r="AG2869" s="150" t="str">
        <f t="shared" si="632"/>
        <v/>
      </c>
    </row>
    <row r="2870" spans="1:33" x14ac:dyDescent="0.25">
      <c r="A2870" s="56"/>
      <c r="B2870" s="70"/>
      <c r="C2870" s="76"/>
      <c r="D2870" s="73"/>
      <c r="E2870" s="79"/>
      <c r="F2870" s="56"/>
      <c r="G2870" s="13" t="str">
        <f t="shared" si="623"/>
        <v/>
      </c>
      <c r="H2870" s="56"/>
      <c r="K2870" s="128"/>
      <c r="L2870" s="128"/>
      <c r="M2870" s="128"/>
      <c r="N2870" s="84" t="str">
        <f t="shared" si="624"/>
        <v/>
      </c>
      <c r="O2870" s="128"/>
      <c r="P2870" s="84" t="str">
        <f t="shared" si="625"/>
        <v/>
      </c>
      <c r="Q2870" s="84" t="str">
        <f t="shared" si="622"/>
        <v/>
      </c>
      <c r="R2870" s="84" t="str">
        <f t="shared" si="626"/>
        <v/>
      </c>
      <c r="S2870" s="84" t="str">
        <f t="shared" si="627"/>
        <v/>
      </c>
      <c r="U2870" s="84" t="str">
        <f t="shared" si="628"/>
        <v/>
      </c>
      <c r="W2870" s="108" t="str">
        <f>IF($N2870="", "", SUM($D$11:$D2870))</f>
        <v/>
      </c>
      <c r="X2870" s="111" t="str">
        <f t="shared" si="629"/>
        <v/>
      </c>
      <c r="Y2870" s="114" t="str">
        <f t="shared" si="633"/>
        <v/>
      </c>
      <c r="Z2870" s="111" t="str">
        <f>IF(X2870="", "", X2870-SUM($Z$11:$Z2869))</f>
        <v/>
      </c>
      <c r="AA2870" s="111" t="str">
        <f>IF($Y2870="", "", $Y2870-SUM($AA$11:$AA2869))</f>
        <v/>
      </c>
      <c r="AB2870" s="111" t="str">
        <f t="shared" si="634"/>
        <v/>
      </c>
      <c r="AC2870" s="121" t="str">
        <f t="shared" si="630"/>
        <v/>
      </c>
      <c r="AD2870" s="122" t="str">
        <f t="shared" si="631"/>
        <v/>
      </c>
      <c r="AE2870" s="123" t="str">
        <f t="shared" si="635"/>
        <v/>
      </c>
      <c r="AG2870" s="150" t="str">
        <f t="shared" si="632"/>
        <v/>
      </c>
    </row>
    <row r="2871" spans="1:33" x14ac:dyDescent="0.25">
      <c r="A2871" s="56"/>
      <c r="B2871" s="70"/>
      <c r="C2871" s="76"/>
      <c r="D2871" s="73"/>
      <c r="E2871" s="79"/>
      <c r="F2871" s="56"/>
      <c r="G2871" s="13" t="str">
        <f t="shared" si="623"/>
        <v/>
      </c>
      <c r="H2871" s="56"/>
      <c r="K2871" s="128"/>
      <c r="L2871" s="128"/>
      <c r="M2871" s="128"/>
      <c r="N2871" s="84" t="str">
        <f t="shared" si="624"/>
        <v/>
      </c>
      <c r="O2871" s="128"/>
      <c r="P2871" s="84" t="str">
        <f t="shared" si="625"/>
        <v/>
      </c>
      <c r="Q2871" s="84" t="str">
        <f t="shared" si="622"/>
        <v/>
      </c>
      <c r="R2871" s="84" t="str">
        <f t="shared" si="626"/>
        <v/>
      </c>
      <c r="S2871" s="84" t="str">
        <f t="shared" si="627"/>
        <v/>
      </c>
      <c r="U2871" s="84" t="str">
        <f t="shared" si="628"/>
        <v/>
      </c>
      <c r="W2871" s="108" t="str">
        <f>IF($N2871="", "", SUM($D$11:$D2871))</f>
        <v/>
      </c>
      <c r="X2871" s="111" t="str">
        <f t="shared" si="629"/>
        <v/>
      </c>
      <c r="Y2871" s="114" t="str">
        <f t="shared" si="633"/>
        <v/>
      </c>
      <c r="Z2871" s="111" t="str">
        <f>IF(X2871="", "", X2871-SUM($Z$11:$Z2870))</f>
        <v/>
      </c>
      <c r="AA2871" s="111" t="str">
        <f>IF($Y2871="", "", $Y2871-SUM($AA$11:$AA2870))</f>
        <v/>
      </c>
      <c r="AB2871" s="111" t="str">
        <f t="shared" si="634"/>
        <v/>
      </c>
      <c r="AC2871" s="121" t="str">
        <f t="shared" si="630"/>
        <v/>
      </c>
      <c r="AD2871" s="122" t="str">
        <f t="shared" si="631"/>
        <v/>
      </c>
      <c r="AE2871" s="123" t="str">
        <f t="shared" si="635"/>
        <v/>
      </c>
      <c r="AG2871" s="150" t="str">
        <f t="shared" si="632"/>
        <v/>
      </c>
    </row>
    <row r="2872" spans="1:33" x14ac:dyDescent="0.25">
      <c r="A2872" s="56"/>
      <c r="B2872" s="70"/>
      <c r="C2872" s="76"/>
      <c r="D2872" s="73"/>
      <c r="E2872" s="79"/>
      <c r="F2872" s="56"/>
      <c r="G2872" s="13" t="str">
        <f t="shared" si="623"/>
        <v/>
      </c>
      <c r="H2872" s="56"/>
      <c r="K2872" s="128"/>
      <c r="L2872" s="128"/>
      <c r="M2872" s="128"/>
      <c r="N2872" s="84" t="str">
        <f t="shared" si="624"/>
        <v/>
      </c>
      <c r="O2872" s="128"/>
      <c r="P2872" s="84" t="str">
        <f t="shared" si="625"/>
        <v/>
      </c>
      <c r="Q2872" s="84" t="str">
        <f t="shared" si="622"/>
        <v/>
      </c>
      <c r="R2872" s="84" t="str">
        <f t="shared" si="626"/>
        <v/>
      </c>
      <c r="S2872" s="84" t="str">
        <f t="shared" si="627"/>
        <v/>
      </c>
      <c r="U2872" s="84" t="str">
        <f t="shared" si="628"/>
        <v/>
      </c>
      <c r="W2872" s="108" t="str">
        <f>IF($N2872="", "", SUM($D$11:$D2872))</f>
        <v/>
      </c>
      <c r="X2872" s="111" t="str">
        <f t="shared" si="629"/>
        <v/>
      </c>
      <c r="Y2872" s="114" t="str">
        <f t="shared" si="633"/>
        <v/>
      </c>
      <c r="Z2872" s="111" t="str">
        <f>IF(X2872="", "", X2872-SUM($Z$11:$Z2871))</f>
        <v/>
      </c>
      <c r="AA2872" s="111" t="str">
        <f>IF($Y2872="", "", $Y2872-SUM($AA$11:$AA2871))</f>
        <v/>
      </c>
      <c r="AB2872" s="111" t="str">
        <f t="shared" si="634"/>
        <v/>
      </c>
      <c r="AC2872" s="121" t="str">
        <f t="shared" si="630"/>
        <v/>
      </c>
      <c r="AD2872" s="122" t="str">
        <f t="shared" si="631"/>
        <v/>
      </c>
      <c r="AE2872" s="123" t="str">
        <f t="shared" si="635"/>
        <v/>
      </c>
      <c r="AG2872" s="150" t="str">
        <f t="shared" si="632"/>
        <v/>
      </c>
    </row>
    <row r="2873" spans="1:33" x14ac:dyDescent="0.25">
      <c r="A2873" s="56"/>
      <c r="B2873" s="70"/>
      <c r="C2873" s="76"/>
      <c r="D2873" s="73"/>
      <c r="E2873" s="79"/>
      <c r="F2873" s="56"/>
      <c r="G2873" s="13" t="str">
        <f t="shared" si="623"/>
        <v/>
      </c>
      <c r="H2873" s="56"/>
      <c r="K2873" s="128"/>
      <c r="L2873" s="128"/>
      <c r="M2873" s="128"/>
      <c r="N2873" s="84" t="str">
        <f t="shared" si="624"/>
        <v/>
      </c>
      <c r="O2873" s="128"/>
      <c r="P2873" s="84" t="str">
        <f t="shared" si="625"/>
        <v/>
      </c>
      <c r="Q2873" s="84" t="str">
        <f t="shared" si="622"/>
        <v/>
      </c>
      <c r="R2873" s="84" t="str">
        <f t="shared" si="626"/>
        <v/>
      </c>
      <c r="S2873" s="84" t="str">
        <f t="shared" si="627"/>
        <v/>
      </c>
      <c r="U2873" s="84" t="str">
        <f t="shared" si="628"/>
        <v/>
      </c>
      <c r="W2873" s="108" t="str">
        <f>IF($N2873="", "", SUM($D$11:$D2873))</f>
        <v/>
      </c>
      <c r="X2873" s="111" t="str">
        <f t="shared" si="629"/>
        <v/>
      </c>
      <c r="Y2873" s="114" t="str">
        <f t="shared" si="633"/>
        <v/>
      </c>
      <c r="Z2873" s="111" t="str">
        <f>IF(X2873="", "", X2873-SUM($Z$11:$Z2872))</f>
        <v/>
      </c>
      <c r="AA2873" s="111" t="str">
        <f>IF($Y2873="", "", $Y2873-SUM($AA$11:$AA2872))</f>
        <v/>
      </c>
      <c r="AB2873" s="111" t="str">
        <f t="shared" si="634"/>
        <v/>
      </c>
      <c r="AC2873" s="121" t="str">
        <f t="shared" si="630"/>
        <v/>
      </c>
      <c r="AD2873" s="122" t="str">
        <f t="shared" si="631"/>
        <v/>
      </c>
      <c r="AE2873" s="123" t="str">
        <f t="shared" si="635"/>
        <v/>
      </c>
      <c r="AG2873" s="150" t="str">
        <f t="shared" si="632"/>
        <v/>
      </c>
    </row>
    <row r="2874" spans="1:33" x14ac:dyDescent="0.25">
      <c r="A2874" s="56"/>
      <c r="B2874" s="70"/>
      <c r="C2874" s="76"/>
      <c r="D2874" s="73"/>
      <c r="E2874" s="79"/>
      <c r="F2874" s="56"/>
      <c r="G2874" s="13" t="str">
        <f t="shared" si="623"/>
        <v/>
      </c>
      <c r="H2874" s="56"/>
      <c r="K2874" s="128"/>
      <c r="L2874" s="128"/>
      <c r="M2874" s="128"/>
      <c r="N2874" s="84" t="str">
        <f t="shared" si="624"/>
        <v/>
      </c>
      <c r="O2874" s="128"/>
      <c r="P2874" s="84" t="str">
        <f t="shared" si="625"/>
        <v/>
      </c>
      <c r="Q2874" s="84" t="str">
        <f t="shared" si="622"/>
        <v/>
      </c>
      <c r="R2874" s="84" t="str">
        <f t="shared" si="626"/>
        <v/>
      </c>
      <c r="S2874" s="84" t="str">
        <f t="shared" si="627"/>
        <v/>
      </c>
      <c r="U2874" s="84" t="str">
        <f t="shared" si="628"/>
        <v/>
      </c>
      <c r="W2874" s="108" t="str">
        <f>IF($N2874="", "", SUM($D$11:$D2874))</f>
        <v/>
      </c>
      <c r="X2874" s="111" t="str">
        <f t="shared" si="629"/>
        <v/>
      </c>
      <c r="Y2874" s="114" t="str">
        <f t="shared" si="633"/>
        <v/>
      </c>
      <c r="Z2874" s="111" t="str">
        <f>IF(X2874="", "", X2874-SUM($Z$11:$Z2873))</f>
        <v/>
      </c>
      <c r="AA2874" s="111" t="str">
        <f>IF($Y2874="", "", $Y2874-SUM($AA$11:$AA2873))</f>
        <v/>
      </c>
      <c r="AB2874" s="111" t="str">
        <f t="shared" si="634"/>
        <v/>
      </c>
      <c r="AC2874" s="121" t="str">
        <f t="shared" si="630"/>
        <v/>
      </c>
      <c r="AD2874" s="122" t="str">
        <f t="shared" si="631"/>
        <v/>
      </c>
      <c r="AE2874" s="123" t="str">
        <f t="shared" si="635"/>
        <v/>
      </c>
      <c r="AG2874" s="150" t="str">
        <f t="shared" si="632"/>
        <v/>
      </c>
    </row>
    <row r="2875" spans="1:33" x14ac:dyDescent="0.25">
      <c r="A2875" s="56"/>
      <c r="B2875" s="70"/>
      <c r="C2875" s="76"/>
      <c r="D2875" s="73"/>
      <c r="E2875" s="79"/>
      <c r="F2875" s="56"/>
      <c r="G2875" s="13" t="str">
        <f t="shared" si="623"/>
        <v/>
      </c>
      <c r="H2875" s="56"/>
      <c r="K2875" s="128"/>
      <c r="L2875" s="128"/>
      <c r="M2875" s="128"/>
      <c r="N2875" s="84" t="str">
        <f t="shared" si="624"/>
        <v/>
      </c>
      <c r="O2875" s="128"/>
      <c r="P2875" s="84" t="str">
        <f t="shared" si="625"/>
        <v/>
      </c>
      <c r="Q2875" s="84" t="str">
        <f t="shared" si="622"/>
        <v/>
      </c>
      <c r="R2875" s="84" t="str">
        <f t="shared" si="626"/>
        <v/>
      </c>
      <c r="S2875" s="84" t="str">
        <f t="shared" si="627"/>
        <v/>
      </c>
      <c r="U2875" s="84" t="str">
        <f t="shared" si="628"/>
        <v/>
      </c>
      <c r="W2875" s="108" t="str">
        <f>IF($N2875="", "", SUM($D$11:$D2875))</f>
        <v/>
      </c>
      <c r="X2875" s="111" t="str">
        <f t="shared" si="629"/>
        <v/>
      </c>
      <c r="Y2875" s="114" t="str">
        <f t="shared" si="633"/>
        <v/>
      </c>
      <c r="Z2875" s="111" t="str">
        <f>IF(X2875="", "", X2875-SUM($Z$11:$Z2874))</f>
        <v/>
      </c>
      <c r="AA2875" s="111" t="str">
        <f>IF($Y2875="", "", $Y2875-SUM($AA$11:$AA2874))</f>
        <v/>
      </c>
      <c r="AB2875" s="111" t="str">
        <f t="shared" si="634"/>
        <v/>
      </c>
      <c r="AC2875" s="121" t="str">
        <f t="shared" si="630"/>
        <v/>
      </c>
      <c r="AD2875" s="122" t="str">
        <f t="shared" si="631"/>
        <v/>
      </c>
      <c r="AE2875" s="123" t="str">
        <f t="shared" si="635"/>
        <v/>
      </c>
      <c r="AG2875" s="150" t="str">
        <f t="shared" si="632"/>
        <v/>
      </c>
    </row>
    <row r="2876" spans="1:33" x14ac:dyDescent="0.25">
      <c r="A2876" s="56"/>
      <c r="B2876" s="70"/>
      <c r="C2876" s="76"/>
      <c r="D2876" s="73"/>
      <c r="E2876" s="79"/>
      <c r="F2876" s="56"/>
      <c r="G2876" s="13" t="str">
        <f t="shared" si="623"/>
        <v/>
      </c>
      <c r="H2876" s="56"/>
      <c r="K2876" s="128"/>
      <c r="L2876" s="128"/>
      <c r="M2876" s="128"/>
      <c r="N2876" s="84" t="str">
        <f t="shared" si="624"/>
        <v/>
      </c>
      <c r="O2876" s="128"/>
      <c r="P2876" s="84" t="str">
        <f t="shared" si="625"/>
        <v/>
      </c>
      <c r="Q2876" s="84" t="str">
        <f t="shared" si="622"/>
        <v/>
      </c>
      <c r="R2876" s="84" t="str">
        <f t="shared" si="626"/>
        <v/>
      </c>
      <c r="S2876" s="84" t="str">
        <f t="shared" si="627"/>
        <v/>
      </c>
      <c r="U2876" s="84" t="str">
        <f t="shared" si="628"/>
        <v/>
      </c>
      <c r="W2876" s="108" t="str">
        <f>IF($N2876="", "", SUM($D$11:$D2876))</f>
        <v/>
      </c>
      <c r="X2876" s="111" t="str">
        <f t="shared" si="629"/>
        <v/>
      </c>
      <c r="Y2876" s="114" t="str">
        <f t="shared" si="633"/>
        <v/>
      </c>
      <c r="Z2876" s="111" t="str">
        <f>IF(X2876="", "", X2876-SUM($Z$11:$Z2875))</f>
        <v/>
      </c>
      <c r="AA2876" s="111" t="str">
        <f>IF($Y2876="", "", $Y2876-SUM($AA$11:$AA2875))</f>
        <v/>
      </c>
      <c r="AB2876" s="111" t="str">
        <f t="shared" si="634"/>
        <v/>
      </c>
      <c r="AC2876" s="121" t="str">
        <f t="shared" si="630"/>
        <v/>
      </c>
      <c r="AD2876" s="122" t="str">
        <f t="shared" si="631"/>
        <v/>
      </c>
      <c r="AE2876" s="123" t="str">
        <f t="shared" si="635"/>
        <v/>
      </c>
      <c r="AG2876" s="150" t="str">
        <f t="shared" si="632"/>
        <v/>
      </c>
    </row>
    <row r="2877" spans="1:33" x14ac:dyDescent="0.25">
      <c r="A2877" s="56"/>
      <c r="B2877" s="70"/>
      <c r="C2877" s="76"/>
      <c r="D2877" s="73"/>
      <c r="E2877" s="79"/>
      <c r="F2877" s="56"/>
      <c r="G2877" s="13" t="str">
        <f t="shared" si="623"/>
        <v/>
      </c>
      <c r="H2877" s="56"/>
      <c r="K2877" s="128"/>
      <c r="L2877" s="128"/>
      <c r="M2877" s="128"/>
      <c r="N2877" s="84" t="str">
        <f t="shared" si="624"/>
        <v/>
      </c>
      <c r="O2877" s="128"/>
      <c r="P2877" s="84" t="str">
        <f t="shared" si="625"/>
        <v/>
      </c>
      <c r="Q2877" s="84" t="str">
        <f t="shared" si="622"/>
        <v/>
      </c>
      <c r="R2877" s="84" t="str">
        <f t="shared" si="626"/>
        <v/>
      </c>
      <c r="S2877" s="84" t="str">
        <f t="shared" si="627"/>
        <v/>
      </c>
      <c r="U2877" s="84" t="str">
        <f t="shared" si="628"/>
        <v/>
      </c>
      <c r="W2877" s="108" t="str">
        <f>IF($N2877="", "", SUM($D$11:$D2877))</f>
        <v/>
      </c>
      <c r="X2877" s="111" t="str">
        <f t="shared" si="629"/>
        <v/>
      </c>
      <c r="Y2877" s="114" t="str">
        <f t="shared" si="633"/>
        <v/>
      </c>
      <c r="Z2877" s="111" t="str">
        <f>IF(X2877="", "", X2877-SUM($Z$11:$Z2876))</f>
        <v/>
      </c>
      <c r="AA2877" s="111" t="str">
        <f>IF($Y2877="", "", $Y2877-SUM($AA$11:$AA2876))</f>
        <v/>
      </c>
      <c r="AB2877" s="111" t="str">
        <f t="shared" si="634"/>
        <v/>
      </c>
      <c r="AC2877" s="121" t="str">
        <f t="shared" si="630"/>
        <v/>
      </c>
      <c r="AD2877" s="122" t="str">
        <f t="shared" si="631"/>
        <v/>
      </c>
      <c r="AE2877" s="123" t="str">
        <f t="shared" si="635"/>
        <v/>
      </c>
      <c r="AG2877" s="150" t="str">
        <f t="shared" si="632"/>
        <v/>
      </c>
    </row>
    <row r="2878" spans="1:33" x14ac:dyDescent="0.25">
      <c r="A2878" s="56"/>
      <c r="B2878" s="70"/>
      <c r="C2878" s="76"/>
      <c r="D2878" s="73"/>
      <c r="E2878" s="79"/>
      <c r="F2878" s="56"/>
      <c r="G2878" s="13" t="str">
        <f t="shared" si="623"/>
        <v/>
      </c>
      <c r="H2878" s="56"/>
      <c r="K2878" s="128"/>
      <c r="L2878" s="128"/>
      <c r="M2878" s="128"/>
      <c r="N2878" s="84" t="str">
        <f t="shared" si="624"/>
        <v/>
      </c>
      <c r="O2878" s="128"/>
      <c r="P2878" s="84" t="str">
        <f t="shared" si="625"/>
        <v/>
      </c>
      <c r="Q2878" s="84" t="str">
        <f t="shared" si="622"/>
        <v/>
      </c>
      <c r="R2878" s="84" t="str">
        <f t="shared" si="626"/>
        <v/>
      </c>
      <c r="S2878" s="84" t="str">
        <f t="shared" si="627"/>
        <v/>
      </c>
      <c r="U2878" s="84" t="str">
        <f t="shared" si="628"/>
        <v/>
      </c>
      <c r="W2878" s="108" t="str">
        <f>IF($N2878="", "", SUM($D$11:$D2878))</f>
        <v/>
      </c>
      <c r="X2878" s="111" t="str">
        <f t="shared" si="629"/>
        <v/>
      </c>
      <c r="Y2878" s="114" t="str">
        <f t="shared" si="633"/>
        <v/>
      </c>
      <c r="Z2878" s="111" t="str">
        <f>IF(X2878="", "", X2878-SUM($Z$11:$Z2877))</f>
        <v/>
      </c>
      <c r="AA2878" s="111" t="str">
        <f>IF($Y2878="", "", $Y2878-SUM($AA$11:$AA2877))</f>
        <v/>
      </c>
      <c r="AB2878" s="111" t="str">
        <f t="shared" si="634"/>
        <v/>
      </c>
      <c r="AC2878" s="121" t="str">
        <f t="shared" si="630"/>
        <v/>
      </c>
      <c r="AD2878" s="122" t="str">
        <f t="shared" si="631"/>
        <v/>
      </c>
      <c r="AE2878" s="123" t="str">
        <f t="shared" si="635"/>
        <v/>
      </c>
      <c r="AG2878" s="150" t="str">
        <f t="shared" si="632"/>
        <v/>
      </c>
    </row>
    <row r="2879" spans="1:33" x14ac:dyDescent="0.25">
      <c r="A2879" s="56"/>
      <c r="B2879" s="70"/>
      <c r="C2879" s="76"/>
      <c r="D2879" s="73"/>
      <c r="E2879" s="79"/>
      <c r="F2879" s="56"/>
      <c r="G2879" s="13" t="str">
        <f t="shared" si="623"/>
        <v/>
      </c>
      <c r="H2879" s="56"/>
      <c r="K2879" s="128"/>
      <c r="L2879" s="128"/>
      <c r="M2879" s="128"/>
      <c r="N2879" s="84" t="str">
        <f t="shared" si="624"/>
        <v/>
      </c>
      <c r="O2879" s="128"/>
      <c r="P2879" s="84" t="str">
        <f t="shared" si="625"/>
        <v/>
      </c>
      <c r="Q2879" s="84" t="str">
        <f t="shared" si="622"/>
        <v/>
      </c>
      <c r="R2879" s="84" t="str">
        <f t="shared" si="626"/>
        <v/>
      </c>
      <c r="S2879" s="84" t="str">
        <f t="shared" si="627"/>
        <v/>
      </c>
      <c r="U2879" s="84" t="str">
        <f t="shared" si="628"/>
        <v/>
      </c>
      <c r="W2879" s="108" t="str">
        <f>IF($N2879="", "", SUM($D$11:$D2879))</f>
        <v/>
      </c>
      <c r="X2879" s="111" t="str">
        <f t="shared" si="629"/>
        <v/>
      </c>
      <c r="Y2879" s="114" t="str">
        <f t="shared" si="633"/>
        <v/>
      </c>
      <c r="Z2879" s="111" t="str">
        <f>IF(X2879="", "", X2879-SUM($Z$11:$Z2878))</f>
        <v/>
      </c>
      <c r="AA2879" s="111" t="str">
        <f>IF($Y2879="", "", $Y2879-SUM($AA$11:$AA2878))</f>
        <v/>
      </c>
      <c r="AB2879" s="111" t="str">
        <f t="shared" si="634"/>
        <v/>
      </c>
      <c r="AC2879" s="121" t="str">
        <f t="shared" si="630"/>
        <v/>
      </c>
      <c r="AD2879" s="122" t="str">
        <f t="shared" si="631"/>
        <v/>
      </c>
      <c r="AE2879" s="123" t="str">
        <f t="shared" si="635"/>
        <v/>
      </c>
      <c r="AG2879" s="150" t="str">
        <f t="shared" si="632"/>
        <v/>
      </c>
    </row>
    <row r="2880" spans="1:33" x14ac:dyDescent="0.25">
      <c r="A2880" s="56"/>
      <c r="B2880" s="70"/>
      <c r="C2880" s="76"/>
      <c r="D2880" s="73"/>
      <c r="E2880" s="79"/>
      <c r="F2880" s="56"/>
      <c r="G2880" s="13" t="str">
        <f t="shared" si="623"/>
        <v/>
      </c>
      <c r="H2880" s="56"/>
      <c r="K2880" s="128"/>
      <c r="L2880" s="128"/>
      <c r="M2880" s="128"/>
      <c r="N2880" s="84" t="str">
        <f t="shared" si="624"/>
        <v/>
      </c>
      <c r="O2880" s="128"/>
      <c r="P2880" s="84" t="str">
        <f t="shared" si="625"/>
        <v/>
      </c>
      <c r="Q2880" s="84" t="str">
        <f t="shared" si="622"/>
        <v/>
      </c>
      <c r="R2880" s="84" t="str">
        <f t="shared" si="626"/>
        <v/>
      </c>
      <c r="S2880" s="84" t="str">
        <f t="shared" si="627"/>
        <v/>
      </c>
      <c r="U2880" s="84" t="str">
        <f t="shared" si="628"/>
        <v/>
      </c>
      <c r="W2880" s="108" t="str">
        <f>IF($N2880="", "", SUM($D$11:$D2880))</f>
        <v/>
      </c>
      <c r="X2880" s="111" t="str">
        <f t="shared" si="629"/>
        <v/>
      </c>
      <c r="Y2880" s="114" t="str">
        <f t="shared" si="633"/>
        <v/>
      </c>
      <c r="Z2880" s="111" t="str">
        <f>IF(X2880="", "", X2880-SUM($Z$11:$Z2879))</f>
        <v/>
      </c>
      <c r="AA2880" s="111" t="str">
        <f>IF($Y2880="", "", $Y2880-SUM($AA$11:$AA2879))</f>
        <v/>
      </c>
      <c r="AB2880" s="111" t="str">
        <f t="shared" si="634"/>
        <v/>
      </c>
      <c r="AC2880" s="121" t="str">
        <f t="shared" si="630"/>
        <v/>
      </c>
      <c r="AD2880" s="122" t="str">
        <f t="shared" si="631"/>
        <v/>
      </c>
      <c r="AE2880" s="123" t="str">
        <f t="shared" si="635"/>
        <v/>
      </c>
      <c r="AG2880" s="150" t="str">
        <f t="shared" si="632"/>
        <v/>
      </c>
    </row>
    <row r="2881" spans="1:33" x14ac:dyDescent="0.25">
      <c r="A2881" s="56"/>
      <c r="B2881" s="70"/>
      <c r="C2881" s="76"/>
      <c r="D2881" s="73"/>
      <c r="E2881" s="79"/>
      <c r="F2881" s="56"/>
      <c r="G2881" s="13" t="str">
        <f t="shared" si="623"/>
        <v/>
      </c>
      <c r="H2881" s="56"/>
      <c r="K2881" s="128"/>
      <c r="L2881" s="128"/>
      <c r="M2881" s="128"/>
      <c r="N2881" s="84" t="str">
        <f t="shared" si="624"/>
        <v/>
      </c>
      <c r="O2881" s="128"/>
      <c r="P2881" s="84" t="str">
        <f t="shared" si="625"/>
        <v/>
      </c>
      <c r="Q2881" s="84" t="str">
        <f t="shared" si="622"/>
        <v/>
      </c>
      <c r="R2881" s="84" t="str">
        <f t="shared" si="626"/>
        <v/>
      </c>
      <c r="S2881" s="84" t="str">
        <f t="shared" si="627"/>
        <v/>
      </c>
      <c r="U2881" s="84" t="str">
        <f t="shared" si="628"/>
        <v/>
      </c>
      <c r="W2881" s="108" t="str">
        <f>IF($N2881="", "", SUM($D$11:$D2881))</f>
        <v/>
      </c>
      <c r="X2881" s="111" t="str">
        <f t="shared" si="629"/>
        <v/>
      </c>
      <c r="Y2881" s="114" t="str">
        <f t="shared" si="633"/>
        <v/>
      </c>
      <c r="Z2881" s="111" t="str">
        <f>IF(X2881="", "", X2881-SUM($Z$11:$Z2880))</f>
        <v/>
      </c>
      <c r="AA2881" s="111" t="str">
        <f>IF($Y2881="", "", $Y2881-SUM($AA$11:$AA2880))</f>
        <v/>
      </c>
      <c r="AB2881" s="111" t="str">
        <f t="shared" si="634"/>
        <v/>
      </c>
      <c r="AC2881" s="121" t="str">
        <f t="shared" si="630"/>
        <v/>
      </c>
      <c r="AD2881" s="122" t="str">
        <f t="shared" si="631"/>
        <v/>
      </c>
      <c r="AE2881" s="123" t="str">
        <f t="shared" si="635"/>
        <v/>
      </c>
      <c r="AG2881" s="150" t="str">
        <f t="shared" si="632"/>
        <v/>
      </c>
    </row>
    <row r="2882" spans="1:33" x14ac:dyDescent="0.25">
      <c r="A2882" s="56"/>
      <c r="B2882" s="70"/>
      <c r="C2882" s="76"/>
      <c r="D2882" s="73"/>
      <c r="E2882" s="79"/>
      <c r="F2882" s="56"/>
      <c r="G2882" s="13" t="str">
        <f t="shared" si="623"/>
        <v/>
      </c>
      <c r="H2882" s="56"/>
      <c r="K2882" s="128"/>
      <c r="L2882" s="128"/>
      <c r="M2882" s="128"/>
      <c r="N2882" s="84" t="str">
        <f t="shared" si="624"/>
        <v/>
      </c>
      <c r="O2882" s="128"/>
      <c r="P2882" s="84" t="str">
        <f t="shared" si="625"/>
        <v/>
      </c>
      <c r="Q2882" s="84" t="str">
        <f t="shared" si="622"/>
        <v/>
      </c>
      <c r="R2882" s="84" t="str">
        <f t="shared" si="626"/>
        <v/>
      </c>
      <c r="S2882" s="84" t="str">
        <f t="shared" si="627"/>
        <v/>
      </c>
      <c r="U2882" s="84" t="str">
        <f t="shared" si="628"/>
        <v/>
      </c>
      <c r="W2882" s="108" t="str">
        <f>IF($N2882="", "", SUM($D$11:$D2882))</f>
        <v/>
      </c>
      <c r="X2882" s="111" t="str">
        <f t="shared" si="629"/>
        <v/>
      </c>
      <c r="Y2882" s="114" t="str">
        <f t="shared" si="633"/>
        <v/>
      </c>
      <c r="Z2882" s="111" t="str">
        <f>IF(X2882="", "", X2882-SUM($Z$11:$Z2881))</f>
        <v/>
      </c>
      <c r="AA2882" s="111" t="str">
        <f>IF($Y2882="", "", $Y2882-SUM($AA$11:$AA2881))</f>
        <v/>
      </c>
      <c r="AB2882" s="111" t="str">
        <f t="shared" si="634"/>
        <v/>
      </c>
      <c r="AC2882" s="121" t="str">
        <f t="shared" si="630"/>
        <v/>
      </c>
      <c r="AD2882" s="122" t="str">
        <f t="shared" si="631"/>
        <v/>
      </c>
      <c r="AE2882" s="123" t="str">
        <f t="shared" si="635"/>
        <v/>
      </c>
      <c r="AG2882" s="150" t="str">
        <f t="shared" si="632"/>
        <v/>
      </c>
    </row>
    <row r="2883" spans="1:33" x14ac:dyDescent="0.25">
      <c r="A2883" s="56"/>
      <c r="B2883" s="70"/>
      <c r="C2883" s="76"/>
      <c r="D2883" s="73"/>
      <c r="E2883" s="79"/>
      <c r="F2883" s="56"/>
      <c r="G2883" s="13" t="str">
        <f t="shared" si="623"/>
        <v/>
      </c>
      <c r="H2883" s="56"/>
      <c r="K2883" s="128"/>
      <c r="L2883" s="128"/>
      <c r="M2883" s="128"/>
      <c r="N2883" s="84" t="str">
        <f t="shared" si="624"/>
        <v/>
      </c>
      <c r="O2883" s="128"/>
      <c r="P2883" s="84" t="str">
        <f t="shared" si="625"/>
        <v/>
      </c>
      <c r="Q2883" s="84" t="str">
        <f t="shared" si="622"/>
        <v/>
      </c>
      <c r="R2883" s="84" t="str">
        <f t="shared" si="626"/>
        <v/>
      </c>
      <c r="S2883" s="84" t="str">
        <f t="shared" si="627"/>
        <v/>
      </c>
      <c r="U2883" s="84" t="str">
        <f t="shared" si="628"/>
        <v/>
      </c>
      <c r="W2883" s="108" t="str">
        <f>IF($N2883="", "", SUM($D$11:$D2883))</f>
        <v/>
      </c>
      <c r="X2883" s="111" t="str">
        <f t="shared" si="629"/>
        <v/>
      </c>
      <c r="Y2883" s="114" t="str">
        <f t="shared" si="633"/>
        <v/>
      </c>
      <c r="Z2883" s="111" t="str">
        <f>IF(X2883="", "", X2883-SUM($Z$11:$Z2882))</f>
        <v/>
      </c>
      <c r="AA2883" s="111" t="str">
        <f>IF($Y2883="", "", $Y2883-SUM($AA$11:$AA2882))</f>
        <v/>
      </c>
      <c r="AB2883" s="111" t="str">
        <f t="shared" si="634"/>
        <v/>
      </c>
      <c r="AC2883" s="121" t="str">
        <f t="shared" si="630"/>
        <v/>
      </c>
      <c r="AD2883" s="122" t="str">
        <f t="shared" si="631"/>
        <v/>
      </c>
      <c r="AE2883" s="123" t="str">
        <f t="shared" si="635"/>
        <v/>
      </c>
      <c r="AG2883" s="150" t="str">
        <f t="shared" si="632"/>
        <v/>
      </c>
    </row>
    <row r="2884" spans="1:33" x14ac:dyDescent="0.25">
      <c r="A2884" s="56"/>
      <c r="B2884" s="70"/>
      <c r="C2884" s="76"/>
      <c r="D2884" s="73"/>
      <c r="E2884" s="79"/>
      <c r="F2884" s="56"/>
      <c r="G2884" s="13" t="str">
        <f t="shared" si="623"/>
        <v/>
      </c>
      <c r="H2884" s="56"/>
      <c r="K2884" s="128"/>
      <c r="L2884" s="128"/>
      <c r="M2884" s="128"/>
      <c r="N2884" s="84" t="str">
        <f t="shared" si="624"/>
        <v/>
      </c>
      <c r="O2884" s="128"/>
      <c r="P2884" s="84" t="str">
        <f t="shared" si="625"/>
        <v/>
      </c>
      <c r="Q2884" s="84" t="str">
        <f t="shared" si="622"/>
        <v/>
      </c>
      <c r="R2884" s="84" t="str">
        <f t="shared" si="626"/>
        <v/>
      </c>
      <c r="S2884" s="84" t="str">
        <f t="shared" si="627"/>
        <v/>
      </c>
      <c r="U2884" s="84" t="str">
        <f t="shared" si="628"/>
        <v/>
      </c>
      <c r="W2884" s="108" t="str">
        <f>IF($N2884="", "", SUM($D$11:$D2884))</f>
        <v/>
      </c>
      <c r="X2884" s="111" t="str">
        <f t="shared" si="629"/>
        <v/>
      </c>
      <c r="Y2884" s="114" t="str">
        <f t="shared" si="633"/>
        <v/>
      </c>
      <c r="Z2884" s="111" t="str">
        <f>IF(X2884="", "", X2884-SUM($Z$11:$Z2883))</f>
        <v/>
      </c>
      <c r="AA2884" s="111" t="str">
        <f>IF($Y2884="", "", $Y2884-SUM($AA$11:$AA2883))</f>
        <v/>
      </c>
      <c r="AB2884" s="111" t="str">
        <f t="shared" si="634"/>
        <v/>
      </c>
      <c r="AC2884" s="121" t="str">
        <f t="shared" si="630"/>
        <v/>
      </c>
      <c r="AD2884" s="122" t="str">
        <f t="shared" si="631"/>
        <v/>
      </c>
      <c r="AE2884" s="123" t="str">
        <f t="shared" si="635"/>
        <v/>
      </c>
      <c r="AG2884" s="150" t="str">
        <f t="shared" si="632"/>
        <v/>
      </c>
    </row>
    <row r="2885" spans="1:33" x14ac:dyDescent="0.25">
      <c r="A2885" s="56"/>
      <c r="B2885" s="70"/>
      <c r="C2885" s="76"/>
      <c r="D2885" s="73"/>
      <c r="E2885" s="79"/>
      <c r="F2885" s="56"/>
      <c r="G2885" s="13" t="str">
        <f t="shared" si="623"/>
        <v/>
      </c>
      <c r="H2885" s="56"/>
      <c r="K2885" s="128"/>
      <c r="L2885" s="128"/>
      <c r="M2885" s="128"/>
      <c r="N2885" s="84" t="str">
        <f t="shared" si="624"/>
        <v/>
      </c>
      <c r="O2885" s="128"/>
      <c r="P2885" s="84" t="str">
        <f t="shared" si="625"/>
        <v/>
      </c>
      <c r="Q2885" s="84" t="str">
        <f t="shared" si="622"/>
        <v/>
      </c>
      <c r="R2885" s="84" t="str">
        <f t="shared" si="626"/>
        <v/>
      </c>
      <c r="S2885" s="84" t="str">
        <f t="shared" si="627"/>
        <v/>
      </c>
      <c r="U2885" s="84" t="str">
        <f t="shared" si="628"/>
        <v/>
      </c>
      <c r="W2885" s="108" t="str">
        <f>IF($N2885="", "", SUM($D$11:$D2885))</f>
        <v/>
      </c>
      <c r="X2885" s="111" t="str">
        <f t="shared" si="629"/>
        <v/>
      </c>
      <c r="Y2885" s="114" t="str">
        <f t="shared" si="633"/>
        <v/>
      </c>
      <c r="Z2885" s="111" t="str">
        <f>IF(X2885="", "", X2885-SUM($Z$11:$Z2884))</f>
        <v/>
      </c>
      <c r="AA2885" s="111" t="str">
        <f>IF($Y2885="", "", $Y2885-SUM($AA$11:$AA2884))</f>
        <v/>
      </c>
      <c r="AB2885" s="111" t="str">
        <f t="shared" si="634"/>
        <v/>
      </c>
      <c r="AC2885" s="121" t="str">
        <f t="shared" si="630"/>
        <v/>
      </c>
      <c r="AD2885" s="122" t="str">
        <f t="shared" si="631"/>
        <v/>
      </c>
      <c r="AE2885" s="123" t="str">
        <f t="shared" si="635"/>
        <v/>
      </c>
      <c r="AG2885" s="150" t="str">
        <f t="shared" si="632"/>
        <v/>
      </c>
    </row>
    <row r="2886" spans="1:33" x14ac:dyDescent="0.25">
      <c r="A2886" s="56"/>
      <c r="B2886" s="70"/>
      <c r="C2886" s="76"/>
      <c r="D2886" s="73"/>
      <c r="E2886" s="79"/>
      <c r="F2886" s="56"/>
      <c r="G2886" s="13" t="str">
        <f t="shared" si="623"/>
        <v/>
      </c>
      <c r="H2886" s="56"/>
      <c r="K2886" s="128"/>
      <c r="L2886" s="128"/>
      <c r="M2886" s="128"/>
      <c r="N2886" s="84" t="str">
        <f t="shared" si="624"/>
        <v/>
      </c>
      <c r="O2886" s="128"/>
      <c r="P2886" s="84" t="str">
        <f t="shared" si="625"/>
        <v/>
      </c>
      <c r="Q2886" s="84" t="str">
        <f t="shared" si="622"/>
        <v/>
      </c>
      <c r="R2886" s="84" t="str">
        <f t="shared" si="626"/>
        <v/>
      </c>
      <c r="S2886" s="84" t="str">
        <f t="shared" si="627"/>
        <v/>
      </c>
      <c r="U2886" s="84" t="str">
        <f t="shared" si="628"/>
        <v/>
      </c>
      <c r="W2886" s="108" t="str">
        <f>IF($N2886="", "", SUM($D$11:$D2886))</f>
        <v/>
      </c>
      <c r="X2886" s="111" t="str">
        <f t="shared" si="629"/>
        <v/>
      </c>
      <c r="Y2886" s="114" t="str">
        <f t="shared" si="633"/>
        <v/>
      </c>
      <c r="Z2886" s="111" t="str">
        <f>IF(X2886="", "", X2886-SUM($Z$11:$Z2885))</f>
        <v/>
      </c>
      <c r="AA2886" s="111" t="str">
        <f>IF($Y2886="", "", $Y2886-SUM($AA$11:$AA2885))</f>
        <v/>
      </c>
      <c r="AB2886" s="111" t="str">
        <f t="shared" si="634"/>
        <v/>
      </c>
      <c r="AC2886" s="121" t="str">
        <f t="shared" si="630"/>
        <v/>
      </c>
      <c r="AD2886" s="122" t="str">
        <f t="shared" si="631"/>
        <v/>
      </c>
      <c r="AE2886" s="123" t="str">
        <f t="shared" si="635"/>
        <v/>
      </c>
      <c r="AG2886" s="150" t="str">
        <f t="shared" si="632"/>
        <v/>
      </c>
    </row>
    <row r="2887" spans="1:33" x14ac:dyDescent="0.25">
      <c r="A2887" s="56"/>
      <c r="B2887" s="70"/>
      <c r="C2887" s="76"/>
      <c r="D2887" s="73"/>
      <c r="E2887" s="79"/>
      <c r="F2887" s="56"/>
      <c r="G2887" s="13" t="str">
        <f t="shared" si="623"/>
        <v/>
      </c>
      <c r="H2887" s="56"/>
      <c r="K2887" s="128"/>
      <c r="L2887" s="128"/>
      <c r="M2887" s="128"/>
      <c r="N2887" s="84" t="str">
        <f t="shared" si="624"/>
        <v/>
      </c>
      <c r="O2887" s="128"/>
      <c r="P2887" s="84" t="str">
        <f t="shared" si="625"/>
        <v/>
      </c>
      <c r="Q2887" s="84" t="str">
        <f t="shared" si="622"/>
        <v/>
      </c>
      <c r="R2887" s="84" t="str">
        <f t="shared" si="626"/>
        <v/>
      </c>
      <c r="S2887" s="84" t="str">
        <f t="shared" si="627"/>
        <v/>
      </c>
      <c r="U2887" s="84" t="str">
        <f t="shared" si="628"/>
        <v/>
      </c>
      <c r="W2887" s="108" t="str">
        <f>IF($N2887="", "", SUM($D$11:$D2887))</f>
        <v/>
      </c>
      <c r="X2887" s="111" t="str">
        <f t="shared" si="629"/>
        <v/>
      </c>
      <c r="Y2887" s="114" t="str">
        <f t="shared" si="633"/>
        <v/>
      </c>
      <c r="Z2887" s="111" t="str">
        <f>IF(X2887="", "", X2887-SUM($Z$11:$Z2886))</f>
        <v/>
      </c>
      <c r="AA2887" s="111" t="str">
        <f>IF($Y2887="", "", $Y2887-SUM($AA$11:$AA2886))</f>
        <v/>
      </c>
      <c r="AB2887" s="111" t="str">
        <f t="shared" si="634"/>
        <v/>
      </c>
      <c r="AC2887" s="121" t="str">
        <f t="shared" si="630"/>
        <v/>
      </c>
      <c r="AD2887" s="122" t="str">
        <f t="shared" si="631"/>
        <v/>
      </c>
      <c r="AE2887" s="123" t="str">
        <f t="shared" si="635"/>
        <v/>
      </c>
      <c r="AG2887" s="150" t="str">
        <f t="shared" si="632"/>
        <v/>
      </c>
    </row>
    <row r="2888" spans="1:33" x14ac:dyDescent="0.25">
      <c r="A2888" s="56"/>
      <c r="B2888" s="70"/>
      <c r="C2888" s="76"/>
      <c r="D2888" s="73"/>
      <c r="E2888" s="79"/>
      <c r="F2888" s="56"/>
      <c r="G2888" s="13" t="str">
        <f t="shared" si="623"/>
        <v/>
      </c>
      <c r="H2888" s="56"/>
      <c r="K2888" s="128"/>
      <c r="L2888" s="128"/>
      <c r="M2888" s="128"/>
      <c r="N2888" s="84" t="str">
        <f t="shared" si="624"/>
        <v/>
      </c>
      <c r="O2888" s="128"/>
      <c r="P2888" s="84" t="str">
        <f t="shared" si="625"/>
        <v/>
      </c>
      <c r="Q2888" s="84" t="str">
        <f t="shared" si="622"/>
        <v/>
      </c>
      <c r="R2888" s="84" t="str">
        <f t="shared" si="626"/>
        <v/>
      </c>
      <c r="S2888" s="84" t="str">
        <f t="shared" si="627"/>
        <v/>
      </c>
      <c r="U2888" s="84" t="str">
        <f t="shared" si="628"/>
        <v/>
      </c>
      <c r="W2888" s="108" t="str">
        <f>IF($N2888="", "", SUM($D$11:$D2888))</f>
        <v/>
      </c>
      <c r="X2888" s="111" t="str">
        <f t="shared" si="629"/>
        <v/>
      </c>
      <c r="Y2888" s="114" t="str">
        <f t="shared" si="633"/>
        <v/>
      </c>
      <c r="Z2888" s="111" t="str">
        <f>IF(X2888="", "", X2888-SUM($Z$11:$Z2887))</f>
        <v/>
      </c>
      <c r="AA2888" s="111" t="str">
        <f>IF($Y2888="", "", $Y2888-SUM($AA$11:$AA2887))</f>
        <v/>
      </c>
      <c r="AB2888" s="111" t="str">
        <f t="shared" si="634"/>
        <v/>
      </c>
      <c r="AC2888" s="121" t="str">
        <f t="shared" si="630"/>
        <v/>
      </c>
      <c r="AD2888" s="122" t="str">
        <f t="shared" si="631"/>
        <v/>
      </c>
      <c r="AE2888" s="123" t="str">
        <f t="shared" si="635"/>
        <v/>
      </c>
      <c r="AG2888" s="150" t="str">
        <f t="shared" si="632"/>
        <v/>
      </c>
    </row>
    <row r="2889" spans="1:33" x14ac:dyDescent="0.25">
      <c r="A2889" s="56"/>
      <c r="B2889" s="70"/>
      <c r="C2889" s="76"/>
      <c r="D2889" s="73"/>
      <c r="E2889" s="79"/>
      <c r="F2889" s="56"/>
      <c r="G2889" s="13" t="str">
        <f t="shared" si="623"/>
        <v/>
      </c>
      <c r="H2889" s="56"/>
      <c r="K2889" s="128"/>
      <c r="L2889" s="128"/>
      <c r="M2889" s="128"/>
      <c r="N2889" s="84" t="str">
        <f t="shared" si="624"/>
        <v/>
      </c>
      <c r="O2889" s="128"/>
      <c r="P2889" s="84" t="str">
        <f t="shared" si="625"/>
        <v/>
      </c>
      <c r="Q2889" s="84" t="str">
        <f t="shared" si="622"/>
        <v/>
      </c>
      <c r="R2889" s="84" t="str">
        <f t="shared" si="626"/>
        <v/>
      </c>
      <c r="S2889" s="84" t="str">
        <f t="shared" si="627"/>
        <v/>
      </c>
      <c r="U2889" s="84" t="str">
        <f t="shared" si="628"/>
        <v/>
      </c>
      <c r="W2889" s="108" t="str">
        <f>IF($N2889="", "", SUM($D$11:$D2889))</f>
        <v/>
      </c>
      <c r="X2889" s="111" t="str">
        <f t="shared" si="629"/>
        <v/>
      </c>
      <c r="Y2889" s="114" t="str">
        <f t="shared" si="633"/>
        <v/>
      </c>
      <c r="Z2889" s="111" t="str">
        <f>IF(X2889="", "", X2889-SUM($Z$11:$Z2888))</f>
        <v/>
      </c>
      <c r="AA2889" s="111" t="str">
        <f>IF($Y2889="", "", $Y2889-SUM($AA$11:$AA2888))</f>
        <v/>
      </c>
      <c r="AB2889" s="111" t="str">
        <f t="shared" si="634"/>
        <v/>
      </c>
      <c r="AC2889" s="121" t="str">
        <f t="shared" si="630"/>
        <v/>
      </c>
      <c r="AD2889" s="122" t="str">
        <f t="shared" si="631"/>
        <v/>
      </c>
      <c r="AE2889" s="123" t="str">
        <f t="shared" si="635"/>
        <v/>
      </c>
      <c r="AG2889" s="150" t="str">
        <f t="shared" si="632"/>
        <v/>
      </c>
    </row>
    <row r="2890" spans="1:33" x14ac:dyDescent="0.25">
      <c r="A2890" s="56"/>
      <c r="B2890" s="70"/>
      <c r="C2890" s="76"/>
      <c r="D2890" s="73"/>
      <c r="E2890" s="79"/>
      <c r="F2890" s="56"/>
      <c r="G2890" s="13" t="str">
        <f t="shared" si="623"/>
        <v/>
      </c>
      <c r="H2890" s="56"/>
      <c r="K2890" s="128"/>
      <c r="L2890" s="128"/>
      <c r="M2890" s="128"/>
      <c r="N2890" s="84" t="str">
        <f t="shared" si="624"/>
        <v/>
      </c>
      <c r="O2890" s="128"/>
      <c r="P2890" s="84" t="str">
        <f t="shared" si="625"/>
        <v/>
      </c>
      <c r="Q2890" s="84" t="str">
        <f t="shared" si="622"/>
        <v/>
      </c>
      <c r="R2890" s="84" t="str">
        <f t="shared" si="626"/>
        <v/>
      </c>
      <c r="S2890" s="84" t="str">
        <f t="shared" si="627"/>
        <v/>
      </c>
      <c r="U2890" s="84" t="str">
        <f t="shared" si="628"/>
        <v/>
      </c>
      <c r="W2890" s="108" t="str">
        <f>IF($N2890="", "", SUM($D$11:$D2890))</f>
        <v/>
      </c>
      <c r="X2890" s="111" t="str">
        <f t="shared" si="629"/>
        <v/>
      </c>
      <c r="Y2890" s="114" t="str">
        <f t="shared" si="633"/>
        <v/>
      </c>
      <c r="Z2890" s="111" t="str">
        <f>IF(X2890="", "", X2890-SUM($Z$11:$Z2889))</f>
        <v/>
      </c>
      <c r="AA2890" s="111" t="str">
        <f>IF($Y2890="", "", $Y2890-SUM($AA$11:$AA2889))</f>
        <v/>
      </c>
      <c r="AB2890" s="111" t="str">
        <f t="shared" si="634"/>
        <v/>
      </c>
      <c r="AC2890" s="121" t="str">
        <f t="shared" si="630"/>
        <v/>
      </c>
      <c r="AD2890" s="122" t="str">
        <f t="shared" si="631"/>
        <v/>
      </c>
      <c r="AE2890" s="123" t="str">
        <f t="shared" si="635"/>
        <v/>
      </c>
      <c r="AG2890" s="150" t="str">
        <f t="shared" si="632"/>
        <v/>
      </c>
    </row>
    <row r="2891" spans="1:33" x14ac:dyDescent="0.25">
      <c r="A2891" s="56"/>
      <c r="B2891" s="70"/>
      <c r="C2891" s="76"/>
      <c r="D2891" s="73"/>
      <c r="E2891" s="79"/>
      <c r="F2891" s="56"/>
      <c r="G2891" s="13" t="str">
        <f t="shared" si="623"/>
        <v/>
      </c>
      <c r="H2891" s="56"/>
      <c r="K2891" s="128"/>
      <c r="L2891" s="128"/>
      <c r="M2891" s="128"/>
      <c r="N2891" s="84" t="str">
        <f t="shared" si="624"/>
        <v/>
      </c>
      <c r="O2891" s="128"/>
      <c r="P2891" s="84" t="str">
        <f t="shared" si="625"/>
        <v/>
      </c>
      <c r="Q2891" s="84" t="str">
        <f t="shared" ref="Q2891:Q2954" si="636">IF($N2891="", "", IF(AND(Q$5="X", C2891=""), $N$6, IF(AND(NOT(C2891=""), COUNTIF(L$11:L$17, C2891)=0), $N$7, "")))</f>
        <v/>
      </c>
      <c r="R2891" s="84" t="str">
        <f t="shared" si="626"/>
        <v/>
      </c>
      <c r="S2891" s="84" t="str">
        <f t="shared" si="627"/>
        <v/>
      </c>
      <c r="U2891" s="84" t="str">
        <f t="shared" si="628"/>
        <v/>
      </c>
      <c r="W2891" s="108" t="str">
        <f>IF($N2891="", "", SUM($D$11:$D2891))</f>
        <v/>
      </c>
      <c r="X2891" s="111" t="str">
        <f t="shared" si="629"/>
        <v/>
      </c>
      <c r="Y2891" s="114" t="str">
        <f t="shared" si="633"/>
        <v/>
      </c>
      <c r="Z2891" s="111" t="str">
        <f>IF(X2891="", "", X2891-SUM($Z$11:$Z2890))</f>
        <v/>
      </c>
      <c r="AA2891" s="111" t="str">
        <f>IF($Y2891="", "", $Y2891-SUM($AA$11:$AA2890))</f>
        <v/>
      </c>
      <c r="AB2891" s="111" t="str">
        <f t="shared" si="634"/>
        <v/>
      </c>
      <c r="AC2891" s="121" t="str">
        <f t="shared" si="630"/>
        <v/>
      </c>
      <c r="AD2891" s="122" t="str">
        <f t="shared" si="631"/>
        <v/>
      </c>
      <c r="AE2891" s="123" t="str">
        <f t="shared" si="635"/>
        <v/>
      </c>
      <c r="AG2891" s="150" t="str">
        <f t="shared" si="632"/>
        <v/>
      </c>
    </row>
    <row r="2892" spans="1:33" x14ac:dyDescent="0.25">
      <c r="A2892" s="56"/>
      <c r="B2892" s="70"/>
      <c r="C2892" s="76"/>
      <c r="D2892" s="73"/>
      <c r="E2892" s="79"/>
      <c r="F2892" s="56"/>
      <c r="G2892" s="13" t="str">
        <f t="shared" ref="G2892:G2955" si="637">IF($B2892="", "", TEXT($B2892, "mmm"))</f>
        <v/>
      </c>
      <c r="H2892" s="56"/>
      <c r="K2892" s="128"/>
      <c r="L2892" s="128"/>
      <c r="M2892" s="128"/>
      <c r="N2892" s="84" t="str">
        <f t="shared" ref="N2892:N2955" si="638">IF(COUNTIF($B2892:$E2892, "")=4, "", "X")</f>
        <v/>
      </c>
      <c r="O2892" s="128"/>
      <c r="P2892" s="84" t="str">
        <f t="shared" ref="P2892:P2955" si="639">IF($N2892="", "", IF(AND(P$5="X", B2892=""), $N$6, IFERROR(IF(AND(NOT(B2892=""), OR(ISNUMBER(B2892)=FALSE, B2892&lt;$L$2, B2892&gt;$L$3)), $N$7, ""), $N$7)))</f>
        <v/>
      </c>
      <c r="Q2892" s="84" t="str">
        <f t="shared" si="636"/>
        <v/>
      </c>
      <c r="R2892" s="84" t="str">
        <f t="shared" ref="R2892:R2955" si="640">IF($N2892="", "", IF(AND(R$5="X", D2892=""), $N$6, IF(AND(NOT(D2892=""), ISNUMBER(D2892)=FALSE), $N$7, "")))</f>
        <v/>
      </c>
      <c r="S2892" s="84" t="str">
        <f t="shared" ref="S2892:S2955" si="641">IF($N2892="", "", IF(AND(S$5="X", E2892=""), $N$6, ""))</f>
        <v/>
      </c>
      <c r="U2892" s="84" t="str">
        <f t="shared" ref="U2892:U2955" si="642">IF($B2892="", "", TEXT($B2892, "mmm yyyy"))</f>
        <v/>
      </c>
      <c r="W2892" s="108" t="str">
        <f>IF($N2892="", "", SUM($D$11:$D2892))</f>
        <v/>
      </c>
      <c r="X2892" s="111" t="str">
        <f t="shared" ref="X2892:X2955" si="643">IF(W2892="", "", IF(W2892&lt;=$X$4, W2892, $X$4))</f>
        <v/>
      </c>
      <c r="Y2892" s="114" t="str">
        <f t="shared" si="633"/>
        <v/>
      </c>
      <c r="Z2892" s="111" t="str">
        <f>IF(X2892="", "", X2892-SUM($Z$11:$Z2891))</f>
        <v/>
      </c>
      <c r="AA2892" s="111" t="str">
        <f>IF($Y2892="", "", $Y2892-SUM($AA$11:$AA2891))</f>
        <v/>
      </c>
      <c r="AB2892" s="111" t="str">
        <f t="shared" si="634"/>
        <v/>
      </c>
      <c r="AC2892" s="121" t="str">
        <f t="shared" ref="AC2892:AC2955" si="644">IF($N2892="", "", $Z2892*$AC$4)</f>
        <v/>
      </c>
      <c r="AD2892" s="122" t="str">
        <f t="shared" ref="AD2892:AD2955" si="645">IF($N2892="", "", $AA2892*$AC$5)</f>
        <v/>
      </c>
      <c r="AE2892" s="123" t="str">
        <f t="shared" si="635"/>
        <v/>
      </c>
      <c r="AG2892" s="150" t="str">
        <f t="shared" ref="AG2892:AG2955" si="646">IF(OR($U2892="", $C2892=""), "", CONCATENATE($C2892, " - ", $U2892))</f>
        <v/>
      </c>
    </row>
    <row r="2893" spans="1:33" x14ac:dyDescent="0.25">
      <c r="A2893" s="56"/>
      <c r="B2893" s="70"/>
      <c r="C2893" s="76"/>
      <c r="D2893" s="73"/>
      <c r="E2893" s="79"/>
      <c r="F2893" s="56"/>
      <c r="G2893" s="13" t="str">
        <f t="shared" si="637"/>
        <v/>
      </c>
      <c r="H2893" s="56"/>
      <c r="K2893" s="128"/>
      <c r="L2893" s="128"/>
      <c r="M2893" s="128"/>
      <c r="N2893" s="84" t="str">
        <f t="shared" si="638"/>
        <v/>
      </c>
      <c r="O2893" s="128"/>
      <c r="P2893" s="84" t="str">
        <f t="shared" si="639"/>
        <v/>
      </c>
      <c r="Q2893" s="84" t="str">
        <f t="shared" si="636"/>
        <v/>
      </c>
      <c r="R2893" s="84" t="str">
        <f t="shared" si="640"/>
        <v/>
      </c>
      <c r="S2893" s="84" t="str">
        <f t="shared" si="641"/>
        <v/>
      </c>
      <c r="U2893" s="84" t="str">
        <f t="shared" si="642"/>
        <v/>
      </c>
      <c r="W2893" s="108" t="str">
        <f>IF($N2893="", "", SUM($D$11:$D2893))</f>
        <v/>
      </c>
      <c r="X2893" s="111" t="str">
        <f t="shared" si="643"/>
        <v/>
      </c>
      <c r="Y2893" s="114" t="str">
        <f t="shared" si="633"/>
        <v/>
      </c>
      <c r="Z2893" s="111" t="str">
        <f>IF(X2893="", "", X2893-SUM($Z$11:$Z2892))</f>
        <v/>
      </c>
      <c r="AA2893" s="111" t="str">
        <f>IF($Y2893="", "", $Y2893-SUM($AA$11:$AA2892))</f>
        <v/>
      </c>
      <c r="AB2893" s="111" t="str">
        <f t="shared" si="634"/>
        <v/>
      </c>
      <c r="AC2893" s="121" t="str">
        <f t="shared" si="644"/>
        <v/>
      </c>
      <c r="AD2893" s="122" t="str">
        <f t="shared" si="645"/>
        <v/>
      </c>
      <c r="AE2893" s="123" t="str">
        <f t="shared" si="635"/>
        <v/>
      </c>
      <c r="AG2893" s="150" t="str">
        <f t="shared" si="646"/>
        <v/>
      </c>
    </row>
    <row r="2894" spans="1:33" x14ac:dyDescent="0.25">
      <c r="A2894" s="56"/>
      <c r="B2894" s="70"/>
      <c r="C2894" s="76"/>
      <c r="D2894" s="73"/>
      <c r="E2894" s="79"/>
      <c r="F2894" s="56"/>
      <c r="G2894" s="13" t="str">
        <f t="shared" si="637"/>
        <v/>
      </c>
      <c r="H2894" s="56"/>
      <c r="K2894" s="128"/>
      <c r="L2894" s="128"/>
      <c r="M2894" s="128"/>
      <c r="N2894" s="84" t="str">
        <f t="shared" si="638"/>
        <v/>
      </c>
      <c r="O2894" s="128"/>
      <c r="P2894" s="84" t="str">
        <f t="shared" si="639"/>
        <v/>
      </c>
      <c r="Q2894" s="84" t="str">
        <f t="shared" si="636"/>
        <v/>
      </c>
      <c r="R2894" s="84" t="str">
        <f t="shared" si="640"/>
        <v/>
      </c>
      <c r="S2894" s="84" t="str">
        <f t="shared" si="641"/>
        <v/>
      </c>
      <c r="U2894" s="84" t="str">
        <f t="shared" si="642"/>
        <v/>
      </c>
      <c r="W2894" s="108" t="str">
        <f>IF($N2894="", "", SUM($D$11:$D2894))</f>
        <v/>
      </c>
      <c r="X2894" s="111" t="str">
        <f t="shared" si="643"/>
        <v/>
      </c>
      <c r="Y2894" s="114" t="str">
        <f t="shared" ref="Y2894:Y2957" si="647">IF(W2894="", "", IF(W2894&lt;=$X$4, 0, W2894-$X$4))</f>
        <v/>
      </c>
      <c r="Z2894" s="111" t="str">
        <f>IF(X2894="", "", X2894-SUM($Z$11:$Z2893))</f>
        <v/>
      </c>
      <c r="AA2894" s="111" t="str">
        <f>IF($Y2894="", "", $Y2894-SUM($AA$11:$AA2893))</f>
        <v/>
      </c>
      <c r="AB2894" s="111" t="str">
        <f t="shared" ref="AB2894:AB2957" si="648">IF($N2894="", "", SUM(Z2894:AA2894))</f>
        <v/>
      </c>
      <c r="AC2894" s="121" t="str">
        <f t="shared" si="644"/>
        <v/>
      </c>
      <c r="AD2894" s="122" t="str">
        <f t="shared" si="645"/>
        <v/>
      </c>
      <c r="AE2894" s="123" t="str">
        <f t="shared" ref="AE2894:AE2957" si="649">IF($N2894="", "", SUM(AC2894:AD2894))</f>
        <v/>
      </c>
      <c r="AG2894" s="150" t="str">
        <f t="shared" si="646"/>
        <v/>
      </c>
    </row>
    <row r="2895" spans="1:33" x14ac:dyDescent="0.25">
      <c r="A2895" s="56"/>
      <c r="B2895" s="70"/>
      <c r="C2895" s="76"/>
      <c r="D2895" s="73"/>
      <c r="E2895" s="79"/>
      <c r="F2895" s="56"/>
      <c r="G2895" s="13" t="str">
        <f t="shared" si="637"/>
        <v/>
      </c>
      <c r="H2895" s="56"/>
      <c r="K2895" s="128"/>
      <c r="L2895" s="128"/>
      <c r="M2895" s="128"/>
      <c r="N2895" s="84" t="str">
        <f t="shared" si="638"/>
        <v/>
      </c>
      <c r="O2895" s="128"/>
      <c r="P2895" s="84" t="str">
        <f t="shared" si="639"/>
        <v/>
      </c>
      <c r="Q2895" s="84" t="str">
        <f t="shared" si="636"/>
        <v/>
      </c>
      <c r="R2895" s="84" t="str">
        <f t="shared" si="640"/>
        <v/>
      </c>
      <c r="S2895" s="84" t="str">
        <f t="shared" si="641"/>
        <v/>
      </c>
      <c r="U2895" s="84" t="str">
        <f t="shared" si="642"/>
        <v/>
      </c>
      <c r="W2895" s="108" t="str">
        <f>IF($N2895="", "", SUM($D$11:$D2895))</f>
        <v/>
      </c>
      <c r="X2895" s="111" t="str">
        <f t="shared" si="643"/>
        <v/>
      </c>
      <c r="Y2895" s="114" t="str">
        <f t="shared" si="647"/>
        <v/>
      </c>
      <c r="Z2895" s="111" t="str">
        <f>IF(X2895="", "", X2895-SUM($Z$11:$Z2894))</f>
        <v/>
      </c>
      <c r="AA2895" s="111" t="str">
        <f>IF($Y2895="", "", $Y2895-SUM($AA$11:$AA2894))</f>
        <v/>
      </c>
      <c r="AB2895" s="111" t="str">
        <f t="shared" si="648"/>
        <v/>
      </c>
      <c r="AC2895" s="121" t="str">
        <f t="shared" si="644"/>
        <v/>
      </c>
      <c r="AD2895" s="122" t="str">
        <f t="shared" si="645"/>
        <v/>
      </c>
      <c r="AE2895" s="123" t="str">
        <f t="shared" si="649"/>
        <v/>
      </c>
      <c r="AG2895" s="150" t="str">
        <f t="shared" si="646"/>
        <v/>
      </c>
    </row>
    <row r="2896" spans="1:33" x14ac:dyDescent="0.25">
      <c r="A2896" s="56"/>
      <c r="B2896" s="70"/>
      <c r="C2896" s="76"/>
      <c r="D2896" s="73"/>
      <c r="E2896" s="79"/>
      <c r="F2896" s="56"/>
      <c r="G2896" s="13" t="str">
        <f t="shared" si="637"/>
        <v/>
      </c>
      <c r="H2896" s="56"/>
      <c r="K2896" s="128"/>
      <c r="L2896" s="128"/>
      <c r="M2896" s="128"/>
      <c r="N2896" s="84" t="str">
        <f t="shared" si="638"/>
        <v/>
      </c>
      <c r="O2896" s="128"/>
      <c r="P2896" s="84" t="str">
        <f t="shared" si="639"/>
        <v/>
      </c>
      <c r="Q2896" s="84" t="str">
        <f t="shared" si="636"/>
        <v/>
      </c>
      <c r="R2896" s="84" t="str">
        <f t="shared" si="640"/>
        <v/>
      </c>
      <c r="S2896" s="84" t="str">
        <f t="shared" si="641"/>
        <v/>
      </c>
      <c r="U2896" s="84" t="str">
        <f t="shared" si="642"/>
        <v/>
      </c>
      <c r="W2896" s="108" t="str">
        <f>IF($N2896="", "", SUM($D$11:$D2896))</f>
        <v/>
      </c>
      <c r="X2896" s="111" t="str">
        <f t="shared" si="643"/>
        <v/>
      </c>
      <c r="Y2896" s="114" t="str">
        <f t="shared" si="647"/>
        <v/>
      </c>
      <c r="Z2896" s="111" t="str">
        <f>IF(X2896="", "", X2896-SUM($Z$11:$Z2895))</f>
        <v/>
      </c>
      <c r="AA2896" s="111" t="str">
        <f>IF($Y2896="", "", $Y2896-SUM($AA$11:$AA2895))</f>
        <v/>
      </c>
      <c r="AB2896" s="111" t="str">
        <f t="shared" si="648"/>
        <v/>
      </c>
      <c r="AC2896" s="121" t="str">
        <f t="shared" si="644"/>
        <v/>
      </c>
      <c r="AD2896" s="122" t="str">
        <f t="shared" si="645"/>
        <v/>
      </c>
      <c r="AE2896" s="123" t="str">
        <f t="shared" si="649"/>
        <v/>
      </c>
      <c r="AG2896" s="150" t="str">
        <f t="shared" si="646"/>
        <v/>
      </c>
    </row>
    <row r="2897" spans="1:33" x14ac:dyDescent="0.25">
      <c r="A2897" s="56"/>
      <c r="B2897" s="70"/>
      <c r="C2897" s="76"/>
      <c r="D2897" s="73"/>
      <c r="E2897" s="79"/>
      <c r="F2897" s="56"/>
      <c r="G2897" s="13" t="str">
        <f t="shared" si="637"/>
        <v/>
      </c>
      <c r="H2897" s="56"/>
      <c r="K2897" s="128"/>
      <c r="L2897" s="128"/>
      <c r="M2897" s="128"/>
      <c r="N2897" s="84" t="str">
        <f t="shared" si="638"/>
        <v/>
      </c>
      <c r="O2897" s="128"/>
      <c r="P2897" s="84" t="str">
        <f t="shared" si="639"/>
        <v/>
      </c>
      <c r="Q2897" s="84" t="str">
        <f t="shared" si="636"/>
        <v/>
      </c>
      <c r="R2897" s="84" t="str">
        <f t="shared" si="640"/>
        <v/>
      </c>
      <c r="S2897" s="84" t="str">
        <f t="shared" si="641"/>
        <v/>
      </c>
      <c r="U2897" s="84" t="str">
        <f t="shared" si="642"/>
        <v/>
      </c>
      <c r="W2897" s="108" t="str">
        <f>IF($N2897="", "", SUM($D$11:$D2897))</f>
        <v/>
      </c>
      <c r="X2897" s="111" t="str">
        <f t="shared" si="643"/>
        <v/>
      </c>
      <c r="Y2897" s="114" t="str">
        <f t="shared" si="647"/>
        <v/>
      </c>
      <c r="Z2897" s="111" t="str">
        <f>IF(X2897="", "", X2897-SUM($Z$11:$Z2896))</f>
        <v/>
      </c>
      <c r="AA2897" s="111" t="str">
        <f>IF($Y2897="", "", $Y2897-SUM($AA$11:$AA2896))</f>
        <v/>
      </c>
      <c r="AB2897" s="111" t="str">
        <f t="shared" si="648"/>
        <v/>
      </c>
      <c r="AC2897" s="121" t="str">
        <f t="shared" si="644"/>
        <v/>
      </c>
      <c r="AD2897" s="122" t="str">
        <f t="shared" si="645"/>
        <v/>
      </c>
      <c r="AE2897" s="123" t="str">
        <f t="shared" si="649"/>
        <v/>
      </c>
      <c r="AG2897" s="150" t="str">
        <f t="shared" si="646"/>
        <v/>
      </c>
    </row>
    <row r="2898" spans="1:33" x14ac:dyDescent="0.25">
      <c r="A2898" s="56"/>
      <c r="B2898" s="70"/>
      <c r="C2898" s="76"/>
      <c r="D2898" s="73"/>
      <c r="E2898" s="79"/>
      <c r="F2898" s="56"/>
      <c r="G2898" s="13" t="str">
        <f t="shared" si="637"/>
        <v/>
      </c>
      <c r="H2898" s="56"/>
      <c r="K2898" s="128"/>
      <c r="L2898" s="128"/>
      <c r="M2898" s="128"/>
      <c r="N2898" s="84" t="str">
        <f t="shared" si="638"/>
        <v/>
      </c>
      <c r="O2898" s="128"/>
      <c r="P2898" s="84" t="str">
        <f t="shared" si="639"/>
        <v/>
      </c>
      <c r="Q2898" s="84" t="str">
        <f t="shared" si="636"/>
        <v/>
      </c>
      <c r="R2898" s="84" t="str">
        <f t="shared" si="640"/>
        <v/>
      </c>
      <c r="S2898" s="84" t="str">
        <f t="shared" si="641"/>
        <v/>
      </c>
      <c r="U2898" s="84" t="str">
        <f t="shared" si="642"/>
        <v/>
      </c>
      <c r="W2898" s="108" t="str">
        <f>IF($N2898="", "", SUM($D$11:$D2898))</f>
        <v/>
      </c>
      <c r="X2898" s="111" t="str">
        <f t="shared" si="643"/>
        <v/>
      </c>
      <c r="Y2898" s="114" t="str">
        <f t="shared" si="647"/>
        <v/>
      </c>
      <c r="Z2898" s="111" t="str">
        <f>IF(X2898="", "", X2898-SUM($Z$11:$Z2897))</f>
        <v/>
      </c>
      <c r="AA2898" s="111" t="str">
        <f>IF($Y2898="", "", $Y2898-SUM($AA$11:$AA2897))</f>
        <v/>
      </c>
      <c r="AB2898" s="111" t="str">
        <f t="shared" si="648"/>
        <v/>
      </c>
      <c r="AC2898" s="121" t="str">
        <f t="shared" si="644"/>
        <v/>
      </c>
      <c r="AD2898" s="122" t="str">
        <f t="shared" si="645"/>
        <v/>
      </c>
      <c r="AE2898" s="123" t="str">
        <f t="shared" si="649"/>
        <v/>
      </c>
      <c r="AG2898" s="150" t="str">
        <f t="shared" si="646"/>
        <v/>
      </c>
    </row>
    <row r="2899" spans="1:33" x14ac:dyDescent="0.25">
      <c r="A2899" s="56"/>
      <c r="B2899" s="70"/>
      <c r="C2899" s="76"/>
      <c r="D2899" s="73"/>
      <c r="E2899" s="79"/>
      <c r="F2899" s="56"/>
      <c r="G2899" s="13" t="str">
        <f t="shared" si="637"/>
        <v/>
      </c>
      <c r="H2899" s="56"/>
      <c r="K2899" s="128"/>
      <c r="L2899" s="128"/>
      <c r="M2899" s="128"/>
      <c r="N2899" s="84" t="str">
        <f t="shared" si="638"/>
        <v/>
      </c>
      <c r="O2899" s="128"/>
      <c r="P2899" s="84" t="str">
        <f t="shared" si="639"/>
        <v/>
      </c>
      <c r="Q2899" s="84" t="str">
        <f t="shared" si="636"/>
        <v/>
      </c>
      <c r="R2899" s="84" t="str">
        <f t="shared" si="640"/>
        <v/>
      </c>
      <c r="S2899" s="84" t="str">
        <f t="shared" si="641"/>
        <v/>
      </c>
      <c r="U2899" s="84" t="str">
        <f t="shared" si="642"/>
        <v/>
      </c>
      <c r="W2899" s="108" t="str">
        <f>IF($N2899="", "", SUM($D$11:$D2899))</f>
        <v/>
      </c>
      <c r="X2899" s="111" t="str">
        <f t="shared" si="643"/>
        <v/>
      </c>
      <c r="Y2899" s="114" t="str">
        <f t="shared" si="647"/>
        <v/>
      </c>
      <c r="Z2899" s="111" t="str">
        <f>IF(X2899="", "", X2899-SUM($Z$11:$Z2898))</f>
        <v/>
      </c>
      <c r="AA2899" s="111" t="str">
        <f>IF($Y2899="", "", $Y2899-SUM($AA$11:$AA2898))</f>
        <v/>
      </c>
      <c r="AB2899" s="111" t="str">
        <f t="shared" si="648"/>
        <v/>
      </c>
      <c r="AC2899" s="121" t="str">
        <f t="shared" si="644"/>
        <v/>
      </c>
      <c r="AD2899" s="122" t="str">
        <f t="shared" si="645"/>
        <v/>
      </c>
      <c r="AE2899" s="123" t="str">
        <f t="shared" si="649"/>
        <v/>
      </c>
      <c r="AG2899" s="150" t="str">
        <f t="shared" si="646"/>
        <v/>
      </c>
    </row>
    <row r="2900" spans="1:33" x14ac:dyDescent="0.25">
      <c r="A2900" s="56"/>
      <c r="B2900" s="70"/>
      <c r="C2900" s="76"/>
      <c r="D2900" s="73"/>
      <c r="E2900" s="79"/>
      <c r="F2900" s="56"/>
      <c r="G2900" s="13" t="str">
        <f t="shared" si="637"/>
        <v/>
      </c>
      <c r="H2900" s="56"/>
      <c r="K2900" s="128"/>
      <c r="L2900" s="128"/>
      <c r="M2900" s="128"/>
      <c r="N2900" s="84" t="str">
        <f t="shared" si="638"/>
        <v/>
      </c>
      <c r="O2900" s="128"/>
      <c r="P2900" s="84" t="str">
        <f t="shared" si="639"/>
        <v/>
      </c>
      <c r="Q2900" s="84" t="str">
        <f t="shared" si="636"/>
        <v/>
      </c>
      <c r="R2900" s="84" t="str">
        <f t="shared" si="640"/>
        <v/>
      </c>
      <c r="S2900" s="84" t="str">
        <f t="shared" si="641"/>
        <v/>
      </c>
      <c r="U2900" s="84" t="str">
        <f t="shared" si="642"/>
        <v/>
      </c>
      <c r="W2900" s="108" t="str">
        <f>IF($N2900="", "", SUM($D$11:$D2900))</f>
        <v/>
      </c>
      <c r="X2900" s="111" t="str">
        <f t="shared" si="643"/>
        <v/>
      </c>
      <c r="Y2900" s="114" t="str">
        <f t="shared" si="647"/>
        <v/>
      </c>
      <c r="Z2900" s="111" t="str">
        <f>IF(X2900="", "", X2900-SUM($Z$11:$Z2899))</f>
        <v/>
      </c>
      <c r="AA2900" s="111" t="str">
        <f>IF($Y2900="", "", $Y2900-SUM($AA$11:$AA2899))</f>
        <v/>
      </c>
      <c r="AB2900" s="111" t="str">
        <f t="shared" si="648"/>
        <v/>
      </c>
      <c r="AC2900" s="121" t="str">
        <f t="shared" si="644"/>
        <v/>
      </c>
      <c r="AD2900" s="122" t="str">
        <f t="shared" si="645"/>
        <v/>
      </c>
      <c r="AE2900" s="123" t="str">
        <f t="shared" si="649"/>
        <v/>
      </c>
      <c r="AG2900" s="150" t="str">
        <f t="shared" si="646"/>
        <v/>
      </c>
    </row>
    <row r="2901" spans="1:33" x14ac:dyDescent="0.25">
      <c r="A2901" s="56"/>
      <c r="B2901" s="70"/>
      <c r="C2901" s="76"/>
      <c r="D2901" s="73"/>
      <c r="E2901" s="79"/>
      <c r="F2901" s="56"/>
      <c r="G2901" s="13" t="str">
        <f t="shared" si="637"/>
        <v/>
      </c>
      <c r="H2901" s="56"/>
      <c r="K2901" s="128"/>
      <c r="L2901" s="128"/>
      <c r="M2901" s="128"/>
      <c r="N2901" s="84" t="str">
        <f t="shared" si="638"/>
        <v/>
      </c>
      <c r="O2901" s="128"/>
      <c r="P2901" s="84" t="str">
        <f t="shared" si="639"/>
        <v/>
      </c>
      <c r="Q2901" s="84" t="str">
        <f t="shared" si="636"/>
        <v/>
      </c>
      <c r="R2901" s="84" t="str">
        <f t="shared" si="640"/>
        <v/>
      </c>
      <c r="S2901" s="84" t="str">
        <f t="shared" si="641"/>
        <v/>
      </c>
      <c r="U2901" s="84" t="str">
        <f t="shared" si="642"/>
        <v/>
      </c>
      <c r="W2901" s="108" t="str">
        <f>IF($N2901="", "", SUM($D$11:$D2901))</f>
        <v/>
      </c>
      <c r="X2901" s="111" t="str">
        <f t="shared" si="643"/>
        <v/>
      </c>
      <c r="Y2901" s="114" t="str">
        <f t="shared" si="647"/>
        <v/>
      </c>
      <c r="Z2901" s="111" t="str">
        <f>IF(X2901="", "", X2901-SUM($Z$11:$Z2900))</f>
        <v/>
      </c>
      <c r="AA2901" s="111" t="str">
        <f>IF($Y2901="", "", $Y2901-SUM($AA$11:$AA2900))</f>
        <v/>
      </c>
      <c r="AB2901" s="111" t="str">
        <f t="shared" si="648"/>
        <v/>
      </c>
      <c r="AC2901" s="121" t="str">
        <f t="shared" si="644"/>
        <v/>
      </c>
      <c r="AD2901" s="122" t="str">
        <f t="shared" si="645"/>
        <v/>
      </c>
      <c r="AE2901" s="123" t="str">
        <f t="shared" si="649"/>
        <v/>
      </c>
      <c r="AG2901" s="150" t="str">
        <f t="shared" si="646"/>
        <v/>
      </c>
    </row>
    <row r="2902" spans="1:33" x14ac:dyDescent="0.25">
      <c r="A2902" s="56"/>
      <c r="B2902" s="70"/>
      <c r="C2902" s="76"/>
      <c r="D2902" s="73"/>
      <c r="E2902" s="79"/>
      <c r="F2902" s="56"/>
      <c r="G2902" s="13" t="str">
        <f t="shared" si="637"/>
        <v/>
      </c>
      <c r="H2902" s="56"/>
      <c r="K2902" s="128"/>
      <c r="L2902" s="128"/>
      <c r="M2902" s="128"/>
      <c r="N2902" s="84" t="str">
        <f t="shared" si="638"/>
        <v/>
      </c>
      <c r="O2902" s="128"/>
      <c r="P2902" s="84" t="str">
        <f t="shared" si="639"/>
        <v/>
      </c>
      <c r="Q2902" s="84" t="str">
        <f t="shared" si="636"/>
        <v/>
      </c>
      <c r="R2902" s="84" t="str">
        <f t="shared" si="640"/>
        <v/>
      </c>
      <c r="S2902" s="84" t="str">
        <f t="shared" si="641"/>
        <v/>
      </c>
      <c r="U2902" s="84" t="str">
        <f t="shared" si="642"/>
        <v/>
      </c>
      <c r="W2902" s="108" t="str">
        <f>IF($N2902="", "", SUM($D$11:$D2902))</f>
        <v/>
      </c>
      <c r="X2902" s="111" t="str">
        <f t="shared" si="643"/>
        <v/>
      </c>
      <c r="Y2902" s="114" t="str">
        <f t="shared" si="647"/>
        <v/>
      </c>
      <c r="Z2902" s="111" t="str">
        <f>IF(X2902="", "", X2902-SUM($Z$11:$Z2901))</f>
        <v/>
      </c>
      <c r="AA2902" s="111" t="str">
        <f>IF($Y2902="", "", $Y2902-SUM($AA$11:$AA2901))</f>
        <v/>
      </c>
      <c r="AB2902" s="111" t="str">
        <f t="shared" si="648"/>
        <v/>
      </c>
      <c r="AC2902" s="121" t="str">
        <f t="shared" si="644"/>
        <v/>
      </c>
      <c r="AD2902" s="122" t="str">
        <f t="shared" si="645"/>
        <v/>
      </c>
      <c r="AE2902" s="123" t="str">
        <f t="shared" si="649"/>
        <v/>
      </c>
      <c r="AG2902" s="150" t="str">
        <f t="shared" si="646"/>
        <v/>
      </c>
    </row>
    <row r="2903" spans="1:33" x14ac:dyDescent="0.25">
      <c r="A2903" s="56"/>
      <c r="B2903" s="70"/>
      <c r="C2903" s="76"/>
      <c r="D2903" s="73"/>
      <c r="E2903" s="79"/>
      <c r="F2903" s="56"/>
      <c r="G2903" s="13" t="str">
        <f t="shared" si="637"/>
        <v/>
      </c>
      <c r="H2903" s="56"/>
      <c r="K2903" s="128"/>
      <c r="L2903" s="128"/>
      <c r="M2903" s="128"/>
      <c r="N2903" s="84" t="str">
        <f t="shared" si="638"/>
        <v/>
      </c>
      <c r="O2903" s="128"/>
      <c r="P2903" s="84" t="str">
        <f t="shared" si="639"/>
        <v/>
      </c>
      <c r="Q2903" s="84" t="str">
        <f t="shared" si="636"/>
        <v/>
      </c>
      <c r="R2903" s="84" t="str">
        <f t="shared" si="640"/>
        <v/>
      </c>
      <c r="S2903" s="84" t="str">
        <f t="shared" si="641"/>
        <v/>
      </c>
      <c r="U2903" s="84" t="str">
        <f t="shared" si="642"/>
        <v/>
      </c>
      <c r="W2903" s="108" t="str">
        <f>IF($N2903="", "", SUM($D$11:$D2903))</f>
        <v/>
      </c>
      <c r="X2903" s="111" t="str">
        <f t="shared" si="643"/>
        <v/>
      </c>
      <c r="Y2903" s="114" t="str">
        <f t="shared" si="647"/>
        <v/>
      </c>
      <c r="Z2903" s="111" t="str">
        <f>IF(X2903="", "", X2903-SUM($Z$11:$Z2902))</f>
        <v/>
      </c>
      <c r="AA2903" s="111" t="str">
        <f>IF($Y2903="", "", $Y2903-SUM($AA$11:$AA2902))</f>
        <v/>
      </c>
      <c r="AB2903" s="111" t="str">
        <f t="shared" si="648"/>
        <v/>
      </c>
      <c r="AC2903" s="121" t="str">
        <f t="shared" si="644"/>
        <v/>
      </c>
      <c r="AD2903" s="122" t="str">
        <f t="shared" si="645"/>
        <v/>
      </c>
      <c r="AE2903" s="123" t="str">
        <f t="shared" si="649"/>
        <v/>
      </c>
      <c r="AG2903" s="150" t="str">
        <f t="shared" si="646"/>
        <v/>
      </c>
    </row>
    <row r="2904" spans="1:33" x14ac:dyDescent="0.25">
      <c r="A2904" s="56"/>
      <c r="B2904" s="70"/>
      <c r="C2904" s="76"/>
      <c r="D2904" s="73"/>
      <c r="E2904" s="79"/>
      <c r="F2904" s="56"/>
      <c r="G2904" s="13" t="str">
        <f t="shared" si="637"/>
        <v/>
      </c>
      <c r="H2904" s="56"/>
      <c r="K2904" s="128"/>
      <c r="L2904" s="128"/>
      <c r="M2904" s="128"/>
      <c r="N2904" s="84" t="str">
        <f t="shared" si="638"/>
        <v/>
      </c>
      <c r="O2904" s="128"/>
      <c r="P2904" s="84" t="str">
        <f t="shared" si="639"/>
        <v/>
      </c>
      <c r="Q2904" s="84" t="str">
        <f t="shared" si="636"/>
        <v/>
      </c>
      <c r="R2904" s="84" t="str">
        <f t="shared" si="640"/>
        <v/>
      </c>
      <c r="S2904" s="84" t="str">
        <f t="shared" si="641"/>
        <v/>
      </c>
      <c r="U2904" s="84" t="str">
        <f t="shared" si="642"/>
        <v/>
      </c>
      <c r="W2904" s="108" t="str">
        <f>IF($N2904="", "", SUM($D$11:$D2904))</f>
        <v/>
      </c>
      <c r="X2904" s="111" t="str">
        <f t="shared" si="643"/>
        <v/>
      </c>
      <c r="Y2904" s="114" t="str">
        <f t="shared" si="647"/>
        <v/>
      </c>
      <c r="Z2904" s="111" t="str">
        <f>IF(X2904="", "", X2904-SUM($Z$11:$Z2903))</f>
        <v/>
      </c>
      <c r="AA2904" s="111" t="str">
        <f>IF($Y2904="", "", $Y2904-SUM($AA$11:$AA2903))</f>
        <v/>
      </c>
      <c r="AB2904" s="111" t="str">
        <f t="shared" si="648"/>
        <v/>
      </c>
      <c r="AC2904" s="121" t="str">
        <f t="shared" si="644"/>
        <v/>
      </c>
      <c r="AD2904" s="122" t="str">
        <f t="shared" si="645"/>
        <v/>
      </c>
      <c r="AE2904" s="123" t="str">
        <f t="shared" si="649"/>
        <v/>
      </c>
      <c r="AG2904" s="150" t="str">
        <f t="shared" si="646"/>
        <v/>
      </c>
    </row>
    <row r="2905" spans="1:33" x14ac:dyDescent="0.25">
      <c r="A2905" s="56"/>
      <c r="B2905" s="70"/>
      <c r="C2905" s="76"/>
      <c r="D2905" s="73"/>
      <c r="E2905" s="79"/>
      <c r="F2905" s="56"/>
      <c r="G2905" s="13" t="str">
        <f t="shared" si="637"/>
        <v/>
      </c>
      <c r="H2905" s="56"/>
      <c r="K2905" s="128"/>
      <c r="L2905" s="128"/>
      <c r="M2905" s="128"/>
      <c r="N2905" s="84" t="str">
        <f t="shared" si="638"/>
        <v/>
      </c>
      <c r="O2905" s="128"/>
      <c r="P2905" s="84" t="str">
        <f t="shared" si="639"/>
        <v/>
      </c>
      <c r="Q2905" s="84" t="str">
        <f t="shared" si="636"/>
        <v/>
      </c>
      <c r="R2905" s="84" t="str">
        <f t="shared" si="640"/>
        <v/>
      </c>
      <c r="S2905" s="84" t="str">
        <f t="shared" si="641"/>
        <v/>
      </c>
      <c r="U2905" s="84" t="str">
        <f t="shared" si="642"/>
        <v/>
      </c>
      <c r="W2905" s="108" t="str">
        <f>IF($N2905="", "", SUM($D$11:$D2905))</f>
        <v/>
      </c>
      <c r="X2905" s="111" t="str">
        <f t="shared" si="643"/>
        <v/>
      </c>
      <c r="Y2905" s="114" t="str">
        <f t="shared" si="647"/>
        <v/>
      </c>
      <c r="Z2905" s="111" t="str">
        <f>IF(X2905="", "", X2905-SUM($Z$11:$Z2904))</f>
        <v/>
      </c>
      <c r="AA2905" s="111" t="str">
        <f>IF($Y2905="", "", $Y2905-SUM($AA$11:$AA2904))</f>
        <v/>
      </c>
      <c r="AB2905" s="111" t="str">
        <f t="shared" si="648"/>
        <v/>
      </c>
      <c r="AC2905" s="121" t="str">
        <f t="shared" si="644"/>
        <v/>
      </c>
      <c r="AD2905" s="122" t="str">
        <f t="shared" si="645"/>
        <v/>
      </c>
      <c r="AE2905" s="123" t="str">
        <f t="shared" si="649"/>
        <v/>
      </c>
      <c r="AG2905" s="150" t="str">
        <f t="shared" si="646"/>
        <v/>
      </c>
    </row>
    <row r="2906" spans="1:33" x14ac:dyDescent="0.25">
      <c r="A2906" s="56"/>
      <c r="B2906" s="70"/>
      <c r="C2906" s="76"/>
      <c r="D2906" s="73"/>
      <c r="E2906" s="79"/>
      <c r="F2906" s="56"/>
      <c r="G2906" s="13" t="str">
        <f t="shared" si="637"/>
        <v/>
      </c>
      <c r="H2906" s="56"/>
      <c r="K2906" s="128"/>
      <c r="L2906" s="128"/>
      <c r="M2906" s="128"/>
      <c r="N2906" s="84" t="str">
        <f t="shared" si="638"/>
        <v/>
      </c>
      <c r="O2906" s="128"/>
      <c r="P2906" s="84" t="str">
        <f t="shared" si="639"/>
        <v/>
      </c>
      <c r="Q2906" s="84" t="str">
        <f t="shared" si="636"/>
        <v/>
      </c>
      <c r="R2906" s="84" t="str">
        <f t="shared" si="640"/>
        <v/>
      </c>
      <c r="S2906" s="84" t="str">
        <f t="shared" si="641"/>
        <v/>
      </c>
      <c r="U2906" s="84" t="str">
        <f t="shared" si="642"/>
        <v/>
      </c>
      <c r="W2906" s="108" t="str">
        <f>IF($N2906="", "", SUM($D$11:$D2906))</f>
        <v/>
      </c>
      <c r="X2906" s="111" t="str">
        <f t="shared" si="643"/>
        <v/>
      </c>
      <c r="Y2906" s="114" t="str">
        <f t="shared" si="647"/>
        <v/>
      </c>
      <c r="Z2906" s="111" t="str">
        <f>IF(X2906="", "", X2906-SUM($Z$11:$Z2905))</f>
        <v/>
      </c>
      <c r="AA2906" s="111" t="str">
        <f>IF($Y2906="", "", $Y2906-SUM($AA$11:$AA2905))</f>
        <v/>
      </c>
      <c r="AB2906" s="111" t="str">
        <f t="shared" si="648"/>
        <v/>
      </c>
      <c r="AC2906" s="121" t="str">
        <f t="shared" si="644"/>
        <v/>
      </c>
      <c r="AD2906" s="122" t="str">
        <f t="shared" si="645"/>
        <v/>
      </c>
      <c r="AE2906" s="123" t="str">
        <f t="shared" si="649"/>
        <v/>
      </c>
      <c r="AG2906" s="150" t="str">
        <f t="shared" si="646"/>
        <v/>
      </c>
    </row>
    <row r="2907" spans="1:33" x14ac:dyDescent="0.25">
      <c r="A2907" s="56"/>
      <c r="B2907" s="70"/>
      <c r="C2907" s="76"/>
      <c r="D2907" s="73"/>
      <c r="E2907" s="79"/>
      <c r="F2907" s="56"/>
      <c r="G2907" s="13" t="str">
        <f t="shared" si="637"/>
        <v/>
      </c>
      <c r="H2907" s="56"/>
      <c r="K2907" s="128"/>
      <c r="L2907" s="128"/>
      <c r="M2907" s="128"/>
      <c r="N2907" s="84" t="str">
        <f t="shared" si="638"/>
        <v/>
      </c>
      <c r="O2907" s="128"/>
      <c r="P2907" s="84" t="str">
        <f t="shared" si="639"/>
        <v/>
      </c>
      <c r="Q2907" s="84" t="str">
        <f t="shared" si="636"/>
        <v/>
      </c>
      <c r="R2907" s="84" t="str">
        <f t="shared" si="640"/>
        <v/>
      </c>
      <c r="S2907" s="84" t="str">
        <f t="shared" si="641"/>
        <v/>
      </c>
      <c r="U2907" s="84" t="str">
        <f t="shared" si="642"/>
        <v/>
      </c>
      <c r="W2907" s="108" t="str">
        <f>IF($N2907="", "", SUM($D$11:$D2907))</f>
        <v/>
      </c>
      <c r="X2907" s="111" t="str">
        <f t="shared" si="643"/>
        <v/>
      </c>
      <c r="Y2907" s="114" t="str">
        <f t="shared" si="647"/>
        <v/>
      </c>
      <c r="Z2907" s="111" t="str">
        <f>IF(X2907="", "", X2907-SUM($Z$11:$Z2906))</f>
        <v/>
      </c>
      <c r="AA2907" s="111" t="str">
        <f>IF($Y2907="", "", $Y2907-SUM($AA$11:$AA2906))</f>
        <v/>
      </c>
      <c r="AB2907" s="111" t="str">
        <f t="shared" si="648"/>
        <v/>
      </c>
      <c r="AC2907" s="121" t="str">
        <f t="shared" si="644"/>
        <v/>
      </c>
      <c r="AD2907" s="122" t="str">
        <f t="shared" si="645"/>
        <v/>
      </c>
      <c r="AE2907" s="123" t="str">
        <f t="shared" si="649"/>
        <v/>
      </c>
      <c r="AG2907" s="150" t="str">
        <f t="shared" si="646"/>
        <v/>
      </c>
    </row>
    <row r="2908" spans="1:33" x14ac:dyDescent="0.25">
      <c r="A2908" s="56"/>
      <c r="B2908" s="70"/>
      <c r="C2908" s="76"/>
      <c r="D2908" s="73"/>
      <c r="E2908" s="79"/>
      <c r="F2908" s="56"/>
      <c r="G2908" s="13" t="str">
        <f t="shared" si="637"/>
        <v/>
      </c>
      <c r="H2908" s="56"/>
      <c r="K2908" s="128"/>
      <c r="L2908" s="128"/>
      <c r="M2908" s="128"/>
      <c r="N2908" s="84" t="str">
        <f t="shared" si="638"/>
        <v/>
      </c>
      <c r="O2908" s="128"/>
      <c r="P2908" s="84" t="str">
        <f t="shared" si="639"/>
        <v/>
      </c>
      <c r="Q2908" s="84" t="str">
        <f t="shared" si="636"/>
        <v/>
      </c>
      <c r="R2908" s="84" t="str">
        <f t="shared" si="640"/>
        <v/>
      </c>
      <c r="S2908" s="84" t="str">
        <f t="shared" si="641"/>
        <v/>
      </c>
      <c r="U2908" s="84" t="str">
        <f t="shared" si="642"/>
        <v/>
      </c>
      <c r="W2908" s="108" t="str">
        <f>IF($N2908="", "", SUM($D$11:$D2908))</f>
        <v/>
      </c>
      <c r="X2908" s="111" t="str">
        <f t="shared" si="643"/>
        <v/>
      </c>
      <c r="Y2908" s="114" t="str">
        <f t="shared" si="647"/>
        <v/>
      </c>
      <c r="Z2908" s="111" t="str">
        <f>IF(X2908="", "", X2908-SUM($Z$11:$Z2907))</f>
        <v/>
      </c>
      <c r="AA2908" s="111" t="str">
        <f>IF($Y2908="", "", $Y2908-SUM($AA$11:$AA2907))</f>
        <v/>
      </c>
      <c r="AB2908" s="111" t="str">
        <f t="shared" si="648"/>
        <v/>
      </c>
      <c r="AC2908" s="121" t="str">
        <f t="shared" si="644"/>
        <v/>
      </c>
      <c r="AD2908" s="122" t="str">
        <f t="shared" si="645"/>
        <v/>
      </c>
      <c r="AE2908" s="123" t="str">
        <f t="shared" si="649"/>
        <v/>
      </c>
      <c r="AG2908" s="150" t="str">
        <f t="shared" si="646"/>
        <v/>
      </c>
    </row>
    <row r="2909" spans="1:33" x14ac:dyDescent="0.25">
      <c r="A2909" s="56"/>
      <c r="B2909" s="70"/>
      <c r="C2909" s="76"/>
      <c r="D2909" s="73"/>
      <c r="E2909" s="79"/>
      <c r="F2909" s="56"/>
      <c r="G2909" s="13" t="str">
        <f t="shared" si="637"/>
        <v/>
      </c>
      <c r="H2909" s="56"/>
      <c r="K2909" s="128"/>
      <c r="L2909" s="128"/>
      <c r="M2909" s="128"/>
      <c r="N2909" s="84" t="str">
        <f t="shared" si="638"/>
        <v/>
      </c>
      <c r="O2909" s="128"/>
      <c r="P2909" s="84" t="str">
        <f t="shared" si="639"/>
        <v/>
      </c>
      <c r="Q2909" s="84" t="str">
        <f t="shared" si="636"/>
        <v/>
      </c>
      <c r="R2909" s="84" t="str">
        <f t="shared" si="640"/>
        <v/>
      </c>
      <c r="S2909" s="84" t="str">
        <f t="shared" si="641"/>
        <v/>
      </c>
      <c r="U2909" s="84" t="str">
        <f t="shared" si="642"/>
        <v/>
      </c>
      <c r="W2909" s="108" t="str">
        <f>IF($N2909="", "", SUM($D$11:$D2909))</f>
        <v/>
      </c>
      <c r="X2909" s="111" t="str">
        <f t="shared" si="643"/>
        <v/>
      </c>
      <c r="Y2909" s="114" t="str">
        <f t="shared" si="647"/>
        <v/>
      </c>
      <c r="Z2909" s="111" t="str">
        <f>IF(X2909="", "", X2909-SUM($Z$11:$Z2908))</f>
        <v/>
      </c>
      <c r="AA2909" s="111" t="str">
        <f>IF($Y2909="", "", $Y2909-SUM($AA$11:$AA2908))</f>
        <v/>
      </c>
      <c r="AB2909" s="111" t="str">
        <f t="shared" si="648"/>
        <v/>
      </c>
      <c r="AC2909" s="121" t="str">
        <f t="shared" si="644"/>
        <v/>
      </c>
      <c r="AD2909" s="122" t="str">
        <f t="shared" si="645"/>
        <v/>
      </c>
      <c r="AE2909" s="123" t="str">
        <f t="shared" si="649"/>
        <v/>
      </c>
      <c r="AG2909" s="150" t="str">
        <f t="shared" si="646"/>
        <v/>
      </c>
    </row>
    <row r="2910" spans="1:33" x14ac:dyDescent="0.25">
      <c r="A2910" s="56"/>
      <c r="B2910" s="70"/>
      <c r="C2910" s="76"/>
      <c r="D2910" s="73"/>
      <c r="E2910" s="79"/>
      <c r="F2910" s="56"/>
      <c r="G2910" s="13" t="str">
        <f t="shared" si="637"/>
        <v/>
      </c>
      <c r="H2910" s="56"/>
      <c r="K2910" s="128"/>
      <c r="L2910" s="128"/>
      <c r="M2910" s="128"/>
      <c r="N2910" s="84" t="str">
        <f t="shared" si="638"/>
        <v/>
      </c>
      <c r="O2910" s="128"/>
      <c r="P2910" s="84" t="str">
        <f t="shared" si="639"/>
        <v/>
      </c>
      <c r="Q2910" s="84" t="str">
        <f t="shared" si="636"/>
        <v/>
      </c>
      <c r="R2910" s="84" t="str">
        <f t="shared" si="640"/>
        <v/>
      </c>
      <c r="S2910" s="84" t="str">
        <f t="shared" si="641"/>
        <v/>
      </c>
      <c r="U2910" s="84" t="str">
        <f t="shared" si="642"/>
        <v/>
      </c>
      <c r="W2910" s="108" t="str">
        <f>IF($N2910="", "", SUM($D$11:$D2910))</f>
        <v/>
      </c>
      <c r="X2910" s="111" t="str">
        <f t="shared" si="643"/>
        <v/>
      </c>
      <c r="Y2910" s="114" t="str">
        <f t="shared" si="647"/>
        <v/>
      </c>
      <c r="Z2910" s="111" t="str">
        <f>IF(X2910="", "", X2910-SUM($Z$11:$Z2909))</f>
        <v/>
      </c>
      <c r="AA2910" s="111" t="str">
        <f>IF($Y2910="", "", $Y2910-SUM($AA$11:$AA2909))</f>
        <v/>
      </c>
      <c r="AB2910" s="111" t="str">
        <f t="shared" si="648"/>
        <v/>
      </c>
      <c r="AC2910" s="121" t="str">
        <f t="shared" si="644"/>
        <v/>
      </c>
      <c r="AD2910" s="122" t="str">
        <f t="shared" si="645"/>
        <v/>
      </c>
      <c r="AE2910" s="123" t="str">
        <f t="shared" si="649"/>
        <v/>
      </c>
      <c r="AG2910" s="150" t="str">
        <f t="shared" si="646"/>
        <v/>
      </c>
    </row>
    <row r="2911" spans="1:33" x14ac:dyDescent="0.25">
      <c r="A2911" s="56"/>
      <c r="B2911" s="70"/>
      <c r="C2911" s="76"/>
      <c r="D2911" s="73"/>
      <c r="E2911" s="79"/>
      <c r="F2911" s="56"/>
      <c r="G2911" s="13" t="str">
        <f t="shared" si="637"/>
        <v/>
      </c>
      <c r="H2911" s="56"/>
      <c r="K2911" s="128"/>
      <c r="L2911" s="128"/>
      <c r="M2911" s="128"/>
      <c r="N2911" s="84" t="str">
        <f t="shared" si="638"/>
        <v/>
      </c>
      <c r="O2911" s="128"/>
      <c r="P2911" s="84" t="str">
        <f t="shared" si="639"/>
        <v/>
      </c>
      <c r="Q2911" s="84" t="str">
        <f t="shared" si="636"/>
        <v/>
      </c>
      <c r="R2911" s="84" t="str">
        <f t="shared" si="640"/>
        <v/>
      </c>
      <c r="S2911" s="84" t="str">
        <f t="shared" si="641"/>
        <v/>
      </c>
      <c r="U2911" s="84" t="str">
        <f t="shared" si="642"/>
        <v/>
      </c>
      <c r="W2911" s="108" t="str">
        <f>IF($N2911="", "", SUM($D$11:$D2911))</f>
        <v/>
      </c>
      <c r="X2911" s="111" t="str">
        <f t="shared" si="643"/>
        <v/>
      </c>
      <c r="Y2911" s="114" t="str">
        <f t="shared" si="647"/>
        <v/>
      </c>
      <c r="Z2911" s="111" t="str">
        <f>IF(X2911="", "", X2911-SUM($Z$11:$Z2910))</f>
        <v/>
      </c>
      <c r="AA2911" s="111" t="str">
        <f>IF($Y2911="", "", $Y2911-SUM($AA$11:$AA2910))</f>
        <v/>
      </c>
      <c r="AB2911" s="111" t="str">
        <f t="shared" si="648"/>
        <v/>
      </c>
      <c r="AC2911" s="121" t="str">
        <f t="shared" si="644"/>
        <v/>
      </c>
      <c r="AD2911" s="122" t="str">
        <f t="shared" si="645"/>
        <v/>
      </c>
      <c r="AE2911" s="123" t="str">
        <f t="shared" si="649"/>
        <v/>
      </c>
      <c r="AG2911" s="150" t="str">
        <f t="shared" si="646"/>
        <v/>
      </c>
    </row>
    <row r="2912" spans="1:33" x14ac:dyDescent="0.25">
      <c r="A2912" s="56"/>
      <c r="B2912" s="70"/>
      <c r="C2912" s="76"/>
      <c r="D2912" s="73"/>
      <c r="E2912" s="79"/>
      <c r="F2912" s="56"/>
      <c r="G2912" s="13" t="str">
        <f t="shared" si="637"/>
        <v/>
      </c>
      <c r="H2912" s="56"/>
      <c r="K2912" s="128"/>
      <c r="L2912" s="128"/>
      <c r="M2912" s="128"/>
      <c r="N2912" s="84" t="str">
        <f t="shared" si="638"/>
        <v/>
      </c>
      <c r="O2912" s="128"/>
      <c r="P2912" s="84" t="str">
        <f t="shared" si="639"/>
        <v/>
      </c>
      <c r="Q2912" s="84" t="str">
        <f t="shared" si="636"/>
        <v/>
      </c>
      <c r="R2912" s="84" t="str">
        <f t="shared" si="640"/>
        <v/>
      </c>
      <c r="S2912" s="84" t="str">
        <f t="shared" si="641"/>
        <v/>
      </c>
      <c r="U2912" s="84" t="str">
        <f t="shared" si="642"/>
        <v/>
      </c>
      <c r="W2912" s="108" t="str">
        <f>IF($N2912="", "", SUM($D$11:$D2912))</f>
        <v/>
      </c>
      <c r="X2912" s="111" t="str">
        <f t="shared" si="643"/>
        <v/>
      </c>
      <c r="Y2912" s="114" t="str">
        <f t="shared" si="647"/>
        <v/>
      </c>
      <c r="Z2912" s="111" t="str">
        <f>IF(X2912="", "", X2912-SUM($Z$11:$Z2911))</f>
        <v/>
      </c>
      <c r="AA2912" s="111" t="str">
        <f>IF($Y2912="", "", $Y2912-SUM($AA$11:$AA2911))</f>
        <v/>
      </c>
      <c r="AB2912" s="111" t="str">
        <f t="shared" si="648"/>
        <v/>
      </c>
      <c r="AC2912" s="121" t="str">
        <f t="shared" si="644"/>
        <v/>
      </c>
      <c r="AD2912" s="122" t="str">
        <f t="shared" si="645"/>
        <v/>
      </c>
      <c r="AE2912" s="123" t="str">
        <f t="shared" si="649"/>
        <v/>
      </c>
      <c r="AG2912" s="150" t="str">
        <f t="shared" si="646"/>
        <v/>
      </c>
    </row>
    <row r="2913" spans="1:33" x14ac:dyDescent="0.25">
      <c r="A2913" s="56"/>
      <c r="B2913" s="70"/>
      <c r="C2913" s="76"/>
      <c r="D2913" s="73"/>
      <c r="E2913" s="79"/>
      <c r="F2913" s="56"/>
      <c r="G2913" s="13" t="str">
        <f t="shared" si="637"/>
        <v/>
      </c>
      <c r="H2913" s="56"/>
      <c r="K2913" s="128"/>
      <c r="L2913" s="128"/>
      <c r="M2913" s="128"/>
      <c r="N2913" s="84" t="str">
        <f t="shared" si="638"/>
        <v/>
      </c>
      <c r="O2913" s="128"/>
      <c r="P2913" s="84" t="str">
        <f t="shared" si="639"/>
        <v/>
      </c>
      <c r="Q2913" s="84" t="str">
        <f t="shared" si="636"/>
        <v/>
      </c>
      <c r="R2913" s="84" t="str">
        <f t="shared" si="640"/>
        <v/>
      </c>
      <c r="S2913" s="84" t="str">
        <f t="shared" si="641"/>
        <v/>
      </c>
      <c r="U2913" s="84" t="str">
        <f t="shared" si="642"/>
        <v/>
      </c>
      <c r="W2913" s="108" t="str">
        <f>IF($N2913="", "", SUM($D$11:$D2913))</f>
        <v/>
      </c>
      <c r="X2913" s="111" t="str">
        <f t="shared" si="643"/>
        <v/>
      </c>
      <c r="Y2913" s="114" t="str">
        <f t="shared" si="647"/>
        <v/>
      </c>
      <c r="Z2913" s="111" t="str">
        <f>IF(X2913="", "", X2913-SUM($Z$11:$Z2912))</f>
        <v/>
      </c>
      <c r="AA2913" s="111" t="str">
        <f>IF($Y2913="", "", $Y2913-SUM($AA$11:$AA2912))</f>
        <v/>
      </c>
      <c r="AB2913" s="111" t="str">
        <f t="shared" si="648"/>
        <v/>
      </c>
      <c r="AC2913" s="121" t="str">
        <f t="shared" si="644"/>
        <v/>
      </c>
      <c r="AD2913" s="122" t="str">
        <f t="shared" si="645"/>
        <v/>
      </c>
      <c r="AE2913" s="123" t="str">
        <f t="shared" si="649"/>
        <v/>
      </c>
      <c r="AG2913" s="150" t="str">
        <f t="shared" si="646"/>
        <v/>
      </c>
    </row>
    <row r="2914" spans="1:33" x14ac:dyDescent="0.25">
      <c r="A2914" s="56"/>
      <c r="B2914" s="70"/>
      <c r="C2914" s="76"/>
      <c r="D2914" s="73"/>
      <c r="E2914" s="79"/>
      <c r="F2914" s="56"/>
      <c r="G2914" s="13" t="str">
        <f t="shared" si="637"/>
        <v/>
      </c>
      <c r="H2914" s="56"/>
      <c r="K2914" s="128"/>
      <c r="L2914" s="128"/>
      <c r="M2914" s="128"/>
      <c r="N2914" s="84" t="str">
        <f t="shared" si="638"/>
        <v/>
      </c>
      <c r="O2914" s="128"/>
      <c r="P2914" s="84" t="str">
        <f t="shared" si="639"/>
        <v/>
      </c>
      <c r="Q2914" s="84" t="str">
        <f t="shared" si="636"/>
        <v/>
      </c>
      <c r="R2914" s="84" t="str">
        <f t="shared" si="640"/>
        <v/>
      </c>
      <c r="S2914" s="84" t="str">
        <f t="shared" si="641"/>
        <v/>
      </c>
      <c r="U2914" s="84" t="str">
        <f t="shared" si="642"/>
        <v/>
      </c>
      <c r="W2914" s="108" t="str">
        <f>IF($N2914="", "", SUM($D$11:$D2914))</f>
        <v/>
      </c>
      <c r="X2914" s="111" t="str">
        <f t="shared" si="643"/>
        <v/>
      </c>
      <c r="Y2914" s="114" t="str">
        <f t="shared" si="647"/>
        <v/>
      </c>
      <c r="Z2914" s="111" t="str">
        <f>IF(X2914="", "", X2914-SUM($Z$11:$Z2913))</f>
        <v/>
      </c>
      <c r="AA2914" s="111" t="str">
        <f>IF($Y2914="", "", $Y2914-SUM($AA$11:$AA2913))</f>
        <v/>
      </c>
      <c r="AB2914" s="111" t="str">
        <f t="shared" si="648"/>
        <v/>
      </c>
      <c r="AC2914" s="121" t="str">
        <f t="shared" si="644"/>
        <v/>
      </c>
      <c r="AD2914" s="122" t="str">
        <f t="shared" si="645"/>
        <v/>
      </c>
      <c r="AE2914" s="123" t="str">
        <f t="shared" si="649"/>
        <v/>
      </c>
      <c r="AG2914" s="150" t="str">
        <f t="shared" si="646"/>
        <v/>
      </c>
    </row>
    <row r="2915" spans="1:33" x14ac:dyDescent="0.25">
      <c r="A2915" s="56"/>
      <c r="B2915" s="70"/>
      <c r="C2915" s="76"/>
      <c r="D2915" s="73"/>
      <c r="E2915" s="79"/>
      <c r="F2915" s="56"/>
      <c r="G2915" s="13" t="str">
        <f t="shared" si="637"/>
        <v/>
      </c>
      <c r="H2915" s="56"/>
      <c r="K2915" s="128"/>
      <c r="L2915" s="128"/>
      <c r="M2915" s="128"/>
      <c r="N2915" s="84" t="str">
        <f t="shared" si="638"/>
        <v/>
      </c>
      <c r="O2915" s="128"/>
      <c r="P2915" s="84" t="str">
        <f t="shared" si="639"/>
        <v/>
      </c>
      <c r="Q2915" s="84" t="str">
        <f t="shared" si="636"/>
        <v/>
      </c>
      <c r="R2915" s="84" t="str">
        <f t="shared" si="640"/>
        <v/>
      </c>
      <c r="S2915" s="84" t="str">
        <f t="shared" si="641"/>
        <v/>
      </c>
      <c r="U2915" s="84" t="str">
        <f t="shared" si="642"/>
        <v/>
      </c>
      <c r="W2915" s="108" t="str">
        <f>IF($N2915="", "", SUM($D$11:$D2915))</f>
        <v/>
      </c>
      <c r="X2915" s="111" t="str">
        <f t="shared" si="643"/>
        <v/>
      </c>
      <c r="Y2915" s="114" t="str">
        <f t="shared" si="647"/>
        <v/>
      </c>
      <c r="Z2915" s="111" t="str">
        <f>IF(X2915="", "", X2915-SUM($Z$11:$Z2914))</f>
        <v/>
      </c>
      <c r="AA2915" s="111" t="str">
        <f>IF($Y2915="", "", $Y2915-SUM($AA$11:$AA2914))</f>
        <v/>
      </c>
      <c r="AB2915" s="111" t="str">
        <f t="shared" si="648"/>
        <v/>
      </c>
      <c r="AC2915" s="121" t="str">
        <f t="shared" si="644"/>
        <v/>
      </c>
      <c r="AD2915" s="122" t="str">
        <f t="shared" si="645"/>
        <v/>
      </c>
      <c r="AE2915" s="123" t="str">
        <f t="shared" si="649"/>
        <v/>
      </c>
      <c r="AG2915" s="150" t="str">
        <f t="shared" si="646"/>
        <v/>
      </c>
    </row>
    <row r="2916" spans="1:33" x14ac:dyDescent="0.25">
      <c r="A2916" s="56"/>
      <c r="B2916" s="70"/>
      <c r="C2916" s="76"/>
      <c r="D2916" s="73"/>
      <c r="E2916" s="79"/>
      <c r="F2916" s="56"/>
      <c r="G2916" s="13" t="str">
        <f t="shared" si="637"/>
        <v/>
      </c>
      <c r="H2916" s="56"/>
      <c r="K2916" s="128"/>
      <c r="L2916" s="128"/>
      <c r="M2916" s="128"/>
      <c r="N2916" s="84" t="str">
        <f t="shared" si="638"/>
        <v/>
      </c>
      <c r="O2916" s="128"/>
      <c r="P2916" s="84" t="str">
        <f t="shared" si="639"/>
        <v/>
      </c>
      <c r="Q2916" s="84" t="str">
        <f t="shared" si="636"/>
        <v/>
      </c>
      <c r="R2916" s="84" t="str">
        <f t="shared" si="640"/>
        <v/>
      </c>
      <c r="S2916" s="84" t="str">
        <f t="shared" si="641"/>
        <v/>
      </c>
      <c r="U2916" s="84" t="str">
        <f t="shared" si="642"/>
        <v/>
      </c>
      <c r="W2916" s="108" t="str">
        <f>IF($N2916="", "", SUM($D$11:$D2916))</f>
        <v/>
      </c>
      <c r="X2916" s="111" t="str">
        <f t="shared" si="643"/>
        <v/>
      </c>
      <c r="Y2916" s="114" t="str">
        <f t="shared" si="647"/>
        <v/>
      </c>
      <c r="Z2916" s="111" t="str">
        <f>IF(X2916="", "", X2916-SUM($Z$11:$Z2915))</f>
        <v/>
      </c>
      <c r="AA2916" s="111" t="str">
        <f>IF($Y2916="", "", $Y2916-SUM($AA$11:$AA2915))</f>
        <v/>
      </c>
      <c r="AB2916" s="111" t="str">
        <f t="shared" si="648"/>
        <v/>
      </c>
      <c r="AC2916" s="121" t="str">
        <f t="shared" si="644"/>
        <v/>
      </c>
      <c r="AD2916" s="122" t="str">
        <f t="shared" si="645"/>
        <v/>
      </c>
      <c r="AE2916" s="123" t="str">
        <f t="shared" si="649"/>
        <v/>
      </c>
      <c r="AG2916" s="150" t="str">
        <f t="shared" si="646"/>
        <v/>
      </c>
    </row>
    <row r="2917" spans="1:33" x14ac:dyDescent="0.25">
      <c r="A2917" s="56"/>
      <c r="B2917" s="70"/>
      <c r="C2917" s="76"/>
      <c r="D2917" s="73"/>
      <c r="E2917" s="79"/>
      <c r="F2917" s="56"/>
      <c r="G2917" s="13" t="str">
        <f t="shared" si="637"/>
        <v/>
      </c>
      <c r="H2917" s="56"/>
      <c r="K2917" s="128"/>
      <c r="L2917" s="128"/>
      <c r="M2917" s="128"/>
      <c r="N2917" s="84" t="str">
        <f t="shared" si="638"/>
        <v/>
      </c>
      <c r="O2917" s="128"/>
      <c r="P2917" s="84" t="str">
        <f t="shared" si="639"/>
        <v/>
      </c>
      <c r="Q2917" s="84" t="str">
        <f t="shared" si="636"/>
        <v/>
      </c>
      <c r="R2917" s="84" t="str">
        <f t="shared" si="640"/>
        <v/>
      </c>
      <c r="S2917" s="84" t="str">
        <f t="shared" si="641"/>
        <v/>
      </c>
      <c r="U2917" s="84" t="str">
        <f t="shared" si="642"/>
        <v/>
      </c>
      <c r="W2917" s="108" t="str">
        <f>IF($N2917="", "", SUM($D$11:$D2917))</f>
        <v/>
      </c>
      <c r="X2917" s="111" t="str">
        <f t="shared" si="643"/>
        <v/>
      </c>
      <c r="Y2917" s="114" t="str">
        <f t="shared" si="647"/>
        <v/>
      </c>
      <c r="Z2917" s="111" t="str">
        <f>IF(X2917="", "", X2917-SUM($Z$11:$Z2916))</f>
        <v/>
      </c>
      <c r="AA2917" s="111" t="str">
        <f>IF($Y2917="", "", $Y2917-SUM($AA$11:$AA2916))</f>
        <v/>
      </c>
      <c r="AB2917" s="111" t="str">
        <f t="shared" si="648"/>
        <v/>
      </c>
      <c r="AC2917" s="121" t="str">
        <f t="shared" si="644"/>
        <v/>
      </c>
      <c r="AD2917" s="122" t="str">
        <f t="shared" si="645"/>
        <v/>
      </c>
      <c r="AE2917" s="123" t="str">
        <f t="shared" si="649"/>
        <v/>
      </c>
      <c r="AG2917" s="150" t="str">
        <f t="shared" si="646"/>
        <v/>
      </c>
    </row>
    <row r="2918" spans="1:33" x14ac:dyDescent="0.25">
      <c r="A2918" s="56"/>
      <c r="B2918" s="70"/>
      <c r="C2918" s="76"/>
      <c r="D2918" s="73"/>
      <c r="E2918" s="79"/>
      <c r="F2918" s="56"/>
      <c r="G2918" s="13" t="str">
        <f t="shared" si="637"/>
        <v/>
      </c>
      <c r="H2918" s="56"/>
      <c r="K2918" s="128"/>
      <c r="L2918" s="128"/>
      <c r="M2918" s="128"/>
      <c r="N2918" s="84" t="str">
        <f t="shared" si="638"/>
        <v/>
      </c>
      <c r="O2918" s="128"/>
      <c r="P2918" s="84" t="str">
        <f t="shared" si="639"/>
        <v/>
      </c>
      <c r="Q2918" s="84" t="str">
        <f t="shared" si="636"/>
        <v/>
      </c>
      <c r="R2918" s="84" t="str">
        <f t="shared" si="640"/>
        <v/>
      </c>
      <c r="S2918" s="84" t="str">
        <f t="shared" si="641"/>
        <v/>
      </c>
      <c r="U2918" s="84" t="str">
        <f t="shared" si="642"/>
        <v/>
      </c>
      <c r="W2918" s="108" t="str">
        <f>IF($N2918="", "", SUM($D$11:$D2918))</f>
        <v/>
      </c>
      <c r="X2918" s="111" t="str">
        <f t="shared" si="643"/>
        <v/>
      </c>
      <c r="Y2918" s="114" t="str">
        <f t="shared" si="647"/>
        <v/>
      </c>
      <c r="Z2918" s="111" t="str">
        <f>IF(X2918="", "", X2918-SUM($Z$11:$Z2917))</f>
        <v/>
      </c>
      <c r="AA2918" s="111" t="str">
        <f>IF($Y2918="", "", $Y2918-SUM($AA$11:$AA2917))</f>
        <v/>
      </c>
      <c r="AB2918" s="111" t="str">
        <f t="shared" si="648"/>
        <v/>
      </c>
      <c r="AC2918" s="121" t="str">
        <f t="shared" si="644"/>
        <v/>
      </c>
      <c r="AD2918" s="122" t="str">
        <f t="shared" si="645"/>
        <v/>
      </c>
      <c r="AE2918" s="123" t="str">
        <f t="shared" si="649"/>
        <v/>
      </c>
      <c r="AG2918" s="150" t="str">
        <f t="shared" si="646"/>
        <v/>
      </c>
    </row>
    <row r="2919" spans="1:33" x14ac:dyDescent="0.25">
      <c r="A2919" s="56"/>
      <c r="B2919" s="70"/>
      <c r="C2919" s="76"/>
      <c r="D2919" s="73"/>
      <c r="E2919" s="79"/>
      <c r="F2919" s="56"/>
      <c r="G2919" s="13" t="str">
        <f t="shared" si="637"/>
        <v/>
      </c>
      <c r="H2919" s="56"/>
      <c r="K2919" s="128"/>
      <c r="L2919" s="128"/>
      <c r="M2919" s="128"/>
      <c r="N2919" s="84" t="str">
        <f t="shared" si="638"/>
        <v/>
      </c>
      <c r="O2919" s="128"/>
      <c r="P2919" s="84" t="str">
        <f t="shared" si="639"/>
        <v/>
      </c>
      <c r="Q2919" s="84" t="str">
        <f t="shared" si="636"/>
        <v/>
      </c>
      <c r="R2919" s="84" t="str">
        <f t="shared" si="640"/>
        <v/>
      </c>
      <c r="S2919" s="84" t="str">
        <f t="shared" si="641"/>
        <v/>
      </c>
      <c r="U2919" s="84" t="str">
        <f t="shared" si="642"/>
        <v/>
      </c>
      <c r="W2919" s="108" t="str">
        <f>IF($N2919="", "", SUM($D$11:$D2919))</f>
        <v/>
      </c>
      <c r="X2919" s="111" t="str">
        <f t="shared" si="643"/>
        <v/>
      </c>
      <c r="Y2919" s="114" t="str">
        <f t="shared" si="647"/>
        <v/>
      </c>
      <c r="Z2919" s="111" t="str">
        <f>IF(X2919="", "", X2919-SUM($Z$11:$Z2918))</f>
        <v/>
      </c>
      <c r="AA2919" s="111" t="str">
        <f>IF($Y2919="", "", $Y2919-SUM($AA$11:$AA2918))</f>
        <v/>
      </c>
      <c r="AB2919" s="111" t="str">
        <f t="shared" si="648"/>
        <v/>
      </c>
      <c r="AC2919" s="121" t="str">
        <f t="shared" si="644"/>
        <v/>
      </c>
      <c r="AD2919" s="122" t="str">
        <f t="shared" si="645"/>
        <v/>
      </c>
      <c r="AE2919" s="123" t="str">
        <f t="shared" si="649"/>
        <v/>
      </c>
      <c r="AG2919" s="150" t="str">
        <f t="shared" si="646"/>
        <v/>
      </c>
    </row>
    <row r="2920" spans="1:33" x14ac:dyDescent="0.25">
      <c r="A2920" s="56"/>
      <c r="B2920" s="70"/>
      <c r="C2920" s="76"/>
      <c r="D2920" s="73"/>
      <c r="E2920" s="79"/>
      <c r="F2920" s="56"/>
      <c r="G2920" s="13" t="str">
        <f t="shared" si="637"/>
        <v/>
      </c>
      <c r="H2920" s="56"/>
      <c r="K2920" s="128"/>
      <c r="L2920" s="128"/>
      <c r="M2920" s="128"/>
      <c r="N2920" s="84" t="str">
        <f t="shared" si="638"/>
        <v/>
      </c>
      <c r="O2920" s="128"/>
      <c r="P2920" s="84" t="str">
        <f t="shared" si="639"/>
        <v/>
      </c>
      <c r="Q2920" s="84" t="str">
        <f t="shared" si="636"/>
        <v/>
      </c>
      <c r="R2920" s="84" t="str">
        <f t="shared" si="640"/>
        <v/>
      </c>
      <c r="S2920" s="84" t="str">
        <f t="shared" si="641"/>
        <v/>
      </c>
      <c r="U2920" s="84" t="str">
        <f t="shared" si="642"/>
        <v/>
      </c>
      <c r="W2920" s="108" t="str">
        <f>IF($N2920="", "", SUM($D$11:$D2920))</f>
        <v/>
      </c>
      <c r="X2920" s="111" t="str">
        <f t="shared" si="643"/>
        <v/>
      </c>
      <c r="Y2920" s="114" t="str">
        <f t="shared" si="647"/>
        <v/>
      </c>
      <c r="Z2920" s="111" t="str">
        <f>IF(X2920="", "", X2920-SUM($Z$11:$Z2919))</f>
        <v/>
      </c>
      <c r="AA2920" s="111" t="str">
        <f>IF($Y2920="", "", $Y2920-SUM($AA$11:$AA2919))</f>
        <v/>
      </c>
      <c r="AB2920" s="111" t="str">
        <f t="shared" si="648"/>
        <v/>
      </c>
      <c r="AC2920" s="121" t="str">
        <f t="shared" si="644"/>
        <v/>
      </c>
      <c r="AD2920" s="122" t="str">
        <f t="shared" si="645"/>
        <v/>
      </c>
      <c r="AE2920" s="123" t="str">
        <f t="shared" si="649"/>
        <v/>
      </c>
      <c r="AG2920" s="150" t="str">
        <f t="shared" si="646"/>
        <v/>
      </c>
    </row>
    <row r="2921" spans="1:33" x14ac:dyDescent="0.25">
      <c r="A2921" s="56"/>
      <c r="B2921" s="70"/>
      <c r="C2921" s="76"/>
      <c r="D2921" s="73"/>
      <c r="E2921" s="79"/>
      <c r="F2921" s="56"/>
      <c r="G2921" s="13" t="str">
        <f t="shared" si="637"/>
        <v/>
      </c>
      <c r="H2921" s="56"/>
      <c r="K2921" s="128"/>
      <c r="L2921" s="128"/>
      <c r="M2921" s="128"/>
      <c r="N2921" s="84" t="str">
        <f t="shared" si="638"/>
        <v/>
      </c>
      <c r="O2921" s="128"/>
      <c r="P2921" s="84" t="str">
        <f t="shared" si="639"/>
        <v/>
      </c>
      <c r="Q2921" s="84" t="str">
        <f t="shared" si="636"/>
        <v/>
      </c>
      <c r="R2921" s="84" t="str">
        <f t="shared" si="640"/>
        <v/>
      </c>
      <c r="S2921" s="84" t="str">
        <f t="shared" si="641"/>
        <v/>
      </c>
      <c r="U2921" s="84" t="str">
        <f t="shared" si="642"/>
        <v/>
      </c>
      <c r="W2921" s="108" t="str">
        <f>IF($N2921="", "", SUM($D$11:$D2921))</f>
        <v/>
      </c>
      <c r="X2921" s="111" t="str">
        <f t="shared" si="643"/>
        <v/>
      </c>
      <c r="Y2921" s="114" t="str">
        <f t="shared" si="647"/>
        <v/>
      </c>
      <c r="Z2921" s="111" t="str">
        <f>IF(X2921="", "", X2921-SUM($Z$11:$Z2920))</f>
        <v/>
      </c>
      <c r="AA2921" s="111" t="str">
        <f>IF($Y2921="", "", $Y2921-SUM($AA$11:$AA2920))</f>
        <v/>
      </c>
      <c r="AB2921" s="111" t="str">
        <f t="shared" si="648"/>
        <v/>
      </c>
      <c r="AC2921" s="121" t="str">
        <f t="shared" si="644"/>
        <v/>
      </c>
      <c r="AD2921" s="122" t="str">
        <f t="shared" si="645"/>
        <v/>
      </c>
      <c r="AE2921" s="123" t="str">
        <f t="shared" si="649"/>
        <v/>
      </c>
      <c r="AG2921" s="150" t="str">
        <f t="shared" si="646"/>
        <v/>
      </c>
    </row>
    <row r="2922" spans="1:33" x14ac:dyDescent="0.25">
      <c r="A2922" s="56"/>
      <c r="B2922" s="70"/>
      <c r="C2922" s="76"/>
      <c r="D2922" s="73"/>
      <c r="E2922" s="79"/>
      <c r="F2922" s="56"/>
      <c r="G2922" s="13" t="str">
        <f t="shared" si="637"/>
        <v/>
      </c>
      <c r="H2922" s="56"/>
      <c r="K2922" s="128"/>
      <c r="L2922" s="128"/>
      <c r="M2922" s="128"/>
      <c r="N2922" s="84" t="str">
        <f t="shared" si="638"/>
        <v/>
      </c>
      <c r="O2922" s="128"/>
      <c r="P2922" s="84" t="str">
        <f t="shared" si="639"/>
        <v/>
      </c>
      <c r="Q2922" s="84" t="str">
        <f t="shared" si="636"/>
        <v/>
      </c>
      <c r="R2922" s="84" t="str">
        <f t="shared" si="640"/>
        <v/>
      </c>
      <c r="S2922" s="84" t="str">
        <f t="shared" si="641"/>
        <v/>
      </c>
      <c r="U2922" s="84" t="str">
        <f t="shared" si="642"/>
        <v/>
      </c>
      <c r="W2922" s="108" t="str">
        <f>IF($N2922="", "", SUM($D$11:$D2922))</f>
        <v/>
      </c>
      <c r="X2922" s="111" t="str">
        <f t="shared" si="643"/>
        <v/>
      </c>
      <c r="Y2922" s="114" t="str">
        <f t="shared" si="647"/>
        <v/>
      </c>
      <c r="Z2922" s="111" t="str">
        <f>IF(X2922="", "", X2922-SUM($Z$11:$Z2921))</f>
        <v/>
      </c>
      <c r="AA2922" s="111" t="str">
        <f>IF($Y2922="", "", $Y2922-SUM($AA$11:$AA2921))</f>
        <v/>
      </c>
      <c r="AB2922" s="111" t="str">
        <f t="shared" si="648"/>
        <v/>
      </c>
      <c r="AC2922" s="121" t="str">
        <f t="shared" si="644"/>
        <v/>
      </c>
      <c r="AD2922" s="122" t="str">
        <f t="shared" si="645"/>
        <v/>
      </c>
      <c r="AE2922" s="123" t="str">
        <f t="shared" si="649"/>
        <v/>
      </c>
      <c r="AG2922" s="150" t="str">
        <f t="shared" si="646"/>
        <v/>
      </c>
    </row>
    <row r="2923" spans="1:33" x14ac:dyDescent="0.25">
      <c r="A2923" s="56"/>
      <c r="B2923" s="70"/>
      <c r="C2923" s="76"/>
      <c r="D2923" s="73"/>
      <c r="E2923" s="79"/>
      <c r="F2923" s="56"/>
      <c r="G2923" s="13" t="str">
        <f t="shared" si="637"/>
        <v/>
      </c>
      <c r="H2923" s="56"/>
      <c r="K2923" s="128"/>
      <c r="L2923" s="128"/>
      <c r="M2923" s="128"/>
      <c r="N2923" s="84" t="str">
        <f t="shared" si="638"/>
        <v/>
      </c>
      <c r="O2923" s="128"/>
      <c r="P2923" s="84" t="str">
        <f t="shared" si="639"/>
        <v/>
      </c>
      <c r="Q2923" s="84" t="str">
        <f t="shared" si="636"/>
        <v/>
      </c>
      <c r="R2923" s="84" t="str">
        <f t="shared" si="640"/>
        <v/>
      </c>
      <c r="S2923" s="84" t="str">
        <f t="shared" si="641"/>
        <v/>
      </c>
      <c r="U2923" s="84" t="str">
        <f t="shared" si="642"/>
        <v/>
      </c>
      <c r="W2923" s="108" t="str">
        <f>IF($N2923="", "", SUM($D$11:$D2923))</f>
        <v/>
      </c>
      <c r="X2923" s="111" t="str">
        <f t="shared" si="643"/>
        <v/>
      </c>
      <c r="Y2923" s="114" t="str">
        <f t="shared" si="647"/>
        <v/>
      </c>
      <c r="Z2923" s="111" t="str">
        <f>IF(X2923="", "", X2923-SUM($Z$11:$Z2922))</f>
        <v/>
      </c>
      <c r="AA2923" s="111" t="str">
        <f>IF($Y2923="", "", $Y2923-SUM($AA$11:$AA2922))</f>
        <v/>
      </c>
      <c r="AB2923" s="111" t="str">
        <f t="shared" si="648"/>
        <v/>
      </c>
      <c r="AC2923" s="121" t="str">
        <f t="shared" si="644"/>
        <v/>
      </c>
      <c r="AD2923" s="122" t="str">
        <f t="shared" si="645"/>
        <v/>
      </c>
      <c r="AE2923" s="123" t="str">
        <f t="shared" si="649"/>
        <v/>
      </c>
      <c r="AG2923" s="150" t="str">
        <f t="shared" si="646"/>
        <v/>
      </c>
    </row>
    <row r="2924" spans="1:33" x14ac:dyDescent="0.25">
      <c r="A2924" s="56"/>
      <c r="B2924" s="70"/>
      <c r="C2924" s="76"/>
      <c r="D2924" s="73"/>
      <c r="E2924" s="79"/>
      <c r="F2924" s="56"/>
      <c r="G2924" s="13" t="str">
        <f t="shared" si="637"/>
        <v/>
      </c>
      <c r="H2924" s="56"/>
      <c r="K2924" s="128"/>
      <c r="L2924" s="128"/>
      <c r="M2924" s="128"/>
      <c r="N2924" s="84" t="str">
        <f t="shared" si="638"/>
        <v/>
      </c>
      <c r="O2924" s="128"/>
      <c r="P2924" s="84" t="str">
        <f t="shared" si="639"/>
        <v/>
      </c>
      <c r="Q2924" s="84" t="str">
        <f t="shared" si="636"/>
        <v/>
      </c>
      <c r="R2924" s="84" t="str">
        <f t="shared" si="640"/>
        <v/>
      </c>
      <c r="S2924" s="84" t="str">
        <f t="shared" si="641"/>
        <v/>
      </c>
      <c r="U2924" s="84" t="str">
        <f t="shared" si="642"/>
        <v/>
      </c>
      <c r="W2924" s="108" t="str">
        <f>IF($N2924="", "", SUM($D$11:$D2924))</f>
        <v/>
      </c>
      <c r="X2924" s="111" t="str">
        <f t="shared" si="643"/>
        <v/>
      </c>
      <c r="Y2924" s="114" t="str">
        <f t="shared" si="647"/>
        <v/>
      </c>
      <c r="Z2924" s="111" t="str">
        <f>IF(X2924="", "", X2924-SUM($Z$11:$Z2923))</f>
        <v/>
      </c>
      <c r="AA2924" s="111" t="str">
        <f>IF($Y2924="", "", $Y2924-SUM($AA$11:$AA2923))</f>
        <v/>
      </c>
      <c r="AB2924" s="111" t="str">
        <f t="shared" si="648"/>
        <v/>
      </c>
      <c r="AC2924" s="121" t="str">
        <f t="shared" si="644"/>
        <v/>
      </c>
      <c r="AD2924" s="122" t="str">
        <f t="shared" si="645"/>
        <v/>
      </c>
      <c r="AE2924" s="123" t="str">
        <f t="shared" si="649"/>
        <v/>
      </c>
      <c r="AG2924" s="150" t="str">
        <f t="shared" si="646"/>
        <v/>
      </c>
    </row>
    <row r="2925" spans="1:33" x14ac:dyDescent="0.25">
      <c r="A2925" s="56"/>
      <c r="B2925" s="70"/>
      <c r="C2925" s="76"/>
      <c r="D2925" s="73"/>
      <c r="E2925" s="79"/>
      <c r="F2925" s="56"/>
      <c r="G2925" s="13" t="str">
        <f t="shared" si="637"/>
        <v/>
      </c>
      <c r="H2925" s="56"/>
      <c r="K2925" s="128"/>
      <c r="L2925" s="128"/>
      <c r="M2925" s="128"/>
      <c r="N2925" s="84" t="str">
        <f t="shared" si="638"/>
        <v/>
      </c>
      <c r="O2925" s="128"/>
      <c r="P2925" s="84" t="str">
        <f t="shared" si="639"/>
        <v/>
      </c>
      <c r="Q2925" s="84" t="str">
        <f t="shared" si="636"/>
        <v/>
      </c>
      <c r="R2925" s="84" t="str">
        <f t="shared" si="640"/>
        <v/>
      </c>
      <c r="S2925" s="84" t="str">
        <f t="shared" si="641"/>
        <v/>
      </c>
      <c r="U2925" s="84" t="str">
        <f t="shared" si="642"/>
        <v/>
      </c>
      <c r="W2925" s="108" t="str">
        <f>IF($N2925="", "", SUM($D$11:$D2925))</f>
        <v/>
      </c>
      <c r="X2925" s="111" t="str">
        <f t="shared" si="643"/>
        <v/>
      </c>
      <c r="Y2925" s="114" t="str">
        <f t="shared" si="647"/>
        <v/>
      </c>
      <c r="Z2925" s="111" t="str">
        <f>IF(X2925="", "", X2925-SUM($Z$11:$Z2924))</f>
        <v/>
      </c>
      <c r="AA2925" s="111" t="str">
        <f>IF($Y2925="", "", $Y2925-SUM($AA$11:$AA2924))</f>
        <v/>
      </c>
      <c r="AB2925" s="111" t="str">
        <f t="shared" si="648"/>
        <v/>
      </c>
      <c r="AC2925" s="121" t="str">
        <f t="shared" si="644"/>
        <v/>
      </c>
      <c r="AD2925" s="122" t="str">
        <f t="shared" si="645"/>
        <v/>
      </c>
      <c r="AE2925" s="123" t="str">
        <f t="shared" si="649"/>
        <v/>
      </c>
      <c r="AG2925" s="150" t="str">
        <f t="shared" si="646"/>
        <v/>
      </c>
    </row>
    <row r="2926" spans="1:33" x14ac:dyDescent="0.25">
      <c r="A2926" s="56"/>
      <c r="B2926" s="70"/>
      <c r="C2926" s="76"/>
      <c r="D2926" s="73"/>
      <c r="E2926" s="79"/>
      <c r="F2926" s="56"/>
      <c r="G2926" s="13" t="str">
        <f t="shared" si="637"/>
        <v/>
      </c>
      <c r="H2926" s="56"/>
      <c r="K2926" s="128"/>
      <c r="L2926" s="128"/>
      <c r="M2926" s="128"/>
      <c r="N2926" s="84" t="str">
        <f t="shared" si="638"/>
        <v/>
      </c>
      <c r="O2926" s="128"/>
      <c r="P2926" s="84" t="str">
        <f t="shared" si="639"/>
        <v/>
      </c>
      <c r="Q2926" s="84" t="str">
        <f t="shared" si="636"/>
        <v/>
      </c>
      <c r="R2926" s="84" t="str">
        <f t="shared" si="640"/>
        <v/>
      </c>
      <c r="S2926" s="84" t="str">
        <f t="shared" si="641"/>
        <v/>
      </c>
      <c r="U2926" s="84" t="str">
        <f t="shared" si="642"/>
        <v/>
      </c>
      <c r="W2926" s="108" t="str">
        <f>IF($N2926="", "", SUM($D$11:$D2926))</f>
        <v/>
      </c>
      <c r="X2926" s="111" t="str">
        <f t="shared" si="643"/>
        <v/>
      </c>
      <c r="Y2926" s="114" t="str">
        <f t="shared" si="647"/>
        <v/>
      </c>
      <c r="Z2926" s="111" t="str">
        <f>IF(X2926="", "", X2926-SUM($Z$11:$Z2925))</f>
        <v/>
      </c>
      <c r="AA2926" s="111" t="str">
        <f>IF($Y2926="", "", $Y2926-SUM($AA$11:$AA2925))</f>
        <v/>
      </c>
      <c r="AB2926" s="111" t="str">
        <f t="shared" si="648"/>
        <v/>
      </c>
      <c r="AC2926" s="121" t="str">
        <f t="shared" si="644"/>
        <v/>
      </c>
      <c r="AD2926" s="122" t="str">
        <f t="shared" si="645"/>
        <v/>
      </c>
      <c r="AE2926" s="123" t="str">
        <f t="shared" si="649"/>
        <v/>
      </c>
      <c r="AG2926" s="150" t="str">
        <f t="shared" si="646"/>
        <v/>
      </c>
    </row>
    <row r="2927" spans="1:33" x14ac:dyDescent="0.25">
      <c r="A2927" s="56"/>
      <c r="B2927" s="70"/>
      <c r="C2927" s="76"/>
      <c r="D2927" s="73"/>
      <c r="E2927" s="79"/>
      <c r="F2927" s="56"/>
      <c r="G2927" s="13" t="str">
        <f t="shared" si="637"/>
        <v/>
      </c>
      <c r="H2927" s="56"/>
      <c r="K2927" s="128"/>
      <c r="L2927" s="128"/>
      <c r="M2927" s="128"/>
      <c r="N2927" s="84" t="str">
        <f t="shared" si="638"/>
        <v/>
      </c>
      <c r="O2927" s="128"/>
      <c r="P2927" s="84" t="str">
        <f t="shared" si="639"/>
        <v/>
      </c>
      <c r="Q2927" s="84" t="str">
        <f t="shared" si="636"/>
        <v/>
      </c>
      <c r="R2927" s="84" t="str">
        <f t="shared" si="640"/>
        <v/>
      </c>
      <c r="S2927" s="84" t="str">
        <f t="shared" si="641"/>
        <v/>
      </c>
      <c r="U2927" s="84" t="str">
        <f t="shared" si="642"/>
        <v/>
      </c>
      <c r="W2927" s="108" t="str">
        <f>IF($N2927="", "", SUM($D$11:$D2927))</f>
        <v/>
      </c>
      <c r="X2927" s="111" t="str">
        <f t="shared" si="643"/>
        <v/>
      </c>
      <c r="Y2927" s="114" t="str">
        <f t="shared" si="647"/>
        <v/>
      </c>
      <c r="Z2927" s="111" t="str">
        <f>IF(X2927="", "", X2927-SUM($Z$11:$Z2926))</f>
        <v/>
      </c>
      <c r="AA2927" s="111" t="str">
        <f>IF($Y2927="", "", $Y2927-SUM($AA$11:$AA2926))</f>
        <v/>
      </c>
      <c r="AB2927" s="111" t="str">
        <f t="shared" si="648"/>
        <v/>
      </c>
      <c r="AC2927" s="121" t="str">
        <f t="shared" si="644"/>
        <v/>
      </c>
      <c r="AD2927" s="122" t="str">
        <f t="shared" si="645"/>
        <v/>
      </c>
      <c r="AE2927" s="123" t="str">
        <f t="shared" si="649"/>
        <v/>
      </c>
      <c r="AG2927" s="150" t="str">
        <f t="shared" si="646"/>
        <v/>
      </c>
    </row>
    <row r="2928" spans="1:33" x14ac:dyDescent="0.25">
      <c r="A2928" s="56"/>
      <c r="B2928" s="70"/>
      <c r="C2928" s="76"/>
      <c r="D2928" s="73"/>
      <c r="E2928" s="79"/>
      <c r="F2928" s="56"/>
      <c r="G2928" s="13" t="str">
        <f t="shared" si="637"/>
        <v/>
      </c>
      <c r="H2928" s="56"/>
      <c r="K2928" s="128"/>
      <c r="L2928" s="128"/>
      <c r="M2928" s="128"/>
      <c r="N2928" s="84" t="str">
        <f t="shared" si="638"/>
        <v/>
      </c>
      <c r="O2928" s="128"/>
      <c r="P2928" s="84" t="str">
        <f t="shared" si="639"/>
        <v/>
      </c>
      <c r="Q2928" s="84" t="str">
        <f t="shared" si="636"/>
        <v/>
      </c>
      <c r="R2928" s="84" t="str">
        <f t="shared" si="640"/>
        <v/>
      </c>
      <c r="S2928" s="84" t="str">
        <f t="shared" si="641"/>
        <v/>
      </c>
      <c r="U2928" s="84" t="str">
        <f t="shared" si="642"/>
        <v/>
      </c>
      <c r="W2928" s="108" t="str">
        <f>IF($N2928="", "", SUM($D$11:$D2928))</f>
        <v/>
      </c>
      <c r="X2928" s="111" t="str">
        <f t="shared" si="643"/>
        <v/>
      </c>
      <c r="Y2928" s="114" t="str">
        <f t="shared" si="647"/>
        <v/>
      </c>
      <c r="Z2928" s="111" t="str">
        <f>IF(X2928="", "", X2928-SUM($Z$11:$Z2927))</f>
        <v/>
      </c>
      <c r="AA2928" s="111" t="str">
        <f>IF($Y2928="", "", $Y2928-SUM($AA$11:$AA2927))</f>
        <v/>
      </c>
      <c r="AB2928" s="111" t="str">
        <f t="shared" si="648"/>
        <v/>
      </c>
      <c r="AC2928" s="121" t="str">
        <f t="shared" si="644"/>
        <v/>
      </c>
      <c r="AD2928" s="122" t="str">
        <f t="shared" si="645"/>
        <v/>
      </c>
      <c r="AE2928" s="123" t="str">
        <f t="shared" si="649"/>
        <v/>
      </c>
      <c r="AG2928" s="150" t="str">
        <f t="shared" si="646"/>
        <v/>
      </c>
    </row>
    <row r="2929" spans="1:33" x14ac:dyDescent="0.25">
      <c r="A2929" s="56"/>
      <c r="B2929" s="70"/>
      <c r="C2929" s="76"/>
      <c r="D2929" s="73"/>
      <c r="E2929" s="79"/>
      <c r="F2929" s="56"/>
      <c r="G2929" s="13" t="str">
        <f t="shared" si="637"/>
        <v/>
      </c>
      <c r="H2929" s="56"/>
      <c r="K2929" s="128"/>
      <c r="L2929" s="128"/>
      <c r="M2929" s="128"/>
      <c r="N2929" s="84" t="str">
        <f t="shared" si="638"/>
        <v/>
      </c>
      <c r="O2929" s="128"/>
      <c r="P2929" s="84" t="str">
        <f t="shared" si="639"/>
        <v/>
      </c>
      <c r="Q2929" s="84" t="str">
        <f t="shared" si="636"/>
        <v/>
      </c>
      <c r="R2929" s="84" t="str">
        <f t="shared" si="640"/>
        <v/>
      </c>
      <c r="S2929" s="84" t="str">
        <f t="shared" si="641"/>
        <v/>
      </c>
      <c r="U2929" s="84" t="str">
        <f t="shared" si="642"/>
        <v/>
      </c>
      <c r="W2929" s="108" t="str">
        <f>IF($N2929="", "", SUM($D$11:$D2929))</f>
        <v/>
      </c>
      <c r="X2929" s="111" t="str">
        <f t="shared" si="643"/>
        <v/>
      </c>
      <c r="Y2929" s="114" t="str">
        <f t="shared" si="647"/>
        <v/>
      </c>
      <c r="Z2929" s="111" t="str">
        <f>IF(X2929="", "", X2929-SUM($Z$11:$Z2928))</f>
        <v/>
      </c>
      <c r="AA2929" s="111" t="str">
        <f>IF($Y2929="", "", $Y2929-SUM($AA$11:$AA2928))</f>
        <v/>
      </c>
      <c r="AB2929" s="111" t="str">
        <f t="shared" si="648"/>
        <v/>
      </c>
      <c r="AC2929" s="121" t="str">
        <f t="shared" si="644"/>
        <v/>
      </c>
      <c r="AD2929" s="122" t="str">
        <f t="shared" si="645"/>
        <v/>
      </c>
      <c r="AE2929" s="123" t="str">
        <f t="shared" si="649"/>
        <v/>
      </c>
      <c r="AG2929" s="150" t="str">
        <f t="shared" si="646"/>
        <v/>
      </c>
    </row>
    <row r="2930" spans="1:33" x14ac:dyDescent="0.25">
      <c r="A2930" s="56"/>
      <c r="B2930" s="70"/>
      <c r="C2930" s="76"/>
      <c r="D2930" s="73"/>
      <c r="E2930" s="79"/>
      <c r="F2930" s="56"/>
      <c r="G2930" s="13" t="str">
        <f t="shared" si="637"/>
        <v/>
      </c>
      <c r="H2930" s="56"/>
      <c r="K2930" s="128"/>
      <c r="L2930" s="128"/>
      <c r="M2930" s="128"/>
      <c r="N2930" s="84" t="str">
        <f t="shared" si="638"/>
        <v/>
      </c>
      <c r="O2930" s="128"/>
      <c r="P2930" s="84" t="str">
        <f t="shared" si="639"/>
        <v/>
      </c>
      <c r="Q2930" s="84" t="str">
        <f t="shared" si="636"/>
        <v/>
      </c>
      <c r="R2930" s="84" t="str">
        <f t="shared" si="640"/>
        <v/>
      </c>
      <c r="S2930" s="84" t="str">
        <f t="shared" si="641"/>
        <v/>
      </c>
      <c r="U2930" s="84" t="str">
        <f t="shared" si="642"/>
        <v/>
      </c>
      <c r="W2930" s="108" t="str">
        <f>IF($N2930="", "", SUM($D$11:$D2930))</f>
        <v/>
      </c>
      <c r="X2930" s="111" t="str">
        <f t="shared" si="643"/>
        <v/>
      </c>
      <c r="Y2930" s="114" t="str">
        <f t="shared" si="647"/>
        <v/>
      </c>
      <c r="Z2930" s="111" t="str">
        <f>IF(X2930="", "", X2930-SUM($Z$11:$Z2929))</f>
        <v/>
      </c>
      <c r="AA2930" s="111" t="str">
        <f>IF($Y2930="", "", $Y2930-SUM($AA$11:$AA2929))</f>
        <v/>
      </c>
      <c r="AB2930" s="111" t="str">
        <f t="shared" si="648"/>
        <v/>
      </c>
      <c r="AC2930" s="121" t="str">
        <f t="shared" si="644"/>
        <v/>
      </c>
      <c r="AD2930" s="122" t="str">
        <f t="shared" si="645"/>
        <v/>
      </c>
      <c r="AE2930" s="123" t="str">
        <f t="shared" si="649"/>
        <v/>
      </c>
      <c r="AG2930" s="150" t="str">
        <f t="shared" si="646"/>
        <v/>
      </c>
    </row>
    <row r="2931" spans="1:33" x14ac:dyDescent="0.25">
      <c r="A2931" s="56"/>
      <c r="B2931" s="70"/>
      <c r="C2931" s="76"/>
      <c r="D2931" s="73"/>
      <c r="E2931" s="79"/>
      <c r="F2931" s="56"/>
      <c r="G2931" s="13" t="str">
        <f t="shared" si="637"/>
        <v/>
      </c>
      <c r="H2931" s="56"/>
      <c r="K2931" s="128"/>
      <c r="L2931" s="128"/>
      <c r="M2931" s="128"/>
      <c r="N2931" s="84" t="str">
        <f t="shared" si="638"/>
        <v/>
      </c>
      <c r="O2931" s="128"/>
      <c r="P2931" s="84" t="str">
        <f t="shared" si="639"/>
        <v/>
      </c>
      <c r="Q2931" s="84" t="str">
        <f t="shared" si="636"/>
        <v/>
      </c>
      <c r="R2931" s="84" t="str">
        <f t="shared" si="640"/>
        <v/>
      </c>
      <c r="S2931" s="84" t="str">
        <f t="shared" si="641"/>
        <v/>
      </c>
      <c r="U2931" s="84" t="str">
        <f t="shared" si="642"/>
        <v/>
      </c>
      <c r="W2931" s="108" t="str">
        <f>IF($N2931="", "", SUM($D$11:$D2931))</f>
        <v/>
      </c>
      <c r="X2931" s="111" t="str">
        <f t="shared" si="643"/>
        <v/>
      </c>
      <c r="Y2931" s="114" t="str">
        <f t="shared" si="647"/>
        <v/>
      </c>
      <c r="Z2931" s="111" t="str">
        <f>IF(X2931="", "", X2931-SUM($Z$11:$Z2930))</f>
        <v/>
      </c>
      <c r="AA2931" s="111" t="str">
        <f>IF($Y2931="", "", $Y2931-SUM($AA$11:$AA2930))</f>
        <v/>
      </c>
      <c r="AB2931" s="111" t="str">
        <f t="shared" si="648"/>
        <v/>
      </c>
      <c r="AC2931" s="121" t="str">
        <f t="shared" si="644"/>
        <v/>
      </c>
      <c r="AD2931" s="122" t="str">
        <f t="shared" si="645"/>
        <v/>
      </c>
      <c r="AE2931" s="123" t="str">
        <f t="shared" si="649"/>
        <v/>
      </c>
      <c r="AG2931" s="150" t="str">
        <f t="shared" si="646"/>
        <v/>
      </c>
    </row>
    <row r="2932" spans="1:33" x14ac:dyDescent="0.25">
      <c r="A2932" s="56"/>
      <c r="B2932" s="70"/>
      <c r="C2932" s="76"/>
      <c r="D2932" s="73"/>
      <c r="E2932" s="79"/>
      <c r="F2932" s="56"/>
      <c r="G2932" s="13" t="str">
        <f t="shared" si="637"/>
        <v/>
      </c>
      <c r="H2932" s="56"/>
      <c r="K2932" s="128"/>
      <c r="L2932" s="128"/>
      <c r="M2932" s="128"/>
      <c r="N2932" s="84" t="str">
        <f t="shared" si="638"/>
        <v/>
      </c>
      <c r="O2932" s="128"/>
      <c r="P2932" s="84" t="str">
        <f t="shared" si="639"/>
        <v/>
      </c>
      <c r="Q2932" s="84" t="str">
        <f t="shared" si="636"/>
        <v/>
      </c>
      <c r="R2932" s="84" t="str">
        <f t="shared" si="640"/>
        <v/>
      </c>
      <c r="S2932" s="84" t="str">
        <f t="shared" si="641"/>
        <v/>
      </c>
      <c r="U2932" s="84" t="str">
        <f t="shared" si="642"/>
        <v/>
      </c>
      <c r="W2932" s="108" t="str">
        <f>IF($N2932="", "", SUM($D$11:$D2932))</f>
        <v/>
      </c>
      <c r="X2932" s="111" t="str">
        <f t="shared" si="643"/>
        <v/>
      </c>
      <c r="Y2932" s="114" t="str">
        <f t="shared" si="647"/>
        <v/>
      </c>
      <c r="Z2932" s="111" t="str">
        <f>IF(X2932="", "", X2932-SUM($Z$11:$Z2931))</f>
        <v/>
      </c>
      <c r="AA2932" s="111" t="str">
        <f>IF($Y2932="", "", $Y2932-SUM($AA$11:$AA2931))</f>
        <v/>
      </c>
      <c r="AB2932" s="111" t="str">
        <f t="shared" si="648"/>
        <v/>
      </c>
      <c r="AC2932" s="121" t="str">
        <f t="shared" si="644"/>
        <v/>
      </c>
      <c r="AD2932" s="122" t="str">
        <f t="shared" si="645"/>
        <v/>
      </c>
      <c r="AE2932" s="123" t="str">
        <f t="shared" si="649"/>
        <v/>
      </c>
      <c r="AG2932" s="150" t="str">
        <f t="shared" si="646"/>
        <v/>
      </c>
    </row>
    <row r="2933" spans="1:33" x14ac:dyDescent="0.25">
      <c r="A2933" s="56"/>
      <c r="B2933" s="70"/>
      <c r="C2933" s="76"/>
      <c r="D2933" s="73"/>
      <c r="E2933" s="79"/>
      <c r="F2933" s="56"/>
      <c r="G2933" s="13" t="str">
        <f t="shared" si="637"/>
        <v/>
      </c>
      <c r="H2933" s="56"/>
      <c r="K2933" s="128"/>
      <c r="L2933" s="128"/>
      <c r="M2933" s="128"/>
      <c r="N2933" s="84" t="str">
        <f t="shared" si="638"/>
        <v/>
      </c>
      <c r="O2933" s="128"/>
      <c r="P2933" s="84" t="str">
        <f t="shared" si="639"/>
        <v/>
      </c>
      <c r="Q2933" s="84" t="str">
        <f t="shared" si="636"/>
        <v/>
      </c>
      <c r="R2933" s="84" t="str">
        <f t="shared" si="640"/>
        <v/>
      </c>
      <c r="S2933" s="84" t="str">
        <f t="shared" si="641"/>
        <v/>
      </c>
      <c r="U2933" s="84" t="str">
        <f t="shared" si="642"/>
        <v/>
      </c>
      <c r="W2933" s="108" t="str">
        <f>IF($N2933="", "", SUM($D$11:$D2933))</f>
        <v/>
      </c>
      <c r="X2933" s="111" t="str">
        <f t="shared" si="643"/>
        <v/>
      </c>
      <c r="Y2933" s="114" t="str">
        <f t="shared" si="647"/>
        <v/>
      </c>
      <c r="Z2933" s="111" t="str">
        <f>IF(X2933="", "", X2933-SUM($Z$11:$Z2932))</f>
        <v/>
      </c>
      <c r="AA2933" s="111" t="str">
        <f>IF($Y2933="", "", $Y2933-SUM($AA$11:$AA2932))</f>
        <v/>
      </c>
      <c r="AB2933" s="111" t="str">
        <f t="shared" si="648"/>
        <v/>
      </c>
      <c r="AC2933" s="121" t="str">
        <f t="shared" si="644"/>
        <v/>
      </c>
      <c r="AD2933" s="122" t="str">
        <f t="shared" si="645"/>
        <v/>
      </c>
      <c r="AE2933" s="123" t="str">
        <f t="shared" si="649"/>
        <v/>
      </c>
      <c r="AG2933" s="150" t="str">
        <f t="shared" si="646"/>
        <v/>
      </c>
    </row>
    <row r="2934" spans="1:33" x14ac:dyDescent="0.25">
      <c r="A2934" s="56"/>
      <c r="B2934" s="70"/>
      <c r="C2934" s="76"/>
      <c r="D2934" s="73"/>
      <c r="E2934" s="79"/>
      <c r="F2934" s="56"/>
      <c r="G2934" s="13" t="str">
        <f t="shared" si="637"/>
        <v/>
      </c>
      <c r="H2934" s="56"/>
      <c r="K2934" s="128"/>
      <c r="L2934" s="128"/>
      <c r="M2934" s="128"/>
      <c r="N2934" s="84" t="str">
        <f t="shared" si="638"/>
        <v/>
      </c>
      <c r="O2934" s="128"/>
      <c r="P2934" s="84" t="str">
        <f t="shared" si="639"/>
        <v/>
      </c>
      <c r="Q2934" s="84" t="str">
        <f t="shared" si="636"/>
        <v/>
      </c>
      <c r="R2934" s="84" t="str">
        <f t="shared" si="640"/>
        <v/>
      </c>
      <c r="S2934" s="84" t="str">
        <f t="shared" si="641"/>
        <v/>
      </c>
      <c r="U2934" s="84" t="str">
        <f t="shared" si="642"/>
        <v/>
      </c>
      <c r="W2934" s="108" t="str">
        <f>IF($N2934="", "", SUM($D$11:$D2934))</f>
        <v/>
      </c>
      <c r="X2934" s="111" t="str">
        <f t="shared" si="643"/>
        <v/>
      </c>
      <c r="Y2934" s="114" t="str">
        <f t="shared" si="647"/>
        <v/>
      </c>
      <c r="Z2934" s="111" t="str">
        <f>IF(X2934="", "", X2934-SUM($Z$11:$Z2933))</f>
        <v/>
      </c>
      <c r="AA2934" s="111" t="str">
        <f>IF($Y2934="", "", $Y2934-SUM($AA$11:$AA2933))</f>
        <v/>
      </c>
      <c r="AB2934" s="111" t="str">
        <f t="shared" si="648"/>
        <v/>
      </c>
      <c r="AC2934" s="121" t="str">
        <f t="shared" si="644"/>
        <v/>
      </c>
      <c r="AD2934" s="122" t="str">
        <f t="shared" si="645"/>
        <v/>
      </c>
      <c r="AE2934" s="123" t="str">
        <f t="shared" si="649"/>
        <v/>
      </c>
      <c r="AG2934" s="150" t="str">
        <f t="shared" si="646"/>
        <v/>
      </c>
    </row>
    <row r="2935" spans="1:33" x14ac:dyDescent="0.25">
      <c r="A2935" s="56"/>
      <c r="B2935" s="70"/>
      <c r="C2935" s="76"/>
      <c r="D2935" s="73"/>
      <c r="E2935" s="79"/>
      <c r="F2935" s="56"/>
      <c r="G2935" s="13" t="str">
        <f t="shared" si="637"/>
        <v/>
      </c>
      <c r="H2935" s="56"/>
      <c r="K2935" s="128"/>
      <c r="L2935" s="128"/>
      <c r="M2935" s="128"/>
      <c r="N2935" s="84" t="str">
        <f t="shared" si="638"/>
        <v/>
      </c>
      <c r="O2935" s="128"/>
      <c r="P2935" s="84" t="str">
        <f t="shared" si="639"/>
        <v/>
      </c>
      <c r="Q2935" s="84" t="str">
        <f t="shared" si="636"/>
        <v/>
      </c>
      <c r="R2935" s="84" t="str">
        <f t="shared" si="640"/>
        <v/>
      </c>
      <c r="S2935" s="84" t="str">
        <f t="shared" si="641"/>
        <v/>
      </c>
      <c r="U2935" s="84" t="str">
        <f t="shared" si="642"/>
        <v/>
      </c>
      <c r="W2935" s="108" t="str">
        <f>IF($N2935="", "", SUM($D$11:$D2935))</f>
        <v/>
      </c>
      <c r="X2935" s="111" t="str">
        <f t="shared" si="643"/>
        <v/>
      </c>
      <c r="Y2935" s="114" t="str">
        <f t="shared" si="647"/>
        <v/>
      </c>
      <c r="Z2935" s="111" t="str">
        <f>IF(X2935="", "", X2935-SUM($Z$11:$Z2934))</f>
        <v/>
      </c>
      <c r="AA2935" s="111" t="str">
        <f>IF($Y2935="", "", $Y2935-SUM($AA$11:$AA2934))</f>
        <v/>
      </c>
      <c r="AB2935" s="111" t="str">
        <f t="shared" si="648"/>
        <v/>
      </c>
      <c r="AC2935" s="121" t="str">
        <f t="shared" si="644"/>
        <v/>
      </c>
      <c r="AD2935" s="122" t="str">
        <f t="shared" si="645"/>
        <v/>
      </c>
      <c r="AE2935" s="123" t="str">
        <f t="shared" si="649"/>
        <v/>
      </c>
      <c r="AG2935" s="150" t="str">
        <f t="shared" si="646"/>
        <v/>
      </c>
    </row>
    <row r="2936" spans="1:33" x14ac:dyDescent="0.25">
      <c r="A2936" s="56"/>
      <c r="B2936" s="70"/>
      <c r="C2936" s="76"/>
      <c r="D2936" s="73"/>
      <c r="E2936" s="79"/>
      <c r="F2936" s="56"/>
      <c r="G2936" s="13" t="str">
        <f t="shared" si="637"/>
        <v/>
      </c>
      <c r="H2936" s="56"/>
      <c r="K2936" s="128"/>
      <c r="L2936" s="128"/>
      <c r="M2936" s="128"/>
      <c r="N2936" s="84" t="str">
        <f t="shared" si="638"/>
        <v/>
      </c>
      <c r="O2936" s="128"/>
      <c r="P2936" s="84" t="str">
        <f t="shared" si="639"/>
        <v/>
      </c>
      <c r="Q2936" s="84" t="str">
        <f t="shared" si="636"/>
        <v/>
      </c>
      <c r="R2936" s="84" t="str">
        <f t="shared" si="640"/>
        <v/>
      </c>
      <c r="S2936" s="84" t="str">
        <f t="shared" si="641"/>
        <v/>
      </c>
      <c r="U2936" s="84" t="str">
        <f t="shared" si="642"/>
        <v/>
      </c>
      <c r="W2936" s="108" t="str">
        <f>IF($N2936="", "", SUM($D$11:$D2936))</f>
        <v/>
      </c>
      <c r="X2936" s="111" t="str">
        <f t="shared" si="643"/>
        <v/>
      </c>
      <c r="Y2936" s="114" t="str">
        <f t="shared" si="647"/>
        <v/>
      </c>
      <c r="Z2936" s="111" t="str">
        <f>IF(X2936="", "", X2936-SUM($Z$11:$Z2935))</f>
        <v/>
      </c>
      <c r="AA2936" s="111" t="str">
        <f>IF($Y2936="", "", $Y2936-SUM($AA$11:$AA2935))</f>
        <v/>
      </c>
      <c r="AB2936" s="111" t="str">
        <f t="shared" si="648"/>
        <v/>
      </c>
      <c r="AC2936" s="121" t="str">
        <f t="shared" si="644"/>
        <v/>
      </c>
      <c r="AD2936" s="122" t="str">
        <f t="shared" si="645"/>
        <v/>
      </c>
      <c r="AE2936" s="123" t="str">
        <f t="shared" si="649"/>
        <v/>
      </c>
      <c r="AG2936" s="150" t="str">
        <f t="shared" si="646"/>
        <v/>
      </c>
    </row>
    <row r="2937" spans="1:33" x14ac:dyDescent="0.25">
      <c r="A2937" s="56"/>
      <c r="B2937" s="70"/>
      <c r="C2937" s="76"/>
      <c r="D2937" s="73"/>
      <c r="E2937" s="79"/>
      <c r="F2937" s="56"/>
      <c r="G2937" s="13" t="str">
        <f t="shared" si="637"/>
        <v/>
      </c>
      <c r="H2937" s="56"/>
      <c r="K2937" s="128"/>
      <c r="L2937" s="128"/>
      <c r="M2937" s="128"/>
      <c r="N2937" s="84" t="str">
        <f t="shared" si="638"/>
        <v/>
      </c>
      <c r="O2937" s="128"/>
      <c r="P2937" s="84" t="str">
        <f t="shared" si="639"/>
        <v/>
      </c>
      <c r="Q2937" s="84" t="str">
        <f t="shared" si="636"/>
        <v/>
      </c>
      <c r="R2937" s="84" t="str">
        <f t="shared" si="640"/>
        <v/>
      </c>
      <c r="S2937" s="84" t="str">
        <f t="shared" si="641"/>
        <v/>
      </c>
      <c r="U2937" s="84" t="str">
        <f t="shared" si="642"/>
        <v/>
      </c>
      <c r="W2937" s="108" t="str">
        <f>IF($N2937="", "", SUM($D$11:$D2937))</f>
        <v/>
      </c>
      <c r="X2937" s="111" t="str">
        <f t="shared" si="643"/>
        <v/>
      </c>
      <c r="Y2937" s="114" t="str">
        <f t="shared" si="647"/>
        <v/>
      </c>
      <c r="Z2937" s="111" t="str">
        <f>IF(X2937="", "", X2937-SUM($Z$11:$Z2936))</f>
        <v/>
      </c>
      <c r="AA2937" s="111" t="str">
        <f>IF($Y2937="", "", $Y2937-SUM($AA$11:$AA2936))</f>
        <v/>
      </c>
      <c r="AB2937" s="111" t="str">
        <f t="shared" si="648"/>
        <v/>
      </c>
      <c r="AC2937" s="121" t="str">
        <f t="shared" si="644"/>
        <v/>
      </c>
      <c r="AD2937" s="122" t="str">
        <f t="shared" si="645"/>
        <v/>
      </c>
      <c r="AE2937" s="123" t="str">
        <f t="shared" si="649"/>
        <v/>
      </c>
      <c r="AG2937" s="150" t="str">
        <f t="shared" si="646"/>
        <v/>
      </c>
    </row>
    <row r="2938" spans="1:33" x14ac:dyDescent="0.25">
      <c r="A2938" s="56"/>
      <c r="B2938" s="70"/>
      <c r="C2938" s="76"/>
      <c r="D2938" s="73"/>
      <c r="E2938" s="79"/>
      <c r="F2938" s="56"/>
      <c r="G2938" s="13" t="str">
        <f t="shared" si="637"/>
        <v/>
      </c>
      <c r="H2938" s="56"/>
      <c r="K2938" s="128"/>
      <c r="L2938" s="128"/>
      <c r="M2938" s="128"/>
      <c r="N2938" s="84" t="str">
        <f t="shared" si="638"/>
        <v/>
      </c>
      <c r="O2938" s="128"/>
      <c r="P2938" s="84" t="str">
        <f t="shared" si="639"/>
        <v/>
      </c>
      <c r="Q2938" s="84" t="str">
        <f t="shared" si="636"/>
        <v/>
      </c>
      <c r="R2938" s="84" t="str">
        <f t="shared" si="640"/>
        <v/>
      </c>
      <c r="S2938" s="84" t="str">
        <f t="shared" si="641"/>
        <v/>
      </c>
      <c r="U2938" s="84" t="str">
        <f t="shared" si="642"/>
        <v/>
      </c>
      <c r="W2938" s="108" t="str">
        <f>IF($N2938="", "", SUM($D$11:$D2938))</f>
        <v/>
      </c>
      <c r="X2938" s="111" t="str">
        <f t="shared" si="643"/>
        <v/>
      </c>
      <c r="Y2938" s="114" t="str">
        <f t="shared" si="647"/>
        <v/>
      </c>
      <c r="Z2938" s="111" t="str">
        <f>IF(X2938="", "", X2938-SUM($Z$11:$Z2937))</f>
        <v/>
      </c>
      <c r="AA2938" s="111" t="str">
        <f>IF($Y2938="", "", $Y2938-SUM($AA$11:$AA2937))</f>
        <v/>
      </c>
      <c r="AB2938" s="111" t="str">
        <f t="shared" si="648"/>
        <v/>
      </c>
      <c r="AC2938" s="121" t="str">
        <f t="shared" si="644"/>
        <v/>
      </c>
      <c r="AD2938" s="122" t="str">
        <f t="shared" si="645"/>
        <v/>
      </c>
      <c r="AE2938" s="123" t="str">
        <f t="shared" si="649"/>
        <v/>
      </c>
      <c r="AG2938" s="150" t="str">
        <f t="shared" si="646"/>
        <v/>
      </c>
    </row>
    <row r="2939" spans="1:33" x14ac:dyDescent="0.25">
      <c r="A2939" s="56"/>
      <c r="B2939" s="70"/>
      <c r="C2939" s="76"/>
      <c r="D2939" s="73"/>
      <c r="E2939" s="79"/>
      <c r="F2939" s="56"/>
      <c r="G2939" s="13" t="str">
        <f t="shared" si="637"/>
        <v/>
      </c>
      <c r="H2939" s="56"/>
      <c r="K2939" s="128"/>
      <c r="L2939" s="128"/>
      <c r="M2939" s="128"/>
      <c r="N2939" s="84" t="str">
        <f t="shared" si="638"/>
        <v/>
      </c>
      <c r="O2939" s="128"/>
      <c r="P2939" s="84" t="str">
        <f t="shared" si="639"/>
        <v/>
      </c>
      <c r="Q2939" s="84" t="str">
        <f t="shared" si="636"/>
        <v/>
      </c>
      <c r="R2939" s="84" t="str">
        <f t="shared" si="640"/>
        <v/>
      </c>
      <c r="S2939" s="84" t="str">
        <f t="shared" si="641"/>
        <v/>
      </c>
      <c r="U2939" s="84" t="str">
        <f t="shared" si="642"/>
        <v/>
      </c>
      <c r="W2939" s="108" t="str">
        <f>IF($N2939="", "", SUM($D$11:$D2939))</f>
        <v/>
      </c>
      <c r="X2939" s="111" t="str">
        <f t="shared" si="643"/>
        <v/>
      </c>
      <c r="Y2939" s="114" t="str">
        <f t="shared" si="647"/>
        <v/>
      </c>
      <c r="Z2939" s="111" t="str">
        <f>IF(X2939="", "", X2939-SUM($Z$11:$Z2938))</f>
        <v/>
      </c>
      <c r="AA2939" s="111" t="str">
        <f>IF($Y2939="", "", $Y2939-SUM($AA$11:$AA2938))</f>
        <v/>
      </c>
      <c r="AB2939" s="111" t="str">
        <f t="shared" si="648"/>
        <v/>
      </c>
      <c r="AC2939" s="121" t="str">
        <f t="shared" si="644"/>
        <v/>
      </c>
      <c r="AD2939" s="122" t="str">
        <f t="shared" si="645"/>
        <v/>
      </c>
      <c r="AE2939" s="123" t="str">
        <f t="shared" si="649"/>
        <v/>
      </c>
      <c r="AG2939" s="150" t="str">
        <f t="shared" si="646"/>
        <v/>
      </c>
    </row>
    <row r="2940" spans="1:33" x14ac:dyDescent="0.25">
      <c r="A2940" s="56"/>
      <c r="B2940" s="70"/>
      <c r="C2940" s="76"/>
      <c r="D2940" s="73"/>
      <c r="E2940" s="79"/>
      <c r="F2940" s="56"/>
      <c r="G2940" s="13" t="str">
        <f t="shared" si="637"/>
        <v/>
      </c>
      <c r="H2940" s="56"/>
      <c r="K2940" s="128"/>
      <c r="L2940" s="128"/>
      <c r="M2940" s="128"/>
      <c r="N2940" s="84" t="str">
        <f t="shared" si="638"/>
        <v/>
      </c>
      <c r="O2940" s="128"/>
      <c r="P2940" s="84" t="str">
        <f t="shared" si="639"/>
        <v/>
      </c>
      <c r="Q2940" s="84" t="str">
        <f t="shared" si="636"/>
        <v/>
      </c>
      <c r="R2940" s="84" t="str">
        <f t="shared" si="640"/>
        <v/>
      </c>
      <c r="S2940" s="84" t="str">
        <f t="shared" si="641"/>
        <v/>
      </c>
      <c r="U2940" s="84" t="str">
        <f t="shared" si="642"/>
        <v/>
      </c>
      <c r="W2940" s="108" t="str">
        <f>IF($N2940="", "", SUM($D$11:$D2940))</f>
        <v/>
      </c>
      <c r="X2940" s="111" t="str">
        <f t="shared" si="643"/>
        <v/>
      </c>
      <c r="Y2940" s="114" t="str">
        <f t="shared" si="647"/>
        <v/>
      </c>
      <c r="Z2940" s="111" t="str">
        <f>IF(X2940="", "", X2940-SUM($Z$11:$Z2939))</f>
        <v/>
      </c>
      <c r="AA2940" s="111" t="str">
        <f>IF($Y2940="", "", $Y2940-SUM($AA$11:$AA2939))</f>
        <v/>
      </c>
      <c r="AB2940" s="111" t="str">
        <f t="shared" si="648"/>
        <v/>
      </c>
      <c r="AC2940" s="121" t="str">
        <f t="shared" si="644"/>
        <v/>
      </c>
      <c r="AD2940" s="122" t="str">
        <f t="shared" si="645"/>
        <v/>
      </c>
      <c r="AE2940" s="123" t="str">
        <f t="shared" si="649"/>
        <v/>
      </c>
      <c r="AG2940" s="150" t="str">
        <f t="shared" si="646"/>
        <v/>
      </c>
    </row>
    <row r="2941" spans="1:33" x14ac:dyDescent="0.25">
      <c r="A2941" s="56"/>
      <c r="B2941" s="70"/>
      <c r="C2941" s="76"/>
      <c r="D2941" s="73"/>
      <c r="E2941" s="79"/>
      <c r="F2941" s="56"/>
      <c r="G2941" s="13" t="str">
        <f t="shared" si="637"/>
        <v/>
      </c>
      <c r="H2941" s="56"/>
      <c r="K2941" s="128"/>
      <c r="L2941" s="128"/>
      <c r="M2941" s="128"/>
      <c r="N2941" s="84" t="str">
        <f t="shared" si="638"/>
        <v/>
      </c>
      <c r="O2941" s="128"/>
      <c r="P2941" s="84" t="str">
        <f t="shared" si="639"/>
        <v/>
      </c>
      <c r="Q2941" s="84" t="str">
        <f t="shared" si="636"/>
        <v/>
      </c>
      <c r="R2941" s="84" t="str">
        <f t="shared" si="640"/>
        <v/>
      </c>
      <c r="S2941" s="84" t="str">
        <f t="shared" si="641"/>
        <v/>
      </c>
      <c r="U2941" s="84" t="str">
        <f t="shared" si="642"/>
        <v/>
      </c>
      <c r="W2941" s="108" t="str">
        <f>IF($N2941="", "", SUM($D$11:$D2941))</f>
        <v/>
      </c>
      <c r="X2941" s="111" t="str">
        <f t="shared" si="643"/>
        <v/>
      </c>
      <c r="Y2941" s="114" t="str">
        <f t="shared" si="647"/>
        <v/>
      </c>
      <c r="Z2941" s="111" t="str">
        <f>IF(X2941="", "", X2941-SUM($Z$11:$Z2940))</f>
        <v/>
      </c>
      <c r="AA2941" s="111" t="str">
        <f>IF($Y2941="", "", $Y2941-SUM($AA$11:$AA2940))</f>
        <v/>
      </c>
      <c r="AB2941" s="111" t="str">
        <f t="shared" si="648"/>
        <v/>
      </c>
      <c r="AC2941" s="121" t="str">
        <f t="shared" si="644"/>
        <v/>
      </c>
      <c r="AD2941" s="122" t="str">
        <f t="shared" si="645"/>
        <v/>
      </c>
      <c r="AE2941" s="123" t="str">
        <f t="shared" si="649"/>
        <v/>
      </c>
      <c r="AG2941" s="150" t="str">
        <f t="shared" si="646"/>
        <v/>
      </c>
    </row>
    <row r="2942" spans="1:33" x14ac:dyDescent="0.25">
      <c r="A2942" s="56"/>
      <c r="B2942" s="70"/>
      <c r="C2942" s="76"/>
      <c r="D2942" s="73"/>
      <c r="E2942" s="79"/>
      <c r="F2942" s="56"/>
      <c r="G2942" s="13" t="str">
        <f t="shared" si="637"/>
        <v/>
      </c>
      <c r="H2942" s="56"/>
      <c r="K2942" s="128"/>
      <c r="L2942" s="128"/>
      <c r="M2942" s="128"/>
      <c r="N2942" s="84" t="str">
        <f t="shared" si="638"/>
        <v/>
      </c>
      <c r="O2942" s="128"/>
      <c r="P2942" s="84" t="str">
        <f t="shared" si="639"/>
        <v/>
      </c>
      <c r="Q2942" s="84" t="str">
        <f t="shared" si="636"/>
        <v/>
      </c>
      <c r="R2942" s="84" t="str">
        <f t="shared" si="640"/>
        <v/>
      </c>
      <c r="S2942" s="84" t="str">
        <f t="shared" si="641"/>
        <v/>
      </c>
      <c r="U2942" s="84" t="str">
        <f t="shared" si="642"/>
        <v/>
      </c>
      <c r="W2942" s="108" t="str">
        <f>IF($N2942="", "", SUM($D$11:$D2942))</f>
        <v/>
      </c>
      <c r="X2942" s="111" t="str">
        <f t="shared" si="643"/>
        <v/>
      </c>
      <c r="Y2942" s="114" t="str">
        <f t="shared" si="647"/>
        <v/>
      </c>
      <c r="Z2942" s="111" t="str">
        <f>IF(X2942="", "", X2942-SUM($Z$11:$Z2941))</f>
        <v/>
      </c>
      <c r="AA2942" s="111" t="str">
        <f>IF($Y2942="", "", $Y2942-SUM($AA$11:$AA2941))</f>
        <v/>
      </c>
      <c r="AB2942" s="111" t="str">
        <f t="shared" si="648"/>
        <v/>
      </c>
      <c r="AC2942" s="121" t="str">
        <f t="shared" si="644"/>
        <v/>
      </c>
      <c r="AD2942" s="122" t="str">
        <f t="shared" si="645"/>
        <v/>
      </c>
      <c r="AE2942" s="123" t="str">
        <f t="shared" si="649"/>
        <v/>
      </c>
      <c r="AG2942" s="150" t="str">
        <f t="shared" si="646"/>
        <v/>
      </c>
    </row>
    <row r="2943" spans="1:33" x14ac:dyDescent="0.25">
      <c r="A2943" s="56"/>
      <c r="B2943" s="70"/>
      <c r="C2943" s="76"/>
      <c r="D2943" s="73"/>
      <c r="E2943" s="79"/>
      <c r="F2943" s="56"/>
      <c r="G2943" s="13" t="str">
        <f t="shared" si="637"/>
        <v/>
      </c>
      <c r="H2943" s="56"/>
      <c r="K2943" s="128"/>
      <c r="L2943" s="128"/>
      <c r="M2943" s="128"/>
      <c r="N2943" s="84" t="str">
        <f t="shared" si="638"/>
        <v/>
      </c>
      <c r="O2943" s="128"/>
      <c r="P2943" s="84" t="str">
        <f t="shared" si="639"/>
        <v/>
      </c>
      <c r="Q2943" s="84" t="str">
        <f t="shared" si="636"/>
        <v/>
      </c>
      <c r="R2943" s="84" t="str">
        <f t="shared" si="640"/>
        <v/>
      </c>
      <c r="S2943" s="84" t="str">
        <f t="shared" si="641"/>
        <v/>
      </c>
      <c r="U2943" s="84" t="str">
        <f t="shared" si="642"/>
        <v/>
      </c>
      <c r="W2943" s="108" t="str">
        <f>IF($N2943="", "", SUM($D$11:$D2943))</f>
        <v/>
      </c>
      <c r="X2943" s="111" t="str">
        <f t="shared" si="643"/>
        <v/>
      </c>
      <c r="Y2943" s="114" t="str">
        <f t="shared" si="647"/>
        <v/>
      </c>
      <c r="Z2943" s="111" t="str">
        <f>IF(X2943="", "", X2943-SUM($Z$11:$Z2942))</f>
        <v/>
      </c>
      <c r="AA2943" s="111" t="str">
        <f>IF($Y2943="", "", $Y2943-SUM($AA$11:$AA2942))</f>
        <v/>
      </c>
      <c r="AB2943" s="111" t="str">
        <f t="shared" si="648"/>
        <v/>
      </c>
      <c r="AC2943" s="121" t="str">
        <f t="shared" si="644"/>
        <v/>
      </c>
      <c r="AD2943" s="122" t="str">
        <f t="shared" si="645"/>
        <v/>
      </c>
      <c r="AE2943" s="123" t="str">
        <f t="shared" si="649"/>
        <v/>
      </c>
      <c r="AG2943" s="150" t="str">
        <f t="shared" si="646"/>
        <v/>
      </c>
    </row>
    <row r="2944" spans="1:33" x14ac:dyDescent="0.25">
      <c r="A2944" s="56"/>
      <c r="B2944" s="70"/>
      <c r="C2944" s="76"/>
      <c r="D2944" s="73"/>
      <c r="E2944" s="79"/>
      <c r="F2944" s="56"/>
      <c r="G2944" s="13" t="str">
        <f t="shared" si="637"/>
        <v/>
      </c>
      <c r="H2944" s="56"/>
      <c r="K2944" s="128"/>
      <c r="L2944" s="128"/>
      <c r="M2944" s="128"/>
      <c r="N2944" s="84" t="str">
        <f t="shared" si="638"/>
        <v/>
      </c>
      <c r="O2944" s="128"/>
      <c r="P2944" s="84" t="str">
        <f t="shared" si="639"/>
        <v/>
      </c>
      <c r="Q2944" s="84" t="str">
        <f t="shared" si="636"/>
        <v/>
      </c>
      <c r="R2944" s="84" t="str">
        <f t="shared" si="640"/>
        <v/>
      </c>
      <c r="S2944" s="84" t="str">
        <f t="shared" si="641"/>
        <v/>
      </c>
      <c r="U2944" s="84" t="str">
        <f t="shared" si="642"/>
        <v/>
      </c>
      <c r="W2944" s="108" t="str">
        <f>IF($N2944="", "", SUM($D$11:$D2944))</f>
        <v/>
      </c>
      <c r="X2944" s="111" t="str">
        <f t="shared" si="643"/>
        <v/>
      </c>
      <c r="Y2944" s="114" t="str">
        <f t="shared" si="647"/>
        <v/>
      </c>
      <c r="Z2944" s="111" t="str">
        <f>IF(X2944="", "", X2944-SUM($Z$11:$Z2943))</f>
        <v/>
      </c>
      <c r="AA2944" s="111" t="str">
        <f>IF($Y2944="", "", $Y2944-SUM($AA$11:$AA2943))</f>
        <v/>
      </c>
      <c r="AB2944" s="111" t="str">
        <f t="shared" si="648"/>
        <v/>
      </c>
      <c r="AC2944" s="121" t="str">
        <f t="shared" si="644"/>
        <v/>
      </c>
      <c r="AD2944" s="122" t="str">
        <f t="shared" si="645"/>
        <v/>
      </c>
      <c r="AE2944" s="123" t="str">
        <f t="shared" si="649"/>
        <v/>
      </c>
      <c r="AG2944" s="150" t="str">
        <f t="shared" si="646"/>
        <v/>
      </c>
    </row>
    <row r="2945" spans="1:33" x14ac:dyDescent="0.25">
      <c r="A2945" s="56"/>
      <c r="B2945" s="70"/>
      <c r="C2945" s="76"/>
      <c r="D2945" s="73"/>
      <c r="E2945" s="79"/>
      <c r="F2945" s="56"/>
      <c r="G2945" s="13" t="str">
        <f t="shared" si="637"/>
        <v/>
      </c>
      <c r="H2945" s="56"/>
      <c r="K2945" s="128"/>
      <c r="L2945" s="128"/>
      <c r="M2945" s="128"/>
      <c r="N2945" s="84" t="str">
        <f t="shared" si="638"/>
        <v/>
      </c>
      <c r="O2945" s="128"/>
      <c r="P2945" s="84" t="str">
        <f t="shared" si="639"/>
        <v/>
      </c>
      <c r="Q2945" s="84" t="str">
        <f t="shared" si="636"/>
        <v/>
      </c>
      <c r="R2945" s="84" t="str">
        <f t="shared" si="640"/>
        <v/>
      </c>
      <c r="S2945" s="84" t="str">
        <f t="shared" si="641"/>
        <v/>
      </c>
      <c r="U2945" s="84" t="str">
        <f t="shared" si="642"/>
        <v/>
      </c>
      <c r="W2945" s="108" t="str">
        <f>IF($N2945="", "", SUM($D$11:$D2945))</f>
        <v/>
      </c>
      <c r="X2945" s="111" t="str">
        <f t="shared" si="643"/>
        <v/>
      </c>
      <c r="Y2945" s="114" t="str">
        <f t="shared" si="647"/>
        <v/>
      </c>
      <c r="Z2945" s="111" t="str">
        <f>IF(X2945="", "", X2945-SUM($Z$11:$Z2944))</f>
        <v/>
      </c>
      <c r="AA2945" s="111" t="str">
        <f>IF($Y2945="", "", $Y2945-SUM($AA$11:$AA2944))</f>
        <v/>
      </c>
      <c r="AB2945" s="111" t="str">
        <f t="shared" si="648"/>
        <v/>
      </c>
      <c r="AC2945" s="121" t="str">
        <f t="shared" si="644"/>
        <v/>
      </c>
      <c r="AD2945" s="122" t="str">
        <f t="shared" si="645"/>
        <v/>
      </c>
      <c r="AE2945" s="123" t="str">
        <f t="shared" si="649"/>
        <v/>
      </c>
      <c r="AG2945" s="150" t="str">
        <f t="shared" si="646"/>
        <v/>
      </c>
    </row>
    <row r="2946" spans="1:33" x14ac:dyDescent="0.25">
      <c r="A2946" s="56"/>
      <c r="B2946" s="70"/>
      <c r="C2946" s="76"/>
      <c r="D2946" s="73"/>
      <c r="E2946" s="79"/>
      <c r="F2946" s="56"/>
      <c r="G2946" s="13" t="str">
        <f t="shared" si="637"/>
        <v/>
      </c>
      <c r="H2946" s="56"/>
      <c r="K2946" s="128"/>
      <c r="L2946" s="128"/>
      <c r="M2946" s="128"/>
      <c r="N2946" s="84" t="str">
        <f t="shared" si="638"/>
        <v/>
      </c>
      <c r="O2946" s="128"/>
      <c r="P2946" s="84" t="str">
        <f t="shared" si="639"/>
        <v/>
      </c>
      <c r="Q2946" s="84" t="str">
        <f t="shared" si="636"/>
        <v/>
      </c>
      <c r="R2946" s="84" t="str">
        <f t="shared" si="640"/>
        <v/>
      </c>
      <c r="S2946" s="84" t="str">
        <f t="shared" si="641"/>
        <v/>
      </c>
      <c r="U2946" s="84" t="str">
        <f t="shared" si="642"/>
        <v/>
      </c>
      <c r="W2946" s="108" t="str">
        <f>IF($N2946="", "", SUM($D$11:$D2946))</f>
        <v/>
      </c>
      <c r="X2946" s="111" t="str">
        <f t="shared" si="643"/>
        <v/>
      </c>
      <c r="Y2946" s="114" t="str">
        <f t="shared" si="647"/>
        <v/>
      </c>
      <c r="Z2946" s="111" t="str">
        <f>IF(X2946="", "", X2946-SUM($Z$11:$Z2945))</f>
        <v/>
      </c>
      <c r="AA2946" s="111" t="str">
        <f>IF($Y2946="", "", $Y2946-SUM($AA$11:$AA2945))</f>
        <v/>
      </c>
      <c r="AB2946" s="111" t="str">
        <f t="shared" si="648"/>
        <v/>
      </c>
      <c r="AC2946" s="121" t="str">
        <f t="shared" si="644"/>
        <v/>
      </c>
      <c r="AD2946" s="122" t="str">
        <f t="shared" si="645"/>
        <v/>
      </c>
      <c r="AE2946" s="123" t="str">
        <f t="shared" si="649"/>
        <v/>
      </c>
      <c r="AG2946" s="150" t="str">
        <f t="shared" si="646"/>
        <v/>
      </c>
    </row>
    <row r="2947" spans="1:33" x14ac:dyDescent="0.25">
      <c r="A2947" s="56"/>
      <c r="B2947" s="70"/>
      <c r="C2947" s="76"/>
      <c r="D2947" s="73"/>
      <c r="E2947" s="79"/>
      <c r="F2947" s="56"/>
      <c r="G2947" s="13" t="str">
        <f t="shared" si="637"/>
        <v/>
      </c>
      <c r="H2947" s="56"/>
      <c r="K2947" s="128"/>
      <c r="L2947" s="128"/>
      <c r="M2947" s="128"/>
      <c r="N2947" s="84" t="str">
        <f t="shared" si="638"/>
        <v/>
      </c>
      <c r="O2947" s="128"/>
      <c r="P2947" s="84" t="str">
        <f t="shared" si="639"/>
        <v/>
      </c>
      <c r="Q2947" s="84" t="str">
        <f t="shared" si="636"/>
        <v/>
      </c>
      <c r="R2947" s="84" t="str">
        <f t="shared" si="640"/>
        <v/>
      </c>
      <c r="S2947" s="84" t="str">
        <f t="shared" si="641"/>
        <v/>
      </c>
      <c r="U2947" s="84" t="str">
        <f t="shared" si="642"/>
        <v/>
      </c>
      <c r="W2947" s="108" t="str">
        <f>IF($N2947="", "", SUM($D$11:$D2947))</f>
        <v/>
      </c>
      <c r="X2947" s="111" t="str">
        <f t="shared" si="643"/>
        <v/>
      </c>
      <c r="Y2947" s="114" t="str">
        <f t="shared" si="647"/>
        <v/>
      </c>
      <c r="Z2947" s="111" t="str">
        <f>IF(X2947="", "", X2947-SUM($Z$11:$Z2946))</f>
        <v/>
      </c>
      <c r="AA2947" s="111" t="str">
        <f>IF($Y2947="", "", $Y2947-SUM($AA$11:$AA2946))</f>
        <v/>
      </c>
      <c r="AB2947" s="111" t="str">
        <f t="shared" si="648"/>
        <v/>
      </c>
      <c r="AC2947" s="121" t="str">
        <f t="shared" si="644"/>
        <v/>
      </c>
      <c r="AD2947" s="122" t="str">
        <f t="shared" si="645"/>
        <v/>
      </c>
      <c r="AE2947" s="123" t="str">
        <f t="shared" si="649"/>
        <v/>
      </c>
      <c r="AG2947" s="150" t="str">
        <f t="shared" si="646"/>
        <v/>
      </c>
    </row>
    <row r="2948" spans="1:33" x14ac:dyDescent="0.25">
      <c r="A2948" s="56"/>
      <c r="B2948" s="70"/>
      <c r="C2948" s="76"/>
      <c r="D2948" s="73"/>
      <c r="E2948" s="79"/>
      <c r="F2948" s="56"/>
      <c r="G2948" s="13" t="str">
        <f t="shared" si="637"/>
        <v/>
      </c>
      <c r="H2948" s="56"/>
      <c r="K2948" s="128"/>
      <c r="L2948" s="128"/>
      <c r="M2948" s="128"/>
      <c r="N2948" s="84" t="str">
        <f t="shared" si="638"/>
        <v/>
      </c>
      <c r="O2948" s="128"/>
      <c r="P2948" s="84" t="str">
        <f t="shared" si="639"/>
        <v/>
      </c>
      <c r="Q2948" s="84" t="str">
        <f t="shared" si="636"/>
        <v/>
      </c>
      <c r="R2948" s="84" t="str">
        <f t="shared" si="640"/>
        <v/>
      </c>
      <c r="S2948" s="84" t="str">
        <f t="shared" si="641"/>
        <v/>
      </c>
      <c r="U2948" s="84" t="str">
        <f t="shared" si="642"/>
        <v/>
      </c>
      <c r="W2948" s="108" t="str">
        <f>IF($N2948="", "", SUM($D$11:$D2948))</f>
        <v/>
      </c>
      <c r="X2948" s="111" t="str">
        <f t="shared" si="643"/>
        <v/>
      </c>
      <c r="Y2948" s="114" t="str">
        <f t="shared" si="647"/>
        <v/>
      </c>
      <c r="Z2948" s="111" t="str">
        <f>IF(X2948="", "", X2948-SUM($Z$11:$Z2947))</f>
        <v/>
      </c>
      <c r="AA2948" s="111" t="str">
        <f>IF($Y2948="", "", $Y2948-SUM($AA$11:$AA2947))</f>
        <v/>
      </c>
      <c r="AB2948" s="111" t="str">
        <f t="shared" si="648"/>
        <v/>
      </c>
      <c r="AC2948" s="121" t="str">
        <f t="shared" si="644"/>
        <v/>
      </c>
      <c r="AD2948" s="122" t="str">
        <f t="shared" si="645"/>
        <v/>
      </c>
      <c r="AE2948" s="123" t="str">
        <f t="shared" si="649"/>
        <v/>
      </c>
      <c r="AG2948" s="150" t="str">
        <f t="shared" si="646"/>
        <v/>
      </c>
    </row>
    <row r="2949" spans="1:33" x14ac:dyDescent="0.25">
      <c r="A2949" s="56"/>
      <c r="B2949" s="70"/>
      <c r="C2949" s="76"/>
      <c r="D2949" s="73"/>
      <c r="E2949" s="79"/>
      <c r="F2949" s="56"/>
      <c r="G2949" s="13" t="str">
        <f t="shared" si="637"/>
        <v/>
      </c>
      <c r="H2949" s="56"/>
      <c r="K2949" s="128"/>
      <c r="L2949" s="128"/>
      <c r="M2949" s="128"/>
      <c r="N2949" s="84" t="str">
        <f t="shared" si="638"/>
        <v/>
      </c>
      <c r="O2949" s="128"/>
      <c r="P2949" s="84" t="str">
        <f t="shared" si="639"/>
        <v/>
      </c>
      <c r="Q2949" s="84" t="str">
        <f t="shared" si="636"/>
        <v/>
      </c>
      <c r="R2949" s="84" t="str">
        <f t="shared" si="640"/>
        <v/>
      </c>
      <c r="S2949" s="84" t="str">
        <f t="shared" si="641"/>
        <v/>
      </c>
      <c r="U2949" s="84" t="str">
        <f t="shared" si="642"/>
        <v/>
      </c>
      <c r="W2949" s="108" t="str">
        <f>IF($N2949="", "", SUM($D$11:$D2949))</f>
        <v/>
      </c>
      <c r="X2949" s="111" t="str">
        <f t="shared" si="643"/>
        <v/>
      </c>
      <c r="Y2949" s="114" t="str">
        <f t="shared" si="647"/>
        <v/>
      </c>
      <c r="Z2949" s="111" t="str">
        <f>IF(X2949="", "", X2949-SUM($Z$11:$Z2948))</f>
        <v/>
      </c>
      <c r="AA2949" s="111" t="str">
        <f>IF($Y2949="", "", $Y2949-SUM($AA$11:$AA2948))</f>
        <v/>
      </c>
      <c r="AB2949" s="111" t="str">
        <f t="shared" si="648"/>
        <v/>
      </c>
      <c r="AC2949" s="121" t="str">
        <f t="shared" si="644"/>
        <v/>
      </c>
      <c r="AD2949" s="122" t="str">
        <f t="shared" si="645"/>
        <v/>
      </c>
      <c r="AE2949" s="123" t="str">
        <f t="shared" si="649"/>
        <v/>
      </c>
      <c r="AG2949" s="150" t="str">
        <f t="shared" si="646"/>
        <v/>
      </c>
    </row>
    <row r="2950" spans="1:33" x14ac:dyDescent="0.25">
      <c r="A2950" s="56"/>
      <c r="B2950" s="70"/>
      <c r="C2950" s="76"/>
      <c r="D2950" s="73"/>
      <c r="E2950" s="79"/>
      <c r="F2950" s="56"/>
      <c r="G2950" s="13" t="str">
        <f t="shared" si="637"/>
        <v/>
      </c>
      <c r="H2950" s="56"/>
      <c r="K2950" s="128"/>
      <c r="L2950" s="128"/>
      <c r="M2950" s="128"/>
      <c r="N2950" s="84" t="str">
        <f t="shared" si="638"/>
        <v/>
      </c>
      <c r="O2950" s="128"/>
      <c r="P2950" s="84" t="str">
        <f t="shared" si="639"/>
        <v/>
      </c>
      <c r="Q2950" s="84" t="str">
        <f t="shared" si="636"/>
        <v/>
      </c>
      <c r="R2950" s="84" t="str">
        <f t="shared" si="640"/>
        <v/>
      </c>
      <c r="S2950" s="84" t="str">
        <f t="shared" si="641"/>
        <v/>
      </c>
      <c r="U2950" s="84" t="str">
        <f t="shared" si="642"/>
        <v/>
      </c>
      <c r="W2950" s="108" t="str">
        <f>IF($N2950="", "", SUM($D$11:$D2950))</f>
        <v/>
      </c>
      <c r="X2950" s="111" t="str">
        <f t="shared" si="643"/>
        <v/>
      </c>
      <c r="Y2950" s="114" t="str">
        <f t="shared" si="647"/>
        <v/>
      </c>
      <c r="Z2950" s="111" t="str">
        <f>IF(X2950="", "", X2950-SUM($Z$11:$Z2949))</f>
        <v/>
      </c>
      <c r="AA2950" s="111" t="str">
        <f>IF($Y2950="", "", $Y2950-SUM($AA$11:$AA2949))</f>
        <v/>
      </c>
      <c r="AB2950" s="111" t="str">
        <f t="shared" si="648"/>
        <v/>
      </c>
      <c r="AC2950" s="121" t="str">
        <f t="shared" si="644"/>
        <v/>
      </c>
      <c r="AD2950" s="122" t="str">
        <f t="shared" si="645"/>
        <v/>
      </c>
      <c r="AE2950" s="123" t="str">
        <f t="shared" si="649"/>
        <v/>
      </c>
      <c r="AG2950" s="150" t="str">
        <f t="shared" si="646"/>
        <v/>
      </c>
    </row>
    <row r="2951" spans="1:33" x14ac:dyDescent="0.25">
      <c r="A2951" s="56"/>
      <c r="B2951" s="70"/>
      <c r="C2951" s="76"/>
      <c r="D2951" s="73"/>
      <c r="E2951" s="79"/>
      <c r="F2951" s="56"/>
      <c r="G2951" s="13" t="str">
        <f t="shared" si="637"/>
        <v/>
      </c>
      <c r="H2951" s="56"/>
      <c r="K2951" s="128"/>
      <c r="L2951" s="128"/>
      <c r="M2951" s="128"/>
      <c r="N2951" s="84" t="str">
        <f t="shared" si="638"/>
        <v/>
      </c>
      <c r="O2951" s="128"/>
      <c r="P2951" s="84" t="str">
        <f t="shared" si="639"/>
        <v/>
      </c>
      <c r="Q2951" s="84" t="str">
        <f t="shared" si="636"/>
        <v/>
      </c>
      <c r="R2951" s="84" t="str">
        <f t="shared" si="640"/>
        <v/>
      </c>
      <c r="S2951" s="84" t="str">
        <f t="shared" si="641"/>
        <v/>
      </c>
      <c r="U2951" s="84" t="str">
        <f t="shared" si="642"/>
        <v/>
      </c>
      <c r="W2951" s="108" t="str">
        <f>IF($N2951="", "", SUM($D$11:$D2951))</f>
        <v/>
      </c>
      <c r="X2951" s="111" t="str">
        <f t="shared" si="643"/>
        <v/>
      </c>
      <c r="Y2951" s="114" t="str">
        <f t="shared" si="647"/>
        <v/>
      </c>
      <c r="Z2951" s="111" t="str">
        <f>IF(X2951="", "", X2951-SUM($Z$11:$Z2950))</f>
        <v/>
      </c>
      <c r="AA2951" s="111" t="str">
        <f>IF($Y2951="", "", $Y2951-SUM($AA$11:$AA2950))</f>
        <v/>
      </c>
      <c r="AB2951" s="111" t="str">
        <f t="shared" si="648"/>
        <v/>
      </c>
      <c r="AC2951" s="121" t="str">
        <f t="shared" si="644"/>
        <v/>
      </c>
      <c r="AD2951" s="122" t="str">
        <f t="shared" si="645"/>
        <v/>
      </c>
      <c r="AE2951" s="123" t="str">
        <f t="shared" si="649"/>
        <v/>
      </c>
      <c r="AG2951" s="150" t="str">
        <f t="shared" si="646"/>
        <v/>
      </c>
    </row>
    <row r="2952" spans="1:33" x14ac:dyDescent="0.25">
      <c r="A2952" s="56"/>
      <c r="B2952" s="70"/>
      <c r="C2952" s="76"/>
      <c r="D2952" s="73"/>
      <c r="E2952" s="79"/>
      <c r="F2952" s="56"/>
      <c r="G2952" s="13" t="str">
        <f t="shared" si="637"/>
        <v/>
      </c>
      <c r="H2952" s="56"/>
      <c r="K2952" s="128"/>
      <c r="L2952" s="128"/>
      <c r="M2952" s="128"/>
      <c r="N2952" s="84" t="str">
        <f t="shared" si="638"/>
        <v/>
      </c>
      <c r="O2952" s="128"/>
      <c r="P2952" s="84" t="str">
        <f t="shared" si="639"/>
        <v/>
      </c>
      <c r="Q2952" s="84" t="str">
        <f t="shared" si="636"/>
        <v/>
      </c>
      <c r="R2952" s="84" t="str">
        <f t="shared" si="640"/>
        <v/>
      </c>
      <c r="S2952" s="84" t="str">
        <f t="shared" si="641"/>
        <v/>
      </c>
      <c r="U2952" s="84" t="str">
        <f t="shared" si="642"/>
        <v/>
      </c>
      <c r="W2952" s="108" t="str">
        <f>IF($N2952="", "", SUM($D$11:$D2952))</f>
        <v/>
      </c>
      <c r="X2952" s="111" t="str">
        <f t="shared" si="643"/>
        <v/>
      </c>
      <c r="Y2952" s="114" t="str">
        <f t="shared" si="647"/>
        <v/>
      </c>
      <c r="Z2952" s="111" t="str">
        <f>IF(X2952="", "", X2952-SUM($Z$11:$Z2951))</f>
        <v/>
      </c>
      <c r="AA2952" s="111" t="str">
        <f>IF($Y2952="", "", $Y2952-SUM($AA$11:$AA2951))</f>
        <v/>
      </c>
      <c r="AB2952" s="111" t="str">
        <f t="shared" si="648"/>
        <v/>
      </c>
      <c r="AC2952" s="121" t="str">
        <f t="shared" si="644"/>
        <v/>
      </c>
      <c r="AD2952" s="122" t="str">
        <f t="shared" si="645"/>
        <v/>
      </c>
      <c r="AE2952" s="123" t="str">
        <f t="shared" si="649"/>
        <v/>
      </c>
      <c r="AG2952" s="150" t="str">
        <f t="shared" si="646"/>
        <v/>
      </c>
    </row>
    <row r="2953" spans="1:33" x14ac:dyDescent="0.25">
      <c r="A2953" s="56"/>
      <c r="B2953" s="70"/>
      <c r="C2953" s="76"/>
      <c r="D2953" s="73"/>
      <c r="E2953" s="79"/>
      <c r="F2953" s="56"/>
      <c r="G2953" s="13" t="str">
        <f t="shared" si="637"/>
        <v/>
      </c>
      <c r="H2953" s="56"/>
      <c r="K2953" s="128"/>
      <c r="L2953" s="128"/>
      <c r="M2953" s="128"/>
      <c r="N2953" s="84" t="str">
        <f t="shared" si="638"/>
        <v/>
      </c>
      <c r="O2953" s="128"/>
      <c r="P2953" s="84" t="str">
        <f t="shared" si="639"/>
        <v/>
      </c>
      <c r="Q2953" s="84" t="str">
        <f t="shared" si="636"/>
        <v/>
      </c>
      <c r="R2953" s="84" t="str">
        <f t="shared" si="640"/>
        <v/>
      </c>
      <c r="S2953" s="84" t="str">
        <f t="shared" si="641"/>
        <v/>
      </c>
      <c r="U2953" s="84" t="str">
        <f t="shared" si="642"/>
        <v/>
      </c>
      <c r="W2953" s="108" t="str">
        <f>IF($N2953="", "", SUM($D$11:$D2953))</f>
        <v/>
      </c>
      <c r="X2953" s="111" t="str">
        <f t="shared" si="643"/>
        <v/>
      </c>
      <c r="Y2953" s="114" t="str">
        <f t="shared" si="647"/>
        <v/>
      </c>
      <c r="Z2953" s="111" t="str">
        <f>IF(X2953="", "", X2953-SUM($Z$11:$Z2952))</f>
        <v/>
      </c>
      <c r="AA2953" s="111" t="str">
        <f>IF($Y2953="", "", $Y2953-SUM($AA$11:$AA2952))</f>
        <v/>
      </c>
      <c r="AB2953" s="111" t="str">
        <f t="shared" si="648"/>
        <v/>
      </c>
      <c r="AC2953" s="121" t="str">
        <f t="shared" si="644"/>
        <v/>
      </c>
      <c r="AD2953" s="122" t="str">
        <f t="shared" si="645"/>
        <v/>
      </c>
      <c r="AE2953" s="123" t="str">
        <f t="shared" si="649"/>
        <v/>
      </c>
      <c r="AG2953" s="150" t="str">
        <f t="shared" si="646"/>
        <v/>
      </c>
    </row>
    <row r="2954" spans="1:33" x14ac:dyDescent="0.25">
      <c r="A2954" s="56"/>
      <c r="B2954" s="70"/>
      <c r="C2954" s="76"/>
      <c r="D2954" s="73"/>
      <c r="E2954" s="79"/>
      <c r="F2954" s="56"/>
      <c r="G2954" s="13" t="str">
        <f t="shared" si="637"/>
        <v/>
      </c>
      <c r="H2954" s="56"/>
      <c r="K2954" s="128"/>
      <c r="L2954" s="128"/>
      <c r="M2954" s="128"/>
      <c r="N2954" s="84" t="str">
        <f t="shared" si="638"/>
        <v/>
      </c>
      <c r="O2954" s="128"/>
      <c r="P2954" s="84" t="str">
        <f t="shared" si="639"/>
        <v/>
      </c>
      <c r="Q2954" s="84" t="str">
        <f t="shared" si="636"/>
        <v/>
      </c>
      <c r="R2954" s="84" t="str">
        <f t="shared" si="640"/>
        <v/>
      </c>
      <c r="S2954" s="84" t="str">
        <f t="shared" si="641"/>
        <v/>
      </c>
      <c r="U2954" s="84" t="str">
        <f t="shared" si="642"/>
        <v/>
      </c>
      <c r="W2954" s="108" t="str">
        <f>IF($N2954="", "", SUM($D$11:$D2954))</f>
        <v/>
      </c>
      <c r="X2954" s="111" t="str">
        <f t="shared" si="643"/>
        <v/>
      </c>
      <c r="Y2954" s="114" t="str">
        <f t="shared" si="647"/>
        <v/>
      </c>
      <c r="Z2954" s="111" t="str">
        <f>IF(X2954="", "", X2954-SUM($Z$11:$Z2953))</f>
        <v/>
      </c>
      <c r="AA2954" s="111" t="str">
        <f>IF($Y2954="", "", $Y2954-SUM($AA$11:$AA2953))</f>
        <v/>
      </c>
      <c r="AB2954" s="111" t="str">
        <f t="shared" si="648"/>
        <v/>
      </c>
      <c r="AC2954" s="121" t="str">
        <f t="shared" si="644"/>
        <v/>
      </c>
      <c r="AD2954" s="122" t="str">
        <f t="shared" si="645"/>
        <v/>
      </c>
      <c r="AE2954" s="123" t="str">
        <f t="shared" si="649"/>
        <v/>
      </c>
      <c r="AG2954" s="150" t="str">
        <f t="shared" si="646"/>
        <v/>
      </c>
    </row>
    <row r="2955" spans="1:33" x14ac:dyDescent="0.25">
      <c r="A2955" s="56"/>
      <c r="B2955" s="70"/>
      <c r="C2955" s="76"/>
      <c r="D2955" s="73"/>
      <c r="E2955" s="79"/>
      <c r="F2955" s="56"/>
      <c r="G2955" s="13" t="str">
        <f t="shared" si="637"/>
        <v/>
      </c>
      <c r="H2955" s="56"/>
      <c r="K2955" s="128"/>
      <c r="L2955" s="128"/>
      <c r="M2955" s="128"/>
      <c r="N2955" s="84" t="str">
        <f t="shared" si="638"/>
        <v/>
      </c>
      <c r="O2955" s="128"/>
      <c r="P2955" s="84" t="str">
        <f t="shared" si="639"/>
        <v/>
      </c>
      <c r="Q2955" s="84" t="str">
        <f t="shared" ref="Q2955:Q3018" si="650">IF($N2955="", "", IF(AND(Q$5="X", C2955=""), $N$6, IF(AND(NOT(C2955=""), COUNTIF(L$11:L$17, C2955)=0), $N$7, "")))</f>
        <v/>
      </c>
      <c r="R2955" s="84" t="str">
        <f t="shared" si="640"/>
        <v/>
      </c>
      <c r="S2955" s="84" t="str">
        <f t="shared" si="641"/>
        <v/>
      </c>
      <c r="U2955" s="84" t="str">
        <f t="shared" si="642"/>
        <v/>
      </c>
      <c r="W2955" s="108" t="str">
        <f>IF($N2955="", "", SUM($D$11:$D2955))</f>
        <v/>
      </c>
      <c r="X2955" s="111" t="str">
        <f t="shared" si="643"/>
        <v/>
      </c>
      <c r="Y2955" s="114" t="str">
        <f t="shared" si="647"/>
        <v/>
      </c>
      <c r="Z2955" s="111" t="str">
        <f>IF(X2955="", "", X2955-SUM($Z$11:$Z2954))</f>
        <v/>
      </c>
      <c r="AA2955" s="111" t="str">
        <f>IF($Y2955="", "", $Y2955-SUM($AA$11:$AA2954))</f>
        <v/>
      </c>
      <c r="AB2955" s="111" t="str">
        <f t="shared" si="648"/>
        <v/>
      </c>
      <c r="AC2955" s="121" t="str">
        <f t="shared" si="644"/>
        <v/>
      </c>
      <c r="AD2955" s="122" t="str">
        <f t="shared" si="645"/>
        <v/>
      </c>
      <c r="AE2955" s="123" t="str">
        <f t="shared" si="649"/>
        <v/>
      </c>
      <c r="AG2955" s="150" t="str">
        <f t="shared" si="646"/>
        <v/>
      </c>
    </row>
    <row r="2956" spans="1:33" x14ac:dyDescent="0.25">
      <c r="A2956" s="56"/>
      <c r="B2956" s="70"/>
      <c r="C2956" s="76"/>
      <c r="D2956" s="73"/>
      <c r="E2956" s="79"/>
      <c r="F2956" s="56"/>
      <c r="G2956" s="13" t="str">
        <f t="shared" ref="G2956:G3019" si="651">IF($B2956="", "", TEXT($B2956, "mmm"))</f>
        <v/>
      </c>
      <c r="H2956" s="56"/>
      <c r="K2956" s="128"/>
      <c r="L2956" s="128"/>
      <c r="M2956" s="128"/>
      <c r="N2956" s="84" t="str">
        <f t="shared" ref="N2956:N3019" si="652">IF(COUNTIF($B2956:$E2956, "")=4, "", "X")</f>
        <v/>
      </c>
      <c r="O2956" s="128"/>
      <c r="P2956" s="84" t="str">
        <f t="shared" ref="P2956:P3019" si="653">IF($N2956="", "", IF(AND(P$5="X", B2956=""), $N$6, IFERROR(IF(AND(NOT(B2956=""), OR(ISNUMBER(B2956)=FALSE, B2956&lt;$L$2, B2956&gt;$L$3)), $N$7, ""), $N$7)))</f>
        <v/>
      </c>
      <c r="Q2956" s="84" t="str">
        <f t="shared" si="650"/>
        <v/>
      </c>
      <c r="R2956" s="84" t="str">
        <f t="shared" ref="R2956:R3019" si="654">IF($N2956="", "", IF(AND(R$5="X", D2956=""), $N$6, IF(AND(NOT(D2956=""), ISNUMBER(D2956)=FALSE), $N$7, "")))</f>
        <v/>
      </c>
      <c r="S2956" s="84" t="str">
        <f t="shared" ref="S2956:S3019" si="655">IF($N2956="", "", IF(AND(S$5="X", E2956=""), $N$6, ""))</f>
        <v/>
      </c>
      <c r="U2956" s="84" t="str">
        <f t="shared" ref="U2956:U3019" si="656">IF($B2956="", "", TEXT($B2956, "mmm yyyy"))</f>
        <v/>
      </c>
      <c r="W2956" s="108" t="str">
        <f>IF($N2956="", "", SUM($D$11:$D2956))</f>
        <v/>
      </c>
      <c r="X2956" s="111" t="str">
        <f t="shared" ref="X2956:X3019" si="657">IF(W2956="", "", IF(W2956&lt;=$X$4, W2956, $X$4))</f>
        <v/>
      </c>
      <c r="Y2956" s="114" t="str">
        <f t="shared" si="647"/>
        <v/>
      </c>
      <c r="Z2956" s="111" t="str">
        <f>IF(X2956="", "", X2956-SUM($Z$11:$Z2955))</f>
        <v/>
      </c>
      <c r="AA2956" s="111" t="str">
        <f>IF($Y2956="", "", $Y2956-SUM($AA$11:$AA2955))</f>
        <v/>
      </c>
      <c r="AB2956" s="111" t="str">
        <f t="shared" si="648"/>
        <v/>
      </c>
      <c r="AC2956" s="121" t="str">
        <f t="shared" ref="AC2956:AC3019" si="658">IF($N2956="", "", $Z2956*$AC$4)</f>
        <v/>
      </c>
      <c r="AD2956" s="122" t="str">
        <f t="shared" ref="AD2956:AD3019" si="659">IF($N2956="", "", $AA2956*$AC$5)</f>
        <v/>
      </c>
      <c r="AE2956" s="123" t="str">
        <f t="shared" si="649"/>
        <v/>
      </c>
      <c r="AG2956" s="150" t="str">
        <f t="shared" ref="AG2956:AG3019" si="660">IF(OR($U2956="", $C2956=""), "", CONCATENATE($C2956, " - ", $U2956))</f>
        <v/>
      </c>
    </row>
    <row r="2957" spans="1:33" x14ac:dyDescent="0.25">
      <c r="A2957" s="56"/>
      <c r="B2957" s="70"/>
      <c r="C2957" s="76"/>
      <c r="D2957" s="73"/>
      <c r="E2957" s="79"/>
      <c r="F2957" s="56"/>
      <c r="G2957" s="13" t="str">
        <f t="shared" si="651"/>
        <v/>
      </c>
      <c r="H2957" s="56"/>
      <c r="K2957" s="128"/>
      <c r="L2957" s="128"/>
      <c r="M2957" s="128"/>
      <c r="N2957" s="84" t="str">
        <f t="shared" si="652"/>
        <v/>
      </c>
      <c r="O2957" s="128"/>
      <c r="P2957" s="84" t="str">
        <f t="shared" si="653"/>
        <v/>
      </c>
      <c r="Q2957" s="84" t="str">
        <f t="shared" si="650"/>
        <v/>
      </c>
      <c r="R2957" s="84" t="str">
        <f t="shared" si="654"/>
        <v/>
      </c>
      <c r="S2957" s="84" t="str">
        <f t="shared" si="655"/>
        <v/>
      </c>
      <c r="U2957" s="84" t="str">
        <f t="shared" si="656"/>
        <v/>
      </c>
      <c r="W2957" s="108" t="str">
        <f>IF($N2957="", "", SUM($D$11:$D2957))</f>
        <v/>
      </c>
      <c r="X2957" s="111" t="str">
        <f t="shared" si="657"/>
        <v/>
      </c>
      <c r="Y2957" s="114" t="str">
        <f t="shared" si="647"/>
        <v/>
      </c>
      <c r="Z2957" s="111" t="str">
        <f>IF(X2957="", "", X2957-SUM($Z$11:$Z2956))</f>
        <v/>
      </c>
      <c r="AA2957" s="111" t="str">
        <f>IF($Y2957="", "", $Y2957-SUM($AA$11:$AA2956))</f>
        <v/>
      </c>
      <c r="AB2957" s="111" t="str">
        <f t="shared" si="648"/>
        <v/>
      </c>
      <c r="AC2957" s="121" t="str">
        <f t="shared" si="658"/>
        <v/>
      </c>
      <c r="AD2957" s="122" t="str">
        <f t="shared" si="659"/>
        <v/>
      </c>
      <c r="AE2957" s="123" t="str">
        <f t="shared" si="649"/>
        <v/>
      </c>
      <c r="AG2957" s="150" t="str">
        <f t="shared" si="660"/>
        <v/>
      </c>
    </row>
    <row r="2958" spans="1:33" x14ac:dyDescent="0.25">
      <c r="A2958" s="56"/>
      <c r="B2958" s="70"/>
      <c r="C2958" s="76"/>
      <c r="D2958" s="73"/>
      <c r="E2958" s="79"/>
      <c r="F2958" s="56"/>
      <c r="G2958" s="13" t="str">
        <f t="shared" si="651"/>
        <v/>
      </c>
      <c r="H2958" s="56"/>
      <c r="K2958" s="128"/>
      <c r="L2958" s="128"/>
      <c r="M2958" s="128"/>
      <c r="N2958" s="84" t="str">
        <f t="shared" si="652"/>
        <v/>
      </c>
      <c r="O2958" s="128"/>
      <c r="P2958" s="84" t="str">
        <f t="shared" si="653"/>
        <v/>
      </c>
      <c r="Q2958" s="84" t="str">
        <f t="shared" si="650"/>
        <v/>
      </c>
      <c r="R2958" s="84" t="str">
        <f t="shared" si="654"/>
        <v/>
      </c>
      <c r="S2958" s="84" t="str">
        <f t="shared" si="655"/>
        <v/>
      </c>
      <c r="U2958" s="84" t="str">
        <f t="shared" si="656"/>
        <v/>
      </c>
      <c r="W2958" s="108" t="str">
        <f>IF($N2958="", "", SUM($D$11:$D2958))</f>
        <v/>
      </c>
      <c r="X2958" s="111" t="str">
        <f t="shared" si="657"/>
        <v/>
      </c>
      <c r="Y2958" s="114" t="str">
        <f t="shared" ref="Y2958:Y3021" si="661">IF(W2958="", "", IF(W2958&lt;=$X$4, 0, W2958-$X$4))</f>
        <v/>
      </c>
      <c r="Z2958" s="111" t="str">
        <f>IF(X2958="", "", X2958-SUM($Z$11:$Z2957))</f>
        <v/>
      </c>
      <c r="AA2958" s="111" t="str">
        <f>IF($Y2958="", "", $Y2958-SUM($AA$11:$AA2957))</f>
        <v/>
      </c>
      <c r="AB2958" s="111" t="str">
        <f t="shared" ref="AB2958:AB3021" si="662">IF($N2958="", "", SUM(Z2958:AA2958))</f>
        <v/>
      </c>
      <c r="AC2958" s="121" t="str">
        <f t="shared" si="658"/>
        <v/>
      </c>
      <c r="AD2958" s="122" t="str">
        <f t="shared" si="659"/>
        <v/>
      </c>
      <c r="AE2958" s="123" t="str">
        <f t="shared" ref="AE2958:AE3021" si="663">IF($N2958="", "", SUM(AC2958:AD2958))</f>
        <v/>
      </c>
      <c r="AG2958" s="150" t="str">
        <f t="shared" si="660"/>
        <v/>
      </c>
    </row>
    <row r="2959" spans="1:33" x14ac:dyDescent="0.25">
      <c r="A2959" s="56"/>
      <c r="B2959" s="70"/>
      <c r="C2959" s="76"/>
      <c r="D2959" s="73"/>
      <c r="E2959" s="79"/>
      <c r="F2959" s="56"/>
      <c r="G2959" s="13" t="str">
        <f t="shared" si="651"/>
        <v/>
      </c>
      <c r="H2959" s="56"/>
      <c r="K2959" s="128"/>
      <c r="L2959" s="128"/>
      <c r="M2959" s="128"/>
      <c r="N2959" s="84" t="str">
        <f t="shared" si="652"/>
        <v/>
      </c>
      <c r="O2959" s="128"/>
      <c r="P2959" s="84" t="str">
        <f t="shared" si="653"/>
        <v/>
      </c>
      <c r="Q2959" s="84" t="str">
        <f t="shared" si="650"/>
        <v/>
      </c>
      <c r="R2959" s="84" t="str">
        <f t="shared" si="654"/>
        <v/>
      </c>
      <c r="S2959" s="84" t="str">
        <f t="shared" si="655"/>
        <v/>
      </c>
      <c r="U2959" s="84" t="str">
        <f t="shared" si="656"/>
        <v/>
      </c>
      <c r="W2959" s="108" t="str">
        <f>IF($N2959="", "", SUM($D$11:$D2959))</f>
        <v/>
      </c>
      <c r="X2959" s="111" t="str">
        <f t="shared" si="657"/>
        <v/>
      </c>
      <c r="Y2959" s="114" t="str">
        <f t="shared" si="661"/>
        <v/>
      </c>
      <c r="Z2959" s="111" t="str">
        <f>IF(X2959="", "", X2959-SUM($Z$11:$Z2958))</f>
        <v/>
      </c>
      <c r="AA2959" s="111" t="str">
        <f>IF($Y2959="", "", $Y2959-SUM($AA$11:$AA2958))</f>
        <v/>
      </c>
      <c r="AB2959" s="111" t="str">
        <f t="shared" si="662"/>
        <v/>
      </c>
      <c r="AC2959" s="121" t="str">
        <f t="shared" si="658"/>
        <v/>
      </c>
      <c r="AD2959" s="122" t="str">
        <f t="shared" si="659"/>
        <v/>
      </c>
      <c r="AE2959" s="123" t="str">
        <f t="shared" si="663"/>
        <v/>
      </c>
      <c r="AG2959" s="150" t="str">
        <f t="shared" si="660"/>
        <v/>
      </c>
    </row>
    <row r="2960" spans="1:33" x14ac:dyDescent="0.25">
      <c r="A2960" s="56"/>
      <c r="B2960" s="70"/>
      <c r="C2960" s="76"/>
      <c r="D2960" s="73"/>
      <c r="E2960" s="79"/>
      <c r="F2960" s="56"/>
      <c r="G2960" s="13" t="str">
        <f t="shared" si="651"/>
        <v/>
      </c>
      <c r="H2960" s="56"/>
      <c r="K2960" s="128"/>
      <c r="L2960" s="128"/>
      <c r="M2960" s="128"/>
      <c r="N2960" s="84" t="str">
        <f t="shared" si="652"/>
        <v/>
      </c>
      <c r="O2960" s="128"/>
      <c r="P2960" s="84" t="str">
        <f t="shared" si="653"/>
        <v/>
      </c>
      <c r="Q2960" s="84" t="str">
        <f t="shared" si="650"/>
        <v/>
      </c>
      <c r="R2960" s="84" t="str">
        <f t="shared" si="654"/>
        <v/>
      </c>
      <c r="S2960" s="84" t="str">
        <f t="shared" si="655"/>
        <v/>
      </c>
      <c r="U2960" s="84" t="str">
        <f t="shared" si="656"/>
        <v/>
      </c>
      <c r="W2960" s="108" t="str">
        <f>IF($N2960="", "", SUM($D$11:$D2960))</f>
        <v/>
      </c>
      <c r="X2960" s="111" t="str">
        <f t="shared" si="657"/>
        <v/>
      </c>
      <c r="Y2960" s="114" t="str">
        <f t="shared" si="661"/>
        <v/>
      </c>
      <c r="Z2960" s="111" t="str">
        <f>IF(X2960="", "", X2960-SUM($Z$11:$Z2959))</f>
        <v/>
      </c>
      <c r="AA2960" s="111" t="str">
        <f>IF($Y2960="", "", $Y2960-SUM($AA$11:$AA2959))</f>
        <v/>
      </c>
      <c r="AB2960" s="111" t="str">
        <f t="shared" si="662"/>
        <v/>
      </c>
      <c r="AC2960" s="121" t="str">
        <f t="shared" si="658"/>
        <v/>
      </c>
      <c r="AD2960" s="122" t="str">
        <f t="shared" si="659"/>
        <v/>
      </c>
      <c r="AE2960" s="123" t="str">
        <f t="shared" si="663"/>
        <v/>
      </c>
      <c r="AG2960" s="150" t="str">
        <f t="shared" si="660"/>
        <v/>
      </c>
    </row>
    <row r="2961" spans="1:33" x14ac:dyDescent="0.25">
      <c r="A2961" s="56"/>
      <c r="B2961" s="70"/>
      <c r="C2961" s="76"/>
      <c r="D2961" s="73"/>
      <c r="E2961" s="79"/>
      <c r="F2961" s="56"/>
      <c r="G2961" s="13" t="str">
        <f t="shared" si="651"/>
        <v/>
      </c>
      <c r="H2961" s="56"/>
      <c r="K2961" s="128"/>
      <c r="L2961" s="128"/>
      <c r="M2961" s="128"/>
      <c r="N2961" s="84" t="str">
        <f t="shared" si="652"/>
        <v/>
      </c>
      <c r="O2961" s="128"/>
      <c r="P2961" s="84" t="str">
        <f t="shared" si="653"/>
        <v/>
      </c>
      <c r="Q2961" s="84" t="str">
        <f t="shared" si="650"/>
        <v/>
      </c>
      <c r="R2961" s="84" t="str">
        <f t="shared" si="654"/>
        <v/>
      </c>
      <c r="S2961" s="84" t="str">
        <f t="shared" si="655"/>
        <v/>
      </c>
      <c r="U2961" s="84" t="str">
        <f t="shared" si="656"/>
        <v/>
      </c>
      <c r="W2961" s="108" t="str">
        <f>IF($N2961="", "", SUM($D$11:$D2961))</f>
        <v/>
      </c>
      <c r="X2961" s="111" t="str">
        <f t="shared" si="657"/>
        <v/>
      </c>
      <c r="Y2961" s="114" t="str">
        <f t="shared" si="661"/>
        <v/>
      </c>
      <c r="Z2961" s="111" t="str">
        <f>IF(X2961="", "", X2961-SUM($Z$11:$Z2960))</f>
        <v/>
      </c>
      <c r="AA2961" s="111" t="str">
        <f>IF($Y2961="", "", $Y2961-SUM($AA$11:$AA2960))</f>
        <v/>
      </c>
      <c r="AB2961" s="111" t="str">
        <f t="shared" si="662"/>
        <v/>
      </c>
      <c r="AC2961" s="121" t="str">
        <f t="shared" si="658"/>
        <v/>
      </c>
      <c r="AD2961" s="122" t="str">
        <f t="shared" si="659"/>
        <v/>
      </c>
      <c r="AE2961" s="123" t="str">
        <f t="shared" si="663"/>
        <v/>
      </c>
      <c r="AG2961" s="150" t="str">
        <f t="shared" si="660"/>
        <v/>
      </c>
    </row>
    <row r="2962" spans="1:33" x14ac:dyDescent="0.25">
      <c r="A2962" s="56"/>
      <c r="B2962" s="70"/>
      <c r="C2962" s="76"/>
      <c r="D2962" s="73"/>
      <c r="E2962" s="79"/>
      <c r="F2962" s="56"/>
      <c r="G2962" s="13" t="str">
        <f t="shared" si="651"/>
        <v/>
      </c>
      <c r="H2962" s="56"/>
      <c r="K2962" s="128"/>
      <c r="L2962" s="128"/>
      <c r="M2962" s="128"/>
      <c r="N2962" s="84" t="str">
        <f t="shared" si="652"/>
        <v/>
      </c>
      <c r="O2962" s="128"/>
      <c r="P2962" s="84" t="str">
        <f t="shared" si="653"/>
        <v/>
      </c>
      <c r="Q2962" s="84" t="str">
        <f t="shared" si="650"/>
        <v/>
      </c>
      <c r="R2962" s="84" t="str">
        <f t="shared" si="654"/>
        <v/>
      </c>
      <c r="S2962" s="84" t="str">
        <f t="shared" si="655"/>
        <v/>
      </c>
      <c r="U2962" s="84" t="str">
        <f t="shared" si="656"/>
        <v/>
      </c>
      <c r="W2962" s="108" t="str">
        <f>IF($N2962="", "", SUM($D$11:$D2962))</f>
        <v/>
      </c>
      <c r="X2962" s="111" t="str">
        <f t="shared" si="657"/>
        <v/>
      </c>
      <c r="Y2962" s="114" t="str">
        <f t="shared" si="661"/>
        <v/>
      </c>
      <c r="Z2962" s="111" t="str">
        <f>IF(X2962="", "", X2962-SUM($Z$11:$Z2961))</f>
        <v/>
      </c>
      <c r="AA2962" s="111" t="str">
        <f>IF($Y2962="", "", $Y2962-SUM($AA$11:$AA2961))</f>
        <v/>
      </c>
      <c r="AB2962" s="111" t="str">
        <f t="shared" si="662"/>
        <v/>
      </c>
      <c r="AC2962" s="121" t="str">
        <f t="shared" si="658"/>
        <v/>
      </c>
      <c r="AD2962" s="122" t="str">
        <f t="shared" si="659"/>
        <v/>
      </c>
      <c r="AE2962" s="123" t="str">
        <f t="shared" si="663"/>
        <v/>
      </c>
      <c r="AG2962" s="150" t="str">
        <f t="shared" si="660"/>
        <v/>
      </c>
    </row>
    <row r="2963" spans="1:33" x14ac:dyDescent="0.25">
      <c r="A2963" s="56"/>
      <c r="B2963" s="70"/>
      <c r="C2963" s="76"/>
      <c r="D2963" s="73"/>
      <c r="E2963" s="79"/>
      <c r="F2963" s="56"/>
      <c r="G2963" s="13" t="str">
        <f t="shared" si="651"/>
        <v/>
      </c>
      <c r="H2963" s="56"/>
      <c r="K2963" s="128"/>
      <c r="L2963" s="128"/>
      <c r="M2963" s="128"/>
      <c r="N2963" s="84" t="str">
        <f t="shared" si="652"/>
        <v/>
      </c>
      <c r="O2963" s="128"/>
      <c r="P2963" s="84" t="str">
        <f t="shared" si="653"/>
        <v/>
      </c>
      <c r="Q2963" s="84" t="str">
        <f t="shared" si="650"/>
        <v/>
      </c>
      <c r="R2963" s="84" t="str">
        <f t="shared" si="654"/>
        <v/>
      </c>
      <c r="S2963" s="84" t="str">
        <f t="shared" si="655"/>
        <v/>
      </c>
      <c r="U2963" s="84" t="str">
        <f t="shared" si="656"/>
        <v/>
      </c>
      <c r="W2963" s="108" t="str">
        <f>IF($N2963="", "", SUM($D$11:$D2963))</f>
        <v/>
      </c>
      <c r="X2963" s="111" t="str">
        <f t="shared" si="657"/>
        <v/>
      </c>
      <c r="Y2963" s="114" t="str">
        <f t="shared" si="661"/>
        <v/>
      </c>
      <c r="Z2963" s="111" t="str">
        <f>IF(X2963="", "", X2963-SUM($Z$11:$Z2962))</f>
        <v/>
      </c>
      <c r="AA2963" s="111" t="str">
        <f>IF($Y2963="", "", $Y2963-SUM($AA$11:$AA2962))</f>
        <v/>
      </c>
      <c r="AB2963" s="111" t="str">
        <f t="shared" si="662"/>
        <v/>
      </c>
      <c r="AC2963" s="121" t="str">
        <f t="shared" si="658"/>
        <v/>
      </c>
      <c r="AD2963" s="122" t="str">
        <f t="shared" si="659"/>
        <v/>
      </c>
      <c r="AE2963" s="123" t="str">
        <f t="shared" si="663"/>
        <v/>
      </c>
      <c r="AG2963" s="150" t="str">
        <f t="shared" si="660"/>
        <v/>
      </c>
    </row>
    <row r="2964" spans="1:33" x14ac:dyDescent="0.25">
      <c r="A2964" s="56"/>
      <c r="B2964" s="70"/>
      <c r="C2964" s="76"/>
      <c r="D2964" s="73"/>
      <c r="E2964" s="79"/>
      <c r="F2964" s="56"/>
      <c r="G2964" s="13" t="str">
        <f t="shared" si="651"/>
        <v/>
      </c>
      <c r="H2964" s="56"/>
      <c r="K2964" s="128"/>
      <c r="L2964" s="128"/>
      <c r="M2964" s="128"/>
      <c r="N2964" s="84" t="str">
        <f t="shared" si="652"/>
        <v/>
      </c>
      <c r="O2964" s="128"/>
      <c r="P2964" s="84" t="str">
        <f t="shared" si="653"/>
        <v/>
      </c>
      <c r="Q2964" s="84" t="str">
        <f t="shared" si="650"/>
        <v/>
      </c>
      <c r="R2964" s="84" t="str">
        <f t="shared" si="654"/>
        <v/>
      </c>
      <c r="S2964" s="84" t="str">
        <f t="shared" si="655"/>
        <v/>
      </c>
      <c r="U2964" s="84" t="str">
        <f t="shared" si="656"/>
        <v/>
      </c>
      <c r="W2964" s="108" t="str">
        <f>IF($N2964="", "", SUM($D$11:$D2964))</f>
        <v/>
      </c>
      <c r="X2964" s="111" t="str">
        <f t="shared" si="657"/>
        <v/>
      </c>
      <c r="Y2964" s="114" t="str">
        <f t="shared" si="661"/>
        <v/>
      </c>
      <c r="Z2964" s="111" t="str">
        <f>IF(X2964="", "", X2964-SUM($Z$11:$Z2963))</f>
        <v/>
      </c>
      <c r="AA2964" s="111" t="str">
        <f>IF($Y2964="", "", $Y2964-SUM($AA$11:$AA2963))</f>
        <v/>
      </c>
      <c r="AB2964" s="111" t="str">
        <f t="shared" si="662"/>
        <v/>
      </c>
      <c r="AC2964" s="121" t="str">
        <f t="shared" si="658"/>
        <v/>
      </c>
      <c r="AD2964" s="122" t="str">
        <f t="shared" si="659"/>
        <v/>
      </c>
      <c r="AE2964" s="123" t="str">
        <f t="shared" si="663"/>
        <v/>
      </c>
      <c r="AG2964" s="150" t="str">
        <f t="shared" si="660"/>
        <v/>
      </c>
    </row>
    <row r="2965" spans="1:33" x14ac:dyDescent="0.25">
      <c r="A2965" s="56"/>
      <c r="B2965" s="70"/>
      <c r="C2965" s="76"/>
      <c r="D2965" s="73"/>
      <c r="E2965" s="79"/>
      <c r="F2965" s="56"/>
      <c r="G2965" s="13" t="str">
        <f t="shared" si="651"/>
        <v/>
      </c>
      <c r="H2965" s="56"/>
      <c r="K2965" s="128"/>
      <c r="L2965" s="128"/>
      <c r="M2965" s="128"/>
      <c r="N2965" s="84" t="str">
        <f t="shared" si="652"/>
        <v/>
      </c>
      <c r="O2965" s="128"/>
      <c r="P2965" s="84" t="str">
        <f t="shared" si="653"/>
        <v/>
      </c>
      <c r="Q2965" s="84" t="str">
        <f t="shared" si="650"/>
        <v/>
      </c>
      <c r="R2965" s="84" t="str">
        <f t="shared" si="654"/>
        <v/>
      </c>
      <c r="S2965" s="84" t="str">
        <f t="shared" si="655"/>
        <v/>
      </c>
      <c r="U2965" s="84" t="str">
        <f t="shared" si="656"/>
        <v/>
      </c>
      <c r="W2965" s="108" t="str">
        <f>IF($N2965="", "", SUM($D$11:$D2965))</f>
        <v/>
      </c>
      <c r="X2965" s="111" t="str">
        <f t="shared" si="657"/>
        <v/>
      </c>
      <c r="Y2965" s="114" t="str">
        <f t="shared" si="661"/>
        <v/>
      </c>
      <c r="Z2965" s="111" t="str">
        <f>IF(X2965="", "", X2965-SUM($Z$11:$Z2964))</f>
        <v/>
      </c>
      <c r="AA2965" s="111" t="str">
        <f>IF($Y2965="", "", $Y2965-SUM($AA$11:$AA2964))</f>
        <v/>
      </c>
      <c r="AB2965" s="111" t="str">
        <f t="shared" si="662"/>
        <v/>
      </c>
      <c r="AC2965" s="121" t="str">
        <f t="shared" si="658"/>
        <v/>
      </c>
      <c r="AD2965" s="122" t="str">
        <f t="shared" si="659"/>
        <v/>
      </c>
      <c r="AE2965" s="123" t="str">
        <f t="shared" si="663"/>
        <v/>
      </c>
      <c r="AG2965" s="150" t="str">
        <f t="shared" si="660"/>
        <v/>
      </c>
    </row>
    <row r="2966" spans="1:33" x14ac:dyDescent="0.25">
      <c r="A2966" s="56"/>
      <c r="B2966" s="70"/>
      <c r="C2966" s="76"/>
      <c r="D2966" s="73"/>
      <c r="E2966" s="79"/>
      <c r="F2966" s="56"/>
      <c r="G2966" s="13" t="str">
        <f t="shared" si="651"/>
        <v/>
      </c>
      <c r="H2966" s="56"/>
      <c r="K2966" s="128"/>
      <c r="L2966" s="128"/>
      <c r="M2966" s="128"/>
      <c r="N2966" s="84" t="str">
        <f t="shared" si="652"/>
        <v/>
      </c>
      <c r="O2966" s="128"/>
      <c r="P2966" s="84" t="str">
        <f t="shared" si="653"/>
        <v/>
      </c>
      <c r="Q2966" s="84" t="str">
        <f t="shared" si="650"/>
        <v/>
      </c>
      <c r="R2966" s="84" t="str">
        <f t="shared" si="654"/>
        <v/>
      </c>
      <c r="S2966" s="84" t="str">
        <f t="shared" si="655"/>
        <v/>
      </c>
      <c r="U2966" s="84" t="str">
        <f t="shared" si="656"/>
        <v/>
      </c>
      <c r="W2966" s="108" t="str">
        <f>IF($N2966="", "", SUM($D$11:$D2966))</f>
        <v/>
      </c>
      <c r="X2966" s="111" t="str">
        <f t="shared" si="657"/>
        <v/>
      </c>
      <c r="Y2966" s="114" t="str">
        <f t="shared" si="661"/>
        <v/>
      </c>
      <c r="Z2966" s="111" t="str">
        <f>IF(X2966="", "", X2966-SUM($Z$11:$Z2965))</f>
        <v/>
      </c>
      <c r="AA2966" s="111" t="str">
        <f>IF($Y2966="", "", $Y2966-SUM($AA$11:$AA2965))</f>
        <v/>
      </c>
      <c r="AB2966" s="111" t="str">
        <f t="shared" si="662"/>
        <v/>
      </c>
      <c r="AC2966" s="121" t="str">
        <f t="shared" si="658"/>
        <v/>
      </c>
      <c r="AD2966" s="122" t="str">
        <f t="shared" si="659"/>
        <v/>
      </c>
      <c r="AE2966" s="123" t="str">
        <f t="shared" si="663"/>
        <v/>
      </c>
      <c r="AG2966" s="150" t="str">
        <f t="shared" si="660"/>
        <v/>
      </c>
    </row>
    <row r="2967" spans="1:33" x14ac:dyDescent="0.25">
      <c r="A2967" s="56"/>
      <c r="B2967" s="70"/>
      <c r="C2967" s="76"/>
      <c r="D2967" s="73"/>
      <c r="E2967" s="79"/>
      <c r="F2967" s="56"/>
      <c r="G2967" s="13" t="str">
        <f t="shared" si="651"/>
        <v/>
      </c>
      <c r="H2967" s="56"/>
      <c r="K2967" s="128"/>
      <c r="L2967" s="128"/>
      <c r="M2967" s="128"/>
      <c r="N2967" s="84" t="str">
        <f t="shared" si="652"/>
        <v/>
      </c>
      <c r="O2967" s="128"/>
      <c r="P2967" s="84" t="str">
        <f t="shared" si="653"/>
        <v/>
      </c>
      <c r="Q2967" s="84" t="str">
        <f t="shared" si="650"/>
        <v/>
      </c>
      <c r="R2967" s="84" t="str">
        <f t="shared" si="654"/>
        <v/>
      </c>
      <c r="S2967" s="84" t="str">
        <f t="shared" si="655"/>
        <v/>
      </c>
      <c r="U2967" s="84" t="str">
        <f t="shared" si="656"/>
        <v/>
      </c>
      <c r="W2967" s="108" t="str">
        <f>IF($N2967="", "", SUM($D$11:$D2967))</f>
        <v/>
      </c>
      <c r="X2967" s="111" t="str">
        <f t="shared" si="657"/>
        <v/>
      </c>
      <c r="Y2967" s="114" t="str">
        <f t="shared" si="661"/>
        <v/>
      </c>
      <c r="Z2967" s="111" t="str">
        <f>IF(X2967="", "", X2967-SUM($Z$11:$Z2966))</f>
        <v/>
      </c>
      <c r="AA2967" s="111" t="str">
        <f>IF($Y2967="", "", $Y2967-SUM($AA$11:$AA2966))</f>
        <v/>
      </c>
      <c r="AB2967" s="111" t="str">
        <f t="shared" si="662"/>
        <v/>
      </c>
      <c r="AC2967" s="121" t="str">
        <f t="shared" si="658"/>
        <v/>
      </c>
      <c r="AD2967" s="122" t="str">
        <f t="shared" si="659"/>
        <v/>
      </c>
      <c r="AE2967" s="123" t="str">
        <f t="shared" si="663"/>
        <v/>
      </c>
      <c r="AG2967" s="150" t="str">
        <f t="shared" si="660"/>
        <v/>
      </c>
    </row>
    <row r="2968" spans="1:33" x14ac:dyDescent="0.25">
      <c r="A2968" s="56"/>
      <c r="B2968" s="70"/>
      <c r="C2968" s="76"/>
      <c r="D2968" s="73"/>
      <c r="E2968" s="79"/>
      <c r="F2968" s="56"/>
      <c r="G2968" s="13" t="str">
        <f t="shared" si="651"/>
        <v/>
      </c>
      <c r="H2968" s="56"/>
      <c r="K2968" s="128"/>
      <c r="L2968" s="128"/>
      <c r="M2968" s="128"/>
      <c r="N2968" s="84" t="str">
        <f t="shared" si="652"/>
        <v/>
      </c>
      <c r="O2968" s="128"/>
      <c r="P2968" s="84" t="str">
        <f t="shared" si="653"/>
        <v/>
      </c>
      <c r="Q2968" s="84" t="str">
        <f t="shared" si="650"/>
        <v/>
      </c>
      <c r="R2968" s="84" t="str">
        <f t="shared" si="654"/>
        <v/>
      </c>
      <c r="S2968" s="84" t="str">
        <f t="shared" si="655"/>
        <v/>
      </c>
      <c r="U2968" s="84" t="str">
        <f t="shared" si="656"/>
        <v/>
      </c>
      <c r="W2968" s="108" t="str">
        <f>IF($N2968="", "", SUM($D$11:$D2968))</f>
        <v/>
      </c>
      <c r="X2968" s="111" t="str">
        <f t="shared" si="657"/>
        <v/>
      </c>
      <c r="Y2968" s="114" t="str">
        <f t="shared" si="661"/>
        <v/>
      </c>
      <c r="Z2968" s="111" t="str">
        <f>IF(X2968="", "", X2968-SUM($Z$11:$Z2967))</f>
        <v/>
      </c>
      <c r="AA2968" s="111" t="str">
        <f>IF($Y2968="", "", $Y2968-SUM($AA$11:$AA2967))</f>
        <v/>
      </c>
      <c r="AB2968" s="111" t="str">
        <f t="shared" si="662"/>
        <v/>
      </c>
      <c r="AC2968" s="121" t="str">
        <f t="shared" si="658"/>
        <v/>
      </c>
      <c r="AD2968" s="122" t="str">
        <f t="shared" si="659"/>
        <v/>
      </c>
      <c r="AE2968" s="123" t="str">
        <f t="shared" si="663"/>
        <v/>
      </c>
      <c r="AG2968" s="150" t="str">
        <f t="shared" si="660"/>
        <v/>
      </c>
    </row>
    <row r="2969" spans="1:33" x14ac:dyDescent="0.25">
      <c r="A2969" s="56"/>
      <c r="B2969" s="70"/>
      <c r="C2969" s="76"/>
      <c r="D2969" s="73"/>
      <c r="E2969" s="79"/>
      <c r="F2969" s="56"/>
      <c r="G2969" s="13" t="str">
        <f t="shared" si="651"/>
        <v/>
      </c>
      <c r="H2969" s="56"/>
      <c r="K2969" s="128"/>
      <c r="L2969" s="128"/>
      <c r="M2969" s="128"/>
      <c r="N2969" s="84" t="str">
        <f t="shared" si="652"/>
        <v/>
      </c>
      <c r="O2969" s="128"/>
      <c r="P2969" s="84" t="str">
        <f t="shared" si="653"/>
        <v/>
      </c>
      <c r="Q2969" s="84" t="str">
        <f t="shared" si="650"/>
        <v/>
      </c>
      <c r="R2969" s="84" t="str">
        <f t="shared" si="654"/>
        <v/>
      </c>
      <c r="S2969" s="84" t="str">
        <f t="shared" si="655"/>
        <v/>
      </c>
      <c r="U2969" s="84" t="str">
        <f t="shared" si="656"/>
        <v/>
      </c>
      <c r="W2969" s="108" t="str">
        <f>IF($N2969="", "", SUM($D$11:$D2969))</f>
        <v/>
      </c>
      <c r="X2969" s="111" t="str">
        <f t="shared" si="657"/>
        <v/>
      </c>
      <c r="Y2969" s="114" t="str">
        <f t="shared" si="661"/>
        <v/>
      </c>
      <c r="Z2969" s="111" t="str">
        <f>IF(X2969="", "", X2969-SUM($Z$11:$Z2968))</f>
        <v/>
      </c>
      <c r="AA2969" s="111" t="str">
        <f>IF($Y2969="", "", $Y2969-SUM($AA$11:$AA2968))</f>
        <v/>
      </c>
      <c r="AB2969" s="111" t="str">
        <f t="shared" si="662"/>
        <v/>
      </c>
      <c r="AC2969" s="121" t="str">
        <f t="shared" si="658"/>
        <v/>
      </c>
      <c r="AD2969" s="122" t="str">
        <f t="shared" si="659"/>
        <v/>
      </c>
      <c r="AE2969" s="123" t="str">
        <f t="shared" si="663"/>
        <v/>
      </c>
      <c r="AG2969" s="150" t="str">
        <f t="shared" si="660"/>
        <v/>
      </c>
    </row>
    <row r="2970" spans="1:33" x14ac:dyDescent="0.25">
      <c r="A2970" s="56"/>
      <c r="B2970" s="70"/>
      <c r="C2970" s="76"/>
      <c r="D2970" s="73"/>
      <c r="E2970" s="79"/>
      <c r="F2970" s="56"/>
      <c r="G2970" s="13" t="str">
        <f t="shared" si="651"/>
        <v/>
      </c>
      <c r="H2970" s="56"/>
      <c r="K2970" s="128"/>
      <c r="L2970" s="128"/>
      <c r="M2970" s="128"/>
      <c r="N2970" s="84" t="str">
        <f t="shared" si="652"/>
        <v/>
      </c>
      <c r="O2970" s="128"/>
      <c r="P2970" s="84" t="str">
        <f t="shared" si="653"/>
        <v/>
      </c>
      <c r="Q2970" s="84" t="str">
        <f t="shared" si="650"/>
        <v/>
      </c>
      <c r="R2970" s="84" t="str">
        <f t="shared" si="654"/>
        <v/>
      </c>
      <c r="S2970" s="84" t="str">
        <f t="shared" si="655"/>
        <v/>
      </c>
      <c r="U2970" s="84" t="str">
        <f t="shared" si="656"/>
        <v/>
      </c>
      <c r="W2970" s="108" t="str">
        <f>IF($N2970="", "", SUM($D$11:$D2970))</f>
        <v/>
      </c>
      <c r="X2970" s="111" t="str">
        <f t="shared" si="657"/>
        <v/>
      </c>
      <c r="Y2970" s="114" t="str">
        <f t="shared" si="661"/>
        <v/>
      </c>
      <c r="Z2970" s="111" t="str">
        <f>IF(X2970="", "", X2970-SUM($Z$11:$Z2969))</f>
        <v/>
      </c>
      <c r="AA2970" s="111" t="str">
        <f>IF($Y2970="", "", $Y2970-SUM($AA$11:$AA2969))</f>
        <v/>
      </c>
      <c r="AB2970" s="111" t="str">
        <f t="shared" si="662"/>
        <v/>
      </c>
      <c r="AC2970" s="121" t="str">
        <f t="shared" si="658"/>
        <v/>
      </c>
      <c r="AD2970" s="122" t="str">
        <f t="shared" si="659"/>
        <v/>
      </c>
      <c r="AE2970" s="123" t="str">
        <f t="shared" si="663"/>
        <v/>
      </c>
      <c r="AG2970" s="150" t="str">
        <f t="shared" si="660"/>
        <v/>
      </c>
    </row>
    <row r="2971" spans="1:33" x14ac:dyDescent="0.25">
      <c r="A2971" s="56"/>
      <c r="B2971" s="70"/>
      <c r="C2971" s="76"/>
      <c r="D2971" s="73"/>
      <c r="E2971" s="79"/>
      <c r="F2971" s="56"/>
      <c r="G2971" s="13" t="str">
        <f t="shared" si="651"/>
        <v/>
      </c>
      <c r="H2971" s="56"/>
      <c r="K2971" s="128"/>
      <c r="L2971" s="128"/>
      <c r="M2971" s="128"/>
      <c r="N2971" s="84" t="str">
        <f t="shared" si="652"/>
        <v/>
      </c>
      <c r="O2971" s="128"/>
      <c r="P2971" s="84" t="str">
        <f t="shared" si="653"/>
        <v/>
      </c>
      <c r="Q2971" s="84" t="str">
        <f t="shared" si="650"/>
        <v/>
      </c>
      <c r="R2971" s="84" t="str">
        <f t="shared" si="654"/>
        <v/>
      </c>
      <c r="S2971" s="84" t="str">
        <f t="shared" si="655"/>
        <v/>
      </c>
      <c r="U2971" s="84" t="str">
        <f t="shared" si="656"/>
        <v/>
      </c>
      <c r="W2971" s="108" t="str">
        <f>IF($N2971="", "", SUM($D$11:$D2971))</f>
        <v/>
      </c>
      <c r="X2971" s="111" t="str">
        <f t="shared" si="657"/>
        <v/>
      </c>
      <c r="Y2971" s="114" t="str">
        <f t="shared" si="661"/>
        <v/>
      </c>
      <c r="Z2971" s="111" t="str">
        <f>IF(X2971="", "", X2971-SUM($Z$11:$Z2970))</f>
        <v/>
      </c>
      <c r="AA2971" s="111" t="str">
        <f>IF($Y2971="", "", $Y2971-SUM($AA$11:$AA2970))</f>
        <v/>
      </c>
      <c r="AB2971" s="111" t="str">
        <f t="shared" si="662"/>
        <v/>
      </c>
      <c r="AC2971" s="121" t="str">
        <f t="shared" si="658"/>
        <v/>
      </c>
      <c r="AD2971" s="122" t="str">
        <f t="shared" si="659"/>
        <v/>
      </c>
      <c r="AE2971" s="123" t="str">
        <f t="shared" si="663"/>
        <v/>
      </c>
      <c r="AG2971" s="150" t="str">
        <f t="shared" si="660"/>
        <v/>
      </c>
    </row>
    <row r="2972" spans="1:33" x14ac:dyDescent="0.25">
      <c r="A2972" s="56"/>
      <c r="B2972" s="70"/>
      <c r="C2972" s="76"/>
      <c r="D2972" s="73"/>
      <c r="E2972" s="79"/>
      <c r="F2972" s="56"/>
      <c r="G2972" s="13" t="str">
        <f t="shared" si="651"/>
        <v/>
      </c>
      <c r="H2972" s="56"/>
      <c r="K2972" s="128"/>
      <c r="L2972" s="128"/>
      <c r="M2972" s="128"/>
      <c r="N2972" s="84" t="str">
        <f t="shared" si="652"/>
        <v/>
      </c>
      <c r="O2972" s="128"/>
      <c r="P2972" s="84" t="str">
        <f t="shared" si="653"/>
        <v/>
      </c>
      <c r="Q2972" s="84" t="str">
        <f t="shared" si="650"/>
        <v/>
      </c>
      <c r="R2972" s="84" t="str">
        <f t="shared" si="654"/>
        <v/>
      </c>
      <c r="S2972" s="84" t="str">
        <f t="shared" si="655"/>
        <v/>
      </c>
      <c r="U2972" s="84" t="str">
        <f t="shared" si="656"/>
        <v/>
      </c>
      <c r="W2972" s="108" t="str">
        <f>IF($N2972="", "", SUM($D$11:$D2972))</f>
        <v/>
      </c>
      <c r="X2972" s="111" t="str">
        <f t="shared" si="657"/>
        <v/>
      </c>
      <c r="Y2972" s="114" t="str">
        <f t="shared" si="661"/>
        <v/>
      </c>
      <c r="Z2972" s="111" t="str">
        <f>IF(X2972="", "", X2972-SUM($Z$11:$Z2971))</f>
        <v/>
      </c>
      <c r="AA2972" s="111" t="str">
        <f>IF($Y2972="", "", $Y2972-SUM($AA$11:$AA2971))</f>
        <v/>
      </c>
      <c r="AB2972" s="111" t="str">
        <f t="shared" si="662"/>
        <v/>
      </c>
      <c r="AC2972" s="121" t="str">
        <f t="shared" si="658"/>
        <v/>
      </c>
      <c r="AD2972" s="122" t="str">
        <f t="shared" si="659"/>
        <v/>
      </c>
      <c r="AE2972" s="123" t="str">
        <f t="shared" si="663"/>
        <v/>
      </c>
      <c r="AG2972" s="150" t="str">
        <f t="shared" si="660"/>
        <v/>
      </c>
    </row>
    <row r="2973" spans="1:33" x14ac:dyDescent="0.25">
      <c r="A2973" s="56"/>
      <c r="B2973" s="70"/>
      <c r="C2973" s="76"/>
      <c r="D2973" s="73"/>
      <c r="E2973" s="79"/>
      <c r="F2973" s="56"/>
      <c r="G2973" s="13" t="str">
        <f t="shared" si="651"/>
        <v/>
      </c>
      <c r="H2973" s="56"/>
      <c r="K2973" s="128"/>
      <c r="L2973" s="128"/>
      <c r="M2973" s="128"/>
      <c r="N2973" s="84" t="str">
        <f t="shared" si="652"/>
        <v/>
      </c>
      <c r="O2973" s="128"/>
      <c r="P2973" s="84" t="str">
        <f t="shared" si="653"/>
        <v/>
      </c>
      <c r="Q2973" s="84" t="str">
        <f t="shared" si="650"/>
        <v/>
      </c>
      <c r="R2973" s="84" t="str">
        <f t="shared" si="654"/>
        <v/>
      </c>
      <c r="S2973" s="84" t="str">
        <f t="shared" si="655"/>
        <v/>
      </c>
      <c r="U2973" s="84" t="str">
        <f t="shared" si="656"/>
        <v/>
      </c>
      <c r="W2973" s="108" t="str">
        <f>IF($N2973="", "", SUM($D$11:$D2973))</f>
        <v/>
      </c>
      <c r="X2973" s="111" t="str">
        <f t="shared" si="657"/>
        <v/>
      </c>
      <c r="Y2973" s="114" t="str">
        <f t="shared" si="661"/>
        <v/>
      </c>
      <c r="Z2973" s="111" t="str">
        <f>IF(X2973="", "", X2973-SUM($Z$11:$Z2972))</f>
        <v/>
      </c>
      <c r="AA2973" s="111" t="str">
        <f>IF($Y2973="", "", $Y2973-SUM($AA$11:$AA2972))</f>
        <v/>
      </c>
      <c r="AB2973" s="111" t="str">
        <f t="shared" si="662"/>
        <v/>
      </c>
      <c r="AC2973" s="121" t="str">
        <f t="shared" si="658"/>
        <v/>
      </c>
      <c r="AD2973" s="122" t="str">
        <f t="shared" si="659"/>
        <v/>
      </c>
      <c r="AE2973" s="123" t="str">
        <f t="shared" si="663"/>
        <v/>
      </c>
      <c r="AG2973" s="150" t="str">
        <f t="shared" si="660"/>
        <v/>
      </c>
    </row>
    <row r="2974" spans="1:33" x14ac:dyDescent="0.25">
      <c r="A2974" s="56"/>
      <c r="B2974" s="70"/>
      <c r="C2974" s="76"/>
      <c r="D2974" s="73"/>
      <c r="E2974" s="79"/>
      <c r="F2974" s="56"/>
      <c r="G2974" s="13" t="str">
        <f t="shared" si="651"/>
        <v/>
      </c>
      <c r="H2974" s="56"/>
      <c r="K2974" s="128"/>
      <c r="L2974" s="128"/>
      <c r="M2974" s="128"/>
      <c r="N2974" s="84" t="str">
        <f t="shared" si="652"/>
        <v/>
      </c>
      <c r="O2974" s="128"/>
      <c r="P2974" s="84" t="str">
        <f t="shared" si="653"/>
        <v/>
      </c>
      <c r="Q2974" s="84" t="str">
        <f t="shared" si="650"/>
        <v/>
      </c>
      <c r="R2974" s="84" t="str">
        <f t="shared" si="654"/>
        <v/>
      </c>
      <c r="S2974" s="84" t="str">
        <f t="shared" si="655"/>
        <v/>
      </c>
      <c r="U2974" s="84" t="str">
        <f t="shared" si="656"/>
        <v/>
      </c>
      <c r="W2974" s="108" t="str">
        <f>IF($N2974="", "", SUM($D$11:$D2974))</f>
        <v/>
      </c>
      <c r="X2974" s="111" t="str">
        <f t="shared" si="657"/>
        <v/>
      </c>
      <c r="Y2974" s="114" t="str">
        <f t="shared" si="661"/>
        <v/>
      </c>
      <c r="Z2974" s="111" t="str">
        <f>IF(X2974="", "", X2974-SUM($Z$11:$Z2973))</f>
        <v/>
      </c>
      <c r="AA2974" s="111" t="str">
        <f>IF($Y2974="", "", $Y2974-SUM($AA$11:$AA2973))</f>
        <v/>
      </c>
      <c r="AB2974" s="111" t="str">
        <f t="shared" si="662"/>
        <v/>
      </c>
      <c r="AC2974" s="121" t="str">
        <f t="shared" si="658"/>
        <v/>
      </c>
      <c r="AD2974" s="122" t="str">
        <f t="shared" si="659"/>
        <v/>
      </c>
      <c r="AE2974" s="123" t="str">
        <f t="shared" si="663"/>
        <v/>
      </c>
      <c r="AG2974" s="150" t="str">
        <f t="shared" si="660"/>
        <v/>
      </c>
    </row>
    <row r="2975" spans="1:33" x14ac:dyDescent="0.25">
      <c r="A2975" s="56"/>
      <c r="B2975" s="70"/>
      <c r="C2975" s="76"/>
      <c r="D2975" s="73"/>
      <c r="E2975" s="79"/>
      <c r="F2975" s="56"/>
      <c r="G2975" s="13" t="str">
        <f t="shared" si="651"/>
        <v/>
      </c>
      <c r="H2975" s="56"/>
      <c r="K2975" s="128"/>
      <c r="L2975" s="128"/>
      <c r="M2975" s="128"/>
      <c r="N2975" s="84" t="str">
        <f t="shared" si="652"/>
        <v/>
      </c>
      <c r="O2975" s="128"/>
      <c r="P2975" s="84" t="str">
        <f t="shared" si="653"/>
        <v/>
      </c>
      <c r="Q2975" s="84" t="str">
        <f t="shared" si="650"/>
        <v/>
      </c>
      <c r="R2975" s="84" t="str">
        <f t="shared" si="654"/>
        <v/>
      </c>
      <c r="S2975" s="84" t="str">
        <f t="shared" si="655"/>
        <v/>
      </c>
      <c r="U2975" s="84" t="str">
        <f t="shared" si="656"/>
        <v/>
      </c>
      <c r="W2975" s="108" t="str">
        <f>IF($N2975="", "", SUM($D$11:$D2975))</f>
        <v/>
      </c>
      <c r="X2975" s="111" t="str">
        <f t="shared" si="657"/>
        <v/>
      </c>
      <c r="Y2975" s="114" t="str">
        <f t="shared" si="661"/>
        <v/>
      </c>
      <c r="Z2975" s="111" t="str">
        <f>IF(X2975="", "", X2975-SUM($Z$11:$Z2974))</f>
        <v/>
      </c>
      <c r="AA2975" s="111" t="str">
        <f>IF($Y2975="", "", $Y2975-SUM($AA$11:$AA2974))</f>
        <v/>
      </c>
      <c r="AB2975" s="111" t="str">
        <f t="shared" si="662"/>
        <v/>
      </c>
      <c r="AC2975" s="121" t="str">
        <f t="shared" si="658"/>
        <v/>
      </c>
      <c r="AD2975" s="122" t="str">
        <f t="shared" si="659"/>
        <v/>
      </c>
      <c r="AE2975" s="123" t="str">
        <f t="shared" si="663"/>
        <v/>
      </c>
      <c r="AG2975" s="150" t="str">
        <f t="shared" si="660"/>
        <v/>
      </c>
    </row>
    <row r="2976" spans="1:33" x14ac:dyDescent="0.25">
      <c r="A2976" s="56"/>
      <c r="B2976" s="70"/>
      <c r="C2976" s="76"/>
      <c r="D2976" s="73"/>
      <c r="E2976" s="79"/>
      <c r="F2976" s="56"/>
      <c r="G2976" s="13" t="str">
        <f t="shared" si="651"/>
        <v/>
      </c>
      <c r="H2976" s="56"/>
      <c r="K2976" s="128"/>
      <c r="L2976" s="128"/>
      <c r="M2976" s="128"/>
      <c r="N2976" s="84" t="str">
        <f t="shared" si="652"/>
        <v/>
      </c>
      <c r="O2976" s="128"/>
      <c r="P2976" s="84" t="str">
        <f t="shared" si="653"/>
        <v/>
      </c>
      <c r="Q2976" s="84" t="str">
        <f t="shared" si="650"/>
        <v/>
      </c>
      <c r="R2976" s="84" t="str">
        <f t="shared" si="654"/>
        <v/>
      </c>
      <c r="S2976" s="84" t="str">
        <f t="shared" si="655"/>
        <v/>
      </c>
      <c r="U2976" s="84" t="str">
        <f t="shared" si="656"/>
        <v/>
      </c>
      <c r="W2976" s="108" t="str">
        <f>IF($N2976="", "", SUM($D$11:$D2976))</f>
        <v/>
      </c>
      <c r="X2976" s="111" t="str">
        <f t="shared" si="657"/>
        <v/>
      </c>
      <c r="Y2976" s="114" t="str">
        <f t="shared" si="661"/>
        <v/>
      </c>
      <c r="Z2976" s="111" t="str">
        <f>IF(X2976="", "", X2976-SUM($Z$11:$Z2975))</f>
        <v/>
      </c>
      <c r="AA2976" s="111" t="str">
        <f>IF($Y2976="", "", $Y2976-SUM($AA$11:$AA2975))</f>
        <v/>
      </c>
      <c r="AB2976" s="111" t="str">
        <f t="shared" si="662"/>
        <v/>
      </c>
      <c r="AC2976" s="121" t="str">
        <f t="shared" si="658"/>
        <v/>
      </c>
      <c r="AD2976" s="122" t="str">
        <f t="shared" si="659"/>
        <v/>
      </c>
      <c r="AE2976" s="123" t="str">
        <f t="shared" si="663"/>
        <v/>
      </c>
      <c r="AG2976" s="150" t="str">
        <f t="shared" si="660"/>
        <v/>
      </c>
    </row>
    <row r="2977" spans="1:33" x14ac:dyDescent="0.25">
      <c r="A2977" s="56"/>
      <c r="B2977" s="70"/>
      <c r="C2977" s="76"/>
      <c r="D2977" s="73"/>
      <c r="E2977" s="79"/>
      <c r="F2977" s="56"/>
      <c r="G2977" s="13" t="str">
        <f t="shared" si="651"/>
        <v/>
      </c>
      <c r="H2977" s="56"/>
      <c r="K2977" s="128"/>
      <c r="L2977" s="128"/>
      <c r="M2977" s="128"/>
      <c r="N2977" s="84" t="str">
        <f t="shared" si="652"/>
        <v/>
      </c>
      <c r="O2977" s="128"/>
      <c r="P2977" s="84" t="str">
        <f t="shared" si="653"/>
        <v/>
      </c>
      <c r="Q2977" s="84" t="str">
        <f t="shared" si="650"/>
        <v/>
      </c>
      <c r="R2977" s="84" t="str">
        <f t="shared" si="654"/>
        <v/>
      </c>
      <c r="S2977" s="84" t="str">
        <f t="shared" si="655"/>
        <v/>
      </c>
      <c r="U2977" s="84" t="str">
        <f t="shared" si="656"/>
        <v/>
      </c>
      <c r="W2977" s="108" t="str">
        <f>IF($N2977="", "", SUM($D$11:$D2977))</f>
        <v/>
      </c>
      <c r="X2977" s="111" t="str">
        <f t="shared" si="657"/>
        <v/>
      </c>
      <c r="Y2977" s="114" t="str">
        <f t="shared" si="661"/>
        <v/>
      </c>
      <c r="Z2977" s="111" t="str">
        <f>IF(X2977="", "", X2977-SUM($Z$11:$Z2976))</f>
        <v/>
      </c>
      <c r="AA2977" s="111" t="str">
        <f>IF($Y2977="", "", $Y2977-SUM($AA$11:$AA2976))</f>
        <v/>
      </c>
      <c r="AB2977" s="111" t="str">
        <f t="shared" si="662"/>
        <v/>
      </c>
      <c r="AC2977" s="121" t="str">
        <f t="shared" si="658"/>
        <v/>
      </c>
      <c r="AD2977" s="122" t="str">
        <f t="shared" si="659"/>
        <v/>
      </c>
      <c r="AE2977" s="123" t="str">
        <f t="shared" si="663"/>
        <v/>
      </c>
      <c r="AG2977" s="150" t="str">
        <f t="shared" si="660"/>
        <v/>
      </c>
    </row>
    <row r="2978" spans="1:33" x14ac:dyDescent="0.25">
      <c r="A2978" s="56"/>
      <c r="B2978" s="70"/>
      <c r="C2978" s="76"/>
      <c r="D2978" s="73"/>
      <c r="E2978" s="79"/>
      <c r="F2978" s="56"/>
      <c r="G2978" s="13" t="str">
        <f t="shared" si="651"/>
        <v/>
      </c>
      <c r="H2978" s="56"/>
      <c r="K2978" s="128"/>
      <c r="L2978" s="128"/>
      <c r="M2978" s="128"/>
      <c r="N2978" s="84" t="str">
        <f t="shared" si="652"/>
        <v/>
      </c>
      <c r="O2978" s="128"/>
      <c r="P2978" s="84" t="str">
        <f t="shared" si="653"/>
        <v/>
      </c>
      <c r="Q2978" s="84" t="str">
        <f t="shared" si="650"/>
        <v/>
      </c>
      <c r="R2978" s="84" t="str">
        <f t="shared" si="654"/>
        <v/>
      </c>
      <c r="S2978" s="84" t="str">
        <f t="shared" si="655"/>
        <v/>
      </c>
      <c r="U2978" s="84" t="str">
        <f t="shared" si="656"/>
        <v/>
      </c>
      <c r="W2978" s="108" t="str">
        <f>IF($N2978="", "", SUM($D$11:$D2978))</f>
        <v/>
      </c>
      <c r="X2978" s="111" t="str">
        <f t="shared" si="657"/>
        <v/>
      </c>
      <c r="Y2978" s="114" t="str">
        <f t="shared" si="661"/>
        <v/>
      </c>
      <c r="Z2978" s="111" t="str">
        <f>IF(X2978="", "", X2978-SUM($Z$11:$Z2977))</f>
        <v/>
      </c>
      <c r="AA2978" s="111" t="str">
        <f>IF($Y2978="", "", $Y2978-SUM($AA$11:$AA2977))</f>
        <v/>
      </c>
      <c r="AB2978" s="111" t="str">
        <f t="shared" si="662"/>
        <v/>
      </c>
      <c r="AC2978" s="121" t="str">
        <f t="shared" si="658"/>
        <v/>
      </c>
      <c r="AD2978" s="122" t="str">
        <f t="shared" si="659"/>
        <v/>
      </c>
      <c r="AE2978" s="123" t="str">
        <f t="shared" si="663"/>
        <v/>
      </c>
      <c r="AG2978" s="150" t="str">
        <f t="shared" si="660"/>
        <v/>
      </c>
    </row>
    <row r="2979" spans="1:33" x14ac:dyDescent="0.25">
      <c r="A2979" s="56"/>
      <c r="B2979" s="70"/>
      <c r="C2979" s="76"/>
      <c r="D2979" s="73"/>
      <c r="E2979" s="79"/>
      <c r="F2979" s="56"/>
      <c r="G2979" s="13" t="str">
        <f t="shared" si="651"/>
        <v/>
      </c>
      <c r="H2979" s="56"/>
      <c r="K2979" s="128"/>
      <c r="L2979" s="128"/>
      <c r="M2979" s="128"/>
      <c r="N2979" s="84" t="str">
        <f t="shared" si="652"/>
        <v/>
      </c>
      <c r="O2979" s="128"/>
      <c r="P2979" s="84" t="str">
        <f t="shared" si="653"/>
        <v/>
      </c>
      <c r="Q2979" s="84" t="str">
        <f t="shared" si="650"/>
        <v/>
      </c>
      <c r="R2979" s="84" t="str">
        <f t="shared" si="654"/>
        <v/>
      </c>
      <c r="S2979" s="84" t="str">
        <f t="shared" si="655"/>
        <v/>
      </c>
      <c r="U2979" s="84" t="str">
        <f t="shared" si="656"/>
        <v/>
      </c>
      <c r="W2979" s="108" t="str">
        <f>IF($N2979="", "", SUM($D$11:$D2979))</f>
        <v/>
      </c>
      <c r="X2979" s="111" t="str">
        <f t="shared" si="657"/>
        <v/>
      </c>
      <c r="Y2979" s="114" t="str">
        <f t="shared" si="661"/>
        <v/>
      </c>
      <c r="Z2979" s="111" t="str">
        <f>IF(X2979="", "", X2979-SUM($Z$11:$Z2978))</f>
        <v/>
      </c>
      <c r="AA2979" s="111" t="str">
        <f>IF($Y2979="", "", $Y2979-SUM($AA$11:$AA2978))</f>
        <v/>
      </c>
      <c r="AB2979" s="111" t="str">
        <f t="shared" si="662"/>
        <v/>
      </c>
      <c r="AC2979" s="121" t="str">
        <f t="shared" si="658"/>
        <v/>
      </c>
      <c r="AD2979" s="122" t="str">
        <f t="shared" si="659"/>
        <v/>
      </c>
      <c r="AE2979" s="123" t="str">
        <f t="shared" si="663"/>
        <v/>
      </c>
      <c r="AG2979" s="150" t="str">
        <f t="shared" si="660"/>
        <v/>
      </c>
    </row>
    <row r="2980" spans="1:33" x14ac:dyDescent="0.25">
      <c r="A2980" s="56"/>
      <c r="B2980" s="70"/>
      <c r="C2980" s="76"/>
      <c r="D2980" s="73"/>
      <c r="E2980" s="79"/>
      <c r="F2980" s="56"/>
      <c r="G2980" s="13" t="str">
        <f t="shared" si="651"/>
        <v/>
      </c>
      <c r="H2980" s="56"/>
      <c r="K2980" s="128"/>
      <c r="L2980" s="128"/>
      <c r="M2980" s="128"/>
      <c r="N2980" s="84" t="str">
        <f t="shared" si="652"/>
        <v/>
      </c>
      <c r="O2980" s="128"/>
      <c r="P2980" s="84" t="str">
        <f t="shared" si="653"/>
        <v/>
      </c>
      <c r="Q2980" s="84" t="str">
        <f t="shared" si="650"/>
        <v/>
      </c>
      <c r="R2980" s="84" t="str">
        <f t="shared" si="654"/>
        <v/>
      </c>
      <c r="S2980" s="84" t="str">
        <f t="shared" si="655"/>
        <v/>
      </c>
      <c r="U2980" s="84" t="str">
        <f t="shared" si="656"/>
        <v/>
      </c>
      <c r="W2980" s="108" t="str">
        <f>IF($N2980="", "", SUM($D$11:$D2980))</f>
        <v/>
      </c>
      <c r="X2980" s="111" t="str">
        <f t="shared" si="657"/>
        <v/>
      </c>
      <c r="Y2980" s="114" t="str">
        <f t="shared" si="661"/>
        <v/>
      </c>
      <c r="Z2980" s="111" t="str">
        <f>IF(X2980="", "", X2980-SUM($Z$11:$Z2979))</f>
        <v/>
      </c>
      <c r="AA2980" s="111" t="str">
        <f>IF($Y2980="", "", $Y2980-SUM($AA$11:$AA2979))</f>
        <v/>
      </c>
      <c r="AB2980" s="111" t="str">
        <f t="shared" si="662"/>
        <v/>
      </c>
      <c r="AC2980" s="121" t="str">
        <f t="shared" si="658"/>
        <v/>
      </c>
      <c r="AD2980" s="122" t="str">
        <f t="shared" si="659"/>
        <v/>
      </c>
      <c r="AE2980" s="123" t="str">
        <f t="shared" si="663"/>
        <v/>
      </c>
      <c r="AG2980" s="150" t="str">
        <f t="shared" si="660"/>
        <v/>
      </c>
    </row>
    <row r="2981" spans="1:33" x14ac:dyDescent="0.25">
      <c r="A2981" s="56"/>
      <c r="B2981" s="70"/>
      <c r="C2981" s="76"/>
      <c r="D2981" s="73"/>
      <c r="E2981" s="79"/>
      <c r="F2981" s="56"/>
      <c r="G2981" s="13" t="str">
        <f t="shared" si="651"/>
        <v/>
      </c>
      <c r="H2981" s="56"/>
      <c r="K2981" s="128"/>
      <c r="L2981" s="128"/>
      <c r="M2981" s="128"/>
      <c r="N2981" s="84" t="str">
        <f t="shared" si="652"/>
        <v/>
      </c>
      <c r="O2981" s="128"/>
      <c r="P2981" s="84" t="str">
        <f t="shared" si="653"/>
        <v/>
      </c>
      <c r="Q2981" s="84" t="str">
        <f t="shared" si="650"/>
        <v/>
      </c>
      <c r="R2981" s="84" t="str">
        <f t="shared" si="654"/>
        <v/>
      </c>
      <c r="S2981" s="84" t="str">
        <f t="shared" si="655"/>
        <v/>
      </c>
      <c r="U2981" s="84" t="str">
        <f t="shared" si="656"/>
        <v/>
      </c>
      <c r="W2981" s="108" t="str">
        <f>IF($N2981="", "", SUM($D$11:$D2981))</f>
        <v/>
      </c>
      <c r="X2981" s="111" t="str">
        <f t="shared" si="657"/>
        <v/>
      </c>
      <c r="Y2981" s="114" t="str">
        <f t="shared" si="661"/>
        <v/>
      </c>
      <c r="Z2981" s="111" t="str">
        <f>IF(X2981="", "", X2981-SUM($Z$11:$Z2980))</f>
        <v/>
      </c>
      <c r="AA2981" s="111" t="str">
        <f>IF($Y2981="", "", $Y2981-SUM($AA$11:$AA2980))</f>
        <v/>
      </c>
      <c r="AB2981" s="111" t="str">
        <f t="shared" si="662"/>
        <v/>
      </c>
      <c r="AC2981" s="121" t="str">
        <f t="shared" si="658"/>
        <v/>
      </c>
      <c r="AD2981" s="122" t="str">
        <f t="shared" si="659"/>
        <v/>
      </c>
      <c r="AE2981" s="123" t="str">
        <f t="shared" si="663"/>
        <v/>
      </c>
      <c r="AG2981" s="150" t="str">
        <f t="shared" si="660"/>
        <v/>
      </c>
    </row>
    <row r="2982" spans="1:33" x14ac:dyDescent="0.25">
      <c r="A2982" s="56"/>
      <c r="B2982" s="70"/>
      <c r="C2982" s="76"/>
      <c r="D2982" s="73"/>
      <c r="E2982" s="79"/>
      <c r="F2982" s="56"/>
      <c r="G2982" s="13" t="str">
        <f t="shared" si="651"/>
        <v/>
      </c>
      <c r="H2982" s="56"/>
      <c r="K2982" s="128"/>
      <c r="L2982" s="128"/>
      <c r="M2982" s="128"/>
      <c r="N2982" s="84" t="str">
        <f t="shared" si="652"/>
        <v/>
      </c>
      <c r="O2982" s="128"/>
      <c r="P2982" s="84" t="str">
        <f t="shared" si="653"/>
        <v/>
      </c>
      <c r="Q2982" s="84" t="str">
        <f t="shared" si="650"/>
        <v/>
      </c>
      <c r="R2982" s="84" t="str">
        <f t="shared" si="654"/>
        <v/>
      </c>
      <c r="S2982" s="84" t="str">
        <f t="shared" si="655"/>
        <v/>
      </c>
      <c r="U2982" s="84" t="str">
        <f t="shared" si="656"/>
        <v/>
      </c>
      <c r="W2982" s="108" t="str">
        <f>IF($N2982="", "", SUM($D$11:$D2982))</f>
        <v/>
      </c>
      <c r="X2982" s="111" t="str">
        <f t="shared" si="657"/>
        <v/>
      </c>
      <c r="Y2982" s="114" t="str">
        <f t="shared" si="661"/>
        <v/>
      </c>
      <c r="Z2982" s="111" t="str">
        <f>IF(X2982="", "", X2982-SUM($Z$11:$Z2981))</f>
        <v/>
      </c>
      <c r="AA2982" s="111" t="str">
        <f>IF($Y2982="", "", $Y2982-SUM($AA$11:$AA2981))</f>
        <v/>
      </c>
      <c r="AB2982" s="111" t="str">
        <f t="shared" si="662"/>
        <v/>
      </c>
      <c r="AC2982" s="121" t="str">
        <f t="shared" si="658"/>
        <v/>
      </c>
      <c r="AD2982" s="122" t="str">
        <f t="shared" si="659"/>
        <v/>
      </c>
      <c r="AE2982" s="123" t="str">
        <f t="shared" si="663"/>
        <v/>
      </c>
      <c r="AG2982" s="150" t="str">
        <f t="shared" si="660"/>
        <v/>
      </c>
    </row>
    <row r="2983" spans="1:33" x14ac:dyDescent="0.25">
      <c r="A2983" s="56"/>
      <c r="B2983" s="70"/>
      <c r="C2983" s="76"/>
      <c r="D2983" s="73"/>
      <c r="E2983" s="79"/>
      <c r="F2983" s="56"/>
      <c r="G2983" s="13" t="str">
        <f t="shared" si="651"/>
        <v/>
      </c>
      <c r="H2983" s="56"/>
      <c r="K2983" s="128"/>
      <c r="L2983" s="128"/>
      <c r="M2983" s="128"/>
      <c r="N2983" s="84" t="str">
        <f t="shared" si="652"/>
        <v/>
      </c>
      <c r="O2983" s="128"/>
      <c r="P2983" s="84" t="str">
        <f t="shared" si="653"/>
        <v/>
      </c>
      <c r="Q2983" s="84" t="str">
        <f t="shared" si="650"/>
        <v/>
      </c>
      <c r="R2983" s="84" t="str">
        <f t="shared" si="654"/>
        <v/>
      </c>
      <c r="S2983" s="84" t="str">
        <f t="shared" si="655"/>
        <v/>
      </c>
      <c r="U2983" s="84" t="str">
        <f t="shared" si="656"/>
        <v/>
      </c>
      <c r="W2983" s="108" t="str">
        <f>IF($N2983="", "", SUM($D$11:$D2983))</f>
        <v/>
      </c>
      <c r="X2983" s="111" t="str">
        <f t="shared" si="657"/>
        <v/>
      </c>
      <c r="Y2983" s="114" t="str">
        <f t="shared" si="661"/>
        <v/>
      </c>
      <c r="Z2983" s="111" t="str">
        <f>IF(X2983="", "", X2983-SUM($Z$11:$Z2982))</f>
        <v/>
      </c>
      <c r="AA2983" s="111" t="str">
        <f>IF($Y2983="", "", $Y2983-SUM($AA$11:$AA2982))</f>
        <v/>
      </c>
      <c r="AB2983" s="111" t="str">
        <f t="shared" si="662"/>
        <v/>
      </c>
      <c r="AC2983" s="121" t="str">
        <f t="shared" si="658"/>
        <v/>
      </c>
      <c r="AD2983" s="122" t="str">
        <f t="shared" si="659"/>
        <v/>
      </c>
      <c r="AE2983" s="123" t="str">
        <f t="shared" si="663"/>
        <v/>
      </c>
      <c r="AG2983" s="150" t="str">
        <f t="shared" si="660"/>
        <v/>
      </c>
    </row>
    <row r="2984" spans="1:33" x14ac:dyDescent="0.25">
      <c r="A2984" s="56"/>
      <c r="B2984" s="70"/>
      <c r="C2984" s="76"/>
      <c r="D2984" s="73"/>
      <c r="E2984" s="79"/>
      <c r="F2984" s="56"/>
      <c r="G2984" s="13" t="str">
        <f t="shared" si="651"/>
        <v/>
      </c>
      <c r="H2984" s="56"/>
      <c r="K2984" s="128"/>
      <c r="L2984" s="128"/>
      <c r="M2984" s="128"/>
      <c r="N2984" s="84" t="str">
        <f t="shared" si="652"/>
        <v/>
      </c>
      <c r="O2984" s="128"/>
      <c r="P2984" s="84" t="str">
        <f t="shared" si="653"/>
        <v/>
      </c>
      <c r="Q2984" s="84" t="str">
        <f t="shared" si="650"/>
        <v/>
      </c>
      <c r="R2984" s="84" t="str">
        <f t="shared" si="654"/>
        <v/>
      </c>
      <c r="S2984" s="84" t="str">
        <f t="shared" si="655"/>
        <v/>
      </c>
      <c r="U2984" s="84" t="str">
        <f t="shared" si="656"/>
        <v/>
      </c>
      <c r="W2984" s="108" t="str">
        <f>IF($N2984="", "", SUM($D$11:$D2984))</f>
        <v/>
      </c>
      <c r="X2984" s="111" t="str">
        <f t="shared" si="657"/>
        <v/>
      </c>
      <c r="Y2984" s="114" t="str">
        <f t="shared" si="661"/>
        <v/>
      </c>
      <c r="Z2984" s="111" t="str">
        <f>IF(X2984="", "", X2984-SUM($Z$11:$Z2983))</f>
        <v/>
      </c>
      <c r="AA2984" s="111" t="str">
        <f>IF($Y2984="", "", $Y2984-SUM($AA$11:$AA2983))</f>
        <v/>
      </c>
      <c r="AB2984" s="111" t="str">
        <f t="shared" si="662"/>
        <v/>
      </c>
      <c r="AC2984" s="121" t="str">
        <f t="shared" si="658"/>
        <v/>
      </c>
      <c r="AD2984" s="122" t="str">
        <f t="shared" si="659"/>
        <v/>
      </c>
      <c r="AE2984" s="123" t="str">
        <f t="shared" si="663"/>
        <v/>
      </c>
      <c r="AG2984" s="150" t="str">
        <f t="shared" si="660"/>
        <v/>
      </c>
    </row>
    <row r="2985" spans="1:33" x14ac:dyDescent="0.25">
      <c r="A2985" s="56"/>
      <c r="B2985" s="70"/>
      <c r="C2985" s="76"/>
      <c r="D2985" s="73"/>
      <c r="E2985" s="79"/>
      <c r="F2985" s="56"/>
      <c r="G2985" s="13" t="str">
        <f t="shared" si="651"/>
        <v/>
      </c>
      <c r="H2985" s="56"/>
      <c r="K2985" s="128"/>
      <c r="L2985" s="128"/>
      <c r="M2985" s="128"/>
      <c r="N2985" s="84" t="str">
        <f t="shared" si="652"/>
        <v/>
      </c>
      <c r="O2985" s="128"/>
      <c r="P2985" s="84" t="str">
        <f t="shared" si="653"/>
        <v/>
      </c>
      <c r="Q2985" s="84" t="str">
        <f t="shared" si="650"/>
        <v/>
      </c>
      <c r="R2985" s="84" t="str">
        <f t="shared" si="654"/>
        <v/>
      </c>
      <c r="S2985" s="84" t="str">
        <f t="shared" si="655"/>
        <v/>
      </c>
      <c r="U2985" s="84" t="str">
        <f t="shared" si="656"/>
        <v/>
      </c>
      <c r="W2985" s="108" t="str">
        <f>IF($N2985="", "", SUM($D$11:$D2985))</f>
        <v/>
      </c>
      <c r="X2985" s="111" t="str">
        <f t="shared" si="657"/>
        <v/>
      </c>
      <c r="Y2985" s="114" t="str">
        <f t="shared" si="661"/>
        <v/>
      </c>
      <c r="Z2985" s="111" t="str">
        <f>IF(X2985="", "", X2985-SUM($Z$11:$Z2984))</f>
        <v/>
      </c>
      <c r="AA2985" s="111" t="str">
        <f>IF($Y2985="", "", $Y2985-SUM($AA$11:$AA2984))</f>
        <v/>
      </c>
      <c r="AB2985" s="111" t="str">
        <f t="shared" si="662"/>
        <v/>
      </c>
      <c r="AC2985" s="121" t="str">
        <f t="shared" si="658"/>
        <v/>
      </c>
      <c r="AD2985" s="122" t="str">
        <f t="shared" si="659"/>
        <v/>
      </c>
      <c r="AE2985" s="123" t="str">
        <f t="shared" si="663"/>
        <v/>
      </c>
      <c r="AG2985" s="150" t="str">
        <f t="shared" si="660"/>
        <v/>
      </c>
    </row>
    <row r="2986" spans="1:33" x14ac:dyDescent="0.25">
      <c r="A2986" s="56"/>
      <c r="B2986" s="70"/>
      <c r="C2986" s="76"/>
      <c r="D2986" s="73"/>
      <c r="E2986" s="79"/>
      <c r="F2986" s="56"/>
      <c r="G2986" s="13" t="str">
        <f t="shared" si="651"/>
        <v/>
      </c>
      <c r="H2986" s="56"/>
      <c r="K2986" s="128"/>
      <c r="L2986" s="128"/>
      <c r="M2986" s="128"/>
      <c r="N2986" s="84" t="str">
        <f t="shared" si="652"/>
        <v/>
      </c>
      <c r="O2986" s="128"/>
      <c r="P2986" s="84" t="str">
        <f t="shared" si="653"/>
        <v/>
      </c>
      <c r="Q2986" s="84" t="str">
        <f t="shared" si="650"/>
        <v/>
      </c>
      <c r="R2986" s="84" t="str">
        <f t="shared" si="654"/>
        <v/>
      </c>
      <c r="S2986" s="84" t="str">
        <f t="shared" si="655"/>
        <v/>
      </c>
      <c r="U2986" s="84" t="str">
        <f t="shared" si="656"/>
        <v/>
      </c>
      <c r="W2986" s="108" t="str">
        <f>IF($N2986="", "", SUM($D$11:$D2986))</f>
        <v/>
      </c>
      <c r="X2986" s="111" t="str">
        <f t="shared" si="657"/>
        <v/>
      </c>
      <c r="Y2986" s="114" t="str">
        <f t="shared" si="661"/>
        <v/>
      </c>
      <c r="Z2986" s="111" t="str">
        <f>IF(X2986="", "", X2986-SUM($Z$11:$Z2985))</f>
        <v/>
      </c>
      <c r="AA2986" s="111" t="str">
        <f>IF($Y2986="", "", $Y2986-SUM($AA$11:$AA2985))</f>
        <v/>
      </c>
      <c r="AB2986" s="111" t="str">
        <f t="shared" si="662"/>
        <v/>
      </c>
      <c r="AC2986" s="121" t="str">
        <f t="shared" si="658"/>
        <v/>
      </c>
      <c r="AD2986" s="122" t="str">
        <f t="shared" si="659"/>
        <v/>
      </c>
      <c r="AE2986" s="123" t="str">
        <f t="shared" si="663"/>
        <v/>
      </c>
      <c r="AG2986" s="150" t="str">
        <f t="shared" si="660"/>
        <v/>
      </c>
    </row>
    <row r="2987" spans="1:33" x14ac:dyDescent="0.25">
      <c r="A2987" s="56"/>
      <c r="B2987" s="70"/>
      <c r="C2987" s="76"/>
      <c r="D2987" s="73"/>
      <c r="E2987" s="79"/>
      <c r="F2987" s="56"/>
      <c r="G2987" s="13" t="str">
        <f t="shared" si="651"/>
        <v/>
      </c>
      <c r="H2987" s="56"/>
      <c r="K2987" s="128"/>
      <c r="L2987" s="128"/>
      <c r="M2987" s="128"/>
      <c r="N2987" s="84" t="str">
        <f t="shared" si="652"/>
        <v/>
      </c>
      <c r="O2987" s="128"/>
      <c r="P2987" s="84" t="str">
        <f t="shared" si="653"/>
        <v/>
      </c>
      <c r="Q2987" s="84" t="str">
        <f t="shared" si="650"/>
        <v/>
      </c>
      <c r="R2987" s="84" t="str">
        <f t="shared" si="654"/>
        <v/>
      </c>
      <c r="S2987" s="84" t="str">
        <f t="shared" si="655"/>
        <v/>
      </c>
      <c r="U2987" s="84" t="str">
        <f t="shared" si="656"/>
        <v/>
      </c>
      <c r="W2987" s="108" t="str">
        <f>IF($N2987="", "", SUM($D$11:$D2987))</f>
        <v/>
      </c>
      <c r="X2987" s="111" t="str">
        <f t="shared" si="657"/>
        <v/>
      </c>
      <c r="Y2987" s="114" t="str">
        <f t="shared" si="661"/>
        <v/>
      </c>
      <c r="Z2987" s="111" t="str">
        <f>IF(X2987="", "", X2987-SUM($Z$11:$Z2986))</f>
        <v/>
      </c>
      <c r="AA2987" s="111" t="str">
        <f>IF($Y2987="", "", $Y2987-SUM($AA$11:$AA2986))</f>
        <v/>
      </c>
      <c r="AB2987" s="111" t="str">
        <f t="shared" si="662"/>
        <v/>
      </c>
      <c r="AC2987" s="121" t="str">
        <f t="shared" si="658"/>
        <v/>
      </c>
      <c r="AD2987" s="122" t="str">
        <f t="shared" si="659"/>
        <v/>
      </c>
      <c r="AE2987" s="123" t="str">
        <f t="shared" si="663"/>
        <v/>
      </c>
      <c r="AG2987" s="150" t="str">
        <f t="shared" si="660"/>
        <v/>
      </c>
    </row>
    <row r="2988" spans="1:33" x14ac:dyDescent="0.25">
      <c r="A2988" s="56"/>
      <c r="B2988" s="70"/>
      <c r="C2988" s="76"/>
      <c r="D2988" s="73"/>
      <c r="E2988" s="79"/>
      <c r="F2988" s="56"/>
      <c r="G2988" s="13" t="str">
        <f t="shared" si="651"/>
        <v/>
      </c>
      <c r="H2988" s="56"/>
      <c r="K2988" s="128"/>
      <c r="L2988" s="128"/>
      <c r="M2988" s="128"/>
      <c r="N2988" s="84" t="str">
        <f t="shared" si="652"/>
        <v/>
      </c>
      <c r="O2988" s="128"/>
      <c r="P2988" s="84" t="str">
        <f t="shared" si="653"/>
        <v/>
      </c>
      <c r="Q2988" s="84" t="str">
        <f t="shared" si="650"/>
        <v/>
      </c>
      <c r="R2988" s="84" t="str">
        <f t="shared" si="654"/>
        <v/>
      </c>
      <c r="S2988" s="84" t="str">
        <f t="shared" si="655"/>
        <v/>
      </c>
      <c r="U2988" s="84" t="str">
        <f t="shared" si="656"/>
        <v/>
      </c>
      <c r="W2988" s="108" t="str">
        <f>IF($N2988="", "", SUM($D$11:$D2988))</f>
        <v/>
      </c>
      <c r="X2988" s="111" t="str">
        <f t="shared" si="657"/>
        <v/>
      </c>
      <c r="Y2988" s="114" t="str">
        <f t="shared" si="661"/>
        <v/>
      </c>
      <c r="Z2988" s="111" t="str">
        <f>IF(X2988="", "", X2988-SUM($Z$11:$Z2987))</f>
        <v/>
      </c>
      <c r="AA2988" s="111" t="str">
        <f>IF($Y2988="", "", $Y2988-SUM($AA$11:$AA2987))</f>
        <v/>
      </c>
      <c r="AB2988" s="111" t="str">
        <f t="shared" si="662"/>
        <v/>
      </c>
      <c r="AC2988" s="121" t="str">
        <f t="shared" si="658"/>
        <v/>
      </c>
      <c r="AD2988" s="122" t="str">
        <f t="shared" si="659"/>
        <v/>
      </c>
      <c r="AE2988" s="123" t="str">
        <f t="shared" si="663"/>
        <v/>
      </c>
      <c r="AG2988" s="150" t="str">
        <f t="shared" si="660"/>
        <v/>
      </c>
    </row>
    <row r="2989" spans="1:33" x14ac:dyDescent="0.25">
      <c r="A2989" s="56"/>
      <c r="B2989" s="70"/>
      <c r="C2989" s="76"/>
      <c r="D2989" s="73"/>
      <c r="E2989" s="79"/>
      <c r="F2989" s="56"/>
      <c r="G2989" s="13" t="str">
        <f t="shared" si="651"/>
        <v/>
      </c>
      <c r="H2989" s="56"/>
      <c r="K2989" s="128"/>
      <c r="L2989" s="128"/>
      <c r="M2989" s="128"/>
      <c r="N2989" s="84" t="str">
        <f t="shared" si="652"/>
        <v/>
      </c>
      <c r="O2989" s="128"/>
      <c r="P2989" s="84" t="str">
        <f t="shared" si="653"/>
        <v/>
      </c>
      <c r="Q2989" s="84" t="str">
        <f t="shared" si="650"/>
        <v/>
      </c>
      <c r="R2989" s="84" t="str">
        <f t="shared" si="654"/>
        <v/>
      </c>
      <c r="S2989" s="84" t="str">
        <f t="shared" si="655"/>
        <v/>
      </c>
      <c r="U2989" s="84" t="str">
        <f t="shared" si="656"/>
        <v/>
      </c>
      <c r="W2989" s="108" t="str">
        <f>IF($N2989="", "", SUM($D$11:$D2989))</f>
        <v/>
      </c>
      <c r="X2989" s="111" t="str">
        <f t="shared" si="657"/>
        <v/>
      </c>
      <c r="Y2989" s="114" t="str">
        <f t="shared" si="661"/>
        <v/>
      </c>
      <c r="Z2989" s="111" t="str">
        <f>IF(X2989="", "", X2989-SUM($Z$11:$Z2988))</f>
        <v/>
      </c>
      <c r="AA2989" s="111" t="str">
        <f>IF($Y2989="", "", $Y2989-SUM($AA$11:$AA2988))</f>
        <v/>
      </c>
      <c r="AB2989" s="111" t="str">
        <f t="shared" si="662"/>
        <v/>
      </c>
      <c r="AC2989" s="121" t="str">
        <f t="shared" si="658"/>
        <v/>
      </c>
      <c r="AD2989" s="122" t="str">
        <f t="shared" si="659"/>
        <v/>
      </c>
      <c r="AE2989" s="123" t="str">
        <f t="shared" si="663"/>
        <v/>
      </c>
      <c r="AG2989" s="150" t="str">
        <f t="shared" si="660"/>
        <v/>
      </c>
    </row>
    <row r="2990" spans="1:33" x14ac:dyDescent="0.25">
      <c r="A2990" s="56"/>
      <c r="B2990" s="70"/>
      <c r="C2990" s="76"/>
      <c r="D2990" s="73"/>
      <c r="E2990" s="79"/>
      <c r="F2990" s="56"/>
      <c r="G2990" s="13" t="str">
        <f t="shared" si="651"/>
        <v/>
      </c>
      <c r="H2990" s="56"/>
      <c r="K2990" s="128"/>
      <c r="L2990" s="128"/>
      <c r="M2990" s="128"/>
      <c r="N2990" s="84" t="str">
        <f t="shared" si="652"/>
        <v/>
      </c>
      <c r="O2990" s="128"/>
      <c r="P2990" s="84" t="str">
        <f t="shared" si="653"/>
        <v/>
      </c>
      <c r="Q2990" s="84" t="str">
        <f t="shared" si="650"/>
        <v/>
      </c>
      <c r="R2990" s="84" t="str">
        <f t="shared" si="654"/>
        <v/>
      </c>
      <c r="S2990" s="84" t="str">
        <f t="shared" si="655"/>
        <v/>
      </c>
      <c r="U2990" s="84" t="str">
        <f t="shared" si="656"/>
        <v/>
      </c>
      <c r="W2990" s="108" t="str">
        <f>IF($N2990="", "", SUM($D$11:$D2990))</f>
        <v/>
      </c>
      <c r="X2990" s="111" t="str">
        <f t="shared" si="657"/>
        <v/>
      </c>
      <c r="Y2990" s="114" t="str">
        <f t="shared" si="661"/>
        <v/>
      </c>
      <c r="Z2990" s="111" t="str">
        <f>IF(X2990="", "", X2990-SUM($Z$11:$Z2989))</f>
        <v/>
      </c>
      <c r="AA2990" s="111" t="str">
        <f>IF($Y2990="", "", $Y2990-SUM($AA$11:$AA2989))</f>
        <v/>
      </c>
      <c r="AB2990" s="111" t="str">
        <f t="shared" si="662"/>
        <v/>
      </c>
      <c r="AC2990" s="121" t="str">
        <f t="shared" si="658"/>
        <v/>
      </c>
      <c r="AD2990" s="122" t="str">
        <f t="shared" si="659"/>
        <v/>
      </c>
      <c r="AE2990" s="123" t="str">
        <f t="shared" si="663"/>
        <v/>
      </c>
      <c r="AG2990" s="150" t="str">
        <f t="shared" si="660"/>
        <v/>
      </c>
    </row>
    <row r="2991" spans="1:33" x14ac:dyDescent="0.25">
      <c r="A2991" s="56"/>
      <c r="B2991" s="70"/>
      <c r="C2991" s="76"/>
      <c r="D2991" s="73"/>
      <c r="E2991" s="79"/>
      <c r="F2991" s="56"/>
      <c r="G2991" s="13" t="str">
        <f t="shared" si="651"/>
        <v/>
      </c>
      <c r="H2991" s="56"/>
      <c r="K2991" s="128"/>
      <c r="L2991" s="128"/>
      <c r="M2991" s="128"/>
      <c r="N2991" s="84" t="str">
        <f t="shared" si="652"/>
        <v/>
      </c>
      <c r="O2991" s="128"/>
      <c r="P2991" s="84" t="str">
        <f t="shared" si="653"/>
        <v/>
      </c>
      <c r="Q2991" s="84" t="str">
        <f t="shared" si="650"/>
        <v/>
      </c>
      <c r="R2991" s="84" t="str">
        <f t="shared" si="654"/>
        <v/>
      </c>
      <c r="S2991" s="84" t="str">
        <f t="shared" si="655"/>
        <v/>
      </c>
      <c r="U2991" s="84" t="str">
        <f t="shared" si="656"/>
        <v/>
      </c>
      <c r="W2991" s="108" t="str">
        <f>IF($N2991="", "", SUM($D$11:$D2991))</f>
        <v/>
      </c>
      <c r="X2991" s="111" t="str">
        <f t="shared" si="657"/>
        <v/>
      </c>
      <c r="Y2991" s="114" t="str">
        <f t="shared" si="661"/>
        <v/>
      </c>
      <c r="Z2991" s="111" t="str">
        <f>IF(X2991="", "", X2991-SUM($Z$11:$Z2990))</f>
        <v/>
      </c>
      <c r="AA2991" s="111" t="str">
        <f>IF($Y2991="", "", $Y2991-SUM($AA$11:$AA2990))</f>
        <v/>
      </c>
      <c r="AB2991" s="111" t="str">
        <f t="shared" si="662"/>
        <v/>
      </c>
      <c r="AC2991" s="121" t="str">
        <f t="shared" si="658"/>
        <v/>
      </c>
      <c r="AD2991" s="122" t="str">
        <f t="shared" si="659"/>
        <v/>
      </c>
      <c r="AE2991" s="123" t="str">
        <f t="shared" si="663"/>
        <v/>
      </c>
      <c r="AG2991" s="150" t="str">
        <f t="shared" si="660"/>
        <v/>
      </c>
    </row>
    <row r="2992" spans="1:33" x14ac:dyDescent="0.25">
      <c r="A2992" s="56"/>
      <c r="B2992" s="70"/>
      <c r="C2992" s="76"/>
      <c r="D2992" s="73"/>
      <c r="E2992" s="79"/>
      <c r="F2992" s="56"/>
      <c r="G2992" s="13" t="str">
        <f t="shared" si="651"/>
        <v/>
      </c>
      <c r="H2992" s="56"/>
      <c r="K2992" s="128"/>
      <c r="L2992" s="128"/>
      <c r="M2992" s="128"/>
      <c r="N2992" s="84" t="str">
        <f t="shared" si="652"/>
        <v/>
      </c>
      <c r="O2992" s="128"/>
      <c r="P2992" s="84" t="str">
        <f t="shared" si="653"/>
        <v/>
      </c>
      <c r="Q2992" s="84" t="str">
        <f t="shared" si="650"/>
        <v/>
      </c>
      <c r="R2992" s="84" t="str">
        <f t="shared" si="654"/>
        <v/>
      </c>
      <c r="S2992" s="84" t="str">
        <f t="shared" si="655"/>
        <v/>
      </c>
      <c r="U2992" s="84" t="str">
        <f t="shared" si="656"/>
        <v/>
      </c>
      <c r="W2992" s="108" t="str">
        <f>IF($N2992="", "", SUM($D$11:$D2992))</f>
        <v/>
      </c>
      <c r="X2992" s="111" t="str">
        <f t="shared" si="657"/>
        <v/>
      </c>
      <c r="Y2992" s="114" t="str">
        <f t="shared" si="661"/>
        <v/>
      </c>
      <c r="Z2992" s="111" t="str">
        <f>IF(X2992="", "", X2992-SUM($Z$11:$Z2991))</f>
        <v/>
      </c>
      <c r="AA2992" s="111" t="str">
        <f>IF($Y2992="", "", $Y2992-SUM($AA$11:$AA2991))</f>
        <v/>
      </c>
      <c r="AB2992" s="111" t="str">
        <f t="shared" si="662"/>
        <v/>
      </c>
      <c r="AC2992" s="121" t="str">
        <f t="shared" si="658"/>
        <v/>
      </c>
      <c r="AD2992" s="122" t="str">
        <f t="shared" si="659"/>
        <v/>
      </c>
      <c r="AE2992" s="123" t="str">
        <f t="shared" si="663"/>
        <v/>
      </c>
      <c r="AG2992" s="150" t="str">
        <f t="shared" si="660"/>
        <v/>
      </c>
    </row>
    <row r="2993" spans="1:33" x14ac:dyDescent="0.25">
      <c r="A2993" s="56"/>
      <c r="B2993" s="70"/>
      <c r="C2993" s="76"/>
      <c r="D2993" s="73"/>
      <c r="E2993" s="79"/>
      <c r="F2993" s="56"/>
      <c r="G2993" s="13" t="str">
        <f t="shared" si="651"/>
        <v/>
      </c>
      <c r="H2993" s="56"/>
      <c r="K2993" s="128"/>
      <c r="L2993" s="128"/>
      <c r="M2993" s="128"/>
      <c r="N2993" s="84" t="str">
        <f t="shared" si="652"/>
        <v/>
      </c>
      <c r="O2993" s="128"/>
      <c r="P2993" s="84" t="str">
        <f t="shared" si="653"/>
        <v/>
      </c>
      <c r="Q2993" s="84" t="str">
        <f t="shared" si="650"/>
        <v/>
      </c>
      <c r="R2993" s="84" t="str">
        <f t="shared" si="654"/>
        <v/>
      </c>
      <c r="S2993" s="84" t="str">
        <f t="shared" si="655"/>
        <v/>
      </c>
      <c r="U2993" s="84" t="str">
        <f t="shared" si="656"/>
        <v/>
      </c>
      <c r="W2993" s="108" t="str">
        <f>IF($N2993="", "", SUM($D$11:$D2993))</f>
        <v/>
      </c>
      <c r="X2993" s="111" t="str">
        <f t="shared" si="657"/>
        <v/>
      </c>
      <c r="Y2993" s="114" t="str">
        <f t="shared" si="661"/>
        <v/>
      </c>
      <c r="Z2993" s="111" t="str">
        <f>IF(X2993="", "", X2993-SUM($Z$11:$Z2992))</f>
        <v/>
      </c>
      <c r="AA2993" s="111" t="str">
        <f>IF($Y2993="", "", $Y2993-SUM($AA$11:$AA2992))</f>
        <v/>
      </c>
      <c r="AB2993" s="111" t="str">
        <f t="shared" si="662"/>
        <v/>
      </c>
      <c r="AC2993" s="121" t="str">
        <f t="shared" si="658"/>
        <v/>
      </c>
      <c r="AD2993" s="122" t="str">
        <f t="shared" si="659"/>
        <v/>
      </c>
      <c r="AE2993" s="123" t="str">
        <f t="shared" si="663"/>
        <v/>
      </c>
      <c r="AG2993" s="150" t="str">
        <f t="shared" si="660"/>
        <v/>
      </c>
    </row>
    <row r="2994" spans="1:33" x14ac:dyDescent="0.25">
      <c r="A2994" s="56"/>
      <c r="B2994" s="70"/>
      <c r="C2994" s="76"/>
      <c r="D2994" s="73"/>
      <c r="E2994" s="79"/>
      <c r="F2994" s="56"/>
      <c r="G2994" s="13" t="str">
        <f t="shared" si="651"/>
        <v/>
      </c>
      <c r="H2994" s="56"/>
      <c r="K2994" s="128"/>
      <c r="L2994" s="128"/>
      <c r="M2994" s="128"/>
      <c r="N2994" s="84" t="str">
        <f t="shared" si="652"/>
        <v/>
      </c>
      <c r="O2994" s="128"/>
      <c r="P2994" s="84" t="str">
        <f t="shared" si="653"/>
        <v/>
      </c>
      <c r="Q2994" s="84" t="str">
        <f t="shared" si="650"/>
        <v/>
      </c>
      <c r="R2994" s="84" t="str">
        <f t="shared" si="654"/>
        <v/>
      </c>
      <c r="S2994" s="84" t="str">
        <f t="shared" si="655"/>
        <v/>
      </c>
      <c r="U2994" s="84" t="str">
        <f t="shared" si="656"/>
        <v/>
      </c>
      <c r="W2994" s="108" t="str">
        <f>IF($N2994="", "", SUM($D$11:$D2994))</f>
        <v/>
      </c>
      <c r="X2994" s="111" t="str">
        <f t="shared" si="657"/>
        <v/>
      </c>
      <c r="Y2994" s="114" t="str">
        <f t="shared" si="661"/>
        <v/>
      </c>
      <c r="Z2994" s="111" t="str">
        <f>IF(X2994="", "", X2994-SUM($Z$11:$Z2993))</f>
        <v/>
      </c>
      <c r="AA2994" s="111" t="str">
        <f>IF($Y2994="", "", $Y2994-SUM($AA$11:$AA2993))</f>
        <v/>
      </c>
      <c r="AB2994" s="111" t="str">
        <f t="shared" si="662"/>
        <v/>
      </c>
      <c r="AC2994" s="121" t="str">
        <f t="shared" si="658"/>
        <v/>
      </c>
      <c r="AD2994" s="122" t="str">
        <f t="shared" si="659"/>
        <v/>
      </c>
      <c r="AE2994" s="123" t="str">
        <f t="shared" si="663"/>
        <v/>
      </c>
      <c r="AG2994" s="150" t="str">
        <f t="shared" si="660"/>
        <v/>
      </c>
    </row>
    <row r="2995" spans="1:33" x14ac:dyDescent="0.25">
      <c r="A2995" s="56"/>
      <c r="B2995" s="70"/>
      <c r="C2995" s="76"/>
      <c r="D2995" s="73"/>
      <c r="E2995" s="79"/>
      <c r="F2995" s="56"/>
      <c r="G2995" s="13" t="str">
        <f t="shared" si="651"/>
        <v/>
      </c>
      <c r="H2995" s="56"/>
      <c r="K2995" s="128"/>
      <c r="L2995" s="128"/>
      <c r="M2995" s="128"/>
      <c r="N2995" s="84" t="str">
        <f t="shared" si="652"/>
        <v/>
      </c>
      <c r="O2995" s="128"/>
      <c r="P2995" s="84" t="str">
        <f t="shared" si="653"/>
        <v/>
      </c>
      <c r="Q2995" s="84" t="str">
        <f t="shared" si="650"/>
        <v/>
      </c>
      <c r="R2995" s="84" t="str">
        <f t="shared" si="654"/>
        <v/>
      </c>
      <c r="S2995" s="84" t="str">
        <f t="shared" si="655"/>
        <v/>
      </c>
      <c r="U2995" s="84" t="str">
        <f t="shared" si="656"/>
        <v/>
      </c>
      <c r="W2995" s="108" t="str">
        <f>IF($N2995="", "", SUM($D$11:$D2995))</f>
        <v/>
      </c>
      <c r="X2995" s="111" t="str">
        <f t="shared" si="657"/>
        <v/>
      </c>
      <c r="Y2995" s="114" t="str">
        <f t="shared" si="661"/>
        <v/>
      </c>
      <c r="Z2995" s="111" t="str">
        <f>IF(X2995="", "", X2995-SUM($Z$11:$Z2994))</f>
        <v/>
      </c>
      <c r="AA2995" s="111" t="str">
        <f>IF($Y2995="", "", $Y2995-SUM($AA$11:$AA2994))</f>
        <v/>
      </c>
      <c r="AB2995" s="111" t="str">
        <f t="shared" si="662"/>
        <v/>
      </c>
      <c r="AC2995" s="121" t="str">
        <f t="shared" si="658"/>
        <v/>
      </c>
      <c r="AD2995" s="122" t="str">
        <f t="shared" si="659"/>
        <v/>
      </c>
      <c r="AE2995" s="123" t="str">
        <f t="shared" si="663"/>
        <v/>
      </c>
      <c r="AG2995" s="150" t="str">
        <f t="shared" si="660"/>
        <v/>
      </c>
    </row>
    <row r="2996" spans="1:33" x14ac:dyDescent="0.25">
      <c r="A2996" s="56"/>
      <c r="B2996" s="70"/>
      <c r="C2996" s="76"/>
      <c r="D2996" s="73"/>
      <c r="E2996" s="79"/>
      <c r="F2996" s="56"/>
      <c r="G2996" s="13" t="str">
        <f t="shared" si="651"/>
        <v/>
      </c>
      <c r="H2996" s="56"/>
      <c r="K2996" s="128"/>
      <c r="L2996" s="128"/>
      <c r="M2996" s="128"/>
      <c r="N2996" s="84" t="str">
        <f t="shared" si="652"/>
        <v/>
      </c>
      <c r="O2996" s="128"/>
      <c r="P2996" s="84" t="str">
        <f t="shared" si="653"/>
        <v/>
      </c>
      <c r="Q2996" s="84" t="str">
        <f t="shared" si="650"/>
        <v/>
      </c>
      <c r="R2996" s="84" t="str">
        <f t="shared" si="654"/>
        <v/>
      </c>
      <c r="S2996" s="84" t="str">
        <f t="shared" si="655"/>
        <v/>
      </c>
      <c r="U2996" s="84" t="str">
        <f t="shared" si="656"/>
        <v/>
      </c>
      <c r="W2996" s="108" t="str">
        <f>IF($N2996="", "", SUM($D$11:$D2996))</f>
        <v/>
      </c>
      <c r="X2996" s="111" t="str">
        <f t="shared" si="657"/>
        <v/>
      </c>
      <c r="Y2996" s="114" t="str">
        <f t="shared" si="661"/>
        <v/>
      </c>
      <c r="Z2996" s="111" t="str">
        <f>IF(X2996="", "", X2996-SUM($Z$11:$Z2995))</f>
        <v/>
      </c>
      <c r="AA2996" s="111" t="str">
        <f>IF($Y2996="", "", $Y2996-SUM($AA$11:$AA2995))</f>
        <v/>
      </c>
      <c r="AB2996" s="111" t="str">
        <f t="shared" si="662"/>
        <v/>
      </c>
      <c r="AC2996" s="121" t="str">
        <f t="shared" si="658"/>
        <v/>
      </c>
      <c r="AD2996" s="122" t="str">
        <f t="shared" si="659"/>
        <v/>
      </c>
      <c r="AE2996" s="123" t="str">
        <f t="shared" si="663"/>
        <v/>
      </c>
      <c r="AG2996" s="150" t="str">
        <f t="shared" si="660"/>
        <v/>
      </c>
    </row>
    <row r="2997" spans="1:33" x14ac:dyDescent="0.25">
      <c r="A2997" s="56"/>
      <c r="B2997" s="70"/>
      <c r="C2997" s="76"/>
      <c r="D2997" s="73"/>
      <c r="E2997" s="79"/>
      <c r="F2997" s="56"/>
      <c r="G2997" s="13" t="str">
        <f t="shared" si="651"/>
        <v/>
      </c>
      <c r="H2997" s="56"/>
      <c r="K2997" s="128"/>
      <c r="L2997" s="128"/>
      <c r="M2997" s="128"/>
      <c r="N2997" s="84" t="str">
        <f t="shared" si="652"/>
        <v/>
      </c>
      <c r="O2997" s="128"/>
      <c r="P2997" s="84" t="str">
        <f t="shared" si="653"/>
        <v/>
      </c>
      <c r="Q2997" s="84" t="str">
        <f t="shared" si="650"/>
        <v/>
      </c>
      <c r="R2997" s="84" t="str">
        <f t="shared" si="654"/>
        <v/>
      </c>
      <c r="S2997" s="84" t="str">
        <f t="shared" si="655"/>
        <v/>
      </c>
      <c r="U2997" s="84" t="str">
        <f t="shared" si="656"/>
        <v/>
      </c>
      <c r="W2997" s="108" t="str">
        <f>IF($N2997="", "", SUM($D$11:$D2997))</f>
        <v/>
      </c>
      <c r="X2997" s="111" t="str">
        <f t="shared" si="657"/>
        <v/>
      </c>
      <c r="Y2997" s="114" t="str">
        <f t="shared" si="661"/>
        <v/>
      </c>
      <c r="Z2997" s="111" t="str">
        <f>IF(X2997="", "", X2997-SUM($Z$11:$Z2996))</f>
        <v/>
      </c>
      <c r="AA2997" s="111" t="str">
        <f>IF($Y2997="", "", $Y2997-SUM($AA$11:$AA2996))</f>
        <v/>
      </c>
      <c r="AB2997" s="111" t="str">
        <f t="shared" si="662"/>
        <v/>
      </c>
      <c r="AC2997" s="121" t="str">
        <f t="shared" si="658"/>
        <v/>
      </c>
      <c r="AD2997" s="122" t="str">
        <f t="shared" si="659"/>
        <v/>
      </c>
      <c r="AE2997" s="123" t="str">
        <f t="shared" si="663"/>
        <v/>
      </c>
      <c r="AG2997" s="150" t="str">
        <f t="shared" si="660"/>
        <v/>
      </c>
    </row>
    <row r="2998" spans="1:33" x14ac:dyDescent="0.25">
      <c r="A2998" s="56"/>
      <c r="B2998" s="70"/>
      <c r="C2998" s="76"/>
      <c r="D2998" s="73"/>
      <c r="E2998" s="79"/>
      <c r="F2998" s="56"/>
      <c r="G2998" s="13" t="str">
        <f t="shared" si="651"/>
        <v/>
      </c>
      <c r="H2998" s="56"/>
      <c r="K2998" s="128"/>
      <c r="L2998" s="128"/>
      <c r="M2998" s="128"/>
      <c r="N2998" s="84" t="str">
        <f t="shared" si="652"/>
        <v/>
      </c>
      <c r="O2998" s="128"/>
      <c r="P2998" s="84" t="str">
        <f t="shared" si="653"/>
        <v/>
      </c>
      <c r="Q2998" s="84" t="str">
        <f t="shared" si="650"/>
        <v/>
      </c>
      <c r="R2998" s="84" t="str">
        <f t="shared" si="654"/>
        <v/>
      </c>
      <c r="S2998" s="84" t="str">
        <f t="shared" si="655"/>
        <v/>
      </c>
      <c r="U2998" s="84" t="str">
        <f t="shared" si="656"/>
        <v/>
      </c>
      <c r="W2998" s="108" t="str">
        <f>IF($N2998="", "", SUM($D$11:$D2998))</f>
        <v/>
      </c>
      <c r="X2998" s="111" t="str">
        <f t="shared" si="657"/>
        <v/>
      </c>
      <c r="Y2998" s="114" t="str">
        <f t="shared" si="661"/>
        <v/>
      </c>
      <c r="Z2998" s="111" t="str">
        <f>IF(X2998="", "", X2998-SUM($Z$11:$Z2997))</f>
        <v/>
      </c>
      <c r="AA2998" s="111" t="str">
        <f>IF($Y2998="", "", $Y2998-SUM($AA$11:$AA2997))</f>
        <v/>
      </c>
      <c r="AB2998" s="111" t="str">
        <f t="shared" si="662"/>
        <v/>
      </c>
      <c r="AC2998" s="121" t="str">
        <f t="shared" si="658"/>
        <v/>
      </c>
      <c r="AD2998" s="122" t="str">
        <f t="shared" si="659"/>
        <v/>
      </c>
      <c r="AE2998" s="123" t="str">
        <f t="shared" si="663"/>
        <v/>
      </c>
      <c r="AG2998" s="150" t="str">
        <f t="shared" si="660"/>
        <v/>
      </c>
    </row>
    <row r="2999" spans="1:33" x14ac:dyDescent="0.25">
      <c r="A2999" s="56"/>
      <c r="B2999" s="70"/>
      <c r="C2999" s="76"/>
      <c r="D2999" s="73"/>
      <c r="E2999" s="79"/>
      <c r="F2999" s="56"/>
      <c r="G2999" s="13" t="str">
        <f t="shared" si="651"/>
        <v/>
      </c>
      <c r="H2999" s="56"/>
      <c r="K2999" s="128"/>
      <c r="L2999" s="128"/>
      <c r="M2999" s="128"/>
      <c r="N2999" s="84" t="str">
        <f t="shared" si="652"/>
        <v/>
      </c>
      <c r="O2999" s="128"/>
      <c r="P2999" s="84" t="str">
        <f t="shared" si="653"/>
        <v/>
      </c>
      <c r="Q2999" s="84" t="str">
        <f t="shared" si="650"/>
        <v/>
      </c>
      <c r="R2999" s="84" t="str">
        <f t="shared" si="654"/>
        <v/>
      </c>
      <c r="S2999" s="84" t="str">
        <f t="shared" si="655"/>
        <v/>
      </c>
      <c r="U2999" s="84" t="str">
        <f t="shared" si="656"/>
        <v/>
      </c>
      <c r="W2999" s="108" t="str">
        <f>IF($N2999="", "", SUM($D$11:$D2999))</f>
        <v/>
      </c>
      <c r="X2999" s="111" t="str">
        <f t="shared" si="657"/>
        <v/>
      </c>
      <c r="Y2999" s="114" t="str">
        <f t="shared" si="661"/>
        <v/>
      </c>
      <c r="Z2999" s="111" t="str">
        <f>IF(X2999="", "", X2999-SUM($Z$11:$Z2998))</f>
        <v/>
      </c>
      <c r="AA2999" s="111" t="str">
        <f>IF($Y2999="", "", $Y2999-SUM($AA$11:$AA2998))</f>
        <v/>
      </c>
      <c r="AB2999" s="111" t="str">
        <f t="shared" si="662"/>
        <v/>
      </c>
      <c r="AC2999" s="121" t="str">
        <f t="shared" si="658"/>
        <v/>
      </c>
      <c r="AD2999" s="122" t="str">
        <f t="shared" si="659"/>
        <v/>
      </c>
      <c r="AE2999" s="123" t="str">
        <f t="shared" si="663"/>
        <v/>
      </c>
      <c r="AG2999" s="150" t="str">
        <f t="shared" si="660"/>
        <v/>
      </c>
    </row>
    <row r="3000" spans="1:33" x14ac:dyDescent="0.25">
      <c r="A3000" s="56"/>
      <c r="B3000" s="70"/>
      <c r="C3000" s="76"/>
      <c r="D3000" s="73"/>
      <c r="E3000" s="79"/>
      <c r="F3000" s="56"/>
      <c r="G3000" s="13" t="str">
        <f t="shared" si="651"/>
        <v/>
      </c>
      <c r="H3000" s="56"/>
      <c r="K3000" s="128"/>
      <c r="L3000" s="128"/>
      <c r="M3000" s="128"/>
      <c r="N3000" s="84" t="str">
        <f t="shared" si="652"/>
        <v/>
      </c>
      <c r="O3000" s="128"/>
      <c r="P3000" s="84" t="str">
        <f t="shared" si="653"/>
        <v/>
      </c>
      <c r="Q3000" s="84" t="str">
        <f t="shared" si="650"/>
        <v/>
      </c>
      <c r="R3000" s="84" t="str">
        <f t="shared" si="654"/>
        <v/>
      </c>
      <c r="S3000" s="84" t="str">
        <f t="shared" si="655"/>
        <v/>
      </c>
      <c r="U3000" s="84" t="str">
        <f t="shared" si="656"/>
        <v/>
      </c>
      <c r="W3000" s="108" t="str">
        <f>IF($N3000="", "", SUM($D$11:$D3000))</f>
        <v/>
      </c>
      <c r="X3000" s="111" t="str">
        <f t="shared" si="657"/>
        <v/>
      </c>
      <c r="Y3000" s="114" t="str">
        <f t="shared" si="661"/>
        <v/>
      </c>
      <c r="Z3000" s="111" t="str">
        <f>IF(X3000="", "", X3000-SUM($Z$11:$Z2999))</f>
        <v/>
      </c>
      <c r="AA3000" s="111" t="str">
        <f>IF($Y3000="", "", $Y3000-SUM($AA$11:$AA2999))</f>
        <v/>
      </c>
      <c r="AB3000" s="111" t="str">
        <f t="shared" si="662"/>
        <v/>
      </c>
      <c r="AC3000" s="121" t="str">
        <f t="shared" si="658"/>
        <v/>
      </c>
      <c r="AD3000" s="122" t="str">
        <f t="shared" si="659"/>
        <v/>
      </c>
      <c r="AE3000" s="123" t="str">
        <f t="shared" si="663"/>
        <v/>
      </c>
      <c r="AG3000" s="150" t="str">
        <f t="shared" si="660"/>
        <v/>
      </c>
    </row>
    <row r="3001" spans="1:33" x14ac:dyDescent="0.25">
      <c r="A3001" s="56"/>
      <c r="B3001" s="70"/>
      <c r="C3001" s="76"/>
      <c r="D3001" s="73"/>
      <c r="E3001" s="79"/>
      <c r="F3001" s="56"/>
      <c r="G3001" s="13" t="str">
        <f t="shared" si="651"/>
        <v/>
      </c>
      <c r="H3001" s="56"/>
      <c r="K3001" s="128"/>
      <c r="L3001" s="128"/>
      <c r="M3001" s="128"/>
      <c r="N3001" s="84" t="str">
        <f t="shared" si="652"/>
        <v/>
      </c>
      <c r="O3001" s="128"/>
      <c r="P3001" s="84" t="str">
        <f t="shared" si="653"/>
        <v/>
      </c>
      <c r="Q3001" s="84" t="str">
        <f t="shared" si="650"/>
        <v/>
      </c>
      <c r="R3001" s="84" t="str">
        <f t="shared" si="654"/>
        <v/>
      </c>
      <c r="S3001" s="84" t="str">
        <f t="shared" si="655"/>
        <v/>
      </c>
      <c r="U3001" s="84" t="str">
        <f t="shared" si="656"/>
        <v/>
      </c>
      <c r="W3001" s="108" t="str">
        <f>IF($N3001="", "", SUM($D$11:$D3001))</f>
        <v/>
      </c>
      <c r="X3001" s="111" t="str">
        <f t="shared" si="657"/>
        <v/>
      </c>
      <c r="Y3001" s="114" t="str">
        <f t="shared" si="661"/>
        <v/>
      </c>
      <c r="Z3001" s="111" t="str">
        <f>IF(X3001="", "", X3001-SUM($Z$11:$Z3000))</f>
        <v/>
      </c>
      <c r="AA3001" s="111" t="str">
        <f>IF($Y3001="", "", $Y3001-SUM($AA$11:$AA3000))</f>
        <v/>
      </c>
      <c r="AB3001" s="111" t="str">
        <f t="shared" si="662"/>
        <v/>
      </c>
      <c r="AC3001" s="121" t="str">
        <f t="shared" si="658"/>
        <v/>
      </c>
      <c r="AD3001" s="122" t="str">
        <f t="shared" si="659"/>
        <v/>
      </c>
      <c r="AE3001" s="123" t="str">
        <f t="shared" si="663"/>
        <v/>
      </c>
      <c r="AG3001" s="150" t="str">
        <f t="shared" si="660"/>
        <v/>
      </c>
    </row>
    <row r="3002" spans="1:33" x14ac:dyDescent="0.25">
      <c r="A3002" s="56"/>
      <c r="B3002" s="70"/>
      <c r="C3002" s="76"/>
      <c r="D3002" s="73"/>
      <c r="E3002" s="79"/>
      <c r="F3002" s="56"/>
      <c r="G3002" s="13" t="str">
        <f t="shared" si="651"/>
        <v/>
      </c>
      <c r="H3002" s="56"/>
      <c r="K3002" s="128"/>
      <c r="L3002" s="128"/>
      <c r="M3002" s="128"/>
      <c r="N3002" s="84" t="str">
        <f t="shared" si="652"/>
        <v/>
      </c>
      <c r="O3002" s="128"/>
      <c r="P3002" s="84" t="str">
        <f t="shared" si="653"/>
        <v/>
      </c>
      <c r="Q3002" s="84" t="str">
        <f t="shared" si="650"/>
        <v/>
      </c>
      <c r="R3002" s="84" t="str">
        <f t="shared" si="654"/>
        <v/>
      </c>
      <c r="S3002" s="84" t="str">
        <f t="shared" si="655"/>
        <v/>
      </c>
      <c r="U3002" s="84" t="str">
        <f t="shared" si="656"/>
        <v/>
      </c>
      <c r="W3002" s="108" t="str">
        <f>IF($N3002="", "", SUM($D$11:$D3002))</f>
        <v/>
      </c>
      <c r="X3002" s="111" t="str">
        <f t="shared" si="657"/>
        <v/>
      </c>
      <c r="Y3002" s="114" t="str">
        <f t="shared" si="661"/>
        <v/>
      </c>
      <c r="Z3002" s="111" t="str">
        <f>IF(X3002="", "", X3002-SUM($Z$11:$Z3001))</f>
        <v/>
      </c>
      <c r="AA3002" s="111" t="str">
        <f>IF($Y3002="", "", $Y3002-SUM($AA$11:$AA3001))</f>
        <v/>
      </c>
      <c r="AB3002" s="111" t="str">
        <f t="shared" si="662"/>
        <v/>
      </c>
      <c r="AC3002" s="121" t="str">
        <f t="shared" si="658"/>
        <v/>
      </c>
      <c r="AD3002" s="122" t="str">
        <f t="shared" si="659"/>
        <v/>
      </c>
      <c r="AE3002" s="123" t="str">
        <f t="shared" si="663"/>
        <v/>
      </c>
      <c r="AG3002" s="150" t="str">
        <f t="shared" si="660"/>
        <v/>
      </c>
    </row>
    <row r="3003" spans="1:33" x14ac:dyDescent="0.25">
      <c r="A3003" s="56"/>
      <c r="B3003" s="70"/>
      <c r="C3003" s="76"/>
      <c r="D3003" s="73"/>
      <c r="E3003" s="79"/>
      <c r="F3003" s="56"/>
      <c r="G3003" s="13" t="str">
        <f t="shared" si="651"/>
        <v/>
      </c>
      <c r="H3003" s="56"/>
      <c r="K3003" s="128"/>
      <c r="L3003" s="128"/>
      <c r="M3003" s="128"/>
      <c r="N3003" s="84" t="str">
        <f t="shared" si="652"/>
        <v/>
      </c>
      <c r="O3003" s="128"/>
      <c r="P3003" s="84" t="str">
        <f t="shared" si="653"/>
        <v/>
      </c>
      <c r="Q3003" s="84" t="str">
        <f t="shared" si="650"/>
        <v/>
      </c>
      <c r="R3003" s="84" t="str">
        <f t="shared" si="654"/>
        <v/>
      </c>
      <c r="S3003" s="84" t="str">
        <f t="shared" si="655"/>
        <v/>
      </c>
      <c r="U3003" s="84" t="str">
        <f t="shared" si="656"/>
        <v/>
      </c>
      <c r="W3003" s="108" t="str">
        <f>IF($N3003="", "", SUM($D$11:$D3003))</f>
        <v/>
      </c>
      <c r="X3003" s="111" t="str">
        <f t="shared" si="657"/>
        <v/>
      </c>
      <c r="Y3003" s="114" t="str">
        <f t="shared" si="661"/>
        <v/>
      </c>
      <c r="Z3003" s="111" t="str">
        <f>IF(X3003="", "", X3003-SUM($Z$11:$Z3002))</f>
        <v/>
      </c>
      <c r="AA3003" s="111" t="str">
        <f>IF($Y3003="", "", $Y3003-SUM($AA$11:$AA3002))</f>
        <v/>
      </c>
      <c r="AB3003" s="111" t="str">
        <f t="shared" si="662"/>
        <v/>
      </c>
      <c r="AC3003" s="121" t="str">
        <f t="shared" si="658"/>
        <v/>
      </c>
      <c r="AD3003" s="122" t="str">
        <f t="shared" si="659"/>
        <v/>
      </c>
      <c r="AE3003" s="123" t="str">
        <f t="shared" si="663"/>
        <v/>
      </c>
      <c r="AG3003" s="150" t="str">
        <f t="shared" si="660"/>
        <v/>
      </c>
    </row>
    <row r="3004" spans="1:33" x14ac:dyDescent="0.25">
      <c r="A3004" s="56"/>
      <c r="B3004" s="70"/>
      <c r="C3004" s="76"/>
      <c r="D3004" s="73"/>
      <c r="E3004" s="79"/>
      <c r="F3004" s="56"/>
      <c r="G3004" s="13" t="str">
        <f t="shared" si="651"/>
        <v/>
      </c>
      <c r="H3004" s="56"/>
      <c r="K3004" s="128"/>
      <c r="L3004" s="128"/>
      <c r="M3004" s="128"/>
      <c r="N3004" s="84" t="str">
        <f t="shared" si="652"/>
        <v/>
      </c>
      <c r="O3004" s="128"/>
      <c r="P3004" s="84" t="str">
        <f t="shared" si="653"/>
        <v/>
      </c>
      <c r="Q3004" s="84" t="str">
        <f t="shared" si="650"/>
        <v/>
      </c>
      <c r="R3004" s="84" t="str">
        <f t="shared" si="654"/>
        <v/>
      </c>
      <c r="S3004" s="84" t="str">
        <f t="shared" si="655"/>
        <v/>
      </c>
      <c r="U3004" s="84" t="str">
        <f t="shared" si="656"/>
        <v/>
      </c>
      <c r="W3004" s="108" t="str">
        <f>IF($N3004="", "", SUM($D$11:$D3004))</f>
        <v/>
      </c>
      <c r="X3004" s="111" t="str">
        <f t="shared" si="657"/>
        <v/>
      </c>
      <c r="Y3004" s="114" t="str">
        <f t="shared" si="661"/>
        <v/>
      </c>
      <c r="Z3004" s="111" t="str">
        <f>IF(X3004="", "", X3004-SUM($Z$11:$Z3003))</f>
        <v/>
      </c>
      <c r="AA3004" s="111" t="str">
        <f>IF($Y3004="", "", $Y3004-SUM($AA$11:$AA3003))</f>
        <v/>
      </c>
      <c r="AB3004" s="111" t="str">
        <f t="shared" si="662"/>
        <v/>
      </c>
      <c r="AC3004" s="121" t="str">
        <f t="shared" si="658"/>
        <v/>
      </c>
      <c r="AD3004" s="122" t="str">
        <f t="shared" si="659"/>
        <v/>
      </c>
      <c r="AE3004" s="123" t="str">
        <f t="shared" si="663"/>
        <v/>
      </c>
      <c r="AG3004" s="150" t="str">
        <f t="shared" si="660"/>
        <v/>
      </c>
    </row>
    <row r="3005" spans="1:33" x14ac:dyDescent="0.25">
      <c r="A3005" s="56"/>
      <c r="B3005" s="70"/>
      <c r="C3005" s="76"/>
      <c r="D3005" s="73"/>
      <c r="E3005" s="79"/>
      <c r="F3005" s="56"/>
      <c r="G3005" s="13" t="str">
        <f t="shared" si="651"/>
        <v/>
      </c>
      <c r="H3005" s="56"/>
      <c r="K3005" s="128"/>
      <c r="L3005" s="128"/>
      <c r="M3005" s="128"/>
      <c r="N3005" s="84" t="str">
        <f t="shared" si="652"/>
        <v/>
      </c>
      <c r="O3005" s="128"/>
      <c r="P3005" s="84" t="str">
        <f t="shared" si="653"/>
        <v/>
      </c>
      <c r="Q3005" s="84" t="str">
        <f t="shared" si="650"/>
        <v/>
      </c>
      <c r="R3005" s="84" t="str">
        <f t="shared" si="654"/>
        <v/>
      </c>
      <c r="S3005" s="84" t="str">
        <f t="shared" si="655"/>
        <v/>
      </c>
      <c r="U3005" s="84" t="str">
        <f t="shared" si="656"/>
        <v/>
      </c>
      <c r="W3005" s="108" t="str">
        <f>IF($N3005="", "", SUM($D$11:$D3005))</f>
        <v/>
      </c>
      <c r="X3005" s="111" t="str">
        <f t="shared" si="657"/>
        <v/>
      </c>
      <c r="Y3005" s="114" t="str">
        <f t="shared" si="661"/>
        <v/>
      </c>
      <c r="Z3005" s="111" t="str">
        <f>IF(X3005="", "", X3005-SUM($Z$11:$Z3004))</f>
        <v/>
      </c>
      <c r="AA3005" s="111" t="str">
        <f>IF($Y3005="", "", $Y3005-SUM($AA$11:$AA3004))</f>
        <v/>
      </c>
      <c r="AB3005" s="111" t="str">
        <f t="shared" si="662"/>
        <v/>
      </c>
      <c r="AC3005" s="121" t="str">
        <f t="shared" si="658"/>
        <v/>
      </c>
      <c r="AD3005" s="122" t="str">
        <f t="shared" si="659"/>
        <v/>
      </c>
      <c r="AE3005" s="123" t="str">
        <f t="shared" si="663"/>
        <v/>
      </c>
      <c r="AG3005" s="150" t="str">
        <f t="shared" si="660"/>
        <v/>
      </c>
    </row>
    <row r="3006" spans="1:33" x14ac:dyDescent="0.25">
      <c r="A3006" s="56"/>
      <c r="B3006" s="70"/>
      <c r="C3006" s="76"/>
      <c r="D3006" s="73"/>
      <c r="E3006" s="79"/>
      <c r="F3006" s="56"/>
      <c r="G3006" s="13" t="str">
        <f t="shared" si="651"/>
        <v/>
      </c>
      <c r="H3006" s="56"/>
      <c r="K3006" s="128"/>
      <c r="L3006" s="128"/>
      <c r="M3006" s="128"/>
      <c r="N3006" s="84" t="str">
        <f t="shared" si="652"/>
        <v/>
      </c>
      <c r="O3006" s="128"/>
      <c r="P3006" s="84" t="str">
        <f t="shared" si="653"/>
        <v/>
      </c>
      <c r="Q3006" s="84" t="str">
        <f t="shared" si="650"/>
        <v/>
      </c>
      <c r="R3006" s="84" t="str">
        <f t="shared" si="654"/>
        <v/>
      </c>
      <c r="S3006" s="84" t="str">
        <f t="shared" si="655"/>
        <v/>
      </c>
      <c r="U3006" s="84" t="str">
        <f t="shared" si="656"/>
        <v/>
      </c>
      <c r="W3006" s="108" t="str">
        <f>IF($N3006="", "", SUM($D$11:$D3006))</f>
        <v/>
      </c>
      <c r="X3006" s="111" t="str">
        <f t="shared" si="657"/>
        <v/>
      </c>
      <c r="Y3006" s="114" t="str">
        <f t="shared" si="661"/>
        <v/>
      </c>
      <c r="Z3006" s="111" t="str">
        <f>IF(X3006="", "", X3006-SUM($Z$11:$Z3005))</f>
        <v/>
      </c>
      <c r="AA3006" s="111" t="str">
        <f>IF($Y3006="", "", $Y3006-SUM($AA$11:$AA3005))</f>
        <v/>
      </c>
      <c r="AB3006" s="111" t="str">
        <f t="shared" si="662"/>
        <v/>
      </c>
      <c r="AC3006" s="121" t="str">
        <f t="shared" si="658"/>
        <v/>
      </c>
      <c r="AD3006" s="122" t="str">
        <f t="shared" si="659"/>
        <v/>
      </c>
      <c r="AE3006" s="123" t="str">
        <f t="shared" si="663"/>
        <v/>
      </c>
      <c r="AG3006" s="150" t="str">
        <f t="shared" si="660"/>
        <v/>
      </c>
    </row>
    <row r="3007" spans="1:33" x14ac:dyDescent="0.25">
      <c r="A3007" s="56"/>
      <c r="B3007" s="70"/>
      <c r="C3007" s="76"/>
      <c r="D3007" s="73"/>
      <c r="E3007" s="79"/>
      <c r="F3007" s="56"/>
      <c r="G3007" s="13" t="str">
        <f t="shared" si="651"/>
        <v/>
      </c>
      <c r="H3007" s="56"/>
      <c r="K3007" s="128"/>
      <c r="L3007" s="128"/>
      <c r="M3007" s="128"/>
      <c r="N3007" s="84" t="str">
        <f t="shared" si="652"/>
        <v/>
      </c>
      <c r="O3007" s="128"/>
      <c r="P3007" s="84" t="str">
        <f t="shared" si="653"/>
        <v/>
      </c>
      <c r="Q3007" s="84" t="str">
        <f t="shared" si="650"/>
        <v/>
      </c>
      <c r="R3007" s="84" t="str">
        <f t="shared" si="654"/>
        <v/>
      </c>
      <c r="S3007" s="84" t="str">
        <f t="shared" si="655"/>
        <v/>
      </c>
      <c r="U3007" s="84" t="str">
        <f t="shared" si="656"/>
        <v/>
      </c>
      <c r="W3007" s="108" t="str">
        <f>IF($N3007="", "", SUM($D$11:$D3007))</f>
        <v/>
      </c>
      <c r="X3007" s="111" t="str">
        <f t="shared" si="657"/>
        <v/>
      </c>
      <c r="Y3007" s="114" t="str">
        <f t="shared" si="661"/>
        <v/>
      </c>
      <c r="Z3007" s="111" t="str">
        <f>IF(X3007="", "", X3007-SUM($Z$11:$Z3006))</f>
        <v/>
      </c>
      <c r="AA3007" s="111" t="str">
        <f>IF($Y3007="", "", $Y3007-SUM($AA$11:$AA3006))</f>
        <v/>
      </c>
      <c r="AB3007" s="111" t="str">
        <f t="shared" si="662"/>
        <v/>
      </c>
      <c r="AC3007" s="121" t="str">
        <f t="shared" si="658"/>
        <v/>
      </c>
      <c r="AD3007" s="122" t="str">
        <f t="shared" si="659"/>
        <v/>
      </c>
      <c r="AE3007" s="123" t="str">
        <f t="shared" si="663"/>
        <v/>
      </c>
      <c r="AG3007" s="150" t="str">
        <f t="shared" si="660"/>
        <v/>
      </c>
    </row>
    <row r="3008" spans="1:33" x14ac:dyDescent="0.25">
      <c r="A3008" s="56"/>
      <c r="B3008" s="70"/>
      <c r="C3008" s="76"/>
      <c r="D3008" s="73"/>
      <c r="E3008" s="79"/>
      <c r="F3008" s="56"/>
      <c r="G3008" s="13" t="str">
        <f t="shared" si="651"/>
        <v/>
      </c>
      <c r="H3008" s="56"/>
      <c r="K3008" s="128"/>
      <c r="L3008" s="128"/>
      <c r="M3008" s="128"/>
      <c r="N3008" s="84" t="str">
        <f t="shared" si="652"/>
        <v/>
      </c>
      <c r="O3008" s="128"/>
      <c r="P3008" s="84" t="str">
        <f t="shared" si="653"/>
        <v/>
      </c>
      <c r="Q3008" s="84" t="str">
        <f t="shared" si="650"/>
        <v/>
      </c>
      <c r="R3008" s="84" t="str">
        <f t="shared" si="654"/>
        <v/>
      </c>
      <c r="S3008" s="84" t="str">
        <f t="shared" si="655"/>
        <v/>
      </c>
      <c r="U3008" s="84" t="str">
        <f t="shared" si="656"/>
        <v/>
      </c>
      <c r="W3008" s="108" t="str">
        <f>IF($N3008="", "", SUM($D$11:$D3008))</f>
        <v/>
      </c>
      <c r="X3008" s="111" t="str">
        <f t="shared" si="657"/>
        <v/>
      </c>
      <c r="Y3008" s="114" t="str">
        <f t="shared" si="661"/>
        <v/>
      </c>
      <c r="Z3008" s="111" t="str">
        <f>IF(X3008="", "", X3008-SUM($Z$11:$Z3007))</f>
        <v/>
      </c>
      <c r="AA3008" s="111" t="str">
        <f>IF($Y3008="", "", $Y3008-SUM($AA$11:$AA3007))</f>
        <v/>
      </c>
      <c r="AB3008" s="111" t="str">
        <f t="shared" si="662"/>
        <v/>
      </c>
      <c r="AC3008" s="121" t="str">
        <f t="shared" si="658"/>
        <v/>
      </c>
      <c r="AD3008" s="122" t="str">
        <f t="shared" si="659"/>
        <v/>
      </c>
      <c r="AE3008" s="123" t="str">
        <f t="shared" si="663"/>
        <v/>
      </c>
      <c r="AG3008" s="150" t="str">
        <f t="shared" si="660"/>
        <v/>
      </c>
    </row>
    <row r="3009" spans="1:33" x14ac:dyDescent="0.25">
      <c r="A3009" s="56"/>
      <c r="B3009" s="70"/>
      <c r="C3009" s="76"/>
      <c r="D3009" s="73"/>
      <c r="E3009" s="79"/>
      <c r="F3009" s="56"/>
      <c r="G3009" s="13" t="str">
        <f t="shared" si="651"/>
        <v/>
      </c>
      <c r="H3009" s="56"/>
      <c r="K3009" s="128"/>
      <c r="L3009" s="128"/>
      <c r="M3009" s="128"/>
      <c r="N3009" s="84" t="str">
        <f t="shared" si="652"/>
        <v/>
      </c>
      <c r="O3009" s="128"/>
      <c r="P3009" s="84" t="str">
        <f t="shared" si="653"/>
        <v/>
      </c>
      <c r="Q3009" s="84" t="str">
        <f t="shared" si="650"/>
        <v/>
      </c>
      <c r="R3009" s="84" t="str">
        <f t="shared" si="654"/>
        <v/>
      </c>
      <c r="S3009" s="84" t="str">
        <f t="shared" si="655"/>
        <v/>
      </c>
      <c r="U3009" s="84" t="str">
        <f t="shared" si="656"/>
        <v/>
      </c>
      <c r="W3009" s="108" t="str">
        <f>IF($N3009="", "", SUM($D$11:$D3009))</f>
        <v/>
      </c>
      <c r="X3009" s="111" t="str">
        <f t="shared" si="657"/>
        <v/>
      </c>
      <c r="Y3009" s="114" t="str">
        <f t="shared" si="661"/>
        <v/>
      </c>
      <c r="Z3009" s="111" t="str">
        <f>IF(X3009="", "", X3009-SUM($Z$11:$Z3008))</f>
        <v/>
      </c>
      <c r="AA3009" s="111" t="str">
        <f>IF($Y3009="", "", $Y3009-SUM($AA$11:$AA3008))</f>
        <v/>
      </c>
      <c r="AB3009" s="111" t="str">
        <f t="shared" si="662"/>
        <v/>
      </c>
      <c r="AC3009" s="121" t="str">
        <f t="shared" si="658"/>
        <v/>
      </c>
      <c r="AD3009" s="122" t="str">
        <f t="shared" si="659"/>
        <v/>
      </c>
      <c r="AE3009" s="123" t="str">
        <f t="shared" si="663"/>
        <v/>
      </c>
      <c r="AG3009" s="150" t="str">
        <f t="shared" si="660"/>
        <v/>
      </c>
    </row>
    <row r="3010" spans="1:33" x14ac:dyDescent="0.25">
      <c r="A3010" s="56"/>
      <c r="B3010" s="70"/>
      <c r="C3010" s="76"/>
      <c r="D3010" s="73"/>
      <c r="E3010" s="79"/>
      <c r="F3010" s="56"/>
      <c r="G3010" s="13" t="str">
        <f t="shared" si="651"/>
        <v/>
      </c>
      <c r="H3010" s="56"/>
      <c r="K3010" s="128"/>
      <c r="L3010" s="128"/>
      <c r="M3010" s="128"/>
      <c r="N3010" s="84" t="str">
        <f t="shared" si="652"/>
        <v/>
      </c>
      <c r="O3010" s="128"/>
      <c r="P3010" s="84" t="str">
        <f t="shared" si="653"/>
        <v/>
      </c>
      <c r="Q3010" s="84" t="str">
        <f t="shared" si="650"/>
        <v/>
      </c>
      <c r="R3010" s="84" t="str">
        <f t="shared" si="654"/>
        <v/>
      </c>
      <c r="S3010" s="84" t="str">
        <f t="shared" si="655"/>
        <v/>
      </c>
      <c r="U3010" s="84" t="str">
        <f t="shared" si="656"/>
        <v/>
      </c>
      <c r="W3010" s="108" t="str">
        <f>IF($N3010="", "", SUM($D$11:$D3010))</f>
        <v/>
      </c>
      <c r="X3010" s="111" t="str">
        <f t="shared" si="657"/>
        <v/>
      </c>
      <c r="Y3010" s="114" t="str">
        <f t="shared" si="661"/>
        <v/>
      </c>
      <c r="Z3010" s="111" t="str">
        <f>IF(X3010="", "", X3010-SUM($Z$11:$Z3009))</f>
        <v/>
      </c>
      <c r="AA3010" s="111" t="str">
        <f>IF($Y3010="", "", $Y3010-SUM($AA$11:$AA3009))</f>
        <v/>
      </c>
      <c r="AB3010" s="111" t="str">
        <f t="shared" si="662"/>
        <v/>
      </c>
      <c r="AC3010" s="121" t="str">
        <f t="shared" si="658"/>
        <v/>
      </c>
      <c r="AD3010" s="122" t="str">
        <f t="shared" si="659"/>
        <v/>
      </c>
      <c r="AE3010" s="123" t="str">
        <f t="shared" si="663"/>
        <v/>
      </c>
      <c r="AG3010" s="150" t="str">
        <f t="shared" si="660"/>
        <v/>
      </c>
    </row>
    <row r="3011" spans="1:33" x14ac:dyDescent="0.25">
      <c r="A3011" s="56"/>
      <c r="B3011" s="70"/>
      <c r="C3011" s="76"/>
      <c r="D3011" s="73"/>
      <c r="E3011" s="79"/>
      <c r="F3011" s="56"/>
      <c r="G3011" s="13" t="str">
        <f t="shared" si="651"/>
        <v/>
      </c>
      <c r="H3011" s="56"/>
      <c r="K3011" s="128"/>
      <c r="L3011" s="128"/>
      <c r="M3011" s="128"/>
      <c r="N3011" s="84" t="str">
        <f t="shared" si="652"/>
        <v/>
      </c>
      <c r="O3011" s="128"/>
      <c r="P3011" s="84" t="str">
        <f t="shared" si="653"/>
        <v/>
      </c>
      <c r="Q3011" s="84" t="str">
        <f t="shared" si="650"/>
        <v/>
      </c>
      <c r="R3011" s="84" t="str">
        <f t="shared" si="654"/>
        <v/>
      </c>
      <c r="S3011" s="84" t="str">
        <f t="shared" si="655"/>
        <v/>
      </c>
      <c r="U3011" s="84" t="str">
        <f t="shared" si="656"/>
        <v/>
      </c>
      <c r="W3011" s="108" t="str">
        <f>IF($N3011="", "", SUM($D$11:$D3011))</f>
        <v/>
      </c>
      <c r="X3011" s="111" t="str">
        <f t="shared" si="657"/>
        <v/>
      </c>
      <c r="Y3011" s="114" t="str">
        <f t="shared" si="661"/>
        <v/>
      </c>
      <c r="Z3011" s="111" t="str">
        <f>IF(X3011="", "", X3011-SUM($Z$11:$Z3010))</f>
        <v/>
      </c>
      <c r="AA3011" s="111" t="str">
        <f>IF($Y3011="", "", $Y3011-SUM($AA$11:$AA3010))</f>
        <v/>
      </c>
      <c r="AB3011" s="111" t="str">
        <f t="shared" si="662"/>
        <v/>
      </c>
      <c r="AC3011" s="121" t="str">
        <f t="shared" si="658"/>
        <v/>
      </c>
      <c r="AD3011" s="122" t="str">
        <f t="shared" si="659"/>
        <v/>
      </c>
      <c r="AE3011" s="123" t="str">
        <f t="shared" si="663"/>
        <v/>
      </c>
      <c r="AG3011" s="150" t="str">
        <f t="shared" si="660"/>
        <v/>
      </c>
    </row>
    <row r="3012" spans="1:33" x14ac:dyDescent="0.25">
      <c r="A3012" s="56"/>
      <c r="B3012" s="70"/>
      <c r="C3012" s="76"/>
      <c r="D3012" s="73"/>
      <c r="E3012" s="79"/>
      <c r="F3012" s="56"/>
      <c r="G3012" s="13" t="str">
        <f t="shared" si="651"/>
        <v/>
      </c>
      <c r="H3012" s="56"/>
      <c r="K3012" s="128"/>
      <c r="L3012" s="128"/>
      <c r="M3012" s="128"/>
      <c r="N3012" s="84" t="str">
        <f t="shared" si="652"/>
        <v/>
      </c>
      <c r="O3012" s="128"/>
      <c r="P3012" s="84" t="str">
        <f t="shared" si="653"/>
        <v/>
      </c>
      <c r="Q3012" s="84" t="str">
        <f t="shared" si="650"/>
        <v/>
      </c>
      <c r="R3012" s="84" t="str">
        <f t="shared" si="654"/>
        <v/>
      </c>
      <c r="S3012" s="84" t="str">
        <f t="shared" si="655"/>
        <v/>
      </c>
      <c r="U3012" s="84" t="str">
        <f t="shared" si="656"/>
        <v/>
      </c>
      <c r="W3012" s="108" t="str">
        <f>IF($N3012="", "", SUM($D$11:$D3012))</f>
        <v/>
      </c>
      <c r="X3012" s="111" t="str">
        <f t="shared" si="657"/>
        <v/>
      </c>
      <c r="Y3012" s="114" t="str">
        <f t="shared" si="661"/>
        <v/>
      </c>
      <c r="Z3012" s="111" t="str">
        <f>IF(X3012="", "", X3012-SUM($Z$11:$Z3011))</f>
        <v/>
      </c>
      <c r="AA3012" s="111" t="str">
        <f>IF($Y3012="", "", $Y3012-SUM($AA$11:$AA3011))</f>
        <v/>
      </c>
      <c r="AB3012" s="111" t="str">
        <f t="shared" si="662"/>
        <v/>
      </c>
      <c r="AC3012" s="121" t="str">
        <f t="shared" si="658"/>
        <v/>
      </c>
      <c r="AD3012" s="122" t="str">
        <f t="shared" si="659"/>
        <v/>
      </c>
      <c r="AE3012" s="123" t="str">
        <f t="shared" si="663"/>
        <v/>
      </c>
      <c r="AG3012" s="150" t="str">
        <f t="shared" si="660"/>
        <v/>
      </c>
    </row>
    <row r="3013" spans="1:33" x14ac:dyDescent="0.25">
      <c r="A3013" s="56"/>
      <c r="B3013" s="70"/>
      <c r="C3013" s="76"/>
      <c r="D3013" s="73"/>
      <c r="E3013" s="79"/>
      <c r="F3013" s="56"/>
      <c r="G3013" s="13" t="str">
        <f t="shared" si="651"/>
        <v/>
      </c>
      <c r="H3013" s="56"/>
      <c r="K3013" s="128"/>
      <c r="L3013" s="128"/>
      <c r="M3013" s="128"/>
      <c r="N3013" s="84" t="str">
        <f t="shared" si="652"/>
        <v/>
      </c>
      <c r="O3013" s="128"/>
      <c r="P3013" s="84" t="str">
        <f t="shared" si="653"/>
        <v/>
      </c>
      <c r="Q3013" s="84" t="str">
        <f t="shared" si="650"/>
        <v/>
      </c>
      <c r="R3013" s="84" t="str">
        <f t="shared" si="654"/>
        <v/>
      </c>
      <c r="S3013" s="84" t="str">
        <f t="shared" si="655"/>
        <v/>
      </c>
      <c r="U3013" s="84" t="str">
        <f t="shared" si="656"/>
        <v/>
      </c>
      <c r="W3013" s="108" t="str">
        <f>IF($N3013="", "", SUM($D$11:$D3013))</f>
        <v/>
      </c>
      <c r="X3013" s="111" t="str">
        <f t="shared" si="657"/>
        <v/>
      </c>
      <c r="Y3013" s="114" t="str">
        <f t="shared" si="661"/>
        <v/>
      </c>
      <c r="Z3013" s="111" t="str">
        <f>IF(X3013="", "", X3013-SUM($Z$11:$Z3012))</f>
        <v/>
      </c>
      <c r="AA3013" s="111" t="str">
        <f>IF($Y3013="", "", $Y3013-SUM($AA$11:$AA3012))</f>
        <v/>
      </c>
      <c r="AB3013" s="111" t="str">
        <f t="shared" si="662"/>
        <v/>
      </c>
      <c r="AC3013" s="121" t="str">
        <f t="shared" si="658"/>
        <v/>
      </c>
      <c r="AD3013" s="122" t="str">
        <f t="shared" si="659"/>
        <v/>
      </c>
      <c r="AE3013" s="123" t="str">
        <f t="shared" si="663"/>
        <v/>
      </c>
      <c r="AG3013" s="150" t="str">
        <f t="shared" si="660"/>
        <v/>
      </c>
    </row>
    <row r="3014" spans="1:33" x14ac:dyDescent="0.25">
      <c r="A3014" s="56"/>
      <c r="B3014" s="70"/>
      <c r="C3014" s="76"/>
      <c r="D3014" s="73"/>
      <c r="E3014" s="79"/>
      <c r="F3014" s="56"/>
      <c r="G3014" s="13" t="str">
        <f t="shared" si="651"/>
        <v/>
      </c>
      <c r="H3014" s="56"/>
      <c r="K3014" s="128"/>
      <c r="L3014" s="128"/>
      <c r="M3014" s="128"/>
      <c r="N3014" s="84" t="str">
        <f t="shared" si="652"/>
        <v/>
      </c>
      <c r="O3014" s="128"/>
      <c r="P3014" s="84" t="str">
        <f t="shared" si="653"/>
        <v/>
      </c>
      <c r="Q3014" s="84" t="str">
        <f t="shared" si="650"/>
        <v/>
      </c>
      <c r="R3014" s="84" t="str">
        <f t="shared" si="654"/>
        <v/>
      </c>
      <c r="S3014" s="84" t="str">
        <f t="shared" si="655"/>
        <v/>
      </c>
      <c r="U3014" s="84" t="str">
        <f t="shared" si="656"/>
        <v/>
      </c>
      <c r="W3014" s="108" t="str">
        <f>IF($N3014="", "", SUM($D$11:$D3014))</f>
        <v/>
      </c>
      <c r="X3014" s="111" t="str">
        <f t="shared" si="657"/>
        <v/>
      </c>
      <c r="Y3014" s="114" t="str">
        <f t="shared" si="661"/>
        <v/>
      </c>
      <c r="Z3014" s="111" t="str">
        <f>IF(X3014="", "", X3014-SUM($Z$11:$Z3013))</f>
        <v/>
      </c>
      <c r="AA3014" s="111" t="str">
        <f>IF($Y3014="", "", $Y3014-SUM($AA$11:$AA3013))</f>
        <v/>
      </c>
      <c r="AB3014" s="111" t="str">
        <f t="shared" si="662"/>
        <v/>
      </c>
      <c r="AC3014" s="121" t="str">
        <f t="shared" si="658"/>
        <v/>
      </c>
      <c r="AD3014" s="122" t="str">
        <f t="shared" si="659"/>
        <v/>
      </c>
      <c r="AE3014" s="123" t="str">
        <f t="shared" si="663"/>
        <v/>
      </c>
      <c r="AG3014" s="150" t="str">
        <f t="shared" si="660"/>
        <v/>
      </c>
    </row>
    <row r="3015" spans="1:33" x14ac:dyDescent="0.25">
      <c r="A3015" s="56"/>
      <c r="B3015" s="70"/>
      <c r="C3015" s="76"/>
      <c r="D3015" s="73"/>
      <c r="E3015" s="79"/>
      <c r="F3015" s="56"/>
      <c r="G3015" s="13" t="str">
        <f t="shared" si="651"/>
        <v/>
      </c>
      <c r="H3015" s="56"/>
      <c r="K3015" s="128"/>
      <c r="L3015" s="128"/>
      <c r="M3015" s="128"/>
      <c r="N3015" s="84" t="str">
        <f t="shared" si="652"/>
        <v/>
      </c>
      <c r="O3015" s="128"/>
      <c r="P3015" s="84" t="str">
        <f t="shared" si="653"/>
        <v/>
      </c>
      <c r="Q3015" s="84" t="str">
        <f t="shared" si="650"/>
        <v/>
      </c>
      <c r="R3015" s="84" t="str">
        <f t="shared" si="654"/>
        <v/>
      </c>
      <c r="S3015" s="84" t="str">
        <f t="shared" si="655"/>
        <v/>
      </c>
      <c r="U3015" s="84" t="str">
        <f t="shared" si="656"/>
        <v/>
      </c>
      <c r="W3015" s="108" t="str">
        <f>IF($N3015="", "", SUM($D$11:$D3015))</f>
        <v/>
      </c>
      <c r="X3015" s="111" t="str">
        <f t="shared" si="657"/>
        <v/>
      </c>
      <c r="Y3015" s="114" t="str">
        <f t="shared" si="661"/>
        <v/>
      </c>
      <c r="Z3015" s="111" t="str">
        <f>IF(X3015="", "", X3015-SUM($Z$11:$Z3014))</f>
        <v/>
      </c>
      <c r="AA3015" s="111" t="str">
        <f>IF($Y3015="", "", $Y3015-SUM($AA$11:$AA3014))</f>
        <v/>
      </c>
      <c r="AB3015" s="111" t="str">
        <f t="shared" si="662"/>
        <v/>
      </c>
      <c r="AC3015" s="121" t="str">
        <f t="shared" si="658"/>
        <v/>
      </c>
      <c r="AD3015" s="122" t="str">
        <f t="shared" si="659"/>
        <v/>
      </c>
      <c r="AE3015" s="123" t="str">
        <f t="shared" si="663"/>
        <v/>
      </c>
      <c r="AG3015" s="150" t="str">
        <f t="shared" si="660"/>
        <v/>
      </c>
    </row>
    <row r="3016" spans="1:33" x14ac:dyDescent="0.25">
      <c r="A3016" s="56"/>
      <c r="B3016" s="70"/>
      <c r="C3016" s="76"/>
      <c r="D3016" s="73"/>
      <c r="E3016" s="79"/>
      <c r="F3016" s="56"/>
      <c r="G3016" s="13" t="str">
        <f t="shared" si="651"/>
        <v/>
      </c>
      <c r="H3016" s="56"/>
      <c r="K3016" s="128"/>
      <c r="L3016" s="128"/>
      <c r="M3016" s="128"/>
      <c r="N3016" s="84" t="str">
        <f t="shared" si="652"/>
        <v/>
      </c>
      <c r="O3016" s="128"/>
      <c r="P3016" s="84" t="str">
        <f t="shared" si="653"/>
        <v/>
      </c>
      <c r="Q3016" s="84" t="str">
        <f t="shared" si="650"/>
        <v/>
      </c>
      <c r="R3016" s="84" t="str">
        <f t="shared" si="654"/>
        <v/>
      </c>
      <c r="S3016" s="84" t="str">
        <f t="shared" si="655"/>
        <v/>
      </c>
      <c r="U3016" s="84" t="str">
        <f t="shared" si="656"/>
        <v/>
      </c>
      <c r="W3016" s="108" t="str">
        <f>IF($N3016="", "", SUM($D$11:$D3016))</f>
        <v/>
      </c>
      <c r="X3016" s="111" t="str">
        <f t="shared" si="657"/>
        <v/>
      </c>
      <c r="Y3016" s="114" t="str">
        <f t="shared" si="661"/>
        <v/>
      </c>
      <c r="Z3016" s="111" t="str">
        <f>IF(X3016="", "", X3016-SUM($Z$11:$Z3015))</f>
        <v/>
      </c>
      <c r="AA3016" s="111" t="str">
        <f>IF($Y3016="", "", $Y3016-SUM($AA$11:$AA3015))</f>
        <v/>
      </c>
      <c r="AB3016" s="111" t="str">
        <f t="shared" si="662"/>
        <v/>
      </c>
      <c r="AC3016" s="121" t="str">
        <f t="shared" si="658"/>
        <v/>
      </c>
      <c r="AD3016" s="122" t="str">
        <f t="shared" si="659"/>
        <v/>
      </c>
      <c r="AE3016" s="123" t="str">
        <f t="shared" si="663"/>
        <v/>
      </c>
      <c r="AG3016" s="150" t="str">
        <f t="shared" si="660"/>
        <v/>
      </c>
    </row>
    <row r="3017" spans="1:33" x14ac:dyDescent="0.25">
      <c r="A3017" s="56"/>
      <c r="B3017" s="70"/>
      <c r="C3017" s="76"/>
      <c r="D3017" s="73"/>
      <c r="E3017" s="79"/>
      <c r="F3017" s="56"/>
      <c r="G3017" s="13" t="str">
        <f t="shared" si="651"/>
        <v/>
      </c>
      <c r="H3017" s="56"/>
      <c r="K3017" s="128"/>
      <c r="L3017" s="128"/>
      <c r="M3017" s="128"/>
      <c r="N3017" s="84" t="str">
        <f t="shared" si="652"/>
        <v/>
      </c>
      <c r="O3017" s="128"/>
      <c r="P3017" s="84" t="str">
        <f t="shared" si="653"/>
        <v/>
      </c>
      <c r="Q3017" s="84" t="str">
        <f t="shared" si="650"/>
        <v/>
      </c>
      <c r="R3017" s="84" t="str">
        <f t="shared" si="654"/>
        <v/>
      </c>
      <c r="S3017" s="84" t="str">
        <f t="shared" si="655"/>
        <v/>
      </c>
      <c r="U3017" s="84" t="str">
        <f t="shared" si="656"/>
        <v/>
      </c>
      <c r="W3017" s="108" t="str">
        <f>IF($N3017="", "", SUM($D$11:$D3017))</f>
        <v/>
      </c>
      <c r="X3017" s="111" t="str">
        <f t="shared" si="657"/>
        <v/>
      </c>
      <c r="Y3017" s="114" t="str">
        <f t="shared" si="661"/>
        <v/>
      </c>
      <c r="Z3017" s="111" t="str">
        <f>IF(X3017="", "", X3017-SUM($Z$11:$Z3016))</f>
        <v/>
      </c>
      <c r="AA3017" s="111" t="str">
        <f>IF($Y3017="", "", $Y3017-SUM($AA$11:$AA3016))</f>
        <v/>
      </c>
      <c r="AB3017" s="111" t="str">
        <f t="shared" si="662"/>
        <v/>
      </c>
      <c r="AC3017" s="121" t="str">
        <f t="shared" si="658"/>
        <v/>
      </c>
      <c r="AD3017" s="122" t="str">
        <f t="shared" si="659"/>
        <v/>
      </c>
      <c r="AE3017" s="123" t="str">
        <f t="shared" si="663"/>
        <v/>
      </c>
      <c r="AG3017" s="150" t="str">
        <f t="shared" si="660"/>
        <v/>
      </c>
    </row>
    <row r="3018" spans="1:33" x14ac:dyDescent="0.25">
      <c r="A3018" s="56"/>
      <c r="B3018" s="70"/>
      <c r="C3018" s="76"/>
      <c r="D3018" s="73"/>
      <c r="E3018" s="79"/>
      <c r="F3018" s="56"/>
      <c r="G3018" s="13" t="str">
        <f t="shared" si="651"/>
        <v/>
      </c>
      <c r="H3018" s="56"/>
      <c r="K3018" s="128"/>
      <c r="L3018" s="128"/>
      <c r="M3018" s="128"/>
      <c r="N3018" s="84" t="str">
        <f t="shared" si="652"/>
        <v/>
      </c>
      <c r="O3018" s="128"/>
      <c r="P3018" s="84" t="str">
        <f t="shared" si="653"/>
        <v/>
      </c>
      <c r="Q3018" s="84" t="str">
        <f t="shared" si="650"/>
        <v/>
      </c>
      <c r="R3018" s="84" t="str">
        <f t="shared" si="654"/>
        <v/>
      </c>
      <c r="S3018" s="84" t="str">
        <f t="shared" si="655"/>
        <v/>
      </c>
      <c r="U3018" s="84" t="str">
        <f t="shared" si="656"/>
        <v/>
      </c>
      <c r="W3018" s="108" t="str">
        <f>IF($N3018="", "", SUM($D$11:$D3018))</f>
        <v/>
      </c>
      <c r="X3018" s="111" t="str">
        <f t="shared" si="657"/>
        <v/>
      </c>
      <c r="Y3018" s="114" t="str">
        <f t="shared" si="661"/>
        <v/>
      </c>
      <c r="Z3018" s="111" t="str">
        <f>IF(X3018="", "", X3018-SUM($Z$11:$Z3017))</f>
        <v/>
      </c>
      <c r="AA3018" s="111" t="str">
        <f>IF($Y3018="", "", $Y3018-SUM($AA$11:$AA3017))</f>
        <v/>
      </c>
      <c r="AB3018" s="111" t="str">
        <f t="shared" si="662"/>
        <v/>
      </c>
      <c r="AC3018" s="121" t="str">
        <f t="shared" si="658"/>
        <v/>
      </c>
      <c r="AD3018" s="122" t="str">
        <f t="shared" si="659"/>
        <v/>
      </c>
      <c r="AE3018" s="123" t="str">
        <f t="shared" si="663"/>
        <v/>
      </c>
      <c r="AG3018" s="150" t="str">
        <f t="shared" si="660"/>
        <v/>
      </c>
    </row>
    <row r="3019" spans="1:33" x14ac:dyDescent="0.25">
      <c r="A3019" s="56"/>
      <c r="B3019" s="70"/>
      <c r="C3019" s="76"/>
      <c r="D3019" s="73"/>
      <c r="E3019" s="79"/>
      <c r="F3019" s="56"/>
      <c r="G3019" s="13" t="str">
        <f t="shared" si="651"/>
        <v/>
      </c>
      <c r="H3019" s="56"/>
      <c r="K3019" s="128"/>
      <c r="L3019" s="128"/>
      <c r="M3019" s="128"/>
      <c r="N3019" s="84" t="str">
        <f t="shared" si="652"/>
        <v/>
      </c>
      <c r="O3019" s="128"/>
      <c r="P3019" s="84" t="str">
        <f t="shared" si="653"/>
        <v/>
      </c>
      <c r="Q3019" s="84" t="str">
        <f t="shared" ref="Q3019:Q3082" si="664">IF($N3019="", "", IF(AND(Q$5="X", C3019=""), $N$6, IF(AND(NOT(C3019=""), COUNTIF(L$11:L$17, C3019)=0), $N$7, "")))</f>
        <v/>
      </c>
      <c r="R3019" s="84" t="str">
        <f t="shared" si="654"/>
        <v/>
      </c>
      <c r="S3019" s="84" t="str">
        <f t="shared" si="655"/>
        <v/>
      </c>
      <c r="U3019" s="84" t="str">
        <f t="shared" si="656"/>
        <v/>
      </c>
      <c r="W3019" s="108" t="str">
        <f>IF($N3019="", "", SUM($D$11:$D3019))</f>
        <v/>
      </c>
      <c r="X3019" s="111" t="str">
        <f t="shared" si="657"/>
        <v/>
      </c>
      <c r="Y3019" s="114" t="str">
        <f t="shared" si="661"/>
        <v/>
      </c>
      <c r="Z3019" s="111" t="str">
        <f>IF(X3019="", "", X3019-SUM($Z$11:$Z3018))</f>
        <v/>
      </c>
      <c r="AA3019" s="111" t="str">
        <f>IF($Y3019="", "", $Y3019-SUM($AA$11:$AA3018))</f>
        <v/>
      </c>
      <c r="AB3019" s="111" t="str">
        <f t="shared" si="662"/>
        <v/>
      </c>
      <c r="AC3019" s="121" t="str">
        <f t="shared" si="658"/>
        <v/>
      </c>
      <c r="AD3019" s="122" t="str">
        <f t="shared" si="659"/>
        <v/>
      </c>
      <c r="AE3019" s="123" t="str">
        <f t="shared" si="663"/>
        <v/>
      </c>
      <c r="AG3019" s="150" t="str">
        <f t="shared" si="660"/>
        <v/>
      </c>
    </row>
    <row r="3020" spans="1:33" x14ac:dyDescent="0.25">
      <c r="A3020" s="56"/>
      <c r="B3020" s="70"/>
      <c r="C3020" s="76"/>
      <c r="D3020" s="73"/>
      <c r="E3020" s="79"/>
      <c r="F3020" s="56"/>
      <c r="G3020" s="13" t="str">
        <f t="shared" ref="G3020:G3083" si="665">IF($B3020="", "", TEXT($B3020, "mmm"))</f>
        <v/>
      </c>
      <c r="H3020" s="56"/>
      <c r="K3020" s="128"/>
      <c r="L3020" s="128"/>
      <c r="M3020" s="128"/>
      <c r="N3020" s="84" t="str">
        <f t="shared" ref="N3020:N3083" si="666">IF(COUNTIF($B3020:$E3020, "")=4, "", "X")</f>
        <v/>
      </c>
      <c r="O3020" s="128"/>
      <c r="P3020" s="84" t="str">
        <f t="shared" ref="P3020:P3083" si="667">IF($N3020="", "", IF(AND(P$5="X", B3020=""), $N$6, IFERROR(IF(AND(NOT(B3020=""), OR(ISNUMBER(B3020)=FALSE, B3020&lt;$L$2, B3020&gt;$L$3)), $N$7, ""), $N$7)))</f>
        <v/>
      </c>
      <c r="Q3020" s="84" t="str">
        <f t="shared" si="664"/>
        <v/>
      </c>
      <c r="R3020" s="84" t="str">
        <f t="shared" ref="R3020:R3083" si="668">IF($N3020="", "", IF(AND(R$5="X", D3020=""), $N$6, IF(AND(NOT(D3020=""), ISNUMBER(D3020)=FALSE), $N$7, "")))</f>
        <v/>
      </c>
      <c r="S3020" s="84" t="str">
        <f t="shared" ref="S3020:S3083" si="669">IF($N3020="", "", IF(AND(S$5="X", E3020=""), $N$6, ""))</f>
        <v/>
      </c>
      <c r="U3020" s="84" t="str">
        <f t="shared" ref="U3020:U3083" si="670">IF($B3020="", "", TEXT($B3020, "mmm yyyy"))</f>
        <v/>
      </c>
      <c r="W3020" s="108" t="str">
        <f>IF($N3020="", "", SUM($D$11:$D3020))</f>
        <v/>
      </c>
      <c r="X3020" s="111" t="str">
        <f t="shared" ref="X3020:X3083" si="671">IF(W3020="", "", IF(W3020&lt;=$X$4, W3020, $X$4))</f>
        <v/>
      </c>
      <c r="Y3020" s="114" t="str">
        <f t="shared" si="661"/>
        <v/>
      </c>
      <c r="Z3020" s="111" t="str">
        <f>IF(X3020="", "", X3020-SUM($Z$11:$Z3019))</f>
        <v/>
      </c>
      <c r="AA3020" s="111" t="str">
        <f>IF($Y3020="", "", $Y3020-SUM($AA$11:$AA3019))</f>
        <v/>
      </c>
      <c r="AB3020" s="111" t="str">
        <f t="shared" si="662"/>
        <v/>
      </c>
      <c r="AC3020" s="121" t="str">
        <f t="shared" ref="AC3020:AC3083" si="672">IF($N3020="", "", $Z3020*$AC$4)</f>
        <v/>
      </c>
      <c r="AD3020" s="122" t="str">
        <f t="shared" ref="AD3020:AD3083" si="673">IF($N3020="", "", $AA3020*$AC$5)</f>
        <v/>
      </c>
      <c r="AE3020" s="123" t="str">
        <f t="shared" si="663"/>
        <v/>
      </c>
      <c r="AG3020" s="150" t="str">
        <f t="shared" ref="AG3020:AG3083" si="674">IF(OR($U3020="", $C3020=""), "", CONCATENATE($C3020, " - ", $U3020))</f>
        <v/>
      </c>
    </row>
    <row r="3021" spans="1:33" x14ac:dyDescent="0.25">
      <c r="A3021" s="56"/>
      <c r="B3021" s="70"/>
      <c r="C3021" s="76"/>
      <c r="D3021" s="73"/>
      <c r="E3021" s="79"/>
      <c r="F3021" s="56"/>
      <c r="G3021" s="13" t="str">
        <f t="shared" si="665"/>
        <v/>
      </c>
      <c r="H3021" s="56"/>
      <c r="K3021" s="128"/>
      <c r="L3021" s="128"/>
      <c r="M3021" s="128"/>
      <c r="N3021" s="84" t="str">
        <f t="shared" si="666"/>
        <v/>
      </c>
      <c r="O3021" s="128"/>
      <c r="P3021" s="84" t="str">
        <f t="shared" si="667"/>
        <v/>
      </c>
      <c r="Q3021" s="84" t="str">
        <f t="shared" si="664"/>
        <v/>
      </c>
      <c r="R3021" s="84" t="str">
        <f t="shared" si="668"/>
        <v/>
      </c>
      <c r="S3021" s="84" t="str">
        <f t="shared" si="669"/>
        <v/>
      </c>
      <c r="U3021" s="84" t="str">
        <f t="shared" si="670"/>
        <v/>
      </c>
      <c r="W3021" s="108" t="str">
        <f>IF($N3021="", "", SUM($D$11:$D3021))</f>
        <v/>
      </c>
      <c r="X3021" s="111" t="str">
        <f t="shared" si="671"/>
        <v/>
      </c>
      <c r="Y3021" s="114" t="str">
        <f t="shared" si="661"/>
        <v/>
      </c>
      <c r="Z3021" s="111" t="str">
        <f>IF(X3021="", "", X3021-SUM($Z$11:$Z3020))</f>
        <v/>
      </c>
      <c r="AA3021" s="111" t="str">
        <f>IF($Y3021="", "", $Y3021-SUM($AA$11:$AA3020))</f>
        <v/>
      </c>
      <c r="AB3021" s="111" t="str">
        <f t="shared" si="662"/>
        <v/>
      </c>
      <c r="AC3021" s="121" t="str">
        <f t="shared" si="672"/>
        <v/>
      </c>
      <c r="AD3021" s="122" t="str">
        <f t="shared" si="673"/>
        <v/>
      </c>
      <c r="AE3021" s="123" t="str">
        <f t="shared" si="663"/>
        <v/>
      </c>
      <c r="AG3021" s="150" t="str">
        <f t="shared" si="674"/>
        <v/>
      </c>
    </row>
    <row r="3022" spans="1:33" x14ac:dyDescent="0.25">
      <c r="A3022" s="56"/>
      <c r="B3022" s="70"/>
      <c r="C3022" s="76"/>
      <c r="D3022" s="73"/>
      <c r="E3022" s="79"/>
      <c r="F3022" s="56"/>
      <c r="G3022" s="13" t="str">
        <f t="shared" si="665"/>
        <v/>
      </c>
      <c r="H3022" s="56"/>
      <c r="K3022" s="128"/>
      <c r="L3022" s="128"/>
      <c r="M3022" s="128"/>
      <c r="N3022" s="84" t="str">
        <f t="shared" si="666"/>
        <v/>
      </c>
      <c r="O3022" s="128"/>
      <c r="P3022" s="84" t="str">
        <f t="shared" si="667"/>
        <v/>
      </c>
      <c r="Q3022" s="84" t="str">
        <f t="shared" si="664"/>
        <v/>
      </c>
      <c r="R3022" s="84" t="str">
        <f t="shared" si="668"/>
        <v/>
      </c>
      <c r="S3022" s="84" t="str">
        <f t="shared" si="669"/>
        <v/>
      </c>
      <c r="U3022" s="84" t="str">
        <f t="shared" si="670"/>
        <v/>
      </c>
      <c r="W3022" s="108" t="str">
        <f>IF($N3022="", "", SUM($D$11:$D3022))</f>
        <v/>
      </c>
      <c r="X3022" s="111" t="str">
        <f t="shared" si="671"/>
        <v/>
      </c>
      <c r="Y3022" s="114" t="str">
        <f t="shared" ref="Y3022:Y3085" si="675">IF(W3022="", "", IF(W3022&lt;=$X$4, 0, W3022-$X$4))</f>
        <v/>
      </c>
      <c r="Z3022" s="111" t="str">
        <f>IF(X3022="", "", X3022-SUM($Z$11:$Z3021))</f>
        <v/>
      </c>
      <c r="AA3022" s="111" t="str">
        <f>IF($Y3022="", "", $Y3022-SUM($AA$11:$AA3021))</f>
        <v/>
      </c>
      <c r="AB3022" s="111" t="str">
        <f t="shared" ref="AB3022:AB3085" si="676">IF($N3022="", "", SUM(Z3022:AA3022))</f>
        <v/>
      </c>
      <c r="AC3022" s="121" t="str">
        <f t="shared" si="672"/>
        <v/>
      </c>
      <c r="AD3022" s="122" t="str">
        <f t="shared" si="673"/>
        <v/>
      </c>
      <c r="AE3022" s="123" t="str">
        <f t="shared" ref="AE3022:AE3085" si="677">IF($N3022="", "", SUM(AC3022:AD3022))</f>
        <v/>
      </c>
      <c r="AG3022" s="150" t="str">
        <f t="shared" si="674"/>
        <v/>
      </c>
    </row>
    <row r="3023" spans="1:33" x14ac:dyDescent="0.25">
      <c r="A3023" s="56"/>
      <c r="B3023" s="70"/>
      <c r="C3023" s="76"/>
      <c r="D3023" s="73"/>
      <c r="E3023" s="79"/>
      <c r="F3023" s="56"/>
      <c r="G3023" s="13" t="str">
        <f t="shared" si="665"/>
        <v/>
      </c>
      <c r="H3023" s="56"/>
      <c r="K3023" s="128"/>
      <c r="L3023" s="128"/>
      <c r="M3023" s="128"/>
      <c r="N3023" s="84" t="str">
        <f t="shared" si="666"/>
        <v/>
      </c>
      <c r="O3023" s="128"/>
      <c r="P3023" s="84" t="str">
        <f t="shared" si="667"/>
        <v/>
      </c>
      <c r="Q3023" s="84" t="str">
        <f t="shared" si="664"/>
        <v/>
      </c>
      <c r="R3023" s="84" t="str">
        <f t="shared" si="668"/>
        <v/>
      </c>
      <c r="S3023" s="84" t="str">
        <f t="shared" si="669"/>
        <v/>
      </c>
      <c r="U3023" s="84" t="str">
        <f t="shared" si="670"/>
        <v/>
      </c>
      <c r="W3023" s="108" t="str">
        <f>IF($N3023="", "", SUM($D$11:$D3023))</f>
        <v/>
      </c>
      <c r="X3023" s="111" t="str">
        <f t="shared" si="671"/>
        <v/>
      </c>
      <c r="Y3023" s="114" t="str">
        <f t="shared" si="675"/>
        <v/>
      </c>
      <c r="Z3023" s="111" t="str">
        <f>IF(X3023="", "", X3023-SUM($Z$11:$Z3022))</f>
        <v/>
      </c>
      <c r="AA3023" s="111" t="str">
        <f>IF($Y3023="", "", $Y3023-SUM($AA$11:$AA3022))</f>
        <v/>
      </c>
      <c r="AB3023" s="111" t="str">
        <f t="shared" si="676"/>
        <v/>
      </c>
      <c r="AC3023" s="121" t="str">
        <f t="shared" si="672"/>
        <v/>
      </c>
      <c r="AD3023" s="122" t="str">
        <f t="shared" si="673"/>
        <v/>
      </c>
      <c r="AE3023" s="123" t="str">
        <f t="shared" si="677"/>
        <v/>
      </c>
      <c r="AG3023" s="150" t="str">
        <f t="shared" si="674"/>
        <v/>
      </c>
    </row>
    <row r="3024" spans="1:33" x14ac:dyDescent="0.25">
      <c r="A3024" s="56"/>
      <c r="B3024" s="70"/>
      <c r="C3024" s="76"/>
      <c r="D3024" s="73"/>
      <c r="E3024" s="79"/>
      <c r="F3024" s="56"/>
      <c r="G3024" s="13" t="str">
        <f t="shared" si="665"/>
        <v/>
      </c>
      <c r="H3024" s="56"/>
      <c r="K3024" s="128"/>
      <c r="L3024" s="128"/>
      <c r="M3024" s="128"/>
      <c r="N3024" s="84" t="str">
        <f t="shared" si="666"/>
        <v/>
      </c>
      <c r="O3024" s="128"/>
      <c r="P3024" s="84" t="str">
        <f t="shared" si="667"/>
        <v/>
      </c>
      <c r="Q3024" s="84" t="str">
        <f t="shared" si="664"/>
        <v/>
      </c>
      <c r="R3024" s="84" t="str">
        <f t="shared" si="668"/>
        <v/>
      </c>
      <c r="S3024" s="84" t="str">
        <f t="shared" si="669"/>
        <v/>
      </c>
      <c r="U3024" s="84" t="str">
        <f t="shared" si="670"/>
        <v/>
      </c>
      <c r="W3024" s="108" t="str">
        <f>IF($N3024="", "", SUM($D$11:$D3024))</f>
        <v/>
      </c>
      <c r="X3024" s="111" t="str">
        <f t="shared" si="671"/>
        <v/>
      </c>
      <c r="Y3024" s="114" t="str">
        <f t="shared" si="675"/>
        <v/>
      </c>
      <c r="Z3024" s="111" t="str">
        <f>IF(X3024="", "", X3024-SUM($Z$11:$Z3023))</f>
        <v/>
      </c>
      <c r="AA3024" s="111" t="str">
        <f>IF($Y3024="", "", $Y3024-SUM($AA$11:$AA3023))</f>
        <v/>
      </c>
      <c r="AB3024" s="111" t="str">
        <f t="shared" si="676"/>
        <v/>
      </c>
      <c r="AC3024" s="121" t="str">
        <f t="shared" si="672"/>
        <v/>
      </c>
      <c r="AD3024" s="122" t="str">
        <f t="shared" si="673"/>
        <v/>
      </c>
      <c r="AE3024" s="123" t="str">
        <f t="shared" si="677"/>
        <v/>
      </c>
      <c r="AG3024" s="150" t="str">
        <f t="shared" si="674"/>
        <v/>
      </c>
    </row>
    <row r="3025" spans="1:33" x14ac:dyDescent="0.25">
      <c r="A3025" s="56"/>
      <c r="B3025" s="70"/>
      <c r="C3025" s="76"/>
      <c r="D3025" s="73"/>
      <c r="E3025" s="79"/>
      <c r="F3025" s="56"/>
      <c r="G3025" s="13" t="str">
        <f t="shared" si="665"/>
        <v/>
      </c>
      <c r="H3025" s="56"/>
      <c r="K3025" s="128"/>
      <c r="L3025" s="128"/>
      <c r="M3025" s="128"/>
      <c r="N3025" s="84" t="str">
        <f t="shared" si="666"/>
        <v/>
      </c>
      <c r="O3025" s="128"/>
      <c r="P3025" s="84" t="str">
        <f t="shared" si="667"/>
        <v/>
      </c>
      <c r="Q3025" s="84" t="str">
        <f t="shared" si="664"/>
        <v/>
      </c>
      <c r="R3025" s="84" t="str">
        <f t="shared" si="668"/>
        <v/>
      </c>
      <c r="S3025" s="84" t="str">
        <f t="shared" si="669"/>
        <v/>
      </c>
      <c r="U3025" s="84" t="str">
        <f t="shared" si="670"/>
        <v/>
      </c>
      <c r="W3025" s="108" t="str">
        <f>IF($N3025="", "", SUM($D$11:$D3025))</f>
        <v/>
      </c>
      <c r="X3025" s="111" t="str">
        <f t="shared" si="671"/>
        <v/>
      </c>
      <c r="Y3025" s="114" t="str">
        <f t="shared" si="675"/>
        <v/>
      </c>
      <c r="Z3025" s="111" t="str">
        <f>IF(X3025="", "", X3025-SUM($Z$11:$Z3024))</f>
        <v/>
      </c>
      <c r="AA3025" s="111" t="str">
        <f>IF($Y3025="", "", $Y3025-SUM($AA$11:$AA3024))</f>
        <v/>
      </c>
      <c r="AB3025" s="111" t="str">
        <f t="shared" si="676"/>
        <v/>
      </c>
      <c r="AC3025" s="121" t="str">
        <f t="shared" si="672"/>
        <v/>
      </c>
      <c r="AD3025" s="122" t="str">
        <f t="shared" si="673"/>
        <v/>
      </c>
      <c r="AE3025" s="123" t="str">
        <f t="shared" si="677"/>
        <v/>
      </c>
      <c r="AG3025" s="150" t="str">
        <f t="shared" si="674"/>
        <v/>
      </c>
    </row>
    <row r="3026" spans="1:33" x14ac:dyDescent="0.25">
      <c r="A3026" s="56"/>
      <c r="B3026" s="70"/>
      <c r="C3026" s="76"/>
      <c r="D3026" s="73"/>
      <c r="E3026" s="79"/>
      <c r="F3026" s="56"/>
      <c r="G3026" s="13" t="str">
        <f t="shared" si="665"/>
        <v/>
      </c>
      <c r="H3026" s="56"/>
      <c r="K3026" s="128"/>
      <c r="L3026" s="128"/>
      <c r="M3026" s="128"/>
      <c r="N3026" s="84" t="str">
        <f t="shared" si="666"/>
        <v/>
      </c>
      <c r="O3026" s="128"/>
      <c r="P3026" s="84" t="str">
        <f t="shared" si="667"/>
        <v/>
      </c>
      <c r="Q3026" s="84" t="str">
        <f t="shared" si="664"/>
        <v/>
      </c>
      <c r="R3026" s="84" t="str">
        <f t="shared" si="668"/>
        <v/>
      </c>
      <c r="S3026" s="84" t="str">
        <f t="shared" si="669"/>
        <v/>
      </c>
      <c r="U3026" s="84" t="str">
        <f t="shared" si="670"/>
        <v/>
      </c>
      <c r="W3026" s="108" t="str">
        <f>IF($N3026="", "", SUM($D$11:$D3026))</f>
        <v/>
      </c>
      <c r="X3026" s="111" t="str">
        <f t="shared" si="671"/>
        <v/>
      </c>
      <c r="Y3026" s="114" t="str">
        <f t="shared" si="675"/>
        <v/>
      </c>
      <c r="Z3026" s="111" t="str">
        <f>IF(X3026="", "", X3026-SUM($Z$11:$Z3025))</f>
        <v/>
      </c>
      <c r="AA3026" s="111" t="str">
        <f>IF($Y3026="", "", $Y3026-SUM($AA$11:$AA3025))</f>
        <v/>
      </c>
      <c r="AB3026" s="111" t="str">
        <f t="shared" si="676"/>
        <v/>
      </c>
      <c r="AC3026" s="121" t="str">
        <f t="shared" si="672"/>
        <v/>
      </c>
      <c r="AD3026" s="122" t="str">
        <f t="shared" si="673"/>
        <v/>
      </c>
      <c r="AE3026" s="123" t="str">
        <f t="shared" si="677"/>
        <v/>
      </c>
      <c r="AG3026" s="150" t="str">
        <f t="shared" si="674"/>
        <v/>
      </c>
    </row>
    <row r="3027" spans="1:33" x14ac:dyDescent="0.25">
      <c r="A3027" s="56"/>
      <c r="B3027" s="70"/>
      <c r="C3027" s="76"/>
      <c r="D3027" s="73"/>
      <c r="E3027" s="79"/>
      <c r="F3027" s="56"/>
      <c r="G3027" s="13" t="str">
        <f t="shared" si="665"/>
        <v/>
      </c>
      <c r="H3027" s="56"/>
      <c r="K3027" s="128"/>
      <c r="L3027" s="128"/>
      <c r="M3027" s="128"/>
      <c r="N3027" s="84" t="str">
        <f t="shared" si="666"/>
        <v/>
      </c>
      <c r="O3027" s="128"/>
      <c r="P3027" s="84" t="str">
        <f t="shared" si="667"/>
        <v/>
      </c>
      <c r="Q3027" s="84" t="str">
        <f t="shared" si="664"/>
        <v/>
      </c>
      <c r="R3027" s="84" t="str">
        <f t="shared" si="668"/>
        <v/>
      </c>
      <c r="S3027" s="84" t="str">
        <f t="shared" si="669"/>
        <v/>
      </c>
      <c r="U3027" s="84" t="str">
        <f t="shared" si="670"/>
        <v/>
      </c>
      <c r="W3027" s="108" t="str">
        <f>IF($N3027="", "", SUM($D$11:$D3027))</f>
        <v/>
      </c>
      <c r="X3027" s="111" t="str">
        <f t="shared" si="671"/>
        <v/>
      </c>
      <c r="Y3027" s="114" t="str">
        <f t="shared" si="675"/>
        <v/>
      </c>
      <c r="Z3027" s="111" t="str">
        <f>IF(X3027="", "", X3027-SUM($Z$11:$Z3026))</f>
        <v/>
      </c>
      <c r="AA3027" s="111" t="str">
        <f>IF($Y3027="", "", $Y3027-SUM($AA$11:$AA3026))</f>
        <v/>
      </c>
      <c r="AB3027" s="111" t="str">
        <f t="shared" si="676"/>
        <v/>
      </c>
      <c r="AC3027" s="121" t="str">
        <f t="shared" si="672"/>
        <v/>
      </c>
      <c r="AD3027" s="122" t="str">
        <f t="shared" si="673"/>
        <v/>
      </c>
      <c r="AE3027" s="123" t="str">
        <f t="shared" si="677"/>
        <v/>
      </c>
      <c r="AG3027" s="150" t="str">
        <f t="shared" si="674"/>
        <v/>
      </c>
    </row>
    <row r="3028" spans="1:33" x14ac:dyDescent="0.25">
      <c r="A3028" s="56"/>
      <c r="B3028" s="70"/>
      <c r="C3028" s="76"/>
      <c r="D3028" s="73"/>
      <c r="E3028" s="79"/>
      <c r="F3028" s="56"/>
      <c r="G3028" s="13" t="str">
        <f t="shared" si="665"/>
        <v/>
      </c>
      <c r="H3028" s="56"/>
      <c r="K3028" s="128"/>
      <c r="L3028" s="128"/>
      <c r="M3028" s="128"/>
      <c r="N3028" s="84" t="str">
        <f t="shared" si="666"/>
        <v/>
      </c>
      <c r="O3028" s="128"/>
      <c r="P3028" s="84" t="str">
        <f t="shared" si="667"/>
        <v/>
      </c>
      <c r="Q3028" s="84" t="str">
        <f t="shared" si="664"/>
        <v/>
      </c>
      <c r="R3028" s="84" t="str">
        <f t="shared" si="668"/>
        <v/>
      </c>
      <c r="S3028" s="84" t="str">
        <f t="shared" si="669"/>
        <v/>
      </c>
      <c r="U3028" s="84" t="str">
        <f t="shared" si="670"/>
        <v/>
      </c>
      <c r="W3028" s="108" t="str">
        <f>IF($N3028="", "", SUM($D$11:$D3028))</f>
        <v/>
      </c>
      <c r="X3028" s="111" t="str">
        <f t="shared" si="671"/>
        <v/>
      </c>
      <c r="Y3028" s="114" t="str">
        <f t="shared" si="675"/>
        <v/>
      </c>
      <c r="Z3028" s="111" t="str">
        <f>IF(X3028="", "", X3028-SUM($Z$11:$Z3027))</f>
        <v/>
      </c>
      <c r="AA3028" s="111" t="str">
        <f>IF($Y3028="", "", $Y3028-SUM($AA$11:$AA3027))</f>
        <v/>
      </c>
      <c r="AB3028" s="111" t="str">
        <f t="shared" si="676"/>
        <v/>
      </c>
      <c r="AC3028" s="121" t="str">
        <f t="shared" si="672"/>
        <v/>
      </c>
      <c r="AD3028" s="122" t="str">
        <f t="shared" si="673"/>
        <v/>
      </c>
      <c r="AE3028" s="123" t="str">
        <f t="shared" si="677"/>
        <v/>
      </c>
      <c r="AG3028" s="150" t="str">
        <f t="shared" si="674"/>
        <v/>
      </c>
    </row>
    <row r="3029" spans="1:33" x14ac:dyDescent="0.25">
      <c r="A3029" s="56"/>
      <c r="B3029" s="70"/>
      <c r="C3029" s="76"/>
      <c r="D3029" s="73"/>
      <c r="E3029" s="79"/>
      <c r="F3029" s="56"/>
      <c r="G3029" s="13" t="str">
        <f t="shared" si="665"/>
        <v/>
      </c>
      <c r="H3029" s="56"/>
      <c r="K3029" s="128"/>
      <c r="L3029" s="128"/>
      <c r="M3029" s="128"/>
      <c r="N3029" s="84" t="str">
        <f t="shared" si="666"/>
        <v/>
      </c>
      <c r="O3029" s="128"/>
      <c r="P3029" s="84" t="str">
        <f t="shared" si="667"/>
        <v/>
      </c>
      <c r="Q3029" s="84" t="str">
        <f t="shared" si="664"/>
        <v/>
      </c>
      <c r="R3029" s="84" t="str">
        <f t="shared" si="668"/>
        <v/>
      </c>
      <c r="S3029" s="84" t="str">
        <f t="shared" si="669"/>
        <v/>
      </c>
      <c r="U3029" s="84" t="str">
        <f t="shared" si="670"/>
        <v/>
      </c>
      <c r="W3029" s="108" t="str">
        <f>IF($N3029="", "", SUM($D$11:$D3029))</f>
        <v/>
      </c>
      <c r="X3029" s="111" t="str">
        <f t="shared" si="671"/>
        <v/>
      </c>
      <c r="Y3029" s="114" t="str">
        <f t="shared" si="675"/>
        <v/>
      </c>
      <c r="Z3029" s="111" t="str">
        <f>IF(X3029="", "", X3029-SUM($Z$11:$Z3028))</f>
        <v/>
      </c>
      <c r="AA3029" s="111" t="str">
        <f>IF($Y3029="", "", $Y3029-SUM($AA$11:$AA3028))</f>
        <v/>
      </c>
      <c r="AB3029" s="111" t="str">
        <f t="shared" si="676"/>
        <v/>
      </c>
      <c r="AC3029" s="121" t="str">
        <f t="shared" si="672"/>
        <v/>
      </c>
      <c r="AD3029" s="122" t="str">
        <f t="shared" si="673"/>
        <v/>
      </c>
      <c r="AE3029" s="123" t="str">
        <f t="shared" si="677"/>
        <v/>
      </c>
      <c r="AG3029" s="150" t="str">
        <f t="shared" si="674"/>
        <v/>
      </c>
    </row>
    <row r="3030" spans="1:33" x14ac:dyDescent="0.25">
      <c r="A3030" s="56"/>
      <c r="B3030" s="70"/>
      <c r="C3030" s="76"/>
      <c r="D3030" s="73"/>
      <c r="E3030" s="79"/>
      <c r="F3030" s="56"/>
      <c r="G3030" s="13" t="str">
        <f t="shared" si="665"/>
        <v/>
      </c>
      <c r="H3030" s="56"/>
      <c r="K3030" s="128"/>
      <c r="L3030" s="128"/>
      <c r="M3030" s="128"/>
      <c r="N3030" s="84" t="str">
        <f t="shared" si="666"/>
        <v/>
      </c>
      <c r="O3030" s="128"/>
      <c r="P3030" s="84" t="str">
        <f t="shared" si="667"/>
        <v/>
      </c>
      <c r="Q3030" s="84" t="str">
        <f t="shared" si="664"/>
        <v/>
      </c>
      <c r="R3030" s="84" t="str">
        <f t="shared" si="668"/>
        <v/>
      </c>
      <c r="S3030" s="84" t="str">
        <f t="shared" si="669"/>
        <v/>
      </c>
      <c r="U3030" s="84" t="str">
        <f t="shared" si="670"/>
        <v/>
      </c>
      <c r="W3030" s="108" t="str">
        <f>IF($N3030="", "", SUM($D$11:$D3030))</f>
        <v/>
      </c>
      <c r="X3030" s="111" t="str">
        <f t="shared" si="671"/>
        <v/>
      </c>
      <c r="Y3030" s="114" t="str">
        <f t="shared" si="675"/>
        <v/>
      </c>
      <c r="Z3030" s="111" t="str">
        <f>IF(X3030="", "", X3030-SUM($Z$11:$Z3029))</f>
        <v/>
      </c>
      <c r="AA3030" s="111" t="str">
        <f>IF($Y3030="", "", $Y3030-SUM($AA$11:$AA3029))</f>
        <v/>
      </c>
      <c r="AB3030" s="111" t="str">
        <f t="shared" si="676"/>
        <v/>
      </c>
      <c r="AC3030" s="121" t="str">
        <f t="shared" si="672"/>
        <v/>
      </c>
      <c r="AD3030" s="122" t="str">
        <f t="shared" si="673"/>
        <v/>
      </c>
      <c r="AE3030" s="123" t="str">
        <f t="shared" si="677"/>
        <v/>
      </c>
      <c r="AG3030" s="150" t="str">
        <f t="shared" si="674"/>
        <v/>
      </c>
    </row>
    <row r="3031" spans="1:33" x14ac:dyDescent="0.25">
      <c r="A3031" s="56"/>
      <c r="B3031" s="70"/>
      <c r="C3031" s="76"/>
      <c r="D3031" s="73"/>
      <c r="E3031" s="79"/>
      <c r="F3031" s="56"/>
      <c r="G3031" s="13" t="str">
        <f t="shared" si="665"/>
        <v/>
      </c>
      <c r="H3031" s="56"/>
      <c r="K3031" s="128"/>
      <c r="L3031" s="128"/>
      <c r="M3031" s="128"/>
      <c r="N3031" s="84" t="str">
        <f t="shared" si="666"/>
        <v/>
      </c>
      <c r="O3031" s="128"/>
      <c r="P3031" s="84" t="str">
        <f t="shared" si="667"/>
        <v/>
      </c>
      <c r="Q3031" s="84" t="str">
        <f t="shared" si="664"/>
        <v/>
      </c>
      <c r="R3031" s="84" t="str">
        <f t="shared" si="668"/>
        <v/>
      </c>
      <c r="S3031" s="84" t="str">
        <f t="shared" si="669"/>
        <v/>
      </c>
      <c r="U3031" s="84" t="str">
        <f t="shared" si="670"/>
        <v/>
      </c>
      <c r="W3031" s="108" t="str">
        <f>IF($N3031="", "", SUM($D$11:$D3031))</f>
        <v/>
      </c>
      <c r="X3031" s="111" t="str">
        <f t="shared" si="671"/>
        <v/>
      </c>
      <c r="Y3031" s="114" t="str">
        <f t="shared" si="675"/>
        <v/>
      </c>
      <c r="Z3031" s="111" t="str">
        <f>IF(X3031="", "", X3031-SUM($Z$11:$Z3030))</f>
        <v/>
      </c>
      <c r="AA3031" s="111" t="str">
        <f>IF($Y3031="", "", $Y3031-SUM($AA$11:$AA3030))</f>
        <v/>
      </c>
      <c r="AB3031" s="111" t="str">
        <f t="shared" si="676"/>
        <v/>
      </c>
      <c r="AC3031" s="121" t="str">
        <f t="shared" si="672"/>
        <v/>
      </c>
      <c r="AD3031" s="122" t="str">
        <f t="shared" si="673"/>
        <v/>
      </c>
      <c r="AE3031" s="123" t="str">
        <f t="shared" si="677"/>
        <v/>
      </c>
      <c r="AG3031" s="150" t="str">
        <f t="shared" si="674"/>
        <v/>
      </c>
    </row>
    <row r="3032" spans="1:33" x14ac:dyDescent="0.25">
      <c r="A3032" s="56"/>
      <c r="B3032" s="70"/>
      <c r="C3032" s="76"/>
      <c r="D3032" s="73"/>
      <c r="E3032" s="79"/>
      <c r="F3032" s="56"/>
      <c r="G3032" s="13" t="str">
        <f t="shared" si="665"/>
        <v/>
      </c>
      <c r="H3032" s="56"/>
      <c r="K3032" s="128"/>
      <c r="L3032" s="128"/>
      <c r="M3032" s="128"/>
      <c r="N3032" s="84" t="str">
        <f t="shared" si="666"/>
        <v/>
      </c>
      <c r="O3032" s="128"/>
      <c r="P3032" s="84" t="str">
        <f t="shared" si="667"/>
        <v/>
      </c>
      <c r="Q3032" s="84" t="str">
        <f t="shared" si="664"/>
        <v/>
      </c>
      <c r="R3032" s="84" t="str">
        <f t="shared" si="668"/>
        <v/>
      </c>
      <c r="S3032" s="84" t="str">
        <f t="shared" si="669"/>
        <v/>
      </c>
      <c r="U3032" s="84" t="str">
        <f t="shared" si="670"/>
        <v/>
      </c>
      <c r="W3032" s="108" t="str">
        <f>IF($N3032="", "", SUM($D$11:$D3032))</f>
        <v/>
      </c>
      <c r="X3032" s="111" t="str">
        <f t="shared" si="671"/>
        <v/>
      </c>
      <c r="Y3032" s="114" t="str">
        <f t="shared" si="675"/>
        <v/>
      </c>
      <c r="Z3032" s="111" t="str">
        <f>IF(X3032="", "", X3032-SUM($Z$11:$Z3031))</f>
        <v/>
      </c>
      <c r="AA3032" s="111" t="str">
        <f>IF($Y3032="", "", $Y3032-SUM($AA$11:$AA3031))</f>
        <v/>
      </c>
      <c r="AB3032" s="111" t="str">
        <f t="shared" si="676"/>
        <v/>
      </c>
      <c r="AC3032" s="121" t="str">
        <f t="shared" si="672"/>
        <v/>
      </c>
      <c r="AD3032" s="122" t="str">
        <f t="shared" si="673"/>
        <v/>
      </c>
      <c r="AE3032" s="123" t="str">
        <f t="shared" si="677"/>
        <v/>
      </c>
      <c r="AG3032" s="150" t="str">
        <f t="shared" si="674"/>
        <v/>
      </c>
    </row>
    <row r="3033" spans="1:33" x14ac:dyDescent="0.25">
      <c r="A3033" s="56"/>
      <c r="B3033" s="70"/>
      <c r="C3033" s="76"/>
      <c r="D3033" s="73"/>
      <c r="E3033" s="79"/>
      <c r="F3033" s="56"/>
      <c r="G3033" s="13" t="str">
        <f t="shared" si="665"/>
        <v/>
      </c>
      <c r="H3033" s="56"/>
      <c r="K3033" s="128"/>
      <c r="L3033" s="128"/>
      <c r="M3033" s="128"/>
      <c r="N3033" s="84" t="str">
        <f t="shared" si="666"/>
        <v/>
      </c>
      <c r="O3033" s="128"/>
      <c r="P3033" s="84" t="str">
        <f t="shared" si="667"/>
        <v/>
      </c>
      <c r="Q3033" s="84" t="str">
        <f t="shared" si="664"/>
        <v/>
      </c>
      <c r="R3033" s="84" t="str">
        <f t="shared" si="668"/>
        <v/>
      </c>
      <c r="S3033" s="84" t="str">
        <f t="shared" si="669"/>
        <v/>
      </c>
      <c r="U3033" s="84" t="str">
        <f t="shared" si="670"/>
        <v/>
      </c>
      <c r="W3033" s="108" t="str">
        <f>IF($N3033="", "", SUM($D$11:$D3033))</f>
        <v/>
      </c>
      <c r="X3033" s="111" t="str">
        <f t="shared" si="671"/>
        <v/>
      </c>
      <c r="Y3033" s="114" t="str">
        <f t="shared" si="675"/>
        <v/>
      </c>
      <c r="Z3033" s="111" t="str">
        <f>IF(X3033="", "", X3033-SUM($Z$11:$Z3032))</f>
        <v/>
      </c>
      <c r="AA3033" s="111" t="str">
        <f>IF($Y3033="", "", $Y3033-SUM($AA$11:$AA3032))</f>
        <v/>
      </c>
      <c r="AB3033" s="111" t="str">
        <f t="shared" si="676"/>
        <v/>
      </c>
      <c r="AC3033" s="121" t="str">
        <f t="shared" si="672"/>
        <v/>
      </c>
      <c r="AD3033" s="122" t="str">
        <f t="shared" si="673"/>
        <v/>
      </c>
      <c r="AE3033" s="123" t="str">
        <f t="shared" si="677"/>
        <v/>
      </c>
      <c r="AG3033" s="150" t="str">
        <f t="shared" si="674"/>
        <v/>
      </c>
    </row>
    <row r="3034" spans="1:33" x14ac:dyDescent="0.25">
      <c r="A3034" s="56"/>
      <c r="B3034" s="70"/>
      <c r="C3034" s="76"/>
      <c r="D3034" s="73"/>
      <c r="E3034" s="79"/>
      <c r="F3034" s="56"/>
      <c r="G3034" s="13" t="str">
        <f t="shared" si="665"/>
        <v/>
      </c>
      <c r="H3034" s="56"/>
      <c r="K3034" s="128"/>
      <c r="L3034" s="128"/>
      <c r="M3034" s="128"/>
      <c r="N3034" s="84" t="str">
        <f t="shared" si="666"/>
        <v/>
      </c>
      <c r="O3034" s="128"/>
      <c r="P3034" s="84" t="str">
        <f t="shared" si="667"/>
        <v/>
      </c>
      <c r="Q3034" s="84" t="str">
        <f t="shared" si="664"/>
        <v/>
      </c>
      <c r="R3034" s="84" t="str">
        <f t="shared" si="668"/>
        <v/>
      </c>
      <c r="S3034" s="84" t="str">
        <f t="shared" si="669"/>
        <v/>
      </c>
      <c r="U3034" s="84" t="str">
        <f t="shared" si="670"/>
        <v/>
      </c>
      <c r="W3034" s="108" t="str">
        <f>IF($N3034="", "", SUM($D$11:$D3034))</f>
        <v/>
      </c>
      <c r="X3034" s="111" t="str">
        <f t="shared" si="671"/>
        <v/>
      </c>
      <c r="Y3034" s="114" t="str">
        <f t="shared" si="675"/>
        <v/>
      </c>
      <c r="Z3034" s="111" t="str">
        <f>IF(X3034="", "", X3034-SUM($Z$11:$Z3033))</f>
        <v/>
      </c>
      <c r="AA3034" s="111" t="str">
        <f>IF($Y3034="", "", $Y3034-SUM($AA$11:$AA3033))</f>
        <v/>
      </c>
      <c r="AB3034" s="111" t="str">
        <f t="shared" si="676"/>
        <v/>
      </c>
      <c r="AC3034" s="121" t="str">
        <f t="shared" si="672"/>
        <v/>
      </c>
      <c r="AD3034" s="122" t="str">
        <f t="shared" si="673"/>
        <v/>
      </c>
      <c r="AE3034" s="123" t="str">
        <f t="shared" si="677"/>
        <v/>
      </c>
      <c r="AG3034" s="150" t="str">
        <f t="shared" si="674"/>
        <v/>
      </c>
    </row>
    <row r="3035" spans="1:33" x14ac:dyDescent="0.25">
      <c r="A3035" s="56"/>
      <c r="B3035" s="70"/>
      <c r="C3035" s="76"/>
      <c r="D3035" s="73"/>
      <c r="E3035" s="79"/>
      <c r="F3035" s="56"/>
      <c r="G3035" s="13" t="str">
        <f t="shared" si="665"/>
        <v/>
      </c>
      <c r="H3035" s="56"/>
      <c r="K3035" s="128"/>
      <c r="L3035" s="128"/>
      <c r="M3035" s="128"/>
      <c r="N3035" s="84" t="str">
        <f t="shared" si="666"/>
        <v/>
      </c>
      <c r="O3035" s="128"/>
      <c r="P3035" s="84" t="str">
        <f t="shared" si="667"/>
        <v/>
      </c>
      <c r="Q3035" s="84" t="str">
        <f t="shared" si="664"/>
        <v/>
      </c>
      <c r="R3035" s="84" t="str">
        <f t="shared" si="668"/>
        <v/>
      </c>
      <c r="S3035" s="84" t="str">
        <f t="shared" si="669"/>
        <v/>
      </c>
      <c r="U3035" s="84" t="str">
        <f t="shared" si="670"/>
        <v/>
      </c>
      <c r="W3035" s="108" t="str">
        <f>IF($N3035="", "", SUM($D$11:$D3035))</f>
        <v/>
      </c>
      <c r="X3035" s="111" t="str">
        <f t="shared" si="671"/>
        <v/>
      </c>
      <c r="Y3035" s="114" t="str">
        <f t="shared" si="675"/>
        <v/>
      </c>
      <c r="Z3035" s="111" t="str">
        <f>IF(X3035="", "", X3035-SUM($Z$11:$Z3034))</f>
        <v/>
      </c>
      <c r="AA3035" s="111" t="str">
        <f>IF($Y3035="", "", $Y3035-SUM($AA$11:$AA3034))</f>
        <v/>
      </c>
      <c r="AB3035" s="111" t="str">
        <f t="shared" si="676"/>
        <v/>
      </c>
      <c r="AC3035" s="121" t="str">
        <f t="shared" si="672"/>
        <v/>
      </c>
      <c r="AD3035" s="122" t="str">
        <f t="shared" si="673"/>
        <v/>
      </c>
      <c r="AE3035" s="123" t="str">
        <f t="shared" si="677"/>
        <v/>
      </c>
      <c r="AG3035" s="150" t="str">
        <f t="shared" si="674"/>
        <v/>
      </c>
    </row>
    <row r="3036" spans="1:33" x14ac:dyDescent="0.25">
      <c r="A3036" s="56"/>
      <c r="B3036" s="70"/>
      <c r="C3036" s="76"/>
      <c r="D3036" s="73"/>
      <c r="E3036" s="79"/>
      <c r="F3036" s="56"/>
      <c r="G3036" s="13" t="str">
        <f t="shared" si="665"/>
        <v/>
      </c>
      <c r="H3036" s="56"/>
      <c r="K3036" s="128"/>
      <c r="L3036" s="128"/>
      <c r="M3036" s="128"/>
      <c r="N3036" s="84" t="str">
        <f t="shared" si="666"/>
        <v/>
      </c>
      <c r="O3036" s="128"/>
      <c r="P3036" s="84" t="str">
        <f t="shared" si="667"/>
        <v/>
      </c>
      <c r="Q3036" s="84" t="str">
        <f t="shared" si="664"/>
        <v/>
      </c>
      <c r="R3036" s="84" t="str">
        <f t="shared" si="668"/>
        <v/>
      </c>
      <c r="S3036" s="84" t="str">
        <f t="shared" si="669"/>
        <v/>
      </c>
      <c r="U3036" s="84" t="str">
        <f t="shared" si="670"/>
        <v/>
      </c>
      <c r="W3036" s="108" t="str">
        <f>IF($N3036="", "", SUM($D$11:$D3036))</f>
        <v/>
      </c>
      <c r="X3036" s="111" t="str">
        <f t="shared" si="671"/>
        <v/>
      </c>
      <c r="Y3036" s="114" t="str">
        <f t="shared" si="675"/>
        <v/>
      </c>
      <c r="Z3036" s="111" t="str">
        <f>IF(X3036="", "", X3036-SUM($Z$11:$Z3035))</f>
        <v/>
      </c>
      <c r="AA3036" s="111" t="str">
        <f>IF($Y3036="", "", $Y3036-SUM($AA$11:$AA3035))</f>
        <v/>
      </c>
      <c r="AB3036" s="111" t="str">
        <f t="shared" si="676"/>
        <v/>
      </c>
      <c r="AC3036" s="121" t="str">
        <f t="shared" si="672"/>
        <v/>
      </c>
      <c r="AD3036" s="122" t="str">
        <f t="shared" si="673"/>
        <v/>
      </c>
      <c r="AE3036" s="123" t="str">
        <f t="shared" si="677"/>
        <v/>
      </c>
      <c r="AG3036" s="150" t="str">
        <f t="shared" si="674"/>
        <v/>
      </c>
    </row>
    <row r="3037" spans="1:33" x14ac:dyDescent="0.25">
      <c r="A3037" s="56"/>
      <c r="B3037" s="70"/>
      <c r="C3037" s="76"/>
      <c r="D3037" s="73"/>
      <c r="E3037" s="79"/>
      <c r="F3037" s="56"/>
      <c r="G3037" s="13" t="str">
        <f t="shared" si="665"/>
        <v/>
      </c>
      <c r="H3037" s="56"/>
      <c r="K3037" s="128"/>
      <c r="L3037" s="128"/>
      <c r="M3037" s="128"/>
      <c r="N3037" s="84" t="str">
        <f t="shared" si="666"/>
        <v/>
      </c>
      <c r="O3037" s="128"/>
      <c r="P3037" s="84" t="str">
        <f t="shared" si="667"/>
        <v/>
      </c>
      <c r="Q3037" s="84" t="str">
        <f t="shared" si="664"/>
        <v/>
      </c>
      <c r="R3037" s="84" t="str">
        <f t="shared" si="668"/>
        <v/>
      </c>
      <c r="S3037" s="84" t="str">
        <f t="shared" si="669"/>
        <v/>
      </c>
      <c r="U3037" s="84" t="str">
        <f t="shared" si="670"/>
        <v/>
      </c>
      <c r="W3037" s="108" t="str">
        <f>IF($N3037="", "", SUM($D$11:$D3037))</f>
        <v/>
      </c>
      <c r="X3037" s="111" t="str">
        <f t="shared" si="671"/>
        <v/>
      </c>
      <c r="Y3037" s="114" t="str">
        <f t="shared" si="675"/>
        <v/>
      </c>
      <c r="Z3037" s="111" t="str">
        <f>IF(X3037="", "", X3037-SUM($Z$11:$Z3036))</f>
        <v/>
      </c>
      <c r="AA3037" s="111" t="str">
        <f>IF($Y3037="", "", $Y3037-SUM($AA$11:$AA3036))</f>
        <v/>
      </c>
      <c r="AB3037" s="111" t="str">
        <f t="shared" si="676"/>
        <v/>
      </c>
      <c r="AC3037" s="121" t="str">
        <f t="shared" si="672"/>
        <v/>
      </c>
      <c r="AD3037" s="122" t="str">
        <f t="shared" si="673"/>
        <v/>
      </c>
      <c r="AE3037" s="123" t="str">
        <f t="shared" si="677"/>
        <v/>
      </c>
      <c r="AG3037" s="150" t="str">
        <f t="shared" si="674"/>
        <v/>
      </c>
    </row>
    <row r="3038" spans="1:33" x14ac:dyDescent="0.25">
      <c r="A3038" s="56"/>
      <c r="B3038" s="70"/>
      <c r="C3038" s="76"/>
      <c r="D3038" s="73"/>
      <c r="E3038" s="79"/>
      <c r="F3038" s="56"/>
      <c r="G3038" s="13" t="str">
        <f t="shared" si="665"/>
        <v/>
      </c>
      <c r="H3038" s="56"/>
      <c r="K3038" s="128"/>
      <c r="L3038" s="128"/>
      <c r="M3038" s="128"/>
      <c r="N3038" s="84" t="str">
        <f t="shared" si="666"/>
        <v/>
      </c>
      <c r="O3038" s="128"/>
      <c r="P3038" s="84" t="str">
        <f t="shared" si="667"/>
        <v/>
      </c>
      <c r="Q3038" s="84" t="str">
        <f t="shared" si="664"/>
        <v/>
      </c>
      <c r="R3038" s="84" t="str">
        <f t="shared" si="668"/>
        <v/>
      </c>
      <c r="S3038" s="84" t="str">
        <f t="shared" si="669"/>
        <v/>
      </c>
      <c r="U3038" s="84" t="str">
        <f t="shared" si="670"/>
        <v/>
      </c>
      <c r="W3038" s="108" t="str">
        <f>IF($N3038="", "", SUM($D$11:$D3038))</f>
        <v/>
      </c>
      <c r="X3038" s="111" t="str">
        <f t="shared" si="671"/>
        <v/>
      </c>
      <c r="Y3038" s="114" t="str">
        <f t="shared" si="675"/>
        <v/>
      </c>
      <c r="Z3038" s="111" t="str">
        <f>IF(X3038="", "", X3038-SUM($Z$11:$Z3037))</f>
        <v/>
      </c>
      <c r="AA3038" s="111" t="str">
        <f>IF($Y3038="", "", $Y3038-SUM($AA$11:$AA3037))</f>
        <v/>
      </c>
      <c r="AB3038" s="111" t="str">
        <f t="shared" si="676"/>
        <v/>
      </c>
      <c r="AC3038" s="121" t="str">
        <f t="shared" si="672"/>
        <v/>
      </c>
      <c r="AD3038" s="122" t="str">
        <f t="shared" si="673"/>
        <v/>
      </c>
      <c r="AE3038" s="123" t="str">
        <f t="shared" si="677"/>
        <v/>
      </c>
      <c r="AG3038" s="150" t="str">
        <f t="shared" si="674"/>
        <v/>
      </c>
    </row>
    <row r="3039" spans="1:33" x14ac:dyDescent="0.25">
      <c r="A3039" s="56"/>
      <c r="B3039" s="70"/>
      <c r="C3039" s="76"/>
      <c r="D3039" s="73"/>
      <c r="E3039" s="79"/>
      <c r="F3039" s="56"/>
      <c r="G3039" s="13" t="str">
        <f t="shared" si="665"/>
        <v/>
      </c>
      <c r="H3039" s="56"/>
      <c r="K3039" s="128"/>
      <c r="L3039" s="128"/>
      <c r="M3039" s="128"/>
      <c r="N3039" s="84" t="str">
        <f t="shared" si="666"/>
        <v/>
      </c>
      <c r="O3039" s="128"/>
      <c r="P3039" s="84" t="str">
        <f t="shared" si="667"/>
        <v/>
      </c>
      <c r="Q3039" s="84" t="str">
        <f t="shared" si="664"/>
        <v/>
      </c>
      <c r="R3039" s="84" t="str">
        <f t="shared" si="668"/>
        <v/>
      </c>
      <c r="S3039" s="84" t="str">
        <f t="shared" si="669"/>
        <v/>
      </c>
      <c r="U3039" s="84" t="str">
        <f t="shared" si="670"/>
        <v/>
      </c>
      <c r="W3039" s="108" t="str">
        <f>IF($N3039="", "", SUM($D$11:$D3039))</f>
        <v/>
      </c>
      <c r="X3039" s="111" t="str">
        <f t="shared" si="671"/>
        <v/>
      </c>
      <c r="Y3039" s="114" t="str">
        <f t="shared" si="675"/>
        <v/>
      </c>
      <c r="Z3039" s="111" t="str">
        <f>IF(X3039="", "", X3039-SUM($Z$11:$Z3038))</f>
        <v/>
      </c>
      <c r="AA3039" s="111" t="str">
        <f>IF($Y3039="", "", $Y3039-SUM($AA$11:$AA3038))</f>
        <v/>
      </c>
      <c r="AB3039" s="111" t="str">
        <f t="shared" si="676"/>
        <v/>
      </c>
      <c r="AC3039" s="121" t="str">
        <f t="shared" si="672"/>
        <v/>
      </c>
      <c r="AD3039" s="122" t="str">
        <f t="shared" si="673"/>
        <v/>
      </c>
      <c r="AE3039" s="123" t="str">
        <f t="shared" si="677"/>
        <v/>
      </c>
      <c r="AG3039" s="150" t="str">
        <f t="shared" si="674"/>
        <v/>
      </c>
    </row>
    <row r="3040" spans="1:33" x14ac:dyDescent="0.25">
      <c r="A3040" s="56"/>
      <c r="B3040" s="70"/>
      <c r="C3040" s="76"/>
      <c r="D3040" s="73"/>
      <c r="E3040" s="79"/>
      <c r="F3040" s="56"/>
      <c r="G3040" s="13" t="str">
        <f t="shared" si="665"/>
        <v/>
      </c>
      <c r="H3040" s="56"/>
      <c r="K3040" s="128"/>
      <c r="L3040" s="128"/>
      <c r="M3040" s="128"/>
      <c r="N3040" s="84" t="str">
        <f t="shared" si="666"/>
        <v/>
      </c>
      <c r="O3040" s="128"/>
      <c r="P3040" s="84" t="str">
        <f t="shared" si="667"/>
        <v/>
      </c>
      <c r="Q3040" s="84" t="str">
        <f t="shared" si="664"/>
        <v/>
      </c>
      <c r="R3040" s="84" t="str">
        <f t="shared" si="668"/>
        <v/>
      </c>
      <c r="S3040" s="84" t="str">
        <f t="shared" si="669"/>
        <v/>
      </c>
      <c r="U3040" s="84" t="str">
        <f t="shared" si="670"/>
        <v/>
      </c>
      <c r="W3040" s="108" t="str">
        <f>IF($N3040="", "", SUM($D$11:$D3040))</f>
        <v/>
      </c>
      <c r="X3040" s="111" t="str">
        <f t="shared" si="671"/>
        <v/>
      </c>
      <c r="Y3040" s="114" t="str">
        <f t="shared" si="675"/>
        <v/>
      </c>
      <c r="Z3040" s="111" t="str">
        <f>IF(X3040="", "", X3040-SUM($Z$11:$Z3039))</f>
        <v/>
      </c>
      <c r="AA3040" s="111" t="str">
        <f>IF($Y3040="", "", $Y3040-SUM($AA$11:$AA3039))</f>
        <v/>
      </c>
      <c r="AB3040" s="111" t="str">
        <f t="shared" si="676"/>
        <v/>
      </c>
      <c r="AC3040" s="121" t="str">
        <f t="shared" si="672"/>
        <v/>
      </c>
      <c r="AD3040" s="122" t="str">
        <f t="shared" si="673"/>
        <v/>
      </c>
      <c r="AE3040" s="123" t="str">
        <f t="shared" si="677"/>
        <v/>
      </c>
      <c r="AG3040" s="150" t="str">
        <f t="shared" si="674"/>
        <v/>
      </c>
    </row>
    <row r="3041" spans="1:33" x14ac:dyDescent="0.25">
      <c r="A3041" s="56"/>
      <c r="B3041" s="70"/>
      <c r="C3041" s="76"/>
      <c r="D3041" s="73"/>
      <c r="E3041" s="79"/>
      <c r="F3041" s="56"/>
      <c r="G3041" s="13" t="str">
        <f t="shared" si="665"/>
        <v/>
      </c>
      <c r="H3041" s="56"/>
      <c r="K3041" s="128"/>
      <c r="L3041" s="128"/>
      <c r="M3041" s="128"/>
      <c r="N3041" s="84" t="str">
        <f t="shared" si="666"/>
        <v/>
      </c>
      <c r="O3041" s="128"/>
      <c r="P3041" s="84" t="str">
        <f t="shared" si="667"/>
        <v/>
      </c>
      <c r="Q3041" s="84" t="str">
        <f t="shared" si="664"/>
        <v/>
      </c>
      <c r="R3041" s="84" t="str">
        <f t="shared" si="668"/>
        <v/>
      </c>
      <c r="S3041" s="84" t="str">
        <f t="shared" si="669"/>
        <v/>
      </c>
      <c r="U3041" s="84" t="str">
        <f t="shared" si="670"/>
        <v/>
      </c>
      <c r="W3041" s="108" t="str">
        <f>IF($N3041="", "", SUM($D$11:$D3041))</f>
        <v/>
      </c>
      <c r="X3041" s="111" t="str">
        <f t="shared" si="671"/>
        <v/>
      </c>
      <c r="Y3041" s="114" t="str">
        <f t="shared" si="675"/>
        <v/>
      </c>
      <c r="Z3041" s="111" t="str">
        <f>IF(X3041="", "", X3041-SUM($Z$11:$Z3040))</f>
        <v/>
      </c>
      <c r="AA3041" s="111" t="str">
        <f>IF($Y3041="", "", $Y3041-SUM($AA$11:$AA3040))</f>
        <v/>
      </c>
      <c r="AB3041" s="111" t="str">
        <f t="shared" si="676"/>
        <v/>
      </c>
      <c r="AC3041" s="121" t="str">
        <f t="shared" si="672"/>
        <v/>
      </c>
      <c r="AD3041" s="122" t="str">
        <f t="shared" si="673"/>
        <v/>
      </c>
      <c r="AE3041" s="123" t="str">
        <f t="shared" si="677"/>
        <v/>
      </c>
      <c r="AG3041" s="150" t="str">
        <f t="shared" si="674"/>
        <v/>
      </c>
    </row>
    <row r="3042" spans="1:33" x14ac:dyDescent="0.25">
      <c r="A3042" s="56"/>
      <c r="B3042" s="70"/>
      <c r="C3042" s="76"/>
      <c r="D3042" s="73"/>
      <c r="E3042" s="79"/>
      <c r="F3042" s="56"/>
      <c r="G3042" s="13" t="str">
        <f t="shared" si="665"/>
        <v/>
      </c>
      <c r="H3042" s="56"/>
      <c r="K3042" s="128"/>
      <c r="L3042" s="128"/>
      <c r="M3042" s="128"/>
      <c r="N3042" s="84" t="str">
        <f t="shared" si="666"/>
        <v/>
      </c>
      <c r="O3042" s="128"/>
      <c r="P3042" s="84" t="str">
        <f t="shared" si="667"/>
        <v/>
      </c>
      <c r="Q3042" s="84" t="str">
        <f t="shared" si="664"/>
        <v/>
      </c>
      <c r="R3042" s="84" t="str">
        <f t="shared" si="668"/>
        <v/>
      </c>
      <c r="S3042" s="84" t="str">
        <f t="shared" si="669"/>
        <v/>
      </c>
      <c r="U3042" s="84" t="str">
        <f t="shared" si="670"/>
        <v/>
      </c>
      <c r="W3042" s="108" t="str">
        <f>IF($N3042="", "", SUM($D$11:$D3042))</f>
        <v/>
      </c>
      <c r="X3042" s="111" t="str">
        <f t="shared" si="671"/>
        <v/>
      </c>
      <c r="Y3042" s="114" t="str">
        <f t="shared" si="675"/>
        <v/>
      </c>
      <c r="Z3042" s="111" t="str">
        <f>IF(X3042="", "", X3042-SUM($Z$11:$Z3041))</f>
        <v/>
      </c>
      <c r="AA3042" s="111" t="str">
        <f>IF($Y3042="", "", $Y3042-SUM($AA$11:$AA3041))</f>
        <v/>
      </c>
      <c r="AB3042" s="111" t="str">
        <f t="shared" si="676"/>
        <v/>
      </c>
      <c r="AC3042" s="121" t="str">
        <f t="shared" si="672"/>
        <v/>
      </c>
      <c r="AD3042" s="122" t="str">
        <f t="shared" si="673"/>
        <v/>
      </c>
      <c r="AE3042" s="123" t="str">
        <f t="shared" si="677"/>
        <v/>
      </c>
      <c r="AG3042" s="150" t="str">
        <f t="shared" si="674"/>
        <v/>
      </c>
    </row>
    <row r="3043" spans="1:33" x14ac:dyDescent="0.25">
      <c r="A3043" s="56"/>
      <c r="B3043" s="70"/>
      <c r="C3043" s="76"/>
      <c r="D3043" s="73"/>
      <c r="E3043" s="79"/>
      <c r="F3043" s="56"/>
      <c r="G3043" s="13" t="str">
        <f t="shared" si="665"/>
        <v/>
      </c>
      <c r="H3043" s="56"/>
      <c r="K3043" s="128"/>
      <c r="L3043" s="128"/>
      <c r="M3043" s="128"/>
      <c r="N3043" s="84" t="str">
        <f t="shared" si="666"/>
        <v/>
      </c>
      <c r="O3043" s="128"/>
      <c r="P3043" s="84" t="str">
        <f t="shared" si="667"/>
        <v/>
      </c>
      <c r="Q3043" s="84" t="str">
        <f t="shared" si="664"/>
        <v/>
      </c>
      <c r="R3043" s="84" t="str">
        <f t="shared" si="668"/>
        <v/>
      </c>
      <c r="S3043" s="84" t="str">
        <f t="shared" si="669"/>
        <v/>
      </c>
      <c r="U3043" s="84" t="str">
        <f t="shared" si="670"/>
        <v/>
      </c>
      <c r="W3043" s="108" t="str">
        <f>IF($N3043="", "", SUM($D$11:$D3043))</f>
        <v/>
      </c>
      <c r="X3043" s="111" t="str">
        <f t="shared" si="671"/>
        <v/>
      </c>
      <c r="Y3043" s="114" t="str">
        <f t="shared" si="675"/>
        <v/>
      </c>
      <c r="Z3043" s="111" t="str">
        <f>IF(X3043="", "", X3043-SUM($Z$11:$Z3042))</f>
        <v/>
      </c>
      <c r="AA3043" s="111" t="str">
        <f>IF($Y3043="", "", $Y3043-SUM($AA$11:$AA3042))</f>
        <v/>
      </c>
      <c r="AB3043" s="111" t="str">
        <f t="shared" si="676"/>
        <v/>
      </c>
      <c r="AC3043" s="121" t="str">
        <f t="shared" si="672"/>
        <v/>
      </c>
      <c r="AD3043" s="122" t="str">
        <f t="shared" si="673"/>
        <v/>
      </c>
      <c r="AE3043" s="123" t="str">
        <f t="shared" si="677"/>
        <v/>
      </c>
      <c r="AG3043" s="150" t="str">
        <f t="shared" si="674"/>
        <v/>
      </c>
    </row>
    <row r="3044" spans="1:33" x14ac:dyDescent="0.25">
      <c r="A3044" s="56"/>
      <c r="B3044" s="70"/>
      <c r="C3044" s="76"/>
      <c r="D3044" s="73"/>
      <c r="E3044" s="79"/>
      <c r="F3044" s="56"/>
      <c r="G3044" s="13" t="str">
        <f t="shared" si="665"/>
        <v/>
      </c>
      <c r="H3044" s="56"/>
      <c r="K3044" s="128"/>
      <c r="L3044" s="128"/>
      <c r="M3044" s="128"/>
      <c r="N3044" s="84" t="str">
        <f t="shared" si="666"/>
        <v/>
      </c>
      <c r="O3044" s="128"/>
      <c r="P3044" s="84" t="str">
        <f t="shared" si="667"/>
        <v/>
      </c>
      <c r="Q3044" s="84" t="str">
        <f t="shared" si="664"/>
        <v/>
      </c>
      <c r="R3044" s="84" t="str">
        <f t="shared" si="668"/>
        <v/>
      </c>
      <c r="S3044" s="84" t="str">
        <f t="shared" si="669"/>
        <v/>
      </c>
      <c r="U3044" s="84" t="str">
        <f t="shared" si="670"/>
        <v/>
      </c>
      <c r="W3044" s="108" t="str">
        <f>IF($N3044="", "", SUM($D$11:$D3044))</f>
        <v/>
      </c>
      <c r="X3044" s="111" t="str">
        <f t="shared" si="671"/>
        <v/>
      </c>
      <c r="Y3044" s="114" t="str">
        <f t="shared" si="675"/>
        <v/>
      </c>
      <c r="Z3044" s="111" t="str">
        <f>IF(X3044="", "", X3044-SUM($Z$11:$Z3043))</f>
        <v/>
      </c>
      <c r="AA3044" s="111" t="str">
        <f>IF($Y3044="", "", $Y3044-SUM($AA$11:$AA3043))</f>
        <v/>
      </c>
      <c r="AB3044" s="111" t="str">
        <f t="shared" si="676"/>
        <v/>
      </c>
      <c r="AC3044" s="121" t="str">
        <f t="shared" si="672"/>
        <v/>
      </c>
      <c r="AD3044" s="122" t="str">
        <f t="shared" si="673"/>
        <v/>
      </c>
      <c r="AE3044" s="123" t="str">
        <f t="shared" si="677"/>
        <v/>
      </c>
      <c r="AG3044" s="150" t="str">
        <f t="shared" si="674"/>
        <v/>
      </c>
    </row>
    <row r="3045" spans="1:33" x14ac:dyDescent="0.25">
      <c r="A3045" s="56"/>
      <c r="B3045" s="70"/>
      <c r="C3045" s="76"/>
      <c r="D3045" s="73"/>
      <c r="E3045" s="79"/>
      <c r="F3045" s="56"/>
      <c r="G3045" s="13" t="str">
        <f t="shared" si="665"/>
        <v/>
      </c>
      <c r="H3045" s="56"/>
      <c r="K3045" s="128"/>
      <c r="L3045" s="128"/>
      <c r="M3045" s="128"/>
      <c r="N3045" s="84" t="str">
        <f t="shared" si="666"/>
        <v/>
      </c>
      <c r="O3045" s="128"/>
      <c r="P3045" s="84" t="str">
        <f t="shared" si="667"/>
        <v/>
      </c>
      <c r="Q3045" s="84" t="str">
        <f t="shared" si="664"/>
        <v/>
      </c>
      <c r="R3045" s="84" t="str">
        <f t="shared" si="668"/>
        <v/>
      </c>
      <c r="S3045" s="84" t="str">
        <f t="shared" si="669"/>
        <v/>
      </c>
      <c r="U3045" s="84" t="str">
        <f t="shared" si="670"/>
        <v/>
      </c>
      <c r="W3045" s="108" t="str">
        <f>IF($N3045="", "", SUM($D$11:$D3045))</f>
        <v/>
      </c>
      <c r="X3045" s="111" t="str">
        <f t="shared" si="671"/>
        <v/>
      </c>
      <c r="Y3045" s="114" t="str">
        <f t="shared" si="675"/>
        <v/>
      </c>
      <c r="Z3045" s="111" t="str">
        <f>IF(X3045="", "", X3045-SUM($Z$11:$Z3044))</f>
        <v/>
      </c>
      <c r="AA3045" s="111" t="str">
        <f>IF($Y3045="", "", $Y3045-SUM($AA$11:$AA3044))</f>
        <v/>
      </c>
      <c r="AB3045" s="111" t="str">
        <f t="shared" si="676"/>
        <v/>
      </c>
      <c r="AC3045" s="121" t="str">
        <f t="shared" si="672"/>
        <v/>
      </c>
      <c r="AD3045" s="122" t="str">
        <f t="shared" si="673"/>
        <v/>
      </c>
      <c r="AE3045" s="123" t="str">
        <f t="shared" si="677"/>
        <v/>
      </c>
      <c r="AG3045" s="150" t="str">
        <f t="shared" si="674"/>
        <v/>
      </c>
    </row>
    <row r="3046" spans="1:33" x14ac:dyDescent="0.25">
      <c r="A3046" s="56"/>
      <c r="B3046" s="70"/>
      <c r="C3046" s="76"/>
      <c r="D3046" s="73"/>
      <c r="E3046" s="79"/>
      <c r="F3046" s="56"/>
      <c r="G3046" s="13" t="str">
        <f t="shared" si="665"/>
        <v/>
      </c>
      <c r="H3046" s="56"/>
      <c r="K3046" s="128"/>
      <c r="L3046" s="128"/>
      <c r="M3046" s="128"/>
      <c r="N3046" s="84" t="str">
        <f t="shared" si="666"/>
        <v/>
      </c>
      <c r="O3046" s="128"/>
      <c r="P3046" s="84" t="str">
        <f t="shared" si="667"/>
        <v/>
      </c>
      <c r="Q3046" s="84" t="str">
        <f t="shared" si="664"/>
        <v/>
      </c>
      <c r="R3046" s="84" t="str">
        <f t="shared" si="668"/>
        <v/>
      </c>
      <c r="S3046" s="84" t="str">
        <f t="shared" si="669"/>
        <v/>
      </c>
      <c r="U3046" s="84" t="str">
        <f t="shared" si="670"/>
        <v/>
      </c>
      <c r="W3046" s="108" t="str">
        <f>IF($N3046="", "", SUM($D$11:$D3046))</f>
        <v/>
      </c>
      <c r="X3046" s="111" t="str">
        <f t="shared" si="671"/>
        <v/>
      </c>
      <c r="Y3046" s="114" t="str">
        <f t="shared" si="675"/>
        <v/>
      </c>
      <c r="Z3046" s="111" t="str">
        <f>IF(X3046="", "", X3046-SUM($Z$11:$Z3045))</f>
        <v/>
      </c>
      <c r="AA3046" s="111" t="str">
        <f>IF($Y3046="", "", $Y3046-SUM($AA$11:$AA3045))</f>
        <v/>
      </c>
      <c r="AB3046" s="111" t="str">
        <f t="shared" si="676"/>
        <v/>
      </c>
      <c r="AC3046" s="121" t="str">
        <f t="shared" si="672"/>
        <v/>
      </c>
      <c r="AD3046" s="122" t="str">
        <f t="shared" si="673"/>
        <v/>
      </c>
      <c r="AE3046" s="123" t="str">
        <f t="shared" si="677"/>
        <v/>
      </c>
      <c r="AG3046" s="150" t="str">
        <f t="shared" si="674"/>
        <v/>
      </c>
    </row>
    <row r="3047" spans="1:33" x14ac:dyDescent="0.25">
      <c r="A3047" s="56"/>
      <c r="B3047" s="70"/>
      <c r="C3047" s="76"/>
      <c r="D3047" s="73"/>
      <c r="E3047" s="79"/>
      <c r="F3047" s="56"/>
      <c r="G3047" s="13" t="str">
        <f t="shared" si="665"/>
        <v/>
      </c>
      <c r="H3047" s="56"/>
      <c r="K3047" s="128"/>
      <c r="L3047" s="128"/>
      <c r="M3047" s="128"/>
      <c r="N3047" s="84" t="str">
        <f t="shared" si="666"/>
        <v/>
      </c>
      <c r="O3047" s="128"/>
      <c r="P3047" s="84" t="str">
        <f t="shared" si="667"/>
        <v/>
      </c>
      <c r="Q3047" s="84" t="str">
        <f t="shared" si="664"/>
        <v/>
      </c>
      <c r="R3047" s="84" t="str">
        <f t="shared" si="668"/>
        <v/>
      </c>
      <c r="S3047" s="84" t="str">
        <f t="shared" si="669"/>
        <v/>
      </c>
      <c r="U3047" s="84" t="str">
        <f t="shared" si="670"/>
        <v/>
      </c>
      <c r="W3047" s="108" t="str">
        <f>IF($N3047="", "", SUM($D$11:$D3047))</f>
        <v/>
      </c>
      <c r="X3047" s="111" t="str">
        <f t="shared" si="671"/>
        <v/>
      </c>
      <c r="Y3047" s="114" t="str">
        <f t="shared" si="675"/>
        <v/>
      </c>
      <c r="Z3047" s="111" t="str">
        <f>IF(X3047="", "", X3047-SUM($Z$11:$Z3046))</f>
        <v/>
      </c>
      <c r="AA3047" s="111" t="str">
        <f>IF($Y3047="", "", $Y3047-SUM($AA$11:$AA3046))</f>
        <v/>
      </c>
      <c r="AB3047" s="111" t="str">
        <f t="shared" si="676"/>
        <v/>
      </c>
      <c r="AC3047" s="121" t="str">
        <f t="shared" si="672"/>
        <v/>
      </c>
      <c r="AD3047" s="122" t="str">
        <f t="shared" si="673"/>
        <v/>
      </c>
      <c r="AE3047" s="123" t="str">
        <f t="shared" si="677"/>
        <v/>
      </c>
      <c r="AG3047" s="150" t="str">
        <f t="shared" si="674"/>
        <v/>
      </c>
    </row>
    <row r="3048" spans="1:33" x14ac:dyDescent="0.25">
      <c r="A3048" s="56"/>
      <c r="B3048" s="70"/>
      <c r="C3048" s="76"/>
      <c r="D3048" s="73"/>
      <c r="E3048" s="79"/>
      <c r="F3048" s="56"/>
      <c r="G3048" s="13" t="str">
        <f t="shared" si="665"/>
        <v/>
      </c>
      <c r="H3048" s="56"/>
      <c r="K3048" s="128"/>
      <c r="L3048" s="128"/>
      <c r="M3048" s="128"/>
      <c r="N3048" s="84" t="str">
        <f t="shared" si="666"/>
        <v/>
      </c>
      <c r="O3048" s="128"/>
      <c r="P3048" s="84" t="str">
        <f t="shared" si="667"/>
        <v/>
      </c>
      <c r="Q3048" s="84" t="str">
        <f t="shared" si="664"/>
        <v/>
      </c>
      <c r="R3048" s="84" t="str">
        <f t="shared" si="668"/>
        <v/>
      </c>
      <c r="S3048" s="84" t="str">
        <f t="shared" si="669"/>
        <v/>
      </c>
      <c r="U3048" s="84" t="str">
        <f t="shared" si="670"/>
        <v/>
      </c>
      <c r="W3048" s="108" t="str">
        <f>IF($N3048="", "", SUM($D$11:$D3048))</f>
        <v/>
      </c>
      <c r="X3048" s="111" t="str">
        <f t="shared" si="671"/>
        <v/>
      </c>
      <c r="Y3048" s="114" t="str">
        <f t="shared" si="675"/>
        <v/>
      </c>
      <c r="Z3048" s="111" t="str">
        <f>IF(X3048="", "", X3048-SUM($Z$11:$Z3047))</f>
        <v/>
      </c>
      <c r="AA3048" s="111" t="str">
        <f>IF($Y3048="", "", $Y3048-SUM($AA$11:$AA3047))</f>
        <v/>
      </c>
      <c r="AB3048" s="111" t="str">
        <f t="shared" si="676"/>
        <v/>
      </c>
      <c r="AC3048" s="121" t="str">
        <f t="shared" si="672"/>
        <v/>
      </c>
      <c r="AD3048" s="122" t="str">
        <f t="shared" si="673"/>
        <v/>
      </c>
      <c r="AE3048" s="123" t="str">
        <f t="shared" si="677"/>
        <v/>
      </c>
      <c r="AG3048" s="150" t="str">
        <f t="shared" si="674"/>
        <v/>
      </c>
    </row>
    <row r="3049" spans="1:33" x14ac:dyDescent="0.25">
      <c r="A3049" s="56"/>
      <c r="B3049" s="70"/>
      <c r="C3049" s="76"/>
      <c r="D3049" s="73"/>
      <c r="E3049" s="79"/>
      <c r="F3049" s="56"/>
      <c r="G3049" s="13" t="str">
        <f t="shared" si="665"/>
        <v/>
      </c>
      <c r="H3049" s="56"/>
      <c r="K3049" s="128"/>
      <c r="L3049" s="128"/>
      <c r="M3049" s="128"/>
      <c r="N3049" s="84" t="str">
        <f t="shared" si="666"/>
        <v/>
      </c>
      <c r="O3049" s="128"/>
      <c r="P3049" s="84" t="str">
        <f t="shared" si="667"/>
        <v/>
      </c>
      <c r="Q3049" s="84" t="str">
        <f t="shared" si="664"/>
        <v/>
      </c>
      <c r="R3049" s="84" t="str">
        <f t="shared" si="668"/>
        <v/>
      </c>
      <c r="S3049" s="84" t="str">
        <f t="shared" si="669"/>
        <v/>
      </c>
      <c r="U3049" s="84" t="str">
        <f t="shared" si="670"/>
        <v/>
      </c>
      <c r="W3049" s="108" t="str">
        <f>IF($N3049="", "", SUM($D$11:$D3049))</f>
        <v/>
      </c>
      <c r="X3049" s="111" t="str">
        <f t="shared" si="671"/>
        <v/>
      </c>
      <c r="Y3049" s="114" t="str">
        <f t="shared" si="675"/>
        <v/>
      </c>
      <c r="Z3049" s="111" t="str">
        <f>IF(X3049="", "", X3049-SUM($Z$11:$Z3048))</f>
        <v/>
      </c>
      <c r="AA3049" s="111" t="str">
        <f>IF($Y3049="", "", $Y3049-SUM($AA$11:$AA3048))</f>
        <v/>
      </c>
      <c r="AB3049" s="111" t="str">
        <f t="shared" si="676"/>
        <v/>
      </c>
      <c r="AC3049" s="121" t="str">
        <f t="shared" si="672"/>
        <v/>
      </c>
      <c r="AD3049" s="122" t="str">
        <f t="shared" si="673"/>
        <v/>
      </c>
      <c r="AE3049" s="123" t="str">
        <f t="shared" si="677"/>
        <v/>
      </c>
      <c r="AG3049" s="150" t="str">
        <f t="shared" si="674"/>
        <v/>
      </c>
    </row>
    <row r="3050" spans="1:33" x14ac:dyDescent="0.25">
      <c r="A3050" s="56"/>
      <c r="B3050" s="70"/>
      <c r="C3050" s="76"/>
      <c r="D3050" s="73"/>
      <c r="E3050" s="79"/>
      <c r="F3050" s="56"/>
      <c r="G3050" s="13" t="str">
        <f t="shared" si="665"/>
        <v/>
      </c>
      <c r="H3050" s="56"/>
      <c r="K3050" s="128"/>
      <c r="L3050" s="128"/>
      <c r="M3050" s="128"/>
      <c r="N3050" s="84" t="str">
        <f t="shared" si="666"/>
        <v/>
      </c>
      <c r="O3050" s="128"/>
      <c r="P3050" s="84" t="str">
        <f t="shared" si="667"/>
        <v/>
      </c>
      <c r="Q3050" s="84" t="str">
        <f t="shared" si="664"/>
        <v/>
      </c>
      <c r="R3050" s="84" t="str">
        <f t="shared" si="668"/>
        <v/>
      </c>
      <c r="S3050" s="84" t="str">
        <f t="shared" si="669"/>
        <v/>
      </c>
      <c r="U3050" s="84" t="str">
        <f t="shared" si="670"/>
        <v/>
      </c>
      <c r="W3050" s="108" t="str">
        <f>IF($N3050="", "", SUM($D$11:$D3050))</f>
        <v/>
      </c>
      <c r="X3050" s="111" t="str">
        <f t="shared" si="671"/>
        <v/>
      </c>
      <c r="Y3050" s="114" t="str">
        <f t="shared" si="675"/>
        <v/>
      </c>
      <c r="Z3050" s="111" t="str">
        <f>IF(X3050="", "", X3050-SUM($Z$11:$Z3049))</f>
        <v/>
      </c>
      <c r="AA3050" s="111" t="str">
        <f>IF($Y3050="", "", $Y3050-SUM($AA$11:$AA3049))</f>
        <v/>
      </c>
      <c r="AB3050" s="111" t="str">
        <f t="shared" si="676"/>
        <v/>
      </c>
      <c r="AC3050" s="121" t="str">
        <f t="shared" si="672"/>
        <v/>
      </c>
      <c r="AD3050" s="122" t="str">
        <f t="shared" si="673"/>
        <v/>
      </c>
      <c r="AE3050" s="123" t="str">
        <f t="shared" si="677"/>
        <v/>
      </c>
      <c r="AG3050" s="150" t="str">
        <f t="shared" si="674"/>
        <v/>
      </c>
    </row>
    <row r="3051" spans="1:33" x14ac:dyDescent="0.25">
      <c r="A3051" s="56"/>
      <c r="B3051" s="70"/>
      <c r="C3051" s="76"/>
      <c r="D3051" s="73"/>
      <c r="E3051" s="79"/>
      <c r="F3051" s="56"/>
      <c r="G3051" s="13" t="str">
        <f t="shared" si="665"/>
        <v/>
      </c>
      <c r="H3051" s="56"/>
      <c r="K3051" s="128"/>
      <c r="L3051" s="128"/>
      <c r="M3051" s="128"/>
      <c r="N3051" s="84" t="str">
        <f t="shared" si="666"/>
        <v/>
      </c>
      <c r="O3051" s="128"/>
      <c r="P3051" s="84" t="str">
        <f t="shared" si="667"/>
        <v/>
      </c>
      <c r="Q3051" s="84" t="str">
        <f t="shared" si="664"/>
        <v/>
      </c>
      <c r="R3051" s="84" t="str">
        <f t="shared" si="668"/>
        <v/>
      </c>
      <c r="S3051" s="84" t="str">
        <f t="shared" si="669"/>
        <v/>
      </c>
      <c r="U3051" s="84" t="str">
        <f t="shared" si="670"/>
        <v/>
      </c>
      <c r="W3051" s="108" t="str">
        <f>IF($N3051="", "", SUM($D$11:$D3051))</f>
        <v/>
      </c>
      <c r="X3051" s="111" t="str">
        <f t="shared" si="671"/>
        <v/>
      </c>
      <c r="Y3051" s="114" t="str">
        <f t="shared" si="675"/>
        <v/>
      </c>
      <c r="Z3051" s="111" t="str">
        <f>IF(X3051="", "", X3051-SUM($Z$11:$Z3050))</f>
        <v/>
      </c>
      <c r="AA3051" s="111" t="str">
        <f>IF($Y3051="", "", $Y3051-SUM($AA$11:$AA3050))</f>
        <v/>
      </c>
      <c r="AB3051" s="111" t="str">
        <f t="shared" si="676"/>
        <v/>
      </c>
      <c r="AC3051" s="121" t="str">
        <f t="shared" si="672"/>
        <v/>
      </c>
      <c r="AD3051" s="122" t="str">
        <f t="shared" si="673"/>
        <v/>
      </c>
      <c r="AE3051" s="123" t="str">
        <f t="shared" si="677"/>
        <v/>
      </c>
      <c r="AG3051" s="150" t="str">
        <f t="shared" si="674"/>
        <v/>
      </c>
    </row>
    <row r="3052" spans="1:33" x14ac:dyDescent="0.25">
      <c r="A3052" s="56"/>
      <c r="B3052" s="70"/>
      <c r="C3052" s="76"/>
      <c r="D3052" s="73"/>
      <c r="E3052" s="79"/>
      <c r="F3052" s="56"/>
      <c r="G3052" s="13" t="str">
        <f t="shared" si="665"/>
        <v/>
      </c>
      <c r="H3052" s="56"/>
      <c r="K3052" s="128"/>
      <c r="L3052" s="128"/>
      <c r="M3052" s="128"/>
      <c r="N3052" s="84" t="str">
        <f t="shared" si="666"/>
        <v/>
      </c>
      <c r="O3052" s="128"/>
      <c r="P3052" s="84" t="str">
        <f t="shared" si="667"/>
        <v/>
      </c>
      <c r="Q3052" s="84" t="str">
        <f t="shared" si="664"/>
        <v/>
      </c>
      <c r="R3052" s="84" t="str">
        <f t="shared" si="668"/>
        <v/>
      </c>
      <c r="S3052" s="84" t="str">
        <f t="shared" si="669"/>
        <v/>
      </c>
      <c r="U3052" s="84" t="str">
        <f t="shared" si="670"/>
        <v/>
      </c>
      <c r="W3052" s="108" t="str">
        <f>IF($N3052="", "", SUM($D$11:$D3052))</f>
        <v/>
      </c>
      <c r="X3052" s="111" t="str">
        <f t="shared" si="671"/>
        <v/>
      </c>
      <c r="Y3052" s="114" t="str">
        <f t="shared" si="675"/>
        <v/>
      </c>
      <c r="Z3052" s="111" t="str">
        <f>IF(X3052="", "", X3052-SUM($Z$11:$Z3051))</f>
        <v/>
      </c>
      <c r="AA3052" s="111" t="str">
        <f>IF($Y3052="", "", $Y3052-SUM($AA$11:$AA3051))</f>
        <v/>
      </c>
      <c r="AB3052" s="111" t="str">
        <f t="shared" si="676"/>
        <v/>
      </c>
      <c r="AC3052" s="121" t="str">
        <f t="shared" si="672"/>
        <v/>
      </c>
      <c r="AD3052" s="122" t="str">
        <f t="shared" si="673"/>
        <v/>
      </c>
      <c r="AE3052" s="123" t="str">
        <f t="shared" si="677"/>
        <v/>
      </c>
      <c r="AG3052" s="150" t="str">
        <f t="shared" si="674"/>
        <v/>
      </c>
    </row>
    <row r="3053" spans="1:33" x14ac:dyDescent="0.25">
      <c r="A3053" s="56"/>
      <c r="B3053" s="70"/>
      <c r="C3053" s="76"/>
      <c r="D3053" s="73"/>
      <c r="E3053" s="79"/>
      <c r="F3053" s="56"/>
      <c r="G3053" s="13" t="str">
        <f t="shared" si="665"/>
        <v/>
      </c>
      <c r="H3053" s="56"/>
      <c r="K3053" s="128"/>
      <c r="L3053" s="128"/>
      <c r="M3053" s="128"/>
      <c r="N3053" s="84" t="str">
        <f t="shared" si="666"/>
        <v/>
      </c>
      <c r="O3053" s="128"/>
      <c r="P3053" s="84" t="str">
        <f t="shared" si="667"/>
        <v/>
      </c>
      <c r="Q3053" s="84" t="str">
        <f t="shared" si="664"/>
        <v/>
      </c>
      <c r="R3053" s="84" t="str">
        <f t="shared" si="668"/>
        <v/>
      </c>
      <c r="S3053" s="84" t="str">
        <f t="shared" si="669"/>
        <v/>
      </c>
      <c r="U3053" s="84" t="str">
        <f t="shared" si="670"/>
        <v/>
      </c>
      <c r="W3053" s="108" t="str">
        <f>IF($N3053="", "", SUM($D$11:$D3053))</f>
        <v/>
      </c>
      <c r="X3053" s="111" t="str">
        <f t="shared" si="671"/>
        <v/>
      </c>
      <c r="Y3053" s="114" t="str">
        <f t="shared" si="675"/>
        <v/>
      </c>
      <c r="Z3053" s="111" t="str">
        <f>IF(X3053="", "", X3053-SUM($Z$11:$Z3052))</f>
        <v/>
      </c>
      <c r="AA3053" s="111" t="str">
        <f>IF($Y3053="", "", $Y3053-SUM($AA$11:$AA3052))</f>
        <v/>
      </c>
      <c r="AB3053" s="111" t="str">
        <f t="shared" si="676"/>
        <v/>
      </c>
      <c r="AC3053" s="121" t="str">
        <f t="shared" si="672"/>
        <v/>
      </c>
      <c r="AD3053" s="122" t="str">
        <f t="shared" si="673"/>
        <v/>
      </c>
      <c r="AE3053" s="123" t="str">
        <f t="shared" si="677"/>
        <v/>
      </c>
      <c r="AG3053" s="150" t="str">
        <f t="shared" si="674"/>
        <v/>
      </c>
    </row>
    <row r="3054" spans="1:33" x14ac:dyDescent="0.25">
      <c r="A3054" s="56"/>
      <c r="B3054" s="70"/>
      <c r="C3054" s="76"/>
      <c r="D3054" s="73"/>
      <c r="E3054" s="79"/>
      <c r="F3054" s="56"/>
      <c r="G3054" s="13" t="str">
        <f t="shared" si="665"/>
        <v/>
      </c>
      <c r="H3054" s="56"/>
      <c r="K3054" s="128"/>
      <c r="L3054" s="128"/>
      <c r="M3054" s="128"/>
      <c r="N3054" s="84" t="str">
        <f t="shared" si="666"/>
        <v/>
      </c>
      <c r="O3054" s="128"/>
      <c r="P3054" s="84" t="str">
        <f t="shared" si="667"/>
        <v/>
      </c>
      <c r="Q3054" s="84" t="str">
        <f t="shared" si="664"/>
        <v/>
      </c>
      <c r="R3054" s="84" t="str">
        <f t="shared" si="668"/>
        <v/>
      </c>
      <c r="S3054" s="84" t="str">
        <f t="shared" si="669"/>
        <v/>
      </c>
      <c r="U3054" s="84" t="str">
        <f t="shared" si="670"/>
        <v/>
      </c>
      <c r="W3054" s="108" t="str">
        <f>IF($N3054="", "", SUM($D$11:$D3054))</f>
        <v/>
      </c>
      <c r="X3054" s="111" t="str">
        <f t="shared" si="671"/>
        <v/>
      </c>
      <c r="Y3054" s="114" t="str">
        <f t="shared" si="675"/>
        <v/>
      </c>
      <c r="Z3054" s="111" t="str">
        <f>IF(X3054="", "", X3054-SUM($Z$11:$Z3053))</f>
        <v/>
      </c>
      <c r="AA3054" s="111" t="str">
        <f>IF($Y3054="", "", $Y3054-SUM($AA$11:$AA3053))</f>
        <v/>
      </c>
      <c r="AB3054" s="111" t="str">
        <f t="shared" si="676"/>
        <v/>
      </c>
      <c r="AC3054" s="121" t="str">
        <f t="shared" si="672"/>
        <v/>
      </c>
      <c r="AD3054" s="122" t="str">
        <f t="shared" si="673"/>
        <v/>
      </c>
      <c r="AE3054" s="123" t="str">
        <f t="shared" si="677"/>
        <v/>
      </c>
      <c r="AG3054" s="150" t="str">
        <f t="shared" si="674"/>
        <v/>
      </c>
    </row>
    <row r="3055" spans="1:33" x14ac:dyDescent="0.25">
      <c r="A3055" s="56"/>
      <c r="B3055" s="70"/>
      <c r="C3055" s="76"/>
      <c r="D3055" s="73"/>
      <c r="E3055" s="79"/>
      <c r="F3055" s="56"/>
      <c r="G3055" s="13" t="str">
        <f t="shared" si="665"/>
        <v/>
      </c>
      <c r="H3055" s="56"/>
      <c r="K3055" s="128"/>
      <c r="L3055" s="128"/>
      <c r="M3055" s="128"/>
      <c r="N3055" s="84" t="str">
        <f t="shared" si="666"/>
        <v/>
      </c>
      <c r="O3055" s="128"/>
      <c r="P3055" s="84" t="str">
        <f t="shared" si="667"/>
        <v/>
      </c>
      <c r="Q3055" s="84" t="str">
        <f t="shared" si="664"/>
        <v/>
      </c>
      <c r="R3055" s="84" t="str">
        <f t="shared" si="668"/>
        <v/>
      </c>
      <c r="S3055" s="84" t="str">
        <f t="shared" si="669"/>
        <v/>
      </c>
      <c r="U3055" s="84" t="str">
        <f t="shared" si="670"/>
        <v/>
      </c>
      <c r="W3055" s="108" t="str">
        <f>IF($N3055="", "", SUM($D$11:$D3055))</f>
        <v/>
      </c>
      <c r="X3055" s="111" t="str">
        <f t="shared" si="671"/>
        <v/>
      </c>
      <c r="Y3055" s="114" t="str">
        <f t="shared" si="675"/>
        <v/>
      </c>
      <c r="Z3055" s="111" t="str">
        <f>IF(X3055="", "", X3055-SUM($Z$11:$Z3054))</f>
        <v/>
      </c>
      <c r="AA3055" s="111" t="str">
        <f>IF($Y3055="", "", $Y3055-SUM($AA$11:$AA3054))</f>
        <v/>
      </c>
      <c r="AB3055" s="111" t="str">
        <f t="shared" si="676"/>
        <v/>
      </c>
      <c r="AC3055" s="121" t="str">
        <f t="shared" si="672"/>
        <v/>
      </c>
      <c r="AD3055" s="122" t="str">
        <f t="shared" si="673"/>
        <v/>
      </c>
      <c r="AE3055" s="123" t="str">
        <f t="shared" si="677"/>
        <v/>
      </c>
      <c r="AG3055" s="150" t="str">
        <f t="shared" si="674"/>
        <v/>
      </c>
    </row>
    <row r="3056" spans="1:33" x14ac:dyDescent="0.25">
      <c r="A3056" s="56"/>
      <c r="B3056" s="70"/>
      <c r="C3056" s="76"/>
      <c r="D3056" s="73"/>
      <c r="E3056" s="79"/>
      <c r="F3056" s="56"/>
      <c r="G3056" s="13" t="str">
        <f t="shared" si="665"/>
        <v/>
      </c>
      <c r="H3056" s="56"/>
      <c r="K3056" s="128"/>
      <c r="L3056" s="128"/>
      <c r="M3056" s="128"/>
      <c r="N3056" s="84" t="str">
        <f t="shared" si="666"/>
        <v/>
      </c>
      <c r="O3056" s="128"/>
      <c r="P3056" s="84" t="str">
        <f t="shared" si="667"/>
        <v/>
      </c>
      <c r="Q3056" s="84" t="str">
        <f t="shared" si="664"/>
        <v/>
      </c>
      <c r="R3056" s="84" t="str">
        <f t="shared" si="668"/>
        <v/>
      </c>
      <c r="S3056" s="84" t="str">
        <f t="shared" si="669"/>
        <v/>
      </c>
      <c r="U3056" s="84" t="str">
        <f t="shared" si="670"/>
        <v/>
      </c>
      <c r="W3056" s="108" t="str">
        <f>IF($N3056="", "", SUM($D$11:$D3056))</f>
        <v/>
      </c>
      <c r="X3056" s="111" t="str">
        <f t="shared" si="671"/>
        <v/>
      </c>
      <c r="Y3056" s="114" t="str">
        <f t="shared" si="675"/>
        <v/>
      </c>
      <c r="Z3056" s="111" t="str">
        <f>IF(X3056="", "", X3056-SUM($Z$11:$Z3055))</f>
        <v/>
      </c>
      <c r="AA3056" s="111" t="str">
        <f>IF($Y3056="", "", $Y3056-SUM($AA$11:$AA3055))</f>
        <v/>
      </c>
      <c r="AB3056" s="111" t="str">
        <f t="shared" si="676"/>
        <v/>
      </c>
      <c r="AC3056" s="121" t="str">
        <f t="shared" si="672"/>
        <v/>
      </c>
      <c r="AD3056" s="122" t="str">
        <f t="shared" si="673"/>
        <v/>
      </c>
      <c r="AE3056" s="123" t="str">
        <f t="shared" si="677"/>
        <v/>
      </c>
      <c r="AG3056" s="150" t="str">
        <f t="shared" si="674"/>
        <v/>
      </c>
    </row>
    <row r="3057" spans="1:33" x14ac:dyDescent="0.25">
      <c r="A3057" s="56"/>
      <c r="B3057" s="70"/>
      <c r="C3057" s="76"/>
      <c r="D3057" s="73"/>
      <c r="E3057" s="79"/>
      <c r="F3057" s="56"/>
      <c r="G3057" s="13" t="str">
        <f t="shared" si="665"/>
        <v/>
      </c>
      <c r="H3057" s="56"/>
      <c r="K3057" s="128"/>
      <c r="L3057" s="128"/>
      <c r="M3057" s="128"/>
      <c r="N3057" s="84" t="str">
        <f t="shared" si="666"/>
        <v/>
      </c>
      <c r="O3057" s="128"/>
      <c r="P3057" s="84" t="str">
        <f t="shared" si="667"/>
        <v/>
      </c>
      <c r="Q3057" s="84" t="str">
        <f t="shared" si="664"/>
        <v/>
      </c>
      <c r="R3057" s="84" t="str">
        <f t="shared" si="668"/>
        <v/>
      </c>
      <c r="S3057" s="84" t="str">
        <f t="shared" si="669"/>
        <v/>
      </c>
      <c r="U3057" s="84" t="str">
        <f t="shared" si="670"/>
        <v/>
      </c>
      <c r="W3057" s="108" t="str">
        <f>IF($N3057="", "", SUM($D$11:$D3057))</f>
        <v/>
      </c>
      <c r="X3057" s="111" t="str">
        <f t="shared" si="671"/>
        <v/>
      </c>
      <c r="Y3057" s="114" t="str">
        <f t="shared" si="675"/>
        <v/>
      </c>
      <c r="Z3057" s="111" t="str">
        <f>IF(X3057="", "", X3057-SUM($Z$11:$Z3056))</f>
        <v/>
      </c>
      <c r="AA3057" s="111" t="str">
        <f>IF($Y3057="", "", $Y3057-SUM($AA$11:$AA3056))</f>
        <v/>
      </c>
      <c r="AB3057" s="111" t="str">
        <f t="shared" si="676"/>
        <v/>
      </c>
      <c r="AC3057" s="121" t="str">
        <f t="shared" si="672"/>
        <v/>
      </c>
      <c r="AD3057" s="122" t="str">
        <f t="shared" si="673"/>
        <v/>
      </c>
      <c r="AE3057" s="123" t="str">
        <f t="shared" si="677"/>
        <v/>
      </c>
      <c r="AG3057" s="150" t="str">
        <f t="shared" si="674"/>
        <v/>
      </c>
    </row>
    <row r="3058" spans="1:33" x14ac:dyDescent="0.25">
      <c r="A3058" s="56"/>
      <c r="B3058" s="70"/>
      <c r="C3058" s="76"/>
      <c r="D3058" s="73"/>
      <c r="E3058" s="79"/>
      <c r="F3058" s="56"/>
      <c r="G3058" s="13" t="str">
        <f t="shared" si="665"/>
        <v/>
      </c>
      <c r="H3058" s="56"/>
      <c r="K3058" s="128"/>
      <c r="L3058" s="128"/>
      <c r="M3058" s="128"/>
      <c r="N3058" s="84" t="str">
        <f t="shared" si="666"/>
        <v/>
      </c>
      <c r="O3058" s="128"/>
      <c r="P3058" s="84" t="str">
        <f t="shared" si="667"/>
        <v/>
      </c>
      <c r="Q3058" s="84" t="str">
        <f t="shared" si="664"/>
        <v/>
      </c>
      <c r="R3058" s="84" t="str">
        <f t="shared" si="668"/>
        <v/>
      </c>
      <c r="S3058" s="84" t="str">
        <f t="shared" si="669"/>
        <v/>
      </c>
      <c r="U3058" s="84" t="str">
        <f t="shared" si="670"/>
        <v/>
      </c>
      <c r="W3058" s="108" t="str">
        <f>IF($N3058="", "", SUM($D$11:$D3058))</f>
        <v/>
      </c>
      <c r="X3058" s="111" t="str">
        <f t="shared" si="671"/>
        <v/>
      </c>
      <c r="Y3058" s="114" t="str">
        <f t="shared" si="675"/>
        <v/>
      </c>
      <c r="Z3058" s="111" t="str">
        <f>IF(X3058="", "", X3058-SUM($Z$11:$Z3057))</f>
        <v/>
      </c>
      <c r="AA3058" s="111" t="str">
        <f>IF($Y3058="", "", $Y3058-SUM($AA$11:$AA3057))</f>
        <v/>
      </c>
      <c r="AB3058" s="111" t="str">
        <f t="shared" si="676"/>
        <v/>
      </c>
      <c r="AC3058" s="121" t="str">
        <f t="shared" si="672"/>
        <v/>
      </c>
      <c r="AD3058" s="122" t="str">
        <f t="shared" si="673"/>
        <v/>
      </c>
      <c r="AE3058" s="123" t="str">
        <f t="shared" si="677"/>
        <v/>
      </c>
      <c r="AG3058" s="150" t="str">
        <f t="shared" si="674"/>
        <v/>
      </c>
    </row>
    <row r="3059" spans="1:33" x14ac:dyDescent="0.25">
      <c r="A3059" s="56"/>
      <c r="B3059" s="70"/>
      <c r="C3059" s="76"/>
      <c r="D3059" s="73"/>
      <c r="E3059" s="79"/>
      <c r="F3059" s="56"/>
      <c r="G3059" s="13" t="str">
        <f t="shared" si="665"/>
        <v/>
      </c>
      <c r="H3059" s="56"/>
      <c r="K3059" s="128"/>
      <c r="L3059" s="128"/>
      <c r="M3059" s="128"/>
      <c r="N3059" s="84" t="str">
        <f t="shared" si="666"/>
        <v/>
      </c>
      <c r="O3059" s="128"/>
      <c r="P3059" s="84" t="str">
        <f t="shared" si="667"/>
        <v/>
      </c>
      <c r="Q3059" s="84" t="str">
        <f t="shared" si="664"/>
        <v/>
      </c>
      <c r="R3059" s="84" t="str">
        <f t="shared" si="668"/>
        <v/>
      </c>
      <c r="S3059" s="84" t="str">
        <f t="shared" si="669"/>
        <v/>
      </c>
      <c r="U3059" s="84" t="str">
        <f t="shared" si="670"/>
        <v/>
      </c>
      <c r="W3059" s="108" t="str">
        <f>IF($N3059="", "", SUM($D$11:$D3059))</f>
        <v/>
      </c>
      <c r="X3059" s="111" t="str">
        <f t="shared" si="671"/>
        <v/>
      </c>
      <c r="Y3059" s="114" t="str">
        <f t="shared" si="675"/>
        <v/>
      </c>
      <c r="Z3059" s="111" t="str">
        <f>IF(X3059="", "", X3059-SUM($Z$11:$Z3058))</f>
        <v/>
      </c>
      <c r="AA3059" s="111" t="str">
        <f>IF($Y3059="", "", $Y3059-SUM($AA$11:$AA3058))</f>
        <v/>
      </c>
      <c r="AB3059" s="111" t="str">
        <f t="shared" si="676"/>
        <v/>
      </c>
      <c r="AC3059" s="121" t="str">
        <f t="shared" si="672"/>
        <v/>
      </c>
      <c r="AD3059" s="122" t="str">
        <f t="shared" si="673"/>
        <v/>
      </c>
      <c r="AE3059" s="123" t="str">
        <f t="shared" si="677"/>
        <v/>
      </c>
      <c r="AG3059" s="150" t="str">
        <f t="shared" si="674"/>
        <v/>
      </c>
    </row>
    <row r="3060" spans="1:33" x14ac:dyDescent="0.25">
      <c r="A3060" s="56"/>
      <c r="B3060" s="70"/>
      <c r="C3060" s="76"/>
      <c r="D3060" s="73"/>
      <c r="E3060" s="79"/>
      <c r="F3060" s="56"/>
      <c r="G3060" s="13" t="str">
        <f t="shared" si="665"/>
        <v/>
      </c>
      <c r="H3060" s="56"/>
      <c r="K3060" s="128"/>
      <c r="L3060" s="128"/>
      <c r="M3060" s="128"/>
      <c r="N3060" s="84" t="str">
        <f t="shared" si="666"/>
        <v/>
      </c>
      <c r="O3060" s="128"/>
      <c r="P3060" s="84" t="str">
        <f t="shared" si="667"/>
        <v/>
      </c>
      <c r="Q3060" s="84" t="str">
        <f t="shared" si="664"/>
        <v/>
      </c>
      <c r="R3060" s="84" t="str">
        <f t="shared" si="668"/>
        <v/>
      </c>
      <c r="S3060" s="84" t="str">
        <f t="shared" si="669"/>
        <v/>
      </c>
      <c r="U3060" s="84" t="str">
        <f t="shared" si="670"/>
        <v/>
      </c>
      <c r="W3060" s="108" t="str">
        <f>IF($N3060="", "", SUM($D$11:$D3060))</f>
        <v/>
      </c>
      <c r="X3060" s="111" t="str">
        <f t="shared" si="671"/>
        <v/>
      </c>
      <c r="Y3060" s="114" t="str">
        <f t="shared" si="675"/>
        <v/>
      </c>
      <c r="Z3060" s="111" t="str">
        <f>IF(X3060="", "", X3060-SUM($Z$11:$Z3059))</f>
        <v/>
      </c>
      <c r="AA3060" s="111" t="str">
        <f>IF($Y3060="", "", $Y3060-SUM($AA$11:$AA3059))</f>
        <v/>
      </c>
      <c r="AB3060" s="111" t="str">
        <f t="shared" si="676"/>
        <v/>
      </c>
      <c r="AC3060" s="121" t="str">
        <f t="shared" si="672"/>
        <v/>
      </c>
      <c r="AD3060" s="122" t="str">
        <f t="shared" si="673"/>
        <v/>
      </c>
      <c r="AE3060" s="123" t="str">
        <f t="shared" si="677"/>
        <v/>
      </c>
      <c r="AG3060" s="150" t="str">
        <f t="shared" si="674"/>
        <v/>
      </c>
    </row>
    <row r="3061" spans="1:33" x14ac:dyDescent="0.25">
      <c r="A3061" s="56"/>
      <c r="B3061" s="70"/>
      <c r="C3061" s="76"/>
      <c r="D3061" s="73"/>
      <c r="E3061" s="79"/>
      <c r="F3061" s="56"/>
      <c r="G3061" s="13" t="str">
        <f t="shared" si="665"/>
        <v/>
      </c>
      <c r="H3061" s="56"/>
      <c r="K3061" s="128"/>
      <c r="L3061" s="128"/>
      <c r="M3061" s="128"/>
      <c r="N3061" s="84" t="str">
        <f t="shared" si="666"/>
        <v/>
      </c>
      <c r="O3061" s="128"/>
      <c r="P3061" s="84" t="str">
        <f t="shared" si="667"/>
        <v/>
      </c>
      <c r="Q3061" s="84" t="str">
        <f t="shared" si="664"/>
        <v/>
      </c>
      <c r="R3061" s="84" t="str">
        <f t="shared" si="668"/>
        <v/>
      </c>
      <c r="S3061" s="84" t="str">
        <f t="shared" si="669"/>
        <v/>
      </c>
      <c r="U3061" s="84" t="str">
        <f t="shared" si="670"/>
        <v/>
      </c>
      <c r="W3061" s="108" t="str">
        <f>IF($N3061="", "", SUM($D$11:$D3061))</f>
        <v/>
      </c>
      <c r="X3061" s="111" t="str">
        <f t="shared" si="671"/>
        <v/>
      </c>
      <c r="Y3061" s="114" t="str">
        <f t="shared" si="675"/>
        <v/>
      </c>
      <c r="Z3061" s="111" t="str">
        <f>IF(X3061="", "", X3061-SUM($Z$11:$Z3060))</f>
        <v/>
      </c>
      <c r="AA3061" s="111" t="str">
        <f>IF($Y3061="", "", $Y3061-SUM($AA$11:$AA3060))</f>
        <v/>
      </c>
      <c r="AB3061" s="111" t="str">
        <f t="shared" si="676"/>
        <v/>
      </c>
      <c r="AC3061" s="121" t="str">
        <f t="shared" si="672"/>
        <v/>
      </c>
      <c r="AD3061" s="122" t="str">
        <f t="shared" si="673"/>
        <v/>
      </c>
      <c r="AE3061" s="123" t="str">
        <f t="shared" si="677"/>
        <v/>
      </c>
      <c r="AG3061" s="150" t="str">
        <f t="shared" si="674"/>
        <v/>
      </c>
    </row>
    <row r="3062" spans="1:33" x14ac:dyDescent="0.25">
      <c r="A3062" s="56"/>
      <c r="B3062" s="70"/>
      <c r="C3062" s="76"/>
      <c r="D3062" s="73"/>
      <c r="E3062" s="79"/>
      <c r="F3062" s="56"/>
      <c r="G3062" s="13" t="str">
        <f t="shared" si="665"/>
        <v/>
      </c>
      <c r="H3062" s="56"/>
      <c r="K3062" s="128"/>
      <c r="L3062" s="128"/>
      <c r="M3062" s="128"/>
      <c r="N3062" s="84" t="str">
        <f t="shared" si="666"/>
        <v/>
      </c>
      <c r="O3062" s="128"/>
      <c r="P3062" s="84" t="str">
        <f t="shared" si="667"/>
        <v/>
      </c>
      <c r="Q3062" s="84" t="str">
        <f t="shared" si="664"/>
        <v/>
      </c>
      <c r="R3062" s="84" t="str">
        <f t="shared" si="668"/>
        <v/>
      </c>
      <c r="S3062" s="84" t="str">
        <f t="shared" si="669"/>
        <v/>
      </c>
      <c r="U3062" s="84" t="str">
        <f t="shared" si="670"/>
        <v/>
      </c>
      <c r="W3062" s="108" t="str">
        <f>IF($N3062="", "", SUM($D$11:$D3062))</f>
        <v/>
      </c>
      <c r="X3062" s="111" t="str">
        <f t="shared" si="671"/>
        <v/>
      </c>
      <c r="Y3062" s="114" t="str">
        <f t="shared" si="675"/>
        <v/>
      </c>
      <c r="Z3062" s="111" t="str">
        <f>IF(X3062="", "", X3062-SUM($Z$11:$Z3061))</f>
        <v/>
      </c>
      <c r="AA3062" s="111" t="str">
        <f>IF($Y3062="", "", $Y3062-SUM($AA$11:$AA3061))</f>
        <v/>
      </c>
      <c r="AB3062" s="111" t="str">
        <f t="shared" si="676"/>
        <v/>
      </c>
      <c r="AC3062" s="121" t="str">
        <f t="shared" si="672"/>
        <v/>
      </c>
      <c r="AD3062" s="122" t="str">
        <f t="shared" si="673"/>
        <v/>
      </c>
      <c r="AE3062" s="123" t="str">
        <f t="shared" si="677"/>
        <v/>
      </c>
      <c r="AG3062" s="150" t="str">
        <f t="shared" si="674"/>
        <v/>
      </c>
    </row>
    <row r="3063" spans="1:33" x14ac:dyDescent="0.25">
      <c r="A3063" s="56"/>
      <c r="B3063" s="70"/>
      <c r="C3063" s="76"/>
      <c r="D3063" s="73"/>
      <c r="E3063" s="79"/>
      <c r="F3063" s="56"/>
      <c r="G3063" s="13" t="str">
        <f t="shared" si="665"/>
        <v/>
      </c>
      <c r="H3063" s="56"/>
      <c r="K3063" s="128"/>
      <c r="L3063" s="128"/>
      <c r="M3063" s="128"/>
      <c r="N3063" s="84" t="str">
        <f t="shared" si="666"/>
        <v/>
      </c>
      <c r="O3063" s="128"/>
      <c r="P3063" s="84" t="str">
        <f t="shared" si="667"/>
        <v/>
      </c>
      <c r="Q3063" s="84" t="str">
        <f t="shared" si="664"/>
        <v/>
      </c>
      <c r="R3063" s="84" t="str">
        <f t="shared" si="668"/>
        <v/>
      </c>
      <c r="S3063" s="84" t="str">
        <f t="shared" si="669"/>
        <v/>
      </c>
      <c r="U3063" s="84" t="str">
        <f t="shared" si="670"/>
        <v/>
      </c>
      <c r="W3063" s="108" t="str">
        <f>IF($N3063="", "", SUM($D$11:$D3063))</f>
        <v/>
      </c>
      <c r="X3063" s="111" t="str">
        <f t="shared" si="671"/>
        <v/>
      </c>
      <c r="Y3063" s="114" t="str">
        <f t="shared" si="675"/>
        <v/>
      </c>
      <c r="Z3063" s="111" t="str">
        <f>IF(X3063="", "", X3063-SUM($Z$11:$Z3062))</f>
        <v/>
      </c>
      <c r="AA3063" s="111" t="str">
        <f>IF($Y3063="", "", $Y3063-SUM($AA$11:$AA3062))</f>
        <v/>
      </c>
      <c r="AB3063" s="111" t="str">
        <f t="shared" si="676"/>
        <v/>
      </c>
      <c r="AC3063" s="121" t="str">
        <f t="shared" si="672"/>
        <v/>
      </c>
      <c r="AD3063" s="122" t="str">
        <f t="shared" si="673"/>
        <v/>
      </c>
      <c r="AE3063" s="123" t="str">
        <f t="shared" si="677"/>
        <v/>
      </c>
      <c r="AG3063" s="150" t="str">
        <f t="shared" si="674"/>
        <v/>
      </c>
    </row>
    <row r="3064" spans="1:33" x14ac:dyDescent="0.25">
      <c r="A3064" s="56"/>
      <c r="B3064" s="70"/>
      <c r="C3064" s="76"/>
      <c r="D3064" s="73"/>
      <c r="E3064" s="79"/>
      <c r="F3064" s="56"/>
      <c r="G3064" s="13" t="str">
        <f t="shared" si="665"/>
        <v/>
      </c>
      <c r="H3064" s="56"/>
      <c r="K3064" s="128"/>
      <c r="L3064" s="128"/>
      <c r="M3064" s="128"/>
      <c r="N3064" s="84" t="str">
        <f t="shared" si="666"/>
        <v/>
      </c>
      <c r="O3064" s="128"/>
      <c r="P3064" s="84" t="str">
        <f t="shared" si="667"/>
        <v/>
      </c>
      <c r="Q3064" s="84" t="str">
        <f t="shared" si="664"/>
        <v/>
      </c>
      <c r="R3064" s="84" t="str">
        <f t="shared" si="668"/>
        <v/>
      </c>
      <c r="S3064" s="84" t="str">
        <f t="shared" si="669"/>
        <v/>
      </c>
      <c r="U3064" s="84" t="str">
        <f t="shared" si="670"/>
        <v/>
      </c>
      <c r="W3064" s="108" t="str">
        <f>IF($N3064="", "", SUM($D$11:$D3064))</f>
        <v/>
      </c>
      <c r="X3064" s="111" t="str">
        <f t="shared" si="671"/>
        <v/>
      </c>
      <c r="Y3064" s="114" t="str">
        <f t="shared" si="675"/>
        <v/>
      </c>
      <c r="Z3064" s="111" t="str">
        <f>IF(X3064="", "", X3064-SUM($Z$11:$Z3063))</f>
        <v/>
      </c>
      <c r="AA3064" s="111" t="str">
        <f>IF($Y3064="", "", $Y3064-SUM($AA$11:$AA3063))</f>
        <v/>
      </c>
      <c r="AB3064" s="111" t="str">
        <f t="shared" si="676"/>
        <v/>
      </c>
      <c r="AC3064" s="121" t="str">
        <f t="shared" si="672"/>
        <v/>
      </c>
      <c r="AD3064" s="122" t="str">
        <f t="shared" si="673"/>
        <v/>
      </c>
      <c r="AE3064" s="123" t="str">
        <f t="shared" si="677"/>
        <v/>
      </c>
      <c r="AG3064" s="150" t="str">
        <f t="shared" si="674"/>
        <v/>
      </c>
    </row>
    <row r="3065" spans="1:33" x14ac:dyDescent="0.25">
      <c r="A3065" s="56"/>
      <c r="B3065" s="70"/>
      <c r="C3065" s="76"/>
      <c r="D3065" s="73"/>
      <c r="E3065" s="79"/>
      <c r="F3065" s="56"/>
      <c r="G3065" s="13" t="str">
        <f t="shared" si="665"/>
        <v/>
      </c>
      <c r="H3065" s="56"/>
      <c r="K3065" s="128"/>
      <c r="L3065" s="128"/>
      <c r="M3065" s="128"/>
      <c r="N3065" s="84" t="str">
        <f t="shared" si="666"/>
        <v/>
      </c>
      <c r="O3065" s="128"/>
      <c r="P3065" s="84" t="str">
        <f t="shared" si="667"/>
        <v/>
      </c>
      <c r="Q3065" s="84" t="str">
        <f t="shared" si="664"/>
        <v/>
      </c>
      <c r="R3065" s="84" t="str">
        <f t="shared" si="668"/>
        <v/>
      </c>
      <c r="S3065" s="84" t="str">
        <f t="shared" si="669"/>
        <v/>
      </c>
      <c r="U3065" s="84" t="str">
        <f t="shared" si="670"/>
        <v/>
      </c>
      <c r="W3065" s="108" t="str">
        <f>IF($N3065="", "", SUM($D$11:$D3065))</f>
        <v/>
      </c>
      <c r="X3065" s="111" t="str">
        <f t="shared" si="671"/>
        <v/>
      </c>
      <c r="Y3065" s="114" t="str">
        <f t="shared" si="675"/>
        <v/>
      </c>
      <c r="Z3065" s="111" t="str">
        <f>IF(X3065="", "", X3065-SUM($Z$11:$Z3064))</f>
        <v/>
      </c>
      <c r="AA3065" s="111" t="str">
        <f>IF($Y3065="", "", $Y3065-SUM($AA$11:$AA3064))</f>
        <v/>
      </c>
      <c r="AB3065" s="111" t="str">
        <f t="shared" si="676"/>
        <v/>
      </c>
      <c r="AC3065" s="121" t="str">
        <f t="shared" si="672"/>
        <v/>
      </c>
      <c r="AD3065" s="122" t="str">
        <f t="shared" si="673"/>
        <v/>
      </c>
      <c r="AE3065" s="123" t="str">
        <f t="shared" si="677"/>
        <v/>
      </c>
      <c r="AG3065" s="150" t="str">
        <f t="shared" si="674"/>
        <v/>
      </c>
    </row>
    <row r="3066" spans="1:33" x14ac:dyDescent="0.25">
      <c r="A3066" s="56"/>
      <c r="B3066" s="70"/>
      <c r="C3066" s="76"/>
      <c r="D3066" s="73"/>
      <c r="E3066" s="79"/>
      <c r="F3066" s="56"/>
      <c r="G3066" s="13" t="str">
        <f t="shared" si="665"/>
        <v/>
      </c>
      <c r="H3066" s="56"/>
      <c r="K3066" s="128"/>
      <c r="L3066" s="128"/>
      <c r="M3066" s="128"/>
      <c r="N3066" s="84" t="str">
        <f t="shared" si="666"/>
        <v/>
      </c>
      <c r="O3066" s="128"/>
      <c r="P3066" s="84" t="str">
        <f t="shared" si="667"/>
        <v/>
      </c>
      <c r="Q3066" s="84" t="str">
        <f t="shared" si="664"/>
        <v/>
      </c>
      <c r="R3066" s="84" t="str">
        <f t="shared" si="668"/>
        <v/>
      </c>
      <c r="S3066" s="84" t="str">
        <f t="shared" si="669"/>
        <v/>
      </c>
      <c r="U3066" s="84" t="str">
        <f t="shared" si="670"/>
        <v/>
      </c>
      <c r="W3066" s="108" t="str">
        <f>IF($N3066="", "", SUM($D$11:$D3066))</f>
        <v/>
      </c>
      <c r="X3066" s="111" t="str">
        <f t="shared" si="671"/>
        <v/>
      </c>
      <c r="Y3066" s="114" t="str">
        <f t="shared" si="675"/>
        <v/>
      </c>
      <c r="Z3066" s="111" t="str">
        <f>IF(X3066="", "", X3066-SUM($Z$11:$Z3065))</f>
        <v/>
      </c>
      <c r="AA3066" s="111" t="str">
        <f>IF($Y3066="", "", $Y3066-SUM($AA$11:$AA3065))</f>
        <v/>
      </c>
      <c r="AB3066" s="111" t="str">
        <f t="shared" si="676"/>
        <v/>
      </c>
      <c r="AC3066" s="121" t="str">
        <f t="shared" si="672"/>
        <v/>
      </c>
      <c r="AD3066" s="122" t="str">
        <f t="shared" si="673"/>
        <v/>
      </c>
      <c r="AE3066" s="123" t="str">
        <f t="shared" si="677"/>
        <v/>
      </c>
      <c r="AG3066" s="150" t="str">
        <f t="shared" si="674"/>
        <v/>
      </c>
    </row>
    <row r="3067" spans="1:33" x14ac:dyDescent="0.25">
      <c r="A3067" s="56"/>
      <c r="B3067" s="70"/>
      <c r="C3067" s="76"/>
      <c r="D3067" s="73"/>
      <c r="E3067" s="79"/>
      <c r="F3067" s="56"/>
      <c r="G3067" s="13" t="str">
        <f t="shared" si="665"/>
        <v/>
      </c>
      <c r="H3067" s="56"/>
      <c r="K3067" s="128"/>
      <c r="L3067" s="128"/>
      <c r="M3067" s="128"/>
      <c r="N3067" s="84" t="str">
        <f t="shared" si="666"/>
        <v/>
      </c>
      <c r="O3067" s="128"/>
      <c r="P3067" s="84" t="str">
        <f t="shared" si="667"/>
        <v/>
      </c>
      <c r="Q3067" s="84" t="str">
        <f t="shared" si="664"/>
        <v/>
      </c>
      <c r="R3067" s="84" t="str">
        <f t="shared" si="668"/>
        <v/>
      </c>
      <c r="S3067" s="84" t="str">
        <f t="shared" si="669"/>
        <v/>
      </c>
      <c r="U3067" s="84" t="str">
        <f t="shared" si="670"/>
        <v/>
      </c>
      <c r="W3067" s="108" t="str">
        <f>IF($N3067="", "", SUM($D$11:$D3067))</f>
        <v/>
      </c>
      <c r="X3067" s="111" t="str">
        <f t="shared" si="671"/>
        <v/>
      </c>
      <c r="Y3067" s="114" t="str">
        <f t="shared" si="675"/>
        <v/>
      </c>
      <c r="Z3067" s="111" t="str">
        <f>IF(X3067="", "", X3067-SUM($Z$11:$Z3066))</f>
        <v/>
      </c>
      <c r="AA3067" s="111" t="str">
        <f>IF($Y3067="", "", $Y3067-SUM($AA$11:$AA3066))</f>
        <v/>
      </c>
      <c r="AB3067" s="111" t="str">
        <f t="shared" si="676"/>
        <v/>
      </c>
      <c r="AC3067" s="121" t="str">
        <f t="shared" si="672"/>
        <v/>
      </c>
      <c r="AD3067" s="122" t="str">
        <f t="shared" si="673"/>
        <v/>
      </c>
      <c r="AE3067" s="123" t="str">
        <f t="shared" si="677"/>
        <v/>
      </c>
      <c r="AG3067" s="150" t="str">
        <f t="shared" si="674"/>
        <v/>
      </c>
    </row>
    <row r="3068" spans="1:33" x14ac:dyDescent="0.25">
      <c r="A3068" s="56"/>
      <c r="B3068" s="70"/>
      <c r="C3068" s="76"/>
      <c r="D3068" s="73"/>
      <c r="E3068" s="79"/>
      <c r="F3068" s="56"/>
      <c r="G3068" s="13" t="str">
        <f t="shared" si="665"/>
        <v/>
      </c>
      <c r="H3068" s="56"/>
      <c r="K3068" s="128"/>
      <c r="L3068" s="128"/>
      <c r="M3068" s="128"/>
      <c r="N3068" s="84" t="str">
        <f t="shared" si="666"/>
        <v/>
      </c>
      <c r="O3068" s="128"/>
      <c r="P3068" s="84" t="str">
        <f t="shared" si="667"/>
        <v/>
      </c>
      <c r="Q3068" s="84" t="str">
        <f t="shared" si="664"/>
        <v/>
      </c>
      <c r="R3068" s="84" t="str">
        <f t="shared" si="668"/>
        <v/>
      </c>
      <c r="S3068" s="84" t="str">
        <f t="shared" si="669"/>
        <v/>
      </c>
      <c r="U3068" s="84" t="str">
        <f t="shared" si="670"/>
        <v/>
      </c>
      <c r="W3068" s="108" t="str">
        <f>IF($N3068="", "", SUM($D$11:$D3068))</f>
        <v/>
      </c>
      <c r="X3068" s="111" t="str">
        <f t="shared" si="671"/>
        <v/>
      </c>
      <c r="Y3068" s="114" t="str">
        <f t="shared" si="675"/>
        <v/>
      </c>
      <c r="Z3068" s="111" t="str">
        <f>IF(X3068="", "", X3068-SUM($Z$11:$Z3067))</f>
        <v/>
      </c>
      <c r="AA3068" s="111" t="str">
        <f>IF($Y3068="", "", $Y3068-SUM($AA$11:$AA3067))</f>
        <v/>
      </c>
      <c r="AB3068" s="111" t="str">
        <f t="shared" si="676"/>
        <v/>
      </c>
      <c r="AC3068" s="121" t="str">
        <f t="shared" si="672"/>
        <v/>
      </c>
      <c r="AD3068" s="122" t="str">
        <f t="shared" si="673"/>
        <v/>
      </c>
      <c r="AE3068" s="123" t="str">
        <f t="shared" si="677"/>
        <v/>
      </c>
      <c r="AG3068" s="150" t="str">
        <f t="shared" si="674"/>
        <v/>
      </c>
    </row>
    <row r="3069" spans="1:33" x14ac:dyDescent="0.25">
      <c r="A3069" s="56"/>
      <c r="B3069" s="70"/>
      <c r="C3069" s="76"/>
      <c r="D3069" s="73"/>
      <c r="E3069" s="79"/>
      <c r="F3069" s="56"/>
      <c r="G3069" s="13" t="str">
        <f t="shared" si="665"/>
        <v/>
      </c>
      <c r="H3069" s="56"/>
      <c r="K3069" s="128"/>
      <c r="L3069" s="128"/>
      <c r="M3069" s="128"/>
      <c r="N3069" s="84" t="str">
        <f t="shared" si="666"/>
        <v/>
      </c>
      <c r="O3069" s="128"/>
      <c r="P3069" s="84" t="str">
        <f t="shared" si="667"/>
        <v/>
      </c>
      <c r="Q3069" s="84" t="str">
        <f t="shared" si="664"/>
        <v/>
      </c>
      <c r="R3069" s="84" t="str">
        <f t="shared" si="668"/>
        <v/>
      </c>
      <c r="S3069" s="84" t="str">
        <f t="shared" si="669"/>
        <v/>
      </c>
      <c r="U3069" s="84" t="str">
        <f t="shared" si="670"/>
        <v/>
      </c>
      <c r="W3069" s="108" t="str">
        <f>IF($N3069="", "", SUM($D$11:$D3069))</f>
        <v/>
      </c>
      <c r="X3069" s="111" t="str">
        <f t="shared" si="671"/>
        <v/>
      </c>
      <c r="Y3069" s="114" t="str">
        <f t="shared" si="675"/>
        <v/>
      </c>
      <c r="Z3069" s="111" t="str">
        <f>IF(X3069="", "", X3069-SUM($Z$11:$Z3068))</f>
        <v/>
      </c>
      <c r="AA3069" s="111" t="str">
        <f>IF($Y3069="", "", $Y3069-SUM($AA$11:$AA3068))</f>
        <v/>
      </c>
      <c r="AB3069" s="111" t="str">
        <f t="shared" si="676"/>
        <v/>
      </c>
      <c r="AC3069" s="121" t="str">
        <f t="shared" si="672"/>
        <v/>
      </c>
      <c r="AD3069" s="122" t="str">
        <f t="shared" si="673"/>
        <v/>
      </c>
      <c r="AE3069" s="123" t="str">
        <f t="shared" si="677"/>
        <v/>
      </c>
      <c r="AG3069" s="150" t="str">
        <f t="shared" si="674"/>
        <v/>
      </c>
    </row>
    <row r="3070" spans="1:33" x14ac:dyDescent="0.25">
      <c r="A3070" s="56"/>
      <c r="B3070" s="70"/>
      <c r="C3070" s="76"/>
      <c r="D3070" s="73"/>
      <c r="E3070" s="79"/>
      <c r="F3070" s="56"/>
      <c r="G3070" s="13" t="str">
        <f t="shared" si="665"/>
        <v/>
      </c>
      <c r="H3070" s="56"/>
      <c r="K3070" s="128"/>
      <c r="L3070" s="128"/>
      <c r="M3070" s="128"/>
      <c r="N3070" s="84" t="str">
        <f t="shared" si="666"/>
        <v/>
      </c>
      <c r="O3070" s="128"/>
      <c r="P3070" s="84" t="str">
        <f t="shared" si="667"/>
        <v/>
      </c>
      <c r="Q3070" s="84" t="str">
        <f t="shared" si="664"/>
        <v/>
      </c>
      <c r="R3070" s="84" t="str">
        <f t="shared" si="668"/>
        <v/>
      </c>
      <c r="S3070" s="84" t="str">
        <f t="shared" si="669"/>
        <v/>
      </c>
      <c r="U3070" s="84" t="str">
        <f t="shared" si="670"/>
        <v/>
      </c>
      <c r="W3070" s="108" t="str">
        <f>IF($N3070="", "", SUM($D$11:$D3070))</f>
        <v/>
      </c>
      <c r="X3070" s="111" t="str">
        <f t="shared" si="671"/>
        <v/>
      </c>
      <c r="Y3070" s="114" t="str">
        <f t="shared" si="675"/>
        <v/>
      </c>
      <c r="Z3070" s="111" t="str">
        <f>IF(X3070="", "", X3070-SUM($Z$11:$Z3069))</f>
        <v/>
      </c>
      <c r="AA3070" s="111" t="str">
        <f>IF($Y3070="", "", $Y3070-SUM($AA$11:$AA3069))</f>
        <v/>
      </c>
      <c r="AB3070" s="111" t="str">
        <f t="shared" si="676"/>
        <v/>
      </c>
      <c r="AC3070" s="121" t="str">
        <f t="shared" si="672"/>
        <v/>
      </c>
      <c r="AD3070" s="122" t="str">
        <f t="shared" si="673"/>
        <v/>
      </c>
      <c r="AE3070" s="123" t="str">
        <f t="shared" si="677"/>
        <v/>
      </c>
      <c r="AG3070" s="150" t="str">
        <f t="shared" si="674"/>
        <v/>
      </c>
    </row>
    <row r="3071" spans="1:33" x14ac:dyDescent="0.25">
      <c r="A3071" s="56"/>
      <c r="B3071" s="70"/>
      <c r="C3071" s="76"/>
      <c r="D3071" s="73"/>
      <c r="E3071" s="79"/>
      <c r="F3071" s="56"/>
      <c r="G3071" s="13" t="str">
        <f t="shared" si="665"/>
        <v/>
      </c>
      <c r="H3071" s="56"/>
      <c r="K3071" s="128"/>
      <c r="L3071" s="128"/>
      <c r="M3071" s="128"/>
      <c r="N3071" s="84" t="str">
        <f t="shared" si="666"/>
        <v/>
      </c>
      <c r="O3071" s="128"/>
      <c r="P3071" s="84" t="str">
        <f t="shared" si="667"/>
        <v/>
      </c>
      <c r="Q3071" s="84" t="str">
        <f t="shared" si="664"/>
        <v/>
      </c>
      <c r="R3071" s="84" t="str">
        <f t="shared" si="668"/>
        <v/>
      </c>
      <c r="S3071" s="84" t="str">
        <f t="shared" si="669"/>
        <v/>
      </c>
      <c r="U3071" s="84" t="str">
        <f t="shared" si="670"/>
        <v/>
      </c>
      <c r="W3071" s="108" t="str">
        <f>IF($N3071="", "", SUM($D$11:$D3071))</f>
        <v/>
      </c>
      <c r="X3071" s="111" t="str">
        <f t="shared" si="671"/>
        <v/>
      </c>
      <c r="Y3071" s="114" t="str">
        <f t="shared" si="675"/>
        <v/>
      </c>
      <c r="Z3071" s="111" t="str">
        <f>IF(X3071="", "", X3071-SUM($Z$11:$Z3070))</f>
        <v/>
      </c>
      <c r="AA3071" s="111" t="str">
        <f>IF($Y3071="", "", $Y3071-SUM($AA$11:$AA3070))</f>
        <v/>
      </c>
      <c r="AB3071" s="111" t="str">
        <f t="shared" si="676"/>
        <v/>
      </c>
      <c r="AC3071" s="121" t="str">
        <f t="shared" si="672"/>
        <v/>
      </c>
      <c r="AD3071" s="122" t="str">
        <f t="shared" si="673"/>
        <v/>
      </c>
      <c r="AE3071" s="123" t="str">
        <f t="shared" si="677"/>
        <v/>
      </c>
      <c r="AG3071" s="150" t="str">
        <f t="shared" si="674"/>
        <v/>
      </c>
    </row>
    <row r="3072" spans="1:33" x14ac:dyDescent="0.25">
      <c r="A3072" s="56"/>
      <c r="B3072" s="70"/>
      <c r="C3072" s="76"/>
      <c r="D3072" s="73"/>
      <c r="E3072" s="79"/>
      <c r="F3072" s="56"/>
      <c r="G3072" s="13" t="str">
        <f t="shared" si="665"/>
        <v/>
      </c>
      <c r="H3072" s="56"/>
      <c r="K3072" s="128"/>
      <c r="L3072" s="128"/>
      <c r="M3072" s="128"/>
      <c r="N3072" s="84" t="str">
        <f t="shared" si="666"/>
        <v/>
      </c>
      <c r="O3072" s="128"/>
      <c r="P3072" s="84" t="str">
        <f t="shared" si="667"/>
        <v/>
      </c>
      <c r="Q3072" s="84" t="str">
        <f t="shared" si="664"/>
        <v/>
      </c>
      <c r="R3072" s="84" t="str">
        <f t="shared" si="668"/>
        <v/>
      </c>
      <c r="S3072" s="84" t="str">
        <f t="shared" si="669"/>
        <v/>
      </c>
      <c r="U3072" s="84" t="str">
        <f t="shared" si="670"/>
        <v/>
      </c>
      <c r="W3072" s="108" t="str">
        <f>IF($N3072="", "", SUM($D$11:$D3072))</f>
        <v/>
      </c>
      <c r="X3072" s="111" t="str">
        <f t="shared" si="671"/>
        <v/>
      </c>
      <c r="Y3072" s="114" t="str">
        <f t="shared" si="675"/>
        <v/>
      </c>
      <c r="Z3072" s="111" t="str">
        <f>IF(X3072="", "", X3072-SUM($Z$11:$Z3071))</f>
        <v/>
      </c>
      <c r="AA3072" s="111" t="str">
        <f>IF($Y3072="", "", $Y3072-SUM($AA$11:$AA3071))</f>
        <v/>
      </c>
      <c r="AB3072" s="111" t="str">
        <f t="shared" si="676"/>
        <v/>
      </c>
      <c r="AC3072" s="121" t="str">
        <f t="shared" si="672"/>
        <v/>
      </c>
      <c r="AD3072" s="122" t="str">
        <f t="shared" si="673"/>
        <v/>
      </c>
      <c r="AE3072" s="123" t="str">
        <f t="shared" si="677"/>
        <v/>
      </c>
      <c r="AG3072" s="150" t="str">
        <f t="shared" si="674"/>
        <v/>
      </c>
    </row>
    <row r="3073" spans="1:33" x14ac:dyDescent="0.25">
      <c r="A3073" s="56"/>
      <c r="B3073" s="70"/>
      <c r="C3073" s="76"/>
      <c r="D3073" s="73"/>
      <c r="E3073" s="79"/>
      <c r="F3073" s="56"/>
      <c r="G3073" s="13" t="str">
        <f t="shared" si="665"/>
        <v/>
      </c>
      <c r="H3073" s="56"/>
      <c r="K3073" s="128"/>
      <c r="L3073" s="128"/>
      <c r="M3073" s="128"/>
      <c r="N3073" s="84" t="str">
        <f t="shared" si="666"/>
        <v/>
      </c>
      <c r="O3073" s="128"/>
      <c r="P3073" s="84" t="str">
        <f t="shared" si="667"/>
        <v/>
      </c>
      <c r="Q3073" s="84" t="str">
        <f t="shared" si="664"/>
        <v/>
      </c>
      <c r="R3073" s="84" t="str">
        <f t="shared" si="668"/>
        <v/>
      </c>
      <c r="S3073" s="84" t="str">
        <f t="shared" si="669"/>
        <v/>
      </c>
      <c r="U3073" s="84" t="str">
        <f t="shared" si="670"/>
        <v/>
      </c>
      <c r="W3073" s="108" t="str">
        <f>IF($N3073="", "", SUM($D$11:$D3073))</f>
        <v/>
      </c>
      <c r="X3073" s="111" t="str">
        <f t="shared" si="671"/>
        <v/>
      </c>
      <c r="Y3073" s="114" t="str">
        <f t="shared" si="675"/>
        <v/>
      </c>
      <c r="Z3073" s="111" t="str">
        <f>IF(X3073="", "", X3073-SUM($Z$11:$Z3072))</f>
        <v/>
      </c>
      <c r="AA3073" s="111" t="str">
        <f>IF($Y3073="", "", $Y3073-SUM($AA$11:$AA3072))</f>
        <v/>
      </c>
      <c r="AB3073" s="111" t="str">
        <f t="shared" si="676"/>
        <v/>
      </c>
      <c r="AC3073" s="121" t="str">
        <f t="shared" si="672"/>
        <v/>
      </c>
      <c r="AD3073" s="122" t="str">
        <f t="shared" si="673"/>
        <v/>
      </c>
      <c r="AE3073" s="123" t="str">
        <f t="shared" si="677"/>
        <v/>
      </c>
      <c r="AG3073" s="150" t="str">
        <f t="shared" si="674"/>
        <v/>
      </c>
    </row>
    <row r="3074" spans="1:33" x14ac:dyDescent="0.25">
      <c r="A3074" s="56"/>
      <c r="B3074" s="70"/>
      <c r="C3074" s="76"/>
      <c r="D3074" s="73"/>
      <c r="E3074" s="79"/>
      <c r="F3074" s="56"/>
      <c r="G3074" s="13" t="str">
        <f t="shared" si="665"/>
        <v/>
      </c>
      <c r="H3074" s="56"/>
      <c r="K3074" s="128"/>
      <c r="L3074" s="128"/>
      <c r="M3074" s="128"/>
      <c r="N3074" s="84" t="str">
        <f t="shared" si="666"/>
        <v/>
      </c>
      <c r="O3074" s="128"/>
      <c r="P3074" s="84" t="str">
        <f t="shared" si="667"/>
        <v/>
      </c>
      <c r="Q3074" s="84" t="str">
        <f t="shared" si="664"/>
        <v/>
      </c>
      <c r="R3074" s="84" t="str">
        <f t="shared" si="668"/>
        <v/>
      </c>
      <c r="S3074" s="84" t="str">
        <f t="shared" si="669"/>
        <v/>
      </c>
      <c r="U3074" s="84" t="str">
        <f t="shared" si="670"/>
        <v/>
      </c>
      <c r="W3074" s="108" t="str">
        <f>IF($N3074="", "", SUM($D$11:$D3074))</f>
        <v/>
      </c>
      <c r="X3074" s="111" t="str">
        <f t="shared" si="671"/>
        <v/>
      </c>
      <c r="Y3074" s="114" t="str">
        <f t="shared" si="675"/>
        <v/>
      </c>
      <c r="Z3074" s="111" t="str">
        <f>IF(X3074="", "", X3074-SUM($Z$11:$Z3073))</f>
        <v/>
      </c>
      <c r="AA3074" s="111" t="str">
        <f>IF($Y3074="", "", $Y3074-SUM($AA$11:$AA3073))</f>
        <v/>
      </c>
      <c r="AB3074" s="111" t="str">
        <f t="shared" si="676"/>
        <v/>
      </c>
      <c r="AC3074" s="121" t="str">
        <f t="shared" si="672"/>
        <v/>
      </c>
      <c r="AD3074" s="122" t="str">
        <f t="shared" si="673"/>
        <v/>
      </c>
      <c r="AE3074" s="123" t="str">
        <f t="shared" si="677"/>
        <v/>
      </c>
      <c r="AG3074" s="150" t="str">
        <f t="shared" si="674"/>
        <v/>
      </c>
    </row>
    <row r="3075" spans="1:33" x14ac:dyDescent="0.25">
      <c r="A3075" s="56"/>
      <c r="B3075" s="70"/>
      <c r="C3075" s="76"/>
      <c r="D3075" s="73"/>
      <c r="E3075" s="79"/>
      <c r="F3075" s="56"/>
      <c r="G3075" s="13" t="str">
        <f t="shared" si="665"/>
        <v/>
      </c>
      <c r="H3075" s="56"/>
      <c r="K3075" s="128"/>
      <c r="L3075" s="128"/>
      <c r="M3075" s="128"/>
      <c r="N3075" s="84" t="str">
        <f t="shared" si="666"/>
        <v/>
      </c>
      <c r="O3075" s="128"/>
      <c r="P3075" s="84" t="str">
        <f t="shared" si="667"/>
        <v/>
      </c>
      <c r="Q3075" s="84" t="str">
        <f t="shared" si="664"/>
        <v/>
      </c>
      <c r="R3075" s="84" t="str">
        <f t="shared" si="668"/>
        <v/>
      </c>
      <c r="S3075" s="84" t="str">
        <f t="shared" si="669"/>
        <v/>
      </c>
      <c r="U3075" s="84" t="str">
        <f t="shared" si="670"/>
        <v/>
      </c>
      <c r="W3075" s="108" t="str">
        <f>IF($N3075="", "", SUM($D$11:$D3075))</f>
        <v/>
      </c>
      <c r="X3075" s="111" t="str">
        <f t="shared" si="671"/>
        <v/>
      </c>
      <c r="Y3075" s="114" t="str">
        <f t="shared" si="675"/>
        <v/>
      </c>
      <c r="Z3075" s="111" t="str">
        <f>IF(X3075="", "", X3075-SUM($Z$11:$Z3074))</f>
        <v/>
      </c>
      <c r="AA3075" s="111" t="str">
        <f>IF($Y3075="", "", $Y3075-SUM($AA$11:$AA3074))</f>
        <v/>
      </c>
      <c r="AB3075" s="111" t="str">
        <f t="shared" si="676"/>
        <v/>
      </c>
      <c r="AC3075" s="121" t="str">
        <f t="shared" si="672"/>
        <v/>
      </c>
      <c r="AD3075" s="122" t="str">
        <f t="shared" si="673"/>
        <v/>
      </c>
      <c r="AE3075" s="123" t="str">
        <f t="shared" si="677"/>
        <v/>
      </c>
      <c r="AG3075" s="150" t="str">
        <f t="shared" si="674"/>
        <v/>
      </c>
    </row>
    <row r="3076" spans="1:33" x14ac:dyDescent="0.25">
      <c r="A3076" s="56"/>
      <c r="B3076" s="70"/>
      <c r="C3076" s="76"/>
      <c r="D3076" s="73"/>
      <c r="E3076" s="79"/>
      <c r="F3076" s="56"/>
      <c r="G3076" s="13" t="str">
        <f t="shared" si="665"/>
        <v/>
      </c>
      <c r="H3076" s="56"/>
      <c r="K3076" s="128"/>
      <c r="L3076" s="128"/>
      <c r="M3076" s="128"/>
      <c r="N3076" s="84" t="str">
        <f t="shared" si="666"/>
        <v/>
      </c>
      <c r="O3076" s="128"/>
      <c r="P3076" s="84" t="str">
        <f t="shared" si="667"/>
        <v/>
      </c>
      <c r="Q3076" s="84" t="str">
        <f t="shared" si="664"/>
        <v/>
      </c>
      <c r="R3076" s="84" t="str">
        <f t="shared" si="668"/>
        <v/>
      </c>
      <c r="S3076" s="84" t="str">
        <f t="shared" si="669"/>
        <v/>
      </c>
      <c r="U3076" s="84" t="str">
        <f t="shared" si="670"/>
        <v/>
      </c>
      <c r="W3076" s="108" t="str">
        <f>IF($N3076="", "", SUM($D$11:$D3076))</f>
        <v/>
      </c>
      <c r="X3076" s="111" t="str">
        <f t="shared" si="671"/>
        <v/>
      </c>
      <c r="Y3076" s="114" t="str">
        <f t="shared" si="675"/>
        <v/>
      </c>
      <c r="Z3076" s="111" t="str">
        <f>IF(X3076="", "", X3076-SUM($Z$11:$Z3075))</f>
        <v/>
      </c>
      <c r="AA3076" s="111" t="str">
        <f>IF($Y3076="", "", $Y3076-SUM($AA$11:$AA3075))</f>
        <v/>
      </c>
      <c r="AB3076" s="111" t="str">
        <f t="shared" si="676"/>
        <v/>
      </c>
      <c r="AC3076" s="121" t="str">
        <f t="shared" si="672"/>
        <v/>
      </c>
      <c r="AD3076" s="122" t="str">
        <f t="shared" si="673"/>
        <v/>
      </c>
      <c r="AE3076" s="123" t="str">
        <f t="shared" si="677"/>
        <v/>
      </c>
      <c r="AG3076" s="150" t="str">
        <f t="shared" si="674"/>
        <v/>
      </c>
    </row>
    <row r="3077" spans="1:33" x14ac:dyDescent="0.25">
      <c r="A3077" s="56"/>
      <c r="B3077" s="70"/>
      <c r="C3077" s="76"/>
      <c r="D3077" s="73"/>
      <c r="E3077" s="79"/>
      <c r="F3077" s="56"/>
      <c r="G3077" s="13" t="str">
        <f t="shared" si="665"/>
        <v/>
      </c>
      <c r="H3077" s="56"/>
      <c r="K3077" s="128"/>
      <c r="L3077" s="128"/>
      <c r="M3077" s="128"/>
      <c r="N3077" s="84" t="str">
        <f t="shared" si="666"/>
        <v/>
      </c>
      <c r="O3077" s="128"/>
      <c r="P3077" s="84" t="str">
        <f t="shared" si="667"/>
        <v/>
      </c>
      <c r="Q3077" s="84" t="str">
        <f t="shared" si="664"/>
        <v/>
      </c>
      <c r="R3077" s="84" t="str">
        <f t="shared" si="668"/>
        <v/>
      </c>
      <c r="S3077" s="84" t="str">
        <f t="shared" si="669"/>
        <v/>
      </c>
      <c r="U3077" s="84" t="str">
        <f t="shared" si="670"/>
        <v/>
      </c>
      <c r="W3077" s="108" t="str">
        <f>IF($N3077="", "", SUM($D$11:$D3077))</f>
        <v/>
      </c>
      <c r="X3077" s="111" t="str">
        <f t="shared" si="671"/>
        <v/>
      </c>
      <c r="Y3077" s="114" t="str">
        <f t="shared" si="675"/>
        <v/>
      </c>
      <c r="Z3077" s="111" t="str">
        <f>IF(X3077="", "", X3077-SUM($Z$11:$Z3076))</f>
        <v/>
      </c>
      <c r="AA3077" s="111" t="str">
        <f>IF($Y3077="", "", $Y3077-SUM($AA$11:$AA3076))</f>
        <v/>
      </c>
      <c r="AB3077" s="111" t="str">
        <f t="shared" si="676"/>
        <v/>
      </c>
      <c r="AC3077" s="121" t="str">
        <f t="shared" si="672"/>
        <v/>
      </c>
      <c r="AD3077" s="122" t="str">
        <f t="shared" si="673"/>
        <v/>
      </c>
      <c r="AE3077" s="123" t="str">
        <f t="shared" si="677"/>
        <v/>
      </c>
      <c r="AG3077" s="150" t="str">
        <f t="shared" si="674"/>
        <v/>
      </c>
    </row>
    <row r="3078" spans="1:33" x14ac:dyDescent="0.25">
      <c r="A3078" s="56"/>
      <c r="B3078" s="70"/>
      <c r="C3078" s="76"/>
      <c r="D3078" s="73"/>
      <c r="E3078" s="79"/>
      <c r="F3078" s="56"/>
      <c r="G3078" s="13" t="str">
        <f t="shared" si="665"/>
        <v/>
      </c>
      <c r="H3078" s="56"/>
      <c r="K3078" s="128"/>
      <c r="L3078" s="128"/>
      <c r="M3078" s="128"/>
      <c r="N3078" s="84" t="str">
        <f t="shared" si="666"/>
        <v/>
      </c>
      <c r="O3078" s="128"/>
      <c r="P3078" s="84" t="str">
        <f t="shared" si="667"/>
        <v/>
      </c>
      <c r="Q3078" s="84" t="str">
        <f t="shared" si="664"/>
        <v/>
      </c>
      <c r="R3078" s="84" t="str">
        <f t="shared" si="668"/>
        <v/>
      </c>
      <c r="S3078" s="84" t="str">
        <f t="shared" si="669"/>
        <v/>
      </c>
      <c r="U3078" s="84" t="str">
        <f t="shared" si="670"/>
        <v/>
      </c>
      <c r="W3078" s="108" t="str">
        <f>IF($N3078="", "", SUM($D$11:$D3078))</f>
        <v/>
      </c>
      <c r="X3078" s="111" t="str">
        <f t="shared" si="671"/>
        <v/>
      </c>
      <c r="Y3078" s="114" t="str">
        <f t="shared" si="675"/>
        <v/>
      </c>
      <c r="Z3078" s="111" t="str">
        <f>IF(X3078="", "", X3078-SUM($Z$11:$Z3077))</f>
        <v/>
      </c>
      <c r="AA3078" s="111" t="str">
        <f>IF($Y3078="", "", $Y3078-SUM($AA$11:$AA3077))</f>
        <v/>
      </c>
      <c r="AB3078" s="111" t="str">
        <f t="shared" si="676"/>
        <v/>
      </c>
      <c r="AC3078" s="121" t="str">
        <f t="shared" si="672"/>
        <v/>
      </c>
      <c r="AD3078" s="122" t="str">
        <f t="shared" si="673"/>
        <v/>
      </c>
      <c r="AE3078" s="123" t="str">
        <f t="shared" si="677"/>
        <v/>
      </c>
      <c r="AG3078" s="150" t="str">
        <f t="shared" si="674"/>
        <v/>
      </c>
    </row>
    <row r="3079" spans="1:33" x14ac:dyDescent="0.25">
      <c r="A3079" s="56"/>
      <c r="B3079" s="70"/>
      <c r="C3079" s="76"/>
      <c r="D3079" s="73"/>
      <c r="E3079" s="79"/>
      <c r="F3079" s="56"/>
      <c r="G3079" s="13" t="str">
        <f t="shared" si="665"/>
        <v/>
      </c>
      <c r="H3079" s="56"/>
      <c r="K3079" s="128"/>
      <c r="L3079" s="128"/>
      <c r="M3079" s="128"/>
      <c r="N3079" s="84" t="str">
        <f t="shared" si="666"/>
        <v/>
      </c>
      <c r="O3079" s="128"/>
      <c r="P3079" s="84" t="str">
        <f t="shared" si="667"/>
        <v/>
      </c>
      <c r="Q3079" s="84" t="str">
        <f t="shared" si="664"/>
        <v/>
      </c>
      <c r="R3079" s="84" t="str">
        <f t="shared" si="668"/>
        <v/>
      </c>
      <c r="S3079" s="84" t="str">
        <f t="shared" si="669"/>
        <v/>
      </c>
      <c r="U3079" s="84" t="str">
        <f t="shared" si="670"/>
        <v/>
      </c>
      <c r="W3079" s="108" t="str">
        <f>IF($N3079="", "", SUM($D$11:$D3079))</f>
        <v/>
      </c>
      <c r="X3079" s="111" t="str">
        <f t="shared" si="671"/>
        <v/>
      </c>
      <c r="Y3079" s="114" t="str">
        <f t="shared" si="675"/>
        <v/>
      </c>
      <c r="Z3079" s="111" t="str">
        <f>IF(X3079="", "", X3079-SUM($Z$11:$Z3078))</f>
        <v/>
      </c>
      <c r="AA3079" s="111" t="str">
        <f>IF($Y3079="", "", $Y3079-SUM($AA$11:$AA3078))</f>
        <v/>
      </c>
      <c r="AB3079" s="111" t="str">
        <f t="shared" si="676"/>
        <v/>
      </c>
      <c r="AC3079" s="121" t="str">
        <f t="shared" si="672"/>
        <v/>
      </c>
      <c r="AD3079" s="122" t="str">
        <f t="shared" si="673"/>
        <v/>
      </c>
      <c r="AE3079" s="123" t="str">
        <f t="shared" si="677"/>
        <v/>
      </c>
      <c r="AG3079" s="150" t="str">
        <f t="shared" si="674"/>
        <v/>
      </c>
    </row>
    <row r="3080" spans="1:33" x14ac:dyDescent="0.25">
      <c r="A3080" s="56"/>
      <c r="B3080" s="70"/>
      <c r="C3080" s="76"/>
      <c r="D3080" s="73"/>
      <c r="E3080" s="79"/>
      <c r="F3080" s="56"/>
      <c r="G3080" s="13" t="str">
        <f t="shared" si="665"/>
        <v/>
      </c>
      <c r="H3080" s="56"/>
      <c r="K3080" s="128"/>
      <c r="L3080" s="128"/>
      <c r="M3080" s="128"/>
      <c r="N3080" s="84" t="str">
        <f t="shared" si="666"/>
        <v/>
      </c>
      <c r="O3080" s="128"/>
      <c r="P3080" s="84" t="str">
        <f t="shared" si="667"/>
        <v/>
      </c>
      <c r="Q3080" s="84" t="str">
        <f t="shared" si="664"/>
        <v/>
      </c>
      <c r="R3080" s="84" t="str">
        <f t="shared" si="668"/>
        <v/>
      </c>
      <c r="S3080" s="84" t="str">
        <f t="shared" si="669"/>
        <v/>
      </c>
      <c r="U3080" s="84" t="str">
        <f t="shared" si="670"/>
        <v/>
      </c>
      <c r="W3080" s="108" t="str">
        <f>IF($N3080="", "", SUM($D$11:$D3080))</f>
        <v/>
      </c>
      <c r="X3080" s="111" t="str">
        <f t="shared" si="671"/>
        <v/>
      </c>
      <c r="Y3080" s="114" t="str">
        <f t="shared" si="675"/>
        <v/>
      </c>
      <c r="Z3080" s="111" t="str">
        <f>IF(X3080="", "", X3080-SUM($Z$11:$Z3079))</f>
        <v/>
      </c>
      <c r="AA3080" s="111" t="str">
        <f>IF($Y3080="", "", $Y3080-SUM($AA$11:$AA3079))</f>
        <v/>
      </c>
      <c r="AB3080" s="111" t="str">
        <f t="shared" si="676"/>
        <v/>
      </c>
      <c r="AC3080" s="121" t="str">
        <f t="shared" si="672"/>
        <v/>
      </c>
      <c r="AD3080" s="122" t="str">
        <f t="shared" si="673"/>
        <v/>
      </c>
      <c r="AE3080" s="123" t="str">
        <f t="shared" si="677"/>
        <v/>
      </c>
      <c r="AG3080" s="150" t="str">
        <f t="shared" si="674"/>
        <v/>
      </c>
    </row>
    <row r="3081" spans="1:33" x14ac:dyDescent="0.25">
      <c r="A3081" s="56"/>
      <c r="B3081" s="70"/>
      <c r="C3081" s="76"/>
      <c r="D3081" s="73"/>
      <c r="E3081" s="79"/>
      <c r="F3081" s="56"/>
      <c r="G3081" s="13" t="str">
        <f t="shared" si="665"/>
        <v/>
      </c>
      <c r="H3081" s="56"/>
      <c r="K3081" s="128"/>
      <c r="L3081" s="128"/>
      <c r="M3081" s="128"/>
      <c r="N3081" s="84" t="str">
        <f t="shared" si="666"/>
        <v/>
      </c>
      <c r="O3081" s="128"/>
      <c r="P3081" s="84" t="str">
        <f t="shared" si="667"/>
        <v/>
      </c>
      <c r="Q3081" s="84" t="str">
        <f t="shared" si="664"/>
        <v/>
      </c>
      <c r="R3081" s="84" t="str">
        <f t="shared" si="668"/>
        <v/>
      </c>
      <c r="S3081" s="84" t="str">
        <f t="shared" si="669"/>
        <v/>
      </c>
      <c r="U3081" s="84" t="str">
        <f t="shared" si="670"/>
        <v/>
      </c>
      <c r="W3081" s="108" t="str">
        <f>IF($N3081="", "", SUM($D$11:$D3081))</f>
        <v/>
      </c>
      <c r="X3081" s="111" t="str">
        <f t="shared" si="671"/>
        <v/>
      </c>
      <c r="Y3081" s="114" t="str">
        <f t="shared" si="675"/>
        <v/>
      </c>
      <c r="Z3081" s="111" t="str">
        <f>IF(X3081="", "", X3081-SUM($Z$11:$Z3080))</f>
        <v/>
      </c>
      <c r="AA3081" s="111" t="str">
        <f>IF($Y3081="", "", $Y3081-SUM($AA$11:$AA3080))</f>
        <v/>
      </c>
      <c r="AB3081" s="111" t="str">
        <f t="shared" si="676"/>
        <v/>
      </c>
      <c r="AC3081" s="121" t="str">
        <f t="shared" si="672"/>
        <v/>
      </c>
      <c r="AD3081" s="122" t="str">
        <f t="shared" si="673"/>
        <v/>
      </c>
      <c r="AE3081" s="123" t="str">
        <f t="shared" si="677"/>
        <v/>
      </c>
      <c r="AG3081" s="150" t="str">
        <f t="shared" si="674"/>
        <v/>
      </c>
    </row>
    <row r="3082" spans="1:33" x14ac:dyDescent="0.25">
      <c r="A3082" s="56"/>
      <c r="B3082" s="70"/>
      <c r="C3082" s="76"/>
      <c r="D3082" s="73"/>
      <c r="E3082" s="79"/>
      <c r="F3082" s="56"/>
      <c r="G3082" s="13" t="str">
        <f t="shared" si="665"/>
        <v/>
      </c>
      <c r="H3082" s="56"/>
      <c r="K3082" s="128"/>
      <c r="L3082" s="128"/>
      <c r="M3082" s="128"/>
      <c r="N3082" s="84" t="str">
        <f t="shared" si="666"/>
        <v/>
      </c>
      <c r="O3082" s="128"/>
      <c r="P3082" s="84" t="str">
        <f t="shared" si="667"/>
        <v/>
      </c>
      <c r="Q3082" s="84" t="str">
        <f t="shared" si="664"/>
        <v/>
      </c>
      <c r="R3082" s="84" t="str">
        <f t="shared" si="668"/>
        <v/>
      </c>
      <c r="S3082" s="84" t="str">
        <f t="shared" si="669"/>
        <v/>
      </c>
      <c r="U3082" s="84" t="str">
        <f t="shared" si="670"/>
        <v/>
      </c>
      <c r="W3082" s="108" t="str">
        <f>IF($N3082="", "", SUM($D$11:$D3082))</f>
        <v/>
      </c>
      <c r="X3082" s="111" t="str">
        <f t="shared" si="671"/>
        <v/>
      </c>
      <c r="Y3082" s="114" t="str">
        <f t="shared" si="675"/>
        <v/>
      </c>
      <c r="Z3082" s="111" t="str">
        <f>IF(X3082="", "", X3082-SUM($Z$11:$Z3081))</f>
        <v/>
      </c>
      <c r="AA3082" s="111" t="str">
        <f>IF($Y3082="", "", $Y3082-SUM($AA$11:$AA3081))</f>
        <v/>
      </c>
      <c r="AB3082" s="111" t="str">
        <f t="shared" si="676"/>
        <v/>
      </c>
      <c r="AC3082" s="121" t="str">
        <f t="shared" si="672"/>
        <v/>
      </c>
      <c r="AD3082" s="122" t="str">
        <f t="shared" si="673"/>
        <v/>
      </c>
      <c r="AE3082" s="123" t="str">
        <f t="shared" si="677"/>
        <v/>
      </c>
      <c r="AG3082" s="150" t="str">
        <f t="shared" si="674"/>
        <v/>
      </c>
    </row>
    <row r="3083" spans="1:33" x14ac:dyDescent="0.25">
      <c r="A3083" s="56"/>
      <c r="B3083" s="70"/>
      <c r="C3083" s="76"/>
      <c r="D3083" s="73"/>
      <c r="E3083" s="79"/>
      <c r="F3083" s="56"/>
      <c r="G3083" s="13" t="str">
        <f t="shared" si="665"/>
        <v/>
      </c>
      <c r="H3083" s="56"/>
      <c r="K3083" s="128"/>
      <c r="L3083" s="128"/>
      <c r="M3083" s="128"/>
      <c r="N3083" s="84" t="str">
        <f t="shared" si="666"/>
        <v/>
      </c>
      <c r="O3083" s="128"/>
      <c r="P3083" s="84" t="str">
        <f t="shared" si="667"/>
        <v/>
      </c>
      <c r="Q3083" s="84" t="str">
        <f t="shared" ref="Q3083:Q3146" si="678">IF($N3083="", "", IF(AND(Q$5="X", C3083=""), $N$6, IF(AND(NOT(C3083=""), COUNTIF(L$11:L$17, C3083)=0), $N$7, "")))</f>
        <v/>
      </c>
      <c r="R3083" s="84" t="str">
        <f t="shared" si="668"/>
        <v/>
      </c>
      <c r="S3083" s="84" t="str">
        <f t="shared" si="669"/>
        <v/>
      </c>
      <c r="U3083" s="84" t="str">
        <f t="shared" si="670"/>
        <v/>
      </c>
      <c r="W3083" s="108" t="str">
        <f>IF($N3083="", "", SUM($D$11:$D3083))</f>
        <v/>
      </c>
      <c r="X3083" s="111" t="str">
        <f t="shared" si="671"/>
        <v/>
      </c>
      <c r="Y3083" s="114" t="str">
        <f t="shared" si="675"/>
        <v/>
      </c>
      <c r="Z3083" s="111" t="str">
        <f>IF(X3083="", "", X3083-SUM($Z$11:$Z3082))</f>
        <v/>
      </c>
      <c r="AA3083" s="111" t="str">
        <f>IF($Y3083="", "", $Y3083-SUM($AA$11:$AA3082))</f>
        <v/>
      </c>
      <c r="AB3083" s="111" t="str">
        <f t="shared" si="676"/>
        <v/>
      </c>
      <c r="AC3083" s="121" t="str">
        <f t="shared" si="672"/>
        <v/>
      </c>
      <c r="AD3083" s="122" t="str">
        <f t="shared" si="673"/>
        <v/>
      </c>
      <c r="AE3083" s="123" t="str">
        <f t="shared" si="677"/>
        <v/>
      </c>
      <c r="AG3083" s="150" t="str">
        <f t="shared" si="674"/>
        <v/>
      </c>
    </row>
    <row r="3084" spans="1:33" x14ac:dyDescent="0.25">
      <c r="A3084" s="56"/>
      <c r="B3084" s="70"/>
      <c r="C3084" s="76"/>
      <c r="D3084" s="73"/>
      <c r="E3084" s="79"/>
      <c r="F3084" s="56"/>
      <c r="G3084" s="13" t="str">
        <f t="shared" ref="G3084:G3147" si="679">IF($B3084="", "", TEXT($B3084, "mmm"))</f>
        <v/>
      </c>
      <c r="H3084" s="56"/>
      <c r="K3084" s="128"/>
      <c r="L3084" s="128"/>
      <c r="M3084" s="128"/>
      <c r="N3084" s="84" t="str">
        <f t="shared" ref="N3084:N3147" si="680">IF(COUNTIF($B3084:$E3084, "")=4, "", "X")</f>
        <v/>
      </c>
      <c r="O3084" s="128"/>
      <c r="P3084" s="84" t="str">
        <f t="shared" ref="P3084:P3147" si="681">IF($N3084="", "", IF(AND(P$5="X", B3084=""), $N$6, IFERROR(IF(AND(NOT(B3084=""), OR(ISNUMBER(B3084)=FALSE, B3084&lt;$L$2, B3084&gt;$L$3)), $N$7, ""), $N$7)))</f>
        <v/>
      </c>
      <c r="Q3084" s="84" t="str">
        <f t="shared" si="678"/>
        <v/>
      </c>
      <c r="R3084" s="84" t="str">
        <f t="shared" ref="R3084:R3147" si="682">IF($N3084="", "", IF(AND(R$5="X", D3084=""), $N$6, IF(AND(NOT(D3084=""), ISNUMBER(D3084)=FALSE), $N$7, "")))</f>
        <v/>
      </c>
      <c r="S3084" s="84" t="str">
        <f t="shared" ref="S3084:S3147" si="683">IF($N3084="", "", IF(AND(S$5="X", E3084=""), $N$6, ""))</f>
        <v/>
      </c>
      <c r="U3084" s="84" t="str">
        <f t="shared" ref="U3084:U3147" si="684">IF($B3084="", "", TEXT($B3084, "mmm yyyy"))</f>
        <v/>
      </c>
      <c r="W3084" s="108" t="str">
        <f>IF($N3084="", "", SUM($D$11:$D3084))</f>
        <v/>
      </c>
      <c r="X3084" s="111" t="str">
        <f t="shared" ref="X3084:X3147" si="685">IF(W3084="", "", IF(W3084&lt;=$X$4, W3084, $X$4))</f>
        <v/>
      </c>
      <c r="Y3084" s="114" t="str">
        <f t="shared" si="675"/>
        <v/>
      </c>
      <c r="Z3084" s="111" t="str">
        <f>IF(X3084="", "", X3084-SUM($Z$11:$Z3083))</f>
        <v/>
      </c>
      <c r="AA3084" s="111" t="str">
        <f>IF($Y3084="", "", $Y3084-SUM($AA$11:$AA3083))</f>
        <v/>
      </c>
      <c r="AB3084" s="111" t="str">
        <f t="shared" si="676"/>
        <v/>
      </c>
      <c r="AC3084" s="121" t="str">
        <f t="shared" ref="AC3084:AC3147" si="686">IF($N3084="", "", $Z3084*$AC$4)</f>
        <v/>
      </c>
      <c r="AD3084" s="122" t="str">
        <f t="shared" ref="AD3084:AD3147" si="687">IF($N3084="", "", $AA3084*$AC$5)</f>
        <v/>
      </c>
      <c r="AE3084" s="123" t="str">
        <f t="shared" si="677"/>
        <v/>
      </c>
      <c r="AG3084" s="150" t="str">
        <f t="shared" ref="AG3084:AG3147" si="688">IF(OR($U3084="", $C3084=""), "", CONCATENATE($C3084, " - ", $U3084))</f>
        <v/>
      </c>
    </row>
    <row r="3085" spans="1:33" x14ac:dyDescent="0.25">
      <c r="A3085" s="56"/>
      <c r="B3085" s="70"/>
      <c r="C3085" s="76"/>
      <c r="D3085" s="73"/>
      <c r="E3085" s="79"/>
      <c r="F3085" s="56"/>
      <c r="G3085" s="13" t="str">
        <f t="shared" si="679"/>
        <v/>
      </c>
      <c r="H3085" s="56"/>
      <c r="K3085" s="128"/>
      <c r="L3085" s="128"/>
      <c r="M3085" s="128"/>
      <c r="N3085" s="84" t="str">
        <f t="shared" si="680"/>
        <v/>
      </c>
      <c r="O3085" s="128"/>
      <c r="P3085" s="84" t="str">
        <f t="shared" si="681"/>
        <v/>
      </c>
      <c r="Q3085" s="84" t="str">
        <f t="shared" si="678"/>
        <v/>
      </c>
      <c r="R3085" s="84" t="str">
        <f t="shared" si="682"/>
        <v/>
      </c>
      <c r="S3085" s="84" t="str">
        <f t="shared" si="683"/>
        <v/>
      </c>
      <c r="U3085" s="84" t="str">
        <f t="shared" si="684"/>
        <v/>
      </c>
      <c r="W3085" s="108" t="str">
        <f>IF($N3085="", "", SUM($D$11:$D3085))</f>
        <v/>
      </c>
      <c r="X3085" s="111" t="str">
        <f t="shared" si="685"/>
        <v/>
      </c>
      <c r="Y3085" s="114" t="str">
        <f t="shared" si="675"/>
        <v/>
      </c>
      <c r="Z3085" s="111" t="str">
        <f>IF(X3085="", "", X3085-SUM($Z$11:$Z3084))</f>
        <v/>
      </c>
      <c r="AA3085" s="111" t="str">
        <f>IF($Y3085="", "", $Y3085-SUM($AA$11:$AA3084))</f>
        <v/>
      </c>
      <c r="AB3085" s="111" t="str">
        <f t="shared" si="676"/>
        <v/>
      </c>
      <c r="AC3085" s="121" t="str">
        <f t="shared" si="686"/>
        <v/>
      </c>
      <c r="AD3085" s="122" t="str">
        <f t="shared" si="687"/>
        <v/>
      </c>
      <c r="AE3085" s="123" t="str">
        <f t="shared" si="677"/>
        <v/>
      </c>
      <c r="AG3085" s="150" t="str">
        <f t="shared" si="688"/>
        <v/>
      </c>
    </row>
    <row r="3086" spans="1:33" x14ac:dyDescent="0.25">
      <c r="A3086" s="56"/>
      <c r="B3086" s="70"/>
      <c r="C3086" s="76"/>
      <c r="D3086" s="73"/>
      <c r="E3086" s="79"/>
      <c r="F3086" s="56"/>
      <c r="G3086" s="13" t="str">
        <f t="shared" si="679"/>
        <v/>
      </c>
      <c r="H3086" s="56"/>
      <c r="K3086" s="128"/>
      <c r="L3086" s="128"/>
      <c r="M3086" s="128"/>
      <c r="N3086" s="84" t="str">
        <f t="shared" si="680"/>
        <v/>
      </c>
      <c r="O3086" s="128"/>
      <c r="P3086" s="84" t="str">
        <f t="shared" si="681"/>
        <v/>
      </c>
      <c r="Q3086" s="84" t="str">
        <f t="shared" si="678"/>
        <v/>
      </c>
      <c r="R3086" s="84" t="str">
        <f t="shared" si="682"/>
        <v/>
      </c>
      <c r="S3086" s="84" t="str">
        <f t="shared" si="683"/>
        <v/>
      </c>
      <c r="U3086" s="84" t="str">
        <f t="shared" si="684"/>
        <v/>
      </c>
      <c r="W3086" s="108" t="str">
        <f>IF($N3086="", "", SUM($D$11:$D3086))</f>
        <v/>
      </c>
      <c r="X3086" s="111" t="str">
        <f t="shared" si="685"/>
        <v/>
      </c>
      <c r="Y3086" s="114" t="str">
        <f t="shared" ref="Y3086:Y3149" si="689">IF(W3086="", "", IF(W3086&lt;=$X$4, 0, W3086-$X$4))</f>
        <v/>
      </c>
      <c r="Z3086" s="111" t="str">
        <f>IF(X3086="", "", X3086-SUM($Z$11:$Z3085))</f>
        <v/>
      </c>
      <c r="AA3086" s="111" t="str">
        <f>IF($Y3086="", "", $Y3086-SUM($AA$11:$AA3085))</f>
        <v/>
      </c>
      <c r="AB3086" s="111" t="str">
        <f t="shared" ref="AB3086:AB3149" si="690">IF($N3086="", "", SUM(Z3086:AA3086))</f>
        <v/>
      </c>
      <c r="AC3086" s="121" t="str">
        <f t="shared" si="686"/>
        <v/>
      </c>
      <c r="AD3086" s="122" t="str">
        <f t="shared" si="687"/>
        <v/>
      </c>
      <c r="AE3086" s="123" t="str">
        <f t="shared" ref="AE3086:AE3149" si="691">IF($N3086="", "", SUM(AC3086:AD3086))</f>
        <v/>
      </c>
      <c r="AG3086" s="150" t="str">
        <f t="shared" si="688"/>
        <v/>
      </c>
    </row>
    <row r="3087" spans="1:33" x14ac:dyDescent="0.25">
      <c r="A3087" s="56"/>
      <c r="B3087" s="70"/>
      <c r="C3087" s="76"/>
      <c r="D3087" s="73"/>
      <c r="E3087" s="79"/>
      <c r="F3087" s="56"/>
      <c r="G3087" s="13" t="str">
        <f t="shared" si="679"/>
        <v/>
      </c>
      <c r="H3087" s="56"/>
      <c r="K3087" s="128"/>
      <c r="L3087" s="128"/>
      <c r="M3087" s="128"/>
      <c r="N3087" s="84" t="str">
        <f t="shared" si="680"/>
        <v/>
      </c>
      <c r="O3087" s="128"/>
      <c r="P3087" s="84" t="str">
        <f t="shared" si="681"/>
        <v/>
      </c>
      <c r="Q3087" s="84" t="str">
        <f t="shared" si="678"/>
        <v/>
      </c>
      <c r="R3087" s="84" t="str">
        <f t="shared" si="682"/>
        <v/>
      </c>
      <c r="S3087" s="84" t="str">
        <f t="shared" si="683"/>
        <v/>
      </c>
      <c r="U3087" s="84" t="str">
        <f t="shared" si="684"/>
        <v/>
      </c>
      <c r="W3087" s="108" t="str">
        <f>IF($N3087="", "", SUM($D$11:$D3087))</f>
        <v/>
      </c>
      <c r="X3087" s="111" t="str">
        <f t="shared" si="685"/>
        <v/>
      </c>
      <c r="Y3087" s="114" t="str">
        <f t="shared" si="689"/>
        <v/>
      </c>
      <c r="Z3087" s="111" t="str">
        <f>IF(X3087="", "", X3087-SUM($Z$11:$Z3086))</f>
        <v/>
      </c>
      <c r="AA3087" s="111" t="str">
        <f>IF($Y3087="", "", $Y3087-SUM($AA$11:$AA3086))</f>
        <v/>
      </c>
      <c r="AB3087" s="111" t="str">
        <f t="shared" si="690"/>
        <v/>
      </c>
      <c r="AC3087" s="121" t="str">
        <f t="shared" si="686"/>
        <v/>
      </c>
      <c r="AD3087" s="122" t="str">
        <f t="shared" si="687"/>
        <v/>
      </c>
      <c r="AE3087" s="123" t="str">
        <f t="shared" si="691"/>
        <v/>
      </c>
      <c r="AG3087" s="150" t="str">
        <f t="shared" si="688"/>
        <v/>
      </c>
    </row>
    <row r="3088" spans="1:33" x14ac:dyDescent="0.25">
      <c r="A3088" s="56"/>
      <c r="B3088" s="70"/>
      <c r="C3088" s="76"/>
      <c r="D3088" s="73"/>
      <c r="E3088" s="79"/>
      <c r="F3088" s="56"/>
      <c r="G3088" s="13" t="str">
        <f t="shared" si="679"/>
        <v/>
      </c>
      <c r="H3088" s="56"/>
      <c r="K3088" s="128"/>
      <c r="L3088" s="128"/>
      <c r="M3088" s="128"/>
      <c r="N3088" s="84" t="str">
        <f t="shared" si="680"/>
        <v/>
      </c>
      <c r="O3088" s="128"/>
      <c r="P3088" s="84" t="str">
        <f t="shared" si="681"/>
        <v/>
      </c>
      <c r="Q3088" s="84" t="str">
        <f t="shared" si="678"/>
        <v/>
      </c>
      <c r="R3088" s="84" t="str">
        <f t="shared" si="682"/>
        <v/>
      </c>
      <c r="S3088" s="84" t="str">
        <f t="shared" si="683"/>
        <v/>
      </c>
      <c r="U3088" s="84" t="str">
        <f t="shared" si="684"/>
        <v/>
      </c>
      <c r="W3088" s="108" t="str">
        <f>IF($N3088="", "", SUM($D$11:$D3088))</f>
        <v/>
      </c>
      <c r="X3088" s="111" t="str">
        <f t="shared" si="685"/>
        <v/>
      </c>
      <c r="Y3088" s="114" t="str">
        <f t="shared" si="689"/>
        <v/>
      </c>
      <c r="Z3088" s="111" t="str">
        <f>IF(X3088="", "", X3088-SUM($Z$11:$Z3087))</f>
        <v/>
      </c>
      <c r="AA3088" s="111" t="str">
        <f>IF($Y3088="", "", $Y3088-SUM($AA$11:$AA3087))</f>
        <v/>
      </c>
      <c r="AB3088" s="111" t="str">
        <f t="shared" si="690"/>
        <v/>
      </c>
      <c r="AC3088" s="121" t="str">
        <f t="shared" si="686"/>
        <v/>
      </c>
      <c r="AD3088" s="122" t="str">
        <f t="shared" si="687"/>
        <v/>
      </c>
      <c r="AE3088" s="123" t="str">
        <f t="shared" si="691"/>
        <v/>
      </c>
      <c r="AG3088" s="150" t="str">
        <f t="shared" si="688"/>
        <v/>
      </c>
    </row>
    <row r="3089" spans="1:33" x14ac:dyDescent="0.25">
      <c r="A3089" s="56"/>
      <c r="B3089" s="70"/>
      <c r="C3089" s="76"/>
      <c r="D3089" s="73"/>
      <c r="E3089" s="79"/>
      <c r="F3089" s="56"/>
      <c r="G3089" s="13" t="str">
        <f t="shared" si="679"/>
        <v/>
      </c>
      <c r="H3089" s="56"/>
      <c r="K3089" s="128"/>
      <c r="L3089" s="128"/>
      <c r="M3089" s="128"/>
      <c r="N3089" s="84" t="str">
        <f t="shared" si="680"/>
        <v/>
      </c>
      <c r="O3089" s="128"/>
      <c r="P3089" s="84" t="str">
        <f t="shared" si="681"/>
        <v/>
      </c>
      <c r="Q3089" s="84" t="str">
        <f t="shared" si="678"/>
        <v/>
      </c>
      <c r="R3089" s="84" t="str">
        <f t="shared" si="682"/>
        <v/>
      </c>
      <c r="S3089" s="84" t="str">
        <f t="shared" si="683"/>
        <v/>
      </c>
      <c r="U3089" s="84" t="str">
        <f t="shared" si="684"/>
        <v/>
      </c>
      <c r="W3089" s="108" t="str">
        <f>IF($N3089="", "", SUM($D$11:$D3089))</f>
        <v/>
      </c>
      <c r="X3089" s="111" t="str">
        <f t="shared" si="685"/>
        <v/>
      </c>
      <c r="Y3089" s="114" t="str">
        <f t="shared" si="689"/>
        <v/>
      </c>
      <c r="Z3089" s="111" t="str">
        <f>IF(X3089="", "", X3089-SUM($Z$11:$Z3088))</f>
        <v/>
      </c>
      <c r="AA3089" s="111" t="str">
        <f>IF($Y3089="", "", $Y3089-SUM($AA$11:$AA3088))</f>
        <v/>
      </c>
      <c r="AB3089" s="111" t="str">
        <f t="shared" si="690"/>
        <v/>
      </c>
      <c r="AC3089" s="121" t="str">
        <f t="shared" si="686"/>
        <v/>
      </c>
      <c r="AD3089" s="122" t="str">
        <f t="shared" si="687"/>
        <v/>
      </c>
      <c r="AE3089" s="123" t="str">
        <f t="shared" si="691"/>
        <v/>
      </c>
      <c r="AG3089" s="150" t="str">
        <f t="shared" si="688"/>
        <v/>
      </c>
    </row>
    <row r="3090" spans="1:33" x14ac:dyDescent="0.25">
      <c r="A3090" s="56"/>
      <c r="B3090" s="70"/>
      <c r="C3090" s="76"/>
      <c r="D3090" s="73"/>
      <c r="E3090" s="79"/>
      <c r="F3090" s="56"/>
      <c r="G3090" s="13" t="str">
        <f t="shared" si="679"/>
        <v/>
      </c>
      <c r="H3090" s="56"/>
      <c r="K3090" s="128"/>
      <c r="L3090" s="128"/>
      <c r="M3090" s="128"/>
      <c r="N3090" s="84" t="str">
        <f t="shared" si="680"/>
        <v/>
      </c>
      <c r="O3090" s="128"/>
      <c r="P3090" s="84" t="str">
        <f t="shared" si="681"/>
        <v/>
      </c>
      <c r="Q3090" s="84" t="str">
        <f t="shared" si="678"/>
        <v/>
      </c>
      <c r="R3090" s="84" t="str">
        <f t="shared" si="682"/>
        <v/>
      </c>
      <c r="S3090" s="84" t="str">
        <f t="shared" si="683"/>
        <v/>
      </c>
      <c r="U3090" s="84" t="str">
        <f t="shared" si="684"/>
        <v/>
      </c>
      <c r="W3090" s="108" t="str">
        <f>IF($N3090="", "", SUM($D$11:$D3090))</f>
        <v/>
      </c>
      <c r="X3090" s="111" t="str">
        <f t="shared" si="685"/>
        <v/>
      </c>
      <c r="Y3090" s="114" t="str">
        <f t="shared" si="689"/>
        <v/>
      </c>
      <c r="Z3090" s="111" t="str">
        <f>IF(X3090="", "", X3090-SUM($Z$11:$Z3089))</f>
        <v/>
      </c>
      <c r="AA3090" s="111" t="str">
        <f>IF($Y3090="", "", $Y3090-SUM($AA$11:$AA3089))</f>
        <v/>
      </c>
      <c r="AB3090" s="111" t="str">
        <f t="shared" si="690"/>
        <v/>
      </c>
      <c r="AC3090" s="121" t="str">
        <f t="shared" si="686"/>
        <v/>
      </c>
      <c r="AD3090" s="122" t="str">
        <f t="shared" si="687"/>
        <v/>
      </c>
      <c r="AE3090" s="123" t="str">
        <f t="shared" si="691"/>
        <v/>
      </c>
      <c r="AG3090" s="150" t="str">
        <f t="shared" si="688"/>
        <v/>
      </c>
    </row>
    <row r="3091" spans="1:33" x14ac:dyDescent="0.25">
      <c r="A3091" s="56"/>
      <c r="B3091" s="70"/>
      <c r="C3091" s="76"/>
      <c r="D3091" s="73"/>
      <c r="E3091" s="79"/>
      <c r="F3091" s="56"/>
      <c r="G3091" s="13" t="str">
        <f t="shared" si="679"/>
        <v/>
      </c>
      <c r="H3091" s="56"/>
      <c r="K3091" s="128"/>
      <c r="L3091" s="128"/>
      <c r="M3091" s="128"/>
      <c r="N3091" s="84" t="str">
        <f t="shared" si="680"/>
        <v/>
      </c>
      <c r="O3091" s="128"/>
      <c r="P3091" s="84" t="str">
        <f t="shared" si="681"/>
        <v/>
      </c>
      <c r="Q3091" s="84" t="str">
        <f t="shared" si="678"/>
        <v/>
      </c>
      <c r="R3091" s="84" t="str">
        <f t="shared" si="682"/>
        <v/>
      </c>
      <c r="S3091" s="84" t="str">
        <f t="shared" si="683"/>
        <v/>
      </c>
      <c r="U3091" s="84" t="str">
        <f t="shared" si="684"/>
        <v/>
      </c>
      <c r="W3091" s="108" t="str">
        <f>IF($N3091="", "", SUM($D$11:$D3091))</f>
        <v/>
      </c>
      <c r="X3091" s="111" t="str">
        <f t="shared" si="685"/>
        <v/>
      </c>
      <c r="Y3091" s="114" t="str">
        <f t="shared" si="689"/>
        <v/>
      </c>
      <c r="Z3091" s="111" t="str">
        <f>IF(X3091="", "", X3091-SUM($Z$11:$Z3090))</f>
        <v/>
      </c>
      <c r="AA3091" s="111" t="str">
        <f>IF($Y3091="", "", $Y3091-SUM($AA$11:$AA3090))</f>
        <v/>
      </c>
      <c r="AB3091" s="111" t="str">
        <f t="shared" si="690"/>
        <v/>
      </c>
      <c r="AC3091" s="121" t="str">
        <f t="shared" si="686"/>
        <v/>
      </c>
      <c r="AD3091" s="122" t="str">
        <f t="shared" si="687"/>
        <v/>
      </c>
      <c r="AE3091" s="123" t="str">
        <f t="shared" si="691"/>
        <v/>
      </c>
      <c r="AG3091" s="150" t="str">
        <f t="shared" si="688"/>
        <v/>
      </c>
    </row>
    <row r="3092" spans="1:33" x14ac:dyDescent="0.25">
      <c r="A3092" s="56"/>
      <c r="B3092" s="70"/>
      <c r="C3092" s="76"/>
      <c r="D3092" s="73"/>
      <c r="E3092" s="79"/>
      <c r="F3092" s="56"/>
      <c r="G3092" s="13" t="str">
        <f t="shared" si="679"/>
        <v/>
      </c>
      <c r="H3092" s="56"/>
      <c r="K3092" s="128"/>
      <c r="L3092" s="128"/>
      <c r="M3092" s="128"/>
      <c r="N3092" s="84" t="str">
        <f t="shared" si="680"/>
        <v/>
      </c>
      <c r="O3092" s="128"/>
      <c r="P3092" s="84" t="str">
        <f t="shared" si="681"/>
        <v/>
      </c>
      <c r="Q3092" s="84" t="str">
        <f t="shared" si="678"/>
        <v/>
      </c>
      <c r="R3092" s="84" t="str">
        <f t="shared" si="682"/>
        <v/>
      </c>
      <c r="S3092" s="84" t="str">
        <f t="shared" si="683"/>
        <v/>
      </c>
      <c r="U3092" s="84" t="str">
        <f t="shared" si="684"/>
        <v/>
      </c>
      <c r="W3092" s="108" t="str">
        <f>IF($N3092="", "", SUM($D$11:$D3092))</f>
        <v/>
      </c>
      <c r="X3092" s="111" t="str">
        <f t="shared" si="685"/>
        <v/>
      </c>
      <c r="Y3092" s="114" t="str">
        <f t="shared" si="689"/>
        <v/>
      </c>
      <c r="Z3092" s="111" t="str">
        <f>IF(X3092="", "", X3092-SUM($Z$11:$Z3091))</f>
        <v/>
      </c>
      <c r="AA3092" s="111" t="str">
        <f>IF($Y3092="", "", $Y3092-SUM($AA$11:$AA3091))</f>
        <v/>
      </c>
      <c r="AB3092" s="111" t="str">
        <f t="shared" si="690"/>
        <v/>
      </c>
      <c r="AC3092" s="121" t="str">
        <f t="shared" si="686"/>
        <v/>
      </c>
      <c r="AD3092" s="122" t="str">
        <f t="shared" si="687"/>
        <v/>
      </c>
      <c r="AE3092" s="123" t="str">
        <f t="shared" si="691"/>
        <v/>
      </c>
      <c r="AG3092" s="150" t="str">
        <f t="shared" si="688"/>
        <v/>
      </c>
    </row>
    <row r="3093" spans="1:33" x14ac:dyDescent="0.25">
      <c r="A3093" s="56"/>
      <c r="B3093" s="70"/>
      <c r="C3093" s="76"/>
      <c r="D3093" s="73"/>
      <c r="E3093" s="79"/>
      <c r="F3093" s="56"/>
      <c r="G3093" s="13" t="str">
        <f t="shared" si="679"/>
        <v/>
      </c>
      <c r="H3093" s="56"/>
      <c r="K3093" s="128"/>
      <c r="L3093" s="128"/>
      <c r="M3093" s="128"/>
      <c r="N3093" s="84" t="str">
        <f t="shared" si="680"/>
        <v/>
      </c>
      <c r="O3093" s="128"/>
      <c r="P3093" s="84" t="str">
        <f t="shared" si="681"/>
        <v/>
      </c>
      <c r="Q3093" s="84" t="str">
        <f t="shared" si="678"/>
        <v/>
      </c>
      <c r="R3093" s="84" t="str">
        <f t="shared" si="682"/>
        <v/>
      </c>
      <c r="S3093" s="84" t="str">
        <f t="shared" si="683"/>
        <v/>
      </c>
      <c r="U3093" s="84" t="str">
        <f t="shared" si="684"/>
        <v/>
      </c>
      <c r="W3093" s="108" t="str">
        <f>IF($N3093="", "", SUM($D$11:$D3093))</f>
        <v/>
      </c>
      <c r="X3093" s="111" t="str">
        <f t="shared" si="685"/>
        <v/>
      </c>
      <c r="Y3093" s="114" t="str">
        <f t="shared" si="689"/>
        <v/>
      </c>
      <c r="Z3093" s="111" t="str">
        <f>IF(X3093="", "", X3093-SUM($Z$11:$Z3092))</f>
        <v/>
      </c>
      <c r="AA3093" s="111" t="str">
        <f>IF($Y3093="", "", $Y3093-SUM($AA$11:$AA3092))</f>
        <v/>
      </c>
      <c r="AB3093" s="111" t="str">
        <f t="shared" si="690"/>
        <v/>
      </c>
      <c r="AC3093" s="121" t="str">
        <f t="shared" si="686"/>
        <v/>
      </c>
      <c r="AD3093" s="122" t="str">
        <f t="shared" si="687"/>
        <v/>
      </c>
      <c r="AE3093" s="123" t="str">
        <f t="shared" si="691"/>
        <v/>
      </c>
      <c r="AG3093" s="150" t="str">
        <f t="shared" si="688"/>
        <v/>
      </c>
    </row>
    <row r="3094" spans="1:33" x14ac:dyDescent="0.25">
      <c r="A3094" s="56"/>
      <c r="B3094" s="70"/>
      <c r="C3094" s="76"/>
      <c r="D3094" s="73"/>
      <c r="E3094" s="79"/>
      <c r="F3094" s="56"/>
      <c r="G3094" s="13" t="str">
        <f t="shared" si="679"/>
        <v/>
      </c>
      <c r="H3094" s="56"/>
      <c r="K3094" s="128"/>
      <c r="L3094" s="128"/>
      <c r="M3094" s="128"/>
      <c r="N3094" s="84" t="str">
        <f t="shared" si="680"/>
        <v/>
      </c>
      <c r="O3094" s="128"/>
      <c r="P3094" s="84" t="str">
        <f t="shared" si="681"/>
        <v/>
      </c>
      <c r="Q3094" s="84" t="str">
        <f t="shared" si="678"/>
        <v/>
      </c>
      <c r="R3094" s="84" t="str">
        <f t="shared" si="682"/>
        <v/>
      </c>
      <c r="S3094" s="84" t="str">
        <f t="shared" si="683"/>
        <v/>
      </c>
      <c r="U3094" s="84" t="str">
        <f t="shared" si="684"/>
        <v/>
      </c>
      <c r="W3094" s="108" t="str">
        <f>IF($N3094="", "", SUM($D$11:$D3094))</f>
        <v/>
      </c>
      <c r="X3094" s="111" t="str">
        <f t="shared" si="685"/>
        <v/>
      </c>
      <c r="Y3094" s="114" t="str">
        <f t="shared" si="689"/>
        <v/>
      </c>
      <c r="Z3094" s="111" t="str">
        <f>IF(X3094="", "", X3094-SUM($Z$11:$Z3093))</f>
        <v/>
      </c>
      <c r="AA3094" s="111" t="str">
        <f>IF($Y3094="", "", $Y3094-SUM($AA$11:$AA3093))</f>
        <v/>
      </c>
      <c r="AB3094" s="111" t="str">
        <f t="shared" si="690"/>
        <v/>
      </c>
      <c r="AC3094" s="121" t="str">
        <f t="shared" si="686"/>
        <v/>
      </c>
      <c r="AD3094" s="122" t="str">
        <f t="shared" si="687"/>
        <v/>
      </c>
      <c r="AE3094" s="123" t="str">
        <f t="shared" si="691"/>
        <v/>
      </c>
      <c r="AG3094" s="150" t="str">
        <f t="shared" si="688"/>
        <v/>
      </c>
    </row>
    <row r="3095" spans="1:33" x14ac:dyDescent="0.25">
      <c r="A3095" s="56"/>
      <c r="B3095" s="70"/>
      <c r="C3095" s="76"/>
      <c r="D3095" s="73"/>
      <c r="E3095" s="79"/>
      <c r="F3095" s="56"/>
      <c r="G3095" s="13" t="str">
        <f t="shared" si="679"/>
        <v/>
      </c>
      <c r="H3095" s="56"/>
      <c r="K3095" s="128"/>
      <c r="L3095" s="128"/>
      <c r="M3095" s="128"/>
      <c r="N3095" s="84" t="str">
        <f t="shared" si="680"/>
        <v/>
      </c>
      <c r="O3095" s="128"/>
      <c r="P3095" s="84" t="str">
        <f t="shared" si="681"/>
        <v/>
      </c>
      <c r="Q3095" s="84" t="str">
        <f t="shared" si="678"/>
        <v/>
      </c>
      <c r="R3095" s="84" t="str">
        <f t="shared" si="682"/>
        <v/>
      </c>
      <c r="S3095" s="84" t="str">
        <f t="shared" si="683"/>
        <v/>
      </c>
      <c r="U3095" s="84" t="str">
        <f t="shared" si="684"/>
        <v/>
      </c>
      <c r="W3095" s="108" t="str">
        <f>IF($N3095="", "", SUM($D$11:$D3095))</f>
        <v/>
      </c>
      <c r="X3095" s="111" t="str">
        <f t="shared" si="685"/>
        <v/>
      </c>
      <c r="Y3095" s="114" t="str">
        <f t="shared" si="689"/>
        <v/>
      </c>
      <c r="Z3095" s="111" t="str">
        <f>IF(X3095="", "", X3095-SUM($Z$11:$Z3094))</f>
        <v/>
      </c>
      <c r="AA3095" s="111" t="str">
        <f>IF($Y3095="", "", $Y3095-SUM($AA$11:$AA3094))</f>
        <v/>
      </c>
      <c r="AB3095" s="111" t="str">
        <f t="shared" si="690"/>
        <v/>
      </c>
      <c r="AC3095" s="121" t="str">
        <f t="shared" si="686"/>
        <v/>
      </c>
      <c r="AD3095" s="122" t="str">
        <f t="shared" si="687"/>
        <v/>
      </c>
      <c r="AE3095" s="123" t="str">
        <f t="shared" si="691"/>
        <v/>
      </c>
      <c r="AG3095" s="150" t="str">
        <f t="shared" si="688"/>
        <v/>
      </c>
    </row>
    <row r="3096" spans="1:33" x14ac:dyDescent="0.25">
      <c r="A3096" s="56"/>
      <c r="B3096" s="70"/>
      <c r="C3096" s="76"/>
      <c r="D3096" s="73"/>
      <c r="E3096" s="79"/>
      <c r="F3096" s="56"/>
      <c r="G3096" s="13" t="str">
        <f t="shared" si="679"/>
        <v/>
      </c>
      <c r="H3096" s="56"/>
      <c r="K3096" s="128"/>
      <c r="L3096" s="128"/>
      <c r="M3096" s="128"/>
      <c r="N3096" s="84" t="str">
        <f t="shared" si="680"/>
        <v/>
      </c>
      <c r="O3096" s="128"/>
      <c r="P3096" s="84" t="str">
        <f t="shared" si="681"/>
        <v/>
      </c>
      <c r="Q3096" s="84" t="str">
        <f t="shared" si="678"/>
        <v/>
      </c>
      <c r="R3096" s="84" t="str">
        <f t="shared" si="682"/>
        <v/>
      </c>
      <c r="S3096" s="84" t="str">
        <f t="shared" si="683"/>
        <v/>
      </c>
      <c r="U3096" s="84" t="str">
        <f t="shared" si="684"/>
        <v/>
      </c>
      <c r="W3096" s="108" t="str">
        <f>IF($N3096="", "", SUM($D$11:$D3096))</f>
        <v/>
      </c>
      <c r="X3096" s="111" t="str">
        <f t="shared" si="685"/>
        <v/>
      </c>
      <c r="Y3096" s="114" t="str">
        <f t="shared" si="689"/>
        <v/>
      </c>
      <c r="Z3096" s="111" t="str">
        <f>IF(X3096="", "", X3096-SUM($Z$11:$Z3095))</f>
        <v/>
      </c>
      <c r="AA3096" s="111" t="str">
        <f>IF($Y3096="", "", $Y3096-SUM($AA$11:$AA3095))</f>
        <v/>
      </c>
      <c r="AB3096" s="111" t="str">
        <f t="shared" si="690"/>
        <v/>
      </c>
      <c r="AC3096" s="121" t="str">
        <f t="shared" si="686"/>
        <v/>
      </c>
      <c r="AD3096" s="122" t="str">
        <f t="shared" si="687"/>
        <v/>
      </c>
      <c r="AE3096" s="123" t="str">
        <f t="shared" si="691"/>
        <v/>
      </c>
      <c r="AG3096" s="150" t="str">
        <f t="shared" si="688"/>
        <v/>
      </c>
    </row>
    <row r="3097" spans="1:33" x14ac:dyDescent="0.25">
      <c r="A3097" s="56"/>
      <c r="B3097" s="70"/>
      <c r="C3097" s="76"/>
      <c r="D3097" s="73"/>
      <c r="E3097" s="79"/>
      <c r="F3097" s="56"/>
      <c r="G3097" s="13" t="str">
        <f t="shared" si="679"/>
        <v/>
      </c>
      <c r="H3097" s="56"/>
      <c r="K3097" s="128"/>
      <c r="L3097" s="128"/>
      <c r="M3097" s="128"/>
      <c r="N3097" s="84" t="str">
        <f t="shared" si="680"/>
        <v/>
      </c>
      <c r="O3097" s="128"/>
      <c r="P3097" s="84" t="str">
        <f t="shared" si="681"/>
        <v/>
      </c>
      <c r="Q3097" s="84" t="str">
        <f t="shared" si="678"/>
        <v/>
      </c>
      <c r="R3097" s="84" t="str">
        <f t="shared" si="682"/>
        <v/>
      </c>
      <c r="S3097" s="84" t="str">
        <f t="shared" si="683"/>
        <v/>
      </c>
      <c r="U3097" s="84" t="str">
        <f t="shared" si="684"/>
        <v/>
      </c>
      <c r="W3097" s="108" t="str">
        <f>IF($N3097="", "", SUM($D$11:$D3097))</f>
        <v/>
      </c>
      <c r="X3097" s="111" t="str">
        <f t="shared" si="685"/>
        <v/>
      </c>
      <c r="Y3097" s="114" t="str">
        <f t="shared" si="689"/>
        <v/>
      </c>
      <c r="Z3097" s="111" t="str">
        <f>IF(X3097="", "", X3097-SUM($Z$11:$Z3096))</f>
        <v/>
      </c>
      <c r="AA3097" s="111" t="str">
        <f>IF($Y3097="", "", $Y3097-SUM($AA$11:$AA3096))</f>
        <v/>
      </c>
      <c r="AB3097" s="111" t="str">
        <f t="shared" si="690"/>
        <v/>
      </c>
      <c r="AC3097" s="121" t="str">
        <f t="shared" si="686"/>
        <v/>
      </c>
      <c r="AD3097" s="122" t="str">
        <f t="shared" si="687"/>
        <v/>
      </c>
      <c r="AE3097" s="123" t="str">
        <f t="shared" si="691"/>
        <v/>
      </c>
      <c r="AG3097" s="150" t="str">
        <f t="shared" si="688"/>
        <v/>
      </c>
    </row>
    <row r="3098" spans="1:33" x14ac:dyDescent="0.25">
      <c r="A3098" s="56"/>
      <c r="B3098" s="70"/>
      <c r="C3098" s="76"/>
      <c r="D3098" s="73"/>
      <c r="E3098" s="79"/>
      <c r="F3098" s="56"/>
      <c r="G3098" s="13" t="str">
        <f t="shared" si="679"/>
        <v/>
      </c>
      <c r="H3098" s="56"/>
      <c r="K3098" s="128"/>
      <c r="L3098" s="128"/>
      <c r="M3098" s="128"/>
      <c r="N3098" s="84" t="str">
        <f t="shared" si="680"/>
        <v/>
      </c>
      <c r="O3098" s="128"/>
      <c r="P3098" s="84" t="str">
        <f t="shared" si="681"/>
        <v/>
      </c>
      <c r="Q3098" s="84" t="str">
        <f t="shared" si="678"/>
        <v/>
      </c>
      <c r="R3098" s="84" t="str">
        <f t="shared" si="682"/>
        <v/>
      </c>
      <c r="S3098" s="84" t="str">
        <f t="shared" si="683"/>
        <v/>
      </c>
      <c r="U3098" s="84" t="str">
        <f t="shared" si="684"/>
        <v/>
      </c>
      <c r="W3098" s="108" t="str">
        <f>IF($N3098="", "", SUM($D$11:$D3098))</f>
        <v/>
      </c>
      <c r="X3098" s="111" t="str">
        <f t="shared" si="685"/>
        <v/>
      </c>
      <c r="Y3098" s="114" t="str">
        <f t="shared" si="689"/>
        <v/>
      </c>
      <c r="Z3098" s="111" t="str">
        <f>IF(X3098="", "", X3098-SUM($Z$11:$Z3097))</f>
        <v/>
      </c>
      <c r="AA3098" s="111" t="str">
        <f>IF($Y3098="", "", $Y3098-SUM($AA$11:$AA3097))</f>
        <v/>
      </c>
      <c r="AB3098" s="111" t="str">
        <f t="shared" si="690"/>
        <v/>
      </c>
      <c r="AC3098" s="121" t="str">
        <f t="shared" si="686"/>
        <v/>
      </c>
      <c r="AD3098" s="122" t="str">
        <f t="shared" si="687"/>
        <v/>
      </c>
      <c r="AE3098" s="123" t="str">
        <f t="shared" si="691"/>
        <v/>
      </c>
      <c r="AG3098" s="150" t="str">
        <f t="shared" si="688"/>
        <v/>
      </c>
    </row>
    <row r="3099" spans="1:33" x14ac:dyDescent="0.25">
      <c r="A3099" s="56"/>
      <c r="B3099" s="70"/>
      <c r="C3099" s="76"/>
      <c r="D3099" s="73"/>
      <c r="E3099" s="79"/>
      <c r="F3099" s="56"/>
      <c r="G3099" s="13" t="str">
        <f t="shared" si="679"/>
        <v/>
      </c>
      <c r="H3099" s="56"/>
      <c r="K3099" s="128"/>
      <c r="L3099" s="128"/>
      <c r="M3099" s="128"/>
      <c r="N3099" s="84" t="str">
        <f t="shared" si="680"/>
        <v/>
      </c>
      <c r="O3099" s="128"/>
      <c r="P3099" s="84" t="str">
        <f t="shared" si="681"/>
        <v/>
      </c>
      <c r="Q3099" s="84" t="str">
        <f t="shared" si="678"/>
        <v/>
      </c>
      <c r="R3099" s="84" t="str">
        <f t="shared" si="682"/>
        <v/>
      </c>
      <c r="S3099" s="84" t="str">
        <f t="shared" si="683"/>
        <v/>
      </c>
      <c r="U3099" s="84" t="str">
        <f t="shared" si="684"/>
        <v/>
      </c>
      <c r="W3099" s="108" t="str">
        <f>IF($N3099="", "", SUM($D$11:$D3099))</f>
        <v/>
      </c>
      <c r="X3099" s="111" t="str">
        <f t="shared" si="685"/>
        <v/>
      </c>
      <c r="Y3099" s="114" t="str">
        <f t="shared" si="689"/>
        <v/>
      </c>
      <c r="Z3099" s="111" t="str">
        <f>IF(X3099="", "", X3099-SUM($Z$11:$Z3098))</f>
        <v/>
      </c>
      <c r="AA3099" s="111" t="str">
        <f>IF($Y3099="", "", $Y3099-SUM($AA$11:$AA3098))</f>
        <v/>
      </c>
      <c r="AB3099" s="111" t="str">
        <f t="shared" si="690"/>
        <v/>
      </c>
      <c r="AC3099" s="121" t="str">
        <f t="shared" si="686"/>
        <v/>
      </c>
      <c r="AD3099" s="122" t="str">
        <f t="shared" si="687"/>
        <v/>
      </c>
      <c r="AE3099" s="123" t="str">
        <f t="shared" si="691"/>
        <v/>
      </c>
      <c r="AG3099" s="150" t="str">
        <f t="shared" si="688"/>
        <v/>
      </c>
    </row>
    <row r="3100" spans="1:33" x14ac:dyDescent="0.25">
      <c r="A3100" s="56"/>
      <c r="B3100" s="70"/>
      <c r="C3100" s="76"/>
      <c r="D3100" s="73"/>
      <c r="E3100" s="79"/>
      <c r="F3100" s="56"/>
      <c r="G3100" s="13" t="str">
        <f t="shared" si="679"/>
        <v/>
      </c>
      <c r="H3100" s="56"/>
      <c r="K3100" s="128"/>
      <c r="L3100" s="128"/>
      <c r="M3100" s="128"/>
      <c r="N3100" s="84" t="str">
        <f t="shared" si="680"/>
        <v/>
      </c>
      <c r="O3100" s="128"/>
      <c r="P3100" s="84" t="str">
        <f t="shared" si="681"/>
        <v/>
      </c>
      <c r="Q3100" s="84" t="str">
        <f t="shared" si="678"/>
        <v/>
      </c>
      <c r="R3100" s="84" t="str">
        <f t="shared" si="682"/>
        <v/>
      </c>
      <c r="S3100" s="84" t="str">
        <f t="shared" si="683"/>
        <v/>
      </c>
      <c r="U3100" s="84" t="str">
        <f t="shared" si="684"/>
        <v/>
      </c>
      <c r="W3100" s="108" t="str">
        <f>IF($N3100="", "", SUM($D$11:$D3100))</f>
        <v/>
      </c>
      <c r="X3100" s="111" t="str">
        <f t="shared" si="685"/>
        <v/>
      </c>
      <c r="Y3100" s="114" t="str">
        <f t="shared" si="689"/>
        <v/>
      </c>
      <c r="Z3100" s="111" t="str">
        <f>IF(X3100="", "", X3100-SUM($Z$11:$Z3099))</f>
        <v/>
      </c>
      <c r="AA3100" s="111" t="str">
        <f>IF($Y3100="", "", $Y3100-SUM($AA$11:$AA3099))</f>
        <v/>
      </c>
      <c r="AB3100" s="111" t="str">
        <f t="shared" si="690"/>
        <v/>
      </c>
      <c r="AC3100" s="121" t="str">
        <f t="shared" si="686"/>
        <v/>
      </c>
      <c r="AD3100" s="122" t="str">
        <f t="shared" si="687"/>
        <v/>
      </c>
      <c r="AE3100" s="123" t="str">
        <f t="shared" si="691"/>
        <v/>
      </c>
      <c r="AG3100" s="150" t="str">
        <f t="shared" si="688"/>
        <v/>
      </c>
    </row>
    <row r="3101" spans="1:33" x14ac:dyDescent="0.25">
      <c r="A3101" s="56"/>
      <c r="B3101" s="70"/>
      <c r="C3101" s="76"/>
      <c r="D3101" s="73"/>
      <c r="E3101" s="79"/>
      <c r="F3101" s="56"/>
      <c r="G3101" s="13" t="str">
        <f t="shared" si="679"/>
        <v/>
      </c>
      <c r="H3101" s="56"/>
      <c r="K3101" s="128"/>
      <c r="L3101" s="128"/>
      <c r="M3101" s="128"/>
      <c r="N3101" s="84" t="str">
        <f t="shared" si="680"/>
        <v/>
      </c>
      <c r="O3101" s="128"/>
      <c r="P3101" s="84" t="str">
        <f t="shared" si="681"/>
        <v/>
      </c>
      <c r="Q3101" s="84" t="str">
        <f t="shared" si="678"/>
        <v/>
      </c>
      <c r="R3101" s="84" t="str">
        <f t="shared" si="682"/>
        <v/>
      </c>
      <c r="S3101" s="84" t="str">
        <f t="shared" si="683"/>
        <v/>
      </c>
      <c r="U3101" s="84" t="str">
        <f t="shared" si="684"/>
        <v/>
      </c>
      <c r="W3101" s="108" t="str">
        <f>IF($N3101="", "", SUM($D$11:$D3101))</f>
        <v/>
      </c>
      <c r="X3101" s="111" t="str">
        <f t="shared" si="685"/>
        <v/>
      </c>
      <c r="Y3101" s="114" t="str">
        <f t="shared" si="689"/>
        <v/>
      </c>
      <c r="Z3101" s="111" t="str">
        <f>IF(X3101="", "", X3101-SUM($Z$11:$Z3100))</f>
        <v/>
      </c>
      <c r="AA3101" s="111" t="str">
        <f>IF($Y3101="", "", $Y3101-SUM($AA$11:$AA3100))</f>
        <v/>
      </c>
      <c r="AB3101" s="111" t="str">
        <f t="shared" si="690"/>
        <v/>
      </c>
      <c r="AC3101" s="121" t="str">
        <f t="shared" si="686"/>
        <v/>
      </c>
      <c r="AD3101" s="122" t="str">
        <f t="shared" si="687"/>
        <v/>
      </c>
      <c r="AE3101" s="123" t="str">
        <f t="shared" si="691"/>
        <v/>
      </c>
      <c r="AG3101" s="150" t="str">
        <f t="shared" si="688"/>
        <v/>
      </c>
    </row>
    <row r="3102" spans="1:33" x14ac:dyDescent="0.25">
      <c r="A3102" s="56"/>
      <c r="B3102" s="70"/>
      <c r="C3102" s="76"/>
      <c r="D3102" s="73"/>
      <c r="E3102" s="79"/>
      <c r="F3102" s="56"/>
      <c r="G3102" s="13" t="str">
        <f t="shared" si="679"/>
        <v/>
      </c>
      <c r="H3102" s="56"/>
      <c r="K3102" s="128"/>
      <c r="L3102" s="128"/>
      <c r="M3102" s="128"/>
      <c r="N3102" s="84" t="str">
        <f t="shared" si="680"/>
        <v/>
      </c>
      <c r="O3102" s="128"/>
      <c r="P3102" s="84" t="str">
        <f t="shared" si="681"/>
        <v/>
      </c>
      <c r="Q3102" s="84" t="str">
        <f t="shared" si="678"/>
        <v/>
      </c>
      <c r="R3102" s="84" t="str">
        <f t="shared" si="682"/>
        <v/>
      </c>
      <c r="S3102" s="84" t="str">
        <f t="shared" si="683"/>
        <v/>
      </c>
      <c r="U3102" s="84" t="str">
        <f t="shared" si="684"/>
        <v/>
      </c>
      <c r="W3102" s="108" t="str">
        <f>IF($N3102="", "", SUM($D$11:$D3102))</f>
        <v/>
      </c>
      <c r="X3102" s="111" t="str">
        <f t="shared" si="685"/>
        <v/>
      </c>
      <c r="Y3102" s="114" t="str">
        <f t="shared" si="689"/>
        <v/>
      </c>
      <c r="Z3102" s="111" t="str">
        <f>IF(X3102="", "", X3102-SUM($Z$11:$Z3101))</f>
        <v/>
      </c>
      <c r="AA3102" s="111" t="str">
        <f>IF($Y3102="", "", $Y3102-SUM($AA$11:$AA3101))</f>
        <v/>
      </c>
      <c r="AB3102" s="111" t="str">
        <f t="shared" si="690"/>
        <v/>
      </c>
      <c r="AC3102" s="121" t="str">
        <f t="shared" si="686"/>
        <v/>
      </c>
      <c r="AD3102" s="122" t="str">
        <f t="shared" si="687"/>
        <v/>
      </c>
      <c r="AE3102" s="123" t="str">
        <f t="shared" si="691"/>
        <v/>
      </c>
      <c r="AG3102" s="150" t="str">
        <f t="shared" si="688"/>
        <v/>
      </c>
    </row>
    <row r="3103" spans="1:33" x14ac:dyDescent="0.25">
      <c r="A3103" s="56"/>
      <c r="B3103" s="70"/>
      <c r="C3103" s="76"/>
      <c r="D3103" s="73"/>
      <c r="E3103" s="79"/>
      <c r="F3103" s="56"/>
      <c r="G3103" s="13" t="str">
        <f t="shared" si="679"/>
        <v/>
      </c>
      <c r="H3103" s="56"/>
      <c r="K3103" s="128"/>
      <c r="L3103" s="128"/>
      <c r="M3103" s="128"/>
      <c r="N3103" s="84" t="str">
        <f t="shared" si="680"/>
        <v/>
      </c>
      <c r="O3103" s="128"/>
      <c r="P3103" s="84" t="str">
        <f t="shared" si="681"/>
        <v/>
      </c>
      <c r="Q3103" s="84" t="str">
        <f t="shared" si="678"/>
        <v/>
      </c>
      <c r="R3103" s="84" t="str">
        <f t="shared" si="682"/>
        <v/>
      </c>
      <c r="S3103" s="84" t="str">
        <f t="shared" si="683"/>
        <v/>
      </c>
      <c r="U3103" s="84" t="str">
        <f t="shared" si="684"/>
        <v/>
      </c>
      <c r="W3103" s="108" t="str">
        <f>IF($N3103="", "", SUM($D$11:$D3103))</f>
        <v/>
      </c>
      <c r="X3103" s="111" t="str">
        <f t="shared" si="685"/>
        <v/>
      </c>
      <c r="Y3103" s="114" t="str">
        <f t="shared" si="689"/>
        <v/>
      </c>
      <c r="Z3103" s="111" t="str">
        <f>IF(X3103="", "", X3103-SUM($Z$11:$Z3102))</f>
        <v/>
      </c>
      <c r="AA3103" s="111" t="str">
        <f>IF($Y3103="", "", $Y3103-SUM($AA$11:$AA3102))</f>
        <v/>
      </c>
      <c r="AB3103" s="111" t="str">
        <f t="shared" si="690"/>
        <v/>
      </c>
      <c r="AC3103" s="121" t="str">
        <f t="shared" si="686"/>
        <v/>
      </c>
      <c r="AD3103" s="122" t="str">
        <f t="shared" si="687"/>
        <v/>
      </c>
      <c r="AE3103" s="123" t="str">
        <f t="shared" si="691"/>
        <v/>
      </c>
      <c r="AG3103" s="150" t="str">
        <f t="shared" si="688"/>
        <v/>
      </c>
    </row>
    <row r="3104" spans="1:33" x14ac:dyDescent="0.25">
      <c r="A3104" s="56"/>
      <c r="B3104" s="70"/>
      <c r="C3104" s="76"/>
      <c r="D3104" s="73"/>
      <c r="E3104" s="79"/>
      <c r="F3104" s="56"/>
      <c r="G3104" s="13" t="str">
        <f t="shared" si="679"/>
        <v/>
      </c>
      <c r="H3104" s="56"/>
      <c r="K3104" s="128"/>
      <c r="L3104" s="128"/>
      <c r="M3104" s="128"/>
      <c r="N3104" s="84" t="str">
        <f t="shared" si="680"/>
        <v/>
      </c>
      <c r="O3104" s="128"/>
      <c r="P3104" s="84" t="str">
        <f t="shared" si="681"/>
        <v/>
      </c>
      <c r="Q3104" s="84" t="str">
        <f t="shared" si="678"/>
        <v/>
      </c>
      <c r="R3104" s="84" t="str">
        <f t="shared" si="682"/>
        <v/>
      </c>
      <c r="S3104" s="84" t="str">
        <f t="shared" si="683"/>
        <v/>
      </c>
      <c r="U3104" s="84" t="str">
        <f t="shared" si="684"/>
        <v/>
      </c>
      <c r="W3104" s="108" t="str">
        <f>IF($N3104="", "", SUM($D$11:$D3104))</f>
        <v/>
      </c>
      <c r="X3104" s="111" t="str">
        <f t="shared" si="685"/>
        <v/>
      </c>
      <c r="Y3104" s="114" t="str">
        <f t="shared" si="689"/>
        <v/>
      </c>
      <c r="Z3104" s="111" t="str">
        <f>IF(X3104="", "", X3104-SUM($Z$11:$Z3103))</f>
        <v/>
      </c>
      <c r="AA3104" s="111" t="str">
        <f>IF($Y3104="", "", $Y3104-SUM($AA$11:$AA3103))</f>
        <v/>
      </c>
      <c r="AB3104" s="111" t="str">
        <f t="shared" si="690"/>
        <v/>
      </c>
      <c r="AC3104" s="121" t="str">
        <f t="shared" si="686"/>
        <v/>
      </c>
      <c r="AD3104" s="122" t="str">
        <f t="shared" si="687"/>
        <v/>
      </c>
      <c r="AE3104" s="123" t="str">
        <f t="shared" si="691"/>
        <v/>
      </c>
      <c r="AG3104" s="150" t="str">
        <f t="shared" si="688"/>
        <v/>
      </c>
    </row>
    <row r="3105" spans="1:33" x14ac:dyDescent="0.25">
      <c r="A3105" s="56"/>
      <c r="B3105" s="70"/>
      <c r="C3105" s="76"/>
      <c r="D3105" s="73"/>
      <c r="E3105" s="79"/>
      <c r="F3105" s="56"/>
      <c r="G3105" s="13" t="str">
        <f t="shared" si="679"/>
        <v/>
      </c>
      <c r="H3105" s="56"/>
      <c r="K3105" s="128"/>
      <c r="L3105" s="128"/>
      <c r="M3105" s="128"/>
      <c r="N3105" s="84" t="str">
        <f t="shared" si="680"/>
        <v/>
      </c>
      <c r="O3105" s="128"/>
      <c r="P3105" s="84" t="str">
        <f t="shared" si="681"/>
        <v/>
      </c>
      <c r="Q3105" s="84" t="str">
        <f t="shared" si="678"/>
        <v/>
      </c>
      <c r="R3105" s="84" t="str">
        <f t="shared" si="682"/>
        <v/>
      </c>
      <c r="S3105" s="84" t="str">
        <f t="shared" si="683"/>
        <v/>
      </c>
      <c r="U3105" s="84" t="str">
        <f t="shared" si="684"/>
        <v/>
      </c>
      <c r="W3105" s="108" t="str">
        <f>IF($N3105="", "", SUM($D$11:$D3105))</f>
        <v/>
      </c>
      <c r="X3105" s="111" t="str">
        <f t="shared" si="685"/>
        <v/>
      </c>
      <c r="Y3105" s="114" t="str">
        <f t="shared" si="689"/>
        <v/>
      </c>
      <c r="Z3105" s="111" t="str">
        <f>IF(X3105="", "", X3105-SUM($Z$11:$Z3104))</f>
        <v/>
      </c>
      <c r="AA3105" s="111" t="str">
        <f>IF($Y3105="", "", $Y3105-SUM($AA$11:$AA3104))</f>
        <v/>
      </c>
      <c r="AB3105" s="111" t="str">
        <f t="shared" si="690"/>
        <v/>
      </c>
      <c r="AC3105" s="121" t="str">
        <f t="shared" si="686"/>
        <v/>
      </c>
      <c r="AD3105" s="122" t="str">
        <f t="shared" si="687"/>
        <v/>
      </c>
      <c r="AE3105" s="123" t="str">
        <f t="shared" si="691"/>
        <v/>
      </c>
      <c r="AG3105" s="150" t="str">
        <f t="shared" si="688"/>
        <v/>
      </c>
    </row>
    <row r="3106" spans="1:33" x14ac:dyDescent="0.25">
      <c r="A3106" s="56"/>
      <c r="B3106" s="70"/>
      <c r="C3106" s="76"/>
      <c r="D3106" s="73"/>
      <c r="E3106" s="79"/>
      <c r="F3106" s="56"/>
      <c r="G3106" s="13" t="str">
        <f t="shared" si="679"/>
        <v/>
      </c>
      <c r="H3106" s="56"/>
      <c r="K3106" s="128"/>
      <c r="L3106" s="128"/>
      <c r="M3106" s="128"/>
      <c r="N3106" s="84" t="str">
        <f t="shared" si="680"/>
        <v/>
      </c>
      <c r="O3106" s="128"/>
      <c r="P3106" s="84" t="str">
        <f t="shared" si="681"/>
        <v/>
      </c>
      <c r="Q3106" s="84" t="str">
        <f t="shared" si="678"/>
        <v/>
      </c>
      <c r="R3106" s="84" t="str">
        <f t="shared" si="682"/>
        <v/>
      </c>
      <c r="S3106" s="84" t="str">
        <f t="shared" si="683"/>
        <v/>
      </c>
      <c r="U3106" s="84" t="str">
        <f t="shared" si="684"/>
        <v/>
      </c>
      <c r="W3106" s="108" t="str">
        <f>IF($N3106="", "", SUM($D$11:$D3106))</f>
        <v/>
      </c>
      <c r="X3106" s="111" t="str">
        <f t="shared" si="685"/>
        <v/>
      </c>
      <c r="Y3106" s="114" t="str">
        <f t="shared" si="689"/>
        <v/>
      </c>
      <c r="Z3106" s="111" t="str">
        <f>IF(X3106="", "", X3106-SUM($Z$11:$Z3105))</f>
        <v/>
      </c>
      <c r="AA3106" s="111" t="str">
        <f>IF($Y3106="", "", $Y3106-SUM($AA$11:$AA3105))</f>
        <v/>
      </c>
      <c r="AB3106" s="111" t="str">
        <f t="shared" si="690"/>
        <v/>
      </c>
      <c r="AC3106" s="121" t="str">
        <f t="shared" si="686"/>
        <v/>
      </c>
      <c r="AD3106" s="122" t="str">
        <f t="shared" si="687"/>
        <v/>
      </c>
      <c r="AE3106" s="123" t="str">
        <f t="shared" si="691"/>
        <v/>
      </c>
      <c r="AG3106" s="150" t="str">
        <f t="shared" si="688"/>
        <v/>
      </c>
    </row>
    <row r="3107" spans="1:33" x14ac:dyDescent="0.25">
      <c r="A3107" s="56"/>
      <c r="B3107" s="70"/>
      <c r="C3107" s="76"/>
      <c r="D3107" s="73"/>
      <c r="E3107" s="79"/>
      <c r="F3107" s="56"/>
      <c r="G3107" s="13" t="str">
        <f t="shared" si="679"/>
        <v/>
      </c>
      <c r="H3107" s="56"/>
      <c r="K3107" s="128"/>
      <c r="L3107" s="128"/>
      <c r="M3107" s="128"/>
      <c r="N3107" s="84" t="str">
        <f t="shared" si="680"/>
        <v/>
      </c>
      <c r="O3107" s="128"/>
      <c r="P3107" s="84" t="str">
        <f t="shared" si="681"/>
        <v/>
      </c>
      <c r="Q3107" s="84" t="str">
        <f t="shared" si="678"/>
        <v/>
      </c>
      <c r="R3107" s="84" t="str">
        <f t="shared" si="682"/>
        <v/>
      </c>
      <c r="S3107" s="84" t="str">
        <f t="shared" si="683"/>
        <v/>
      </c>
      <c r="U3107" s="84" t="str">
        <f t="shared" si="684"/>
        <v/>
      </c>
      <c r="W3107" s="108" t="str">
        <f>IF($N3107="", "", SUM($D$11:$D3107))</f>
        <v/>
      </c>
      <c r="X3107" s="111" t="str">
        <f t="shared" si="685"/>
        <v/>
      </c>
      <c r="Y3107" s="114" t="str">
        <f t="shared" si="689"/>
        <v/>
      </c>
      <c r="Z3107" s="111" t="str">
        <f>IF(X3107="", "", X3107-SUM($Z$11:$Z3106))</f>
        <v/>
      </c>
      <c r="AA3107" s="111" t="str">
        <f>IF($Y3107="", "", $Y3107-SUM($AA$11:$AA3106))</f>
        <v/>
      </c>
      <c r="AB3107" s="111" t="str">
        <f t="shared" si="690"/>
        <v/>
      </c>
      <c r="AC3107" s="121" t="str">
        <f t="shared" si="686"/>
        <v/>
      </c>
      <c r="AD3107" s="122" t="str">
        <f t="shared" si="687"/>
        <v/>
      </c>
      <c r="AE3107" s="123" t="str">
        <f t="shared" si="691"/>
        <v/>
      </c>
      <c r="AG3107" s="150" t="str">
        <f t="shared" si="688"/>
        <v/>
      </c>
    </row>
    <row r="3108" spans="1:33" x14ac:dyDescent="0.25">
      <c r="A3108" s="56"/>
      <c r="B3108" s="70"/>
      <c r="C3108" s="76"/>
      <c r="D3108" s="73"/>
      <c r="E3108" s="79"/>
      <c r="F3108" s="56"/>
      <c r="G3108" s="13" t="str">
        <f t="shared" si="679"/>
        <v/>
      </c>
      <c r="H3108" s="56"/>
      <c r="K3108" s="128"/>
      <c r="L3108" s="128"/>
      <c r="M3108" s="128"/>
      <c r="N3108" s="84" t="str">
        <f t="shared" si="680"/>
        <v/>
      </c>
      <c r="O3108" s="128"/>
      <c r="P3108" s="84" t="str">
        <f t="shared" si="681"/>
        <v/>
      </c>
      <c r="Q3108" s="84" t="str">
        <f t="shared" si="678"/>
        <v/>
      </c>
      <c r="R3108" s="84" t="str">
        <f t="shared" si="682"/>
        <v/>
      </c>
      <c r="S3108" s="84" t="str">
        <f t="shared" si="683"/>
        <v/>
      </c>
      <c r="U3108" s="84" t="str">
        <f t="shared" si="684"/>
        <v/>
      </c>
      <c r="W3108" s="108" t="str">
        <f>IF($N3108="", "", SUM($D$11:$D3108))</f>
        <v/>
      </c>
      <c r="X3108" s="111" t="str">
        <f t="shared" si="685"/>
        <v/>
      </c>
      <c r="Y3108" s="114" t="str">
        <f t="shared" si="689"/>
        <v/>
      </c>
      <c r="Z3108" s="111" t="str">
        <f>IF(X3108="", "", X3108-SUM($Z$11:$Z3107))</f>
        <v/>
      </c>
      <c r="AA3108" s="111" t="str">
        <f>IF($Y3108="", "", $Y3108-SUM($AA$11:$AA3107))</f>
        <v/>
      </c>
      <c r="AB3108" s="111" t="str">
        <f t="shared" si="690"/>
        <v/>
      </c>
      <c r="AC3108" s="121" t="str">
        <f t="shared" si="686"/>
        <v/>
      </c>
      <c r="AD3108" s="122" t="str">
        <f t="shared" si="687"/>
        <v/>
      </c>
      <c r="AE3108" s="123" t="str">
        <f t="shared" si="691"/>
        <v/>
      </c>
      <c r="AG3108" s="150" t="str">
        <f t="shared" si="688"/>
        <v/>
      </c>
    </row>
    <row r="3109" spans="1:33" x14ac:dyDescent="0.25">
      <c r="A3109" s="56"/>
      <c r="B3109" s="70"/>
      <c r="C3109" s="76"/>
      <c r="D3109" s="73"/>
      <c r="E3109" s="79"/>
      <c r="F3109" s="56"/>
      <c r="G3109" s="13" t="str">
        <f t="shared" si="679"/>
        <v/>
      </c>
      <c r="H3109" s="56"/>
      <c r="K3109" s="128"/>
      <c r="L3109" s="128"/>
      <c r="M3109" s="128"/>
      <c r="N3109" s="84" t="str">
        <f t="shared" si="680"/>
        <v/>
      </c>
      <c r="O3109" s="128"/>
      <c r="P3109" s="84" t="str">
        <f t="shared" si="681"/>
        <v/>
      </c>
      <c r="Q3109" s="84" t="str">
        <f t="shared" si="678"/>
        <v/>
      </c>
      <c r="R3109" s="84" t="str">
        <f t="shared" si="682"/>
        <v/>
      </c>
      <c r="S3109" s="84" t="str">
        <f t="shared" si="683"/>
        <v/>
      </c>
      <c r="U3109" s="84" t="str">
        <f t="shared" si="684"/>
        <v/>
      </c>
      <c r="W3109" s="108" t="str">
        <f>IF($N3109="", "", SUM($D$11:$D3109))</f>
        <v/>
      </c>
      <c r="X3109" s="111" t="str">
        <f t="shared" si="685"/>
        <v/>
      </c>
      <c r="Y3109" s="114" t="str">
        <f t="shared" si="689"/>
        <v/>
      </c>
      <c r="Z3109" s="111" t="str">
        <f>IF(X3109="", "", X3109-SUM($Z$11:$Z3108))</f>
        <v/>
      </c>
      <c r="AA3109" s="111" t="str">
        <f>IF($Y3109="", "", $Y3109-SUM($AA$11:$AA3108))</f>
        <v/>
      </c>
      <c r="AB3109" s="111" t="str">
        <f t="shared" si="690"/>
        <v/>
      </c>
      <c r="AC3109" s="121" t="str">
        <f t="shared" si="686"/>
        <v/>
      </c>
      <c r="AD3109" s="122" t="str">
        <f t="shared" si="687"/>
        <v/>
      </c>
      <c r="AE3109" s="123" t="str">
        <f t="shared" si="691"/>
        <v/>
      </c>
      <c r="AG3109" s="150" t="str">
        <f t="shared" si="688"/>
        <v/>
      </c>
    </row>
    <row r="3110" spans="1:33" x14ac:dyDescent="0.25">
      <c r="A3110" s="56"/>
      <c r="B3110" s="70"/>
      <c r="C3110" s="76"/>
      <c r="D3110" s="73"/>
      <c r="E3110" s="79"/>
      <c r="F3110" s="56"/>
      <c r="G3110" s="13" t="str">
        <f t="shared" si="679"/>
        <v/>
      </c>
      <c r="H3110" s="56"/>
      <c r="K3110" s="128"/>
      <c r="L3110" s="128"/>
      <c r="M3110" s="128"/>
      <c r="N3110" s="84" t="str">
        <f t="shared" si="680"/>
        <v/>
      </c>
      <c r="O3110" s="128"/>
      <c r="P3110" s="84" t="str">
        <f t="shared" si="681"/>
        <v/>
      </c>
      <c r="Q3110" s="84" t="str">
        <f t="shared" si="678"/>
        <v/>
      </c>
      <c r="R3110" s="84" t="str">
        <f t="shared" si="682"/>
        <v/>
      </c>
      <c r="S3110" s="84" t="str">
        <f t="shared" si="683"/>
        <v/>
      </c>
      <c r="U3110" s="84" t="str">
        <f t="shared" si="684"/>
        <v/>
      </c>
      <c r="W3110" s="108" t="str">
        <f>IF($N3110="", "", SUM($D$11:$D3110))</f>
        <v/>
      </c>
      <c r="X3110" s="111" t="str">
        <f t="shared" si="685"/>
        <v/>
      </c>
      <c r="Y3110" s="114" t="str">
        <f t="shared" si="689"/>
        <v/>
      </c>
      <c r="Z3110" s="111" t="str">
        <f>IF(X3110="", "", X3110-SUM($Z$11:$Z3109))</f>
        <v/>
      </c>
      <c r="AA3110" s="111" t="str">
        <f>IF($Y3110="", "", $Y3110-SUM($AA$11:$AA3109))</f>
        <v/>
      </c>
      <c r="AB3110" s="111" t="str">
        <f t="shared" si="690"/>
        <v/>
      </c>
      <c r="AC3110" s="121" t="str">
        <f t="shared" si="686"/>
        <v/>
      </c>
      <c r="AD3110" s="122" t="str">
        <f t="shared" si="687"/>
        <v/>
      </c>
      <c r="AE3110" s="123" t="str">
        <f t="shared" si="691"/>
        <v/>
      </c>
      <c r="AG3110" s="150" t="str">
        <f t="shared" si="688"/>
        <v/>
      </c>
    </row>
    <row r="3111" spans="1:33" x14ac:dyDescent="0.25">
      <c r="A3111" s="56"/>
      <c r="B3111" s="70"/>
      <c r="C3111" s="76"/>
      <c r="D3111" s="73"/>
      <c r="E3111" s="79"/>
      <c r="F3111" s="56"/>
      <c r="G3111" s="13" t="str">
        <f t="shared" si="679"/>
        <v/>
      </c>
      <c r="H3111" s="56"/>
      <c r="K3111" s="128"/>
      <c r="L3111" s="128"/>
      <c r="M3111" s="128"/>
      <c r="N3111" s="84" t="str">
        <f t="shared" si="680"/>
        <v/>
      </c>
      <c r="O3111" s="128"/>
      <c r="P3111" s="84" t="str">
        <f t="shared" si="681"/>
        <v/>
      </c>
      <c r="Q3111" s="84" t="str">
        <f t="shared" si="678"/>
        <v/>
      </c>
      <c r="R3111" s="84" t="str">
        <f t="shared" si="682"/>
        <v/>
      </c>
      <c r="S3111" s="84" t="str">
        <f t="shared" si="683"/>
        <v/>
      </c>
      <c r="U3111" s="84" t="str">
        <f t="shared" si="684"/>
        <v/>
      </c>
      <c r="W3111" s="108" t="str">
        <f>IF($N3111="", "", SUM($D$11:$D3111))</f>
        <v/>
      </c>
      <c r="X3111" s="111" t="str">
        <f t="shared" si="685"/>
        <v/>
      </c>
      <c r="Y3111" s="114" t="str">
        <f t="shared" si="689"/>
        <v/>
      </c>
      <c r="Z3111" s="111" t="str">
        <f>IF(X3111="", "", X3111-SUM($Z$11:$Z3110))</f>
        <v/>
      </c>
      <c r="AA3111" s="111" t="str">
        <f>IF($Y3111="", "", $Y3111-SUM($AA$11:$AA3110))</f>
        <v/>
      </c>
      <c r="AB3111" s="111" t="str">
        <f t="shared" si="690"/>
        <v/>
      </c>
      <c r="AC3111" s="121" t="str">
        <f t="shared" si="686"/>
        <v/>
      </c>
      <c r="AD3111" s="122" t="str">
        <f t="shared" si="687"/>
        <v/>
      </c>
      <c r="AE3111" s="123" t="str">
        <f t="shared" si="691"/>
        <v/>
      </c>
      <c r="AG3111" s="150" t="str">
        <f t="shared" si="688"/>
        <v/>
      </c>
    </row>
    <row r="3112" spans="1:33" x14ac:dyDescent="0.25">
      <c r="A3112" s="56"/>
      <c r="B3112" s="70"/>
      <c r="C3112" s="76"/>
      <c r="D3112" s="73"/>
      <c r="E3112" s="79"/>
      <c r="F3112" s="56"/>
      <c r="G3112" s="13" t="str">
        <f t="shared" si="679"/>
        <v/>
      </c>
      <c r="H3112" s="56"/>
      <c r="K3112" s="128"/>
      <c r="L3112" s="128"/>
      <c r="M3112" s="128"/>
      <c r="N3112" s="84" t="str">
        <f t="shared" si="680"/>
        <v/>
      </c>
      <c r="O3112" s="128"/>
      <c r="P3112" s="84" t="str">
        <f t="shared" si="681"/>
        <v/>
      </c>
      <c r="Q3112" s="84" t="str">
        <f t="shared" si="678"/>
        <v/>
      </c>
      <c r="R3112" s="84" t="str">
        <f t="shared" si="682"/>
        <v/>
      </c>
      <c r="S3112" s="84" t="str">
        <f t="shared" si="683"/>
        <v/>
      </c>
      <c r="U3112" s="84" t="str">
        <f t="shared" si="684"/>
        <v/>
      </c>
      <c r="W3112" s="108" t="str">
        <f>IF($N3112="", "", SUM($D$11:$D3112))</f>
        <v/>
      </c>
      <c r="X3112" s="111" t="str">
        <f t="shared" si="685"/>
        <v/>
      </c>
      <c r="Y3112" s="114" t="str">
        <f t="shared" si="689"/>
        <v/>
      </c>
      <c r="Z3112" s="111" t="str">
        <f>IF(X3112="", "", X3112-SUM($Z$11:$Z3111))</f>
        <v/>
      </c>
      <c r="AA3112" s="111" t="str">
        <f>IF($Y3112="", "", $Y3112-SUM($AA$11:$AA3111))</f>
        <v/>
      </c>
      <c r="AB3112" s="111" t="str">
        <f t="shared" si="690"/>
        <v/>
      </c>
      <c r="AC3112" s="121" t="str">
        <f t="shared" si="686"/>
        <v/>
      </c>
      <c r="AD3112" s="122" t="str">
        <f t="shared" si="687"/>
        <v/>
      </c>
      <c r="AE3112" s="123" t="str">
        <f t="shared" si="691"/>
        <v/>
      </c>
      <c r="AG3112" s="150" t="str">
        <f t="shared" si="688"/>
        <v/>
      </c>
    </row>
    <row r="3113" spans="1:33" x14ac:dyDescent="0.25">
      <c r="A3113" s="56"/>
      <c r="B3113" s="70"/>
      <c r="C3113" s="76"/>
      <c r="D3113" s="73"/>
      <c r="E3113" s="79"/>
      <c r="F3113" s="56"/>
      <c r="G3113" s="13" t="str">
        <f t="shared" si="679"/>
        <v/>
      </c>
      <c r="H3113" s="56"/>
      <c r="K3113" s="128"/>
      <c r="L3113" s="128"/>
      <c r="M3113" s="128"/>
      <c r="N3113" s="84" t="str">
        <f t="shared" si="680"/>
        <v/>
      </c>
      <c r="O3113" s="128"/>
      <c r="P3113" s="84" t="str">
        <f t="shared" si="681"/>
        <v/>
      </c>
      <c r="Q3113" s="84" t="str">
        <f t="shared" si="678"/>
        <v/>
      </c>
      <c r="R3113" s="84" t="str">
        <f t="shared" si="682"/>
        <v/>
      </c>
      <c r="S3113" s="84" t="str">
        <f t="shared" si="683"/>
        <v/>
      </c>
      <c r="U3113" s="84" t="str">
        <f t="shared" si="684"/>
        <v/>
      </c>
      <c r="W3113" s="108" t="str">
        <f>IF($N3113="", "", SUM($D$11:$D3113))</f>
        <v/>
      </c>
      <c r="X3113" s="111" t="str">
        <f t="shared" si="685"/>
        <v/>
      </c>
      <c r="Y3113" s="114" t="str">
        <f t="shared" si="689"/>
        <v/>
      </c>
      <c r="Z3113" s="111" t="str">
        <f>IF(X3113="", "", X3113-SUM($Z$11:$Z3112))</f>
        <v/>
      </c>
      <c r="AA3113" s="111" t="str">
        <f>IF($Y3113="", "", $Y3113-SUM($AA$11:$AA3112))</f>
        <v/>
      </c>
      <c r="AB3113" s="111" t="str">
        <f t="shared" si="690"/>
        <v/>
      </c>
      <c r="AC3113" s="121" t="str">
        <f t="shared" si="686"/>
        <v/>
      </c>
      <c r="AD3113" s="122" t="str">
        <f t="shared" si="687"/>
        <v/>
      </c>
      <c r="AE3113" s="123" t="str">
        <f t="shared" si="691"/>
        <v/>
      </c>
      <c r="AG3113" s="150" t="str">
        <f t="shared" si="688"/>
        <v/>
      </c>
    </row>
    <row r="3114" spans="1:33" x14ac:dyDescent="0.25">
      <c r="A3114" s="56"/>
      <c r="B3114" s="70"/>
      <c r="C3114" s="76"/>
      <c r="D3114" s="73"/>
      <c r="E3114" s="79"/>
      <c r="F3114" s="56"/>
      <c r="G3114" s="13" t="str">
        <f t="shared" si="679"/>
        <v/>
      </c>
      <c r="H3114" s="56"/>
      <c r="K3114" s="128"/>
      <c r="L3114" s="128"/>
      <c r="M3114" s="128"/>
      <c r="N3114" s="84" t="str">
        <f t="shared" si="680"/>
        <v/>
      </c>
      <c r="O3114" s="128"/>
      <c r="P3114" s="84" t="str">
        <f t="shared" si="681"/>
        <v/>
      </c>
      <c r="Q3114" s="84" t="str">
        <f t="shared" si="678"/>
        <v/>
      </c>
      <c r="R3114" s="84" t="str">
        <f t="shared" si="682"/>
        <v/>
      </c>
      <c r="S3114" s="84" t="str">
        <f t="shared" si="683"/>
        <v/>
      </c>
      <c r="U3114" s="84" t="str">
        <f t="shared" si="684"/>
        <v/>
      </c>
      <c r="W3114" s="108" t="str">
        <f>IF($N3114="", "", SUM($D$11:$D3114))</f>
        <v/>
      </c>
      <c r="X3114" s="111" t="str">
        <f t="shared" si="685"/>
        <v/>
      </c>
      <c r="Y3114" s="114" t="str">
        <f t="shared" si="689"/>
        <v/>
      </c>
      <c r="Z3114" s="111" t="str">
        <f>IF(X3114="", "", X3114-SUM($Z$11:$Z3113))</f>
        <v/>
      </c>
      <c r="AA3114" s="111" t="str">
        <f>IF($Y3114="", "", $Y3114-SUM($AA$11:$AA3113))</f>
        <v/>
      </c>
      <c r="AB3114" s="111" t="str">
        <f t="shared" si="690"/>
        <v/>
      </c>
      <c r="AC3114" s="121" t="str">
        <f t="shared" si="686"/>
        <v/>
      </c>
      <c r="AD3114" s="122" t="str">
        <f t="shared" si="687"/>
        <v/>
      </c>
      <c r="AE3114" s="123" t="str">
        <f t="shared" si="691"/>
        <v/>
      </c>
      <c r="AG3114" s="150" t="str">
        <f t="shared" si="688"/>
        <v/>
      </c>
    </row>
    <row r="3115" spans="1:33" x14ac:dyDescent="0.25">
      <c r="A3115" s="56"/>
      <c r="B3115" s="70"/>
      <c r="C3115" s="76"/>
      <c r="D3115" s="73"/>
      <c r="E3115" s="79"/>
      <c r="F3115" s="56"/>
      <c r="G3115" s="13" t="str">
        <f t="shared" si="679"/>
        <v/>
      </c>
      <c r="H3115" s="56"/>
      <c r="K3115" s="128"/>
      <c r="L3115" s="128"/>
      <c r="M3115" s="128"/>
      <c r="N3115" s="84" t="str">
        <f t="shared" si="680"/>
        <v/>
      </c>
      <c r="O3115" s="128"/>
      <c r="P3115" s="84" t="str">
        <f t="shared" si="681"/>
        <v/>
      </c>
      <c r="Q3115" s="84" t="str">
        <f t="shared" si="678"/>
        <v/>
      </c>
      <c r="R3115" s="84" t="str">
        <f t="shared" si="682"/>
        <v/>
      </c>
      <c r="S3115" s="84" t="str">
        <f t="shared" si="683"/>
        <v/>
      </c>
      <c r="U3115" s="84" t="str">
        <f t="shared" si="684"/>
        <v/>
      </c>
      <c r="W3115" s="108" t="str">
        <f>IF($N3115="", "", SUM($D$11:$D3115))</f>
        <v/>
      </c>
      <c r="X3115" s="111" t="str">
        <f t="shared" si="685"/>
        <v/>
      </c>
      <c r="Y3115" s="114" t="str">
        <f t="shared" si="689"/>
        <v/>
      </c>
      <c r="Z3115" s="111" t="str">
        <f>IF(X3115="", "", X3115-SUM($Z$11:$Z3114))</f>
        <v/>
      </c>
      <c r="AA3115" s="111" t="str">
        <f>IF($Y3115="", "", $Y3115-SUM($AA$11:$AA3114))</f>
        <v/>
      </c>
      <c r="AB3115" s="111" t="str">
        <f t="shared" si="690"/>
        <v/>
      </c>
      <c r="AC3115" s="121" t="str">
        <f t="shared" si="686"/>
        <v/>
      </c>
      <c r="AD3115" s="122" t="str">
        <f t="shared" si="687"/>
        <v/>
      </c>
      <c r="AE3115" s="123" t="str">
        <f t="shared" si="691"/>
        <v/>
      </c>
      <c r="AG3115" s="150" t="str">
        <f t="shared" si="688"/>
        <v/>
      </c>
    </row>
    <row r="3116" spans="1:33" x14ac:dyDescent="0.25">
      <c r="A3116" s="56"/>
      <c r="B3116" s="70"/>
      <c r="C3116" s="76"/>
      <c r="D3116" s="73"/>
      <c r="E3116" s="79"/>
      <c r="F3116" s="56"/>
      <c r="G3116" s="13" t="str">
        <f t="shared" si="679"/>
        <v/>
      </c>
      <c r="H3116" s="56"/>
      <c r="K3116" s="128"/>
      <c r="L3116" s="128"/>
      <c r="M3116" s="128"/>
      <c r="N3116" s="84" t="str">
        <f t="shared" si="680"/>
        <v/>
      </c>
      <c r="O3116" s="128"/>
      <c r="P3116" s="84" t="str">
        <f t="shared" si="681"/>
        <v/>
      </c>
      <c r="Q3116" s="84" t="str">
        <f t="shared" si="678"/>
        <v/>
      </c>
      <c r="R3116" s="84" t="str">
        <f t="shared" si="682"/>
        <v/>
      </c>
      <c r="S3116" s="84" t="str">
        <f t="shared" si="683"/>
        <v/>
      </c>
      <c r="U3116" s="84" t="str">
        <f t="shared" si="684"/>
        <v/>
      </c>
      <c r="W3116" s="108" t="str">
        <f>IF($N3116="", "", SUM($D$11:$D3116))</f>
        <v/>
      </c>
      <c r="X3116" s="111" t="str">
        <f t="shared" si="685"/>
        <v/>
      </c>
      <c r="Y3116" s="114" t="str">
        <f t="shared" si="689"/>
        <v/>
      </c>
      <c r="Z3116" s="111" t="str">
        <f>IF(X3116="", "", X3116-SUM($Z$11:$Z3115))</f>
        <v/>
      </c>
      <c r="AA3116" s="111" t="str">
        <f>IF($Y3116="", "", $Y3116-SUM($AA$11:$AA3115))</f>
        <v/>
      </c>
      <c r="AB3116" s="111" t="str">
        <f t="shared" si="690"/>
        <v/>
      </c>
      <c r="AC3116" s="121" t="str">
        <f t="shared" si="686"/>
        <v/>
      </c>
      <c r="AD3116" s="122" t="str">
        <f t="shared" si="687"/>
        <v/>
      </c>
      <c r="AE3116" s="123" t="str">
        <f t="shared" si="691"/>
        <v/>
      </c>
      <c r="AG3116" s="150" t="str">
        <f t="shared" si="688"/>
        <v/>
      </c>
    </row>
    <row r="3117" spans="1:33" x14ac:dyDescent="0.25">
      <c r="A3117" s="56"/>
      <c r="B3117" s="70"/>
      <c r="C3117" s="76"/>
      <c r="D3117" s="73"/>
      <c r="E3117" s="79"/>
      <c r="F3117" s="56"/>
      <c r="G3117" s="13" t="str">
        <f t="shared" si="679"/>
        <v/>
      </c>
      <c r="H3117" s="56"/>
      <c r="K3117" s="128"/>
      <c r="L3117" s="128"/>
      <c r="M3117" s="128"/>
      <c r="N3117" s="84" t="str">
        <f t="shared" si="680"/>
        <v/>
      </c>
      <c r="O3117" s="128"/>
      <c r="P3117" s="84" t="str">
        <f t="shared" si="681"/>
        <v/>
      </c>
      <c r="Q3117" s="84" t="str">
        <f t="shared" si="678"/>
        <v/>
      </c>
      <c r="R3117" s="84" t="str">
        <f t="shared" si="682"/>
        <v/>
      </c>
      <c r="S3117" s="84" t="str">
        <f t="shared" si="683"/>
        <v/>
      </c>
      <c r="U3117" s="84" t="str">
        <f t="shared" si="684"/>
        <v/>
      </c>
      <c r="W3117" s="108" t="str">
        <f>IF($N3117="", "", SUM($D$11:$D3117))</f>
        <v/>
      </c>
      <c r="X3117" s="111" t="str">
        <f t="shared" si="685"/>
        <v/>
      </c>
      <c r="Y3117" s="114" t="str">
        <f t="shared" si="689"/>
        <v/>
      </c>
      <c r="Z3117" s="111" t="str">
        <f>IF(X3117="", "", X3117-SUM($Z$11:$Z3116))</f>
        <v/>
      </c>
      <c r="AA3117" s="111" t="str">
        <f>IF($Y3117="", "", $Y3117-SUM($AA$11:$AA3116))</f>
        <v/>
      </c>
      <c r="AB3117" s="111" t="str">
        <f t="shared" si="690"/>
        <v/>
      </c>
      <c r="AC3117" s="121" t="str">
        <f t="shared" si="686"/>
        <v/>
      </c>
      <c r="AD3117" s="122" t="str">
        <f t="shared" si="687"/>
        <v/>
      </c>
      <c r="AE3117" s="123" t="str">
        <f t="shared" si="691"/>
        <v/>
      </c>
      <c r="AG3117" s="150" t="str">
        <f t="shared" si="688"/>
        <v/>
      </c>
    </row>
    <row r="3118" spans="1:33" x14ac:dyDescent="0.25">
      <c r="A3118" s="56"/>
      <c r="B3118" s="70"/>
      <c r="C3118" s="76"/>
      <c r="D3118" s="73"/>
      <c r="E3118" s="79"/>
      <c r="F3118" s="56"/>
      <c r="G3118" s="13" t="str">
        <f t="shared" si="679"/>
        <v/>
      </c>
      <c r="H3118" s="56"/>
      <c r="K3118" s="128"/>
      <c r="L3118" s="128"/>
      <c r="M3118" s="128"/>
      <c r="N3118" s="84" t="str">
        <f t="shared" si="680"/>
        <v/>
      </c>
      <c r="O3118" s="128"/>
      <c r="P3118" s="84" t="str">
        <f t="shared" si="681"/>
        <v/>
      </c>
      <c r="Q3118" s="84" t="str">
        <f t="shared" si="678"/>
        <v/>
      </c>
      <c r="R3118" s="84" t="str">
        <f t="shared" si="682"/>
        <v/>
      </c>
      <c r="S3118" s="84" t="str">
        <f t="shared" si="683"/>
        <v/>
      </c>
      <c r="U3118" s="84" t="str">
        <f t="shared" si="684"/>
        <v/>
      </c>
      <c r="W3118" s="108" t="str">
        <f>IF($N3118="", "", SUM($D$11:$D3118))</f>
        <v/>
      </c>
      <c r="X3118" s="111" t="str">
        <f t="shared" si="685"/>
        <v/>
      </c>
      <c r="Y3118" s="114" t="str">
        <f t="shared" si="689"/>
        <v/>
      </c>
      <c r="Z3118" s="111" t="str">
        <f>IF(X3118="", "", X3118-SUM($Z$11:$Z3117))</f>
        <v/>
      </c>
      <c r="AA3118" s="111" t="str">
        <f>IF($Y3118="", "", $Y3118-SUM($AA$11:$AA3117))</f>
        <v/>
      </c>
      <c r="AB3118" s="111" t="str">
        <f t="shared" si="690"/>
        <v/>
      </c>
      <c r="AC3118" s="121" t="str">
        <f t="shared" si="686"/>
        <v/>
      </c>
      <c r="AD3118" s="122" t="str">
        <f t="shared" si="687"/>
        <v/>
      </c>
      <c r="AE3118" s="123" t="str">
        <f t="shared" si="691"/>
        <v/>
      </c>
      <c r="AG3118" s="150" t="str">
        <f t="shared" si="688"/>
        <v/>
      </c>
    </row>
    <row r="3119" spans="1:33" x14ac:dyDescent="0.25">
      <c r="A3119" s="56"/>
      <c r="B3119" s="70"/>
      <c r="C3119" s="76"/>
      <c r="D3119" s="73"/>
      <c r="E3119" s="79"/>
      <c r="F3119" s="56"/>
      <c r="G3119" s="13" t="str">
        <f t="shared" si="679"/>
        <v/>
      </c>
      <c r="H3119" s="56"/>
      <c r="K3119" s="128"/>
      <c r="L3119" s="128"/>
      <c r="M3119" s="128"/>
      <c r="N3119" s="84" t="str">
        <f t="shared" si="680"/>
        <v/>
      </c>
      <c r="O3119" s="128"/>
      <c r="P3119" s="84" t="str">
        <f t="shared" si="681"/>
        <v/>
      </c>
      <c r="Q3119" s="84" t="str">
        <f t="shared" si="678"/>
        <v/>
      </c>
      <c r="R3119" s="84" t="str">
        <f t="shared" si="682"/>
        <v/>
      </c>
      <c r="S3119" s="84" t="str">
        <f t="shared" si="683"/>
        <v/>
      </c>
      <c r="U3119" s="84" t="str">
        <f t="shared" si="684"/>
        <v/>
      </c>
      <c r="W3119" s="108" t="str">
        <f>IF($N3119="", "", SUM($D$11:$D3119))</f>
        <v/>
      </c>
      <c r="X3119" s="111" t="str">
        <f t="shared" si="685"/>
        <v/>
      </c>
      <c r="Y3119" s="114" t="str">
        <f t="shared" si="689"/>
        <v/>
      </c>
      <c r="Z3119" s="111" t="str">
        <f>IF(X3119="", "", X3119-SUM($Z$11:$Z3118))</f>
        <v/>
      </c>
      <c r="AA3119" s="111" t="str">
        <f>IF($Y3119="", "", $Y3119-SUM($AA$11:$AA3118))</f>
        <v/>
      </c>
      <c r="AB3119" s="111" t="str">
        <f t="shared" si="690"/>
        <v/>
      </c>
      <c r="AC3119" s="121" t="str">
        <f t="shared" si="686"/>
        <v/>
      </c>
      <c r="AD3119" s="122" t="str">
        <f t="shared" si="687"/>
        <v/>
      </c>
      <c r="AE3119" s="123" t="str">
        <f t="shared" si="691"/>
        <v/>
      </c>
      <c r="AG3119" s="150" t="str">
        <f t="shared" si="688"/>
        <v/>
      </c>
    </row>
    <row r="3120" spans="1:33" x14ac:dyDescent="0.25">
      <c r="A3120" s="56"/>
      <c r="B3120" s="70"/>
      <c r="C3120" s="76"/>
      <c r="D3120" s="73"/>
      <c r="E3120" s="79"/>
      <c r="F3120" s="56"/>
      <c r="G3120" s="13" t="str">
        <f t="shared" si="679"/>
        <v/>
      </c>
      <c r="H3120" s="56"/>
      <c r="K3120" s="128"/>
      <c r="L3120" s="128"/>
      <c r="M3120" s="128"/>
      <c r="N3120" s="84" t="str">
        <f t="shared" si="680"/>
        <v/>
      </c>
      <c r="O3120" s="128"/>
      <c r="P3120" s="84" t="str">
        <f t="shared" si="681"/>
        <v/>
      </c>
      <c r="Q3120" s="84" t="str">
        <f t="shared" si="678"/>
        <v/>
      </c>
      <c r="R3120" s="84" t="str">
        <f t="shared" si="682"/>
        <v/>
      </c>
      <c r="S3120" s="84" t="str">
        <f t="shared" si="683"/>
        <v/>
      </c>
      <c r="U3120" s="84" t="str">
        <f t="shared" si="684"/>
        <v/>
      </c>
      <c r="W3120" s="108" t="str">
        <f>IF($N3120="", "", SUM($D$11:$D3120))</f>
        <v/>
      </c>
      <c r="X3120" s="111" t="str">
        <f t="shared" si="685"/>
        <v/>
      </c>
      <c r="Y3120" s="114" t="str">
        <f t="shared" si="689"/>
        <v/>
      </c>
      <c r="Z3120" s="111" t="str">
        <f>IF(X3120="", "", X3120-SUM($Z$11:$Z3119))</f>
        <v/>
      </c>
      <c r="AA3120" s="111" t="str">
        <f>IF($Y3120="", "", $Y3120-SUM($AA$11:$AA3119))</f>
        <v/>
      </c>
      <c r="AB3120" s="111" t="str">
        <f t="shared" si="690"/>
        <v/>
      </c>
      <c r="AC3120" s="121" t="str">
        <f t="shared" si="686"/>
        <v/>
      </c>
      <c r="AD3120" s="122" t="str">
        <f t="shared" si="687"/>
        <v/>
      </c>
      <c r="AE3120" s="123" t="str">
        <f t="shared" si="691"/>
        <v/>
      </c>
      <c r="AG3120" s="150" t="str">
        <f t="shared" si="688"/>
        <v/>
      </c>
    </row>
    <row r="3121" spans="1:33" x14ac:dyDescent="0.25">
      <c r="A3121" s="56"/>
      <c r="B3121" s="70"/>
      <c r="C3121" s="76"/>
      <c r="D3121" s="73"/>
      <c r="E3121" s="79"/>
      <c r="F3121" s="56"/>
      <c r="G3121" s="13" t="str">
        <f t="shared" si="679"/>
        <v/>
      </c>
      <c r="H3121" s="56"/>
      <c r="K3121" s="128"/>
      <c r="L3121" s="128"/>
      <c r="M3121" s="128"/>
      <c r="N3121" s="84" t="str">
        <f t="shared" si="680"/>
        <v/>
      </c>
      <c r="O3121" s="128"/>
      <c r="P3121" s="84" t="str">
        <f t="shared" si="681"/>
        <v/>
      </c>
      <c r="Q3121" s="84" t="str">
        <f t="shared" si="678"/>
        <v/>
      </c>
      <c r="R3121" s="84" t="str">
        <f t="shared" si="682"/>
        <v/>
      </c>
      <c r="S3121" s="84" t="str">
        <f t="shared" si="683"/>
        <v/>
      </c>
      <c r="U3121" s="84" t="str">
        <f t="shared" si="684"/>
        <v/>
      </c>
      <c r="W3121" s="108" t="str">
        <f>IF($N3121="", "", SUM($D$11:$D3121))</f>
        <v/>
      </c>
      <c r="X3121" s="111" t="str">
        <f t="shared" si="685"/>
        <v/>
      </c>
      <c r="Y3121" s="114" t="str">
        <f t="shared" si="689"/>
        <v/>
      </c>
      <c r="Z3121" s="111" t="str">
        <f>IF(X3121="", "", X3121-SUM($Z$11:$Z3120))</f>
        <v/>
      </c>
      <c r="AA3121" s="111" t="str">
        <f>IF($Y3121="", "", $Y3121-SUM($AA$11:$AA3120))</f>
        <v/>
      </c>
      <c r="AB3121" s="111" t="str">
        <f t="shared" si="690"/>
        <v/>
      </c>
      <c r="AC3121" s="121" t="str">
        <f t="shared" si="686"/>
        <v/>
      </c>
      <c r="AD3121" s="122" t="str">
        <f t="shared" si="687"/>
        <v/>
      </c>
      <c r="AE3121" s="123" t="str">
        <f t="shared" si="691"/>
        <v/>
      </c>
      <c r="AG3121" s="150" t="str">
        <f t="shared" si="688"/>
        <v/>
      </c>
    </row>
    <row r="3122" spans="1:33" x14ac:dyDescent="0.25">
      <c r="A3122" s="56"/>
      <c r="B3122" s="70"/>
      <c r="C3122" s="76"/>
      <c r="D3122" s="73"/>
      <c r="E3122" s="79"/>
      <c r="F3122" s="56"/>
      <c r="G3122" s="13" t="str">
        <f t="shared" si="679"/>
        <v/>
      </c>
      <c r="H3122" s="56"/>
      <c r="K3122" s="128"/>
      <c r="L3122" s="128"/>
      <c r="M3122" s="128"/>
      <c r="N3122" s="84" t="str">
        <f t="shared" si="680"/>
        <v/>
      </c>
      <c r="O3122" s="128"/>
      <c r="P3122" s="84" t="str">
        <f t="shared" si="681"/>
        <v/>
      </c>
      <c r="Q3122" s="84" t="str">
        <f t="shared" si="678"/>
        <v/>
      </c>
      <c r="R3122" s="84" t="str">
        <f t="shared" si="682"/>
        <v/>
      </c>
      <c r="S3122" s="84" t="str">
        <f t="shared" si="683"/>
        <v/>
      </c>
      <c r="U3122" s="84" t="str">
        <f t="shared" si="684"/>
        <v/>
      </c>
      <c r="W3122" s="108" t="str">
        <f>IF($N3122="", "", SUM($D$11:$D3122))</f>
        <v/>
      </c>
      <c r="X3122" s="111" t="str">
        <f t="shared" si="685"/>
        <v/>
      </c>
      <c r="Y3122" s="114" t="str">
        <f t="shared" si="689"/>
        <v/>
      </c>
      <c r="Z3122" s="111" t="str">
        <f>IF(X3122="", "", X3122-SUM($Z$11:$Z3121))</f>
        <v/>
      </c>
      <c r="AA3122" s="111" t="str">
        <f>IF($Y3122="", "", $Y3122-SUM($AA$11:$AA3121))</f>
        <v/>
      </c>
      <c r="AB3122" s="111" t="str">
        <f t="shared" si="690"/>
        <v/>
      </c>
      <c r="AC3122" s="121" t="str">
        <f t="shared" si="686"/>
        <v/>
      </c>
      <c r="AD3122" s="122" t="str">
        <f t="shared" si="687"/>
        <v/>
      </c>
      <c r="AE3122" s="123" t="str">
        <f t="shared" si="691"/>
        <v/>
      </c>
      <c r="AG3122" s="150" t="str">
        <f t="shared" si="688"/>
        <v/>
      </c>
    </row>
    <row r="3123" spans="1:33" x14ac:dyDescent="0.25">
      <c r="A3123" s="56"/>
      <c r="B3123" s="70"/>
      <c r="C3123" s="76"/>
      <c r="D3123" s="73"/>
      <c r="E3123" s="79"/>
      <c r="F3123" s="56"/>
      <c r="G3123" s="13" t="str">
        <f t="shared" si="679"/>
        <v/>
      </c>
      <c r="H3123" s="56"/>
      <c r="K3123" s="128"/>
      <c r="L3123" s="128"/>
      <c r="M3123" s="128"/>
      <c r="N3123" s="84" t="str">
        <f t="shared" si="680"/>
        <v/>
      </c>
      <c r="O3123" s="128"/>
      <c r="P3123" s="84" t="str">
        <f t="shared" si="681"/>
        <v/>
      </c>
      <c r="Q3123" s="84" t="str">
        <f t="shared" si="678"/>
        <v/>
      </c>
      <c r="R3123" s="84" t="str">
        <f t="shared" si="682"/>
        <v/>
      </c>
      <c r="S3123" s="84" t="str">
        <f t="shared" si="683"/>
        <v/>
      </c>
      <c r="U3123" s="84" t="str">
        <f t="shared" si="684"/>
        <v/>
      </c>
      <c r="W3123" s="108" t="str">
        <f>IF($N3123="", "", SUM($D$11:$D3123))</f>
        <v/>
      </c>
      <c r="X3123" s="111" t="str">
        <f t="shared" si="685"/>
        <v/>
      </c>
      <c r="Y3123" s="114" t="str">
        <f t="shared" si="689"/>
        <v/>
      </c>
      <c r="Z3123" s="111" t="str">
        <f>IF(X3123="", "", X3123-SUM($Z$11:$Z3122))</f>
        <v/>
      </c>
      <c r="AA3123" s="111" t="str">
        <f>IF($Y3123="", "", $Y3123-SUM($AA$11:$AA3122))</f>
        <v/>
      </c>
      <c r="AB3123" s="111" t="str">
        <f t="shared" si="690"/>
        <v/>
      </c>
      <c r="AC3123" s="121" t="str">
        <f t="shared" si="686"/>
        <v/>
      </c>
      <c r="AD3123" s="122" t="str">
        <f t="shared" si="687"/>
        <v/>
      </c>
      <c r="AE3123" s="123" t="str">
        <f t="shared" si="691"/>
        <v/>
      </c>
      <c r="AG3123" s="150" t="str">
        <f t="shared" si="688"/>
        <v/>
      </c>
    </row>
    <row r="3124" spans="1:33" x14ac:dyDescent="0.25">
      <c r="A3124" s="56"/>
      <c r="B3124" s="70"/>
      <c r="C3124" s="76"/>
      <c r="D3124" s="73"/>
      <c r="E3124" s="79"/>
      <c r="F3124" s="56"/>
      <c r="G3124" s="13" t="str">
        <f t="shared" si="679"/>
        <v/>
      </c>
      <c r="H3124" s="56"/>
      <c r="K3124" s="128"/>
      <c r="L3124" s="128"/>
      <c r="M3124" s="128"/>
      <c r="N3124" s="84" t="str">
        <f t="shared" si="680"/>
        <v/>
      </c>
      <c r="O3124" s="128"/>
      <c r="P3124" s="84" t="str">
        <f t="shared" si="681"/>
        <v/>
      </c>
      <c r="Q3124" s="84" t="str">
        <f t="shared" si="678"/>
        <v/>
      </c>
      <c r="R3124" s="84" t="str">
        <f t="shared" si="682"/>
        <v/>
      </c>
      <c r="S3124" s="84" t="str">
        <f t="shared" si="683"/>
        <v/>
      </c>
      <c r="U3124" s="84" t="str">
        <f t="shared" si="684"/>
        <v/>
      </c>
      <c r="W3124" s="108" t="str">
        <f>IF($N3124="", "", SUM($D$11:$D3124))</f>
        <v/>
      </c>
      <c r="X3124" s="111" t="str">
        <f t="shared" si="685"/>
        <v/>
      </c>
      <c r="Y3124" s="114" t="str">
        <f t="shared" si="689"/>
        <v/>
      </c>
      <c r="Z3124" s="111" t="str">
        <f>IF(X3124="", "", X3124-SUM($Z$11:$Z3123))</f>
        <v/>
      </c>
      <c r="AA3124" s="111" t="str">
        <f>IF($Y3124="", "", $Y3124-SUM($AA$11:$AA3123))</f>
        <v/>
      </c>
      <c r="AB3124" s="111" t="str">
        <f t="shared" si="690"/>
        <v/>
      </c>
      <c r="AC3124" s="121" t="str">
        <f t="shared" si="686"/>
        <v/>
      </c>
      <c r="AD3124" s="122" t="str">
        <f t="shared" si="687"/>
        <v/>
      </c>
      <c r="AE3124" s="123" t="str">
        <f t="shared" si="691"/>
        <v/>
      </c>
      <c r="AG3124" s="150" t="str">
        <f t="shared" si="688"/>
        <v/>
      </c>
    </row>
    <row r="3125" spans="1:33" x14ac:dyDescent="0.25">
      <c r="A3125" s="56"/>
      <c r="B3125" s="70"/>
      <c r="C3125" s="76"/>
      <c r="D3125" s="73"/>
      <c r="E3125" s="79"/>
      <c r="F3125" s="56"/>
      <c r="G3125" s="13" t="str">
        <f t="shared" si="679"/>
        <v/>
      </c>
      <c r="H3125" s="56"/>
      <c r="K3125" s="128"/>
      <c r="L3125" s="128"/>
      <c r="M3125" s="128"/>
      <c r="N3125" s="84" t="str">
        <f t="shared" si="680"/>
        <v/>
      </c>
      <c r="O3125" s="128"/>
      <c r="P3125" s="84" t="str">
        <f t="shared" si="681"/>
        <v/>
      </c>
      <c r="Q3125" s="84" t="str">
        <f t="shared" si="678"/>
        <v/>
      </c>
      <c r="R3125" s="84" t="str">
        <f t="shared" si="682"/>
        <v/>
      </c>
      <c r="S3125" s="84" t="str">
        <f t="shared" si="683"/>
        <v/>
      </c>
      <c r="U3125" s="84" t="str">
        <f t="shared" si="684"/>
        <v/>
      </c>
      <c r="W3125" s="108" t="str">
        <f>IF($N3125="", "", SUM($D$11:$D3125))</f>
        <v/>
      </c>
      <c r="X3125" s="111" t="str">
        <f t="shared" si="685"/>
        <v/>
      </c>
      <c r="Y3125" s="114" t="str">
        <f t="shared" si="689"/>
        <v/>
      </c>
      <c r="Z3125" s="111" t="str">
        <f>IF(X3125="", "", X3125-SUM($Z$11:$Z3124))</f>
        <v/>
      </c>
      <c r="AA3125" s="111" t="str">
        <f>IF($Y3125="", "", $Y3125-SUM($AA$11:$AA3124))</f>
        <v/>
      </c>
      <c r="AB3125" s="111" t="str">
        <f t="shared" si="690"/>
        <v/>
      </c>
      <c r="AC3125" s="121" t="str">
        <f t="shared" si="686"/>
        <v/>
      </c>
      <c r="AD3125" s="122" t="str">
        <f t="shared" si="687"/>
        <v/>
      </c>
      <c r="AE3125" s="123" t="str">
        <f t="shared" si="691"/>
        <v/>
      </c>
      <c r="AG3125" s="150" t="str">
        <f t="shared" si="688"/>
        <v/>
      </c>
    </row>
    <row r="3126" spans="1:33" x14ac:dyDescent="0.25">
      <c r="A3126" s="56"/>
      <c r="B3126" s="70"/>
      <c r="C3126" s="76"/>
      <c r="D3126" s="73"/>
      <c r="E3126" s="79"/>
      <c r="F3126" s="56"/>
      <c r="G3126" s="13" t="str">
        <f t="shared" si="679"/>
        <v/>
      </c>
      <c r="H3126" s="56"/>
      <c r="K3126" s="128"/>
      <c r="L3126" s="128"/>
      <c r="M3126" s="128"/>
      <c r="N3126" s="84" t="str">
        <f t="shared" si="680"/>
        <v/>
      </c>
      <c r="O3126" s="128"/>
      <c r="P3126" s="84" t="str">
        <f t="shared" si="681"/>
        <v/>
      </c>
      <c r="Q3126" s="84" t="str">
        <f t="shared" si="678"/>
        <v/>
      </c>
      <c r="R3126" s="84" t="str">
        <f t="shared" si="682"/>
        <v/>
      </c>
      <c r="S3126" s="84" t="str">
        <f t="shared" si="683"/>
        <v/>
      </c>
      <c r="U3126" s="84" t="str">
        <f t="shared" si="684"/>
        <v/>
      </c>
      <c r="W3126" s="108" t="str">
        <f>IF($N3126="", "", SUM($D$11:$D3126))</f>
        <v/>
      </c>
      <c r="X3126" s="111" t="str">
        <f t="shared" si="685"/>
        <v/>
      </c>
      <c r="Y3126" s="114" t="str">
        <f t="shared" si="689"/>
        <v/>
      </c>
      <c r="Z3126" s="111" t="str">
        <f>IF(X3126="", "", X3126-SUM($Z$11:$Z3125))</f>
        <v/>
      </c>
      <c r="AA3126" s="111" t="str">
        <f>IF($Y3126="", "", $Y3126-SUM($AA$11:$AA3125))</f>
        <v/>
      </c>
      <c r="AB3126" s="111" t="str">
        <f t="shared" si="690"/>
        <v/>
      </c>
      <c r="AC3126" s="121" t="str">
        <f t="shared" si="686"/>
        <v/>
      </c>
      <c r="AD3126" s="122" t="str">
        <f t="shared" si="687"/>
        <v/>
      </c>
      <c r="AE3126" s="123" t="str">
        <f t="shared" si="691"/>
        <v/>
      </c>
      <c r="AG3126" s="150" t="str">
        <f t="shared" si="688"/>
        <v/>
      </c>
    </row>
    <row r="3127" spans="1:33" x14ac:dyDescent="0.25">
      <c r="A3127" s="56"/>
      <c r="B3127" s="70"/>
      <c r="C3127" s="76"/>
      <c r="D3127" s="73"/>
      <c r="E3127" s="79"/>
      <c r="F3127" s="56"/>
      <c r="G3127" s="13" t="str">
        <f t="shared" si="679"/>
        <v/>
      </c>
      <c r="H3127" s="56"/>
      <c r="K3127" s="128"/>
      <c r="L3127" s="128"/>
      <c r="M3127" s="128"/>
      <c r="N3127" s="84" t="str">
        <f t="shared" si="680"/>
        <v/>
      </c>
      <c r="O3127" s="128"/>
      <c r="P3127" s="84" t="str">
        <f t="shared" si="681"/>
        <v/>
      </c>
      <c r="Q3127" s="84" t="str">
        <f t="shared" si="678"/>
        <v/>
      </c>
      <c r="R3127" s="84" t="str">
        <f t="shared" si="682"/>
        <v/>
      </c>
      <c r="S3127" s="84" t="str">
        <f t="shared" si="683"/>
        <v/>
      </c>
      <c r="U3127" s="84" t="str">
        <f t="shared" si="684"/>
        <v/>
      </c>
      <c r="W3127" s="108" t="str">
        <f>IF($N3127="", "", SUM($D$11:$D3127))</f>
        <v/>
      </c>
      <c r="X3127" s="111" t="str">
        <f t="shared" si="685"/>
        <v/>
      </c>
      <c r="Y3127" s="114" t="str">
        <f t="shared" si="689"/>
        <v/>
      </c>
      <c r="Z3127" s="111" t="str">
        <f>IF(X3127="", "", X3127-SUM($Z$11:$Z3126))</f>
        <v/>
      </c>
      <c r="AA3127" s="111" t="str">
        <f>IF($Y3127="", "", $Y3127-SUM($AA$11:$AA3126))</f>
        <v/>
      </c>
      <c r="AB3127" s="111" t="str">
        <f t="shared" si="690"/>
        <v/>
      </c>
      <c r="AC3127" s="121" t="str">
        <f t="shared" si="686"/>
        <v/>
      </c>
      <c r="AD3127" s="122" t="str">
        <f t="shared" si="687"/>
        <v/>
      </c>
      <c r="AE3127" s="123" t="str">
        <f t="shared" si="691"/>
        <v/>
      </c>
      <c r="AG3127" s="150" t="str">
        <f t="shared" si="688"/>
        <v/>
      </c>
    </row>
    <row r="3128" spans="1:33" x14ac:dyDescent="0.25">
      <c r="A3128" s="56"/>
      <c r="B3128" s="70"/>
      <c r="C3128" s="76"/>
      <c r="D3128" s="73"/>
      <c r="E3128" s="79"/>
      <c r="F3128" s="56"/>
      <c r="G3128" s="13" t="str">
        <f t="shared" si="679"/>
        <v/>
      </c>
      <c r="H3128" s="56"/>
      <c r="K3128" s="128"/>
      <c r="L3128" s="128"/>
      <c r="M3128" s="128"/>
      <c r="N3128" s="84" t="str">
        <f t="shared" si="680"/>
        <v/>
      </c>
      <c r="O3128" s="128"/>
      <c r="P3128" s="84" t="str">
        <f t="shared" si="681"/>
        <v/>
      </c>
      <c r="Q3128" s="84" t="str">
        <f t="shared" si="678"/>
        <v/>
      </c>
      <c r="R3128" s="84" t="str">
        <f t="shared" si="682"/>
        <v/>
      </c>
      <c r="S3128" s="84" t="str">
        <f t="shared" si="683"/>
        <v/>
      </c>
      <c r="U3128" s="84" t="str">
        <f t="shared" si="684"/>
        <v/>
      </c>
      <c r="W3128" s="108" t="str">
        <f>IF($N3128="", "", SUM($D$11:$D3128))</f>
        <v/>
      </c>
      <c r="X3128" s="111" t="str">
        <f t="shared" si="685"/>
        <v/>
      </c>
      <c r="Y3128" s="114" t="str">
        <f t="shared" si="689"/>
        <v/>
      </c>
      <c r="Z3128" s="111" t="str">
        <f>IF(X3128="", "", X3128-SUM($Z$11:$Z3127))</f>
        <v/>
      </c>
      <c r="AA3128" s="111" t="str">
        <f>IF($Y3128="", "", $Y3128-SUM($AA$11:$AA3127))</f>
        <v/>
      </c>
      <c r="AB3128" s="111" t="str">
        <f t="shared" si="690"/>
        <v/>
      </c>
      <c r="AC3128" s="121" t="str">
        <f t="shared" si="686"/>
        <v/>
      </c>
      <c r="AD3128" s="122" t="str">
        <f t="shared" si="687"/>
        <v/>
      </c>
      <c r="AE3128" s="123" t="str">
        <f t="shared" si="691"/>
        <v/>
      </c>
      <c r="AG3128" s="150" t="str">
        <f t="shared" si="688"/>
        <v/>
      </c>
    </row>
    <row r="3129" spans="1:33" x14ac:dyDescent="0.25">
      <c r="A3129" s="56"/>
      <c r="B3129" s="70"/>
      <c r="C3129" s="76"/>
      <c r="D3129" s="73"/>
      <c r="E3129" s="79"/>
      <c r="F3129" s="56"/>
      <c r="G3129" s="13" t="str">
        <f t="shared" si="679"/>
        <v/>
      </c>
      <c r="H3129" s="56"/>
      <c r="K3129" s="128"/>
      <c r="L3129" s="128"/>
      <c r="M3129" s="128"/>
      <c r="N3129" s="84" t="str">
        <f t="shared" si="680"/>
        <v/>
      </c>
      <c r="O3129" s="128"/>
      <c r="P3129" s="84" t="str">
        <f t="shared" si="681"/>
        <v/>
      </c>
      <c r="Q3129" s="84" t="str">
        <f t="shared" si="678"/>
        <v/>
      </c>
      <c r="R3129" s="84" t="str">
        <f t="shared" si="682"/>
        <v/>
      </c>
      <c r="S3129" s="84" t="str">
        <f t="shared" si="683"/>
        <v/>
      </c>
      <c r="U3129" s="84" t="str">
        <f t="shared" si="684"/>
        <v/>
      </c>
      <c r="W3129" s="108" t="str">
        <f>IF($N3129="", "", SUM($D$11:$D3129))</f>
        <v/>
      </c>
      <c r="X3129" s="111" t="str">
        <f t="shared" si="685"/>
        <v/>
      </c>
      <c r="Y3129" s="114" t="str">
        <f t="shared" si="689"/>
        <v/>
      </c>
      <c r="Z3129" s="111" t="str">
        <f>IF(X3129="", "", X3129-SUM($Z$11:$Z3128))</f>
        <v/>
      </c>
      <c r="AA3129" s="111" t="str">
        <f>IF($Y3129="", "", $Y3129-SUM($AA$11:$AA3128))</f>
        <v/>
      </c>
      <c r="AB3129" s="111" t="str">
        <f t="shared" si="690"/>
        <v/>
      </c>
      <c r="AC3129" s="121" t="str">
        <f t="shared" si="686"/>
        <v/>
      </c>
      <c r="AD3129" s="122" t="str">
        <f t="shared" si="687"/>
        <v/>
      </c>
      <c r="AE3129" s="123" t="str">
        <f t="shared" si="691"/>
        <v/>
      </c>
      <c r="AG3129" s="150" t="str">
        <f t="shared" si="688"/>
        <v/>
      </c>
    </row>
    <row r="3130" spans="1:33" x14ac:dyDescent="0.25">
      <c r="A3130" s="56"/>
      <c r="B3130" s="70"/>
      <c r="C3130" s="76"/>
      <c r="D3130" s="73"/>
      <c r="E3130" s="79"/>
      <c r="F3130" s="56"/>
      <c r="G3130" s="13" t="str">
        <f t="shared" si="679"/>
        <v/>
      </c>
      <c r="H3130" s="56"/>
      <c r="K3130" s="128"/>
      <c r="L3130" s="128"/>
      <c r="M3130" s="128"/>
      <c r="N3130" s="84" t="str">
        <f t="shared" si="680"/>
        <v/>
      </c>
      <c r="O3130" s="128"/>
      <c r="P3130" s="84" t="str">
        <f t="shared" si="681"/>
        <v/>
      </c>
      <c r="Q3130" s="84" t="str">
        <f t="shared" si="678"/>
        <v/>
      </c>
      <c r="R3130" s="84" t="str">
        <f t="shared" si="682"/>
        <v/>
      </c>
      <c r="S3130" s="84" t="str">
        <f t="shared" si="683"/>
        <v/>
      </c>
      <c r="U3130" s="84" t="str">
        <f t="shared" si="684"/>
        <v/>
      </c>
      <c r="W3130" s="108" t="str">
        <f>IF($N3130="", "", SUM($D$11:$D3130))</f>
        <v/>
      </c>
      <c r="X3130" s="111" t="str">
        <f t="shared" si="685"/>
        <v/>
      </c>
      <c r="Y3130" s="114" t="str">
        <f t="shared" si="689"/>
        <v/>
      </c>
      <c r="Z3130" s="111" t="str">
        <f>IF(X3130="", "", X3130-SUM($Z$11:$Z3129))</f>
        <v/>
      </c>
      <c r="AA3130" s="111" t="str">
        <f>IF($Y3130="", "", $Y3130-SUM($AA$11:$AA3129))</f>
        <v/>
      </c>
      <c r="AB3130" s="111" t="str">
        <f t="shared" si="690"/>
        <v/>
      </c>
      <c r="AC3130" s="121" t="str">
        <f t="shared" si="686"/>
        <v/>
      </c>
      <c r="AD3130" s="122" t="str">
        <f t="shared" si="687"/>
        <v/>
      </c>
      <c r="AE3130" s="123" t="str">
        <f t="shared" si="691"/>
        <v/>
      </c>
      <c r="AG3130" s="150" t="str">
        <f t="shared" si="688"/>
        <v/>
      </c>
    </row>
    <row r="3131" spans="1:33" x14ac:dyDescent="0.25">
      <c r="A3131" s="56"/>
      <c r="B3131" s="70"/>
      <c r="C3131" s="76"/>
      <c r="D3131" s="73"/>
      <c r="E3131" s="79"/>
      <c r="F3131" s="56"/>
      <c r="G3131" s="13" t="str">
        <f t="shared" si="679"/>
        <v/>
      </c>
      <c r="H3131" s="56"/>
      <c r="K3131" s="128"/>
      <c r="L3131" s="128"/>
      <c r="M3131" s="128"/>
      <c r="N3131" s="84" t="str">
        <f t="shared" si="680"/>
        <v/>
      </c>
      <c r="O3131" s="128"/>
      <c r="P3131" s="84" t="str">
        <f t="shared" si="681"/>
        <v/>
      </c>
      <c r="Q3131" s="84" t="str">
        <f t="shared" si="678"/>
        <v/>
      </c>
      <c r="R3131" s="84" t="str">
        <f t="shared" si="682"/>
        <v/>
      </c>
      <c r="S3131" s="84" t="str">
        <f t="shared" si="683"/>
        <v/>
      </c>
      <c r="U3131" s="84" t="str">
        <f t="shared" si="684"/>
        <v/>
      </c>
      <c r="W3131" s="108" t="str">
        <f>IF($N3131="", "", SUM($D$11:$D3131))</f>
        <v/>
      </c>
      <c r="X3131" s="111" t="str">
        <f t="shared" si="685"/>
        <v/>
      </c>
      <c r="Y3131" s="114" t="str">
        <f t="shared" si="689"/>
        <v/>
      </c>
      <c r="Z3131" s="111" t="str">
        <f>IF(X3131="", "", X3131-SUM($Z$11:$Z3130))</f>
        <v/>
      </c>
      <c r="AA3131" s="111" t="str">
        <f>IF($Y3131="", "", $Y3131-SUM($AA$11:$AA3130))</f>
        <v/>
      </c>
      <c r="AB3131" s="111" t="str">
        <f t="shared" si="690"/>
        <v/>
      </c>
      <c r="AC3131" s="121" t="str">
        <f t="shared" si="686"/>
        <v/>
      </c>
      <c r="AD3131" s="122" t="str">
        <f t="shared" si="687"/>
        <v/>
      </c>
      <c r="AE3131" s="123" t="str">
        <f t="shared" si="691"/>
        <v/>
      </c>
      <c r="AG3131" s="150" t="str">
        <f t="shared" si="688"/>
        <v/>
      </c>
    </row>
    <row r="3132" spans="1:33" x14ac:dyDescent="0.25">
      <c r="A3132" s="56"/>
      <c r="B3132" s="70"/>
      <c r="C3132" s="76"/>
      <c r="D3132" s="73"/>
      <c r="E3132" s="79"/>
      <c r="F3132" s="56"/>
      <c r="G3132" s="13" t="str">
        <f t="shared" si="679"/>
        <v/>
      </c>
      <c r="H3132" s="56"/>
      <c r="K3132" s="128"/>
      <c r="L3132" s="128"/>
      <c r="M3132" s="128"/>
      <c r="N3132" s="84" t="str">
        <f t="shared" si="680"/>
        <v/>
      </c>
      <c r="O3132" s="128"/>
      <c r="P3132" s="84" t="str">
        <f t="shared" si="681"/>
        <v/>
      </c>
      <c r="Q3132" s="84" t="str">
        <f t="shared" si="678"/>
        <v/>
      </c>
      <c r="R3132" s="84" t="str">
        <f t="shared" si="682"/>
        <v/>
      </c>
      <c r="S3132" s="84" t="str">
        <f t="shared" si="683"/>
        <v/>
      </c>
      <c r="U3132" s="84" t="str">
        <f t="shared" si="684"/>
        <v/>
      </c>
      <c r="W3132" s="108" t="str">
        <f>IF($N3132="", "", SUM($D$11:$D3132))</f>
        <v/>
      </c>
      <c r="X3132" s="111" t="str">
        <f t="shared" si="685"/>
        <v/>
      </c>
      <c r="Y3132" s="114" t="str">
        <f t="shared" si="689"/>
        <v/>
      </c>
      <c r="Z3132" s="111" t="str">
        <f>IF(X3132="", "", X3132-SUM($Z$11:$Z3131))</f>
        <v/>
      </c>
      <c r="AA3132" s="111" t="str">
        <f>IF($Y3132="", "", $Y3132-SUM($AA$11:$AA3131))</f>
        <v/>
      </c>
      <c r="AB3132" s="111" t="str">
        <f t="shared" si="690"/>
        <v/>
      </c>
      <c r="AC3132" s="121" t="str">
        <f t="shared" si="686"/>
        <v/>
      </c>
      <c r="AD3132" s="122" t="str">
        <f t="shared" si="687"/>
        <v/>
      </c>
      <c r="AE3132" s="123" t="str">
        <f t="shared" si="691"/>
        <v/>
      </c>
      <c r="AG3132" s="150" t="str">
        <f t="shared" si="688"/>
        <v/>
      </c>
    </row>
    <row r="3133" spans="1:33" x14ac:dyDescent="0.25">
      <c r="A3133" s="56"/>
      <c r="B3133" s="70"/>
      <c r="C3133" s="76"/>
      <c r="D3133" s="73"/>
      <c r="E3133" s="79"/>
      <c r="F3133" s="56"/>
      <c r="G3133" s="13" t="str">
        <f t="shared" si="679"/>
        <v/>
      </c>
      <c r="H3133" s="56"/>
      <c r="K3133" s="128"/>
      <c r="L3133" s="128"/>
      <c r="M3133" s="128"/>
      <c r="N3133" s="84" t="str">
        <f t="shared" si="680"/>
        <v/>
      </c>
      <c r="O3133" s="128"/>
      <c r="P3133" s="84" t="str">
        <f t="shared" si="681"/>
        <v/>
      </c>
      <c r="Q3133" s="84" t="str">
        <f t="shared" si="678"/>
        <v/>
      </c>
      <c r="R3133" s="84" t="str">
        <f t="shared" si="682"/>
        <v/>
      </c>
      <c r="S3133" s="84" t="str">
        <f t="shared" si="683"/>
        <v/>
      </c>
      <c r="U3133" s="84" t="str">
        <f t="shared" si="684"/>
        <v/>
      </c>
      <c r="W3133" s="108" t="str">
        <f>IF($N3133="", "", SUM($D$11:$D3133))</f>
        <v/>
      </c>
      <c r="X3133" s="111" t="str">
        <f t="shared" si="685"/>
        <v/>
      </c>
      <c r="Y3133" s="114" t="str">
        <f t="shared" si="689"/>
        <v/>
      </c>
      <c r="Z3133" s="111" t="str">
        <f>IF(X3133="", "", X3133-SUM($Z$11:$Z3132))</f>
        <v/>
      </c>
      <c r="AA3133" s="111" t="str">
        <f>IF($Y3133="", "", $Y3133-SUM($AA$11:$AA3132))</f>
        <v/>
      </c>
      <c r="AB3133" s="111" t="str">
        <f t="shared" si="690"/>
        <v/>
      </c>
      <c r="AC3133" s="121" t="str">
        <f t="shared" si="686"/>
        <v/>
      </c>
      <c r="AD3133" s="122" t="str">
        <f t="shared" si="687"/>
        <v/>
      </c>
      <c r="AE3133" s="123" t="str">
        <f t="shared" si="691"/>
        <v/>
      </c>
      <c r="AG3133" s="150" t="str">
        <f t="shared" si="688"/>
        <v/>
      </c>
    </row>
    <row r="3134" spans="1:33" x14ac:dyDescent="0.25">
      <c r="A3134" s="56"/>
      <c r="B3134" s="70"/>
      <c r="C3134" s="76"/>
      <c r="D3134" s="73"/>
      <c r="E3134" s="79"/>
      <c r="F3134" s="56"/>
      <c r="G3134" s="13" t="str">
        <f t="shared" si="679"/>
        <v/>
      </c>
      <c r="H3134" s="56"/>
      <c r="K3134" s="128"/>
      <c r="L3134" s="128"/>
      <c r="M3134" s="128"/>
      <c r="N3134" s="84" t="str">
        <f t="shared" si="680"/>
        <v/>
      </c>
      <c r="O3134" s="128"/>
      <c r="P3134" s="84" t="str">
        <f t="shared" si="681"/>
        <v/>
      </c>
      <c r="Q3134" s="84" t="str">
        <f t="shared" si="678"/>
        <v/>
      </c>
      <c r="R3134" s="84" t="str">
        <f t="shared" si="682"/>
        <v/>
      </c>
      <c r="S3134" s="84" t="str">
        <f t="shared" si="683"/>
        <v/>
      </c>
      <c r="U3134" s="84" t="str">
        <f t="shared" si="684"/>
        <v/>
      </c>
      <c r="W3134" s="108" t="str">
        <f>IF($N3134="", "", SUM($D$11:$D3134))</f>
        <v/>
      </c>
      <c r="X3134" s="111" t="str">
        <f t="shared" si="685"/>
        <v/>
      </c>
      <c r="Y3134" s="114" t="str">
        <f t="shared" si="689"/>
        <v/>
      </c>
      <c r="Z3134" s="111" t="str">
        <f>IF(X3134="", "", X3134-SUM($Z$11:$Z3133))</f>
        <v/>
      </c>
      <c r="AA3134" s="111" t="str">
        <f>IF($Y3134="", "", $Y3134-SUM($AA$11:$AA3133))</f>
        <v/>
      </c>
      <c r="AB3134" s="111" t="str">
        <f t="shared" si="690"/>
        <v/>
      </c>
      <c r="AC3134" s="121" t="str">
        <f t="shared" si="686"/>
        <v/>
      </c>
      <c r="AD3134" s="122" t="str">
        <f t="shared" si="687"/>
        <v/>
      </c>
      <c r="AE3134" s="123" t="str">
        <f t="shared" si="691"/>
        <v/>
      </c>
      <c r="AG3134" s="150" t="str">
        <f t="shared" si="688"/>
        <v/>
      </c>
    </row>
    <row r="3135" spans="1:33" x14ac:dyDescent="0.25">
      <c r="A3135" s="56"/>
      <c r="B3135" s="70"/>
      <c r="C3135" s="76"/>
      <c r="D3135" s="73"/>
      <c r="E3135" s="79"/>
      <c r="F3135" s="56"/>
      <c r="G3135" s="13" t="str">
        <f t="shared" si="679"/>
        <v/>
      </c>
      <c r="H3135" s="56"/>
      <c r="K3135" s="128"/>
      <c r="L3135" s="128"/>
      <c r="M3135" s="128"/>
      <c r="N3135" s="84" t="str">
        <f t="shared" si="680"/>
        <v/>
      </c>
      <c r="O3135" s="128"/>
      <c r="P3135" s="84" t="str">
        <f t="shared" si="681"/>
        <v/>
      </c>
      <c r="Q3135" s="84" t="str">
        <f t="shared" si="678"/>
        <v/>
      </c>
      <c r="R3135" s="84" t="str">
        <f t="shared" si="682"/>
        <v/>
      </c>
      <c r="S3135" s="84" t="str">
        <f t="shared" si="683"/>
        <v/>
      </c>
      <c r="U3135" s="84" t="str">
        <f t="shared" si="684"/>
        <v/>
      </c>
      <c r="W3135" s="108" t="str">
        <f>IF($N3135="", "", SUM($D$11:$D3135))</f>
        <v/>
      </c>
      <c r="X3135" s="111" t="str">
        <f t="shared" si="685"/>
        <v/>
      </c>
      <c r="Y3135" s="114" t="str">
        <f t="shared" si="689"/>
        <v/>
      </c>
      <c r="Z3135" s="111" t="str">
        <f>IF(X3135="", "", X3135-SUM($Z$11:$Z3134))</f>
        <v/>
      </c>
      <c r="AA3135" s="111" t="str">
        <f>IF($Y3135="", "", $Y3135-SUM($AA$11:$AA3134))</f>
        <v/>
      </c>
      <c r="AB3135" s="111" t="str">
        <f t="shared" si="690"/>
        <v/>
      </c>
      <c r="AC3135" s="121" t="str">
        <f t="shared" si="686"/>
        <v/>
      </c>
      <c r="AD3135" s="122" t="str">
        <f t="shared" si="687"/>
        <v/>
      </c>
      <c r="AE3135" s="123" t="str">
        <f t="shared" si="691"/>
        <v/>
      </c>
      <c r="AG3135" s="150" t="str">
        <f t="shared" si="688"/>
        <v/>
      </c>
    </row>
    <row r="3136" spans="1:33" x14ac:dyDescent="0.25">
      <c r="A3136" s="56"/>
      <c r="B3136" s="70"/>
      <c r="C3136" s="76"/>
      <c r="D3136" s="73"/>
      <c r="E3136" s="79"/>
      <c r="F3136" s="56"/>
      <c r="G3136" s="13" t="str">
        <f t="shared" si="679"/>
        <v/>
      </c>
      <c r="H3136" s="56"/>
      <c r="K3136" s="128"/>
      <c r="L3136" s="128"/>
      <c r="M3136" s="128"/>
      <c r="N3136" s="84" t="str">
        <f t="shared" si="680"/>
        <v/>
      </c>
      <c r="O3136" s="128"/>
      <c r="P3136" s="84" t="str">
        <f t="shared" si="681"/>
        <v/>
      </c>
      <c r="Q3136" s="84" t="str">
        <f t="shared" si="678"/>
        <v/>
      </c>
      <c r="R3136" s="84" t="str">
        <f t="shared" si="682"/>
        <v/>
      </c>
      <c r="S3136" s="84" t="str">
        <f t="shared" si="683"/>
        <v/>
      </c>
      <c r="U3136" s="84" t="str">
        <f t="shared" si="684"/>
        <v/>
      </c>
      <c r="W3136" s="108" t="str">
        <f>IF($N3136="", "", SUM($D$11:$D3136))</f>
        <v/>
      </c>
      <c r="X3136" s="111" t="str">
        <f t="shared" si="685"/>
        <v/>
      </c>
      <c r="Y3136" s="114" t="str">
        <f t="shared" si="689"/>
        <v/>
      </c>
      <c r="Z3136" s="111" t="str">
        <f>IF(X3136="", "", X3136-SUM($Z$11:$Z3135))</f>
        <v/>
      </c>
      <c r="AA3136" s="111" t="str">
        <f>IF($Y3136="", "", $Y3136-SUM($AA$11:$AA3135))</f>
        <v/>
      </c>
      <c r="AB3136" s="111" t="str">
        <f t="shared" si="690"/>
        <v/>
      </c>
      <c r="AC3136" s="121" t="str">
        <f t="shared" si="686"/>
        <v/>
      </c>
      <c r="AD3136" s="122" t="str">
        <f t="shared" si="687"/>
        <v/>
      </c>
      <c r="AE3136" s="123" t="str">
        <f t="shared" si="691"/>
        <v/>
      </c>
      <c r="AG3136" s="150" t="str">
        <f t="shared" si="688"/>
        <v/>
      </c>
    </row>
    <row r="3137" spans="1:33" x14ac:dyDescent="0.25">
      <c r="A3137" s="56"/>
      <c r="B3137" s="70"/>
      <c r="C3137" s="76"/>
      <c r="D3137" s="73"/>
      <c r="E3137" s="79"/>
      <c r="F3137" s="56"/>
      <c r="G3137" s="13" t="str">
        <f t="shared" si="679"/>
        <v/>
      </c>
      <c r="H3137" s="56"/>
      <c r="K3137" s="128"/>
      <c r="L3137" s="128"/>
      <c r="M3137" s="128"/>
      <c r="N3137" s="84" t="str">
        <f t="shared" si="680"/>
        <v/>
      </c>
      <c r="O3137" s="128"/>
      <c r="P3137" s="84" t="str">
        <f t="shared" si="681"/>
        <v/>
      </c>
      <c r="Q3137" s="84" t="str">
        <f t="shared" si="678"/>
        <v/>
      </c>
      <c r="R3137" s="84" t="str">
        <f t="shared" si="682"/>
        <v/>
      </c>
      <c r="S3137" s="84" t="str">
        <f t="shared" si="683"/>
        <v/>
      </c>
      <c r="U3137" s="84" t="str">
        <f t="shared" si="684"/>
        <v/>
      </c>
      <c r="W3137" s="108" t="str">
        <f>IF($N3137="", "", SUM($D$11:$D3137))</f>
        <v/>
      </c>
      <c r="X3137" s="111" t="str">
        <f t="shared" si="685"/>
        <v/>
      </c>
      <c r="Y3137" s="114" t="str">
        <f t="shared" si="689"/>
        <v/>
      </c>
      <c r="Z3137" s="111" t="str">
        <f>IF(X3137="", "", X3137-SUM($Z$11:$Z3136))</f>
        <v/>
      </c>
      <c r="AA3137" s="111" t="str">
        <f>IF($Y3137="", "", $Y3137-SUM($AA$11:$AA3136))</f>
        <v/>
      </c>
      <c r="AB3137" s="111" t="str">
        <f t="shared" si="690"/>
        <v/>
      </c>
      <c r="AC3137" s="121" t="str">
        <f t="shared" si="686"/>
        <v/>
      </c>
      <c r="AD3137" s="122" t="str">
        <f t="shared" si="687"/>
        <v/>
      </c>
      <c r="AE3137" s="123" t="str">
        <f t="shared" si="691"/>
        <v/>
      </c>
      <c r="AG3137" s="150" t="str">
        <f t="shared" si="688"/>
        <v/>
      </c>
    </row>
    <row r="3138" spans="1:33" x14ac:dyDescent="0.25">
      <c r="A3138" s="56"/>
      <c r="B3138" s="70"/>
      <c r="C3138" s="76"/>
      <c r="D3138" s="73"/>
      <c r="E3138" s="79"/>
      <c r="F3138" s="56"/>
      <c r="G3138" s="13" t="str">
        <f t="shared" si="679"/>
        <v/>
      </c>
      <c r="H3138" s="56"/>
      <c r="K3138" s="128"/>
      <c r="L3138" s="128"/>
      <c r="M3138" s="128"/>
      <c r="N3138" s="84" t="str">
        <f t="shared" si="680"/>
        <v/>
      </c>
      <c r="O3138" s="128"/>
      <c r="P3138" s="84" t="str">
        <f t="shared" si="681"/>
        <v/>
      </c>
      <c r="Q3138" s="84" t="str">
        <f t="shared" si="678"/>
        <v/>
      </c>
      <c r="R3138" s="84" t="str">
        <f t="shared" si="682"/>
        <v/>
      </c>
      <c r="S3138" s="84" t="str">
        <f t="shared" si="683"/>
        <v/>
      </c>
      <c r="U3138" s="84" t="str">
        <f t="shared" si="684"/>
        <v/>
      </c>
      <c r="W3138" s="108" t="str">
        <f>IF($N3138="", "", SUM($D$11:$D3138))</f>
        <v/>
      </c>
      <c r="X3138" s="111" t="str">
        <f t="shared" si="685"/>
        <v/>
      </c>
      <c r="Y3138" s="114" t="str">
        <f t="shared" si="689"/>
        <v/>
      </c>
      <c r="Z3138" s="111" t="str">
        <f>IF(X3138="", "", X3138-SUM($Z$11:$Z3137))</f>
        <v/>
      </c>
      <c r="AA3138" s="111" t="str">
        <f>IF($Y3138="", "", $Y3138-SUM($AA$11:$AA3137))</f>
        <v/>
      </c>
      <c r="AB3138" s="111" t="str">
        <f t="shared" si="690"/>
        <v/>
      </c>
      <c r="AC3138" s="121" t="str">
        <f t="shared" si="686"/>
        <v/>
      </c>
      <c r="AD3138" s="122" t="str">
        <f t="shared" si="687"/>
        <v/>
      </c>
      <c r="AE3138" s="123" t="str">
        <f t="shared" si="691"/>
        <v/>
      </c>
      <c r="AG3138" s="150" t="str">
        <f t="shared" si="688"/>
        <v/>
      </c>
    </row>
    <row r="3139" spans="1:33" x14ac:dyDescent="0.25">
      <c r="A3139" s="56"/>
      <c r="B3139" s="70"/>
      <c r="C3139" s="76"/>
      <c r="D3139" s="73"/>
      <c r="E3139" s="79"/>
      <c r="F3139" s="56"/>
      <c r="G3139" s="13" t="str">
        <f t="shared" si="679"/>
        <v/>
      </c>
      <c r="H3139" s="56"/>
      <c r="K3139" s="128"/>
      <c r="L3139" s="128"/>
      <c r="M3139" s="128"/>
      <c r="N3139" s="84" t="str">
        <f t="shared" si="680"/>
        <v/>
      </c>
      <c r="O3139" s="128"/>
      <c r="P3139" s="84" t="str">
        <f t="shared" si="681"/>
        <v/>
      </c>
      <c r="Q3139" s="84" t="str">
        <f t="shared" si="678"/>
        <v/>
      </c>
      <c r="R3139" s="84" t="str">
        <f t="shared" si="682"/>
        <v/>
      </c>
      <c r="S3139" s="84" t="str">
        <f t="shared" si="683"/>
        <v/>
      </c>
      <c r="U3139" s="84" t="str">
        <f t="shared" si="684"/>
        <v/>
      </c>
      <c r="W3139" s="108" t="str">
        <f>IF($N3139="", "", SUM($D$11:$D3139))</f>
        <v/>
      </c>
      <c r="X3139" s="111" t="str">
        <f t="shared" si="685"/>
        <v/>
      </c>
      <c r="Y3139" s="114" t="str">
        <f t="shared" si="689"/>
        <v/>
      </c>
      <c r="Z3139" s="111" t="str">
        <f>IF(X3139="", "", X3139-SUM($Z$11:$Z3138))</f>
        <v/>
      </c>
      <c r="AA3139" s="111" t="str">
        <f>IF($Y3139="", "", $Y3139-SUM($AA$11:$AA3138))</f>
        <v/>
      </c>
      <c r="AB3139" s="111" t="str">
        <f t="shared" si="690"/>
        <v/>
      </c>
      <c r="AC3139" s="121" t="str">
        <f t="shared" si="686"/>
        <v/>
      </c>
      <c r="AD3139" s="122" t="str">
        <f t="shared" si="687"/>
        <v/>
      </c>
      <c r="AE3139" s="123" t="str">
        <f t="shared" si="691"/>
        <v/>
      </c>
      <c r="AG3139" s="150" t="str">
        <f t="shared" si="688"/>
        <v/>
      </c>
    </row>
    <row r="3140" spans="1:33" x14ac:dyDescent="0.25">
      <c r="A3140" s="56"/>
      <c r="B3140" s="70"/>
      <c r="C3140" s="76"/>
      <c r="D3140" s="73"/>
      <c r="E3140" s="79"/>
      <c r="F3140" s="56"/>
      <c r="G3140" s="13" t="str">
        <f t="shared" si="679"/>
        <v/>
      </c>
      <c r="H3140" s="56"/>
      <c r="K3140" s="128"/>
      <c r="L3140" s="128"/>
      <c r="M3140" s="128"/>
      <c r="N3140" s="84" t="str">
        <f t="shared" si="680"/>
        <v/>
      </c>
      <c r="O3140" s="128"/>
      <c r="P3140" s="84" t="str">
        <f t="shared" si="681"/>
        <v/>
      </c>
      <c r="Q3140" s="84" t="str">
        <f t="shared" si="678"/>
        <v/>
      </c>
      <c r="R3140" s="84" t="str">
        <f t="shared" si="682"/>
        <v/>
      </c>
      <c r="S3140" s="84" t="str">
        <f t="shared" si="683"/>
        <v/>
      </c>
      <c r="U3140" s="84" t="str">
        <f t="shared" si="684"/>
        <v/>
      </c>
      <c r="W3140" s="108" t="str">
        <f>IF($N3140="", "", SUM($D$11:$D3140))</f>
        <v/>
      </c>
      <c r="X3140" s="111" t="str">
        <f t="shared" si="685"/>
        <v/>
      </c>
      <c r="Y3140" s="114" t="str">
        <f t="shared" si="689"/>
        <v/>
      </c>
      <c r="Z3140" s="111" t="str">
        <f>IF(X3140="", "", X3140-SUM($Z$11:$Z3139))</f>
        <v/>
      </c>
      <c r="AA3140" s="111" t="str">
        <f>IF($Y3140="", "", $Y3140-SUM($AA$11:$AA3139))</f>
        <v/>
      </c>
      <c r="AB3140" s="111" t="str">
        <f t="shared" si="690"/>
        <v/>
      </c>
      <c r="AC3140" s="121" t="str">
        <f t="shared" si="686"/>
        <v/>
      </c>
      <c r="AD3140" s="122" t="str">
        <f t="shared" si="687"/>
        <v/>
      </c>
      <c r="AE3140" s="123" t="str">
        <f t="shared" si="691"/>
        <v/>
      </c>
      <c r="AG3140" s="150" t="str">
        <f t="shared" si="688"/>
        <v/>
      </c>
    </row>
    <row r="3141" spans="1:33" x14ac:dyDescent="0.25">
      <c r="A3141" s="56"/>
      <c r="B3141" s="70"/>
      <c r="C3141" s="76"/>
      <c r="D3141" s="73"/>
      <c r="E3141" s="79"/>
      <c r="F3141" s="56"/>
      <c r="G3141" s="13" t="str">
        <f t="shared" si="679"/>
        <v/>
      </c>
      <c r="H3141" s="56"/>
      <c r="K3141" s="128"/>
      <c r="L3141" s="128"/>
      <c r="M3141" s="128"/>
      <c r="N3141" s="84" t="str">
        <f t="shared" si="680"/>
        <v/>
      </c>
      <c r="O3141" s="128"/>
      <c r="P3141" s="84" t="str">
        <f t="shared" si="681"/>
        <v/>
      </c>
      <c r="Q3141" s="84" t="str">
        <f t="shared" si="678"/>
        <v/>
      </c>
      <c r="R3141" s="84" t="str">
        <f t="shared" si="682"/>
        <v/>
      </c>
      <c r="S3141" s="84" t="str">
        <f t="shared" si="683"/>
        <v/>
      </c>
      <c r="U3141" s="84" t="str">
        <f t="shared" si="684"/>
        <v/>
      </c>
      <c r="W3141" s="108" t="str">
        <f>IF($N3141="", "", SUM($D$11:$D3141))</f>
        <v/>
      </c>
      <c r="X3141" s="111" t="str">
        <f t="shared" si="685"/>
        <v/>
      </c>
      <c r="Y3141" s="114" t="str">
        <f t="shared" si="689"/>
        <v/>
      </c>
      <c r="Z3141" s="111" t="str">
        <f>IF(X3141="", "", X3141-SUM($Z$11:$Z3140))</f>
        <v/>
      </c>
      <c r="AA3141" s="111" t="str">
        <f>IF($Y3141="", "", $Y3141-SUM($AA$11:$AA3140))</f>
        <v/>
      </c>
      <c r="AB3141" s="111" t="str">
        <f t="shared" si="690"/>
        <v/>
      </c>
      <c r="AC3141" s="121" t="str">
        <f t="shared" si="686"/>
        <v/>
      </c>
      <c r="AD3141" s="122" t="str">
        <f t="shared" si="687"/>
        <v/>
      </c>
      <c r="AE3141" s="123" t="str">
        <f t="shared" si="691"/>
        <v/>
      </c>
      <c r="AG3141" s="150" t="str">
        <f t="shared" si="688"/>
        <v/>
      </c>
    </row>
    <row r="3142" spans="1:33" x14ac:dyDescent="0.25">
      <c r="A3142" s="56"/>
      <c r="B3142" s="70"/>
      <c r="C3142" s="76"/>
      <c r="D3142" s="73"/>
      <c r="E3142" s="79"/>
      <c r="F3142" s="56"/>
      <c r="G3142" s="13" t="str">
        <f t="shared" si="679"/>
        <v/>
      </c>
      <c r="H3142" s="56"/>
      <c r="K3142" s="128"/>
      <c r="L3142" s="128"/>
      <c r="M3142" s="128"/>
      <c r="N3142" s="84" t="str">
        <f t="shared" si="680"/>
        <v/>
      </c>
      <c r="O3142" s="128"/>
      <c r="P3142" s="84" t="str">
        <f t="shared" si="681"/>
        <v/>
      </c>
      <c r="Q3142" s="84" t="str">
        <f t="shared" si="678"/>
        <v/>
      </c>
      <c r="R3142" s="84" t="str">
        <f t="shared" si="682"/>
        <v/>
      </c>
      <c r="S3142" s="84" t="str">
        <f t="shared" si="683"/>
        <v/>
      </c>
      <c r="U3142" s="84" t="str">
        <f t="shared" si="684"/>
        <v/>
      </c>
      <c r="W3142" s="108" t="str">
        <f>IF($N3142="", "", SUM($D$11:$D3142))</f>
        <v/>
      </c>
      <c r="X3142" s="111" t="str">
        <f t="shared" si="685"/>
        <v/>
      </c>
      <c r="Y3142" s="114" t="str">
        <f t="shared" si="689"/>
        <v/>
      </c>
      <c r="Z3142" s="111" t="str">
        <f>IF(X3142="", "", X3142-SUM($Z$11:$Z3141))</f>
        <v/>
      </c>
      <c r="AA3142" s="111" t="str">
        <f>IF($Y3142="", "", $Y3142-SUM($AA$11:$AA3141))</f>
        <v/>
      </c>
      <c r="AB3142" s="111" t="str">
        <f t="shared" si="690"/>
        <v/>
      </c>
      <c r="AC3142" s="121" t="str">
        <f t="shared" si="686"/>
        <v/>
      </c>
      <c r="AD3142" s="122" t="str">
        <f t="shared" si="687"/>
        <v/>
      </c>
      <c r="AE3142" s="123" t="str">
        <f t="shared" si="691"/>
        <v/>
      </c>
      <c r="AG3142" s="150" t="str">
        <f t="shared" si="688"/>
        <v/>
      </c>
    </row>
    <row r="3143" spans="1:33" x14ac:dyDescent="0.25">
      <c r="A3143" s="56"/>
      <c r="B3143" s="70"/>
      <c r="C3143" s="76"/>
      <c r="D3143" s="73"/>
      <c r="E3143" s="79"/>
      <c r="F3143" s="56"/>
      <c r="G3143" s="13" t="str">
        <f t="shared" si="679"/>
        <v/>
      </c>
      <c r="H3143" s="56"/>
      <c r="K3143" s="128"/>
      <c r="L3143" s="128"/>
      <c r="M3143" s="128"/>
      <c r="N3143" s="84" t="str">
        <f t="shared" si="680"/>
        <v/>
      </c>
      <c r="O3143" s="128"/>
      <c r="P3143" s="84" t="str">
        <f t="shared" si="681"/>
        <v/>
      </c>
      <c r="Q3143" s="84" t="str">
        <f t="shared" si="678"/>
        <v/>
      </c>
      <c r="R3143" s="84" t="str">
        <f t="shared" si="682"/>
        <v/>
      </c>
      <c r="S3143" s="84" t="str">
        <f t="shared" si="683"/>
        <v/>
      </c>
      <c r="U3143" s="84" t="str">
        <f t="shared" si="684"/>
        <v/>
      </c>
      <c r="W3143" s="108" t="str">
        <f>IF($N3143="", "", SUM($D$11:$D3143))</f>
        <v/>
      </c>
      <c r="X3143" s="111" t="str">
        <f t="shared" si="685"/>
        <v/>
      </c>
      <c r="Y3143" s="114" t="str">
        <f t="shared" si="689"/>
        <v/>
      </c>
      <c r="Z3143" s="111" t="str">
        <f>IF(X3143="", "", X3143-SUM($Z$11:$Z3142))</f>
        <v/>
      </c>
      <c r="AA3143" s="111" t="str">
        <f>IF($Y3143="", "", $Y3143-SUM($AA$11:$AA3142))</f>
        <v/>
      </c>
      <c r="AB3143" s="111" t="str">
        <f t="shared" si="690"/>
        <v/>
      </c>
      <c r="AC3143" s="121" t="str">
        <f t="shared" si="686"/>
        <v/>
      </c>
      <c r="AD3143" s="122" t="str">
        <f t="shared" si="687"/>
        <v/>
      </c>
      <c r="AE3143" s="123" t="str">
        <f t="shared" si="691"/>
        <v/>
      </c>
      <c r="AG3143" s="150" t="str">
        <f t="shared" si="688"/>
        <v/>
      </c>
    </row>
    <row r="3144" spans="1:33" x14ac:dyDescent="0.25">
      <c r="A3144" s="56"/>
      <c r="B3144" s="70"/>
      <c r="C3144" s="76"/>
      <c r="D3144" s="73"/>
      <c r="E3144" s="79"/>
      <c r="F3144" s="56"/>
      <c r="G3144" s="13" t="str">
        <f t="shared" si="679"/>
        <v/>
      </c>
      <c r="H3144" s="56"/>
      <c r="K3144" s="128"/>
      <c r="L3144" s="128"/>
      <c r="M3144" s="128"/>
      <c r="N3144" s="84" t="str">
        <f t="shared" si="680"/>
        <v/>
      </c>
      <c r="O3144" s="128"/>
      <c r="P3144" s="84" t="str">
        <f t="shared" si="681"/>
        <v/>
      </c>
      <c r="Q3144" s="84" t="str">
        <f t="shared" si="678"/>
        <v/>
      </c>
      <c r="R3144" s="84" t="str">
        <f t="shared" si="682"/>
        <v/>
      </c>
      <c r="S3144" s="84" t="str">
        <f t="shared" si="683"/>
        <v/>
      </c>
      <c r="U3144" s="84" t="str">
        <f t="shared" si="684"/>
        <v/>
      </c>
      <c r="W3144" s="108" t="str">
        <f>IF($N3144="", "", SUM($D$11:$D3144))</f>
        <v/>
      </c>
      <c r="X3144" s="111" t="str">
        <f t="shared" si="685"/>
        <v/>
      </c>
      <c r="Y3144" s="114" t="str">
        <f t="shared" si="689"/>
        <v/>
      </c>
      <c r="Z3144" s="111" t="str">
        <f>IF(X3144="", "", X3144-SUM($Z$11:$Z3143))</f>
        <v/>
      </c>
      <c r="AA3144" s="111" t="str">
        <f>IF($Y3144="", "", $Y3144-SUM($AA$11:$AA3143))</f>
        <v/>
      </c>
      <c r="AB3144" s="111" t="str">
        <f t="shared" si="690"/>
        <v/>
      </c>
      <c r="AC3144" s="121" t="str">
        <f t="shared" si="686"/>
        <v/>
      </c>
      <c r="AD3144" s="122" t="str">
        <f t="shared" si="687"/>
        <v/>
      </c>
      <c r="AE3144" s="123" t="str">
        <f t="shared" si="691"/>
        <v/>
      </c>
      <c r="AG3144" s="150" t="str">
        <f t="shared" si="688"/>
        <v/>
      </c>
    </row>
    <row r="3145" spans="1:33" x14ac:dyDescent="0.25">
      <c r="A3145" s="56"/>
      <c r="B3145" s="70"/>
      <c r="C3145" s="76"/>
      <c r="D3145" s="73"/>
      <c r="E3145" s="79"/>
      <c r="F3145" s="56"/>
      <c r="G3145" s="13" t="str">
        <f t="shared" si="679"/>
        <v/>
      </c>
      <c r="H3145" s="56"/>
      <c r="K3145" s="128"/>
      <c r="L3145" s="128"/>
      <c r="M3145" s="128"/>
      <c r="N3145" s="84" t="str">
        <f t="shared" si="680"/>
        <v/>
      </c>
      <c r="O3145" s="128"/>
      <c r="P3145" s="84" t="str">
        <f t="shared" si="681"/>
        <v/>
      </c>
      <c r="Q3145" s="84" t="str">
        <f t="shared" si="678"/>
        <v/>
      </c>
      <c r="R3145" s="84" t="str">
        <f t="shared" si="682"/>
        <v/>
      </c>
      <c r="S3145" s="84" t="str">
        <f t="shared" si="683"/>
        <v/>
      </c>
      <c r="U3145" s="84" t="str">
        <f t="shared" si="684"/>
        <v/>
      </c>
      <c r="W3145" s="108" t="str">
        <f>IF($N3145="", "", SUM($D$11:$D3145))</f>
        <v/>
      </c>
      <c r="X3145" s="111" t="str">
        <f t="shared" si="685"/>
        <v/>
      </c>
      <c r="Y3145" s="114" t="str">
        <f t="shared" si="689"/>
        <v/>
      </c>
      <c r="Z3145" s="111" t="str">
        <f>IF(X3145="", "", X3145-SUM($Z$11:$Z3144))</f>
        <v/>
      </c>
      <c r="AA3145" s="111" t="str">
        <f>IF($Y3145="", "", $Y3145-SUM($AA$11:$AA3144))</f>
        <v/>
      </c>
      <c r="AB3145" s="111" t="str">
        <f t="shared" si="690"/>
        <v/>
      </c>
      <c r="AC3145" s="121" t="str">
        <f t="shared" si="686"/>
        <v/>
      </c>
      <c r="AD3145" s="122" t="str">
        <f t="shared" si="687"/>
        <v/>
      </c>
      <c r="AE3145" s="123" t="str">
        <f t="shared" si="691"/>
        <v/>
      </c>
      <c r="AG3145" s="150" t="str">
        <f t="shared" si="688"/>
        <v/>
      </c>
    </row>
    <row r="3146" spans="1:33" x14ac:dyDescent="0.25">
      <c r="A3146" s="56"/>
      <c r="B3146" s="70"/>
      <c r="C3146" s="76"/>
      <c r="D3146" s="73"/>
      <c r="E3146" s="79"/>
      <c r="F3146" s="56"/>
      <c r="G3146" s="13" t="str">
        <f t="shared" si="679"/>
        <v/>
      </c>
      <c r="H3146" s="56"/>
      <c r="K3146" s="128"/>
      <c r="L3146" s="128"/>
      <c r="M3146" s="128"/>
      <c r="N3146" s="84" t="str">
        <f t="shared" si="680"/>
        <v/>
      </c>
      <c r="O3146" s="128"/>
      <c r="P3146" s="84" t="str">
        <f t="shared" si="681"/>
        <v/>
      </c>
      <c r="Q3146" s="84" t="str">
        <f t="shared" si="678"/>
        <v/>
      </c>
      <c r="R3146" s="84" t="str">
        <f t="shared" si="682"/>
        <v/>
      </c>
      <c r="S3146" s="84" t="str">
        <f t="shared" si="683"/>
        <v/>
      </c>
      <c r="U3146" s="84" t="str">
        <f t="shared" si="684"/>
        <v/>
      </c>
      <c r="W3146" s="108" t="str">
        <f>IF($N3146="", "", SUM($D$11:$D3146))</f>
        <v/>
      </c>
      <c r="X3146" s="111" t="str">
        <f t="shared" si="685"/>
        <v/>
      </c>
      <c r="Y3146" s="114" t="str">
        <f t="shared" si="689"/>
        <v/>
      </c>
      <c r="Z3146" s="111" t="str">
        <f>IF(X3146="", "", X3146-SUM($Z$11:$Z3145))</f>
        <v/>
      </c>
      <c r="AA3146" s="111" t="str">
        <f>IF($Y3146="", "", $Y3146-SUM($AA$11:$AA3145))</f>
        <v/>
      </c>
      <c r="AB3146" s="111" t="str">
        <f t="shared" si="690"/>
        <v/>
      </c>
      <c r="AC3146" s="121" t="str">
        <f t="shared" si="686"/>
        <v/>
      </c>
      <c r="AD3146" s="122" t="str">
        <f t="shared" si="687"/>
        <v/>
      </c>
      <c r="AE3146" s="123" t="str">
        <f t="shared" si="691"/>
        <v/>
      </c>
      <c r="AG3146" s="150" t="str">
        <f t="shared" si="688"/>
        <v/>
      </c>
    </row>
    <row r="3147" spans="1:33" x14ac:dyDescent="0.25">
      <c r="A3147" s="56"/>
      <c r="B3147" s="70"/>
      <c r="C3147" s="76"/>
      <c r="D3147" s="73"/>
      <c r="E3147" s="79"/>
      <c r="F3147" s="56"/>
      <c r="G3147" s="13" t="str">
        <f t="shared" si="679"/>
        <v/>
      </c>
      <c r="H3147" s="56"/>
      <c r="K3147" s="128"/>
      <c r="L3147" s="128"/>
      <c r="M3147" s="128"/>
      <c r="N3147" s="84" t="str">
        <f t="shared" si="680"/>
        <v/>
      </c>
      <c r="O3147" s="128"/>
      <c r="P3147" s="84" t="str">
        <f t="shared" si="681"/>
        <v/>
      </c>
      <c r="Q3147" s="84" t="str">
        <f t="shared" ref="Q3147:Q3210" si="692">IF($N3147="", "", IF(AND(Q$5="X", C3147=""), $N$6, IF(AND(NOT(C3147=""), COUNTIF(L$11:L$17, C3147)=0), $N$7, "")))</f>
        <v/>
      </c>
      <c r="R3147" s="84" t="str">
        <f t="shared" si="682"/>
        <v/>
      </c>
      <c r="S3147" s="84" t="str">
        <f t="shared" si="683"/>
        <v/>
      </c>
      <c r="U3147" s="84" t="str">
        <f t="shared" si="684"/>
        <v/>
      </c>
      <c r="W3147" s="108" t="str">
        <f>IF($N3147="", "", SUM($D$11:$D3147))</f>
        <v/>
      </c>
      <c r="X3147" s="111" t="str">
        <f t="shared" si="685"/>
        <v/>
      </c>
      <c r="Y3147" s="114" t="str">
        <f t="shared" si="689"/>
        <v/>
      </c>
      <c r="Z3147" s="111" t="str">
        <f>IF(X3147="", "", X3147-SUM($Z$11:$Z3146))</f>
        <v/>
      </c>
      <c r="AA3147" s="111" t="str">
        <f>IF($Y3147="", "", $Y3147-SUM($AA$11:$AA3146))</f>
        <v/>
      </c>
      <c r="AB3147" s="111" t="str">
        <f t="shared" si="690"/>
        <v/>
      </c>
      <c r="AC3147" s="121" t="str">
        <f t="shared" si="686"/>
        <v/>
      </c>
      <c r="AD3147" s="122" t="str">
        <f t="shared" si="687"/>
        <v/>
      </c>
      <c r="AE3147" s="123" t="str">
        <f t="shared" si="691"/>
        <v/>
      </c>
      <c r="AG3147" s="150" t="str">
        <f t="shared" si="688"/>
        <v/>
      </c>
    </row>
    <row r="3148" spans="1:33" x14ac:dyDescent="0.25">
      <c r="A3148" s="56"/>
      <c r="B3148" s="70"/>
      <c r="C3148" s="76"/>
      <c r="D3148" s="73"/>
      <c r="E3148" s="79"/>
      <c r="F3148" s="56"/>
      <c r="G3148" s="13" t="str">
        <f t="shared" ref="G3148:G3211" si="693">IF($B3148="", "", TEXT($B3148, "mmm"))</f>
        <v/>
      </c>
      <c r="H3148" s="56"/>
      <c r="K3148" s="128"/>
      <c r="L3148" s="128"/>
      <c r="M3148" s="128"/>
      <c r="N3148" s="84" t="str">
        <f t="shared" ref="N3148:N3211" si="694">IF(COUNTIF($B3148:$E3148, "")=4, "", "X")</f>
        <v/>
      </c>
      <c r="O3148" s="128"/>
      <c r="P3148" s="84" t="str">
        <f t="shared" ref="P3148:P3211" si="695">IF($N3148="", "", IF(AND(P$5="X", B3148=""), $N$6, IFERROR(IF(AND(NOT(B3148=""), OR(ISNUMBER(B3148)=FALSE, B3148&lt;$L$2, B3148&gt;$L$3)), $N$7, ""), $N$7)))</f>
        <v/>
      </c>
      <c r="Q3148" s="84" t="str">
        <f t="shared" si="692"/>
        <v/>
      </c>
      <c r="R3148" s="84" t="str">
        <f t="shared" ref="R3148:R3211" si="696">IF($N3148="", "", IF(AND(R$5="X", D3148=""), $N$6, IF(AND(NOT(D3148=""), ISNUMBER(D3148)=FALSE), $N$7, "")))</f>
        <v/>
      </c>
      <c r="S3148" s="84" t="str">
        <f t="shared" ref="S3148:S3211" si="697">IF($N3148="", "", IF(AND(S$5="X", E3148=""), $N$6, ""))</f>
        <v/>
      </c>
      <c r="U3148" s="84" t="str">
        <f t="shared" ref="U3148:U3211" si="698">IF($B3148="", "", TEXT($B3148, "mmm yyyy"))</f>
        <v/>
      </c>
      <c r="W3148" s="108" t="str">
        <f>IF($N3148="", "", SUM($D$11:$D3148))</f>
        <v/>
      </c>
      <c r="X3148" s="111" t="str">
        <f t="shared" ref="X3148:X3211" si="699">IF(W3148="", "", IF(W3148&lt;=$X$4, W3148, $X$4))</f>
        <v/>
      </c>
      <c r="Y3148" s="114" t="str">
        <f t="shared" si="689"/>
        <v/>
      </c>
      <c r="Z3148" s="111" t="str">
        <f>IF(X3148="", "", X3148-SUM($Z$11:$Z3147))</f>
        <v/>
      </c>
      <c r="AA3148" s="111" t="str">
        <f>IF($Y3148="", "", $Y3148-SUM($AA$11:$AA3147))</f>
        <v/>
      </c>
      <c r="AB3148" s="111" t="str">
        <f t="shared" si="690"/>
        <v/>
      </c>
      <c r="AC3148" s="121" t="str">
        <f t="shared" ref="AC3148:AC3211" si="700">IF($N3148="", "", $Z3148*$AC$4)</f>
        <v/>
      </c>
      <c r="AD3148" s="122" t="str">
        <f t="shared" ref="AD3148:AD3211" si="701">IF($N3148="", "", $AA3148*$AC$5)</f>
        <v/>
      </c>
      <c r="AE3148" s="123" t="str">
        <f t="shared" si="691"/>
        <v/>
      </c>
      <c r="AG3148" s="150" t="str">
        <f t="shared" ref="AG3148:AG3211" si="702">IF(OR($U3148="", $C3148=""), "", CONCATENATE($C3148, " - ", $U3148))</f>
        <v/>
      </c>
    </row>
    <row r="3149" spans="1:33" x14ac:dyDescent="0.25">
      <c r="A3149" s="56"/>
      <c r="B3149" s="70"/>
      <c r="C3149" s="76"/>
      <c r="D3149" s="73"/>
      <c r="E3149" s="79"/>
      <c r="F3149" s="56"/>
      <c r="G3149" s="13" t="str">
        <f t="shared" si="693"/>
        <v/>
      </c>
      <c r="H3149" s="56"/>
      <c r="K3149" s="128"/>
      <c r="L3149" s="128"/>
      <c r="M3149" s="128"/>
      <c r="N3149" s="84" t="str">
        <f t="shared" si="694"/>
        <v/>
      </c>
      <c r="O3149" s="128"/>
      <c r="P3149" s="84" t="str">
        <f t="shared" si="695"/>
        <v/>
      </c>
      <c r="Q3149" s="84" t="str">
        <f t="shared" si="692"/>
        <v/>
      </c>
      <c r="R3149" s="84" t="str">
        <f t="shared" si="696"/>
        <v/>
      </c>
      <c r="S3149" s="84" t="str">
        <f t="shared" si="697"/>
        <v/>
      </c>
      <c r="U3149" s="84" t="str">
        <f t="shared" si="698"/>
        <v/>
      </c>
      <c r="W3149" s="108" t="str">
        <f>IF($N3149="", "", SUM($D$11:$D3149))</f>
        <v/>
      </c>
      <c r="X3149" s="111" t="str">
        <f t="shared" si="699"/>
        <v/>
      </c>
      <c r="Y3149" s="114" t="str">
        <f t="shared" si="689"/>
        <v/>
      </c>
      <c r="Z3149" s="111" t="str">
        <f>IF(X3149="", "", X3149-SUM($Z$11:$Z3148))</f>
        <v/>
      </c>
      <c r="AA3149" s="111" t="str">
        <f>IF($Y3149="", "", $Y3149-SUM($AA$11:$AA3148))</f>
        <v/>
      </c>
      <c r="AB3149" s="111" t="str">
        <f t="shared" si="690"/>
        <v/>
      </c>
      <c r="AC3149" s="121" t="str">
        <f t="shared" si="700"/>
        <v/>
      </c>
      <c r="AD3149" s="122" t="str">
        <f t="shared" si="701"/>
        <v/>
      </c>
      <c r="AE3149" s="123" t="str">
        <f t="shared" si="691"/>
        <v/>
      </c>
      <c r="AG3149" s="150" t="str">
        <f t="shared" si="702"/>
        <v/>
      </c>
    </row>
    <row r="3150" spans="1:33" x14ac:dyDescent="0.25">
      <c r="A3150" s="56"/>
      <c r="B3150" s="70"/>
      <c r="C3150" s="76"/>
      <c r="D3150" s="73"/>
      <c r="E3150" s="79"/>
      <c r="F3150" s="56"/>
      <c r="G3150" s="13" t="str">
        <f t="shared" si="693"/>
        <v/>
      </c>
      <c r="H3150" s="56"/>
      <c r="K3150" s="128"/>
      <c r="L3150" s="128"/>
      <c r="M3150" s="128"/>
      <c r="N3150" s="84" t="str">
        <f t="shared" si="694"/>
        <v/>
      </c>
      <c r="O3150" s="128"/>
      <c r="P3150" s="84" t="str">
        <f t="shared" si="695"/>
        <v/>
      </c>
      <c r="Q3150" s="84" t="str">
        <f t="shared" si="692"/>
        <v/>
      </c>
      <c r="R3150" s="84" t="str">
        <f t="shared" si="696"/>
        <v/>
      </c>
      <c r="S3150" s="84" t="str">
        <f t="shared" si="697"/>
        <v/>
      </c>
      <c r="U3150" s="84" t="str">
        <f t="shared" si="698"/>
        <v/>
      </c>
      <c r="W3150" s="108" t="str">
        <f>IF($N3150="", "", SUM($D$11:$D3150))</f>
        <v/>
      </c>
      <c r="X3150" s="111" t="str">
        <f t="shared" si="699"/>
        <v/>
      </c>
      <c r="Y3150" s="114" t="str">
        <f t="shared" ref="Y3150:Y3213" si="703">IF(W3150="", "", IF(W3150&lt;=$X$4, 0, W3150-$X$4))</f>
        <v/>
      </c>
      <c r="Z3150" s="111" t="str">
        <f>IF(X3150="", "", X3150-SUM($Z$11:$Z3149))</f>
        <v/>
      </c>
      <c r="AA3150" s="111" t="str">
        <f>IF($Y3150="", "", $Y3150-SUM($AA$11:$AA3149))</f>
        <v/>
      </c>
      <c r="AB3150" s="111" t="str">
        <f t="shared" ref="AB3150:AB3213" si="704">IF($N3150="", "", SUM(Z3150:AA3150))</f>
        <v/>
      </c>
      <c r="AC3150" s="121" t="str">
        <f t="shared" si="700"/>
        <v/>
      </c>
      <c r="AD3150" s="122" t="str">
        <f t="shared" si="701"/>
        <v/>
      </c>
      <c r="AE3150" s="123" t="str">
        <f t="shared" ref="AE3150:AE3213" si="705">IF($N3150="", "", SUM(AC3150:AD3150))</f>
        <v/>
      </c>
      <c r="AG3150" s="150" t="str">
        <f t="shared" si="702"/>
        <v/>
      </c>
    </row>
    <row r="3151" spans="1:33" x14ac:dyDescent="0.25">
      <c r="A3151" s="56"/>
      <c r="B3151" s="70"/>
      <c r="C3151" s="76"/>
      <c r="D3151" s="73"/>
      <c r="E3151" s="79"/>
      <c r="F3151" s="56"/>
      <c r="G3151" s="13" t="str">
        <f t="shared" si="693"/>
        <v/>
      </c>
      <c r="H3151" s="56"/>
      <c r="K3151" s="128"/>
      <c r="L3151" s="128"/>
      <c r="M3151" s="128"/>
      <c r="N3151" s="84" t="str">
        <f t="shared" si="694"/>
        <v/>
      </c>
      <c r="O3151" s="128"/>
      <c r="P3151" s="84" t="str">
        <f t="shared" si="695"/>
        <v/>
      </c>
      <c r="Q3151" s="84" t="str">
        <f t="shared" si="692"/>
        <v/>
      </c>
      <c r="R3151" s="84" t="str">
        <f t="shared" si="696"/>
        <v/>
      </c>
      <c r="S3151" s="84" t="str">
        <f t="shared" si="697"/>
        <v/>
      </c>
      <c r="U3151" s="84" t="str">
        <f t="shared" si="698"/>
        <v/>
      </c>
      <c r="W3151" s="108" t="str">
        <f>IF($N3151="", "", SUM($D$11:$D3151))</f>
        <v/>
      </c>
      <c r="X3151" s="111" t="str">
        <f t="shared" si="699"/>
        <v/>
      </c>
      <c r="Y3151" s="114" t="str">
        <f t="shared" si="703"/>
        <v/>
      </c>
      <c r="Z3151" s="111" t="str">
        <f>IF(X3151="", "", X3151-SUM($Z$11:$Z3150))</f>
        <v/>
      </c>
      <c r="AA3151" s="111" t="str">
        <f>IF($Y3151="", "", $Y3151-SUM($AA$11:$AA3150))</f>
        <v/>
      </c>
      <c r="AB3151" s="111" t="str">
        <f t="shared" si="704"/>
        <v/>
      </c>
      <c r="AC3151" s="121" t="str">
        <f t="shared" si="700"/>
        <v/>
      </c>
      <c r="AD3151" s="122" t="str">
        <f t="shared" si="701"/>
        <v/>
      </c>
      <c r="AE3151" s="123" t="str">
        <f t="shared" si="705"/>
        <v/>
      </c>
      <c r="AG3151" s="150" t="str">
        <f t="shared" si="702"/>
        <v/>
      </c>
    </row>
    <row r="3152" spans="1:33" x14ac:dyDescent="0.25">
      <c r="A3152" s="56"/>
      <c r="B3152" s="70"/>
      <c r="C3152" s="76"/>
      <c r="D3152" s="73"/>
      <c r="E3152" s="79"/>
      <c r="F3152" s="56"/>
      <c r="G3152" s="13" t="str">
        <f t="shared" si="693"/>
        <v/>
      </c>
      <c r="H3152" s="56"/>
      <c r="K3152" s="128"/>
      <c r="L3152" s="128"/>
      <c r="M3152" s="128"/>
      <c r="N3152" s="84" t="str">
        <f t="shared" si="694"/>
        <v/>
      </c>
      <c r="O3152" s="128"/>
      <c r="P3152" s="84" t="str">
        <f t="shared" si="695"/>
        <v/>
      </c>
      <c r="Q3152" s="84" t="str">
        <f t="shared" si="692"/>
        <v/>
      </c>
      <c r="R3152" s="84" t="str">
        <f t="shared" si="696"/>
        <v/>
      </c>
      <c r="S3152" s="84" t="str">
        <f t="shared" si="697"/>
        <v/>
      </c>
      <c r="U3152" s="84" t="str">
        <f t="shared" si="698"/>
        <v/>
      </c>
      <c r="W3152" s="108" t="str">
        <f>IF($N3152="", "", SUM($D$11:$D3152))</f>
        <v/>
      </c>
      <c r="X3152" s="111" t="str">
        <f t="shared" si="699"/>
        <v/>
      </c>
      <c r="Y3152" s="114" t="str">
        <f t="shared" si="703"/>
        <v/>
      </c>
      <c r="Z3152" s="111" t="str">
        <f>IF(X3152="", "", X3152-SUM($Z$11:$Z3151))</f>
        <v/>
      </c>
      <c r="AA3152" s="111" t="str">
        <f>IF($Y3152="", "", $Y3152-SUM($AA$11:$AA3151))</f>
        <v/>
      </c>
      <c r="AB3152" s="111" t="str">
        <f t="shared" si="704"/>
        <v/>
      </c>
      <c r="AC3152" s="121" t="str">
        <f t="shared" si="700"/>
        <v/>
      </c>
      <c r="AD3152" s="122" t="str">
        <f t="shared" si="701"/>
        <v/>
      </c>
      <c r="AE3152" s="123" t="str">
        <f t="shared" si="705"/>
        <v/>
      </c>
      <c r="AG3152" s="150" t="str">
        <f t="shared" si="702"/>
        <v/>
      </c>
    </row>
    <row r="3153" spans="1:33" x14ac:dyDescent="0.25">
      <c r="A3153" s="56"/>
      <c r="B3153" s="70"/>
      <c r="C3153" s="76"/>
      <c r="D3153" s="73"/>
      <c r="E3153" s="79"/>
      <c r="F3153" s="56"/>
      <c r="G3153" s="13" t="str">
        <f t="shared" si="693"/>
        <v/>
      </c>
      <c r="H3153" s="56"/>
      <c r="K3153" s="128"/>
      <c r="L3153" s="128"/>
      <c r="M3153" s="128"/>
      <c r="N3153" s="84" t="str">
        <f t="shared" si="694"/>
        <v/>
      </c>
      <c r="O3153" s="128"/>
      <c r="P3153" s="84" t="str">
        <f t="shared" si="695"/>
        <v/>
      </c>
      <c r="Q3153" s="84" t="str">
        <f t="shared" si="692"/>
        <v/>
      </c>
      <c r="R3153" s="84" t="str">
        <f t="shared" si="696"/>
        <v/>
      </c>
      <c r="S3153" s="84" t="str">
        <f t="shared" si="697"/>
        <v/>
      </c>
      <c r="U3153" s="84" t="str">
        <f t="shared" si="698"/>
        <v/>
      </c>
      <c r="W3153" s="108" t="str">
        <f>IF($N3153="", "", SUM($D$11:$D3153))</f>
        <v/>
      </c>
      <c r="X3153" s="111" t="str">
        <f t="shared" si="699"/>
        <v/>
      </c>
      <c r="Y3153" s="114" t="str">
        <f t="shared" si="703"/>
        <v/>
      </c>
      <c r="Z3153" s="111" t="str">
        <f>IF(X3153="", "", X3153-SUM($Z$11:$Z3152))</f>
        <v/>
      </c>
      <c r="AA3153" s="111" t="str">
        <f>IF($Y3153="", "", $Y3153-SUM($AA$11:$AA3152))</f>
        <v/>
      </c>
      <c r="AB3153" s="111" t="str">
        <f t="shared" si="704"/>
        <v/>
      </c>
      <c r="AC3153" s="121" t="str">
        <f t="shared" si="700"/>
        <v/>
      </c>
      <c r="AD3153" s="122" t="str">
        <f t="shared" si="701"/>
        <v/>
      </c>
      <c r="AE3153" s="123" t="str">
        <f t="shared" si="705"/>
        <v/>
      </c>
      <c r="AG3153" s="150" t="str">
        <f t="shared" si="702"/>
        <v/>
      </c>
    </row>
    <row r="3154" spans="1:33" x14ac:dyDescent="0.25">
      <c r="A3154" s="56"/>
      <c r="B3154" s="70"/>
      <c r="C3154" s="76"/>
      <c r="D3154" s="73"/>
      <c r="E3154" s="79"/>
      <c r="F3154" s="56"/>
      <c r="G3154" s="13" t="str">
        <f t="shared" si="693"/>
        <v/>
      </c>
      <c r="H3154" s="56"/>
      <c r="K3154" s="128"/>
      <c r="L3154" s="128"/>
      <c r="M3154" s="128"/>
      <c r="N3154" s="84" t="str">
        <f t="shared" si="694"/>
        <v/>
      </c>
      <c r="O3154" s="128"/>
      <c r="P3154" s="84" t="str">
        <f t="shared" si="695"/>
        <v/>
      </c>
      <c r="Q3154" s="84" t="str">
        <f t="shared" si="692"/>
        <v/>
      </c>
      <c r="R3154" s="84" t="str">
        <f t="shared" si="696"/>
        <v/>
      </c>
      <c r="S3154" s="84" t="str">
        <f t="shared" si="697"/>
        <v/>
      </c>
      <c r="U3154" s="84" t="str">
        <f t="shared" si="698"/>
        <v/>
      </c>
      <c r="W3154" s="108" t="str">
        <f>IF($N3154="", "", SUM($D$11:$D3154))</f>
        <v/>
      </c>
      <c r="X3154" s="111" t="str">
        <f t="shared" si="699"/>
        <v/>
      </c>
      <c r="Y3154" s="114" t="str">
        <f t="shared" si="703"/>
        <v/>
      </c>
      <c r="Z3154" s="111" t="str">
        <f>IF(X3154="", "", X3154-SUM($Z$11:$Z3153))</f>
        <v/>
      </c>
      <c r="AA3154" s="111" t="str">
        <f>IF($Y3154="", "", $Y3154-SUM($AA$11:$AA3153))</f>
        <v/>
      </c>
      <c r="AB3154" s="111" t="str">
        <f t="shared" si="704"/>
        <v/>
      </c>
      <c r="AC3154" s="121" t="str">
        <f t="shared" si="700"/>
        <v/>
      </c>
      <c r="AD3154" s="122" t="str">
        <f t="shared" si="701"/>
        <v/>
      </c>
      <c r="AE3154" s="123" t="str">
        <f t="shared" si="705"/>
        <v/>
      </c>
      <c r="AG3154" s="150" t="str">
        <f t="shared" si="702"/>
        <v/>
      </c>
    </row>
    <row r="3155" spans="1:33" x14ac:dyDescent="0.25">
      <c r="A3155" s="56"/>
      <c r="B3155" s="70"/>
      <c r="C3155" s="76"/>
      <c r="D3155" s="73"/>
      <c r="E3155" s="79"/>
      <c r="F3155" s="56"/>
      <c r="G3155" s="13" t="str">
        <f t="shared" si="693"/>
        <v/>
      </c>
      <c r="H3155" s="56"/>
      <c r="K3155" s="128"/>
      <c r="L3155" s="128"/>
      <c r="M3155" s="128"/>
      <c r="N3155" s="84" t="str">
        <f t="shared" si="694"/>
        <v/>
      </c>
      <c r="O3155" s="128"/>
      <c r="P3155" s="84" t="str">
        <f t="shared" si="695"/>
        <v/>
      </c>
      <c r="Q3155" s="84" t="str">
        <f t="shared" si="692"/>
        <v/>
      </c>
      <c r="R3155" s="84" t="str">
        <f t="shared" si="696"/>
        <v/>
      </c>
      <c r="S3155" s="84" t="str">
        <f t="shared" si="697"/>
        <v/>
      </c>
      <c r="U3155" s="84" t="str">
        <f t="shared" si="698"/>
        <v/>
      </c>
      <c r="W3155" s="108" t="str">
        <f>IF($N3155="", "", SUM($D$11:$D3155))</f>
        <v/>
      </c>
      <c r="X3155" s="111" t="str">
        <f t="shared" si="699"/>
        <v/>
      </c>
      <c r="Y3155" s="114" t="str">
        <f t="shared" si="703"/>
        <v/>
      </c>
      <c r="Z3155" s="111" t="str">
        <f>IF(X3155="", "", X3155-SUM($Z$11:$Z3154))</f>
        <v/>
      </c>
      <c r="AA3155" s="111" t="str">
        <f>IF($Y3155="", "", $Y3155-SUM($AA$11:$AA3154))</f>
        <v/>
      </c>
      <c r="AB3155" s="111" t="str">
        <f t="shared" si="704"/>
        <v/>
      </c>
      <c r="AC3155" s="121" t="str">
        <f t="shared" si="700"/>
        <v/>
      </c>
      <c r="AD3155" s="122" t="str">
        <f t="shared" si="701"/>
        <v/>
      </c>
      <c r="AE3155" s="123" t="str">
        <f t="shared" si="705"/>
        <v/>
      </c>
      <c r="AG3155" s="150" t="str">
        <f t="shared" si="702"/>
        <v/>
      </c>
    </row>
    <row r="3156" spans="1:33" x14ac:dyDescent="0.25">
      <c r="A3156" s="56"/>
      <c r="B3156" s="70"/>
      <c r="C3156" s="76"/>
      <c r="D3156" s="73"/>
      <c r="E3156" s="79"/>
      <c r="F3156" s="56"/>
      <c r="G3156" s="13" t="str">
        <f t="shared" si="693"/>
        <v/>
      </c>
      <c r="H3156" s="56"/>
      <c r="K3156" s="128"/>
      <c r="L3156" s="128"/>
      <c r="M3156" s="128"/>
      <c r="N3156" s="84" t="str">
        <f t="shared" si="694"/>
        <v/>
      </c>
      <c r="O3156" s="128"/>
      <c r="P3156" s="84" t="str">
        <f t="shared" si="695"/>
        <v/>
      </c>
      <c r="Q3156" s="84" t="str">
        <f t="shared" si="692"/>
        <v/>
      </c>
      <c r="R3156" s="84" t="str">
        <f t="shared" si="696"/>
        <v/>
      </c>
      <c r="S3156" s="84" t="str">
        <f t="shared" si="697"/>
        <v/>
      </c>
      <c r="U3156" s="84" t="str">
        <f t="shared" si="698"/>
        <v/>
      </c>
      <c r="W3156" s="108" t="str">
        <f>IF($N3156="", "", SUM($D$11:$D3156))</f>
        <v/>
      </c>
      <c r="X3156" s="111" t="str">
        <f t="shared" si="699"/>
        <v/>
      </c>
      <c r="Y3156" s="114" t="str">
        <f t="shared" si="703"/>
        <v/>
      </c>
      <c r="Z3156" s="111" t="str">
        <f>IF(X3156="", "", X3156-SUM($Z$11:$Z3155))</f>
        <v/>
      </c>
      <c r="AA3156" s="111" t="str">
        <f>IF($Y3156="", "", $Y3156-SUM($AA$11:$AA3155))</f>
        <v/>
      </c>
      <c r="AB3156" s="111" t="str">
        <f t="shared" si="704"/>
        <v/>
      </c>
      <c r="AC3156" s="121" t="str">
        <f t="shared" si="700"/>
        <v/>
      </c>
      <c r="AD3156" s="122" t="str">
        <f t="shared" si="701"/>
        <v/>
      </c>
      <c r="AE3156" s="123" t="str">
        <f t="shared" si="705"/>
        <v/>
      </c>
      <c r="AG3156" s="150" t="str">
        <f t="shared" si="702"/>
        <v/>
      </c>
    </row>
    <row r="3157" spans="1:33" x14ac:dyDescent="0.25">
      <c r="A3157" s="56"/>
      <c r="B3157" s="70"/>
      <c r="C3157" s="76"/>
      <c r="D3157" s="73"/>
      <c r="E3157" s="79"/>
      <c r="F3157" s="56"/>
      <c r="G3157" s="13" t="str">
        <f t="shared" si="693"/>
        <v/>
      </c>
      <c r="H3157" s="56"/>
      <c r="K3157" s="128"/>
      <c r="L3157" s="128"/>
      <c r="M3157" s="128"/>
      <c r="N3157" s="84" t="str">
        <f t="shared" si="694"/>
        <v/>
      </c>
      <c r="O3157" s="128"/>
      <c r="P3157" s="84" t="str">
        <f t="shared" si="695"/>
        <v/>
      </c>
      <c r="Q3157" s="84" t="str">
        <f t="shared" si="692"/>
        <v/>
      </c>
      <c r="R3157" s="84" t="str">
        <f t="shared" si="696"/>
        <v/>
      </c>
      <c r="S3157" s="84" t="str">
        <f t="shared" si="697"/>
        <v/>
      </c>
      <c r="U3157" s="84" t="str">
        <f t="shared" si="698"/>
        <v/>
      </c>
      <c r="W3157" s="108" t="str">
        <f>IF($N3157="", "", SUM($D$11:$D3157))</f>
        <v/>
      </c>
      <c r="X3157" s="111" t="str">
        <f t="shared" si="699"/>
        <v/>
      </c>
      <c r="Y3157" s="114" t="str">
        <f t="shared" si="703"/>
        <v/>
      </c>
      <c r="Z3157" s="111" t="str">
        <f>IF(X3157="", "", X3157-SUM($Z$11:$Z3156))</f>
        <v/>
      </c>
      <c r="AA3157" s="111" t="str">
        <f>IF($Y3157="", "", $Y3157-SUM($AA$11:$AA3156))</f>
        <v/>
      </c>
      <c r="AB3157" s="111" t="str">
        <f t="shared" si="704"/>
        <v/>
      </c>
      <c r="AC3157" s="121" t="str">
        <f t="shared" si="700"/>
        <v/>
      </c>
      <c r="AD3157" s="122" t="str">
        <f t="shared" si="701"/>
        <v/>
      </c>
      <c r="AE3157" s="123" t="str">
        <f t="shared" si="705"/>
        <v/>
      </c>
      <c r="AG3157" s="150" t="str">
        <f t="shared" si="702"/>
        <v/>
      </c>
    </row>
    <row r="3158" spans="1:33" x14ac:dyDescent="0.25">
      <c r="A3158" s="56"/>
      <c r="B3158" s="70"/>
      <c r="C3158" s="76"/>
      <c r="D3158" s="73"/>
      <c r="E3158" s="79"/>
      <c r="F3158" s="56"/>
      <c r="G3158" s="13" t="str">
        <f t="shared" si="693"/>
        <v/>
      </c>
      <c r="H3158" s="56"/>
      <c r="K3158" s="128"/>
      <c r="L3158" s="128"/>
      <c r="M3158" s="128"/>
      <c r="N3158" s="84" t="str">
        <f t="shared" si="694"/>
        <v/>
      </c>
      <c r="O3158" s="128"/>
      <c r="P3158" s="84" t="str">
        <f t="shared" si="695"/>
        <v/>
      </c>
      <c r="Q3158" s="84" t="str">
        <f t="shared" si="692"/>
        <v/>
      </c>
      <c r="R3158" s="84" t="str">
        <f t="shared" si="696"/>
        <v/>
      </c>
      <c r="S3158" s="84" t="str">
        <f t="shared" si="697"/>
        <v/>
      </c>
      <c r="U3158" s="84" t="str">
        <f t="shared" si="698"/>
        <v/>
      </c>
      <c r="W3158" s="108" t="str">
        <f>IF($N3158="", "", SUM($D$11:$D3158))</f>
        <v/>
      </c>
      <c r="X3158" s="111" t="str">
        <f t="shared" si="699"/>
        <v/>
      </c>
      <c r="Y3158" s="114" t="str">
        <f t="shared" si="703"/>
        <v/>
      </c>
      <c r="Z3158" s="111" t="str">
        <f>IF(X3158="", "", X3158-SUM($Z$11:$Z3157))</f>
        <v/>
      </c>
      <c r="AA3158" s="111" t="str">
        <f>IF($Y3158="", "", $Y3158-SUM($AA$11:$AA3157))</f>
        <v/>
      </c>
      <c r="AB3158" s="111" t="str">
        <f t="shared" si="704"/>
        <v/>
      </c>
      <c r="AC3158" s="121" t="str">
        <f t="shared" si="700"/>
        <v/>
      </c>
      <c r="AD3158" s="122" t="str">
        <f t="shared" si="701"/>
        <v/>
      </c>
      <c r="AE3158" s="123" t="str">
        <f t="shared" si="705"/>
        <v/>
      </c>
      <c r="AG3158" s="150" t="str">
        <f t="shared" si="702"/>
        <v/>
      </c>
    </row>
    <row r="3159" spans="1:33" x14ac:dyDescent="0.25">
      <c r="A3159" s="56"/>
      <c r="B3159" s="70"/>
      <c r="C3159" s="76"/>
      <c r="D3159" s="73"/>
      <c r="E3159" s="79"/>
      <c r="F3159" s="56"/>
      <c r="G3159" s="13" t="str">
        <f t="shared" si="693"/>
        <v/>
      </c>
      <c r="H3159" s="56"/>
      <c r="K3159" s="128"/>
      <c r="L3159" s="128"/>
      <c r="M3159" s="128"/>
      <c r="N3159" s="84" t="str">
        <f t="shared" si="694"/>
        <v/>
      </c>
      <c r="O3159" s="128"/>
      <c r="P3159" s="84" t="str">
        <f t="shared" si="695"/>
        <v/>
      </c>
      <c r="Q3159" s="84" t="str">
        <f t="shared" si="692"/>
        <v/>
      </c>
      <c r="R3159" s="84" t="str">
        <f t="shared" si="696"/>
        <v/>
      </c>
      <c r="S3159" s="84" t="str">
        <f t="shared" si="697"/>
        <v/>
      </c>
      <c r="U3159" s="84" t="str">
        <f t="shared" si="698"/>
        <v/>
      </c>
      <c r="W3159" s="108" t="str">
        <f>IF($N3159="", "", SUM($D$11:$D3159))</f>
        <v/>
      </c>
      <c r="X3159" s="111" t="str">
        <f t="shared" si="699"/>
        <v/>
      </c>
      <c r="Y3159" s="114" t="str">
        <f t="shared" si="703"/>
        <v/>
      </c>
      <c r="Z3159" s="111" t="str">
        <f>IF(X3159="", "", X3159-SUM($Z$11:$Z3158))</f>
        <v/>
      </c>
      <c r="AA3159" s="111" t="str">
        <f>IF($Y3159="", "", $Y3159-SUM($AA$11:$AA3158))</f>
        <v/>
      </c>
      <c r="AB3159" s="111" t="str">
        <f t="shared" si="704"/>
        <v/>
      </c>
      <c r="AC3159" s="121" t="str">
        <f t="shared" si="700"/>
        <v/>
      </c>
      <c r="AD3159" s="122" t="str">
        <f t="shared" si="701"/>
        <v/>
      </c>
      <c r="AE3159" s="123" t="str">
        <f t="shared" si="705"/>
        <v/>
      </c>
      <c r="AG3159" s="150" t="str">
        <f t="shared" si="702"/>
        <v/>
      </c>
    </row>
    <row r="3160" spans="1:33" x14ac:dyDescent="0.25">
      <c r="A3160" s="56"/>
      <c r="B3160" s="70"/>
      <c r="C3160" s="76"/>
      <c r="D3160" s="73"/>
      <c r="E3160" s="79"/>
      <c r="F3160" s="56"/>
      <c r="G3160" s="13" t="str">
        <f t="shared" si="693"/>
        <v/>
      </c>
      <c r="H3160" s="56"/>
      <c r="K3160" s="128"/>
      <c r="L3160" s="128"/>
      <c r="M3160" s="128"/>
      <c r="N3160" s="84" t="str">
        <f t="shared" si="694"/>
        <v/>
      </c>
      <c r="O3160" s="128"/>
      <c r="P3160" s="84" t="str">
        <f t="shared" si="695"/>
        <v/>
      </c>
      <c r="Q3160" s="84" t="str">
        <f t="shared" si="692"/>
        <v/>
      </c>
      <c r="R3160" s="84" t="str">
        <f t="shared" si="696"/>
        <v/>
      </c>
      <c r="S3160" s="84" t="str">
        <f t="shared" si="697"/>
        <v/>
      </c>
      <c r="U3160" s="84" t="str">
        <f t="shared" si="698"/>
        <v/>
      </c>
      <c r="W3160" s="108" t="str">
        <f>IF($N3160="", "", SUM($D$11:$D3160))</f>
        <v/>
      </c>
      <c r="X3160" s="111" t="str">
        <f t="shared" si="699"/>
        <v/>
      </c>
      <c r="Y3160" s="114" t="str">
        <f t="shared" si="703"/>
        <v/>
      </c>
      <c r="Z3160" s="111" t="str">
        <f>IF(X3160="", "", X3160-SUM($Z$11:$Z3159))</f>
        <v/>
      </c>
      <c r="AA3160" s="111" t="str">
        <f>IF($Y3160="", "", $Y3160-SUM($AA$11:$AA3159))</f>
        <v/>
      </c>
      <c r="AB3160" s="111" t="str">
        <f t="shared" si="704"/>
        <v/>
      </c>
      <c r="AC3160" s="121" t="str">
        <f t="shared" si="700"/>
        <v/>
      </c>
      <c r="AD3160" s="122" t="str">
        <f t="shared" si="701"/>
        <v/>
      </c>
      <c r="AE3160" s="123" t="str">
        <f t="shared" si="705"/>
        <v/>
      </c>
      <c r="AG3160" s="150" t="str">
        <f t="shared" si="702"/>
        <v/>
      </c>
    </row>
    <row r="3161" spans="1:33" x14ac:dyDescent="0.25">
      <c r="A3161" s="56"/>
      <c r="B3161" s="70"/>
      <c r="C3161" s="76"/>
      <c r="D3161" s="73"/>
      <c r="E3161" s="79"/>
      <c r="F3161" s="56"/>
      <c r="G3161" s="13" t="str">
        <f t="shared" si="693"/>
        <v/>
      </c>
      <c r="H3161" s="56"/>
      <c r="K3161" s="128"/>
      <c r="L3161" s="128"/>
      <c r="M3161" s="128"/>
      <c r="N3161" s="84" t="str">
        <f t="shared" si="694"/>
        <v/>
      </c>
      <c r="O3161" s="128"/>
      <c r="P3161" s="84" t="str">
        <f t="shared" si="695"/>
        <v/>
      </c>
      <c r="Q3161" s="84" t="str">
        <f t="shared" si="692"/>
        <v/>
      </c>
      <c r="R3161" s="84" t="str">
        <f t="shared" si="696"/>
        <v/>
      </c>
      <c r="S3161" s="84" t="str">
        <f t="shared" si="697"/>
        <v/>
      </c>
      <c r="U3161" s="84" t="str">
        <f t="shared" si="698"/>
        <v/>
      </c>
      <c r="W3161" s="108" t="str">
        <f>IF($N3161="", "", SUM($D$11:$D3161))</f>
        <v/>
      </c>
      <c r="X3161" s="111" t="str">
        <f t="shared" si="699"/>
        <v/>
      </c>
      <c r="Y3161" s="114" t="str">
        <f t="shared" si="703"/>
        <v/>
      </c>
      <c r="Z3161" s="111" t="str">
        <f>IF(X3161="", "", X3161-SUM($Z$11:$Z3160))</f>
        <v/>
      </c>
      <c r="AA3161" s="111" t="str">
        <f>IF($Y3161="", "", $Y3161-SUM($AA$11:$AA3160))</f>
        <v/>
      </c>
      <c r="AB3161" s="111" t="str">
        <f t="shared" si="704"/>
        <v/>
      </c>
      <c r="AC3161" s="121" t="str">
        <f t="shared" si="700"/>
        <v/>
      </c>
      <c r="AD3161" s="122" t="str">
        <f t="shared" si="701"/>
        <v/>
      </c>
      <c r="AE3161" s="123" t="str">
        <f t="shared" si="705"/>
        <v/>
      </c>
      <c r="AG3161" s="150" t="str">
        <f t="shared" si="702"/>
        <v/>
      </c>
    </row>
    <row r="3162" spans="1:33" x14ac:dyDescent="0.25">
      <c r="A3162" s="56"/>
      <c r="B3162" s="70"/>
      <c r="C3162" s="76"/>
      <c r="D3162" s="73"/>
      <c r="E3162" s="79"/>
      <c r="F3162" s="56"/>
      <c r="G3162" s="13" t="str">
        <f t="shared" si="693"/>
        <v/>
      </c>
      <c r="H3162" s="56"/>
      <c r="K3162" s="128"/>
      <c r="L3162" s="128"/>
      <c r="M3162" s="128"/>
      <c r="N3162" s="84" t="str">
        <f t="shared" si="694"/>
        <v/>
      </c>
      <c r="O3162" s="128"/>
      <c r="P3162" s="84" t="str">
        <f t="shared" si="695"/>
        <v/>
      </c>
      <c r="Q3162" s="84" t="str">
        <f t="shared" si="692"/>
        <v/>
      </c>
      <c r="R3162" s="84" t="str">
        <f t="shared" si="696"/>
        <v/>
      </c>
      <c r="S3162" s="84" t="str">
        <f t="shared" si="697"/>
        <v/>
      </c>
      <c r="U3162" s="84" t="str">
        <f t="shared" si="698"/>
        <v/>
      </c>
      <c r="W3162" s="108" t="str">
        <f>IF($N3162="", "", SUM($D$11:$D3162))</f>
        <v/>
      </c>
      <c r="X3162" s="111" t="str">
        <f t="shared" si="699"/>
        <v/>
      </c>
      <c r="Y3162" s="114" t="str">
        <f t="shared" si="703"/>
        <v/>
      </c>
      <c r="Z3162" s="111" t="str">
        <f>IF(X3162="", "", X3162-SUM($Z$11:$Z3161))</f>
        <v/>
      </c>
      <c r="AA3162" s="111" t="str">
        <f>IF($Y3162="", "", $Y3162-SUM($AA$11:$AA3161))</f>
        <v/>
      </c>
      <c r="AB3162" s="111" t="str">
        <f t="shared" si="704"/>
        <v/>
      </c>
      <c r="AC3162" s="121" t="str">
        <f t="shared" si="700"/>
        <v/>
      </c>
      <c r="AD3162" s="122" t="str">
        <f t="shared" si="701"/>
        <v/>
      </c>
      <c r="AE3162" s="123" t="str">
        <f t="shared" si="705"/>
        <v/>
      </c>
      <c r="AG3162" s="150" t="str">
        <f t="shared" si="702"/>
        <v/>
      </c>
    </row>
    <row r="3163" spans="1:33" x14ac:dyDescent="0.25">
      <c r="A3163" s="56"/>
      <c r="B3163" s="70"/>
      <c r="C3163" s="76"/>
      <c r="D3163" s="73"/>
      <c r="E3163" s="79"/>
      <c r="F3163" s="56"/>
      <c r="G3163" s="13" t="str">
        <f t="shared" si="693"/>
        <v/>
      </c>
      <c r="H3163" s="56"/>
      <c r="K3163" s="128"/>
      <c r="L3163" s="128"/>
      <c r="M3163" s="128"/>
      <c r="N3163" s="84" t="str">
        <f t="shared" si="694"/>
        <v/>
      </c>
      <c r="O3163" s="128"/>
      <c r="P3163" s="84" t="str">
        <f t="shared" si="695"/>
        <v/>
      </c>
      <c r="Q3163" s="84" t="str">
        <f t="shared" si="692"/>
        <v/>
      </c>
      <c r="R3163" s="84" t="str">
        <f t="shared" si="696"/>
        <v/>
      </c>
      <c r="S3163" s="84" t="str">
        <f t="shared" si="697"/>
        <v/>
      </c>
      <c r="U3163" s="84" t="str">
        <f t="shared" si="698"/>
        <v/>
      </c>
      <c r="W3163" s="108" t="str">
        <f>IF($N3163="", "", SUM($D$11:$D3163))</f>
        <v/>
      </c>
      <c r="X3163" s="111" t="str">
        <f t="shared" si="699"/>
        <v/>
      </c>
      <c r="Y3163" s="114" t="str">
        <f t="shared" si="703"/>
        <v/>
      </c>
      <c r="Z3163" s="111" t="str">
        <f>IF(X3163="", "", X3163-SUM($Z$11:$Z3162))</f>
        <v/>
      </c>
      <c r="AA3163" s="111" t="str">
        <f>IF($Y3163="", "", $Y3163-SUM($AA$11:$AA3162))</f>
        <v/>
      </c>
      <c r="AB3163" s="111" t="str">
        <f t="shared" si="704"/>
        <v/>
      </c>
      <c r="AC3163" s="121" t="str">
        <f t="shared" si="700"/>
        <v/>
      </c>
      <c r="AD3163" s="122" t="str">
        <f t="shared" si="701"/>
        <v/>
      </c>
      <c r="AE3163" s="123" t="str">
        <f t="shared" si="705"/>
        <v/>
      </c>
      <c r="AG3163" s="150" t="str">
        <f t="shared" si="702"/>
        <v/>
      </c>
    </row>
    <row r="3164" spans="1:33" x14ac:dyDescent="0.25">
      <c r="A3164" s="56"/>
      <c r="B3164" s="70"/>
      <c r="C3164" s="76"/>
      <c r="D3164" s="73"/>
      <c r="E3164" s="79"/>
      <c r="F3164" s="56"/>
      <c r="G3164" s="13" t="str">
        <f t="shared" si="693"/>
        <v/>
      </c>
      <c r="H3164" s="56"/>
      <c r="K3164" s="128"/>
      <c r="L3164" s="128"/>
      <c r="M3164" s="128"/>
      <c r="N3164" s="84" t="str">
        <f t="shared" si="694"/>
        <v/>
      </c>
      <c r="O3164" s="128"/>
      <c r="P3164" s="84" t="str">
        <f t="shared" si="695"/>
        <v/>
      </c>
      <c r="Q3164" s="84" t="str">
        <f t="shared" si="692"/>
        <v/>
      </c>
      <c r="R3164" s="84" t="str">
        <f t="shared" si="696"/>
        <v/>
      </c>
      <c r="S3164" s="84" t="str">
        <f t="shared" si="697"/>
        <v/>
      </c>
      <c r="U3164" s="84" t="str">
        <f t="shared" si="698"/>
        <v/>
      </c>
      <c r="W3164" s="108" t="str">
        <f>IF($N3164="", "", SUM($D$11:$D3164))</f>
        <v/>
      </c>
      <c r="X3164" s="111" t="str">
        <f t="shared" si="699"/>
        <v/>
      </c>
      <c r="Y3164" s="114" t="str">
        <f t="shared" si="703"/>
        <v/>
      </c>
      <c r="Z3164" s="111" t="str">
        <f>IF(X3164="", "", X3164-SUM($Z$11:$Z3163))</f>
        <v/>
      </c>
      <c r="AA3164" s="111" t="str">
        <f>IF($Y3164="", "", $Y3164-SUM($AA$11:$AA3163))</f>
        <v/>
      </c>
      <c r="AB3164" s="111" t="str">
        <f t="shared" si="704"/>
        <v/>
      </c>
      <c r="AC3164" s="121" t="str">
        <f t="shared" si="700"/>
        <v/>
      </c>
      <c r="AD3164" s="122" t="str">
        <f t="shared" si="701"/>
        <v/>
      </c>
      <c r="AE3164" s="123" t="str">
        <f t="shared" si="705"/>
        <v/>
      </c>
      <c r="AG3164" s="150" t="str">
        <f t="shared" si="702"/>
        <v/>
      </c>
    </row>
    <row r="3165" spans="1:33" x14ac:dyDescent="0.25">
      <c r="A3165" s="56"/>
      <c r="B3165" s="70"/>
      <c r="C3165" s="76"/>
      <c r="D3165" s="73"/>
      <c r="E3165" s="79"/>
      <c r="F3165" s="56"/>
      <c r="G3165" s="13" t="str">
        <f t="shared" si="693"/>
        <v/>
      </c>
      <c r="H3165" s="56"/>
      <c r="K3165" s="128"/>
      <c r="L3165" s="128"/>
      <c r="M3165" s="128"/>
      <c r="N3165" s="84" t="str">
        <f t="shared" si="694"/>
        <v/>
      </c>
      <c r="O3165" s="128"/>
      <c r="P3165" s="84" t="str">
        <f t="shared" si="695"/>
        <v/>
      </c>
      <c r="Q3165" s="84" t="str">
        <f t="shared" si="692"/>
        <v/>
      </c>
      <c r="R3165" s="84" t="str">
        <f t="shared" si="696"/>
        <v/>
      </c>
      <c r="S3165" s="84" t="str">
        <f t="shared" si="697"/>
        <v/>
      </c>
      <c r="U3165" s="84" t="str">
        <f t="shared" si="698"/>
        <v/>
      </c>
      <c r="W3165" s="108" t="str">
        <f>IF($N3165="", "", SUM($D$11:$D3165))</f>
        <v/>
      </c>
      <c r="X3165" s="111" t="str">
        <f t="shared" si="699"/>
        <v/>
      </c>
      <c r="Y3165" s="114" t="str">
        <f t="shared" si="703"/>
        <v/>
      </c>
      <c r="Z3165" s="111" t="str">
        <f>IF(X3165="", "", X3165-SUM($Z$11:$Z3164))</f>
        <v/>
      </c>
      <c r="AA3165" s="111" t="str">
        <f>IF($Y3165="", "", $Y3165-SUM($AA$11:$AA3164))</f>
        <v/>
      </c>
      <c r="AB3165" s="111" t="str">
        <f t="shared" si="704"/>
        <v/>
      </c>
      <c r="AC3165" s="121" t="str">
        <f t="shared" si="700"/>
        <v/>
      </c>
      <c r="AD3165" s="122" t="str">
        <f t="shared" si="701"/>
        <v/>
      </c>
      <c r="AE3165" s="123" t="str">
        <f t="shared" si="705"/>
        <v/>
      </c>
      <c r="AG3165" s="150" t="str">
        <f t="shared" si="702"/>
        <v/>
      </c>
    </row>
    <row r="3166" spans="1:33" x14ac:dyDescent="0.25">
      <c r="A3166" s="56"/>
      <c r="B3166" s="70"/>
      <c r="C3166" s="76"/>
      <c r="D3166" s="73"/>
      <c r="E3166" s="79"/>
      <c r="F3166" s="56"/>
      <c r="G3166" s="13" t="str">
        <f t="shared" si="693"/>
        <v/>
      </c>
      <c r="H3166" s="56"/>
      <c r="K3166" s="128"/>
      <c r="L3166" s="128"/>
      <c r="M3166" s="128"/>
      <c r="N3166" s="84" t="str">
        <f t="shared" si="694"/>
        <v/>
      </c>
      <c r="O3166" s="128"/>
      <c r="P3166" s="84" t="str">
        <f t="shared" si="695"/>
        <v/>
      </c>
      <c r="Q3166" s="84" t="str">
        <f t="shared" si="692"/>
        <v/>
      </c>
      <c r="R3166" s="84" t="str">
        <f t="shared" si="696"/>
        <v/>
      </c>
      <c r="S3166" s="84" t="str">
        <f t="shared" si="697"/>
        <v/>
      </c>
      <c r="U3166" s="84" t="str">
        <f t="shared" si="698"/>
        <v/>
      </c>
      <c r="W3166" s="108" t="str">
        <f>IF($N3166="", "", SUM($D$11:$D3166))</f>
        <v/>
      </c>
      <c r="X3166" s="111" t="str">
        <f t="shared" si="699"/>
        <v/>
      </c>
      <c r="Y3166" s="114" t="str">
        <f t="shared" si="703"/>
        <v/>
      </c>
      <c r="Z3166" s="111" t="str">
        <f>IF(X3166="", "", X3166-SUM($Z$11:$Z3165))</f>
        <v/>
      </c>
      <c r="AA3166" s="111" t="str">
        <f>IF($Y3166="", "", $Y3166-SUM($AA$11:$AA3165))</f>
        <v/>
      </c>
      <c r="AB3166" s="111" t="str">
        <f t="shared" si="704"/>
        <v/>
      </c>
      <c r="AC3166" s="121" t="str">
        <f t="shared" si="700"/>
        <v/>
      </c>
      <c r="AD3166" s="122" t="str">
        <f t="shared" si="701"/>
        <v/>
      </c>
      <c r="AE3166" s="123" t="str">
        <f t="shared" si="705"/>
        <v/>
      </c>
      <c r="AG3166" s="150" t="str">
        <f t="shared" si="702"/>
        <v/>
      </c>
    </row>
    <row r="3167" spans="1:33" x14ac:dyDescent="0.25">
      <c r="A3167" s="56"/>
      <c r="B3167" s="70"/>
      <c r="C3167" s="76"/>
      <c r="D3167" s="73"/>
      <c r="E3167" s="79"/>
      <c r="F3167" s="56"/>
      <c r="G3167" s="13" t="str">
        <f t="shared" si="693"/>
        <v/>
      </c>
      <c r="H3167" s="56"/>
      <c r="K3167" s="128"/>
      <c r="L3167" s="128"/>
      <c r="M3167" s="128"/>
      <c r="N3167" s="84" t="str">
        <f t="shared" si="694"/>
        <v/>
      </c>
      <c r="O3167" s="128"/>
      <c r="P3167" s="84" t="str">
        <f t="shared" si="695"/>
        <v/>
      </c>
      <c r="Q3167" s="84" t="str">
        <f t="shared" si="692"/>
        <v/>
      </c>
      <c r="R3167" s="84" t="str">
        <f t="shared" si="696"/>
        <v/>
      </c>
      <c r="S3167" s="84" t="str">
        <f t="shared" si="697"/>
        <v/>
      </c>
      <c r="U3167" s="84" t="str">
        <f t="shared" si="698"/>
        <v/>
      </c>
      <c r="W3167" s="108" t="str">
        <f>IF($N3167="", "", SUM($D$11:$D3167))</f>
        <v/>
      </c>
      <c r="X3167" s="111" t="str">
        <f t="shared" si="699"/>
        <v/>
      </c>
      <c r="Y3167" s="114" t="str">
        <f t="shared" si="703"/>
        <v/>
      </c>
      <c r="Z3167" s="111" t="str">
        <f>IF(X3167="", "", X3167-SUM($Z$11:$Z3166))</f>
        <v/>
      </c>
      <c r="AA3167" s="111" t="str">
        <f>IF($Y3167="", "", $Y3167-SUM($AA$11:$AA3166))</f>
        <v/>
      </c>
      <c r="AB3167" s="111" t="str">
        <f t="shared" si="704"/>
        <v/>
      </c>
      <c r="AC3167" s="121" t="str">
        <f t="shared" si="700"/>
        <v/>
      </c>
      <c r="AD3167" s="122" t="str">
        <f t="shared" si="701"/>
        <v/>
      </c>
      <c r="AE3167" s="123" t="str">
        <f t="shared" si="705"/>
        <v/>
      </c>
      <c r="AG3167" s="150" t="str">
        <f t="shared" si="702"/>
        <v/>
      </c>
    </row>
    <row r="3168" spans="1:33" x14ac:dyDescent="0.25">
      <c r="A3168" s="56"/>
      <c r="B3168" s="70"/>
      <c r="C3168" s="76"/>
      <c r="D3168" s="73"/>
      <c r="E3168" s="79"/>
      <c r="F3168" s="56"/>
      <c r="G3168" s="13" t="str">
        <f t="shared" si="693"/>
        <v/>
      </c>
      <c r="H3168" s="56"/>
      <c r="K3168" s="128"/>
      <c r="L3168" s="128"/>
      <c r="M3168" s="128"/>
      <c r="N3168" s="84" t="str">
        <f t="shared" si="694"/>
        <v/>
      </c>
      <c r="O3168" s="128"/>
      <c r="P3168" s="84" t="str">
        <f t="shared" si="695"/>
        <v/>
      </c>
      <c r="Q3168" s="84" t="str">
        <f t="shared" si="692"/>
        <v/>
      </c>
      <c r="R3168" s="84" t="str">
        <f t="shared" si="696"/>
        <v/>
      </c>
      <c r="S3168" s="84" t="str">
        <f t="shared" si="697"/>
        <v/>
      </c>
      <c r="U3168" s="84" t="str">
        <f t="shared" si="698"/>
        <v/>
      </c>
      <c r="W3168" s="108" t="str">
        <f>IF($N3168="", "", SUM($D$11:$D3168))</f>
        <v/>
      </c>
      <c r="X3168" s="111" t="str">
        <f t="shared" si="699"/>
        <v/>
      </c>
      <c r="Y3168" s="114" t="str">
        <f t="shared" si="703"/>
        <v/>
      </c>
      <c r="Z3168" s="111" t="str">
        <f>IF(X3168="", "", X3168-SUM($Z$11:$Z3167))</f>
        <v/>
      </c>
      <c r="AA3168" s="111" t="str">
        <f>IF($Y3168="", "", $Y3168-SUM($AA$11:$AA3167))</f>
        <v/>
      </c>
      <c r="AB3168" s="111" t="str">
        <f t="shared" si="704"/>
        <v/>
      </c>
      <c r="AC3168" s="121" t="str">
        <f t="shared" si="700"/>
        <v/>
      </c>
      <c r="AD3168" s="122" t="str">
        <f t="shared" si="701"/>
        <v/>
      </c>
      <c r="AE3168" s="123" t="str">
        <f t="shared" si="705"/>
        <v/>
      </c>
      <c r="AG3168" s="150" t="str">
        <f t="shared" si="702"/>
        <v/>
      </c>
    </row>
    <row r="3169" spans="1:33" x14ac:dyDescent="0.25">
      <c r="A3169" s="56"/>
      <c r="B3169" s="70"/>
      <c r="C3169" s="76"/>
      <c r="D3169" s="73"/>
      <c r="E3169" s="79"/>
      <c r="F3169" s="56"/>
      <c r="G3169" s="13" t="str">
        <f t="shared" si="693"/>
        <v/>
      </c>
      <c r="H3169" s="56"/>
      <c r="K3169" s="128"/>
      <c r="L3169" s="128"/>
      <c r="M3169" s="128"/>
      <c r="N3169" s="84" t="str">
        <f t="shared" si="694"/>
        <v/>
      </c>
      <c r="O3169" s="128"/>
      <c r="P3169" s="84" t="str">
        <f t="shared" si="695"/>
        <v/>
      </c>
      <c r="Q3169" s="84" t="str">
        <f t="shared" si="692"/>
        <v/>
      </c>
      <c r="R3169" s="84" t="str">
        <f t="shared" si="696"/>
        <v/>
      </c>
      <c r="S3169" s="84" t="str">
        <f t="shared" si="697"/>
        <v/>
      </c>
      <c r="U3169" s="84" t="str">
        <f t="shared" si="698"/>
        <v/>
      </c>
      <c r="W3169" s="108" t="str">
        <f>IF($N3169="", "", SUM($D$11:$D3169))</f>
        <v/>
      </c>
      <c r="X3169" s="111" t="str">
        <f t="shared" si="699"/>
        <v/>
      </c>
      <c r="Y3169" s="114" t="str">
        <f t="shared" si="703"/>
        <v/>
      </c>
      <c r="Z3169" s="111" t="str">
        <f>IF(X3169="", "", X3169-SUM($Z$11:$Z3168))</f>
        <v/>
      </c>
      <c r="AA3169" s="111" t="str">
        <f>IF($Y3169="", "", $Y3169-SUM($AA$11:$AA3168))</f>
        <v/>
      </c>
      <c r="AB3169" s="111" t="str">
        <f t="shared" si="704"/>
        <v/>
      </c>
      <c r="AC3169" s="121" t="str">
        <f t="shared" si="700"/>
        <v/>
      </c>
      <c r="AD3169" s="122" t="str">
        <f t="shared" si="701"/>
        <v/>
      </c>
      <c r="AE3169" s="123" t="str">
        <f t="shared" si="705"/>
        <v/>
      </c>
      <c r="AG3169" s="150" t="str">
        <f t="shared" si="702"/>
        <v/>
      </c>
    </row>
    <row r="3170" spans="1:33" x14ac:dyDescent="0.25">
      <c r="A3170" s="56"/>
      <c r="B3170" s="70"/>
      <c r="C3170" s="76"/>
      <c r="D3170" s="73"/>
      <c r="E3170" s="79"/>
      <c r="F3170" s="56"/>
      <c r="G3170" s="13" t="str">
        <f t="shared" si="693"/>
        <v/>
      </c>
      <c r="H3170" s="56"/>
      <c r="K3170" s="128"/>
      <c r="L3170" s="128"/>
      <c r="M3170" s="128"/>
      <c r="N3170" s="84" t="str">
        <f t="shared" si="694"/>
        <v/>
      </c>
      <c r="O3170" s="128"/>
      <c r="P3170" s="84" t="str">
        <f t="shared" si="695"/>
        <v/>
      </c>
      <c r="Q3170" s="84" t="str">
        <f t="shared" si="692"/>
        <v/>
      </c>
      <c r="R3170" s="84" t="str">
        <f t="shared" si="696"/>
        <v/>
      </c>
      <c r="S3170" s="84" t="str">
        <f t="shared" si="697"/>
        <v/>
      </c>
      <c r="U3170" s="84" t="str">
        <f t="shared" si="698"/>
        <v/>
      </c>
      <c r="W3170" s="108" t="str">
        <f>IF($N3170="", "", SUM($D$11:$D3170))</f>
        <v/>
      </c>
      <c r="X3170" s="111" t="str">
        <f t="shared" si="699"/>
        <v/>
      </c>
      <c r="Y3170" s="114" t="str">
        <f t="shared" si="703"/>
        <v/>
      </c>
      <c r="Z3170" s="111" t="str">
        <f>IF(X3170="", "", X3170-SUM($Z$11:$Z3169))</f>
        <v/>
      </c>
      <c r="AA3170" s="111" t="str">
        <f>IF($Y3170="", "", $Y3170-SUM($AA$11:$AA3169))</f>
        <v/>
      </c>
      <c r="AB3170" s="111" t="str">
        <f t="shared" si="704"/>
        <v/>
      </c>
      <c r="AC3170" s="121" t="str">
        <f t="shared" si="700"/>
        <v/>
      </c>
      <c r="AD3170" s="122" t="str">
        <f t="shared" si="701"/>
        <v/>
      </c>
      <c r="AE3170" s="123" t="str">
        <f t="shared" si="705"/>
        <v/>
      </c>
      <c r="AG3170" s="150" t="str">
        <f t="shared" si="702"/>
        <v/>
      </c>
    </row>
    <row r="3171" spans="1:33" x14ac:dyDescent="0.25">
      <c r="A3171" s="56"/>
      <c r="B3171" s="70"/>
      <c r="C3171" s="76"/>
      <c r="D3171" s="73"/>
      <c r="E3171" s="79"/>
      <c r="F3171" s="56"/>
      <c r="G3171" s="13" t="str">
        <f t="shared" si="693"/>
        <v/>
      </c>
      <c r="H3171" s="56"/>
      <c r="K3171" s="128"/>
      <c r="L3171" s="128"/>
      <c r="M3171" s="128"/>
      <c r="N3171" s="84" t="str">
        <f t="shared" si="694"/>
        <v/>
      </c>
      <c r="O3171" s="128"/>
      <c r="P3171" s="84" t="str">
        <f t="shared" si="695"/>
        <v/>
      </c>
      <c r="Q3171" s="84" t="str">
        <f t="shared" si="692"/>
        <v/>
      </c>
      <c r="R3171" s="84" t="str">
        <f t="shared" si="696"/>
        <v/>
      </c>
      <c r="S3171" s="84" t="str">
        <f t="shared" si="697"/>
        <v/>
      </c>
      <c r="U3171" s="84" t="str">
        <f t="shared" si="698"/>
        <v/>
      </c>
      <c r="W3171" s="108" t="str">
        <f>IF($N3171="", "", SUM($D$11:$D3171))</f>
        <v/>
      </c>
      <c r="X3171" s="111" t="str">
        <f t="shared" si="699"/>
        <v/>
      </c>
      <c r="Y3171" s="114" t="str">
        <f t="shared" si="703"/>
        <v/>
      </c>
      <c r="Z3171" s="111" t="str">
        <f>IF(X3171="", "", X3171-SUM($Z$11:$Z3170))</f>
        <v/>
      </c>
      <c r="AA3171" s="111" t="str">
        <f>IF($Y3171="", "", $Y3171-SUM($AA$11:$AA3170))</f>
        <v/>
      </c>
      <c r="AB3171" s="111" t="str">
        <f t="shared" si="704"/>
        <v/>
      </c>
      <c r="AC3171" s="121" t="str">
        <f t="shared" si="700"/>
        <v/>
      </c>
      <c r="AD3171" s="122" t="str">
        <f t="shared" si="701"/>
        <v/>
      </c>
      <c r="AE3171" s="123" t="str">
        <f t="shared" si="705"/>
        <v/>
      </c>
      <c r="AG3171" s="150" t="str">
        <f t="shared" si="702"/>
        <v/>
      </c>
    </row>
    <row r="3172" spans="1:33" x14ac:dyDescent="0.25">
      <c r="A3172" s="56"/>
      <c r="B3172" s="70"/>
      <c r="C3172" s="76"/>
      <c r="D3172" s="73"/>
      <c r="E3172" s="79"/>
      <c r="F3172" s="56"/>
      <c r="G3172" s="13" t="str">
        <f t="shared" si="693"/>
        <v/>
      </c>
      <c r="H3172" s="56"/>
      <c r="K3172" s="128"/>
      <c r="L3172" s="128"/>
      <c r="M3172" s="128"/>
      <c r="N3172" s="84" t="str">
        <f t="shared" si="694"/>
        <v/>
      </c>
      <c r="O3172" s="128"/>
      <c r="P3172" s="84" t="str">
        <f t="shared" si="695"/>
        <v/>
      </c>
      <c r="Q3172" s="84" t="str">
        <f t="shared" si="692"/>
        <v/>
      </c>
      <c r="R3172" s="84" t="str">
        <f t="shared" si="696"/>
        <v/>
      </c>
      <c r="S3172" s="84" t="str">
        <f t="shared" si="697"/>
        <v/>
      </c>
      <c r="U3172" s="84" t="str">
        <f t="shared" si="698"/>
        <v/>
      </c>
      <c r="W3172" s="108" t="str">
        <f>IF($N3172="", "", SUM($D$11:$D3172))</f>
        <v/>
      </c>
      <c r="X3172" s="111" t="str">
        <f t="shared" si="699"/>
        <v/>
      </c>
      <c r="Y3172" s="114" t="str">
        <f t="shared" si="703"/>
        <v/>
      </c>
      <c r="Z3172" s="111" t="str">
        <f>IF(X3172="", "", X3172-SUM($Z$11:$Z3171))</f>
        <v/>
      </c>
      <c r="AA3172" s="111" t="str">
        <f>IF($Y3172="", "", $Y3172-SUM($AA$11:$AA3171))</f>
        <v/>
      </c>
      <c r="AB3172" s="111" t="str">
        <f t="shared" si="704"/>
        <v/>
      </c>
      <c r="AC3172" s="121" t="str">
        <f t="shared" si="700"/>
        <v/>
      </c>
      <c r="AD3172" s="122" t="str">
        <f t="shared" si="701"/>
        <v/>
      </c>
      <c r="AE3172" s="123" t="str">
        <f t="shared" si="705"/>
        <v/>
      </c>
      <c r="AG3172" s="150" t="str">
        <f t="shared" si="702"/>
        <v/>
      </c>
    </row>
    <row r="3173" spans="1:33" x14ac:dyDescent="0.25">
      <c r="A3173" s="56"/>
      <c r="B3173" s="70"/>
      <c r="C3173" s="76"/>
      <c r="D3173" s="73"/>
      <c r="E3173" s="79"/>
      <c r="F3173" s="56"/>
      <c r="G3173" s="13" t="str">
        <f t="shared" si="693"/>
        <v/>
      </c>
      <c r="H3173" s="56"/>
      <c r="K3173" s="128"/>
      <c r="L3173" s="128"/>
      <c r="M3173" s="128"/>
      <c r="N3173" s="84" t="str">
        <f t="shared" si="694"/>
        <v/>
      </c>
      <c r="O3173" s="128"/>
      <c r="P3173" s="84" t="str">
        <f t="shared" si="695"/>
        <v/>
      </c>
      <c r="Q3173" s="84" t="str">
        <f t="shared" si="692"/>
        <v/>
      </c>
      <c r="R3173" s="84" t="str">
        <f t="shared" si="696"/>
        <v/>
      </c>
      <c r="S3173" s="84" t="str">
        <f t="shared" si="697"/>
        <v/>
      </c>
      <c r="U3173" s="84" t="str">
        <f t="shared" si="698"/>
        <v/>
      </c>
      <c r="W3173" s="108" t="str">
        <f>IF($N3173="", "", SUM($D$11:$D3173))</f>
        <v/>
      </c>
      <c r="X3173" s="111" t="str">
        <f t="shared" si="699"/>
        <v/>
      </c>
      <c r="Y3173" s="114" t="str">
        <f t="shared" si="703"/>
        <v/>
      </c>
      <c r="Z3173" s="111" t="str">
        <f>IF(X3173="", "", X3173-SUM($Z$11:$Z3172))</f>
        <v/>
      </c>
      <c r="AA3173" s="111" t="str">
        <f>IF($Y3173="", "", $Y3173-SUM($AA$11:$AA3172))</f>
        <v/>
      </c>
      <c r="AB3173" s="111" t="str">
        <f t="shared" si="704"/>
        <v/>
      </c>
      <c r="AC3173" s="121" t="str">
        <f t="shared" si="700"/>
        <v/>
      </c>
      <c r="AD3173" s="122" t="str">
        <f t="shared" si="701"/>
        <v/>
      </c>
      <c r="AE3173" s="123" t="str">
        <f t="shared" si="705"/>
        <v/>
      </c>
      <c r="AG3173" s="150" t="str">
        <f t="shared" si="702"/>
        <v/>
      </c>
    </row>
    <row r="3174" spans="1:33" x14ac:dyDescent="0.25">
      <c r="A3174" s="56"/>
      <c r="B3174" s="70"/>
      <c r="C3174" s="76"/>
      <c r="D3174" s="73"/>
      <c r="E3174" s="79"/>
      <c r="F3174" s="56"/>
      <c r="G3174" s="13" t="str">
        <f t="shared" si="693"/>
        <v/>
      </c>
      <c r="H3174" s="56"/>
      <c r="K3174" s="128"/>
      <c r="L3174" s="128"/>
      <c r="M3174" s="128"/>
      <c r="N3174" s="84" t="str">
        <f t="shared" si="694"/>
        <v/>
      </c>
      <c r="O3174" s="128"/>
      <c r="P3174" s="84" t="str">
        <f t="shared" si="695"/>
        <v/>
      </c>
      <c r="Q3174" s="84" t="str">
        <f t="shared" si="692"/>
        <v/>
      </c>
      <c r="R3174" s="84" t="str">
        <f t="shared" si="696"/>
        <v/>
      </c>
      <c r="S3174" s="84" t="str">
        <f t="shared" si="697"/>
        <v/>
      </c>
      <c r="U3174" s="84" t="str">
        <f t="shared" si="698"/>
        <v/>
      </c>
      <c r="W3174" s="108" t="str">
        <f>IF($N3174="", "", SUM($D$11:$D3174))</f>
        <v/>
      </c>
      <c r="X3174" s="111" t="str">
        <f t="shared" si="699"/>
        <v/>
      </c>
      <c r="Y3174" s="114" t="str">
        <f t="shared" si="703"/>
        <v/>
      </c>
      <c r="Z3174" s="111" t="str">
        <f>IF(X3174="", "", X3174-SUM($Z$11:$Z3173))</f>
        <v/>
      </c>
      <c r="AA3174" s="111" t="str">
        <f>IF($Y3174="", "", $Y3174-SUM($AA$11:$AA3173))</f>
        <v/>
      </c>
      <c r="AB3174" s="111" t="str">
        <f t="shared" si="704"/>
        <v/>
      </c>
      <c r="AC3174" s="121" t="str">
        <f t="shared" si="700"/>
        <v/>
      </c>
      <c r="AD3174" s="122" t="str">
        <f t="shared" si="701"/>
        <v/>
      </c>
      <c r="AE3174" s="123" t="str">
        <f t="shared" si="705"/>
        <v/>
      </c>
      <c r="AG3174" s="150" t="str">
        <f t="shared" si="702"/>
        <v/>
      </c>
    </row>
    <row r="3175" spans="1:33" x14ac:dyDescent="0.25">
      <c r="A3175" s="56"/>
      <c r="B3175" s="70"/>
      <c r="C3175" s="76"/>
      <c r="D3175" s="73"/>
      <c r="E3175" s="79"/>
      <c r="F3175" s="56"/>
      <c r="G3175" s="13" t="str">
        <f t="shared" si="693"/>
        <v/>
      </c>
      <c r="H3175" s="56"/>
      <c r="K3175" s="128"/>
      <c r="L3175" s="128"/>
      <c r="M3175" s="128"/>
      <c r="N3175" s="84" t="str">
        <f t="shared" si="694"/>
        <v/>
      </c>
      <c r="O3175" s="128"/>
      <c r="P3175" s="84" t="str">
        <f t="shared" si="695"/>
        <v/>
      </c>
      <c r="Q3175" s="84" t="str">
        <f t="shared" si="692"/>
        <v/>
      </c>
      <c r="R3175" s="84" t="str">
        <f t="shared" si="696"/>
        <v/>
      </c>
      <c r="S3175" s="84" t="str">
        <f t="shared" si="697"/>
        <v/>
      </c>
      <c r="U3175" s="84" t="str">
        <f t="shared" si="698"/>
        <v/>
      </c>
      <c r="W3175" s="108" t="str">
        <f>IF($N3175="", "", SUM($D$11:$D3175))</f>
        <v/>
      </c>
      <c r="X3175" s="111" t="str">
        <f t="shared" si="699"/>
        <v/>
      </c>
      <c r="Y3175" s="114" t="str">
        <f t="shared" si="703"/>
        <v/>
      </c>
      <c r="Z3175" s="111" t="str">
        <f>IF(X3175="", "", X3175-SUM($Z$11:$Z3174))</f>
        <v/>
      </c>
      <c r="AA3175" s="111" t="str">
        <f>IF($Y3175="", "", $Y3175-SUM($AA$11:$AA3174))</f>
        <v/>
      </c>
      <c r="AB3175" s="111" t="str">
        <f t="shared" si="704"/>
        <v/>
      </c>
      <c r="AC3175" s="121" t="str">
        <f t="shared" si="700"/>
        <v/>
      </c>
      <c r="AD3175" s="122" t="str">
        <f t="shared" si="701"/>
        <v/>
      </c>
      <c r="AE3175" s="123" t="str">
        <f t="shared" si="705"/>
        <v/>
      </c>
      <c r="AG3175" s="150" t="str">
        <f t="shared" si="702"/>
        <v/>
      </c>
    </row>
    <row r="3176" spans="1:33" x14ac:dyDescent="0.25">
      <c r="A3176" s="56"/>
      <c r="B3176" s="70"/>
      <c r="C3176" s="76"/>
      <c r="D3176" s="73"/>
      <c r="E3176" s="79"/>
      <c r="F3176" s="56"/>
      <c r="G3176" s="13" t="str">
        <f t="shared" si="693"/>
        <v/>
      </c>
      <c r="H3176" s="56"/>
      <c r="K3176" s="128"/>
      <c r="L3176" s="128"/>
      <c r="M3176" s="128"/>
      <c r="N3176" s="84" t="str">
        <f t="shared" si="694"/>
        <v/>
      </c>
      <c r="O3176" s="128"/>
      <c r="P3176" s="84" t="str">
        <f t="shared" si="695"/>
        <v/>
      </c>
      <c r="Q3176" s="84" t="str">
        <f t="shared" si="692"/>
        <v/>
      </c>
      <c r="R3176" s="84" t="str">
        <f t="shared" si="696"/>
        <v/>
      </c>
      <c r="S3176" s="84" t="str">
        <f t="shared" si="697"/>
        <v/>
      </c>
      <c r="U3176" s="84" t="str">
        <f t="shared" si="698"/>
        <v/>
      </c>
      <c r="W3176" s="108" t="str">
        <f>IF($N3176="", "", SUM($D$11:$D3176))</f>
        <v/>
      </c>
      <c r="X3176" s="111" t="str">
        <f t="shared" si="699"/>
        <v/>
      </c>
      <c r="Y3176" s="114" t="str">
        <f t="shared" si="703"/>
        <v/>
      </c>
      <c r="Z3176" s="111" t="str">
        <f>IF(X3176="", "", X3176-SUM($Z$11:$Z3175))</f>
        <v/>
      </c>
      <c r="AA3176" s="111" t="str">
        <f>IF($Y3176="", "", $Y3176-SUM($AA$11:$AA3175))</f>
        <v/>
      </c>
      <c r="AB3176" s="111" t="str">
        <f t="shared" si="704"/>
        <v/>
      </c>
      <c r="AC3176" s="121" t="str">
        <f t="shared" si="700"/>
        <v/>
      </c>
      <c r="AD3176" s="122" t="str">
        <f t="shared" si="701"/>
        <v/>
      </c>
      <c r="AE3176" s="123" t="str">
        <f t="shared" si="705"/>
        <v/>
      </c>
      <c r="AG3176" s="150" t="str">
        <f t="shared" si="702"/>
        <v/>
      </c>
    </row>
    <row r="3177" spans="1:33" x14ac:dyDescent="0.25">
      <c r="A3177" s="56"/>
      <c r="B3177" s="70"/>
      <c r="C3177" s="76"/>
      <c r="D3177" s="73"/>
      <c r="E3177" s="79"/>
      <c r="F3177" s="56"/>
      <c r="G3177" s="13" t="str">
        <f t="shared" si="693"/>
        <v/>
      </c>
      <c r="H3177" s="56"/>
      <c r="K3177" s="128"/>
      <c r="L3177" s="128"/>
      <c r="M3177" s="128"/>
      <c r="N3177" s="84" t="str">
        <f t="shared" si="694"/>
        <v/>
      </c>
      <c r="O3177" s="128"/>
      <c r="P3177" s="84" t="str">
        <f t="shared" si="695"/>
        <v/>
      </c>
      <c r="Q3177" s="84" t="str">
        <f t="shared" si="692"/>
        <v/>
      </c>
      <c r="R3177" s="84" t="str">
        <f t="shared" si="696"/>
        <v/>
      </c>
      <c r="S3177" s="84" t="str">
        <f t="shared" si="697"/>
        <v/>
      </c>
      <c r="U3177" s="84" t="str">
        <f t="shared" si="698"/>
        <v/>
      </c>
      <c r="W3177" s="108" t="str">
        <f>IF($N3177="", "", SUM($D$11:$D3177))</f>
        <v/>
      </c>
      <c r="X3177" s="111" t="str">
        <f t="shared" si="699"/>
        <v/>
      </c>
      <c r="Y3177" s="114" t="str">
        <f t="shared" si="703"/>
        <v/>
      </c>
      <c r="Z3177" s="111" t="str">
        <f>IF(X3177="", "", X3177-SUM($Z$11:$Z3176))</f>
        <v/>
      </c>
      <c r="AA3177" s="111" t="str">
        <f>IF($Y3177="", "", $Y3177-SUM($AA$11:$AA3176))</f>
        <v/>
      </c>
      <c r="AB3177" s="111" t="str">
        <f t="shared" si="704"/>
        <v/>
      </c>
      <c r="AC3177" s="121" t="str">
        <f t="shared" si="700"/>
        <v/>
      </c>
      <c r="AD3177" s="122" t="str">
        <f t="shared" si="701"/>
        <v/>
      </c>
      <c r="AE3177" s="123" t="str">
        <f t="shared" si="705"/>
        <v/>
      </c>
      <c r="AG3177" s="150" t="str">
        <f t="shared" si="702"/>
        <v/>
      </c>
    </row>
    <row r="3178" spans="1:33" x14ac:dyDescent="0.25">
      <c r="A3178" s="56"/>
      <c r="B3178" s="70"/>
      <c r="C3178" s="76"/>
      <c r="D3178" s="73"/>
      <c r="E3178" s="79"/>
      <c r="F3178" s="56"/>
      <c r="G3178" s="13" t="str">
        <f t="shared" si="693"/>
        <v/>
      </c>
      <c r="H3178" s="56"/>
      <c r="K3178" s="128"/>
      <c r="L3178" s="128"/>
      <c r="M3178" s="128"/>
      <c r="N3178" s="84" t="str">
        <f t="shared" si="694"/>
        <v/>
      </c>
      <c r="O3178" s="128"/>
      <c r="P3178" s="84" t="str">
        <f t="shared" si="695"/>
        <v/>
      </c>
      <c r="Q3178" s="84" t="str">
        <f t="shared" si="692"/>
        <v/>
      </c>
      <c r="R3178" s="84" t="str">
        <f t="shared" si="696"/>
        <v/>
      </c>
      <c r="S3178" s="84" t="str">
        <f t="shared" si="697"/>
        <v/>
      </c>
      <c r="U3178" s="84" t="str">
        <f t="shared" si="698"/>
        <v/>
      </c>
      <c r="W3178" s="108" t="str">
        <f>IF($N3178="", "", SUM($D$11:$D3178))</f>
        <v/>
      </c>
      <c r="X3178" s="111" t="str">
        <f t="shared" si="699"/>
        <v/>
      </c>
      <c r="Y3178" s="114" t="str">
        <f t="shared" si="703"/>
        <v/>
      </c>
      <c r="Z3178" s="111" t="str">
        <f>IF(X3178="", "", X3178-SUM($Z$11:$Z3177))</f>
        <v/>
      </c>
      <c r="AA3178" s="111" t="str">
        <f>IF($Y3178="", "", $Y3178-SUM($AA$11:$AA3177))</f>
        <v/>
      </c>
      <c r="AB3178" s="111" t="str">
        <f t="shared" si="704"/>
        <v/>
      </c>
      <c r="AC3178" s="121" t="str">
        <f t="shared" si="700"/>
        <v/>
      </c>
      <c r="AD3178" s="122" t="str">
        <f t="shared" si="701"/>
        <v/>
      </c>
      <c r="AE3178" s="123" t="str">
        <f t="shared" si="705"/>
        <v/>
      </c>
      <c r="AG3178" s="150" t="str">
        <f t="shared" si="702"/>
        <v/>
      </c>
    </row>
    <row r="3179" spans="1:33" x14ac:dyDescent="0.25">
      <c r="A3179" s="56"/>
      <c r="B3179" s="70"/>
      <c r="C3179" s="76"/>
      <c r="D3179" s="73"/>
      <c r="E3179" s="79"/>
      <c r="F3179" s="56"/>
      <c r="G3179" s="13" t="str">
        <f t="shared" si="693"/>
        <v/>
      </c>
      <c r="H3179" s="56"/>
      <c r="K3179" s="128"/>
      <c r="L3179" s="128"/>
      <c r="M3179" s="128"/>
      <c r="N3179" s="84" t="str">
        <f t="shared" si="694"/>
        <v/>
      </c>
      <c r="O3179" s="128"/>
      <c r="P3179" s="84" t="str">
        <f t="shared" si="695"/>
        <v/>
      </c>
      <c r="Q3179" s="84" t="str">
        <f t="shared" si="692"/>
        <v/>
      </c>
      <c r="R3179" s="84" t="str">
        <f t="shared" si="696"/>
        <v/>
      </c>
      <c r="S3179" s="84" t="str">
        <f t="shared" si="697"/>
        <v/>
      </c>
      <c r="U3179" s="84" t="str">
        <f t="shared" si="698"/>
        <v/>
      </c>
      <c r="W3179" s="108" t="str">
        <f>IF($N3179="", "", SUM($D$11:$D3179))</f>
        <v/>
      </c>
      <c r="X3179" s="111" t="str">
        <f t="shared" si="699"/>
        <v/>
      </c>
      <c r="Y3179" s="114" t="str">
        <f t="shared" si="703"/>
        <v/>
      </c>
      <c r="Z3179" s="111" t="str">
        <f>IF(X3179="", "", X3179-SUM($Z$11:$Z3178))</f>
        <v/>
      </c>
      <c r="AA3179" s="111" t="str">
        <f>IF($Y3179="", "", $Y3179-SUM($AA$11:$AA3178))</f>
        <v/>
      </c>
      <c r="AB3179" s="111" t="str">
        <f t="shared" si="704"/>
        <v/>
      </c>
      <c r="AC3179" s="121" t="str">
        <f t="shared" si="700"/>
        <v/>
      </c>
      <c r="AD3179" s="122" t="str">
        <f t="shared" si="701"/>
        <v/>
      </c>
      <c r="AE3179" s="123" t="str">
        <f t="shared" si="705"/>
        <v/>
      </c>
      <c r="AG3179" s="150" t="str">
        <f t="shared" si="702"/>
        <v/>
      </c>
    </row>
    <row r="3180" spans="1:33" x14ac:dyDescent="0.25">
      <c r="A3180" s="56"/>
      <c r="B3180" s="70"/>
      <c r="C3180" s="76"/>
      <c r="D3180" s="73"/>
      <c r="E3180" s="79"/>
      <c r="F3180" s="56"/>
      <c r="G3180" s="13" t="str">
        <f t="shared" si="693"/>
        <v/>
      </c>
      <c r="H3180" s="56"/>
      <c r="K3180" s="128"/>
      <c r="L3180" s="128"/>
      <c r="M3180" s="128"/>
      <c r="N3180" s="84" t="str">
        <f t="shared" si="694"/>
        <v/>
      </c>
      <c r="O3180" s="128"/>
      <c r="P3180" s="84" t="str">
        <f t="shared" si="695"/>
        <v/>
      </c>
      <c r="Q3180" s="84" t="str">
        <f t="shared" si="692"/>
        <v/>
      </c>
      <c r="R3180" s="84" t="str">
        <f t="shared" si="696"/>
        <v/>
      </c>
      <c r="S3180" s="84" t="str">
        <f t="shared" si="697"/>
        <v/>
      </c>
      <c r="U3180" s="84" t="str">
        <f t="shared" si="698"/>
        <v/>
      </c>
      <c r="W3180" s="108" t="str">
        <f>IF($N3180="", "", SUM($D$11:$D3180))</f>
        <v/>
      </c>
      <c r="X3180" s="111" t="str">
        <f t="shared" si="699"/>
        <v/>
      </c>
      <c r="Y3180" s="114" t="str">
        <f t="shared" si="703"/>
        <v/>
      </c>
      <c r="Z3180" s="111" t="str">
        <f>IF(X3180="", "", X3180-SUM($Z$11:$Z3179))</f>
        <v/>
      </c>
      <c r="AA3180" s="111" t="str">
        <f>IF($Y3180="", "", $Y3180-SUM($AA$11:$AA3179))</f>
        <v/>
      </c>
      <c r="AB3180" s="111" t="str">
        <f t="shared" si="704"/>
        <v/>
      </c>
      <c r="AC3180" s="121" t="str">
        <f t="shared" si="700"/>
        <v/>
      </c>
      <c r="AD3180" s="122" t="str">
        <f t="shared" si="701"/>
        <v/>
      </c>
      <c r="AE3180" s="123" t="str">
        <f t="shared" si="705"/>
        <v/>
      </c>
      <c r="AG3180" s="150" t="str">
        <f t="shared" si="702"/>
        <v/>
      </c>
    </row>
    <row r="3181" spans="1:33" x14ac:dyDescent="0.25">
      <c r="A3181" s="56"/>
      <c r="B3181" s="70"/>
      <c r="C3181" s="76"/>
      <c r="D3181" s="73"/>
      <c r="E3181" s="79"/>
      <c r="F3181" s="56"/>
      <c r="G3181" s="13" t="str">
        <f t="shared" si="693"/>
        <v/>
      </c>
      <c r="H3181" s="56"/>
      <c r="K3181" s="128"/>
      <c r="L3181" s="128"/>
      <c r="M3181" s="128"/>
      <c r="N3181" s="84" t="str">
        <f t="shared" si="694"/>
        <v/>
      </c>
      <c r="O3181" s="128"/>
      <c r="P3181" s="84" t="str">
        <f t="shared" si="695"/>
        <v/>
      </c>
      <c r="Q3181" s="84" t="str">
        <f t="shared" si="692"/>
        <v/>
      </c>
      <c r="R3181" s="84" t="str">
        <f t="shared" si="696"/>
        <v/>
      </c>
      <c r="S3181" s="84" t="str">
        <f t="shared" si="697"/>
        <v/>
      </c>
      <c r="U3181" s="84" t="str">
        <f t="shared" si="698"/>
        <v/>
      </c>
      <c r="W3181" s="108" t="str">
        <f>IF($N3181="", "", SUM($D$11:$D3181))</f>
        <v/>
      </c>
      <c r="X3181" s="111" t="str">
        <f t="shared" si="699"/>
        <v/>
      </c>
      <c r="Y3181" s="114" t="str">
        <f t="shared" si="703"/>
        <v/>
      </c>
      <c r="Z3181" s="111" t="str">
        <f>IF(X3181="", "", X3181-SUM($Z$11:$Z3180))</f>
        <v/>
      </c>
      <c r="AA3181" s="111" t="str">
        <f>IF($Y3181="", "", $Y3181-SUM($AA$11:$AA3180))</f>
        <v/>
      </c>
      <c r="AB3181" s="111" t="str">
        <f t="shared" si="704"/>
        <v/>
      </c>
      <c r="AC3181" s="121" t="str">
        <f t="shared" si="700"/>
        <v/>
      </c>
      <c r="AD3181" s="122" t="str">
        <f t="shared" si="701"/>
        <v/>
      </c>
      <c r="AE3181" s="123" t="str">
        <f t="shared" si="705"/>
        <v/>
      </c>
      <c r="AG3181" s="150" t="str">
        <f t="shared" si="702"/>
        <v/>
      </c>
    </row>
    <row r="3182" spans="1:33" x14ac:dyDescent="0.25">
      <c r="A3182" s="56"/>
      <c r="B3182" s="70"/>
      <c r="C3182" s="76"/>
      <c r="D3182" s="73"/>
      <c r="E3182" s="79"/>
      <c r="F3182" s="56"/>
      <c r="G3182" s="13" t="str">
        <f t="shared" si="693"/>
        <v/>
      </c>
      <c r="H3182" s="56"/>
      <c r="K3182" s="128"/>
      <c r="L3182" s="128"/>
      <c r="M3182" s="128"/>
      <c r="N3182" s="84" t="str">
        <f t="shared" si="694"/>
        <v/>
      </c>
      <c r="O3182" s="128"/>
      <c r="P3182" s="84" t="str">
        <f t="shared" si="695"/>
        <v/>
      </c>
      <c r="Q3182" s="84" t="str">
        <f t="shared" si="692"/>
        <v/>
      </c>
      <c r="R3182" s="84" t="str">
        <f t="shared" si="696"/>
        <v/>
      </c>
      <c r="S3182" s="84" t="str">
        <f t="shared" si="697"/>
        <v/>
      </c>
      <c r="U3182" s="84" t="str">
        <f t="shared" si="698"/>
        <v/>
      </c>
      <c r="W3182" s="108" t="str">
        <f>IF($N3182="", "", SUM($D$11:$D3182))</f>
        <v/>
      </c>
      <c r="X3182" s="111" t="str">
        <f t="shared" si="699"/>
        <v/>
      </c>
      <c r="Y3182" s="114" t="str">
        <f t="shared" si="703"/>
        <v/>
      </c>
      <c r="Z3182" s="111" t="str">
        <f>IF(X3182="", "", X3182-SUM($Z$11:$Z3181))</f>
        <v/>
      </c>
      <c r="AA3182" s="111" t="str">
        <f>IF($Y3182="", "", $Y3182-SUM($AA$11:$AA3181))</f>
        <v/>
      </c>
      <c r="AB3182" s="111" t="str">
        <f t="shared" si="704"/>
        <v/>
      </c>
      <c r="AC3182" s="121" t="str">
        <f t="shared" si="700"/>
        <v/>
      </c>
      <c r="AD3182" s="122" t="str">
        <f t="shared" si="701"/>
        <v/>
      </c>
      <c r="AE3182" s="123" t="str">
        <f t="shared" si="705"/>
        <v/>
      </c>
      <c r="AG3182" s="150" t="str">
        <f t="shared" si="702"/>
        <v/>
      </c>
    </row>
    <row r="3183" spans="1:33" x14ac:dyDescent="0.25">
      <c r="A3183" s="56"/>
      <c r="B3183" s="70"/>
      <c r="C3183" s="76"/>
      <c r="D3183" s="73"/>
      <c r="E3183" s="79"/>
      <c r="F3183" s="56"/>
      <c r="G3183" s="13" t="str">
        <f t="shared" si="693"/>
        <v/>
      </c>
      <c r="H3183" s="56"/>
      <c r="K3183" s="128"/>
      <c r="L3183" s="128"/>
      <c r="M3183" s="128"/>
      <c r="N3183" s="84" t="str">
        <f t="shared" si="694"/>
        <v/>
      </c>
      <c r="O3183" s="128"/>
      <c r="P3183" s="84" t="str">
        <f t="shared" si="695"/>
        <v/>
      </c>
      <c r="Q3183" s="84" t="str">
        <f t="shared" si="692"/>
        <v/>
      </c>
      <c r="R3183" s="84" t="str">
        <f t="shared" si="696"/>
        <v/>
      </c>
      <c r="S3183" s="84" t="str">
        <f t="shared" si="697"/>
        <v/>
      </c>
      <c r="U3183" s="84" t="str">
        <f t="shared" si="698"/>
        <v/>
      </c>
      <c r="W3183" s="108" t="str">
        <f>IF($N3183="", "", SUM($D$11:$D3183))</f>
        <v/>
      </c>
      <c r="X3183" s="111" t="str">
        <f t="shared" si="699"/>
        <v/>
      </c>
      <c r="Y3183" s="114" t="str">
        <f t="shared" si="703"/>
        <v/>
      </c>
      <c r="Z3183" s="111" t="str">
        <f>IF(X3183="", "", X3183-SUM($Z$11:$Z3182))</f>
        <v/>
      </c>
      <c r="AA3183" s="111" t="str">
        <f>IF($Y3183="", "", $Y3183-SUM($AA$11:$AA3182))</f>
        <v/>
      </c>
      <c r="AB3183" s="111" t="str">
        <f t="shared" si="704"/>
        <v/>
      </c>
      <c r="AC3183" s="121" t="str">
        <f t="shared" si="700"/>
        <v/>
      </c>
      <c r="AD3183" s="122" t="str">
        <f t="shared" si="701"/>
        <v/>
      </c>
      <c r="AE3183" s="123" t="str">
        <f t="shared" si="705"/>
        <v/>
      </c>
      <c r="AG3183" s="150" t="str">
        <f t="shared" si="702"/>
        <v/>
      </c>
    </row>
    <row r="3184" spans="1:33" x14ac:dyDescent="0.25">
      <c r="A3184" s="56"/>
      <c r="B3184" s="70"/>
      <c r="C3184" s="76"/>
      <c r="D3184" s="73"/>
      <c r="E3184" s="79"/>
      <c r="F3184" s="56"/>
      <c r="G3184" s="13" t="str">
        <f t="shared" si="693"/>
        <v/>
      </c>
      <c r="H3184" s="56"/>
      <c r="K3184" s="128"/>
      <c r="L3184" s="128"/>
      <c r="M3184" s="128"/>
      <c r="N3184" s="84" t="str">
        <f t="shared" si="694"/>
        <v/>
      </c>
      <c r="O3184" s="128"/>
      <c r="P3184" s="84" t="str">
        <f t="shared" si="695"/>
        <v/>
      </c>
      <c r="Q3184" s="84" t="str">
        <f t="shared" si="692"/>
        <v/>
      </c>
      <c r="R3184" s="84" t="str">
        <f t="shared" si="696"/>
        <v/>
      </c>
      <c r="S3184" s="84" t="str">
        <f t="shared" si="697"/>
        <v/>
      </c>
      <c r="U3184" s="84" t="str">
        <f t="shared" si="698"/>
        <v/>
      </c>
      <c r="W3184" s="108" t="str">
        <f>IF($N3184="", "", SUM($D$11:$D3184))</f>
        <v/>
      </c>
      <c r="X3184" s="111" t="str">
        <f t="shared" si="699"/>
        <v/>
      </c>
      <c r="Y3184" s="114" t="str">
        <f t="shared" si="703"/>
        <v/>
      </c>
      <c r="Z3184" s="111" t="str">
        <f>IF(X3184="", "", X3184-SUM($Z$11:$Z3183))</f>
        <v/>
      </c>
      <c r="AA3184" s="111" t="str">
        <f>IF($Y3184="", "", $Y3184-SUM($AA$11:$AA3183))</f>
        <v/>
      </c>
      <c r="AB3184" s="111" t="str">
        <f t="shared" si="704"/>
        <v/>
      </c>
      <c r="AC3184" s="121" t="str">
        <f t="shared" si="700"/>
        <v/>
      </c>
      <c r="AD3184" s="122" t="str">
        <f t="shared" si="701"/>
        <v/>
      </c>
      <c r="AE3184" s="123" t="str">
        <f t="shared" si="705"/>
        <v/>
      </c>
      <c r="AG3184" s="150" t="str">
        <f t="shared" si="702"/>
        <v/>
      </c>
    </row>
    <row r="3185" spans="1:33" x14ac:dyDescent="0.25">
      <c r="A3185" s="56"/>
      <c r="B3185" s="70"/>
      <c r="C3185" s="76"/>
      <c r="D3185" s="73"/>
      <c r="E3185" s="79"/>
      <c r="F3185" s="56"/>
      <c r="G3185" s="13" t="str">
        <f t="shared" si="693"/>
        <v/>
      </c>
      <c r="H3185" s="56"/>
      <c r="K3185" s="128"/>
      <c r="L3185" s="128"/>
      <c r="M3185" s="128"/>
      <c r="N3185" s="84" t="str">
        <f t="shared" si="694"/>
        <v/>
      </c>
      <c r="O3185" s="128"/>
      <c r="P3185" s="84" t="str">
        <f t="shared" si="695"/>
        <v/>
      </c>
      <c r="Q3185" s="84" t="str">
        <f t="shared" si="692"/>
        <v/>
      </c>
      <c r="R3185" s="84" t="str">
        <f t="shared" si="696"/>
        <v/>
      </c>
      <c r="S3185" s="84" t="str">
        <f t="shared" si="697"/>
        <v/>
      </c>
      <c r="U3185" s="84" t="str">
        <f t="shared" si="698"/>
        <v/>
      </c>
      <c r="W3185" s="108" t="str">
        <f>IF($N3185="", "", SUM($D$11:$D3185))</f>
        <v/>
      </c>
      <c r="X3185" s="111" t="str">
        <f t="shared" si="699"/>
        <v/>
      </c>
      <c r="Y3185" s="114" t="str">
        <f t="shared" si="703"/>
        <v/>
      </c>
      <c r="Z3185" s="111" t="str">
        <f>IF(X3185="", "", X3185-SUM($Z$11:$Z3184))</f>
        <v/>
      </c>
      <c r="AA3185" s="111" t="str">
        <f>IF($Y3185="", "", $Y3185-SUM($AA$11:$AA3184))</f>
        <v/>
      </c>
      <c r="AB3185" s="111" t="str">
        <f t="shared" si="704"/>
        <v/>
      </c>
      <c r="AC3185" s="121" t="str">
        <f t="shared" si="700"/>
        <v/>
      </c>
      <c r="AD3185" s="122" t="str">
        <f t="shared" si="701"/>
        <v/>
      </c>
      <c r="AE3185" s="123" t="str">
        <f t="shared" si="705"/>
        <v/>
      </c>
      <c r="AG3185" s="150" t="str">
        <f t="shared" si="702"/>
        <v/>
      </c>
    </row>
    <row r="3186" spans="1:33" x14ac:dyDescent="0.25">
      <c r="A3186" s="56"/>
      <c r="B3186" s="70"/>
      <c r="C3186" s="76"/>
      <c r="D3186" s="73"/>
      <c r="E3186" s="79"/>
      <c r="F3186" s="56"/>
      <c r="G3186" s="13" t="str">
        <f t="shared" si="693"/>
        <v/>
      </c>
      <c r="H3186" s="56"/>
      <c r="K3186" s="128"/>
      <c r="L3186" s="128"/>
      <c r="M3186" s="128"/>
      <c r="N3186" s="84" t="str">
        <f t="shared" si="694"/>
        <v/>
      </c>
      <c r="O3186" s="128"/>
      <c r="P3186" s="84" t="str">
        <f t="shared" si="695"/>
        <v/>
      </c>
      <c r="Q3186" s="84" t="str">
        <f t="shared" si="692"/>
        <v/>
      </c>
      <c r="R3186" s="84" t="str">
        <f t="shared" si="696"/>
        <v/>
      </c>
      <c r="S3186" s="84" t="str">
        <f t="shared" si="697"/>
        <v/>
      </c>
      <c r="U3186" s="84" t="str">
        <f t="shared" si="698"/>
        <v/>
      </c>
      <c r="W3186" s="108" t="str">
        <f>IF($N3186="", "", SUM($D$11:$D3186))</f>
        <v/>
      </c>
      <c r="X3186" s="111" t="str">
        <f t="shared" si="699"/>
        <v/>
      </c>
      <c r="Y3186" s="114" t="str">
        <f t="shared" si="703"/>
        <v/>
      </c>
      <c r="Z3186" s="111" t="str">
        <f>IF(X3186="", "", X3186-SUM($Z$11:$Z3185))</f>
        <v/>
      </c>
      <c r="AA3186" s="111" t="str">
        <f>IF($Y3186="", "", $Y3186-SUM($AA$11:$AA3185))</f>
        <v/>
      </c>
      <c r="AB3186" s="111" t="str">
        <f t="shared" si="704"/>
        <v/>
      </c>
      <c r="AC3186" s="121" t="str">
        <f t="shared" si="700"/>
        <v/>
      </c>
      <c r="AD3186" s="122" t="str">
        <f t="shared" si="701"/>
        <v/>
      </c>
      <c r="AE3186" s="123" t="str">
        <f t="shared" si="705"/>
        <v/>
      </c>
      <c r="AG3186" s="150" t="str">
        <f t="shared" si="702"/>
        <v/>
      </c>
    </row>
    <row r="3187" spans="1:33" x14ac:dyDescent="0.25">
      <c r="A3187" s="56"/>
      <c r="B3187" s="70"/>
      <c r="C3187" s="76"/>
      <c r="D3187" s="73"/>
      <c r="E3187" s="79"/>
      <c r="F3187" s="56"/>
      <c r="G3187" s="13" t="str">
        <f t="shared" si="693"/>
        <v/>
      </c>
      <c r="H3187" s="56"/>
      <c r="K3187" s="128"/>
      <c r="L3187" s="128"/>
      <c r="M3187" s="128"/>
      <c r="N3187" s="84" t="str">
        <f t="shared" si="694"/>
        <v/>
      </c>
      <c r="O3187" s="128"/>
      <c r="P3187" s="84" t="str">
        <f t="shared" si="695"/>
        <v/>
      </c>
      <c r="Q3187" s="84" t="str">
        <f t="shared" si="692"/>
        <v/>
      </c>
      <c r="R3187" s="84" t="str">
        <f t="shared" si="696"/>
        <v/>
      </c>
      <c r="S3187" s="84" t="str">
        <f t="shared" si="697"/>
        <v/>
      </c>
      <c r="U3187" s="84" t="str">
        <f t="shared" si="698"/>
        <v/>
      </c>
      <c r="W3187" s="108" t="str">
        <f>IF($N3187="", "", SUM($D$11:$D3187))</f>
        <v/>
      </c>
      <c r="X3187" s="111" t="str">
        <f t="shared" si="699"/>
        <v/>
      </c>
      <c r="Y3187" s="114" t="str">
        <f t="shared" si="703"/>
        <v/>
      </c>
      <c r="Z3187" s="111" t="str">
        <f>IF(X3187="", "", X3187-SUM($Z$11:$Z3186))</f>
        <v/>
      </c>
      <c r="AA3187" s="111" t="str">
        <f>IF($Y3187="", "", $Y3187-SUM($AA$11:$AA3186))</f>
        <v/>
      </c>
      <c r="AB3187" s="111" t="str">
        <f t="shared" si="704"/>
        <v/>
      </c>
      <c r="AC3187" s="121" t="str">
        <f t="shared" si="700"/>
        <v/>
      </c>
      <c r="AD3187" s="122" t="str">
        <f t="shared" si="701"/>
        <v/>
      </c>
      <c r="AE3187" s="123" t="str">
        <f t="shared" si="705"/>
        <v/>
      </c>
      <c r="AG3187" s="150" t="str">
        <f t="shared" si="702"/>
        <v/>
      </c>
    </row>
    <row r="3188" spans="1:33" x14ac:dyDescent="0.25">
      <c r="A3188" s="56"/>
      <c r="B3188" s="70"/>
      <c r="C3188" s="76"/>
      <c r="D3188" s="73"/>
      <c r="E3188" s="79"/>
      <c r="F3188" s="56"/>
      <c r="G3188" s="13" t="str">
        <f t="shared" si="693"/>
        <v/>
      </c>
      <c r="H3188" s="56"/>
      <c r="K3188" s="128"/>
      <c r="L3188" s="128"/>
      <c r="M3188" s="128"/>
      <c r="N3188" s="84" t="str">
        <f t="shared" si="694"/>
        <v/>
      </c>
      <c r="O3188" s="128"/>
      <c r="P3188" s="84" t="str">
        <f t="shared" si="695"/>
        <v/>
      </c>
      <c r="Q3188" s="84" t="str">
        <f t="shared" si="692"/>
        <v/>
      </c>
      <c r="R3188" s="84" t="str">
        <f t="shared" si="696"/>
        <v/>
      </c>
      <c r="S3188" s="84" t="str">
        <f t="shared" si="697"/>
        <v/>
      </c>
      <c r="U3188" s="84" t="str">
        <f t="shared" si="698"/>
        <v/>
      </c>
      <c r="W3188" s="108" t="str">
        <f>IF($N3188="", "", SUM($D$11:$D3188))</f>
        <v/>
      </c>
      <c r="X3188" s="111" t="str">
        <f t="shared" si="699"/>
        <v/>
      </c>
      <c r="Y3188" s="114" t="str">
        <f t="shared" si="703"/>
        <v/>
      </c>
      <c r="Z3188" s="111" t="str">
        <f>IF(X3188="", "", X3188-SUM($Z$11:$Z3187))</f>
        <v/>
      </c>
      <c r="AA3188" s="111" t="str">
        <f>IF($Y3188="", "", $Y3188-SUM($AA$11:$AA3187))</f>
        <v/>
      </c>
      <c r="AB3188" s="111" t="str">
        <f t="shared" si="704"/>
        <v/>
      </c>
      <c r="AC3188" s="121" t="str">
        <f t="shared" si="700"/>
        <v/>
      </c>
      <c r="AD3188" s="122" t="str">
        <f t="shared" si="701"/>
        <v/>
      </c>
      <c r="AE3188" s="123" t="str">
        <f t="shared" si="705"/>
        <v/>
      </c>
      <c r="AG3188" s="150" t="str">
        <f t="shared" si="702"/>
        <v/>
      </c>
    </row>
    <row r="3189" spans="1:33" x14ac:dyDescent="0.25">
      <c r="A3189" s="56"/>
      <c r="B3189" s="70"/>
      <c r="C3189" s="76"/>
      <c r="D3189" s="73"/>
      <c r="E3189" s="79"/>
      <c r="F3189" s="56"/>
      <c r="G3189" s="13" t="str">
        <f t="shared" si="693"/>
        <v/>
      </c>
      <c r="H3189" s="56"/>
      <c r="K3189" s="128"/>
      <c r="L3189" s="128"/>
      <c r="M3189" s="128"/>
      <c r="N3189" s="84" t="str">
        <f t="shared" si="694"/>
        <v/>
      </c>
      <c r="O3189" s="128"/>
      <c r="P3189" s="84" t="str">
        <f t="shared" si="695"/>
        <v/>
      </c>
      <c r="Q3189" s="84" t="str">
        <f t="shared" si="692"/>
        <v/>
      </c>
      <c r="R3189" s="84" t="str">
        <f t="shared" si="696"/>
        <v/>
      </c>
      <c r="S3189" s="84" t="str">
        <f t="shared" si="697"/>
        <v/>
      </c>
      <c r="U3189" s="84" t="str">
        <f t="shared" si="698"/>
        <v/>
      </c>
      <c r="W3189" s="108" t="str">
        <f>IF($N3189="", "", SUM($D$11:$D3189))</f>
        <v/>
      </c>
      <c r="X3189" s="111" t="str">
        <f t="shared" si="699"/>
        <v/>
      </c>
      <c r="Y3189" s="114" t="str">
        <f t="shared" si="703"/>
        <v/>
      </c>
      <c r="Z3189" s="111" t="str">
        <f>IF(X3189="", "", X3189-SUM($Z$11:$Z3188))</f>
        <v/>
      </c>
      <c r="AA3189" s="111" t="str">
        <f>IF($Y3189="", "", $Y3189-SUM($AA$11:$AA3188))</f>
        <v/>
      </c>
      <c r="AB3189" s="111" t="str">
        <f t="shared" si="704"/>
        <v/>
      </c>
      <c r="AC3189" s="121" t="str">
        <f t="shared" si="700"/>
        <v/>
      </c>
      <c r="AD3189" s="122" t="str">
        <f t="shared" si="701"/>
        <v/>
      </c>
      <c r="AE3189" s="123" t="str">
        <f t="shared" si="705"/>
        <v/>
      </c>
      <c r="AG3189" s="150" t="str">
        <f t="shared" si="702"/>
        <v/>
      </c>
    </row>
    <row r="3190" spans="1:33" x14ac:dyDescent="0.25">
      <c r="A3190" s="56"/>
      <c r="B3190" s="70"/>
      <c r="C3190" s="76"/>
      <c r="D3190" s="73"/>
      <c r="E3190" s="79"/>
      <c r="F3190" s="56"/>
      <c r="G3190" s="13" t="str">
        <f t="shared" si="693"/>
        <v/>
      </c>
      <c r="H3190" s="56"/>
      <c r="K3190" s="128"/>
      <c r="L3190" s="128"/>
      <c r="M3190" s="128"/>
      <c r="N3190" s="84" t="str">
        <f t="shared" si="694"/>
        <v/>
      </c>
      <c r="O3190" s="128"/>
      <c r="P3190" s="84" t="str">
        <f t="shared" si="695"/>
        <v/>
      </c>
      <c r="Q3190" s="84" t="str">
        <f t="shared" si="692"/>
        <v/>
      </c>
      <c r="R3190" s="84" t="str">
        <f t="shared" si="696"/>
        <v/>
      </c>
      <c r="S3190" s="84" t="str">
        <f t="shared" si="697"/>
        <v/>
      </c>
      <c r="U3190" s="84" t="str">
        <f t="shared" si="698"/>
        <v/>
      </c>
      <c r="W3190" s="108" t="str">
        <f>IF($N3190="", "", SUM($D$11:$D3190))</f>
        <v/>
      </c>
      <c r="X3190" s="111" t="str">
        <f t="shared" si="699"/>
        <v/>
      </c>
      <c r="Y3190" s="114" t="str">
        <f t="shared" si="703"/>
        <v/>
      </c>
      <c r="Z3190" s="111" t="str">
        <f>IF(X3190="", "", X3190-SUM($Z$11:$Z3189))</f>
        <v/>
      </c>
      <c r="AA3190" s="111" t="str">
        <f>IF($Y3190="", "", $Y3190-SUM($AA$11:$AA3189))</f>
        <v/>
      </c>
      <c r="AB3190" s="111" t="str">
        <f t="shared" si="704"/>
        <v/>
      </c>
      <c r="AC3190" s="121" t="str">
        <f t="shared" si="700"/>
        <v/>
      </c>
      <c r="AD3190" s="122" t="str">
        <f t="shared" si="701"/>
        <v/>
      </c>
      <c r="AE3190" s="123" t="str">
        <f t="shared" si="705"/>
        <v/>
      </c>
      <c r="AG3190" s="150" t="str">
        <f t="shared" si="702"/>
        <v/>
      </c>
    </row>
    <row r="3191" spans="1:33" x14ac:dyDescent="0.25">
      <c r="A3191" s="56"/>
      <c r="B3191" s="70"/>
      <c r="C3191" s="76"/>
      <c r="D3191" s="73"/>
      <c r="E3191" s="79"/>
      <c r="F3191" s="56"/>
      <c r="G3191" s="13" t="str">
        <f t="shared" si="693"/>
        <v/>
      </c>
      <c r="H3191" s="56"/>
      <c r="K3191" s="128"/>
      <c r="L3191" s="128"/>
      <c r="M3191" s="128"/>
      <c r="N3191" s="84" t="str">
        <f t="shared" si="694"/>
        <v/>
      </c>
      <c r="O3191" s="128"/>
      <c r="P3191" s="84" t="str">
        <f t="shared" si="695"/>
        <v/>
      </c>
      <c r="Q3191" s="84" t="str">
        <f t="shared" si="692"/>
        <v/>
      </c>
      <c r="R3191" s="84" t="str">
        <f t="shared" si="696"/>
        <v/>
      </c>
      <c r="S3191" s="84" t="str">
        <f t="shared" si="697"/>
        <v/>
      </c>
      <c r="U3191" s="84" t="str">
        <f t="shared" si="698"/>
        <v/>
      </c>
      <c r="W3191" s="108" t="str">
        <f>IF($N3191="", "", SUM($D$11:$D3191))</f>
        <v/>
      </c>
      <c r="X3191" s="111" t="str">
        <f t="shared" si="699"/>
        <v/>
      </c>
      <c r="Y3191" s="114" t="str">
        <f t="shared" si="703"/>
        <v/>
      </c>
      <c r="Z3191" s="111" t="str">
        <f>IF(X3191="", "", X3191-SUM($Z$11:$Z3190))</f>
        <v/>
      </c>
      <c r="AA3191" s="111" t="str">
        <f>IF($Y3191="", "", $Y3191-SUM($AA$11:$AA3190))</f>
        <v/>
      </c>
      <c r="AB3191" s="111" t="str">
        <f t="shared" si="704"/>
        <v/>
      </c>
      <c r="AC3191" s="121" t="str">
        <f t="shared" si="700"/>
        <v/>
      </c>
      <c r="AD3191" s="122" t="str">
        <f t="shared" si="701"/>
        <v/>
      </c>
      <c r="AE3191" s="123" t="str">
        <f t="shared" si="705"/>
        <v/>
      </c>
      <c r="AG3191" s="150" t="str">
        <f t="shared" si="702"/>
        <v/>
      </c>
    </row>
    <row r="3192" spans="1:33" x14ac:dyDescent="0.25">
      <c r="A3192" s="56"/>
      <c r="B3192" s="70"/>
      <c r="C3192" s="76"/>
      <c r="D3192" s="73"/>
      <c r="E3192" s="79"/>
      <c r="F3192" s="56"/>
      <c r="G3192" s="13" t="str">
        <f t="shared" si="693"/>
        <v/>
      </c>
      <c r="H3192" s="56"/>
      <c r="K3192" s="128"/>
      <c r="L3192" s="128"/>
      <c r="M3192" s="128"/>
      <c r="N3192" s="84" t="str">
        <f t="shared" si="694"/>
        <v/>
      </c>
      <c r="O3192" s="128"/>
      <c r="P3192" s="84" t="str">
        <f t="shared" si="695"/>
        <v/>
      </c>
      <c r="Q3192" s="84" t="str">
        <f t="shared" si="692"/>
        <v/>
      </c>
      <c r="R3192" s="84" t="str">
        <f t="shared" si="696"/>
        <v/>
      </c>
      <c r="S3192" s="84" t="str">
        <f t="shared" si="697"/>
        <v/>
      </c>
      <c r="U3192" s="84" t="str">
        <f t="shared" si="698"/>
        <v/>
      </c>
      <c r="W3192" s="108" t="str">
        <f>IF($N3192="", "", SUM($D$11:$D3192))</f>
        <v/>
      </c>
      <c r="X3192" s="111" t="str">
        <f t="shared" si="699"/>
        <v/>
      </c>
      <c r="Y3192" s="114" t="str">
        <f t="shared" si="703"/>
        <v/>
      </c>
      <c r="Z3192" s="111" t="str">
        <f>IF(X3192="", "", X3192-SUM($Z$11:$Z3191))</f>
        <v/>
      </c>
      <c r="AA3192" s="111" t="str">
        <f>IF($Y3192="", "", $Y3192-SUM($AA$11:$AA3191))</f>
        <v/>
      </c>
      <c r="AB3192" s="111" t="str">
        <f t="shared" si="704"/>
        <v/>
      </c>
      <c r="AC3192" s="121" t="str">
        <f t="shared" si="700"/>
        <v/>
      </c>
      <c r="AD3192" s="122" t="str">
        <f t="shared" si="701"/>
        <v/>
      </c>
      <c r="AE3192" s="123" t="str">
        <f t="shared" si="705"/>
        <v/>
      </c>
      <c r="AG3192" s="150" t="str">
        <f t="shared" si="702"/>
        <v/>
      </c>
    </row>
    <row r="3193" spans="1:33" x14ac:dyDescent="0.25">
      <c r="A3193" s="56"/>
      <c r="B3193" s="70"/>
      <c r="C3193" s="76"/>
      <c r="D3193" s="73"/>
      <c r="E3193" s="79"/>
      <c r="F3193" s="56"/>
      <c r="G3193" s="13" t="str">
        <f t="shared" si="693"/>
        <v/>
      </c>
      <c r="H3193" s="56"/>
      <c r="K3193" s="128"/>
      <c r="L3193" s="128"/>
      <c r="M3193" s="128"/>
      <c r="N3193" s="84" t="str">
        <f t="shared" si="694"/>
        <v/>
      </c>
      <c r="O3193" s="128"/>
      <c r="P3193" s="84" t="str">
        <f t="shared" si="695"/>
        <v/>
      </c>
      <c r="Q3193" s="84" t="str">
        <f t="shared" si="692"/>
        <v/>
      </c>
      <c r="R3193" s="84" t="str">
        <f t="shared" si="696"/>
        <v/>
      </c>
      <c r="S3193" s="84" t="str">
        <f t="shared" si="697"/>
        <v/>
      </c>
      <c r="U3193" s="84" t="str">
        <f t="shared" si="698"/>
        <v/>
      </c>
      <c r="W3193" s="108" t="str">
        <f>IF($N3193="", "", SUM($D$11:$D3193))</f>
        <v/>
      </c>
      <c r="X3193" s="111" t="str">
        <f t="shared" si="699"/>
        <v/>
      </c>
      <c r="Y3193" s="114" t="str">
        <f t="shared" si="703"/>
        <v/>
      </c>
      <c r="Z3193" s="111" t="str">
        <f>IF(X3193="", "", X3193-SUM($Z$11:$Z3192))</f>
        <v/>
      </c>
      <c r="AA3193" s="111" t="str">
        <f>IF($Y3193="", "", $Y3193-SUM($AA$11:$AA3192))</f>
        <v/>
      </c>
      <c r="AB3193" s="111" t="str">
        <f t="shared" si="704"/>
        <v/>
      </c>
      <c r="AC3193" s="121" t="str">
        <f t="shared" si="700"/>
        <v/>
      </c>
      <c r="AD3193" s="122" t="str">
        <f t="shared" si="701"/>
        <v/>
      </c>
      <c r="AE3193" s="123" t="str">
        <f t="shared" si="705"/>
        <v/>
      </c>
      <c r="AG3193" s="150" t="str">
        <f t="shared" si="702"/>
        <v/>
      </c>
    </row>
    <row r="3194" spans="1:33" x14ac:dyDescent="0.25">
      <c r="A3194" s="56"/>
      <c r="B3194" s="70"/>
      <c r="C3194" s="76"/>
      <c r="D3194" s="73"/>
      <c r="E3194" s="79"/>
      <c r="F3194" s="56"/>
      <c r="G3194" s="13" t="str">
        <f t="shared" si="693"/>
        <v/>
      </c>
      <c r="H3194" s="56"/>
      <c r="K3194" s="128"/>
      <c r="L3194" s="128"/>
      <c r="M3194" s="128"/>
      <c r="N3194" s="84" t="str">
        <f t="shared" si="694"/>
        <v/>
      </c>
      <c r="O3194" s="128"/>
      <c r="P3194" s="84" t="str">
        <f t="shared" si="695"/>
        <v/>
      </c>
      <c r="Q3194" s="84" t="str">
        <f t="shared" si="692"/>
        <v/>
      </c>
      <c r="R3194" s="84" t="str">
        <f t="shared" si="696"/>
        <v/>
      </c>
      <c r="S3194" s="84" t="str">
        <f t="shared" si="697"/>
        <v/>
      </c>
      <c r="U3194" s="84" t="str">
        <f t="shared" si="698"/>
        <v/>
      </c>
      <c r="W3194" s="108" t="str">
        <f>IF($N3194="", "", SUM($D$11:$D3194))</f>
        <v/>
      </c>
      <c r="X3194" s="111" t="str">
        <f t="shared" si="699"/>
        <v/>
      </c>
      <c r="Y3194" s="114" t="str">
        <f t="shared" si="703"/>
        <v/>
      </c>
      <c r="Z3194" s="111" t="str">
        <f>IF(X3194="", "", X3194-SUM($Z$11:$Z3193))</f>
        <v/>
      </c>
      <c r="AA3194" s="111" t="str">
        <f>IF($Y3194="", "", $Y3194-SUM($AA$11:$AA3193))</f>
        <v/>
      </c>
      <c r="AB3194" s="111" t="str">
        <f t="shared" si="704"/>
        <v/>
      </c>
      <c r="AC3194" s="121" t="str">
        <f t="shared" si="700"/>
        <v/>
      </c>
      <c r="AD3194" s="122" t="str">
        <f t="shared" si="701"/>
        <v/>
      </c>
      <c r="AE3194" s="123" t="str">
        <f t="shared" si="705"/>
        <v/>
      </c>
      <c r="AG3194" s="150" t="str">
        <f t="shared" si="702"/>
        <v/>
      </c>
    </row>
    <row r="3195" spans="1:33" x14ac:dyDescent="0.25">
      <c r="A3195" s="56"/>
      <c r="B3195" s="70"/>
      <c r="C3195" s="76"/>
      <c r="D3195" s="73"/>
      <c r="E3195" s="79"/>
      <c r="F3195" s="56"/>
      <c r="G3195" s="13" t="str">
        <f t="shared" si="693"/>
        <v/>
      </c>
      <c r="H3195" s="56"/>
      <c r="K3195" s="128"/>
      <c r="L3195" s="128"/>
      <c r="M3195" s="128"/>
      <c r="N3195" s="84" t="str">
        <f t="shared" si="694"/>
        <v/>
      </c>
      <c r="O3195" s="128"/>
      <c r="P3195" s="84" t="str">
        <f t="shared" si="695"/>
        <v/>
      </c>
      <c r="Q3195" s="84" t="str">
        <f t="shared" si="692"/>
        <v/>
      </c>
      <c r="R3195" s="84" t="str">
        <f t="shared" si="696"/>
        <v/>
      </c>
      <c r="S3195" s="84" t="str">
        <f t="shared" si="697"/>
        <v/>
      </c>
      <c r="U3195" s="84" t="str">
        <f t="shared" si="698"/>
        <v/>
      </c>
      <c r="W3195" s="108" t="str">
        <f>IF($N3195="", "", SUM($D$11:$D3195))</f>
        <v/>
      </c>
      <c r="X3195" s="111" t="str">
        <f t="shared" si="699"/>
        <v/>
      </c>
      <c r="Y3195" s="114" t="str">
        <f t="shared" si="703"/>
        <v/>
      </c>
      <c r="Z3195" s="111" t="str">
        <f>IF(X3195="", "", X3195-SUM($Z$11:$Z3194))</f>
        <v/>
      </c>
      <c r="AA3195" s="111" t="str">
        <f>IF($Y3195="", "", $Y3195-SUM($AA$11:$AA3194))</f>
        <v/>
      </c>
      <c r="AB3195" s="111" t="str">
        <f t="shared" si="704"/>
        <v/>
      </c>
      <c r="AC3195" s="121" t="str">
        <f t="shared" si="700"/>
        <v/>
      </c>
      <c r="AD3195" s="122" t="str">
        <f t="shared" si="701"/>
        <v/>
      </c>
      <c r="AE3195" s="123" t="str">
        <f t="shared" si="705"/>
        <v/>
      </c>
      <c r="AG3195" s="150" t="str">
        <f t="shared" si="702"/>
        <v/>
      </c>
    </row>
    <row r="3196" spans="1:33" x14ac:dyDescent="0.25">
      <c r="A3196" s="56"/>
      <c r="B3196" s="70"/>
      <c r="C3196" s="76"/>
      <c r="D3196" s="73"/>
      <c r="E3196" s="79"/>
      <c r="F3196" s="56"/>
      <c r="G3196" s="13" t="str">
        <f t="shared" si="693"/>
        <v/>
      </c>
      <c r="H3196" s="56"/>
      <c r="K3196" s="128"/>
      <c r="L3196" s="128"/>
      <c r="M3196" s="128"/>
      <c r="N3196" s="84" t="str">
        <f t="shared" si="694"/>
        <v/>
      </c>
      <c r="O3196" s="128"/>
      <c r="P3196" s="84" t="str">
        <f t="shared" si="695"/>
        <v/>
      </c>
      <c r="Q3196" s="84" t="str">
        <f t="shared" si="692"/>
        <v/>
      </c>
      <c r="R3196" s="84" t="str">
        <f t="shared" si="696"/>
        <v/>
      </c>
      <c r="S3196" s="84" t="str">
        <f t="shared" si="697"/>
        <v/>
      </c>
      <c r="U3196" s="84" t="str">
        <f t="shared" si="698"/>
        <v/>
      </c>
      <c r="W3196" s="108" t="str">
        <f>IF($N3196="", "", SUM($D$11:$D3196))</f>
        <v/>
      </c>
      <c r="X3196" s="111" t="str">
        <f t="shared" si="699"/>
        <v/>
      </c>
      <c r="Y3196" s="114" t="str">
        <f t="shared" si="703"/>
        <v/>
      </c>
      <c r="Z3196" s="111" t="str">
        <f>IF(X3196="", "", X3196-SUM($Z$11:$Z3195))</f>
        <v/>
      </c>
      <c r="AA3196" s="111" t="str">
        <f>IF($Y3196="", "", $Y3196-SUM($AA$11:$AA3195))</f>
        <v/>
      </c>
      <c r="AB3196" s="111" t="str">
        <f t="shared" si="704"/>
        <v/>
      </c>
      <c r="AC3196" s="121" t="str">
        <f t="shared" si="700"/>
        <v/>
      </c>
      <c r="AD3196" s="122" t="str">
        <f t="shared" si="701"/>
        <v/>
      </c>
      <c r="AE3196" s="123" t="str">
        <f t="shared" si="705"/>
        <v/>
      </c>
      <c r="AG3196" s="150" t="str">
        <f t="shared" si="702"/>
        <v/>
      </c>
    </row>
    <row r="3197" spans="1:33" x14ac:dyDescent="0.25">
      <c r="A3197" s="56"/>
      <c r="B3197" s="70"/>
      <c r="C3197" s="76"/>
      <c r="D3197" s="73"/>
      <c r="E3197" s="79"/>
      <c r="F3197" s="56"/>
      <c r="G3197" s="13" t="str">
        <f t="shared" si="693"/>
        <v/>
      </c>
      <c r="H3197" s="56"/>
      <c r="K3197" s="128"/>
      <c r="L3197" s="128"/>
      <c r="M3197" s="128"/>
      <c r="N3197" s="84" t="str">
        <f t="shared" si="694"/>
        <v/>
      </c>
      <c r="O3197" s="128"/>
      <c r="P3197" s="84" t="str">
        <f t="shared" si="695"/>
        <v/>
      </c>
      <c r="Q3197" s="84" t="str">
        <f t="shared" si="692"/>
        <v/>
      </c>
      <c r="R3197" s="84" t="str">
        <f t="shared" si="696"/>
        <v/>
      </c>
      <c r="S3197" s="84" t="str">
        <f t="shared" si="697"/>
        <v/>
      </c>
      <c r="U3197" s="84" t="str">
        <f t="shared" si="698"/>
        <v/>
      </c>
      <c r="W3197" s="108" t="str">
        <f>IF($N3197="", "", SUM($D$11:$D3197))</f>
        <v/>
      </c>
      <c r="X3197" s="111" t="str">
        <f t="shared" si="699"/>
        <v/>
      </c>
      <c r="Y3197" s="114" t="str">
        <f t="shared" si="703"/>
        <v/>
      </c>
      <c r="Z3197" s="111" t="str">
        <f>IF(X3197="", "", X3197-SUM($Z$11:$Z3196))</f>
        <v/>
      </c>
      <c r="AA3197" s="111" t="str">
        <f>IF($Y3197="", "", $Y3197-SUM($AA$11:$AA3196))</f>
        <v/>
      </c>
      <c r="AB3197" s="111" t="str">
        <f t="shared" si="704"/>
        <v/>
      </c>
      <c r="AC3197" s="121" t="str">
        <f t="shared" si="700"/>
        <v/>
      </c>
      <c r="AD3197" s="122" t="str">
        <f t="shared" si="701"/>
        <v/>
      </c>
      <c r="AE3197" s="123" t="str">
        <f t="shared" si="705"/>
        <v/>
      </c>
      <c r="AG3197" s="150" t="str">
        <f t="shared" si="702"/>
        <v/>
      </c>
    </row>
    <row r="3198" spans="1:33" x14ac:dyDescent="0.25">
      <c r="A3198" s="56"/>
      <c r="B3198" s="70"/>
      <c r="C3198" s="76"/>
      <c r="D3198" s="73"/>
      <c r="E3198" s="79"/>
      <c r="F3198" s="56"/>
      <c r="G3198" s="13" t="str">
        <f t="shared" si="693"/>
        <v/>
      </c>
      <c r="H3198" s="56"/>
      <c r="K3198" s="128"/>
      <c r="L3198" s="128"/>
      <c r="M3198" s="128"/>
      <c r="N3198" s="84" t="str">
        <f t="shared" si="694"/>
        <v/>
      </c>
      <c r="O3198" s="128"/>
      <c r="P3198" s="84" t="str">
        <f t="shared" si="695"/>
        <v/>
      </c>
      <c r="Q3198" s="84" t="str">
        <f t="shared" si="692"/>
        <v/>
      </c>
      <c r="R3198" s="84" t="str">
        <f t="shared" si="696"/>
        <v/>
      </c>
      <c r="S3198" s="84" t="str">
        <f t="shared" si="697"/>
        <v/>
      </c>
      <c r="U3198" s="84" t="str">
        <f t="shared" si="698"/>
        <v/>
      </c>
      <c r="W3198" s="108" t="str">
        <f>IF($N3198="", "", SUM($D$11:$D3198))</f>
        <v/>
      </c>
      <c r="X3198" s="111" t="str">
        <f t="shared" si="699"/>
        <v/>
      </c>
      <c r="Y3198" s="114" t="str">
        <f t="shared" si="703"/>
        <v/>
      </c>
      <c r="Z3198" s="111" t="str">
        <f>IF(X3198="", "", X3198-SUM($Z$11:$Z3197))</f>
        <v/>
      </c>
      <c r="AA3198" s="111" t="str">
        <f>IF($Y3198="", "", $Y3198-SUM($AA$11:$AA3197))</f>
        <v/>
      </c>
      <c r="AB3198" s="111" t="str">
        <f t="shared" si="704"/>
        <v/>
      </c>
      <c r="AC3198" s="121" t="str">
        <f t="shared" si="700"/>
        <v/>
      </c>
      <c r="AD3198" s="122" t="str">
        <f t="shared" si="701"/>
        <v/>
      </c>
      <c r="AE3198" s="123" t="str">
        <f t="shared" si="705"/>
        <v/>
      </c>
      <c r="AG3198" s="150" t="str">
        <f t="shared" si="702"/>
        <v/>
      </c>
    </row>
    <row r="3199" spans="1:33" x14ac:dyDescent="0.25">
      <c r="A3199" s="56"/>
      <c r="B3199" s="70"/>
      <c r="C3199" s="76"/>
      <c r="D3199" s="73"/>
      <c r="E3199" s="79"/>
      <c r="F3199" s="56"/>
      <c r="G3199" s="13" t="str">
        <f t="shared" si="693"/>
        <v/>
      </c>
      <c r="H3199" s="56"/>
      <c r="K3199" s="128"/>
      <c r="L3199" s="128"/>
      <c r="M3199" s="128"/>
      <c r="N3199" s="84" t="str">
        <f t="shared" si="694"/>
        <v/>
      </c>
      <c r="O3199" s="128"/>
      <c r="P3199" s="84" t="str">
        <f t="shared" si="695"/>
        <v/>
      </c>
      <c r="Q3199" s="84" t="str">
        <f t="shared" si="692"/>
        <v/>
      </c>
      <c r="R3199" s="84" t="str">
        <f t="shared" si="696"/>
        <v/>
      </c>
      <c r="S3199" s="84" t="str">
        <f t="shared" si="697"/>
        <v/>
      </c>
      <c r="U3199" s="84" t="str">
        <f t="shared" si="698"/>
        <v/>
      </c>
      <c r="W3199" s="108" t="str">
        <f>IF($N3199="", "", SUM($D$11:$D3199))</f>
        <v/>
      </c>
      <c r="X3199" s="111" t="str">
        <f t="shared" si="699"/>
        <v/>
      </c>
      <c r="Y3199" s="114" t="str">
        <f t="shared" si="703"/>
        <v/>
      </c>
      <c r="Z3199" s="111" t="str">
        <f>IF(X3199="", "", X3199-SUM($Z$11:$Z3198))</f>
        <v/>
      </c>
      <c r="AA3199" s="111" t="str">
        <f>IF($Y3199="", "", $Y3199-SUM($AA$11:$AA3198))</f>
        <v/>
      </c>
      <c r="AB3199" s="111" t="str">
        <f t="shared" si="704"/>
        <v/>
      </c>
      <c r="AC3199" s="121" t="str">
        <f t="shared" si="700"/>
        <v/>
      </c>
      <c r="AD3199" s="122" t="str">
        <f t="shared" si="701"/>
        <v/>
      </c>
      <c r="AE3199" s="123" t="str">
        <f t="shared" si="705"/>
        <v/>
      </c>
      <c r="AG3199" s="150" t="str">
        <f t="shared" si="702"/>
        <v/>
      </c>
    </row>
    <row r="3200" spans="1:33" x14ac:dyDescent="0.25">
      <c r="A3200" s="56"/>
      <c r="B3200" s="70"/>
      <c r="C3200" s="76"/>
      <c r="D3200" s="73"/>
      <c r="E3200" s="79"/>
      <c r="F3200" s="56"/>
      <c r="G3200" s="13" t="str">
        <f t="shared" si="693"/>
        <v/>
      </c>
      <c r="H3200" s="56"/>
      <c r="K3200" s="128"/>
      <c r="L3200" s="128"/>
      <c r="M3200" s="128"/>
      <c r="N3200" s="84" t="str">
        <f t="shared" si="694"/>
        <v/>
      </c>
      <c r="O3200" s="128"/>
      <c r="P3200" s="84" t="str">
        <f t="shared" si="695"/>
        <v/>
      </c>
      <c r="Q3200" s="84" t="str">
        <f t="shared" si="692"/>
        <v/>
      </c>
      <c r="R3200" s="84" t="str">
        <f t="shared" si="696"/>
        <v/>
      </c>
      <c r="S3200" s="84" t="str">
        <f t="shared" si="697"/>
        <v/>
      </c>
      <c r="U3200" s="84" t="str">
        <f t="shared" si="698"/>
        <v/>
      </c>
      <c r="W3200" s="108" t="str">
        <f>IF($N3200="", "", SUM($D$11:$D3200))</f>
        <v/>
      </c>
      <c r="X3200" s="111" t="str">
        <f t="shared" si="699"/>
        <v/>
      </c>
      <c r="Y3200" s="114" t="str">
        <f t="shared" si="703"/>
        <v/>
      </c>
      <c r="Z3200" s="111" t="str">
        <f>IF(X3200="", "", X3200-SUM($Z$11:$Z3199))</f>
        <v/>
      </c>
      <c r="AA3200" s="111" t="str">
        <f>IF($Y3200="", "", $Y3200-SUM($AA$11:$AA3199))</f>
        <v/>
      </c>
      <c r="AB3200" s="111" t="str">
        <f t="shared" si="704"/>
        <v/>
      </c>
      <c r="AC3200" s="121" t="str">
        <f t="shared" si="700"/>
        <v/>
      </c>
      <c r="AD3200" s="122" t="str">
        <f t="shared" si="701"/>
        <v/>
      </c>
      <c r="AE3200" s="123" t="str">
        <f t="shared" si="705"/>
        <v/>
      </c>
      <c r="AG3200" s="150" t="str">
        <f t="shared" si="702"/>
        <v/>
      </c>
    </row>
    <row r="3201" spans="1:33" x14ac:dyDescent="0.25">
      <c r="A3201" s="56"/>
      <c r="B3201" s="70"/>
      <c r="C3201" s="76"/>
      <c r="D3201" s="73"/>
      <c r="E3201" s="79"/>
      <c r="F3201" s="56"/>
      <c r="G3201" s="13" t="str">
        <f t="shared" si="693"/>
        <v/>
      </c>
      <c r="H3201" s="56"/>
      <c r="K3201" s="128"/>
      <c r="L3201" s="128"/>
      <c r="M3201" s="128"/>
      <c r="N3201" s="84" t="str">
        <f t="shared" si="694"/>
        <v/>
      </c>
      <c r="O3201" s="128"/>
      <c r="P3201" s="84" t="str">
        <f t="shared" si="695"/>
        <v/>
      </c>
      <c r="Q3201" s="84" t="str">
        <f t="shared" si="692"/>
        <v/>
      </c>
      <c r="R3201" s="84" t="str">
        <f t="shared" si="696"/>
        <v/>
      </c>
      <c r="S3201" s="84" t="str">
        <f t="shared" si="697"/>
        <v/>
      </c>
      <c r="U3201" s="84" t="str">
        <f t="shared" si="698"/>
        <v/>
      </c>
      <c r="W3201" s="108" t="str">
        <f>IF($N3201="", "", SUM($D$11:$D3201))</f>
        <v/>
      </c>
      <c r="X3201" s="111" t="str">
        <f t="shared" si="699"/>
        <v/>
      </c>
      <c r="Y3201" s="114" t="str">
        <f t="shared" si="703"/>
        <v/>
      </c>
      <c r="Z3201" s="111" t="str">
        <f>IF(X3201="", "", X3201-SUM($Z$11:$Z3200))</f>
        <v/>
      </c>
      <c r="AA3201" s="111" t="str">
        <f>IF($Y3201="", "", $Y3201-SUM($AA$11:$AA3200))</f>
        <v/>
      </c>
      <c r="AB3201" s="111" t="str">
        <f t="shared" si="704"/>
        <v/>
      </c>
      <c r="AC3201" s="121" t="str">
        <f t="shared" si="700"/>
        <v/>
      </c>
      <c r="AD3201" s="122" t="str">
        <f t="shared" si="701"/>
        <v/>
      </c>
      <c r="AE3201" s="123" t="str">
        <f t="shared" si="705"/>
        <v/>
      </c>
      <c r="AG3201" s="150" t="str">
        <f t="shared" si="702"/>
        <v/>
      </c>
    </row>
    <row r="3202" spans="1:33" x14ac:dyDescent="0.25">
      <c r="A3202" s="56"/>
      <c r="B3202" s="70"/>
      <c r="C3202" s="76"/>
      <c r="D3202" s="73"/>
      <c r="E3202" s="79"/>
      <c r="F3202" s="56"/>
      <c r="G3202" s="13" t="str">
        <f t="shared" si="693"/>
        <v/>
      </c>
      <c r="H3202" s="56"/>
      <c r="K3202" s="128"/>
      <c r="L3202" s="128"/>
      <c r="M3202" s="128"/>
      <c r="N3202" s="84" t="str">
        <f t="shared" si="694"/>
        <v/>
      </c>
      <c r="O3202" s="128"/>
      <c r="P3202" s="84" t="str">
        <f t="shared" si="695"/>
        <v/>
      </c>
      <c r="Q3202" s="84" t="str">
        <f t="shared" si="692"/>
        <v/>
      </c>
      <c r="R3202" s="84" t="str">
        <f t="shared" si="696"/>
        <v/>
      </c>
      <c r="S3202" s="84" t="str">
        <f t="shared" si="697"/>
        <v/>
      </c>
      <c r="U3202" s="84" t="str">
        <f t="shared" si="698"/>
        <v/>
      </c>
      <c r="W3202" s="108" t="str">
        <f>IF($N3202="", "", SUM($D$11:$D3202))</f>
        <v/>
      </c>
      <c r="X3202" s="111" t="str">
        <f t="shared" si="699"/>
        <v/>
      </c>
      <c r="Y3202" s="114" t="str">
        <f t="shared" si="703"/>
        <v/>
      </c>
      <c r="Z3202" s="111" t="str">
        <f>IF(X3202="", "", X3202-SUM($Z$11:$Z3201))</f>
        <v/>
      </c>
      <c r="AA3202" s="111" t="str">
        <f>IF($Y3202="", "", $Y3202-SUM($AA$11:$AA3201))</f>
        <v/>
      </c>
      <c r="AB3202" s="111" t="str">
        <f t="shared" si="704"/>
        <v/>
      </c>
      <c r="AC3202" s="121" t="str">
        <f t="shared" si="700"/>
        <v/>
      </c>
      <c r="AD3202" s="122" t="str">
        <f t="shared" si="701"/>
        <v/>
      </c>
      <c r="AE3202" s="123" t="str">
        <f t="shared" si="705"/>
        <v/>
      </c>
      <c r="AG3202" s="150" t="str">
        <f t="shared" si="702"/>
        <v/>
      </c>
    </row>
    <row r="3203" spans="1:33" x14ac:dyDescent="0.25">
      <c r="A3203" s="56"/>
      <c r="B3203" s="70"/>
      <c r="C3203" s="76"/>
      <c r="D3203" s="73"/>
      <c r="E3203" s="79"/>
      <c r="F3203" s="56"/>
      <c r="G3203" s="13" t="str">
        <f t="shared" si="693"/>
        <v/>
      </c>
      <c r="H3203" s="56"/>
      <c r="K3203" s="128"/>
      <c r="L3203" s="128"/>
      <c r="M3203" s="128"/>
      <c r="N3203" s="84" t="str">
        <f t="shared" si="694"/>
        <v/>
      </c>
      <c r="O3203" s="128"/>
      <c r="P3203" s="84" t="str">
        <f t="shared" si="695"/>
        <v/>
      </c>
      <c r="Q3203" s="84" t="str">
        <f t="shared" si="692"/>
        <v/>
      </c>
      <c r="R3203" s="84" t="str">
        <f t="shared" si="696"/>
        <v/>
      </c>
      <c r="S3203" s="84" t="str">
        <f t="shared" si="697"/>
        <v/>
      </c>
      <c r="U3203" s="84" t="str">
        <f t="shared" si="698"/>
        <v/>
      </c>
      <c r="W3203" s="108" t="str">
        <f>IF($N3203="", "", SUM($D$11:$D3203))</f>
        <v/>
      </c>
      <c r="X3203" s="111" t="str">
        <f t="shared" si="699"/>
        <v/>
      </c>
      <c r="Y3203" s="114" t="str">
        <f t="shared" si="703"/>
        <v/>
      </c>
      <c r="Z3203" s="111" t="str">
        <f>IF(X3203="", "", X3203-SUM($Z$11:$Z3202))</f>
        <v/>
      </c>
      <c r="AA3203" s="111" t="str">
        <f>IF($Y3203="", "", $Y3203-SUM($AA$11:$AA3202))</f>
        <v/>
      </c>
      <c r="AB3203" s="111" t="str">
        <f t="shared" si="704"/>
        <v/>
      </c>
      <c r="AC3203" s="121" t="str">
        <f t="shared" si="700"/>
        <v/>
      </c>
      <c r="AD3203" s="122" t="str">
        <f t="shared" si="701"/>
        <v/>
      </c>
      <c r="AE3203" s="123" t="str">
        <f t="shared" si="705"/>
        <v/>
      </c>
      <c r="AG3203" s="150" t="str">
        <f t="shared" si="702"/>
        <v/>
      </c>
    </row>
    <row r="3204" spans="1:33" x14ac:dyDescent="0.25">
      <c r="A3204" s="56"/>
      <c r="B3204" s="70"/>
      <c r="C3204" s="76"/>
      <c r="D3204" s="73"/>
      <c r="E3204" s="79"/>
      <c r="F3204" s="56"/>
      <c r="G3204" s="13" t="str">
        <f t="shared" si="693"/>
        <v/>
      </c>
      <c r="H3204" s="56"/>
      <c r="K3204" s="128"/>
      <c r="L3204" s="128"/>
      <c r="M3204" s="128"/>
      <c r="N3204" s="84" t="str">
        <f t="shared" si="694"/>
        <v/>
      </c>
      <c r="O3204" s="128"/>
      <c r="P3204" s="84" t="str">
        <f t="shared" si="695"/>
        <v/>
      </c>
      <c r="Q3204" s="84" t="str">
        <f t="shared" si="692"/>
        <v/>
      </c>
      <c r="R3204" s="84" t="str">
        <f t="shared" si="696"/>
        <v/>
      </c>
      <c r="S3204" s="84" t="str">
        <f t="shared" si="697"/>
        <v/>
      </c>
      <c r="U3204" s="84" t="str">
        <f t="shared" si="698"/>
        <v/>
      </c>
      <c r="W3204" s="108" t="str">
        <f>IF($N3204="", "", SUM($D$11:$D3204))</f>
        <v/>
      </c>
      <c r="X3204" s="111" t="str">
        <f t="shared" si="699"/>
        <v/>
      </c>
      <c r="Y3204" s="114" t="str">
        <f t="shared" si="703"/>
        <v/>
      </c>
      <c r="Z3204" s="111" t="str">
        <f>IF(X3204="", "", X3204-SUM($Z$11:$Z3203))</f>
        <v/>
      </c>
      <c r="AA3204" s="111" t="str">
        <f>IF($Y3204="", "", $Y3204-SUM($AA$11:$AA3203))</f>
        <v/>
      </c>
      <c r="AB3204" s="111" t="str">
        <f t="shared" si="704"/>
        <v/>
      </c>
      <c r="AC3204" s="121" t="str">
        <f t="shared" si="700"/>
        <v/>
      </c>
      <c r="AD3204" s="122" t="str">
        <f t="shared" si="701"/>
        <v/>
      </c>
      <c r="AE3204" s="123" t="str">
        <f t="shared" si="705"/>
        <v/>
      </c>
      <c r="AG3204" s="150" t="str">
        <f t="shared" si="702"/>
        <v/>
      </c>
    </row>
    <row r="3205" spans="1:33" x14ac:dyDescent="0.25">
      <c r="A3205" s="56"/>
      <c r="B3205" s="70"/>
      <c r="C3205" s="76"/>
      <c r="D3205" s="73"/>
      <c r="E3205" s="79"/>
      <c r="F3205" s="56"/>
      <c r="G3205" s="13" t="str">
        <f t="shared" si="693"/>
        <v/>
      </c>
      <c r="H3205" s="56"/>
      <c r="K3205" s="128"/>
      <c r="L3205" s="128"/>
      <c r="M3205" s="128"/>
      <c r="N3205" s="84" t="str">
        <f t="shared" si="694"/>
        <v/>
      </c>
      <c r="O3205" s="128"/>
      <c r="P3205" s="84" t="str">
        <f t="shared" si="695"/>
        <v/>
      </c>
      <c r="Q3205" s="84" t="str">
        <f t="shared" si="692"/>
        <v/>
      </c>
      <c r="R3205" s="84" t="str">
        <f t="shared" si="696"/>
        <v/>
      </c>
      <c r="S3205" s="84" t="str">
        <f t="shared" si="697"/>
        <v/>
      </c>
      <c r="U3205" s="84" t="str">
        <f t="shared" si="698"/>
        <v/>
      </c>
      <c r="W3205" s="108" t="str">
        <f>IF($N3205="", "", SUM($D$11:$D3205))</f>
        <v/>
      </c>
      <c r="X3205" s="111" t="str">
        <f t="shared" si="699"/>
        <v/>
      </c>
      <c r="Y3205" s="114" t="str">
        <f t="shared" si="703"/>
        <v/>
      </c>
      <c r="Z3205" s="111" t="str">
        <f>IF(X3205="", "", X3205-SUM($Z$11:$Z3204))</f>
        <v/>
      </c>
      <c r="AA3205" s="111" t="str">
        <f>IF($Y3205="", "", $Y3205-SUM($AA$11:$AA3204))</f>
        <v/>
      </c>
      <c r="AB3205" s="111" t="str">
        <f t="shared" si="704"/>
        <v/>
      </c>
      <c r="AC3205" s="121" t="str">
        <f t="shared" si="700"/>
        <v/>
      </c>
      <c r="AD3205" s="122" t="str">
        <f t="shared" si="701"/>
        <v/>
      </c>
      <c r="AE3205" s="123" t="str">
        <f t="shared" si="705"/>
        <v/>
      </c>
      <c r="AG3205" s="150" t="str">
        <f t="shared" si="702"/>
        <v/>
      </c>
    </row>
    <row r="3206" spans="1:33" x14ac:dyDescent="0.25">
      <c r="A3206" s="56"/>
      <c r="B3206" s="70"/>
      <c r="C3206" s="76"/>
      <c r="D3206" s="73"/>
      <c r="E3206" s="79"/>
      <c r="F3206" s="56"/>
      <c r="G3206" s="13" t="str">
        <f t="shared" si="693"/>
        <v/>
      </c>
      <c r="H3206" s="56"/>
      <c r="K3206" s="128"/>
      <c r="L3206" s="128"/>
      <c r="M3206" s="128"/>
      <c r="N3206" s="84" t="str">
        <f t="shared" si="694"/>
        <v/>
      </c>
      <c r="O3206" s="128"/>
      <c r="P3206" s="84" t="str">
        <f t="shared" si="695"/>
        <v/>
      </c>
      <c r="Q3206" s="84" t="str">
        <f t="shared" si="692"/>
        <v/>
      </c>
      <c r="R3206" s="84" t="str">
        <f t="shared" si="696"/>
        <v/>
      </c>
      <c r="S3206" s="84" t="str">
        <f t="shared" si="697"/>
        <v/>
      </c>
      <c r="U3206" s="84" t="str">
        <f t="shared" si="698"/>
        <v/>
      </c>
      <c r="W3206" s="108" t="str">
        <f>IF($N3206="", "", SUM($D$11:$D3206))</f>
        <v/>
      </c>
      <c r="X3206" s="111" t="str">
        <f t="shared" si="699"/>
        <v/>
      </c>
      <c r="Y3206" s="114" t="str">
        <f t="shared" si="703"/>
        <v/>
      </c>
      <c r="Z3206" s="111" t="str">
        <f>IF(X3206="", "", X3206-SUM($Z$11:$Z3205))</f>
        <v/>
      </c>
      <c r="AA3206" s="111" t="str">
        <f>IF($Y3206="", "", $Y3206-SUM($AA$11:$AA3205))</f>
        <v/>
      </c>
      <c r="AB3206" s="111" t="str">
        <f t="shared" si="704"/>
        <v/>
      </c>
      <c r="AC3206" s="121" t="str">
        <f t="shared" si="700"/>
        <v/>
      </c>
      <c r="AD3206" s="122" t="str">
        <f t="shared" si="701"/>
        <v/>
      </c>
      <c r="AE3206" s="123" t="str">
        <f t="shared" si="705"/>
        <v/>
      </c>
      <c r="AG3206" s="150" t="str">
        <f t="shared" si="702"/>
        <v/>
      </c>
    </row>
    <row r="3207" spans="1:33" x14ac:dyDescent="0.25">
      <c r="A3207" s="56"/>
      <c r="B3207" s="70"/>
      <c r="C3207" s="76"/>
      <c r="D3207" s="73"/>
      <c r="E3207" s="79"/>
      <c r="F3207" s="56"/>
      <c r="G3207" s="13" t="str">
        <f t="shared" si="693"/>
        <v/>
      </c>
      <c r="H3207" s="56"/>
      <c r="K3207" s="128"/>
      <c r="L3207" s="128"/>
      <c r="M3207" s="128"/>
      <c r="N3207" s="84" t="str">
        <f t="shared" si="694"/>
        <v/>
      </c>
      <c r="O3207" s="128"/>
      <c r="P3207" s="84" t="str">
        <f t="shared" si="695"/>
        <v/>
      </c>
      <c r="Q3207" s="84" t="str">
        <f t="shared" si="692"/>
        <v/>
      </c>
      <c r="R3207" s="84" t="str">
        <f t="shared" si="696"/>
        <v/>
      </c>
      <c r="S3207" s="84" t="str">
        <f t="shared" si="697"/>
        <v/>
      </c>
      <c r="U3207" s="84" t="str">
        <f t="shared" si="698"/>
        <v/>
      </c>
      <c r="W3207" s="108" t="str">
        <f>IF($N3207="", "", SUM($D$11:$D3207))</f>
        <v/>
      </c>
      <c r="X3207" s="111" t="str">
        <f t="shared" si="699"/>
        <v/>
      </c>
      <c r="Y3207" s="114" t="str">
        <f t="shared" si="703"/>
        <v/>
      </c>
      <c r="Z3207" s="111" t="str">
        <f>IF(X3207="", "", X3207-SUM($Z$11:$Z3206))</f>
        <v/>
      </c>
      <c r="AA3207" s="111" t="str">
        <f>IF($Y3207="", "", $Y3207-SUM($AA$11:$AA3206))</f>
        <v/>
      </c>
      <c r="AB3207" s="111" t="str">
        <f t="shared" si="704"/>
        <v/>
      </c>
      <c r="AC3207" s="121" t="str">
        <f t="shared" si="700"/>
        <v/>
      </c>
      <c r="AD3207" s="122" t="str">
        <f t="shared" si="701"/>
        <v/>
      </c>
      <c r="AE3207" s="123" t="str">
        <f t="shared" si="705"/>
        <v/>
      </c>
      <c r="AG3207" s="150" t="str">
        <f t="shared" si="702"/>
        <v/>
      </c>
    </row>
    <row r="3208" spans="1:33" x14ac:dyDescent="0.25">
      <c r="A3208" s="56"/>
      <c r="B3208" s="70"/>
      <c r="C3208" s="76"/>
      <c r="D3208" s="73"/>
      <c r="E3208" s="79"/>
      <c r="F3208" s="56"/>
      <c r="G3208" s="13" t="str">
        <f t="shared" si="693"/>
        <v/>
      </c>
      <c r="H3208" s="56"/>
      <c r="K3208" s="128"/>
      <c r="L3208" s="128"/>
      <c r="M3208" s="128"/>
      <c r="N3208" s="84" t="str">
        <f t="shared" si="694"/>
        <v/>
      </c>
      <c r="O3208" s="128"/>
      <c r="P3208" s="84" t="str">
        <f t="shared" si="695"/>
        <v/>
      </c>
      <c r="Q3208" s="84" t="str">
        <f t="shared" si="692"/>
        <v/>
      </c>
      <c r="R3208" s="84" t="str">
        <f t="shared" si="696"/>
        <v/>
      </c>
      <c r="S3208" s="84" t="str">
        <f t="shared" si="697"/>
        <v/>
      </c>
      <c r="U3208" s="84" t="str">
        <f t="shared" si="698"/>
        <v/>
      </c>
      <c r="W3208" s="108" t="str">
        <f>IF($N3208="", "", SUM($D$11:$D3208))</f>
        <v/>
      </c>
      <c r="X3208" s="111" t="str">
        <f t="shared" si="699"/>
        <v/>
      </c>
      <c r="Y3208" s="114" t="str">
        <f t="shared" si="703"/>
        <v/>
      </c>
      <c r="Z3208" s="111" t="str">
        <f>IF(X3208="", "", X3208-SUM($Z$11:$Z3207))</f>
        <v/>
      </c>
      <c r="AA3208" s="111" t="str">
        <f>IF($Y3208="", "", $Y3208-SUM($AA$11:$AA3207))</f>
        <v/>
      </c>
      <c r="AB3208" s="111" t="str">
        <f t="shared" si="704"/>
        <v/>
      </c>
      <c r="AC3208" s="121" t="str">
        <f t="shared" si="700"/>
        <v/>
      </c>
      <c r="AD3208" s="122" t="str">
        <f t="shared" si="701"/>
        <v/>
      </c>
      <c r="AE3208" s="123" t="str">
        <f t="shared" si="705"/>
        <v/>
      </c>
      <c r="AG3208" s="150" t="str">
        <f t="shared" si="702"/>
        <v/>
      </c>
    </row>
    <row r="3209" spans="1:33" x14ac:dyDescent="0.25">
      <c r="A3209" s="56"/>
      <c r="B3209" s="70"/>
      <c r="C3209" s="76"/>
      <c r="D3209" s="73"/>
      <c r="E3209" s="79"/>
      <c r="F3209" s="56"/>
      <c r="G3209" s="13" t="str">
        <f t="shared" si="693"/>
        <v/>
      </c>
      <c r="H3209" s="56"/>
      <c r="K3209" s="128"/>
      <c r="L3209" s="128"/>
      <c r="M3209" s="128"/>
      <c r="N3209" s="84" t="str">
        <f t="shared" si="694"/>
        <v/>
      </c>
      <c r="O3209" s="128"/>
      <c r="P3209" s="84" t="str">
        <f t="shared" si="695"/>
        <v/>
      </c>
      <c r="Q3209" s="84" t="str">
        <f t="shared" si="692"/>
        <v/>
      </c>
      <c r="R3209" s="84" t="str">
        <f t="shared" si="696"/>
        <v/>
      </c>
      <c r="S3209" s="84" t="str">
        <f t="shared" si="697"/>
        <v/>
      </c>
      <c r="U3209" s="84" t="str">
        <f t="shared" si="698"/>
        <v/>
      </c>
      <c r="W3209" s="108" t="str">
        <f>IF($N3209="", "", SUM($D$11:$D3209))</f>
        <v/>
      </c>
      <c r="X3209" s="111" t="str">
        <f t="shared" si="699"/>
        <v/>
      </c>
      <c r="Y3209" s="114" t="str">
        <f t="shared" si="703"/>
        <v/>
      </c>
      <c r="Z3209" s="111" t="str">
        <f>IF(X3209="", "", X3209-SUM($Z$11:$Z3208))</f>
        <v/>
      </c>
      <c r="AA3209" s="111" t="str">
        <f>IF($Y3209="", "", $Y3209-SUM($AA$11:$AA3208))</f>
        <v/>
      </c>
      <c r="AB3209" s="111" t="str">
        <f t="shared" si="704"/>
        <v/>
      </c>
      <c r="AC3209" s="121" t="str">
        <f t="shared" si="700"/>
        <v/>
      </c>
      <c r="AD3209" s="122" t="str">
        <f t="shared" si="701"/>
        <v/>
      </c>
      <c r="AE3209" s="123" t="str">
        <f t="shared" si="705"/>
        <v/>
      </c>
      <c r="AG3209" s="150" t="str">
        <f t="shared" si="702"/>
        <v/>
      </c>
    </row>
    <row r="3210" spans="1:33" x14ac:dyDescent="0.25">
      <c r="A3210" s="56"/>
      <c r="B3210" s="70"/>
      <c r="C3210" s="76"/>
      <c r="D3210" s="73"/>
      <c r="E3210" s="79"/>
      <c r="F3210" s="56"/>
      <c r="G3210" s="13" t="str">
        <f t="shared" si="693"/>
        <v/>
      </c>
      <c r="H3210" s="56"/>
      <c r="K3210" s="128"/>
      <c r="L3210" s="128"/>
      <c r="M3210" s="128"/>
      <c r="N3210" s="84" t="str">
        <f t="shared" si="694"/>
        <v/>
      </c>
      <c r="O3210" s="128"/>
      <c r="P3210" s="84" t="str">
        <f t="shared" si="695"/>
        <v/>
      </c>
      <c r="Q3210" s="84" t="str">
        <f t="shared" si="692"/>
        <v/>
      </c>
      <c r="R3210" s="84" t="str">
        <f t="shared" si="696"/>
        <v/>
      </c>
      <c r="S3210" s="84" t="str">
        <f t="shared" si="697"/>
        <v/>
      </c>
      <c r="U3210" s="84" t="str">
        <f t="shared" si="698"/>
        <v/>
      </c>
      <c r="W3210" s="108" t="str">
        <f>IF($N3210="", "", SUM($D$11:$D3210))</f>
        <v/>
      </c>
      <c r="X3210" s="111" t="str">
        <f t="shared" si="699"/>
        <v/>
      </c>
      <c r="Y3210" s="114" t="str">
        <f t="shared" si="703"/>
        <v/>
      </c>
      <c r="Z3210" s="111" t="str">
        <f>IF(X3210="", "", X3210-SUM($Z$11:$Z3209))</f>
        <v/>
      </c>
      <c r="AA3210" s="111" t="str">
        <f>IF($Y3210="", "", $Y3210-SUM($AA$11:$AA3209))</f>
        <v/>
      </c>
      <c r="AB3210" s="111" t="str">
        <f t="shared" si="704"/>
        <v/>
      </c>
      <c r="AC3210" s="121" t="str">
        <f t="shared" si="700"/>
        <v/>
      </c>
      <c r="AD3210" s="122" t="str">
        <f t="shared" si="701"/>
        <v/>
      </c>
      <c r="AE3210" s="123" t="str">
        <f t="shared" si="705"/>
        <v/>
      </c>
      <c r="AG3210" s="150" t="str">
        <f t="shared" si="702"/>
        <v/>
      </c>
    </row>
    <row r="3211" spans="1:33" x14ac:dyDescent="0.25">
      <c r="A3211" s="56"/>
      <c r="B3211" s="70"/>
      <c r="C3211" s="76"/>
      <c r="D3211" s="73"/>
      <c r="E3211" s="79"/>
      <c r="F3211" s="56"/>
      <c r="G3211" s="13" t="str">
        <f t="shared" si="693"/>
        <v/>
      </c>
      <c r="H3211" s="56"/>
      <c r="K3211" s="128"/>
      <c r="L3211" s="128"/>
      <c r="M3211" s="128"/>
      <c r="N3211" s="84" t="str">
        <f t="shared" si="694"/>
        <v/>
      </c>
      <c r="O3211" s="128"/>
      <c r="P3211" s="84" t="str">
        <f t="shared" si="695"/>
        <v/>
      </c>
      <c r="Q3211" s="84" t="str">
        <f t="shared" ref="Q3211:Q3274" si="706">IF($N3211="", "", IF(AND(Q$5="X", C3211=""), $N$6, IF(AND(NOT(C3211=""), COUNTIF(L$11:L$17, C3211)=0), $N$7, "")))</f>
        <v/>
      </c>
      <c r="R3211" s="84" t="str">
        <f t="shared" si="696"/>
        <v/>
      </c>
      <c r="S3211" s="84" t="str">
        <f t="shared" si="697"/>
        <v/>
      </c>
      <c r="U3211" s="84" t="str">
        <f t="shared" si="698"/>
        <v/>
      </c>
      <c r="W3211" s="108" t="str">
        <f>IF($N3211="", "", SUM($D$11:$D3211))</f>
        <v/>
      </c>
      <c r="X3211" s="111" t="str">
        <f t="shared" si="699"/>
        <v/>
      </c>
      <c r="Y3211" s="114" t="str">
        <f t="shared" si="703"/>
        <v/>
      </c>
      <c r="Z3211" s="111" t="str">
        <f>IF(X3211="", "", X3211-SUM($Z$11:$Z3210))</f>
        <v/>
      </c>
      <c r="AA3211" s="111" t="str">
        <f>IF($Y3211="", "", $Y3211-SUM($AA$11:$AA3210))</f>
        <v/>
      </c>
      <c r="AB3211" s="111" t="str">
        <f t="shared" si="704"/>
        <v/>
      </c>
      <c r="AC3211" s="121" t="str">
        <f t="shared" si="700"/>
        <v/>
      </c>
      <c r="AD3211" s="122" t="str">
        <f t="shared" si="701"/>
        <v/>
      </c>
      <c r="AE3211" s="123" t="str">
        <f t="shared" si="705"/>
        <v/>
      </c>
      <c r="AG3211" s="150" t="str">
        <f t="shared" si="702"/>
        <v/>
      </c>
    </row>
    <row r="3212" spans="1:33" x14ac:dyDescent="0.25">
      <c r="A3212" s="56"/>
      <c r="B3212" s="70"/>
      <c r="C3212" s="76"/>
      <c r="D3212" s="73"/>
      <c r="E3212" s="79"/>
      <c r="F3212" s="56"/>
      <c r="G3212" s="13" t="str">
        <f t="shared" ref="G3212:G3275" si="707">IF($B3212="", "", TEXT($B3212, "mmm"))</f>
        <v/>
      </c>
      <c r="H3212" s="56"/>
      <c r="K3212" s="128"/>
      <c r="L3212" s="128"/>
      <c r="M3212" s="128"/>
      <c r="N3212" s="84" t="str">
        <f t="shared" ref="N3212:N3275" si="708">IF(COUNTIF($B3212:$E3212, "")=4, "", "X")</f>
        <v/>
      </c>
      <c r="O3212" s="128"/>
      <c r="P3212" s="84" t="str">
        <f t="shared" ref="P3212:P3275" si="709">IF($N3212="", "", IF(AND(P$5="X", B3212=""), $N$6, IFERROR(IF(AND(NOT(B3212=""), OR(ISNUMBER(B3212)=FALSE, B3212&lt;$L$2, B3212&gt;$L$3)), $N$7, ""), $N$7)))</f>
        <v/>
      </c>
      <c r="Q3212" s="84" t="str">
        <f t="shared" si="706"/>
        <v/>
      </c>
      <c r="R3212" s="84" t="str">
        <f t="shared" ref="R3212:R3275" si="710">IF($N3212="", "", IF(AND(R$5="X", D3212=""), $N$6, IF(AND(NOT(D3212=""), ISNUMBER(D3212)=FALSE), $N$7, "")))</f>
        <v/>
      </c>
      <c r="S3212" s="84" t="str">
        <f t="shared" ref="S3212:S3275" si="711">IF($N3212="", "", IF(AND(S$5="X", E3212=""), $N$6, ""))</f>
        <v/>
      </c>
      <c r="U3212" s="84" t="str">
        <f t="shared" ref="U3212:U3275" si="712">IF($B3212="", "", TEXT($B3212, "mmm yyyy"))</f>
        <v/>
      </c>
      <c r="W3212" s="108" t="str">
        <f>IF($N3212="", "", SUM($D$11:$D3212))</f>
        <v/>
      </c>
      <c r="X3212" s="111" t="str">
        <f t="shared" ref="X3212:X3275" si="713">IF(W3212="", "", IF(W3212&lt;=$X$4, W3212, $X$4))</f>
        <v/>
      </c>
      <c r="Y3212" s="114" t="str">
        <f t="shared" si="703"/>
        <v/>
      </c>
      <c r="Z3212" s="111" t="str">
        <f>IF(X3212="", "", X3212-SUM($Z$11:$Z3211))</f>
        <v/>
      </c>
      <c r="AA3212" s="111" t="str">
        <f>IF($Y3212="", "", $Y3212-SUM($AA$11:$AA3211))</f>
        <v/>
      </c>
      <c r="AB3212" s="111" t="str">
        <f t="shared" si="704"/>
        <v/>
      </c>
      <c r="AC3212" s="121" t="str">
        <f t="shared" ref="AC3212:AC3275" si="714">IF($N3212="", "", $Z3212*$AC$4)</f>
        <v/>
      </c>
      <c r="AD3212" s="122" t="str">
        <f t="shared" ref="AD3212:AD3275" si="715">IF($N3212="", "", $AA3212*$AC$5)</f>
        <v/>
      </c>
      <c r="AE3212" s="123" t="str">
        <f t="shared" si="705"/>
        <v/>
      </c>
      <c r="AG3212" s="150" t="str">
        <f t="shared" ref="AG3212:AG3275" si="716">IF(OR($U3212="", $C3212=""), "", CONCATENATE($C3212, " - ", $U3212))</f>
        <v/>
      </c>
    </row>
    <row r="3213" spans="1:33" x14ac:dyDescent="0.25">
      <c r="A3213" s="56"/>
      <c r="B3213" s="70"/>
      <c r="C3213" s="76"/>
      <c r="D3213" s="73"/>
      <c r="E3213" s="79"/>
      <c r="F3213" s="56"/>
      <c r="G3213" s="13" t="str">
        <f t="shared" si="707"/>
        <v/>
      </c>
      <c r="H3213" s="56"/>
      <c r="K3213" s="128"/>
      <c r="L3213" s="128"/>
      <c r="M3213" s="128"/>
      <c r="N3213" s="84" t="str">
        <f t="shared" si="708"/>
        <v/>
      </c>
      <c r="O3213" s="128"/>
      <c r="P3213" s="84" t="str">
        <f t="shared" si="709"/>
        <v/>
      </c>
      <c r="Q3213" s="84" t="str">
        <f t="shared" si="706"/>
        <v/>
      </c>
      <c r="R3213" s="84" t="str">
        <f t="shared" si="710"/>
        <v/>
      </c>
      <c r="S3213" s="84" t="str">
        <f t="shared" si="711"/>
        <v/>
      </c>
      <c r="U3213" s="84" t="str">
        <f t="shared" si="712"/>
        <v/>
      </c>
      <c r="W3213" s="108" t="str">
        <f>IF($N3213="", "", SUM($D$11:$D3213))</f>
        <v/>
      </c>
      <c r="X3213" s="111" t="str">
        <f t="shared" si="713"/>
        <v/>
      </c>
      <c r="Y3213" s="114" t="str">
        <f t="shared" si="703"/>
        <v/>
      </c>
      <c r="Z3213" s="111" t="str">
        <f>IF(X3213="", "", X3213-SUM($Z$11:$Z3212))</f>
        <v/>
      </c>
      <c r="AA3213" s="111" t="str">
        <f>IF($Y3213="", "", $Y3213-SUM($AA$11:$AA3212))</f>
        <v/>
      </c>
      <c r="AB3213" s="111" t="str">
        <f t="shared" si="704"/>
        <v/>
      </c>
      <c r="AC3213" s="121" t="str">
        <f t="shared" si="714"/>
        <v/>
      </c>
      <c r="AD3213" s="122" t="str">
        <f t="shared" si="715"/>
        <v/>
      </c>
      <c r="AE3213" s="123" t="str">
        <f t="shared" si="705"/>
        <v/>
      </c>
      <c r="AG3213" s="150" t="str">
        <f t="shared" si="716"/>
        <v/>
      </c>
    </row>
    <row r="3214" spans="1:33" x14ac:dyDescent="0.25">
      <c r="A3214" s="56"/>
      <c r="B3214" s="70"/>
      <c r="C3214" s="76"/>
      <c r="D3214" s="73"/>
      <c r="E3214" s="79"/>
      <c r="F3214" s="56"/>
      <c r="G3214" s="13" t="str">
        <f t="shared" si="707"/>
        <v/>
      </c>
      <c r="H3214" s="56"/>
      <c r="K3214" s="128"/>
      <c r="L3214" s="128"/>
      <c r="M3214" s="128"/>
      <c r="N3214" s="84" t="str">
        <f t="shared" si="708"/>
        <v/>
      </c>
      <c r="O3214" s="128"/>
      <c r="P3214" s="84" t="str">
        <f t="shared" si="709"/>
        <v/>
      </c>
      <c r="Q3214" s="84" t="str">
        <f t="shared" si="706"/>
        <v/>
      </c>
      <c r="R3214" s="84" t="str">
        <f t="shared" si="710"/>
        <v/>
      </c>
      <c r="S3214" s="84" t="str">
        <f t="shared" si="711"/>
        <v/>
      </c>
      <c r="U3214" s="84" t="str">
        <f t="shared" si="712"/>
        <v/>
      </c>
      <c r="W3214" s="108" t="str">
        <f>IF($N3214="", "", SUM($D$11:$D3214))</f>
        <v/>
      </c>
      <c r="X3214" s="111" t="str">
        <f t="shared" si="713"/>
        <v/>
      </c>
      <c r="Y3214" s="114" t="str">
        <f t="shared" ref="Y3214:Y3277" si="717">IF(W3214="", "", IF(W3214&lt;=$X$4, 0, W3214-$X$4))</f>
        <v/>
      </c>
      <c r="Z3214" s="111" t="str">
        <f>IF(X3214="", "", X3214-SUM($Z$11:$Z3213))</f>
        <v/>
      </c>
      <c r="AA3214" s="111" t="str">
        <f>IF($Y3214="", "", $Y3214-SUM($AA$11:$AA3213))</f>
        <v/>
      </c>
      <c r="AB3214" s="111" t="str">
        <f t="shared" ref="AB3214:AB3277" si="718">IF($N3214="", "", SUM(Z3214:AA3214))</f>
        <v/>
      </c>
      <c r="AC3214" s="121" t="str">
        <f t="shared" si="714"/>
        <v/>
      </c>
      <c r="AD3214" s="122" t="str">
        <f t="shared" si="715"/>
        <v/>
      </c>
      <c r="AE3214" s="123" t="str">
        <f t="shared" ref="AE3214:AE3277" si="719">IF($N3214="", "", SUM(AC3214:AD3214))</f>
        <v/>
      </c>
      <c r="AG3214" s="150" t="str">
        <f t="shared" si="716"/>
        <v/>
      </c>
    </row>
    <row r="3215" spans="1:33" x14ac:dyDescent="0.25">
      <c r="A3215" s="56"/>
      <c r="B3215" s="70"/>
      <c r="C3215" s="76"/>
      <c r="D3215" s="73"/>
      <c r="E3215" s="79"/>
      <c r="F3215" s="56"/>
      <c r="G3215" s="13" t="str">
        <f t="shared" si="707"/>
        <v/>
      </c>
      <c r="H3215" s="56"/>
      <c r="K3215" s="128"/>
      <c r="L3215" s="128"/>
      <c r="M3215" s="128"/>
      <c r="N3215" s="84" t="str">
        <f t="shared" si="708"/>
        <v/>
      </c>
      <c r="O3215" s="128"/>
      <c r="P3215" s="84" t="str">
        <f t="shared" si="709"/>
        <v/>
      </c>
      <c r="Q3215" s="84" t="str">
        <f t="shared" si="706"/>
        <v/>
      </c>
      <c r="R3215" s="84" t="str">
        <f t="shared" si="710"/>
        <v/>
      </c>
      <c r="S3215" s="84" t="str">
        <f t="shared" si="711"/>
        <v/>
      </c>
      <c r="U3215" s="84" t="str">
        <f t="shared" si="712"/>
        <v/>
      </c>
      <c r="W3215" s="108" t="str">
        <f>IF($N3215="", "", SUM($D$11:$D3215))</f>
        <v/>
      </c>
      <c r="X3215" s="111" t="str">
        <f t="shared" si="713"/>
        <v/>
      </c>
      <c r="Y3215" s="114" t="str">
        <f t="shared" si="717"/>
        <v/>
      </c>
      <c r="Z3215" s="111" t="str">
        <f>IF(X3215="", "", X3215-SUM($Z$11:$Z3214))</f>
        <v/>
      </c>
      <c r="AA3215" s="111" t="str">
        <f>IF($Y3215="", "", $Y3215-SUM($AA$11:$AA3214))</f>
        <v/>
      </c>
      <c r="AB3215" s="111" t="str">
        <f t="shared" si="718"/>
        <v/>
      </c>
      <c r="AC3215" s="121" t="str">
        <f t="shared" si="714"/>
        <v/>
      </c>
      <c r="AD3215" s="122" t="str">
        <f t="shared" si="715"/>
        <v/>
      </c>
      <c r="AE3215" s="123" t="str">
        <f t="shared" si="719"/>
        <v/>
      </c>
      <c r="AG3215" s="150" t="str">
        <f t="shared" si="716"/>
        <v/>
      </c>
    </row>
    <row r="3216" spans="1:33" x14ac:dyDescent="0.25">
      <c r="A3216" s="56"/>
      <c r="B3216" s="70"/>
      <c r="C3216" s="76"/>
      <c r="D3216" s="73"/>
      <c r="E3216" s="79"/>
      <c r="F3216" s="56"/>
      <c r="G3216" s="13" t="str">
        <f t="shared" si="707"/>
        <v/>
      </c>
      <c r="H3216" s="56"/>
      <c r="K3216" s="128"/>
      <c r="L3216" s="128"/>
      <c r="M3216" s="128"/>
      <c r="N3216" s="84" t="str">
        <f t="shared" si="708"/>
        <v/>
      </c>
      <c r="O3216" s="128"/>
      <c r="P3216" s="84" t="str">
        <f t="shared" si="709"/>
        <v/>
      </c>
      <c r="Q3216" s="84" t="str">
        <f t="shared" si="706"/>
        <v/>
      </c>
      <c r="R3216" s="84" t="str">
        <f t="shared" si="710"/>
        <v/>
      </c>
      <c r="S3216" s="84" t="str">
        <f t="shared" si="711"/>
        <v/>
      </c>
      <c r="U3216" s="84" t="str">
        <f t="shared" si="712"/>
        <v/>
      </c>
      <c r="W3216" s="108" t="str">
        <f>IF($N3216="", "", SUM($D$11:$D3216))</f>
        <v/>
      </c>
      <c r="X3216" s="111" t="str">
        <f t="shared" si="713"/>
        <v/>
      </c>
      <c r="Y3216" s="114" t="str">
        <f t="shared" si="717"/>
        <v/>
      </c>
      <c r="Z3216" s="111" t="str">
        <f>IF(X3216="", "", X3216-SUM($Z$11:$Z3215))</f>
        <v/>
      </c>
      <c r="AA3216" s="111" t="str">
        <f>IF($Y3216="", "", $Y3216-SUM($AA$11:$AA3215))</f>
        <v/>
      </c>
      <c r="AB3216" s="111" t="str">
        <f t="shared" si="718"/>
        <v/>
      </c>
      <c r="AC3216" s="121" t="str">
        <f t="shared" si="714"/>
        <v/>
      </c>
      <c r="AD3216" s="122" t="str">
        <f t="shared" si="715"/>
        <v/>
      </c>
      <c r="AE3216" s="123" t="str">
        <f t="shared" si="719"/>
        <v/>
      </c>
      <c r="AG3216" s="150" t="str">
        <f t="shared" si="716"/>
        <v/>
      </c>
    </row>
    <row r="3217" spans="1:33" x14ac:dyDescent="0.25">
      <c r="A3217" s="56"/>
      <c r="B3217" s="70"/>
      <c r="C3217" s="76"/>
      <c r="D3217" s="73"/>
      <c r="E3217" s="79"/>
      <c r="F3217" s="56"/>
      <c r="G3217" s="13" t="str">
        <f t="shared" si="707"/>
        <v/>
      </c>
      <c r="H3217" s="56"/>
      <c r="K3217" s="128"/>
      <c r="L3217" s="128"/>
      <c r="M3217" s="128"/>
      <c r="N3217" s="84" t="str">
        <f t="shared" si="708"/>
        <v/>
      </c>
      <c r="O3217" s="128"/>
      <c r="P3217" s="84" t="str">
        <f t="shared" si="709"/>
        <v/>
      </c>
      <c r="Q3217" s="84" t="str">
        <f t="shared" si="706"/>
        <v/>
      </c>
      <c r="R3217" s="84" t="str">
        <f t="shared" si="710"/>
        <v/>
      </c>
      <c r="S3217" s="84" t="str">
        <f t="shared" si="711"/>
        <v/>
      </c>
      <c r="U3217" s="84" t="str">
        <f t="shared" si="712"/>
        <v/>
      </c>
      <c r="W3217" s="108" t="str">
        <f>IF($N3217="", "", SUM($D$11:$D3217))</f>
        <v/>
      </c>
      <c r="X3217" s="111" t="str">
        <f t="shared" si="713"/>
        <v/>
      </c>
      <c r="Y3217" s="114" t="str">
        <f t="shared" si="717"/>
        <v/>
      </c>
      <c r="Z3217" s="111" t="str">
        <f>IF(X3217="", "", X3217-SUM($Z$11:$Z3216))</f>
        <v/>
      </c>
      <c r="AA3217" s="111" t="str">
        <f>IF($Y3217="", "", $Y3217-SUM($AA$11:$AA3216))</f>
        <v/>
      </c>
      <c r="AB3217" s="111" t="str">
        <f t="shared" si="718"/>
        <v/>
      </c>
      <c r="AC3217" s="121" t="str">
        <f t="shared" si="714"/>
        <v/>
      </c>
      <c r="AD3217" s="122" t="str">
        <f t="shared" si="715"/>
        <v/>
      </c>
      <c r="AE3217" s="123" t="str">
        <f t="shared" si="719"/>
        <v/>
      </c>
      <c r="AG3217" s="150" t="str">
        <f t="shared" si="716"/>
        <v/>
      </c>
    </row>
    <row r="3218" spans="1:33" x14ac:dyDescent="0.25">
      <c r="A3218" s="56"/>
      <c r="B3218" s="70"/>
      <c r="C3218" s="76"/>
      <c r="D3218" s="73"/>
      <c r="E3218" s="79"/>
      <c r="F3218" s="56"/>
      <c r="G3218" s="13" t="str">
        <f t="shared" si="707"/>
        <v/>
      </c>
      <c r="H3218" s="56"/>
      <c r="K3218" s="128"/>
      <c r="L3218" s="128"/>
      <c r="M3218" s="128"/>
      <c r="N3218" s="84" t="str">
        <f t="shared" si="708"/>
        <v/>
      </c>
      <c r="O3218" s="128"/>
      <c r="P3218" s="84" t="str">
        <f t="shared" si="709"/>
        <v/>
      </c>
      <c r="Q3218" s="84" t="str">
        <f t="shared" si="706"/>
        <v/>
      </c>
      <c r="R3218" s="84" t="str">
        <f t="shared" si="710"/>
        <v/>
      </c>
      <c r="S3218" s="84" t="str">
        <f t="shared" si="711"/>
        <v/>
      </c>
      <c r="U3218" s="84" t="str">
        <f t="shared" si="712"/>
        <v/>
      </c>
      <c r="W3218" s="108" t="str">
        <f>IF($N3218="", "", SUM($D$11:$D3218))</f>
        <v/>
      </c>
      <c r="X3218" s="111" t="str">
        <f t="shared" si="713"/>
        <v/>
      </c>
      <c r="Y3218" s="114" t="str">
        <f t="shared" si="717"/>
        <v/>
      </c>
      <c r="Z3218" s="111" t="str">
        <f>IF(X3218="", "", X3218-SUM($Z$11:$Z3217))</f>
        <v/>
      </c>
      <c r="AA3218" s="111" t="str">
        <f>IF($Y3218="", "", $Y3218-SUM($AA$11:$AA3217))</f>
        <v/>
      </c>
      <c r="AB3218" s="111" t="str">
        <f t="shared" si="718"/>
        <v/>
      </c>
      <c r="AC3218" s="121" t="str">
        <f t="shared" si="714"/>
        <v/>
      </c>
      <c r="AD3218" s="122" t="str">
        <f t="shared" si="715"/>
        <v/>
      </c>
      <c r="AE3218" s="123" t="str">
        <f t="shared" si="719"/>
        <v/>
      </c>
      <c r="AG3218" s="150" t="str">
        <f t="shared" si="716"/>
        <v/>
      </c>
    </row>
    <row r="3219" spans="1:33" x14ac:dyDescent="0.25">
      <c r="A3219" s="56"/>
      <c r="B3219" s="70"/>
      <c r="C3219" s="76"/>
      <c r="D3219" s="73"/>
      <c r="E3219" s="79"/>
      <c r="F3219" s="56"/>
      <c r="G3219" s="13" t="str">
        <f t="shared" si="707"/>
        <v/>
      </c>
      <c r="H3219" s="56"/>
      <c r="K3219" s="128"/>
      <c r="L3219" s="128"/>
      <c r="M3219" s="128"/>
      <c r="N3219" s="84" t="str">
        <f t="shared" si="708"/>
        <v/>
      </c>
      <c r="O3219" s="128"/>
      <c r="P3219" s="84" t="str">
        <f t="shared" si="709"/>
        <v/>
      </c>
      <c r="Q3219" s="84" t="str">
        <f t="shared" si="706"/>
        <v/>
      </c>
      <c r="R3219" s="84" t="str">
        <f t="shared" si="710"/>
        <v/>
      </c>
      <c r="S3219" s="84" t="str">
        <f t="shared" si="711"/>
        <v/>
      </c>
      <c r="U3219" s="84" t="str">
        <f t="shared" si="712"/>
        <v/>
      </c>
      <c r="W3219" s="108" t="str">
        <f>IF($N3219="", "", SUM($D$11:$D3219))</f>
        <v/>
      </c>
      <c r="X3219" s="111" t="str">
        <f t="shared" si="713"/>
        <v/>
      </c>
      <c r="Y3219" s="114" t="str">
        <f t="shared" si="717"/>
        <v/>
      </c>
      <c r="Z3219" s="111" t="str">
        <f>IF(X3219="", "", X3219-SUM($Z$11:$Z3218))</f>
        <v/>
      </c>
      <c r="AA3219" s="111" t="str">
        <f>IF($Y3219="", "", $Y3219-SUM($AA$11:$AA3218))</f>
        <v/>
      </c>
      <c r="AB3219" s="111" t="str">
        <f t="shared" si="718"/>
        <v/>
      </c>
      <c r="AC3219" s="121" t="str">
        <f t="shared" si="714"/>
        <v/>
      </c>
      <c r="AD3219" s="122" t="str">
        <f t="shared" si="715"/>
        <v/>
      </c>
      <c r="AE3219" s="123" t="str">
        <f t="shared" si="719"/>
        <v/>
      </c>
      <c r="AG3219" s="150" t="str">
        <f t="shared" si="716"/>
        <v/>
      </c>
    </row>
    <row r="3220" spans="1:33" x14ac:dyDescent="0.25">
      <c r="A3220" s="56"/>
      <c r="B3220" s="70"/>
      <c r="C3220" s="76"/>
      <c r="D3220" s="73"/>
      <c r="E3220" s="79"/>
      <c r="F3220" s="56"/>
      <c r="G3220" s="13" t="str">
        <f t="shared" si="707"/>
        <v/>
      </c>
      <c r="H3220" s="56"/>
      <c r="K3220" s="128"/>
      <c r="L3220" s="128"/>
      <c r="M3220" s="128"/>
      <c r="N3220" s="84" t="str">
        <f t="shared" si="708"/>
        <v/>
      </c>
      <c r="O3220" s="128"/>
      <c r="P3220" s="84" t="str">
        <f t="shared" si="709"/>
        <v/>
      </c>
      <c r="Q3220" s="84" t="str">
        <f t="shared" si="706"/>
        <v/>
      </c>
      <c r="R3220" s="84" t="str">
        <f t="shared" si="710"/>
        <v/>
      </c>
      <c r="S3220" s="84" t="str">
        <f t="shared" si="711"/>
        <v/>
      </c>
      <c r="U3220" s="84" t="str">
        <f t="shared" si="712"/>
        <v/>
      </c>
      <c r="W3220" s="108" t="str">
        <f>IF($N3220="", "", SUM($D$11:$D3220))</f>
        <v/>
      </c>
      <c r="X3220" s="111" t="str">
        <f t="shared" si="713"/>
        <v/>
      </c>
      <c r="Y3220" s="114" t="str">
        <f t="shared" si="717"/>
        <v/>
      </c>
      <c r="Z3220" s="111" t="str">
        <f>IF(X3220="", "", X3220-SUM($Z$11:$Z3219))</f>
        <v/>
      </c>
      <c r="AA3220" s="111" t="str">
        <f>IF($Y3220="", "", $Y3220-SUM($AA$11:$AA3219))</f>
        <v/>
      </c>
      <c r="AB3220" s="111" t="str">
        <f t="shared" si="718"/>
        <v/>
      </c>
      <c r="AC3220" s="121" t="str">
        <f t="shared" si="714"/>
        <v/>
      </c>
      <c r="AD3220" s="122" t="str">
        <f t="shared" si="715"/>
        <v/>
      </c>
      <c r="AE3220" s="123" t="str">
        <f t="shared" si="719"/>
        <v/>
      </c>
      <c r="AG3220" s="150" t="str">
        <f t="shared" si="716"/>
        <v/>
      </c>
    </row>
    <row r="3221" spans="1:33" x14ac:dyDescent="0.25">
      <c r="A3221" s="56"/>
      <c r="B3221" s="70"/>
      <c r="C3221" s="76"/>
      <c r="D3221" s="73"/>
      <c r="E3221" s="79"/>
      <c r="F3221" s="56"/>
      <c r="G3221" s="13" t="str">
        <f t="shared" si="707"/>
        <v/>
      </c>
      <c r="H3221" s="56"/>
      <c r="K3221" s="128"/>
      <c r="L3221" s="128"/>
      <c r="M3221" s="128"/>
      <c r="N3221" s="84" t="str">
        <f t="shared" si="708"/>
        <v/>
      </c>
      <c r="O3221" s="128"/>
      <c r="P3221" s="84" t="str">
        <f t="shared" si="709"/>
        <v/>
      </c>
      <c r="Q3221" s="84" t="str">
        <f t="shared" si="706"/>
        <v/>
      </c>
      <c r="R3221" s="84" t="str">
        <f t="shared" si="710"/>
        <v/>
      </c>
      <c r="S3221" s="84" t="str">
        <f t="shared" si="711"/>
        <v/>
      </c>
      <c r="U3221" s="84" t="str">
        <f t="shared" si="712"/>
        <v/>
      </c>
      <c r="W3221" s="108" t="str">
        <f>IF($N3221="", "", SUM($D$11:$D3221))</f>
        <v/>
      </c>
      <c r="X3221" s="111" t="str">
        <f t="shared" si="713"/>
        <v/>
      </c>
      <c r="Y3221" s="114" t="str">
        <f t="shared" si="717"/>
        <v/>
      </c>
      <c r="Z3221" s="111" t="str">
        <f>IF(X3221="", "", X3221-SUM($Z$11:$Z3220))</f>
        <v/>
      </c>
      <c r="AA3221" s="111" t="str">
        <f>IF($Y3221="", "", $Y3221-SUM($AA$11:$AA3220))</f>
        <v/>
      </c>
      <c r="AB3221" s="111" t="str">
        <f t="shared" si="718"/>
        <v/>
      </c>
      <c r="AC3221" s="121" t="str">
        <f t="shared" si="714"/>
        <v/>
      </c>
      <c r="AD3221" s="122" t="str">
        <f t="shared" si="715"/>
        <v/>
      </c>
      <c r="AE3221" s="123" t="str">
        <f t="shared" si="719"/>
        <v/>
      </c>
      <c r="AG3221" s="150" t="str">
        <f t="shared" si="716"/>
        <v/>
      </c>
    </row>
    <row r="3222" spans="1:33" x14ac:dyDescent="0.25">
      <c r="A3222" s="56"/>
      <c r="B3222" s="70"/>
      <c r="C3222" s="76"/>
      <c r="D3222" s="73"/>
      <c r="E3222" s="79"/>
      <c r="F3222" s="56"/>
      <c r="G3222" s="13" t="str">
        <f t="shared" si="707"/>
        <v/>
      </c>
      <c r="H3222" s="56"/>
      <c r="K3222" s="128"/>
      <c r="L3222" s="128"/>
      <c r="M3222" s="128"/>
      <c r="N3222" s="84" t="str">
        <f t="shared" si="708"/>
        <v/>
      </c>
      <c r="O3222" s="128"/>
      <c r="P3222" s="84" t="str">
        <f t="shared" si="709"/>
        <v/>
      </c>
      <c r="Q3222" s="84" t="str">
        <f t="shared" si="706"/>
        <v/>
      </c>
      <c r="R3222" s="84" t="str">
        <f t="shared" si="710"/>
        <v/>
      </c>
      <c r="S3222" s="84" t="str">
        <f t="shared" si="711"/>
        <v/>
      </c>
      <c r="U3222" s="84" t="str">
        <f t="shared" si="712"/>
        <v/>
      </c>
      <c r="W3222" s="108" t="str">
        <f>IF($N3222="", "", SUM($D$11:$D3222))</f>
        <v/>
      </c>
      <c r="X3222" s="111" t="str">
        <f t="shared" si="713"/>
        <v/>
      </c>
      <c r="Y3222" s="114" t="str">
        <f t="shared" si="717"/>
        <v/>
      </c>
      <c r="Z3222" s="111" t="str">
        <f>IF(X3222="", "", X3222-SUM($Z$11:$Z3221))</f>
        <v/>
      </c>
      <c r="AA3222" s="111" t="str">
        <f>IF($Y3222="", "", $Y3222-SUM($AA$11:$AA3221))</f>
        <v/>
      </c>
      <c r="AB3222" s="111" t="str">
        <f t="shared" si="718"/>
        <v/>
      </c>
      <c r="AC3222" s="121" t="str">
        <f t="shared" si="714"/>
        <v/>
      </c>
      <c r="AD3222" s="122" t="str">
        <f t="shared" si="715"/>
        <v/>
      </c>
      <c r="AE3222" s="123" t="str">
        <f t="shared" si="719"/>
        <v/>
      </c>
      <c r="AG3222" s="150" t="str">
        <f t="shared" si="716"/>
        <v/>
      </c>
    </row>
    <row r="3223" spans="1:33" x14ac:dyDescent="0.25">
      <c r="A3223" s="56"/>
      <c r="B3223" s="70"/>
      <c r="C3223" s="76"/>
      <c r="D3223" s="73"/>
      <c r="E3223" s="79"/>
      <c r="F3223" s="56"/>
      <c r="G3223" s="13" t="str">
        <f t="shared" si="707"/>
        <v/>
      </c>
      <c r="H3223" s="56"/>
      <c r="K3223" s="128"/>
      <c r="L3223" s="128"/>
      <c r="M3223" s="128"/>
      <c r="N3223" s="84" t="str">
        <f t="shared" si="708"/>
        <v/>
      </c>
      <c r="O3223" s="128"/>
      <c r="P3223" s="84" t="str">
        <f t="shared" si="709"/>
        <v/>
      </c>
      <c r="Q3223" s="84" t="str">
        <f t="shared" si="706"/>
        <v/>
      </c>
      <c r="R3223" s="84" t="str">
        <f t="shared" si="710"/>
        <v/>
      </c>
      <c r="S3223" s="84" t="str">
        <f t="shared" si="711"/>
        <v/>
      </c>
      <c r="U3223" s="84" t="str">
        <f t="shared" si="712"/>
        <v/>
      </c>
      <c r="W3223" s="108" t="str">
        <f>IF($N3223="", "", SUM($D$11:$D3223))</f>
        <v/>
      </c>
      <c r="X3223" s="111" t="str">
        <f t="shared" si="713"/>
        <v/>
      </c>
      <c r="Y3223" s="114" t="str">
        <f t="shared" si="717"/>
        <v/>
      </c>
      <c r="Z3223" s="111" t="str">
        <f>IF(X3223="", "", X3223-SUM($Z$11:$Z3222))</f>
        <v/>
      </c>
      <c r="AA3223" s="111" t="str">
        <f>IF($Y3223="", "", $Y3223-SUM($AA$11:$AA3222))</f>
        <v/>
      </c>
      <c r="AB3223" s="111" t="str">
        <f t="shared" si="718"/>
        <v/>
      </c>
      <c r="AC3223" s="121" t="str">
        <f t="shared" si="714"/>
        <v/>
      </c>
      <c r="AD3223" s="122" t="str">
        <f t="shared" si="715"/>
        <v/>
      </c>
      <c r="AE3223" s="123" t="str">
        <f t="shared" si="719"/>
        <v/>
      </c>
      <c r="AG3223" s="150" t="str">
        <f t="shared" si="716"/>
        <v/>
      </c>
    </row>
    <row r="3224" spans="1:33" x14ac:dyDescent="0.25">
      <c r="A3224" s="56"/>
      <c r="B3224" s="70"/>
      <c r="C3224" s="76"/>
      <c r="D3224" s="73"/>
      <c r="E3224" s="79"/>
      <c r="F3224" s="56"/>
      <c r="G3224" s="13" t="str">
        <f t="shared" si="707"/>
        <v/>
      </c>
      <c r="H3224" s="56"/>
      <c r="K3224" s="128"/>
      <c r="L3224" s="128"/>
      <c r="M3224" s="128"/>
      <c r="N3224" s="84" t="str">
        <f t="shared" si="708"/>
        <v/>
      </c>
      <c r="O3224" s="128"/>
      <c r="P3224" s="84" t="str">
        <f t="shared" si="709"/>
        <v/>
      </c>
      <c r="Q3224" s="84" t="str">
        <f t="shared" si="706"/>
        <v/>
      </c>
      <c r="R3224" s="84" t="str">
        <f t="shared" si="710"/>
        <v/>
      </c>
      <c r="S3224" s="84" t="str">
        <f t="shared" si="711"/>
        <v/>
      </c>
      <c r="U3224" s="84" t="str">
        <f t="shared" si="712"/>
        <v/>
      </c>
      <c r="W3224" s="108" t="str">
        <f>IF($N3224="", "", SUM($D$11:$D3224))</f>
        <v/>
      </c>
      <c r="X3224" s="111" t="str">
        <f t="shared" si="713"/>
        <v/>
      </c>
      <c r="Y3224" s="114" t="str">
        <f t="shared" si="717"/>
        <v/>
      </c>
      <c r="Z3224" s="111" t="str">
        <f>IF(X3224="", "", X3224-SUM($Z$11:$Z3223))</f>
        <v/>
      </c>
      <c r="AA3224" s="111" t="str">
        <f>IF($Y3224="", "", $Y3224-SUM($AA$11:$AA3223))</f>
        <v/>
      </c>
      <c r="AB3224" s="111" t="str">
        <f t="shared" si="718"/>
        <v/>
      </c>
      <c r="AC3224" s="121" t="str">
        <f t="shared" si="714"/>
        <v/>
      </c>
      <c r="AD3224" s="122" t="str">
        <f t="shared" si="715"/>
        <v/>
      </c>
      <c r="AE3224" s="123" t="str">
        <f t="shared" si="719"/>
        <v/>
      </c>
      <c r="AG3224" s="150" t="str">
        <f t="shared" si="716"/>
        <v/>
      </c>
    </row>
    <row r="3225" spans="1:33" x14ac:dyDescent="0.25">
      <c r="A3225" s="56"/>
      <c r="B3225" s="70"/>
      <c r="C3225" s="76"/>
      <c r="D3225" s="73"/>
      <c r="E3225" s="79"/>
      <c r="F3225" s="56"/>
      <c r="G3225" s="13" t="str">
        <f t="shared" si="707"/>
        <v/>
      </c>
      <c r="H3225" s="56"/>
      <c r="K3225" s="128"/>
      <c r="L3225" s="128"/>
      <c r="M3225" s="128"/>
      <c r="N3225" s="84" t="str">
        <f t="shared" si="708"/>
        <v/>
      </c>
      <c r="O3225" s="128"/>
      <c r="P3225" s="84" t="str">
        <f t="shared" si="709"/>
        <v/>
      </c>
      <c r="Q3225" s="84" t="str">
        <f t="shared" si="706"/>
        <v/>
      </c>
      <c r="R3225" s="84" t="str">
        <f t="shared" si="710"/>
        <v/>
      </c>
      <c r="S3225" s="84" t="str">
        <f t="shared" si="711"/>
        <v/>
      </c>
      <c r="U3225" s="84" t="str">
        <f t="shared" si="712"/>
        <v/>
      </c>
      <c r="W3225" s="108" t="str">
        <f>IF($N3225="", "", SUM($D$11:$D3225))</f>
        <v/>
      </c>
      <c r="X3225" s="111" t="str">
        <f t="shared" si="713"/>
        <v/>
      </c>
      <c r="Y3225" s="114" t="str">
        <f t="shared" si="717"/>
        <v/>
      </c>
      <c r="Z3225" s="111" t="str">
        <f>IF(X3225="", "", X3225-SUM($Z$11:$Z3224))</f>
        <v/>
      </c>
      <c r="AA3225" s="111" t="str">
        <f>IF($Y3225="", "", $Y3225-SUM($AA$11:$AA3224))</f>
        <v/>
      </c>
      <c r="AB3225" s="111" t="str">
        <f t="shared" si="718"/>
        <v/>
      </c>
      <c r="AC3225" s="121" t="str">
        <f t="shared" si="714"/>
        <v/>
      </c>
      <c r="AD3225" s="122" t="str">
        <f t="shared" si="715"/>
        <v/>
      </c>
      <c r="AE3225" s="123" t="str">
        <f t="shared" si="719"/>
        <v/>
      </c>
      <c r="AG3225" s="150" t="str">
        <f t="shared" si="716"/>
        <v/>
      </c>
    </row>
    <row r="3226" spans="1:33" x14ac:dyDescent="0.25">
      <c r="A3226" s="56"/>
      <c r="B3226" s="70"/>
      <c r="C3226" s="76"/>
      <c r="D3226" s="73"/>
      <c r="E3226" s="79"/>
      <c r="F3226" s="56"/>
      <c r="G3226" s="13" t="str">
        <f t="shared" si="707"/>
        <v/>
      </c>
      <c r="H3226" s="56"/>
      <c r="K3226" s="128"/>
      <c r="L3226" s="128"/>
      <c r="M3226" s="128"/>
      <c r="N3226" s="84" t="str">
        <f t="shared" si="708"/>
        <v/>
      </c>
      <c r="O3226" s="128"/>
      <c r="P3226" s="84" t="str">
        <f t="shared" si="709"/>
        <v/>
      </c>
      <c r="Q3226" s="84" t="str">
        <f t="shared" si="706"/>
        <v/>
      </c>
      <c r="R3226" s="84" t="str">
        <f t="shared" si="710"/>
        <v/>
      </c>
      <c r="S3226" s="84" t="str">
        <f t="shared" si="711"/>
        <v/>
      </c>
      <c r="U3226" s="84" t="str">
        <f t="shared" si="712"/>
        <v/>
      </c>
      <c r="W3226" s="108" t="str">
        <f>IF($N3226="", "", SUM($D$11:$D3226))</f>
        <v/>
      </c>
      <c r="X3226" s="111" t="str">
        <f t="shared" si="713"/>
        <v/>
      </c>
      <c r="Y3226" s="114" t="str">
        <f t="shared" si="717"/>
        <v/>
      </c>
      <c r="Z3226" s="111" t="str">
        <f>IF(X3226="", "", X3226-SUM($Z$11:$Z3225))</f>
        <v/>
      </c>
      <c r="AA3226" s="111" t="str">
        <f>IF($Y3226="", "", $Y3226-SUM($AA$11:$AA3225))</f>
        <v/>
      </c>
      <c r="AB3226" s="111" t="str">
        <f t="shared" si="718"/>
        <v/>
      </c>
      <c r="AC3226" s="121" t="str">
        <f t="shared" si="714"/>
        <v/>
      </c>
      <c r="AD3226" s="122" t="str">
        <f t="shared" si="715"/>
        <v/>
      </c>
      <c r="AE3226" s="123" t="str">
        <f t="shared" si="719"/>
        <v/>
      </c>
      <c r="AG3226" s="150" t="str">
        <f t="shared" si="716"/>
        <v/>
      </c>
    </row>
    <row r="3227" spans="1:33" x14ac:dyDescent="0.25">
      <c r="A3227" s="56"/>
      <c r="B3227" s="70"/>
      <c r="C3227" s="76"/>
      <c r="D3227" s="73"/>
      <c r="E3227" s="79"/>
      <c r="F3227" s="56"/>
      <c r="G3227" s="13" t="str">
        <f t="shared" si="707"/>
        <v/>
      </c>
      <c r="H3227" s="56"/>
      <c r="K3227" s="128"/>
      <c r="L3227" s="128"/>
      <c r="M3227" s="128"/>
      <c r="N3227" s="84" t="str">
        <f t="shared" si="708"/>
        <v/>
      </c>
      <c r="O3227" s="128"/>
      <c r="P3227" s="84" t="str">
        <f t="shared" si="709"/>
        <v/>
      </c>
      <c r="Q3227" s="84" t="str">
        <f t="shared" si="706"/>
        <v/>
      </c>
      <c r="R3227" s="84" t="str">
        <f t="shared" si="710"/>
        <v/>
      </c>
      <c r="S3227" s="84" t="str">
        <f t="shared" si="711"/>
        <v/>
      </c>
      <c r="U3227" s="84" t="str">
        <f t="shared" si="712"/>
        <v/>
      </c>
      <c r="W3227" s="108" t="str">
        <f>IF($N3227="", "", SUM($D$11:$D3227))</f>
        <v/>
      </c>
      <c r="X3227" s="111" t="str">
        <f t="shared" si="713"/>
        <v/>
      </c>
      <c r="Y3227" s="114" t="str">
        <f t="shared" si="717"/>
        <v/>
      </c>
      <c r="Z3227" s="111" t="str">
        <f>IF(X3227="", "", X3227-SUM($Z$11:$Z3226))</f>
        <v/>
      </c>
      <c r="AA3227" s="111" t="str">
        <f>IF($Y3227="", "", $Y3227-SUM($AA$11:$AA3226))</f>
        <v/>
      </c>
      <c r="AB3227" s="111" t="str">
        <f t="shared" si="718"/>
        <v/>
      </c>
      <c r="AC3227" s="121" t="str">
        <f t="shared" si="714"/>
        <v/>
      </c>
      <c r="AD3227" s="122" t="str">
        <f t="shared" si="715"/>
        <v/>
      </c>
      <c r="AE3227" s="123" t="str">
        <f t="shared" si="719"/>
        <v/>
      </c>
      <c r="AG3227" s="150" t="str">
        <f t="shared" si="716"/>
        <v/>
      </c>
    </row>
    <row r="3228" spans="1:33" x14ac:dyDescent="0.25">
      <c r="A3228" s="56"/>
      <c r="B3228" s="70"/>
      <c r="C3228" s="76"/>
      <c r="D3228" s="73"/>
      <c r="E3228" s="79"/>
      <c r="F3228" s="56"/>
      <c r="G3228" s="13" t="str">
        <f t="shared" si="707"/>
        <v/>
      </c>
      <c r="H3228" s="56"/>
      <c r="K3228" s="128"/>
      <c r="L3228" s="128"/>
      <c r="M3228" s="128"/>
      <c r="N3228" s="84" t="str">
        <f t="shared" si="708"/>
        <v/>
      </c>
      <c r="O3228" s="128"/>
      <c r="P3228" s="84" t="str">
        <f t="shared" si="709"/>
        <v/>
      </c>
      <c r="Q3228" s="84" t="str">
        <f t="shared" si="706"/>
        <v/>
      </c>
      <c r="R3228" s="84" t="str">
        <f t="shared" si="710"/>
        <v/>
      </c>
      <c r="S3228" s="84" t="str">
        <f t="shared" si="711"/>
        <v/>
      </c>
      <c r="U3228" s="84" t="str">
        <f t="shared" si="712"/>
        <v/>
      </c>
      <c r="W3228" s="108" t="str">
        <f>IF($N3228="", "", SUM($D$11:$D3228))</f>
        <v/>
      </c>
      <c r="X3228" s="111" t="str">
        <f t="shared" si="713"/>
        <v/>
      </c>
      <c r="Y3228" s="114" t="str">
        <f t="shared" si="717"/>
        <v/>
      </c>
      <c r="Z3228" s="111" t="str">
        <f>IF(X3228="", "", X3228-SUM($Z$11:$Z3227))</f>
        <v/>
      </c>
      <c r="AA3228" s="111" t="str">
        <f>IF($Y3228="", "", $Y3228-SUM($AA$11:$AA3227))</f>
        <v/>
      </c>
      <c r="AB3228" s="111" t="str">
        <f t="shared" si="718"/>
        <v/>
      </c>
      <c r="AC3228" s="121" t="str">
        <f t="shared" si="714"/>
        <v/>
      </c>
      <c r="AD3228" s="122" t="str">
        <f t="shared" si="715"/>
        <v/>
      </c>
      <c r="AE3228" s="123" t="str">
        <f t="shared" si="719"/>
        <v/>
      </c>
      <c r="AG3228" s="150" t="str">
        <f t="shared" si="716"/>
        <v/>
      </c>
    </row>
    <row r="3229" spans="1:33" x14ac:dyDescent="0.25">
      <c r="A3229" s="56"/>
      <c r="B3229" s="70"/>
      <c r="C3229" s="76"/>
      <c r="D3229" s="73"/>
      <c r="E3229" s="79"/>
      <c r="F3229" s="56"/>
      <c r="G3229" s="13" t="str">
        <f t="shared" si="707"/>
        <v/>
      </c>
      <c r="H3229" s="56"/>
      <c r="K3229" s="128"/>
      <c r="L3229" s="128"/>
      <c r="M3229" s="128"/>
      <c r="N3229" s="84" t="str">
        <f t="shared" si="708"/>
        <v/>
      </c>
      <c r="O3229" s="128"/>
      <c r="P3229" s="84" t="str">
        <f t="shared" si="709"/>
        <v/>
      </c>
      <c r="Q3229" s="84" t="str">
        <f t="shared" si="706"/>
        <v/>
      </c>
      <c r="R3229" s="84" t="str">
        <f t="shared" si="710"/>
        <v/>
      </c>
      <c r="S3229" s="84" t="str">
        <f t="shared" si="711"/>
        <v/>
      </c>
      <c r="U3229" s="84" t="str">
        <f t="shared" si="712"/>
        <v/>
      </c>
      <c r="W3229" s="108" t="str">
        <f>IF($N3229="", "", SUM($D$11:$D3229))</f>
        <v/>
      </c>
      <c r="X3229" s="111" t="str">
        <f t="shared" si="713"/>
        <v/>
      </c>
      <c r="Y3229" s="114" t="str">
        <f t="shared" si="717"/>
        <v/>
      </c>
      <c r="Z3229" s="111" t="str">
        <f>IF(X3229="", "", X3229-SUM($Z$11:$Z3228))</f>
        <v/>
      </c>
      <c r="AA3229" s="111" t="str">
        <f>IF($Y3229="", "", $Y3229-SUM($AA$11:$AA3228))</f>
        <v/>
      </c>
      <c r="AB3229" s="111" t="str">
        <f t="shared" si="718"/>
        <v/>
      </c>
      <c r="AC3229" s="121" t="str">
        <f t="shared" si="714"/>
        <v/>
      </c>
      <c r="AD3229" s="122" t="str">
        <f t="shared" si="715"/>
        <v/>
      </c>
      <c r="AE3229" s="123" t="str">
        <f t="shared" si="719"/>
        <v/>
      </c>
      <c r="AG3229" s="150" t="str">
        <f t="shared" si="716"/>
        <v/>
      </c>
    </row>
    <row r="3230" spans="1:33" x14ac:dyDescent="0.25">
      <c r="A3230" s="56"/>
      <c r="B3230" s="70"/>
      <c r="C3230" s="76"/>
      <c r="D3230" s="73"/>
      <c r="E3230" s="79"/>
      <c r="F3230" s="56"/>
      <c r="G3230" s="13" t="str">
        <f t="shared" si="707"/>
        <v/>
      </c>
      <c r="H3230" s="56"/>
      <c r="K3230" s="128"/>
      <c r="L3230" s="128"/>
      <c r="M3230" s="128"/>
      <c r="N3230" s="84" t="str">
        <f t="shared" si="708"/>
        <v/>
      </c>
      <c r="O3230" s="128"/>
      <c r="P3230" s="84" t="str">
        <f t="shared" si="709"/>
        <v/>
      </c>
      <c r="Q3230" s="84" t="str">
        <f t="shared" si="706"/>
        <v/>
      </c>
      <c r="R3230" s="84" t="str">
        <f t="shared" si="710"/>
        <v/>
      </c>
      <c r="S3230" s="84" t="str">
        <f t="shared" si="711"/>
        <v/>
      </c>
      <c r="U3230" s="84" t="str">
        <f t="shared" si="712"/>
        <v/>
      </c>
      <c r="W3230" s="108" t="str">
        <f>IF($N3230="", "", SUM($D$11:$D3230))</f>
        <v/>
      </c>
      <c r="X3230" s="111" t="str">
        <f t="shared" si="713"/>
        <v/>
      </c>
      <c r="Y3230" s="114" t="str">
        <f t="shared" si="717"/>
        <v/>
      </c>
      <c r="Z3230" s="111" t="str">
        <f>IF(X3230="", "", X3230-SUM($Z$11:$Z3229))</f>
        <v/>
      </c>
      <c r="AA3230" s="111" t="str">
        <f>IF($Y3230="", "", $Y3230-SUM($AA$11:$AA3229))</f>
        <v/>
      </c>
      <c r="AB3230" s="111" t="str">
        <f t="shared" si="718"/>
        <v/>
      </c>
      <c r="AC3230" s="121" t="str">
        <f t="shared" si="714"/>
        <v/>
      </c>
      <c r="AD3230" s="122" t="str">
        <f t="shared" si="715"/>
        <v/>
      </c>
      <c r="AE3230" s="123" t="str">
        <f t="shared" si="719"/>
        <v/>
      </c>
      <c r="AG3230" s="150" t="str">
        <f t="shared" si="716"/>
        <v/>
      </c>
    </row>
    <row r="3231" spans="1:33" x14ac:dyDescent="0.25">
      <c r="A3231" s="56"/>
      <c r="B3231" s="70"/>
      <c r="C3231" s="76"/>
      <c r="D3231" s="73"/>
      <c r="E3231" s="79"/>
      <c r="F3231" s="56"/>
      <c r="G3231" s="13" t="str">
        <f t="shared" si="707"/>
        <v/>
      </c>
      <c r="H3231" s="56"/>
      <c r="K3231" s="128"/>
      <c r="L3231" s="128"/>
      <c r="M3231" s="128"/>
      <c r="N3231" s="84" t="str">
        <f t="shared" si="708"/>
        <v/>
      </c>
      <c r="O3231" s="128"/>
      <c r="P3231" s="84" t="str">
        <f t="shared" si="709"/>
        <v/>
      </c>
      <c r="Q3231" s="84" t="str">
        <f t="shared" si="706"/>
        <v/>
      </c>
      <c r="R3231" s="84" t="str">
        <f t="shared" si="710"/>
        <v/>
      </c>
      <c r="S3231" s="84" t="str">
        <f t="shared" si="711"/>
        <v/>
      </c>
      <c r="U3231" s="84" t="str">
        <f t="shared" si="712"/>
        <v/>
      </c>
      <c r="W3231" s="108" t="str">
        <f>IF($N3231="", "", SUM($D$11:$D3231))</f>
        <v/>
      </c>
      <c r="X3231" s="111" t="str">
        <f t="shared" si="713"/>
        <v/>
      </c>
      <c r="Y3231" s="114" t="str">
        <f t="shared" si="717"/>
        <v/>
      </c>
      <c r="Z3231" s="111" t="str">
        <f>IF(X3231="", "", X3231-SUM($Z$11:$Z3230))</f>
        <v/>
      </c>
      <c r="AA3231" s="111" t="str">
        <f>IF($Y3231="", "", $Y3231-SUM($AA$11:$AA3230))</f>
        <v/>
      </c>
      <c r="AB3231" s="111" t="str">
        <f t="shared" si="718"/>
        <v/>
      </c>
      <c r="AC3231" s="121" t="str">
        <f t="shared" si="714"/>
        <v/>
      </c>
      <c r="AD3231" s="122" t="str">
        <f t="shared" si="715"/>
        <v/>
      </c>
      <c r="AE3231" s="123" t="str">
        <f t="shared" si="719"/>
        <v/>
      </c>
      <c r="AG3231" s="150" t="str">
        <f t="shared" si="716"/>
        <v/>
      </c>
    </row>
    <row r="3232" spans="1:33" x14ac:dyDescent="0.25">
      <c r="A3232" s="56"/>
      <c r="B3232" s="70"/>
      <c r="C3232" s="76"/>
      <c r="D3232" s="73"/>
      <c r="E3232" s="79"/>
      <c r="F3232" s="56"/>
      <c r="G3232" s="13" t="str">
        <f t="shared" si="707"/>
        <v/>
      </c>
      <c r="H3232" s="56"/>
      <c r="K3232" s="128"/>
      <c r="L3232" s="128"/>
      <c r="M3232" s="128"/>
      <c r="N3232" s="84" t="str">
        <f t="shared" si="708"/>
        <v/>
      </c>
      <c r="O3232" s="128"/>
      <c r="P3232" s="84" t="str">
        <f t="shared" si="709"/>
        <v/>
      </c>
      <c r="Q3232" s="84" t="str">
        <f t="shared" si="706"/>
        <v/>
      </c>
      <c r="R3232" s="84" t="str">
        <f t="shared" si="710"/>
        <v/>
      </c>
      <c r="S3232" s="84" t="str">
        <f t="shared" si="711"/>
        <v/>
      </c>
      <c r="U3232" s="84" t="str">
        <f t="shared" si="712"/>
        <v/>
      </c>
      <c r="W3232" s="108" t="str">
        <f>IF($N3232="", "", SUM($D$11:$D3232))</f>
        <v/>
      </c>
      <c r="X3232" s="111" t="str">
        <f t="shared" si="713"/>
        <v/>
      </c>
      <c r="Y3232" s="114" t="str">
        <f t="shared" si="717"/>
        <v/>
      </c>
      <c r="Z3232" s="111" t="str">
        <f>IF(X3232="", "", X3232-SUM($Z$11:$Z3231))</f>
        <v/>
      </c>
      <c r="AA3232" s="111" t="str">
        <f>IF($Y3232="", "", $Y3232-SUM($AA$11:$AA3231))</f>
        <v/>
      </c>
      <c r="AB3232" s="111" t="str">
        <f t="shared" si="718"/>
        <v/>
      </c>
      <c r="AC3232" s="121" t="str">
        <f t="shared" si="714"/>
        <v/>
      </c>
      <c r="AD3232" s="122" t="str">
        <f t="shared" si="715"/>
        <v/>
      </c>
      <c r="AE3232" s="123" t="str">
        <f t="shared" si="719"/>
        <v/>
      </c>
      <c r="AG3232" s="150" t="str">
        <f t="shared" si="716"/>
        <v/>
      </c>
    </row>
    <row r="3233" spans="1:33" x14ac:dyDescent="0.25">
      <c r="A3233" s="56"/>
      <c r="B3233" s="70"/>
      <c r="C3233" s="76"/>
      <c r="D3233" s="73"/>
      <c r="E3233" s="79"/>
      <c r="F3233" s="56"/>
      <c r="G3233" s="13" t="str">
        <f t="shared" si="707"/>
        <v/>
      </c>
      <c r="H3233" s="56"/>
      <c r="K3233" s="128"/>
      <c r="L3233" s="128"/>
      <c r="M3233" s="128"/>
      <c r="N3233" s="84" t="str">
        <f t="shared" si="708"/>
        <v/>
      </c>
      <c r="O3233" s="128"/>
      <c r="P3233" s="84" t="str">
        <f t="shared" si="709"/>
        <v/>
      </c>
      <c r="Q3233" s="84" t="str">
        <f t="shared" si="706"/>
        <v/>
      </c>
      <c r="R3233" s="84" t="str">
        <f t="shared" si="710"/>
        <v/>
      </c>
      <c r="S3233" s="84" t="str">
        <f t="shared" si="711"/>
        <v/>
      </c>
      <c r="U3233" s="84" t="str">
        <f t="shared" si="712"/>
        <v/>
      </c>
      <c r="W3233" s="108" t="str">
        <f>IF($N3233="", "", SUM($D$11:$D3233))</f>
        <v/>
      </c>
      <c r="X3233" s="111" t="str">
        <f t="shared" si="713"/>
        <v/>
      </c>
      <c r="Y3233" s="114" t="str">
        <f t="shared" si="717"/>
        <v/>
      </c>
      <c r="Z3233" s="111" t="str">
        <f>IF(X3233="", "", X3233-SUM($Z$11:$Z3232))</f>
        <v/>
      </c>
      <c r="AA3233" s="111" t="str">
        <f>IF($Y3233="", "", $Y3233-SUM($AA$11:$AA3232))</f>
        <v/>
      </c>
      <c r="AB3233" s="111" t="str">
        <f t="shared" si="718"/>
        <v/>
      </c>
      <c r="AC3233" s="121" t="str">
        <f t="shared" si="714"/>
        <v/>
      </c>
      <c r="AD3233" s="122" t="str">
        <f t="shared" si="715"/>
        <v/>
      </c>
      <c r="AE3233" s="123" t="str">
        <f t="shared" si="719"/>
        <v/>
      </c>
      <c r="AG3233" s="150" t="str">
        <f t="shared" si="716"/>
        <v/>
      </c>
    </row>
    <row r="3234" spans="1:33" x14ac:dyDescent="0.25">
      <c r="A3234" s="56"/>
      <c r="B3234" s="70"/>
      <c r="C3234" s="76"/>
      <c r="D3234" s="73"/>
      <c r="E3234" s="79"/>
      <c r="F3234" s="56"/>
      <c r="G3234" s="13" t="str">
        <f t="shared" si="707"/>
        <v/>
      </c>
      <c r="H3234" s="56"/>
      <c r="K3234" s="128"/>
      <c r="L3234" s="128"/>
      <c r="M3234" s="128"/>
      <c r="N3234" s="84" t="str">
        <f t="shared" si="708"/>
        <v/>
      </c>
      <c r="O3234" s="128"/>
      <c r="P3234" s="84" t="str">
        <f t="shared" si="709"/>
        <v/>
      </c>
      <c r="Q3234" s="84" t="str">
        <f t="shared" si="706"/>
        <v/>
      </c>
      <c r="R3234" s="84" t="str">
        <f t="shared" si="710"/>
        <v/>
      </c>
      <c r="S3234" s="84" t="str">
        <f t="shared" si="711"/>
        <v/>
      </c>
      <c r="U3234" s="84" t="str">
        <f t="shared" si="712"/>
        <v/>
      </c>
      <c r="W3234" s="108" t="str">
        <f>IF($N3234="", "", SUM($D$11:$D3234))</f>
        <v/>
      </c>
      <c r="X3234" s="111" t="str">
        <f t="shared" si="713"/>
        <v/>
      </c>
      <c r="Y3234" s="114" t="str">
        <f t="shared" si="717"/>
        <v/>
      </c>
      <c r="Z3234" s="111" t="str">
        <f>IF(X3234="", "", X3234-SUM($Z$11:$Z3233))</f>
        <v/>
      </c>
      <c r="AA3234" s="111" t="str">
        <f>IF($Y3234="", "", $Y3234-SUM($AA$11:$AA3233))</f>
        <v/>
      </c>
      <c r="AB3234" s="111" t="str">
        <f t="shared" si="718"/>
        <v/>
      </c>
      <c r="AC3234" s="121" t="str">
        <f t="shared" si="714"/>
        <v/>
      </c>
      <c r="AD3234" s="122" t="str">
        <f t="shared" si="715"/>
        <v/>
      </c>
      <c r="AE3234" s="123" t="str">
        <f t="shared" si="719"/>
        <v/>
      </c>
      <c r="AG3234" s="150" t="str">
        <f t="shared" si="716"/>
        <v/>
      </c>
    </row>
    <row r="3235" spans="1:33" x14ac:dyDescent="0.25">
      <c r="A3235" s="56"/>
      <c r="B3235" s="70"/>
      <c r="C3235" s="76"/>
      <c r="D3235" s="73"/>
      <c r="E3235" s="79"/>
      <c r="F3235" s="56"/>
      <c r="G3235" s="13" t="str">
        <f t="shared" si="707"/>
        <v/>
      </c>
      <c r="H3235" s="56"/>
      <c r="K3235" s="128"/>
      <c r="L3235" s="128"/>
      <c r="M3235" s="128"/>
      <c r="N3235" s="84" t="str">
        <f t="shared" si="708"/>
        <v/>
      </c>
      <c r="O3235" s="128"/>
      <c r="P3235" s="84" t="str">
        <f t="shared" si="709"/>
        <v/>
      </c>
      <c r="Q3235" s="84" t="str">
        <f t="shared" si="706"/>
        <v/>
      </c>
      <c r="R3235" s="84" t="str">
        <f t="shared" si="710"/>
        <v/>
      </c>
      <c r="S3235" s="84" t="str">
        <f t="shared" si="711"/>
        <v/>
      </c>
      <c r="U3235" s="84" t="str">
        <f t="shared" si="712"/>
        <v/>
      </c>
      <c r="W3235" s="108" t="str">
        <f>IF($N3235="", "", SUM($D$11:$D3235))</f>
        <v/>
      </c>
      <c r="X3235" s="111" t="str">
        <f t="shared" si="713"/>
        <v/>
      </c>
      <c r="Y3235" s="114" t="str">
        <f t="shared" si="717"/>
        <v/>
      </c>
      <c r="Z3235" s="111" t="str">
        <f>IF(X3235="", "", X3235-SUM($Z$11:$Z3234))</f>
        <v/>
      </c>
      <c r="AA3235" s="111" t="str">
        <f>IF($Y3235="", "", $Y3235-SUM($AA$11:$AA3234))</f>
        <v/>
      </c>
      <c r="AB3235" s="111" t="str">
        <f t="shared" si="718"/>
        <v/>
      </c>
      <c r="AC3235" s="121" t="str">
        <f t="shared" si="714"/>
        <v/>
      </c>
      <c r="AD3235" s="122" t="str">
        <f t="shared" si="715"/>
        <v/>
      </c>
      <c r="AE3235" s="123" t="str">
        <f t="shared" si="719"/>
        <v/>
      </c>
      <c r="AG3235" s="150" t="str">
        <f t="shared" si="716"/>
        <v/>
      </c>
    </row>
    <row r="3236" spans="1:33" x14ac:dyDescent="0.25">
      <c r="A3236" s="56"/>
      <c r="B3236" s="70"/>
      <c r="C3236" s="76"/>
      <c r="D3236" s="73"/>
      <c r="E3236" s="79"/>
      <c r="F3236" s="56"/>
      <c r="G3236" s="13" t="str">
        <f t="shared" si="707"/>
        <v/>
      </c>
      <c r="H3236" s="56"/>
      <c r="K3236" s="128"/>
      <c r="L3236" s="128"/>
      <c r="M3236" s="128"/>
      <c r="N3236" s="84" t="str">
        <f t="shared" si="708"/>
        <v/>
      </c>
      <c r="O3236" s="128"/>
      <c r="P3236" s="84" t="str">
        <f t="shared" si="709"/>
        <v/>
      </c>
      <c r="Q3236" s="84" t="str">
        <f t="shared" si="706"/>
        <v/>
      </c>
      <c r="R3236" s="84" t="str">
        <f t="shared" si="710"/>
        <v/>
      </c>
      <c r="S3236" s="84" t="str">
        <f t="shared" si="711"/>
        <v/>
      </c>
      <c r="U3236" s="84" t="str">
        <f t="shared" si="712"/>
        <v/>
      </c>
      <c r="W3236" s="108" t="str">
        <f>IF($N3236="", "", SUM($D$11:$D3236))</f>
        <v/>
      </c>
      <c r="X3236" s="111" t="str">
        <f t="shared" si="713"/>
        <v/>
      </c>
      <c r="Y3236" s="114" t="str">
        <f t="shared" si="717"/>
        <v/>
      </c>
      <c r="Z3236" s="111" t="str">
        <f>IF(X3236="", "", X3236-SUM($Z$11:$Z3235))</f>
        <v/>
      </c>
      <c r="AA3236" s="111" t="str">
        <f>IF($Y3236="", "", $Y3236-SUM($AA$11:$AA3235))</f>
        <v/>
      </c>
      <c r="AB3236" s="111" t="str">
        <f t="shared" si="718"/>
        <v/>
      </c>
      <c r="AC3236" s="121" t="str">
        <f t="shared" si="714"/>
        <v/>
      </c>
      <c r="AD3236" s="122" t="str">
        <f t="shared" si="715"/>
        <v/>
      </c>
      <c r="AE3236" s="123" t="str">
        <f t="shared" si="719"/>
        <v/>
      </c>
      <c r="AG3236" s="150" t="str">
        <f t="shared" si="716"/>
        <v/>
      </c>
    </row>
    <row r="3237" spans="1:33" x14ac:dyDescent="0.25">
      <c r="A3237" s="56"/>
      <c r="B3237" s="70"/>
      <c r="C3237" s="76"/>
      <c r="D3237" s="73"/>
      <c r="E3237" s="79"/>
      <c r="F3237" s="56"/>
      <c r="G3237" s="13" t="str">
        <f t="shared" si="707"/>
        <v/>
      </c>
      <c r="H3237" s="56"/>
      <c r="K3237" s="128"/>
      <c r="L3237" s="128"/>
      <c r="M3237" s="128"/>
      <c r="N3237" s="84" t="str">
        <f t="shared" si="708"/>
        <v/>
      </c>
      <c r="O3237" s="128"/>
      <c r="P3237" s="84" t="str">
        <f t="shared" si="709"/>
        <v/>
      </c>
      <c r="Q3237" s="84" t="str">
        <f t="shared" si="706"/>
        <v/>
      </c>
      <c r="R3237" s="84" t="str">
        <f t="shared" si="710"/>
        <v/>
      </c>
      <c r="S3237" s="84" t="str">
        <f t="shared" si="711"/>
        <v/>
      </c>
      <c r="U3237" s="84" t="str">
        <f t="shared" si="712"/>
        <v/>
      </c>
      <c r="W3237" s="108" t="str">
        <f>IF($N3237="", "", SUM($D$11:$D3237))</f>
        <v/>
      </c>
      <c r="X3237" s="111" t="str">
        <f t="shared" si="713"/>
        <v/>
      </c>
      <c r="Y3237" s="114" t="str">
        <f t="shared" si="717"/>
        <v/>
      </c>
      <c r="Z3237" s="111" t="str">
        <f>IF(X3237="", "", X3237-SUM($Z$11:$Z3236))</f>
        <v/>
      </c>
      <c r="AA3237" s="111" t="str">
        <f>IF($Y3237="", "", $Y3237-SUM($AA$11:$AA3236))</f>
        <v/>
      </c>
      <c r="AB3237" s="111" t="str">
        <f t="shared" si="718"/>
        <v/>
      </c>
      <c r="AC3237" s="121" t="str">
        <f t="shared" si="714"/>
        <v/>
      </c>
      <c r="AD3237" s="122" t="str">
        <f t="shared" si="715"/>
        <v/>
      </c>
      <c r="AE3237" s="123" t="str">
        <f t="shared" si="719"/>
        <v/>
      </c>
      <c r="AG3237" s="150" t="str">
        <f t="shared" si="716"/>
        <v/>
      </c>
    </row>
    <row r="3238" spans="1:33" x14ac:dyDescent="0.25">
      <c r="A3238" s="56"/>
      <c r="B3238" s="70"/>
      <c r="C3238" s="76"/>
      <c r="D3238" s="73"/>
      <c r="E3238" s="79"/>
      <c r="F3238" s="56"/>
      <c r="G3238" s="13" t="str">
        <f t="shared" si="707"/>
        <v/>
      </c>
      <c r="H3238" s="56"/>
      <c r="K3238" s="128"/>
      <c r="L3238" s="128"/>
      <c r="M3238" s="128"/>
      <c r="N3238" s="84" t="str">
        <f t="shared" si="708"/>
        <v/>
      </c>
      <c r="O3238" s="128"/>
      <c r="P3238" s="84" t="str">
        <f t="shared" si="709"/>
        <v/>
      </c>
      <c r="Q3238" s="84" t="str">
        <f t="shared" si="706"/>
        <v/>
      </c>
      <c r="R3238" s="84" t="str">
        <f t="shared" si="710"/>
        <v/>
      </c>
      <c r="S3238" s="84" t="str">
        <f t="shared" si="711"/>
        <v/>
      </c>
      <c r="U3238" s="84" t="str">
        <f t="shared" si="712"/>
        <v/>
      </c>
      <c r="W3238" s="108" t="str">
        <f>IF($N3238="", "", SUM($D$11:$D3238))</f>
        <v/>
      </c>
      <c r="X3238" s="111" t="str">
        <f t="shared" si="713"/>
        <v/>
      </c>
      <c r="Y3238" s="114" t="str">
        <f t="shared" si="717"/>
        <v/>
      </c>
      <c r="Z3238" s="111" t="str">
        <f>IF(X3238="", "", X3238-SUM($Z$11:$Z3237))</f>
        <v/>
      </c>
      <c r="AA3238" s="111" t="str">
        <f>IF($Y3238="", "", $Y3238-SUM($AA$11:$AA3237))</f>
        <v/>
      </c>
      <c r="AB3238" s="111" t="str">
        <f t="shared" si="718"/>
        <v/>
      </c>
      <c r="AC3238" s="121" t="str">
        <f t="shared" si="714"/>
        <v/>
      </c>
      <c r="AD3238" s="122" t="str">
        <f t="shared" si="715"/>
        <v/>
      </c>
      <c r="AE3238" s="123" t="str">
        <f t="shared" si="719"/>
        <v/>
      </c>
      <c r="AG3238" s="150" t="str">
        <f t="shared" si="716"/>
        <v/>
      </c>
    </row>
    <row r="3239" spans="1:33" x14ac:dyDescent="0.25">
      <c r="A3239" s="56"/>
      <c r="B3239" s="70"/>
      <c r="C3239" s="76"/>
      <c r="D3239" s="73"/>
      <c r="E3239" s="79"/>
      <c r="F3239" s="56"/>
      <c r="G3239" s="13" t="str">
        <f t="shared" si="707"/>
        <v/>
      </c>
      <c r="H3239" s="56"/>
      <c r="K3239" s="128"/>
      <c r="L3239" s="128"/>
      <c r="M3239" s="128"/>
      <c r="N3239" s="84" t="str">
        <f t="shared" si="708"/>
        <v/>
      </c>
      <c r="O3239" s="128"/>
      <c r="P3239" s="84" t="str">
        <f t="shared" si="709"/>
        <v/>
      </c>
      <c r="Q3239" s="84" t="str">
        <f t="shared" si="706"/>
        <v/>
      </c>
      <c r="R3239" s="84" t="str">
        <f t="shared" si="710"/>
        <v/>
      </c>
      <c r="S3239" s="84" t="str">
        <f t="shared" si="711"/>
        <v/>
      </c>
      <c r="U3239" s="84" t="str">
        <f t="shared" si="712"/>
        <v/>
      </c>
      <c r="W3239" s="108" t="str">
        <f>IF($N3239="", "", SUM($D$11:$D3239))</f>
        <v/>
      </c>
      <c r="X3239" s="111" t="str">
        <f t="shared" si="713"/>
        <v/>
      </c>
      <c r="Y3239" s="114" t="str">
        <f t="shared" si="717"/>
        <v/>
      </c>
      <c r="Z3239" s="111" t="str">
        <f>IF(X3239="", "", X3239-SUM($Z$11:$Z3238))</f>
        <v/>
      </c>
      <c r="AA3239" s="111" t="str">
        <f>IF($Y3239="", "", $Y3239-SUM($AA$11:$AA3238))</f>
        <v/>
      </c>
      <c r="AB3239" s="111" t="str">
        <f t="shared" si="718"/>
        <v/>
      </c>
      <c r="AC3239" s="121" t="str">
        <f t="shared" si="714"/>
        <v/>
      </c>
      <c r="AD3239" s="122" t="str">
        <f t="shared" si="715"/>
        <v/>
      </c>
      <c r="AE3239" s="123" t="str">
        <f t="shared" si="719"/>
        <v/>
      </c>
      <c r="AG3239" s="150" t="str">
        <f t="shared" si="716"/>
        <v/>
      </c>
    </row>
    <row r="3240" spans="1:33" x14ac:dyDescent="0.25">
      <c r="A3240" s="56"/>
      <c r="B3240" s="70"/>
      <c r="C3240" s="76"/>
      <c r="D3240" s="73"/>
      <c r="E3240" s="79"/>
      <c r="F3240" s="56"/>
      <c r="G3240" s="13" t="str">
        <f t="shared" si="707"/>
        <v/>
      </c>
      <c r="H3240" s="56"/>
      <c r="K3240" s="128"/>
      <c r="L3240" s="128"/>
      <c r="M3240" s="128"/>
      <c r="N3240" s="84" t="str">
        <f t="shared" si="708"/>
        <v/>
      </c>
      <c r="O3240" s="128"/>
      <c r="P3240" s="84" t="str">
        <f t="shared" si="709"/>
        <v/>
      </c>
      <c r="Q3240" s="84" t="str">
        <f t="shared" si="706"/>
        <v/>
      </c>
      <c r="R3240" s="84" t="str">
        <f t="shared" si="710"/>
        <v/>
      </c>
      <c r="S3240" s="84" t="str">
        <f t="shared" si="711"/>
        <v/>
      </c>
      <c r="U3240" s="84" t="str">
        <f t="shared" si="712"/>
        <v/>
      </c>
      <c r="W3240" s="108" t="str">
        <f>IF($N3240="", "", SUM($D$11:$D3240))</f>
        <v/>
      </c>
      <c r="X3240" s="111" t="str">
        <f t="shared" si="713"/>
        <v/>
      </c>
      <c r="Y3240" s="114" t="str">
        <f t="shared" si="717"/>
        <v/>
      </c>
      <c r="Z3240" s="111" t="str">
        <f>IF(X3240="", "", X3240-SUM($Z$11:$Z3239))</f>
        <v/>
      </c>
      <c r="AA3240" s="111" t="str">
        <f>IF($Y3240="", "", $Y3240-SUM($AA$11:$AA3239))</f>
        <v/>
      </c>
      <c r="AB3240" s="111" t="str">
        <f t="shared" si="718"/>
        <v/>
      </c>
      <c r="AC3240" s="121" t="str">
        <f t="shared" si="714"/>
        <v/>
      </c>
      <c r="AD3240" s="122" t="str">
        <f t="shared" si="715"/>
        <v/>
      </c>
      <c r="AE3240" s="123" t="str">
        <f t="shared" si="719"/>
        <v/>
      </c>
      <c r="AG3240" s="150" t="str">
        <f t="shared" si="716"/>
        <v/>
      </c>
    </row>
    <row r="3241" spans="1:33" x14ac:dyDescent="0.25">
      <c r="A3241" s="56"/>
      <c r="B3241" s="70"/>
      <c r="C3241" s="76"/>
      <c r="D3241" s="73"/>
      <c r="E3241" s="79"/>
      <c r="F3241" s="56"/>
      <c r="G3241" s="13" t="str">
        <f t="shared" si="707"/>
        <v/>
      </c>
      <c r="H3241" s="56"/>
      <c r="K3241" s="128"/>
      <c r="L3241" s="128"/>
      <c r="M3241" s="128"/>
      <c r="N3241" s="84" t="str">
        <f t="shared" si="708"/>
        <v/>
      </c>
      <c r="O3241" s="128"/>
      <c r="P3241" s="84" t="str">
        <f t="shared" si="709"/>
        <v/>
      </c>
      <c r="Q3241" s="84" t="str">
        <f t="shared" si="706"/>
        <v/>
      </c>
      <c r="R3241" s="84" t="str">
        <f t="shared" si="710"/>
        <v/>
      </c>
      <c r="S3241" s="84" t="str">
        <f t="shared" si="711"/>
        <v/>
      </c>
      <c r="U3241" s="84" t="str">
        <f t="shared" si="712"/>
        <v/>
      </c>
      <c r="W3241" s="108" t="str">
        <f>IF($N3241="", "", SUM($D$11:$D3241))</f>
        <v/>
      </c>
      <c r="X3241" s="111" t="str">
        <f t="shared" si="713"/>
        <v/>
      </c>
      <c r="Y3241" s="114" t="str">
        <f t="shared" si="717"/>
        <v/>
      </c>
      <c r="Z3241" s="111" t="str">
        <f>IF(X3241="", "", X3241-SUM($Z$11:$Z3240))</f>
        <v/>
      </c>
      <c r="AA3241" s="111" t="str">
        <f>IF($Y3241="", "", $Y3241-SUM($AA$11:$AA3240))</f>
        <v/>
      </c>
      <c r="AB3241" s="111" t="str">
        <f t="shared" si="718"/>
        <v/>
      </c>
      <c r="AC3241" s="121" t="str">
        <f t="shared" si="714"/>
        <v/>
      </c>
      <c r="AD3241" s="122" t="str">
        <f t="shared" si="715"/>
        <v/>
      </c>
      <c r="AE3241" s="123" t="str">
        <f t="shared" si="719"/>
        <v/>
      </c>
      <c r="AG3241" s="150" t="str">
        <f t="shared" si="716"/>
        <v/>
      </c>
    </row>
    <row r="3242" spans="1:33" x14ac:dyDescent="0.25">
      <c r="A3242" s="56"/>
      <c r="B3242" s="70"/>
      <c r="C3242" s="76"/>
      <c r="D3242" s="73"/>
      <c r="E3242" s="79"/>
      <c r="F3242" s="56"/>
      <c r="G3242" s="13" t="str">
        <f t="shared" si="707"/>
        <v/>
      </c>
      <c r="H3242" s="56"/>
      <c r="K3242" s="128"/>
      <c r="L3242" s="128"/>
      <c r="M3242" s="128"/>
      <c r="N3242" s="84" t="str">
        <f t="shared" si="708"/>
        <v/>
      </c>
      <c r="O3242" s="128"/>
      <c r="P3242" s="84" t="str">
        <f t="shared" si="709"/>
        <v/>
      </c>
      <c r="Q3242" s="84" t="str">
        <f t="shared" si="706"/>
        <v/>
      </c>
      <c r="R3242" s="84" t="str">
        <f t="shared" si="710"/>
        <v/>
      </c>
      <c r="S3242" s="84" t="str">
        <f t="shared" si="711"/>
        <v/>
      </c>
      <c r="U3242" s="84" t="str">
        <f t="shared" si="712"/>
        <v/>
      </c>
      <c r="W3242" s="108" t="str">
        <f>IF($N3242="", "", SUM($D$11:$D3242))</f>
        <v/>
      </c>
      <c r="X3242" s="111" t="str">
        <f t="shared" si="713"/>
        <v/>
      </c>
      <c r="Y3242" s="114" t="str">
        <f t="shared" si="717"/>
        <v/>
      </c>
      <c r="Z3242" s="111" t="str">
        <f>IF(X3242="", "", X3242-SUM($Z$11:$Z3241))</f>
        <v/>
      </c>
      <c r="AA3242" s="111" t="str">
        <f>IF($Y3242="", "", $Y3242-SUM($AA$11:$AA3241))</f>
        <v/>
      </c>
      <c r="AB3242" s="111" t="str">
        <f t="shared" si="718"/>
        <v/>
      </c>
      <c r="AC3242" s="121" t="str">
        <f t="shared" si="714"/>
        <v/>
      </c>
      <c r="AD3242" s="122" t="str">
        <f t="shared" si="715"/>
        <v/>
      </c>
      <c r="AE3242" s="123" t="str">
        <f t="shared" si="719"/>
        <v/>
      </c>
      <c r="AG3242" s="150" t="str">
        <f t="shared" si="716"/>
        <v/>
      </c>
    </row>
    <row r="3243" spans="1:33" x14ac:dyDescent="0.25">
      <c r="A3243" s="56"/>
      <c r="B3243" s="70"/>
      <c r="C3243" s="76"/>
      <c r="D3243" s="73"/>
      <c r="E3243" s="79"/>
      <c r="F3243" s="56"/>
      <c r="G3243" s="13" t="str">
        <f t="shared" si="707"/>
        <v/>
      </c>
      <c r="H3243" s="56"/>
      <c r="K3243" s="128"/>
      <c r="L3243" s="128"/>
      <c r="M3243" s="128"/>
      <c r="N3243" s="84" t="str">
        <f t="shared" si="708"/>
        <v/>
      </c>
      <c r="O3243" s="128"/>
      <c r="P3243" s="84" t="str">
        <f t="shared" si="709"/>
        <v/>
      </c>
      <c r="Q3243" s="84" t="str">
        <f t="shared" si="706"/>
        <v/>
      </c>
      <c r="R3243" s="84" t="str">
        <f t="shared" si="710"/>
        <v/>
      </c>
      <c r="S3243" s="84" t="str">
        <f t="shared" si="711"/>
        <v/>
      </c>
      <c r="U3243" s="84" t="str">
        <f t="shared" si="712"/>
        <v/>
      </c>
      <c r="W3243" s="108" t="str">
        <f>IF($N3243="", "", SUM($D$11:$D3243))</f>
        <v/>
      </c>
      <c r="X3243" s="111" t="str">
        <f t="shared" si="713"/>
        <v/>
      </c>
      <c r="Y3243" s="114" t="str">
        <f t="shared" si="717"/>
        <v/>
      </c>
      <c r="Z3243" s="111" t="str">
        <f>IF(X3243="", "", X3243-SUM($Z$11:$Z3242))</f>
        <v/>
      </c>
      <c r="AA3243" s="111" t="str">
        <f>IF($Y3243="", "", $Y3243-SUM($AA$11:$AA3242))</f>
        <v/>
      </c>
      <c r="AB3243" s="111" t="str">
        <f t="shared" si="718"/>
        <v/>
      </c>
      <c r="AC3243" s="121" t="str">
        <f t="shared" si="714"/>
        <v/>
      </c>
      <c r="AD3243" s="122" t="str">
        <f t="shared" si="715"/>
        <v/>
      </c>
      <c r="AE3243" s="123" t="str">
        <f t="shared" si="719"/>
        <v/>
      </c>
      <c r="AG3243" s="150" t="str">
        <f t="shared" si="716"/>
        <v/>
      </c>
    </row>
    <row r="3244" spans="1:33" x14ac:dyDescent="0.25">
      <c r="A3244" s="56"/>
      <c r="B3244" s="70"/>
      <c r="C3244" s="76"/>
      <c r="D3244" s="73"/>
      <c r="E3244" s="79"/>
      <c r="F3244" s="56"/>
      <c r="G3244" s="13" t="str">
        <f t="shared" si="707"/>
        <v/>
      </c>
      <c r="H3244" s="56"/>
      <c r="K3244" s="128"/>
      <c r="L3244" s="128"/>
      <c r="M3244" s="128"/>
      <c r="N3244" s="84" t="str">
        <f t="shared" si="708"/>
        <v/>
      </c>
      <c r="O3244" s="128"/>
      <c r="P3244" s="84" t="str">
        <f t="shared" si="709"/>
        <v/>
      </c>
      <c r="Q3244" s="84" t="str">
        <f t="shared" si="706"/>
        <v/>
      </c>
      <c r="R3244" s="84" t="str">
        <f t="shared" si="710"/>
        <v/>
      </c>
      <c r="S3244" s="84" t="str">
        <f t="shared" si="711"/>
        <v/>
      </c>
      <c r="U3244" s="84" t="str">
        <f t="shared" si="712"/>
        <v/>
      </c>
      <c r="W3244" s="108" t="str">
        <f>IF($N3244="", "", SUM($D$11:$D3244))</f>
        <v/>
      </c>
      <c r="X3244" s="111" t="str">
        <f t="shared" si="713"/>
        <v/>
      </c>
      <c r="Y3244" s="114" t="str">
        <f t="shared" si="717"/>
        <v/>
      </c>
      <c r="Z3244" s="111" t="str">
        <f>IF(X3244="", "", X3244-SUM($Z$11:$Z3243))</f>
        <v/>
      </c>
      <c r="AA3244" s="111" t="str">
        <f>IF($Y3244="", "", $Y3244-SUM($AA$11:$AA3243))</f>
        <v/>
      </c>
      <c r="AB3244" s="111" t="str">
        <f t="shared" si="718"/>
        <v/>
      </c>
      <c r="AC3244" s="121" t="str">
        <f t="shared" si="714"/>
        <v/>
      </c>
      <c r="AD3244" s="122" t="str">
        <f t="shared" si="715"/>
        <v/>
      </c>
      <c r="AE3244" s="123" t="str">
        <f t="shared" si="719"/>
        <v/>
      </c>
      <c r="AG3244" s="150" t="str">
        <f t="shared" si="716"/>
        <v/>
      </c>
    </row>
    <row r="3245" spans="1:33" x14ac:dyDescent="0.25">
      <c r="A3245" s="56"/>
      <c r="B3245" s="70"/>
      <c r="C3245" s="76"/>
      <c r="D3245" s="73"/>
      <c r="E3245" s="79"/>
      <c r="F3245" s="56"/>
      <c r="G3245" s="13" t="str">
        <f t="shared" si="707"/>
        <v/>
      </c>
      <c r="H3245" s="56"/>
      <c r="K3245" s="128"/>
      <c r="L3245" s="128"/>
      <c r="M3245" s="128"/>
      <c r="N3245" s="84" t="str">
        <f t="shared" si="708"/>
        <v/>
      </c>
      <c r="O3245" s="128"/>
      <c r="P3245" s="84" t="str">
        <f t="shared" si="709"/>
        <v/>
      </c>
      <c r="Q3245" s="84" t="str">
        <f t="shared" si="706"/>
        <v/>
      </c>
      <c r="R3245" s="84" t="str">
        <f t="shared" si="710"/>
        <v/>
      </c>
      <c r="S3245" s="84" t="str">
        <f t="shared" si="711"/>
        <v/>
      </c>
      <c r="U3245" s="84" t="str">
        <f t="shared" si="712"/>
        <v/>
      </c>
      <c r="W3245" s="108" t="str">
        <f>IF($N3245="", "", SUM($D$11:$D3245))</f>
        <v/>
      </c>
      <c r="X3245" s="111" t="str">
        <f t="shared" si="713"/>
        <v/>
      </c>
      <c r="Y3245" s="114" t="str">
        <f t="shared" si="717"/>
        <v/>
      </c>
      <c r="Z3245" s="111" t="str">
        <f>IF(X3245="", "", X3245-SUM($Z$11:$Z3244))</f>
        <v/>
      </c>
      <c r="AA3245" s="111" t="str">
        <f>IF($Y3245="", "", $Y3245-SUM($AA$11:$AA3244))</f>
        <v/>
      </c>
      <c r="AB3245" s="111" t="str">
        <f t="shared" si="718"/>
        <v/>
      </c>
      <c r="AC3245" s="121" t="str">
        <f t="shared" si="714"/>
        <v/>
      </c>
      <c r="AD3245" s="122" t="str">
        <f t="shared" si="715"/>
        <v/>
      </c>
      <c r="AE3245" s="123" t="str">
        <f t="shared" si="719"/>
        <v/>
      </c>
      <c r="AG3245" s="150" t="str">
        <f t="shared" si="716"/>
        <v/>
      </c>
    </row>
    <row r="3246" spans="1:33" x14ac:dyDescent="0.25">
      <c r="A3246" s="56"/>
      <c r="B3246" s="70"/>
      <c r="C3246" s="76"/>
      <c r="D3246" s="73"/>
      <c r="E3246" s="79"/>
      <c r="F3246" s="56"/>
      <c r="G3246" s="13" t="str">
        <f t="shared" si="707"/>
        <v/>
      </c>
      <c r="H3246" s="56"/>
      <c r="K3246" s="128"/>
      <c r="L3246" s="128"/>
      <c r="M3246" s="128"/>
      <c r="N3246" s="84" t="str">
        <f t="shared" si="708"/>
        <v/>
      </c>
      <c r="O3246" s="128"/>
      <c r="P3246" s="84" t="str">
        <f t="shared" si="709"/>
        <v/>
      </c>
      <c r="Q3246" s="84" t="str">
        <f t="shared" si="706"/>
        <v/>
      </c>
      <c r="R3246" s="84" t="str">
        <f t="shared" si="710"/>
        <v/>
      </c>
      <c r="S3246" s="84" t="str">
        <f t="shared" si="711"/>
        <v/>
      </c>
      <c r="U3246" s="84" t="str">
        <f t="shared" si="712"/>
        <v/>
      </c>
      <c r="W3246" s="108" t="str">
        <f>IF($N3246="", "", SUM($D$11:$D3246))</f>
        <v/>
      </c>
      <c r="X3246" s="111" t="str">
        <f t="shared" si="713"/>
        <v/>
      </c>
      <c r="Y3246" s="114" t="str">
        <f t="shared" si="717"/>
        <v/>
      </c>
      <c r="Z3246" s="111" t="str">
        <f>IF(X3246="", "", X3246-SUM($Z$11:$Z3245))</f>
        <v/>
      </c>
      <c r="AA3246" s="111" t="str">
        <f>IF($Y3246="", "", $Y3246-SUM($AA$11:$AA3245))</f>
        <v/>
      </c>
      <c r="AB3246" s="111" t="str">
        <f t="shared" si="718"/>
        <v/>
      </c>
      <c r="AC3246" s="121" t="str">
        <f t="shared" si="714"/>
        <v/>
      </c>
      <c r="AD3246" s="122" t="str">
        <f t="shared" si="715"/>
        <v/>
      </c>
      <c r="AE3246" s="123" t="str">
        <f t="shared" si="719"/>
        <v/>
      </c>
      <c r="AG3246" s="150" t="str">
        <f t="shared" si="716"/>
        <v/>
      </c>
    </row>
    <row r="3247" spans="1:33" x14ac:dyDescent="0.25">
      <c r="A3247" s="56"/>
      <c r="B3247" s="70"/>
      <c r="C3247" s="76"/>
      <c r="D3247" s="73"/>
      <c r="E3247" s="79"/>
      <c r="F3247" s="56"/>
      <c r="G3247" s="13" t="str">
        <f t="shared" si="707"/>
        <v/>
      </c>
      <c r="H3247" s="56"/>
      <c r="K3247" s="128"/>
      <c r="L3247" s="128"/>
      <c r="M3247" s="128"/>
      <c r="N3247" s="84" t="str">
        <f t="shared" si="708"/>
        <v/>
      </c>
      <c r="O3247" s="128"/>
      <c r="P3247" s="84" t="str">
        <f t="shared" si="709"/>
        <v/>
      </c>
      <c r="Q3247" s="84" t="str">
        <f t="shared" si="706"/>
        <v/>
      </c>
      <c r="R3247" s="84" t="str">
        <f t="shared" si="710"/>
        <v/>
      </c>
      <c r="S3247" s="84" t="str">
        <f t="shared" si="711"/>
        <v/>
      </c>
      <c r="U3247" s="84" t="str">
        <f t="shared" si="712"/>
        <v/>
      </c>
      <c r="W3247" s="108" t="str">
        <f>IF($N3247="", "", SUM($D$11:$D3247))</f>
        <v/>
      </c>
      <c r="X3247" s="111" t="str">
        <f t="shared" si="713"/>
        <v/>
      </c>
      <c r="Y3247" s="114" t="str">
        <f t="shared" si="717"/>
        <v/>
      </c>
      <c r="Z3247" s="111" t="str">
        <f>IF(X3247="", "", X3247-SUM($Z$11:$Z3246))</f>
        <v/>
      </c>
      <c r="AA3247" s="111" t="str">
        <f>IF($Y3247="", "", $Y3247-SUM($AA$11:$AA3246))</f>
        <v/>
      </c>
      <c r="AB3247" s="111" t="str">
        <f t="shared" si="718"/>
        <v/>
      </c>
      <c r="AC3247" s="121" t="str">
        <f t="shared" si="714"/>
        <v/>
      </c>
      <c r="AD3247" s="122" t="str">
        <f t="shared" si="715"/>
        <v/>
      </c>
      <c r="AE3247" s="123" t="str">
        <f t="shared" si="719"/>
        <v/>
      </c>
      <c r="AG3247" s="150" t="str">
        <f t="shared" si="716"/>
        <v/>
      </c>
    </row>
    <row r="3248" spans="1:33" x14ac:dyDescent="0.25">
      <c r="A3248" s="56"/>
      <c r="B3248" s="70"/>
      <c r="C3248" s="76"/>
      <c r="D3248" s="73"/>
      <c r="E3248" s="79"/>
      <c r="F3248" s="56"/>
      <c r="G3248" s="13" t="str">
        <f t="shared" si="707"/>
        <v/>
      </c>
      <c r="H3248" s="56"/>
      <c r="K3248" s="128"/>
      <c r="L3248" s="128"/>
      <c r="M3248" s="128"/>
      <c r="N3248" s="84" t="str">
        <f t="shared" si="708"/>
        <v/>
      </c>
      <c r="O3248" s="128"/>
      <c r="P3248" s="84" t="str">
        <f t="shared" si="709"/>
        <v/>
      </c>
      <c r="Q3248" s="84" t="str">
        <f t="shared" si="706"/>
        <v/>
      </c>
      <c r="R3248" s="84" t="str">
        <f t="shared" si="710"/>
        <v/>
      </c>
      <c r="S3248" s="84" t="str">
        <f t="shared" si="711"/>
        <v/>
      </c>
      <c r="U3248" s="84" t="str">
        <f t="shared" si="712"/>
        <v/>
      </c>
      <c r="W3248" s="108" t="str">
        <f>IF($N3248="", "", SUM($D$11:$D3248))</f>
        <v/>
      </c>
      <c r="X3248" s="111" t="str">
        <f t="shared" si="713"/>
        <v/>
      </c>
      <c r="Y3248" s="114" t="str">
        <f t="shared" si="717"/>
        <v/>
      </c>
      <c r="Z3248" s="111" t="str">
        <f>IF(X3248="", "", X3248-SUM($Z$11:$Z3247))</f>
        <v/>
      </c>
      <c r="AA3248" s="111" t="str">
        <f>IF($Y3248="", "", $Y3248-SUM($AA$11:$AA3247))</f>
        <v/>
      </c>
      <c r="AB3248" s="111" t="str">
        <f t="shared" si="718"/>
        <v/>
      </c>
      <c r="AC3248" s="121" t="str">
        <f t="shared" si="714"/>
        <v/>
      </c>
      <c r="AD3248" s="122" t="str">
        <f t="shared" si="715"/>
        <v/>
      </c>
      <c r="AE3248" s="123" t="str">
        <f t="shared" si="719"/>
        <v/>
      </c>
      <c r="AG3248" s="150" t="str">
        <f t="shared" si="716"/>
        <v/>
      </c>
    </row>
    <row r="3249" spans="1:33" x14ac:dyDescent="0.25">
      <c r="A3249" s="56"/>
      <c r="B3249" s="70"/>
      <c r="C3249" s="76"/>
      <c r="D3249" s="73"/>
      <c r="E3249" s="79"/>
      <c r="F3249" s="56"/>
      <c r="G3249" s="13" t="str">
        <f t="shared" si="707"/>
        <v/>
      </c>
      <c r="H3249" s="56"/>
      <c r="K3249" s="128"/>
      <c r="L3249" s="128"/>
      <c r="M3249" s="128"/>
      <c r="N3249" s="84" t="str">
        <f t="shared" si="708"/>
        <v/>
      </c>
      <c r="O3249" s="128"/>
      <c r="P3249" s="84" t="str">
        <f t="shared" si="709"/>
        <v/>
      </c>
      <c r="Q3249" s="84" t="str">
        <f t="shared" si="706"/>
        <v/>
      </c>
      <c r="R3249" s="84" t="str">
        <f t="shared" si="710"/>
        <v/>
      </c>
      <c r="S3249" s="84" t="str">
        <f t="shared" si="711"/>
        <v/>
      </c>
      <c r="U3249" s="84" t="str">
        <f t="shared" si="712"/>
        <v/>
      </c>
      <c r="W3249" s="108" t="str">
        <f>IF($N3249="", "", SUM($D$11:$D3249))</f>
        <v/>
      </c>
      <c r="X3249" s="111" t="str">
        <f t="shared" si="713"/>
        <v/>
      </c>
      <c r="Y3249" s="114" t="str">
        <f t="shared" si="717"/>
        <v/>
      </c>
      <c r="Z3249" s="111" t="str">
        <f>IF(X3249="", "", X3249-SUM($Z$11:$Z3248))</f>
        <v/>
      </c>
      <c r="AA3249" s="111" t="str">
        <f>IF($Y3249="", "", $Y3249-SUM($AA$11:$AA3248))</f>
        <v/>
      </c>
      <c r="AB3249" s="111" t="str">
        <f t="shared" si="718"/>
        <v/>
      </c>
      <c r="AC3249" s="121" t="str">
        <f t="shared" si="714"/>
        <v/>
      </c>
      <c r="AD3249" s="122" t="str">
        <f t="shared" si="715"/>
        <v/>
      </c>
      <c r="AE3249" s="123" t="str">
        <f t="shared" si="719"/>
        <v/>
      </c>
      <c r="AG3249" s="150" t="str">
        <f t="shared" si="716"/>
        <v/>
      </c>
    </row>
    <row r="3250" spans="1:33" x14ac:dyDescent="0.25">
      <c r="A3250" s="56"/>
      <c r="B3250" s="70"/>
      <c r="C3250" s="76"/>
      <c r="D3250" s="73"/>
      <c r="E3250" s="79"/>
      <c r="F3250" s="56"/>
      <c r="G3250" s="13" t="str">
        <f t="shared" si="707"/>
        <v/>
      </c>
      <c r="H3250" s="56"/>
      <c r="K3250" s="128"/>
      <c r="L3250" s="128"/>
      <c r="M3250" s="128"/>
      <c r="N3250" s="84" t="str">
        <f t="shared" si="708"/>
        <v/>
      </c>
      <c r="O3250" s="128"/>
      <c r="P3250" s="84" t="str">
        <f t="shared" si="709"/>
        <v/>
      </c>
      <c r="Q3250" s="84" t="str">
        <f t="shared" si="706"/>
        <v/>
      </c>
      <c r="R3250" s="84" t="str">
        <f t="shared" si="710"/>
        <v/>
      </c>
      <c r="S3250" s="84" t="str">
        <f t="shared" si="711"/>
        <v/>
      </c>
      <c r="U3250" s="84" t="str">
        <f t="shared" si="712"/>
        <v/>
      </c>
      <c r="W3250" s="108" t="str">
        <f>IF($N3250="", "", SUM($D$11:$D3250))</f>
        <v/>
      </c>
      <c r="X3250" s="111" t="str">
        <f t="shared" si="713"/>
        <v/>
      </c>
      <c r="Y3250" s="114" t="str">
        <f t="shared" si="717"/>
        <v/>
      </c>
      <c r="Z3250" s="111" t="str">
        <f>IF(X3250="", "", X3250-SUM($Z$11:$Z3249))</f>
        <v/>
      </c>
      <c r="AA3250" s="111" t="str">
        <f>IF($Y3250="", "", $Y3250-SUM($AA$11:$AA3249))</f>
        <v/>
      </c>
      <c r="AB3250" s="111" t="str">
        <f t="shared" si="718"/>
        <v/>
      </c>
      <c r="AC3250" s="121" t="str">
        <f t="shared" si="714"/>
        <v/>
      </c>
      <c r="AD3250" s="122" t="str">
        <f t="shared" si="715"/>
        <v/>
      </c>
      <c r="AE3250" s="123" t="str">
        <f t="shared" si="719"/>
        <v/>
      </c>
      <c r="AG3250" s="150" t="str">
        <f t="shared" si="716"/>
        <v/>
      </c>
    </row>
    <row r="3251" spans="1:33" x14ac:dyDescent="0.25">
      <c r="A3251" s="56"/>
      <c r="B3251" s="70"/>
      <c r="C3251" s="76"/>
      <c r="D3251" s="73"/>
      <c r="E3251" s="79"/>
      <c r="F3251" s="56"/>
      <c r="G3251" s="13" t="str">
        <f t="shared" si="707"/>
        <v/>
      </c>
      <c r="H3251" s="56"/>
      <c r="K3251" s="128"/>
      <c r="L3251" s="128"/>
      <c r="M3251" s="128"/>
      <c r="N3251" s="84" t="str">
        <f t="shared" si="708"/>
        <v/>
      </c>
      <c r="O3251" s="128"/>
      <c r="P3251" s="84" t="str">
        <f t="shared" si="709"/>
        <v/>
      </c>
      <c r="Q3251" s="84" t="str">
        <f t="shared" si="706"/>
        <v/>
      </c>
      <c r="R3251" s="84" t="str">
        <f t="shared" si="710"/>
        <v/>
      </c>
      <c r="S3251" s="84" t="str">
        <f t="shared" si="711"/>
        <v/>
      </c>
      <c r="U3251" s="84" t="str">
        <f t="shared" si="712"/>
        <v/>
      </c>
      <c r="W3251" s="108" t="str">
        <f>IF($N3251="", "", SUM($D$11:$D3251))</f>
        <v/>
      </c>
      <c r="X3251" s="111" t="str">
        <f t="shared" si="713"/>
        <v/>
      </c>
      <c r="Y3251" s="114" t="str">
        <f t="shared" si="717"/>
        <v/>
      </c>
      <c r="Z3251" s="111" t="str">
        <f>IF(X3251="", "", X3251-SUM($Z$11:$Z3250))</f>
        <v/>
      </c>
      <c r="AA3251" s="111" t="str">
        <f>IF($Y3251="", "", $Y3251-SUM($AA$11:$AA3250))</f>
        <v/>
      </c>
      <c r="AB3251" s="111" t="str">
        <f t="shared" si="718"/>
        <v/>
      </c>
      <c r="AC3251" s="121" t="str">
        <f t="shared" si="714"/>
        <v/>
      </c>
      <c r="AD3251" s="122" t="str">
        <f t="shared" si="715"/>
        <v/>
      </c>
      <c r="AE3251" s="123" t="str">
        <f t="shared" si="719"/>
        <v/>
      </c>
      <c r="AG3251" s="150" t="str">
        <f t="shared" si="716"/>
        <v/>
      </c>
    </row>
    <row r="3252" spans="1:33" x14ac:dyDescent="0.25">
      <c r="A3252" s="56"/>
      <c r="B3252" s="70"/>
      <c r="C3252" s="76"/>
      <c r="D3252" s="73"/>
      <c r="E3252" s="79"/>
      <c r="F3252" s="56"/>
      <c r="G3252" s="13" t="str">
        <f t="shared" si="707"/>
        <v/>
      </c>
      <c r="H3252" s="56"/>
      <c r="K3252" s="128"/>
      <c r="L3252" s="128"/>
      <c r="M3252" s="128"/>
      <c r="N3252" s="84" t="str">
        <f t="shared" si="708"/>
        <v/>
      </c>
      <c r="O3252" s="128"/>
      <c r="P3252" s="84" t="str">
        <f t="shared" si="709"/>
        <v/>
      </c>
      <c r="Q3252" s="84" t="str">
        <f t="shared" si="706"/>
        <v/>
      </c>
      <c r="R3252" s="84" t="str">
        <f t="shared" si="710"/>
        <v/>
      </c>
      <c r="S3252" s="84" t="str">
        <f t="shared" si="711"/>
        <v/>
      </c>
      <c r="U3252" s="84" t="str">
        <f t="shared" si="712"/>
        <v/>
      </c>
      <c r="W3252" s="108" t="str">
        <f>IF($N3252="", "", SUM($D$11:$D3252))</f>
        <v/>
      </c>
      <c r="X3252" s="111" t="str">
        <f t="shared" si="713"/>
        <v/>
      </c>
      <c r="Y3252" s="114" t="str">
        <f t="shared" si="717"/>
        <v/>
      </c>
      <c r="Z3252" s="111" t="str">
        <f>IF(X3252="", "", X3252-SUM($Z$11:$Z3251))</f>
        <v/>
      </c>
      <c r="AA3252" s="111" t="str">
        <f>IF($Y3252="", "", $Y3252-SUM($AA$11:$AA3251))</f>
        <v/>
      </c>
      <c r="AB3252" s="111" t="str">
        <f t="shared" si="718"/>
        <v/>
      </c>
      <c r="AC3252" s="121" t="str">
        <f t="shared" si="714"/>
        <v/>
      </c>
      <c r="AD3252" s="122" t="str">
        <f t="shared" si="715"/>
        <v/>
      </c>
      <c r="AE3252" s="123" t="str">
        <f t="shared" si="719"/>
        <v/>
      </c>
      <c r="AG3252" s="150" t="str">
        <f t="shared" si="716"/>
        <v/>
      </c>
    </row>
    <row r="3253" spans="1:33" x14ac:dyDescent="0.25">
      <c r="A3253" s="56"/>
      <c r="B3253" s="70"/>
      <c r="C3253" s="76"/>
      <c r="D3253" s="73"/>
      <c r="E3253" s="79"/>
      <c r="F3253" s="56"/>
      <c r="G3253" s="13" t="str">
        <f t="shared" si="707"/>
        <v/>
      </c>
      <c r="H3253" s="56"/>
      <c r="K3253" s="128"/>
      <c r="L3253" s="128"/>
      <c r="M3253" s="128"/>
      <c r="N3253" s="84" t="str">
        <f t="shared" si="708"/>
        <v/>
      </c>
      <c r="O3253" s="128"/>
      <c r="P3253" s="84" t="str">
        <f t="shared" si="709"/>
        <v/>
      </c>
      <c r="Q3253" s="84" t="str">
        <f t="shared" si="706"/>
        <v/>
      </c>
      <c r="R3253" s="84" t="str">
        <f t="shared" si="710"/>
        <v/>
      </c>
      <c r="S3253" s="84" t="str">
        <f t="shared" si="711"/>
        <v/>
      </c>
      <c r="U3253" s="84" t="str">
        <f t="shared" si="712"/>
        <v/>
      </c>
      <c r="W3253" s="108" t="str">
        <f>IF($N3253="", "", SUM($D$11:$D3253))</f>
        <v/>
      </c>
      <c r="X3253" s="111" t="str">
        <f t="shared" si="713"/>
        <v/>
      </c>
      <c r="Y3253" s="114" t="str">
        <f t="shared" si="717"/>
        <v/>
      </c>
      <c r="Z3253" s="111" t="str">
        <f>IF(X3253="", "", X3253-SUM($Z$11:$Z3252))</f>
        <v/>
      </c>
      <c r="AA3253" s="111" t="str">
        <f>IF($Y3253="", "", $Y3253-SUM($AA$11:$AA3252))</f>
        <v/>
      </c>
      <c r="AB3253" s="111" t="str">
        <f t="shared" si="718"/>
        <v/>
      </c>
      <c r="AC3253" s="121" t="str">
        <f t="shared" si="714"/>
        <v/>
      </c>
      <c r="AD3253" s="122" t="str">
        <f t="shared" si="715"/>
        <v/>
      </c>
      <c r="AE3253" s="123" t="str">
        <f t="shared" si="719"/>
        <v/>
      </c>
      <c r="AG3253" s="150" t="str">
        <f t="shared" si="716"/>
        <v/>
      </c>
    </row>
    <row r="3254" spans="1:33" x14ac:dyDescent="0.25">
      <c r="A3254" s="56"/>
      <c r="B3254" s="70"/>
      <c r="C3254" s="76"/>
      <c r="D3254" s="73"/>
      <c r="E3254" s="79"/>
      <c r="F3254" s="56"/>
      <c r="G3254" s="13" t="str">
        <f t="shared" si="707"/>
        <v/>
      </c>
      <c r="H3254" s="56"/>
      <c r="K3254" s="128"/>
      <c r="L3254" s="128"/>
      <c r="M3254" s="128"/>
      <c r="N3254" s="84" t="str">
        <f t="shared" si="708"/>
        <v/>
      </c>
      <c r="O3254" s="128"/>
      <c r="P3254" s="84" t="str">
        <f t="shared" si="709"/>
        <v/>
      </c>
      <c r="Q3254" s="84" t="str">
        <f t="shared" si="706"/>
        <v/>
      </c>
      <c r="R3254" s="84" t="str">
        <f t="shared" si="710"/>
        <v/>
      </c>
      <c r="S3254" s="84" t="str">
        <f t="shared" si="711"/>
        <v/>
      </c>
      <c r="U3254" s="84" t="str">
        <f t="shared" si="712"/>
        <v/>
      </c>
      <c r="W3254" s="108" t="str">
        <f>IF($N3254="", "", SUM($D$11:$D3254))</f>
        <v/>
      </c>
      <c r="X3254" s="111" t="str">
        <f t="shared" si="713"/>
        <v/>
      </c>
      <c r="Y3254" s="114" t="str">
        <f t="shared" si="717"/>
        <v/>
      </c>
      <c r="Z3254" s="111" t="str">
        <f>IF(X3254="", "", X3254-SUM($Z$11:$Z3253))</f>
        <v/>
      </c>
      <c r="AA3254" s="111" t="str">
        <f>IF($Y3254="", "", $Y3254-SUM($AA$11:$AA3253))</f>
        <v/>
      </c>
      <c r="AB3254" s="111" t="str">
        <f t="shared" si="718"/>
        <v/>
      </c>
      <c r="AC3254" s="121" t="str">
        <f t="shared" si="714"/>
        <v/>
      </c>
      <c r="AD3254" s="122" t="str">
        <f t="shared" si="715"/>
        <v/>
      </c>
      <c r="AE3254" s="123" t="str">
        <f t="shared" si="719"/>
        <v/>
      </c>
      <c r="AG3254" s="150" t="str">
        <f t="shared" si="716"/>
        <v/>
      </c>
    </row>
    <row r="3255" spans="1:33" x14ac:dyDescent="0.25">
      <c r="A3255" s="56"/>
      <c r="B3255" s="70"/>
      <c r="C3255" s="76"/>
      <c r="D3255" s="73"/>
      <c r="E3255" s="79"/>
      <c r="F3255" s="56"/>
      <c r="G3255" s="13" t="str">
        <f t="shared" si="707"/>
        <v/>
      </c>
      <c r="H3255" s="56"/>
      <c r="K3255" s="128"/>
      <c r="L3255" s="128"/>
      <c r="M3255" s="128"/>
      <c r="N3255" s="84" t="str">
        <f t="shared" si="708"/>
        <v/>
      </c>
      <c r="O3255" s="128"/>
      <c r="P3255" s="84" t="str">
        <f t="shared" si="709"/>
        <v/>
      </c>
      <c r="Q3255" s="84" t="str">
        <f t="shared" si="706"/>
        <v/>
      </c>
      <c r="R3255" s="84" t="str">
        <f t="shared" si="710"/>
        <v/>
      </c>
      <c r="S3255" s="84" t="str">
        <f t="shared" si="711"/>
        <v/>
      </c>
      <c r="U3255" s="84" t="str">
        <f t="shared" si="712"/>
        <v/>
      </c>
      <c r="W3255" s="108" t="str">
        <f>IF($N3255="", "", SUM($D$11:$D3255))</f>
        <v/>
      </c>
      <c r="X3255" s="111" t="str">
        <f t="shared" si="713"/>
        <v/>
      </c>
      <c r="Y3255" s="114" t="str">
        <f t="shared" si="717"/>
        <v/>
      </c>
      <c r="Z3255" s="111" t="str">
        <f>IF(X3255="", "", X3255-SUM($Z$11:$Z3254))</f>
        <v/>
      </c>
      <c r="AA3255" s="111" t="str">
        <f>IF($Y3255="", "", $Y3255-SUM($AA$11:$AA3254))</f>
        <v/>
      </c>
      <c r="AB3255" s="111" t="str">
        <f t="shared" si="718"/>
        <v/>
      </c>
      <c r="AC3255" s="121" t="str">
        <f t="shared" si="714"/>
        <v/>
      </c>
      <c r="AD3255" s="122" t="str">
        <f t="shared" si="715"/>
        <v/>
      </c>
      <c r="AE3255" s="123" t="str">
        <f t="shared" si="719"/>
        <v/>
      </c>
      <c r="AG3255" s="150" t="str">
        <f t="shared" si="716"/>
        <v/>
      </c>
    </row>
    <row r="3256" spans="1:33" x14ac:dyDescent="0.25">
      <c r="A3256" s="56"/>
      <c r="B3256" s="70"/>
      <c r="C3256" s="76"/>
      <c r="D3256" s="73"/>
      <c r="E3256" s="79"/>
      <c r="F3256" s="56"/>
      <c r="G3256" s="13" t="str">
        <f t="shared" si="707"/>
        <v/>
      </c>
      <c r="H3256" s="56"/>
      <c r="K3256" s="128"/>
      <c r="L3256" s="128"/>
      <c r="M3256" s="128"/>
      <c r="N3256" s="84" t="str">
        <f t="shared" si="708"/>
        <v/>
      </c>
      <c r="O3256" s="128"/>
      <c r="P3256" s="84" t="str">
        <f t="shared" si="709"/>
        <v/>
      </c>
      <c r="Q3256" s="84" t="str">
        <f t="shared" si="706"/>
        <v/>
      </c>
      <c r="R3256" s="84" t="str">
        <f t="shared" si="710"/>
        <v/>
      </c>
      <c r="S3256" s="84" t="str">
        <f t="shared" si="711"/>
        <v/>
      </c>
      <c r="U3256" s="84" t="str">
        <f t="shared" si="712"/>
        <v/>
      </c>
      <c r="W3256" s="108" t="str">
        <f>IF($N3256="", "", SUM($D$11:$D3256))</f>
        <v/>
      </c>
      <c r="X3256" s="111" t="str">
        <f t="shared" si="713"/>
        <v/>
      </c>
      <c r="Y3256" s="114" t="str">
        <f t="shared" si="717"/>
        <v/>
      </c>
      <c r="Z3256" s="111" t="str">
        <f>IF(X3256="", "", X3256-SUM($Z$11:$Z3255))</f>
        <v/>
      </c>
      <c r="AA3256" s="111" t="str">
        <f>IF($Y3256="", "", $Y3256-SUM($AA$11:$AA3255))</f>
        <v/>
      </c>
      <c r="AB3256" s="111" t="str">
        <f t="shared" si="718"/>
        <v/>
      </c>
      <c r="AC3256" s="121" t="str">
        <f t="shared" si="714"/>
        <v/>
      </c>
      <c r="AD3256" s="122" t="str">
        <f t="shared" si="715"/>
        <v/>
      </c>
      <c r="AE3256" s="123" t="str">
        <f t="shared" si="719"/>
        <v/>
      </c>
      <c r="AG3256" s="150" t="str">
        <f t="shared" si="716"/>
        <v/>
      </c>
    </row>
    <row r="3257" spans="1:33" x14ac:dyDescent="0.25">
      <c r="A3257" s="56"/>
      <c r="B3257" s="70"/>
      <c r="C3257" s="76"/>
      <c r="D3257" s="73"/>
      <c r="E3257" s="79"/>
      <c r="F3257" s="56"/>
      <c r="G3257" s="13" t="str">
        <f t="shared" si="707"/>
        <v/>
      </c>
      <c r="H3257" s="56"/>
      <c r="K3257" s="128"/>
      <c r="L3257" s="128"/>
      <c r="M3257" s="128"/>
      <c r="N3257" s="84" t="str">
        <f t="shared" si="708"/>
        <v/>
      </c>
      <c r="O3257" s="128"/>
      <c r="P3257" s="84" t="str">
        <f t="shared" si="709"/>
        <v/>
      </c>
      <c r="Q3257" s="84" t="str">
        <f t="shared" si="706"/>
        <v/>
      </c>
      <c r="R3257" s="84" t="str">
        <f t="shared" si="710"/>
        <v/>
      </c>
      <c r="S3257" s="84" t="str">
        <f t="shared" si="711"/>
        <v/>
      </c>
      <c r="U3257" s="84" t="str">
        <f t="shared" si="712"/>
        <v/>
      </c>
      <c r="W3257" s="108" t="str">
        <f>IF($N3257="", "", SUM($D$11:$D3257))</f>
        <v/>
      </c>
      <c r="X3257" s="111" t="str">
        <f t="shared" si="713"/>
        <v/>
      </c>
      <c r="Y3257" s="114" t="str">
        <f t="shared" si="717"/>
        <v/>
      </c>
      <c r="Z3257" s="111" t="str">
        <f>IF(X3257="", "", X3257-SUM($Z$11:$Z3256))</f>
        <v/>
      </c>
      <c r="AA3257" s="111" t="str">
        <f>IF($Y3257="", "", $Y3257-SUM($AA$11:$AA3256))</f>
        <v/>
      </c>
      <c r="AB3257" s="111" t="str">
        <f t="shared" si="718"/>
        <v/>
      </c>
      <c r="AC3257" s="121" t="str">
        <f t="shared" si="714"/>
        <v/>
      </c>
      <c r="AD3257" s="122" t="str">
        <f t="shared" si="715"/>
        <v/>
      </c>
      <c r="AE3257" s="123" t="str">
        <f t="shared" si="719"/>
        <v/>
      </c>
      <c r="AG3257" s="150" t="str">
        <f t="shared" si="716"/>
        <v/>
      </c>
    </row>
    <row r="3258" spans="1:33" x14ac:dyDescent="0.25">
      <c r="A3258" s="56"/>
      <c r="B3258" s="70"/>
      <c r="C3258" s="76"/>
      <c r="D3258" s="73"/>
      <c r="E3258" s="79"/>
      <c r="F3258" s="56"/>
      <c r="G3258" s="13" t="str">
        <f t="shared" si="707"/>
        <v/>
      </c>
      <c r="H3258" s="56"/>
      <c r="K3258" s="128"/>
      <c r="L3258" s="128"/>
      <c r="M3258" s="128"/>
      <c r="N3258" s="84" t="str">
        <f t="shared" si="708"/>
        <v/>
      </c>
      <c r="O3258" s="128"/>
      <c r="P3258" s="84" t="str">
        <f t="shared" si="709"/>
        <v/>
      </c>
      <c r="Q3258" s="84" t="str">
        <f t="shared" si="706"/>
        <v/>
      </c>
      <c r="R3258" s="84" t="str">
        <f t="shared" si="710"/>
        <v/>
      </c>
      <c r="S3258" s="84" t="str">
        <f t="shared" si="711"/>
        <v/>
      </c>
      <c r="U3258" s="84" t="str">
        <f t="shared" si="712"/>
        <v/>
      </c>
      <c r="W3258" s="108" t="str">
        <f>IF($N3258="", "", SUM($D$11:$D3258))</f>
        <v/>
      </c>
      <c r="X3258" s="111" t="str">
        <f t="shared" si="713"/>
        <v/>
      </c>
      <c r="Y3258" s="114" t="str">
        <f t="shared" si="717"/>
        <v/>
      </c>
      <c r="Z3258" s="111" t="str">
        <f>IF(X3258="", "", X3258-SUM($Z$11:$Z3257))</f>
        <v/>
      </c>
      <c r="AA3258" s="111" t="str">
        <f>IF($Y3258="", "", $Y3258-SUM($AA$11:$AA3257))</f>
        <v/>
      </c>
      <c r="AB3258" s="111" t="str">
        <f t="shared" si="718"/>
        <v/>
      </c>
      <c r="AC3258" s="121" t="str">
        <f t="shared" si="714"/>
        <v/>
      </c>
      <c r="AD3258" s="122" t="str">
        <f t="shared" si="715"/>
        <v/>
      </c>
      <c r="AE3258" s="123" t="str">
        <f t="shared" si="719"/>
        <v/>
      </c>
      <c r="AG3258" s="150" t="str">
        <f t="shared" si="716"/>
        <v/>
      </c>
    </row>
    <row r="3259" spans="1:33" x14ac:dyDescent="0.25">
      <c r="A3259" s="56"/>
      <c r="B3259" s="70"/>
      <c r="C3259" s="76"/>
      <c r="D3259" s="73"/>
      <c r="E3259" s="79"/>
      <c r="F3259" s="56"/>
      <c r="G3259" s="13" t="str">
        <f t="shared" si="707"/>
        <v/>
      </c>
      <c r="H3259" s="56"/>
      <c r="K3259" s="128"/>
      <c r="L3259" s="128"/>
      <c r="M3259" s="128"/>
      <c r="N3259" s="84" t="str">
        <f t="shared" si="708"/>
        <v/>
      </c>
      <c r="O3259" s="128"/>
      <c r="P3259" s="84" t="str">
        <f t="shared" si="709"/>
        <v/>
      </c>
      <c r="Q3259" s="84" t="str">
        <f t="shared" si="706"/>
        <v/>
      </c>
      <c r="R3259" s="84" t="str">
        <f t="shared" si="710"/>
        <v/>
      </c>
      <c r="S3259" s="84" t="str">
        <f t="shared" si="711"/>
        <v/>
      </c>
      <c r="U3259" s="84" t="str">
        <f t="shared" si="712"/>
        <v/>
      </c>
      <c r="W3259" s="108" t="str">
        <f>IF($N3259="", "", SUM($D$11:$D3259))</f>
        <v/>
      </c>
      <c r="X3259" s="111" t="str">
        <f t="shared" si="713"/>
        <v/>
      </c>
      <c r="Y3259" s="114" t="str">
        <f t="shared" si="717"/>
        <v/>
      </c>
      <c r="Z3259" s="111" t="str">
        <f>IF(X3259="", "", X3259-SUM($Z$11:$Z3258))</f>
        <v/>
      </c>
      <c r="AA3259" s="111" t="str">
        <f>IF($Y3259="", "", $Y3259-SUM($AA$11:$AA3258))</f>
        <v/>
      </c>
      <c r="AB3259" s="111" t="str">
        <f t="shared" si="718"/>
        <v/>
      </c>
      <c r="AC3259" s="121" t="str">
        <f t="shared" si="714"/>
        <v/>
      </c>
      <c r="AD3259" s="122" t="str">
        <f t="shared" si="715"/>
        <v/>
      </c>
      <c r="AE3259" s="123" t="str">
        <f t="shared" si="719"/>
        <v/>
      </c>
      <c r="AG3259" s="150" t="str">
        <f t="shared" si="716"/>
        <v/>
      </c>
    </row>
    <row r="3260" spans="1:33" x14ac:dyDescent="0.25">
      <c r="A3260" s="56"/>
      <c r="B3260" s="70"/>
      <c r="C3260" s="76"/>
      <c r="D3260" s="73"/>
      <c r="E3260" s="79"/>
      <c r="F3260" s="56"/>
      <c r="G3260" s="13" t="str">
        <f t="shared" si="707"/>
        <v/>
      </c>
      <c r="H3260" s="56"/>
      <c r="K3260" s="128"/>
      <c r="L3260" s="128"/>
      <c r="M3260" s="128"/>
      <c r="N3260" s="84" t="str">
        <f t="shared" si="708"/>
        <v/>
      </c>
      <c r="O3260" s="128"/>
      <c r="P3260" s="84" t="str">
        <f t="shared" si="709"/>
        <v/>
      </c>
      <c r="Q3260" s="84" t="str">
        <f t="shared" si="706"/>
        <v/>
      </c>
      <c r="R3260" s="84" t="str">
        <f t="shared" si="710"/>
        <v/>
      </c>
      <c r="S3260" s="84" t="str">
        <f t="shared" si="711"/>
        <v/>
      </c>
      <c r="U3260" s="84" t="str">
        <f t="shared" si="712"/>
        <v/>
      </c>
      <c r="W3260" s="108" t="str">
        <f>IF($N3260="", "", SUM($D$11:$D3260))</f>
        <v/>
      </c>
      <c r="X3260" s="111" t="str">
        <f t="shared" si="713"/>
        <v/>
      </c>
      <c r="Y3260" s="114" t="str">
        <f t="shared" si="717"/>
        <v/>
      </c>
      <c r="Z3260" s="111" t="str">
        <f>IF(X3260="", "", X3260-SUM($Z$11:$Z3259))</f>
        <v/>
      </c>
      <c r="AA3260" s="111" t="str">
        <f>IF($Y3260="", "", $Y3260-SUM($AA$11:$AA3259))</f>
        <v/>
      </c>
      <c r="AB3260" s="111" t="str">
        <f t="shared" si="718"/>
        <v/>
      </c>
      <c r="AC3260" s="121" t="str">
        <f t="shared" si="714"/>
        <v/>
      </c>
      <c r="AD3260" s="122" t="str">
        <f t="shared" si="715"/>
        <v/>
      </c>
      <c r="AE3260" s="123" t="str">
        <f t="shared" si="719"/>
        <v/>
      </c>
      <c r="AG3260" s="150" t="str">
        <f t="shared" si="716"/>
        <v/>
      </c>
    </row>
    <row r="3261" spans="1:33" x14ac:dyDescent="0.25">
      <c r="A3261" s="56"/>
      <c r="B3261" s="70"/>
      <c r="C3261" s="76"/>
      <c r="D3261" s="73"/>
      <c r="E3261" s="79"/>
      <c r="F3261" s="56"/>
      <c r="G3261" s="13" t="str">
        <f t="shared" si="707"/>
        <v/>
      </c>
      <c r="H3261" s="56"/>
      <c r="K3261" s="128"/>
      <c r="L3261" s="128"/>
      <c r="M3261" s="128"/>
      <c r="N3261" s="84" t="str">
        <f t="shared" si="708"/>
        <v/>
      </c>
      <c r="O3261" s="128"/>
      <c r="P3261" s="84" t="str">
        <f t="shared" si="709"/>
        <v/>
      </c>
      <c r="Q3261" s="84" t="str">
        <f t="shared" si="706"/>
        <v/>
      </c>
      <c r="R3261" s="84" t="str">
        <f t="shared" si="710"/>
        <v/>
      </c>
      <c r="S3261" s="84" t="str">
        <f t="shared" si="711"/>
        <v/>
      </c>
      <c r="U3261" s="84" t="str">
        <f t="shared" si="712"/>
        <v/>
      </c>
      <c r="W3261" s="108" t="str">
        <f>IF($N3261="", "", SUM($D$11:$D3261))</f>
        <v/>
      </c>
      <c r="X3261" s="111" t="str">
        <f t="shared" si="713"/>
        <v/>
      </c>
      <c r="Y3261" s="114" t="str">
        <f t="shared" si="717"/>
        <v/>
      </c>
      <c r="Z3261" s="111" t="str">
        <f>IF(X3261="", "", X3261-SUM($Z$11:$Z3260))</f>
        <v/>
      </c>
      <c r="AA3261" s="111" t="str">
        <f>IF($Y3261="", "", $Y3261-SUM($AA$11:$AA3260))</f>
        <v/>
      </c>
      <c r="AB3261" s="111" t="str">
        <f t="shared" si="718"/>
        <v/>
      </c>
      <c r="AC3261" s="121" t="str">
        <f t="shared" si="714"/>
        <v/>
      </c>
      <c r="AD3261" s="122" t="str">
        <f t="shared" si="715"/>
        <v/>
      </c>
      <c r="AE3261" s="123" t="str">
        <f t="shared" si="719"/>
        <v/>
      </c>
      <c r="AG3261" s="150" t="str">
        <f t="shared" si="716"/>
        <v/>
      </c>
    </row>
    <row r="3262" spans="1:33" x14ac:dyDescent="0.25">
      <c r="A3262" s="56"/>
      <c r="B3262" s="70"/>
      <c r="C3262" s="76"/>
      <c r="D3262" s="73"/>
      <c r="E3262" s="79"/>
      <c r="F3262" s="56"/>
      <c r="G3262" s="13" t="str">
        <f t="shared" si="707"/>
        <v/>
      </c>
      <c r="H3262" s="56"/>
      <c r="K3262" s="128"/>
      <c r="L3262" s="128"/>
      <c r="M3262" s="128"/>
      <c r="N3262" s="84" t="str">
        <f t="shared" si="708"/>
        <v/>
      </c>
      <c r="O3262" s="128"/>
      <c r="P3262" s="84" t="str">
        <f t="shared" si="709"/>
        <v/>
      </c>
      <c r="Q3262" s="84" t="str">
        <f t="shared" si="706"/>
        <v/>
      </c>
      <c r="R3262" s="84" t="str">
        <f t="shared" si="710"/>
        <v/>
      </c>
      <c r="S3262" s="84" t="str">
        <f t="shared" si="711"/>
        <v/>
      </c>
      <c r="U3262" s="84" t="str">
        <f t="shared" si="712"/>
        <v/>
      </c>
      <c r="W3262" s="108" t="str">
        <f>IF($N3262="", "", SUM($D$11:$D3262))</f>
        <v/>
      </c>
      <c r="X3262" s="111" t="str">
        <f t="shared" si="713"/>
        <v/>
      </c>
      <c r="Y3262" s="114" t="str">
        <f t="shared" si="717"/>
        <v/>
      </c>
      <c r="Z3262" s="111" t="str">
        <f>IF(X3262="", "", X3262-SUM($Z$11:$Z3261))</f>
        <v/>
      </c>
      <c r="AA3262" s="111" t="str">
        <f>IF($Y3262="", "", $Y3262-SUM($AA$11:$AA3261))</f>
        <v/>
      </c>
      <c r="AB3262" s="111" t="str">
        <f t="shared" si="718"/>
        <v/>
      </c>
      <c r="AC3262" s="121" t="str">
        <f t="shared" si="714"/>
        <v/>
      </c>
      <c r="AD3262" s="122" t="str">
        <f t="shared" si="715"/>
        <v/>
      </c>
      <c r="AE3262" s="123" t="str">
        <f t="shared" si="719"/>
        <v/>
      </c>
      <c r="AG3262" s="150" t="str">
        <f t="shared" si="716"/>
        <v/>
      </c>
    </row>
    <row r="3263" spans="1:33" x14ac:dyDescent="0.25">
      <c r="A3263" s="56"/>
      <c r="B3263" s="70"/>
      <c r="C3263" s="76"/>
      <c r="D3263" s="73"/>
      <c r="E3263" s="79"/>
      <c r="F3263" s="56"/>
      <c r="G3263" s="13" t="str">
        <f t="shared" si="707"/>
        <v/>
      </c>
      <c r="H3263" s="56"/>
      <c r="K3263" s="128"/>
      <c r="L3263" s="128"/>
      <c r="M3263" s="128"/>
      <c r="N3263" s="84" t="str">
        <f t="shared" si="708"/>
        <v/>
      </c>
      <c r="O3263" s="128"/>
      <c r="P3263" s="84" t="str">
        <f t="shared" si="709"/>
        <v/>
      </c>
      <c r="Q3263" s="84" t="str">
        <f t="shared" si="706"/>
        <v/>
      </c>
      <c r="R3263" s="84" t="str">
        <f t="shared" si="710"/>
        <v/>
      </c>
      <c r="S3263" s="84" t="str">
        <f t="shared" si="711"/>
        <v/>
      </c>
      <c r="U3263" s="84" t="str">
        <f t="shared" si="712"/>
        <v/>
      </c>
      <c r="W3263" s="108" t="str">
        <f>IF($N3263="", "", SUM($D$11:$D3263))</f>
        <v/>
      </c>
      <c r="X3263" s="111" t="str">
        <f t="shared" si="713"/>
        <v/>
      </c>
      <c r="Y3263" s="114" t="str">
        <f t="shared" si="717"/>
        <v/>
      </c>
      <c r="Z3263" s="111" t="str">
        <f>IF(X3263="", "", X3263-SUM($Z$11:$Z3262))</f>
        <v/>
      </c>
      <c r="AA3263" s="111" t="str">
        <f>IF($Y3263="", "", $Y3263-SUM($AA$11:$AA3262))</f>
        <v/>
      </c>
      <c r="AB3263" s="111" t="str">
        <f t="shared" si="718"/>
        <v/>
      </c>
      <c r="AC3263" s="121" t="str">
        <f t="shared" si="714"/>
        <v/>
      </c>
      <c r="AD3263" s="122" t="str">
        <f t="shared" si="715"/>
        <v/>
      </c>
      <c r="AE3263" s="123" t="str">
        <f t="shared" si="719"/>
        <v/>
      </c>
      <c r="AG3263" s="150" t="str">
        <f t="shared" si="716"/>
        <v/>
      </c>
    </row>
    <row r="3264" spans="1:33" x14ac:dyDescent="0.25">
      <c r="A3264" s="56"/>
      <c r="B3264" s="70"/>
      <c r="C3264" s="76"/>
      <c r="D3264" s="73"/>
      <c r="E3264" s="79"/>
      <c r="F3264" s="56"/>
      <c r="G3264" s="13" t="str">
        <f t="shared" si="707"/>
        <v/>
      </c>
      <c r="H3264" s="56"/>
      <c r="K3264" s="128"/>
      <c r="L3264" s="128"/>
      <c r="M3264" s="128"/>
      <c r="N3264" s="84" t="str">
        <f t="shared" si="708"/>
        <v/>
      </c>
      <c r="O3264" s="128"/>
      <c r="P3264" s="84" t="str">
        <f t="shared" si="709"/>
        <v/>
      </c>
      <c r="Q3264" s="84" t="str">
        <f t="shared" si="706"/>
        <v/>
      </c>
      <c r="R3264" s="84" t="str">
        <f t="shared" si="710"/>
        <v/>
      </c>
      <c r="S3264" s="84" t="str">
        <f t="shared" si="711"/>
        <v/>
      </c>
      <c r="U3264" s="84" t="str">
        <f t="shared" si="712"/>
        <v/>
      </c>
      <c r="W3264" s="108" t="str">
        <f>IF($N3264="", "", SUM($D$11:$D3264))</f>
        <v/>
      </c>
      <c r="X3264" s="111" t="str">
        <f t="shared" si="713"/>
        <v/>
      </c>
      <c r="Y3264" s="114" t="str">
        <f t="shared" si="717"/>
        <v/>
      </c>
      <c r="Z3264" s="111" t="str">
        <f>IF(X3264="", "", X3264-SUM($Z$11:$Z3263))</f>
        <v/>
      </c>
      <c r="AA3264" s="111" t="str">
        <f>IF($Y3264="", "", $Y3264-SUM($AA$11:$AA3263))</f>
        <v/>
      </c>
      <c r="AB3264" s="111" t="str">
        <f t="shared" si="718"/>
        <v/>
      </c>
      <c r="AC3264" s="121" t="str">
        <f t="shared" si="714"/>
        <v/>
      </c>
      <c r="AD3264" s="122" t="str">
        <f t="shared" si="715"/>
        <v/>
      </c>
      <c r="AE3264" s="123" t="str">
        <f t="shared" si="719"/>
        <v/>
      </c>
      <c r="AG3264" s="150" t="str">
        <f t="shared" si="716"/>
        <v/>
      </c>
    </row>
    <row r="3265" spans="1:33" x14ac:dyDescent="0.25">
      <c r="A3265" s="56"/>
      <c r="B3265" s="70"/>
      <c r="C3265" s="76"/>
      <c r="D3265" s="73"/>
      <c r="E3265" s="79"/>
      <c r="F3265" s="56"/>
      <c r="G3265" s="13" t="str">
        <f t="shared" si="707"/>
        <v/>
      </c>
      <c r="H3265" s="56"/>
      <c r="K3265" s="128"/>
      <c r="L3265" s="128"/>
      <c r="M3265" s="128"/>
      <c r="N3265" s="84" t="str">
        <f t="shared" si="708"/>
        <v/>
      </c>
      <c r="O3265" s="128"/>
      <c r="P3265" s="84" t="str">
        <f t="shared" si="709"/>
        <v/>
      </c>
      <c r="Q3265" s="84" t="str">
        <f t="shared" si="706"/>
        <v/>
      </c>
      <c r="R3265" s="84" t="str">
        <f t="shared" si="710"/>
        <v/>
      </c>
      <c r="S3265" s="84" t="str">
        <f t="shared" si="711"/>
        <v/>
      </c>
      <c r="U3265" s="84" t="str">
        <f t="shared" si="712"/>
        <v/>
      </c>
      <c r="W3265" s="108" t="str">
        <f>IF($N3265="", "", SUM($D$11:$D3265))</f>
        <v/>
      </c>
      <c r="X3265" s="111" t="str">
        <f t="shared" si="713"/>
        <v/>
      </c>
      <c r="Y3265" s="114" t="str">
        <f t="shared" si="717"/>
        <v/>
      </c>
      <c r="Z3265" s="111" t="str">
        <f>IF(X3265="", "", X3265-SUM($Z$11:$Z3264))</f>
        <v/>
      </c>
      <c r="AA3265" s="111" t="str">
        <f>IF($Y3265="", "", $Y3265-SUM($AA$11:$AA3264))</f>
        <v/>
      </c>
      <c r="AB3265" s="111" t="str">
        <f t="shared" si="718"/>
        <v/>
      </c>
      <c r="AC3265" s="121" t="str">
        <f t="shared" si="714"/>
        <v/>
      </c>
      <c r="AD3265" s="122" t="str">
        <f t="shared" si="715"/>
        <v/>
      </c>
      <c r="AE3265" s="123" t="str">
        <f t="shared" si="719"/>
        <v/>
      </c>
      <c r="AG3265" s="150" t="str">
        <f t="shared" si="716"/>
        <v/>
      </c>
    </row>
    <row r="3266" spans="1:33" x14ac:dyDescent="0.25">
      <c r="A3266" s="56"/>
      <c r="B3266" s="70"/>
      <c r="C3266" s="76"/>
      <c r="D3266" s="73"/>
      <c r="E3266" s="79"/>
      <c r="F3266" s="56"/>
      <c r="G3266" s="13" t="str">
        <f t="shared" si="707"/>
        <v/>
      </c>
      <c r="H3266" s="56"/>
      <c r="K3266" s="128"/>
      <c r="L3266" s="128"/>
      <c r="M3266" s="128"/>
      <c r="N3266" s="84" t="str">
        <f t="shared" si="708"/>
        <v/>
      </c>
      <c r="O3266" s="128"/>
      <c r="P3266" s="84" t="str">
        <f t="shared" si="709"/>
        <v/>
      </c>
      <c r="Q3266" s="84" t="str">
        <f t="shared" si="706"/>
        <v/>
      </c>
      <c r="R3266" s="84" t="str">
        <f t="shared" si="710"/>
        <v/>
      </c>
      <c r="S3266" s="84" t="str">
        <f t="shared" si="711"/>
        <v/>
      </c>
      <c r="U3266" s="84" t="str">
        <f t="shared" si="712"/>
        <v/>
      </c>
      <c r="W3266" s="108" t="str">
        <f>IF($N3266="", "", SUM($D$11:$D3266))</f>
        <v/>
      </c>
      <c r="X3266" s="111" t="str">
        <f t="shared" si="713"/>
        <v/>
      </c>
      <c r="Y3266" s="114" t="str">
        <f t="shared" si="717"/>
        <v/>
      </c>
      <c r="Z3266" s="111" t="str">
        <f>IF(X3266="", "", X3266-SUM($Z$11:$Z3265))</f>
        <v/>
      </c>
      <c r="AA3266" s="111" t="str">
        <f>IF($Y3266="", "", $Y3266-SUM($AA$11:$AA3265))</f>
        <v/>
      </c>
      <c r="AB3266" s="111" t="str">
        <f t="shared" si="718"/>
        <v/>
      </c>
      <c r="AC3266" s="121" t="str">
        <f t="shared" si="714"/>
        <v/>
      </c>
      <c r="AD3266" s="122" t="str">
        <f t="shared" si="715"/>
        <v/>
      </c>
      <c r="AE3266" s="123" t="str">
        <f t="shared" si="719"/>
        <v/>
      </c>
      <c r="AG3266" s="150" t="str">
        <f t="shared" si="716"/>
        <v/>
      </c>
    </row>
    <row r="3267" spans="1:33" x14ac:dyDescent="0.25">
      <c r="A3267" s="56"/>
      <c r="B3267" s="70"/>
      <c r="C3267" s="76"/>
      <c r="D3267" s="73"/>
      <c r="E3267" s="79"/>
      <c r="F3267" s="56"/>
      <c r="G3267" s="13" t="str">
        <f t="shared" si="707"/>
        <v/>
      </c>
      <c r="H3267" s="56"/>
      <c r="K3267" s="128"/>
      <c r="L3267" s="128"/>
      <c r="M3267" s="128"/>
      <c r="N3267" s="84" t="str">
        <f t="shared" si="708"/>
        <v/>
      </c>
      <c r="O3267" s="128"/>
      <c r="P3267" s="84" t="str">
        <f t="shared" si="709"/>
        <v/>
      </c>
      <c r="Q3267" s="84" t="str">
        <f t="shared" si="706"/>
        <v/>
      </c>
      <c r="R3267" s="84" t="str">
        <f t="shared" si="710"/>
        <v/>
      </c>
      <c r="S3267" s="84" t="str">
        <f t="shared" si="711"/>
        <v/>
      </c>
      <c r="U3267" s="84" t="str">
        <f t="shared" si="712"/>
        <v/>
      </c>
      <c r="W3267" s="108" t="str">
        <f>IF($N3267="", "", SUM($D$11:$D3267))</f>
        <v/>
      </c>
      <c r="X3267" s="111" t="str">
        <f t="shared" si="713"/>
        <v/>
      </c>
      <c r="Y3267" s="114" t="str">
        <f t="shared" si="717"/>
        <v/>
      </c>
      <c r="Z3267" s="111" t="str">
        <f>IF(X3267="", "", X3267-SUM($Z$11:$Z3266))</f>
        <v/>
      </c>
      <c r="AA3267" s="111" t="str">
        <f>IF($Y3267="", "", $Y3267-SUM($AA$11:$AA3266))</f>
        <v/>
      </c>
      <c r="AB3267" s="111" t="str">
        <f t="shared" si="718"/>
        <v/>
      </c>
      <c r="AC3267" s="121" t="str">
        <f t="shared" si="714"/>
        <v/>
      </c>
      <c r="AD3267" s="122" t="str">
        <f t="shared" si="715"/>
        <v/>
      </c>
      <c r="AE3267" s="123" t="str">
        <f t="shared" si="719"/>
        <v/>
      </c>
      <c r="AG3267" s="150" t="str">
        <f t="shared" si="716"/>
        <v/>
      </c>
    </row>
    <row r="3268" spans="1:33" x14ac:dyDescent="0.25">
      <c r="A3268" s="56"/>
      <c r="B3268" s="70"/>
      <c r="C3268" s="76"/>
      <c r="D3268" s="73"/>
      <c r="E3268" s="79"/>
      <c r="F3268" s="56"/>
      <c r="G3268" s="13" t="str">
        <f t="shared" si="707"/>
        <v/>
      </c>
      <c r="H3268" s="56"/>
      <c r="K3268" s="128"/>
      <c r="L3268" s="128"/>
      <c r="M3268" s="128"/>
      <c r="N3268" s="84" t="str">
        <f t="shared" si="708"/>
        <v/>
      </c>
      <c r="O3268" s="128"/>
      <c r="P3268" s="84" t="str">
        <f t="shared" si="709"/>
        <v/>
      </c>
      <c r="Q3268" s="84" t="str">
        <f t="shared" si="706"/>
        <v/>
      </c>
      <c r="R3268" s="84" t="str">
        <f t="shared" si="710"/>
        <v/>
      </c>
      <c r="S3268" s="84" t="str">
        <f t="shared" si="711"/>
        <v/>
      </c>
      <c r="U3268" s="84" t="str">
        <f t="shared" si="712"/>
        <v/>
      </c>
      <c r="W3268" s="108" t="str">
        <f>IF($N3268="", "", SUM($D$11:$D3268))</f>
        <v/>
      </c>
      <c r="X3268" s="111" t="str">
        <f t="shared" si="713"/>
        <v/>
      </c>
      <c r="Y3268" s="114" t="str">
        <f t="shared" si="717"/>
        <v/>
      </c>
      <c r="Z3268" s="111" t="str">
        <f>IF(X3268="", "", X3268-SUM($Z$11:$Z3267))</f>
        <v/>
      </c>
      <c r="AA3268" s="111" t="str">
        <f>IF($Y3268="", "", $Y3268-SUM($AA$11:$AA3267))</f>
        <v/>
      </c>
      <c r="AB3268" s="111" t="str">
        <f t="shared" si="718"/>
        <v/>
      </c>
      <c r="AC3268" s="121" t="str">
        <f t="shared" si="714"/>
        <v/>
      </c>
      <c r="AD3268" s="122" t="str">
        <f t="shared" si="715"/>
        <v/>
      </c>
      <c r="AE3268" s="123" t="str">
        <f t="shared" si="719"/>
        <v/>
      </c>
      <c r="AG3268" s="150" t="str">
        <f t="shared" si="716"/>
        <v/>
      </c>
    </row>
    <row r="3269" spans="1:33" x14ac:dyDescent="0.25">
      <c r="A3269" s="56"/>
      <c r="B3269" s="70"/>
      <c r="C3269" s="76"/>
      <c r="D3269" s="73"/>
      <c r="E3269" s="79"/>
      <c r="F3269" s="56"/>
      <c r="G3269" s="13" t="str">
        <f t="shared" si="707"/>
        <v/>
      </c>
      <c r="H3269" s="56"/>
      <c r="K3269" s="128"/>
      <c r="L3269" s="128"/>
      <c r="M3269" s="128"/>
      <c r="N3269" s="84" t="str">
        <f t="shared" si="708"/>
        <v/>
      </c>
      <c r="O3269" s="128"/>
      <c r="P3269" s="84" t="str">
        <f t="shared" si="709"/>
        <v/>
      </c>
      <c r="Q3269" s="84" t="str">
        <f t="shared" si="706"/>
        <v/>
      </c>
      <c r="R3269" s="84" t="str">
        <f t="shared" si="710"/>
        <v/>
      </c>
      <c r="S3269" s="84" t="str">
        <f t="shared" si="711"/>
        <v/>
      </c>
      <c r="U3269" s="84" t="str">
        <f t="shared" si="712"/>
        <v/>
      </c>
      <c r="W3269" s="108" t="str">
        <f>IF($N3269="", "", SUM($D$11:$D3269))</f>
        <v/>
      </c>
      <c r="X3269" s="111" t="str">
        <f t="shared" si="713"/>
        <v/>
      </c>
      <c r="Y3269" s="114" t="str">
        <f t="shared" si="717"/>
        <v/>
      </c>
      <c r="Z3269" s="111" t="str">
        <f>IF(X3269="", "", X3269-SUM($Z$11:$Z3268))</f>
        <v/>
      </c>
      <c r="AA3269" s="111" t="str">
        <f>IF($Y3269="", "", $Y3269-SUM($AA$11:$AA3268))</f>
        <v/>
      </c>
      <c r="AB3269" s="111" t="str">
        <f t="shared" si="718"/>
        <v/>
      </c>
      <c r="AC3269" s="121" t="str">
        <f t="shared" si="714"/>
        <v/>
      </c>
      <c r="AD3269" s="122" t="str">
        <f t="shared" si="715"/>
        <v/>
      </c>
      <c r="AE3269" s="123" t="str">
        <f t="shared" si="719"/>
        <v/>
      </c>
      <c r="AG3269" s="150" t="str">
        <f t="shared" si="716"/>
        <v/>
      </c>
    </row>
    <row r="3270" spans="1:33" x14ac:dyDescent="0.25">
      <c r="A3270" s="56"/>
      <c r="B3270" s="70"/>
      <c r="C3270" s="76"/>
      <c r="D3270" s="73"/>
      <c r="E3270" s="79"/>
      <c r="F3270" s="56"/>
      <c r="G3270" s="13" t="str">
        <f t="shared" si="707"/>
        <v/>
      </c>
      <c r="H3270" s="56"/>
      <c r="K3270" s="128"/>
      <c r="L3270" s="128"/>
      <c r="M3270" s="128"/>
      <c r="N3270" s="84" t="str">
        <f t="shared" si="708"/>
        <v/>
      </c>
      <c r="O3270" s="128"/>
      <c r="P3270" s="84" t="str">
        <f t="shared" si="709"/>
        <v/>
      </c>
      <c r="Q3270" s="84" t="str">
        <f t="shared" si="706"/>
        <v/>
      </c>
      <c r="R3270" s="84" t="str">
        <f t="shared" si="710"/>
        <v/>
      </c>
      <c r="S3270" s="84" t="str">
        <f t="shared" si="711"/>
        <v/>
      </c>
      <c r="U3270" s="84" t="str">
        <f t="shared" si="712"/>
        <v/>
      </c>
      <c r="W3270" s="108" t="str">
        <f>IF($N3270="", "", SUM($D$11:$D3270))</f>
        <v/>
      </c>
      <c r="X3270" s="111" t="str">
        <f t="shared" si="713"/>
        <v/>
      </c>
      <c r="Y3270" s="114" t="str">
        <f t="shared" si="717"/>
        <v/>
      </c>
      <c r="Z3270" s="111" t="str">
        <f>IF(X3270="", "", X3270-SUM($Z$11:$Z3269))</f>
        <v/>
      </c>
      <c r="AA3270" s="111" t="str">
        <f>IF($Y3270="", "", $Y3270-SUM($AA$11:$AA3269))</f>
        <v/>
      </c>
      <c r="AB3270" s="111" t="str">
        <f t="shared" si="718"/>
        <v/>
      </c>
      <c r="AC3270" s="121" t="str">
        <f t="shared" si="714"/>
        <v/>
      </c>
      <c r="AD3270" s="122" t="str">
        <f t="shared" si="715"/>
        <v/>
      </c>
      <c r="AE3270" s="123" t="str">
        <f t="shared" si="719"/>
        <v/>
      </c>
      <c r="AG3270" s="150" t="str">
        <f t="shared" si="716"/>
        <v/>
      </c>
    </row>
    <row r="3271" spans="1:33" x14ac:dyDescent="0.25">
      <c r="A3271" s="56"/>
      <c r="B3271" s="70"/>
      <c r="C3271" s="76"/>
      <c r="D3271" s="73"/>
      <c r="E3271" s="79"/>
      <c r="F3271" s="56"/>
      <c r="G3271" s="13" t="str">
        <f t="shared" si="707"/>
        <v/>
      </c>
      <c r="H3271" s="56"/>
      <c r="K3271" s="128"/>
      <c r="L3271" s="128"/>
      <c r="M3271" s="128"/>
      <c r="N3271" s="84" t="str">
        <f t="shared" si="708"/>
        <v/>
      </c>
      <c r="O3271" s="128"/>
      <c r="P3271" s="84" t="str">
        <f t="shared" si="709"/>
        <v/>
      </c>
      <c r="Q3271" s="84" t="str">
        <f t="shared" si="706"/>
        <v/>
      </c>
      <c r="R3271" s="84" t="str">
        <f t="shared" si="710"/>
        <v/>
      </c>
      <c r="S3271" s="84" t="str">
        <f t="shared" si="711"/>
        <v/>
      </c>
      <c r="U3271" s="84" t="str">
        <f t="shared" si="712"/>
        <v/>
      </c>
      <c r="W3271" s="108" t="str">
        <f>IF($N3271="", "", SUM($D$11:$D3271))</f>
        <v/>
      </c>
      <c r="X3271" s="111" t="str">
        <f t="shared" si="713"/>
        <v/>
      </c>
      <c r="Y3271" s="114" t="str">
        <f t="shared" si="717"/>
        <v/>
      </c>
      <c r="Z3271" s="111" t="str">
        <f>IF(X3271="", "", X3271-SUM($Z$11:$Z3270))</f>
        <v/>
      </c>
      <c r="AA3271" s="111" t="str">
        <f>IF($Y3271="", "", $Y3271-SUM($AA$11:$AA3270))</f>
        <v/>
      </c>
      <c r="AB3271" s="111" t="str">
        <f t="shared" si="718"/>
        <v/>
      </c>
      <c r="AC3271" s="121" t="str">
        <f t="shared" si="714"/>
        <v/>
      </c>
      <c r="AD3271" s="122" t="str">
        <f t="shared" si="715"/>
        <v/>
      </c>
      <c r="AE3271" s="123" t="str">
        <f t="shared" si="719"/>
        <v/>
      </c>
      <c r="AG3271" s="150" t="str">
        <f t="shared" si="716"/>
        <v/>
      </c>
    </row>
    <row r="3272" spans="1:33" x14ac:dyDescent="0.25">
      <c r="A3272" s="56"/>
      <c r="B3272" s="70"/>
      <c r="C3272" s="76"/>
      <c r="D3272" s="73"/>
      <c r="E3272" s="79"/>
      <c r="F3272" s="56"/>
      <c r="G3272" s="13" t="str">
        <f t="shared" si="707"/>
        <v/>
      </c>
      <c r="H3272" s="56"/>
      <c r="K3272" s="128"/>
      <c r="L3272" s="128"/>
      <c r="M3272" s="128"/>
      <c r="N3272" s="84" t="str">
        <f t="shared" si="708"/>
        <v/>
      </c>
      <c r="O3272" s="128"/>
      <c r="P3272" s="84" t="str">
        <f t="shared" si="709"/>
        <v/>
      </c>
      <c r="Q3272" s="84" t="str">
        <f t="shared" si="706"/>
        <v/>
      </c>
      <c r="R3272" s="84" t="str">
        <f t="shared" si="710"/>
        <v/>
      </c>
      <c r="S3272" s="84" t="str">
        <f t="shared" si="711"/>
        <v/>
      </c>
      <c r="U3272" s="84" t="str">
        <f t="shared" si="712"/>
        <v/>
      </c>
      <c r="W3272" s="108" t="str">
        <f>IF($N3272="", "", SUM($D$11:$D3272))</f>
        <v/>
      </c>
      <c r="X3272" s="111" t="str">
        <f t="shared" si="713"/>
        <v/>
      </c>
      <c r="Y3272" s="114" t="str">
        <f t="shared" si="717"/>
        <v/>
      </c>
      <c r="Z3272" s="111" t="str">
        <f>IF(X3272="", "", X3272-SUM($Z$11:$Z3271))</f>
        <v/>
      </c>
      <c r="AA3272" s="111" t="str">
        <f>IF($Y3272="", "", $Y3272-SUM($AA$11:$AA3271))</f>
        <v/>
      </c>
      <c r="AB3272" s="111" t="str">
        <f t="shared" si="718"/>
        <v/>
      </c>
      <c r="AC3272" s="121" t="str">
        <f t="shared" si="714"/>
        <v/>
      </c>
      <c r="AD3272" s="122" t="str">
        <f t="shared" si="715"/>
        <v/>
      </c>
      <c r="AE3272" s="123" t="str">
        <f t="shared" si="719"/>
        <v/>
      </c>
      <c r="AG3272" s="150" t="str">
        <f t="shared" si="716"/>
        <v/>
      </c>
    </row>
    <row r="3273" spans="1:33" x14ac:dyDescent="0.25">
      <c r="A3273" s="56"/>
      <c r="B3273" s="70"/>
      <c r="C3273" s="76"/>
      <c r="D3273" s="73"/>
      <c r="E3273" s="79"/>
      <c r="F3273" s="56"/>
      <c r="G3273" s="13" t="str">
        <f t="shared" si="707"/>
        <v/>
      </c>
      <c r="H3273" s="56"/>
      <c r="K3273" s="128"/>
      <c r="L3273" s="128"/>
      <c r="M3273" s="128"/>
      <c r="N3273" s="84" t="str">
        <f t="shared" si="708"/>
        <v/>
      </c>
      <c r="O3273" s="128"/>
      <c r="P3273" s="84" t="str">
        <f t="shared" si="709"/>
        <v/>
      </c>
      <c r="Q3273" s="84" t="str">
        <f t="shared" si="706"/>
        <v/>
      </c>
      <c r="R3273" s="84" t="str">
        <f t="shared" si="710"/>
        <v/>
      </c>
      <c r="S3273" s="84" t="str">
        <f t="shared" si="711"/>
        <v/>
      </c>
      <c r="U3273" s="84" t="str">
        <f t="shared" si="712"/>
        <v/>
      </c>
      <c r="W3273" s="108" t="str">
        <f>IF($N3273="", "", SUM($D$11:$D3273))</f>
        <v/>
      </c>
      <c r="X3273" s="111" t="str">
        <f t="shared" si="713"/>
        <v/>
      </c>
      <c r="Y3273" s="114" t="str">
        <f t="shared" si="717"/>
        <v/>
      </c>
      <c r="Z3273" s="111" t="str">
        <f>IF(X3273="", "", X3273-SUM($Z$11:$Z3272))</f>
        <v/>
      </c>
      <c r="AA3273" s="111" t="str">
        <f>IF($Y3273="", "", $Y3273-SUM($AA$11:$AA3272))</f>
        <v/>
      </c>
      <c r="AB3273" s="111" t="str">
        <f t="shared" si="718"/>
        <v/>
      </c>
      <c r="AC3273" s="121" t="str">
        <f t="shared" si="714"/>
        <v/>
      </c>
      <c r="AD3273" s="122" t="str">
        <f t="shared" si="715"/>
        <v/>
      </c>
      <c r="AE3273" s="123" t="str">
        <f t="shared" si="719"/>
        <v/>
      </c>
      <c r="AG3273" s="150" t="str">
        <f t="shared" si="716"/>
        <v/>
      </c>
    </row>
    <row r="3274" spans="1:33" x14ac:dyDescent="0.25">
      <c r="A3274" s="56"/>
      <c r="B3274" s="70"/>
      <c r="C3274" s="76"/>
      <c r="D3274" s="73"/>
      <c r="E3274" s="79"/>
      <c r="F3274" s="56"/>
      <c r="G3274" s="13" t="str">
        <f t="shared" si="707"/>
        <v/>
      </c>
      <c r="H3274" s="56"/>
      <c r="K3274" s="128"/>
      <c r="L3274" s="128"/>
      <c r="M3274" s="128"/>
      <c r="N3274" s="84" t="str">
        <f t="shared" si="708"/>
        <v/>
      </c>
      <c r="O3274" s="128"/>
      <c r="P3274" s="84" t="str">
        <f t="shared" si="709"/>
        <v/>
      </c>
      <c r="Q3274" s="84" t="str">
        <f t="shared" si="706"/>
        <v/>
      </c>
      <c r="R3274" s="84" t="str">
        <f t="shared" si="710"/>
        <v/>
      </c>
      <c r="S3274" s="84" t="str">
        <f t="shared" si="711"/>
        <v/>
      </c>
      <c r="U3274" s="84" t="str">
        <f t="shared" si="712"/>
        <v/>
      </c>
      <c r="W3274" s="108" t="str">
        <f>IF($N3274="", "", SUM($D$11:$D3274))</f>
        <v/>
      </c>
      <c r="X3274" s="111" t="str">
        <f t="shared" si="713"/>
        <v/>
      </c>
      <c r="Y3274" s="114" t="str">
        <f t="shared" si="717"/>
        <v/>
      </c>
      <c r="Z3274" s="111" t="str">
        <f>IF(X3274="", "", X3274-SUM($Z$11:$Z3273))</f>
        <v/>
      </c>
      <c r="AA3274" s="111" t="str">
        <f>IF($Y3274="", "", $Y3274-SUM($AA$11:$AA3273))</f>
        <v/>
      </c>
      <c r="AB3274" s="111" t="str">
        <f t="shared" si="718"/>
        <v/>
      </c>
      <c r="AC3274" s="121" t="str">
        <f t="shared" si="714"/>
        <v/>
      </c>
      <c r="AD3274" s="122" t="str">
        <f t="shared" si="715"/>
        <v/>
      </c>
      <c r="AE3274" s="123" t="str">
        <f t="shared" si="719"/>
        <v/>
      </c>
      <c r="AG3274" s="150" t="str">
        <f t="shared" si="716"/>
        <v/>
      </c>
    </row>
    <row r="3275" spans="1:33" x14ac:dyDescent="0.25">
      <c r="A3275" s="56"/>
      <c r="B3275" s="70"/>
      <c r="C3275" s="76"/>
      <c r="D3275" s="73"/>
      <c r="E3275" s="79"/>
      <c r="F3275" s="56"/>
      <c r="G3275" s="13" t="str">
        <f t="shared" si="707"/>
        <v/>
      </c>
      <c r="H3275" s="56"/>
      <c r="K3275" s="128"/>
      <c r="L3275" s="128"/>
      <c r="M3275" s="128"/>
      <c r="N3275" s="84" t="str">
        <f t="shared" si="708"/>
        <v/>
      </c>
      <c r="O3275" s="128"/>
      <c r="P3275" s="84" t="str">
        <f t="shared" si="709"/>
        <v/>
      </c>
      <c r="Q3275" s="84" t="str">
        <f t="shared" ref="Q3275:Q3338" si="720">IF($N3275="", "", IF(AND(Q$5="X", C3275=""), $N$6, IF(AND(NOT(C3275=""), COUNTIF(L$11:L$17, C3275)=0), $N$7, "")))</f>
        <v/>
      </c>
      <c r="R3275" s="84" t="str">
        <f t="shared" si="710"/>
        <v/>
      </c>
      <c r="S3275" s="84" t="str">
        <f t="shared" si="711"/>
        <v/>
      </c>
      <c r="U3275" s="84" t="str">
        <f t="shared" si="712"/>
        <v/>
      </c>
      <c r="W3275" s="108" t="str">
        <f>IF($N3275="", "", SUM($D$11:$D3275))</f>
        <v/>
      </c>
      <c r="X3275" s="111" t="str">
        <f t="shared" si="713"/>
        <v/>
      </c>
      <c r="Y3275" s="114" t="str">
        <f t="shared" si="717"/>
        <v/>
      </c>
      <c r="Z3275" s="111" t="str">
        <f>IF(X3275="", "", X3275-SUM($Z$11:$Z3274))</f>
        <v/>
      </c>
      <c r="AA3275" s="111" t="str">
        <f>IF($Y3275="", "", $Y3275-SUM($AA$11:$AA3274))</f>
        <v/>
      </c>
      <c r="AB3275" s="111" t="str">
        <f t="shared" si="718"/>
        <v/>
      </c>
      <c r="AC3275" s="121" t="str">
        <f t="shared" si="714"/>
        <v/>
      </c>
      <c r="AD3275" s="122" t="str">
        <f t="shared" si="715"/>
        <v/>
      </c>
      <c r="AE3275" s="123" t="str">
        <f t="shared" si="719"/>
        <v/>
      </c>
      <c r="AG3275" s="150" t="str">
        <f t="shared" si="716"/>
        <v/>
      </c>
    </row>
    <row r="3276" spans="1:33" x14ac:dyDescent="0.25">
      <c r="A3276" s="56"/>
      <c r="B3276" s="70"/>
      <c r="C3276" s="76"/>
      <c r="D3276" s="73"/>
      <c r="E3276" s="79"/>
      <c r="F3276" s="56"/>
      <c r="G3276" s="13" t="str">
        <f t="shared" ref="G3276:G3339" si="721">IF($B3276="", "", TEXT($B3276, "mmm"))</f>
        <v/>
      </c>
      <c r="H3276" s="56"/>
      <c r="K3276" s="128"/>
      <c r="L3276" s="128"/>
      <c r="M3276" s="128"/>
      <c r="N3276" s="84" t="str">
        <f t="shared" ref="N3276:N3339" si="722">IF(COUNTIF($B3276:$E3276, "")=4, "", "X")</f>
        <v/>
      </c>
      <c r="O3276" s="128"/>
      <c r="P3276" s="84" t="str">
        <f t="shared" ref="P3276:P3339" si="723">IF($N3276="", "", IF(AND(P$5="X", B3276=""), $N$6, IFERROR(IF(AND(NOT(B3276=""), OR(ISNUMBER(B3276)=FALSE, B3276&lt;$L$2, B3276&gt;$L$3)), $N$7, ""), $N$7)))</f>
        <v/>
      </c>
      <c r="Q3276" s="84" t="str">
        <f t="shared" si="720"/>
        <v/>
      </c>
      <c r="R3276" s="84" t="str">
        <f t="shared" ref="R3276:R3339" si="724">IF($N3276="", "", IF(AND(R$5="X", D3276=""), $N$6, IF(AND(NOT(D3276=""), ISNUMBER(D3276)=FALSE), $N$7, "")))</f>
        <v/>
      </c>
      <c r="S3276" s="84" t="str">
        <f t="shared" ref="S3276:S3339" si="725">IF($N3276="", "", IF(AND(S$5="X", E3276=""), $N$6, ""))</f>
        <v/>
      </c>
      <c r="U3276" s="84" t="str">
        <f t="shared" ref="U3276:U3339" si="726">IF($B3276="", "", TEXT($B3276, "mmm yyyy"))</f>
        <v/>
      </c>
      <c r="W3276" s="108" t="str">
        <f>IF($N3276="", "", SUM($D$11:$D3276))</f>
        <v/>
      </c>
      <c r="X3276" s="111" t="str">
        <f t="shared" ref="X3276:X3339" si="727">IF(W3276="", "", IF(W3276&lt;=$X$4, W3276, $X$4))</f>
        <v/>
      </c>
      <c r="Y3276" s="114" t="str">
        <f t="shared" si="717"/>
        <v/>
      </c>
      <c r="Z3276" s="111" t="str">
        <f>IF(X3276="", "", X3276-SUM($Z$11:$Z3275))</f>
        <v/>
      </c>
      <c r="AA3276" s="111" t="str">
        <f>IF($Y3276="", "", $Y3276-SUM($AA$11:$AA3275))</f>
        <v/>
      </c>
      <c r="AB3276" s="111" t="str">
        <f t="shared" si="718"/>
        <v/>
      </c>
      <c r="AC3276" s="121" t="str">
        <f t="shared" ref="AC3276:AC3339" si="728">IF($N3276="", "", $Z3276*$AC$4)</f>
        <v/>
      </c>
      <c r="AD3276" s="122" t="str">
        <f t="shared" ref="AD3276:AD3339" si="729">IF($N3276="", "", $AA3276*$AC$5)</f>
        <v/>
      </c>
      <c r="AE3276" s="123" t="str">
        <f t="shared" si="719"/>
        <v/>
      </c>
      <c r="AG3276" s="150" t="str">
        <f t="shared" ref="AG3276:AG3339" si="730">IF(OR($U3276="", $C3276=""), "", CONCATENATE($C3276, " - ", $U3276))</f>
        <v/>
      </c>
    </row>
    <row r="3277" spans="1:33" x14ac:dyDescent="0.25">
      <c r="A3277" s="56"/>
      <c r="B3277" s="70"/>
      <c r="C3277" s="76"/>
      <c r="D3277" s="73"/>
      <c r="E3277" s="79"/>
      <c r="F3277" s="56"/>
      <c r="G3277" s="13" t="str">
        <f t="shared" si="721"/>
        <v/>
      </c>
      <c r="H3277" s="56"/>
      <c r="K3277" s="128"/>
      <c r="L3277" s="128"/>
      <c r="M3277" s="128"/>
      <c r="N3277" s="84" t="str">
        <f t="shared" si="722"/>
        <v/>
      </c>
      <c r="O3277" s="128"/>
      <c r="P3277" s="84" t="str">
        <f t="shared" si="723"/>
        <v/>
      </c>
      <c r="Q3277" s="84" t="str">
        <f t="shared" si="720"/>
        <v/>
      </c>
      <c r="R3277" s="84" t="str">
        <f t="shared" si="724"/>
        <v/>
      </c>
      <c r="S3277" s="84" t="str">
        <f t="shared" si="725"/>
        <v/>
      </c>
      <c r="U3277" s="84" t="str">
        <f t="shared" si="726"/>
        <v/>
      </c>
      <c r="W3277" s="108" t="str">
        <f>IF($N3277="", "", SUM($D$11:$D3277))</f>
        <v/>
      </c>
      <c r="X3277" s="111" t="str">
        <f t="shared" si="727"/>
        <v/>
      </c>
      <c r="Y3277" s="114" t="str">
        <f t="shared" si="717"/>
        <v/>
      </c>
      <c r="Z3277" s="111" t="str">
        <f>IF(X3277="", "", X3277-SUM($Z$11:$Z3276))</f>
        <v/>
      </c>
      <c r="AA3277" s="111" t="str">
        <f>IF($Y3277="", "", $Y3277-SUM($AA$11:$AA3276))</f>
        <v/>
      </c>
      <c r="AB3277" s="111" t="str">
        <f t="shared" si="718"/>
        <v/>
      </c>
      <c r="AC3277" s="121" t="str">
        <f t="shared" si="728"/>
        <v/>
      </c>
      <c r="AD3277" s="122" t="str">
        <f t="shared" si="729"/>
        <v/>
      </c>
      <c r="AE3277" s="123" t="str">
        <f t="shared" si="719"/>
        <v/>
      </c>
      <c r="AG3277" s="150" t="str">
        <f t="shared" si="730"/>
        <v/>
      </c>
    </row>
    <row r="3278" spans="1:33" x14ac:dyDescent="0.25">
      <c r="A3278" s="56"/>
      <c r="B3278" s="70"/>
      <c r="C3278" s="76"/>
      <c r="D3278" s="73"/>
      <c r="E3278" s="79"/>
      <c r="F3278" s="56"/>
      <c r="G3278" s="13" t="str">
        <f t="shared" si="721"/>
        <v/>
      </c>
      <c r="H3278" s="56"/>
      <c r="K3278" s="128"/>
      <c r="L3278" s="128"/>
      <c r="M3278" s="128"/>
      <c r="N3278" s="84" t="str">
        <f t="shared" si="722"/>
        <v/>
      </c>
      <c r="O3278" s="128"/>
      <c r="P3278" s="84" t="str">
        <f t="shared" si="723"/>
        <v/>
      </c>
      <c r="Q3278" s="84" t="str">
        <f t="shared" si="720"/>
        <v/>
      </c>
      <c r="R3278" s="84" t="str">
        <f t="shared" si="724"/>
        <v/>
      </c>
      <c r="S3278" s="84" t="str">
        <f t="shared" si="725"/>
        <v/>
      </c>
      <c r="U3278" s="84" t="str">
        <f t="shared" si="726"/>
        <v/>
      </c>
      <c r="W3278" s="108" t="str">
        <f>IF($N3278="", "", SUM($D$11:$D3278))</f>
        <v/>
      </c>
      <c r="X3278" s="111" t="str">
        <f t="shared" si="727"/>
        <v/>
      </c>
      <c r="Y3278" s="114" t="str">
        <f t="shared" ref="Y3278:Y3341" si="731">IF(W3278="", "", IF(W3278&lt;=$X$4, 0, W3278-$X$4))</f>
        <v/>
      </c>
      <c r="Z3278" s="111" t="str">
        <f>IF(X3278="", "", X3278-SUM($Z$11:$Z3277))</f>
        <v/>
      </c>
      <c r="AA3278" s="111" t="str">
        <f>IF($Y3278="", "", $Y3278-SUM($AA$11:$AA3277))</f>
        <v/>
      </c>
      <c r="AB3278" s="111" t="str">
        <f t="shared" ref="AB3278:AB3341" si="732">IF($N3278="", "", SUM(Z3278:AA3278))</f>
        <v/>
      </c>
      <c r="AC3278" s="121" t="str">
        <f t="shared" si="728"/>
        <v/>
      </c>
      <c r="AD3278" s="122" t="str">
        <f t="shared" si="729"/>
        <v/>
      </c>
      <c r="AE3278" s="123" t="str">
        <f t="shared" ref="AE3278:AE3341" si="733">IF($N3278="", "", SUM(AC3278:AD3278))</f>
        <v/>
      </c>
      <c r="AG3278" s="150" t="str">
        <f t="shared" si="730"/>
        <v/>
      </c>
    </row>
    <row r="3279" spans="1:33" x14ac:dyDescent="0.25">
      <c r="A3279" s="56"/>
      <c r="B3279" s="70"/>
      <c r="C3279" s="76"/>
      <c r="D3279" s="73"/>
      <c r="E3279" s="79"/>
      <c r="F3279" s="56"/>
      <c r="G3279" s="13" t="str">
        <f t="shared" si="721"/>
        <v/>
      </c>
      <c r="H3279" s="56"/>
      <c r="K3279" s="128"/>
      <c r="L3279" s="128"/>
      <c r="M3279" s="128"/>
      <c r="N3279" s="84" t="str">
        <f t="shared" si="722"/>
        <v/>
      </c>
      <c r="O3279" s="128"/>
      <c r="P3279" s="84" t="str">
        <f t="shared" si="723"/>
        <v/>
      </c>
      <c r="Q3279" s="84" t="str">
        <f t="shared" si="720"/>
        <v/>
      </c>
      <c r="R3279" s="84" t="str">
        <f t="shared" si="724"/>
        <v/>
      </c>
      <c r="S3279" s="84" t="str">
        <f t="shared" si="725"/>
        <v/>
      </c>
      <c r="U3279" s="84" t="str">
        <f t="shared" si="726"/>
        <v/>
      </c>
      <c r="W3279" s="108" t="str">
        <f>IF($N3279="", "", SUM($D$11:$D3279))</f>
        <v/>
      </c>
      <c r="X3279" s="111" t="str">
        <f t="shared" si="727"/>
        <v/>
      </c>
      <c r="Y3279" s="114" t="str">
        <f t="shared" si="731"/>
        <v/>
      </c>
      <c r="Z3279" s="111" t="str">
        <f>IF(X3279="", "", X3279-SUM($Z$11:$Z3278))</f>
        <v/>
      </c>
      <c r="AA3279" s="111" t="str">
        <f>IF($Y3279="", "", $Y3279-SUM($AA$11:$AA3278))</f>
        <v/>
      </c>
      <c r="AB3279" s="111" t="str">
        <f t="shared" si="732"/>
        <v/>
      </c>
      <c r="AC3279" s="121" t="str">
        <f t="shared" si="728"/>
        <v/>
      </c>
      <c r="AD3279" s="122" t="str">
        <f t="shared" si="729"/>
        <v/>
      </c>
      <c r="AE3279" s="123" t="str">
        <f t="shared" si="733"/>
        <v/>
      </c>
      <c r="AG3279" s="150" t="str">
        <f t="shared" si="730"/>
        <v/>
      </c>
    </row>
    <row r="3280" spans="1:33" x14ac:dyDescent="0.25">
      <c r="A3280" s="56"/>
      <c r="B3280" s="70"/>
      <c r="C3280" s="76"/>
      <c r="D3280" s="73"/>
      <c r="E3280" s="79"/>
      <c r="F3280" s="56"/>
      <c r="G3280" s="13" t="str">
        <f t="shared" si="721"/>
        <v/>
      </c>
      <c r="H3280" s="56"/>
      <c r="K3280" s="128"/>
      <c r="L3280" s="128"/>
      <c r="M3280" s="128"/>
      <c r="N3280" s="84" t="str">
        <f t="shared" si="722"/>
        <v/>
      </c>
      <c r="O3280" s="128"/>
      <c r="P3280" s="84" t="str">
        <f t="shared" si="723"/>
        <v/>
      </c>
      <c r="Q3280" s="84" t="str">
        <f t="shared" si="720"/>
        <v/>
      </c>
      <c r="R3280" s="84" t="str">
        <f t="shared" si="724"/>
        <v/>
      </c>
      <c r="S3280" s="84" t="str">
        <f t="shared" si="725"/>
        <v/>
      </c>
      <c r="U3280" s="84" t="str">
        <f t="shared" si="726"/>
        <v/>
      </c>
      <c r="W3280" s="108" t="str">
        <f>IF($N3280="", "", SUM($D$11:$D3280))</f>
        <v/>
      </c>
      <c r="X3280" s="111" t="str">
        <f t="shared" si="727"/>
        <v/>
      </c>
      <c r="Y3280" s="114" t="str">
        <f t="shared" si="731"/>
        <v/>
      </c>
      <c r="Z3280" s="111" t="str">
        <f>IF(X3280="", "", X3280-SUM($Z$11:$Z3279))</f>
        <v/>
      </c>
      <c r="AA3280" s="111" t="str">
        <f>IF($Y3280="", "", $Y3280-SUM($AA$11:$AA3279))</f>
        <v/>
      </c>
      <c r="AB3280" s="111" t="str">
        <f t="shared" si="732"/>
        <v/>
      </c>
      <c r="AC3280" s="121" t="str">
        <f t="shared" si="728"/>
        <v/>
      </c>
      <c r="AD3280" s="122" t="str">
        <f t="shared" si="729"/>
        <v/>
      </c>
      <c r="AE3280" s="123" t="str">
        <f t="shared" si="733"/>
        <v/>
      </c>
      <c r="AG3280" s="150" t="str">
        <f t="shared" si="730"/>
        <v/>
      </c>
    </row>
    <row r="3281" spans="1:33" x14ac:dyDescent="0.25">
      <c r="A3281" s="56"/>
      <c r="B3281" s="70"/>
      <c r="C3281" s="76"/>
      <c r="D3281" s="73"/>
      <c r="E3281" s="79"/>
      <c r="F3281" s="56"/>
      <c r="G3281" s="13" t="str">
        <f t="shared" si="721"/>
        <v/>
      </c>
      <c r="H3281" s="56"/>
      <c r="K3281" s="128"/>
      <c r="L3281" s="128"/>
      <c r="M3281" s="128"/>
      <c r="N3281" s="84" t="str">
        <f t="shared" si="722"/>
        <v/>
      </c>
      <c r="O3281" s="128"/>
      <c r="P3281" s="84" t="str">
        <f t="shared" si="723"/>
        <v/>
      </c>
      <c r="Q3281" s="84" t="str">
        <f t="shared" si="720"/>
        <v/>
      </c>
      <c r="R3281" s="84" t="str">
        <f t="shared" si="724"/>
        <v/>
      </c>
      <c r="S3281" s="84" t="str">
        <f t="shared" si="725"/>
        <v/>
      </c>
      <c r="U3281" s="84" t="str">
        <f t="shared" si="726"/>
        <v/>
      </c>
      <c r="W3281" s="108" t="str">
        <f>IF($N3281="", "", SUM($D$11:$D3281))</f>
        <v/>
      </c>
      <c r="X3281" s="111" t="str">
        <f t="shared" si="727"/>
        <v/>
      </c>
      <c r="Y3281" s="114" t="str">
        <f t="shared" si="731"/>
        <v/>
      </c>
      <c r="Z3281" s="111" t="str">
        <f>IF(X3281="", "", X3281-SUM($Z$11:$Z3280))</f>
        <v/>
      </c>
      <c r="AA3281" s="111" t="str">
        <f>IF($Y3281="", "", $Y3281-SUM($AA$11:$AA3280))</f>
        <v/>
      </c>
      <c r="AB3281" s="111" t="str">
        <f t="shared" si="732"/>
        <v/>
      </c>
      <c r="AC3281" s="121" t="str">
        <f t="shared" si="728"/>
        <v/>
      </c>
      <c r="AD3281" s="122" t="str">
        <f t="shared" si="729"/>
        <v/>
      </c>
      <c r="AE3281" s="123" t="str">
        <f t="shared" si="733"/>
        <v/>
      </c>
      <c r="AG3281" s="150" t="str">
        <f t="shared" si="730"/>
        <v/>
      </c>
    </row>
    <row r="3282" spans="1:33" x14ac:dyDescent="0.25">
      <c r="A3282" s="56"/>
      <c r="B3282" s="70"/>
      <c r="C3282" s="76"/>
      <c r="D3282" s="73"/>
      <c r="E3282" s="79"/>
      <c r="F3282" s="56"/>
      <c r="G3282" s="13" t="str">
        <f t="shared" si="721"/>
        <v/>
      </c>
      <c r="H3282" s="56"/>
      <c r="K3282" s="128"/>
      <c r="L3282" s="128"/>
      <c r="M3282" s="128"/>
      <c r="N3282" s="84" t="str">
        <f t="shared" si="722"/>
        <v/>
      </c>
      <c r="O3282" s="128"/>
      <c r="P3282" s="84" t="str">
        <f t="shared" si="723"/>
        <v/>
      </c>
      <c r="Q3282" s="84" t="str">
        <f t="shared" si="720"/>
        <v/>
      </c>
      <c r="R3282" s="84" t="str">
        <f t="shared" si="724"/>
        <v/>
      </c>
      <c r="S3282" s="84" t="str">
        <f t="shared" si="725"/>
        <v/>
      </c>
      <c r="U3282" s="84" t="str">
        <f t="shared" si="726"/>
        <v/>
      </c>
      <c r="W3282" s="108" t="str">
        <f>IF($N3282="", "", SUM($D$11:$D3282))</f>
        <v/>
      </c>
      <c r="X3282" s="111" t="str">
        <f t="shared" si="727"/>
        <v/>
      </c>
      <c r="Y3282" s="114" t="str">
        <f t="shared" si="731"/>
        <v/>
      </c>
      <c r="Z3282" s="111" t="str">
        <f>IF(X3282="", "", X3282-SUM($Z$11:$Z3281))</f>
        <v/>
      </c>
      <c r="AA3282" s="111" t="str">
        <f>IF($Y3282="", "", $Y3282-SUM($AA$11:$AA3281))</f>
        <v/>
      </c>
      <c r="AB3282" s="111" t="str">
        <f t="shared" si="732"/>
        <v/>
      </c>
      <c r="AC3282" s="121" t="str">
        <f t="shared" si="728"/>
        <v/>
      </c>
      <c r="AD3282" s="122" t="str">
        <f t="shared" si="729"/>
        <v/>
      </c>
      <c r="AE3282" s="123" t="str">
        <f t="shared" si="733"/>
        <v/>
      </c>
      <c r="AG3282" s="150" t="str">
        <f t="shared" si="730"/>
        <v/>
      </c>
    </row>
    <row r="3283" spans="1:33" x14ac:dyDescent="0.25">
      <c r="A3283" s="56"/>
      <c r="B3283" s="70"/>
      <c r="C3283" s="76"/>
      <c r="D3283" s="73"/>
      <c r="E3283" s="79"/>
      <c r="F3283" s="56"/>
      <c r="G3283" s="13" t="str">
        <f t="shared" si="721"/>
        <v/>
      </c>
      <c r="H3283" s="56"/>
      <c r="K3283" s="128"/>
      <c r="L3283" s="128"/>
      <c r="M3283" s="128"/>
      <c r="N3283" s="84" t="str">
        <f t="shared" si="722"/>
        <v/>
      </c>
      <c r="O3283" s="128"/>
      <c r="P3283" s="84" t="str">
        <f t="shared" si="723"/>
        <v/>
      </c>
      <c r="Q3283" s="84" t="str">
        <f t="shared" si="720"/>
        <v/>
      </c>
      <c r="R3283" s="84" t="str">
        <f t="shared" si="724"/>
        <v/>
      </c>
      <c r="S3283" s="84" t="str">
        <f t="shared" si="725"/>
        <v/>
      </c>
      <c r="U3283" s="84" t="str">
        <f t="shared" si="726"/>
        <v/>
      </c>
      <c r="W3283" s="108" t="str">
        <f>IF($N3283="", "", SUM($D$11:$D3283))</f>
        <v/>
      </c>
      <c r="X3283" s="111" t="str">
        <f t="shared" si="727"/>
        <v/>
      </c>
      <c r="Y3283" s="114" t="str">
        <f t="shared" si="731"/>
        <v/>
      </c>
      <c r="Z3283" s="111" t="str">
        <f>IF(X3283="", "", X3283-SUM($Z$11:$Z3282))</f>
        <v/>
      </c>
      <c r="AA3283" s="111" t="str">
        <f>IF($Y3283="", "", $Y3283-SUM($AA$11:$AA3282))</f>
        <v/>
      </c>
      <c r="AB3283" s="111" t="str">
        <f t="shared" si="732"/>
        <v/>
      </c>
      <c r="AC3283" s="121" t="str">
        <f t="shared" si="728"/>
        <v/>
      </c>
      <c r="AD3283" s="122" t="str">
        <f t="shared" si="729"/>
        <v/>
      </c>
      <c r="AE3283" s="123" t="str">
        <f t="shared" si="733"/>
        <v/>
      </c>
      <c r="AG3283" s="150" t="str">
        <f t="shared" si="730"/>
        <v/>
      </c>
    </row>
    <row r="3284" spans="1:33" x14ac:dyDescent="0.25">
      <c r="A3284" s="56"/>
      <c r="B3284" s="70"/>
      <c r="C3284" s="76"/>
      <c r="D3284" s="73"/>
      <c r="E3284" s="79"/>
      <c r="F3284" s="56"/>
      <c r="G3284" s="13" t="str">
        <f t="shared" si="721"/>
        <v/>
      </c>
      <c r="H3284" s="56"/>
      <c r="K3284" s="128"/>
      <c r="L3284" s="128"/>
      <c r="M3284" s="128"/>
      <c r="N3284" s="84" t="str">
        <f t="shared" si="722"/>
        <v/>
      </c>
      <c r="O3284" s="128"/>
      <c r="P3284" s="84" t="str">
        <f t="shared" si="723"/>
        <v/>
      </c>
      <c r="Q3284" s="84" t="str">
        <f t="shared" si="720"/>
        <v/>
      </c>
      <c r="R3284" s="84" t="str">
        <f t="shared" si="724"/>
        <v/>
      </c>
      <c r="S3284" s="84" t="str">
        <f t="shared" si="725"/>
        <v/>
      </c>
      <c r="U3284" s="84" t="str">
        <f t="shared" si="726"/>
        <v/>
      </c>
      <c r="W3284" s="108" t="str">
        <f>IF($N3284="", "", SUM($D$11:$D3284))</f>
        <v/>
      </c>
      <c r="X3284" s="111" t="str">
        <f t="shared" si="727"/>
        <v/>
      </c>
      <c r="Y3284" s="114" t="str">
        <f t="shared" si="731"/>
        <v/>
      </c>
      <c r="Z3284" s="111" t="str">
        <f>IF(X3284="", "", X3284-SUM($Z$11:$Z3283))</f>
        <v/>
      </c>
      <c r="AA3284" s="111" t="str">
        <f>IF($Y3284="", "", $Y3284-SUM($AA$11:$AA3283))</f>
        <v/>
      </c>
      <c r="AB3284" s="111" t="str">
        <f t="shared" si="732"/>
        <v/>
      </c>
      <c r="AC3284" s="121" t="str">
        <f t="shared" si="728"/>
        <v/>
      </c>
      <c r="AD3284" s="122" t="str">
        <f t="shared" si="729"/>
        <v/>
      </c>
      <c r="AE3284" s="123" t="str">
        <f t="shared" si="733"/>
        <v/>
      </c>
      <c r="AG3284" s="150" t="str">
        <f t="shared" si="730"/>
        <v/>
      </c>
    </row>
    <row r="3285" spans="1:33" x14ac:dyDescent="0.25">
      <c r="A3285" s="56"/>
      <c r="B3285" s="70"/>
      <c r="C3285" s="76"/>
      <c r="D3285" s="73"/>
      <c r="E3285" s="79"/>
      <c r="F3285" s="56"/>
      <c r="G3285" s="13" t="str">
        <f t="shared" si="721"/>
        <v/>
      </c>
      <c r="H3285" s="56"/>
      <c r="K3285" s="128"/>
      <c r="L3285" s="128"/>
      <c r="M3285" s="128"/>
      <c r="N3285" s="84" t="str">
        <f t="shared" si="722"/>
        <v/>
      </c>
      <c r="O3285" s="128"/>
      <c r="P3285" s="84" t="str">
        <f t="shared" si="723"/>
        <v/>
      </c>
      <c r="Q3285" s="84" t="str">
        <f t="shared" si="720"/>
        <v/>
      </c>
      <c r="R3285" s="84" t="str">
        <f t="shared" si="724"/>
        <v/>
      </c>
      <c r="S3285" s="84" t="str">
        <f t="shared" si="725"/>
        <v/>
      </c>
      <c r="U3285" s="84" t="str">
        <f t="shared" si="726"/>
        <v/>
      </c>
      <c r="W3285" s="108" t="str">
        <f>IF($N3285="", "", SUM($D$11:$D3285))</f>
        <v/>
      </c>
      <c r="X3285" s="111" t="str">
        <f t="shared" si="727"/>
        <v/>
      </c>
      <c r="Y3285" s="114" t="str">
        <f t="shared" si="731"/>
        <v/>
      </c>
      <c r="Z3285" s="111" t="str">
        <f>IF(X3285="", "", X3285-SUM($Z$11:$Z3284))</f>
        <v/>
      </c>
      <c r="AA3285" s="111" t="str">
        <f>IF($Y3285="", "", $Y3285-SUM($AA$11:$AA3284))</f>
        <v/>
      </c>
      <c r="AB3285" s="111" t="str">
        <f t="shared" si="732"/>
        <v/>
      </c>
      <c r="AC3285" s="121" t="str">
        <f t="shared" si="728"/>
        <v/>
      </c>
      <c r="AD3285" s="122" t="str">
        <f t="shared" si="729"/>
        <v/>
      </c>
      <c r="AE3285" s="123" t="str">
        <f t="shared" si="733"/>
        <v/>
      </c>
      <c r="AG3285" s="150" t="str">
        <f t="shared" si="730"/>
        <v/>
      </c>
    </row>
    <row r="3286" spans="1:33" x14ac:dyDescent="0.25">
      <c r="A3286" s="56"/>
      <c r="B3286" s="70"/>
      <c r="C3286" s="76"/>
      <c r="D3286" s="73"/>
      <c r="E3286" s="79"/>
      <c r="F3286" s="56"/>
      <c r="G3286" s="13" t="str">
        <f t="shared" si="721"/>
        <v/>
      </c>
      <c r="H3286" s="56"/>
      <c r="K3286" s="128"/>
      <c r="L3286" s="128"/>
      <c r="M3286" s="128"/>
      <c r="N3286" s="84" t="str">
        <f t="shared" si="722"/>
        <v/>
      </c>
      <c r="O3286" s="128"/>
      <c r="P3286" s="84" t="str">
        <f t="shared" si="723"/>
        <v/>
      </c>
      <c r="Q3286" s="84" t="str">
        <f t="shared" si="720"/>
        <v/>
      </c>
      <c r="R3286" s="84" t="str">
        <f t="shared" si="724"/>
        <v/>
      </c>
      <c r="S3286" s="84" t="str">
        <f t="shared" si="725"/>
        <v/>
      </c>
      <c r="U3286" s="84" t="str">
        <f t="shared" si="726"/>
        <v/>
      </c>
      <c r="W3286" s="108" t="str">
        <f>IF($N3286="", "", SUM($D$11:$D3286))</f>
        <v/>
      </c>
      <c r="X3286" s="111" t="str">
        <f t="shared" si="727"/>
        <v/>
      </c>
      <c r="Y3286" s="114" t="str">
        <f t="shared" si="731"/>
        <v/>
      </c>
      <c r="Z3286" s="111" t="str">
        <f>IF(X3286="", "", X3286-SUM($Z$11:$Z3285))</f>
        <v/>
      </c>
      <c r="AA3286" s="111" t="str">
        <f>IF($Y3286="", "", $Y3286-SUM($AA$11:$AA3285))</f>
        <v/>
      </c>
      <c r="AB3286" s="111" t="str">
        <f t="shared" si="732"/>
        <v/>
      </c>
      <c r="AC3286" s="121" t="str">
        <f t="shared" si="728"/>
        <v/>
      </c>
      <c r="AD3286" s="122" t="str">
        <f t="shared" si="729"/>
        <v/>
      </c>
      <c r="AE3286" s="123" t="str">
        <f t="shared" si="733"/>
        <v/>
      </c>
      <c r="AG3286" s="150" t="str">
        <f t="shared" si="730"/>
        <v/>
      </c>
    </row>
    <row r="3287" spans="1:33" x14ac:dyDescent="0.25">
      <c r="A3287" s="56"/>
      <c r="B3287" s="70"/>
      <c r="C3287" s="76"/>
      <c r="D3287" s="73"/>
      <c r="E3287" s="79"/>
      <c r="F3287" s="56"/>
      <c r="G3287" s="13" t="str">
        <f t="shared" si="721"/>
        <v/>
      </c>
      <c r="H3287" s="56"/>
      <c r="K3287" s="128"/>
      <c r="L3287" s="128"/>
      <c r="M3287" s="128"/>
      <c r="N3287" s="84" t="str">
        <f t="shared" si="722"/>
        <v/>
      </c>
      <c r="O3287" s="128"/>
      <c r="P3287" s="84" t="str">
        <f t="shared" si="723"/>
        <v/>
      </c>
      <c r="Q3287" s="84" t="str">
        <f t="shared" si="720"/>
        <v/>
      </c>
      <c r="R3287" s="84" t="str">
        <f t="shared" si="724"/>
        <v/>
      </c>
      <c r="S3287" s="84" t="str">
        <f t="shared" si="725"/>
        <v/>
      </c>
      <c r="U3287" s="84" t="str">
        <f t="shared" si="726"/>
        <v/>
      </c>
      <c r="W3287" s="108" t="str">
        <f>IF($N3287="", "", SUM($D$11:$D3287))</f>
        <v/>
      </c>
      <c r="X3287" s="111" t="str">
        <f t="shared" si="727"/>
        <v/>
      </c>
      <c r="Y3287" s="114" t="str">
        <f t="shared" si="731"/>
        <v/>
      </c>
      <c r="Z3287" s="111" t="str">
        <f>IF(X3287="", "", X3287-SUM($Z$11:$Z3286))</f>
        <v/>
      </c>
      <c r="AA3287" s="111" t="str">
        <f>IF($Y3287="", "", $Y3287-SUM($AA$11:$AA3286))</f>
        <v/>
      </c>
      <c r="AB3287" s="111" t="str">
        <f t="shared" si="732"/>
        <v/>
      </c>
      <c r="AC3287" s="121" t="str">
        <f t="shared" si="728"/>
        <v/>
      </c>
      <c r="AD3287" s="122" t="str">
        <f t="shared" si="729"/>
        <v/>
      </c>
      <c r="AE3287" s="123" t="str">
        <f t="shared" si="733"/>
        <v/>
      </c>
      <c r="AG3287" s="150" t="str">
        <f t="shared" si="730"/>
        <v/>
      </c>
    </row>
    <row r="3288" spans="1:33" x14ac:dyDescent="0.25">
      <c r="A3288" s="56"/>
      <c r="B3288" s="70"/>
      <c r="C3288" s="76"/>
      <c r="D3288" s="73"/>
      <c r="E3288" s="79"/>
      <c r="F3288" s="56"/>
      <c r="G3288" s="13" t="str">
        <f t="shared" si="721"/>
        <v/>
      </c>
      <c r="H3288" s="56"/>
      <c r="K3288" s="128"/>
      <c r="L3288" s="128"/>
      <c r="M3288" s="128"/>
      <c r="N3288" s="84" t="str">
        <f t="shared" si="722"/>
        <v/>
      </c>
      <c r="O3288" s="128"/>
      <c r="P3288" s="84" t="str">
        <f t="shared" si="723"/>
        <v/>
      </c>
      <c r="Q3288" s="84" t="str">
        <f t="shared" si="720"/>
        <v/>
      </c>
      <c r="R3288" s="84" t="str">
        <f t="shared" si="724"/>
        <v/>
      </c>
      <c r="S3288" s="84" t="str">
        <f t="shared" si="725"/>
        <v/>
      </c>
      <c r="U3288" s="84" t="str">
        <f t="shared" si="726"/>
        <v/>
      </c>
      <c r="W3288" s="108" t="str">
        <f>IF($N3288="", "", SUM($D$11:$D3288))</f>
        <v/>
      </c>
      <c r="X3288" s="111" t="str">
        <f t="shared" si="727"/>
        <v/>
      </c>
      <c r="Y3288" s="114" t="str">
        <f t="shared" si="731"/>
        <v/>
      </c>
      <c r="Z3288" s="111" t="str">
        <f>IF(X3288="", "", X3288-SUM($Z$11:$Z3287))</f>
        <v/>
      </c>
      <c r="AA3288" s="111" t="str">
        <f>IF($Y3288="", "", $Y3288-SUM($AA$11:$AA3287))</f>
        <v/>
      </c>
      <c r="AB3288" s="111" t="str">
        <f t="shared" si="732"/>
        <v/>
      </c>
      <c r="AC3288" s="121" t="str">
        <f t="shared" si="728"/>
        <v/>
      </c>
      <c r="AD3288" s="122" t="str">
        <f t="shared" si="729"/>
        <v/>
      </c>
      <c r="AE3288" s="123" t="str">
        <f t="shared" si="733"/>
        <v/>
      </c>
      <c r="AG3288" s="150" t="str">
        <f t="shared" si="730"/>
        <v/>
      </c>
    </row>
    <row r="3289" spans="1:33" x14ac:dyDescent="0.25">
      <c r="A3289" s="56"/>
      <c r="B3289" s="70"/>
      <c r="C3289" s="76"/>
      <c r="D3289" s="73"/>
      <c r="E3289" s="79"/>
      <c r="F3289" s="56"/>
      <c r="G3289" s="13" t="str">
        <f t="shared" si="721"/>
        <v/>
      </c>
      <c r="H3289" s="56"/>
      <c r="K3289" s="128"/>
      <c r="L3289" s="128"/>
      <c r="M3289" s="128"/>
      <c r="N3289" s="84" t="str">
        <f t="shared" si="722"/>
        <v/>
      </c>
      <c r="O3289" s="128"/>
      <c r="P3289" s="84" t="str">
        <f t="shared" si="723"/>
        <v/>
      </c>
      <c r="Q3289" s="84" t="str">
        <f t="shared" si="720"/>
        <v/>
      </c>
      <c r="R3289" s="84" t="str">
        <f t="shared" si="724"/>
        <v/>
      </c>
      <c r="S3289" s="84" t="str">
        <f t="shared" si="725"/>
        <v/>
      </c>
      <c r="U3289" s="84" t="str">
        <f t="shared" si="726"/>
        <v/>
      </c>
      <c r="W3289" s="108" t="str">
        <f>IF($N3289="", "", SUM($D$11:$D3289))</f>
        <v/>
      </c>
      <c r="X3289" s="111" t="str">
        <f t="shared" si="727"/>
        <v/>
      </c>
      <c r="Y3289" s="114" t="str">
        <f t="shared" si="731"/>
        <v/>
      </c>
      <c r="Z3289" s="111" t="str">
        <f>IF(X3289="", "", X3289-SUM($Z$11:$Z3288))</f>
        <v/>
      </c>
      <c r="AA3289" s="111" t="str">
        <f>IF($Y3289="", "", $Y3289-SUM($AA$11:$AA3288))</f>
        <v/>
      </c>
      <c r="AB3289" s="111" t="str">
        <f t="shared" si="732"/>
        <v/>
      </c>
      <c r="AC3289" s="121" t="str">
        <f t="shared" si="728"/>
        <v/>
      </c>
      <c r="AD3289" s="122" t="str">
        <f t="shared" si="729"/>
        <v/>
      </c>
      <c r="AE3289" s="123" t="str">
        <f t="shared" si="733"/>
        <v/>
      </c>
      <c r="AG3289" s="150" t="str">
        <f t="shared" si="730"/>
        <v/>
      </c>
    </row>
    <row r="3290" spans="1:33" x14ac:dyDescent="0.25">
      <c r="A3290" s="56"/>
      <c r="B3290" s="70"/>
      <c r="C3290" s="76"/>
      <c r="D3290" s="73"/>
      <c r="E3290" s="79"/>
      <c r="F3290" s="56"/>
      <c r="G3290" s="13" t="str">
        <f t="shared" si="721"/>
        <v/>
      </c>
      <c r="H3290" s="56"/>
      <c r="K3290" s="128"/>
      <c r="L3290" s="128"/>
      <c r="M3290" s="128"/>
      <c r="N3290" s="84" t="str">
        <f t="shared" si="722"/>
        <v/>
      </c>
      <c r="O3290" s="128"/>
      <c r="P3290" s="84" t="str">
        <f t="shared" si="723"/>
        <v/>
      </c>
      <c r="Q3290" s="84" t="str">
        <f t="shared" si="720"/>
        <v/>
      </c>
      <c r="R3290" s="84" t="str">
        <f t="shared" si="724"/>
        <v/>
      </c>
      <c r="S3290" s="84" t="str">
        <f t="shared" si="725"/>
        <v/>
      </c>
      <c r="U3290" s="84" t="str">
        <f t="shared" si="726"/>
        <v/>
      </c>
      <c r="W3290" s="108" t="str">
        <f>IF($N3290="", "", SUM($D$11:$D3290))</f>
        <v/>
      </c>
      <c r="X3290" s="111" t="str">
        <f t="shared" si="727"/>
        <v/>
      </c>
      <c r="Y3290" s="114" t="str">
        <f t="shared" si="731"/>
        <v/>
      </c>
      <c r="Z3290" s="111" t="str">
        <f>IF(X3290="", "", X3290-SUM($Z$11:$Z3289))</f>
        <v/>
      </c>
      <c r="AA3290" s="111" t="str">
        <f>IF($Y3290="", "", $Y3290-SUM($AA$11:$AA3289))</f>
        <v/>
      </c>
      <c r="AB3290" s="111" t="str">
        <f t="shared" si="732"/>
        <v/>
      </c>
      <c r="AC3290" s="121" t="str">
        <f t="shared" si="728"/>
        <v/>
      </c>
      <c r="AD3290" s="122" t="str">
        <f t="shared" si="729"/>
        <v/>
      </c>
      <c r="AE3290" s="123" t="str">
        <f t="shared" si="733"/>
        <v/>
      </c>
      <c r="AG3290" s="150" t="str">
        <f t="shared" si="730"/>
        <v/>
      </c>
    </row>
    <row r="3291" spans="1:33" x14ac:dyDescent="0.25">
      <c r="A3291" s="56"/>
      <c r="B3291" s="70"/>
      <c r="C3291" s="76"/>
      <c r="D3291" s="73"/>
      <c r="E3291" s="79"/>
      <c r="F3291" s="56"/>
      <c r="G3291" s="13" t="str">
        <f t="shared" si="721"/>
        <v/>
      </c>
      <c r="H3291" s="56"/>
      <c r="K3291" s="128"/>
      <c r="L3291" s="128"/>
      <c r="M3291" s="128"/>
      <c r="N3291" s="84" t="str">
        <f t="shared" si="722"/>
        <v/>
      </c>
      <c r="O3291" s="128"/>
      <c r="P3291" s="84" t="str">
        <f t="shared" si="723"/>
        <v/>
      </c>
      <c r="Q3291" s="84" t="str">
        <f t="shared" si="720"/>
        <v/>
      </c>
      <c r="R3291" s="84" t="str">
        <f t="shared" si="724"/>
        <v/>
      </c>
      <c r="S3291" s="84" t="str">
        <f t="shared" si="725"/>
        <v/>
      </c>
      <c r="U3291" s="84" t="str">
        <f t="shared" si="726"/>
        <v/>
      </c>
      <c r="W3291" s="108" t="str">
        <f>IF($N3291="", "", SUM($D$11:$D3291))</f>
        <v/>
      </c>
      <c r="X3291" s="111" t="str">
        <f t="shared" si="727"/>
        <v/>
      </c>
      <c r="Y3291" s="114" t="str">
        <f t="shared" si="731"/>
        <v/>
      </c>
      <c r="Z3291" s="111" t="str">
        <f>IF(X3291="", "", X3291-SUM($Z$11:$Z3290))</f>
        <v/>
      </c>
      <c r="AA3291" s="111" t="str">
        <f>IF($Y3291="", "", $Y3291-SUM($AA$11:$AA3290))</f>
        <v/>
      </c>
      <c r="AB3291" s="111" t="str">
        <f t="shared" si="732"/>
        <v/>
      </c>
      <c r="AC3291" s="121" t="str">
        <f t="shared" si="728"/>
        <v/>
      </c>
      <c r="AD3291" s="122" t="str">
        <f t="shared" si="729"/>
        <v/>
      </c>
      <c r="AE3291" s="123" t="str">
        <f t="shared" si="733"/>
        <v/>
      </c>
      <c r="AG3291" s="150" t="str">
        <f t="shared" si="730"/>
        <v/>
      </c>
    </row>
    <row r="3292" spans="1:33" x14ac:dyDescent="0.25">
      <c r="A3292" s="56"/>
      <c r="B3292" s="70"/>
      <c r="C3292" s="76"/>
      <c r="D3292" s="73"/>
      <c r="E3292" s="79"/>
      <c r="F3292" s="56"/>
      <c r="G3292" s="13" t="str">
        <f t="shared" si="721"/>
        <v/>
      </c>
      <c r="H3292" s="56"/>
      <c r="K3292" s="128"/>
      <c r="L3292" s="128"/>
      <c r="M3292" s="128"/>
      <c r="N3292" s="84" t="str">
        <f t="shared" si="722"/>
        <v/>
      </c>
      <c r="O3292" s="128"/>
      <c r="P3292" s="84" t="str">
        <f t="shared" si="723"/>
        <v/>
      </c>
      <c r="Q3292" s="84" t="str">
        <f t="shared" si="720"/>
        <v/>
      </c>
      <c r="R3292" s="84" t="str">
        <f t="shared" si="724"/>
        <v/>
      </c>
      <c r="S3292" s="84" t="str">
        <f t="shared" si="725"/>
        <v/>
      </c>
      <c r="U3292" s="84" t="str">
        <f t="shared" si="726"/>
        <v/>
      </c>
      <c r="W3292" s="108" t="str">
        <f>IF($N3292="", "", SUM($D$11:$D3292))</f>
        <v/>
      </c>
      <c r="X3292" s="111" t="str">
        <f t="shared" si="727"/>
        <v/>
      </c>
      <c r="Y3292" s="114" t="str">
        <f t="shared" si="731"/>
        <v/>
      </c>
      <c r="Z3292" s="111" t="str">
        <f>IF(X3292="", "", X3292-SUM($Z$11:$Z3291))</f>
        <v/>
      </c>
      <c r="AA3292" s="111" t="str">
        <f>IF($Y3292="", "", $Y3292-SUM($AA$11:$AA3291))</f>
        <v/>
      </c>
      <c r="AB3292" s="111" t="str">
        <f t="shared" si="732"/>
        <v/>
      </c>
      <c r="AC3292" s="121" t="str">
        <f t="shared" si="728"/>
        <v/>
      </c>
      <c r="AD3292" s="122" t="str">
        <f t="shared" si="729"/>
        <v/>
      </c>
      <c r="AE3292" s="123" t="str">
        <f t="shared" si="733"/>
        <v/>
      </c>
      <c r="AG3292" s="150" t="str">
        <f t="shared" si="730"/>
        <v/>
      </c>
    </row>
    <row r="3293" spans="1:33" x14ac:dyDescent="0.25">
      <c r="A3293" s="56"/>
      <c r="B3293" s="70"/>
      <c r="C3293" s="76"/>
      <c r="D3293" s="73"/>
      <c r="E3293" s="79"/>
      <c r="F3293" s="56"/>
      <c r="G3293" s="13" t="str">
        <f t="shared" si="721"/>
        <v/>
      </c>
      <c r="H3293" s="56"/>
      <c r="K3293" s="128"/>
      <c r="L3293" s="128"/>
      <c r="M3293" s="128"/>
      <c r="N3293" s="84" t="str">
        <f t="shared" si="722"/>
        <v/>
      </c>
      <c r="O3293" s="128"/>
      <c r="P3293" s="84" t="str">
        <f t="shared" si="723"/>
        <v/>
      </c>
      <c r="Q3293" s="84" t="str">
        <f t="shared" si="720"/>
        <v/>
      </c>
      <c r="R3293" s="84" t="str">
        <f t="shared" si="724"/>
        <v/>
      </c>
      <c r="S3293" s="84" t="str">
        <f t="shared" si="725"/>
        <v/>
      </c>
      <c r="U3293" s="84" t="str">
        <f t="shared" si="726"/>
        <v/>
      </c>
      <c r="W3293" s="108" t="str">
        <f>IF($N3293="", "", SUM($D$11:$D3293))</f>
        <v/>
      </c>
      <c r="X3293" s="111" t="str">
        <f t="shared" si="727"/>
        <v/>
      </c>
      <c r="Y3293" s="114" t="str">
        <f t="shared" si="731"/>
        <v/>
      </c>
      <c r="Z3293" s="111" t="str">
        <f>IF(X3293="", "", X3293-SUM($Z$11:$Z3292))</f>
        <v/>
      </c>
      <c r="AA3293" s="111" t="str">
        <f>IF($Y3293="", "", $Y3293-SUM($AA$11:$AA3292))</f>
        <v/>
      </c>
      <c r="AB3293" s="111" t="str">
        <f t="shared" si="732"/>
        <v/>
      </c>
      <c r="AC3293" s="121" t="str">
        <f t="shared" si="728"/>
        <v/>
      </c>
      <c r="AD3293" s="122" t="str">
        <f t="shared" si="729"/>
        <v/>
      </c>
      <c r="AE3293" s="123" t="str">
        <f t="shared" si="733"/>
        <v/>
      </c>
      <c r="AG3293" s="150" t="str">
        <f t="shared" si="730"/>
        <v/>
      </c>
    </row>
    <row r="3294" spans="1:33" x14ac:dyDescent="0.25">
      <c r="A3294" s="56"/>
      <c r="B3294" s="70"/>
      <c r="C3294" s="76"/>
      <c r="D3294" s="73"/>
      <c r="E3294" s="79"/>
      <c r="F3294" s="56"/>
      <c r="G3294" s="13" t="str">
        <f t="shared" si="721"/>
        <v/>
      </c>
      <c r="H3294" s="56"/>
      <c r="K3294" s="128"/>
      <c r="L3294" s="128"/>
      <c r="M3294" s="128"/>
      <c r="N3294" s="84" t="str">
        <f t="shared" si="722"/>
        <v/>
      </c>
      <c r="O3294" s="128"/>
      <c r="P3294" s="84" t="str">
        <f t="shared" si="723"/>
        <v/>
      </c>
      <c r="Q3294" s="84" t="str">
        <f t="shared" si="720"/>
        <v/>
      </c>
      <c r="R3294" s="84" t="str">
        <f t="shared" si="724"/>
        <v/>
      </c>
      <c r="S3294" s="84" t="str">
        <f t="shared" si="725"/>
        <v/>
      </c>
      <c r="U3294" s="84" t="str">
        <f t="shared" si="726"/>
        <v/>
      </c>
      <c r="W3294" s="108" t="str">
        <f>IF($N3294="", "", SUM($D$11:$D3294))</f>
        <v/>
      </c>
      <c r="X3294" s="111" t="str">
        <f t="shared" si="727"/>
        <v/>
      </c>
      <c r="Y3294" s="114" t="str">
        <f t="shared" si="731"/>
        <v/>
      </c>
      <c r="Z3294" s="111" t="str">
        <f>IF(X3294="", "", X3294-SUM($Z$11:$Z3293))</f>
        <v/>
      </c>
      <c r="AA3294" s="111" t="str">
        <f>IF($Y3294="", "", $Y3294-SUM($AA$11:$AA3293))</f>
        <v/>
      </c>
      <c r="AB3294" s="111" t="str">
        <f t="shared" si="732"/>
        <v/>
      </c>
      <c r="AC3294" s="121" t="str">
        <f t="shared" si="728"/>
        <v/>
      </c>
      <c r="AD3294" s="122" t="str">
        <f t="shared" si="729"/>
        <v/>
      </c>
      <c r="AE3294" s="123" t="str">
        <f t="shared" si="733"/>
        <v/>
      </c>
      <c r="AG3294" s="150" t="str">
        <f t="shared" si="730"/>
        <v/>
      </c>
    </row>
    <row r="3295" spans="1:33" x14ac:dyDescent="0.25">
      <c r="A3295" s="56"/>
      <c r="B3295" s="70"/>
      <c r="C3295" s="76"/>
      <c r="D3295" s="73"/>
      <c r="E3295" s="79"/>
      <c r="F3295" s="56"/>
      <c r="G3295" s="13" t="str">
        <f t="shared" si="721"/>
        <v/>
      </c>
      <c r="H3295" s="56"/>
      <c r="K3295" s="128"/>
      <c r="L3295" s="128"/>
      <c r="M3295" s="128"/>
      <c r="N3295" s="84" t="str">
        <f t="shared" si="722"/>
        <v/>
      </c>
      <c r="O3295" s="128"/>
      <c r="P3295" s="84" t="str">
        <f t="shared" si="723"/>
        <v/>
      </c>
      <c r="Q3295" s="84" t="str">
        <f t="shared" si="720"/>
        <v/>
      </c>
      <c r="R3295" s="84" t="str">
        <f t="shared" si="724"/>
        <v/>
      </c>
      <c r="S3295" s="84" t="str">
        <f t="shared" si="725"/>
        <v/>
      </c>
      <c r="U3295" s="84" t="str">
        <f t="shared" si="726"/>
        <v/>
      </c>
      <c r="W3295" s="108" t="str">
        <f>IF($N3295="", "", SUM($D$11:$D3295))</f>
        <v/>
      </c>
      <c r="X3295" s="111" t="str">
        <f t="shared" si="727"/>
        <v/>
      </c>
      <c r="Y3295" s="114" t="str">
        <f t="shared" si="731"/>
        <v/>
      </c>
      <c r="Z3295" s="111" t="str">
        <f>IF(X3295="", "", X3295-SUM($Z$11:$Z3294))</f>
        <v/>
      </c>
      <c r="AA3295" s="111" t="str">
        <f>IF($Y3295="", "", $Y3295-SUM($AA$11:$AA3294))</f>
        <v/>
      </c>
      <c r="AB3295" s="111" t="str">
        <f t="shared" si="732"/>
        <v/>
      </c>
      <c r="AC3295" s="121" t="str">
        <f t="shared" si="728"/>
        <v/>
      </c>
      <c r="AD3295" s="122" t="str">
        <f t="shared" si="729"/>
        <v/>
      </c>
      <c r="AE3295" s="123" t="str">
        <f t="shared" si="733"/>
        <v/>
      </c>
      <c r="AG3295" s="150" t="str">
        <f t="shared" si="730"/>
        <v/>
      </c>
    </row>
    <row r="3296" spans="1:33" x14ac:dyDescent="0.25">
      <c r="A3296" s="56"/>
      <c r="B3296" s="70"/>
      <c r="C3296" s="76"/>
      <c r="D3296" s="73"/>
      <c r="E3296" s="79"/>
      <c r="F3296" s="56"/>
      <c r="G3296" s="13" t="str">
        <f t="shared" si="721"/>
        <v/>
      </c>
      <c r="H3296" s="56"/>
      <c r="K3296" s="128"/>
      <c r="L3296" s="128"/>
      <c r="M3296" s="128"/>
      <c r="N3296" s="84" t="str">
        <f t="shared" si="722"/>
        <v/>
      </c>
      <c r="O3296" s="128"/>
      <c r="P3296" s="84" t="str">
        <f t="shared" si="723"/>
        <v/>
      </c>
      <c r="Q3296" s="84" t="str">
        <f t="shared" si="720"/>
        <v/>
      </c>
      <c r="R3296" s="84" t="str">
        <f t="shared" si="724"/>
        <v/>
      </c>
      <c r="S3296" s="84" t="str">
        <f t="shared" si="725"/>
        <v/>
      </c>
      <c r="U3296" s="84" t="str">
        <f t="shared" si="726"/>
        <v/>
      </c>
      <c r="W3296" s="108" t="str">
        <f>IF($N3296="", "", SUM($D$11:$D3296))</f>
        <v/>
      </c>
      <c r="X3296" s="111" t="str">
        <f t="shared" si="727"/>
        <v/>
      </c>
      <c r="Y3296" s="114" t="str">
        <f t="shared" si="731"/>
        <v/>
      </c>
      <c r="Z3296" s="111" t="str">
        <f>IF(X3296="", "", X3296-SUM($Z$11:$Z3295))</f>
        <v/>
      </c>
      <c r="AA3296" s="111" t="str">
        <f>IF($Y3296="", "", $Y3296-SUM($AA$11:$AA3295))</f>
        <v/>
      </c>
      <c r="AB3296" s="111" t="str">
        <f t="shared" si="732"/>
        <v/>
      </c>
      <c r="AC3296" s="121" t="str">
        <f t="shared" si="728"/>
        <v/>
      </c>
      <c r="AD3296" s="122" t="str">
        <f t="shared" si="729"/>
        <v/>
      </c>
      <c r="AE3296" s="123" t="str">
        <f t="shared" si="733"/>
        <v/>
      </c>
      <c r="AG3296" s="150" t="str">
        <f t="shared" si="730"/>
        <v/>
      </c>
    </row>
    <row r="3297" spans="1:33" x14ac:dyDescent="0.25">
      <c r="A3297" s="56"/>
      <c r="B3297" s="70"/>
      <c r="C3297" s="76"/>
      <c r="D3297" s="73"/>
      <c r="E3297" s="79"/>
      <c r="F3297" s="56"/>
      <c r="G3297" s="13" t="str">
        <f t="shared" si="721"/>
        <v/>
      </c>
      <c r="H3297" s="56"/>
      <c r="K3297" s="128"/>
      <c r="L3297" s="128"/>
      <c r="M3297" s="128"/>
      <c r="N3297" s="84" t="str">
        <f t="shared" si="722"/>
        <v/>
      </c>
      <c r="O3297" s="128"/>
      <c r="P3297" s="84" t="str">
        <f t="shared" si="723"/>
        <v/>
      </c>
      <c r="Q3297" s="84" t="str">
        <f t="shared" si="720"/>
        <v/>
      </c>
      <c r="R3297" s="84" t="str">
        <f t="shared" si="724"/>
        <v/>
      </c>
      <c r="S3297" s="84" t="str">
        <f t="shared" si="725"/>
        <v/>
      </c>
      <c r="U3297" s="84" t="str">
        <f t="shared" si="726"/>
        <v/>
      </c>
      <c r="W3297" s="108" t="str">
        <f>IF($N3297="", "", SUM($D$11:$D3297))</f>
        <v/>
      </c>
      <c r="X3297" s="111" t="str">
        <f t="shared" si="727"/>
        <v/>
      </c>
      <c r="Y3297" s="114" t="str">
        <f t="shared" si="731"/>
        <v/>
      </c>
      <c r="Z3297" s="111" t="str">
        <f>IF(X3297="", "", X3297-SUM($Z$11:$Z3296))</f>
        <v/>
      </c>
      <c r="AA3297" s="111" t="str">
        <f>IF($Y3297="", "", $Y3297-SUM($AA$11:$AA3296))</f>
        <v/>
      </c>
      <c r="AB3297" s="111" t="str">
        <f t="shared" si="732"/>
        <v/>
      </c>
      <c r="AC3297" s="121" t="str">
        <f t="shared" si="728"/>
        <v/>
      </c>
      <c r="AD3297" s="122" t="str">
        <f t="shared" si="729"/>
        <v/>
      </c>
      <c r="AE3297" s="123" t="str">
        <f t="shared" si="733"/>
        <v/>
      </c>
      <c r="AG3297" s="150" t="str">
        <f t="shared" si="730"/>
        <v/>
      </c>
    </row>
    <row r="3298" spans="1:33" x14ac:dyDescent="0.25">
      <c r="A3298" s="56"/>
      <c r="B3298" s="70"/>
      <c r="C3298" s="76"/>
      <c r="D3298" s="73"/>
      <c r="E3298" s="79"/>
      <c r="F3298" s="56"/>
      <c r="G3298" s="13" t="str">
        <f t="shared" si="721"/>
        <v/>
      </c>
      <c r="H3298" s="56"/>
      <c r="K3298" s="128"/>
      <c r="L3298" s="128"/>
      <c r="M3298" s="128"/>
      <c r="N3298" s="84" t="str">
        <f t="shared" si="722"/>
        <v/>
      </c>
      <c r="O3298" s="128"/>
      <c r="P3298" s="84" t="str">
        <f t="shared" si="723"/>
        <v/>
      </c>
      <c r="Q3298" s="84" t="str">
        <f t="shared" si="720"/>
        <v/>
      </c>
      <c r="R3298" s="84" t="str">
        <f t="shared" si="724"/>
        <v/>
      </c>
      <c r="S3298" s="84" t="str">
        <f t="shared" si="725"/>
        <v/>
      </c>
      <c r="U3298" s="84" t="str">
        <f t="shared" si="726"/>
        <v/>
      </c>
      <c r="W3298" s="108" t="str">
        <f>IF($N3298="", "", SUM($D$11:$D3298))</f>
        <v/>
      </c>
      <c r="X3298" s="111" t="str">
        <f t="shared" si="727"/>
        <v/>
      </c>
      <c r="Y3298" s="114" t="str">
        <f t="shared" si="731"/>
        <v/>
      </c>
      <c r="Z3298" s="111" t="str">
        <f>IF(X3298="", "", X3298-SUM($Z$11:$Z3297))</f>
        <v/>
      </c>
      <c r="AA3298" s="111" t="str">
        <f>IF($Y3298="", "", $Y3298-SUM($AA$11:$AA3297))</f>
        <v/>
      </c>
      <c r="AB3298" s="111" t="str">
        <f t="shared" si="732"/>
        <v/>
      </c>
      <c r="AC3298" s="121" t="str">
        <f t="shared" si="728"/>
        <v/>
      </c>
      <c r="AD3298" s="122" t="str">
        <f t="shared" si="729"/>
        <v/>
      </c>
      <c r="AE3298" s="123" t="str">
        <f t="shared" si="733"/>
        <v/>
      </c>
      <c r="AG3298" s="150" t="str">
        <f t="shared" si="730"/>
        <v/>
      </c>
    </row>
    <row r="3299" spans="1:33" x14ac:dyDescent="0.25">
      <c r="A3299" s="56"/>
      <c r="B3299" s="70"/>
      <c r="C3299" s="76"/>
      <c r="D3299" s="73"/>
      <c r="E3299" s="79"/>
      <c r="F3299" s="56"/>
      <c r="G3299" s="13" t="str">
        <f t="shared" si="721"/>
        <v/>
      </c>
      <c r="H3299" s="56"/>
      <c r="K3299" s="128"/>
      <c r="L3299" s="128"/>
      <c r="M3299" s="128"/>
      <c r="N3299" s="84" t="str">
        <f t="shared" si="722"/>
        <v/>
      </c>
      <c r="O3299" s="128"/>
      <c r="P3299" s="84" t="str">
        <f t="shared" si="723"/>
        <v/>
      </c>
      <c r="Q3299" s="84" t="str">
        <f t="shared" si="720"/>
        <v/>
      </c>
      <c r="R3299" s="84" t="str">
        <f t="shared" si="724"/>
        <v/>
      </c>
      <c r="S3299" s="84" t="str">
        <f t="shared" si="725"/>
        <v/>
      </c>
      <c r="U3299" s="84" t="str">
        <f t="shared" si="726"/>
        <v/>
      </c>
      <c r="W3299" s="108" t="str">
        <f>IF($N3299="", "", SUM($D$11:$D3299))</f>
        <v/>
      </c>
      <c r="X3299" s="111" t="str">
        <f t="shared" si="727"/>
        <v/>
      </c>
      <c r="Y3299" s="114" t="str">
        <f t="shared" si="731"/>
        <v/>
      </c>
      <c r="Z3299" s="111" t="str">
        <f>IF(X3299="", "", X3299-SUM($Z$11:$Z3298))</f>
        <v/>
      </c>
      <c r="AA3299" s="111" t="str">
        <f>IF($Y3299="", "", $Y3299-SUM($AA$11:$AA3298))</f>
        <v/>
      </c>
      <c r="AB3299" s="111" t="str">
        <f t="shared" si="732"/>
        <v/>
      </c>
      <c r="AC3299" s="121" t="str">
        <f t="shared" si="728"/>
        <v/>
      </c>
      <c r="AD3299" s="122" t="str">
        <f t="shared" si="729"/>
        <v/>
      </c>
      <c r="AE3299" s="123" t="str">
        <f t="shared" si="733"/>
        <v/>
      </c>
      <c r="AG3299" s="150" t="str">
        <f t="shared" si="730"/>
        <v/>
      </c>
    </row>
    <row r="3300" spans="1:33" x14ac:dyDescent="0.25">
      <c r="A3300" s="56"/>
      <c r="B3300" s="70"/>
      <c r="C3300" s="76"/>
      <c r="D3300" s="73"/>
      <c r="E3300" s="79"/>
      <c r="F3300" s="56"/>
      <c r="G3300" s="13" t="str">
        <f t="shared" si="721"/>
        <v/>
      </c>
      <c r="H3300" s="56"/>
      <c r="K3300" s="128"/>
      <c r="L3300" s="128"/>
      <c r="M3300" s="128"/>
      <c r="N3300" s="84" t="str">
        <f t="shared" si="722"/>
        <v/>
      </c>
      <c r="O3300" s="128"/>
      <c r="P3300" s="84" t="str">
        <f t="shared" si="723"/>
        <v/>
      </c>
      <c r="Q3300" s="84" t="str">
        <f t="shared" si="720"/>
        <v/>
      </c>
      <c r="R3300" s="84" t="str">
        <f t="shared" si="724"/>
        <v/>
      </c>
      <c r="S3300" s="84" t="str">
        <f t="shared" si="725"/>
        <v/>
      </c>
      <c r="U3300" s="84" t="str">
        <f t="shared" si="726"/>
        <v/>
      </c>
      <c r="W3300" s="108" t="str">
        <f>IF($N3300="", "", SUM($D$11:$D3300))</f>
        <v/>
      </c>
      <c r="X3300" s="111" t="str">
        <f t="shared" si="727"/>
        <v/>
      </c>
      <c r="Y3300" s="114" t="str">
        <f t="shared" si="731"/>
        <v/>
      </c>
      <c r="Z3300" s="111" t="str">
        <f>IF(X3300="", "", X3300-SUM($Z$11:$Z3299))</f>
        <v/>
      </c>
      <c r="AA3300" s="111" t="str">
        <f>IF($Y3300="", "", $Y3300-SUM($AA$11:$AA3299))</f>
        <v/>
      </c>
      <c r="AB3300" s="111" t="str">
        <f t="shared" si="732"/>
        <v/>
      </c>
      <c r="AC3300" s="121" t="str">
        <f t="shared" si="728"/>
        <v/>
      </c>
      <c r="AD3300" s="122" t="str">
        <f t="shared" si="729"/>
        <v/>
      </c>
      <c r="AE3300" s="123" t="str">
        <f t="shared" si="733"/>
        <v/>
      </c>
      <c r="AG3300" s="150" t="str">
        <f t="shared" si="730"/>
        <v/>
      </c>
    </row>
    <row r="3301" spans="1:33" x14ac:dyDescent="0.25">
      <c r="A3301" s="56"/>
      <c r="B3301" s="70"/>
      <c r="C3301" s="76"/>
      <c r="D3301" s="73"/>
      <c r="E3301" s="79"/>
      <c r="F3301" s="56"/>
      <c r="G3301" s="13" t="str">
        <f t="shared" si="721"/>
        <v/>
      </c>
      <c r="H3301" s="56"/>
      <c r="K3301" s="128"/>
      <c r="L3301" s="128"/>
      <c r="M3301" s="128"/>
      <c r="N3301" s="84" t="str">
        <f t="shared" si="722"/>
        <v/>
      </c>
      <c r="O3301" s="128"/>
      <c r="P3301" s="84" t="str">
        <f t="shared" si="723"/>
        <v/>
      </c>
      <c r="Q3301" s="84" t="str">
        <f t="shared" si="720"/>
        <v/>
      </c>
      <c r="R3301" s="84" t="str">
        <f t="shared" si="724"/>
        <v/>
      </c>
      <c r="S3301" s="84" t="str">
        <f t="shared" si="725"/>
        <v/>
      </c>
      <c r="U3301" s="84" t="str">
        <f t="shared" si="726"/>
        <v/>
      </c>
      <c r="W3301" s="108" t="str">
        <f>IF($N3301="", "", SUM($D$11:$D3301))</f>
        <v/>
      </c>
      <c r="X3301" s="111" t="str">
        <f t="shared" si="727"/>
        <v/>
      </c>
      <c r="Y3301" s="114" t="str">
        <f t="shared" si="731"/>
        <v/>
      </c>
      <c r="Z3301" s="111" t="str">
        <f>IF(X3301="", "", X3301-SUM($Z$11:$Z3300))</f>
        <v/>
      </c>
      <c r="AA3301" s="111" t="str">
        <f>IF($Y3301="", "", $Y3301-SUM($AA$11:$AA3300))</f>
        <v/>
      </c>
      <c r="AB3301" s="111" t="str">
        <f t="shared" si="732"/>
        <v/>
      </c>
      <c r="AC3301" s="121" t="str">
        <f t="shared" si="728"/>
        <v/>
      </c>
      <c r="AD3301" s="122" t="str">
        <f t="shared" si="729"/>
        <v/>
      </c>
      <c r="AE3301" s="123" t="str">
        <f t="shared" si="733"/>
        <v/>
      </c>
      <c r="AG3301" s="150" t="str">
        <f t="shared" si="730"/>
        <v/>
      </c>
    </row>
    <row r="3302" spans="1:33" x14ac:dyDescent="0.25">
      <c r="A3302" s="56"/>
      <c r="B3302" s="70"/>
      <c r="C3302" s="76"/>
      <c r="D3302" s="73"/>
      <c r="E3302" s="79"/>
      <c r="F3302" s="56"/>
      <c r="G3302" s="13" t="str">
        <f t="shared" si="721"/>
        <v/>
      </c>
      <c r="H3302" s="56"/>
      <c r="K3302" s="128"/>
      <c r="L3302" s="128"/>
      <c r="M3302" s="128"/>
      <c r="N3302" s="84" t="str">
        <f t="shared" si="722"/>
        <v/>
      </c>
      <c r="O3302" s="128"/>
      <c r="P3302" s="84" t="str">
        <f t="shared" si="723"/>
        <v/>
      </c>
      <c r="Q3302" s="84" t="str">
        <f t="shared" si="720"/>
        <v/>
      </c>
      <c r="R3302" s="84" t="str">
        <f t="shared" si="724"/>
        <v/>
      </c>
      <c r="S3302" s="84" t="str">
        <f t="shared" si="725"/>
        <v/>
      </c>
      <c r="U3302" s="84" t="str">
        <f t="shared" si="726"/>
        <v/>
      </c>
      <c r="W3302" s="108" t="str">
        <f>IF($N3302="", "", SUM($D$11:$D3302))</f>
        <v/>
      </c>
      <c r="X3302" s="111" t="str">
        <f t="shared" si="727"/>
        <v/>
      </c>
      <c r="Y3302" s="114" t="str">
        <f t="shared" si="731"/>
        <v/>
      </c>
      <c r="Z3302" s="111" t="str">
        <f>IF(X3302="", "", X3302-SUM($Z$11:$Z3301))</f>
        <v/>
      </c>
      <c r="AA3302" s="111" t="str">
        <f>IF($Y3302="", "", $Y3302-SUM($AA$11:$AA3301))</f>
        <v/>
      </c>
      <c r="AB3302" s="111" t="str">
        <f t="shared" si="732"/>
        <v/>
      </c>
      <c r="AC3302" s="121" t="str">
        <f t="shared" si="728"/>
        <v/>
      </c>
      <c r="AD3302" s="122" t="str">
        <f t="shared" si="729"/>
        <v/>
      </c>
      <c r="AE3302" s="123" t="str">
        <f t="shared" si="733"/>
        <v/>
      </c>
      <c r="AG3302" s="150" t="str">
        <f t="shared" si="730"/>
        <v/>
      </c>
    </row>
    <row r="3303" spans="1:33" x14ac:dyDescent="0.25">
      <c r="A3303" s="56"/>
      <c r="B3303" s="70"/>
      <c r="C3303" s="76"/>
      <c r="D3303" s="73"/>
      <c r="E3303" s="79"/>
      <c r="F3303" s="56"/>
      <c r="G3303" s="13" t="str">
        <f t="shared" si="721"/>
        <v/>
      </c>
      <c r="H3303" s="56"/>
      <c r="K3303" s="128"/>
      <c r="L3303" s="128"/>
      <c r="M3303" s="128"/>
      <c r="N3303" s="84" t="str">
        <f t="shared" si="722"/>
        <v/>
      </c>
      <c r="O3303" s="128"/>
      <c r="P3303" s="84" t="str">
        <f t="shared" si="723"/>
        <v/>
      </c>
      <c r="Q3303" s="84" t="str">
        <f t="shared" si="720"/>
        <v/>
      </c>
      <c r="R3303" s="84" t="str">
        <f t="shared" si="724"/>
        <v/>
      </c>
      <c r="S3303" s="84" t="str">
        <f t="shared" si="725"/>
        <v/>
      </c>
      <c r="U3303" s="84" t="str">
        <f t="shared" si="726"/>
        <v/>
      </c>
      <c r="W3303" s="108" t="str">
        <f>IF($N3303="", "", SUM($D$11:$D3303))</f>
        <v/>
      </c>
      <c r="X3303" s="111" t="str">
        <f t="shared" si="727"/>
        <v/>
      </c>
      <c r="Y3303" s="114" t="str">
        <f t="shared" si="731"/>
        <v/>
      </c>
      <c r="Z3303" s="111" t="str">
        <f>IF(X3303="", "", X3303-SUM($Z$11:$Z3302))</f>
        <v/>
      </c>
      <c r="AA3303" s="111" t="str">
        <f>IF($Y3303="", "", $Y3303-SUM($AA$11:$AA3302))</f>
        <v/>
      </c>
      <c r="AB3303" s="111" t="str">
        <f t="shared" si="732"/>
        <v/>
      </c>
      <c r="AC3303" s="121" t="str">
        <f t="shared" si="728"/>
        <v/>
      </c>
      <c r="AD3303" s="122" t="str">
        <f t="shared" si="729"/>
        <v/>
      </c>
      <c r="AE3303" s="123" t="str">
        <f t="shared" si="733"/>
        <v/>
      </c>
      <c r="AG3303" s="150" t="str">
        <f t="shared" si="730"/>
        <v/>
      </c>
    </row>
    <row r="3304" spans="1:33" x14ac:dyDescent="0.25">
      <c r="A3304" s="56"/>
      <c r="B3304" s="70"/>
      <c r="C3304" s="76"/>
      <c r="D3304" s="73"/>
      <c r="E3304" s="79"/>
      <c r="F3304" s="56"/>
      <c r="G3304" s="13" t="str">
        <f t="shared" si="721"/>
        <v/>
      </c>
      <c r="H3304" s="56"/>
      <c r="K3304" s="128"/>
      <c r="L3304" s="128"/>
      <c r="M3304" s="128"/>
      <c r="N3304" s="84" t="str">
        <f t="shared" si="722"/>
        <v/>
      </c>
      <c r="O3304" s="128"/>
      <c r="P3304" s="84" t="str">
        <f t="shared" si="723"/>
        <v/>
      </c>
      <c r="Q3304" s="84" t="str">
        <f t="shared" si="720"/>
        <v/>
      </c>
      <c r="R3304" s="84" t="str">
        <f t="shared" si="724"/>
        <v/>
      </c>
      <c r="S3304" s="84" t="str">
        <f t="shared" si="725"/>
        <v/>
      </c>
      <c r="U3304" s="84" t="str">
        <f t="shared" si="726"/>
        <v/>
      </c>
      <c r="W3304" s="108" t="str">
        <f>IF($N3304="", "", SUM($D$11:$D3304))</f>
        <v/>
      </c>
      <c r="X3304" s="111" t="str">
        <f t="shared" si="727"/>
        <v/>
      </c>
      <c r="Y3304" s="114" t="str">
        <f t="shared" si="731"/>
        <v/>
      </c>
      <c r="Z3304" s="111" t="str">
        <f>IF(X3304="", "", X3304-SUM($Z$11:$Z3303))</f>
        <v/>
      </c>
      <c r="AA3304" s="111" t="str">
        <f>IF($Y3304="", "", $Y3304-SUM($AA$11:$AA3303))</f>
        <v/>
      </c>
      <c r="AB3304" s="111" t="str">
        <f t="shared" si="732"/>
        <v/>
      </c>
      <c r="AC3304" s="121" t="str">
        <f t="shared" si="728"/>
        <v/>
      </c>
      <c r="AD3304" s="122" t="str">
        <f t="shared" si="729"/>
        <v/>
      </c>
      <c r="AE3304" s="123" t="str">
        <f t="shared" si="733"/>
        <v/>
      </c>
      <c r="AG3304" s="150" t="str">
        <f t="shared" si="730"/>
        <v/>
      </c>
    </row>
    <row r="3305" spans="1:33" x14ac:dyDescent="0.25">
      <c r="A3305" s="56"/>
      <c r="B3305" s="70"/>
      <c r="C3305" s="76"/>
      <c r="D3305" s="73"/>
      <c r="E3305" s="79"/>
      <c r="F3305" s="56"/>
      <c r="G3305" s="13" t="str">
        <f t="shared" si="721"/>
        <v/>
      </c>
      <c r="H3305" s="56"/>
      <c r="K3305" s="128"/>
      <c r="L3305" s="128"/>
      <c r="M3305" s="128"/>
      <c r="N3305" s="84" t="str">
        <f t="shared" si="722"/>
        <v/>
      </c>
      <c r="O3305" s="128"/>
      <c r="P3305" s="84" t="str">
        <f t="shared" si="723"/>
        <v/>
      </c>
      <c r="Q3305" s="84" t="str">
        <f t="shared" si="720"/>
        <v/>
      </c>
      <c r="R3305" s="84" t="str">
        <f t="shared" si="724"/>
        <v/>
      </c>
      <c r="S3305" s="84" t="str">
        <f t="shared" si="725"/>
        <v/>
      </c>
      <c r="U3305" s="84" t="str">
        <f t="shared" si="726"/>
        <v/>
      </c>
      <c r="W3305" s="108" t="str">
        <f>IF($N3305="", "", SUM($D$11:$D3305))</f>
        <v/>
      </c>
      <c r="X3305" s="111" t="str">
        <f t="shared" si="727"/>
        <v/>
      </c>
      <c r="Y3305" s="114" t="str">
        <f t="shared" si="731"/>
        <v/>
      </c>
      <c r="Z3305" s="111" t="str">
        <f>IF(X3305="", "", X3305-SUM($Z$11:$Z3304))</f>
        <v/>
      </c>
      <c r="AA3305" s="111" t="str">
        <f>IF($Y3305="", "", $Y3305-SUM($AA$11:$AA3304))</f>
        <v/>
      </c>
      <c r="AB3305" s="111" t="str">
        <f t="shared" si="732"/>
        <v/>
      </c>
      <c r="AC3305" s="121" t="str">
        <f t="shared" si="728"/>
        <v/>
      </c>
      <c r="AD3305" s="122" t="str">
        <f t="shared" si="729"/>
        <v/>
      </c>
      <c r="AE3305" s="123" t="str">
        <f t="shared" si="733"/>
        <v/>
      </c>
      <c r="AG3305" s="150" t="str">
        <f t="shared" si="730"/>
        <v/>
      </c>
    </row>
    <row r="3306" spans="1:33" x14ac:dyDescent="0.25">
      <c r="A3306" s="56"/>
      <c r="B3306" s="70"/>
      <c r="C3306" s="76"/>
      <c r="D3306" s="73"/>
      <c r="E3306" s="79"/>
      <c r="F3306" s="56"/>
      <c r="G3306" s="13" t="str">
        <f t="shared" si="721"/>
        <v/>
      </c>
      <c r="H3306" s="56"/>
      <c r="K3306" s="128"/>
      <c r="L3306" s="128"/>
      <c r="M3306" s="128"/>
      <c r="N3306" s="84" t="str">
        <f t="shared" si="722"/>
        <v/>
      </c>
      <c r="O3306" s="128"/>
      <c r="P3306" s="84" t="str">
        <f t="shared" si="723"/>
        <v/>
      </c>
      <c r="Q3306" s="84" t="str">
        <f t="shared" si="720"/>
        <v/>
      </c>
      <c r="R3306" s="84" t="str">
        <f t="shared" si="724"/>
        <v/>
      </c>
      <c r="S3306" s="84" t="str">
        <f t="shared" si="725"/>
        <v/>
      </c>
      <c r="U3306" s="84" t="str">
        <f t="shared" si="726"/>
        <v/>
      </c>
      <c r="W3306" s="108" t="str">
        <f>IF($N3306="", "", SUM($D$11:$D3306))</f>
        <v/>
      </c>
      <c r="X3306" s="111" t="str">
        <f t="shared" si="727"/>
        <v/>
      </c>
      <c r="Y3306" s="114" t="str">
        <f t="shared" si="731"/>
        <v/>
      </c>
      <c r="Z3306" s="111" t="str">
        <f>IF(X3306="", "", X3306-SUM($Z$11:$Z3305))</f>
        <v/>
      </c>
      <c r="AA3306" s="111" t="str">
        <f>IF($Y3306="", "", $Y3306-SUM($AA$11:$AA3305))</f>
        <v/>
      </c>
      <c r="AB3306" s="111" t="str">
        <f t="shared" si="732"/>
        <v/>
      </c>
      <c r="AC3306" s="121" t="str">
        <f t="shared" si="728"/>
        <v/>
      </c>
      <c r="AD3306" s="122" t="str">
        <f t="shared" si="729"/>
        <v/>
      </c>
      <c r="AE3306" s="123" t="str">
        <f t="shared" si="733"/>
        <v/>
      </c>
      <c r="AG3306" s="150" t="str">
        <f t="shared" si="730"/>
        <v/>
      </c>
    </row>
    <row r="3307" spans="1:33" x14ac:dyDescent="0.25">
      <c r="A3307" s="56"/>
      <c r="B3307" s="70"/>
      <c r="C3307" s="76"/>
      <c r="D3307" s="73"/>
      <c r="E3307" s="79"/>
      <c r="F3307" s="56"/>
      <c r="G3307" s="13" t="str">
        <f t="shared" si="721"/>
        <v/>
      </c>
      <c r="H3307" s="56"/>
      <c r="K3307" s="128"/>
      <c r="L3307" s="128"/>
      <c r="M3307" s="128"/>
      <c r="N3307" s="84" t="str">
        <f t="shared" si="722"/>
        <v/>
      </c>
      <c r="O3307" s="128"/>
      <c r="P3307" s="84" t="str">
        <f t="shared" si="723"/>
        <v/>
      </c>
      <c r="Q3307" s="84" t="str">
        <f t="shared" si="720"/>
        <v/>
      </c>
      <c r="R3307" s="84" t="str">
        <f t="shared" si="724"/>
        <v/>
      </c>
      <c r="S3307" s="84" t="str">
        <f t="shared" si="725"/>
        <v/>
      </c>
      <c r="U3307" s="84" t="str">
        <f t="shared" si="726"/>
        <v/>
      </c>
      <c r="W3307" s="108" t="str">
        <f>IF($N3307="", "", SUM($D$11:$D3307))</f>
        <v/>
      </c>
      <c r="X3307" s="111" t="str">
        <f t="shared" si="727"/>
        <v/>
      </c>
      <c r="Y3307" s="114" t="str">
        <f t="shared" si="731"/>
        <v/>
      </c>
      <c r="Z3307" s="111" t="str">
        <f>IF(X3307="", "", X3307-SUM($Z$11:$Z3306))</f>
        <v/>
      </c>
      <c r="AA3307" s="111" t="str">
        <f>IF($Y3307="", "", $Y3307-SUM($AA$11:$AA3306))</f>
        <v/>
      </c>
      <c r="AB3307" s="111" t="str">
        <f t="shared" si="732"/>
        <v/>
      </c>
      <c r="AC3307" s="121" t="str">
        <f t="shared" si="728"/>
        <v/>
      </c>
      <c r="AD3307" s="122" t="str">
        <f t="shared" si="729"/>
        <v/>
      </c>
      <c r="AE3307" s="123" t="str">
        <f t="shared" si="733"/>
        <v/>
      </c>
      <c r="AG3307" s="150" t="str">
        <f t="shared" si="730"/>
        <v/>
      </c>
    </row>
    <row r="3308" spans="1:33" x14ac:dyDescent="0.25">
      <c r="A3308" s="56"/>
      <c r="B3308" s="70"/>
      <c r="C3308" s="76"/>
      <c r="D3308" s="73"/>
      <c r="E3308" s="79"/>
      <c r="F3308" s="56"/>
      <c r="G3308" s="13" t="str">
        <f t="shared" si="721"/>
        <v/>
      </c>
      <c r="H3308" s="56"/>
      <c r="K3308" s="128"/>
      <c r="L3308" s="128"/>
      <c r="M3308" s="128"/>
      <c r="N3308" s="84" t="str">
        <f t="shared" si="722"/>
        <v/>
      </c>
      <c r="O3308" s="128"/>
      <c r="P3308" s="84" t="str">
        <f t="shared" si="723"/>
        <v/>
      </c>
      <c r="Q3308" s="84" t="str">
        <f t="shared" si="720"/>
        <v/>
      </c>
      <c r="R3308" s="84" t="str">
        <f t="shared" si="724"/>
        <v/>
      </c>
      <c r="S3308" s="84" t="str">
        <f t="shared" si="725"/>
        <v/>
      </c>
      <c r="U3308" s="84" t="str">
        <f t="shared" si="726"/>
        <v/>
      </c>
      <c r="W3308" s="108" t="str">
        <f>IF($N3308="", "", SUM($D$11:$D3308))</f>
        <v/>
      </c>
      <c r="X3308" s="111" t="str">
        <f t="shared" si="727"/>
        <v/>
      </c>
      <c r="Y3308" s="114" t="str">
        <f t="shared" si="731"/>
        <v/>
      </c>
      <c r="Z3308" s="111" t="str">
        <f>IF(X3308="", "", X3308-SUM($Z$11:$Z3307))</f>
        <v/>
      </c>
      <c r="AA3308" s="111" t="str">
        <f>IF($Y3308="", "", $Y3308-SUM($AA$11:$AA3307))</f>
        <v/>
      </c>
      <c r="AB3308" s="111" t="str">
        <f t="shared" si="732"/>
        <v/>
      </c>
      <c r="AC3308" s="121" t="str">
        <f t="shared" si="728"/>
        <v/>
      </c>
      <c r="AD3308" s="122" t="str">
        <f t="shared" si="729"/>
        <v/>
      </c>
      <c r="AE3308" s="123" t="str">
        <f t="shared" si="733"/>
        <v/>
      </c>
      <c r="AG3308" s="150" t="str">
        <f t="shared" si="730"/>
        <v/>
      </c>
    </row>
    <row r="3309" spans="1:33" x14ac:dyDescent="0.25">
      <c r="A3309" s="56"/>
      <c r="B3309" s="70"/>
      <c r="C3309" s="76"/>
      <c r="D3309" s="73"/>
      <c r="E3309" s="79"/>
      <c r="F3309" s="56"/>
      <c r="G3309" s="13" t="str">
        <f t="shared" si="721"/>
        <v/>
      </c>
      <c r="H3309" s="56"/>
      <c r="K3309" s="128"/>
      <c r="L3309" s="128"/>
      <c r="M3309" s="128"/>
      <c r="N3309" s="84" t="str">
        <f t="shared" si="722"/>
        <v/>
      </c>
      <c r="O3309" s="128"/>
      <c r="P3309" s="84" t="str">
        <f t="shared" si="723"/>
        <v/>
      </c>
      <c r="Q3309" s="84" t="str">
        <f t="shared" si="720"/>
        <v/>
      </c>
      <c r="R3309" s="84" t="str">
        <f t="shared" si="724"/>
        <v/>
      </c>
      <c r="S3309" s="84" t="str">
        <f t="shared" si="725"/>
        <v/>
      </c>
      <c r="U3309" s="84" t="str">
        <f t="shared" si="726"/>
        <v/>
      </c>
      <c r="W3309" s="108" t="str">
        <f>IF($N3309="", "", SUM($D$11:$D3309))</f>
        <v/>
      </c>
      <c r="X3309" s="111" t="str">
        <f t="shared" si="727"/>
        <v/>
      </c>
      <c r="Y3309" s="114" t="str">
        <f t="shared" si="731"/>
        <v/>
      </c>
      <c r="Z3309" s="111" t="str">
        <f>IF(X3309="", "", X3309-SUM($Z$11:$Z3308))</f>
        <v/>
      </c>
      <c r="AA3309" s="111" t="str">
        <f>IF($Y3309="", "", $Y3309-SUM($AA$11:$AA3308))</f>
        <v/>
      </c>
      <c r="AB3309" s="111" t="str">
        <f t="shared" si="732"/>
        <v/>
      </c>
      <c r="AC3309" s="121" t="str">
        <f t="shared" si="728"/>
        <v/>
      </c>
      <c r="AD3309" s="122" t="str">
        <f t="shared" si="729"/>
        <v/>
      </c>
      <c r="AE3309" s="123" t="str">
        <f t="shared" si="733"/>
        <v/>
      </c>
      <c r="AG3309" s="150" t="str">
        <f t="shared" si="730"/>
        <v/>
      </c>
    </row>
    <row r="3310" spans="1:33" x14ac:dyDescent="0.25">
      <c r="A3310" s="56"/>
      <c r="B3310" s="70"/>
      <c r="C3310" s="76"/>
      <c r="D3310" s="73"/>
      <c r="E3310" s="79"/>
      <c r="F3310" s="56"/>
      <c r="G3310" s="13" t="str">
        <f t="shared" si="721"/>
        <v/>
      </c>
      <c r="H3310" s="56"/>
      <c r="K3310" s="128"/>
      <c r="L3310" s="128"/>
      <c r="M3310" s="128"/>
      <c r="N3310" s="84" t="str">
        <f t="shared" si="722"/>
        <v/>
      </c>
      <c r="O3310" s="128"/>
      <c r="P3310" s="84" t="str">
        <f t="shared" si="723"/>
        <v/>
      </c>
      <c r="Q3310" s="84" t="str">
        <f t="shared" si="720"/>
        <v/>
      </c>
      <c r="R3310" s="84" t="str">
        <f t="shared" si="724"/>
        <v/>
      </c>
      <c r="S3310" s="84" t="str">
        <f t="shared" si="725"/>
        <v/>
      </c>
      <c r="U3310" s="84" t="str">
        <f t="shared" si="726"/>
        <v/>
      </c>
      <c r="W3310" s="108" t="str">
        <f>IF($N3310="", "", SUM($D$11:$D3310))</f>
        <v/>
      </c>
      <c r="X3310" s="111" t="str">
        <f t="shared" si="727"/>
        <v/>
      </c>
      <c r="Y3310" s="114" t="str">
        <f t="shared" si="731"/>
        <v/>
      </c>
      <c r="Z3310" s="111" t="str">
        <f>IF(X3310="", "", X3310-SUM($Z$11:$Z3309))</f>
        <v/>
      </c>
      <c r="AA3310" s="111" t="str">
        <f>IF($Y3310="", "", $Y3310-SUM($AA$11:$AA3309))</f>
        <v/>
      </c>
      <c r="AB3310" s="111" t="str">
        <f t="shared" si="732"/>
        <v/>
      </c>
      <c r="AC3310" s="121" t="str">
        <f t="shared" si="728"/>
        <v/>
      </c>
      <c r="AD3310" s="122" t="str">
        <f t="shared" si="729"/>
        <v/>
      </c>
      <c r="AE3310" s="123" t="str">
        <f t="shared" si="733"/>
        <v/>
      </c>
      <c r="AG3310" s="150" t="str">
        <f t="shared" si="730"/>
        <v/>
      </c>
    </row>
    <row r="3311" spans="1:33" x14ac:dyDescent="0.25">
      <c r="A3311" s="56"/>
      <c r="B3311" s="70"/>
      <c r="C3311" s="76"/>
      <c r="D3311" s="73"/>
      <c r="E3311" s="79"/>
      <c r="F3311" s="56"/>
      <c r="G3311" s="13" t="str">
        <f t="shared" si="721"/>
        <v/>
      </c>
      <c r="H3311" s="56"/>
      <c r="K3311" s="128"/>
      <c r="L3311" s="128"/>
      <c r="M3311" s="128"/>
      <c r="N3311" s="84" t="str">
        <f t="shared" si="722"/>
        <v/>
      </c>
      <c r="O3311" s="128"/>
      <c r="P3311" s="84" t="str">
        <f t="shared" si="723"/>
        <v/>
      </c>
      <c r="Q3311" s="84" t="str">
        <f t="shared" si="720"/>
        <v/>
      </c>
      <c r="R3311" s="84" t="str">
        <f t="shared" si="724"/>
        <v/>
      </c>
      <c r="S3311" s="84" t="str">
        <f t="shared" si="725"/>
        <v/>
      </c>
      <c r="U3311" s="84" t="str">
        <f t="shared" si="726"/>
        <v/>
      </c>
      <c r="W3311" s="108" t="str">
        <f>IF($N3311="", "", SUM($D$11:$D3311))</f>
        <v/>
      </c>
      <c r="X3311" s="111" t="str">
        <f t="shared" si="727"/>
        <v/>
      </c>
      <c r="Y3311" s="114" t="str">
        <f t="shared" si="731"/>
        <v/>
      </c>
      <c r="Z3311" s="111" t="str">
        <f>IF(X3311="", "", X3311-SUM($Z$11:$Z3310))</f>
        <v/>
      </c>
      <c r="AA3311" s="111" t="str">
        <f>IF($Y3311="", "", $Y3311-SUM($AA$11:$AA3310))</f>
        <v/>
      </c>
      <c r="AB3311" s="111" t="str">
        <f t="shared" si="732"/>
        <v/>
      </c>
      <c r="AC3311" s="121" t="str">
        <f t="shared" si="728"/>
        <v/>
      </c>
      <c r="AD3311" s="122" t="str">
        <f t="shared" si="729"/>
        <v/>
      </c>
      <c r="AE3311" s="123" t="str">
        <f t="shared" si="733"/>
        <v/>
      </c>
      <c r="AG3311" s="150" t="str">
        <f t="shared" si="730"/>
        <v/>
      </c>
    </row>
    <row r="3312" spans="1:33" x14ac:dyDescent="0.25">
      <c r="A3312" s="56"/>
      <c r="B3312" s="70"/>
      <c r="C3312" s="76"/>
      <c r="D3312" s="73"/>
      <c r="E3312" s="79"/>
      <c r="F3312" s="56"/>
      <c r="G3312" s="13" t="str">
        <f t="shared" si="721"/>
        <v/>
      </c>
      <c r="H3312" s="56"/>
      <c r="K3312" s="128"/>
      <c r="L3312" s="128"/>
      <c r="M3312" s="128"/>
      <c r="N3312" s="84" t="str">
        <f t="shared" si="722"/>
        <v/>
      </c>
      <c r="O3312" s="128"/>
      <c r="P3312" s="84" t="str">
        <f t="shared" si="723"/>
        <v/>
      </c>
      <c r="Q3312" s="84" t="str">
        <f t="shared" si="720"/>
        <v/>
      </c>
      <c r="R3312" s="84" t="str">
        <f t="shared" si="724"/>
        <v/>
      </c>
      <c r="S3312" s="84" t="str">
        <f t="shared" si="725"/>
        <v/>
      </c>
      <c r="U3312" s="84" t="str">
        <f t="shared" si="726"/>
        <v/>
      </c>
      <c r="W3312" s="108" t="str">
        <f>IF($N3312="", "", SUM($D$11:$D3312))</f>
        <v/>
      </c>
      <c r="X3312" s="111" t="str">
        <f t="shared" si="727"/>
        <v/>
      </c>
      <c r="Y3312" s="114" t="str">
        <f t="shared" si="731"/>
        <v/>
      </c>
      <c r="Z3312" s="111" t="str">
        <f>IF(X3312="", "", X3312-SUM($Z$11:$Z3311))</f>
        <v/>
      </c>
      <c r="AA3312" s="111" t="str">
        <f>IF($Y3312="", "", $Y3312-SUM($AA$11:$AA3311))</f>
        <v/>
      </c>
      <c r="AB3312" s="111" t="str">
        <f t="shared" si="732"/>
        <v/>
      </c>
      <c r="AC3312" s="121" t="str">
        <f t="shared" si="728"/>
        <v/>
      </c>
      <c r="AD3312" s="122" t="str">
        <f t="shared" si="729"/>
        <v/>
      </c>
      <c r="AE3312" s="123" t="str">
        <f t="shared" si="733"/>
        <v/>
      </c>
      <c r="AG3312" s="150" t="str">
        <f t="shared" si="730"/>
        <v/>
      </c>
    </row>
    <row r="3313" spans="1:33" x14ac:dyDescent="0.25">
      <c r="A3313" s="56"/>
      <c r="B3313" s="70"/>
      <c r="C3313" s="76"/>
      <c r="D3313" s="73"/>
      <c r="E3313" s="79"/>
      <c r="F3313" s="56"/>
      <c r="G3313" s="13" t="str">
        <f t="shared" si="721"/>
        <v/>
      </c>
      <c r="H3313" s="56"/>
      <c r="K3313" s="128"/>
      <c r="L3313" s="128"/>
      <c r="M3313" s="128"/>
      <c r="N3313" s="84" t="str">
        <f t="shared" si="722"/>
        <v/>
      </c>
      <c r="O3313" s="128"/>
      <c r="P3313" s="84" t="str">
        <f t="shared" si="723"/>
        <v/>
      </c>
      <c r="Q3313" s="84" t="str">
        <f t="shared" si="720"/>
        <v/>
      </c>
      <c r="R3313" s="84" t="str">
        <f t="shared" si="724"/>
        <v/>
      </c>
      <c r="S3313" s="84" t="str">
        <f t="shared" si="725"/>
        <v/>
      </c>
      <c r="U3313" s="84" t="str">
        <f t="shared" si="726"/>
        <v/>
      </c>
      <c r="W3313" s="108" t="str">
        <f>IF($N3313="", "", SUM($D$11:$D3313))</f>
        <v/>
      </c>
      <c r="X3313" s="111" t="str">
        <f t="shared" si="727"/>
        <v/>
      </c>
      <c r="Y3313" s="114" t="str">
        <f t="shared" si="731"/>
        <v/>
      </c>
      <c r="Z3313" s="111" t="str">
        <f>IF(X3313="", "", X3313-SUM($Z$11:$Z3312))</f>
        <v/>
      </c>
      <c r="AA3313" s="111" t="str">
        <f>IF($Y3313="", "", $Y3313-SUM($AA$11:$AA3312))</f>
        <v/>
      </c>
      <c r="AB3313" s="111" t="str">
        <f t="shared" si="732"/>
        <v/>
      </c>
      <c r="AC3313" s="121" t="str">
        <f t="shared" si="728"/>
        <v/>
      </c>
      <c r="AD3313" s="122" t="str">
        <f t="shared" si="729"/>
        <v/>
      </c>
      <c r="AE3313" s="123" t="str">
        <f t="shared" si="733"/>
        <v/>
      </c>
      <c r="AG3313" s="150" t="str">
        <f t="shared" si="730"/>
        <v/>
      </c>
    </row>
    <row r="3314" spans="1:33" x14ac:dyDescent="0.25">
      <c r="A3314" s="56"/>
      <c r="B3314" s="70"/>
      <c r="C3314" s="76"/>
      <c r="D3314" s="73"/>
      <c r="E3314" s="79"/>
      <c r="F3314" s="56"/>
      <c r="G3314" s="13" t="str">
        <f t="shared" si="721"/>
        <v/>
      </c>
      <c r="H3314" s="56"/>
      <c r="K3314" s="128"/>
      <c r="L3314" s="128"/>
      <c r="M3314" s="128"/>
      <c r="N3314" s="84" t="str">
        <f t="shared" si="722"/>
        <v/>
      </c>
      <c r="O3314" s="128"/>
      <c r="P3314" s="84" t="str">
        <f t="shared" si="723"/>
        <v/>
      </c>
      <c r="Q3314" s="84" t="str">
        <f t="shared" si="720"/>
        <v/>
      </c>
      <c r="R3314" s="84" t="str">
        <f t="shared" si="724"/>
        <v/>
      </c>
      <c r="S3314" s="84" t="str">
        <f t="shared" si="725"/>
        <v/>
      </c>
      <c r="U3314" s="84" t="str">
        <f t="shared" si="726"/>
        <v/>
      </c>
      <c r="W3314" s="108" t="str">
        <f>IF($N3314="", "", SUM($D$11:$D3314))</f>
        <v/>
      </c>
      <c r="X3314" s="111" t="str">
        <f t="shared" si="727"/>
        <v/>
      </c>
      <c r="Y3314" s="114" t="str">
        <f t="shared" si="731"/>
        <v/>
      </c>
      <c r="Z3314" s="111" t="str">
        <f>IF(X3314="", "", X3314-SUM($Z$11:$Z3313))</f>
        <v/>
      </c>
      <c r="AA3314" s="111" t="str">
        <f>IF($Y3314="", "", $Y3314-SUM($AA$11:$AA3313))</f>
        <v/>
      </c>
      <c r="AB3314" s="111" t="str">
        <f t="shared" si="732"/>
        <v/>
      </c>
      <c r="AC3314" s="121" t="str">
        <f t="shared" si="728"/>
        <v/>
      </c>
      <c r="AD3314" s="122" t="str">
        <f t="shared" si="729"/>
        <v/>
      </c>
      <c r="AE3314" s="123" t="str">
        <f t="shared" si="733"/>
        <v/>
      </c>
      <c r="AG3314" s="150" t="str">
        <f t="shared" si="730"/>
        <v/>
      </c>
    </row>
    <row r="3315" spans="1:33" x14ac:dyDescent="0.25">
      <c r="A3315" s="56"/>
      <c r="B3315" s="70"/>
      <c r="C3315" s="76"/>
      <c r="D3315" s="73"/>
      <c r="E3315" s="79"/>
      <c r="F3315" s="56"/>
      <c r="G3315" s="13" t="str">
        <f t="shared" si="721"/>
        <v/>
      </c>
      <c r="H3315" s="56"/>
      <c r="K3315" s="128"/>
      <c r="L3315" s="128"/>
      <c r="M3315" s="128"/>
      <c r="N3315" s="84" t="str">
        <f t="shared" si="722"/>
        <v/>
      </c>
      <c r="O3315" s="128"/>
      <c r="P3315" s="84" t="str">
        <f t="shared" si="723"/>
        <v/>
      </c>
      <c r="Q3315" s="84" t="str">
        <f t="shared" si="720"/>
        <v/>
      </c>
      <c r="R3315" s="84" t="str">
        <f t="shared" si="724"/>
        <v/>
      </c>
      <c r="S3315" s="84" t="str">
        <f t="shared" si="725"/>
        <v/>
      </c>
      <c r="U3315" s="84" t="str">
        <f t="shared" si="726"/>
        <v/>
      </c>
      <c r="W3315" s="108" t="str">
        <f>IF($N3315="", "", SUM($D$11:$D3315))</f>
        <v/>
      </c>
      <c r="X3315" s="111" t="str">
        <f t="shared" si="727"/>
        <v/>
      </c>
      <c r="Y3315" s="114" t="str">
        <f t="shared" si="731"/>
        <v/>
      </c>
      <c r="Z3315" s="111" t="str">
        <f>IF(X3315="", "", X3315-SUM($Z$11:$Z3314))</f>
        <v/>
      </c>
      <c r="AA3315" s="111" t="str">
        <f>IF($Y3315="", "", $Y3315-SUM($AA$11:$AA3314))</f>
        <v/>
      </c>
      <c r="AB3315" s="111" t="str">
        <f t="shared" si="732"/>
        <v/>
      </c>
      <c r="AC3315" s="121" t="str">
        <f t="shared" si="728"/>
        <v/>
      </c>
      <c r="AD3315" s="122" t="str">
        <f t="shared" si="729"/>
        <v/>
      </c>
      <c r="AE3315" s="123" t="str">
        <f t="shared" si="733"/>
        <v/>
      </c>
      <c r="AG3315" s="150" t="str">
        <f t="shared" si="730"/>
        <v/>
      </c>
    </row>
    <row r="3316" spans="1:33" x14ac:dyDescent="0.25">
      <c r="A3316" s="56"/>
      <c r="B3316" s="70"/>
      <c r="C3316" s="76"/>
      <c r="D3316" s="73"/>
      <c r="E3316" s="79"/>
      <c r="F3316" s="56"/>
      <c r="G3316" s="13" t="str">
        <f t="shared" si="721"/>
        <v/>
      </c>
      <c r="H3316" s="56"/>
      <c r="K3316" s="128"/>
      <c r="L3316" s="128"/>
      <c r="M3316" s="128"/>
      <c r="N3316" s="84" t="str">
        <f t="shared" si="722"/>
        <v/>
      </c>
      <c r="O3316" s="128"/>
      <c r="P3316" s="84" t="str">
        <f t="shared" si="723"/>
        <v/>
      </c>
      <c r="Q3316" s="84" t="str">
        <f t="shared" si="720"/>
        <v/>
      </c>
      <c r="R3316" s="84" t="str">
        <f t="shared" si="724"/>
        <v/>
      </c>
      <c r="S3316" s="84" t="str">
        <f t="shared" si="725"/>
        <v/>
      </c>
      <c r="U3316" s="84" t="str">
        <f t="shared" si="726"/>
        <v/>
      </c>
      <c r="W3316" s="108" t="str">
        <f>IF($N3316="", "", SUM($D$11:$D3316))</f>
        <v/>
      </c>
      <c r="X3316" s="111" t="str">
        <f t="shared" si="727"/>
        <v/>
      </c>
      <c r="Y3316" s="114" t="str">
        <f t="shared" si="731"/>
        <v/>
      </c>
      <c r="Z3316" s="111" t="str">
        <f>IF(X3316="", "", X3316-SUM($Z$11:$Z3315))</f>
        <v/>
      </c>
      <c r="AA3316" s="111" t="str">
        <f>IF($Y3316="", "", $Y3316-SUM($AA$11:$AA3315))</f>
        <v/>
      </c>
      <c r="AB3316" s="111" t="str">
        <f t="shared" si="732"/>
        <v/>
      </c>
      <c r="AC3316" s="121" t="str">
        <f t="shared" si="728"/>
        <v/>
      </c>
      <c r="AD3316" s="122" t="str">
        <f t="shared" si="729"/>
        <v/>
      </c>
      <c r="AE3316" s="123" t="str">
        <f t="shared" si="733"/>
        <v/>
      </c>
      <c r="AG3316" s="150" t="str">
        <f t="shared" si="730"/>
        <v/>
      </c>
    </row>
    <row r="3317" spans="1:33" x14ac:dyDescent="0.25">
      <c r="A3317" s="56"/>
      <c r="B3317" s="70"/>
      <c r="C3317" s="76"/>
      <c r="D3317" s="73"/>
      <c r="E3317" s="79"/>
      <c r="F3317" s="56"/>
      <c r="G3317" s="13" t="str">
        <f t="shared" si="721"/>
        <v/>
      </c>
      <c r="H3317" s="56"/>
      <c r="K3317" s="128"/>
      <c r="L3317" s="128"/>
      <c r="M3317" s="128"/>
      <c r="N3317" s="84" t="str">
        <f t="shared" si="722"/>
        <v/>
      </c>
      <c r="O3317" s="128"/>
      <c r="P3317" s="84" t="str">
        <f t="shared" si="723"/>
        <v/>
      </c>
      <c r="Q3317" s="84" t="str">
        <f t="shared" si="720"/>
        <v/>
      </c>
      <c r="R3317" s="84" t="str">
        <f t="shared" si="724"/>
        <v/>
      </c>
      <c r="S3317" s="84" t="str">
        <f t="shared" si="725"/>
        <v/>
      </c>
      <c r="U3317" s="84" t="str">
        <f t="shared" si="726"/>
        <v/>
      </c>
      <c r="W3317" s="108" t="str">
        <f>IF($N3317="", "", SUM($D$11:$D3317))</f>
        <v/>
      </c>
      <c r="X3317" s="111" t="str">
        <f t="shared" si="727"/>
        <v/>
      </c>
      <c r="Y3317" s="114" t="str">
        <f t="shared" si="731"/>
        <v/>
      </c>
      <c r="Z3317" s="111" t="str">
        <f>IF(X3317="", "", X3317-SUM($Z$11:$Z3316))</f>
        <v/>
      </c>
      <c r="AA3317" s="111" t="str">
        <f>IF($Y3317="", "", $Y3317-SUM($AA$11:$AA3316))</f>
        <v/>
      </c>
      <c r="AB3317" s="111" t="str">
        <f t="shared" si="732"/>
        <v/>
      </c>
      <c r="AC3317" s="121" t="str">
        <f t="shared" si="728"/>
        <v/>
      </c>
      <c r="AD3317" s="122" t="str">
        <f t="shared" si="729"/>
        <v/>
      </c>
      <c r="AE3317" s="123" t="str">
        <f t="shared" si="733"/>
        <v/>
      </c>
      <c r="AG3317" s="150" t="str">
        <f t="shared" si="730"/>
        <v/>
      </c>
    </row>
    <row r="3318" spans="1:33" x14ac:dyDescent="0.25">
      <c r="A3318" s="56"/>
      <c r="B3318" s="70"/>
      <c r="C3318" s="76"/>
      <c r="D3318" s="73"/>
      <c r="E3318" s="79"/>
      <c r="F3318" s="56"/>
      <c r="G3318" s="13" t="str">
        <f t="shared" si="721"/>
        <v/>
      </c>
      <c r="H3318" s="56"/>
      <c r="K3318" s="128"/>
      <c r="L3318" s="128"/>
      <c r="M3318" s="128"/>
      <c r="N3318" s="84" t="str">
        <f t="shared" si="722"/>
        <v/>
      </c>
      <c r="O3318" s="128"/>
      <c r="P3318" s="84" t="str">
        <f t="shared" si="723"/>
        <v/>
      </c>
      <c r="Q3318" s="84" t="str">
        <f t="shared" si="720"/>
        <v/>
      </c>
      <c r="R3318" s="84" t="str">
        <f t="shared" si="724"/>
        <v/>
      </c>
      <c r="S3318" s="84" t="str">
        <f t="shared" si="725"/>
        <v/>
      </c>
      <c r="U3318" s="84" t="str">
        <f t="shared" si="726"/>
        <v/>
      </c>
      <c r="W3318" s="108" t="str">
        <f>IF($N3318="", "", SUM($D$11:$D3318))</f>
        <v/>
      </c>
      <c r="X3318" s="111" t="str">
        <f t="shared" si="727"/>
        <v/>
      </c>
      <c r="Y3318" s="114" t="str">
        <f t="shared" si="731"/>
        <v/>
      </c>
      <c r="Z3318" s="111" t="str">
        <f>IF(X3318="", "", X3318-SUM($Z$11:$Z3317))</f>
        <v/>
      </c>
      <c r="AA3318" s="111" t="str">
        <f>IF($Y3318="", "", $Y3318-SUM($AA$11:$AA3317))</f>
        <v/>
      </c>
      <c r="AB3318" s="111" t="str">
        <f t="shared" si="732"/>
        <v/>
      </c>
      <c r="AC3318" s="121" t="str">
        <f t="shared" si="728"/>
        <v/>
      </c>
      <c r="AD3318" s="122" t="str">
        <f t="shared" si="729"/>
        <v/>
      </c>
      <c r="AE3318" s="123" t="str">
        <f t="shared" si="733"/>
        <v/>
      </c>
      <c r="AG3318" s="150" t="str">
        <f t="shared" si="730"/>
        <v/>
      </c>
    </row>
    <row r="3319" spans="1:33" x14ac:dyDescent="0.25">
      <c r="A3319" s="56"/>
      <c r="B3319" s="70"/>
      <c r="C3319" s="76"/>
      <c r="D3319" s="73"/>
      <c r="E3319" s="79"/>
      <c r="F3319" s="56"/>
      <c r="G3319" s="13" t="str">
        <f t="shared" si="721"/>
        <v/>
      </c>
      <c r="H3319" s="56"/>
      <c r="K3319" s="128"/>
      <c r="L3319" s="128"/>
      <c r="M3319" s="128"/>
      <c r="N3319" s="84" t="str">
        <f t="shared" si="722"/>
        <v/>
      </c>
      <c r="O3319" s="128"/>
      <c r="P3319" s="84" t="str">
        <f t="shared" si="723"/>
        <v/>
      </c>
      <c r="Q3319" s="84" t="str">
        <f t="shared" si="720"/>
        <v/>
      </c>
      <c r="R3319" s="84" t="str">
        <f t="shared" si="724"/>
        <v/>
      </c>
      <c r="S3319" s="84" t="str">
        <f t="shared" si="725"/>
        <v/>
      </c>
      <c r="U3319" s="84" t="str">
        <f t="shared" si="726"/>
        <v/>
      </c>
      <c r="W3319" s="108" t="str">
        <f>IF($N3319="", "", SUM($D$11:$D3319))</f>
        <v/>
      </c>
      <c r="X3319" s="111" t="str">
        <f t="shared" si="727"/>
        <v/>
      </c>
      <c r="Y3319" s="114" t="str">
        <f t="shared" si="731"/>
        <v/>
      </c>
      <c r="Z3319" s="111" t="str">
        <f>IF(X3319="", "", X3319-SUM($Z$11:$Z3318))</f>
        <v/>
      </c>
      <c r="AA3319" s="111" t="str">
        <f>IF($Y3319="", "", $Y3319-SUM($AA$11:$AA3318))</f>
        <v/>
      </c>
      <c r="AB3319" s="111" t="str">
        <f t="shared" si="732"/>
        <v/>
      </c>
      <c r="AC3319" s="121" t="str">
        <f t="shared" si="728"/>
        <v/>
      </c>
      <c r="AD3319" s="122" t="str">
        <f t="shared" si="729"/>
        <v/>
      </c>
      <c r="AE3319" s="123" t="str">
        <f t="shared" si="733"/>
        <v/>
      </c>
      <c r="AG3319" s="150" t="str">
        <f t="shared" si="730"/>
        <v/>
      </c>
    </row>
    <row r="3320" spans="1:33" x14ac:dyDescent="0.25">
      <c r="A3320" s="56"/>
      <c r="B3320" s="70"/>
      <c r="C3320" s="76"/>
      <c r="D3320" s="73"/>
      <c r="E3320" s="79"/>
      <c r="F3320" s="56"/>
      <c r="G3320" s="13" t="str">
        <f t="shared" si="721"/>
        <v/>
      </c>
      <c r="H3320" s="56"/>
      <c r="K3320" s="128"/>
      <c r="L3320" s="128"/>
      <c r="M3320" s="128"/>
      <c r="N3320" s="84" t="str">
        <f t="shared" si="722"/>
        <v/>
      </c>
      <c r="O3320" s="128"/>
      <c r="P3320" s="84" t="str">
        <f t="shared" si="723"/>
        <v/>
      </c>
      <c r="Q3320" s="84" t="str">
        <f t="shared" si="720"/>
        <v/>
      </c>
      <c r="R3320" s="84" t="str">
        <f t="shared" si="724"/>
        <v/>
      </c>
      <c r="S3320" s="84" t="str">
        <f t="shared" si="725"/>
        <v/>
      </c>
      <c r="U3320" s="84" t="str">
        <f t="shared" si="726"/>
        <v/>
      </c>
      <c r="W3320" s="108" t="str">
        <f>IF($N3320="", "", SUM($D$11:$D3320))</f>
        <v/>
      </c>
      <c r="X3320" s="111" t="str">
        <f t="shared" si="727"/>
        <v/>
      </c>
      <c r="Y3320" s="114" t="str">
        <f t="shared" si="731"/>
        <v/>
      </c>
      <c r="Z3320" s="111" t="str">
        <f>IF(X3320="", "", X3320-SUM($Z$11:$Z3319))</f>
        <v/>
      </c>
      <c r="AA3320" s="111" t="str">
        <f>IF($Y3320="", "", $Y3320-SUM($AA$11:$AA3319))</f>
        <v/>
      </c>
      <c r="AB3320" s="111" t="str">
        <f t="shared" si="732"/>
        <v/>
      </c>
      <c r="AC3320" s="121" t="str">
        <f t="shared" si="728"/>
        <v/>
      </c>
      <c r="AD3320" s="122" t="str">
        <f t="shared" si="729"/>
        <v/>
      </c>
      <c r="AE3320" s="123" t="str">
        <f t="shared" si="733"/>
        <v/>
      </c>
      <c r="AG3320" s="150" t="str">
        <f t="shared" si="730"/>
        <v/>
      </c>
    </row>
    <row r="3321" spans="1:33" x14ac:dyDescent="0.25">
      <c r="A3321" s="56"/>
      <c r="B3321" s="70"/>
      <c r="C3321" s="76"/>
      <c r="D3321" s="73"/>
      <c r="E3321" s="79"/>
      <c r="F3321" s="56"/>
      <c r="G3321" s="13" t="str">
        <f t="shared" si="721"/>
        <v/>
      </c>
      <c r="H3321" s="56"/>
      <c r="K3321" s="128"/>
      <c r="L3321" s="128"/>
      <c r="M3321" s="128"/>
      <c r="N3321" s="84" t="str">
        <f t="shared" si="722"/>
        <v/>
      </c>
      <c r="O3321" s="128"/>
      <c r="P3321" s="84" t="str">
        <f t="shared" si="723"/>
        <v/>
      </c>
      <c r="Q3321" s="84" t="str">
        <f t="shared" si="720"/>
        <v/>
      </c>
      <c r="R3321" s="84" t="str">
        <f t="shared" si="724"/>
        <v/>
      </c>
      <c r="S3321" s="84" t="str">
        <f t="shared" si="725"/>
        <v/>
      </c>
      <c r="U3321" s="84" t="str">
        <f t="shared" si="726"/>
        <v/>
      </c>
      <c r="W3321" s="108" t="str">
        <f>IF($N3321="", "", SUM($D$11:$D3321))</f>
        <v/>
      </c>
      <c r="X3321" s="111" t="str">
        <f t="shared" si="727"/>
        <v/>
      </c>
      <c r="Y3321" s="114" t="str">
        <f t="shared" si="731"/>
        <v/>
      </c>
      <c r="Z3321" s="111" t="str">
        <f>IF(X3321="", "", X3321-SUM($Z$11:$Z3320))</f>
        <v/>
      </c>
      <c r="AA3321" s="111" t="str">
        <f>IF($Y3321="", "", $Y3321-SUM($AA$11:$AA3320))</f>
        <v/>
      </c>
      <c r="AB3321" s="111" t="str">
        <f t="shared" si="732"/>
        <v/>
      </c>
      <c r="AC3321" s="121" t="str">
        <f t="shared" si="728"/>
        <v/>
      </c>
      <c r="AD3321" s="122" t="str">
        <f t="shared" si="729"/>
        <v/>
      </c>
      <c r="AE3321" s="123" t="str">
        <f t="shared" si="733"/>
        <v/>
      </c>
      <c r="AG3321" s="150" t="str">
        <f t="shared" si="730"/>
        <v/>
      </c>
    </row>
    <row r="3322" spans="1:33" x14ac:dyDescent="0.25">
      <c r="A3322" s="56"/>
      <c r="B3322" s="70"/>
      <c r="C3322" s="76"/>
      <c r="D3322" s="73"/>
      <c r="E3322" s="79"/>
      <c r="F3322" s="56"/>
      <c r="G3322" s="13" t="str">
        <f t="shared" si="721"/>
        <v/>
      </c>
      <c r="H3322" s="56"/>
      <c r="K3322" s="128"/>
      <c r="L3322" s="128"/>
      <c r="M3322" s="128"/>
      <c r="N3322" s="84" t="str">
        <f t="shared" si="722"/>
        <v/>
      </c>
      <c r="O3322" s="128"/>
      <c r="P3322" s="84" t="str">
        <f t="shared" si="723"/>
        <v/>
      </c>
      <c r="Q3322" s="84" t="str">
        <f t="shared" si="720"/>
        <v/>
      </c>
      <c r="R3322" s="84" t="str">
        <f t="shared" si="724"/>
        <v/>
      </c>
      <c r="S3322" s="84" t="str">
        <f t="shared" si="725"/>
        <v/>
      </c>
      <c r="U3322" s="84" t="str">
        <f t="shared" si="726"/>
        <v/>
      </c>
      <c r="W3322" s="108" t="str">
        <f>IF($N3322="", "", SUM($D$11:$D3322))</f>
        <v/>
      </c>
      <c r="X3322" s="111" t="str">
        <f t="shared" si="727"/>
        <v/>
      </c>
      <c r="Y3322" s="114" t="str">
        <f t="shared" si="731"/>
        <v/>
      </c>
      <c r="Z3322" s="111" t="str">
        <f>IF(X3322="", "", X3322-SUM($Z$11:$Z3321))</f>
        <v/>
      </c>
      <c r="AA3322" s="111" t="str">
        <f>IF($Y3322="", "", $Y3322-SUM($AA$11:$AA3321))</f>
        <v/>
      </c>
      <c r="AB3322" s="111" t="str">
        <f t="shared" si="732"/>
        <v/>
      </c>
      <c r="AC3322" s="121" t="str">
        <f t="shared" si="728"/>
        <v/>
      </c>
      <c r="AD3322" s="122" t="str">
        <f t="shared" si="729"/>
        <v/>
      </c>
      <c r="AE3322" s="123" t="str">
        <f t="shared" si="733"/>
        <v/>
      </c>
      <c r="AG3322" s="150" t="str">
        <f t="shared" si="730"/>
        <v/>
      </c>
    </row>
    <row r="3323" spans="1:33" x14ac:dyDescent="0.25">
      <c r="A3323" s="56"/>
      <c r="B3323" s="70"/>
      <c r="C3323" s="76"/>
      <c r="D3323" s="73"/>
      <c r="E3323" s="79"/>
      <c r="F3323" s="56"/>
      <c r="G3323" s="13" t="str">
        <f t="shared" si="721"/>
        <v/>
      </c>
      <c r="H3323" s="56"/>
      <c r="K3323" s="128"/>
      <c r="L3323" s="128"/>
      <c r="M3323" s="128"/>
      <c r="N3323" s="84" t="str">
        <f t="shared" si="722"/>
        <v/>
      </c>
      <c r="O3323" s="128"/>
      <c r="P3323" s="84" t="str">
        <f t="shared" si="723"/>
        <v/>
      </c>
      <c r="Q3323" s="84" t="str">
        <f t="shared" si="720"/>
        <v/>
      </c>
      <c r="R3323" s="84" t="str">
        <f t="shared" si="724"/>
        <v/>
      </c>
      <c r="S3323" s="84" t="str">
        <f t="shared" si="725"/>
        <v/>
      </c>
      <c r="U3323" s="84" t="str">
        <f t="shared" si="726"/>
        <v/>
      </c>
      <c r="W3323" s="108" t="str">
        <f>IF($N3323="", "", SUM($D$11:$D3323))</f>
        <v/>
      </c>
      <c r="X3323" s="111" t="str">
        <f t="shared" si="727"/>
        <v/>
      </c>
      <c r="Y3323" s="114" t="str">
        <f t="shared" si="731"/>
        <v/>
      </c>
      <c r="Z3323" s="111" t="str">
        <f>IF(X3323="", "", X3323-SUM($Z$11:$Z3322))</f>
        <v/>
      </c>
      <c r="AA3323" s="111" t="str">
        <f>IF($Y3323="", "", $Y3323-SUM($AA$11:$AA3322))</f>
        <v/>
      </c>
      <c r="AB3323" s="111" t="str">
        <f t="shared" si="732"/>
        <v/>
      </c>
      <c r="AC3323" s="121" t="str">
        <f t="shared" si="728"/>
        <v/>
      </c>
      <c r="AD3323" s="122" t="str">
        <f t="shared" si="729"/>
        <v/>
      </c>
      <c r="AE3323" s="123" t="str">
        <f t="shared" si="733"/>
        <v/>
      </c>
      <c r="AG3323" s="150" t="str">
        <f t="shared" si="730"/>
        <v/>
      </c>
    </row>
    <row r="3324" spans="1:33" x14ac:dyDescent="0.25">
      <c r="A3324" s="56"/>
      <c r="B3324" s="70"/>
      <c r="C3324" s="76"/>
      <c r="D3324" s="73"/>
      <c r="E3324" s="79"/>
      <c r="F3324" s="56"/>
      <c r="G3324" s="13" t="str">
        <f t="shared" si="721"/>
        <v/>
      </c>
      <c r="H3324" s="56"/>
      <c r="K3324" s="128"/>
      <c r="L3324" s="128"/>
      <c r="M3324" s="128"/>
      <c r="N3324" s="84" t="str">
        <f t="shared" si="722"/>
        <v/>
      </c>
      <c r="O3324" s="128"/>
      <c r="P3324" s="84" t="str">
        <f t="shared" si="723"/>
        <v/>
      </c>
      <c r="Q3324" s="84" t="str">
        <f t="shared" si="720"/>
        <v/>
      </c>
      <c r="R3324" s="84" t="str">
        <f t="shared" si="724"/>
        <v/>
      </c>
      <c r="S3324" s="84" t="str">
        <f t="shared" si="725"/>
        <v/>
      </c>
      <c r="U3324" s="84" t="str">
        <f t="shared" si="726"/>
        <v/>
      </c>
      <c r="W3324" s="108" t="str">
        <f>IF($N3324="", "", SUM($D$11:$D3324))</f>
        <v/>
      </c>
      <c r="X3324" s="111" t="str">
        <f t="shared" si="727"/>
        <v/>
      </c>
      <c r="Y3324" s="114" t="str">
        <f t="shared" si="731"/>
        <v/>
      </c>
      <c r="Z3324" s="111" t="str">
        <f>IF(X3324="", "", X3324-SUM($Z$11:$Z3323))</f>
        <v/>
      </c>
      <c r="AA3324" s="111" t="str">
        <f>IF($Y3324="", "", $Y3324-SUM($AA$11:$AA3323))</f>
        <v/>
      </c>
      <c r="AB3324" s="111" t="str">
        <f t="shared" si="732"/>
        <v/>
      </c>
      <c r="AC3324" s="121" t="str">
        <f t="shared" si="728"/>
        <v/>
      </c>
      <c r="AD3324" s="122" t="str">
        <f t="shared" si="729"/>
        <v/>
      </c>
      <c r="AE3324" s="123" t="str">
        <f t="shared" si="733"/>
        <v/>
      </c>
      <c r="AG3324" s="150" t="str">
        <f t="shared" si="730"/>
        <v/>
      </c>
    </row>
    <row r="3325" spans="1:33" x14ac:dyDescent="0.25">
      <c r="A3325" s="56"/>
      <c r="B3325" s="70"/>
      <c r="C3325" s="76"/>
      <c r="D3325" s="73"/>
      <c r="E3325" s="79"/>
      <c r="F3325" s="56"/>
      <c r="G3325" s="13" t="str">
        <f t="shared" si="721"/>
        <v/>
      </c>
      <c r="H3325" s="56"/>
      <c r="K3325" s="128"/>
      <c r="L3325" s="128"/>
      <c r="M3325" s="128"/>
      <c r="N3325" s="84" t="str">
        <f t="shared" si="722"/>
        <v/>
      </c>
      <c r="O3325" s="128"/>
      <c r="P3325" s="84" t="str">
        <f t="shared" si="723"/>
        <v/>
      </c>
      <c r="Q3325" s="84" t="str">
        <f t="shared" si="720"/>
        <v/>
      </c>
      <c r="R3325" s="84" t="str">
        <f t="shared" si="724"/>
        <v/>
      </c>
      <c r="S3325" s="84" t="str">
        <f t="shared" si="725"/>
        <v/>
      </c>
      <c r="U3325" s="84" t="str">
        <f t="shared" si="726"/>
        <v/>
      </c>
      <c r="W3325" s="108" t="str">
        <f>IF($N3325="", "", SUM($D$11:$D3325))</f>
        <v/>
      </c>
      <c r="X3325" s="111" t="str">
        <f t="shared" si="727"/>
        <v/>
      </c>
      <c r="Y3325" s="114" t="str">
        <f t="shared" si="731"/>
        <v/>
      </c>
      <c r="Z3325" s="111" t="str">
        <f>IF(X3325="", "", X3325-SUM($Z$11:$Z3324))</f>
        <v/>
      </c>
      <c r="AA3325" s="111" t="str">
        <f>IF($Y3325="", "", $Y3325-SUM($AA$11:$AA3324))</f>
        <v/>
      </c>
      <c r="AB3325" s="111" t="str">
        <f t="shared" si="732"/>
        <v/>
      </c>
      <c r="AC3325" s="121" t="str">
        <f t="shared" si="728"/>
        <v/>
      </c>
      <c r="AD3325" s="122" t="str">
        <f t="shared" si="729"/>
        <v/>
      </c>
      <c r="AE3325" s="123" t="str">
        <f t="shared" si="733"/>
        <v/>
      </c>
      <c r="AG3325" s="150" t="str">
        <f t="shared" si="730"/>
        <v/>
      </c>
    </row>
    <row r="3326" spans="1:33" x14ac:dyDescent="0.25">
      <c r="A3326" s="56"/>
      <c r="B3326" s="70"/>
      <c r="C3326" s="76"/>
      <c r="D3326" s="73"/>
      <c r="E3326" s="79"/>
      <c r="F3326" s="56"/>
      <c r="G3326" s="13" t="str">
        <f t="shared" si="721"/>
        <v/>
      </c>
      <c r="H3326" s="56"/>
      <c r="K3326" s="128"/>
      <c r="L3326" s="128"/>
      <c r="M3326" s="128"/>
      <c r="N3326" s="84" t="str">
        <f t="shared" si="722"/>
        <v/>
      </c>
      <c r="O3326" s="128"/>
      <c r="P3326" s="84" t="str">
        <f t="shared" si="723"/>
        <v/>
      </c>
      <c r="Q3326" s="84" t="str">
        <f t="shared" si="720"/>
        <v/>
      </c>
      <c r="R3326" s="84" t="str">
        <f t="shared" si="724"/>
        <v/>
      </c>
      <c r="S3326" s="84" t="str">
        <f t="shared" si="725"/>
        <v/>
      </c>
      <c r="U3326" s="84" t="str">
        <f t="shared" si="726"/>
        <v/>
      </c>
      <c r="W3326" s="108" t="str">
        <f>IF($N3326="", "", SUM($D$11:$D3326))</f>
        <v/>
      </c>
      <c r="X3326" s="111" t="str">
        <f t="shared" si="727"/>
        <v/>
      </c>
      <c r="Y3326" s="114" t="str">
        <f t="shared" si="731"/>
        <v/>
      </c>
      <c r="Z3326" s="111" t="str">
        <f>IF(X3326="", "", X3326-SUM($Z$11:$Z3325))</f>
        <v/>
      </c>
      <c r="AA3326" s="111" t="str">
        <f>IF($Y3326="", "", $Y3326-SUM($AA$11:$AA3325))</f>
        <v/>
      </c>
      <c r="AB3326" s="111" t="str">
        <f t="shared" si="732"/>
        <v/>
      </c>
      <c r="AC3326" s="121" t="str">
        <f t="shared" si="728"/>
        <v/>
      </c>
      <c r="AD3326" s="122" t="str">
        <f t="shared" si="729"/>
        <v/>
      </c>
      <c r="AE3326" s="123" t="str">
        <f t="shared" si="733"/>
        <v/>
      </c>
      <c r="AG3326" s="150" t="str">
        <f t="shared" si="730"/>
        <v/>
      </c>
    </row>
    <row r="3327" spans="1:33" x14ac:dyDescent="0.25">
      <c r="A3327" s="56"/>
      <c r="B3327" s="70"/>
      <c r="C3327" s="76"/>
      <c r="D3327" s="73"/>
      <c r="E3327" s="79"/>
      <c r="F3327" s="56"/>
      <c r="G3327" s="13" t="str">
        <f t="shared" si="721"/>
        <v/>
      </c>
      <c r="H3327" s="56"/>
      <c r="K3327" s="128"/>
      <c r="L3327" s="128"/>
      <c r="M3327" s="128"/>
      <c r="N3327" s="84" t="str">
        <f t="shared" si="722"/>
        <v/>
      </c>
      <c r="O3327" s="128"/>
      <c r="P3327" s="84" t="str">
        <f t="shared" si="723"/>
        <v/>
      </c>
      <c r="Q3327" s="84" t="str">
        <f t="shared" si="720"/>
        <v/>
      </c>
      <c r="R3327" s="84" t="str">
        <f t="shared" si="724"/>
        <v/>
      </c>
      <c r="S3327" s="84" t="str">
        <f t="shared" si="725"/>
        <v/>
      </c>
      <c r="U3327" s="84" t="str">
        <f t="shared" si="726"/>
        <v/>
      </c>
      <c r="W3327" s="108" t="str">
        <f>IF($N3327="", "", SUM($D$11:$D3327))</f>
        <v/>
      </c>
      <c r="X3327" s="111" t="str">
        <f t="shared" si="727"/>
        <v/>
      </c>
      <c r="Y3327" s="114" t="str">
        <f t="shared" si="731"/>
        <v/>
      </c>
      <c r="Z3327" s="111" t="str">
        <f>IF(X3327="", "", X3327-SUM($Z$11:$Z3326))</f>
        <v/>
      </c>
      <c r="AA3327" s="111" t="str">
        <f>IF($Y3327="", "", $Y3327-SUM($AA$11:$AA3326))</f>
        <v/>
      </c>
      <c r="AB3327" s="111" t="str">
        <f t="shared" si="732"/>
        <v/>
      </c>
      <c r="AC3327" s="121" t="str">
        <f t="shared" si="728"/>
        <v/>
      </c>
      <c r="AD3327" s="122" t="str">
        <f t="shared" si="729"/>
        <v/>
      </c>
      <c r="AE3327" s="123" t="str">
        <f t="shared" si="733"/>
        <v/>
      </c>
      <c r="AG3327" s="150" t="str">
        <f t="shared" si="730"/>
        <v/>
      </c>
    </row>
    <row r="3328" spans="1:33" x14ac:dyDescent="0.25">
      <c r="A3328" s="56"/>
      <c r="B3328" s="70"/>
      <c r="C3328" s="76"/>
      <c r="D3328" s="73"/>
      <c r="E3328" s="79"/>
      <c r="F3328" s="56"/>
      <c r="G3328" s="13" t="str">
        <f t="shared" si="721"/>
        <v/>
      </c>
      <c r="H3328" s="56"/>
      <c r="K3328" s="128"/>
      <c r="L3328" s="128"/>
      <c r="M3328" s="128"/>
      <c r="N3328" s="84" t="str">
        <f t="shared" si="722"/>
        <v/>
      </c>
      <c r="O3328" s="128"/>
      <c r="P3328" s="84" t="str">
        <f t="shared" si="723"/>
        <v/>
      </c>
      <c r="Q3328" s="84" t="str">
        <f t="shared" si="720"/>
        <v/>
      </c>
      <c r="R3328" s="84" t="str">
        <f t="shared" si="724"/>
        <v/>
      </c>
      <c r="S3328" s="84" t="str">
        <f t="shared" si="725"/>
        <v/>
      </c>
      <c r="U3328" s="84" t="str">
        <f t="shared" si="726"/>
        <v/>
      </c>
      <c r="W3328" s="108" t="str">
        <f>IF($N3328="", "", SUM($D$11:$D3328))</f>
        <v/>
      </c>
      <c r="X3328" s="111" t="str">
        <f t="shared" si="727"/>
        <v/>
      </c>
      <c r="Y3328" s="114" t="str">
        <f t="shared" si="731"/>
        <v/>
      </c>
      <c r="Z3328" s="111" t="str">
        <f>IF(X3328="", "", X3328-SUM($Z$11:$Z3327))</f>
        <v/>
      </c>
      <c r="AA3328" s="111" t="str">
        <f>IF($Y3328="", "", $Y3328-SUM($AA$11:$AA3327))</f>
        <v/>
      </c>
      <c r="AB3328" s="111" t="str">
        <f t="shared" si="732"/>
        <v/>
      </c>
      <c r="AC3328" s="121" t="str">
        <f t="shared" si="728"/>
        <v/>
      </c>
      <c r="AD3328" s="122" t="str">
        <f t="shared" si="729"/>
        <v/>
      </c>
      <c r="AE3328" s="123" t="str">
        <f t="shared" si="733"/>
        <v/>
      </c>
      <c r="AG3328" s="150" t="str">
        <f t="shared" si="730"/>
        <v/>
      </c>
    </row>
    <row r="3329" spans="1:33" x14ac:dyDescent="0.25">
      <c r="A3329" s="56"/>
      <c r="B3329" s="70"/>
      <c r="C3329" s="76"/>
      <c r="D3329" s="73"/>
      <c r="E3329" s="79"/>
      <c r="F3329" s="56"/>
      <c r="G3329" s="13" t="str">
        <f t="shared" si="721"/>
        <v/>
      </c>
      <c r="H3329" s="56"/>
      <c r="K3329" s="128"/>
      <c r="L3329" s="128"/>
      <c r="M3329" s="128"/>
      <c r="N3329" s="84" t="str">
        <f t="shared" si="722"/>
        <v/>
      </c>
      <c r="O3329" s="128"/>
      <c r="P3329" s="84" t="str">
        <f t="shared" si="723"/>
        <v/>
      </c>
      <c r="Q3329" s="84" t="str">
        <f t="shared" si="720"/>
        <v/>
      </c>
      <c r="R3329" s="84" t="str">
        <f t="shared" si="724"/>
        <v/>
      </c>
      <c r="S3329" s="84" t="str">
        <f t="shared" si="725"/>
        <v/>
      </c>
      <c r="U3329" s="84" t="str">
        <f t="shared" si="726"/>
        <v/>
      </c>
      <c r="W3329" s="108" t="str">
        <f>IF($N3329="", "", SUM($D$11:$D3329))</f>
        <v/>
      </c>
      <c r="X3329" s="111" t="str">
        <f t="shared" si="727"/>
        <v/>
      </c>
      <c r="Y3329" s="114" t="str">
        <f t="shared" si="731"/>
        <v/>
      </c>
      <c r="Z3329" s="111" t="str">
        <f>IF(X3329="", "", X3329-SUM($Z$11:$Z3328))</f>
        <v/>
      </c>
      <c r="AA3329" s="111" t="str">
        <f>IF($Y3329="", "", $Y3329-SUM($AA$11:$AA3328))</f>
        <v/>
      </c>
      <c r="AB3329" s="111" t="str">
        <f t="shared" si="732"/>
        <v/>
      </c>
      <c r="AC3329" s="121" t="str">
        <f t="shared" si="728"/>
        <v/>
      </c>
      <c r="AD3329" s="122" t="str">
        <f t="shared" si="729"/>
        <v/>
      </c>
      <c r="AE3329" s="123" t="str">
        <f t="shared" si="733"/>
        <v/>
      </c>
      <c r="AG3329" s="150" t="str">
        <f t="shared" si="730"/>
        <v/>
      </c>
    </row>
    <row r="3330" spans="1:33" x14ac:dyDescent="0.25">
      <c r="A3330" s="56"/>
      <c r="B3330" s="70"/>
      <c r="C3330" s="76"/>
      <c r="D3330" s="73"/>
      <c r="E3330" s="79"/>
      <c r="F3330" s="56"/>
      <c r="G3330" s="13" t="str">
        <f t="shared" si="721"/>
        <v/>
      </c>
      <c r="H3330" s="56"/>
      <c r="K3330" s="128"/>
      <c r="L3330" s="128"/>
      <c r="M3330" s="128"/>
      <c r="N3330" s="84" t="str">
        <f t="shared" si="722"/>
        <v/>
      </c>
      <c r="O3330" s="128"/>
      <c r="P3330" s="84" t="str">
        <f t="shared" si="723"/>
        <v/>
      </c>
      <c r="Q3330" s="84" t="str">
        <f t="shared" si="720"/>
        <v/>
      </c>
      <c r="R3330" s="84" t="str">
        <f t="shared" si="724"/>
        <v/>
      </c>
      <c r="S3330" s="84" t="str">
        <f t="shared" si="725"/>
        <v/>
      </c>
      <c r="U3330" s="84" t="str">
        <f t="shared" si="726"/>
        <v/>
      </c>
      <c r="W3330" s="108" t="str">
        <f>IF($N3330="", "", SUM($D$11:$D3330))</f>
        <v/>
      </c>
      <c r="X3330" s="111" t="str">
        <f t="shared" si="727"/>
        <v/>
      </c>
      <c r="Y3330" s="114" t="str">
        <f t="shared" si="731"/>
        <v/>
      </c>
      <c r="Z3330" s="111" t="str">
        <f>IF(X3330="", "", X3330-SUM($Z$11:$Z3329))</f>
        <v/>
      </c>
      <c r="AA3330" s="111" t="str">
        <f>IF($Y3330="", "", $Y3330-SUM($AA$11:$AA3329))</f>
        <v/>
      </c>
      <c r="AB3330" s="111" t="str">
        <f t="shared" si="732"/>
        <v/>
      </c>
      <c r="AC3330" s="121" t="str">
        <f t="shared" si="728"/>
        <v/>
      </c>
      <c r="AD3330" s="122" t="str">
        <f t="shared" si="729"/>
        <v/>
      </c>
      <c r="AE3330" s="123" t="str">
        <f t="shared" si="733"/>
        <v/>
      </c>
      <c r="AG3330" s="150" t="str">
        <f t="shared" si="730"/>
        <v/>
      </c>
    </row>
    <row r="3331" spans="1:33" x14ac:dyDescent="0.25">
      <c r="A3331" s="56"/>
      <c r="B3331" s="70"/>
      <c r="C3331" s="76"/>
      <c r="D3331" s="73"/>
      <c r="E3331" s="79"/>
      <c r="F3331" s="56"/>
      <c r="G3331" s="13" t="str">
        <f t="shared" si="721"/>
        <v/>
      </c>
      <c r="H3331" s="56"/>
      <c r="K3331" s="128"/>
      <c r="L3331" s="128"/>
      <c r="M3331" s="128"/>
      <c r="N3331" s="84" t="str">
        <f t="shared" si="722"/>
        <v/>
      </c>
      <c r="O3331" s="128"/>
      <c r="P3331" s="84" t="str">
        <f t="shared" si="723"/>
        <v/>
      </c>
      <c r="Q3331" s="84" t="str">
        <f t="shared" si="720"/>
        <v/>
      </c>
      <c r="R3331" s="84" t="str">
        <f t="shared" si="724"/>
        <v/>
      </c>
      <c r="S3331" s="84" t="str">
        <f t="shared" si="725"/>
        <v/>
      </c>
      <c r="U3331" s="84" t="str">
        <f t="shared" si="726"/>
        <v/>
      </c>
      <c r="W3331" s="108" t="str">
        <f>IF($N3331="", "", SUM($D$11:$D3331))</f>
        <v/>
      </c>
      <c r="X3331" s="111" t="str">
        <f t="shared" si="727"/>
        <v/>
      </c>
      <c r="Y3331" s="114" t="str">
        <f t="shared" si="731"/>
        <v/>
      </c>
      <c r="Z3331" s="111" t="str">
        <f>IF(X3331="", "", X3331-SUM($Z$11:$Z3330))</f>
        <v/>
      </c>
      <c r="AA3331" s="111" t="str">
        <f>IF($Y3331="", "", $Y3331-SUM($AA$11:$AA3330))</f>
        <v/>
      </c>
      <c r="AB3331" s="111" t="str">
        <f t="shared" si="732"/>
        <v/>
      </c>
      <c r="AC3331" s="121" t="str">
        <f t="shared" si="728"/>
        <v/>
      </c>
      <c r="AD3331" s="122" t="str">
        <f t="shared" si="729"/>
        <v/>
      </c>
      <c r="AE3331" s="123" t="str">
        <f t="shared" si="733"/>
        <v/>
      </c>
      <c r="AG3331" s="150" t="str">
        <f t="shared" si="730"/>
        <v/>
      </c>
    </row>
    <row r="3332" spans="1:33" x14ac:dyDescent="0.25">
      <c r="A3332" s="56"/>
      <c r="B3332" s="70"/>
      <c r="C3332" s="76"/>
      <c r="D3332" s="73"/>
      <c r="E3332" s="79"/>
      <c r="F3332" s="56"/>
      <c r="G3332" s="13" t="str">
        <f t="shared" si="721"/>
        <v/>
      </c>
      <c r="H3332" s="56"/>
      <c r="K3332" s="128"/>
      <c r="L3332" s="128"/>
      <c r="M3332" s="128"/>
      <c r="N3332" s="84" t="str">
        <f t="shared" si="722"/>
        <v/>
      </c>
      <c r="O3332" s="128"/>
      <c r="P3332" s="84" t="str">
        <f t="shared" si="723"/>
        <v/>
      </c>
      <c r="Q3332" s="84" t="str">
        <f t="shared" si="720"/>
        <v/>
      </c>
      <c r="R3332" s="84" t="str">
        <f t="shared" si="724"/>
        <v/>
      </c>
      <c r="S3332" s="84" t="str">
        <f t="shared" si="725"/>
        <v/>
      </c>
      <c r="U3332" s="84" t="str">
        <f t="shared" si="726"/>
        <v/>
      </c>
      <c r="W3332" s="108" t="str">
        <f>IF($N3332="", "", SUM($D$11:$D3332))</f>
        <v/>
      </c>
      <c r="X3332" s="111" t="str">
        <f t="shared" si="727"/>
        <v/>
      </c>
      <c r="Y3332" s="114" t="str">
        <f t="shared" si="731"/>
        <v/>
      </c>
      <c r="Z3332" s="111" t="str">
        <f>IF(X3332="", "", X3332-SUM($Z$11:$Z3331))</f>
        <v/>
      </c>
      <c r="AA3332" s="111" t="str">
        <f>IF($Y3332="", "", $Y3332-SUM($AA$11:$AA3331))</f>
        <v/>
      </c>
      <c r="AB3332" s="111" t="str">
        <f t="shared" si="732"/>
        <v/>
      </c>
      <c r="AC3332" s="121" t="str">
        <f t="shared" si="728"/>
        <v/>
      </c>
      <c r="AD3332" s="122" t="str">
        <f t="shared" si="729"/>
        <v/>
      </c>
      <c r="AE3332" s="123" t="str">
        <f t="shared" si="733"/>
        <v/>
      </c>
      <c r="AG3332" s="150" t="str">
        <f t="shared" si="730"/>
        <v/>
      </c>
    </row>
    <row r="3333" spans="1:33" x14ac:dyDescent="0.25">
      <c r="A3333" s="56"/>
      <c r="B3333" s="70"/>
      <c r="C3333" s="76"/>
      <c r="D3333" s="73"/>
      <c r="E3333" s="79"/>
      <c r="F3333" s="56"/>
      <c r="G3333" s="13" t="str">
        <f t="shared" si="721"/>
        <v/>
      </c>
      <c r="H3333" s="56"/>
      <c r="K3333" s="128"/>
      <c r="L3333" s="128"/>
      <c r="M3333" s="128"/>
      <c r="N3333" s="84" t="str">
        <f t="shared" si="722"/>
        <v/>
      </c>
      <c r="O3333" s="128"/>
      <c r="P3333" s="84" t="str">
        <f t="shared" si="723"/>
        <v/>
      </c>
      <c r="Q3333" s="84" t="str">
        <f t="shared" si="720"/>
        <v/>
      </c>
      <c r="R3333" s="84" t="str">
        <f t="shared" si="724"/>
        <v/>
      </c>
      <c r="S3333" s="84" t="str">
        <f t="shared" si="725"/>
        <v/>
      </c>
      <c r="U3333" s="84" t="str">
        <f t="shared" si="726"/>
        <v/>
      </c>
      <c r="W3333" s="108" t="str">
        <f>IF($N3333="", "", SUM($D$11:$D3333))</f>
        <v/>
      </c>
      <c r="X3333" s="111" t="str">
        <f t="shared" si="727"/>
        <v/>
      </c>
      <c r="Y3333" s="114" t="str">
        <f t="shared" si="731"/>
        <v/>
      </c>
      <c r="Z3333" s="111" t="str">
        <f>IF(X3333="", "", X3333-SUM($Z$11:$Z3332))</f>
        <v/>
      </c>
      <c r="AA3333" s="111" t="str">
        <f>IF($Y3333="", "", $Y3333-SUM($AA$11:$AA3332))</f>
        <v/>
      </c>
      <c r="AB3333" s="111" t="str">
        <f t="shared" si="732"/>
        <v/>
      </c>
      <c r="AC3333" s="121" t="str">
        <f t="shared" si="728"/>
        <v/>
      </c>
      <c r="AD3333" s="122" t="str">
        <f t="shared" si="729"/>
        <v/>
      </c>
      <c r="AE3333" s="123" t="str">
        <f t="shared" si="733"/>
        <v/>
      </c>
      <c r="AG3333" s="150" t="str">
        <f t="shared" si="730"/>
        <v/>
      </c>
    </row>
    <row r="3334" spans="1:33" x14ac:dyDescent="0.25">
      <c r="A3334" s="56"/>
      <c r="B3334" s="70"/>
      <c r="C3334" s="76"/>
      <c r="D3334" s="73"/>
      <c r="E3334" s="79"/>
      <c r="F3334" s="56"/>
      <c r="G3334" s="13" t="str">
        <f t="shared" si="721"/>
        <v/>
      </c>
      <c r="H3334" s="56"/>
      <c r="K3334" s="128"/>
      <c r="L3334" s="128"/>
      <c r="M3334" s="128"/>
      <c r="N3334" s="84" t="str">
        <f t="shared" si="722"/>
        <v/>
      </c>
      <c r="O3334" s="128"/>
      <c r="P3334" s="84" t="str">
        <f t="shared" si="723"/>
        <v/>
      </c>
      <c r="Q3334" s="84" t="str">
        <f t="shared" si="720"/>
        <v/>
      </c>
      <c r="R3334" s="84" t="str">
        <f t="shared" si="724"/>
        <v/>
      </c>
      <c r="S3334" s="84" t="str">
        <f t="shared" si="725"/>
        <v/>
      </c>
      <c r="U3334" s="84" t="str">
        <f t="shared" si="726"/>
        <v/>
      </c>
      <c r="W3334" s="108" t="str">
        <f>IF($N3334="", "", SUM($D$11:$D3334))</f>
        <v/>
      </c>
      <c r="X3334" s="111" t="str">
        <f t="shared" si="727"/>
        <v/>
      </c>
      <c r="Y3334" s="114" t="str">
        <f t="shared" si="731"/>
        <v/>
      </c>
      <c r="Z3334" s="111" t="str">
        <f>IF(X3334="", "", X3334-SUM($Z$11:$Z3333))</f>
        <v/>
      </c>
      <c r="AA3334" s="111" t="str">
        <f>IF($Y3334="", "", $Y3334-SUM($AA$11:$AA3333))</f>
        <v/>
      </c>
      <c r="AB3334" s="111" t="str">
        <f t="shared" si="732"/>
        <v/>
      </c>
      <c r="AC3334" s="121" t="str">
        <f t="shared" si="728"/>
        <v/>
      </c>
      <c r="AD3334" s="122" t="str">
        <f t="shared" si="729"/>
        <v/>
      </c>
      <c r="AE3334" s="123" t="str">
        <f t="shared" si="733"/>
        <v/>
      </c>
      <c r="AG3334" s="150" t="str">
        <f t="shared" si="730"/>
        <v/>
      </c>
    </row>
    <row r="3335" spans="1:33" x14ac:dyDescent="0.25">
      <c r="A3335" s="56"/>
      <c r="B3335" s="70"/>
      <c r="C3335" s="76"/>
      <c r="D3335" s="73"/>
      <c r="E3335" s="79"/>
      <c r="F3335" s="56"/>
      <c r="G3335" s="13" t="str">
        <f t="shared" si="721"/>
        <v/>
      </c>
      <c r="H3335" s="56"/>
      <c r="K3335" s="128"/>
      <c r="L3335" s="128"/>
      <c r="M3335" s="128"/>
      <c r="N3335" s="84" t="str">
        <f t="shared" si="722"/>
        <v/>
      </c>
      <c r="O3335" s="128"/>
      <c r="P3335" s="84" t="str">
        <f t="shared" si="723"/>
        <v/>
      </c>
      <c r="Q3335" s="84" t="str">
        <f t="shared" si="720"/>
        <v/>
      </c>
      <c r="R3335" s="84" t="str">
        <f t="shared" si="724"/>
        <v/>
      </c>
      <c r="S3335" s="84" t="str">
        <f t="shared" si="725"/>
        <v/>
      </c>
      <c r="U3335" s="84" t="str">
        <f t="shared" si="726"/>
        <v/>
      </c>
      <c r="W3335" s="108" t="str">
        <f>IF($N3335="", "", SUM($D$11:$D3335))</f>
        <v/>
      </c>
      <c r="X3335" s="111" t="str">
        <f t="shared" si="727"/>
        <v/>
      </c>
      <c r="Y3335" s="114" t="str">
        <f t="shared" si="731"/>
        <v/>
      </c>
      <c r="Z3335" s="111" t="str">
        <f>IF(X3335="", "", X3335-SUM($Z$11:$Z3334))</f>
        <v/>
      </c>
      <c r="AA3335" s="111" t="str">
        <f>IF($Y3335="", "", $Y3335-SUM($AA$11:$AA3334))</f>
        <v/>
      </c>
      <c r="AB3335" s="111" t="str">
        <f t="shared" si="732"/>
        <v/>
      </c>
      <c r="AC3335" s="121" t="str">
        <f t="shared" si="728"/>
        <v/>
      </c>
      <c r="AD3335" s="122" t="str">
        <f t="shared" si="729"/>
        <v/>
      </c>
      <c r="AE3335" s="123" t="str">
        <f t="shared" si="733"/>
        <v/>
      </c>
      <c r="AG3335" s="150" t="str">
        <f t="shared" si="730"/>
        <v/>
      </c>
    </row>
    <row r="3336" spans="1:33" x14ac:dyDescent="0.25">
      <c r="A3336" s="56"/>
      <c r="B3336" s="70"/>
      <c r="C3336" s="76"/>
      <c r="D3336" s="73"/>
      <c r="E3336" s="79"/>
      <c r="F3336" s="56"/>
      <c r="G3336" s="13" t="str">
        <f t="shared" si="721"/>
        <v/>
      </c>
      <c r="H3336" s="56"/>
      <c r="K3336" s="128"/>
      <c r="L3336" s="128"/>
      <c r="M3336" s="128"/>
      <c r="N3336" s="84" t="str">
        <f t="shared" si="722"/>
        <v/>
      </c>
      <c r="O3336" s="128"/>
      <c r="P3336" s="84" t="str">
        <f t="shared" si="723"/>
        <v/>
      </c>
      <c r="Q3336" s="84" t="str">
        <f t="shared" si="720"/>
        <v/>
      </c>
      <c r="R3336" s="84" t="str">
        <f t="shared" si="724"/>
        <v/>
      </c>
      <c r="S3336" s="84" t="str">
        <f t="shared" si="725"/>
        <v/>
      </c>
      <c r="U3336" s="84" t="str">
        <f t="shared" si="726"/>
        <v/>
      </c>
      <c r="W3336" s="108" t="str">
        <f>IF($N3336="", "", SUM($D$11:$D3336))</f>
        <v/>
      </c>
      <c r="X3336" s="111" t="str">
        <f t="shared" si="727"/>
        <v/>
      </c>
      <c r="Y3336" s="114" t="str">
        <f t="shared" si="731"/>
        <v/>
      </c>
      <c r="Z3336" s="111" t="str">
        <f>IF(X3336="", "", X3336-SUM($Z$11:$Z3335))</f>
        <v/>
      </c>
      <c r="AA3336" s="111" t="str">
        <f>IF($Y3336="", "", $Y3336-SUM($AA$11:$AA3335))</f>
        <v/>
      </c>
      <c r="AB3336" s="111" t="str">
        <f t="shared" si="732"/>
        <v/>
      </c>
      <c r="AC3336" s="121" t="str">
        <f t="shared" si="728"/>
        <v/>
      </c>
      <c r="AD3336" s="122" t="str">
        <f t="shared" si="729"/>
        <v/>
      </c>
      <c r="AE3336" s="123" t="str">
        <f t="shared" si="733"/>
        <v/>
      </c>
      <c r="AG3336" s="150" t="str">
        <f t="shared" si="730"/>
        <v/>
      </c>
    </row>
    <row r="3337" spans="1:33" x14ac:dyDescent="0.25">
      <c r="A3337" s="56"/>
      <c r="B3337" s="70"/>
      <c r="C3337" s="76"/>
      <c r="D3337" s="73"/>
      <c r="E3337" s="79"/>
      <c r="F3337" s="56"/>
      <c r="G3337" s="13" t="str">
        <f t="shared" si="721"/>
        <v/>
      </c>
      <c r="H3337" s="56"/>
      <c r="K3337" s="128"/>
      <c r="L3337" s="128"/>
      <c r="M3337" s="128"/>
      <c r="N3337" s="84" t="str">
        <f t="shared" si="722"/>
        <v/>
      </c>
      <c r="O3337" s="128"/>
      <c r="P3337" s="84" t="str">
        <f t="shared" si="723"/>
        <v/>
      </c>
      <c r="Q3337" s="84" t="str">
        <f t="shared" si="720"/>
        <v/>
      </c>
      <c r="R3337" s="84" t="str">
        <f t="shared" si="724"/>
        <v/>
      </c>
      <c r="S3337" s="84" t="str">
        <f t="shared" si="725"/>
        <v/>
      </c>
      <c r="U3337" s="84" t="str">
        <f t="shared" si="726"/>
        <v/>
      </c>
      <c r="W3337" s="108" t="str">
        <f>IF($N3337="", "", SUM($D$11:$D3337))</f>
        <v/>
      </c>
      <c r="X3337" s="111" t="str">
        <f t="shared" si="727"/>
        <v/>
      </c>
      <c r="Y3337" s="114" t="str">
        <f t="shared" si="731"/>
        <v/>
      </c>
      <c r="Z3337" s="111" t="str">
        <f>IF(X3337="", "", X3337-SUM($Z$11:$Z3336))</f>
        <v/>
      </c>
      <c r="AA3337" s="111" t="str">
        <f>IF($Y3337="", "", $Y3337-SUM($AA$11:$AA3336))</f>
        <v/>
      </c>
      <c r="AB3337" s="111" t="str">
        <f t="shared" si="732"/>
        <v/>
      </c>
      <c r="AC3337" s="121" t="str">
        <f t="shared" si="728"/>
        <v/>
      </c>
      <c r="AD3337" s="122" t="str">
        <f t="shared" si="729"/>
        <v/>
      </c>
      <c r="AE3337" s="123" t="str">
        <f t="shared" si="733"/>
        <v/>
      </c>
      <c r="AG3337" s="150" t="str">
        <f t="shared" si="730"/>
        <v/>
      </c>
    </row>
    <row r="3338" spans="1:33" x14ac:dyDescent="0.25">
      <c r="A3338" s="56"/>
      <c r="B3338" s="70"/>
      <c r="C3338" s="76"/>
      <c r="D3338" s="73"/>
      <c r="E3338" s="79"/>
      <c r="F3338" s="56"/>
      <c r="G3338" s="13" t="str">
        <f t="shared" si="721"/>
        <v/>
      </c>
      <c r="H3338" s="56"/>
      <c r="K3338" s="128"/>
      <c r="L3338" s="128"/>
      <c r="M3338" s="128"/>
      <c r="N3338" s="84" t="str">
        <f t="shared" si="722"/>
        <v/>
      </c>
      <c r="O3338" s="128"/>
      <c r="P3338" s="84" t="str">
        <f t="shared" si="723"/>
        <v/>
      </c>
      <c r="Q3338" s="84" t="str">
        <f t="shared" si="720"/>
        <v/>
      </c>
      <c r="R3338" s="84" t="str">
        <f t="shared" si="724"/>
        <v/>
      </c>
      <c r="S3338" s="84" t="str">
        <f t="shared" si="725"/>
        <v/>
      </c>
      <c r="U3338" s="84" t="str">
        <f t="shared" si="726"/>
        <v/>
      </c>
      <c r="W3338" s="108" t="str">
        <f>IF($N3338="", "", SUM($D$11:$D3338))</f>
        <v/>
      </c>
      <c r="X3338" s="111" t="str">
        <f t="shared" si="727"/>
        <v/>
      </c>
      <c r="Y3338" s="114" t="str">
        <f t="shared" si="731"/>
        <v/>
      </c>
      <c r="Z3338" s="111" t="str">
        <f>IF(X3338="", "", X3338-SUM($Z$11:$Z3337))</f>
        <v/>
      </c>
      <c r="AA3338" s="111" t="str">
        <f>IF($Y3338="", "", $Y3338-SUM($AA$11:$AA3337))</f>
        <v/>
      </c>
      <c r="AB3338" s="111" t="str">
        <f t="shared" si="732"/>
        <v/>
      </c>
      <c r="AC3338" s="121" t="str">
        <f t="shared" si="728"/>
        <v/>
      </c>
      <c r="AD3338" s="122" t="str">
        <f t="shared" si="729"/>
        <v/>
      </c>
      <c r="AE3338" s="123" t="str">
        <f t="shared" si="733"/>
        <v/>
      </c>
      <c r="AG3338" s="150" t="str">
        <f t="shared" si="730"/>
        <v/>
      </c>
    </row>
    <row r="3339" spans="1:33" x14ac:dyDescent="0.25">
      <c r="A3339" s="56"/>
      <c r="B3339" s="70"/>
      <c r="C3339" s="76"/>
      <c r="D3339" s="73"/>
      <c r="E3339" s="79"/>
      <c r="F3339" s="56"/>
      <c r="G3339" s="13" t="str">
        <f t="shared" si="721"/>
        <v/>
      </c>
      <c r="H3339" s="56"/>
      <c r="K3339" s="128"/>
      <c r="L3339" s="128"/>
      <c r="M3339" s="128"/>
      <c r="N3339" s="84" t="str">
        <f t="shared" si="722"/>
        <v/>
      </c>
      <c r="O3339" s="128"/>
      <c r="P3339" s="84" t="str">
        <f t="shared" si="723"/>
        <v/>
      </c>
      <c r="Q3339" s="84" t="str">
        <f t="shared" ref="Q3339:Q3402" si="734">IF($N3339="", "", IF(AND(Q$5="X", C3339=""), $N$6, IF(AND(NOT(C3339=""), COUNTIF(L$11:L$17, C3339)=0), $N$7, "")))</f>
        <v/>
      </c>
      <c r="R3339" s="84" t="str">
        <f t="shared" si="724"/>
        <v/>
      </c>
      <c r="S3339" s="84" t="str">
        <f t="shared" si="725"/>
        <v/>
      </c>
      <c r="U3339" s="84" t="str">
        <f t="shared" si="726"/>
        <v/>
      </c>
      <c r="W3339" s="108" t="str">
        <f>IF($N3339="", "", SUM($D$11:$D3339))</f>
        <v/>
      </c>
      <c r="X3339" s="111" t="str">
        <f t="shared" si="727"/>
        <v/>
      </c>
      <c r="Y3339" s="114" t="str">
        <f t="shared" si="731"/>
        <v/>
      </c>
      <c r="Z3339" s="111" t="str">
        <f>IF(X3339="", "", X3339-SUM($Z$11:$Z3338))</f>
        <v/>
      </c>
      <c r="AA3339" s="111" t="str">
        <f>IF($Y3339="", "", $Y3339-SUM($AA$11:$AA3338))</f>
        <v/>
      </c>
      <c r="AB3339" s="111" t="str">
        <f t="shared" si="732"/>
        <v/>
      </c>
      <c r="AC3339" s="121" t="str">
        <f t="shared" si="728"/>
        <v/>
      </c>
      <c r="AD3339" s="122" t="str">
        <f t="shared" si="729"/>
        <v/>
      </c>
      <c r="AE3339" s="123" t="str">
        <f t="shared" si="733"/>
        <v/>
      </c>
      <c r="AG3339" s="150" t="str">
        <f t="shared" si="730"/>
        <v/>
      </c>
    </row>
    <row r="3340" spans="1:33" x14ac:dyDescent="0.25">
      <c r="A3340" s="56"/>
      <c r="B3340" s="70"/>
      <c r="C3340" s="76"/>
      <c r="D3340" s="73"/>
      <c r="E3340" s="79"/>
      <c r="F3340" s="56"/>
      <c r="G3340" s="13" t="str">
        <f t="shared" ref="G3340:G3403" si="735">IF($B3340="", "", TEXT($B3340, "mmm"))</f>
        <v/>
      </c>
      <c r="H3340" s="56"/>
      <c r="K3340" s="128"/>
      <c r="L3340" s="128"/>
      <c r="M3340" s="128"/>
      <c r="N3340" s="84" t="str">
        <f t="shared" ref="N3340:N3403" si="736">IF(COUNTIF($B3340:$E3340, "")=4, "", "X")</f>
        <v/>
      </c>
      <c r="O3340" s="128"/>
      <c r="P3340" s="84" t="str">
        <f t="shared" ref="P3340:P3403" si="737">IF($N3340="", "", IF(AND(P$5="X", B3340=""), $N$6, IFERROR(IF(AND(NOT(B3340=""), OR(ISNUMBER(B3340)=FALSE, B3340&lt;$L$2, B3340&gt;$L$3)), $N$7, ""), $N$7)))</f>
        <v/>
      </c>
      <c r="Q3340" s="84" t="str">
        <f t="shared" si="734"/>
        <v/>
      </c>
      <c r="R3340" s="84" t="str">
        <f t="shared" ref="R3340:R3403" si="738">IF($N3340="", "", IF(AND(R$5="X", D3340=""), $N$6, IF(AND(NOT(D3340=""), ISNUMBER(D3340)=FALSE), $N$7, "")))</f>
        <v/>
      </c>
      <c r="S3340" s="84" t="str">
        <f t="shared" ref="S3340:S3403" si="739">IF($N3340="", "", IF(AND(S$5="X", E3340=""), $N$6, ""))</f>
        <v/>
      </c>
      <c r="U3340" s="84" t="str">
        <f t="shared" ref="U3340:U3403" si="740">IF($B3340="", "", TEXT($B3340, "mmm yyyy"))</f>
        <v/>
      </c>
      <c r="W3340" s="108" t="str">
        <f>IF($N3340="", "", SUM($D$11:$D3340))</f>
        <v/>
      </c>
      <c r="X3340" s="111" t="str">
        <f t="shared" ref="X3340:X3403" si="741">IF(W3340="", "", IF(W3340&lt;=$X$4, W3340, $X$4))</f>
        <v/>
      </c>
      <c r="Y3340" s="114" t="str">
        <f t="shared" si="731"/>
        <v/>
      </c>
      <c r="Z3340" s="111" t="str">
        <f>IF(X3340="", "", X3340-SUM($Z$11:$Z3339))</f>
        <v/>
      </c>
      <c r="AA3340" s="111" t="str">
        <f>IF($Y3340="", "", $Y3340-SUM($AA$11:$AA3339))</f>
        <v/>
      </c>
      <c r="AB3340" s="111" t="str">
        <f t="shared" si="732"/>
        <v/>
      </c>
      <c r="AC3340" s="121" t="str">
        <f t="shared" ref="AC3340:AC3403" si="742">IF($N3340="", "", $Z3340*$AC$4)</f>
        <v/>
      </c>
      <c r="AD3340" s="122" t="str">
        <f t="shared" ref="AD3340:AD3403" si="743">IF($N3340="", "", $AA3340*$AC$5)</f>
        <v/>
      </c>
      <c r="AE3340" s="123" t="str">
        <f t="shared" si="733"/>
        <v/>
      </c>
      <c r="AG3340" s="150" t="str">
        <f t="shared" ref="AG3340:AG3403" si="744">IF(OR($U3340="", $C3340=""), "", CONCATENATE($C3340, " - ", $U3340))</f>
        <v/>
      </c>
    </row>
    <row r="3341" spans="1:33" x14ac:dyDescent="0.25">
      <c r="A3341" s="56"/>
      <c r="B3341" s="70"/>
      <c r="C3341" s="76"/>
      <c r="D3341" s="73"/>
      <c r="E3341" s="79"/>
      <c r="F3341" s="56"/>
      <c r="G3341" s="13" t="str">
        <f t="shared" si="735"/>
        <v/>
      </c>
      <c r="H3341" s="56"/>
      <c r="K3341" s="128"/>
      <c r="L3341" s="128"/>
      <c r="M3341" s="128"/>
      <c r="N3341" s="84" t="str">
        <f t="shared" si="736"/>
        <v/>
      </c>
      <c r="O3341" s="128"/>
      <c r="P3341" s="84" t="str">
        <f t="shared" si="737"/>
        <v/>
      </c>
      <c r="Q3341" s="84" t="str">
        <f t="shared" si="734"/>
        <v/>
      </c>
      <c r="R3341" s="84" t="str">
        <f t="shared" si="738"/>
        <v/>
      </c>
      <c r="S3341" s="84" t="str">
        <f t="shared" si="739"/>
        <v/>
      </c>
      <c r="U3341" s="84" t="str">
        <f t="shared" si="740"/>
        <v/>
      </c>
      <c r="W3341" s="108" t="str">
        <f>IF($N3341="", "", SUM($D$11:$D3341))</f>
        <v/>
      </c>
      <c r="X3341" s="111" t="str">
        <f t="shared" si="741"/>
        <v/>
      </c>
      <c r="Y3341" s="114" t="str">
        <f t="shared" si="731"/>
        <v/>
      </c>
      <c r="Z3341" s="111" t="str">
        <f>IF(X3341="", "", X3341-SUM($Z$11:$Z3340))</f>
        <v/>
      </c>
      <c r="AA3341" s="111" t="str">
        <f>IF($Y3341="", "", $Y3341-SUM($AA$11:$AA3340))</f>
        <v/>
      </c>
      <c r="AB3341" s="111" t="str">
        <f t="shared" si="732"/>
        <v/>
      </c>
      <c r="AC3341" s="121" t="str">
        <f t="shared" si="742"/>
        <v/>
      </c>
      <c r="AD3341" s="122" t="str">
        <f t="shared" si="743"/>
        <v/>
      </c>
      <c r="AE3341" s="123" t="str">
        <f t="shared" si="733"/>
        <v/>
      </c>
      <c r="AG3341" s="150" t="str">
        <f t="shared" si="744"/>
        <v/>
      </c>
    </row>
    <row r="3342" spans="1:33" x14ac:dyDescent="0.25">
      <c r="A3342" s="56"/>
      <c r="B3342" s="70"/>
      <c r="C3342" s="76"/>
      <c r="D3342" s="73"/>
      <c r="E3342" s="79"/>
      <c r="F3342" s="56"/>
      <c r="G3342" s="13" t="str">
        <f t="shared" si="735"/>
        <v/>
      </c>
      <c r="H3342" s="56"/>
      <c r="K3342" s="128"/>
      <c r="L3342" s="128"/>
      <c r="M3342" s="128"/>
      <c r="N3342" s="84" t="str">
        <f t="shared" si="736"/>
        <v/>
      </c>
      <c r="O3342" s="128"/>
      <c r="P3342" s="84" t="str">
        <f t="shared" si="737"/>
        <v/>
      </c>
      <c r="Q3342" s="84" t="str">
        <f t="shared" si="734"/>
        <v/>
      </c>
      <c r="R3342" s="84" t="str">
        <f t="shared" si="738"/>
        <v/>
      </c>
      <c r="S3342" s="84" t="str">
        <f t="shared" si="739"/>
        <v/>
      </c>
      <c r="U3342" s="84" t="str">
        <f t="shared" si="740"/>
        <v/>
      </c>
      <c r="W3342" s="108" t="str">
        <f>IF($N3342="", "", SUM($D$11:$D3342))</f>
        <v/>
      </c>
      <c r="X3342" s="111" t="str">
        <f t="shared" si="741"/>
        <v/>
      </c>
      <c r="Y3342" s="114" t="str">
        <f t="shared" ref="Y3342:Y3405" si="745">IF(W3342="", "", IF(W3342&lt;=$X$4, 0, W3342-$X$4))</f>
        <v/>
      </c>
      <c r="Z3342" s="111" t="str">
        <f>IF(X3342="", "", X3342-SUM($Z$11:$Z3341))</f>
        <v/>
      </c>
      <c r="AA3342" s="111" t="str">
        <f>IF($Y3342="", "", $Y3342-SUM($AA$11:$AA3341))</f>
        <v/>
      </c>
      <c r="AB3342" s="111" t="str">
        <f t="shared" ref="AB3342:AB3405" si="746">IF($N3342="", "", SUM(Z3342:AA3342))</f>
        <v/>
      </c>
      <c r="AC3342" s="121" t="str">
        <f t="shared" si="742"/>
        <v/>
      </c>
      <c r="AD3342" s="122" t="str">
        <f t="shared" si="743"/>
        <v/>
      </c>
      <c r="AE3342" s="123" t="str">
        <f t="shared" ref="AE3342:AE3405" si="747">IF($N3342="", "", SUM(AC3342:AD3342))</f>
        <v/>
      </c>
      <c r="AG3342" s="150" t="str">
        <f t="shared" si="744"/>
        <v/>
      </c>
    </row>
    <row r="3343" spans="1:33" x14ac:dyDescent="0.25">
      <c r="A3343" s="56"/>
      <c r="B3343" s="70"/>
      <c r="C3343" s="76"/>
      <c r="D3343" s="73"/>
      <c r="E3343" s="79"/>
      <c r="F3343" s="56"/>
      <c r="G3343" s="13" t="str">
        <f t="shared" si="735"/>
        <v/>
      </c>
      <c r="H3343" s="56"/>
      <c r="K3343" s="128"/>
      <c r="L3343" s="128"/>
      <c r="M3343" s="128"/>
      <c r="N3343" s="84" t="str">
        <f t="shared" si="736"/>
        <v/>
      </c>
      <c r="O3343" s="128"/>
      <c r="P3343" s="84" t="str">
        <f t="shared" si="737"/>
        <v/>
      </c>
      <c r="Q3343" s="84" t="str">
        <f t="shared" si="734"/>
        <v/>
      </c>
      <c r="R3343" s="84" t="str">
        <f t="shared" si="738"/>
        <v/>
      </c>
      <c r="S3343" s="84" t="str">
        <f t="shared" si="739"/>
        <v/>
      </c>
      <c r="U3343" s="84" t="str">
        <f t="shared" si="740"/>
        <v/>
      </c>
      <c r="W3343" s="108" t="str">
        <f>IF($N3343="", "", SUM($D$11:$D3343))</f>
        <v/>
      </c>
      <c r="X3343" s="111" t="str">
        <f t="shared" si="741"/>
        <v/>
      </c>
      <c r="Y3343" s="114" t="str">
        <f t="shared" si="745"/>
        <v/>
      </c>
      <c r="Z3343" s="111" t="str">
        <f>IF(X3343="", "", X3343-SUM($Z$11:$Z3342))</f>
        <v/>
      </c>
      <c r="AA3343" s="111" t="str">
        <f>IF($Y3343="", "", $Y3343-SUM($AA$11:$AA3342))</f>
        <v/>
      </c>
      <c r="AB3343" s="111" t="str">
        <f t="shared" si="746"/>
        <v/>
      </c>
      <c r="AC3343" s="121" t="str">
        <f t="shared" si="742"/>
        <v/>
      </c>
      <c r="AD3343" s="122" t="str">
        <f t="shared" si="743"/>
        <v/>
      </c>
      <c r="AE3343" s="123" t="str">
        <f t="shared" si="747"/>
        <v/>
      </c>
      <c r="AG3343" s="150" t="str">
        <f t="shared" si="744"/>
        <v/>
      </c>
    </row>
    <row r="3344" spans="1:33" x14ac:dyDescent="0.25">
      <c r="A3344" s="56"/>
      <c r="B3344" s="70"/>
      <c r="C3344" s="76"/>
      <c r="D3344" s="73"/>
      <c r="E3344" s="79"/>
      <c r="F3344" s="56"/>
      <c r="G3344" s="13" t="str">
        <f t="shared" si="735"/>
        <v/>
      </c>
      <c r="H3344" s="56"/>
      <c r="K3344" s="128"/>
      <c r="L3344" s="128"/>
      <c r="M3344" s="128"/>
      <c r="N3344" s="84" t="str">
        <f t="shared" si="736"/>
        <v/>
      </c>
      <c r="O3344" s="128"/>
      <c r="P3344" s="84" t="str">
        <f t="shared" si="737"/>
        <v/>
      </c>
      <c r="Q3344" s="84" t="str">
        <f t="shared" si="734"/>
        <v/>
      </c>
      <c r="R3344" s="84" t="str">
        <f t="shared" si="738"/>
        <v/>
      </c>
      <c r="S3344" s="84" t="str">
        <f t="shared" si="739"/>
        <v/>
      </c>
      <c r="U3344" s="84" t="str">
        <f t="shared" si="740"/>
        <v/>
      </c>
      <c r="W3344" s="108" t="str">
        <f>IF($N3344="", "", SUM($D$11:$D3344))</f>
        <v/>
      </c>
      <c r="X3344" s="111" t="str">
        <f t="shared" si="741"/>
        <v/>
      </c>
      <c r="Y3344" s="114" t="str">
        <f t="shared" si="745"/>
        <v/>
      </c>
      <c r="Z3344" s="111" t="str">
        <f>IF(X3344="", "", X3344-SUM($Z$11:$Z3343))</f>
        <v/>
      </c>
      <c r="AA3344" s="111" t="str">
        <f>IF($Y3344="", "", $Y3344-SUM($AA$11:$AA3343))</f>
        <v/>
      </c>
      <c r="AB3344" s="111" t="str">
        <f t="shared" si="746"/>
        <v/>
      </c>
      <c r="AC3344" s="121" t="str">
        <f t="shared" si="742"/>
        <v/>
      </c>
      <c r="AD3344" s="122" t="str">
        <f t="shared" si="743"/>
        <v/>
      </c>
      <c r="AE3344" s="123" t="str">
        <f t="shared" si="747"/>
        <v/>
      </c>
      <c r="AG3344" s="150" t="str">
        <f t="shared" si="744"/>
        <v/>
      </c>
    </row>
    <row r="3345" spans="1:33" x14ac:dyDescent="0.25">
      <c r="A3345" s="56"/>
      <c r="B3345" s="70"/>
      <c r="C3345" s="76"/>
      <c r="D3345" s="73"/>
      <c r="E3345" s="79"/>
      <c r="F3345" s="56"/>
      <c r="G3345" s="13" t="str">
        <f t="shared" si="735"/>
        <v/>
      </c>
      <c r="H3345" s="56"/>
      <c r="K3345" s="128"/>
      <c r="L3345" s="128"/>
      <c r="M3345" s="128"/>
      <c r="N3345" s="84" t="str">
        <f t="shared" si="736"/>
        <v/>
      </c>
      <c r="O3345" s="128"/>
      <c r="P3345" s="84" t="str">
        <f t="shared" si="737"/>
        <v/>
      </c>
      <c r="Q3345" s="84" t="str">
        <f t="shared" si="734"/>
        <v/>
      </c>
      <c r="R3345" s="84" t="str">
        <f t="shared" si="738"/>
        <v/>
      </c>
      <c r="S3345" s="84" t="str">
        <f t="shared" si="739"/>
        <v/>
      </c>
      <c r="U3345" s="84" t="str">
        <f t="shared" si="740"/>
        <v/>
      </c>
      <c r="W3345" s="108" t="str">
        <f>IF($N3345="", "", SUM($D$11:$D3345))</f>
        <v/>
      </c>
      <c r="X3345" s="111" t="str">
        <f t="shared" si="741"/>
        <v/>
      </c>
      <c r="Y3345" s="114" t="str">
        <f t="shared" si="745"/>
        <v/>
      </c>
      <c r="Z3345" s="111" t="str">
        <f>IF(X3345="", "", X3345-SUM($Z$11:$Z3344))</f>
        <v/>
      </c>
      <c r="AA3345" s="111" t="str">
        <f>IF($Y3345="", "", $Y3345-SUM($AA$11:$AA3344))</f>
        <v/>
      </c>
      <c r="AB3345" s="111" t="str">
        <f t="shared" si="746"/>
        <v/>
      </c>
      <c r="AC3345" s="121" t="str">
        <f t="shared" si="742"/>
        <v/>
      </c>
      <c r="AD3345" s="122" t="str">
        <f t="shared" si="743"/>
        <v/>
      </c>
      <c r="AE3345" s="123" t="str">
        <f t="shared" si="747"/>
        <v/>
      </c>
      <c r="AG3345" s="150" t="str">
        <f t="shared" si="744"/>
        <v/>
      </c>
    </row>
    <row r="3346" spans="1:33" x14ac:dyDescent="0.25">
      <c r="A3346" s="56"/>
      <c r="B3346" s="70"/>
      <c r="C3346" s="76"/>
      <c r="D3346" s="73"/>
      <c r="E3346" s="79"/>
      <c r="F3346" s="56"/>
      <c r="G3346" s="13" t="str">
        <f t="shared" si="735"/>
        <v/>
      </c>
      <c r="H3346" s="56"/>
      <c r="K3346" s="128"/>
      <c r="L3346" s="128"/>
      <c r="M3346" s="128"/>
      <c r="N3346" s="84" t="str">
        <f t="shared" si="736"/>
        <v/>
      </c>
      <c r="O3346" s="128"/>
      <c r="P3346" s="84" t="str">
        <f t="shared" si="737"/>
        <v/>
      </c>
      <c r="Q3346" s="84" t="str">
        <f t="shared" si="734"/>
        <v/>
      </c>
      <c r="R3346" s="84" t="str">
        <f t="shared" si="738"/>
        <v/>
      </c>
      <c r="S3346" s="84" t="str">
        <f t="shared" si="739"/>
        <v/>
      </c>
      <c r="U3346" s="84" t="str">
        <f t="shared" si="740"/>
        <v/>
      </c>
      <c r="W3346" s="108" t="str">
        <f>IF($N3346="", "", SUM($D$11:$D3346))</f>
        <v/>
      </c>
      <c r="X3346" s="111" t="str">
        <f t="shared" si="741"/>
        <v/>
      </c>
      <c r="Y3346" s="114" t="str">
        <f t="shared" si="745"/>
        <v/>
      </c>
      <c r="Z3346" s="111" t="str">
        <f>IF(X3346="", "", X3346-SUM($Z$11:$Z3345))</f>
        <v/>
      </c>
      <c r="AA3346" s="111" t="str">
        <f>IF($Y3346="", "", $Y3346-SUM($AA$11:$AA3345))</f>
        <v/>
      </c>
      <c r="AB3346" s="111" t="str">
        <f t="shared" si="746"/>
        <v/>
      </c>
      <c r="AC3346" s="121" t="str">
        <f t="shared" si="742"/>
        <v/>
      </c>
      <c r="AD3346" s="122" t="str">
        <f t="shared" si="743"/>
        <v/>
      </c>
      <c r="AE3346" s="123" t="str">
        <f t="shared" si="747"/>
        <v/>
      </c>
      <c r="AG3346" s="150" t="str">
        <f t="shared" si="744"/>
        <v/>
      </c>
    </row>
    <row r="3347" spans="1:33" x14ac:dyDescent="0.25">
      <c r="A3347" s="56"/>
      <c r="B3347" s="70"/>
      <c r="C3347" s="76"/>
      <c r="D3347" s="73"/>
      <c r="E3347" s="79"/>
      <c r="F3347" s="56"/>
      <c r="G3347" s="13" t="str">
        <f t="shared" si="735"/>
        <v/>
      </c>
      <c r="H3347" s="56"/>
      <c r="K3347" s="128"/>
      <c r="L3347" s="128"/>
      <c r="M3347" s="128"/>
      <c r="N3347" s="84" t="str">
        <f t="shared" si="736"/>
        <v/>
      </c>
      <c r="O3347" s="128"/>
      <c r="P3347" s="84" t="str">
        <f t="shared" si="737"/>
        <v/>
      </c>
      <c r="Q3347" s="84" t="str">
        <f t="shared" si="734"/>
        <v/>
      </c>
      <c r="R3347" s="84" t="str">
        <f t="shared" si="738"/>
        <v/>
      </c>
      <c r="S3347" s="84" t="str">
        <f t="shared" si="739"/>
        <v/>
      </c>
      <c r="U3347" s="84" t="str">
        <f t="shared" si="740"/>
        <v/>
      </c>
      <c r="W3347" s="108" t="str">
        <f>IF($N3347="", "", SUM($D$11:$D3347))</f>
        <v/>
      </c>
      <c r="X3347" s="111" t="str">
        <f t="shared" si="741"/>
        <v/>
      </c>
      <c r="Y3347" s="114" t="str">
        <f t="shared" si="745"/>
        <v/>
      </c>
      <c r="Z3347" s="111" t="str">
        <f>IF(X3347="", "", X3347-SUM($Z$11:$Z3346))</f>
        <v/>
      </c>
      <c r="AA3347" s="111" t="str">
        <f>IF($Y3347="", "", $Y3347-SUM($AA$11:$AA3346))</f>
        <v/>
      </c>
      <c r="AB3347" s="111" t="str">
        <f t="shared" si="746"/>
        <v/>
      </c>
      <c r="AC3347" s="121" t="str">
        <f t="shared" si="742"/>
        <v/>
      </c>
      <c r="AD3347" s="122" t="str">
        <f t="shared" si="743"/>
        <v/>
      </c>
      <c r="AE3347" s="123" t="str">
        <f t="shared" si="747"/>
        <v/>
      </c>
      <c r="AG3347" s="150" t="str">
        <f t="shared" si="744"/>
        <v/>
      </c>
    </row>
    <row r="3348" spans="1:33" x14ac:dyDescent="0.25">
      <c r="A3348" s="56"/>
      <c r="B3348" s="70"/>
      <c r="C3348" s="76"/>
      <c r="D3348" s="73"/>
      <c r="E3348" s="79"/>
      <c r="F3348" s="56"/>
      <c r="G3348" s="13" t="str">
        <f t="shared" si="735"/>
        <v/>
      </c>
      <c r="H3348" s="56"/>
      <c r="K3348" s="128"/>
      <c r="L3348" s="128"/>
      <c r="M3348" s="128"/>
      <c r="N3348" s="84" t="str">
        <f t="shared" si="736"/>
        <v/>
      </c>
      <c r="O3348" s="128"/>
      <c r="P3348" s="84" t="str">
        <f t="shared" si="737"/>
        <v/>
      </c>
      <c r="Q3348" s="84" t="str">
        <f t="shared" si="734"/>
        <v/>
      </c>
      <c r="R3348" s="84" t="str">
        <f t="shared" si="738"/>
        <v/>
      </c>
      <c r="S3348" s="84" t="str">
        <f t="shared" si="739"/>
        <v/>
      </c>
      <c r="U3348" s="84" t="str">
        <f t="shared" si="740"/>
        <v/>
      </c>
      <c r="W3348" s="108" t="str">
        <f>IF($N3348="", "", SUM($D$11:$D3348))</f>
        <v/>
      </c>
      <c r="X3348" s="111" t="str">
        <f t="shared" si="741"/>
        <v/>
      </c>
      <c r="Y3348" s="114" t="str">
        <f t="shared" si="745"/>
        <v/>
      </c>
      <c r="Z3348" s="111" t="str">
        <f>IF(X3348="", "", X3348-SUM($Z$11:$Z3347))</f>
        <v/>
      </c>
      <c r="AA3348" s="111" t="str">
        <f>IF($Y3348="", "", $Y3348-SUM($AA$11:$AA3347))</f>
        <v/>
      </c>
      <c r="AB3348" s="111" t="str">
        <f t="shared" si="746"/>
        <v/>
      </c>
      <c r="AC3348" s="121" t="str">
        <f t="shared" si="742"/>
        <v/>
      </c>
      <c r="AD3348" s="122" t="str">
        <f t="shared" si="743"/>
        <v/>
      </c>
      <c r="AE3348" s="123" t="str">
        <f t="shared" si="747"/>
        <v/>
      </c>
      <c r="AG3348" s="150" t="str">
        <f t="shared" si="744"/>
        <v/>
      </c>
    </row>
    <row r="3349" spans="1:33" x14ac:dyDescent="0.25">
      <c r="A3349" s="56"/>
      <c r="B3349" s="70"/>
      <c r="C3349" s="76"/>
      <c r="D3349" s="73"/>
      <c r="E3349" s="79"/>
      <c r="F3349" s="56"/>
      <c r="G3349" s="13" t="str">
        <f t="shared" si="735"/>
        <v/>
      </c>
      <c r="H3349" s="56"/>
      <c r="K3349" s="128"/>
      <c r="L3349" s="128"/>
      <c r="M3349" s="128"/>
      <c r="N3349" s="84" t="str">
        <f t="shared" si="736"/>
        <v/>
      </c>
      <c r="O3349" s="128"/>
      <c r="P3349" s="84" t="str">
        <f t="shared" si="737"/>
        <v/>
      </c>
      <c r="Q3349" s="84" t="str">
        <f t="shared" si="734"/>
        <v/>
      </c>
      <c r="R3349" s="84" t="str">
        <f t="shared" si="738"/>
        <v/>
      </c>
      <c r="S3349" s="84" t="str">
        <f t="shared" si="739"/>
        <v/>
      </c>
      <c r="U3349" s="84" t="str">
        <f t="shared" si="740"/>
        <v/>
      </c>
      <c r="W3349" s="108" t="str">
        <f>IF($N3349="", "", SUM($D$11:$D3349))</f>
        <v/>
      </c>
      <c r="X3349" s="111" t="str">
        <f t="shared" si="741"/>
        <v/>
      </c>
      <c r="Y3349" s="114" t="str">
        <f t="shared" si="745"/>
        <v/>
      </c>
      <c r="Z3349" s="111" t="str">
        <f>IF(X3349="", "", X3349-SUM($Z$11:$Z3348))</f>
        <v/>
      </c>
      <c r="AA3349" s="111" t="str">
        <f>IF($Y3349="", "", $Y3349-SUM($AA$11:$AA3348))</f>
        <v/>
      </c>
      <c r="AB3349" s="111" t="str">
        <f t="shared" si="746"/>
        <v/>
      </c>
      <c r="AC3349" s="121" t="str">
        <f t="shared" si="742"/>
        <v/>
      </c>
      <c r="AD3349" s="122" t="str">
        <f t="shared" si="743"/>
        <v/>
      </c>
      <c r="AE3349" s="123" t="str">
        <f t="shared" si="747"/>
        <v/>
      </c>
      <c r="AG3349" s="150" t="str">
        <f t="shared" si="744"/>
        <v/>
      </c>
    </row>
    <row r="3350" spans="1:33" x14ac:dyDescent="0.25">
      <c r="A3350" s="56"/>
      <c r="B3350" s="70"/>
      <c r="C3350" s="76"/>
      <c r="D3350" s="73"/>
      <c r="E3350" s="79"/>
      <c r="F3350" s="56"/>
      <c r="G3350" s="13" t="str">
        <f t="shared" si="735"/>
        <v/>
      </c>
      <c r="H3350" s="56"/>
      <c r="K3350" s="128"/>
      <c r="L3350" s="128"/>
      <c r="M3350" s="128"/>
      <c r="N3350" s="84" t="str">
        <f t="shared" si="736"/>
        <v/>
      </c>
      <c r="O3350" s="128"/>
      <c r="P3350" s="84" t="str">
        <f t="shared" si="737"/>
        <v/>
      </c>
      <c r="Q3350" s="84" t="str">
        <f t="shared" si="734"/>
        <v/>
      </c>
      <c r="R3350" s="84" t="str">
        <f t="shared" si="738"/>
        <v/>
      </c>
      <c r="S3350" s="84" t="str">
        <f t="shared" si="739"/>
        <v/>
      </c>
      <c r="U3350" s="84" t="str">
        <f t="shared" si="740"/>
        <v/>
      </c>
      <c r="W3350" s="108" t="str">
        <f>IF($N3350="", "", SUM($D$11:$D3350))</f>
        <v/>
      </c>
      <c r="X3350" s="111" t="str">
        <f t="shared" si="741"/>
        <v/>
      </c>
      <c r="Y3350" s="114" t="str">
        <f t="shared" si="745"/>
        <v/>
      </c>
      <c r="Z3350" s="111" t="str">
        <f>IF(X3350="", "", X3350-SUM($Z$11:$Z3349))</f>
        <v/>
      </c>
      <c r="AA3350" s="111" t="str">
        <f>IF($Y3350="", "", $Y3350-SUM($AA$11:$AA3349))</f>
        <v/>
      </c>
      <c r="AB3350" s="111" t="str">
        <f t="shared" si="746"/>
        <v/>
      </c>
      <c r="AC3350" s="121" t="str">
        <f t="shared" si="742"/>
        <v/>
      </c>
      <c r="AD3350" s="122" t="str">
        <f t="shared" si="743"/>
        <v/>
      </c>
      <c r="AE3350" s="123" t="str">
        <f t="shared" si="747"/>
        <v/>
      </c>
      <c r="AG3350" s="150" t="str">
        <f t="shared" si="744"/>
        <v/>
      </c>
    </row>
    <row r="3351" spans="1:33" x14ac:dyDescent="0.25">
      <c r="A3351" s="56"/>
      <c r="B3351" s="70"/>
      <c r="C3351" s="76"/>
      <c r="D3351" s="73"/>
      <c r="E3351" s="79"/>
      <c r="F3351" s="56"/>
      <c r="G3351" s="13" t="str">
        <f t="shared" si="735"/>
        <v/>
      </c>
      <c r="H3351" s="56"/>
      <c r="K3351" s="128"/>
      <c r="L3351" s="128"/>
      <c r="M3351" s="128"/>
      <c r="N3351" s="84" t="str">
        <f t="shared" si="736"/>
        <v/>
      </c>
      <c r="O3351" s="128"/>
      <c r="P3351" s="84" t="str">
        <f t="shared" si="737"/>
        <v/>
      </c>
      <c r="Q3351" s="84" t="str">
        <f t="shared" si="734"/>
        <v/>
      </c>
      <c r="R3351" s="84" t="str">
        <f t="shared" si="738"/>
        <v/>
      </c>
      <c r="S3351" s="84" t="str">
        <f t="shared" si="739"/>
        <v/>
      </c>
      <c r="U3351" s="84" t="str">
        <f t="shared" si="740"/>
        <v/>
      </c>
      <c r="W3351" s="108" t="str">
        <f>IF($N3351="", "", SUM($D$11:$D3351))</f>
        <v/>
      </c>
      <c r="X3351" s="111" t="str">
        <f t="shared" si="741"/>
        <v/>
      </c>
      <c r="Y3351" s="114" t="str">
        <f t="shared" si="745"/>
        <v/>
      </c>
      <c r="Z3351" s="111" t="str">
        <f>IF(X3351="", "", X3351-SUM($Z$11:$Z3350))</f>
        <v/>
      </c>
      <c r="AA3351" s="111" t="str">
        <f>IF($Y3351="", "", $Y3351-SUM($AA$11:$AA3350))</f>
        <v/>
      </c>
      <c r="AB3351" s="111" t="str">
        <f t="shared" si="746"/>
        <v/>
      </c>
      <c r="AC3351" s="121" t="str">
        <f t="shared" si="742"/>
        <v/>
      </c>
      <c r="AD3351" s="122" t="str">
        <f t="shared" si="743"/>
        <v/>
      </c>
      <c r="AE3351" s="123" t="str">
        <f t="shared" si="747"/>
        <v/>
      </c>
      <c r="AG3351" s="150" t="str">
        <f t="shared" si="744"/>
        <v/>
      </c>
    </row>
    <row r="3352" spans="1:33" x14ac:dyDescent="0.25">
      <c r="A3352" s="56"/>
      <c r="B3352" s="70"/>
      <c r="C3352" s="76"/>
      <c r="D3352" s="73"/>
      <c r="E3352" s="79"/>
      <c r="F3352" s="56"/>
      <c r="G3352" s="13" t="str">
        <f t="shared" si="735"/>
        <v/>
      </c>
      <c r="H3352" s="56"/>
      <c r="K3352" s="128"/>
      <c r="L3352" s="128"/>
      <c r="M3352" s="128"/>
      <c r="N3352" s="84" t="str">
        <f t="shared" si="736"/>
        <v/>
      </c>
      <c r="O3352" s="128"/>
      <c r="P3352" s="84" t="str">
        <f t="shared" si="737"/>
        <v/>
      </c>
      <c r="Q3352" s="84" t="str">
        <f t="shared" si="734"/>
        <v/>
      </c>
      <c r="R3352" s="84" t="str">
        <f t="shared" si="738"/>
        <v/>
      </c>
      <c r="S3352" s="84" t="str">
        <f t="shared" si="739"/>
        <v/>
      </c>
      <c r="U3352" s="84" t="str">
        <f t="shared" si="740"/>
        <v/>
      </c>
      <c r="W3352" s="108" t="str">
        <f>IF($N3352="", "", SUM($D$11:$D3352))</f>
        <v/>
      </c>
      <c r="X3352" s="111" t="str">
        <f t="shared" si="741"/>
        <v/>
      </c>
      <c r="Y3352" s="114" t="str">
        <f t="shared" si="745"/>
        <v/>
      </c>
      <c r="Z3352" s="111" t="str">
        <f>IF(X3352="", "", X3352-SUM($Z$11:$Z3351))</f>
        <v/>
      </c>
      <c r="AA3352" s="111" t="str">
        <f>IF($Y3352="", "", $Y3352-SUM($AA$11:$AA3351))</f>
        <v/>
      </c>
      <c r="AB3352" s="111" t="str">
        <f t="shared" si="746"/>
        <v/>
      </c>
      <c r="AC3352" s="121" t="str">
        <f t="shared" si="742"/>
        <v/>
      </c>
      <c r="AD3352" s="122" t="str">
        <f t="shared" si="743"/>
        <v/>
      </c>
      <c r="AE3352" s="123" t="str">
        <f t="shared" si="747"/>
        <v/>
      </c>
      <c r="AG3352" s="150" t="str">
        <f t="shared" si="744"/>
        <v/>
      </c>
    </row>
    <row r="3353" spans="1:33" x14ac:dyDescent="0.25">
      <c r="A3353" s="56"/>
      <c r="B3353" s="70"/>
      <c r="C3353" s="76"/>
      <c r="D3353" s="73"/>
      <c r="E3353" s="79"/>
      <c r="F3353" s="56"/>
      <c r="G3353" s="13" t="str">
        <f t="shared" si="735"/>
        <v/>
      </c>
      <c r="H3353" s="56"/>
      <c r="K3353" s="128"/>
      <c r="L3353" s="128"/>
      <c r="M3353" s="128"/>
      <c r="N3353" s="84" t="str">
        <f t="shared" si="736"/>
        <v/>
      </c>
      <c r="O3353" s="128"/>
      <c r="P3353" s="84" t="str">
        <f t="shared" si="737"/>
        <v/>
      </c>
      <c r="Q3353" s="84" t="str">
        <f t="shared" si="734"/>
        <v/>
      </c>
      <c r="R3353" s="84" t="str">
        <f t="shared" si="738"/>
        <v/>
      </c>
      <c r="S3353" s="84" t="str">
        <f t="shared" si="739"/>
        <v/>
      </c>
      <c r="U3353" s="84" t="str">
        <f t="shared" si="740"/>
        <v/>
      </c>
      <c r="W3353" s="108" t="str">
        <f>IF($N3353="", "", SUM($D$11:$D3353))</f>
        <v/>
      </c>
      <c r="X3353" s="111" t="str">
        <f t="shared" si="741"/>
        <v/>
      </c>
      <c r="Y3353" s="114" t="str">
        <f t="shared" si="745"/>
        <v/>
      </c>
      <c r="Z3353" s="111" t="str">
        <f>IF(X3353="", "", X3353-SUM($Z$11:$Z3352))</f>
        <v/>
      </c>
      <c r="AA3353" s="111" t="str">
        <f>IF($Y3353="", "", $Y3353-SUM($AA$11:$AA3352))</f>
        <v/>
      </c>
      <c r="AB3353" s="111" t="str">
        <f t="shared" si="746"/>
        <v/>
      </c>
      <c r="AC3353" s="121" t="str">
        <f t="shared" si="742"/>
        <v/>
      </c>
      <c r="AD3353" s="122" t="str">
        <f t="shared" si="743"/>
        <v/>
      </c>
      <c r="AE3353" s="123" t="str">
        <f t="shared" si="747"/>
        <v/>
      </c>
      <c r="AG3353" s="150" t="str">
        <f t="shared" si="744"/>
        <v/>
      </c>
    </row>
    <row r="3354" spans="1:33" x14ac:dyDescent="0.25">
      <c r="A3354" s="56"/>
      <c r="B3354" s="70"/>
      <c r="C3354" s="76"/>
      <c r="D3354" s="73"/>
      <c r="E3354" s="79"/>
      <c r="F3354" s="56"/>
      <c r="G3354" s="13" t="str">
        <f t="shared" si="735"/>
        <v/>
      </c>
      <c r="H3354" s="56"/>
      <c r="K3354" s="128"/>
      <c r="L3354" s="128"/>
      <c r="M3354" s="128"/>
      <c r="N3354" s="84" t="str">
        <f t="shared" si="736"/>
        <v/>
      </c>
      <c r="O3354" s="128"/>
      <c r="P3354" s="84" t="str">
        <f t="shared" si="737"/>
        <v/>
      </c>
      <c r="Q3354" s="84" t="str">
        <f t="shared" si="734"/>
        <v/>
      </c>
      <c r="R3354" s="84" t="str">
        <f t="shared" si="738"/>
        <v/>
      </c>
      <c r="S3354" s="84" t="str">
        <f t="shared" si="739"/>
        <v/>
      </c>
      <c r="U3354" s="84" t="str">
        <f t="shared" si="740"/>
        <v/>
      </c>
      <c r="W3354" s="108" t="str">
        <f>IF($N3354="", "", SUM($D$11:$D3354))</f>
        <v/>
      </c>
      <c r="X3354" s="111" t="str">
        <f t="shared" si="741"/>
        <v/>
      </c>
      <c r="Y3354" s="114" t="str">
        <f t="shared" si="745"/>
        <v/>
      </c>
      <c r="Z3354" s="111" t="str">
        <f>IF(X3354="", "", X3354-SUM($Z$11:$Z3353))</f>
        <v/>
      </c>
      <c r="AA3354" s="111" t="str">
        <f>IF($Y3354="", "", $Y3354-SUM($AA$11:$AA3353))</f>
        <v/>
      </c>
      <c r="AB3354" s="111" t="str">
        <f t="shared" si="746"/>
        <v/>
      </c>
      <c r="AC3354" s="121" t="str">
        <f t="shared" si="742"/>
        <v/>
      </c>
      <c r="AD3354" s="122" t="str">
        <f t="shared" si="743"/>
        <v/>
      </c>
      <c r="AE3354" s="123" t="str">
        <f t="shared" si="747"/>
        <v/>
      </c>
      <c r="AG3354" s="150" t="str">
        <f t="shared" si="744"/>
        <v/>
      </c>
    </row>
    <row r="3355" spans="1:33" x14ac:dyDescent="0.25">
      <c r="A3355" s="56"/>
      <c r="B3355" s="70"/>
      <c r="C3355" s="76"/>
      <c r="D3355" s="73"/>
      <c r="E3355" s="79"/>
      <c r="F3355" s="56"/>
      <c r="G3355" s="13" t="str">
        <f t="shared" si="735"/>
        <v/>
      </c>
      <c r="H3355" s="56"/>
      <c r="K3355" s="128"/>
      <c r="L3355" s="128"/>
      <c r="M3355" s="128"/>
      <c r="N3355" s="84" t="str">
        <f t="shared" si="736"/>
        <v/>
      </c>
      <c r="O3355" s="128"/>
      <c r="P3355" s="84" t="str">
        <f t="shared" si="737"/>
        <v/>
      </c>
      <c r="Q3355" s="84" t="str">
        <f t="shared" si="734"/>
        <v/>
      </c>
      <c r="R3355" s="84" t="str">
        <f t="shared" si="738"/>
        <v/>
      </c>
      <c r="S3355" s="84" t="str">
        <f t="shared" si="739"/>
        <v/>
      </c>
      <c r="U3355" s="84" t="str">
        <f t="shared" si="740"/>
        <v/>
      </c>
      <c r="W3355" s="108" t="str">
        <f>IF($N3355="", "", SUM($D$11:$D3355))</f>
        <v/>
      </c>
      <c r="X3355" s="111" t="str">
        <f t="shared" si="741"/>
        <v/>
      </c>
      <c r="Y3355" s="114" t="str">
        <f t="shared" si="745"/>
        <v/>
      </c>
      <c r="Z3355" s="111" t="str">
        <f>IF(X3355="", "", X3355-SUM($Z$11:$Z3354))</f>
        <v/>
      </c>
      <c r="AA3355" s="111" t="str">
        <f>IF($Y3355="", "", $Y3355-SUM($AA$11:$AA3354))</f>
        <v/>
      </c>
      <c r="AB3355" s="111" t="str">
        <f t="shared" si="746"/>
        <v/>
      </c>
      <c r="AC3355" s="121" t="str">
        <f t="shared" si="742"/>
        <v/>
      </c>
      <c r="AD3355" s="122" t="str">
        <f t="shared" si="743"/>
        <v/>
      </c>
      <c r="AE3355" s="123" t="str">
        <f t="shared" si="747"/>
        <v/>
      </c>
      <c r="AG3355" s="150" t="str">
        <f t="shared" si="744"/>
        <v/>
      </c>
    </row>
    <row r="3356" spans="1:33" x14ac:dyDescent="0.25">
      <c r="A3356" s="56"/>
      <c r="B3356" s="70"/>
      <c r="C3356" s="76"/>
      <c r="D3356" s="73"/>
      <c r="E3356" s="79"/>
      <c r="F3356" s="56"/>
      <c r="G3356" s="13" t="str">
        <f t="shared" si="735"/>
        <v/>
      </c>
      <c r="H3356" s="56"/>
      <c r="K3356" s="128"/>
      <c r="L3356" s="128"/>
      <c r="M3356" s="128"/>
      <c r="N3356" s="84" t="str">
        <f t="shared" si="736"/>
        <v/>
      </c>
      <c r="O3356" s="128"/>
      <c r="P3356" s="84" t="str">
        <f t="shared" si="737"/>
        <v/>
      </c>
      <c r="Q3356" s="84" t="str">
        <f t="shared" si="734"/>
        <v/>
      </c>
      <c r="R3356" s="84" t="str">
        <f t="shared" si="738"/>
        <v/>
      </c>
      <c r="S3356" s="84" t="str">
        <f t="shared" si="739"/>
        <v/>
      </c>
      <c r="U3356" s="84" t="str">
        <f t="shared" si="740"/>
        <v/>
      </c>
      <c r="W3356" s="108" t="str">
        <f>IF($N3356="", "", SUM($D$11:$D3356))</f>
        <v/>
      </c>
      <c r="X3356" s="111" t="str">
        <f t="shared" si="741"/>
        <v/>
      </c>
      <c r="Y3356" s="114" t="str">
        <f t="shared" si="745"/>
        <v/>
      </c>
      <c r="Z3356" s="111" t="str">
        <f>IF(X3356="", "", X3356-SUM($Z$11:$Z3355))</f>
        <v/>
      </c>
      <c r="AA3356" s="111" t="str">
        <f>IF($Y3356="", "", $Y3356-SUM($AA$11:$AA3355))</f>
        <v/>
      </c>
      <c r="AB3356" s="111" t="str">
        <f t="shared" si="746"/>
        <v/>
      </c>
      <c r="AC3356" s="121" t="str">
        <f t="shared" si="742"/>
        <v/>
      </c>
      <c r="AD3356" s="122" t="str">
        <f t="shared" si="743"/>
        <v/>
      </c>
      <c r="AE3356" s="123" t="str">
        <f t="shared" si="747"/>
        <v/>
      </c>
      <c r="AG3356" s="150" t="str">
        <f t="shared" si="744"/>
        <v/>
      </c>
    </row>
    <row r="3357" spans="1:33" x14ac:dyDescent="0.25">
      <c r="A3357" s="56"/>
      <c r="B3357" s="70"/>
      <c r="C3357" s="76"/>
      <c r="D3357" s="73"/>
      <c r="E3357" s="79"/>
      <c r="F3357" s="56"/>
      <c r="G3357" s="13" t="str">
        <f t="shared" si="735"/>
        <v/>
      </c>
      <c r="H3357" s="56"/>
      <c r="K3357" s="128"/>
      <c r="L3357" s="128"/>
      <c r="M3357" s="128"/>
      <c r="N3357" s="84" t="str">
        <f t="shared" si="736"/>
        <v/>
      </c>
      <c r="O3357" s="128"/>
      <c r="P3357" s="84" t="str">
        <f t="shared" si="737"/>
        <v/>
      </c>
      <c r="Q3357" s="84" t="str">
        <f t="shared" si="734"/>
        <v/>
      </c>
      <c r="R3357" s="84" t="str">
        <f t="shared" si="738"/>
        <v/>
      </c>
      <c r="S3357" s="84" t="str">
        <f t="shared" si="739"/>
        <v/>
      </c>
      <c r="U3357" s="84" t="str">
        <f t="shared" si="740"/>
        <v/>
      </c>
      <c r="W3357" s="108" t="str">
        <f>IF($N3357="", "", SUM($D$11:$D3357))</f>
        <v/>
      </c>
      <c r="X3357" s="111" t="str">
        <f t="shared" si="741"/>
        <v/>
      </c>
      <c r="Y3357" s="114" t="str">
        <f t="shared" si="745"/>
        <v/>
      </c>
      <c r="Z3357" s="111" t="str">
        <f>IF(X3357="", "", X3357-SUM($Z$11:$Z3356))</f>
        <v/>
      </c>
      <c r="AA3357" s="111" t="str">
        <f>IF($Y3357="", "", $Y3357-SUM($AA$11:$AA3356))</f>
        <v/>
      </c>
      <c r="AB3357" s="111" t="str">
        <f t="shared" si="746"/>
        <v/>
      </c>
      <c r="AC3357" s="121" t="str">
        <f t="shared" si="742"/>
        <v/>
      </c>
      <c r="AD3357" s="122" t="str">
        <f t="shared" si="743"/>
        <v/>
      </c>
      <c r="AE3357" s="123" t="str">
        <f t="shared" si="747"/>
        <v/>
      </c>
      <c r="AG3357" s="150" t="str">
        <f t="shared" si="744"/>
        <v/>
      </c>
    </row>
    <row r="3358" spans="1:33" x14ac:dyDescent="0.25">
      <c r="A3358" s="56"/>
      <c r="B3358" s="70"/>
      <c r="C3358" s="76"/>
      <c r="D3358" s="73"/>
      <c r="E3358" s="79"/>
      <c r="F3358" s="56"/>
      <c r="G3358" s="13" t="str">
        <f t="shared" si="735"/>
        <v/>
      </c>
      <c r="H3358" s="56"/>
      <c r="K3358" s="128"/>
      <c r="L3358" s="128"/>
      <c r="M3358" s="128"/>
      <c r="N3358" s="84" t="str">
        <f t="shared" si="736"/>
        <v/>
      </c>
      <c r="O3358" s="128"/>
      <c r="P3358" s="84" t="str">
        <f t="shared" si="737"/>
        <v/>
      </c>
      <c r="Q3358" s="84" t="str">
        <f t="shared" si="734"/>
        <v/>
      </c>
      <c r="R3358" s="84" t="str">
        <f t="shared" si="738"/>
        <v/>
      </c>
      <c r="S3358" s="84" t="str">
        <f t="shared" si="739"/>
        <v/>
      </c>
      <c r="U3358" s="84" t="str">
        <f t="shared" si="740"/>
        <v/>
      </c>
      <c r="W3358" s="108" t="str">
        <f>IF($N3358="", "", SUM($D$11:$D3358))</f>
        <v/>
      </c>
      <c r="X3358" s="111" t="str">
        <f t="shared" si="741"/>
        <v/>
      </c>
      <c r="Y3358" s="114" t="str">
        <f t="shared" si="745"/>
        <v/>
      </c>
      <c r="Z3358" s="111" t="str">
        <f>IF(X3358="", "", X3358-SUM($Z$11:$Z3357))</f>
        <v/>
      </c>
      <c r="AA3358" s="111" t="str">
        <f>IF($Y3358="", "", $Y3358-SUM($AA$11:$AA3357))</f>
        <v/>
      </c>
      <c r="AB3358" s="111" t="str">
        <f t="shared" si="746"/>
        <v/>
      </c>
      <c r="AC3358" s="121" t="str">
        <f t="shared" si="742"/>
        <v/>
      </c>
      <c r="AD3358" s="122" t="str">
        <f t="shared" si="743"/>
        <v/>
      </c>
      <c r="AE3358" s="123" t="str">
        <f t="shared" si="747"/>
        <v/>
      </c>
      <c r="AG3358" s="150" t="str">
        <f t="shared" si="744"/>
        <v/>
      </c>
    </row>
    <row r="3359" spans="1:33" x14ac:dyDescent="0.25">
      <c r="A3359" s="56"/>
      <c r="B3359" s="70"/>
      <c r="C3359" s="76"/>
      <c r="D3359" s="73"/>
      <c r="E3359" s="79"/>
      <c r="F3359" s="56"/>
      <c r="G3359" s="13" t="str">
        <f t="shared" si="735"/>
        <v/>
      </c>
      <c r="H3359" s="56"/>
      <c r="K3359" s="128"/>
      <c r="L3359" s="128"/>
      <c r="M3359" s="128"/>
      <c r="N3359" s="84" t="str">
        <f t="shared" si="736"/>
        <v/>
      </c>
      <c r="O3359" s="128"/>
      <c r="P3359" s="84" t="str">
        <f t="shared" si="737"/>
        <v/>
      </c>
      <c r="Q3359" s="84" t="str">
        <f t="shared" si="734"/>
        <v/>
      </c>
      <c r="R3359" s="84" t="str">
        <f t="shared" si="738"/>
        <v/>
      </c>
      <c r="S3359" s="84" t="str">
        <f t="shared" si="739"/>
        <v/>
      </c>
      <c r="U3359" s="84" t="str">
        <f t="shared" si="740"/>
        <v/>
      </c>
      <c r="W3359" s="108" t="str">
        <f>IF($N3359="", "", SUM($D$11:$D3359))</f>
        <v/>
      </c>
      <c r="X3359" s="111" t="str">
        <f t="shared" si="741"/>
        <v/>
      </c>
      <c r="Y3359" s="114" t="str">
        <f t="shared" si="745"/>
        <v/>
      </c>
      <c r="Z3359" s="111" t="str">
        <f>IF(X3359="", "", X3359-SUM($Z$11:$Z3358))</f>
        <v/>
      </c>
      <c r="AA3359" s="111" t="str">
        <f>IF($Y3359="", "", $Y3359-SUM($AA$11:$AA3358))</f>
        <v/>
      </c>
      <c r="AB3359" s="111" t="str">
        <f t="shared" si="746"/>
        <v/>
      </c>
      <c r="AC3359" s="121" t="str">
        <f t="shared" si="742"/>
        <v/>
      </c>
      <c r="AD3359" s="122" t="str">
        <f t="shared" si="743"/>
        <v/>
      </c>
      <c r="AE3359" s="123" t="str">
        <f t="shared" si="747"/>
        <v/>
      </c>
      <c r="AG3359" s="150" t="str">
        <f t="shared" si="744"/>
        <v/>
      </c>
    </row>
    <row r="3360" spans="1:33" x14ac:dyDescent="0.25">
      <c r="A3360" s="56"/>
      <c r="B3360" s="70"/>
      <c r="C3360" s="76"/>
      <c r="D3360" s="73"/>
      <c r="E3360" s="79"/>
      <c r="F3360" s="56"/>
      <c r="G3360" s="13" t="str">
        <f t="shared" si="735"/>
        <v/>
      </c>
      <c r="H3360" s="56"/>
      <c r="K3360" s="128"/>
      <c r="L3360" s="128"/>
      <c r="M3360" s="128"/>
      <c r="N3360" s="84" t="str">
        <f t="shared" si="736"/>
        <v/>
      </c>
      <c r="O3360" s="128"/>
      <c r="P3360" s="84" t="str">
        <f t="shared" si="737"/>
        <v/>
      </c>
      <c r="Q3360" s="84" t="str">
        <f t="shared" si="734"/>
        <v/>
      </c>
      <c r="R3360" s="84" t="str">
        <f t="shared" si="738"/>
        <v/>
      </c>
      <c r="S3360" s="84" t="str">
        <f t="shared" si="739"/>
        <v/>
      </c>
      <c r="U3360" s="84" t="str">
        <f t="shared" si="740"/>
        <v/>
      </c>
      <c r="W3360" s="108" t="str">
        <f>IF($N3360="", "", SUM($D$11:$D3360))</f>
        <v/>
      </c>
      <c r="X3360" s="111" t="str">
        <f t="shared" si="741"/>
        <v/>
      </c>
      <c r="Y3360" s="114" t="str">
        <f t="shared" si="745"/>
        <v/>
      </c>
      <c r="Z3360" s="111" t="str">
        <f>IF(X3360="", "", X3360-SUM($Z$11:$Z3359))</f>
        <v/>
      </c>
      <c r="AA3360" s="111" t="str">
        <f>IF($Y3360="", "", $Y3360-SUM($AA$11:$AA3359))</f>
        <v/>
      </c>
      <c r="AB3360" s="111" t="str">
        <f t="shared" si="746"/>
        <v/>
      </c>
      <c r="AC3360" s="121" t="str">
        <f t="shared" si="742"/>
        <v/>
      </c>
      <c r="AD3360" s="122" t="str">
        <f t="shared" si="743"/>
        <v/>
      </c>
      <c r="AE3360" s="123" t="str">
        <f t="shared" si="747"/>
        <v/>
      </c>
      <c r="AG3360" s="150" t="str">
        <f t="shared" si="744"/>
        <v/>
      </c>
    </row>
    <row r="3361" spans="1:33" x14ac:dyDescent="0.25">
      <c r="A3361" s="56"/>
      <c r="B3361" s="70"/>
      <c r="C3361" s="76"/>
      <c r="D3361" s="73"/>
      <c r="E3361" s="79"/>
      <c r="F3361" s="56"/>
      <c r="G3361" s="13" t="str">
        <f t="shared" si="735"/>
        <v/>
      </c>
      <c r="H3361" s="56"/>
      <c r="K3361" s="128"/>
      <c r="L3361" s="128"/>
      <c r="M3361" s="128"/>
      <c r="N3361" s="84" t="str">
        <f t="shared" si="736"/>
        <v/>
      </c>
      <c r="O3361" s="128"/>
      <c r="P3361" s="84" t="str">
        <f t="shared" si="737"/>
        <v/>
      </c>
      <c r="Q3361" s="84" t="str">
        <f t="shared" si="734"/>
        <v/>
      </c>
      <c r="R3361" s="84" t="str">
        <f t="shared" si="738"/>
        <v/>
      </c>
      <c r="S3361" s="84" t="str">
        <f t="shared" si="739"/>
        <v/>
      </c>
      <c r="U3361" s="84" t="str">
        <f t="shared" si="740"/>
        <v/>
      </c>
      <c r="W3361" s="108" t="str">
        <f>IF($N3361="", "", SUM($D$11:$D3361))</f>
        <v/>
      </c>
      <c r="X3361" s="111" t="str">
        <f t="shared" si="741"/>
        <v/>
      </c>
      <c r="Y3361" s="114" t="str">
        <f t="shared" si="745"/>
        <v/>
      </c>
      <c r="Z3361" s="111" t="str">
        <f>IF(X3361="", "", X3361-SUM($Z$11:$Z3360))</f>
        <v/>
      </c>
      <c r="AA3361" s="111" t="str">
        <f>IF($Y3361="", "", $Y3361-SUM($AA$11:$AA3360))</f>
        <v/>
      </c>
      <c r="AB3361" s="111" t="str">
        <f t="shared" si="746"/>
        <v/>
      </c>
      <c r="AC3361" s="121" t="str">
        <f t="shared" si="742"/>
        <v/>
      </c>
      <c r="AD3361" s="122" t="str">
        <f t="shared" si="743"/>
        <v/>
      </c>
      <c r="AE3361" s="123" t="str">
        <f t="shared" si="747"/>
        <v/>
      </c>
      <c r="AG3361" s="150" t="str">
        <f t="shared" si="744"/>
        <v/>
      </c>
    </row>
    <row r="3362" spans="1:33" x14ac:dyDescent="0.25">
      <c r="A3362" s="56"/>
      <c r="B3362" s="70"/>
      <c r="C3362" s="76"/>
      <c r="D3362" s="73"/>
      <c r="E3362" s="79"/>
      <c r="F3362" s="56"/>
      <c r="G3362" s="13" t="str">
        <f t="shared" si="735"/>
        <v/>
      </c>
      <c r="H3362" s="56"/>
      <c r="K3362" s="128"/>
      <c r="L3362" s="128"/>
      <c r="M3362" s="128"/>
      <c r="N3362" s="84" t="str">
        <f t="shared" si="736"/>
        <v/>
      </c>
      <c r="O3362" s="128"/>
      <c r="P3362" s="84" t="str">
        <f t="shared" si="737"/>
        <v/>
      </c>
      <c r="Q3362" s="84" t="str">
        <f t="shared" si="734"/>
        <v/>
      </c>
      <c r="R3362" s="84" t="str">
        <f t="shared" si="738"/>
        <v/>
      </c>
      <c r="S3362" s="84" t="str">
        <f t="shared" si="739"/>
        <v/>
      </c>
      <c r="U3362" s="84" t="str">
        <f t="shared" si="740"/>
        <v/>
      </c>
      <c r="W3362" s="108" t="str">
        <f>IF($N3362="", "", SUM($D$11:$D3362))</f>
        <v/>
      </c>
      <c r="X3362" s="111" t="str">
        <f t="shared" si="741"/>
        <v/>
      </c>
      <c r="Y3362" s="114" t="str">
        <f t="shared" si="745"/>
        <v/>
      </c>
      <c r="Z3362" s="111" t="str">
        <f>IF(X3362="", "", X3362-SUM($Z$11:$Z3361))</f>
        <v/>
      </c>
      <c r="AA3362" s="111" t="str">
        <f>IF($Y3362="", "", $Y3362-SUM($AA$11:$AA3361))</f>
        <v/>
      </c>
      <c r="AB3362" s="111" t="str">
        <f t="shared" si="746"/>
        <v/>
      </c>
      <c r="AC3362" s="121" t="str">
        <f t="shared" si="742"/>
        <v/>
      </c>
      <c r="AD3362" s="122" t="str">
        <f t="shared" si="743"/>
        <v/>
      </c>
      <c r="AE3362" s="123" t="str">
        <f t="shared" si="747"/>
        <v/>
      </c>
      <c r="AG3362" s="150" t="str">
        <f t="shared" si="744"/>
        <v/>
      </c>
    </row>
    <row r="3363" spans="1:33" x14ac:dyDescent="0.25">
      <c r="A3363" s="56"/>
      <c r="B3363" s="70"/>
      <c r="C3363" s="76"/>
      <c r="D3363" s="73"/>
      <c r="E3363" s="79"/>
      <c r="F3363" s="56"/>
      <c r="G3363" s="13" t="str">
        <f t="shared" si="735"/>
        <v/>
      </c>
      <c r="H3363" s="56"/>
      <c r="K3363" s="128"/>
      <c r="L3363" s="128"/>
      <c r="M3363" s="128"/>
      <c r="N3363" s="84" t="str">
        <f t="shared" si="736"/>
        <v/>
      </c>
      <c r="O3363" s="128"/>
      <c r="P3363" s="84" t="str">
        <f t="shared" si="737"/>
        <v/>
      </c>
      <c r="Q3363" s="84" t="str">
        <f t="shared" si="734"/>
        <v/>
      </c>
      <c r="R3363" s="84" t="str">
        <f t="shared" si="738"/>
        <v/>
      </c>
      <c r="S3363" s="84" t="str">
        <f t="shared" si="739"/>
        <v/>
      </c>
      <c r="U3363" s="84" t="str">
        <f t="shared" si="740"/>
        <v/>
      </c>
      <c r="W3363" s="108" t="str">
        <f>IF($N3363="", "", SUM($D$11:$D3363))</f>
        <v/>
      </c>
      <c r="X3363" s="111" t="str">
        <f t="shared" si="741"/>
        <v/>
      </c>
      <c r="Y3363" s="114" t="str">
        <f t="shared" si="745"/>
        <v/>
      </c>
      <c r="Z3363" s="111" t="str">
        <f>IF(X3363="", "", X3363-SUM($Z$11:$Z3362))</f>
        <v/>
      </c>
      <c r="AA3363" s="111" t="str">
        <f>IF($Y3363="", "", $Y3363-SUM($AA$11:$AA3362))</f>
        <v/>
      </c>
      <c r="AB3363" s="111" t="str">
        <f t="shared" si="746"/>
        <v/>
      </c>
      <c r="AC3363" s="121" t="str">
        <f t="shared" si="742"/>
        <v/>
      </c>
      <c r="AD3363" s="122" t="str">
        <f t="shared" si="743"/>
        <v/>
      </c>
      <c r="AE3363" s="123" t="str">
        <f t="shared" si="747"/>
        <v/>
      </c>
      <c r="AG3363" s="150" t="str">
        <f t="shared" si="744"/>
        <v/>
      </c>
    </row>
    <row r="3364" spans="1:33" x14ac:dyDescent="0.25">
      <c r="A3364" s="56"/>
      <c r="B3364" s="70"/>
      <c r="C3364" s="76"/>
      <c r="D3364" s="73"/>
      <c r="E3364" s="79"/>
      <c r="F3364" s="56"/>
      <c r="G3364" s="13" t="str">
        <f t="shared" si="735"/>
        <v/>
      </c>
      <c r="H3364" s="56"/>
      <c r="K3364" s="128"/>
      <c r="L3364" s="128"/>
      <c r="M3364" s="128"/>
      <c r="N3364" s="84" t="str">
        <f t="shared" si="736"/>
        <v/>
      </c>
      <c r="O3364" s="128"/>
      <c r="P3364" s="84" t="str">
        <f t="shared" si="737"/>
        <v/>
      </c>
      <c r="Q3364" s="84" t="str">
        <f t="shared" si="734"/>
        <v/>
      </c>
      <c r="R3364" s="84" t="str">
        <f t="shared" si="738"/>
        <v/>
      </c>
      <c r="S3364" s="84" t="str">
        <f t="shared" si="739"/>
        <v/>
      </c>
      <c r="U3364" s="84" t="str">
        <f t="shared" si="740"/>
        <v/>
      </c>
      <c r="W3364" s="108" t="str">
        <f>IF($N3364="", "", SUM($D$11:$D3364))</f>
        <v/>
      </c>
      <c r="X3364" s="111" t="str">
        <f t="shared" si="741"/>
        <v/>
      </c>
      <c r="Y3364" s="114" t="str">
        <f t="shared" si="745"/>
        <v/>
      </c>
      <c r="Z3364" s="111" t="str">
        <f>IF(X3364="", "", X3364-SUM($Z$11:$Z3363))</f>
        <v/>
      </c>
      <c r="AA3364" s="111" t="str">
        <f>IF($Y3364="", "", $Y3364-SUM($AA$11:$AA3363))</f>
        <v/>
      </c>
      <c r="AB3364" s="111" t="str">
        <f t="shared" si="746"/>
        <v/>
      </c>
      <c r="AC3364" s="121" t="str">
        <f t="shared" si="742"/>
        <v/>
      </c>
      <c r="AD3364" s="122" t="str">
        <f t="shared" si="743"/>
        <v/>
      </c>
      <c r="AE3364" s="123" t="str">
        <f t="shared" si="747"/>
        <v/>
      </c>
      <c r="AG3364" s="150" t="str">
        <f t="shared" si="744"/>
        <v/>
      </c>
    </row>
    <row r="3365" spans="1:33" x14ac:dyDescent="0.25">
      <c r="A3365" s="56"/>
      <c r="B3365" s="70"/>
      <c r="C3365" s="76"/>
      <c r="D3365" s="73"/>
      <c r="E3365" s="79"/>
      <c r="F3365" s="56"/>
      <c r="G3365" s="13" t="str">
        <f t="shared" si="735"/>
        <v/>
      </c>
      <c r="H3365" s="56"/>
      <c r="K3365" s="128"/>
      <c r="L3365" s="128"/>
      <c r="M3365" s="128"/>
      <c r="N3365" s="84" t="str">
        <f t="shared" si="736"/>
        <v/>
      </c>
      <c r="O3365" s="128"/>
      <c r="P3365" s="84" t="str">
        <f t="shared" si="737"/>
        <v/>
      </c>
      <c r="Q3365" s="84" t="str">
        <f t="shared" si="734"/>
        <v/>
      </c>
      <c r="R3365" s="84" t="str">
        <f t="shared" si="738"/>
        <v/>
      </c>
      <c r="S3365" s="84" t="str">
        <f t="shared" si="739"/>
        <v/>
      </c>
      <c r="U3365" s="84" t="str">
        <f t="shared" si="740"/>
        <v/>
      </c>
      <c r="W3365" s="108" t="str">
        <f>IF($N3365="", "", SUM($D$11:$D3365))</f>
        <v/>
      </c>
      <c r="X3365" s="111" t="str">
        <f t="shared" si="741"/>
        <v/>
      </c>
      <c r="Y3365" s="114" t="str">
        <f t="shared" si="745"/>
        <v/>
      </c>
      <c r="Z3365" s="111" t="str">
        <f>IF(X3365="", "", X3365-SUM($Z$11:$Z3364))</f>
        <v/>
      </c>
      <c r="AA3365" s="111" t="str">
        <f>IF($Y3365="", "", $Y3365-SUM($AA$11:$AA3364))</f>
        <v/>
      </c>
      <c r="AB3365" s="111" t="str">
        <f t="shared" si="746"/>
        <v/>
      </c>
      <c r="AC3365" s="121" t="str">
        <f t="shared" si="742"/>
        <v/>
      </c>
      <c r="AD3365" s="122" t="str">
        <f t="shared" si="743"/>
        <v/>
      </c>
      <c r="AE3365" s="123" t="str">
        <f t="shared" si="747"/>
        <v/>
      </c>
      <c r="AG3365" s="150" t="str">
        <f t="shared" si="744"/>
        <v/>
      </c>
    </row>
    <row r="3366" spans="1:33" x14ac:dyDescent="0.25">
      <c r="A3366" s="56"/>
      <c r="B3366" s="70"/>
      <c r="C3366" s="76"/>
      <c r="D3366" s="73"/>
      <c r="E3366" s="79"/>
      <c r="F3366" s="56"/>
      <c r="G3366" s="13" t="str">
        <f t="shared" si="735"/>
        <v/>
      </c>
      <c r="H3366" s="56"/>
      <c r="K3366" s="128"/>
      <c r="L3366" s="128"/>
      <c r="M3366" s="128"/>
      <c r="N3366" s="84" t="str">
        <f t="shared" si="736"/>
        <v/>
      </c>
      <c r="O3366" s="128"/>
      <c r="P3366" s="84" t="str">
        <f t="shared" si="737"/>
        <v/>
      </c>
      <c r="Q3366" s="84" t="str">
        <f t="shared" si="734"/>
        <v/>
      </c>
      <c r="R3366" s="84" t="str">
        <f t="shared" si="738"/>
        <v/>
      </c>
      <c r="S3366" s="84" t="str">
        <f t="shared" si="739"/>
        <v/>
      </c>
      <c r="U3366" s="84" t="str">
        <f t="shared" si="740"/>
        <v/>
      </c>
      <c r="W3366" s="108" t="str">
        <f>IF($N3366="", "", SUM($D$11:$D3366))</f>
        <v/>
      </c>
      <c r="X3366" s="111" t="str">
        <f t="shared" si="741"/>
        <v/>
      </c>
      <c r="Y3366" s="114" t="str">
        <f t="shared" si="745"/>
        <v/>
      </c>
      <c r="Z3366" s="111" t="str">
        <f>IF(X3366="", "", X3366-SUM($Z$11:$Z3365))</f>
        <v/>
      </c>
      <c r="AA3366" s="111" t="str">
        <f>IF($Y3366="", "", $Y3366-SUM($AA$11:$AA3365))</f>
        <v/>
      </c>
      <c r="AB3366" s="111" t="str">
        <f t="shared" si="746"/>
        <v/>
      </c>
      <c r="AC3366" s="121" t="str">
        <f t="shared" si="742"/>
        <v/>
      </c>
      <c r="AD3366" s="122" t="str">
        <f t="shared" si="743"/>
        <v/>
      </c>
      <c r="AE3366" s="123" t="str">
        <f t="shared" si="747"/>
        <v/>
      </c>
      <c r="AG3366" s="150" t="str">
        <f t="shared" si="744"/>
        <v/>
      </c>
    </row>
    <row r="3367" spans="1:33" x14ac:dyDescent="0.25">
      <c r="A3367" s="56"/>
      <c r="B3367" s="70"/>
      <c r="C3367" s="76"/>
      <c r="D3367" s="73"/>
      <c r="E3367" s="79"/>
      <c r="F3367" s="56"/>
      <c r="G3367" s="13" t="str">
        <f t="shared" si="735"/>
        <v/>
      </c>
      <c r="H3367" s="56"/>
      <c r="K3367" s="128"/>
      <c r="L3367" s="128"/>
      <c r="M3367" s="128"/>
      <c r="N3367" s="84" t="str">
        <f t="shared" si="736"/>
        <v/>
      </c>
      <c r="O3367" s="128"/>
      <c r="P3367" s="84" t="str">
        <f t="shared" si="737"/>
        <v/>
      </c>
      <c r="Q3367" s="84" t="str">
        <f t="shared" si="734"/>
        <v/>
      </c>
      <c r="R3367" s="84" t="str">
        <f t="shared" si="738"/>
        <v/>
      </c>
      <c r="S3367" s="84" t="str">
        <f t="shared" si="739"/>
        <v/>
      </c>
      <c r="U3367" s="84" t="str">
        <f t="shared" si="740"/>
        <v/>
      </c>
      <c r="W3367" s="108" t="str">
        <f>IF($N3367="", "", SUM($D$11:$D3367))</f>
        <v/>
      </c>
      <c r="X3367" s="111" t="str">
        <f t="shared" si="741"/>
        <v/>
      </c>
      <c r="Y3367" s="114" t="str">
        <f t="shared" si="745"/>
        <v/>
      </c>
      <c r="Z3367" s="111" t="str">
        <f>IF(X3367="", "", X3367-SUM($Z$11:$Z3366))</f>
        <v/>
      </c>
      <c r="AA3367" s="111" t="str">
        <f>IF($Y3367="", "", $Y3367-SUM($AA$11:$AA3366))</f>
        <v/>
      </c>
      <c r="AB3367" s="111" t="str">
        <f t="shared" si="746"/>
        <v/>
      </c>
      <c r="AC3367" s="121" t="str">
        <f t="shared" si="742"/>
        <v/>
      </c>
      <c r="AD3367" s="122" t="str">
        <f t="shared" si="743"/>
        <v/>
      </c>
      <c r="AE3367" s="123" t="str">
        <f t="shared" si="747"/>
        <v/>
      </c>
      <c r="AG3367" s="150" t="str">
        <f t="shared" si="744"/>
        <v/>
      </c>
    </row>
    <row r="3368" spans="1:33" x14ac:dyDescent="0.25">
      <c r="A3368" s="56"/>
      <c r="B3368" s="70"/>
      <c r="C3368" s="76"/>
      <c r="D3368" s="73"/>
      <c r="E3368" s="79"/>
      <c r="F3368" s="56"/>
      <c r="G3368" s="13" t="str">
        <f t="shared" si="735"/>
        <v/>
      </c>
      <c r="H3368" s="56"/>
      <c r="K3368" s="128"/>
      <c r="L3368" s="128"/>
      <c r="M3368" s="128"/>
      <c r="N3368" s="84" t="str">
        <f t="shared" si="736"/>
        <v/>
      </c>
      <c r="O3368" s="128"/>
      <c r="P3368" s="84" t="str">
        <f t="shared" si="737"/>
        <v/>
      </c>
      <c r="Q3368" s="84" t="str">
        <f t="shared" si="734"/>
        <v/>
      </c>
      <c r="R3368" s="84" t="str">
        <f t="shared" si="738"/>
        <v/>
      </c>
      <c r="S3368" s="84" t="str">
        <f t="shared" si="739"/>
        <v/>
      </c>
      <c r="U3368" s="84" t="str">
        <f t="shared" si="740"/>
        <v/>
      </c>
      <c r="W3368" s="108" t="str">
        <f>IF($N3368="", "", SUM($D$11:$D3368))</f>
        <v/>
      </c>
      <c r="X3368" s="111" t="str">
        <f t="shared" si="741"/>
        <v/>
      </c>
      <c r="Y3368" s="114" t="str">
        <f t="shared" si="745"/>
        <v/>
      </c>
      <c r="Z3368" s="111" t="str">
        <f>IF(X3368="", "", X3368-SUM($Z$11:$Z3367))</f>
        <v/>
      </c>
      <c r="AA3368" s="111" t="str">
        <f>IF($Y3368="", "", $Y3368-SUM($AA$11:$AA3367))</f>
        <v/>
      </c>
      <c r="AB3368" s="111" t="str">
        <f t="shared" si="746"/>
        <v/>
      </c>
      <c r="AC3368" s="121" t="str">
        <f t="shared" si="742"/>
        <v/>
      </c>
      <c r="AD3368" s="122" t="str">
        <f t="shared" si="743"/>
        <v/>
      </c>
      <c r="AE3368" s="123" t="str">
        <f t="shared" si="747"/>
        <v/>
      </c>
      <c r="AG3368" s="150" t="str">
        <f t="shared" si="744"/>
        <v/>
      </c>
    </row>
    <row r="3369" spans="1:33" x14ac:dyDescent="0.25">
      <c r="A3369" s="56"/>
      <c r="B3369" s="70"/>
      <c r="C3369" s="76"/>
      <c r="D3369" s="73"/>
      <c r="E3369" s="79"/>
      <c r="F3369" s="56"/>
      <c r="G3369" s="13" t="str">
        <f t="shared" si="735"/>
        <v/>
      </c>
      <c r="H3369" s="56"/>
      <c r="K3369" s="128"/>
      <c r="L3369" s="128"/>
      <c r="M3369" s="128"/>
      <c r="N3369" s="84" t="str">
        <f t="shared" si="736"/>
        <v/>
      </c>
      <c r="O3369" s="128"/>
      <c r="P3369" s="84" t="str">
        <f t="shared" si="737"/>
        <v/>
      </c>
      <c r="Q3369" s="84" t="str">
        <f t="shared" si="734"/>
        <v/>
      </c>
      <c r="R3369" s="84" t="str">
        <f t="shared" si="738"/>
        <v/>
      </c>
      <c r="S3369" s="84" t="str">
        <f t="shared" si="739"/>
        <v/>
      </c>
      <c r="U3369" s="84" t="str">
        <f t="shared" si="740"/>
        <v/>
      </c>
      <c r="W3369" s="108" t="str">
        <f>IF($N3369="", "", SUM($D$11:$D3369))</f>
        <v/>
      </c>
      <c r="X3369" s="111" t="str">
        <f t="shared" si="741"/>
        <v/>
      </c>
      <c r="Y3369" s="114" t="str">
        <f t="shared" si="745"/>
        <v/>
      </c>
      <c r="Z3369" s="111" t="str">
        <f>IF(X3369="", "", X3369-SUM($Z$11:$Z3368))</f>
        <v/>
      </c>
      <c r="AA3369" s="111" t="str">
        <f>IF($Y3369="", "", $Y3369-SUM($AA$11:$AA3368))</f>
        <v/>
      </c>
      <c r="AB3369" s="111" t="str">
        <f t="shared" si="746"/>
        <v/>
      </c>
      <c r="AC3369" s="121" t="str">
        <f t="shared" si="742"/>
        <v/>
      </c>
      <c r="AD3369" s="122" t="str">
        <f t="shared" si="743"/>
        <v/>
      </c>
      <c r="AE3369" s="123" t="str">
        <f t="shared" si="747"/>
        <v/>
      </c>
      <c r="AG3369" s="150" t="str">
        <f t="shared" si="744"/>
        <v/>
      </c>
    </row>
    <row r="3370" spans="1:33" x14ac:dyDescent="0.25">
      <c r="A3370" s="56"/>
      <c r="B3370" s="70"/>
      <c r="C3370" s="76"/>
      <c r="D3370" s="73"/>
      <c r="E3370" s="79"/>
      <c r="F3370" s="56"/>
      <c r="G3370" s="13" t="str">
        <f t="shared" si="735"/>
        <v/>
      </c>
      <c r="H3370" s="56"/>
      <c r="K3370" s="128"/>
      <c r="L3370" s="128"/>
      <c r="M3370" s="128"/>
      <c r="N3370" s="84" t="str">
        <f t="shared" si="736"/>
        <v/>
      </c>
      <c r="O3370" s="128"/>
      <c r="P3370" s="84" t="str">
        <f t="shared" si="737"/>
        <v/>
      </c>
      <c r="Q3370" s="84" t="str">
        <f t="shared" si="734"/>
        <v/>
      </c>
      <c r="R3370" s="84" t="str">
        <f t="shared" si="738"/>
        <v/>
      </c>
      <c r="S3370" s="84" t="str">
        <f t="shared" si="739"/>
        <v/>
      </c>
      <c r="U3370" s="84" t="str">
        <f t="shared" si="740"/>
        <v/>
      </c>
      <c r="W3370" s="108" t="str">
        <f>IF($N3370="", "", SUM($D$11:$D3370))</f>
        <v/>
      </c>
      <c r="X3370" s="111" t="str">
        <f t="shared" si="741"/>
        <v/>
      </c>
      <c r="Y3370" s="114" t="str">
        <f t="shared" si="745"/>
        <v/>
      </c>
      <c r="Z3370" s="111" t="str">
        <f>IF(X3370="", "", X3370-SUM($Z$11:$Z3369))</f>
        <v/>
      </c>
      <c r="AA3370" s="111" t="str">
        <f>IF($Y3370="", "", $Y3370-SUM($AA$11:$AA3369))</f>
        <v/>
      </c>
      <c r="AB3370" s="111" t="str">
        <f t="shared" si="746"/>
        <v/>
      </c>
      <c r="AC3370" s="121" t="str">
        <f t="shared" si="742"/>
        <v/>
      </c>
      <c r="AD3370" s="122" t="str">
        <f t="shared" si="743"/>
        <v/>
      </c>
      <c r="AE3370" s="123" t="str">
        <f t="shared" si="747"/>
        <v/>
      </c>
      <c r="AG3370" s="150" t="str">
        <f t="shared" si="744"/>
        <v/>
      </c>
    </row>
    <row r="3371" spans="1:33" x14ac:dyDescent="0.25">
      <c r="A3371" s="56"/>
      <c r="B3371" s="70"/>
      <c r="C3371" s="76"/>
      <c r="D3371" s="73"/>
      <c r="E3371" s="79"/>
      <c r="F3371" s="56"/>
      <c r="G3371" s="13" t="str">
        <f t="shared" si="735"/>
        <v/>
      </c>
      <c r="H3371" s="56"/>
      <c r="K3371" s="128"/>
      <c r="L3371" s="128"/>
      <c r="M3371" s="128"/>
      <c r="N3371" s="84" t="str">
        <f t="shared" si="736"/>
        <v/>
      </c>
      <c r="O3371" s="128"/>
      <c r="P3371" s="84" t="str">
        <f t="shared" si="737"/>
        <v/>
      </c>
      <c r="Q3371" s="84" t="str">
        <f t="shared" si="734"/>
        <v/>
      </c>
      <c r="R3371" s="84" t="str">
        <f t="shared" si="738"/>
        <v/>
      </c>
      <c r="S3371" s="84" t="str">
        <f t="shared" si="739"/>
        <v/>
      </c>
      <c r="U3371" s="84" t="str">
        <f t="shared" si="740"/>
        <v/>
      </c>
      <c r="W3371" s="108" t="str">
        <f>IF($N3371="", "", SUM($D$11:$D3371))</f>
        <v/>
      </c>
      <c r="X3371" s="111" t="str">
        <f t="shared" si="741"/>
        <v/>
      </c>
      <c r="Y3371" s="114" t="str">
        <f t="shared" si="745"/>
        <v/>
      </c>
      <c r="Z3371" s="111" t="str">
        <f>IF(X3371="", "", X3371-SUM($Z$11:$Z3370))</f>
        <v/>
      </c>
      <c r="AA3371" s="111" t="str">
        <f>IF($Y3371="", "", $Y3371-SUM($AA$11:$AA3370))</f>
        <v/>
      </c>
      <c r="AB3371" s="111" t="str">
        <f t="shared" si="746"/>
        <v/>
      </c>
      <c r="AC3371" s="121" t="str">
        <f t="shared" si="742"/>
        <v/>
      </c>
      <c r="AD3371" s="122" t="str">
        <f t="shared" si="743"/>
        <v/>
      </c>
      <c r="AE3371" s="123" t="str">
        <f t="shared" si="747"/>
        <v/>
      </c>
      <c r="AG3371" s="150" t="str">
        <f t="shared" si="744"/>
        <v/>
      </c>
    </row>
    <row r="3372" spans="1:33" x14ac:dyDescent="0.25">
      <c r="A3372" s="56"/>
      <c r="B3372" s="70"/>
      <c r="C3372" s="76"/>
      <c r="D3372" s="73"/>
      <c r="E3372" s="79"/>
      <c r="F3372" s="56"/>
      <c r="G3372" s="13" t="str">
        <f t="shared" si="735"/>
        <v/>
      </c>
      <c r="H3372" s="56"/>
      <c r="K3372" s="128"/>
      <c r="L3372" s="128"/>
      <c r="M3372" s="128"/>
      <c r="N3372" s="84" t="str">
        <f t="shared" si="736"/>
        <v/>
      </c>
      <c r="O3372" s="128"/>
      <c r="P3372" s="84" t="str">
        <f t="shared" si="737"/>
        <v/>
      </c>
      <c r="Q3372" s="84" t="str">
        <f t="shared" si="734"/>
        <v/>
      </c>
      <c r="R3372" s="84" t="str">
        <f t="shared" si="738"/>
        <v/>
      </c>
      <c r="S3372" s="84" t="str">
        <f t="shared" si="739"/>
        <v/>
      </c>
      <c r="U3372" s="84" t="str">
        <f t="shared" si="740"/>
        <v/>
      </c>
      <c r="W3372" s="108" t="str">
        <f>IF($N3372="", "", SUM($D$11:$D3372))</f>
        <v/>
      </c>
      <c r="X3372" s="111" t="str">
        <f t="shared" si="741"/>
        <v/>
      </c>
      <c r="Y3372" s="114" t="str">
        <f t="shared" si="745"/>
        <v/>
      </c>
      <c r="Z3372" s="111" t="str">
        <f>IF(X3372="", "", X3372-SUM($Z$11:$Z3371))</f>
        <v/>
      </c>
      <c r="AA3372" s="111" t="str">
        <f>IF($Y3372="", "", $Y3372-SUM($AA$11:$AA3371))</f>
        <v/>
      </c>
      <c r="AB3372" s="111" t="str">
        <f t="shared" si="746"/>
        <v/>
      </c>
      <c r="AC3372" s="121" t="str">
        <f t="shared" si="742"/>
        <v/>
      </c>
      <c r="AD3372" s="122" t="str">
        <f t="shared" si="743"/>
        <v/>
      </c>
      <c r="AE3372" s="123" t="str">
        <f t="shared" si="747"/>
        <v/>
      </c>
      <c r="AG3372" s="150" t="str">
        <f t="shared" si="744"/>
        <v/>
      </c>
    </row>
    <row r="3373" spans="1:33" x14ac:dyDescent="0.25">
      <c r="A3373" s="56"/>
      <c r="B3373" s="70"/>
      <c r="C3373" s="76"/>
      <c r="D3373" s="73"/>
      <c r="E3373" s="79"/>
      <c r="F3373" s="56"/>
      <c r="G3373" s="13" t="str">
        <f t="shared" si="735"/>
        <v/>
      </c>
      <c r="H3373" s="56"/>
      <c r="K3373" s="128"/>
      <c r="L3373" s="128"/>
      <c r="M3373" s="128"/>
      <c r="N3373" s="84" t="str">
        <f t="shared" si="736"/>
        <v/>
      </c>
      <c r="O3373" s="128"/>
      <c r="P3373" s="84" t="str">
        <f t="shared" si="737"/>
        <v/>
      </c>
      <c r="Q3373" s="84" t="str">
        <f t="shared" si="734"/>
        <v/>
      </c>
      <c r="R3373" s="84" t="str">
        <f t="shared" si="738"/>
        <v/>
      </c>
      <c r="S3373" s="84" t="str">
        <f t="shared" si="739"/>
        <v/>
      </c>
      <c r="U3373" s="84" t="str">
        <f t="shared" si="740"/>
        <v/>
      </c>
      <c r="W3373" s="108" t="str">
        <f>IF($N3373="", "", SUM($D$11:$D3373))</f>
        <v/>
      </c>
      <c r="X3373" s="111" t="str">
        <f t="shared" si="741"/>
        <v/>
      </c>
      <c r="Y3373" s="114" t="str">
        <f t="shared" si="745"/>
        <v/>
      </c>
      <c r="Z3373" s="111" t="str">
        <f>IF(X3373="", "", X3373-SUM($Z$11:$Z3372))</f>
        <v/>
      </c>
      <c r="AA3373" s="111" t="str">
        <f>IF($Y3373="", "", $Y3373-SUM($AA$11:$AA3372))</f>
        <v/>
      </c>
      <c r="AB3373" s="111" t="str">
        <f t="shared" si="746"/>
        <v/>
      </c>
      <c r="AC3373" s="121" t="str">
        <f t="shared" si="742"/>
        <v/>
      </c>
      <c r="AD3373" s="122" t="str">
        <f t="shared" si="743"/>
        <v/>
      </c>
      <c r="AE3373" s="123" t="str">
        <f t="shared" si="747"/>
        <v/>
      </c>
      <c r="AG3373" s="150" t="str">
        <f t="shared" si="744"/>
        <v/>
      </c>
    </row>
    <row r="3374" spans="1:33" x14ac:dyDescent="0.25">
      <c r="A3374" s="56"/>
      <c r="B3374" s="70"/>
      <c r="C3374" s="76"/>
      <c r="D3374" s="73"/>
      <c r="E3374" s="79"/>
      <c r="F3374" s="56"/>
      <c r="G3374" s="13" t="str">
        <f t="shared" si="735"/>
        <v/>
      </c>
      <c r="H3374" s="56"/>
      <c r="K3374" s="128"/>
      <c r="L3374" s="128"/>
      <c r="M3374" s="128"/>
      <c r="N3374" s="84" t="str">
        <f t="shared" si="736"/>
        <v/>
      </c>
      <c r="O3374" s="128"/>
      <c r="P3374" s="84" t="str">
        <f t="shared" si="737"/>
        <v/>
      </c>
      <c r="Q3374" s="84" t="str">
        <f t="shared" si="734"/>
        <v/>
      </c>
      <c r="R3374" s="84" t="str">
        <f t="shared" si="738"/>
        <v/>
      </c>
      <c r="S3374" s="84" t="str">
        <f t="shared" si="739"/>
        <v/>
      </c>
      <c r="U3374" s="84" t="str">
        <f t="shared" si="740"/>
        <v/>
      </c>
      <c r="W3374" s="108" t="str">
        <f>IF($N3374="", "", SUM($D$11:$D3374))</f>
        <v/>
      </c>
      <c r="X3374" s="111" t="str">
        <f t="shared" si="741"/>
        <v/>
      </c>
      <c r="Y3374" s="114" t="str">
        <f t="shared" si="745"/>
        <v/>
      </c>
      <c r="Z3374" s="111" t="str">
        <f>IF(X3374="", "", X3374-SUM($Z$11:$Z3373))</f>
        <v/>
      </c>
      <c r="AA3374" s="111" t="str">
        <f>IF($Y3374="", "", $Y3374-SUM($AA$11:$AA3373))</f>
        <v/>
      </c>
      <c r="AB3374" s="111" t="str">
        <f t="shared" si="746"/>
        <v/>
      </c>
      <c r="AC3374" s="121" t="str">
        <f t="shared" si="742"/>
        <v/>
      </c>
      <c r="AD3374" s="122" t="str">
        <f t="shared" si="743"/>
        <v/>
      </c>
      <c r="AE3374" s="123" t="str">
        <f t="shared" si="747"/>
        <v/>
      </c>
      <c r="AG3374" s="150" t="str">
        <f t="shared" si="744"/>
        <v/>
      </c>
    </row>
    <row r="3375" spans="1:33" x14ac:dyDescent="0.25">
      <c r="A3375" s="56"/>
      <c r="B3375" s="70"/>
      <c r="C3375" s="76"/>
      <c r="D3375" s="73"/>
      <c r="E3375" s="79"/>
      <c r="F3375" s="56"/>
      <c r="G3375" s="13" t="str">
        <f t="shared" si="735"/>
        <v/>
      </c>
      <c r="H3375" s="56"/>
      <c r="K3375" s="128"/>
      <c r="L3375" s="128"/>
      <c r="M3375" s="128"/>
      <c r="N3375" s="84" t="str">
        <f t="shared" si="736"/>
        <v/>
      </c>
      <c r="O3375" s="128"/>
      <c r="P3375" s="84" t="str">
        <f t="shared" si="737"/>
        <v/>
      </c>
      <c r="Q3375" s="84" t="str">
        <f t="shared" si="734"/>
        <v/>
      </c>
      <c r="R3375" s="84" t="str">
        <f t="shared" si="738"/>
        <v/>
      </c>
      <c r="S3375" s="84" t="str">
        <f t="shared" si="739"/>
        <v/>
      </c>
      <c r="U3375" s="84" t="str">
        <f t="shared" si="740"/>
        <v/>
      </c>
      <c r="W3375" s="108" t="str">
        <f>IF($N3375="", "", SUM($D$11:$D3375))</f>
        <v/>
      </c>
      <c r="X3375" s="111" t="str">
        <f t="shared" si="741"/>
        <v/>
      </c>
      <c r="Y3375" s="114" t="str">
        <f t="shared" si="745"/>
        <v/>
      </c>
      <c r="Z3375" s="111" t="str">
        <f>IF(X3375="", "", X3375-SUM($Z$11:$Z3374))</f>
        <v/>
      </c>
      <c r="AA3375" s="111" t="str">
        <f>IF($Y3375="", "", $Y3375-SUM($AA$11:$AA3374))</f>
        <v/>
      </c>
      <c r="AB3375" s="111" t="str">
        <f t="shared" si="746"/>
        <v/>
      </c>
      <c r="AC3375" s="121" t="str">
        <f t="shared" si="742"/>
        <v/>
      </c>
      <c r="AD3375" s="122" t="str">
        <f t="shared" si="743"/>
        <v/>
      </c>
      <c r="AE3375" s="123" t="str">
        <f t="shared" si="747"/>
        <v/>
      </c>
      <c r="AG3375" s="150" t="str">
        <f t="shared" si="744"/>
        <v/>
      </c>
    </row>
    <row r="3376" spans="1:33" x14ac:dyDescent="0.25">
      <c r="A3376" s="56"/>
      <c r="B3376" s="70"/>
      <c r="C3376" s="76"/>
      <c r="D3376" s="73"/>
      <c r="E3376" s="79"/>
      <c r="F3376" s="56"/>
      <c r="G3376" s="13" t="str">
        <f t="shared" si="735"/>
        <v/>
      </c>
      <c r="H3376" s="56"/>
      <c r="K3376" s="128"/>
      <c r="L3376" s="128"/>
      <c r="M3376" s="128"/>
      <c r="N3376" s="84" t="str">
        <f t="shared" si="736"/>
        <v/>
      </c>
      <c r="O3376" s="128"/>
      <c r="P3376" s="84" t="str">
        <f t="shared" si="737"/>
        <v/>
      </c>
      <c r="Q3376" s="84" t="str">
        <f t="shared" si="734"/>
        <v/>
      </c>
      <c r="R3376" s="84" t="str">
        <f t="shared" si="738"/>
        <v/>
      </c>
      <c r="S3376" s="84" t="str">
        <f t="shared" si="739"/>
        <v/>
      </c>
      <c r="U3376" s="84" t="str">
        <f t="shared" si="740"/>
        <v/>
      </c>
      <c r="W3376" s="108" t="str">
        <f>IF($N3376="", "", SUM($D$11:$D3376))</f>
        <v/>
      </c>
      <c r="X3376" s="111" t="str">
        <f t="shared" si="741"/>
        <v/>
      </c>
      <c r="Y3376" s="114" t="str">
        <f t="shared" si="745"/>
        <v/>
      </c>
      <c r="Z3376" s="111" t="str">
        <f>IF(X3376="", "", X3376-SUM($Z$11:$Z3375))</f>
        <v/>
      </c>
      <c r="AA3376" s="111" t="str">
        <f>IF($Y3376="", "", $Y3376-SUM($AA$11:$AA3375))</f>
        <v/>
      </c>
      <c r="AB3376" s="111" t="str">
        <f t="shared" si="746"/>
        <v/>
      </c>
      <c r="AC3376" s="121" t="str">
        <f t="shared" si="742"/>
        <v/>
      </c>
      <c r="AD3376" s="122" t="str">
        <f t="shared" si="743"/>
        <v/>
      </c>
      <c r="AE3376" s="123" t="str">
        <f t="shared" si="747"/>
        <v/>
      </c>
      <c r="AG3376" s="150" t="str">
        <f t="shared" si="744"/>
        <v/>
      </c>
    </row>
    <row r="3377" spans="1:33" x14ac:dyDescent="0.25">
      <c r="A3377" s="56"/>
      <c r="B3377" s="70"/>
      <c r="C3377" s="76"/>
      <c r="D3377" s="73"/>
      <c r="E3377" s="79"/>
      <c r="F3377" s="56"/>
      <c r="G3377" s="13" t="str">
        <f t="shared" si="735"/>
        <v/>
      </c>
      <c r="H3377" s="56"/>
      <c r="K3377" s="128"/>
      <c r="L3377" s="128"/>
      <c r="M3377" s="128"/>
      <c r="N3377" s="84" t="str">
        <f t="shared" si="736"/>
        <v/>
      </c>
      <c r="O3377" s="128"/>
      <c r="P3377" s="84" t="str">
        <f t="shared" si="737"/>
        <v/>
      </c>
      <c r="Q3377" s="84" t="str">
        <f t="shared" si="734"/>
        <v/>
      </c>
      <c r="R3377" s="84" t="str">
        <f t="shared" si="738"/>
        <v/>
      </c>
      <c r="S3377" s="84" t="str">
        <f t="shared" si="739"/>
        <v/>
      </c>
      <c r="U3377" s="84" t="str">
        <f t="shared" si="740"/>
        <v/>
      </c>
      <c r="W3377" s="108" t="str">
        <f>IF($N3377="", "", SUM($D$11:$D3377))</f>
        <v/>
      </c>
      <c r="X3377" s="111" t="str">
        <f t="shared" si="741"/>
        <v/>
      </c>
      <c r="Y3377" s="114" t="str">
        <f t="shared" si="745"/>
        <v/>
      </c>
      <c r="Z3377" s="111" t="str">
        <f>IF(X3377="", "", X3377-SUM($Z$11:$Z3376))</f>
        <v/>
      </c>
      <c r="AA3377" s="111" t="str">
        <f>IF($Y3377="", "", $Y3377-SUM($AA$11:$AA3376))</f>
        <v/>
      </c>
      <c r="AB3377" s="111" t="str">
        <f t="shared" si="746"/>
        <v/>
      </c>
      <c r="AC3377" s="121" t="str">
        <f t="shared" si="742"/>
        <v/>
      </c>
      <c r="AD3377" s="122" t="str">
        <f t="shared" si="743"/>
        <v/>
      </c>
      <c r="AE3377" s="123" t="str">
        <f t="shared" si="747"/>
        <v/>
      </c>
      <c r="AG3377" s="150" t="str">
        <f t="shared" si="744"/>
        <v/>
      </c>
    </row>
    <row r="3378" spans="1:33" x14ac:dyDescent="0.25">
      <c r="A3378" s="56"/>
      <c r="B3378" s="70"/>
      <c r="C3378" s="76"/>
      <c r="D3378" s="73"/>
      <c r="E3378" s="79"/>
      <c r="F3378" s="56"/>
      <c r="G3378" s="13" t="str">
        <f t="shared" si="735"/>
        <v/>
      </c>
      <c r="H3378" s="56"/>
      <c r="K3378" s="128"/>
      <c r="L3378" s="128"/>
      <c r="M3378" s="128"/>
      <c r="N3378" s="84" t="str">
        <f t="shared" si="736"/>
        <v/>
      </c>
      <c r="O3378" s="128"/>
      <c r="P3378" s="84" t="str">
        <f t="shared" si="737"/>
        <v/>
      </c>
      <c r="Q3378" s="84" t="str">
        <f t="shared" si="734"/>
        <v/>
      </c>
      <c r="R3378" s="84" t="str">
        <f t="shared" si="738"/>
        <v/>
      </c>
      <c r="S3378" s="84" t="str">
        <f t="shared" si="739"/>
        <v/>
      </c>
      <c r="U3378" s="84" t="str">
        <f t="shared" si="740"/>
        <v/>
      </c>
      <c r="W3378" s="108" t="str">
        <f>IF($N3378="", "", SUM($D$11:$D3378))</f>
        <v/>
      </c>
      <c r="X3378" s="111" t="str">
        <f t="shared" si="741"/>
        <v/>
      </c>
      <c r="Y3378" s="114" t="str">
        <f t="shared" si="745"/>
        <v/>
      </c>
      <c r="Z3378" s="111" t="str">
        <f>IF(X3378="", "", X3378-SUM($Z$11:$Z3377))</f>
        <v/>
      </c>
      <c r="AA3378" s="111" t="str">
        <f>IF($Y3378="", "", $Y3378-SUM($AA$11:$AA3377))</f>
        <v/>
      </c>
      <c r="AB3378" s="111" t="str">
        <f t="shared" si="746"/>
        <v/>
      </c>
      <c r="AC3378" s="121" t="str">
        <f t="shared" si="742"/>
        <v/>
      </c>
      <c r="AD3378" s="122" t="str">
        <f t="shared" si="743"/>
        <v/>
      </c>
      <c r="AE3378" s="123" t="str">
        <f t="shared" si="747"/>
        <v/>
      </c>
      <c r="AG3378" s="150" t="str">
        <f t="shared" si="744"/>
        <v/>
      </c>
    </row>
    <row r="3379" spans="1:33" x14ac:dyDescent="0.25">
      <c r="A3379" s="56"/>
      <c r="B3379" s="70"/>
      <c r="C3379" s="76"/>
      <c r="D3379" s="73"/>
      <c r="E3379" s="79"/>
      <c r="F3379" s="56"/>
      <c r="G3379" s="13" t="str">
        <f t="shared" si="735"/>
        <v/>
      </c>
      <c r="H3379" s="56"/>
      <c r="K3379" s="128"/>
      <c r="L3379" s="128"/>
      <c r="M3379" s="128"/>
      <c r="N3379" s="84" t="str">
        <f t="shared" si="736"/>
        <v/>
      </c>
      <c r="O3379" s="128"/>
      <c r="P3379" s="84" t="str">
        <f t="shared" si="737"/>
        <v/>
      </c>
      <c r="Q3379" s="84" t="str">
        <f t="shared" si="734"/>
        <v/>
      </c>
      <c r="R3379" s="84" t="str">
        <f t="shared" si="738"/>
        <v/>
      </c>
      <c r="S3379" s="84" t="str">
        <f t="shared" si="739"/>
        <v/>
      </c>
      <c r="U3379" s="84" t="str">
        <f t="shared" si="740"/>
        <v/>
      </c>
      <c r="W3379" s="108" t="str">
        <f>IF($N3379="", "", SUM($D$11:$D3379))</f>
        <v/>
      </c>
      <c r="X3379" s="111" t="str">
        <f t="shared" si="741"/>
        <v/>
      </c>
      <c r="Y3379" s="114" t="str">
        <f t="shared" si="745"/>
        <v/>
      </c>
      <c r="Z3379" s="111" t="str">
        <f>IF(X3379="", "", X3379-SUM($Z$11:$Z3378))</f>
        <v/>
      </c>
      <c r="AA3379" s="111" t="str">
        <f>IF($Y3379="", "", $Y3379-SUM($AA$11:$AA3378))</f>
        <v/>
      </c>
      <c r="AB3379" s="111" t="str">
        <f t="shared" si="746"/>
        <v/>
      </c>
      <c r="AC3379" s="121" t="str">
        <f t="shared" si="742"/>
        <v/>
      </c>
      <c r="AD3379" s="122" t="str">
        <f t="shared" si="743"/>
        <v/>
      </c>
      <c r="AE3379" s="123" t="str">
        <f t="shared" si="747"/>
        <v/>
      </c>
      <c r="AG3379" s="150" t="str">
        <f t="shared" si="744"/>
        <v/>
      </c>
    </row>
    <row r="3380" spans="1:33" x14ac:dyDescent="0.25">
      <c r="A3380" s="56"/>
      <c r="B3380" s="70"/>
      <c r="C3380" s="76"/>
      <c r="D3380" s="73"/>
      <c r="E3380" s="79"/>
      <c r="F3380" s="56"/>
      <c r="G3380" s="13" t="str">
        <f t="shared" si="735"/>
        <v/>
      </c>
      <c r="H3380" s="56"/>
      <c r="K3380" s="128"/>
      <c r="L3380" s="128"/>
      <c r="M3380" s="128"/>
      <c r="N3380" s="84" t="str">
        <f t="shared" si="736"/>
        <v/>
      </c>
      <c r="O3380" s="128"/>
      <c r="P3380" s="84" t="str">
        <f t="shared" si="737"/>
        <v/>
      </c>
      <c r="Q3380" s="84" t="str">
        <f t="shared" si="734"/>
        <v/>
      </c>
      <c r="R3380" s="84" t="str">
        <f t="shared" si="738"/>
        <v/>
      </c>
      <c r="S3380" s="84" t="str">
        <f t="shared" si="739"/>
        <v/>
      </c>
      <c r="U3380" s="84" t="str">
        <f t="shared" si="740"/>
        <v/>
      </c>
      <c r="W3380" s="108" t="str">
        <f>IF($N3380="", "", SUM($D$11:$D3380))</f>
        <v/>
      </c>
      <c r="X3380" s="111" t="str">
        <f t="shared" si="741"/>
        <v/>
      </c>
      <c r="Y3380" s="114" t="str">
        <f t="shared" si="745"/>
        <v/>
      </c>
      <c r="Z3380" s="111" t="str">
        <f>IF(X3380="", "", X3380-SUM($Z$11:$Z3379))</f>
        <v/>
      </c>
      <c r="AA3380" s="111" t="str">
        <f>IF($Y3380="", "", $Y3380-SUM($AA$11:$AA3379))</f>
        <v/>
      </c>
      <c r="AB3380" s="111" t="str">
        <f t="shared" si="746"/>
        <v/>
      </c>
      <c r="AC3380" s="121" t="str">
        <f t="shared" si="742"/>
        <v/>
      </c>
      <c r="AD3380" s="122" t="str">
        <f t="shared" si="743"/>
        <v/>
      </c>
      <c r="AE3380" s="123" t="str">
        <f t="shared" si="747"/>
        <v/>
      </c>
      <c r="AG3380" s="150" t="str">
        <f t="shared" si="744"/>
        <v/>
      </c>
    </row>
    <row r="3381" spans="1:33" x14ac:dyDescent="0.25">
      <c r="A3381" s="56"/>
      <c r="B3381" s="70"/>
      <c r="C3381" s="76"/>
      <c r="D3381" s="73"/>
      <c r="E3381" s="79"/>
      <c r="F3381" s="56"/>
      <c r="G3381" s="13" t="str">
        <f t="shared" si="735"/>
        <v/>
      </c>
      <c r="H3381" s="56"/>
      <c r="K3381" s="128"/>
      <c r="L3381" s="128"/>
      <c r="M3381" s="128"/>
      <c r="N3381" s="84" t="str">
        <f t="shared" si="736"/>
        <v/>
      </c>
      <c r="O3381" s="128"/>
      <c r="P3381" s="84" t="str">
        <f t="shared" si="737"/>
        <v/>
      </c>
      <c r="Q3381" s="84" t="str">
        <f t="shared" si="734"/>
        <v/>
      </c>
      <c r="R3381" s="84" t="str">
        <f t="shared" si="738"/>
        <v/>
      </c>
      <c r="S3381" s="84" t="str">
        <f t="shared" si="739"/>
        <v/>
      </c>
      <c r="U3381" s="84" t="str">
        <f t="shared" si="740"/>
        <v/>
      </c>
      <c r="W3381" s="108" t="str">
        <f>IF($N3381="", "", SUM($D$11:$D3381))</f>
        <v/>
      </c>
      <c r="X3381" s="111" t="str">
        <f t="shared" si="741"/>
        <v/>
      </c>
      <c r="Y3381" s="114" t="str">
        <f t="shared" si="745"/>
        <v/>
      </c>
      <c r="Z3381" s="111" t="str">
        <f>IF(X3381="", "", X3381-SUM($Z$11:$Z3380))</f>
        <v/>
      </c>
      <c r="AA3381" s="111" t="str">
        <f>IF($Y3381="", "", $Y3381-SUM($AA$11:$AA3380))</f>
        <v/>
      </c>
      <c r="AB3381" s="111" t="str">
        <f t="shared" si="746"/>
        <v/>
      </c>
      <c r="AC3381" s="121" t="str">
        <f t="shared" si="742"/>
        <v/>
      </c>
      <c r="AD3381" s="122" t="str">
        <f t="shared" si="743"/>
        <v/>
      </c>
      <c r="AE3381" s="123" t="str">
        <f t="shared" si="747"/>
        <v/>
      </c>
      <c r="AG3381" s="150" t="str">
        <f t="shared" si="744"/>
        <v/>
      </c>
    </row>
    <row r="3382" spans="1:33" x14ac:dyDescent="0.25">
      <c r="A3382" s="56"/>
      <c r="B3382" s="70"/>
      <c r="C3382" s="76"/>
      <c r="D3382" s="73"/>
      <c r="E3382" s="79"/>
      <c r="F3382" s="56"/>
      <c r="G3382" s="13" t="str">
        <f t="shared" si="735"/>
        <v/>
      </c>
      <c r="H3382" s="56"/>
      <c r="K3382" s="128"/>
      <c r="L3382" s="128"/>
      <c r="M3382" s="128"/>
      <c r="N3382" s="84" t="str">
        <f t="shared" si="736"/>
        <v/>
      </c>
      <c r="O3382" s="128"/>
      <c r="P3382" s="84" t="str">
        <f t="shared" si="737"/>
        <v/>
      </c>
      <c r="Q3382" s="84" t="str">
        <f t="shared" si="734"/>
        <v/>
      </c>
      <c r="R3382" s="84" t="str">
        <f t="shared" si="738"/>
        <v/>
      </c>
      <c r="S3382" s="84" t="str">
        <f t="shared" si="739"/>
        <v/>
      </c>
      <c r="U3382" s="84" t="str">
        <f t="shared" si="740"/>
        <v/>
      </c>
      <c r="W3382" s="108" t="str">
        <f>IF($N3382="", "", SUM($D$11:$D3382))</f>
        <v/>
      </c>
      <c r="X3382" s="111" t="str">
        <f t="shared" si="741"/>
        <v/>
      </c>
      <c r="Y3382" s="114" t="str">
        <f t="shared" si="745"/>
        <v/>
      </c>
      <c r="Z3382" s="111" t="str">
        <f>IF(X3382="", "", X3382-SUM($Z$11:$Z3381))</f>
        <v/>
      </c>
      <c r="AA3382" s="111" t="str">
        <f>IF($Y3382="", "", $Y3382-SUM($AA$11:$AA3381))</f>
        <v/>
      </c>
      <c r="AB3382" s="111" t="str">
        <f t="shared" si="746"/>
        <v/>
      </c>
      <c r="AC3382" s="121" t="str">
        <f t="shared" si="742"/>
        <v/>
      </c>
      <c r="AD3382" s="122" t="str">
        <f t="shared" si="743"/>
        <v/>
      </c>
      <c r="AE3382" s="123" t="str">
        <f t="shared" si="747"/>
        <v/>
      </c>
      <c r="AG3382" s="150" t="str">
        <f t="shared" si="744"/>
        <v/>
      </c>
    </row>
    <row r="3383" spans="1:33" x14ac:dyDescent="0.25">
      <c r="A3383" s="56"/>
      <c r="B3383" s="70"/>
      <c r="C3383" s="76"/>
      <c r="D3383" s="73"/>
      <c r="E3383" s="79"/>
      <c r="F3383" s="56"/>
      <c r="G3383" s="13" t="str">
        <f t="shared" si="735"/>
        <v/>
      </c>
      <c r="H3383" s="56"/>
      <c r="K3383" s="128"/>
      <c r="L3383" s="128"/>
      <c r="M3383" s="128"/>
      <c r="N3383" s="84" t="str">
        <f t="shared" si="736"/>
        <v/>
      </c>
      <c r="O3383" s="128"/>
      <c r="P3383" s="84" t="str">
        <f t="shared" si="737"/>
        <v/>
      </c>
      <c r="Q3383" s="84" t="str">
        <f t="shared" si="734"/>
        <v/>
      </c>
      <c r="R3383" s="84" t="str">
        <f t="shared" si="738"/>
        <v/>
      </c>
      <c r="S3383" s="84" t="str">
        <f t="shared" si="739"/>
        <v/>
      </c>
      <c r="U3383" s="84" t="str">
        <f t="shared" si="740"/>
        <v/>
      </c>
      <c r="W3383" s="108" t="str">
        <f>IF($N3383="", "", SUM($D$11:$D3383))</f>
        <v/>
      </c>
      <c r="X3383" s="111" t="str">
        <f t="shared" si="741"/>
        <v/>
      </c>
      <c r="Y3383" s="114" t="str">
        <f t="shared" si="745"/>
        <v/>
      </c>
      <c r="Z3383" s="111" t="str">
        <f>IF(X3383="", "", X3383-SUM($Z$11:$Z3382))</f>
        <v/>
      </c>
      <c r="AA3383" s="111" t="str">
        <f>IF($Y3383="", "", $Y3383-SUM($AA$11:$AA3382))</f>
        <v/>
      </c>
      <c r="AB3383" s="111" t="str">
        <f t="shared" si="746"/>
        <v/>
      </c>
      <c r="AC3383" s="121" t="str">
        <f t="shared" si="742"/>
        <v/>
      </c>
      <c r="AD3383" s="122" t="str">
        <f t="shared" si="743"/>
        <v/>
      </c>
      <c r="AE3383" s="123" t="str">
        <f t="shared" si="747"/>
        <v/>
      </c>
      <c r="AG3383" s="150" t="str">
        <f t="shared" si="744"/>
        <v/>
      </c>
    </row>
    <row r="3384" spans="1:33" x14ac:dyDescent="0.25">
      <c r="A3384" s="56"/>
      <c r="B3384" s="70"/>
      <c r="C3384" s="76"/>
      <c r="D3384" s="73"/>
      <c r="E3384" s="79"/>
      <c r="F3384" s="56"/>
      <c r="G3384" s="13" t="str">
        <f t="shared" si="735"/>
        <v/>
      </c>
      <c r="H3384" s="56"/>
      <c r="K3384" s="128"/>
      <c r="L3384" s="128"/>
      <c r="M3384" s="128"/>
      <c r="N3384" s="84" t="str">
        <f t="shared" si="736"/>
        <v/>
      </c>
      <c r="O3384" s="128"/>
      <c r="P3384" s="84" t="str">
        <f t="shared" si="737"/>
        <v/>
      </c>
      <c r="Q3384" s="84" t="str">
        <f t="shared" si="734"/>
        <v/>
      </c>
      <c r="R3384" s="84" t="str">
        <f t="shared" si="738"/>
        <v/>
      </c>
      <c r="S3384" s="84" t="str">
        <f t="shared" si="739"/>
        <v/>
      </c>
      <c r="U3384" s="84" t="str">
        <f t="shared" si="740"/>
        <v/>
      </c>
      <c r="W3384" s="108" t="str">
        <f>IF($N3384="", "", SUM($D$11:$D3384))</f>
        <v/>
      </c>
      <c r="X3384" s="111" t="str">
        <f t="shared" si="741"/>
        <v/>
      </c>
      <c r="Y3384" s="114" t="str">
        <f t="shared" si="745"/>
        <v/>
      </c>
      <c r="Z3384" s="111" t="str">
        <f>IF(X3384="", "", X3384-SUM($Z$11:$Z3383))</f>
        <v/>
      </c>
      <c r="AA3384" s="111" t="str">
        <f>IF($Y3384="", "", $Y3384-SUM($AA$11:$AA3383))</f>
        <v/>
      </c>
      <c r="AB3384" s="111" t="str">
        <f t="shared" si="746"/>
        <v/>
      </c>
      <c r="AC3384" s="121" t="str">
        <f t="shared" si="742"/>
        <v/>
      </c>
      <c r="AD3384" s="122" t="str">
        <f t="shared" si="743"/>
        <v/>
      </c>
      <c r="AE3384" s="123" t="str">
        <f t="shared" si="747"/>
        <v/>
      </c>
      <c r="AG3384" s="150" t="str">
        <f t="shared" si="744"/>
        <v/>
      </c>
    </row>
    <row r="3385" spans="1:33" x14ac:dyDescent="0.25">
      <c r="A3385" s="56"/>
      <c r="B3385" s="70"/>
      <c r="C3385" s="76"/>
      <c r="D3385" s="73"/>
      <c r="E3385" s="79"/>
      <c r="F3385" s="56"/>
      <c r="G3385" s="13" t="str">
        <f t="shared" si="735"/>
        <v/>
      </c>
      <c r="H3385" s="56"/>
      <c r="K3385" s="128"/>
      <c r="L3385" s="128"/>
      <c r="M3385" s="128"/>
      <c r="N3385" s="84" t="str">
        <f t="shared" si="736"/>
        <v/>
      </c>
      <c r="O3385" s="128"/>
      <c r="P3385" s="84" t="str">
        <f t="shared" si="737"/>
        <v/>
      </c>
      <c r="Q3385" s="84" t="str">
        <f t="shared" si="734"/>
        <v/>
      </c>
      <c r="R3385" s="84" t="str">
        <f t="shared" si="738"/>
        <v/>
      </c>
      <c r="S3385" s="84" t="str">
        <f t="shared" si="739"/>
        <v/>
      </c>
      <c r="U3385" s="84" t="str">
        <f t="shared" si="740"/>
        <v/>
      </c>
      <c r="W3385" s="108" t="str">
        <f>IF($N3385="", "", SUM($D$11:$D3385))</f>
        <v/>
      </c>
      <c r="X3385" s="111" t="str">
        <f t="shared" si="741"/>
        <v/>
      </c>
      <c r="Y3385" s="114" t="str">
        <f t="shared" si="745"/>
        <v/>
      </c>
      <c r="Z3385" s="111" t="str">
        <f>IF(X3385="", "", X3385-SUM($Z$11:$Z3384))</f>
        <v/>
      </c>
      <c r="AA3385" s="111" t="str">
        <f>IF($Y3385="", "", $Y3385-SUM($AA$11:$AA3384))</f>
        <v/>
      </c>
      <c r="AB3385" s="111" t="str">
        <f t="shared" si="746"/>
        <v/>
      </c>
      <c r="AC3385" s="121" t="str">
        <f t="shared" si="742"/>
        <v/>
      </c>
      <c r="AD3385" s="122" t="str">
        <f t="shared" si="743"/>
        <v/>
      </c>
      <c r="AE3385" s="123" t="str">
        <f t="shared" si="747"/>
        <v/>
      </c>
      <c r="AG3385" s="150" t="str">
        <f t="shared" si="744"/>
        <v/>
      </c>
    </row>
    <row r="3386" spans="1:33" x14ac:dyDescent="0.25">
      <c r="A3386" s="56"/>
      <c r="B3386" s="70"/>
      <c r="C3386" s="76"/>
      <c r="D3386" s="73"/>
      <c r="E3386" s="79"/>
      <c r="F3386" s="56"/>
      <c r="G3386" s="13" t="str">
        <f t="shared" si="735"/>
        <v/>
      </c>
      <c r="H3386" s="56"/>
      <c r="K3386" s="128"/>
      <c r="L3386" s="128"/>
      <c r="M3386" s="128"/>
      <c r="N3386" s="84" t="str">
        <f t="shared" si="736"/>
        <v/>
      </c>
      <c r="O3386" s="128"/>
      <c r="P3386" s="84" t="str">
        <f t="shared" si="737"/>
        <v/>
      </c>
      <c r="Q3386" s="84" t="str">
        <f t="shared" si="734"/>
        <v/>
      </c>
      <c r="R3386" s="84" t="str">
        <f t="shared" si="738"/>
        <v/>
      </c>
      <c r="S3386" s="84" t="str">
        <f t="shared" si="739"/>
        <v/>
      </c>
      <c r="U3386" s="84" t="str">
        <f t="shared" si="740"/>
        <v/>
      </c>
      <c r="W3386" s="108" t="str">
        <f>IF($N3386="", "", SUM($D$11:$D3386))</f>
        <v/>
      </c>
      <c r="X3386" s="111" t="str">
        <f t="shared" si="741"/>
        <v/>
      </c>
      <c r="Y3386" s="114" t="str">
        <f t="shared" si="745"/>
        <v/>
      </c>
      <c r="Z3386" s="111" t="str">
        <f>IF(X3386="", "", X3386-SUM($Z$11:$Z3385))</f>
        <v/>
      </c>
      <c r="AA3386" s="111" t="str">
        <f>IF($Y3386="", "", $Y3386-SUM($AA$11:$AA3385))</f>
        <v/>
      </c>
      <c r="AB3386" s="111" t="str">
        <f t="shared" si="746"/>
        <v/>
      </c>
      <c r="AC3386" s="121" t="str">
        <f t="shared" si="742"/>
        <v/>
      </c>
      <c r="AD3386" s="122" t="str">
        <f t="shared" si="743"/>
        <v/>
      </c>
      <c r="AE3386" s="123" t="str">
        <f t="shared" si="747"/>
        <v/>
      </c>
      <c r="AG3386" s="150" t="str">
        <f t="shared" si="744"/>
        <v/>
      </c>
    </row>
    <row r="3387" spans="1:33" x14ac:dyDescent="0.25">
      <c r="A3387" s="56"/>
      <c r="B3387" s="70"/>
      <c r="C3387" s="76"/>
      <c r="D3387" s="73"/>
      <c r="E3387" s="79"/>
      <c r="F3387" s="56"/>
      <c r="G3387" s="13" t="str">
        <f t="shared" si="735"/>
        <v/>
      </c>
      <c r="H3387" s="56"/>
      <c r="K3387" s="128"/>
      <c r="L3387" s="128"/>
      <c r="M3387" s="128"/>
      <c r="N3387" s="84" t="str">
        <f t="shared" si="736"/>
        <v/>
      </c>
      <c r="O3387" s="128"/>
      <c r="P3387" s="84" t="str">
        <f t="shared" si="737"/>
        <v/>
      </c>
      <c r="Q3387" s="84" t="str">
        <f t="shared" si="734"/>
        <v/>
      </c>
      <c r="R3387" s="84" t="str">
        <f t="shared" si="738"/>
        <v/>
      </c>
      <c r="S3387" s="84" t="str">
        <f t="shared" si="739"/>
        <v/>
      </c>
      <c r="U3387" s="84" t="str">
        <f t="shared" si="740"/>
        <v/>
      </c>
      <c r="W3387" s="108" t="str">
        <f>IF($N3387="", "", SUM($D$11:$D3387))</f>
        <v/>
      </c>
      <c r="X3387" s="111" t="str">
        <f t="shared" si="741"/>
        <v/>
      </c>
      <c r="Y3387" s="114" t="str">
        <f t="shared" si="745"/>
        <v/>
      </c>
      <c r="Z3387" s="111" t="str">
        <f>IF(X3387="", "", X3387-SUM($Z$11:$Z3386))</f>
        <v/>
      </c>
      <c r="AA3387" s="111" t="str">
        <f>IF($Y3387="", "", $Y3387-SUM($AA$11:$AA3386))</f>
        <v/>
      </c>
      <c r="AB3387" s="111" t="str">
        <f t="shared" si="746"/>
        <v/>
      </c>
      <c r="AC3387" s="121" t="str">
        <f t="shared" si="742"/>
        <v/>
      </c>
      <c r="AD3387" s="122" t="str">
        <f t="shared" si="743"/>
        <v/>
      </c>
      <c r="AE3387" s="123" t="str">
        <f t="shared" si="747"/>
        <v/>
      </c>
      <c r="AG3387" s="150" t="str">
        <f t="shared" si="744"/>
        <v/>
      </c>
    </row>
    <row r="3388" spans="1:33" x14ac:dyDescent="0.25">
      <c r="A3388" s="56"/>
      <c r="B3388" s="70"/>
      <c r="C3388" s="76"/>
      <c r="D3388" s="73"/>
      <c r="E3388" s="79"/>
      <c r="F3388" s="56"/>
      <c r="G3388" s="13" t="str">
        <f t="shared" si="735"/>
        <v/>
      </c>
      <c r="H3388" s="56"/>
      <c r="K3388" s="128"/>
      <c r="L3388" s="128"/>
      <c r="M3388" s="128"/>
      <c r="N3388" s="84" t="str">
        <f t="shared" si="736"/>
        <v/>
      </c>
      <c r="O3388" s="128"/>
      <c r="P3388" s="84" t="str">
        <f t="shared" si="737"/>
        <v/>
      </c>
      <c r="Q3388" s="84" t="str">
        <f t="shared" si="734"/>
        <v/>
      </c>
      <c r="R3388" s="84" t="str">
        <f t="shared" si="738"/>
        <v/>
      </c>
      <c r="S3388" s="84" t="str">
        <f t="shared" si="739"/>
        <v/>
      </c>
      <c r="U3388" s="84" t="str">
        <f t="shared" si="740"/>
        <v/>
      </c>
      <c r="W3388" s="108" t="str">
        <f>IF($N3388="", "", SUM($D$11:$D3388))</f>
        <v/>
      </c>
      <c r="X3388" s="111" t="str">
        <f t="shared" si="741"/>
        <v/>
      </c>
      <c r="Y3388" s="114" t="str">
        <f t="shared" si="745"/>
        <v/>
      </c>
      <c r="Z3388" s="111" t="str">
        <f>IF(X3388="", "", X3388-SUM($Z$11:$Z3387))</f>
        <v/>
      </c>
      <c r="AA3388" s="111" t="str">
        <f>IF($Y3388="", "", $Y3388-SUM($AA$11:$AA3387))</f>
        <v/>
      </c>
      <c r="AB3388" s="111" t="str">
        <f t="shared" si="746"/>
        <v/>
      </c>
      <c r="AC3388" s="121" t="str">
        <f t="shared" si="742"/>
        <v/>
      </c>
      <c r="AD3388" s="122" t="str">
        <f t="shared" si="743"/>
        <v/>
      </c>
      <c r="AE3388" s="123" t="str">
        <f t="shared" si="747"/>
        <v/>
      </c>
      <c r="AG3388" s="150" t="str">
        <f t="shared" si="744"/>
        <v/>
      </c>
    </row>
    <row r="3389" spans="1:33" x14ac:dyDescent="0.25">
      <c r="A3389" s="56"/>
      <c r="B3389" s="70"/>
      <c r="C3389" s="76"/>
      <c r="D3389" s="73"/>
      <c r="E3389" s="79"/>
      <c r="F3389" s="56"/>
      <c r="G3389" s="13" t="str">
        <f t="shared" si="735"/>
        <v/>
      </c>
      <c r="H3389" s="56"/>
      <c r="K3389" s="128"/>
      <c r="L3389" s="128"/>
      <c r="M3389" s="128"/>
      <c r="N3389" s="84" t="str">
        <f t="shared" si="736"/>
        <v/>
      </c>
      <c r="O3389" s="128"/>
      <c r="P3389" s="84" t="str">
        <f t="shared" si="737"/>
        <v/>
      </c>
      <c r="Q3389" s="84" t="str">
        <f t="shared" si="734"/>
        <v/>
      </c>
      <c r="R3389" s="84" t="str">
        <f t="shared" si="738"/>
        <v/>
      </c>
      <c r="S3389" s="84" t="str">
        <f t="shared" si="739"/>
        <v/>
      </c>
      <c r="U3389" s="84" t="str">
        <f t="shared" si="740"/>
        <v/>
      </c>
      <c r="W3389" s="108" t="str">
        <f>IF($N3389="", "", SUM($D$11:$D3389))</f>
        <v/>
      </c>
      <c r="X3389" s="111" t="str">
        <f t="shared" si="741"/>
        <v/>
      </c>
      <c r="Y3389" s="114" t="str">
        <f t="shared" si="745"/>
        <v/>
      </c>
      <c r="Z3389" s="111" t="str">
        <f>IF(X3389="", "", X3389-SUM($Z$11:$Z3388))</f>
        <v/>
      </c>
      <c r="AA3389" s="111" t="str">
        <f>IF($Y3389="", "", $Y3389-SUM($AA$11:$AA3388))</f>
        <v/>
      </c>
      <c r="AB3389" s="111" t="str">
        <f t="shared" si="746"/>
        <v/>
      </c>
      <c r="AC3389" s="121" t="str">
        <f t="shared" si="742"/>
        <v/>
      </c>
      <c r="AD3389" s="122" t="str">
        <f t="shared" si="743"/>
        <v/>
      </c>
      <c r="AE3389" s="123" t="str">
        <f t="shared" si="747"/>
        <v/>
      </c>
      <c r="AG3389" s="150" t="str">
        <f t="shared" si="744"/>
        <v/>
      </c>
    </row>
    <row r="3390" spans="1:33" x14ac:dyDescent="0.25">
      <c r="A3390" s="56"/>
      <c r="B3390" s="70"/>
      <c r="C3390" s="76"/>
      <c r="D3390" s="73"/>
      <c r="E3390" s="79"/>
      <c r="F3390" s="56"/>
      <c r="G3390" s="13" t="str">
        <f t="shared" si="735"/>
        <v/>
      </c>
      <c r="H3390" s="56"/>
      <c r="K3390" s="128"/>
      <c r="L3390" s="128"/>
      <c r="M3390" s="128"/>
      <c r="N3390" s="84" t="str">
        <f t="shared" si="736"/>
        <v/>
      </c>
      <c r="O3390" s="128"/>
      <c r="P3390" s="84" t="str">
        <f t="shared" si="737"/>
        <v/>
      </c>
      <c r="Q3390" s="84" t="str">
        <f t="shared" si="734"/>
        <v/>
      </c>
      <c r="R3390" s="84" t="str">
        <f t="shared" si="738"/>
        <v/>
      </c>
      <c r="S3390" s="84" t="str">
        <f t="shared" si="739"/>
        <v/>
      </c>
      <c r="U3390" s="84" t="str">
        <f t="shared" si="740"/>
        <v/>
      </c>
      <c r="W3390" s="108" t="str">
        <f>IF($N3390="", "", SUM($D$11:$D3390))</f>
        <v/>
      </c>
      <c r="X3390" s="111" t="str">
        <f t="shared" si="741"/>
        <v/>
      </c>
      <c r="Y3390" s="114" t="str">
        <f t="shared" si="745"/>
        <v/>
      </c>
      <c r="Z3390" s="111" t="str">
        <f>IF(X3390="", "", X3390-SUM($Z$11:$Z3389))</f>
        <v/>
      </c>
      <c r="AA3390" s="111" t="str">
        <f>IF($Y3390="", "", $Y3390-SUM($AA$11:$AA3389))</f>
        <v/>
      </c>
      <c r="AB3390" s="111" t="str">
        <f t="shared" si="746"/>
        <v/>
      </c>
      <c r="AC3390" s="121" t="str">
        <f t="shared" si="742"/>
        <v/>
      </c>
      <c r="AD3390" s="122" t="str">
        <f t="shared" si="743"/>
        <v/>
      </c>
      <c r="AE3390" s="123" t="str">
        <f t="shared" si="747"/>
        <v/>
      </c>
      <c r="AG3390" s="150" t="str">
        <f t="shared" si="744"/>
        <v/>
      </c>
    </row>
    <row r="3391" spans="1:33" x14ac:dyDescent="0.25">
      <c r="A3391" s="56"/>
      <c r="B3391" s="70"/>
      <c r="C3391" s="76"/>
      <c r="D3391" s="73"/>
      <c r="E3391" s="79"/>
      <c r="F3391" s="56"/>
      <c r="G3391" s="13" t="str">
        <f t="shared" si="735"/>
        <v/>
      </c>
      <c r="H3391" s="56"/>
      <c r="K3391" s="128"/>
      <c r="L3391" s="128"/>
      <c r="M3391" s="128"/>
      <c r="N3391" s="84" t="str">
        <f t="shared" si="736"/>
        <v/>
      </c>
      <c r="O3391" s="128"/>
      <c r="P3391" s="84" t="str">
        <f t="shared" si="737"/>
        <v/>
      </c>
      <c r="Q3391" s="84" t="str">
        <f t="shared" si="734"/>
        <v/>
      </c>
      <c r="R3391" s="84" t="str">
        <f t="shared" si="738"/>
        <v/>
      </c>
      <c r="S3391" s="84" t="str">
        <f t="shared" si="739"/>
        <v/>
      </c>
      <c r="U3391" s="84" t="str">
        <f t="shared" si="740"/>
        <v/>
      </c>
      <c r="W3391" s="108" t="str">
        <f>IF($N3391="", "", SUM($D$11:$D3391))</f>
        <v/>
      </c>
      <c r="X3391" s="111" t="str">
        <f t="shared" si="741"/>
        <v/>
      </c>
      <c r="Y3391" s="114" t="str">
        <f t="shared" si="745"/>
        <v/>
      </c>
      <c r="Z3391" s="111" t="str">
        <f>IF(X3391="", "", X3391-SUM($Z$11:$Z3390))</f>
        <v/>
      </c>
      <c r="AA3391" s="111" t="str">
        <f>IF($Y3391="", "", $Y3391-SUM($AA$11:$AA3390))</f>
        <v/>
      </c>
      <c r="AB3391" s="111" t="str">
        <f t="shared" si="746"/>
        <v/>
      </c>
      <c r="AC3391" s="121" t="str">
        <f t="shared" si="742"/>
        <v/>
      </c>
      <c r="AD3391" s="122" t="str">
        <f t="shared" si="743"/>
        <v/>
      </c>
      <c r="AE3391" s="123" t="str">
        <f t="shared" si="747"/>
        <v/>
      </c>
      <c r="AG3391" s="150" t="str">
        <f t="shared" si="744"/>
        <v/>
      </c>
    </row>
    <row r="3392" spans="1:33" x14ac:dyDescent="0.25">
      <c r="A3392" s="56"/>
      <c r="B3392" s="70"/>
      <c r="C3392" s="76"/>
      <c r="D3392" s="73"/>
      <c r="E3392" s="79"/>
      <c r="F3392" s="56"/>
      <c r="G3392" s="13" t="str">
        <f t="shared" si="735"/>
        <v/>
      </c>
      <c r="H3392" s="56"/>
      <c r="K3392" s="128"/>
      <c r="L3392" s="128"/>
      <c r="M3392" s="128"/>
      <c r="N3392" s="84" t="str">
        <f t="shared" si="736"/>
        <v/>
      </c>
      <c r="O3392" s="128"/>
      <c r="P3392" s="84" t="str">
        <f t="shared" si="737"/>
        <v/>
      </c>
      <c r="Q3392" s="84" t="str">
        <f t="shared" si="734"/>
        <v/>
      </c>
      <c r="R3392" s="84" t="str">
        <f t="shared" si="738"/>
        <v/>
      </c>
      <c r="S3392" s="84" t="str">
        <f t="shared" si="739"/>
        <v/>
      </c>
      <c r="U3392" s="84" t="str">
        <f t="shared" si="740"/>
        <v/>
      </c>
      <c r="W3392" s="108" t="str">
        <f>IF($N3392="", "", SUM($D$11:$D3392))</f>
        <v/>
      </c>
      <c r="X3392" s="111" t="str">
        <f t="shared" si="741"/>
        <v/>
      </c>
      <c r="Y3392" s="114" t="str">
        <f t="shared" si="745"/>
        <v/>
      </c>
      <c r="Z3392" s="111" t="str">
        <f>IF(X3392="", "", X3392-SUM($Z$11:$Z3391))</f>
        <v/>
      </c>
      <c r="AA3392" s="111" t="str">
        <f>IF($Y3392="", "", $Y3392-SUM($AA$11:$AA3391))</f>
        <v/>
      </c>
      <c r="AB3392" s="111" t="str">
        <f t="shared" si="746"/>
        <v/>
      </c>
      <c r="AC3392" s="121" t="str">
        <f t="shared" si="742"/>
        <v/>
      </c>
      <c r="AD3392" s="122" t="str">
        <f t="shared" si="743"/>
        <v/>
      </c>
      <c r="AE3392" s="123" t="str">
        <f t="shared" si="747"/>
        <v/>
      </c>
      <c r="AG3392" s="150" t="str">
        <f t="shared" si="744"/>
        <v/>
      </c>
    </row>
    <row r="3393" spans="1:33" x14ac:dyDescent="0.25">
      <c r="A3393" s="56"/>
      <c r="B3393" s="70"/>
      <c r="C3393" s="76"/>
      <c r="D3393" s="73"/>
      <c r="E3393" s="79"/>
      <c r="F3393" s="56"/>
      <c r="G3393" s="13" t="str">
        <f t="shared" si="735"/>
        <v/>
      </c>
      <c r="H3393" s="56"/>
      <c r="K3393" s="128"/>
      <c r="L3393" s="128"/>
      <c r="M3393" s="128"/>
      <c r="N3393" s="84" t="str">
        <f t="shared" si="736"/>
        <v/>
      </c>
      <c r="O3393" s="128"/>
      <c r="P3393" s="84" t="str">
        <f t="shared" si="737"/>
        <v/>
      </c>
      <c r="Q3393" s="84" t="str">
        <f t="shared" si="734"/>
        <v/>
      </c>
      <c r="R3393" s="84" t="str">
        <f t="shared" si="738"/>
        <v/>
      </c>
      <c r="S3393" s="84" t="str">
        <f t="shared" si="739"/>
        <v/>
      </c>
      <c r="U3393" s="84" t="str">
        <f t="shared" si="740"/>
        <v/>
      </c>
      <c r="W3393" s="108" t="str">
        <f>IF($N3393="", "", SUM($D$11:$D3393))</f>
        <v/>
      </c>
      <c r="X3393" s="111" t="str">
        <f t="shared" si="741"/>
        <v/>
      </c>
      <c r="Y3393" s="114" t="str">
        <f t="shared" si="745"/>
        <v/>
      </c>
      <c r="Z3393" s="111" t="str">
        <f>IF(X3393="", "", X3393-SUM($Z$11:$Z3392))</f>
        <v/>
      </c>
      <c r="AA3393" s="111" t="str">
        <f>IF($Y3393="", "", $Y3393-SUM($AA$11:$AA3392))</f>
        <v/>
      </c>
      <c r="AB3393" s="111" t="str">
        <f t="shared" si="746"/>
        <v/>
      </c>
      <c r="AC3393" s="121" t="str">
        <f t="shared" si="742"/>
        <v/>
      </c>
      <c r="AD3393" s="122" t="str">
        <f t="shared" si="743"/>
        <v/>
      </c>
      <c r="AE3393" s="123" t="str">
        <f t="shared" si="747"/>
        <v/>
      </c>
      <c r="AG3393" s="150" t="str">
        <f t="shared" si="744"/>
        <v/>
      </c>
    </row>
    <row r="3394" spans="1:33" x14ac:dyDescent="0.25">
      <c r="A3394" s="56"/>
      <c r="B3394" s="70"/>
      <c r="C3394" s="76"/>
      <c r="D3394" s="73"/>
      <c r="E3394" s="79"/>
      <c r="F3394" s="56"/>
      <c r="G3394" s="13" t="str">
        <f t="shared" si="735"/>
        <v/>
      </c>
      <c r="H3394" s="56"/>
      <c r="K3394" s="128"/>
      <c r="L3394" s="128"/>
      <c r="M3394" s="128"/>
      <c r="N3394" s="84" t="str">
        <f t="shared" si="736"/>
        <v/>
      </c>
      <c r="O3394" s="128"/>
      <c r="P3394" s="84" t="str">
        <f t="shared" si="737"/>
        <v/>
      </c>
      <c r="Q3394" s="84" t="str">
        <f t="shared" si="734"/>
        <v/>
      </c>
      <c r="R3394" s="84" t="str">
        <f t="shared" si="738"/>
        <v/>
      </c>
      <c r="S3394" s="84" t="str">
        <f t="shared" si="739"/>
        <v/>
      </c>
      <c r="U3394" s="84" t="str">
        <f t="shared" si="740"/>
        <v/>
      </c>
      <c r="W3394" s="108" t="str">
        <f>IF($N3394="", "", SUM($D$11:$D3394))</f>
        <v/>
      </c>
      <c r="X3394" s="111" t="str">
        <f t="shared" si="741"/>
        <v/>
      </c>
      <c r="Y3394" s="114" t="str">
        <f t="shared" si="745"/>
        <v/>
      </c>
      <c r="Z3394" s="111" t="str">
        <f>IF(X3394="", "", X3394-SUM($Z$11:$Z3393))</f>
        <v/>
      </c>
      <c r="AA3394" s="111" t="str">
        <f>IF($Y3394="", "", $Y3394-SUM($AA$11:$AA3393))</f>
        <v/>
      </c>
      <c r="AB3394" s="111" t="str">
        <f t="shared" si="746"/>
        <v/>
      </c>
      <c r="AC3394" s="121" t="str">
        <f t="shared" si="742"/>
        <v/>
      </c>
      <c r="AD3394" s="122" t="str">
        <f t="shared" si="743"/>
        <v/>
      </c>
      <c r="AE3394" s="123" t="str">
        <f t="shared" si="747"/>
        <v/>
      </c>
      <c r="AG3394" s="150" t="str">
        <f t="shared" si="744"/>
        <v/>
      </c>
    </row>
    <row r="3395" spans="1:33" x14ac:dyDescent="0.25">
      <c r="A3395" s="56"/>
      <c r="B3395" s="70"/>
      <c r="C3395" s="76"/>
      <c r="D3395" s="73"/>
      <c r="E3395" s="79"/>
      <c r="F3395" s="56"/>
      <c r="G3395" s="13" t="str">
        <f t="shared" si="735"/>
        <v/>
      </c>
      <c r="H3395" s="56"/>
      <c r="K3395" s="128"/>
      <c r="L3395" s="128"/>
      <c r="M3395" s="128"/>
      <c r="N3395" s="84" t="str">
        <f t="shared" si="736"/>
        <v/>
      </c>
      <c r="O3395" s="128"/>
      <c r="P3395" s="84" t="str">
        <f t="shared" si="737"/>
        <v/>
      </c>
      <c r="Q3395" s="84" t="str">
        <f t="shared" si="734"/>
        <v/>
      </c>
      <c r="R3395" s="84" t="str">
        <f t="shared" si="738"/>
        <v/>
      </c>
      <c r="S3395" s="84" t="str">
        <f t="shared" si="739"/>
        <v/>
      </c>
      <c r="U3395" s="84" t="str">
        <f t="shared" si="740"/>
        <v/>
      </c>
      <c r="W3395" s="108" t="str">
        <f>IF($N3395="", "", SUM($D$11:$D3395))</f>
        <v/>
      </c>
      <c r="X3395" s="111" t="str">
        <f t="shared" si="741"/>
        <v/>
      </c>
      <c r="Y3395" s="114" t="str">
        <f t="shared" si="745"/>
        <v/>
      </c>
      <c r="Z3395" s="111" t="str">
        <f>IF(X3395="", "", X3395-SUM($Z$11:$Z3394))</f>
        <v/>
      </c>
      <c r="AA3395" s="111" t="str">
        <f>IF($Y3395="", "", $Y3395-SUM($AA$11:$AA3394))</f>
        <v/>
      </c>
      <c r="AB3395" s="111" t="str">
        <f t="shared" si="746"/>
        <v/>
      </c>
      <c r="AC3395" s="121" t="str">
        <f t="shared" si="742"/>
        <v/>
      </c>
      <c r="AD3395" s="122" t="str">
        <f t="shared" si="743"/>
        <v/>
      </c>
      <c r="AE3395" s="123" t="str">
        <f t="shared" si="747"/>
        <v/>
      </c>
      <c r="AG3395" s="150" t="str">
        <f t="shared" si="744"/>
        <v/>
      </c>
    </row>
    <row r="3396" spans="1:33" x14ac:dyDescent="0.25">
      <c r="A3396" s="56"/>
      <c r="B3396" s="70"/>
      <c r="C3396" s="76"/>
      <c r="D3396" s="73"/>
      <c r="E3396" s="79"/>
      <c r="F3396" s="56"/>
      <c r="G3396" s="13" t="str">
        <f t="shared" si="735"/>
        <v/>
      </c>
      <c r="H3396" s="56"/>
      <c r="K3396" s="128"/>
      <c r="L3396" s="128"/>
      <c r="M3396" s="128"/>
      <c r="N3396" s="84" t="str">
        <f t="shared" si="736"/>
        <v/>
      </c>
      <c r="O3396" s="128"/>
      <c r="P3396" s="84" t="str">
        <f t="shared" si="737"/>
        <v/>
      </c>
      <c r="Q3396" s="84" t="str">
        <f t="shared" si="734"/>
        <v/>
      </c>
      <c r="R3396" s="84" t="str">
        <f t="shared" si="738"/>
        <v/>
      </c>
      <c r="S3396" s="84" t="str">
        <f t="shared" si="739"/>
        <v/>
      </c>
      <c r="U3396" s="84" t="str">
        <f t="shared" si="740"/>
        <v/>
      </c>
      <c r="W3396" s="108" t="str">
        <f>IF($N3396="", "", SUM($D$11:$D3396))</f>
        <v/>
      </c>
      <c r="X3396" s="111" t="str">
        <f t="shared" si="741"/>
        <v/>
      </c>
      <c r="Y3396" s="114" t="str">
        <f t="shared" si="745"/>
        <v/>
      </c>
      <c r="Z3396" s="111" t="str">
        <f>IF(X3396="", "", X3396-SUM($Z$11:$Z3395))</f>
        <v/>
      </c>
      <c r="AA3396" s="111" t="str">
        <f>IF($Y3396="", "", $Y3396-SUM($AA$11:$AA3395))</f>
        <v/>
      </c>
      <c r="AB3396" s="111" t="str">
        <f t="shared" si="746"/>
        <v/>
      </c>
      <c r="AC3396" s="121" t="str">
        <f t="shared" si="742"/>
        <v/>
      </c>
      <c r="AD3396" s="122" t="str">
        <f t="shared" si="743"/>
        <v/>
      </c>
      <c r="AE3396" s="123" t="str">
        <f t="shared" si="747"/>
        <v/>
      </c>
      <c r="AG3396" s="150" t="str">
        <f t="shared" si="744"/>
        <v/>
      </c>
    </row>
    <row r="3397" spans="1:33" x14ac:dyDescent="0.25">
      <c r="A3397" s="56"/>
      <c r="B3397" s="70"/>
      <c r="C3397" s="76"/>
      <c r="D3397" s="73"/>
      <c r="E3397" s="79"/>
      <c r="F3397" s="56"/>
      <c r="G3397" s="13" t="str">
        <f t="shared" si="735"/>
        <v/>
      </c>
      <c r="H3397" s="56"/>
      <c r="K3397" s="128"/>
      <c r="L3397" s="128"/>
      <c r="M3397" s="128"/>
      <c r="N3397" s="84" t="str">
        <f t="shared" si="736"/>
        <v/>
      </c>
      <c r="O3397" s="128"/>
      <c r="P3397" s="84" t="str">
        <f t="shared" si="737"/>
        <v/>
      </c>
      <c r="Q3397" s="84" t="str">
        <f t="shared" si="734"/>
        <v/>
      </c>
      <c r="R3397" s="84" t="str">
        <f t="shared" si="738"/>
        <v/>
      </c>
      <c r="S3397" s="84" t="str">
        <f t="shared" si="739"/>
        <v/>
      </c>
      <c r="U3397" s="84" t="str">
        <f t="shared" si="740"/>
        <v/>
      </c>
      <c r="W3397" s="108" t="str">
        <f>IF($N3397="", "", SUM($D$11:$D3397))</f>
        <v/>
      </c>
      <c r="X3397" s="111" t="str">
        <f t="shared" si="741"/>
        <v/>
      </c>
      <c r="Y3397" s="114" t="str">
        <f t="shared" si="745"/>
        <v/>
      </c>
      <c r="Z3397" s="111" t="str">
        <f>IF(X3397="", "", X3397-SUM($Z$11:$Z3396))</f>
        <v/>
      </c>
      <c r="AA3397" s="111" t="str">
        <f>IF($Y3397="", "", $Y3397-SUM($AA$11:$AA3396))</f>
        <v/>
      </c>
      <c r="AB3397" s="111" t="str">
        <f t="shared" si="746"/>
        <v/>
      </c>
      <c r="AC3397" s="121" t="str">
        <f t="shared" si="742"/>
        <v/>
      </c>
      <c r="AD3397" s="122" t="str">
        <f t="shared" si="743"/>
        <v/>
      </c>
      <c r="AE3397" s="123" t="str">
        <f t="shared" si="747"/>
        <v/>
      </c>
      <c r="AG3397" s="150" t="str">
        <f t="shared" si="744"/>
        <v/>
      </c>
    </row>
    <row r="3398" spans="1:33" x14ac:dyDescent="0.25">
      <c r="A3398" s="56"/>
      <c r="B3398" s="70"/>
      <c r="C3398" s="76"/>
      <c r="D3398" s="73"/>
      <c r="E3398" s="79"/>
      <c r="F3398" s="56"/>
      <c r="G3398" s="13" t="str">
        <f t="shared" si="735"/>
        <v/>
      </c>
      <c r="H3398" s="56"/>
      <c r="K3398" s="128"/>
      <c r="L3398" s="128"/>
      <c r="M3398" s="128"/>
      <c r="N3398" s="84" t="str">
        <f t="shared" si="736"/>
        <v/>
      </c>
      <c r="O3398" s="128"/>
      <c r="P3398" s="84" t="str">
        <f t="shared" si="737"/>
        <v/>
      </c>
      <c r="Q3398" s="84" t="str">
        <f t="shared" si="734"/>
        <v/>
      </c>
      <c r="R3398" s="84" t="str">
        <f t="shared" si="738"/>
        <v/>
      </c>
      <c r="S3398" s="84" t="str">
        <f t="shared" si="739"/>
        <v/>
      </c>
      <c r="U3398" s="84" t="str">
        <f t="shared" si="740"/>
        <v/>
      </c>
      <c r="W3398" s="108" t="str">
        <f>IF($N3398="", "", SUM($D$11:$D3398))</f>
        <v/>
      </c>
      <c r="X3398" s="111" t="str">
        <f t="shared" si="741"/>
        <v/>
      </c>
      <c r="Y3398" s="114" t="str">
        <f t="shared" si="745"/>
        <v/>
      </c>
      <c r="Z3398" s="111" t="str">
        <f>IF(X3398="", "", X3398-SUM($Z$11:$Z3397))</f>
        <v/>
      </c>
      <c r="AA3398" s="111" t="str">
        <f>IF($Y3398="", "", $Y3398-SUM($AA$11:$AA3397))</f>
        <v/>
      </c>
      <c r="AB3398" s="111" t="str">
        <f t="shared" si="746"/>
        <v/>
      </c>
      <c r="AC3398" s="121" t="str">
        <f t="shared" si="742"/>
        <v/>
      </c>
      <c r="AD3398" s="122" t="str">
        <f t="shared" si="743"/>
        <v/>
      </c>
      <c r="AE3398" s="123" t="str">
        <f t="shared" si="747"/>
        <v/>
      </c>
      <c r="AG3398" s="150" t="str">
        <f t="shared" si="744"/>
        <v/>
      </c>
    </row>
    <row r="3399" spans="1:33" x14ac:dyDescent="0.25">
      <c r="A3399" s="56"/>
      <c r="B3399" s="70"/>
      <c r="C3399" s="76"/>
      <c r="D3399" s="73"/>
      <c r="E3399" s="79"/>
      <c r="F3399" s="56"/>
      <c r="G3399" s="13" t="str">
        <f t="shared" si="735"/>
        <v/>
      </c>
      <c r="H3399" s="56"/>
      <c r="K3399" s="128"/>
      <c r="L3399" s="128"/>
      <c r="M3399" s="128"/>
      <c r="N3399" s="84" t="str">
        <f t="shared" si="736"/>
        <v/>
      </c>
      <c r="O3399" s="128"/>
      <c r="P3399" s="84" t="str">
        <f t="shared" si="737"/>
        <v/>
      </c>
      <c r="Q3399" s="84" t="str">
        <f t="shared" si="734"/>
        <v/>
      </c>
      <c r="R3399" s="84" t="str">
        <f t="shared" si="738"/>
        <v/>
      </c>
      <c r="S3399" s="84" t="str">
        <f t="shared" si="739"/>
        <v/>
      </c>
      <c r="U3399" s="84" t="str">
        <f t="shared" si="740"/>
        <v/>
      </c>
      <c r="W3399" s="108" t="str">
        <f>IF($N3399="", "", SUM($D$11:$D3399))</f>
        <v/>
      </c>
      <c r="X3399" s="111" t="str">
        <f t="shared" si="741"/>
        <v/>
      </c>
      <c r="Y3399" s="114" t="str">
        <f t="shared" si="745"/>
        <v/>
      </c>
      <c r="Z3399" s="111" t="str">
        <f>IF(X3399="", "", X3399-SUM($Z$11:$Z3398))</f>
        <v/>
      </c>
      <c r="AA3399" s="111" t="str">
        <f>IF($Y3399="", "", $Y3399-SUM($AA$11:$AA3398))</f>
        <v/>
      </c>
      <c r="AB3399" s="111" t="str">
        <f t="shared" si="746"/>
        <v/>
      </c>
      <c r="AC3399" s="121" t="str">
        <f t="shared" si="742"/>
        <v/>
      </c>
      <c r="AD3399" s="122" t="str">
        <f t="shared" si="743"/>
        <v/>
      </c>
      <c r="AE3399" s="123" t="str">
        <f t="shared" si="747"/>
        <v/>
      </c>
      <c r="AG3399" s="150" t="str">
        <f t="shared" si="744"/>
        <v/>
      </c>
    </row>
    <row r="3400" spans="1:33" x14ac:dyDescent="0.25">
      <c r="A3400" s="56"/>
      <c r="B3400" s="70"/>
      <c r="C3400" s="76"/>
      <c r="D3400" s="73"/>
      <c r="E3400" s="79"/>
      <c r="F3400" s="56"/>
      <c r="G3400" s="13" t="str">
        <f t="shared" si="735"/>
        <v/>
      </c>
      <c r="H3400" s="56"/>
      <c r="K3400" s="128"/>
      <c r="L3400" s="128"/>
      <c r="M3400" s="128"/>
      <c r="N3400" s="84" t="str">
        <f t="shared" si="736"/>
        <v/>
      </c>
      <c r="O3400" s="128"/>
      <c r="P3400" s="84" t="str">
        <f t="shared" si="737"/>
        <v/>
      </c>
      <c r="Q3400" s="84" t="str">
        <f t="shared" si="734"/>
        <v/>
      </c>
      <c r="R3400" s="84" t="str">
        <f t="shared" si="738"/>
        <v/>
      </c>
      <c r="S3400" s="84" t="str">
        <f t="shared" si="739"/>
        <v/>
      </c>
      <c r="U3400" s="84" t="str">
        <f t="shared" si="740"/>
        <v/>
      </c>
      <c r="W3400" s="108" t="str">
        <f>IF($N3400="", "", SUM($D$11:$D3400))</f>
        <v/>
      </c>
      <c r="X3400" s="111" t="str">
        <f t="shared" si="741"/>
        <v/>
      </c>
      <c r="Y3400" s="114" t="str">
        <f t="shared" si="745"/>
        <v/>
      </c>
      <c r="Z3400" s="111" t="str">
        <f>IF(X3400="", "", X3400-SUM($Z$11:$Z3399))</f>
        <v/>
      </c>
      <c r="AA3400" s="111" t="str">
        <f>IF($Y3400="", "", $Y3400-SUM($AA$11:$AA3399))</f>
        <v/>
      </c>
      <c r="AB3400" s="111" t="str">
        <f t="shared" si="746"/>
        <v/>
      </c>
      <c r="AC3400" s="121" t="str">
        <f t="shared" si="742"/>
        <v/>
      </c>
      <c r="AD3400" s="122" t="str">
        <f t="shared" si="743"/>
        <v/>
      </c>
      <c r="AE3400" s="123" t="str">
        <f t="shared" si="747"/>
        <v/>
      </c>
      <c r="AG3400" s="150" t="str">
        <f t="shared" si="744"/>
        <v/>
      </c>
    </row>
    <row r="3401" spans="1:33" x14ac:dyDescent="0.25">
      <c r="A3401" s="56"/>
      <c r="B3401" s="70"/>
      <c r="C3401" s="76"/>
      <c r="D3401" s="73"/>
      <c r="E3401" s="79"/>
      <c r="F3401" s="56"/>
      <c r="G3401" s="13" t="str">
        <f t="shared" si="735"/>
        <v/>
      </c>
      <c r="H3401" s="56"/>
      <c r="K3401" s="128"/>
      <c r="L3401" s="128"/>
      <c r="M3401" s="128"/>
      <c r="N3401" s="84" t="str">
        <f t="shared" si="736"/>
        <v/>
      </c>
      <c r="O3401" s="128"/>
      <c r="P3401" s="84" t="str">
        <f t="shared" si="737"/>
        <v/>
      </c>
      <c r="Q3401" s="84" t="str">
        <f t="shared" si="734"/>
        <v/>
      </c>
      <c r="R3401" s="84" t="str">
        <f t="shared" si="738"/>
        <v/>
      </c>
      <c r="S3401" s="84" t="str">
        <f t="shared" si="739"/>
        <v/>
      </c>
      <c r="U3401" s="84" t="str">
        <f t="shared" si="740"/>
        <v/>
      </c>
      <c r="W3401" s="108" t="str">
        <f>IF($N3401="", "", SUM($D$11:$D3401))</f>
        <v/>
      </c>
      <c r="X3401" s="111" t="str">
        <f t="shared" si="741"/>
        <v/>
      </c>
      <c r="Y3401" s="114" t="str">
        <f t="shared" si="745"/>
        <v/>
      </c>
      <c r="Z3401" s="111" t="str">
        <f>IF(X3401="", "", X3401-SUM($Z$11:$Z3400))</f>
        <v/>
      </c>
      <c r="AA3401" s="111" t="str">
        <f>IF($Y3401="", "", $Y3401-SUM($AA$11:$AA3400))</f>
        <v/>
      </c>
      <c r="AB3401" s="111" t="str">
        <f t="shared" si="746"/>
        <v/>
      </c>
      <c r="AC3401" s="121" t="str">
        <f t="shared" si="742"/>
        <v/>
      </c>
      <c r="AD3401" s="122" t="str">
        <f t="shared" si="743"/>
        <v/>
      </c>
      <c r="AE3401" s="123" t="str">
        <f t="shared" si="747"/>
        <v/>
      </c>
      <c r="AG3401" s="150" t="str">
        <f t="shared" si="744"/>
        <v/>
      </c>
    </row>
    <row r="3402" spans="1:33" x14ac:dyDescent="0.25">
      <c r="A3402" s="56"/>
      <c r="B3402" s="70"/>
      <c r="C3402" s="76"/>
      <c r="D3402" s="73"/>
      <c r="E3402" s="79"/>
      <c r="F3402" s="56"/>
      <c r="G3402" s="13" t="str">
        <f t="shared" si="735"/>
        <v/>
      </c>
      <c r="H3402" s="56"/>
      <c r="K3402" s="128"/>
      <c r="L3402" s="128"/>
      <c r="M3402" s="128"/>
      <c r="N3402" s="84" t="str">
        <f t="shared" si="736"/>
        <v/>
      </c>
      <c r="O3402" s="128"/>
      <c r="P3402" s="84" t="str">
        <f t="shared" si="737"/>
        <v/>
      </c>
      <c r="Q3402" s="84" t="str">
        <f t="shared" si="734"/>
        <v/>
      </c>
      <c r="R3402" s="84" t="str">
        <f t="shared" si="738"/>
        <v/>
      </c>
      <c r="S3402" s="84" t="str">
        <f t="shared" si="739"/>
        <v/>
      </c>
      <c r="U3402" s="84" t="str">
        <f t="shared" si="740"/>
        <v/>
      </c>
      <c r="W3402" s="108" t="str">
        <f>IF($N3402="", "", SUM($D$11:$D3402))</f>
        <v/>
      </c>
      <c r="X3402" s="111" t="str">
        <f t="shared" si="741"/>
        <v/>
      </c>
      <c r="Y3402" s="114" t="str">
        <f t="shared" si="745"/>
        <v/>
      </c>
      <c r="Z3402" s="111" t="str">
        <f>IF(X3402="", "", X3402-SUM($Z$11:$Z3401))</f>
        <v/>
      </c>
      <c r="AA3402" s="111" t="str">
        <f>IF($Y3402="", "", $Y3402-SUM($AA$11:$AA3401))</f>
        <v/>
      </c>
      <c r="AB3402" s="111" t="str">
        <f t="shared" si="746"/>
        <v/>
      </c>
      <c r="AC3402" s="121" t="str">
        <f t="shared" si="742"/>
        <v/>
      </c>
      <c r="AD3402" s="122" t="str">
        <f t="shared" si="743"/>
        <v/>
      </c>
      <c r="AE3402" s="123" t="str">
        <f t="shared" si="747"/>
        <v/>
      </c>
      <c r="AG3402" s="150" t="str">
        <f t="shared" si="744"/>
        <v/>
      </c>
    </row>
    <row r="3403" spans="1:33" x14ac:dyDescent="0.25">
      <c r="A3403" s="56"/>
      <c r="B3403" s="70"/>
      <c r="C3403" s="76"/>
      <c r="D3403" s="73"/>
      <c r="E3403" s="79"/>
      <c r="F3403" s="56"/>
      <c r="G3403" s="13" t="str">
        <f t="shared" si="735"/>
        <v/>
      </c>
      <c r="H3403" s="56"/>
      <c r="K3403" s="128"/>
      <c r="L3403" s="128"/>
      <c r="M3403" s="128"/>
      <c r="N3403" s="84" t="str">
        <f t="shared" si="736"/>
        <v/>
      </c>
      <c r="O3403" s="128"/>
      <c r="P3403" s="84" t="str">
        <f t="shared" si="737"/>
        <v/>
      </c>
      <c r="Q3403" s="84" t="str">
        <f t="shared" ref="Q3403:Q3466" si="748">IF($N3403="", "", IF(AND(Q$5="X", C3403=""), $N$6, IF(AND(NOT(C3403=""), COUNTIF(L$11:L$17, C3403)=0), $N$7, "")))</f>
        <v/>
      </c>
      <c r="R3403" s="84" t="str">
        <f t="shared" si="738"/>
        <v/>
      </c>
      <c r="S3403" s="84" t="str">
        <f t="shared" si="739"/>
        <v/>
      </c>
      <c r="U3403" s="84" t="str">
        <f t="shared" si="740"/>
        <v/>
      </c>
      <c r="W3403" s="108" t="str">
        <f>IF($N3403="", "", SUM($D$11:$D3403))</f>
        <v/>
      </c>
      <c r="X3403" s="111" t="str">
        <f t="shared" si="741"/>
        <v/>
      </c>
      <c r="Y3403" s="114" t="str">
        <f t="shared" si="745"/>
        <v/>
      </c>
      <c r="Z3403" s="111" t="str">
        <f>IF(X3403="", "", X3403-SUM($Z$11:$Z3402))</f>
        <v/>
      </c>
      <c r="AA3403" s="111" t="str">
        <f>IF($Y3403="", "", $Y3403-SUM($AA$11:$AA3402))</f>
        <v/>
      </c>
      <c r="AB3403" s="111" t="str">
        <f t="shared" si="746"/>
        <v/>
      </c>
      <c r="AC3403" s="121" t="str">
        <f t="shared" si="742"/>
        <v/>
      </c>
      <c r="AD3403" s="122" t="str">
        <f t="shared" si="743"/>
        <v/>
      </c>
      <c r="AE3403" s="123" t="str">
        <f t="shared" si="747"/>
        <v/>
      </c>
      <c r="AG3403" s="150" t="str">
        <f t="shared" si="744"/>
        <v/>
      </c>
    </row>
    <row r="3404" spans="1:33" x14ac:dyDescent="0.25">
      <c r="A3404" s="56"/>
      <c r="B3404" s="70"/>
      <c r="C3404" s="76"/>
      <c r="D3404" s="73"/>
      <c r="E3404" s="79"/>
      <c r="F3404" s="56"/>
      <c r="G3404" s="13" t="str">
        <f t="shared" ref="G3404:G3467" si="749">IF($B3404="", "", TEXT($B3404, "mmm"))</f>
        <v/>
      </c>
      <c r="H3404" s="56"/>
      <c r="K3404" s="128"/>
      <c r="L3404" s="128"/>
      <c r="M3404" s="128"/>
      <c r="N3404" s="84" t="str">
        <f t="shared" ref="N3404:N3467" si="750">IF(COUNTIF($B3404:$E3404, "")=4, "", "X")</f>
        <v/>
      </c>
      <c r="O3404" s="128"/>
      <c r="P3404" s="84" t="str">
        <f t="shared" ref="P3404:P3467" si="751">IF($N3404="", "", IF(AND(P$5="X", B3404=""), $N$6, IFERROR(IF(AND(NOT(B3404=""), OR(ISNUMBER(B3404)=FALSE, B3404&lt;$L$2, B3404&gt;$L$3)), $N$7, ""), $N$7)))</f>
        <v/>
      </c>
      <c r="Q3404" s="84" t="str">
        <f t="shared" si="748"/>
        <v/>
      </c>
      <c r="R3404" s="84" t="str">
        <f t="shared" ref="R3404:R3467" si="752">IF($N3404="", "", IF(AND(R$5="X", D3404=""), $N$6, IF(AND(NOT(D3404=""), ISNUMBER(D3404)=FALSE), $N$7, "")))</f>
        <v/>
      </c>
      <c r="S3404" s="84" t="str">
        <f t="shared" ref="S3404:S3467" si="753">IF($N3404="", "", IF(AND(S$5="X", E3404=""), $N$6, ""))</f>
        <v/>
      </c>
      <c r="U3404" s="84" t="str">
        <f t="shared" ref="U3404:U3467" si="754">IF($B3404="", "", TEXT($B3404, "mmm yyyy"))</f>
        <v/>
      </c>
      <c r="W3404" s="108" t="str">
        <f>IF($N3404="", "", SUM($D$11:$D3404))</f>
        <v/>
      </c>
      <c r="X3404" s="111" t="str">
        <f t="shared" ref="X3404:X3467" si="755">IF(W3404="", "", IF(W3404&lt;=$X$4, W3404, $X$4))</f>
        <v/>
      </c>
      <c r="Y3404" s="114" t="str">
        <f t="shared" si="745"/>
        <v/>
      </c>
      <c r="Z3404" s="111" t="str">
        <f>IF(X3404="", "", X3404-SUM($Z$11:$Z3403))</f>
        <v/>
      </c>
      <c r="AA3404" s="111" t="str">
        <f>IF($Y3404="", "", $Y3404-SUM($AA$11:$AA3403))</f>
        <v/>
      </c>
      <c r="AB3404" s="111" t="str">
        <f t="shared" si="746"/>
        <v/>
      </c>
      <c r="AC3404" s="121" t="str">
        <f t="shared" ref="AC3404:AC3467" si="756">IF($N3404="", "", $Z3404*$AC$4)</f>
        <v/>
      </c>
      <c r="AD3404" s="122" t="str">
        <f t="shared" ref="AD3404:AD3467" si="757">IF($N3404="", "", $AA3404*$AC$5)</f>
        <v/>
      </c>
      <c r="AE3404" s="123" t="str">
        <f t="shared" si="747"/>
        <v/>
      </c>
      <c r="AG3404" s="150" t="str">
        <f t="shared" ref="AG3404:AG3467" si="758">IF(OR($U3404="", $C3404=""), "", CONCATENATE($C3404, " - ", $U3404))</f>
        <v/>
      </c>
    </row>
    <row r="3405" spans="1:33" x14ac:dyDescent="0.25">
      <c r="A3405" s="56"/>
      <c r="B3405" s="70"/>
      <c r="C3405" s="76"/>
      <c r="D3405" s="73"/>
      <c r="E3405" s="79"/>
      <c r="F3405" s="56"/>
      <c r="G3405" s="13" t="str">
        <f t="shared" si="749"/>
        <v/>
      </c>
      <c r="H3405" s="56"/>
      <c r="K3405" s="128"/>
      <c r="L3405" s="128"/>
      <c r="M3405" s="128"/>
      <c r="N3405" s="84" t="str">
        <f t="shared" si="750"/>
        <v/>
      </c>
      <c r="O3405" s="128"/>
      <c r="P3405" s="84" t="str">
        <f t="shared" si="751"/>
        <v/>
      </c>
      <c r="Q3405" s="84" t="str">
        <f t="shared" si="748"/>
        <v/>
      </c>
      <c r="R3405" s="84" t="str">
        <f t="shared" si="752"/>
        <v/>
      </c>
      <c r="S3405" s="84" t="str">
        <f t="shared" si="753"/>
        <v/>
      </c>
      <c r="U3405" s="84" t="str">
        <f t="shared" si="754"/>
        <v/>
      </c>
      <c r="W3405" s="108" t="str">
        <f>IF($N3405="", "", SUM($D$11:$D3405))</f>
        <v/>
      </c>
      <c r="X3405" s="111" t="str">
        <f t="shared" si="755"/>
        <v/>
      </c>
      <c r="Y3405" s="114" t="str">
        <f t="shared" si="745"/>
        <v/>
      </c>
      <c r="Z3405" s="111" t="str">
        <f>IF(X3405="", "", X3405-SUM($Z$11:$Z3404))</f>
        <v/>
      </c>
      <c r="AA3405" s="111" t="str">
        <f>IF($Y3405="", "", $Y3405-SUM($AA$11:$AA3404))</f>
        <v/>
      </c>
      <c r="AB3405" s="111" t="str">
        <f t="shared" si="746"/>
        <v/>
      </c>
      <c r="AC3405" s="121" t="str">
        <f t="shared" si="756"/>
        <v/>
      </c>
      <c r="AD3405" s="122" t="str">
        <f t="shared" si="757"/>
        <v/>
      </c>
      <c r="AE3405" s="123" t="str">
        <f t="shared" si="747"/>
        <v/>
      </c>
      <c r="AG3405" s="150" t="str">
        <f t="shared" si="758"/>
        <v/>
      </c>
    </row>
    <row r="3406" spans="1:33" x14ac:dyDescent="0.25">
      <c r="A3406" s="56"/>
      <c r="B3406" s="70"/>
      <c r="C3406" s="76"/>
      <c r="D3406" s="73"/>
      <c r="E3406" s="79"/>
      <c r="F3406" s="56"/>
      <c r="G3406" s="13" t="str">
        <f t="shared" si="749"/>
        <v/>
      </c>
      <c r="H3406" s="56"/>
      <c r="K3406" s="128"/>
      <c r="L3406" s="128"/>
      <c r="M3406" s="128"/>
      <c r="N3406" s="84" t="str">
        <f t="shared" si="750"/>
        <v/>
      </c>
      <c r="O3406" s="128"/>
      <c r="P3406" s="84" t="str">
        <f t="shared" si="751"/>
        <v/>
      </c>
      <c r="Q3406" s="84" t="str">
        <f t="shared" si="748"/>
        <v/>
      </c>
      <c r="R3406" s="84" t="str">
        <f t="shared" si="752"/>
        <v/>
      </c>
      <c r="S3406" s="84" t="str">
        <f t="shared" si="753"/>
        <v/>
      </c>
      <c r="U3406" s="84" t="str">
        <f t="shared" si="754"/>
        <v/>
      </c>
      <c r="W3406" s="108" t="str">
        <f>IF($N3406="", "", SUM($D$11:$D3406))</f>
        <v/>
      </c>
      <c r="X3406" s="111" t="str">
        <f t="shared" si="755"/>
        <v/>
      </c>
      <c r="Y3406" s="114" t="str">
        <f t="shared" ref="Y3406:Y3469" si="759">IF(W3406="", "", IF(W3406&lt;=$X$4, 0, W3406-$X$4))</f>
        <v/>
      </c>
      <c r="Z3406" s="111" t="str">
        <f>IF(X3406="", "", X3406-SUM($Z$11:$Z3405))</f>
        <v/>
      </c>
      <c r="AA3406" s="111" t="str">
        <f>IF($Y3406="", "", $Y3406-SUM($AA$11:$AA3405))</f>
        <v/>
      </c>
      <c r="AB3406" s="111" t="str">
        <f t="shared" ref="AB3406:AB3469" si="760">IF($N3406="", "", SUM(Z3406:AA3406))</f>
        <v/>
      </c>
      <c r="AC3406" s="121" t="str">
        <f t="shared" si="756"/>
        <v/>
      </c>
      <c r="AD3406" s="122" t="str">
        <f t="shared" si="757"/>
        <v/>
      </c>
      <c r="AE3406" s="123" t="str">
        <f t="shared" ref="AE3406:AE3469" si="761">IF($N3406="", "", SUM(AC3406:AD3406))</f>
        <v/>
      </c>
      <c r="AG3406" s="150" t="str">
        <f t="shared" si="758"/>
        <v/>
      </c>
    </row>
    <row r="3407" spans="1:33" x14ac:dyDescent="0.25">
      <c r="A3407" s="56"/>
      <c r="B3407" s="70"/>
      <c r="C3407" s="76"/>
      <c r="D3407" s="73"/>
      <c r="E3407" s="79"/>
      <c r="F3407" s="56"/>
      <c r="G3407" s="13" t="str">
        <f t="shared" si="749"/>
        <v/>
      </c>
      <c r="H3407" s="56"/>
      <c r="K3407" s="128"/>
      <c r="L3407" s="128"/>
      <c r="M3407" s="128"/>
      <c r="N3407" s="84" t="str">
        <f t="shared" si="750"/>
        <v/>
      </c>
      <c r="O3407" s="128"/>
      <c r="P3407" s="84" t="str">
        <f t="shared" si="751"/>
        <v/>
      </c>
      <c r="Q3407" s="84" t="str">
        <f t="shared" si="748"/>
        <v/>
      </c>
      <c r="R3407" s="84" t="str">
        <f t="shared" si="752"/>
        <v/>
      </c>
      <c r="S3407" s="84" t="str">
        <f t="shared" si="753"/>
        <v/>
      </c>
      <c r="U3407" s="84" t="str">
        <f t="shared" si="754"/>
        <v/>
      </c>
      <c r="W3407" s="108" t="str">
        <f>IF($N3407="", "", SUM($D$11:$D3407))</f>
        <v/>
      </c>
      <c r="X3407" s="111" t="str">
        <f t="shared" si="755"/>
        <v/>
      </c>
      <c r="Y3407" s="114" t="str">
        <f t="shared" si="759"/>
        <v/>
      </c>
      <c r="Z3407" s="111" t="str">
        <f>IF(X3407="", "", X3407-SUM($Z$11:$Z3406))</f>
        <v/>
      </c>
      <c r="AA3407" s="111" t="str">
        <f>IF($Y3407="", "", $Y3407-SUM($AA$11:$AA3406))</f>
        <v/>
      </c>
      <c r="AB3407" s="111" t="str">
        <f t="shared" si="760"/>
        <v/>
      </c>
      <c r="AC3407" s="121" t="str">
        <f t="shared" si="756"/>
        <v/>
      </c>
      <c r="AD3407" s="122" t="str">
        <f t="shared" si="757"/>
        <v/>
      </c>
      <c r="AE3407" s="123" t="str">
        <f t="shared" si="761"/>
        <v/>
      </c>
      <c r="AG3407" s="150" t="str">
        <f t="shared" si="758"/>
        <v/>
      </c>
    </row>
    <row r="3408" spans="1:33" x14ac:dyDescent="0.25">
      <c r="A3408" s="56"/>
      <c r="B3408" s="70"/>
      <c r="C3408" s="76"/>
      <c r="D3408" s="73"/>
      <c r="E3408" s="79"/>
      <c r="F3408" s="56"/>
      <c r="G3408" s="13" t="str">
        <f t="shared" si="749"/>
        <v/>
      </c>
      <c r="H3408" s="56"/>
      <c r="K3408" s="128"/>
      <c r="L3408" s="128"/>
      <c r="M3408" s="128"/>
      <c r="N3408" s="84" t="str">
        <f t="shared" si="750"/>
        <v/>
      </c>
      <c r="O3408" s="128"/>
      <c r="P3408" s="84" t="str">
        <f t="shared" si="751"/>
        <v/>
      </c>
      <c r="Q3408" s="84" t="str">
        <f t="shared" si="748"/>
        <v/>
      </c>
      <c r="R3408" s="84" t="str">
        <f t="shared" si="752"/>
        <v/>
      </c>
      <c r="S3408" s="84" t="str">
        <f t="shared" si="753"/>
        <v/>
      </c>
      <c r="U3408" s="84" t="str">
        <f t="shared" si="754"/>
        <v/>
      </c>
      <c r="W3408" s="108" t="str">
        <f>IF($N3408="", "", SUM($D$11:$D3408))</f>
        <v/>
      </c>
      <c r="X3408" s="111" t="str">
        <f t="shared" si="755"/>
        <v/>
      </c>
      <c r="Y3408" s="114" t="str">
        <f t="shared" si="759"/>
        <v/>
      </c>
      <c r="Z3408" s="111" t="str">
        <f>IF(X3408="", "", X3408-SUM($Z$11:$Z3407))</f>
        <v/>
      </c>
      <c r="AA3408" s="111" t="str">
        <f>IF($Y3408="", "", $Y3408-SUM($AA$11:$AA3407))</f>
        <v/>
      </c>
      <c r="AB3408" s="111" t="str">
        <f t="shared" si="760"/>
        <v/>
      </c>
      <c r="AC3408" s="121" t="str">
        <f t="shared" si="756"/>
        <v/>
      </c>
      <c r="AD3408" s="122" t="str">
        <f t="shared" si="757"/>
        <v/>
      </c>
      <c r="AE3408" s="123" t="str">
        <f t="shared" si="761"/>
        <v/>
      </c>
      <c r="AG3408" s="150" t="str">
        <f t="shared" si="758"/>
        <v/>
      </c>
    </row>
    <row r="3409" spans="1:33" x14ac:dyDescent="0.25">
      <c r="A3409" s="56"/>
      <c r="B3409" s="70"/>
      <c r="C3409" s="76"/>
      <c r="D3409" s="73"/>
      <c r="E3409" s="79"/>
      <c r="F3409" s="56"/>
      <c r="G3409" s="13" t="str">
        <f t="shared" si="749"/>
        <v/>
      </c>
      <c r="H3409" s="56"/>
      <c r="K3409" s="128"/>
      <c r="L3409" s="128"/>
      <c r="M3409" s="128"/>
      <c r="N3409" s="84" t="str">
        <f t="shared" si="750"/>
        <v/>
      </c>
      <c r="O3409" s="128"/>
      <c r="P3409" s="84" t="str">
        <f t="shared" si="751"/>
        <v/>
      </c>
      <c r="Q3409" s="84" t="str">
        <f t="shared" si="748"/>
        <v/>
      </c>
      <c r="R3409" s="84" t="str">
        <f t="shared" si="752"/>
        <v/>
      </c>
      <c r="S3409" s="84" t="str">
        <f t="shared" si="753"/>
        <v/>
      </c>
      <c r="U3409" s="84" t="str">
        <f t="shared" si="754"/>
        <v/>
      </c>
      <c r="W3409" s="108" t="str">
        <f>IF($N3409="", "", SUM($D$11:$D3409))</f>
        <v/>
      </c>
      <c r="X3409" s="111" t="str">
        <f t="shared" si="755"/>
        <v/>
      </c>
      <c r="Y3409" s="114" t="str">
        <f t="shared" si="759"/>
        <v/>
      </c>
      <c r="Z3409" s="111" t="str">
        <f>IF(X3409="", "", X3409-SUM($Z$11:$Z3408))</f>
        <v/>
      </c>
      <c r="AA3409" s="111" t="str">
        <f>IF($Y3409="", "", $Y3409-SUM($AA$11:$AA3408))</f>
        <v/>
      </c>
      <c r="AB3409" s="111" t="str">
        <f t="shared" si="760"/>
        <v/>
      </c>
      <c r="AC3409" s="121" t="str">
        <f t="shared" si="756"/>
        <v/>
      </c>
      <c r="AD3409" s="122" t="str">
        <f t="shared" si="757"/>
        <v/>
      </c>
      <c r="AE3409" s="123" t="str">
        <f t="shared" si="761"/>
        <v/>
      </c>
      <c r="AG3409" s="150" t="str">
        <f t="shared" si="758"/>
        <v/>
      </c>
    </row>
    <row r="3410" spans="1:33" x14ac:dyDescent="0.25">
      <c r="A3410" s="56"/>
      <c r="B3410" s="70"/>
      <c r="C3410" s="76"/>
      <c r="D3410" s="73"/>
      <c r="E3410" s="79"/>
      <c r="F3410" s="56"/>
      <c r="G3410" s="13" t="str">
        <f t="shared" si="749"/>
        <v/>
      </c>
      <c r="H3410" s="56"/>
      <c r="K3410" s="128"/>
      <c r="L3410" s="128"/>
      <c r="M3410" s="128"/>
      <c r="N3410" s="84" t="str">
        <f t="shared" si="750"/>
        <v/>
      </c>
      <c r="O3410" s="128"/>
      <c r="P3410" s="84" t="str">
        <f t="shared" si="751"/>
        <v/>
      </c>
      <c r="Q3410" s="84" t="str">
        <f t="shared" si="748"/>
        <v/>
      </c>
      <c r="R3410" s="84" t="str">
        <f t="shared" si="752"/>
        <v/>
      </c>
      <c r="S3410" s="84" t="str">
        <f t="shared" si="753"/>
        <v/>
      </c>
      <c r="U3410" s="84" t="str">
        <f t="shared" si="754"/>
        <v/>
      </c>
      <c r="W3410" s="108" t="str">
        <f>IF($N3410="", "", SUM($D$11:$D3410))</f>
        <v/>
      </c>
      <c r="X3410" s="111" t="str">
        <f t="shared" si="755"/>
        <v/>
      </c>
      <c r="Y3410" s="114" t="str">
        <f t="shared" si="759"/>
        <v/>
      </c>
      <c r="Z3410" s="111" t="str">
        <f>IF(X3410="", "", X3410-SUM($Z$11:$Z3409))</f>
        <v/>
      </c>
      <c r="AA3410" s="111" t="str">
        <f>IF($Y3410="", "", $Y3410-SUM($AA$11:$AA3409))</f>
        <v/>
      </c>
      <c r="AB3410" s="111" t="str">
        <f t="shared" si="760"/>
        <v/>
      </c>
      <c r="AC3410" s="121" t="str">
        <f t="shared" si="756"/>
        <v/>
      </c>
      <c r="AD3410" s="122" t="str">
        <f t="shared" si="757"/>
        <v/>
      </c>
      <c r="AE3410" s="123" t="str">
        <f t="shared" si="761"/>
        <v/>
      </c>
      <c r="AG3410" s="150" t="str">
        <f t="shared" si="758"/>
        <v/>
      </c>
    </row>
    <row r="3411" spans="1:33" x14ac:dyDescent="0.25">
      <c r="A3411" s="56"/>
      <c r="B3411" s="70"/>
      <c r="C3411" s="76"/>
      <c r="D3411" s="73"/>
      <c r="E3411" s="79"/>
      <c r="F3411" s="56"/>
      <c r="G3411" s="13" t="str">
        <f t="shared" si="749"/>
        <v/>
      </c>
      <c r="H3411" s="56"/>
      <c r="K3411" s="128"/>
      <c r="L3411" s="128"/>
      <c r="M3411" s="128"/>
      <c r="N3411" s="84" t="str">
        <f t="shared" si="750"/>
        <v/>
      </c>
      <c r="O3411" s="128"/>
      <c r="P3411" s="84" t="str">
        <f t="shared" si="751"/>
        <v/>
      </c>
      <c r="Q3411" s="84" t="str">
        <f t="shared" si="748"/>
        <v/>
      </c>
      <c r="R3411" s="84" t="str">
        <f t="shared" si="752"/>
        <v/>
      </c>
      <c r="S3411" s="84" t="str">
        <f t="shared" si="753"/>
        <v/>
      </c>
      <c r="U3411" s="84" t="str">
        <f t="shared" si="754"/>
        <v/>
      </c>
      <c r="W3411" s="108" t="str">
        <f>IF($N3411="", "", SUM($D$11:$D3411))</f>
        <v/>
      </c>
      <c r="X3411" s="111" t="str">
        <f t="shared" si="755"/>
        <v/>
      </c>
      <c r="Y3411" s="114" t="str">
        <f t="shared" si="759"/>
        <v/>
      </c>
      <c r="Z3411" s="111" t="str">
        <f>IF(X3411="", "", X3411-SUM($Z$11:$Z3410))</f>
        <v/>
      </c>
      <c r="AA3411" s="111" t="str">
        <f>IF($Y3411="", "", $Y3411-SUM($AA$11:$AA3410))</f>
        <v/>
      </c>
      <c r="AB3411" s="111" t="str">
        <f t="shared" si="760"/>
        <v/>
      </c>
      <c r="AC3411" s="121" t="str">
        <f t="shared" si="756"/>
        <v/>
      </c>
      <c r="AD3411" s="122" t="str">
        <f t="shared" si="757"/>
        <v/>
      </c>
      <c r="AE3411" s="123" t="str">
        <f t="shared" si="761"/>
        <v/>
      </c>
      <c r="AG3411" s="150" t="str">
        <f t="shared" si="758"/>
        <v/>
      </c>
    </row>
    <row r="3412" spans="1:33" x14ac:dyDescent="0.25">
      <c r="A3412" s="56"/>
      <c r="B3412" s="70"/>
      <c r="C3412" s="76"/>
      <c r="D3412" s="73"/>
      <c r="E3412" s="79"/>
      <c r="F3412" s="56"/>
      <c r="G3412" s="13" t="str">
        <f t="shared" si="749"/>
        <v/>
      </c>
      <c r="H3412" s="56"/>
      <c r="K3412" s="128"/>
      <c r="L3412" s="128"/>
      <c r="M3412" s="128"/>
      <c r="N3412" s="84" t="str">
        <f t="shared" si="750"/>
        <v/>
      </c>
      <c r="O3412" s="128"/>
      <c r="P3412" s="84" t="str">
        <f t="shared" si="751"/>
        <v/>
      </c>
      <c r="Q3412" s="84" t="str">
        <f t="shared" si="748"/>
        <v/>
      </c>
      <c r="R3412" s="84" t="str">
        <f t="shared" si="752"/>
        <v/>
      </c>
      <c r="S3412" s="84" t="str">
        <f t="shared" si="753"/>
        <v/>
      </c>
      <c r="U3412" s="84" t="str">
        <f t="shared" si="754"/>
        <v/>
      </c>
      <c r="W3412" s="108" t="str">
        <f>IF($N3412="", "", SUM($D$11:$D3412))</f>
        <v/>
      </c>
      <c r="X3412" s="111" t="str">
        <f t="shared" si="755"/>
        <v/>
      </c>
      <c r="Y3412" s="114" t="str">
        <f t="shared" si="759"/>
        <v/>
      </c>
      <c r="Z3412" s="111" t="str">
        <f>IF(X3412="", "", X3412-SUM($Z$11:$Z3411))</f>
        <v/>
      </c>
      <c r="AA3412" s="111" t="str">
        <f>IF($Y3412="", "", $Y3412-SUM($AA$11:$AA3411))</f>
        <v/>
      </c>
      <c r="AB3412" s="111" t="str">
        <f t="shared" si="760"/>
        <v/>
      </c>
      <c r="AC3412" s="121" t="str">
        <f t="shared" si="756"/>
        <v/>
      </c>
      <c r="AD3412" s="122" t="str">
        <f t="shared" si="757"/>
        <v/>
      </c>
      <c r="AE3412" s="123" t="str">
        <f t="shared" si="761"/>
        <v/>
      </c>
      <c r="AG3412" s="150" t="str">
        <f t="shared" si="758"/>
        <v/>
      </c>
    </row>
    <row r="3413" spans="1:33" x14ac:dyDescent="0.25">
      <c r="A3413" s="56"/>
      <c r="B3413" s="70"/>
      <c r="C3413" s="76"/>
      <c r="D3413" s="73"/>
      <c r="E3413" s="79"/>
      <c r="F3413" s="56"/>
      <c r="G3413" s="13" t="str">
        <f t="shared" si="749"/>
        <v/>
      </c>
      <c r="H3413" s="56"/>
      <c r="K3413" s="128"/>
      <c r="L3413" s="128"/>
      <c r="M3413" s="128"/>
      <c r="N3413" s="84" t="str">
        <f t="shared" si="750"/>
        <v/>
      </c>
      <c r="O3413" s="128"/>
      <c r="P3413" s="84" t="str">
        <f t="shared" si="751"/>
        <v/>
      </c>
      <c r="Q3413" s="84" t="str">
        <f t="shared" si="748"/>
        <v/>
      </c>
      <c r="R3413" s="84" t="str">
        <f t="shared" si="752"/>
        <v/>
      </c>
      <c r="S3413" s="84" t="str">
        <f t="shared" si="753"/>
        <v/>
      </c>
      <c r="U3413" s="84" t="str">
        <f t="shared" si="754"/>
        <v/>
      </c>
      <c r="W3413" s="108" t="str">
        <f>IF($N3413="", "", SUM($D$11:$D3413))</f>
        <v/>
      </c>
      <c r="X3413" s="111" t="str">
        <f t="shared" si="755"/>
        <v/>
      </c>
      <c r="Y3413" s="114" t="str">
        <f t="shared" si="759"/>
        <v/>
      </c>
      <c r="Z3413" s="111" t="str">
        <f>IF(X3413="", "", X3413-SUM($Z$11:$Z3412))</f>
        <v/>
      </c>
      <c r="AA3413" s="111" t="str">
        <f>IF($Y3413="", "", $Y3413-SUM($AA$11:$AA3412))</f>
        <v/>
      </c>
      <c r="AB3413" s="111" t="str">
        <f t="shared" si="760"/>
        <v/>
      </c>
      <c r="AC3413" s="121" t="str">
        <f t="shared" si="756"/>
        <v/>
      </c>
      <c r="AD3413" s="122" t="str">
        <f t="shared" si="757"/>
        <v/>
      </c>
      <c r="AE3413" s="123" t="str">
        <f t="shared" si="761"/>
        <v/>
      </c>
      <c r="AG3413" s="150" t="str">
        <f t="shared" si="758"/>
        <v/>
      </c>
    </row>
    <row r="3414" spans="1:33" x14ac:dyDescent="0.25">
      <c r="A3414" s="56"/>
      <c r="B3414" s="70"/>
      <c r="C3414" s="76"/>
      <c r="D3414" s="73"/>
      <c r="E3414" s="79"/>
      <c r="F3414" s="56"/>
      <c r="G3414" s="13" t="str">
        <f t="shared" si="749"/>
        <v/>
      </c>
      <c r="H3414" s="56"/>
      <c r="K3414" s="128"/>
      <c r="L3414" s="128"/>
      <c r="M3414" s="128"/>
      <c r="N3414" s="84" t="str">
        <f t="shared" si="750"/>
        <v/>
      </c>
      <c r="O3414" s="128"/>
      <c r="P3414" s="84" t="str">
        <f t="shared" si="751"/>
        <v/>
      </c>
      <c r="Q3414" s="84" t="str">
        <f t="shared" si="748"/>
        <v/>
      </c>
      <c r="R3414" s="84" t="str">
        <f t="shared" si="752"/>
        <v/>
      </c>
      <c r="S3414" s="84" t="str">
        <f t="shared" si="753"/>
        <v/>
      </c>
      <c r="U3414" s="84" t="str">
        <f t="shared" si="754"/>
        <v/>
      </c>
      <c r="W3414" s="108" t="str">
        <f>IF($N3414="", "", SUM($D$11:$D3414))</f>
        <v/>
      </c>
      <c r="X3414" s="111" t="str">
        <f t="shared" si="755"/>
        <v/>
      </c>
      <c r="Y3414" s="114" t="str">
        <f t="shared" si="759"/>
        <v/>
      </c>
      <c r="Z3414" s="111" t="str">
        <f>IF(X3414="", "", X3414-SUM($Z$11:$Z3413))</f>
        <v/>
      </c>
      <c r="AA3414" s="111" t="str">
        <f>IF($Y3414="", "", $Y3414-SUM($AA$11:$AA3413))</f>
        <v/>
      </c>
      <c r="AB3414" s="111" t="str">
        <f t="shared" si="760"/>
        <v/>
      </c>
      <c r="AC3414" s="121" t="str">
        <f t="shared" si="756"/>
        <v/>
      </c>
      <c r="AD3414" s="122" t="str">
        <f t="shared" si="757"/>
        <v/>
      </c>
      <c r="AE3414" s="123" t="str">
        <f t="shared" si="761"/>
        <v/>
      </c>
      <c r="AG3414" s="150" t="str">
        <f t="shared" si="758"/>
        <v/>
      </c>
    </row>
    <row r="3415" spans="1:33" x14ac:dyDescent="0.25">
      <c r="A3415" s="56"/>
      <c r="B3415" s="70"/>
      <c r="C3415" s="76"/>
      <c r="D3415" s="73"/>
      <c r="E3415" s="79"/>
      <c r="F3415" s="56"/>
      <c r="G3415" s="13" t="str">
        <f t="shared" si="749"/>
        <v/>
      </c>
      <c r="H3415" s="56"/>
      <c r="K3415" s="128"/>
      <c r="L3415" s="128"/>
      <c r="M3415" s="128"/>
      <c r="N3415" s="84" t="str">
        <f t="shared" si="750"/>
        <v/>
      </c>
      <c r="O3415" s="128"/>
      <c r="P3415" s="84" t="str">
        <f t="shared" si="751"/>
        <v/>
      </c>
      <c r="Q3415" s="84" t="str">
        <f t="shared" si="748"/>
        <v/>
      </c>
      <c r="R3415" s="84" t="str">
        <f t="shared" si="752"/>
        <v/>
      </c>
      <c r="S3415" s="84" t="str">
        <f t="shared" si="753"/>
        <v/>
      </c>
      <c r="U3415" s="84" t="str">
        <f t="shared" si="754"/>
        <v/>
      </c>
      <c r="W3415" s="108" t="str">
        <f>IF($N3415="", "", SUM($D$11:$D3415))</f>
        <v/>
      </c>
      <c r="X3415" s="111" t="str">
        <f t="shared" si="755"/>
        <v/>
      </c>
      <c r="Y3415" s="114" t="str">
        <f t="shared" si="759"/>
        <v/>
      </c>
      <c r="Z3415" s="111" t="str">
        <f>IF(X3415="", "", X3415-SUM($Z$11:$Z3414))</f>
        <v/>
      </c>
      <c r="AA3415" s="111" t="str">
        <f>IF($Y3415="", "", $Y3415-SUM($AA$11:$AA3414))</f>
        <v/>
      </c>
      <c r="AB3415" s="111" t="str">
        <f t="shared" si="760"/>
        <v/>
      </c>
      <c r="AC3415" s="121" t="str">
        <f t="shared" si="756"/>
        <v/>
      </c>
      <c r="AD3415" s="122" t="str">
        <f t="shared" si="757"/>
        <v/>
      </c>
      <c r="AE3415" s="123" t="str">
        <f t="shared" si="761"/>
        <v/>
      </c>
      <c r="AG3415" s="150" t="str">
        <f t="shared" si="758"/>
        <v/>
      </c>
    </row>
    <row r="3416" spans="1:33" x14ac:dyDescent="0.25">
      <c r="A3416" s="56"/>
      <c r="B3416" s="70"/>
      <c r="C3416" s="76"/>
      <c r="D3416" s="73"/>
      <c r="E3416" s="79"/>
      <c r="F3416" s="56"/>
      <c r="G3416" s="13" t="str">
        <f t="shared" si="749"/>
        <v/>
      </c>
      <c r="H3416" s="56"/>
      <c r="K3416" s="128"/>
      <c r="L3416" s="128"/>
      <c r="M3416" s="128"/>
      <c r="N3416" s="84" t="str">
        <f t="shared" si="750"/>
        <v/>
      </c>
      <c r="O3416" s="128"/>
      <c r="P3416" s="84" t="str">
        <f t="shared" si="751"/>
        <v/>
      </c>
      <c r="Q3416" s="84" t="str">
        <f t="shared" si="748"/>
        <v/>
      </c>
      <c r="R3416" s="84" t="str">
        <f t="shared" si="752"/>
        <v/>
      </c>
      <c r="S3416" s="84" t="str">
        <f t="shared" si="753"/>
        <v/>
      </c>
      <c r="U3416" s="84" t="str">
        <f t="shared" si="754"/>
        <v/>
      </c>
      <c r="W3416" s="108" t="str">
        <f>IF($N3416="", "", SUM($D$11:$D3416))</f>
        <v/>
      </c>
      <c r="X3416" s="111" t="str">
        <f t="shared" si="755"/>
        <v/>
      </c>
      <c r="Y3416" s="114" t="str">
        <f t="shared" si="759"/>
        <v/>
      </c>
      <c r="Z3416" s="111" t="str">
        <f>IF(X3416="", "", X3416-SUM($Z$11:$Z3415))</f>
        <v/>
      </c>
      <c r="AA3416" s="111" t="str">
        <f>IF($Y3416="", "", $Y3416-SUM($AA$11:$AA3415))</f>
        <v/>
      </c>
      <c r="AB3416" s="111" t="str">
        <f t="shared" si="760"/>
        <v/>
      </c>
      <c r="AC3416" s="121" t="str">
        <f t="shared" si="756"/>
        <v/>
      </c>
      <c r="AD3416" s="122" t="str">
        <f t="shared" si="757"/>
        <v/>
      </c>
      <c r="AE3416" s="123" t="str">
        <f t="shared" si="761"/>
        <v/>
      </c>
      <c r="AG3416" s="150" t="str">
        <f t="shared" si="758"/>
        <v/>
      </c>
    </row>
    <row r="3417" spans="1:33" x14ac:dyDescent="0.25">
      <c r="A3417" s="56"/>
      <c r="B3417" s="70"/>
      <c r="C3417" s="76"/>
      <c r="D3417" s="73"/>
      <c r="E3417" s="79"/>
      <c r="F3417" s="56"/>
      <c r="G3417" s="13" t="str">
        <f t="shared" si="749"/>
        <v/>
      </c>
      <c r="H3417" s="56"/>
      <c r="K3417" s="128"/>
      <c r="L3417" s="128"/>
      <c r="M3417" s="128"/>
      <c r="N3417" s="84" t="str">
        <f t="shared" si="750"/>
        <v/>
      </c>
      <c r="O3417" s="128"/>
      <c r="P3417" s="84" t="str">
        <f t="shared" si="751"/>
        <v/>
      </c>
      <c r="Q3417" s="84" t="str">
        <f t="shared" si="748"/>
        <v/>
      </c>
      <c r="R3417" s="84" t="str">
        <f t="shared" si="752"/>
        <v/>
      </c>
      <c r="S3417" s="84" t="str">
        <f t="shared" si="753"/>
        <v/>
      </c>
      <c r="U3417" s="84" t="str">
        <f t="shared" si="754"/>
        <v/>
      </c>
      <c r="W3417" s="108" t="str">
        <f>IF($N3417="", "", SUM($D$11:$D3417))</f>
        <v/>
      </c>
      <c r="X3417" s="111" t="str">
        <f t="shared" si="755"/>
        <v/>
      </c>
      <c r="Y3417" s="114" t="str">
        <f t="shared" si="759"/>
        <v/>
      </c>
      <c r="Z3417" s="111" t="str">
        <f>IF(X3417="", "", X3417-SUM($Z$11:$Z3416))</f>
        <v/>
      </c>
      <c r="AA3417" s="111" t="str">
        <f>IF($Y3417="", "", $Y3417-SUM($AA$11:$AA3416))</f>
        <v/>
      </c>
      <c r="AB3417" s="111" t="str">
        <f t="shared" si="760"/>
        <v/>
      </c>
      <c r="AC3417" s="121" t="str">
        <f t="shared" si="756"/>
        <v/>
      </c>
      <c r="AD3417" s="122" t="str">
        <f t="shared" si="757"/>
        <v/>
      </c>
      <c r="AE3417" s="123" t="str">
        <f t="shared" si="761"/>
        <v/>
      </c>
      <c r="AG3417" s="150" t="str">
        <f t="shared" si="758"/>
        <v/>
      </c>
    </row>
    <row r="3418" spans="1:33" x14ac:dyDescent="0.25">
      <c r="A3418" s="56"/>
      <c r="B3418" s="70"/>
      <c r="C3418" s="76"/>
      <c r="D3418" s="73"/>
      <c r="E3418" s="79"/>
      <c r="F3418" s="56"/>
      <c r="G3418" s="13" t="str">
        <f t="shared" si="749"/>
        <v/>
      </c>
      <c r="H3418" s="56"/>
      <c r="K3418" s="128"/>
      <c r="L3418" s="128"/>
      <c r="M3418" s="128"/>
      <c r="N3418" s="84" t="str">
        <f t="shared" si="750"/>
        <v/>
      </c>
      <c r="O3418" s="128"/>
      <c r="P3418" s="84" t="str">
        <f t="shared" si="751"/>
        <v/>
      </c>
      <c r="Q3418" s="84" t="str">
        <f t="shared" si="748"/>
        <v/>
      </c>
      <c r="R3418" s="84" t="str">
        <f t="shared" si="752"/>
        <v/>
      </c>
      <c r="S3418" s="84" t="str">
        <f t="shared" si="753"/>
        <v/>
      </c>
      <c r="U3418" s="84" t="str">
        <f t="shared" si="754"/>
        <v/>
      </c>
      <c r="W3418" s="108" t="str">
        <f>IF($N3418="", "", SUM($D$11:$D3418))</f>
        <v/>
      </c>
      <c r="X3418" s="111" t="str">
        <f t="shared" si="755"/>
        <v/>
      </c>
      <c r="Y3418" s="114" t="str">
        <f t="shared" si="759"/>
        <v/>
      </c>
      <c r="Z3418" s="111" t="str">
        <f>IF(X3418="", "", X3418-SUM($Z$11:$Z3417))</f>
        <v/>
      </c>
      <c r="AA3418" s="111" t="str">
        <f>IF($Y3418="", "", $Y3418-SUM($AA$11:$AA3417))</f>
        <v/>
      </c>
      <c r="AB3418" s="111" t="str">
        <f t="shared" si="760"/>
        <v/>
      </c>
      <c r="AC3418" s="121" t="str">
        <f t="shared" si="756"/>
        <v/>
      </c>
      <c r="AD3418" s="122" t="str">
        <f t="shared" si="757"/>
        <v/>
      </c>
      <c r="AE3418" s="123" t="str">
        <f t="shared" si="761"/>
        <v/>
      </c>
      <c r="AG3418" s="150" t="str">
        <f t="shared" si="758"/>
        <v/>
      </c>
    </row>
    <row r="3419" spans="1:33" x14ac:dyDescent="0.25">
      <c r="A3419" s="56"/>
      <c r="B3419" s="70"/>
      <c r="C3419" s="76"/>
      <c r="D3419" s="73"/>
      <c r="E3419" s="79"/>
      <c r="F3419" s="56"/>
      <c r="G3419" s="13" t="str">
        <f t="shared" si="749"/>
        <v/>
      </c>
      <c r="H3419" s="56"/>
      <c r="K3419" s="128"/>
      <c r="L3419" s="128"/>
      <c r="M3419" s="128"/>
      <c r="N3419" s="84" t="str">
        <f t="shared" si="750"/>
        <v/>
      </c>
      <c r="O3419" s="128"/>
      <c r="P3419" s="84" t="str">
        <f t="shared" si="751"/>
        <v/>
      </c>
      <c r="Q3419" s="84" t="str">
        <f t="shared" si="748"/>
        <v/>
      </c>
      <c r="R3419" s="84" t="str">
        <f t="shared" si="752"/>
        <v/>
      </c>
      <c r="S3419" s="84" t="str">
        <f t="shared" si="753"/>
        <v/>
      </c>
      <c r="U3419" s="84" t="str">
        <f t="shared" si="754"/>
        <v/>
      </c>
      <c r="W3419" s="108" t="str">
        <f>IF($N3419="", "", SUM($D$11:$D3419))</f>
        <v/>
      </c>
      <c r="X3419" s="111" t="str">
        <f t="shared" si="755"/>
        <v/>
      </c>
      <c r="Y3419" s="114" t="str">
        <f t="shared" si="759"/>
        <v/>
      </c>
      <c r="Z3419" s="111" t="str">
        <f>IF(X3419="", "", X3419-SUM($Z$11:$Z3418))</f>
        <v/>
      </c>
      <c r="AA3419" s="111" t="str">
        <f>IF($Y3419="", "", $Y3419-SUM($AA$11:$AA3418))</f>
        <v/>
      </c>
      <c r="AB3419" s="111" t="str">
        <f t="shared" si="760"/>
        <v/>
      </c>
      <c r="AC3419" s="121" t="str">
        <f t="shared" si="756"/>
        <v/>
      </c>
      <c r="AD3419" s="122" t="str">
        <f t="shared" si="757"/>
        <v/>
      </c>
      <c r="AE3419" s="123" t="str">
        <f t="shared" si="761"/>
        <v/>
      </c>
      <c r="AG3419" s="150" t="str">
        <f t="shared" si="758"/>
        <v/>
      </c>
    </row>
    <row r="3420" spans="1:33" x14ac:dyDescent="0.25">
      <c r="A3420" s="56"/>
      <c r="B3420" s="70"/>
      <c r="C3420" s="76"/>
      <c r="D3420" s="73"/>
      <c r="E3420" s="79"/>
      <c r="F3420" s="56"/>
      <c r="G3420" s="13" t="str">
        <f t="shared" si="749"/>
        <v/>
      </c>
      <c r="H3420" s="56"/>
      <c r="K3420" s="128"/>
      <c r="L3420" s="128"/>
      <c r="M3420" s="128"/>
      <c r="N3420" s="84" t="str">
        <f t="shared" si="750"/>
        <v/>
      </c>
      <c r="O3420" s="128"/>
      <c r="P3420" s="84" t="str">
        <f t="shared" si="751"/>
        <v/>
      </c>
      <c r="Q3420" s="84" t="str">
        <f t="shared" si="748"/>
        <v/>
      </c>
      <c r="R3420" s="84" t="str">
        <f t="shared" si="752"/>
        <v/>
      </c>
      <c r="S3420" s="84" t="str">
        <f t="shared" si="753"/>
        <v/>
      </c>
      <c r="U3420" s="84" t="str">
        <f t="shared" si="754"/>
        <v/>
      </c>
      <c r="W3420" s="108" t="str">
        <f>IF($N3420="", "", SUM($D$11:$D3420))</f>
        <v/>
      </c>
      <c r="X3420" s="111" t="str">
        <f t="shared" si="755"/>
        <v/>
      </c>
      <c r="Y3420" s="114" t="str">
        <f t="shared" si="759"/>
        <v/>
      </c>
      <c r="Z3420" s="111" t="str">
        <f>IF(X3420="", "", X3420-SUM($Z$11:$Z3419))</f>
        <v/>
      </c>
      <c r="AA3420" s="111" t="str">
        <f>IF($Y3420="", "", $Y3420-SUM($AA$11:$AA3419))</f>
        <v/>
      </c>
      <c r="AB3420" s="111" t="str">
        <f t="shared" si="760"/>
        <v/>
      </c>
      <c r="AC3420" s="121" t="str">
        <f t="shared" si="756"/>
        <v/>
      </c>
      <c r="AD3420" s="122" t="str">
        <f t="shared" si="757"/>
        <v/>
      </c>
      <c r="AE3420" s="123" t="str">
        <f t="shared" si="761"/>
        <v/>
      </c>
      <c r="AG3420" s="150" t="str">
        <f t="shared" si="758"/>
        <v/>
      </c>
    </row>
    <row r="3421" spans="1:33" x14ac:dyDescent="0.25">
      <c r="A3421" s="56"/>
      <c r="B3421" s="70"/>
      <c r="C3421" s="76"/>
      <c r="D3421" s="73"/>
      <c r="E3421" s="79"/>
      <c r="F3421" s="56"/>
      <c r="G3421" s="13" t="str">
        <f t="shared" si="749"/>
        <v/>
      </c>
      <c r="H3421" s="56"/>
      <c r="K3421" s="128"/>
      <c r="L3421" s="128"/>
      <c r="M3421" s="128"/>
      <c r="N3421" s="84" t="str">
        <f t="shared" si="750"/>
        <v/>
      </c>
      <c r="O3421" s="128"/>
      <c r="P3421" s="84" t="str">
        <f t="shared" si="751"/>
        <v/>
      </c>
      <c r="Q3421" s="84" t="str">
        <f t="shared" si="748"/>
        <v/>
      </c>
      <c r="R3421" s="84" t="str">
        <f t="shared" si="752"/>
        <v/>
      </c>
      <c r="S3421" s="84" t="str">
        <f t="shared" si="753"/>
        <v/>
      </c>
      <c r="U3421" s="84" t="str">
        <f t="shared" si="754"/>
        <v/>
      </c>
      <c r="W3421" s="108" t="str">
        <f>IF($N3421="", "", SUM($D$11:$D3421))</f>
        <v/>
      </c>
      <c r="X3421" s="111" t="str">
        <f t="shared" si="755"/>
        <v/>
      </c>
      <c r="Y3421" s="114" t="str">
        <f t="shared" si="759"/>
        <v/>
      </c>
      <c r="Z3421" s="111" t="str">
        <f>IF(X3421="", "", X3421-SUM($Z$11:$Z3420))</f>
        <v/>
      </c>
      <c r="AA3421" s="111" t="str">
        <f>IF($Y3421="", "", $Y3421-SUM($AA$11:$AA3420))</f>
        <v/>
      </c>
      <c r="AB3421" s="111" t="str">
        <f t="shared" si="760"/>
        <v/>
      </c>
      <c r="AC3421" s="121" t="str">
        <f t="shared" si="756"/>
        <v/>
      </c>
      <c r="AD3421" s="122" t="str">
        <f t="shared" si="757"/>
        <v/>
      </c>
      <c r="AE3421" s="123" t="str">
        <f t="shared" si="761"/>
        <v/>
      </c>
      <c r="AG3421" s="150" t="str">
        <f t="shared" si="758"/>
        <v/>
      </c>
    </row>
    <row r="3422" spans="1:33" x14ac:dyDescent="0.25">
      <c r="A3422" s="56"/>
      <c r="B3422" s="70"/>
      <c r="C3422" s="76"/>
      <c r="D3422" s="73"/>
      <c r="E3422" s="79"/>
      <c r="F3422" s="56"/>
      <c r="G3422" s="13" t="str">
        <f t="shared" si="749"/>
        <v/>
      </c>
      <c r="H3422" s="56"/>
      <c r="K3422" s="128"/>
      <c r="L3422" s="128"/>
      <c r="M3422" s="128"/>
      <c r="N3422" s="84" t="str">
        <f t="shared" si="750"/>
        <v/>
      </c>
      <c r="O3422" s="128"/>
      <c r="P3422" s="84" t="str">
        <f t="shared" si="751"/>
        <v/>
      </c>
      <c r="Q3422" s="84" t="str">
        <f t="shared" si="748"/>
        <v/>
      </c>
      <c r="R3422" s="84" t="str">
        <f t="shared" si="752"/>
        <v/>
      </c>
      <c r="S3422" s="84" t="str">
        <f t="shared" si="753"/>
        <v/>
      </c>
      <c r="U3422" s="84" t="str">
        <f t="shared" si="754"/>
        <v/>
      </c>
      <c r="W3422" s="108" t="str">
        <f>IF($N3422="", "", SUM($D$11:$D3422))</f>
        <v/>
      </c>
      <c r="X3422" s="111" t="str">
        <f t="shared" si="755"/>
        <v/>
      </c>
      <c r="Y3422" s="114" t="str">
        <f t="shared" si="759"/>
        <v/>
      </c>
      <c r="Z3422" s="111" t="str">
        <f>IF(X3422="", "", X3422-SUM($Z$11:$Z3421))</f>
        <v/>
      </c>
      <c r="AA3422" s="111" t="str">
        <f>IF($Y3422="", "", $Y3422-SUM($AA$11:$AA3421))</f>
        <v/>
      </c>
      <c r="AB3422" s="111" t="str">
        <f t="shared" si="760"/>
        <v/>
      </c>
      <c r="AC3422" s="121" t="str">
        <f t="shared" si="756"/>
        <v/>
      </c>
      <c r="AD3422" s="122" t="str">
        <f t="shared" si="757"/>
        <v/>
      </c>
      <c r="AE3422" s="123" t="str">
        <f t="shared" si="761"/>
        <v/>
      </c>
      <c r="AG3422" s="150" t="str">
        <f t="shared" si="758"/>
        <v/>
      </c>
    </row>
    <row r="3423" spans="1:33" x14ac:dyDescent="0.25">
      <c r="A3423" s="56"/>
      <c r="B3423" s="70"/>
      <c r="C3423" s="76"/>
      <c r="D3423" s="73"/>
      <c r="E3423" s="79"/>
      <c r="F3423" s="56"/>
      <c r="G3423" s="13" t="str">
        <f t="shared" si="749"/>
        <v/>
      </c>
      <c r="H3423" s="56"/>
      <c r="K3423" s="128"/>
      <c r="L3423" s="128"/>
      <c r="M3423" s="128"/>
      <c r="N3423" s="84" t="str">
        <f t="shared" si="750"/>
        <v/>
      </c>
      <c r="O3423" s="128"/>
      <c r="P3423" s="84" t="str">
        <f t="shared" si="751"/>
        <v/>
      </c>
      <c r="Q3423" s="84" t="str">
        <f t="shared" si="748"/>
        <v/>
      </c>
      <c r="R3423" s="84" t="str">
        <f t="shared" si="752"/>
        <v/>
      </c>
      <c r="S3423" s="84" t="str">
        <f t="shared" si="753"/>
        <v/>
      </c>
      <c r="U3423" s="84" t="str">
        <f t="shared" si="754"/>
        <v/>
      </c>
      <c r="W3423" s="108" t="str">
        <f>IF($N3423="", "", SUM($D$11:$D3423))</f>
        <v/>
      </c>
      <c r="X3423" s="111" t="str">
        <f t="shared" si="755"/>
        <v/>
      </c>
      <c r="Y3423" s="114" t="str">
        <f t="shared" si="759"/>
        <v/>
      </c>
      <c r="Z3423" s="111" t="str">
        <f>IF(X3423="", "", X3423-SUM($Z$11:$Z3422))</f>
        <v/>
      </c>
      <c r="AA3423" s="111" t="str">
        <f>IF($Y3423="", "", $Y3423-SUM($AA$11:$AA3422))</f>
        <v/>
      </c>
      <c r="AB3423" s="111" t="str">
        <f t="shared" si="760"/>
        <v/>
      </c>
      <c r="AC3423" s="121" t="str">
        <f t="shared" si="756"/>
        <v/>
      </c>
      <c r="AD3423" s="122" t="str">
        <f t="shared" si="757"/>
        <v/>
      </c>
      <c r="AE3423" s="123" t="str">
        <f t="shared" si="761"/>
        <v/>
      </c>
      <c r="AG3423" s="150" t="str">
        <f t="shared" si="758"/>
        <v/>
      </c>
    </row>
    <row r="3424" spans="1:33" x14ac:dyDescent="0.25">
      <c r="A3424" s="56"/>
      <c r="B3424" s="70"/>
      <c r="C3424" s="76"/>
      <c r="D3424" s="73"/>
      <c r="E3424" s="79"/>
      <c r="F3424" s="56"/>
      <c r="G3424" s="13" t="str">
        <f t="shared" si="749"/>
        <v/>
      </c>
      <c r="H3424" s="56"/>
      <c r="K3424" s="128"/>
      <c r="L3424" s="128"/>
      <c r="M3424" s="128"/>
      <c r="N3424" s="84" t="str">
        <f t="shared" si="750"/>
        <v/>
      </c>
      <c r="O3424" s="128"/>
      <c r="P3424" s="84" t="str">
        <f t="shared" si="751"/>
        <v/>
      </c>
      <c r="Q3424" s="84" t="str">
        <f t="shared" si="748"/>
        <v/>
      </c>
      <c r="R3424" s="84" t="str">
        <f t="shared" si="752"/>
        <v/>
      </c>
      <c r="S3424" s="84" t="str">
        <f t="shared" si="753"/>
        <v/>
      </c>
      <c r="U3424" s="84" t="str">
        <f t="shared" si="754"/>
        <v/>
      </c>
      <c r="W3424" s="108" t="str">
        <f>IF($N3424="", "", SUM($D$11:$D3424))</f>
        <v/>
      </c>
      <c r="X3424" s="111" t="str">
        <f t="shared" si="755"/>
        <v/>
      </c>
      <c r="Y3424" s="114" t="str">
        <f t="shared" si="759"/>
        <v/>
      </c>
      <c r="Z3424" s="111" t="str">
        <f>IF(X3424="", "", X3424-SUM($Z$11:$Z3423))</f>
        <v/>
      </c>
      <c r="AA3424" s="111" t="str">
        <f>IF($Y3424="", "", $Y3424-SUM($AA$11:$AA3423))</f>
        <v/>
      </c>
      <c r="AB3424" s="111" t="str">
        <f t="shared" si="760"/>
        <v/>
      </c>
      <c r="AC3424" s="121" t="str">
        <f t="shared" si="756"/>
        <v/>
      </c>
      <c r="AD3424" s="122" t="str">
        <f t="shared" si="757"/>
        <v/>
      </c>
      <c r="AE3424" s="123" t="str">
        <f t="shared" si="761"/>
        <v/>
      </c>
      <c r="AG3424" s="150" t="str">
        <f t="shared" si="758"/>
        <v/>
      </c>
    </row>
    <row r="3425" spans="1:33" x14ac:dyDescent="0.25">
      <c r="A3425" s="56"/>
      <c r="B3425" s="70"/>
      <c r="C3425" s="76"/>
      <c r="D3425" s="73"/>
      <c r="E3425" s="79"/>
      <c r="F3425" s="56"/>
      <c r="G3425" s="13" t="str">
        <f t="shared" si="749"/>
        <v/>
      </c>
      <c r="H3425" s="56"/>
      <c r="K3425" s="128"/>
      <c r="L3425" s="128"/>
      <c r="M3425" s="128"/>
      <c r="N3425" s="84" t="str">
        <f t="shared" si="750"/>
        <v/>
      </c>
      <c r="O3425" s="128"/>
      <c r="P3425" s="84" t="str">
        <f t="shared" si="751"/>
        <v/>
      </c>
      <c r="Q3425" s="84" t="str">
        <f t="shared" si="748"/>
        <v/>
      </c>
      <c r="R3425" s="84" t="str">
        <f t="shared" si="752"/>
        <v/>
      </c>
      <c r="S3425" s="84" t="str">
        <f t="shared" si="753"/>
        <v/>
      </c>
      <c r="U3425" s="84" t="str">
        <f t="shared" si="754"/>
        <v/>
      </c>
      <c r="W3425" s="108" t="str">
        <f>IF($N3425="", "", SUM($D$11:$D3425))</f>
        <v/>
      </c>
      <c r="X3425" s="111" t="str">
        <f t="shared" si="755"/>
        <v/>
      </c>
      <c r="Y3425" s="114" t="str">
        <f t="shared" si="759"/>
        <v/>
      </c>
      <c r="Z3425" s="111" t="str">
        <f>IF(X3425="", "", X3425-SUM($Z$11:$Z3424))</f>
        <v/>
      </c>
      <c r="AA3425" s="111" t="str">
        <f>IF($Y3425="", "", $Y3425-SUM($AA$11:$AA3424))</f>
        <v/>
      </c>
      <c r="AB3425" s="111" t="str">
        <f t="shared" si="760"/>
        <v/>
      </c>
      <c r="AC3425" s="121" t="str">
        <f t="shared" si="756"/>
        <v/>
      </c>
      <c r="AD3425" s="122" t="str">
        <f t="shared" si="757"/>
        <v/>
      </c>
      <c r="AE3425" s="123" t="str">
        <f t="shared" si="761"/>
        <v/>
      </c>
      <c r="AG3425" s="150" t="str">
        <f t="shared" si="758"/>
        <v/>
      </c>
    </row>
    <row r="3426" spans="1:33" x14ac:dyDescent="0.25">
      <c r="A3426" s="56"/>
      <c r="B3426" s="70"/>
      <c r="C3426" s="76"/>
      <c r="D3426" s="73"/>
      <c r="E3426" s="79"/>
      <c r="F3426" s="56"/>
      <c r="G3426" s="13" t="str">
        <f t="shared" si="749"/>
        <v/>
      </c>
      <c r="H3426" s="56"/>
      <c r="K3426" s="128"/>
      <c r="L3426" s="128"/>
      <c r="M3426" s="128"/>
      <c r="N3426" s="84" t="str">
        <f t="shared" si="750"/>
        <v/>
      </c>
      <c r="O3426" s="128"/>
      <c r="P3426" s="84" t="str">
        <f t="shared" si="751"/>
        <v/>
      </c>
      <c r="Q3426" s="84" t="str">
        <f t="shared" si="748"/>
        <v/>
      </c>
      <c r="R3426" s="84" t="str">
        <f t="shared" si="752"/>
        <v/>
      </c>
      <c r="S3426" s="84" t="str">
        <f t="shared" si="753"/>
        <v/>
      </c>
      <c r="U3426" s="84" t="str">
        <f t="shared" si="754"/>
        <v/>
      </c>
      <c r="W3426" s="108" t="str">
        <f>IF($N3426="", "", SUM($D$11:$D3426))</f>
        <v/>
      </c>
      <c r="X3426" s="111" t="str">
        <f t="shared" si="755"/>
        <v/>
      </c>
      <c r="Y3426" s="114" t="str">
        <f t="shared" si="759"/>
        <v/>
      </c>
      <c r="Z3426" s="111" t="str">
        <f>IF(X3426="", "", X3426-SUM($Z$11:$Z3425))</f>
        <v/>
      </c>
      <c r="AA3426" s="111" t="str">
        <f>IF($Y3426="", "", $Y3426-SUM($AA$11:$AA3425))</f>
        <v/>
      </c>
      <c r="AB3426" s="111" t="str">
        <f t="shared" si="760"/>
        <v/>
      </c>
      <c r="AC3426" s="121" t="str">
        <f t="shared" si="756"/>
        <v/>
      </c>
      <c r="AD3426" s="122" t="str">
        <f t="shared" si="757"/>
        <v/>
      </c>
      <c r="AE3426" s="123" t="str">
        <f t="shared" si="761"/>
        <v/>
      </c>
      <c r="AG3426" s="150" t="str">
        <f t="shared" si="758"/>
        <v/>
      </c>
    </row>
    <row r="3427" spans="1:33" x14ac:dyDescent="0.25">
      <c r="A3427" s="56"/>
      <c r="B3427" s="70"/>
      <c r="C3427" s="76"/>
      <c r="D3427" s="73"/>
      <c r="E3427" s="79"/>
      <c r="F3427" s="56"/>
      <c r="G3427" s="13" t="str">
        <f t="shared" si="749"/>
        <v/>
      </c>
      <c r="H3427" s="56"/>
      <c r="K3427" s="128"/>
      <c r="L3427" s="128"/>
      <c r="M3427" s="128"/>
      <c r="N3427" s="84" t="str">
        <f t="shared" si="750"/>
        <v/>
      </c>
      <c r="O3427" s="128"/>
      <c r="P3427" s="84" t="str">
        <f t="shared" si="751"/>
        <v/>
      </c>
      <c r="Q3427" s="84" t="str">
        <f t="shared" si="748"/>
        <v/>
      </c>
      <c r="R3427" s="84" t="str">
        <f t="shared" si="752"/>
        <v/>
      </c>
      <c r="S3427" s="84" t="str">
        <f t="shared" si="753"/>
        <v/>
      </c>
      <c r="U3427" s="84" t="str">
        <f t="shared" si="754"/>
        <v/>
      </c>
      <c r="W3427" s="108" t="str">
        <f>IF($N3427="", "", SUM($D$11:$D3427))</f>
        <v/>
      </c>
      <c r="X3427" s="111" t="str">
        <f t="shared" si="755"/>
        <v/>
      </c>
      <c r="Y3427" s="114" t="str">
        <f t="shared" si="759"/>
        <v/>
      </c>
      <c r="Z3427" s="111" t="str">
        <f>IF(X3427="", "", X3427-SUM($Z$11:$Z3426))</f>
        <v/>
      </c>
      <c r="AA3427" s="111" t="str">
        <f>IF($Y3427="", "", $Y3427-SUM($AA$11:$AA3426))</f>
        <v/>
      </c>
      <c r="AB3427" s="111" t="str">
        <f t="shared" si="760"/>
        <v/>
      </c>
      <c r="AC3427" s="121" t="str">
        <f t="shared" si="756"/>
        <v/>
      </c>
      <c r="AD3427" s="122" t="str">
        <f t="shared" si="757"/>
        <v/>
      </c>
      <c r="AE3427" s="123" t="str">
        <f t="shared" si="761"/>
        <v/>
      </c>
      <c r="AG3427" s="150" t="str">
        <f t="shared" si="758"/>
        <v/>
      </c>
    </row>
    <row r="3428" spans="1:33" x14ac:dyDescent="0.25">
      <c r="A3428" s="56"/>
      <c r="B3428" s="70"/>
      <c r="C3428" s="76"/>
      <c r="D3428" s="73"/>
      <c r="E3428" s="79"/>
      <c r="F3428" s="56"/>
      <c r="G3428" s="13" t="str">
        <f t="shared" si="749"/>
        <v/>
      </c>
      <c r="H3428" s="56"/>
      <c r="K3428" s="128"/>
      <c r="L3428" s="128"/>
      <c r="M3428" s="128"/>
      <c r="N3428" s="84" t="str">
        <f t="shared" si="750"/>
        <v/>
      </c>
      <c r="O3428" s="128"/>
      <c r="P3428" s="84" t="str">
        <f t="shared" si="751"/>
        <v/>
      </c>
      <c r="Q3428" s="84" t="str">
        <f t="shared" si="748"/>
        <v/>
      </c>
      <c r="R3428" s="84" t="str">
        <f t="shared" si="752"/>
        <v/>
      </c>
      <c r="S3428" s="84" t="str">
        <f t="shared" si="753"/>
        <v/>
      </c>
      <c r="U3428" s="84" t="str">
        <f t="shared" si="754"/>
        <v/>
      </c>
      <c r="W3428" s="108" t="str">
        <f>IF($N3428="", "", SUM($D$11:$D3428))</f>
        <v/>
      </c>
      <c r="X3428" s="111" t="str">
        <f t="shared" si="755"/>
        <v/>
      </c>
      <c r="Y3428" s="114" t="str">
        <f t="shared" si="759"/>
        <v/>
      </c>
      <c r="Z3428" s="111" t="str">
        <f>IF(X3428="", "", X3428-SUM($Z$11:$Z3427))</f>
        <v/>
      </c>
      <c r="AA3428" s="111" t="str">
        <f>IF($Y3428="", "", $Y3428-SUM($AA$11:$AA3427))</f>
        <v/>
      </c>
      <c r="AB3428" s="111" t="str">
        <f t="shared" si="760"/>
        <v/>
      </c>
      <c r="AC3428" s="121" t="str">
        <f t="shared" si="756"/>
        <v/>
      </c>
      <c r="AD3428" s="122" t="str">
        <f t="shared" si="757"/>
        <v/>
      </c>
      <c r="AE3428" s="123" t="str">
        <f t="shared" si="761"/>
        <v/>
      </c>
      <c r="AG3428" s="150" t="str">
        <f t="shared" si="758"/>
        <v/>
      </c>
    </row>
    <row r="3429" spans="1:33" x14ac:dyDescent="0.25">
      <c r="A3429" s="56"/>
      <c r="B3429" s="70"/>
      <c r="C3429" s="76"/>
      <c r="D3429" s="73"/>
      <c r="E3429" s="79"/>
      <c r="F3429" s="56"/>
      <c r="G3429" s="13" t="str">
        <f t="shared" si="749"/>
        <v/>
      </c>
      <c r="H3429" s="56"/>
      <c r="K3429" s="128"/>
      <c r="L3429" s="128"/>
      <c r="M3429" s="128"/>
      <c r="N3429" s="84" t="str">
        <f t="shared" si="750"/>
        <v/>
      </c>
      <c r="O3429" s="128"/>
      <c r="P3429" s="84" t="str">
        <f t="shared" si="751"/>
        <v/>
      </c>
      <c r="Q3429" s="84" t="str">
        <f t="shared" si="748"/>
        <v/>
      </c>
      <c r="R3429" s="84" t="str">
        <f t="shared" si="752"/>
        <v/>
      </c>
      <c r="S3429" s="84" t="str">
        <f t="shared" si="753"/>
        <v/>
      </c>
      <c r="U3429" s="84" t="str">
        <f t="shared" si="754"/>
        <v/>
      </c>
      <c r="W3429" s="108" t="str">
        <f>IF($N3429="", "", SUM($D$11:$D3429))</f>
        <v/>
      </c>
      <c r="X3429" s="111" t="str">
        <f t="shared" si="755"/>
        <v/>
      </c>
      <c r="Y3429" s="114" t="str">
        <f t="shared" si="759"/>
        <v/>
      </c>
      <c r="Z3429" s="111" t="str">
        <f>IF(X3429="", "", X3429-SUM($Z$11:$Z3428))</f>
        <v/>
      </c>
      <c r="AA3429" s="111" t="str">
        <f>IF($Y3429="", "", $Y3429-SUM($AA$11:$AA3428))</f>
        <v/>
      </c>
      <c r="AB3429" s="111" t="str">
        <f t="shared" si="760"/>
        <v/>
      </c>
      <c r="AC3429" s="121" t="str">
        <f t="shared" si="756"/>
        <v/>
      </c>
      <c r="AD3429" s="122" t="str">
        <f t="shared" si="757"/>
        <v/>
      </c>
      <c r="AE3429" s="123" t="str">
        <f t="shared" si="761"/>
        <v/>
      </c>
      <c r="AG3429" s="150" t="str">
        <f t="shared" si="758"/>
        <v/>
      </c>
    </row>
    <row r="3430" spans="1:33" x14ac:dyDescent="0.25">
      <c r="A3430" s="56"/>
      <c r="B3430" s="70"/>
      <c r="C3430" s="76"/>
      <c r="D3430" s="73"/>
      <c r="E3430" s="79"/>
      <c r="F3430" s="56"/>
      <c r="G3430" s="13" t="str">
        <f t="shared" si="749"/>
        <v/>
      </c>
      <c r="H3430" s="56"/>
      <c r="K3430" s="128"/>
      <c r="L3430" s="128"/>
      <c r="M3430" s="128"/>
      <c r="N3430" s="84" t="str">
        <f t="shared" si="750"/>
        <v/>
      </c>
      <c r="O3430" s="128"/>
      <c r="P3430" s="84" t="str">
        <f t="shared" si="751"/>
        <v/>
      </c>
      <c r="Q3430" s="84" t="str">
        <f t="shared" si="748"/>
        <v/>
      </c>
      <c r="R3430" s="84" t="str">
        <f t="shared" si="752"/>
        <v/>
      </c>
      <c r="S3430" s="84" t="str">
        <f t="shared" si="753"/>
        <v/>
      </c>
      <c r="U3430" s="84" t="str">
        <f t="shared" si="754"/>
        <v/>
      </c>
      <c r="W3430" s="108" t="str">
        <f>IF($N3430="", "", SUM($D$11:$D3430))</f>
        <v/>
      </c>
      <c r="X3430" s="111" t="str">
        <f t="shared" si="755"/>
        <v/>
      </c>
      <c r="Y3430" s="114" t="str">
        <f t="shared" si="759"/>
        <v/>
      </c>
      <c r="Z3430" s="111" t="str">
        <f>IF(X3430="", "", X3430-SUM($Z$11:$Z3429))</f>
        <v/>
      </c>
      <c r="AA3430" s="111" t="str">
        <f>IF($Y3430="", "", $Y3430-SUM($AA$11:$AA3429))</f>
        <v/>
      </c>
      <c r="AB3430" s="111" t="str">
        <f t="shared" si="760"/>
        <v/>
      </c>
      <c r="AC3430" s="121" t="str">
        <f t="shared" si="756"/>
        <v/>
      </c>
      <c r="AD3430" s="122" t="str">
        <f t="shared" si="757"/>
        <v/>
      </c>
      <c r="AE3430" s="123" t="str">
        <f t="shared" si="761"/>
        <v/>
      </c>
      <c r="AG3430" s="150" t="str">
        <f t="shared" si="758"/>
        <v/>
      </c>
    </row>
    <row r="3431" spans="1:33" x14ac:dyDescent="0.25">
      <c r="A3431" s="56"/>
      <c r="B3431" s="70"/>
      <c r="C3431" s="76"/>
      <c r="D3431" s="73"/>
      <c r="E3431" s="79"/>
      <c r="F3431" s="56"/>
      <c r="G3431" s="13" t="str">
        <f t="shared" si="749"/>
        <v/>
      </c>
      <c r="H3431" s="56"/>
      <c r="K3431" s="128"/>
      <c r="L3431" s="128"/>
      <c r="M3431" s="128"/>
      <c r="N3431" s="84" t="str">
        <f t="shared" si="750"/>
        <v/>
      </c>
      <c r="O3431" s="128"/>
      <c r="P3431" s="84" t="str">
        <f t="shared" si="751"/>
        <v/>
      </c>
      <c r="Q3431" s="84" t="str">
        <f t="shared" si="748"/>
        <v/>
      </c>
      <c r="R3431" s="84" t="str">
        <f t="shared" si="752"/>
        <v/>
      </c>
      <c r="S3431" s="84" t="str">
        <f t="shared" si="753"/>
        <v/>
      </c>
      <c r="U3431" s="84" t="str">
        <f t="shared" si="754"/>
        <v/>
      </c>
      <c r="W3431" s="108" t="str">
        <f>IF($N3431="", "", SUM($D$11:$D3431))</f>
        <v/>
      </c>
      <c r="X3431" s="111" t="str">
        <f t="shared" si="755"/>
        <v/>
      </c>
      <c r="Y3431" s="114" t="str">
        <f t="shared" si="759"/>
        <v/>
      </c>
      <c r="Z3431" s="111" t="str">
        <f>IF(X3431="", "", X3431-SUM($Z$11:$Z3430))</f>
        <v/>
      </c>
      <c r="AA3431" s="111" t="str">
        <f>IF($Y3431="", "", $Y3431-SUM($AA$11:$AA3430))</f>
        <v/>
      </c>
      <c r="AB3431" s="111" t="str">
        <f t="shared" si="760"/>
        <v/>
      </c>
      <c r="AC3431" s="121" t="str">
        <f t="shared" si="756"/>
        <v/>
      </c>
      <c r="AD3431" s="122" t="str">
        <f t="shared" si="757"/>
        <v/>
      </c>
      <c r="AE3431" s="123" t="str">
        <f t="shared" si="761"/>
        <v/>
      </c>
      <c r="AG3431" s="150" t="str">
        <f t="shared" si="758"/>
        <v/>
      </c>
    </row>
    <row r="3432" spans="1:33" x14ac:dyDescent="0.25">
      <c r="A3432" s="56"/>
      <c r="B3432" s="70"/>
      <c r="C3432" s="76"/>
      <c r="D3432" s="73"/>
      <c r="E3432" s="79"/>
      <c r="F3432" s="56"/>
      <c r="G3432" s="13" t="str">
        <f t="shared" si="749"/>
        <v/>
      </c>
      <c r="H3432" s="56"/>
      <c r="K3432" s="128"/>
      <c r="L3432" s="128"/>
      <c r="M3432" s="128"/>
      <c r="N3432" s="84" t="str">
        <f t="shared" si="750"/>
        <v/>
      </c>
      <c r="O3432" s="128"/>
      <c r="P3432" s="84" t="str">
        <f t="shared" si="751"/>
        <v/>
      </c>
      <c r="Q3432" s="84" t="str">
        <f t="shared" si="748"/>
        <v/>
      </c>
      <c r="R3432" s="84" t="str">
        <f t="shared" si="752"/>
        <v/>
      </c>
      <c r="S3432" s="84" t="str">
        <f t="shared" si="753"/>
        <v/>
      </c>
      <c r="U3432" s="84" t="str">
        <f t="shared" si="754"/>
        <v/>
      </c>
      <c r="W3432" s="108" t="str">
        <f>IF($N3432="", "", SUM($D$11:$D3432))</f>
        <v/>
      </c>
      <c r="X3432" s="111" t="str">
        <f t="shared" si="755"/>
        <v/>
      </c>
      <c r="Y3432" s="114" t="str">
        <f t="shared" si="759"/>
        <v/>
      </c>
      <c r="Z3432" s="111" t="str">
        <f>IF(X3432="", "", X3432-SUM($Z$11:$Z3431))</f>
        <v/>
      </c>
      <c r="AA3432" s="111" t="str">
        <f>IF($Y3432="", "", $Y3432-SUM($AA$11:$AA3431))</f>
        <v/>
      </c>
      <c r="AB3432" s="111" t="str">
        <f t="shared" si="760"/>
        <v/>
      </c>
      <c r="AC3432" s="121" t="str">
        <f t="shared" si="756"/>
        <v/>
      </c>
      <c r="AD3432" s="122" t="str">
        <f t="shared" si="757"/>
        <v/>
      </c>
      <c r="AE3432" s="123" t="str">
        <f t="shared" si="761"/>
        <v/>
      </c>
      <c r="AG3432" s="150" t="str">
        <f t="shared" si="758"/>
        <v/>
      </c>
    </row>
    <row r="3433" spans="1:33" x14ac:dyDescent="0.25">
      <c r="A3433" s="56"/>
      <c r="B3433" s="70"/>
      <c r="C3433" s="76"/>
      <c r="D3433" s="73"/>
      <c r="E3433" s="79"/>
      <c r="F3433" s="56"/>
      <c r="G3433" s="13" t="str">
        <f t="shared" si="749"/>
        <v/>
      </c>
      <c r="H3433" s="56"/>
      <c r="K3433" s="128"/>
      <c r="L3433" s="128"/>
      <c r="M3433" s="128"/>
      <c r="N3433" s="84" t="str">
        <f t="shared" si="750"/>
        <v/>
      </c>
      <c r="O3433" s="128"/>
      <c r="P3433" s="84" t="str">
        <f t="shared" si="751"/>
        <v/>
      </c>
      <c r="Q3433" s="84" t="str">
        <f t="shared" si="748"/>
        <v/>
      </c>
      <c r="R3433" s="84" t="str">
        <f t="shared" si="752"/>
        <v/>
      </c>
      <c r="S3433" s="84" t="str">
        <f t="shared" si="753"/>
        <v/>
      </c>
      <c r="U3433" s="84" t="str">
        <f t="shared" si="754"/>
        <v/>
      </c>
      <c r="W3433" s="108" t="str">
        <f>IF($N3433="", "", SUM($D$11:$D3433))</f>
        <v/>
      </c>
      <c r="X3433" s="111" t="str">
        <f t="shared" si="755"/>
        <v/>
      </c>
      <c r="Y3433" s="114" t="str">
        <f t="shared" si="759"/>
        <v/>
      </c>
      <c r="Z3433" s="111" t="str">
        <f>IF(X3433="", "", X3433-SUM($Z$11:$Z3432))</f>
        <v/>
      </c>
      <c r="AA3433" s="111" t="str">
        <f>IF($Y3433="", "", $Y3433-SUM($AA$11:$AA3432))</f>
        <v/>
      </c>
      <c r="AB3433" s="111" t="str">
        <f t="shared" si="760"/>
        <v/>
      </c>
      <c r="AC3433" s="121" t="str">
        <f t="shared" si="756"/>
        <v/>
      </c>
      <c r="AD3433" s="122" t="str">
        <f t="shared" si="757"/>
        <v/>
      </c>
      <c r="AE3433" s="123" t="str">
        <f t="shared" si="761"/>
        <v/>
      </c>
      <c r="AG3433" s="150" t="str">
        <f t="shared" si="758"/>
        <v/>
      </c>
    </row>
    <row r="3434" spans="1:33" x14ac:dyDescent="0.25">
      <c r="A3434" s="56"/>
      <c r="B3434" s="70"/>
      <c r="C3434" s="76"/>
      <c r="D3434" s="73"/>
      <c r="E3434" s="79"/>
      <c r="F3434" s="56"/>
      <c r="G3434" s="13" t="str">
        <f t="shared" si="749"/>
        <v/>
      </c>
      <c r="H3434" s="56"/>
      <c r="K3434" s="128"/>
      <c r="L3434" s="128"/>
      <c r="M3434" s="128"/>
      <c r="N3434" s="84" t="str">
        <f t="shared" si="750"/>
        <v/>
      </c>
      <c r="O3434" s="128"/>
      <c r="P3434" s="84" t="str">
        <f t="shared" si="751"/>
        <v/>
      </c>
      <c r="Q3434" s="84" t="str">
        <f t="shared" si="748"/>
        <v/>
      </c>
      <c r="R3434" s="84" t="str">
        <f t="shared" si="752"/>
        <v/>
      </c>
      <c r="S3434" s="84" t="str">
        <f t="shared" si="753"/>
        <v/>
      </c>
      <c r="U3434" s="84" t="str">
        <f t="shared" si="754"/>
        <v/>
      </c>
      <c r="W3434" s="108" t="str">
        <f>IF($N3434="", "", SUM($D$11:$D3434))</f>
        <v/>
      </c>
      <c r="X3434" s="111" t="str">
        <f t="shared" si="755"/>
        <v/>
      </c>
      <c r="Y3434" s="114" t="str">
        <f t="shared" si="759"/>
        <v/>
      </c>
      <c r="Z3434" s="111" t="str">
        <f>IF(X3434="", "", X3434-SUM($Z$11:$Z3433))</f>
        <v/>
      </c>
      <c r="AA3434" s="111" t="str">
        <f>IF($Y3434="", "", $Y3434-SUM($AA$11:$AA3433))</f>
        <v/>
      </c>
      <c r="AB3434" s="111" t="str">
        <f t="shared" si="760"/>
        <v/>
      </c>
      <c r="AC3434" s="121" t="str">
        <f t="shared" si="756"/>
        <v/>
      </c>
      <c r="AD3434" s="122" t="str">
        <f t="shared" si="757"/>
        <v/>
      </c>
      <c r="AE3434" s="123" t="str">
        <f t="shared" si="761"/>
        <v/>
      </c>
      <c r="AG3434" s="150" t="str">
        <f t="shared" si="758"/>
        <v/>
      </c>
    </row>
    <row r="3435" spans="1:33" x14ac:dyDescent="0.25">
      <c r="A3435" s="56"/>
      <c r="B3435" s="70"/>
      <c r="C3435" s="76"/>
      <c r="D3435" s="73"/>
      <c r="E3435" s="79"/>
      <c r="F3435" s="56"/>
      <c r="G3435" s="13" t="str">
        <f t="shared" si="749"/>
        <v/>
      </c>
      <c r="H3435" s="56"/>
      <c r="K3435" s="128"/>
      <c r="L3435" s="128"/>
      <c r="M3435" s="128"/>
      <c r="N3435" s="84" t="str">
        <f t="shared" si="750"/>
        <v/>
      </c>
      <c r="O3435" s="128"/>
      <c r="P3435" s="84" t="str">
        <f t="shared" si="751"/>
        <v/>
      </c>
      <c r="Q3435" s="84" t="str">
        <f t="shared" si="748"/>
        <v/>
      </c>
      <c r="R3435" s="84" t="str">
        <f t="shared" si="752"/>
        <v/>
      </c>
      <c r="S3435" s="84" t="str">
        <f t="shared" si="753"/>
        <v/>
      </c>
      <c r="U3435" s="84" t="str">
        <f t="shared" si="754"/>
        <v/>
      </c>
      <c r="W3435" s="108" t="str">
        <f>IF($N3435="", "", SUM($D$11:$D3435))</f>
        <v/>
      </c>
      <c r="X3435" s="111" t="str">
        <f t="shared" si="755"/>
        <v/>
      </c>
      <c r="Y3435" s="114" t="str">
        <f t="shared" si="759"/>
        <v/>
      </c>
      <c r="Z3435" s="111" t="str">
        <f>IF(X3435="", "", X3435-SUM($Z$11:$Z3434))</f>
        <v/>
      </c>
      <c r="AA3435" s="111" t="str">
        <f>IF($Y3435="", "", $Y3435-SUM($AA$11:$AA3434))</f>
        <v/>
      </c>
      <c r="AB3435" s="111" t="str">
        <f t="shared" si="760"/>
        <v/>
      </c>
      <c r="AC3435" s="121" t="str">
        <f t="shared" si="756"/>
        <v/>
      </c>
      <c r="AD3435" s="122" t="str">
        <f t="shared" si="757"/>
        <v/>
      </c>
      <c r="AE3435" s="123" t="str">
        <f t="shared" si="761"/>
        <v/>
      </c>
      <c r="AG3435" s="150" t="str">
        <f t="shared" si="758"/>
        <v/>
      </c>
    </row>
    <row r="3436" spans="1:33" x14ac:dyDescent="0.25">
      <c r="A3436" s="56"/>
      <c r="B3436" s="70"/>
      <c r="C3436" s="76"/>
      <c r="D3436" s="73"/>
      <c r="E3436" s="79"/>
      <c r="F3436" s="56"/>
      <c r="G3436" s="13" t="str">
        <f t="shared" si="749"/>
        <v/>
      </c>
      <c r="H3436" s="56"/>
      <c r="K3436" s="128"/>
      <c r="L3436" s="128"/>
      <c r="M3436" s="128"/>
      <c r="N3436" s="84" t="str">
        <f t="shared" si="750"/>
        <v/>
      </c>
      <c r="O3436" s="128"/>
      <c r="P3436" s="84" t="str">
        <f t="shared" si="751"/>
        <v/>
      </c>
      <c r="Q3436" s="84" t="str">
        <f t="shared" si="748"/>
        <v/>
      </c>
      <c r="R3436" s="84" t="str">
        <f t="shared" si="752"/>
        <v/>
      </c>
      <c r="S3436" s="84" t="str">
        <f t="shared" si="753"/>
        <v/>
      </c>
      <c r="U3436" s="84" t="str">
        <f t="shared" si="754"/>
        <v/>
      </c>
      <c r="W3436" s="108" t="str">
        <f>IF($N3436="", "", SUM($D$11:$D3436))</f>
        <v/>
      </c>
      <c r="X3436" s="111" t="str">
        <f t="shared" si="755"/>
        <v/>
      </c>
      <c r="Y3436" s="114" t="str">
        <f t="shared" si="759"/>
        <v/>
      </c>
      <c r="Z3436" s="111" t="str">
        <f>IF(X3436="", "", X3436-SUM($Z$11:$Z3435))</f>
        <v/>
      </c>
      <c r="AA3436" s="111" t="str">
        <f>IF($Y3436="", "", $Y3436-SUM($AA$11:$AA3435))</f>
        <v/>
      </c>
      <c r="AB3436" s="111" t="str">
        <f t="shared" si="760"/>
        <v/>
      </c>
      <c r="AC3436" s="121" t="str">
        <f t="shared" si="756"/>
        <v/>
      </c>
      <c r="AD3436" s="122" t="str">
        <f t="shared" si="757"/>
        <v/>
      </c>
      <c r="AE3436" s="123" t="str">
        <f t="shared" si="761"/>
        <v/>
      </c>
      <c r="AG3436" s="150" t="str">
        <f t="shared" si="758"/>
        <v/>
      </c>
    </row>
    <row r="3437" spans="1:33" x14ac:dyDescent="0.25">
      <c r="A3437" s="56"/>
      <c r="B3437" s="70"/>
      <c r="C3437" s="76"/>
      <c r="D3437" s="73"/>
      <c r="E3437" s="79"/>
      <c r="F3437" s="56"/>
      <c r="G3437" s="13" t="str">
        <f t="shared" si="749"/>
        <v/>
      </c>
      <c r="H3437" s="56"/>
      <c r="K3437" s="128"/>
      <c r="L3437" s="128"/>
      <c r="M3437" s="128"/>
      <c r="N3437" s="84" t="str">
        <f t="shared" si="750"/>
        <v/>
      </c>
      <c r="O3437" s="128"/>
      <c r="P3437" s="84" t="str">
        <f t="shared" si="751"/>
        <v/>
      </c>
      <c r="Q3437" s="84" t="str">
        <f t="shared" si="748"/>
        <v/>
      </c>
      <c r="R3437" s="84" t="str">
        <f t="shared" si="752"/>
        <v/>
      </c>
      <c r="S3437" s="84" t="str">
        <f t="shared" si="753"/>
        <v/>
      </c>
      <c r="U3437" s="84" t="str">
        <f t="shared" si="754"/>
        <v/>
      </c>
      <c r="W3437" s="108" t="str">
        <f>IF($N3437="", "", SUM($D$11:$D3437))</f>
        <v/>
      </c>
      <c r="X3437" s="111" t="str">
        <f t="shared" si="755"/>
        <v/>
      </c>
      <c r="Y3437" s="114" t="str">
        <f t="shared" si="759"/>
        <v/>
      </c>
      <c r="Z3437" s="111" t="str">
        <f>IF(X3437="", "", X3437-SUM($Z$11:$Z3436))</f>
        <v/>
      </c>
      <c r="AA3437" s="111" t="str">
        <f>IF($Y3437="", "", $Y3437-SUM($AA$11:$AA3436))</f>
        <v/>
      </c>
      <c r="AB3437" s="111" t="str">
        <f t="shared" si="760"/>
        <v/>
      </c>
      <c r="AC3437" s="121" t="str">
        <f t="shared" si="756"/>
        <v/>
      </c>
      <c r="AD3437" s="122" t="str">
        <f t="shared" si="757"/>
        <v/>
      </c>
      <c r="AE3437" s="123" t="str">
        <f t="shared" si="761"/>
        <v/>
      </c>
      <c r="AG3437" s="150" t="str">
        <f t="shared" si="758"/>
        <v/>
      </c>
    </row>
    <row r="3438" spans="1:33" x14ac:dyDescent="0.25">
      <c r="A3438" s="56"/>
      <c r="B3438" s="70"/>
      <c r="C3438" s="76"/>
      <c r="D3438" s="73"/>
      <c r="E3438" s="79"/>
      <c r="F3438" s="56"/>
      <c r="G3438" s="13" t="str">
        <f t="shared" si="749"/>
        <v/>
      </c>
      <c r="H3438" s="56"/>
      <c r="K3438" s="128"/>
      <c r="L3438" s="128"/>
      <c r="M3438" s="128"/>
      <c r="N3438" s="84" t="str">
        <f t="shared" si="750"/>
        <v/>
      </c>
      <c r="O3438" s="128"/>
      <c r="P3438" s="84" t="str">
        <f t="shared" si="751"/>
        <v/>
      </c>
      <c r="Q3438" s="84" t="str">
        <f t="shared" si="748"/>
        <v/>
      </c>
      <c r="R3438" s="84" t="str">
        <f t="shared" si="752"/>
        <v/>
      </c>
      <c r="S3438" s="84" t="str">
        <f t="shared" si="753"/>
        <v/>
      </c>
      <c r="U3438" s="84" t="str">
        <f t="shared" si="754"/>
        <v/>
      </c>
      <c r="W3438" s="108" t="str">
        <f>IF($N3438="", "", SUM($D$11:$D3438))</f>
        <v/>
      </c>
      <c r="X3438" s="111" t="str">
        <f t="shared" si="755"/>
        <v/>
      </c>
      <c r="Y3438" s="114" t="str">
        <f t="shared" si="759"/>
        <v/>
      </c>
      <c r="Z3438" s="111" t="str">
        <f>IF(X3438="", "", X3438-SUM($Z$11:$Z3437))</f>
        <v/>
      </c>
      <c r="AA3438" s="111" t="str">
        <f>IF($Y3438="", "", $Y3438-SUM($AA$11:$AA3437))</f>
        <v/>
      </c>
      <c r="AB3438" s="111" t="str">
        <f t="shared" si="760"/>
        <v/>
      </c>
      <c r="AC3438" s="121" t="str">
        <f t="shared" si="756"/>
        <v/>
      </c>
      <c r="AD3438" s="122" t="str">
        <f t="shared" si="757"/>
        <v/>
      </c>
      <c r="AE3438" s="123" t="str">
        <f t="shared" si="761"/>
        <v/>
      </c>
      <c r="AG3438" s="150" t="str">
        <f t="shared" si="758"/>
        <v/>
      </c>
    </row>
    <row r="3439" spans="1:33" x14ac:dyDescent="0.25">
      <c r="A3439" s="56"/>
      <c r="B3439" s="70"/>
      <c r="C3439" s="76"/>
      <c r="D3439" s="73"/>
      <c r="E3439" s="79"/>
      <c r="F3439" s="56"/>
      <c r="G3439" s="13" t="str">
        <f t="shared" si="749"/>
        <v/>
      </c>
      <c r="H3439" s="56"/>
      <c r="K3439" s="128"/>
      <c r="L3439" s="128"/>
      <c r="M3439" s="128"/>
      <c r="N3439" s="84" t="str">
        <f t="shared" si="750"/>
        <v/>
      </c>
      <c r="O3439" s="128"/>
      <c r="P3439" s="84" t="str">
        <f t="shared" si="751"/>
        <v/>
      </c>
      <c r="Q3439" s="84" t="str">
        <f t="shared" si="748"/>
        <v/>
      </c>
      <c r="R3439" s="84" t="str">
        <f t="shared" si="752"/>
        <v/>
      </c>
      <c r="S3439" s="84" t="str">
        <f t="shared" si="753"/>
        <v/>
      </c>
      <c r="U3439" s="84" t="str">
        <f t="shared" si="754"/>
        <v/>
      </c>
      <c r="W3439" s="108" t="str">
        <f>IF($N3439="", "", SUM($D$11:$D3439))</f>
        <v/>
      </c>
      <c r="X3439" s="111" t="str">
        <f t="shared" si="755"/>
        <v/>
      </c>
      <c r="Y3439" s="114" t="str">
        <f t="shared" si="759"/>
        <v/>
      </c>
      <c r="Z3439" s="111" t="str">
        <f>IF(X3439="", "", X3439-SUM($Z$11:$Z3438))</f>
        <v/>
      </c>
      <c r="AA3439" s="111" t="str">
        <f>IF($Y3439="", "", $Y3439-SUM($AA$11:$AA3438))</f>
        <v/>
      </c>
      <c r="AB3439" s="111" t="str">
        <f t="shared" si="760"/>
        <v/>
      </c>
      <c r="AC3439" s="121" t="str">
        <f t="shared" si="756"/>
        <v/>
      </c>
      <c r="AD3439" s="122" t="str">
        <f t="shared" si="757"/>
        <v/>
      </c>
      <c r="AE3439" s="123" t="str">
        <f t="shared" si="761"/>
        <v/>
      </c>
      <c r="AG3439" s="150" t="str">
        <f t="shared" si="758"/>
        <v/>
      </c>
    </row>
    <row r="3440" spans="1:33" x14ac:dyDescent="0.25">
      <c r="A3440" s="56"/>
      <c r="B3440" s="70"/>
      <c r="C3440" s="76"/>
      <c r="D3440" s="73"/>
      <c r="E3440" s="79"/>
      <c r="F3440" s="56"/>
      <c r="G3440" s="13" t="str">
        <f t="shared" si="749"/>
        <v/>
      </c>
      <c r="H3440" s="56"/>
      <c r="K3440" s="128"/>
      <c r="L3440" s="128"/>
      <c r="M3440" s="128"/>
      <c r="N3440" s="84" t="str">
        <f t="shared" si="750"/>
        <v/>
      </c>
      <c r="O3440" s="128"/>
      <c r="P3440" s="84" t="str">
        <f t="shared" si="751"/>
        <v/>
      </c>
      <c r="Q3440" s="84" t="str">
        <f t="shared" si="748"/>
        <v/>
      </c>
      <c r="R3440" s="84" t="str">
        <f t="shared" si="752"/>
        <v/>
      </c>
      <c r="S3440" s="84" t="str">
        <f t="shared" si="753"/>
        <v/>
      </c>
      <c r="U3440" s="84" t="str">
        <f t="shared" si="754"/>
        <v/>
      </c>
      <c r="W3440" s="108" t="str">
        <f>IF($N3440="", "", SUM($D$11:$D3440))</f>
        <v/>
      </c>
      <c r="X3440" s="111" t="str">
        <f t="shared" si="755"/>
        <v/>
      </c>
      <c r="Y3440" s="114" t="str">
        <f t="shared" si="759"/>
        <v/>
      </c>
      <c r="Z3440" s="111" t="str">
        <f>IF(X3440="", "", X3440-SUM($Z$11:$Z3439))</f>
        <v/>
      </c>
      <c r="AA3440" s="111" t="str">
        <f>IF($Y3440="", "", $Y3440-SUM($AA$11:$AA3439))</f>
        <v/>
      </c>
      <c r="AB3440" s="111" t="str">
        <f t="shared" si="760"/>
        <v/>
      </c>
      <c r="AC3440" s="121" t="str">
        <f t="shared" si="756"/>
        <v/>
      </c>
      <c r="AD3440" s="122" t="str">
        <f t="shared" si="757"/>
        <v/>
      </c>
      <c r="AE3440" s="123" t="str">
        <f t="shared" si="761"/>
        <v/>
      </c>
      <c r="AG3440" s="150" t="str">
        <f t="shared" si="758"/>
        <v/>
      </c>
    </row>
    <row r="3441" spans="1:33" x14ac:dyDescent="0.25">
      <c r="A3441" s="56"/>
      <c r="B3441" s="70"/>
      <c r="C3441" s="76"/>
      <c r="D3441" s="73"/>
      <c r="E3441" s="79"/>
      <c r="F3441" s="56"/>
      <c r="G3441" s="13" t="str">
        <f t="shared" si="749"/>
        <v/>
      </c>
      <c r="H3441" s="56"/>
      <c r="K3441" s="128"/>
      <c r="L3441" s="128"/>
      <c r="M3441" s="128"/>
      <c r="N3441" s="84" t="str">
        <f t="shared" si="750"/>
        <v/>
      </c>
      <c r="O3441" s="128"/>
      <c r="P3441" s="84" t="str">
        <f t="shared" si="751"/>
        <v/>
      </c>
      <c r="Q3441" s="84" t="str">
        <f t="shared" si="748"/>
        <v/>
      </c>
      <c r="R3441" s="84" t="str">
        <f t="shared" si="752"/>
        <v/>
      </c>
      <c r="S3441" s="84" t="str">
        <f t="shared" si="753"/>
        <v/>
      </c>
      <c r="U3441" s="84" t="str">
        <f t="shared" si="754"/>
        <v/>
      </c>
      <c r="W3441" s="108" t="str">
        <f>IF($N3441="", "", SUM($D$11:$D3441))</f>
        <v/>
      </c>
      <c r="X3441" s="111" t="str">
        <f t="shared" si="755"/>
        <v/>
      </c>
      <c r="Y3441" s="114" t="str">
        <f t="shared" si="759"/>
        <v/>
      </c>
      <c r="Z3441" s="111" t="str">
        <f>IF(X3441="", "", X3441-SUM($Z$11:$Z3440))</f>
        <v/>
      </c>
      <c r="AA3441" s="111" t="str">
        <f>IF($Y3441="", "", $Y3441-SUM($AA$11:$AA3440))</f>
        <v/>
      </c>
      <c r="AB3441" s="111" t="str">
        <f t="shared" si="760"/>
        <v/>
      </c>
      <c r="AC3441" s="121" t="str">
        <f t="shared" si="756"/>
        <v/>
      </c>
      <c r="AD3441" s="122" t="str">
        <f t="shared" si="757"/>
        <v/>
      </c>
      <c r="AE3441" s="123" t="str">
        <f t="shared" si="761"/>
        <v/>
      </c>
      <c r="AG3441" s="150" t="str">
        <f t="shared" si="758"/>
        <v/>
      </c>
    </row>
    <row r="3442" spans="1:33" x14ac:dyDescent="0.25">
      <c r="A3442" s="56"/>
      <c r="B3442" s="70"/>
      <c r="C3442" s="76"/>
      <c r="D3442" s="73"/>
      <c r="E3442" s="79"/>
      <c r="F3442" s="56"/>
      <c r="G3442" s="13" t="str">
        <f t="shared" si="749"/>
        <v/>
      </c>
      <c r="H3442" s="56"/>
      <c r="K3442" s="128"/>
      <c r="L3442" s="128"/>
      <c r="M3442" s="128"/>
      <c r="N3442" s="84" t="str">
        <f t="shared" si="750"/>
        <v/>
      </c>
      <c r="O3442" s="128"/>
      <c r="P3442" s="84" t="str">
        <f t="shared" si="751"/>
        <v/>
      </c>
      <c r="Q3442" s="84" t="str">
        <f t="shared" si="748"/>
        <v/>
      </c>
      <c r="R3442" s="84" t="str">
        <f t="shared" si="752"/>
        <v/>
      </c>
      <c r="S3442" s="84" t="str">
        <f t="shared" si="753"/>
        <v/>
      </c>
      <c r="U3442" s="84" t="str">
        <f t="shared" si="754"/>
        <v/>
      </c>
      <c r="W3442" s="108" t="str">
        <f>IF($N3442="", "", SUM($D$11:$D3442))</f>
        <v/>
      </c>
      <c r="X3442" s="111" t="str">
        <f t="shared" si="755"/>
        <v/>
      </c>
      <c r="Y3442" s="114" t="str">
        <f t="shared" si="759"/>
        <v/>
      </c>
      <c r="Z3442" s="111" t="str">
        <f>IF(X3442="", "", X3442-SUM($Z$11:$Z3441))</f>
        <v/>
      </c>
      <c r="AA3442" s="111" t="str">
        <f>IF($Y3442="", "", $Y3442-SUM($AA$11:$AA3441))</f>
        <v/>
      </c>
      <c r="AB3442" s="111" t="str">
        <f t="shared" si="760"/>
        <v/>
      </c>
      <c r="AC3442" s="121" t="str">
        <f t="shared" si="756"/>
        <v/>
      </c>
      <c r="AD3442" s="122" t="str">
        <f t="shared" si="757"/>
        <v/>
      </c>
      <c r="AE3442" s="123" t="str">
        <f t="shared" si="761"/>
        <v/>
      </c>
      <c r="AG3442" s="150" t="str">
        <f t="shared" si="758"/>
        <v/>
      </c>
    </row>
    <row r="3443" spans="1:33" x14ac:dyDescent="0.25">
      <c r="A3443" s="56"/>
      <c r="B3443" s="70"/>
      <c r="C3443" s="76"/>
      <c r="D3443" s="73"/>
      <c r="E3443" s="79"/>
      <c r="F3443" s="56"/>
      <c r="G3443" s="13" t="str">
        <f t="shared" si="749"/>
        <v/>
      </c>
      <c r="H3443" s="56"/>
      <c r="K3443" s="128"/>
      <c r="L3443" s="128"/>
      <c r="M3443" s="128"/>
      <c r="N3443" s="84" t="str">
        <f t="shared" si="750"/>
        <v/>
      </c>
      <c r="O3443" s="128"/>
      <c r="P3443" s="84" t="str">
        <f t="shared" si="751"/>
        <v/>
      </c>
      <c r="Q3443" s="84" t="str">
        <f t="shared" si="748"/>
        <v/>
      </c>
      <c r="R3443" s="84" t="str">
        <f t="shared" si="752"/>
        <v/>
      </c>
      <c r="S3443" s="84" t="str">
        <f t="shared" si="753"/>
        <v/>
      </c>
      <c r="U3443" s="84" t="str">
        <f t="shared" si="754"/>
        <v/>
      </c>
      <c r="W3443" s="108" t="str">
        <f>IF($N3443="", "", SUM($D$11:$D3443))</f>
        <v/>
      </c>
      <c r="X3443" s="111" t="str">
        <f t="shared" si="755"/>
        <v/>
      </c>
      <c r="Y3443" s="114" t="str">
        <f t="shared" si="759"/>
        <v/>
      </c>
      <c r="Z3443" s="111" t="str">
        <f>IF(X3443="", "", X3443-SUM($Z$11:$Z3442))</f>
        <v/>
      </c>
      <c r="AA3443" s="111" t="str">
        <f>IF($Y3443="", "", $Y3443-SUM($AA$11:$AA3442))</f>
        <v/>
      </c>
      <c r="AB3443" s="111" t="str">
        <f t="shared" si="760"/>
        <v/>
      </c>
      <c r="AC3443" s="121" t="str">
        <f t="shared" si="756"/>
        <v/>
      </c>
      <c r="AD3443" s="122" t="str">
        <f t="shared" si="757"/>
        <v/>
      </c>
      <c r="AE3443" s="123" t="str">
        <f t="shared" si="761"/>
        <v/>
      </c>
      <c r="AG3443" s="150" t="str">
        <f t="shared" si="758"/>
        <v/>
      </c>
    </row>
    <row r="3444" spans="1:33" x14ac:dyDescent="0.25">
      <c r="A3444" s="56"/>
      <c r="B3444" s="70"/>
      <c r="C3444" s="76"/>
      <c r="D3444" s="73"/>
      <c r="E3444" s="79"/>
      <c r="F3444" s="56"/>
      <c r="G3444" s="13" t="str">
        <f t="shared" si="749"/>
        <v/>
      </c>
      <c r="H3444" s="56"/>
      <c r="K3444" s="128"/>
      <c r="L3444" s="128"/>
      <c r="M3444" s="128"/>
      <c r="N3444" s="84" t="str">
        <f t="shared" si="750"/>
        <v/>
      </c>
      <c r="O3444" s="128"/>
      <c r="P3444" s="84" t="str">
        <f t="shared" si="751"/>
        <v/>
      </c>
      <c r="Q3444" s="84" t="str">
        <f t="shared" si="748"/>
        <v/>
      </c>
      <c r="R3444" s="84" t="str">
        <f t="shared" si="752"/>
        <v/>
      </c>
      <c r="S3444" s="84" t="str">
        <f t="shared" si="753"/>
        <v/>
      </c>
      <c r="U3444" s="84" t="str">
        <f t="shared" si="754"/>
        <v/>
      </c>
      <c r="W3444" s="108" t="str">
        <f>IF($N3444="", "", SUM($D$11:$D3444))</f>
        <v/>
      </c>
      <c r="X3444" s="111" t="str">
        <f t="shared" si="755"/>
        <v/>
      </c>
      <c r="Y3444" s="114" t="str">
        <f t="shared" si="759"/>
        <v/>
      </c>
      <c r="Z3444" s="111" t="str">
        <f>IF(X3444="", "", X3444-SUM($Z$11:$Z3443))</f>
        <v/>
      </c>
      <c r="AA3444" s="111" t="str">
        <f>IF($Y3444="", "", $Y3444-SUM($AA$11:$AA3443))</f>
        <v/>
      </c>
      <c r="AB3444" s="111" t="str">
        <f t="shared" si="760"/>
        <v/>
      </c>
      <c r="AC3444" s="121" t="str">
        <f t="shared" si="756"/>
        <v/>
      </c>
      <c r="AD3444" s="122" t="str">
        <f t="shared" si="757"/>
        <v/>
      </c>
      <c r="AE3444" s="123" t="str">
        <f t="shared" si="761"/>
        <v/>
      </c>
      <c r="AG3444" s="150" t="str">
        <f t="shared" si="758"/>
        <v/>
      </c>
    </row>
    <row r="3445" spans="1:33" x14ac:dyDescent="0.25">
      <c r="A3445" s="56"/>
      <c r="B3445" s="70"/>
      <c r="C3445" s="76"/>
      <c r="D3445" s="73"/>
      <c r="E3445" s="79"/>
      <c r="F3445" s="56"/>
      <c r="G3445" s="13" t="str">
        <f t="shared" si="749"/>
        <v/>
      </c>
      <c r="H3445" s="56"/>
      <c r="K3445" s="128"/>
      <c r="L3445" s="128"/>
      <c r="M3445" s="128"/>
      <c r="N3445" s="84" t="str">
        <f t="shared" si="750"/>
        <v/>
      </c>
      <c r="O3445" s="128"/>
      <c r="P3445" s="84" t="str">
        <f t="shared" si="751"/>
        <v/>
      </c>
      <c r="Q3445" s="84" t="str">
        <f t="shared" si="748"/>
        <v/>
      </c>
      <c r="R3445" s="84" t="str">
        <f t="shared" si="752"/>
        <v/>
      </c>
      <c r="S3445" s="84" t="str">
        <f t="shared" si="753"/>
        <v/>
      </c>
      <c r="U3445" s="84" t="str">
        <f t="shared" si="754"/>
        <v/>
      </c>
      <c r="W3445" s="108" t="str">
        <f>IF($N3445="", "", SUM($D$11:$D3445))</f>
        <v/>
      </c>
      <c r="X3445" s="111" t="str">
        <f t="shared" si="755"/>
        <v/>
      </c>
      <c r="Y3445" s="114" t="str">
        <f t="shared" si="759"/>
        <v/>
      </c>
      <c r="Z3445" s="111" t="str">
        <f>IF(X3445="", "", X3445-SUM($Z$11:$Z3444))</f>
        <v/>
      </c>
      <c r="AA3445" s="111" t="str">
        <f>IF($Y3445="", "", $Y3445-SUM($AA$11:$AA3444))</f>
        <v/>
      </c>
      <c r="AB3445" s="111" t="str">
        <f t="shared" si="760"/>
        <v/>
      </c>
      <c r="AC3445" s="121" t="str">
        <f t="shared" si="756"/>
        <v/>
      </c>
      <c r="AD3445" s="122" t="str">
        <f t="shared" si="757"/>
        <v/>
      </c>
      <c r="AE3445" s="123" t="str">
        <f t="shared" si="761"/>
        <v/>
      </c>
      <c r="AG3445" s="150" t="str">
        <f t="shared" si="758"/>
        <v/>
      </c>
    </row>
    <row r="3446" spans="1:33" x14ac:dyDescent="0.25">
      <c r="A3446" s="56"/>
      <c r="B3446" s="70"/>
      <c r="C3446" s="76"/>
      <c r="D3446" s="73"/>
      <c r="E3446" s="79"/>
      <c r="F3446" s="56"/>
      <c r="G3446" s="13" t="str">
        <f t="shared" si="749"/>
        <v/>
      </c>
      <c r="H3446" s="56"/>
      <c r="K3446" s="128"/>
      <c r="L3446" s="128"/>
      <c r="M3446" s="128"/>
      <c r="N3446" s="84" t="str">
        <f t="shared" si="750"/>
        <v/>
      </c>
      <c r="O3446" s="128"/>
      <c r="P3446" s="84" t="str">
        <f t="shared" si="751"/>
        <v/>
      </c>
      <c r="Q3446" s="84" t="str">
        <f t="shared" si="748"/>
        <v/>
      </c>
      <c r="R3446" s="84" t="str">
        <f t="shared" si="752"/>
        <v/>
      </c>
      <c r="S3446" s="84" t="str">
        <f t="shared" si="753"/>
        <v/>
      </c>
      <c r="U3446" s="84" t="str">
        <f t="shared" si="754"/>
        <v/>
      </c>
      <c r="W3446" s="108" t="str">
        <f>IF($N3446="", "", SUM($D$11:$D3446))</f>
        <v/>
      </c>
      <c r="X3446" s="111" t="str">
        <f t="shared" si="755"/>
        <v/>
      </c>
      <c r="Y3446" s="114" t="str">
        <f t="shared" si="759"/>
        <v/>
      </c>
      <c r="Z3446" s="111" t="str">
        <f>IF(X3446="", "", X3446-SUM($Z$11:$Z3445))</f>
        <v/>
      </c>
      <c r="AA3446" s="111" t="str">
        <f>IF($Y3446="", "", $Y3446-SUM($AA$11:$AA3445))</f>
        <v/>
      </c>
      <c r="AB3446" s="111" t="str">
        <f t="shared" si="760"/>
        <v/>
      </c>
      <c r="AC3446" s="121" t="str">
        <f t="shared" si="756"/>
        <v/>
      </c>
      <c r="AD3446" s="122" t="str">
        <f t="shared" si="757"/>
        <v/>
      </c>
      <c r="AE3446" s="123" t="str">
        <f t="shared" si="761"/>
        <v/>
      </c>
      <c r="AG3446" s="150" t="str">
        <f t="shared" si="758"/>
        <v/>
      </c>
    </row>
    <row r="3447" spans="1:33" x14ac:dyDescent="0.25">
      <c r="A3447" s="56"/>
      <c r="B3447" s="70"/>
      <c r="C3447" s="76"/>
      <c r="D3447" s="73"/>
      <c r="E3447" s="79"/>
      <c r="F3447" s="56"/>
      <c r="G3447" s="13" t="str">
        <f t="shared" si="749"/>
        <v/>
      </c>
      <c r="H3447" s="56"/>
      <c r="K3447" s="128"/>
      <c r="L3447" s="128"/>
      <c r="M3447" s="128"/>
      <c r="N3447" s="84" t="str">
        <f t="shared" si="750"/>
        <v/>
      </c>
      <c r="O3447" s="128"/>
      <c r="P3447" s="84" t="str">
        <f t="shared" si="751"/>
        <v/>
      </c>
      <c r="Q3447" s="84" t="str">
        <f t="shared" si="748"/>
        <v/>
      </c>
      <c r="R3447" s="84" t="str">
        <f t="shared" si="752"/>
        <v/>
      </c>
      <c r="S3447" s="84" t="str">
        <f t="shared" si="753"/>
        <v/>
      </c>
      <c r="U3447" s="84" t="str">
        <f t="shared" si="754"/>
        <v/>
      </c>
      <c r="W3447" s="108" t="str">
        <f>IF($N3447="", "", SUM($D$11:$D3447))</f>
        <v/>
      </c>
      <c r="X3447" s="111" t="str">
        <f t="shared" si="755"/>
        <v/>
      </c>
      <c r="Y3447" s="114" t="str">
        <f t="shared" si="759"/>
        <v/>
      </c>
      <c r="Z3447" s="111" t="str">
        <f>IF(X3447="", "", X3447-SUM($Z$11:$Z3446))</f>
        <v/>
      </c>
      <c r="AA3447" s="111" t="str">
        <f>IF($Y3447="", "", $Y3447-SUM($AA$11:$AA3446))</f>
        <v/>
      </c>
      <c r="AB3447" s="111" t="str">
        <f t="shared" si="760"/>
        <v/>
      </c>
      <c r="AC3447" s="121" t="str">
        <f t="shared" si="756"/>
        <v/>
      </c>
      <c r="AD3447" s="122" t="str">
        <f t="shared" si="757"/>
        <v/>
      </c>
      <c r="AE3447" s="123" t="str">
        <f t="shared" si="761"/>
        <v/>
      </c>
      <c r="AG3447" s="150" t="str">
        <f t="shared" si="758"/>
        <v/>
      </c>
    </row>
    <row r="3448" spans="1:33" x14ac:dyDescent="0.25">
      <c r="A3448" s="56"/>
      <c r="B3448" s="70"/>
      <c r="C3448" s="76"/>
      <c r="D3448" s="73"/>
      <c r="E3448" s="79"/>
      <c r="F3448" s="56"/>
      <c r="G3448" s="13" t="str">
        <f t="shared" si="749"/>
        <v/>
      </c>
      <c r="H3448" s="56"/>
      <c r="K3448" s="128"/>
      <c r="L3448" s="128"/>
      <c r="M3448" s="128"/>
      <c r="N3448" s="84" t="str">
        <f t="shared" si="750"/>
        <v/>
      </c>
      <c r="O3448" s="128"/>
      <c r="P3448" s="84" t="str">
        <f t="shared" si="751"/>
        <v/>
      </c>
      <c r="Q3448" s="84" t="str">
        <f t="shared" si="748"/>
        <v/>
      </c>
      <c r="R3448" s="84" t="str">
        <f t="shared" si="752"/>
        <v/>
      </c>
      <c r="S3448" s="84" t="str">
        <f t="shared" si="753"/>
        <v/>
      </c>
      <c r="U3448" s="84" t="str">
        <f t="shared" si="754"/>
        <v/>
      </c>
      <c r="W3448" s="108" t="str">
        <f>IF($N3448="", "", SUM($D$11:$D3448))</f>
        <v/>
      </c>
      <c r="X3448" s="111" t="str">
        <f t="shared" si="755"/>
        <v/>
      </c>
      <c r="Y3448" s="114" t="str">
        <f t="shared" si="759"/>
        <v/>
      </c>
      <c r="Z3448" s="111" t="str">
        <f>IF(X3448="", "", X3448-SUM($Z$11:$Z3447))</f>
        <v/>
      </c>
      <c r="AA3448" s="111" t="str">
        <f>IF($Y3448="", "", $Y3448-SUM($AA$11:$AA3447))</f>
        <v/>
      </c>
      <c r="AB3448" s="111" t="str">
        <f t="shared" si="760"/>
        <v/>
      </c>
      <c r="AC3448" s="121" t="str">
        <f t="shared" si="756"/>
        <v/>
      </c>
      <c r="AD3448" s="122" t="str">
        <f t="shared" si="757"/>
        <v/>
      </c>
      <c r="AE3448" s="123" t="str">
        <f t="shared" si="761"/>
        <v/>
      </c>
      <c r="AG3448" s="150" t="str">
        <f t="shared" si="758"/>
        <v/>
      </c>
    </row>
    <row r="3449" spans="1:33" x14ac:dyDescent="0.25">
      <c r="A3449" s="56"/>
      <c r="B3449" s="70"/>
      <c r="C3449" s="76"/>
      <c r="D3449" s="73"/>
      <c r="E3449" s="79"/>
      <c r="F3449" s="56"/>
      <c r="G3449" s="13" t="str">
        <f t="shared" si="749"/>
        <v/>
      </c>
      <c r="H3449" s="56"/>
      <c r="K3449" s="128"/>
      <c r="L3449" s="128"/>
      <c r="M3449" s="128"/>
      <c r="N3449" s="84" t="str">
        <f t="shared" si="750"/>
        <v/>
      </c>
      <c r="O3449" s="128"/>
      <c r="P3449" s="84" t="str">
        <f t="shared" si="751"/>
        <v/>
      </c>
      <c r="Q3449" s="84" t="str">
        <f t="shared" si="748"/>
        <v/>
      </c>
      <c r="R3449" s="84" t="str">
        <f t="shared" si="752"/>
        <v/>
      </c>
      <c r="S3449" s="84" t="str">
        <f t="shared" si="753"/>
        <v/>
      </c>
      <c r="U3449" s="84" t="str">
        <f t="shared" si="754"/>
        <v/>
      </c>
      <c r="W3449" s="108" t="str">
        <f>IF($N3449="", "", SUM($D$11:$D3449))</f>
        <v/>
      </c>
      <c r="X3449" s="111" t="str">
        <f t="shared" si="755"/>
        <v/>
      </c>
      <c r="Y3449" s="114" t="str">
        <f t="shared" si="759"/>
        <v/>
      </c>
      <c r="Z3449" s="111" t="str">
        <f>IF(X3449="", "", X3449-SUM($Z$11:$Z3448))</f>
        <v/>
      </c>
      <c r="AA3449" s="111" t="str">
        <f>IF($Y3449="", "", $Y3449-SUM($AA$11:$AA3448))</f>
        <v/>
      </c>
      <c r="AB3449" s="111" t="str">
        <f t="shared" si="760"/>
        <v/>
      </c>
      <c r="AC3449" s="121" t="str">
        <f t="shared" si="756"/>
        <v/>
      </c>
      <c r="AD3449" s="122" t="str">
        <f t="shared" si="757"/>
        <v/>
      </c>
      <c r="AE3449" s="123" t="str">
        <f t="shared" si="761"/>
        <v/>
      </c>
      <c r="AG3449" s="150" t="str">
        <f t="shared" si="758"/>
        <v/>
      </c>
    </row>
    <row r="3450" spans="1:33" x14ac:dyDescent="0.25">
      <c r="A3450" s="56"/>
      <c r="B3450" s="70"/>
      <c r="C3450" s="76"/>
      <c r="D3450" s="73"/>
      <c r="E3450" s="79"/>
      <c r="F3450" s="56"/>
      <c r="G3450" s="13" t="str">
        <f t="shared" si="749"/>
        <v/>
      </c>
      <c r="H3450" s="56"/>
      <c r="K3450" s="128"/>
      <c r="L3450" s="128"/>
      <c r="M3450" s="128"/>
      <c r="N3450" s="84" t="str">
        <f t="shared" si="750"/>
        <v/>
      </c>
      <c r="O3450" s="128"/>
      <c r="P3450" s="84" t="str">
        <f t="shared" si="751"/>
        <v/>
      </c>
      <c r="Q3450" s="84" t="str">
        <f t="shared" si="748"/>
        <v/>
      </c>
      <c r="R3450" s="84" t="str">
        <f t="shared" si="752"/>
        <v/>
      </c>
      <c r="S3450" s="84" t="str">
        <f t="shared" si="753"/>
        <v/>
      </c>
      <c r="U3450" s="84" t="str">
        <f t="shared" si="754"/>
        <v/>
      </c>
      <c r="W3450" s="108" t="str">
        <f>IF($N3450="", "", SUM($D$11:$D3450))</f>
        <v/>
      </c>
      <c r="X3450" s="111" t="str">
        <f t="shared" si="755"/>
        <v/>
      </c>
      <c r="Y3450" s="114" t="str">
        <f t="shared" si="759"/>
        <v/>
      </c>
      <c r="Z3450" s="111" t="str">
        <f>IF(X3450="", "", X3450-SUM($Z$11:$Z3449))</f>
        <v/>
      </c>
      <c r="AA3450" s="111" t="str">
        <f>IF($Y3450="", "", $Y3450-SUM($AA$11:$AA3449))</f>
        <v/>
      </c>
      <c r="AB3450" s="111" t="str">
        <f t="shared" si="760"/>
        <v/>
      </c>
      <c r="AC3450" s="121" t="str">
        <f t="shared" si="756"/>
        <v/>
      </c>
      <c r="AD3450" s="122" t="str">
        <f t="shared" si="757"/>
        <v/>
      </c>
      <c r="AE3450" s="123" t="str">
        <f t="shared" si="761"/>
        <v/>
      </c>
      <c r="AG3450" s="150" t="str">
        <f t="shared" si="758"/>
        <v/>
      </c>
    </row>
    <row r="3451" spans="1:33" x14ac:dyDescent="0.25">
      <c r="A3451" s="56"/>
      <c r="B3451" s="70"/>
      <c r="C3451" s="76"/>
      <c r="D3451" s="73"/>
      <c r="E3451" s="79"/>
      <c r="F3451" s="56"/>
      <c r="G3451" s="13" t="str">
        <f t="shared" si="749"/>
        <v/>
      </c>
      <c r="H3451" s="56"/>
      <c r="K3451" s="128"/>
      <c r="L3451" s="128"/>
      <c r="M3451" s="128"/>
      <c r="N3451" s="84" t="str">
        <f t="shared" si="750"/>
        <v/>
      </c>
      <c r="O3451" s="128"/>
      <c r="P3451" s="84" t="str">
        <f t="shared" si="751"/>
        <v/>
      </c>
      <c r="Q3451" s="84" t="str">
        <f t="shared" si="748"/>
        <v/>
      </c>
      <c r="R3451" s="84" t="str">
        <f t="shared" si="752"/>
        <v/>
      </c>
      <c r="S3451" s="84" t="str">
        <f t="shared" si="753"/>
        <v/>
      </c>
      <c r="U3451" s="84" t="str">
        <f t="shared" si="754"/>
        <v/>
      </c>
      <c r="W3451" s="108" t="str">
        <f>IF($N3451="", "", SUM($D$11:$D3451))</f>
        <v/>
      </c>
      <c r="X3451" s="111" t="str">
        <f t="shared" si="755"/>
        <v/>
      </c>
      <c r="Y3451" s="114" t="str">
        <f t="shared" si="759"/>
        <v/>
      </c>
      <c r="Z3451" s="111" t="str">
        <f>IF(X3451="", "", X3451-SUM($Z$11:$Z3450))</f>
        <v/>
      </c>
      <c r="AA3451" s="111" t="str">
        <f>IF($Y3451="", "", $Y3451-SUM($AA$11:$AA3450))</f>
        <v/>
      </c>
      <c r="AB3451" s="111" t="str">
        <f t="shared" si="760"/>
        <v/>
      </c>
      <c r="AC3451" s="121" t="str">
        <f t="shared" si="756"/>
        <v/>
      </c>
      <c r="AD3451" s="122" t="str">
        <f t="shared" si="757"/>
        <v/>
      </c>
      <c r="AE3451" s="123" t="str">
        <f t="shared" si="761"/>
        <v/>
      </c>
      <c r="AG3451" s="150" t="str">
        <f t="shared" si="758"/>
        <v/>
      </c>
    </row>
    <row r="3452" spans="1:33" x14ac:dyDescent="0.25">
      <c r="A3452" s="56"/>
      <c r="B3452" s="70"/>
      <c r="C3452" s="76"/>
      <c r="D3452" s="73"/>
      <c r="E3452" s="79"/>
      <c r="F3452" s="56"/>
      <c r="G3452" s="13" t="str">
        <f t="shared" si="749"/>
        <v/>
      </c>
      <c r="H3452" s="56"/>
      <c r="K3452" s="128"/>
      <c r="L3452" s="128"/>
      <c r="M3452" s="128"/>
      <c r="N3452" s="84" t="str">
        <f t="shared" si="750"/>
        <v/>
      </c>
      <c r="O3452" s="128"/>
      <c r="P3452" s="84" t="str">
        <f t="shared" si="751"/>
        <v/>
      </c>
      <c r="Q3452" s="84" t="str">
        <f t="shared" si="748"/>
        <v/>
      </c>
      <c r="R3452" s="84" t="str">
        <f t="shared" si="752"/>
        <v/>
      </c>
      <c r="S3452" s="84" t="str">
        <f t="shared" si="753"/>
        <v/>
      </c>
      <c r="U3452" s="84" t="str">
        <f t="shared" si="754"/>
        <v/>
      </c>
      <c r="W3452" s="108" t="str">
        <f>IF($N3452="", "", SUM($D$11:$D3452))</f>
        <v/>
      </c>
      <c r="X3452" s="111" t="str">
        <f t="shared" si="755"/>
        <v/>
      </c>
      <c r="Y3452" s="114" t="str">
        <f t="shared" si="759"/>
        <v/>
      </c>
      <c r="Z3452" s="111" t="str">
        <f>IF(X3452="", "", X3452-SUM($Z$11:$Z3451))</f>
        <v/>
      </c>
      <c r="AA3452" s="111" t="str">
        <f>IF($Y3452="", "", $Y3452-SUM($AA$11:$AA3451))</f>
        <v/>
      </c>
      <c r="AB3452" s="111" t="str">
        <f t="shared" si="760"/>
        <v/>
      </c>
      <c r="AC3452" s="121" t="str">
        <f t="shared" si="756"/>
        <v/>
      </c>
      <c r="AD3452" s="122" t="str">
        <f t="shared" si="757"/>
        <v/>
      </c>
      <c r="AE3452" s="123" t="str">
        <f t="shared" si="761"/>
        <v/>
      </c>
      <c r="AG3452" s="150" t="str">
        <f t="shared" si="758"/>
        <v/>
      </c>
    </row>
    <row r="3453" spans="1:33" x14ac:dyDescent="0.25">
      <c r="A3453" s="56"/>
      <c r="B3453" s="70"/>
      <c r="C3453" s="76"/>
      <c r="D3453" s="73"/>
      <c r="E3453" s="79"/>
      <c r="F3453" s="56"/>
      <c r="G3453" s="13" t="str">
        <f t="shared" si="749"/>
        <v/>
      </c>
      <c r="H3453" s="56"/>
      <c r="K3453" s="128"/>
      <c r="L3453" s="128"/>
      <c r="M3453" s="128"/>
      <c r="N3453" s="84" t="str">
        <f t="shared" si="750"/>
        <v/>
      </c>
      <c r="O3453" s="128"/>
      <c r="P3453" s="84" t="str">
        <f t="shared" si="751"/>
        <v/>
      </c>
      <c r="Q3453" s="84" t="str">
        <f t="shared" si="748"/>
        <v/>
      </c>
      <c r="R3453" s="84" t="str">
        <f t="shared" si="752"/>
        <v/>
      </c>
      <c r="S3453" s="84" t="str">
        <f t="shared" si="753"/>
        <v/>
      </c>
      <c r="U3453" s="84" t="str">
        <f t="shared" si="754"/>
        <v/>
      </c>
      <c r="W3453" s="108" t="str">
        <f>IF($N3453="", "", SUM($D$11:$D3453))</f>
        <v/>
      </c>
      <c r="X3453" s="111" t="str">
        <f t="shared" si="755"/>
        <v/>
      </c>
      <c r="Y3453" s="114" t="str">
        <f t="shared" si="759"/>
        <v/>
      </c>
      <c r="Z3453" s="111" t="str">
        <f>IF(X3453="", "", X3453-SUM($Z$11:$Z3452))</f>
        <v/>
      </c>
      <c r="AA3453" s="111" t="str">
        <f>IF($Y3453="", "", $Y3453-SUM($AA$11:$AA3452))</f>
        <v/>
      </c>
      <c r="AB3453" s="111" t="str">
        <f t="shared" si="760"/>
        <v/>
      </c>
      <c r="AC3453" s="121" t="str">
        <f t="shared" si="756"/>
        <v/>
      </c>
      <c r="AD3453" s="122" t="str">
        <f t="shared" si="757"/>
        <v/>
      </c>
      <c r="AE3453" s="123" t="str">
        <f t="shared" si="761"/>
        <v/>
      </c>
      <c r="AG3453" s="150" t="str">
        <f t="shared" si="758"/>
        <v/>
      </c>
    </row>
    <row r="3454" spans="1:33" x14ac:dyDescent="0.25">
      <c r="A3454" s="56"/>
      <c r="B3454" s="70"/>
      <c r="C3454" s="76"/>
      <c r="D3454" s="73"/>
      <c r="E3454" s="79"/>
      <c r="F3454" s="56"/>
      <c r="G3454" s="13" t="str">
        <f t="shared" si="749"/>
        <v/>
      </c>
      <c r="H3454" s="56"/>
      <c r="K3454" s="128"/>
      <c r="L3454" s="128"/>
      <c r="M3454" s="128"/>
      <c r="N3454" s="84" t="str">
        <f t="shared" si="750"/>
        <v/>
      </c>
      <c r="O3454" s="128"/>
      <c r="P3454" s="84" t="str">
        <f t="shared" si="751"/>
        <v/>
      </c>
      <c r="Q3454" s="84" t="str">
        <f t="shared" si="748"/>
        <v/>
      </c>
      <c r="R3454" s="84" t="str">
        <f t="shared" si="752"/>
        <v/>
      </c>
      <c r="S3454" s="84" t="str">
        <f t="shared" si="753"/>
        <v/>
      </c>
      <c r="U3454" s="84" t="str">
        <f t="shared" si="754"/>
        <v/>
      </c>
      <c r="W3454" s="108" t="str">
        <f>IF($N3454="", "", SUM($D$11:$D3454))</f>
        <v/>
      </c>
      <c r="X3454" s="111" t="str">
        <f t="shared" si="755"/>
        <v/>
      </c>
      <c r="Y3454" s="114" t="str">
        <f t="shared" si="759"/>
        <v/>
      </c>
      <c r="Z3454" s="111" t="str">
        <f>IF(X3454="", "", X3454-SUM($Z$11:$Z3453))</f>
        <v/>
      </c>
      <c r="AA3454" s="111" t="str">
        <f>IF($Y3454="", "", $Y3454-SUM($AA$11:$AA3453))</f>
        <v/>
      </c>
      <c r="AB3454" s="111" t="str">
        <f t="shared" si="760"/>
        <v/>
      </c>
      <c r="AC3454" s="121" t="str">
        <f t="shared" si="756"/>
        <v/>
      </c>
      <c r="AD3454" s="122" t="str">
        <f t="shared" si="757"/>
        <v/>
      </c>
      <c r="AE3454" s="123" t="str">
        <f t="shared" si="761"/>
        <v/>
      </c>
      <c r="AG3454" s="150" t="str">
        <f t="shared" si="758"/>
        <v/>
      </c>
    </row>
    <row r="3455" spans="1:33" x14ac:dyDescent="0.25">
      <c r="A3455" s="56"/>
      <c r="B3455" s="70"/>
      <c r="C3455" s="76"/>
      <c r="D3455" s="73"/>
      <c r="E3455" s="79"/>
      <c r="F3455" s="56"/>
      <c r="G3455" s="13" t="str">
        <f t="shared" si="749"/>
        <v/>
      </c>
      <c r="H3455" s="56"/>
      <c r="K3455" s="128"/>
      <c r="L3455" s="128"/>
      <c r="M3455" s="128"/>
      <c r="N3455" s="84" t="str">
        <f t="shared" si="750"/>
        <v/>
      </c>
      <c r="O3455" s="128"/>
      <c r="P3455" s="84" t="str">
        <f t="shared" si="751"/>
        <v/>
      </c>
      <c r="Q3455" s="84" t="str">
        <f t="shared" si="748"/>
        <v/>
      </c>
      <c r="R3455" s="84" t="str">
        <f t="shared" si="752"/>
        <v/>
      </c>
      <c r="S3455" s="84" t="str">
        <f t="shared" si="753"/>
        <v/>
      </c>
      <c r="U3455" s="84" t="str">
        <f t="shared" si="754"/>
        <v/>
      </c>
      <c r="W3455" s="108" t="str">
        <f>IF($N3455="", "", SUM($D$11:$D3455))</f>
        <v/>
      </c>
      <c r="X3455" s="111" t="str">
        <f t="shared" si="755"/>
        <v/>
      </c>
      <c r="Y3455" s="114" t="str">
        <f t="shared" si="759"/>
        <v/>
      </c>
      <c r="Z3455" s="111" t="str">
        <f>IF(X3455="", "", X3455-SUM($Z$11:$Z3454))</f>
        <v/>
      </c>
      <c r="AA3455" s="111" t="str">
        <f>IF($Y3455="", "", $Y3455-SUM($AA$11:$AA3454))</f>
        <v/>
      </c>
      <c r="AB3455" s="111" t="str">
        <f t="shared" si="760"/>
        <v/>
      </c>
      <c r="AC3455" s="121" t="str">
        <f t="shared" si="756"/>
        <v/>
      </c>
      <c r="AD3455" s="122" t="str">
        <f t="shared" si="757"/>
        <v/>
      </c>
      <c r="AE3455" s="123" t="str">
        <f t="shared" si="761"/>
        <v/>
      </c>
      <c r="AG3455" s="150" t="str">
        <f t="shared" si="758"/>
        <v/>
      </c>
    </row>
    <row r="3456" spans="1:33" x14ac:dyDescent="0.25">
      <c r="A3456" s="56"/>
      <c r="B3456" s="70"/>
      <c r="C3456" s="76"/>
      <c r="D3456" s="73"/>
      <c r="E3456" s="79"/>
      <c r="F3456" s="56"/>
      <c r="G3456" s="13" t="str">
        <f t="shared" si="749"/>
        <v/>
      </c>
      <c r="H3456" s="56"/>
      <c r="K3456" s="128"/>
      <c r="L3456" s="128"/>
      <c r="M3456" s="128"/>
      <c r="N3456" s="84" t="str">
        <f t="shared" si="750"/>
        <v/>
      </c>
      <c r="O3456" s="128"/>
      <c r="P3456" s="84" t="str">
        <f t="shared" si="751"/>
        <v/>
      </c>
      <c r="Q3456" s="84" t="str">
        <f t="shared" si="748"/>
        <v/>
      </c>
      <c r="R3456" s="84" t="str">
        <f t="shared" si="752"/>
        <v/>
      </c>
      <c r="S3456" s="84" t="str">
        <f t="shared" si="753"/>
        <v/>
      </c>
      <c r="U3456" s="84" t="str">
        <f t="shared" si="754"/>
        <v/>
      </c>
      <c r="W3456" s="108" t="str">
        <f>IF($N3456="", "", SUM($D$11:$D3456))</f>
        <v/>
      </c>
      <c r="X3456" s="111" t="str">
        <f t="shared" si="755"/>
        <v/>
      </c>
      <c r="Y3456" s="114" t="str">
        <f t="shared" si="759"/>
        <v/>
      </c>
      <c r="Z3456" s="111" t="str">
        <f>IF(X3456="", "", X3456-SUM($Z$11:$Z3455))</f>
        <v/>
      </c>
      <c r="AA3456" s="111" t="str">
        <f>IF($Y3456="", "", $Y3456-SUM($AA$11:$AA3455))</f>
        <v/>
      </c>
      <c r="AB3456" s="111" t="str">
        <f t="shared" si="760"/>
        <v/>
      </c>
      <c r="AC3456" s="121" t="str">
        <f t="shared" si="756"/>
        <v/>
      </c>
      <c r="AD3456" s="122" t="str">
        <f t="shared" si="757"/>
        <v/>
      </c>
      <c r="AE3456" s="123" t="str">
        <f t="shared" si="761"/>
        <v/>
      </c>
      <c r="AG3456" s="150" t="str">
        <f t="shared" si="758"/>
        <v/>
      </c>
    </row>
    <row r="3457" spans="1:33" x14ac:dyDescent="0.25">
      <c r="A3457" s="56"/>
      <c r="B3457" s="70"/>
      <c r="C3457" s="76"/>
      <c r="D3457" s="73"/>
      <c r="E3457" s="79"/>
      <c r="F3457" s="56"/>
      <c r="G3457" s="13" t="str">
        <f t="shared" si="749"/>
        <v/>
      </c>
      <c r="H3457" s="56"/>
      <c r="K3457" s="128"/>
      <c r="L3457" s="128"/>
      <c r="M3457" s="128"/>
      <c r="N3457" s="84" t="str">
        <f t="shared" si="750"/>
        <v/>
      </c>
      <c r="O3457" s="128"/>
      <c r="P3457" s="84" t="str">
        <f t="shared" si="751"/>
        <v/>
      </c>
      <c r="Q3457" s="84" t="str">
        <f t="shared" si="748"/>
        <v/>
      </c>
      <c r="R3457" s="84" t="str">
        <f t="shared" si="752"/>
        <v/>
      </c>
      <c r="S3457" s="84" t="str">
        <f t="shared" si="753"/>
        <v/>
      </c>
      <c r="U3457" s="84" t="str">
        <f t="shared" si="754"/>
        <v/>
      </c>
      <c r="W3457" s="108" t="str">
        <f>IF($N3457="", "", SUM($D$11:$D3457))</f>
        <v/>
      </c>
      <c r="X3457" s="111" t="str">
        <f t="shared" si="755"/>
        <v/>
      </c>
      <c r="Y3457" s="114" t="str">
        <f t="shared" si="759"/>
        <v/>
      </c>
      <c r="Z3457" s="111" t="str">
        <f>IF(X3457="", "", X3457-SUM($Z$11:$Z3456))</f>
        <v/>
      </c>
      <c r="AA3457" s="111" t="str">
        <f>IF($Y3457="", "", $Y3457-SUM($AA$11:$AA3456))</f>
        <v/>
      </c>
      <c r="AB3457" s="111" t="str">
        <f t="shared" si="760"/>
        <v/>
      </c>
      <c r="AC3457" s="121" t="str">
        <f t="shared" si="756"/>
        <v/>
      </c>
      <c r="AD3457" s="122" t="str">
        <f t="shared" si="757"/>
        <v/>
      </c>
      <c r="AE3457" s="123" t="str">
        <f t="shared" si="761"/>
        <v/>
      </c>
      <c r="AG3457" s="150" t="str">
        <f t="shared" si="758"/>
        <v/>
      </c>
    </row>
    <row r="3458" spans="1:33" x14ac:dyDescent="0.25">
      <c r="A3458" s="56"/>
      <c r="B3458" s="70"/>
      <c r="C3458" s="76"/>
      <c r="D3458" s="73"/>
      <c r="E3458" s="79"/>
      <c r="F3458" s="56"/>
      <c r="G3458" s="13" t="str">
        <f t="shared" si="749"/>
        <v/>
      </c>
      <c r="H3458" s="56"/>
      <c r="K3458" s="128"/>
      <c r="L3458" s="128"/>
      <c r="M3458" s="128"/>
      <c r="N3458" s="84" t="str">
        <f t="shared" si="750"/>
        <v/>
      </c>
      <c r="O3458" s="128"/>
      <c r="P3458" s="84" t="str">
        <f t="shared" si="751"/>
        <v/>
      </c>
      <c r="Q3458" s="84" t="str">
        <f t="shared" si="748"/>
        <v/>
      </c>
      <c r="R3458" s="84" t="str">
        <f t="shared" si="752"/>
        <v/>
      </c>
      <c r="S3458" s="84" t="str">
        <f t="shared" si="753"/>
        <v/>
      </c>
      <c r="U3458" s="84" t="str">
        <f t="shared" si="754"/>
        <v/>
      </c>
      <c r="W3458" s="108" t="str">
        <f>IF($N3458="", "", SUM($D$11:$D3458))</f>
        <v/>
      </c>
      <c r="X3458" s="111" t="str">
        <f t="shared" si="755"/>
        <v/>
      </c>
      <c r="Y3458" s="114" t="str">
        <f t="shared" si="759"/>
        <v/>
      </c>
      <c r="Z3458" s="111" t="str">
        <f>IF(X3458="", "", X3458-SUM($Z$11:$Z3457))</f>
        <v/>
      </c>
      <c r="AA3458" s="111" t="str">
        <f>IF($Y3458="", "", $Y3458-SUM($AA$11:$AA3457))</f>
        <v/>
      </c>
      <c r="AB3458" s="111" t="str">
        <f t="shared" si="760"/>
        <v/>
      </c>
      <c r="AC3458" s="121" t="str">
        <f t="shared" si="756"/>
        <v/>
      </c>
      <c r="AD3458" s="122" t="str">
        <f t="shared" si="757"/>
        <v/>
      </c>
      <c r="AE3458" s="123" t="str">
        <f t="shared" si="761"/>
        <v/>
      </c>
      <c r="AG3458" s="150" t="str">
        <f t="shared" si="758"/>
        <v/>
      </c>
    </row>
    <row r="3459" spans="1:33" x14ac:dyDescent="0.25">
      <c r="A3459" s="56"/>
      <c r="B3459" s="70"/>
      <c r="C3459" s="76"/>
      <c r="D3459" s="73"/>
      <c r="E3459" s="79"/>
      <c r="F3459" s="56"/>
      <c r="G3459" s="13" t="str">
        <f t="shared" si="749"/>
        <v/>
      </c>
      <c r="H3459" s="56"/>
      <c r="K3459" s="128"/>
      <c r="L3459" s="128"/>
      <c r="M3459" s="128"/>
      <c r="N3459" s="84" t="str">
        <f t="shared" si="750"/>
        <v/>
      </c>
      <c r="O3459" s="128"/>
      <c r="P3459" s="84" t="str">
        <f t="shared" si="751"/>
        <v/>
      </c>
      <c r="Q3459" s="84" t="str">
        <f t="shared" si="748"/>
        <v/>
      </c>
      <c r="R3459" s="84" t="str">
        <f t="shared" si="752"/>
        <v/>
      </c>
      <c r="S3459" s="84" t="str">
        <f t="shared" si="753"/>
        <v/>
      </c>
      <c r="U3459" s="84" t="str">
        <f t="shared" si="754"/>
        <v/>
      </c>
      <c r="W3459" s="108" t="str">
        <f>IF($N3459="", "", SUM($D$11:$D3459))</f>
        <v/>
      </c>
      <c r="X3459" s="111" t="str">
        <f t="shared" si="755"/>
        <v/>
      </c>
      <c r="Y3459" s="114" t="str">
        <f t="shared" si="759"/>
        <v/>
      </c>
      <c r="Z3459" s="111" t="str">
        <f>IF(X3459="", "", X3459-SUM($Z$11:$Z3458))</f>
        <v/>
      </c>
      <c r="AA3459" s="111" t="str">
        <f>IF($Y3459="", "", $Y3459-SUM($AA$11:$AA3458))</f>
        <v/>
      </c>
      <c r="AB3459" s="111" t="str">
        <f t="shared" si="760"/>
        <v/>
      </c>
      <c r="AC3459" s="121" t="str">
        <f t="shared" si="756"/>
        <v/>
      </c>
      <c r="AD3459" s="122" t="str">
        <f t="shared" si="757"/>
        <v/>
      </c>
      <c r="AE3459" s="123" t="str">
        <f t="shared" si="761"/>
        <v/>
      </c>
      <c r="AG3459" s="150" t="str">
        <f t="shared" si="758"/>
        <v/>
      </c>
    </row>
    <row r="3460" spans="1:33" x14ac:dyDescent="0.25">
      <c r="A3460" s="56"/>
      <c r="B3460" s="70"/>
      <c r="C3460" s="76"/>
      <c r="D3460" s="73"/>
      <c r="E3460" s="79"/>
      <c r="F3460" s="56"/>
      <c r="G3460" s="13" t="str">
        <f t="shared" si="749"/>
        <v/>
      </c>
      <c r="H3460" s="56"/>
      <c r="K3460" s="128"/>
      <c r="L3460" s="128"/>
      <c r="M3460" s="128"/>
      <c r="N3460" s="84" t="str">
        <f t="shared" si="750"/>
        <v/>
      </c>
      <c r="O3460" s="128"/>
      <c r="P3460" s="84" t="str">
        <f t="shared" si="751"/>
        <v/>
      </c>
      <c r="Q3460" s="84" t="str">
        <f t="shared" si="748"/>
        <v/>
      </c>
      <c r="R3460" s="84" t="str">
        <f t="shared" si="752"/>
        <v/>
      </c>
      <c r="S3460" s="84" t="str">
        <f t="shared" si="753"/>
        <v/>
      </c>
      <c r="U3460" s="84" t="str">
        <f t="shared" si="754"/>
        <v/>
      </c>
      <c r="W3460" s="108" t="str">
        <f>IF($N3460="", "", SUM($D$11:$D3460))</f>
        <v/>
      </c>
      <c r="X3460" s="111" t="str">
        <f t="shared" si="755"/>
        <v/>
      </c>
      <c r="Y3460" s="114" t="str">
        <f t="shared" si="759"/>
        <v/>
      </c>
      <c r="Z3460" s="111" t="str">
        <f>IF(X3460="", "", X3460-SUM($Z$11:$Z3459))</f>
        <v/>
      </c>
      <c r="AA3460" s="111" t="str">
        <f>IF($Y3460="", "", $Y3460-SUM($AA$11:$AA3459))</f>
        <v/>
      </c>
      <c r="AB3460" s="111" t="str">
        <f t="shared" si="760"/>
        <v/>
      </c>
      <c r="AC3460" s="121" t="str">
        <f t="shared" si="756"/>
        <v/>
      </c>
      <c r="AD3460" s="122" t="str">
        <f t="shared" si="757"/>
        <v/>
      </c>
      <c r="AE3460" s="123" t="str">
        <f t="shared" si="761"/>
        <v/>
      </c>
      <c r="AG3460" s="150" t="str">
        <f t="shared" si="758"/>
        <v/>
      </c>
    </row>
    <row r="3461" spans="1:33" x14ac:dyDescent="0.25">
      <c r="A3461" s="56"/>
      <c r="B3461" s="70"/>
      <c r="C3461" s="76"/>
      <c r="D3461" s="73"/>
      <c r="E3461" s="79"/>
      <c r="F3461" s="56"/>
      <c r="G3461" s="13" t="str">
        <f t="shared" si="749"/>
        <v/>
      </c>
      <c r="H3461" s="56"/>
      <c r="K3461" s="128"/>
      <c r="L3461" s="128"/>
      <c r="M3461" s="128"/>
      <c r="N3461" s="84" t="str">
        <f t="shared" si="750"/>
        <v/>
      </c>
      <c r="O3461" s="128"/>
      <c r="P3461" s="84" t="str">
        <f t="shared" si="751"/>
        <v/>
      </c>
      <c r="Q3461" s="84" t="str">
        <f t="shared" si="748"/>
        <v/>
      </c>
      <c r="R3461" s="84" t="str">
        <f t="shared" si="752"/>
        <v/>
      </c>
      <c r="S3461" s="84" t="str">
        <f t="shared" si="753"/>
        <v/>
      </c>
      <c r="U3461" s="84" t="str">
        <f t="shared" si="754"/>
        <v/>
      </c>
      <c r="W3461" s="108" t="str">
        <f>IF($N3461="", "", SUM($D$11:$D3461))</f>
        <v/>
      </c>
      <c r="X3461" s="111" t="str">
        <f t="shared" si="755"/>
        <v/>
      </c>
      <c r="Y3461" s="114" t="str">
        <f t="shared" si="759"/>
        <v/>
      </c>
      <c r="Z3461" s="111" t="str">
        <f>IF(X3461="", "", X3461-SUM($Z$11:$Z3460))</f>
        <v/>
      </c>
      <c r="AA3461" s="111" t="str">
        <f>IF($Y3461="", "", $Y3461-SUM($AA$11:$AA3460))</f>
        <v/>
      </c>
      <c r="AB3461" s="111" t="str">
        <f t="shared" si="760"/>
        <v/>
      </c>
      <c r="AC3461" s="121" t="str">
        <f t="shared" si="756"/>
        <v/>
      </c>
      <c r="AD3461" s="122" t="str">
        <f t="shared" si="757"/>
        <v/>
      </c>
      <c r="AE3461" s="123" t="str">
        <f t="shared" si="761"/>
        <v/>
      </c>
      <c r="AG3461" s="150" t="str">
        <f t="shared" si="758"/>
        <v/>
      </c>
    </row>
    <row r="3462" spans="1:33" x14ac:dyDescent="0.25">
      <c r="A3462" s="56"/>
      <c r="B3462" s="70"/>
      <c r="C3462" s="76"/>
      <c r="D3462" s="73"/>
      <c r="E3462" s="79"/>
      <c r="F3462" s="56"/>
      <c r="G3462" s="13" t="str">
        <f t="shared" si="749"/>
        <v/>
      </c>
      <c r="H3462" s="56"/>
      <c r="K3462" s="128"/>
      <c r="L3462" s="128"/>
      <c r="M3462" s="128"/>
      <c r="N3462" s="84" t="str">
        <f t="shared" si="750"/>
        <v/>
      </c>
      <c r="O3462" s="128"/>
      <c r="P3462" s="84" t="str">
        <f t="shared" si="751"/>
        <v/>
      </c>
      <c r="Q3462" s="84" t="str">
        <f t="shared" si="748"/>
        <v/>
      </c>
      <c r="R3462" s="84" t="str">
        <f t="shared" si="752"/>
        <v/>
      </c>
      <c r="S3462" s="84" t="str">
        <f t="shared" si="753"/>
        <v/>
      </c>
      <c r="U3462" s="84" t="str">
        <f t="shared" si="754"/>
        <v/>
      </c>
      <c r="W3462" s="108" t="str">
        <f>IF($N3462="", "", SUM($D$11:$D3462))</f>
        <v/>
      </c>
      <c r="X3462" s="111" t="str">
        <f t="shared" si="755"/>
        <v/>
      </c>
      <c r="Y3462" s="114" t="str">
        <f t="shared" si="759"/>
        <v/>
      </c>
      <c r="Z3462" s="111" t="str">
        <f>IF(X3462="", "", X3462-SUM($Z$11:$Z3461))</f>
        <v/>
      </c>
      <c r="AA3462" s="111" t="str">
        <f>IF($Y3462="", "", $Y3462-SUM($AA$11:$AA3461))</f>
        <v/>
      </c>
      <c r="AB3462" s="111" t="str">
        <f t="shared" si="760"/>
        <v/>
      </c>
      <c r="AC3462" s="121" t="str">
        <f t="shared" si="756"/>
        <v/>
      </c>
      <c r="AD3462" s="122" t="str">
        <f t="shared" si="757"/>
        <v/>
      </c>
      <c r="AE3462" s="123" t="str">
        <f t="shared" si="761"/>
        <v/>
      </c>
      <c r="AG3462" s="150" t="str">
        <f t="shared" si="758"/>
        <v/>
      </c>
    </row>
    <row r="3463" spans="1:33" x14ac:dyDescent="0.25">
      <c r="A3463" s="56"/>
      <c r="B3463" s="70"/>
      <c r="C3463" s="76"/>
      <c r="D3463" s="73"/>
      <c r="E3463" s="79"/>
      <c r="F3463" s="56"/>
      <c r="G3463" s="13" t="str">
        <f t="shared" si="749"/>
        <v/>
      </c>
      <c r="H3463" s="56"/>
      <c r="K3463" s="128"/>
      <c r="L3463" s="128"/>
      <c r="M3463" s="128"/>
      <c r="N3463" s="84" t="str">
        <f t="shared" si="750"/>
        <v/>
      </c>
      <c r="O3463" s="128"/>
      <c r="P3463" s="84" t="str">
        <f t="shared" si="751"/>
        <v/>
      </c>
      <c r="Q3463" s="84" t="str">
        <f t="shared" si="748"/>
        <v/>
      </c>
      <c r="R3463" s="84" t="str">
        <f t="shared" si="752"/>
        <v/>
      </c>
      <c r="S3463" s="84" t="str">
        <f t="shared" si="753"/>
        <v/>
      </c>
      <c r="U3463" s="84" t="str">
        <f t="shared" si="754"/>
        <v/>
      </c>
      <c r="W3463" s="108" t="str">
        <f>IF($N3463="", "", SUM($D$11:$D3463))</f>
        <v/>
      </c>
      <c r="X3463" s="111" t="str">
        <f t="shared" si="755"/>
        <v/>
      </c>
      <c r="Y3463" s="114" t="str">
        <f t="shared" si="759"/>
        <v/>
      </c>
      <c r="Z3463" s="111" t="str">
        <f>IF(X3463="", "", X3463-SUM($Z$11:$Z3462))</f>
        <v/>
      </c>
      <c r="AA3463" s="111" t="str">
        <f>IF($Y3463="", "", $Y3463-SUM($AA$11:$AA3462))</f>
        <v/>
      </c>
      <c r="AB3463" s="111" t="str">
        <f t="shared" si="760"/>
        <v/>
      </c>
      <c r="AC3463" s="121" t="str">
        <f t="shared" si="756"/>
        <v/>
      </c>
      <c r="AD3463" s="122" t="str">
        <f t="shared" si="757"/>
        <v/>
      </c>
      <c r="AE3463" s="123" t="str">
        <f t="shared" si="761"/>
        <v/>
      </c>
      <c r="AG3463" s="150" t="str">
        <f t="shared" si="758"/>
        <v/>
      </c>
    </row>
    <row r="3464" spans="1:33" x14ac:dyDescent="0.25">
      <c r="A3464" s="56"/>
      <c r="B3464" s="70"/>
      <c r="C3464" s="76"/>
      <c r="D3464" s="73"/>
      <c r="E3464" s="79"/>
      <c r="F3464" s="56"/>
      <c r="G3464" s="13" t="str">
        <f t="shared" si="749"/>
        <v/>
      </c>
      <c r="H3464" s="56"/>
      <c r="K3464" s="128"/>
      <c r="L3464" s="128"/>
      <c r="M3464" s="128"/>
      <c r="N3464" s="84" t="str">
        <f t="shared" si="750"/>
        <v/>
      </c>
      <c r="O3464" s="128"/>
      <c r="P3464" s="84" t="str">
        <f t="shared" si="751"/>
        <v/>
      </c>
      <c r="Q3464" s="84" t="str">
        <f t="shared" si="748"/>
        <v/>
      </c>
      <c r="R3464" s="84" t="str">
        <f t="shared" si="752"/>
        <v/>
      </c>
      <c r="S3464" s="84" t="str">
        <f t="shared" si="753"/>
        <v/>
      </c>
      <c r="U3464" s="84" t="str">
        <f t="shared" si="754"/>
        <v/>
      </c>
      <c r="W3464" s="108" t="str">
        <f>IF($N3464="", "", SUM($D$11:$D3464))</f>
        <v/>
      </c>
      <c r="X3464" s="111" t="str">
        <f t="shared" si="755"/>
        <v/>
      </c>
      <c r="Y3464" s="114" t="str">
        <f t="shared" si="759"/>
        <v/>
      </c>
      <c r="Z3464" s="111" t="str">
        <f>IF(X3464="", "", X3464-SUM($Z$11:$Z3463))</f>
        <v/>
      </c>
      <c r="AA3464" s="111" t="str">
        <f>IF($Y3464="", "", $Y3464-SUM($AA$11:$AA3463))</f>
        <v/>
      </c>
      <c r="AB3464" s="111" t="str">
        <f t="shared" si="760"/>
        <v/>
      </c>
      <c r="AC3464" s="121" t="str">
        <f t="shared" si="756"/>
        <v/>
      </c>
      <c r="AD3464" s="122" t="str">
        <f t="shared" si="757"/>
        <v/>
      </c>
      <c r="AE3464" s="123" t="str">
        <f t="shared" si="761"/>
        <v/>
      </c>
      <c r="AG3464" s="150" t="str">
        <f t="shared" si="758"/>
        <v/>
      </c>
    </row>
    <row r="3465" spans="1:33" x14ac:dyDescent="0.25">
      <c r="A3465" s="56"/>
      <c r="B3465" s="70"/>
      <c r="C3465" s="76"/>
      <c r="D3465" s="73"/>
      <c r="E3465" s="79"/>
      <c r="F3465" s="56"/>
      <c r="G3465" s="13" t="str">
        <f t="shared" si="749"/>
        <v/>
      </c>
      <c r="H3465" s="56"/>
      <c r="K3465" s="128"/>
      <c r="L3465" s="128"/>
      <c r="M3465" s="128"/>
      <c r="N3465" s="84" t="str">
        <f t="shared" si="750"/>
        <v/>
      </c>
      <c r="O3465" s="128"/>
      <c r="P3465" s="84" t="str">
        <f t="shared" si="751"/>
        <v/>
      </c>
      <c r="Q3465" s="84" t="str">
        <f t="shared" si="748"/>
        <v/>
      </c>
      <c r="R3465" s="84" t="str">
        <f t="shared" si="752"/>
        <v/>
      </c>
      <c r="S3465" s="84" t="str">
        <f t="shared" si="753"/>
        <v/>
      </c>
      <c r="U3465" s="84" t="str">
        <f t="shared" si="754"/>
        <v/>
      </c>
      <c r="W3465" s="108" t="str">
        <f>IF($N3465="", "", SUM($D$11:$D3465))</f>
        <v/>
      </c>
      <c r="X3465" s="111" t="str">
        <f t="shared" si="755"/>
        <v/>
      </c>
      <c r="Y3465" s="114" t="str">
        <f t="shared" si="759"/>
        <v/>
      </c>
      <c r="Z3465" s="111" t="str">
        <f>IF(X3465="", "", X3465-SUM($Z$11:$Z3464))</f>
        <v/>
      </c>
      <c r="AA3465" s="111" t="str">
        <f>IF($Y3465="", "", $Y3465-SUM($AA$11:$AA3464))</f>
        <v/>
      </c>
      <c r="AB3465" s="111" t="str">
        <f t="shared" si="760"/>
        <v/>
      </c>
      <c r="AC3465" s="121" t="str">
        <f t="shared" si="756"/>
        <v/>
      </c>
      <c r="AD3465" s="122" t="str">
        <f t="shared" si="757"/>
        <v/>
      </c>
      <c r="AE3465" s="123" t="str">
        <f t="shared" si="761"/>
        <v/>
      </c>
      <c r="AG3465" s="150" t="str">
        <f t="shared" si="758"/>
        <v/>
      </c>
    </row>
    <row r="3466" spans="1:33" x14ac:dyDescent="0.25">
      <c r="A3466" s="56"/>
      <c r="B3466" s="70"/>
      <c r="C3466" s="76"/>
      <c r="D3466" s="73"/>
      <c r="E3466" s="79"/>
      <c r="F3466" s="56"/>
      <c r="G3466" s="13" t="str">
        <f t="shared" si="749"/>
        <v/>
      </c>
      <c r="H3466" s="56"/>
      <c r="K3466" s="128"/>
      <c r="L3466" s="128"/>
      <c r="M3466" s="128"/>
      <c r="N3466" s="84" t="str">
        <f t="shared" si="750"/>
        <v/>
      </c>
      <c r="O3466" s="128"/>
      <c r="P3466" s="84" t="str">
        <f t="shared" si="751"/>
        <v/>
      </c>
      <c r="Q3466" s="84" t="str">
        <f t="shared" si="748"/>
        <v/>
      </c>
      <c r="R3466" s="84" t="str">
        <f t="shared" si="752"/>
        <v/>
      </c>
      <c r="S3466" s="84" t="str">
        <f t="shared" si="753"/>
        <v/>
      </c>
      <c r="U3466" s="84" t="str">
        <f t="shared" si="754"/>
        <v/>
      </c>
      <c r="W3466" s="108" t="str">
        <f>IF($N3466="", "", SUM($D$11:$D3466))</f>
        <v/>
      </c>
      <c r="X3466" s="111" t="str">
        <f t="shared" si="755"/>
        <v/>
      </c>
      <c r="Y3466" s="114" t="str">
        <f t="shared" si="759"/>
        <v/>
      </c>
      <c r="Z3466" s="111" t="str">
        <f>IF(X3466="", "", X3466-SUM($Z$11:$Z3465))</f>
        <v/>
      </c>
      <c r="AA3466" s="111" t="str">
        <f>IF($Y3466="", "", $Y3466-SUM($AA$11:$AA3465))</f>
        <v/>
      </c>
      <c r="AB3466" s="111" t="str">
        <f t="shared" si="760"/>
        <v/>
      </c>
      <c r="AC3466" s="121" t="str">
        <f t="shared" si="756"/>
        <v/>
      </c>
      <c r="AD3466" s="122" t="str">
        <f t="shared" si="757"/>
        <v/>
      </c>
      <c r="AE3466" s="123" t="str">
        <f t="shared" si="761"/>
        <v/>
      </c>
      <c r="AG3466" s="150" t="str">
        <f t="shared" si="758"/>
        <v/>
      </c>
    </row>
    <row r="3467" spans="1:33" x14ac:dyDescent="0.25">
      <c r="A3467" s="56"/>
      <c r="B3467" s="70"/>
      <c r="C3467" s="76"/>
      <c r="D3467" s="73"/>
      <c r="E3467" s="79"/>
      <c r="F3467" s="56"/>
      <c r="G3467" s="13" t="str">
        <f t="shared" si="749"/>
        <v/>
      </c>
      <c r="H3467" s="56"/>
      <c r="K3467" s="128"/>
      <c r="L3467" s="128"/>
      <c r="M3467" s="128"/>
      <c r="N3467" s="84" t="str">
        <f t="shared" si="750"/>
        <v/>
      </c>
      <c r="O3467" s="128"/>
      <c r="P3467" s="84" t="str">
        <f t="shared" si="751"/>
        <v/>
      </c>
      <c r="Q3467" s="84" t="str">
        <f t="shared" ref="Q3467:Q3530" si="762">IF($N3467="", "", IF(AND(Q$5="X", C3467=""), $N$6, IF(AND(NOT(C3467=""), COUNTIF(L$11:L$17, C3467)=0), $N$7, "")))</f>
        <v/>
      </c>
      <c r="R3467" s="84" t="str">
        <f t="shared" si="752"/>
        <v/>
      </c>
      <c r="S3467" s="84" t="str">
        <f t="shared" si="753"/>
        <v/>
      </c>
      <c r="U3467" s="84" t="str">
        <f t="shared" si="754"/>
        <v/>
      </c>
      <c r="W3467" s="108" t="str">
        <f>IF($N3467="", "", SUM($D$11:$D3467))</f>
        <v/>
      </c>
      <c r="X3467" s="111" t="str">
        <f t="shared" si="755"/>
        <v/>
      </c>
      <c r="Y3467" s="114" t="str">
        <f t="shared" si="759"/>
        <v/>
      </c>
      <c r="Z3467" s="111" t="str">
        <f>IF(X3467="", "", X3467-SUM($Z$11:$Z3466))</f>
        <v/>
      </c>
      <c r="AA3467" s="111" t="str">
        <f>IF($Y3467="", "", $Y3467-SUM($AA$11:$AA3466))</f>
        <v/>
      </c>
      <c r="AB3467" s="111" t="str">
        <f t="shared" si="760"/>
        <v/>
      </c>
      <c r="AC3467" s="121" t="str">
        <f t="shared" si="756"/>
        <v/>
      </c>
      <c r="AD3467" s="122" t="str">
        <f t="shared" si="757"/>
        <v/>
      </c>
      <c r="AE3467" s="123" t="str">
        <f t="shared" si="761"/>
        <v/>
      </c>
      <c r="AG3467" s="150" t="str">
        <f t="shared" si="758"/>
        <v/>
      </c>
    </row>
    <row r="3468" spans="1:33" x14ac:dyDescent="0.25">
      <c r="A3468" s="56"/>
      <c r="B3468" s="70"/>
      <c r="C3468" s="76"/>
      <c r="D3468" s="73"/>
      <c r="E3468" s="79"/>
      <c r="F3468" s="56"/>
      <c r="G3468" s="13" t="str">
        <f t="shared" ref="G3468:G3531" si="763">IF($B3468="", "", TEXT($B3468, "mmm"))</f>
        <v/>
      </c>
      <c r="H3468" s="56"/>
      <c r="K3468" s="128"/>
      <c r="L3468" s="128"/>
      <c r="M3468" s="128"/>
      <c r="N3468" s="84" t="str">
        <f t="shared" ref="N3468:N3531" si="764">IF(COUNTIF($B3468:$E3468, "")=4, "", "X")</f>
        <v/>
      </c>
      <c r="O3468" s="128"/>
      <c r="P3468" s="84" t="str">
        <f t="shared" ref="P3468:P3531" si="765">IF($N3468="", "", IF(AND(P$5="X", B3468=""), $N$6, IFERROR(IF(AND(NOT(B3468=""), OR(ISNUMBER(B3468)=FALSE, B3468&lt;$L$2, B3468&gt;$L$3)), $N$7, ""), $N$7)))</f>
        <v/>
      </c>
      <c r="Q3468" s="84" t="str">
        <f t="shared" si="762"/>
        <v/>
      </c>
      <c r="R3468" s="84" t="str">
        <f t="shared" ref="R3468:R3531" si="766">IF($N3468="", "", IF(AND(R$5="X", D3468=""), $N$6, IF(AND(NOT(D3468=""), ISNUMBER(D3468)=FALSE), $N$7, "")))</f>
        <v/>
      </c>
      <c r="S3468" s="84" t="str">
        <f t="shared" ref="S3468:S3531" si="767">IF($N3468="", "", IF(AND(S$5="X", E3468=""), $N$6, ""))</f>
        <v/>
      </c>
      <c r="U3468" s="84" t="str">
        <f t="shared" ref="U3468:U3531" si="768">IF($B3468="", "", TEXT($B3468, "mmm yyyy"))</f>
        <v/>
      </c>
      <c r="W3468" s="108" t="str">
        <f>IF($N3468="", "", SUM($D$11:$D3468))</f>
        <v/>
      </c>
      <c r="X3468" s="111" t="str">
        <f t="shared" ref="X3468:X3531" si="769">IF(W3468="", "", IF(W3468&lt;=$X$4, W3468, $X$4))</f>
        <v/>
      </c>
      <c r="Y3468" s="114" t="str">
        <f t="shared" si="759"/>
        <v/>
      </c>
      <c r="Z3468" s="111" t="str">
        <f>IF(X3468="", "", X3468-SUM($Z$11:$Z3467))</f>
        <v/>
      </c>
      <c r="AA3468" s="111" t="str">
        <f>IF($Y3468="", "", $Y3468-SUM($AA$11:$AA3467))</f>
        <v/>
      </c>
      <c r="AB3468" s="111" t="str">
        <f t="shared" si="760"/>
        <v/>
      </c>
      <c r="AC3468" s="121" t="str">
        <f t="shared" ref="AC3468:AC3531" si="770">IF($N3468="", "", $Z3468*$AC$4)</f>
        <v/>
      </c>
      <c r="AD3468" s="122" t="str">
        <f t="shared" ref="AD3468:AD3531" si="771">IF($N3468="", "", $AA3468*$AC$5)</f>
        <v/>
      </c>
      <c r="AE3468" s="123" t="str">
        <f t="shared" si="761"/>
        <v/>
      </c>
      <c r="AG3468" s="150" t="str">
        <f t="shared" ref="AG3468:AG3531" si="772">IF(OR($U3468="", $C3468=""), "", CONCATENATE($C3468, " - ", $U3468))</f>
        <v/>
      </c>
    </row>
    <row r="3469" spans="1:33" x14ac:dyDescent="0.25">
      <c r="A3469" s="56"/>
      <c r="B3469" s="70"/>
      <c r="C3469" s="76"/>
      <c r="D3469" s="73"/>
      <c r="E3469" s="79"/>
      <c r="F3469" s="56"/>
      <c r="G3469" s="13" t="str">
        <f t="shared" si="763"/>
        <v/>
      </c>
      <c r="H3469" s="56"/>
      <c r="K3469" s="128"/>
      <c r="L3469" s="128"/>
      <c r="M3469" s="128"/>
      <c r="N3469" s="84" t="str">
        <f t="shared" si="764"/>
        <v/>
      </c>
      <c r="O3469" s="128"/>
      <c r="P3469" s="84" t="str">
        <f t="shared" si="765"/>
        <v/>
      </c>
      <c r="Q3469" s="84" t="str">
        <f t="shared" si="762"/>
        <v/>
      </c>
      <c r="R3469" s="84" t="str">
        <f t="shared" si="766"/>
        <v/>
      </c>
      <c r="S3469" s="84" t="str">
        <f t="shared" si="767"/>
        <v/>
      </c>
      <c r="U3469" s="84" t="str">
        <f t="shared" si="768"/>
        <v/>
      </c>
      <c r="W3469" s="108" t="str">
        <f>IF($N3469="", "", SUM($D$11:$D3469))</f>
        <v/>
      </c>
      <c r="X3469" s="111" t="str">
        <f t="shared" si="769"/>
        <v/>
      </c>
      <c r="Y3469" s="114" t="str">
        <f t="shared" si="759"/>
        <v/>
      </c>
      <c r="Z3469" s="111" t="str">
        <f>IF(X3469="", "", X3469-SUM($Z$11:$Z3468))</f>
        <v/>
      </c>
      <c r="AA3469" s="111" t="str">
        <f>IF($Y3469="", "", $Y3469-SUM($AA$11:$AA3468))</f>
        <v/>
      </c>
      <c r="AB3469" s="111" t="str">
        <f t="shared" si="760"/>
        <v/>
      </c>
      <c r="AC3469" s="121" t="str">
        <f t="shared" si="770"/>
        <v/>
      </c>
      <c r="AD3469" s="122" t="str">
        <f t="shared" si="771"/>
        <v/>
      </c>
      <c r="AE3469" s="123" t="str">
        <f t="shared" si="761"/>
        <v/>
      </c>
      <c r="AG3469" s="150" t="str">
        <f t="shared" si="772"/>
        <v/>
      </c>
    </row>
    <row r="3470" spans="1:33" x14ac:dyDescent="0.25">
      <c r="A3470" s="56"/>
      <c r="B3470" s="70"/>
      <c r="C3470" s="76"/>
      <c r="D3470" s="73"/>
      <c r="E3470" s="79"/>
      <c r="F3470" s="56"/>
      <c r="G3470" s="13" t="str">
        <f t="shared" si="763"/>
        <v/>
      </c>
      <c r="H3470" s="56"/>
      <c r="K3470" s="128"/>
      <c r="L3470" s="128"/>
      <c r="M3470" s="128"/>
      <c r="N3470" s="84" t="str">
        <f t="shared" si="764"/>
        <v/>
      </c>
      <c r="O3470" s="128"/>
      <c r="P3470" s="84" t="str">
        <f t="shared" si="765"/>
        <v/>
      </c>
      <c r="Q3470" s="84" t="str">
        <f t="shared" si="762"/>
        <v/>
      </c>
      <c r="R3470" s="84" t="str">
        <f t="shared" si="766"/>
        <v/>
      </c>
      <c r="S3470" s="84" t="str">
        <f t="shared" si="767"/>
        <v/>
      </c>
      <c r="U3470" s="84" t="str">
        <f t="shared" si="768"/>
        <v/>
      </c>
      <c r="W3470" s="108" t="str">
        <f>IF($N3470="", "", SUM($D$11:$D3470))</f>
        <v/>
      </c>
      <c r="X3470" s="111" t="str">
        <f t="shared" si="769"/>
        <v/>
      </c>
      <c r="Y3470" s="114" t="str">
        <f t="shared" ref="Y3470:Y3533" si="773">IF(W3470="", "", IF(W3470&lt;=$X$4, 0, W3470-$X$4))</f>
        <v/>
      </c>
      <c r="Z3470" s="111" t="str">
        <f>IF(X3470="", "", X3470-SUM($Z$11:$Z3469))</f>
        <v/>
      </c>
      <c r="AA3470" s="111" t="str">
        <f>IF($Y3470="", "", $Y3470-SUM($AA$11:$AA3469))</f>
        <v/>
      </c>
      <c r="AB3470" s="111" t="str">
        <f t="shared" ref="AB3470:AB3533" si="774">IF($N3470="", "", SUM(Z3470:AA3470))</f>
        <v/>
      </c>
      <c r="AC3470" s="121" t="str">
        <f t="shared" si="770"/>
        <v/>
      </c>
      <c r="AD3470" s="122" t="str">
        <f t="shared" si="771"/>
        <v/>
      </c>
      <c r="AE3470" s="123" t="str">
        <f t="shared" ref="AE3470:AE3533" si="775">IF($N3470="", "", SUM(AC3470:AD3470))</f>
        <v/>
      </c>
      <c r="AG3470" s="150" t="str">
        <f t="shared" si="772"/>
        <v/>
      </c>
    </row>
    <row r="3471" spans="1:33" x14ac:dyDescent="0.25">
      <c r="A3471" s="56"/>
      <c r="B3471" s="70"/>
      <c r="C3471" s="76"/>
      <c r="D3471" s="73"/>
      <c r="E3471" s="79"/>
      <c r="F3471" s="56"/>
      <c r="G3471" s="13" t="str">
        <f t="shared" si="763"/>
        <v/>
      </c>
      <c r="H3471" s="56"/>
      <c r="K3471" s="128"/>
      <c r="L3471" s="128"/>
      <c r="M3471" s="128"/>
      <c r="N3471" s="84" t="str">
        <f t="shared" si="764"/>
        <v/>
      </c>
      <c r="O3471" s="128"/>
      <c r="P3471" s="84" t="str">
        <f t="shared" si="765"/>
        <v/>
      </c>
      <c r="Q3471" s="84" t="str">
        <f t="shared" si="762"/>
        <v/>
      </c>
      <c r="R3471" s="84" t="str">
        <f t="shared" si="766"/>
        <v/>
      </c>
      <c r="S3471" s="84" t="str">
        <f t="shared" si="767"/>
        <v/>
      </c>
      <c r="U3471" s="84" t="str">
        <f t="shared" si="768"/>
        <v/>
      </c>
      <c r="W3471" s="108" t="str">
        <f>IF($N3471="", "", SUM($D$11:$D3471))</f>
        <v/>
      </c>
      <c r="X3471" s="111" t="str">
        <f t="shared" si="769"/>
        <v/>
      </c>
      <c r="Y3471" s="114" t="str">
        <f t="shared" si="773"/>
        <v/>
      </c>
      <c r="Z3471" s="111" t="str">
        <f>IF(X3471="", "", X3471-SUM($Z$11:$Z3470))</f>
        <v/>
      </c>
      <c r="AA3471" s="111" t="str">
        <f>IF($Y3471="", "", $Y3471-SUM($AA$11:$AA3470))</f>
        <v/>
      </c>
      <c r="AB3471" s="111" t="str">
        <f t="shared" si="774"/>
        <v/>
      </c>
      <c r="AC3471" s="121" t="str">
        <f t="shared" si="770"/>
        <v/>
      </c>
      <c r="AD3471" s="122" t="str">
        <f t="shared" si="771"/>
        <v/>
      </c>
      <c r="AE3471" s="123" t="str">
        <f t="shared" si="775"/>
        <v/>
      </c>
      <c r="AG3471" s="150" t="str">
        <f t="shared" si="772"/>
        <v/>
      </c>
    </row>
    <row r="3472" spans="1:33" x14ac:dyDescent="0.25">
      <c r="A3472" s="56"/>
      <c r="B3472" s="70"/>
      <c r="C3472" s="76"/>
      <c r="D3472" s="73"/>
      <c r="E3472" s="79"/>
      <c r="F3472" s="56"/>
      <c r="G3472" s="13" t="str">
        <f t="shared" si="763"/>
        <v/>
      </c>
      <c r="H3472" s="56"/>
      <c r="K3472" s="128"/>
      <c r="L3472" s="128"/>
      <c r="M3472" s="128"/>
      <c r="N3472" s="84" t="str">
        <f t="shared" si="764"/>
        <v/>
      </c>
      <c r="O3472" s="128"/>
      <c r="P3472" s="84" t="str">
        <f t="shared" si="765"/>
        <v/>
      </c>
      <c r="Q3472" s="84" t="str">
        <f t="shared" si="762"/>
        <v/>
      </c>
      <c r="R3472" s="84" t="str">
        <f t="shared" si="766"/>
        <v/>
      </c>
      <c r="S3472" s="84" t="str">
        <f t="shared" si="767"/>
        <v/>
      </c>
      <c r="U3472" s="84" t="str">
        <f t="shared" si="768"/>
        <v/>
      </c>
      <c r="W3472" s="108" t="str">
        <f>IF($N3472="", "", SUM($D$11:$D3472))</f>
        <v/>
      </c>
      <c r="X3472" s="111" t="str">
        <f t="shared" si="769"/>
        <v/>
      </c>
      <c r="Y3472" s="114" t="str">
        <f t="shared" si="773"/>
        <v/>
      </c>
      <c r="Z3472" s="111" t="str">
        <f>IF(X3472="", "", X3472-SUM($Z$11:$Z3471))</f>
        <v/>
      </c>
      <c r="AA3472" s="111" t="str">
        <f>IF($Y3472="", "", $Y3472-SUM($AA$11:$AA3471))</f>
        <v/>
      </c>
      <c r="AB3472" s="111" t="str">
        <f t="shared" si="774"/>
        <v/>
      </c>
      <c r="AC3472" s="121" t="str">
        <f t="shared" si="770"/>
        <v/>
      </c>
      <c r="AD3472" s="122" t="str">
        <f t="shared" si="771"/>
        <v/>
      </c>
      <c r="AE3472" s="123" t="str">
        <f t="shared" si="775"/>
        <v/>
      </c>
      <c r="AG3472" s="150" t="str">
        <f t="shared" si="772"/>
        <v/>
      </c>
    </row>
    <row r="3473" spans="1:33" x14ac:dyDescent="0.25">
      <c r="A3473" s="56"/>
      <c r="B3473" s="70"/>
      <c r="C3473" s="76"/>
      <c r="D3473" s="73"/>
      <c r="E3473" s="79"/>
      <c r="F3473" s="56"/>
      <c r="G3473" s="13" t="str">
        <f t="shared" si="763"/>
        <v/>
      </c>
      <c r="H3473" s="56"/>
      <c r="K3473" s="128"/>
      <c r="L3473" s="128"/>
      <c r="M3473" s="128"/>
      <c r="N3473" s="84" t="str">
        <f t="shared" si="764"/>
        <v/>
      </c>
      <c r="O3473" s="128"/>
      <c r="P3473" s="84" t="str">
        <f t="shared" si="765"/>
        <v/>
      </c>
      <c r="Q3473" s="84" t="str">
        <f t="shared" si="762"/>
        <v/>
      </c>
      <c r="R3473" s="84" t="str">
        <f t="shared" si="766"/>
        <v/>
      </c>
      <c r="S3473" s="84" t="str">
        <f t="shared" si="767"/>
        <v/>
      </c>
      <c r="U3473" s="84" t="str">
        <f t="shared" si="768"/>
        <v/>
      </c>
      <c r="W3473" s="108" t="str">
        <f>IF($N3473="", "", SUM($D$11:$D3473))</f>
        <v/>
      </c>
      <c r="X3473" s="111" t="str">
        <f t="shared" si="769"/>
        <v/>
      </c>
      <c r="Y3473" s="114" t="str">
        <f t="shared" si="773"/>
        <v/>
      </c>
      <c r="Z3473" s="111" t="str">
        <f>IF(X3473="", "", X3473-SUM($Z$11:$Z3472))</f>
        <v/>
      </c>
      <c r="AA3473" s="111" t="str">
        <f>IF($Y3473="", "", $Y3473-SUM($AA$11:$AA3472))</f>
        <v/>
      </c>
      <c r="AB3473" s="111" t="str">
        <f t="shared" si="774"/>
        <v/>
      </c>
      <c r="AC3473" s="121" t="str">
        <f t="shared" si="770"/>
        <v/>
      </c>
      <c r="AD3473" s="122" t="str">
        <f t="shared" si="771"/>
        <v/>
      </c>
      <c r="AE3473" s="123" t="str">
        <f t="shared" si="775"/>
        <v/>
      </c>
      <c r="AG3473" s="150" t="str">
        <f t="shared" si="772"/>
        <v/>
      </c>
    </row>
    <row r="3474" spans="1:33" x14ac:dyDescent="0.25">
      <c r="A3474" s="56"/>
      <c r="B3474" s="70"/>
      <c r="C3474" s="76"/>
      <c r="D3474" s="73"/>
      <c r="E3474" s="79"/>
      <c r="F3474" s="56"/>
      <c r="G3474" s="13" t="str">
        <f t="shared" si="763"/>
        <v/>
      </c>
      <c r="H3474" s="56"/>
      <c r="K3474" s="128"/>
      <c r="L3474" s="128"/>
      <c r="M3474" s="128"/>
      <c r="N3474" s="84" t="str">
        <f t="shared" si="764"/>
        <v/>
      </c>
      <c r="O3474" s="128"/>
      <c r="P3474" s="84" t="str">
        <f t="shared" si="765"/>
        <v/>
      </c>
      <c r="Q3474" s="84" t="str">
        <f t="shared" si="762"/>
        <v/>
      </c>
      <c r="R3474" s="84" t="str">
        <f t="shared" si="766"/>
        <v/>
      </c>
      <c r="S3474" s="84" t="str">
        <f t="shared" si="767"/>
        <v/>
      </c>
      <c r="U3474" s="84" t="str">
        <f t="shared" si="768"/>
        <v/>
      </c>
      <c r="W3474" s="108" t="str">
        <f>IF($N3474="", "", SUM($D$11:$D3474))</f>
        <v/>
      </c>
      <c r="X3474" s="111" t="str">
        <f t="shared" si="769"/>
        <v/>
      </c>
      <c r="Y3474" s="114" t="str">
        <f t="shared" si="773"/>
        <v/>
      </c>
      <c r="Z3474" s="111" t="str">
        <f>IF(X3474="", "", X3474-SUM($Z$11:$Z3473))</f>
        <v/>
      </c>
      <c r="AA3474" s="111" t="str">
        <f>IF($Y3474="", "", $Y3474-SUM($AA$11:$AA3473))</f>
        <v/>
      </c>
      <c r="AB3474" s="111" t="str">
        <f t="shared" si="774"/>
        <v/>
      </c>
      <c r="AC3474" s="121" t="str">
        <f t="shared" si="770"/>
        <v/>
      </c>
      <c r="AD3474" s="122" t="str">
        <f t="shared" si="771"/>
        <v/>
      </c>
      <c r="AE3474" s="123" t="str">
        <f t="shared" si="775"/>
        <v/>
      </c>
      <c r="AG3474" s="150" t="str">
        <f t="shared" si="772"/>
        <v/>
      </c>
    </row>
    <row r="3475" spans="1:33" x14ac:dyDescent="0.25">
      <c r="A3475" s="56"/>
      <c r="B3475" s="70"/>
      <c r="C3475" s="76"/>
      <c r="D3475" s="73"/>
      <c r="E3475" s="79"/>
      <c r="F3475" s="56"/>
      <c r="G3475" s="13" t="str">
        <f t="shared" si="763"/>
        <v/>
      </c>
      <c r="H3475" s="56"/>
      <c r="K3475" s="128"/>
      <c r="L3475" s="128"/>
      <c r="M3475" s="128"/>
      <c r="N3475" s="84" t="str">
        <f t="shared" si="764"/>
        <v/>
      </c>
      <c r="O3475" s="128"/>
      <c r="P3475" s="84" t="str">
        <f t="shared" si="765"/>
        <v/>
      </c>
      <c r="Q3475" s="84" t="str">
        <f t="shared" si="762"/>
        <v/>
      </c>
      <c r="R3475" s="84" t="str">
        <f t="shared" si="766"/>
        <v/>
      </c>
      <c r="S3475" s="84" t="str">
        <f t="shared" si="767"/>
        <v/>
      </c>
      <c r="U3475" s="84" t="str">
        <f t="shared" si="768"/>
        <v/>
      </c>
      <c r="W3475" s="108" t="str">
        <f>IF($N3475="", "", SUM($D$11:$D3475))</f>
        <v/>
      </c>
      <c r="X3475" s="111" t="str">
        <f t="shared" si="769"/>
        <v/>
      </c>
      <c r="Y3475" s="114" t="str">
        <f t="shared" si="773"/>
        <v/>
      </c>
      <c r="Z3475" s="111" t="str">
        <f>IF(X3475="", "", X3475-SUM($Z$11:$Z3474))</f>
        <v/>
      </c>
      <c r="AA3475" s="111" t="str">
        <f>IF($Y3475="", "", $Y3475-SUM($AA$11:$AA3474))</f>
        <v/>
      </c>
      <c r="AB3475" s="111" t="str">
        <f t="shared" si="774"/>
        <v/>
      </c>
      <c r="AC3475" s="121" t="str">
        <f t="shared" si="770"/>
        <v/>
      </c>
      <c r="AD3475" s="122" t="str">
        <f t="shared" si="771"/>
        <v/>
      </c>
      <c r="AE3475" s="123" t="str">
        <f t="shared" si="775"/>
        <v/>
      </c>
      <c r="AG3475" s="150" t="str">
        <f t="shared" si="772"/>
        <v/>
      </c>
    </row>
    <row r="3476" spans="1:33" x14ac:dyDescent="0.25">
      <c r="A3476" s="56"/>
      <c r="B3476" s="70"/>
      <c r="C3476" s="76"/>
      <c r="D3476" s="73"/>
      <c r="E3476" s="79"/>
      <c r="F3476" s="56"/>
      <c r="G3476" s="13" t="str">
        <f t="shared" si="763"/>
        <v/>
      </c>
      <c r="H3476" s="56"/>
      <c r="K3476" s="128"/>
      <c r="L3476" s="128"/>
      <c r="M3476" s="128"/>
      <c r="N3476" s="84" t="str">
        <f t="shared" si="764"/>
        <v/>
      </c>
      <c r="O3476" s="128"/>
      <c r="P3476" s="84" t="str">
        <f t="shared" si="765"/>
        <v/>
      </c>
      <c r="Q3476" s="84" t="str">
        <f t="shared" si="762"/>
        <v/>
      </c>
      <c r="R3476" s="84" t="str">
        <f t="shared" si="766"/>
        <v/>
      </c>
      <c r="S3476" s="84" t="str">
        <f t="shared" si="767"/>
        <v/>
      </c>
      <c r="U3476" s="84" t="str">
        <f t="shared" si="768"/>
        <v/>
      </c>
      <c r="W3476" s="108" t="str">
        <f>IF($N3476="", "", SUM($D$11:$D3476))</f>
        <v/>
      </c>
      <c r="X3476" s="111" t="str">
        <f t="shared" si="769"/>
        <v/>
      </c>
      <c r="Y3476" s="114" t="str">
        <f t="shared" si="773"/>
        <v/>
      </c>
      <c r="Z3476" s="111" t="str">
        <f>IF(X3476="", "", X3476-SUM($Z$11:$Z3475))</f>
        <v/>
      </c>
      <c r="AA3476" s="111" t="str">
        <f>IF($Y3476="", "", $Y3476-SUM($AA$11:$AA3475))</f>
        <v/>
      </c>
      <c r="AB3476" s="111" t="str">
        <f t="shared" si="774"/>
        <v/>
      </c>
      <c r="AC3476" s="121" t="str">
        <f t="shared" si="770"/>
        <v/>
      </c>
      <c r="AD3476" s="122" t="str">
        <f t="shared" si="771"/>
        <v/>
      </c>
      <c r="AE3476" s="123" t="str">
        <f t="shared" si="775"/>
        <v/>
      </c>
      <c r="AG3476" s="150" t="str">
        <f t="shared" si="772"/>
        <v/>
      </c>
    </row>
    <row r="3477" spans="1:33" x14ac:dyDescent="0.25">
      <c r="A3477" s="56"/>
      <c r="B3477" s="70"/>
      <c r="C3477" s="76"/>
      <c r="D3477" s="73"/>
      <c r="E3477" s="79"/>
      <c r="F3477" s="56"/>
      <c r="G3477" s="13" t="str">
        <f t="shared" si="763"/>
        <v/>
      </c>
      <c r="H3477" s="56"/>
      <c r="K3477" s="128"/>
      <c r="L3477" s="128"/>
      <c r="M3477" s="128"/>
      <c r="N3477" s="84" t="str">
        <f t="shared" si="764"/>
        <v/>
      </c>
      <c r="O3477" s="128"/>
      <c r="P3477" s="84" t="str">
        <f t="shared" si="765"/>
        <v/>
      </c>
      <c r="Q3477" s="84" t="str">
        <f t="shared" si="762"/>
        <v/>
      </c>
      <c r="R3477" s="84" t="str">
        <f t="shared" si="766"/>
        <v/>
      </c>
      <c r="S3477" s="84" t="str">
        <f t="shared" si="767"/>
        <v/>
      </c>
      <c r="U3477" s="84" t="str">
        <f t="shared" si="768"/>
        <v/>
      </c>
      <c r="W3477" s="108" t="str">
        <f>IF($N3477="", "", SUM($D$11:$D3477))</f>
        <v/>
      </c>
      <c r="X3477" s="111" t="str">
        <f t="shared" si="769"/>
        <v/>
      </c>
      <c r="Y3477" s="114" t="str">
        <f t="shared" si="773"/>
        <v/>
      </c>
      <c r="Z3477" s="111" t="str">
        <f>IF(X3477="", "", X3477-SUM($Z$11:$Z3476))</f>
        <v/>
      </c>
      <c r="AA3477" s="111" t="str">
        <f>IF($Y3477="", "", $Y3477-SUM($AA$11:$AA3476))</f>
        <v/>
      </c>
      <c r="AB3477" s="111" t="str">
        <f t="shared" si="774"/>
        <v/>
      </c>
      <c r="AC3477" s="121" t="str">
        <f t="shared" si="770"/>
        <v/>
      </c>
      <c r="AD3477" s="122" t="str">
        <f t="shared" si="771"/>
        <v/>
      </c>
      <c r="AE3477" s="123" t="str">
        <f t="shared" si="775"/>
        <v/>
      </c>
      <c r="AG3477" s="150" t="str">
        <f t="shared" si="772"/>
        <v/>
      </c>
    </row>
    <row r="3478" spans="1:33" x14ac:dyDescent="0.25">
      <c r="A3478" s="56"/>
      <c r="B3478" s="70"/>
      <c r="C3478" s="76"/>
      <c r="D3478" s="73"/>
      <c r="E3478" s="79"/>
      <c r="F3478" s="56"/>
      <c r="G3478" s="13" t="str">
        <f t="shared" si="763"/>
        <v/>
      </c>
      <c r="H3478" s="56"/>
      <c r="K3478" s="128"/>
      <c r="L3478" s="128"/>
      <c r="M3478" s="128"/>
      <c r="N3478" s="84" t="str">
        <f t="shared" si="764"/>
        <v/>
      </c>
      <c r="O3478" s="128"/>
      <c r="P3478" s="84" t="str">
        <f t="shared" si="765"/>
        <v/>
      </c>
      <c r="Q3478" s="84" t="str">
        <f t="shared" si="762"/>
        <v/>
      </c>
      <c r="R3478" s="84" t="str">
        <f t="shared" si="766"/>
        <v/>
      </c>
      <c r="S3478" s="84" t="str">
        <f t="shared" si="767"/>
        <v/>
      </c>
      <c r="U3478" s="84" t="str">
        <f t="shared" si="768"/>
        <v/>
      </c>
      <c r="W3478" s="108" t="str">
        <f>IF($N3478="", "", SUM($D$11:$D3478))</f>
        <v/>
      </c>
      <c r="X3478" s="111" t="str">
        <f t="shared" si="769"/>
        <v/>
      </c>
      <c r="Y3478" s="114" t="str">
        <f t="shared" si="773"/>
        <v/>
      </c>
      <c r="Z3478" s="111" t="str">
        <f>IF(X3478="", "", X3478-SUM($Z$11:$Z3477))</f>
        <v/>
      </c>
      <c r="AA3478" s="111" t="str">
        <f>IF($Y3478="", "", $Y3478-SUM($AA$11:$AA3477))</f>
        <v/>
      </c>
      <c r="AB3478" s="111" t="str">
        <f t="shared" si="774"/>
        <v/>
      </c>
      <c r="AC3478" s="121" t="str">
        <f t="shared" si="770"/>
        <v/>
      </c>
      <c r="AD3478" s="122" t="str">
        <f t="shared" si="771"/>
        <v/>
      </c>
      <c r="AE3478" s="123" t="str">
        <f t="shared" si="775"/>
        <v/>
      </c>
      <c r="AG3478" s="150" t="str">
        <f t="shared" si="772"/>
        <v/>
      </c>
    </row>
    <row r="3479" spans="1:33" x14ac:dyDescent="0.25">
      <c r="A3479" s="56"/>
      <c r="B3479" s="70"/>
      <c r="C3479" s="76"/>
      <c r="D3479" s="73"/>
      <c r="E3479" s="79"/>
      <c r="F3479" s="56"/>
      <c r="G3479" s="13" t="str">
        <f t="shared" si="763"/>
        <v/>
      </c>
      <c r="H3479" s="56"/>
      <c r="K3479" s="128"/>
      <c r="L3479" s="128"/>
      <c r="M3479" s="128"/>
      <c r="N3479" s="84" t="str">
        <f t="shared" si="764"/>
        <v/>
      </c>
      <c r="O3479" s="128"/>
      <c r="P3479" s="84" t="str">
        <f t="shared" si="765"/>
        <v/>
      </c>
      <c r="Q3479" s="84" t="str">
        <f t="shared" si="762"/>
        <v/>
      </c>
      <c r="R3479" s="84" t="str">
        <f t="shared" si="766"/>
        <v/>
      </c>
      <c r="S3479" s="84" t="str">
        <f t="shared" si="767"/>
        <v/>
      </c>
      <c r="U3479" s="84" t="str">
        <f t="shared" si="768"/>
        <v/>
      </c>
      <c r="W3479" s="108" t="str">
        <f>IF($N3479="", "", SUM($D$11:$D3479))</f>
        <v/>
      </c>
      <c r="X3479" s="111" t="str">
        <f t="shared" si="769"/>
        <v/>
      </c>
      <c r="Y3479" s="114" t="str">
        <f t="shared" si="773"/>
        <v/>
      </c>
      <c r="Z3479" s="111" t="str">
        <f>IF(X3479="", "", X3479-SUM($Z$11:$Z3478))</f>
        <v/>
      </c>
      <c r="AA3479" s="111" t="str">
        <f>IF($Y3479="", "", $Y3479-SUM($AA$11:$AA3478))</f>
        <v/>
      </c>
      <c r="AB3479" s="111" t="str">
        <f t="shared" si="774"/>
        <v/>
      </c>
      <c r="AC3479" s="121" t="str">
        <f t="shared" si="770"/>
        <v/>
      </c>
      <c r="AD3479" s="122" t="str">
        <f t="shared" si="771"/>
        <v/>
      </c>
      <c r="AE3479" s="123" t="str">
        <f t="shared" si="775"/>
        <v/>
      </c>
      <c r="AG3479" s="150" t="str">
        <f t="shared" si="772"/>
        <v/>
      </c>
    </row>
    <row r="3480" spans="1:33" x14ac:dyDescent="0.25">
      <c r="A3480" s="56"/>
      <c r="B3480" s="70"/>
      <c r="C3480" s="76"/>
      <c r="D3480" s="73"/>
      <c r="E3480" s="79"/>
      <c r="F3480" s="56"/>
      <c r="G3480" s="13" t="str">
        <f t="shared" si="763"/>
        <v/>
      </c>
      <c r="H3480" s="56"/>
      <c r="K3480" s="128"/>
      <c r="L3480" s="128"/>
      <c r="M3480" s="128"/>
      <c r="N3480" s="84" t="str">
        <f t="shared" si="764"/>
        <v/>
      </c>
      <c r="O3480" s="128"/>
      <c r="P3480" s="84" t="str">
        <f t="shared" si="765"/>
        <v/>
      </c>
      <c r="Q3480" s="84" t="str">
        <f t="shared" si="762"/>
        <v/>
      </c>
      <c r="R3480" s="84" t="str">
        <f t="shared" si="766"/>
        <v/>
      </c>
      <c r="S3480" s="84" t="str">
        <f t="shared" si="767"/>
        <v/>
      </c>
      <c r="U3480" s="84" t="str">
        <f t="shared" si="768"/>
        <v/>
      </c>
      <c r="W3480" s="108" t="str">
        <f>IF($N3480="", "", SUM($D$11:$D3480))</f>
        <v/>
      </c>
      <c r="X3480" s="111" t="str">
        <f t="shared" si="769"/>
        <v/>
      </c>
      <c r="Y3480" s="114" t="str">
        <f t="shared" si="773"/>
        <v/>
      </c>
      <c r="Z3480" s="111" t="str">
        <f>IF(X3480="", "", X3480-SUM($Z$11:$Z3479))</f>
        <v/>
      </c>
      <c r="AA3480" s="111" t="str">
        <f>IF($Y3480="", "", $Y3480-SUM($AA$11:$AA3479))</f>
        <v/>
      </c>
      <c r="AB3480" s="111" t="str">
        <f t="shared" si="774"/>
        <v/>
      </c>
      <c r="AC3480" s="121" t="str">
        <f t="shared" si="770"/>
        <v/>
      </c>
      <c r="AD3480" s="122" t="str">
        <f t="shared" si="771"/>
        <v/>
      </c>
      <c r="AE3480" s="123" t="str">
        <f t="shared" si="775"/>
        <v/>
      </c>
      <c r="AG3480" s="150" t="str">
        <f t="shared" si="772"/>
        <v/>
      </c>
    </row>
    <row r="3481" spans="1:33" x14ac:dyDescent="0.25">
      <c r="A3481" s="56"/>
      <c r="B3481" s="70"/>
      <c r="C3481" s="76"/>
      <c r="D3481" s="73"/>
      <c r="E3481" s="79"/>
      <c r="F3481" s="56"/>
      <c r="G3481" s="13" t="str">
        <f t="shared" si="763"/>
        <v/>
      </c>
      <c r="H3481" s="56"/>
      <c r="K3481" s="128"/>
      <c r="L3481" s="128"/>
      <c r="M3481" s="128"/>
      <c r="N3481" s="84" t="str">
        <f t="shared" si="764"/>
        <v/>
      </c>
      <c r="O3481" s="128"/>
      <c r="P3481" s="84" t="str">
        <f t="shared" si="765"/>
        <v/>
      </c>
      <c r="Q3481" s="84" t="str">
        <f t="shared" si="762"/>
        <v/>
      </c>
      <c r="R3481" s="84" t="str">
        <f t="shared" si="766"/>
        <v/>
      </c>
      <c r="S3481" s="84" t="str">
        <f t="shared" si="767"/>
        <v/>
      </c>
      <c r="U3481" s="84" t="str">
        <f t="shared" si="768"/>
        <v/>
      </c>
      <c r="W3481" s="108" t="str">
        <f>IF($N3481="", "", SUM($D$11:$D3481))</f>
        <v/>
      </c>
      <c r="X3481" s="111" t="str">
        <f t="shared" si="769"/>
        <v/>
      </c>
      <c r="Y3481" s="114" t="str">
        <f t="shared" si="773"/>
        <v/>
      </c>
      <c r="Z3481" s="111" t="str">
        <f>IF(X3481="", "", X3481-SUM($Z$11:$Z3480))</f>
        <v/>
      </c>
      <c r="AA3481" s="111" t="str">
        <f>IF($Y3481="", "", $Y3481-SUM($AA$11:$AA3480))</f>
        <v/>
      </c>
      <c r="AB3481" s="111" t="str">
        <f t="shared" si="774"/>
        <v/>
      </c>
      <c r="AC3481" s="121" t="str">
        <f t="shared" si="770"/>
        <v/>
      </c>
      <c r="AD3481" s="122" t="str">
        <f t="shared" si="771"/>
        <v/>
      </c>
      <c r="AE3481" s="123" t="str">
        <f t="shared" si="775"/>
        <v/>
      </c>
      <c r="AG3481" s="150" t="str">
        <f t="shared" si="772"/>
        <v/>
      </c>
    </row>
    <row r="3482" spans="1:33" x14ac:dyDescent="0.25">
      <c r="A3482" s="56"/>
      <c r="B3482" s="70"/>
      <c r="C3482" s="76"/>
      <c r="D3482" s="73"/>
      <c r="E3482" s="79"/>
      <c r="F3482" s="56"/>
      <c r="G3482" s="13" t="str">
        <f t="shared" si="763"/>
        <v/>
      </c>
      <c r="H3482" s="56"/>
      <c r="K3482" s="128"/>
      <c r="L3482" s="128"/>
      <c r="M3482" s="128"/>
      <c r="N3482" s="84" t="str">
        <f t="shared" si="764"/>
        <v/>
      </c>
      <c r="O3482" s="128"/>
      <c r="P3482" s="84" t="str">
        <f t="shared" si="765"/>
        <v/>
      </c>
      <c r="Q3482" s="84" t="str">
        <f t="shared" si="762"/>
        <v/>
      </c>
      <c r="R3482" s="84" t="str">
        <f t="shared" si="766"/>
        <v/>
      </c>
      <c r="S3482" s="84" t="str">
        <f t="shared" si="767"/>
        <v/>
      </c>
      <c r="U3482" s="84" t="str">
        <f t="shared" si="768"/>
        <v/>
      </c>
      <c r="W3482" s="108" t="str">
        <f>IF($N3482="", "", SUM($D$11:$D3482))</f>
        <v/>
      </c>
      <c r="X3482" s="111" t="str">
        <f t="shared" si="769"/>
        <v/>
      </c>
      <c r="Y3482" s="114" t="str">
        <f t="shared" si="773"/>
        <v/>
      </c>
      <c r="Z3482" s="111" t="str">
        <f>IF(X3482="", "", X3482-SUM($Z$11:$Z3481))</f>
        <v/>
      </c>
      <c r="AA3482" s="111" t="str">
        <f>IF($Y3482="", "", $Y3482-SUM($AA$11:$AA3481))</f>
        <v/>
      </c>
      <c r="AB3482" s="111" t="str">
        <f t="shared" si="774"/>
        <v/>
      </c>
      <c r="AC3482" s="121" t="str">
        <f t="shared" si="770"/>
        <v/>
      </c>
      <c r="AD3482" s="122" t="str">
        <f t="shared" si="771"/>
        <v/>
      </c>
      <c r="AE3482" s="123" t="str">
        <f t="shared" si="775"/>
        <v/>
      </c>
      <c r="AG3482" s="150" t="str">
        <f t="shared" si="772"/>
        <v/>
      </c>
    </row>
    <row r="3483" spans="1:33" x14ac:dyDescent="0.25">
      <c r="A3483" s="56"/>
      <c r="B3483" s="70"/>
      <c r="C3483" s="76"/>
      <c r="D3483" s="73"/>
      <c r="E3483" s="79"/>
      <c r="F3483" s="56"/>
      <c r="G3483" s="13" t="str">
        <f t="shared" si="763"/>
        <v/>
      </c>
      <c r="H3483" s="56"/>
      <c r="K3483" s="128"/>
      <c r="L3483" s="128"/>
      <c r="M3483" s="128"/>
      <c r="N3483" s="84" t="str">
        <f t="shared" si="764"/>
        <v/>
      </c>
      <c r="O3483" s="128"/>
      <c r="P3483" s="84" t="str">
        <f t="shared" si="765"/>
        <v/>
      </c>
      <c r="Q3483" s="84" t="str">
        <f t="shared" si="762"/>
        <v/>
      </c>
      <c r="R3483" s="84" t="str">
        <f t="shared" si="766"/>
        <v/>
      </c>
      <c r="S3483" s="84" t="str">
        <f t="shared" si="767"/>
        <v/>
      </c>
      <c r="U3483" s="84" t="str">
        <f t="shared" si="768"/>
        <v/>
      </c>
      <c r="W3483" s="108" t="str">
        <f>IF($N3483="", "", SUM($D$11:$D3483))</f>
        <v/>
      </c>
      <c r="X3483" s="111" t="str">
        <f t="shared" si="769"/>
        <v/>
      </c>
      <c r="Y3483" s="114" t="str">
        <f t="shared" si="773"/>
        <v/>
      </c>
      <c r="Z3483" s="111" t="str">
        <f>IF(X3483="", "", X3483-SUM($Z$11:$Z3482))</f>
        <v/>
      </c>
      <c r="AA3483" s="111" t="str">
        <f>IF($Y3483="", "", $Y3483-SUM($AA$11:$AA3482))</f>
        <v/>
      </c>
      <c r="AB3483" s="111" t="str">
        <f t="shared" si="774"/>
        <v/>
      </c>
      <c r="AC3483" s="121" t="str">
        <f t="shared" si="770"/>
        <v/>
      </c>
      <c r="AD3483" s="122" t="str">
        <f t="shared" si="771"/>
        <v/>
      </c>
      <c r="AE3483" s="123" t="str">
        <f t="shared" si="775"/>
        <v/>
      </c>
      <c r="AG3483" s="150" t="str">
        <f t="shared" si="772"/>
        <v/>
      </c>
    </row>
    <row r="3484" spans="1:33" x14ac:dyDescent="0.25">
      <c r="A3484" s="56"/>
      <c r="B3484" s="70"/>
      <c r="C3484" s="76"/>
      <c r="D3484" s="73"/>
      <c r="E3484" s="79"/>
      <c r="F3484" s="56"/>
      <c r="G3484" s="13" t="str">
        <f t="shared" si="763"/>
        <v/>
      </c>
      <c r="H3484" s="56"/>
      <c r="K3484" s="128"/>
      <c r="L3484" s="128"/>
      <c r="M3484" s="128"/>
      <c r="N3484" s="84" t="str">
        <f t="shared" si="764"/>
        <v/>
      </c>
      <c r="O3484" s="128"/>
      <c r="P3484" s="84" t="str">
        <f t="shared" si="765"/>
        <v/>
      </c>
      <c r="Q3484" s="84" t="str">
        <f t="shared" si="762"/>
        <v/>
      </c>
      <c r="R3484" s="84" t="str">
        <f t="shared" si="766"/>
        <v/>
      </c>
      <c r="S3484" s="84" t="str">
        <f t="shared" si="767"/>
        <v/>
      </c>
      <c r="U3484" s="84" t="str">
        <f t="shared" si="768"/>
        <v/>
      </c>
      <c r="W3484" s="108" t="str">
        <f>IF($N3484="", "", SUM($D$11:$D3484))</f>
        <v/>
      </c>
      <c r="X3484" s="111" t="str">
        <f t="shared" si="769"/>
        <v/>
      </c>
      <c r="Y3484" s="114" t="str">
        <f t="shared" si="773"/>
        <v/>
      </c>
      <c r="Z3484" s="111" t="str">
        <f>IF(X3484="", "", X3484-SUM($Z$11:$Z3483))</f>
        <v/>
      </c>
      <c r="AA3484" s="111" t="str">
        <f>IF($Y3484="", "", $Y3484-SUM($AA$11:$AA3483))</f>
        <v/>
      </c>
      <c r="AB3484" s="111" t="str">
        <f t="shared" si="774"/>
        <v/>
      </c>
      <c r="AC3484" s="121" t="str">
        <f t="shared" si="770"/>
        <v/>
      </c>
      <c r="AD3484" s="122" t="str">
        <f t="shared" si="771"/>
        <v/>
      </c>
      <c r="AE3484" s="123" t="str">
        <f t="shared" si="775"/>
        <v/>
      </c>
      <c r="AG3484" s="150" t="str">
        <f t="shared" si="772"/>
        <v/>
      </c>
    </row>
    <row r="3485" spans="1:33" x14ac:dyDescent="0.25">
      <c r="A3485" s="56"/>
      <c r="B3485" s="70"/>
      <c r="C3485" s="76"/>
      <c r="D3485" s="73"/>
      <c r="E3485" s="79"/>
      <c r="F3485" s="56"/>
      <c r="G3485" s="13" t="str">
        <f t="shared" si="763"/>
        <v/>
      </c>
      <c r="H3485" s="56"/>
      <c r="K3485" s="128"/>
      <c r="L3485" s="128"/>
      <c r="M3485" s="128"/>
      <c r="N3485" s="84" t="str">
        <f t="shared" si="764"/>
        <v/>
      </c>
      <c r="O3485" s="128"/>
      <c r="P3485" s="84" t="str">
        <f t="shared" si="765"/>
        <v/>
      </c>
      <c r="Q3485" s="84" t="str">
        <f t="shared" si="762"/>
        <v/>
      </c>
      <c r="R3485" s="84" t="str">
        <f t="shared" si="766"/>
        <v/>
      </c>
      <c r="S3485" s="84" t="str">
        <f t="shared" si="767"/>
        <v/>
      </c>
      <c r="U3485" s="84" t="str">
        <f t="shared" si="768"/>
        <v/>
      </c>
      <c r="W3485" s="108" t="str">
        <f>IF($N3485="", "", SUM($D$11:$D3485))</f>
        <v/>
      </c>
      <c r="X3485" s="111" t="str">
        <f t="shared" si="769"/>
        <v/>
      </c>
      <c r="Y3485" s="114" t="str">
        <f t="shared" si="773"/>
        <v/>
      </c>
      <c r="Z3485" s="111" t="str">
        <f>IF(X3485="", "", X3485-SUM($Z$11:$Z3484))</f>
        <v/>
      </c>
      <c r="AA3485" s="111" t="str">
        <f>IF($Y3485="", "", $Y3485-SUM($AA$11:$AA3484))</f>
        <v/>
      </c>
      <c r="AB3485" s="111" t="str">
        <f t="shared" si="774"/>
        <v/>
      </c>
      <c r="AC3485" s="121" t="str">
        <f t="shared" si="770"/>
        <v/>
      </c>
      <c r="AD3485" s="122" t="str">
        <f t="shared" si="771"/>
        <v/>
      </c>
      <c r="AE3485" s="123" t="str">
        <f t="shared" si="775"/>
        <v/>
      </c>
      <c r="AG3485" s="150" t="str">
        <f t="shared" si="772"/>
        <v/>
      </c>
    </row>
    <row r="3486" spans="1:33" x14ac:dyDescent="0.25">
      <c r="A3486" s="56"/>
      <c r="B3486" s="70"/>
      <c r="C3486" s="76"/>
      <c r="D3486" s="73"/>
      <c r="E3486" s="79"/>
      <c r="F3486" s="56"/>
      <c r="G3486" s="13" t="str">
        <f t="shared" si="763"/>
        <v/>
      </c>
      <c r="H3486" s="56"/>
      <c r="K3486" s="128"/>
      <c r="L3486" s="128"/>
      <c r="M3486" s="128"/>
      <c r="N3486" s="84" t="str">
        <f t="shared" si="764"/>
        <v/>
      </c>
      <c r="O3486" s="128"/>
      <c r="P3486" s="84" t="str">
        <f t="shared" si="765"/>
        <v/>
      </c>
      <c r="Q3486" s="84" t="str">
        <f t="shared" si="762"/>
        <v/>
      </c>
      <c r="R3486" s="84" t="str">
        <f t="shared" si="766"/>
        <v/>
      </c>
      <c r="S3486" s="84" t="str">
        <f t="shared" si="767"/>
        <v/>
      </c>
      <c r="U3486" s="84" t="str">
        <f t="shared" si="768"/>
        <v/>
      </c>
      <c r="W3486" s="108" t="str">
        <f>IF($N3486="", "", SUM($D$11:$D3486))</f>
        <v/>
      </c>
      <c r="X3486" s="111" t="str">
        <f t="shared" si="769"/>
        <v/>
      </c>
      <c r="Y3486" s="114" t="str">
        <f t="shared" si="773"/>
        <v/>
      </c>
      <c r="Z3486" s="111" t="str">
        <f>IF(X3486="", "", X3486-SUM($Z$11:$Z3485))</f>
        <v/>
      </c>
      <c r="AA3486" s="111" t="str">
        <f>IF($Y3486="", "", $Y3486-SUM($AA$11:$AA3485))</f>
        <v/>
      </c>
      <c r="AB3486" s="111" t="str">
        <f t="shared" si="774"/>
        <v/>
      </c>
      <c r="AC3486" s="121" t="str">
        <f t="shared" si="770"/>
        <v/>
      </c>
      <c r="AD3486" s="122" t="str">
        <f t="shared" si="771"/>
        <v/>
      </c>
      <c r="AE3486" s="123" t="str">
        <f t="shared" si="775"/>
        <v/>
      </c>
      <c r="AG3486" s="150" t="str">
        <f t="shared" si="772"/>
        <v/>
      </c>
    </row>
    <row r="3487" spans="1:33" x14ac:dyDescent="0.25">
      <c r="A3487" s="56"/>
      <c r="B3487" s="70"/>
      <c r="C3487" s="76"/>
      <c r="D3487" s="73"/>
      <c r="E3487" s="79"/>
      <c r="F3487" s="56"/>
      <c r="G3487" s="13" t="str">
        <f t="shared" si="763"/>
        <v/>
      </c>
      <c r="H3487" s="56"/>
      <c r="K3487" s="128"/>
      <c r="L3487" s="128"/>
      <c r="M3487" s="128"/>
      <c r="N3487" s="84" t="str">
        <f t="shared" si="764"/>
        <v/>
      </c>
      <c r="O3487" s="128"/>
      <c r="P3487" s="84" t="str">
        <f t="shared" si="765"/>
        <v/>
      </c>
      <c r="Q3487" s="84" t="str">
        <f t="shared" si="762"/>
        <v/>
      </c>
      <c r="R3487" s="84" t="str">
        <f t="shared" si="766"/>
        <v/>
      </c>
      <c r="S3487" s="84" t="str">
        <f t="shared" si="767"/>
        <v/>
      </c>
      <c r="U3487" s="84" t="str">
        <f t="shared" si="768"/>
        <v/>
      </c>
      <c r="W3487" s="108" t="str">
        <f>IF($N3487="", "", SUM($D$11:$D3487))</f>
        <v/>
      </c>
      <c r="X3487" s="111" t="str">
        <f t="shared" si="769"/>
        <v/>
      </c>
      <c r="Y3487" s="114" t="str">
        <f t="shared" si="773"/>
        <v/>
      </c>
      <c r="Z3487" s="111" t="str">
        <f>IF(X3487="", "", X3487-SUM($Z$11:$Z3486))</f>
        <v/>
      </c>
      <c r="AA3487" s="111" t="str">
        <f>IF($Y3487="", "", $Y3487-SUM($AA$11:$AA3486))</f>
        <v/>
      </c>
      <c r="AB3487" s="111" t="str">
        <f t="shared" si="774"/>
        <v/>
      </c>
      <c r="AC3487" s="121" t="str">
        <f t="shared" si="770"/>
        <v/>
      </c>
      <c r="AD3487" s="122" t="str">
        <f t="shared" si="771"/>
        <v/>
      </c>
      <c r="AE3487" s="123" t="str">
        <f t="shared" si="775"/>
        <v/>
      </c>
      <c r="AG3487" s="150" t="str">
        <f t="shared" si="772"/>
        <v/>
      </c>
    </row>
    <row r="3488" spans="1:33" x14ac:dyDescent="0.25">
      <c r="A3488" s="56"/>
      <c r="B3488" s="70"/>
      <c r="C3488" s="76"/>
      <c r="D3488" s="73"/>
      <c r="E3488" s="79"/>
      <c r="F3488" s="56"/>
      <c r="G3488" s="13" t="str">
        <f t="shared" si="763"/>
        <v/>
      </c>
      <c r="H3488" s="56"/>
      <c r="K3488" s="128"/>
      <c r="L3488" s="128"/>
      <c r="M3488" s="128"/>
      <c r="N3488" s="84" t="str">
        <f t="shared" si="764"/>
        <v/>
      </c>
      <c r="O3488" s="128"/>
      <c r="P3488" s="84" t="str">
        <f t="shared" si="765"/>
        <v/>
      </c>
      <c r="Q3488" s="84" t="str">
        <f t="shared" si="762"/>
        <v/>
      </c>
      <c r="R3488" s="84" t="str">
        <f t="shared" si="766"/>
        <v/>
      </c>
      <c r="S3488" s="84" t="str">
        <f t="shared" si="767"/>
        <v/>
      </c>
      <c r="U3488" s="84" t="str">
        <f t="shared" si="768"/>
        <v/>
      </c>
      <c r="W3488" s="108" t="str">
        <f>IF($N3488="", "", SUM($D$11:$D3488))</f>
        <v/>
      </c>
      <c r="X3488" s="111" t="str">
        <f t="shared" si="769"/>
        <v/>
      </c>
      <c r="Y3488" s="114" t="str">
        <f t="shared" si="773"/>
        <v/>
      </c>
      <c r="Z3488" s="111" t="str">
        <f>IF(X3488="", "", X3488-SUM($Z$11:$Z3487))</f>
        <v/>
      </c>
      <c r="AA3488" s="111" t="str">
        <f>IF($Y3488="", "", $Y3488-SUM($AA$11:$AA3487))</f>
        <v/>
      </c>
      <c r="AB3488" s="111" t="str">
        <f t="shared" si="774"/>
        <v/>
      </c>
      <c r="AC3488" s="121" t="str">
        <f t="shared" si="770"/>
        <v/>
      </c>
      <c r="AD3488" s="122" t="str">
        <f t="shared" si="771"/>
        <v/>
      </c>
      <c r="AE3488" s="123" t="str">
        <f t="shared" si="775"/>
        <v/>
      </c>
      <c r="AG3488" s="150" t="str">
        <f t="shared" si="772"/>
        <v/>
      </c>
    </row>
    <row r="3489" spans="1:33" x14ac:dyDescent="0.25">
      <c r="A3489" s="56"/>
      <c r="B3489" s="70"/>
      <c r="C3489" s="76"/>
      <c r="D3489" s="73"/>
      <c r="E3489" s="79"/>
      <c r="F3489" s="56"/>
      <c r="G3489" s="13" t="str">
        <f t="shared" si="763"/>
        <v/>
      </c>
      <c r="H3489" s="56"/>
      <c r="K3489" s="128"/>
      <c r="L3489" s="128"/>
      <c r="M3489" s="128"/>
      <c r="N3489" s="84" t="str">
        <f t="shared" si="764"/>
        <v/>
      </c>
      <c r="O3489" s="128"/>
      <c r="P3489" s="84" t="str">
        <f t="shared" si="765"/>
        <v/>
      </c>
      <c r="Q3489" s="84" t="str">
        <f t="shared" si="762"/>
        <v/>
      </c>
      <c r="R3489" s="84" t="str">
        <f t="shared" si="766"/>
        <v/>
      </c>
      <c r="S3489" s="84" t="str">
        <f t="shared" si="767"/>
        <v/>
      </c>
      <c r="U3489" s="84" t="str">
        <f t="shared" si="768"/>
        <v/>
      </c>
      <c r="W3489" s="108" t="str">
        <f>IF($N3489="", "", SUM($D$11:$D3489))</f>
        <v/>
      </c>
      <c r="X3489" s="111" t="str">
        <f t="shared" si="769"/>
        <v/>
      </c>
      <c r="Y3489" s="114" t="str">
        <f t="shared" si="773"/>
        <v/>
      </c>
      <c r="Z3489" s="111" t="str">
        <f>IF(X3489="", "", X3489-SUM($Z$11:$Z3488))</f>
        <v/>
      </c>
      <c r="AA3489" s="111" t="str">
        <f>IF($Y3489="", "", $Y3489-SUM($AA$11:$AA3488))</f>
        <v/>
      </c>
      <c r="AB3489" s="111" t="str">
        <f t="shared" si="774"/>
        <v/>
      </c>
      <c r="AC3489" s="121" t="str">
        <f t="shared" si="770"/>
        <v/>
      </c>
      <c r="AD3489" s="122" t="str">
        <f t="shared" si="771"/>
        <v/>
      </c>
      <c r="AE3489" s="123" t="str">
        <f t="shared" si="775"/>
        <v/>
      </c>
      <c r="AG3489" s="150" t="str">
        <f t="shared" si="772"/>
        <v/>
      </c>
    </row>
    <row r="3490" spans="1:33" x14ac:dyDescent="0.25">
      <c r="A3490" s="56"/>
      <c r="B3490" s="70"/>
      <c r="C3490" s="76"/>
      <c r="D3490" s="73"/>
      <c r="E3490" s="79"/>
      <c r="F3490" s="56"/>
      <c r="G3490" s="13" t="str">
        <f t="shared" si="763"/>
        <v/>
      </c>
      <c r="H3490" s="56"/>
      <c r="K3490" s="128"/>
      <c r="L3490" s="128"/>
      <c r="M3490" s="128"/>
      <c r="N3490" s="84" t="str">
        <f t="shared" si="764"/>
        <v/>
      </c>
      <c r="O3490" s="128"/>
      <c r="P3490" s="84" t="str">
        <f t="shared" si="765"/>
        <v/>
      </c>
      <c r="Q3490" s="84" t="str">
        <f t="shared" si="762"/>
        <v/>
      </c>
      <c r="R3490" s="84" t="str">
        <f t="shared" si="766"/>
        <v/>
      </c>
      <c r="S3490" s="84" t="str">
        <f t="shared" si="767"/>
        <v/>
      </c>
      <c r="U3490" s="84" t="str">
        <f t="shared" si="768"/>
        <v/>
      </c>
      <c r="W3490" s="108" t="str">
        <f>IF($N3490="", "", SUM($D$11:$D3490))</f>
        <v/>
      </c>
      <c r="X3490" s="111" t="str">
        <f t="shared" si="769"/>
        <v/>
      </c>
      <c r="Y3490" s="114" t="str">
        <f t="shared" si="773"/>
        <v/>
      </c>
      <c r="Z3490" s="111" t="str">
        <f>IF(X3490="", "", X3490-SUM($Z$11:$Z3489))</f>
        <v/>
      </c>
      <c r="AA3490" s="111" t="str">
        <f>IF($Y3490="", "", $Y3490-SUM($AA$11:$AA3489))</f>
        <v/>
      </c>
      <c r="AB3490" s="111" t="str">
        <f t="shared" si="774"/>
        <v/>
      </c>
      <c r="AC3490" s="121" t="str">
        <f t="shared" si="770"/>
        <v/>
      </c>
      <c r="AD3490" s="122" t="str">
        <f t="shared" si="771"/>
        <v/>
      </c>
      <c r="AE3490" s="123" t="str">
        <f t="shared" si="775"/>
        <v/>
      </c>
      <c r="AG3490" s="150" t="str">
        <f t="shared" si="772"/>
        <v/>
      </c>
    </row>
    <row r="3491" spans="1:33" x14ac:dyDescent="0.25">
      <c r="A3491" s="56"/>
      <c r="B3491" s="70"/>
      <c r="C3491" s="76"/>
      <c r="D3491" s="73"/>
      <c r="E3491" s="79"/>
      <c r="F3491" s="56"/>
      <c r="G3491" s="13" t="str">
        <f t="shared" si="763"/>
        <v/>
      </c>
      <c r="H3491" s="56"/>
      <c r="K3491" s="128"/>
      <c r="L3491" s="128"/>
      <c r="M3491" s="128"/>
      <c r="N3491" s="84" t="str">
        <f t="shared" si="764"/>
        <v/>
      </c>
      <c r="O3491" s="128"/>
      <c r="P3491" s="84" t="str">
        <f t="shared" si="765"/>
        <v/>
      </c>
      <c r="Q3491" s="84" t="str">
        <f t="shared" si="762"/>
        <v/>
      </c>
      <c r="R3491" s="84" t="str">
        <f t="shared" si="766"/>
        <v/>
      </c>
      <c r="S3491" s="84" t="str">
        <f t="shared" si="767"/>
        <v/>
      </c>
      <c r="U3491" s="84" t="str">
        <f t="shared" si="768"/>
        <v/>
      </c>
      <c r="W3491" s="108" t="str">
        <f>IF($N3491="", "", SUM($D$11:$D3491))</f>
        <v/>
      </c>
      <c r="X3491" s="111" t="str">
        <f t="shared" si="769"/>
        <v/>
      </c>
      <c r="Y3491" s="114" t="str">
        <f t="shared" si="773"/>
        <v/>
      </c>
      <c r="Z3491" s="111" t="str">
        <f>IF(X3491="", "", X3491-SUM($Z$11:$Z3490))</f>
        <v/>
      </c>
      <c r="AA3491" s="111" t="str">
        <f>IF($Y3491="", "", $Y3491-SUM($AA$11:$AA3490))</f>
        <v/>
      </c>
      <c r="AB3491" s="111" t="str">
        <f t="shared" si="774"/>
        <v/>
      </c>
      <c r="AC3491" s="121" t="str">
        <f t="shared" si="770"/>
        <v/>
      </c>
      <c r="AD3491" s="122" t="str">
        <f t="shared" si="771"/>
        <v/>
      </c>
      <c r="AE3491" s="123" t="str">
        <f t="shared" si="775"/>
        <v/>
      </c>
      <c r="AG3491" s="150" t="str">
        <f t="shared" si="772"/>
        <v/>
      </c>
    </row>
    <row r="3492" spans="1:33" x14ac:dyDescent="0.25">
      <c r="A3492" s="56"/>
      <c r="B3492" s="70"/>
      <c r="C3492" s="76"/>
      <c r="D3492" s="73"/>
      <c r="E3492" s="79"/>
      <c r="F3492" s="56"/>
      <c r="G3492" s="13" t="str">
        <f t="shared" si="763"/>
        <v/>
      </c>
      <c r="H3492" s="56"/>
      <c r="K3492" s="128"/>
      <c r="L3492" s="128"/>
      <c r="M3492" s="128"/>
      <c r="N3492" s="84" t="str">
        <f t="shared" si="764"/>
        <v/>
      </c>
      <c r="O3492" s="128"/>
      <c r="P3492" s="84" t="str">
        <f t="shared" si="765"/>
        <v/>
      </c>
      <c r="Q3492" s="84" t="str">
        <f t="shared" si="762"/>
        <v/>
      </c>
      <c r="R3492" s="84" t="str">
        <f t="shared" si="766"/>
        <v/>
      </c>
      <c r="S3492" s="84" t="str">
        <f t="shared" si="767"/>
        <v/>
      </c>
      <c r="U3492" s="84" t="str">
        <f t="shared" si="768"/>
        <v/>
      </c>
      <c r="W3492" s="108" t="str">
        <f>IF($N3492="", "", SUM($D$11:$D3492))</f>
        <v/>
      </c>
      <c r="X3492" s="111" t="str">
        <f t="shared" si="769"/>
        <v/>
      </c>
      <c r="Y3492" s="114" t="str">
        <f t="shared" si="773"/>
        <v/>
      </c>
      <c r="Z3492" s="111" t="str">
        <f>IF(X3492="", "", X3492-SUM($Z$11:$Z3491))</f>
        <v/>
      </c>
      <c r="AA3492" s="111" t="str">
        <f>IF($Y3492="", "", $Y3492-SUM($AA$11:$AA3491))</f>
        <v/>
      </c>
      <c r="AB3492" s="111" t="str">
        <f t="shared" si="774"/>
        <v/>
      </c>
      <c r="AC3492" s="121" t="str">
        <f t="shared" si="770"/>
        <v/>
      </c>
      <c r="AD3492" s="122" t="str">
        <f t="shared" si="771"/>
        <v/>
      </c>
      <c r="AE3492" s="123" t="str">
        <f t="shared" si="775"/>
        <v/>
      </c>
      <c r="AG3492" s="150" t="str">
        <f t="shared" si="772"/>
        <v/>
      </c>
    </row>
    <row r="3493" spans="1:33" x14ac:dyDescent="0.25">
      <c r="A3493" s="56"/>
      <c r="B3493" s="70"/>
      <c r="C3493" s="76"/>
      <c r="D3493" s="73"/>
      <c r="E3493" s="79"/>
      <c r="F3493" s="56"/>
      <c r="G3493" s="13" t="str">
        <f t="shared" si="763"/>
        <v/>
      </c>
      <c r="H3493" s="56"/>
      <c r="K3493" s="128"/>
      <c r="L3493" s="128"/>
      <c r="M3493" s="128"/>
      <c r="N3493" s="84" t="str">
        <f t="shared" si="764"/>
        <v/>
      </c>
      <c r="O3493" s="128"/>
      <c r="P3493" s="84" t="str">
        <f t="shared" si="765"/>
        <v/>
      </c>
      <c r="Q3493" s="84" t="str">
        <f t="shared" si="762"/>
        <v/>
      </c>
      <c r="R3493" s="84" t="str">
        <f t="shared" si="766"/>
        <v/>
      </c>
      <c r="S3493" s="84" t="str">
        <f t="shared" si="767"/>
        <v/>
      </c>
      <c r="U3493" s="84" t="str">
        <f t="shared" si="768"/>
        <v/>
      </c>
      <c r="W3493" s="108" t="str">
        <f>IF($N3493="", "", SUM($D$11:$D3493))</f>
        <v/>
      </c>
      <c r="X3493" s="111" t="str">
        <f t="shared" si="769"/>
        <v/>
      </c>
      <c r="Y3493" s="114" t="str">
        <f t="shared" si="773"/>
        <v/>
      </c>
      <c r="Z3493" s="111" t="str">
        <f>IF(X3493="", "", X3493-SUM($Z$11:$Z3492))</f>
        <v/>
      </c>
      <c r="AA3493" s="111" t="str">
        <f>IF($Y3493="", "", $Y3493-SUM($AA$11:$AA3492))</f>
        <v/>
      </c>
      <c r="AB3493" s="111" t="str">
        <f t="shared" si="774"/>
        <v/>
      </c>
      <c r="AC3493" s="121" t="str">
        <f t="shared" si="770"/>
        <v/>
      </c>
      <c r="AD3493" s="122" t="str">
        <f t="shared" si="771"/>
        <v/>
      </c>
      <c r="AE3493" s="123" t="str">
        <f t="shared" si="775"/>
        <v/>
      </c>
      <c r="AG3493" s="150" t="str">
        <f t="shared" si="772"/>
        <v/>
      </c>
    </row>
    <row r="3494" spans="1:33" x14ac:dyDescent="0.25">
      <c r="A3494" s="56"/>
      <c r="B3494" s="70"/>
      <c r="C3494" s="76"/>
      <c r="D3494" s="73"/>
      <c r="E3494" s="79"/>
      <c r="F3494" s="56"/>
      <c r="G3494" s="13" t="str">
        <f t="shared" si="763"/>
        <v/>
      </c>
      <c r="H3494" s="56"/>
      <c r="K3494" s="128"/>
      <c r="L3494" s="128"/>
      <c r="M3494" s="128"/>
      <c r="N3494" s="84" t="str">
        <f t="shared" si="764"/>
        <v/>
      </c>
      <c r="O3494" s="128"/>
      <c r="P3494" s="84" t="str">
        <f t="shared" si="765"/>
        <v/>
      </c>
      <c r="Q3494" s="84" t="str">
        <f t="shared" si="762"/>
        <v/>
      </c>
      <c r="R3494" s="84" t="str">
        <f t="shared" si="766"/>
        <v/>
      </c>
      <c r="S3494" s="84" t="str">
        <f t="shared" si="767"/>
        <v/>
      </c>
      <c r="U3494" s="84" t="str">
        <f t="shared" si="768"/>
        <v/>
      </c>
      <c r="W3494" s="108" t="str">
        <f>IF($N3494="", "", SUM($D$11:$D3494))</f>
        <v/>
      </c>
      <c r="X3494" s="111" t="str">
        <f t="shared" si="769"/>
        <v/>
      </c>
      <c r="Y3494" s="114" t="str">
        <f t="shared" si="773"/>
        <v/>
      </c>
      <c r="Z3494" s="111" t="str">
        <f>IF(X3494="", "", X3494-SUM($Z$11:$Z3493))</f>
        <v/>
      </c>
      <c r="AA3494" s="111" t="str">
        <f>IF($Y3494="", "", $Y3494-SUM($AA$11:$AA3493))</f>
        <v/>
      </c>
      <c r="AB3494" s="111" t="str">
        <f t="shared" si="774"/>
        <v/>
      </c>
      <c r="AC3494" s="121" t="str">
        <f t="shared" si="770"/>
        <v/>
      </c>
      <c r="AD3494" s="122" t="str">
        <f t="shared" si="771"/>
        <v/>
      </c>
      <c r="AE3494" s="123" t="str">
        <f t="shared" si="775"/>
        <v/>
      </c>
      <c r="AG3494" s="150" t="str">
        <f t="shared" si="772"/>
        <v/>
      </c>
    </row>
    <row r="3495" spans="1:33" x14ac:dyDescent="0.25">
      <c r="A3495" s="56"/>
      <c r="B3495" s="70"/>
      <c r="C3495" s="76"/>
      <c r="D3495" s="73"/>
      <c r="E3495" s="79"/>
      <c r="F3495" s="56"/>
      <c r="G3495" s="13" t="str">
        <f t="shared" si="763"/>
        <v/>
      </c>
      <c r="H3495" s="56"/>
      <c r="K3495" s="128"/>
      <c r="L3495" s="128"/>
      <c r="M3495" s="128"/>
      <c r="N3495" s="84" t="str">
        <f t="shared" si="764"/>
        <v/>
      </c>
      <c r="O3495" s="128"/>
      <c r="P3495" s="84" t="str">
        <f t="shared" si="765"/>
        <v/>
      </c>
      <c r="Q3495" s="84" t="str">
        <f t="shared" si="762"/>
        <v/>
      </c>
      <c r="R3495" s="84" t="str">
        <f t="shared" si="766"/>
        <v/>
      </c>
      <c r="S3495" s="84" t="str">
        <f t="shared" si="767"/>
        <v/>
      </c>
      <c r="U3495" s="84" t="str">
        <f t="shared" si="768"/>
        <v/>
      </c>
      <c r="W3495" s="108" t="str">
        <f>IF($N3495="", "", SUM($D$11:$D3495))</f>
        <v/>
      </c>
      <c r="X3495" s="111" t="str">
        <f t="shared" si="769"/>
        <v/>
      </c>
      <c r="Y3495" s="114" t="str">
        <f t="shared" si="773"/>
        <v/>
      </c>
      <c r="Z3495" s="111" t="str">
        <f>IF(X3495="", "", X3495-SUM($Z$11:$Z3494))</f>
        <v/>
      </c>
      <c r="AA3495" s="111" t="str">
        <f>IF($Y3495="", "", $Y3495-SUM($AA$11:$AA3494))</f>
        <v/>
      </c>
      <c r="AB3495" s="111" t="str">
        <f t="shared" si="774"/>
        <v/>
      </c>
      <c r="AC3495" s="121" t="str">
        <f t="shared" si="770"/>
        <v/>
      </c>
      <c r="AD3495" s="122" t="str">
        <f t="shared" si="771"/>
        <v/>
      </c>
      <c r="AE3495" s="123" t="str">
        <f t="shared" si="775"/>
        <v/>
      </c>
      <c r="AG3495" s="150" t="str">
        <f t="shared" si="772"/>
        <v/>
      </c>
    </row>
    <row r="3496" spans="1:33" x14ac:dyDescent="0.25">
      <c r="A3496" s="56"/>
      <c r="B3496" s="70"/>
      <c r="C3496" s="76"/>
      <c r="D3496" s="73"/>
      <c r="E3496" s="79"/>
      <c r="F3496" s="56"/>
      <c r="G3496" s="13" t="str">
        <f t="shared" si="763"/>
        <v/>
      </c>
      <c r="H3496" s="56"/>
      <c r="K3496" s="128"/>
      <c r="L3496" s="128"/>
      <c r="M3496" s="128"/>
      <c r="N3496" s="84" t="str">
        <f t="shared" si="764"/>
        <v/>
      </c>
      <c r="O3496" s="128"/>
      <c r="P3496" s="84" t="str">
        <f t="shared" si="765"/>
        <v/>
      </c>
      <c r="Q3496" s="84" t="str">
        <f t="shared" si="762"/>
        <v/>
      </c>
      <c r="R3496" s="84" t="str">
        <f t="shared" si="766"/>
        <v/>
      </c>
      <c r="S3496" s="84" t="str">
        <f t="shared" si="767"/>
        <v/>
      </c>
      <c r="U3496" s="84" t="str">
        <f t="shared" si="768"/>
        <v/>
      </c>
      <c r="W3496" s="108" t="str">
        <f>IF($N3496="", "", SUM($D$11:$D3496))</f>
        <v/>
      </c>
      <c r="X3496" s="111" t="str">
        <f t="shared" si="769"/>
        <v/>
      </c>
      <c r="Y3496" s="114" t="str">
        <f t="shared" si="773"/>
        <v/>
      </c>
      <c r="Z3496" s="111" t="str">
        <f>IF(X3496="", "", X3496-SUM($Z$11:$Z3495))</f>
        <v/>
      </c>
      <c r="AA3496" s="111" t="str">
        <f>IF($Y3496="", "", $Y3496-SUM($AA$11:$AA3495))</f>
        <v/>
      </c>
      <c r="AB3496" s="111" t="str">
        <f t="shared" si="774"/>
        <v/>
      </c>
      <c r="AC3496" s="121" t="str">
        <f t="shared" si="770"/>
        <v/>
      </c>
      <c r="AD3496" s="122" t="str">
        <f t="shared" si="771"/>
        <v/>
      </c>
      <c r="AE3496" s="123" t="str">
        <f t="shared" si="775"/>
        <v/>
      </c>
      <c r="AG3496" s="150" t="str">
        <f t="shared" si="772"/>
        <v/>
      </c>
    </row>
    <row r="3497" spans="1:33" x14ac:dyDescent="0.25">
      <c r="A3497" s="56"/>
      <c r="B3497" s="70"/>
      <c r="C3497" s="76"/>
      <c r="D3497" s="73"/>
      <c r="E3497" s="79"/>
      <c r="F3497" s="56"/>
      <c r="G3497" s="13" t="str">
        <f t="shared" si="763"/>
        <v/>
      </c>
      <c r="H3497" s="56"/>
      <c r="K3497" s="128"/>
      <c r="L3497" s="128"/>
      <c r="M3497" s="128"/>
      <c r="N3497" s="84" t="str">
        <f t="shared" si="764"/>
        <v/>
      </c>
      <c r="O3497" s="128"/>
      <c r="P3497" s="84" t="str">
        <f t="shared" si="765"/>
        <v/>
      </c>
      <c r="Q3497" s="84" t="str">
        <f t="shared" si="762"/>
        <v/>
      </c>
      <c r="R3497" s="84" t="str">
        <f t="shared" si="766"/>
        <v/>
      </c>
      <c r="S3497" s="84" t="str">
        <f t="shared" si="767"/>
        <v/>
      </c>
      <c r="U3497" s="84" t="str">
        <f t="shared" si="768"/>
        <v/>
      </c>
      <c r="W3497" s="108" t="str">
        <f>IF($N3497="", "", SUM($D$11:$D3497))</f>
        <v/>
      </c>
      <c r="X3497" s="111" t="str">
        <f t="shared" si="769"/>
        <v/>
      </c>
      <c r="Y3497" s="114" t="str">
        <f t="shared" si="773"/>
        <v/>
      </c>
      <c r="Z3497" s="111" t="str">
        <f>IF(X3497="", "", X3497-SUM($Z$11:$Z3496))</f>
        <v/>
      </c>
      <c r="AA3497" s="111" t="str">
        <f>IF($Y3497="", "", $Y3497-SUM($AA$11:$AA3496))</f>
        <v/>
      </c>
      <c r="AB3497" s="111" t="str">
        <f t="shared" si="774"/>
        <v/>
      </c>
      <c r="AC3497" s="121" t="str">
        <f t="shared" si="770"/>
        <v/>
      </c>
      <c r="AD3497" s="122" t="str">
        <f t="shared" si="771"/>
        <v/>
      </c>
      <c r="AE3497" s="123" t="str">
        <f t="shared" si="775"/>
        <v/>
      </c>
      <c r="AG3497" s="150" t="str">
        <f t="shared" si="772"/>
        <v/>
      </c>
    </row>
    <row r="3498" spans="1:33" x14ac:dyDescent="0.25">
      <c r="A3498" s="56"/>
      <c r="B3498" s="70"/>
      <c r="C3498" s="76"/>
      <c r="D3498" s="73"/>
      <c r="E3498" s="79"/>
      <c r="F3498" s="56"/>
      <c r="G3498" s="13" t="str">
        <f t="shared" si="763"/>
        <v/>
      </c>
      <c r="H3498" s="56"/>
      <c r="K3498" s="128"/>
      <c r="L3498" s="128"/>
      <c r="M3498" s="128"/>
      <c r="N3498" s="84" t="str">
        <f t="shared" si="764"/>
        <v/>
      </c>
      <c r="O3498" s="128"/>
      <c r="P3498" s="84" t="str">
        <f t="shared" si="765"/>
        <v/>
      </c>
      <c r="Q3498" s="84" t="str">
        <f t="shared" si="762"/>
        <v/>
      </c>
      <c r="R3498" s="84" t="str">
        <f t="shared" si="766"/>
        <v/>
      </c>
      <c r="S3498" s="84" t="str">
        <f t="shared" si="767"/>
        <v/>
      </c>
      <c r="U3498" s="84" t="str">
        <f t="shared" si="768"/>
        <v/>
      </c>
      <c r="W3498" s="108" t="str">
        <f>IF($N3498="", "", SUM($D$11:$D3498))</f>
        <v/>
      </c>
      <c r="X3498" s="111" t="str">
        <f t="shared" si="769"/>
        <v/>
      </c>
      <c r="Y3498" s="114" t="str">
        <f t="shared" si="773"/>
        <v/>
      </c>
      <c r="Z3498" s="111" t="str">
        <f>IF(X3498="", "", X3498-SUM($Z$11:$Z3497))</f>
        <v/>
      </c>
      <c r="AA3498" s="111" t="str">
        <f>IF($Y3498="", "", $Y3498-SUM($AA$11:$AA3497))</f>
        <v/>
      </c>
      <c r="AB3498" s="111" t="str">
        <f t="shared" si="774"/>
        <v/>
      </c>
      <c r="AC3498" s="121" t="str">
        <f t="shared" si="770"/>
        <v/>
      </c>
      <c r="AD3498" s="122" t="str">
        <f t="shared" si="771"/>
        <v/>
      </c>
      <c r="AE3498" s="123" t="str">
        <f t="shared" si="775"/>
        <v/>
      </c>
      <c r="AG3498" s="150" t="str">
        <f t="shared" si="772"/>
        <v/>
      </c>
    </row>
    <row r="3499" spans="1:33" x14ac:dyDescent="0.25">
      <c r="A3499" s="56"/>
      <c r="B3499" s="70"/>
      <c r="C3499" s="76"/>
      <c r="D3499" s="73"/>
      <c r="E3499" s="79"/>
      <c r="F3499" s="56"/>
      <c r="G3499" s="13" t="str">
        <f t="shared" si="763"/>
        <v/>
      </c>
      <c r="H3499" s="56"/>
      <c r="K3499" s="128"/>
      <c r="L3499" s="128"/>
      <c r="M3499" s="128"/>
      <c r="N3499" s="84" t="str">
        <f t="shared" si="764"/>
        <v/>
      </c>
      <c r="O3499" s="128"/>
      <c r="P3499" s="84" t="str">
        <f t="shared" si="765"/>
        <v/>
      </c>
      <c r="Q3499" s="84" t="str">
        <f t="shared" si="762"/>
        <v/>
      </c>
      <c r="R3499" s="84" t="str">
        <f t="shared" si="766"/>
        <v/>
      </c>
      <c r="S3499" s="84" t="str">
        <f t="shared" si="767"/>
        <v/>
      </c>
      <c r="U3499" s="84" t="str">
        <f t="shared" si="768"/>
        <v/>
      </c>
      <c r="W3499" s="108" t="str">
        <f>IF($N3499="", "", SUM($D$11:$D3499))</f>
        <v/>
      </c>
      <c r="X3499" s="111" t="str">
        <f t="shared" si="769"/>
        <v/>
      </c>
      <c r="Y3499" s="114" t="str">
        <f t="shared" si="773"/>
        <v/>
      </c>
      <c r="Z3499" s="111" t="str">
        <f>IF(X3499="", "", X3499-SUM($Z$11:$Z3498))</f>
        <v/>
      </c>
      <c r="AA3499" s="111" t="str">
        <f>IF($Y3499="", "", $Y3499-SUM($AA$11:$AA3498))</f>
        <v/>
      </c>
      <c r="AB3499" s="111" t="str">
        <f t="shared" si="774"/>
        <v/>
      </c>
      <c r="AC3499" s="121" t="str">
        <f t="shared" si="770"/>
        <v/>
      </c>
      <c r="AD3499" s="122" t="str">
        <f t="shared" si="771"/>
        <v/>
      </c>
      <c r="AE3499" s="123" t="str">
        <f t="shared" si="775"/>
        <v/>
      </c>
      <c r="AG3499" s="150" t="str">
        <f t="shared" si="772"/>
        <v/>
      </c>
    </row>
    <row r="3500" spans="1:33" x14ac:dyDescent="0.25">
      <c r="A3500" s="56"/>
      <c r="B3500" s="70"/>
      <c r="C3500" s="76"/>
      <c r="D3500" s="73"/>
      <c r="E3500" s="79"/>
      <c r="F3500" s="56"/>
      <c r="G3500" s="13" t="str">
        <f t="shared" si="763"/>
        <v/>
      </c>
      <c r="H3500" s="56"/>
      <c r="K3500" s="128"/>
      <c r="L3500" s="128"/>
      <c r="M3500" s="128"/>
      <c r="N3500" s="84" t="str">
        <f t="shared" si="764"/>
        <v/>
      </c>
      <c r="O3500" s="128"/>
      <c r="P3500" s="84" t="str">
        <f t="shared" si="765"/>
        <v/>
      </c>
      <c r="Q3500" s="84" t="str">
        <f t="shared" si="762"/>
        <v/>
      </c>
      <c r="R3500" s="84" t="str">
        <f t="shared" si="766"/>
        <v/>
      </c>
      <c r="S3500" s="84" t="str">
        <f t="shared" si="767"/>
        <v/>
      </c>
      <c r="U3500" s="84" t="str">
        <f t="shared" si="768"/>
        <v/>
      </c>
      <c r="W3500" s="108" t="str">
        <f>IF($N3500="", "", SUM($D$11:$D3500))</f>
        <v/>
      </c>
      <c r="X3500" s="111" t="str">
        <f t="shared" si="769"/>
        <v/>
      </c>
      <c r="Y3500" s="114" t="str">
        <f t="shared" si="773"/>
        <v/>
      </c>
      <c r="Z3500" s="111" t="str">
        <f>IF(X3500="", "", X3500-SUM($Z$11:$Z3499))</f>
        <v/>
      </c>
      <c r="AA3500" s="111" t="str">
        <f>IF($Y3500="", "", $Y3500-SUM($AA$11:$AA3499))</f>
        <v/>
      </c>
      <c r="AB3500" s="111" t="str">
        <f t="shared" si="774"/>
        <v/>
      </c>
      <c r="AC3500" s="121" t="str">
        <f t="shared" si="770"/>
        <v/>
      </c>
      <c r="AD3500" s="122" t="str">
        <f t="shared" si="771"/>
        <v/>
      </c>
      <c r="AE3500" s="123" t="str">
        <f t="shared" si="775"/>
        <v/>
      </c>
      <c r="AG3500" s="150" t="str">
        <f t="shared" si="772"/>
        <v/>
      </c>
    </row>
    <row r="3501" spans="1:33" x14ac:dyDescent="0.25">
      <c r="A3501" s="56"/>
      <c r="B3501" s="70"/>
      <c r="C3501" s="76"/>
      <c r="D3501" s="73"/>
      <c r="E3501" s="79"/>
      <c r="F3501" s="56"/>
      <c r="G3501" s="13" t="str">
        <f t="shared" si="763"/>
        <v/>
      </c>
      <c r="H3501" s="56"/>
      <c r="K3501" s="128"/>
      <c r="L3501" s="128"/>
      <c r="M3501" s="128"/>
      <c r="N3501" s="84" t="str">
        <f t="shared" si="764"/>
        <v/>
      </c>
      <c r="O3501" s="128"/>
      <c r="P3501" s="84" t="str">
        <f t="shared" si="765"/>
        <v/>
      </c>
      <c r="Q3501" s="84" t="str">
        <f t="shared" si="762"/>
        <v/>
      </c>
      <c r="R3501" s="84" t="str">
        <f t="shared" si="766"/>
        <v/>
      </c>
      <c r="S3501" s="84" t="str">
        <f t="shared" si="767"/>
        <v/>
      </c>
      <c r="U3501" s="84" t="str">
        <f t="shared" si="768"/>
        <v/>
      </c>
      <c r="W3501" s="108" t="str">
        <f>IF($N3501="", "", SUM($D$11:$D3501))</f>
        <v/>
      </c>
      <c r="X3501" s="111" t="str">
        <f t="shared" si="769"/>
        <v/>
      </c>
      <c r="Y3501" s="114" t="str">
        <f t="shared" si="773"/>
        <v/>
      </c>
      <c r="Z3501" s="111" t="str">
        <f>IF(X3501="", "", X3501-SUM($Z$11:$Z3500))</f>
        <v/>
      </c>
      <c r="AA3501" s="111" t="str">
        <f>IF($Y3501="", "", $Y3501-SUM($AA$11:$AA3500))</f>
        <v/>
      </c>
      <c r="AB3501" s="111" t="str">
        <f t="shared" si="774"/>
        <v/>
      </c>
      <c r="AC3501" s="121" t="str">
        <f t="shared" si="770"/>
        <v/>
      </c>
      <c r="AD3501" s="122" t="str">
        <f t="shared" si="771"/>
        <v/>
      </c>
      <c r="AE3501" s="123" t="str">
        <f t="shared" si="775"/>
        <v/>
      </c>
      <c r="AG3501" s="150" t="str">
        <f t="shared" si="772"/>
        <v/>
      </c>
    </row>
    <row r="3502" spans="1:33" x14ac:dyDescent="0.25">
      <c r="A3502" s="56"/>
      <c r="B3502" s="70"/>
      <c r="C3502" s="76"/>
      <c r="D3502" s="73"/>
      <c r="E3502" s="79"/>
      <c r="F3502" s="56"/>
      <c r="G3502" s="13" t="str">
        <f t="shared" si="763"/>
        <v/>
      </c>
      <c r="H3502" s="56"/>
      <c r="K3502" s="128"/>
      <c r="L3502" s="128"/>
      <c r="M3502" s="128"/>
      <c r="N3502" s="84" t="str">
        <f t="shared" si="764"/>
        <v/>
      </c>
      <c r="O3502" s="128"/>
      <c r="P3502" s="84" t="str">
        <f t="shared" si="765"/>
        <v/>
      </c>
      <c r="Q3502" s="84" t="str">
        <f t="shared" si="762"/>
        <v/>
      </c>
      <c r="R3502" s="84" t="str">
        <f t="shared" si="766"/>
        <v/>
      </c>
      <c r="S3502" s="84" t="str">
        <f t="shared" si="767"/>
        <v/>
      </c>
      <c r="U3502" s="84" t="str">
        <f t="shared" si="768"/>
        <v/>
      </c>
      <c r="W3502" s="108" t="str">
        <f>IF($N3502="", "", SUM($D$11:$D3502))</f>
        <v/>
      </c>
      <c r="X3502" s="111" t="str">
        <f t="shared" si="769"/>
        <v/>
      </c>
      <c r="Y3502" s="114" t="str">
        <f t="shared" si="773"/>
        <v/>
      </c>
      <c r="Z3502" s="111" t="str">
        <f>IF(X3502="", "", X3502-SUM($Z$11:$Z3501))</f>
        <v/>
      </c>
      <c r="AA3502" s="111" t="str">
        <f>IF($Y3502="", "", $Y3502-SUM($AA$11:$AA3501))</f>
        <v/>
      </c>
      <c r="AB3502" s="111" t="str">
        <f t="shared" si="774"/>
        <v/>
      </c>
      <c r="AC3502" s="121" t="str">
        <f t="shared" si="770"/>
        <v/>
      </c>
      <c r="AD3502" s="122" t="str">
        <f t="shared" si="771"/>
        <v/>
      </c>
      <c r="AE3502" s="123" t="str">
        <f t="shared" si="775"/>
        <v/>
      </c>
      <c r="AG3502" s="150" t="str">
        <f t="shared" si="772"/>
        <v/>
      </c>
    </row>
    <row r="3503" spans="1:33" x14ac:dyDescent="0.25">
      <c r="A3503" s="56"/>
      <c r="B3503" s="70"/>
      <c r="C3503" s="76"/>
      <c r="D3503" s="73"/>
      <c r="E3503" s="79"/>
      <c r="F3503" s="56"/>
      <c r="G3503" s="13" t="str">
        <f t="shared" si="763"/>
        <v/>
      </c>
      <c r="H3503" s="56"/>
      <c r="K3503" s="128"/>
      <c r="L3503" s="128"/>
      <c r="M3503" s="128"/>
      <c r="N3503" s="84" t="str">
        <f t="shared" si="764"/>
        <v/>
      </c>
      <c r="O3503" s="128"/>
      <c r="P3503" s="84" t="str">
        <f t="shared" si="765"/>
        <v/>
      </c>
      <c r="Q3503" s="84" t="str">
        <f t="shared" si="762"/>
        <v/>
      </c>
      <c r="R3503" s="84" t="str">
        <f t="shared" si="766"/>
        <v/>
      </c>
      <c r="S3503" s="84" t="str">
        <f t="shared" si="767"/>
        <v/>
      </c>
      <c r="U3503" s="84" t="str">
        <f t="shared" si="768"/>
        <v/>
      </c>
      <c r="W3503" s="108" t="str">
        <f>IF($N3503="", "", SUM($D$11:$D3503))</f>
        <v/>
      </c>
      <c r="X3503" s="111" t="str">
        <f t="shared" si="769"/>
        <v/>
      </c>
      <c r="Y3503" s="114" t="str">
        <f t="shared" si="773"/>
        <v/>
      </c>
      <c r="Z3503" s="111" t="str">
        <f>IF(X3503="", "", X3503-SUM($Z$11:$Z3502))</f>
        <v/>
      </c>
      <c r="AA3503" s="111" t="str">
        <f>IF($Y3503="", "", $Y3503-SUM($AA$11:$AA3502))</f>
        <v/>
      </c>
      <c r="AB3503" s="111" t="str">
        <f t="shared" si="774"/>
        <v/>
      </c>
      <c r="AC3503" s="121" t="str">
        <f t="shared" si="770"/>
        <v/>
      </c>
      <c r="AD3503" s="122" t="str">
        <f t="shared" si="771"/>
        <v/>
      </c>
      <c r="AE3503" s="123" t="str">
        <f t="shared" si="775"/>
        <v/>
      </c>
      <c r="AG3503" s="150" t="str">
        <f t="shared" si="772"/>
        <v/>
      </c>
    </row>
    <row r="3504" spans="1:33" x14ac:dyDescent="0.25">
      <c r="A3504" s="56"/>
      <c r="B3504" s="70"/>
      <c r="C3504" s="76"/>
      <c r="D3504" s="73"/>
      <c r="E3504" s="79"/>
      <c r="F3504" s="56"/>
      <c r="G3504" s="13" t="str">
        <f t="shared" si="763"/>
        <v/>
      </c>
      <c r="H3504" s="56"/>
      <c r="K3504" s="128"/>
      <c r="L3504" s="128"/>
      <c r="M3504" s="128"/>
      <c r="N3504" s="84" t="str">
        <f t="shared" si="764"/>
        <v/>
      </c>
      <c r="O3504" s="128"/>
      <c r="P3504" s="84" t="str">
        <f t="shared" si="765"/>
        <v/>
      </c>
      <c r="Q3504" s="84" t="str">
        <f t="shared" si="762"/>
        <v/>
      </c>
      <c r="R3504" s="84" t="str">
        <f t="shared" si="766"/>
        <v/>
      </c>
      <c r="S3504" s="84" t="str">
        <f t="shared" si="767"/>
        <v/>
      </c>
      <c r="U3504" s="84" t="str">
        <f t="shared" si="768"/>
        <v/>
      </c>
      <c r="W3504" s="108" t="str">
        <f>IF($N3504="", "", SUM($D$11:$D3504))</f>
        <v/>
      </c>
      <c r="X3504" s="111" t="str">
        <f t="shared" si="769"/>
        <v/>
      </c>
      <c r="Y3504" s="114" t="str">
        <f t="shared" si="773"/>
        <v/>
      </c>
      <c r="Z3504" s="111" t="str">
        <f>IF(X3504="", "", X3504-SUM($Z$11:$Z3503))</f>
        <v/>
      </c>
      <c r="AA3504" s="111" t="str">
        <f>IF($Y3504="", "", $Y3504-SUM($AA$11:$AA3503))</f>
        <v/>
      </c>
      <c r="AB3504" s="111" t="str">
        <f t="shared" si="774"/>
        <v/>
      </c>
      <c r="AC3504" s="121" t="str">
        <f t="shared" si="770"/>
        <v/>
      </c>
      <c r="AD3504" s="122" t="str">
        <f t="shared" si="771"/>
        <v/>
      </c>
      <c r="AE3504" s="123" t="str">
        <f t="shared" si="775"/>
        <v/>
      </c>
      <c r="AG3504" s="150" t="str">
        <f t="shared" si="772"/>
        <v/>
      </c>
    </row>
    <row r="3505" spans="1:33" x14ac:dyDescent="0.25">
      <c r="A3505" s="56"/>
      <c r="B3505" s="70"/>
      <c r="C3505" s="76"/>
      <c r="D3505" s="73"/>
      <c r="E3505" s="79"/>
      <c r="F3505" s="56"/>
      <c r="G3505" s="13" t="str">
        <f t="shared" si="763"/>
        <v/>
      </c>
      <c r="H3505" s="56"/>
      <c r="K3505" s="128"/>
      <c r="L3505" s="128"/>
      <c r="M3505" s="128"/>
      <c r="N3505" s="84" t="str">
        <f t="shared" si="764"/>
        <v/>
      </c>
      <c r="O3505" s="128"/>
      <c r="P3505" s="84" t="str">
        <f t="shared" si="765"/>
        <v/>
      </c>
      <c r="Q3505" s="84" t="str">
        <f t="shared" si="762"/>
        <v/>
      </c>
      <c r="R3505" s="84" t="str">
        <f t="shared" si="766"/>
        <v/>
      </c>
      <c r="S3505" s="84" t="str">
        <f t="shared" si="767"/>
        <v/>
      </c>
      <c r="U3505" s="84" t="str">
        <f t="shared" si="768"/>
        <v/>
      </c>
      <c r="W3505" s="108" t="str">
        <f>IF($N3505="", "", SUM($D$11:$D3505))</f>
        <v/>
      </c>
      <c r="X3505" s="111" t="str">
        <f t="shared" si="769"/>
        <v/>
      </c>
      <c r="Y3505" s="114" t="str">
        <f t="shared" si="773"/>
        <v/>
      </c>
      <c r="Z3505" s="111" t="str">
        <f>IF(X3505="", "", X3505-SUM($Z$11:$Z3504))</f>
        <v/>
      </c>
      <c r="AA3505" s="111" t="str">
        <f>IF($Y3505="", "", $Y3505-SUM($AA$11:$AA3504))</f>
        <v/>
      </c>
      <c r="AB3505" s="111" t="str">
        <f t="shared" si="774"/>
        <v/>
      </c>
      <c r="AC3505" s="121" t="str">
        <f t="shared" si="770"/>
        <v/>
      </c>
      <c r="AD3505" s="122" t="str">
        <f t="shared" si="771"/>
        <v/>
      </c>
      <c r="AE3505" s="123" t="str">
        <f t="shared" si="775"/>
        <v/>
      </c>
      <c r="AG3505" s="150" t="str">
        <f t="shared" si="772"/>
        <v/>
      </c>
    </row>
    <row r="3506" spans="1:33" x14ac:dyDescent="0.25">
      <c r="A3506" s="56"/>
      <c r="B3506" s="70"/>
      <c r="C3506" s="76"/>
      <c r="D3506" s="73"/>
      <c r="E3506" s="79"/>
      <c r="F3506" s="56"/>
      <c r="G3506" s="13" t="str">
        <f t="shared" si="763"/>
        <v/>
      </c>
      <c r="H3506" s="56"/>
      <c r="K3506" s="128"/>
      <c r="L3506" s="128"/>
      <c r="M3506" s="128"/>
      <c r="N3506" s="84" t="str">
        <f t="shared" si="764"/>
        <v/>
      </c>
      <c r="O3506" s="128"/>
      <c r="P3506" s="84" t="str">
        <f t="shared" si="765"/>
        <v/>
      </c>
      <c r="Q3506" s="84" t="str">
        <f t="shared" si="762"/>
        <v/>
      </c>
      <c r="R3506" s="84" t="str">
        <f t="shared" si="766"/>
        <v/>
      </c>
      <c r="S3506" s="84" t="str">
        <f t="shared" si="767"/>
        <v/>
      </c>
      <c r="U3506" s="84" t="str">
        <f t="shared" si="768"/>
        <v/>
      </c>
      <c r="W3506" s="108" t="str">
        <f>IF($N3506="", "", SUM($D$11:$D3506))</f>
        <v/>
      </c>
      <c r="X3506" s="111" t="str">
        <f t="shared" si="769"/>
        <v/>
      </c>
      <c r="Y3506" s="114" t="str">
        <f t="shared" si="773"/>
        <v/>
      </c>
      <c r="Z3506" s="111" t="str">
        <f>IF(X3506="", "", X3506-SUM($Z$11:$Z3505))</f>
        <v/>
      </c>
      <c r="AA3506" s="111" t="str">
        <f>IF($Y3506="", "", $Y3506-SUM($AA$11:$AA3505))</f>
        <v/>
      </c>
      <c r="AB3506" s="111" t="str">
        <f t="shared" si="774"/>
        <v/>
      </c>
      <c r="AC3506" s="121" t="str">
        <f t="shared" si="770"/>
        <v/>
      </c>
      <c r="AD3506" s="122" t="str">
        <f t="shared" si="771"/>
        <v/>
      </c>
      <c r="AE3506" s="123" t="str">
        <f t="shared" si="775"/>
        <v/>
      </c>
      <c r="AG3506" s="150" t="str">
        <f t="shared" si="772"/>
        <v/>
      </c>
    </row>
    <row r="3507" spans="1:33" x14ac:dyDescent="0.25">
      <c r="A3507" s="56"/>
      <c r="B3507" s="70"/>
      <c r="C3507" s="76"/>
      <c r="D3507" s="73"/>
      <c r="E3507" s="79"/>
      <c r="F3507" s="56"/>
      <c r="G3507" s="13" t="str">
        <f t="shared" si="763"/>
        <v/>
      </c>
      <c r="H3507" s="56"/>
      <c r="K3507" s="128"/>
      <c r="L3507" s="128"/>
      <c r="M3507" s="128"/>
      <c r="N3507" s="84" t="str">
        <f t="shared" si="764"/>
        <v/>
      </c>
      <c r="O3507" s="128"/>
      <c r="P3507" s="84" t="str">
        <f t="shared" si="765"/>
        <v/>
      </c>
      <c r="Q3507" s="84" t="str">
        <f t="shared" si="762"/>
        <v/>
      </c>
      <c r="R3507" s="84" t="str">
        <f t="shared" si="766"/>
        <v/>
      </c>
      <c r="S3507" s="84" t="str">
        <f t="shared" si="767"/>
        <v/>
      </c>
      <c r="U3507" s="84" t="str">
        <f t="shared" si="768"/>
        <v/>
      </c>
      <c r="W3507" s="108" t="str">
        <f>IF($N3507="", "", SUM($D$11:$D3507))</f>
        <v/>
      </c>
      <c r="X3507" s="111" t="str">
        <f t="shared" si="769"/>
        <v/>
      </c>
      <c r="Y3507" s="114" t="str">
        <f t="shared" si="773"/>
        <v/>
      </c>
      <c r="Z3507" s="111" t="str">
        <f>IF(X3507="", "", X3507-SUM($Z$11:$Z3506))</f>
        <v/>
      </c>
      <c r="AA3507" s="111" t="str">
        <f>IF($Y3507="", "", $Y3507-SUM($AA$11:$AA3506))</f>
        <v/>
      </c>
      <c r="AB3507" s="111" t="str">
        <f t="shared" si="774"/>
        <v/>
      </c>
      <c r="AC3507" s="121" t="str">
        <f t="shared" si="770"/>
        <v/>
      </c>
      <c r="AD3507" s="122" t="str">
        <f t="shared" si="771"/>
        <v/>
      </c>
      <c r="AE3507" s="123" t="str">
        <f t="shared" si="775"/>
        <v/>
      </c>
      <c r="AG3507" s="150" t="str">
        <f t="shared" si="772"/>
        <v/>
      </c>
    </row>
    <row r="3508" spans="1:33" x14ac:dyDescent="0.25">
      <c r="A3508" s="56"/>
      <c r="B3508" s="70"/>
      <c r="C3508" s="76"/>
      <c r="D3508" s="73"/>
      <c r="E3508" s="79"/>
      <c r="F3508" s="56"/>
      <c r="G3508" s="13" t="str">
        <f t="shared" si="763"/>
        <v/>
      </c>
      <c r="H3508" s="56"/>
      <c r="K3508" s="128"/>
      <c r="L3508" s="128"/>
      <c r="M3508" s="128"/>
      <c r="N3508" s="84" t="str">
        <f t="shared" si="764"/>
        <v/>
      </c>
      <c r="O3508" s="128"/>
      <c r="P3508" s="84" t="str">
        <f t="shared" si="765"/>
        <v/>
      </c>
      <c r="Q3508" s="84" t="str">
        <f t="shared" si="762"/>
        <v/>
      </c>
      <c r="R3508" s="84" t="str">
        <f t="shared" si="766"/>
        <v/>
      </c>
      <c r="S3508" s="84" t="str">
        <f t="shared" si="767"/>
        <v/>
      </c>
      <c r="U3508" s="84" t="str">
        <f t="shared" si="768"/>
        <v/>
      </c>
      <c r="W3508" s="108" t="str">
        <f>IF($N3508="", "", SUM($D$11:$D3508))</f>
        <v/>
      </c>
      <c r="X3508" s="111" t="str">
        <f t="shared" si="769"/>
        <v/>
      </c>
      <c r="Y3508" s="114" t="str">
        <f t="shared" si="773"/>
        <v/>
      </c>
      <c r="Z3508" s="111" t="str">
        <f>IF(X3508="", "", X3508-SUM($Z$11:$Z3507))</f>
        <v/>
      </c>
      <c r="AA3508" s="111" t="str">
        <f>IF($Y3508="", "", $Y3508-SUM($AA$11:$AA3507))</f>
        <v/>
      </c>
      <c r="AB3508" s="111" t="str">
        <f t="shared" si="774"/>
        <v/>
      </c>
      <c r="AC3508" s="121" t="str">
        <f t="shared" si="770"/>
        <v/>
      </c>
      <c r="AD3508" s="122" t="str">
        <f t="shared" si="771"/>
        <v/>
      </c>
      <c r="AE3508" s="123" t="str">
        <f t="shared" si="775"/>
        <v/>
      </c>
      <c r="AG3508" s="150" t="str">
        <f t="shared" si="772"/>
        <v/>
      </c>
    </row>
    <row r="3509" spans="1:33" x14ac:dyDescent="0.25">
      <c r="A3509" s="56"/>
      <c r="B3509" s="70"/>
      <c r="C3509" s="76"/>
      <c r="D3509" s="73"/>
      <c r="E3509" s="79"/>
      <c r="F3509" s="56"/>
      <c r="G3509" s="13" t="str">
        <f t="shared" si="763"/>
        <v/>
      </c>
      <c r="H3509" s="56"/>
      <c r="K3509" s="128"/>
      <c r="L3509" s="128"/>
      <c r="M3509" s="128"/>
      <c r="N3509" s="84" t="str">
        <f t="shared" si="764"/>
        <v/>
      </c>
      <c r="O3509" s="128"/>
      <c r="P3509" s="84" t="str">
        <f t="shared" si="765"/>
        <v/>
      </c>
      <c r="Q3509" s="84" t="str">
        <f t="shared" si="762"/>
        <v/>
      </c>
      <c r="R3509" s="84" t="str">
        <f t="shared" si="766"/>
        <v/>
      </c>
      <c r="S3509" s="84" t="str">
        <f t="shared" si="767"/>
        <v/>
      </c>
      <c r="U3509" s="84" t="str">
        <f t="shared" si="768"/>
        <v/>
      </c>
      <c r="W3509" s="108" t="str">
        <f>IF($N3509="", "", SUM($D$11:$D3509))</f>
        <v/>
      </c>
      <c r="X3509" s="111" t="str">
        <f t="shared" si="769"/>
        <v/>
      </c>
      <c r="Y3509" s="114" t="str">
        <f t="shared" si="773"/>
        <v/>
      </c>
      <c r="Z3509" s="111" t="str">
        <f>IF(X3509="", "", X3509-SUM($Z$11:$Z3508))</f>
        <v/>
      </c>
      <c r="AA3509" s="111" t="str">
        <f>IF($Y3509="", "", $Y3509-SUM($AA$11:$AA3508))</f>
        <v/>
      </c>
      <c r="AB3509" s="111" t="str">
        <f t="shared" si="774"/>
        <v/>
      </c>
      <c r="AC3509" s="121" t="str">
        <f t="shared" si="770"/>
        <v/>
      </c>
      <c r="AD3509" s="122" t="str">
        <f t="shared" si="771"/>
        <v/>
      </c>
      <c r="AE3509" s="123" t="str">
        <f t="shared" si="775"/>
        <v/>
      </c>
      <c r="AG3509" s="150" t="str">
        <f t="shared" si="772"/>
        <v/>
      </c>
    </row>
    <row r="3510" spans="1:33" x14ac:dyDescent="0.25">
      <c r="A3510" s="56"/>
      <c r="B3510" s="70"/>
      <c r="C3510" s="76"/>
      <c r="D3510" s="73"/>
      <c r="E3510" s="79"/>
      <c r="F3510" s="56"/>
      <c r="G3510" s="13" t="str">
        <f t="shared" si="763"/>
        <v/>
      </c>
      <c r="H3510" s="56"/>
      <c r="K3510" s="128"/>
      <c r="L3510" s="128"/>
      <c r="M3510" s="128"/>
      <c r="N3510" s="84" t="str">
        <f t="shared" si="764"/>
        <v/>
      </c>
      <c r="O3510" s="128"/>
      <c r="P3510" s="84" t="str">
        <f t="shared" si="765"/>
        <v/>
      </c>
      <c r="Q3510" s="84" t="str">
        <f t="shared" si="762"/>
        <v/>
      </c>
      <c r="R3510" s="84" t="str">
        <f t="shared" si="766"/>
        <v/>
      </c>
      <c r="S3510" s="84" t="str">
        <f t="shared" si="767"/>
        <v/>
      </c>
      <c r="U3510" s="84" t="str">
        <f t="shared" si="768"/>
        <v/>
      </c>
      <c r="W3510" s="108" t="str">
        <f>IF($N3510="", "", SUM($D$11:$D3510))</f>
        <v/>
      </c>
      <c r="X3510" s="111" t="str">
        <f t="shared" si="769"/>
        <v/>
      </c>
      <c r="Y3510" s="114" t="str">
        <f t="shared" si="773"/>
        <v/>
      </c>
      <c r="Z3510" s="111" t="str">
        <f>IF(X3510="", "", X3510-SUM($Z$11:$Z3509))</f>
        <v/>
      </c>
      <c r="AA3510" s="111" t="str">
        <f>IF($Y3510="", "", $Y3510-SUM($AA$11:$AA3509))</f>
        <v/>
      </c>
      <c r="AB3510" s="111" t="str">
        <f t="shared" si="774"/>
        <v/>
      </c>
      <c r="AC3510" s="121" t="str">
        <f t="shared" si="770"/>
        <v/>
      </c>
      <c r="AD3510" s="122" t="str">
        <f t="shared" si="771"/>
        <v/>
      </c>
      <c r="AE3510" s="123" t="str">
        <f t="shared" si="775"/>
        <v/>
      </c>
      <c r="AG3510" s="150" t="str">
        <f t="shared" si="772"/>
        <v/>
      </c>
    </row>
    <row r="3511" spans="1:33" x14ac:dyDescent="0.25">
      <c r="A3511" s="56"/>
      <c r="B3511" s="70"/>
      <c r="C3511" s="76"/>
      <c r="D3511" s="73"/>
      <c r="E3511" s="79"/>
      <c r="F3511" s="56"/>
      <c r="G3511" s="13" t="str">
        <f t="shared" si="763"/>
        <v/>
      </c>
      <c r="H3511" s="56"/>
      <c r="K3511" s="128"/>
      <c r="L3511" s="128"/>
      <c r="M3511" s="128"/>
      <c r="N3511" s="84" t="str">
        <f t="shared" si="764"/>
        <v/>
      </c>
      <c r="O3511" s="128"/>
      <c r="P3511" s="84" t="str">
        <f t="shared" si="765"/>
        <v/>
      </c>
      <c r="Q3511" s="84" t="str">
        <f t="shared" si="762"/>
        <v/>
      </c>
      <c r="R3511" s="84" t="str">
        <f t="shared" si="766"/>
        <v/>
      </c>
      <c r="S3511" s="84" t="str">
        <f t="shared" si="767"/>
        <v/>
      </c>
      <c r="U3511" s="84" t="str">
        <f t="shared" si="768"/>
        <v/>
      </c>
      <c r="W3511" s="108" t="str">
        <f>IF($N3511="", "", SUM($D$11:$D3511))</f>
        <v/>
      </c>
      <c r="X3511" s="111" t="str">
        <f t="shared" si="769"/>
        <v/>
      </c>
      <c r="Y3511" s="114" t="str">
        <f t="shared" si="773"/>
        <v/>
      </c>
      <c r="Z3511" s="111" t="str">
        <f>IF(X3511="", "", X3511-SUM($Z$11:$Z3510))</f>
        <v/>
      </c>
      <c r="AA3511" s="111" t="str">
        <f>IF($Y3511="", "", $Y3511-SUM($AA$11:$AA3510))</f>
        <v/>
      </c>
      <c r="AB3511" s="111" t="str">
        <f t="shared" si="774"/>
        <v/>
      </c>
      <c r="AC3511" s="121" t="str">
        <f t="shared" si="770"/>
        <v/>
      </c>
      <c r="AD3511" s="122" t="str">
        <f t="shared" si="771"/>
        <v/>
      </c>
      <c r="AE3511" s="123" t="str">
        <f t="shared" si="775"/>
        <v/>
      </c>
      <c r="AG3511" s="150" t="str">
        <f t="shared" si="772"/>
        <v/>
      </c>
    </row>
    <row r="3512" spans="1:33" x14ac:dyDescent="0.25">
      <c r="A3512" s="56"/>
      <c r="B3512" s="70"/>
      <c r="C3512" s="76"/>
      <c r="D3512" s="73"/>
      <c r="E3512" s="79"/>
      <c r="F3512" s="56"/>
      <c r="G3512" s="13" t="str">
        <f t="shared" si="763"/>
        <v/>
      </c>
      <c r="H3512" s="56"/>
      <c r="K3512" s="128"/>
      <c r="L3512" s="128"/>
      <c r="M3512" s="128"/>
      <c r="N3512" s="84" t="str">
        <f t="shared" si="764"/>
        <v/>
      </c>
      <c r="O3512" s="128"/>
      <c r="P3512" s="84" t="str">
        <f t="shared" si="765"/>
        <v/>
      </c>
      <c r="Q3512" s="84" t="str">
        <f t="shared" si="762"/>
        <v/>
      </c>
      <c r="R3512" s="84" t="str">
        <f t="shared" si="766"/>
        <v/>
      </c>
      <c r="S3512" s="84" t="str">
        <f t="shared" si="767"/>
        <v/>
      </c>
      <c r="U3512" s="84" t="str">
        <f t="shared" si="768"/>
        <v/>
      </c>
      <c r="W3512" s="108" t="str">
        <f>IF($N3512="", "", SUM($D$11:$D3512))</f>
        <v/>
      </c>
      <c r="X3512" s="111" t="str">
        <f t="shared" si="769"/>
        <v/>
      </c>
      <c r="Y3512" s="114" t="str">
        <f t="shared" si="773"/>
        <v/>
      </c>
      <c r="Z3512" s="111" t="str">
        <f>IF(X3512="", "", X3512-SUM($Z$11:$Z3511))</f>
        <v/>
      </c>
      <c r="AA3512" s="111" t="str">
        <f>IF($Y3512="", "", $Y3512-SUM($AA$11:$AA3511))</f>
        <v/>
      </c>
      <c r="AB3512" s="111" t="str">
        <f t="shared" si="774"/>
        <v/>
      </c>
      <c r="AC3512" s="121" t="str">
        <f t="shared" si="770"/>
        <v/>
      </c>
      <c r="AD3512" s="122" t="str">
        <f t="shared" si="771"/>
        <v/>
      </c>
      <c r="AE3512" s="123" t="str">
        <f t="shared" si="775"/>
        <v/>
      </c>
      <c r="AG3512" s="150" t="str">
        <f t="shared" si="772"/>
        <v/>
      </c>
    </row>
    <row r="3513" spans="1:33" x14ac:dyDescent="0.25">
      <c r="A3513" s="56"/>
      <c r="B3513" s="70"/>
      <c r="C3513" s="76"/>
      <c r="D3513" s="73"/>
      <c r="E3513" s="79"/>
      <c r="F3513" s="56"/>
      <c r="G3513" s="13" t="str">
        <f t="shared" si="763"/>
        <v/>
      </c>
      <c r="H3513" s="56"/>
      <c r="K3513" s="128"/>
      <c r="L3513" s="128"/>
      <c r="M3513" s="128"/>
      <c r="N3513" s="84" t="str">
        <f t="shared" si="764"/>
        <v/>
      </c>
      <c r="O3513" s="128"/>
      <c r="P3513" s="84" t="str">
        <f t="shared" si="765"/>
        <v/>
      </c>
      <c r="Q3513" s="84" t="str">
        <f t="shared" si="762"/>
        <v/>
      </c>
      <c r="R3513" s="84" t="str">
        <f t="shared" si="766"/>
        <v/>
      </c>
      <c r="S3513" s="84" t="str">
        <f t="shared" si="767"/>
        <v/>
      </c>
      <c r="U3513" s="84" t="str">
        <f t="shared" si="768"/>
        <v/>
      </c>
      <c r="W3513" s="108" t="str">
        <f>IF($N3513="", "", SUM($D$11:$D3513))</f>
        <v/>
      </c>
      <c r="X3513" s="111" t="str">
        <f t="shared" si="769"/>
        <v/>
      </c>
      <c r="Y3513" s="114" t="str">
        <f t="shared" si="773"/>
        <v/>
      </c>
      <c r="Z3513" s="111" t="str">
        <f>IF(X3513="", "", X3513-SUM($Z$11:$Z3512))</f>
        <v/>
      </c>
      <c r="AA3513" s="111" t="str">
        <f>IF($Y3513="", "", $Y3513-SUM($AA$11:$AA3512))</f>
        <v/>
      </c>
      <c r="AB3513" s="111" t="str">
        <f t="shared" si="774"/>
        <v/>
      </c>
      <c r="AC3513" s="121" t="str">
        <f t="shared" si="770"/>
        <v/>
      </c>
      <c r="AD3513" s="122" t="str">
        <f t="shared" si="771"/>
        <v/>
      </c>
      <c r="AE3513" s="123" t="str">
        <f t="shared" si="775"/>
        <v/>
      </c>
      <c r="AG3513" s="150" t="str">
        <f t="shared" si="772"/>
        <v/>
      </c>
    </row>
    <row r="3514" spans="1:33" x14ac:dyDescent="0.25">
      <c r="A3514" s="56"/>
      <c r="B3514" s="70"/>
      <c r="C3514" s="76"/>
      <c r="D3514" s="73"/>
      <c r="E3514" s="79"/>
      <c r="F3514" s="56"/>
      <c r="G3514" s="13" t="str">
        <f t="shared" si="763"/>
        <v/>
      </c>
      <c r="H3514" s="56"/>
      <c r="K3514" s="128"/>
      <c r="L3514" s="128"/>
      <c r="M3514" s="128"/>
      <c r="N3514" s="84" t="str">
        <f t="shared" si="764"/>
        <v/>
      </c>
      <c r="O3514" s="128"/>
      <c r="P3514" s="84" t="str">
        <f t="shared" si="765"/>
        <v/>
      </c>
      <c r="Q3514" s="84" t="str">
        <f t="shared" si="762"/>
        <v/>
      </c>
      <c r="R3514" s="84" t="str">
        <f t="shared" si="766"/>
        <v/>
      </c>
      <c r="S3514" s="84" t="str">
        <f t="shared" si="767"/>
        <v/>
      </c>
      <c r="U3514" s="84" t="str">
        <f t="shared" si="768"/>
        <v/>
      </c>
      <c r="W3514" s="108" t="str">
        <f>IF($N3514="", "", SUM($D$11:$D3514))</f>
        <v/>
      </c>
      <c r="X3514" s="111" t="str">
        <f t="shared" si="769"/>
        <v/>
      </c>
      <c r="Y3514" s="114" t="str">
        <f t="shared" si="773"/>
        <v/>
      </c>
      <c r="Z3514" s="111" t="str">
        <f>IF(X3514="", "", X3514-SUM($Z$11:$Z3513))</f>
        <v/>
      </c>
      <c r="AA3514" s="111" t="str">
        <f>IF($Y3514="", "", $Y3514-SUM($AA$11:$AA3513))</f>
        <v/>
      </c>
      <c r="AB3514" s="111" t="str">
        <f t="shared" si="774"/>
        <v/>
      </c>
      <c r="AC3514" s="121" t="str">
        <f t="shared" si="770"/>
        <v/>
      </c>
      <c r="AD3514" s="122" t="str">
        <f t="shared" si="771"/>
        <v/>
      </c>
      <c r="AE3514" s="123" t="str">
        <f t="shared" si="775"/>
        <v/>
      </c>
      <c r="AG3514" s="150" t="str">
        <f t="shared" si="772"/>
        <v/>
      </c>
    </row>
    <row r="3515" spans="1:33" x14ac:dyDescent="0.25">
      <c r="A3515" s="56"/>
      <c r="B3515" s="70"/>
      <c r="C3515" s="76"/>
      <c r="D3515" s="73"/>
      <c r="E3515" s="79"/>
      <c r="F3515" s="56"/>
      <c r="G3515" s="13" t="str">
        <f t="shared" si="763"/>
        <v/>
      </c>
      <c r="H3515" s="56"/>
      <c r="K3515" s="128"/>
      <c r="L3515" s="128"/>
      <c r="M3515" s="128"/>
      <c r="N3515" s="84" t="str">
        <f t="shared" si="764"/>
        <v/>
      </c>
      <c r="O3515" s="128"/>
      <c r="P3515" s="84" t="str">
        <f t="shared" si="765"/>
        <v/>
      </c>
      <c r="Q3515" s="84" t="str">
        <f t="shared" si="762"/>
        <v/>
      </c>
      <c r="R3515" s="84" t="str">
        <f t="shared" si="766"/>
        <v/>
      </c>
      <c r="S3515" s="84" t="str">
        <f t="shared" si="767"/>
        <v/>
      </c>
      <c r="U3515" s="84" t="str">
        <f t="shared" si="768"/>
        <v/>
      </c>
      <c r="W3515" s="108" t="str">
        <f>IF($N3515="", "", SUM($D$11:$D3515))</f>
        <v/>
      </c>
      <c r="X3515" s="111" t="str">
        <f t="shared" si="769"/>
        <v/>
      </c>
      <c r="Y3515" s="114" t="str">
        <f t="shared" si="773"/>
        <v/>
      </c>
      <c r="Z3515" s="111" t="str">
        <f>IF(X3515="", "", X3515-SUM($Z$11:$Z3514))</f>
        <v/>
      </c>
      <c r="AA3515" s="111" t="str">
        <f>IF($Y3515="", "", $Y3515-SUM($AA$11:$AA3514))</f>
        <v/>
      </c>
      <c r="AB3515" s="111" t="str">
        <f t="shared" si="774"/>
        <v/>
      </c>
      <c r="AC3515" s="121" t="str">
        <f t="shared" si="770"/>
        <v/>
      </c>
      <c r="AD3515" s="122" t="str">
        <f t="shared" si="771"/>
        <v/>
      </c>
      <c r="AE3515" s="123" t="str">
        <f t="shared" si="775"/>
        <v/>
      </c>
      <c r="AG3515" s="150" t="str">
        <f t="shared" si="772"/>
        <v/>
      </c>
    </row>
    <row r="3516" spans="1:33" x14ac:dyDescent="0.25">
      <c r="A3516" s="56"/>
      <c r="B3516" s="70"/>
      <c r="C3516" s="76"/>
      <c r="D3516" s="73"/>
      <c r="E3516" s="79"/>
      <c r="F3516" s="56"/>
      <c r="G3516" s="13" t="str">
        <f t="shared" si="763"/>
        <v/>
      </c>
      <c r="H3516" s="56"/>
      <c r="K3516" s="128"/>
      <c r="L3516" s="128"/>
      <c r="M3516" s="128"/>
      <c r="N3516" s="84" t="str">
        <f t="shared" si="764"/>
        <v/>
      </c>
      <c r="O3516" s="128"/>
      <c r="P3516" s="84" t="str">
        <f t="shared" si="765"/>
        <v/>
      </c>
      <c r="Q3516" s="84" t="str">
        <f t="shared" si="762"/>
        <v/>
      </c>
      <c r="R3516" s="84" t="str">
        <f t="shared" si="766"/>
        <v/>
      </c>
      <c r="S3516" s="84" t="str">
        <f t="shared" si="767"/>
        <v/>
      </c>
      <c r="U3516" s="84" t="str">
        <f t="shared" si="768"/>
        <v/>
      </c>
      <c r="W3516" s="108" t="str">
        <f>IF($N3516="", "", SUM($D$11:$D3516))</f>
        <v/>
      </c>
      <c r="X3516" s="111" t="str">
        <f t="shared" si="769"/>
        <v/>
      </c>
      <c r="Y3516" s="114" t="str">
        <f t="shared" si="773"/>
        <v/>
      </c>
      <c r="Z3516" s="111" t="str">
        <f>IF(X3516="", "", X3516-SUM($Z$11:$Z3515))</f>
        <v/>
      </c>
      <c r="AA3516" s="111" t="str">
        <f>IF($Y3516="", "", $Y3516-SUM($AA$11:$AA3515))</f>
        <v/>
      </c>
      <c r="AB3516" s="111" t="str">
        <f t="shared" si="774"/>
        <v/>
      </c>
      <c r="AC3516" s="121" t="str">
        <f t="shared" si="770"/>
        <v/>
      </c>
      <c r="AD3516" s="122" t="str">
        <f t="shared" si="771"/>
        <v/>
      </c>
      <c r="AE3516" s="123" t="str">
        <f t="shared" si="775"/>
        <v/>
      </c>
      <c r="AG3516" s="150" t="str">
        <f t="shared" si="772"/>
        <v/>
      </c>
    </row>
    <row r="3517" spans="1:33" x14ac:dyDescent="0.25">
      <c r="A3517" s="56"/>
      <c r="B3517" s="70"/>
      <c r="C3517" s="76"/>
      <c r="D3517" s="73"/>
      <c r="E3517" s="79"/>
      <c r="F3517" s="56"/>
      <c r="G3517" s="13" t="str">
        <f t="shared" si="763"/>
        <v/>
      </c>
      <c r="H3517" s="56"/>
      <c r="K3517" s="128"/>
      <c r="L3517" s="128"/>
      <c r="M3517" s="128"/>
      <c r="N3517" s="84" t="str">
        <f t="shared" si="764"/>
        <v/>
      </c>
      <c r="O3517" s="128"/>
      <c r="P3517" s="84" t="str">
        <f t="shared" si="765"/>
        <v/>
      </c>
      <c r="Q3517" s="84" t="str">
        <f t="shared" si="762"/>
        <v/>
      </c>
      <c r="R3517" s="84" t="str">
        <f t="shared" si="766"/>
        <v/>
      </c>
      <c r="S3517" s="84" t="str">
        <f t="shared" si="767"/>
        <v/>
      </c>
      <c r="U3517" s="84" t="str">
        <f t="shared" si="768"/>
        <v/>
      </c>
      <c r="W3517" s="108" t="str">
        <f>IF($N3517="", "", SUM($D$11:$D3517))</f>
        <v/>
      </c>
      <c r="X3517" s="111" t="str">
        <f t="shared" si="769"/>
        <v/>
      </c>
      <c r="Y3517" s="114" t="str">
        <f t="shared" si="773"/>
        <v/>
      </c>
      <c r="Z3517" s="111" t="str">
        <f>IF(X3517="", "", X3517-SUM($Z$11:$Z3516))</f>
        <v/>
      </c>
      <c r="AA3517" s="111" t="str">
        <f>IF($Y3517="", "", $Y3517-SUM($AA$11:$AA3516))</f>
        <v/>
      </c>
      <c r="AB3517" s="111" t="str">
        <f t="shared" si="774"/>
        <v/>
      </c>
      <c r="AC3517" s="121" t="str">
        <f t="shared" si="770"/>
        <v/>
      </c>
      <c r="AD3517" s="122" t="str">
        <f t="shared" si="771"/>
        <v/>
      </c>
      <c r="AE3517" s="123" t="str">
        <f t="shared" si="775"/>
        <v/>
      </c>
      <c r="AG3517" s="150" t="str">
        <f t="shared" si="772"/>
        <v/>
      </c>
    </row>
    <row r="3518" spans="1:33" x14ac:dyDescent="0.25">
      <c r="A3518" s="56"/>
      <c r="B3518" s="70"/>
      <c r="C3518" s="76"/>
      <c r="D3518" s="73"/>
      <c r="E3518" s="79"/>
      <c r="F3518" s="56"/>
      <c r="G3518" s="13" t="str">
        <f t="shared" si="763"/>
        <v/>
      </c>
      <c r="H3518" s="56"/>
      <c r="K3518" s="128"/>
      <c r="L3518" s="128"/>
      <c r="M3518" s="128"/>
      <c r="N3518" s="84" t="str">
        <f t="shared" si="764"/>
        <v/>
      </c>
      <c r="O3518" s="128"/>
      <c r="P3518" s="84" t="str">
        <f t="shared" si="765"/>
        <v/>
      </c>
      <c r="Q3518" s="84" t="str">
        <f t="shared" si="762"/>
        <v/>
      </c>
      <c r="R3518" s="84" t="str">
        <f t="shared" si="766"/>
        <v/>
      </c>
      <c r="S3518" s="84" t="str">
        <f t="shared" si="767"/>
        <v/>
      </c>
      <c r="U3518" s="84" t="str">
        <f t="shared" si="768"/>
        <v/>
      </c>
      <c r="W3518" s="108" t="str">
        <f>IF($N3518="", "", SUM($D$11:$D3518))</f>
        <v/>
      </c>
      <c r="X3518" s="111" t="str">
        <f t="shared" si="769"/>
        <v/>
      </c>
      <c r="Y3518" s="114" t="str">
        <f t="shared" si="773"/>
        <v/>
      </c>
      <c r="Z3518" s="111" t="str">
        <f>IF(X3518="", "", X3518-SUM($Z$11:$Z3517))</f>
        <v/>
      </c>
      <c r="AA3518" s="111" t="str">
        <f>IF($Y3518="", "", $Y3518-SUM($AA$11:$AA3517))</f>
        <v/>
      </c>
      <c r="AB3518" s="111" t="str">
        <f t="shared" si="774"/>
        <v/>
      </c>
      <c r="AC3518" s="121" t="str">
        <f t="shared" si="770"/>
        <v/>
      </c>
      <c r="AD3518" s="122" t="str">
        <f t="shared" si="771"/>
        <v/>
      </c>
      <c r="AE3518" s="123" t="str">
        <f t="shared" si="775"/>
        <v/>
      </c>
      <c r="AG3518" s="150" t="str">
        <f t="shared" si="772"/>
        <v/>
      </c>
    </row>
    <row r="3519" spans="1:33" x14ac:dyDescent="0.25">
      <c r="A3519" s="56"/>
      <c r="B3519" s="70"/>
      <c r="C3519" s="76"/>
      <c r="D3519" s="73"/>
      <c r="E3519" s="79"/>
      <c r="F3519" s="56"/>
      <c r="G3519" s="13" t="str">
        <f t="shared" si="763"/>
        <v/>
      </c>
      <c r="H3519" s="56"/>
      <c r="K3519" s="128"/>
      <c r="L3519" s="128"/>
      <c r="M3519" s="128"/>
      <c r="N3519" s="84" t="str">
        <f t="shared" si="764"/>
        <v/>
      </c>
      <c r="O3519" s="128"/>
      <c r="P3519" s="84" t="str">
        <f t="shared" si="765"/>
        <v/>
      </c>
      <c r="Q3519" s="84" t="str">
        <f t="shared" si="762"/>
        <v/>
      </c>
      <c r="R3519" s="84" t="str">
        <f t="shared" si="766"/>
        <v/>
      </c>
      <c r="S3519" s="84" t="str">
        <f t="shared" si="767"/>
        <v/>
      </c>
      <c r="U3519" s="84" t="str">
        <f t="shared" si="768"/>
        <v/>
      </c>
      <c r="W3519" s="108" t="str">
        <f>IF($N3519="", "", SUM($D$11:$D3519))</f>
        <v/>
      </c>
      <c r="X3519" s="111" t="str">
        <f t="shared" si="769"/>
        <v/>
      </c>
      <c r="Y3519" s="114" t="str">
        <f t="shared" si="773"/>
        <v/>
      </c>
      <c r="Z3519" s="111" t="str">
        <f>IF(X3519="", "", X3519-SUM($Z$11:$Z3518))</f>
        <v/>
      </c>
      <c r="AA3519" s="111" t="str">
        <f>IF($Y3519="", "", $Y3519-SUM($AA$11:$AA3518))</f>
        <v/>
      </c>
      <c r="AB3519" s="111" t="str">
        <f t="shared" si="774"/>
        <v/>
      </c>
      <c r="AC3519" s="121" t="str">
        <f t="shared" si="770"/>
        <v/>
      </c>
      <c r="AD3519" s="122" t="str">
        <f t="shared" si="771"/>
        <v/>
      </c>
      <c r="AE3519" s="123" t="str">
        <f t="shared" si="775"/>
        <v/>
      </c>
      <c r="AG3519" s="150" t="str">
        <f t="shared" si="772"/>
        <v/>
      </c>
    </row>
    <row r="3520" spans="1:33" x14ac:dyDescent="0.25">
      <c r="A3520" s="56"/>
      <c r="B3520" s="70"/>
      <c r="C3520" s="76"/>
      <c r="D3520" s="73"/>
      <c r="E3520" s="79"/>
      <c r="F3520" s="56"/>
      <c r="G3520" s="13" t="str">
        <f t="shared" si="763"/>
        <v/>
      </c>
      <c r="H3520" s="56"/>
      <c r="K3520" s="128"/>
      <c r="L3520" s="128"/>
      <c r="M3520" s="128"/>
      <c r="N3520" s="84" t="str">
        <f t="shared" si="764"/>
        <v/>
      </c>
      <c r="O3520" s="128"/>
      <c r="P3520" s="84" t="str">
        <f t="shared" si="765"/>
        <v/>
      </c>
      <c r="Q3520" s="84" t="str">
        <f t="shared" si="762"/>
        <v/>
      </c>
      <c r="R3520" s="84" t="str">
        <f t="shared" si="766"/>
        <v/>
      </c>
      <c r="S3520" s="84" t="str">
        <f t="shared" si="767"/>
        <v/>
      </c>
      <c r="U3520" s="84" t="str">
        <f t="shared" si="768"/>
        <v/>
      </c>
      <c r="W3520" s="108" t="str">
        <f>IF($N3520="", "", SUM($D$11:$D3520))</f>
        <v/>
      </c>
      <c r="X3520" s="111" t="str">
        <f t="shared" si="769"/>
        <v/>
      </c>
      <c r="Y3520" s="114" t="str">
        <f t="shared" si="773"/>
        <v/>
      </c>
      <c r="Z3520" s="111" t="str">
        <f>IF(X3520="", "", X3520-SUM($Z$11:$Z3519))</f>
        <v/>
      </c>
      <c r="AA3520" s="111" t="str">
        <f>IF($Y3520="", "", $Y3520-SUM($AA$11:$AA3519))</f>
        <v/>
      </c>
      <c r="AB3520" s="111" t="str">
        <f t="shared" si="774"/>
        <v/>
      </c>
      <c r="AC3520" s="121" t="str">
        <f t="shared" si="770"/>
        <v/>
      </c>
      <c r="AD3520" s="122" t="str">
        <f t="shared" si="771"/>
        <v/>
      </c>
      <c r="AE3520" s="123" t="str">
        <f t="shared" si="775"/>
        <v/>
      </c>
      <c r="AG3520" s="150" t="str">
        <f t="shared" si="772"/>
        <v/>
      </c>
    </row>
    <row r="3521" spans="1:33" x14ac:dyDescent="0.25">
      <c r="A3521" s="56"/>
      <c r="B3521" s="70"/>
      <c r="C3521" s="76"/>
      <c r="D3521" s="73"/>
      <c r="E3521" s="79"/>
      <c r="F3521" s="56"/>
      <c r="G3521" s="13" t="str">
        <f t="shared" si="763"/>
        <v/>
      </c>
      <c r="H3521" s="56"/>
      <c r="K3521" s="128"/>
      <c r="L3521" s="128"/>
      <c r="M3521" s="128"/>
      <c r="N3521" s="84" t="str">
        <f t="shared" si="764"/>
        <v/>
      </c>
      <c r="O3521" s="128"/>
      <c r="P3521" s="84" t="str">
        <f t="shared" si="765"/>
        <v/>
      </c>
      <c r="Q3521" s="84" t="str">
        <f t="shared" si="762"/>
        <v/>
      </c>
      <c r="R3521" s="84" t="str">
        <f t="shared" si="766"/>
        <v/>
      </c>
      <c r="S3521" s="84" t="str">
        <f t="shared" si="767"/>
        <v/>
      </c>
      <c r="U3521" s="84" t="str">
        <f t="shared" si="768"/>
        <v/>
      </c>
      <c r="W3521" s="108" t="str">
        <f>IF($N3521="", "", SUM($D$11:$D3521))</f>
        <v/>
      </c>
      <c r="X3521" s="111" t="str">
        <f t="shared" si="769"/>
        <v/>
      </c>
      <c r="Y3521" s="114" t="str">
        <f t="shared" si="773"/>
        <v/>
      </c>
      <c r="Z3521" s="111" t="str">
        <f>IF(X3521="", "", X3521-SUM($Z$11:$Z3520))</f>
        <v/>
      </c>
      <c r="AA3521" s="111" t="str">
        <f>IF($Y3521="", "", $Y3521-SUM($AA$11:$AA3520))</f>
        <v/>
      </c>
      <c r="AB3521" s="111" t="str">
        <f t="shared" si="774"/>
        <v/>
      </c>
      <c r="AC3521" s="121" t="str">
        <f t="shared" si="770"/>
        <v/>
      </c>
      <c r="AD3521" s="122" t="str">
        <f t="shared" si="771"/>
        <v/>
      </c>
      <c r="AE3521" s="123" t="str">
        <f t="shared" si="775"/>
        <v/>
      </c>
      <c r="AG3521" s="150" t="str">
        <f t="shared" si="772"/>
        <v/>
      </c>
    </row>
    <row r="3522" spans="1:33" x14ac:dyDescent="0.25">
      <c r="A3522" s="56"/>
      <c r="B3522" s="70"/>
      <c r="C3522" s="76"/>
      <c r="D3522" s="73"/>
      <c r="E3522" s="79"/>
      <c r="F3522" s="56"/>
      <c r="G3522" s="13" t="str">
        <f t="shared" si="763"/>
        <v/>
      </c>
      <c r="H3522" s="56"/>
      <c r="K3522" s="128"/>
      <c r="L3522" s="128"/>
      <c r="M3522" s="128"/>
      <c r="N3522" s="84" t="str">
        <f t="shared" si="764"/>
        <v/>
      </c>
      <c r="O3522" s="128"/>
      <c r="P3522" s="84" t="str">
        <f t="shared" si="765"/>
        <v/>
      </c>
      <c r="Q3522" s="84" t="str">
        <f t="shared" si="762"/>
        <v/>
      </c>
      <c r="R3522" s="84" t="str">
        <f t="shared" si="766"/>
        <v/>
      </c>
      <c r="S3522" s="84" t="str">
        <f t="shared" si="767"/>
        <v/>
      </c>
      <c r="U3522" s="84" t="str">
        <f t="shared" si="768"/>
        <v/>
      </c>
      <c r="W3522" s="108" t="str">
        <f>IF($N3522="", "", SUM($D$11:$D3522))</f>
        <v/>
      </c>
      <c r="X3522" s="111" t="str">
        <f t="shared" si="769"/>
        <v/>
      </c>
      <c r="Y3522" s="114" t="str">
        <f t="shared" si="773"/>
        <v/>
      </c>
      <c r="Z3522" s="111" t="str">
        <f>IF(X3522="", "", X3522-SUM($Z$11:$Z3521))</f>
        <v/>
      </c>
      <c r="AA3522" s="111" t="str">
        <f>IF($Y3522="", "", $Y3522-SUM($AA$11:$AA3521))</f>
        <v/>
      </c>
      <c r="AB3522" s="111" t="str">
        <f t="shared" si="774"/>
        <v/>
      </c>
      <c r="AC3522" s="121" t="str">
        <f t="shared" si="770"/>
        <v/>
      </c>
      <c r="AD3522" s="122" t="str">
        <f t="shared" si="771"/>
        <v/>
      </c>
      <c r="AE3522" s="123" t="str">
        <f t="shared" si="775"/>
        <v/>
      </c>
      <c r="AG3522" s="150" t="str">
        <f t="shared" si="772"/>
        <v/>
      </c>
    </row>
    <row r="3523" spans="1:33" x14ac:dyDescent="0.25">
      <c r="A3523" s="56"/>
      <c r="B3523" s="70"/>
      <c r="C3523" s="76"/>
      <c r="D3523" s="73"/>
      <c r="E3523" s="79"/>
      <c r="F3523" s="56"/>
      <c r="G3523" s="13" t="str">
        <f t="shared" si="763"/>
        <v/>
      </c>
      <c r="H3523" s="56"/>
      <c r="K3523" s="128"/>
      <c r="L3523" s="128"/>
      <c r="M3523" s="128"/>
      <c r="N3523" s="84" t="str">
        <f t="shared" si="764"/>
        <v/>
      </c>
      <c r="O3523" s="128"/>
      <c r="P3523" s="84" t="str">
        <f t="shared" si="765"/>
        <v/>
      </c>
      <c r="Q3523" s="84" t="str">
        <f t="shared" si="762"/>
        <v/>
      </c>
      <c r="R3523" s="84" t="str">
        <f t="shared" si="766"/>
        <v/>
      </c>
      <c r="S3523" s="84" t="str">
        <f t="shared" si="767"/>
        <v/>
      </c>
      <c r="U3523" s="84" t="str">
        <f t="shared" si="768"/>
        <v/>
      </c>
      <c r="W3523" s="108" t="str">
        <f>IF($N3523="", "", SUM($D$11:$D3523))</f>
        <v/>
      </c>
      <c r="X3523" s="111" t="str">
        <f t="shared" si="769"/>
        <v/>
      </c>
      <c r="Y3523" s="114" t="str">
        <f t="shared" si="773"/>
        <v/>
      </c>
      <c r="Z3523" s="111" t="str">
        <f>IF(X3523="", "", X3523-SUM($Z$11:$Z3522))</f>
        <v/>
      </c>
      <c r="AA3523" s="111" t="str">
        <f>IF($Y3523="", "", $Y3523-SUM($AA$11:$AA3522))</f>
        <v/>
      </c>
      <c r="AB3523" s="111" t="str">
        <f t="shared" si="774"/>
        <v/>
      </c>
      <c r="AC3523" s="121" t="str">
        <f t="shared" si="770"/>
        <v/>
      </c>
      <c r="AD3523" s="122" t="str">
        <f t="shared" si="771"/>
        <v/>
      </c>
      <c r="AE3523" s="123" t="str">
        <f t="shared" si="775"/>
        <v/>
      </c>
      <c r="AG3523" s="150" t="str">
        <f t="shared" si="772"/>
        <v/>
      </c>
    </row>
    <row r="3524" spans="1:33" x14ac:dyDescent="0.25">
      <c r="A3524" s="56"/>
      <c r="B3524" s="70"/>
      <c r="C3524" s="76"/>
      <c r="D3524" s="73"/>
      <c r="E3524" s="79"/>
      <c r="F3524" s="56"/>
      <c r="G3524" s="13" t="str">
        <f t="shared" si="763"/>
        <v/>
      </c>
      <c r="H3524" s="56"/>
      <c r="K3524" s="128"/>
      <c r="L3524" s="128"/>
      <c r="M3524" s="128"/>
      <c r="N3524" s="84" t="str">
        <f t="shared" si="764"/>
        <v/>
      </c>
      <c r="O3524" s="128"/>
      <c r="P3524" s="84" t="str">
        <f t="shared" si="765"/>
        <v/>
      </c>
      <c r="Q3524" s="84" t="str">
        <f t="shared" si="762"/>
        <v/>
      </c>
      <c r="R3524" s="84" t="str">
        <f t="shared" si="766"/>
        <v/>
      </c>
      <c r="S3524" s="84" t="str">
        <f t="shared" si="767"/>
        <v/>
      </c>
      <c r="U3524" s="84" t="str">
        <f t="shared" si="768"/>
        <v/>
      </c>
      <c r="W3524" s="108" t="str">
        <f>IF($N3524="", "", SUM($D$11:$D3524))</f>
        <v/>
      </c>
      <c r="X3524" s="111" t="str">
        <f t="shared" si="769"/>
        <v/>
      </c>
      <c r="Y3524" s="114" t="str">
        <f t="shared" si="773"/>
        <v/>
      </c>
      <c r="Z3524" s="111" t="str">
        <f>IF(X3524="", "", X3524-SUM($Z$11:$Z3523))</f>
        <v/>
      </c>
      <c r="AA3524" s="111" t="str">
        <f>IF($Y3524="", "", $Y3524-SUM($AA$11:$AA3523))</f>
        <v/>
      </c>
      <c r="AB3524" s="111" t="str">
        <f t="shared" si="774"/>
        <v/>
      </c>
      <c r="AC3524" s="121" t="str">
        <f t="shared" si="770"/>
        <v/>
      </c>
      <c r="AD3524" s="122" t="str">
        <f t="shared" si="771"/>
        <v/>
      </c>
      <c r="AE3524" s="123" t="str">
        <f t="shared" si="775"/>
        <v/>
      </c>
      <c r="AG3524" s="150" t="str">
        <f t="shared" si="772"/>
        <v/>
      </c>
    </row>
    <row r="3525" spans="1:33" x14ac:dyDescent="0.25">
      <c r="A3525" s="56"/>
      <c r="B3525" s="70"/>
      <c r="C3525" s="76"/>
      <c r="D3525" s="73"/>
      <c r="E3525" s="79"/>
      <c r="F3525" s="56"/>
      <c r="G3525" s="13" t="str">
        <f t="shared" si="763"/>
        <v/>
      </c>
      <c r="H3525" s="56"/>
      <c r="K3525" s="128"/>
      <c r="L3525" s="128"/>
      <c r="M3525" s="128"/>
      <c r="N3525" s="84" t="str">
        <f t="shared" si="764"/>
        <v/>
      </c>
      <c r="O3525" s="128"/>
      <c r="P3525" s="84" t="str">
        <f t="shared" si="765"/>
        <v/>
      </c>
      <c r="Q3525" s="84" t="str">
        <f t="shared" si="762"/>
        <v/>
      </c>
      <c r="R3525" s="84" t="str">
        <f t="shared" si="766"/>
        <v/>
      </c>
      <c r="S3525" s="84" t="str">
        <f t="shared" si="767"/>
        <v/>
      </c>
      <c r="U3525" s="84" t="str">
        <f t="shared" si="768"/>
        <v/>
      </c>
      <c r="W3525" s="108" t="str">
        <f>IF($N3525="", "", SUM($D$11:$D3525))</f>
        <v/>
      </c>
      <c r="X3525" s="111" t="str">
        <f t="shared" si="769"/>
        <v/>
      </c>
      <c r="Y3525" s="114" t="str">
        <f t="shared" si="773"/>
        <v/>
      </c>
      <c r="Z3525" s="111" t="str">
        <f>IF(X3525="", "", X3525-SUM($Z$11:$Z3524))</f>
        <v/>
      </c>
      <c r="AA3525" s="111" t="str">
        <f>IF($Y3525="", "", $Y3525-SUM($AA$11:$AA3524))</f>
        <v/>
      </c>
      <c r="AB3525" s="111" t="str">
        <f t="shared" si="774"/>
        <v/>
      </c>
      <c r="AC3525" s="121" t="str">
        <f t="shared" si="770"/>
        <v/>
      </c>
      <c r="AD3525" s="122" t="str">
        <f t="shared" si="771"/>
        <v/>
      </c>
      <c r="AE3525" s="123" t="str">
        <f t="shared" si="775"/>
        <v/>
      </c>
      <c r="AG3525" s="150" t="str">
        <f t="shared" si="772"/>
        <v/>
      </c>
    </row>
    <row r="3526" spans="1:33" x14ac:dyDescent="0.25">
      <c r="A3526" s="56"/>
      <c r="B3526" s="70"/>
      <c r="C3526" s="76"/>
      <c r="D3526" s="73"/>
      <c r="E3526" s="79"/>
      <c r="F3526" s="56"/>
      <c r="G3526" s="13" t="str">
        <f t="shared" si="763"/>
        <v/>
      </c>
      <c r="H3526" s="56"/>
      <c r="K3526" s="128"/>
      <c r="L3526" s="128"/>
      <c r="M3526" s="128"/>
      <c r="N3526" s="84" t="str">
        <f t="shared" si="764"/>
        <v/>
      </c>
      <c r="O3526" s="128"/>
      <c r="P3526" s="84" t="str">
        <f t="shared" si="765"/>
        <v/>
      </c>
      <c r="Q3526" s="84" t="str">
        <f t="shared" si="762"/>
        <v/>
      </c>
      <c r="R3526" s="84" t="str">
        <f t="shared" si="766"/>
        <v/>
      </c>
      <c r="S3526" s="84" t="str">
        <f t="shared" si="767"/>
        <v/>
      </c>
      <c r="U3526" s="84" t="str">
        <f t="shared" si="768"/>
        <v/>
      </c>
      <c r="W3526" s="108" t="str">
        <f>IF($N3526="", "", SUM($D$11:$D3526))</f>
        <v/>
      </c>
      <c r="X3526" s="111" t="str">
        <f t="shared" si="769"/>
        <v/>
      </c>
      <c r="Y3526" s="114" t="str">
        <f t="shared" si="773"/>
        <v/>
      </c>
      <c r="Z3526" s="111" t="str">
        <f>IF(X3526="", "", X3526-SUM($Z$11:$Z3525))</f>
        <v/>
      </c>
      <c r="AA3526" s="111" t="str">
        <f>IF($Y3526="", "", $Y3526-SUM($AA$11:$AA3525))</f>
        <v/>
      </c>
      <c r="AB3526" s="111" t="str">
        <f t="shared" si="774"/>
        <v/>
      </c>
      <c r="AC3526" s="121" t="str">
        <f t="shared" si="770"/>
        <v/>
      </c>
      <c r="AD3526" s="122" t="str">
        <f t="shared" si="771"/>
        <v/>
      </c>
      <c r="AE3526" s="123" t="str">
        <f t="shared" si="775"/>
        <v/>
      </c>
      <c r="AG3526" s="150" t="str">
        <f t="shared" si="772"/>
        <v/>
      </c>
    </row>
    <row r="3527" spans="1:33" x14ac:dyDescent="0.25">
      <c r="A3527" s="56"/>
      <c r="B3527" s="70"/>
      <c r="C3527" s="76"/>
      <c r="D3527" s="73"/>
      <c r="E3527" s="79"/>
      <c r="F3527" s="56"/>
      <c r="G3527" s="13" t="str">
        <f t="shared" si="763"/>
        <v/>
      </c>
      <c r="H3527" s="56"/>
      <c r="K3527" s="128"/>
      <c r="L3527" s="128"/>
      <c r="M3527" s="128"/>
      <c r="N3527" s="84" t="str">
        <f t="shared" si="764"/>
        <v/>
      </c>
      <c r="O3527" s="128"/>
      <c r="P3527" s="84" t="str">
        <f t="shared" si="765"/>
        <v/>
      </c>
      <c r="Q3527" s="84" t="str">
        <f t="shared" si="762"/>
        <v/>
      </c>
      <c r="R3527" s="84" t="str">
        <f t="shared" si="766"/>
        <v/>
      </c>
      <c r="S3527" s="84" t="str">
        <f t="shared" si="767"/>
        <v/>
      </c>
      <c r="U3527" s="84" t="str">
        <f t="shared" si="768"/>
        <v/>
      </c>
      <c r="W3527" s="108" t="str">
        <f>IF($N3527="", "", SUM($D$11:$D3527))</f>
        <v/>
      </c>
      <c r="X3527" s="111" t="str">
        <f t="shared" si="769"/>
        <v/>
      </c>
      <c r="Y3527" s="114" t="str">
        <f t="shared" si="773"/>
        <v/>
      </c>
      <c r="Z3527" s="111" t="str">
        <f>IF(X3527="", "", X3527-SUM($Z$11:$Z3526))</f>
        <v/>
      </c>
      <c r="AA3527" s="111" t="str">
        <f>IF($Y3527="", "", $Y3527-SUM($AA$11:$AA3526))</f>
        <v/>
      </c>
      <c r="AB3527" s="111" t="str">
        <f t="shared" si="774"/>
        <v/>
      </c>
      <c r="AC3527" s="121" t="str">
        <f t="shared" si="770"/>
        <v/>
      </c>
      <c r="AD3527" s="122" t="str">
        <f t="shared" si="771"/>
        <v/>
      </c>
      <c r="AE3527" s="123" t="str">
        <f t="shared" si="775"/>
        <v/>
      </c>
      <c r="AG3527" s="150" t="str">
        <f t="shared" si="772"/>
        <v/>
      </c>
    </row>
    <row r="3528" spans="1:33" x14ac:dyDescent="0.25">
      <c r="A3528" s="56"/>
      <c r="B3528" s="70"/>
      <c r="C3528" s="76"/>
      <c r="D3528" s="73"/>
      <c r="E3528" s="79"/>
      <c r="F3528" s="56"/>
      <c r="G3528" s="13" t="str">
        <f t="shared" si="763"/>
        <v/>
      </c>
      <c r="H3528" s="56"/>
      <c r="K3528" s="128"/>
      <c r="L3528" s="128"/>
      <c r="M3528" s="128"/>
      <c r="N3528" s="84" t="str">
        <f t="shared" si="764"/>
        <v/>
      </c>
      <c r="O3528" s="128"/>
      <c r="P3528" s="84" t="str">
        <f t="shared" si="765"/>
        <v/>
      </c>
      <c r="Q3528" s="84" t="str">
        <f t="shared" si="762"/>
        <v/>
      </c>
      <c r="R3528" s="84" t="str">
        <f t="shared" si="766"/>
        <v/>
      </c>
      <c r="S3528" s="84" t="str">
        <f t="shared" si="767"/>
        <v/>
      </c>
      <c r="U3528" s="84" t="str">
        <f t="shared" si="768"/>
        <v/>
      </c>
      <c r="W3528" s="108" t="str">
        <f>IF($N3528="", "", SUM($D$11:$D3528))</f>
        <v/>
      </c>
      <c r="X3528" s="111" t="str">
        <f t="shared" si="769"/>
        <v/>
      </c>
      <c r="Y3528" s="114" t="str">
        <f t="shared" si="773"/>
        <v/>
      </c>
      <c r="Z3528" s="111" t="str">
        <f>IF(X3528="", "", X3528-SUM($Z$11:$Z3527))</f>
        <v/>
      </c>
      <c r="AA3528" s="111" t="str">
        <f>IF($Y3528="", "", $Y3528-SUM($AA$11:$AA3527))</f>
        <v/>
      </c>
      <c r="AB3528" s="111" t="str">
        <f t="shared" si="774"/>
        <v/>
      </c>
      <c r="AC3528" s="121" t="str">
        <f t="shared" si="770"/>
        <v/>
      </c>
      <c r="AD3528" s="122" t="str">
        <f t="shared" si="771"/>
        <v/>
      </c>
      <c r="AE3528" s="123" t="str">
        <f t="shared" si="775"/>
        <v/>
      </c>
      <c r="AG3528" s="150" t="str">
        <f t="shared" si="772"/>
        <v/>
      </c>
    </row>
    <row r="3529" spans="1:33" x14ac:dyDescent="0.25">
      <c r="A3529" s="56"/>
      <c r="B3529" s="70"/>
      <c r="C3529" s="76"/>
      <c r="D3529" s="73"/>
      <c r="E3529" s="79"/>
      <c r="F3529" s="56"/>
      <c r="G3529" s="13" t="str">
        <f t="shared" si="763"/>
        <v/>
      </c>
      <c r="H3529" s="56"/>
      <c r="K3529" s="128"/>
      <c r="L3529" s="128"/>
      <c r="M3529" s="128"/>
      <c r="N3529" s="84" t="str">
        <f t="shared" si="764"/>
        <v/>
      </c>
      <c r="O3529" s="128"/>
      <c r="P3529" s="84" t="str">
        <f t="shared" si="765"/>
        <v/>
      </c>
      <c r="Q3529" s="84" t="str">
        <f t="shared" si="762"/>
        <v/>
      </c>
      <c r="R3529" s="84" t="str">
        <f t="shared" si="766"/>
        <v/>
      </c>
      <c r="S3529" s="84" t="str">
        <f t="shared" si="767"/>
        <v/>
      </c>
      <c r="U3529" s="84" t="str">
        <f t="shared" si="768"/>
        <v/>
      </c>
      <c r="W3529" s="108" t="str">
        <f>IF($N3529="", "", SUM($D$11:$D3529))</f>
        <v/>
      </c>
      <c r="X3529" s="111" t="str">
        <f t="shared" si="769"/>
        <v/>
      </c>
      <c r="Y3529" s="114" t="str">
        <f t="shared" si="773"/>
        <v/>
      </c>
      <c r="Z3529" s="111" t="str">
        <f>IF(X3529="", "", X3529-SUM($Z$11:$Z3528))</f>
        <v/>
      </c>
      <c r="AA3529" s="111" t="str">
        <f>IF($Y3529="", "", $Y3529-SUM($AA$11:$AA3528))</f>
        <v/>
      </c>
      <c r="AB3529" s="111" t="str">
        <f t="shared" si="774"/>
        <v/>
      </c>
      <c r="AC3529" s="121" t="str">
        <f t="shared" si="770"/>
        <v/>
      </c>
      <c r="AD3529" s="122" t="str">
        <f t="shared" si="771"/>
        <v/>
      </c>
      <c r="AE3529" s="123" t="str">
        <f t="shared" si="775"/>
        <v/>
      </c>
      <c r="AG3529" s="150" t="str">
        <f t="shared" si="772"/>
        <v/>
      </c>
    </row>
    <row r="3530" spans="1:33" x14ac:dyDescent="0.25">
      <c r="A3530" s="56"/>
      <c r="B3530" s="70"/>
      <c r="C3530" s="76"/>
      <c r="D3530" s="73"/>
      <c r="E3530" s="79"/>
      <c r="F3530" s="56"/>
      <c r="G3530" s="13" t="str">
        <f t="shared" si="763"/>
        <v/>
      </c>
      <c r="H3530" s="56"/>
      <c r="K3530" s="128"/>
      <c r="L3530" s="128"/>
      <c r="M3530" s="128"/>
      <c r="N3530" s="84" t="str">
        <f t="shared" si="764"/>
        <v/>
      </c>
      <c r="O3530" s="128"/>
      <c r="P3530" s="84" t="str">
        <f t="shared" si="765"/>
        <v/>
      </c>
      <c r="Q3530" s="84" t="str">
        <f t="shared" si="762"/>
        <v/>
      </c>
      <c r="R3530" s="84" t="str">
        <f t="shared" si="766"/>
        <v/>
      </c>
      <c r="S3530" s="84" t="str">
        <f t="shared" si="767"/>
        <v/>
      </c>
      <c r="U3530" s="84" t="str">
        <f t="shared" si="768"/>
        <v/>
      </c>
      <c r="W3530" s="108" t="str">
        <f>IF($N3530="", "", SUM($D$11:$D3530))</f>
        <v/>
      </c>
      <c r="X3530" s="111" t="str">
        <f t="shared" si="769"/>
        <v/>
      </c>
      <c r="Y3530" s="114" t="str">
        <f t="shared" si="773"/>
        <v/>
      </c>
      <c r="Z3530" s="111" t="str">
        <f>IF(X3530="", "", X3530-SUM($Z$11:$Z3529))</f>
        <v/>
      </c>
      <c r="AA3530" s="111" t="str">
        <f>IF($Y3530="", "", $Y3530-SUM($AA$11:$AA3529))</f>
        <v/>
      </c>
      <c r="AB3530" s="111" t="str">
        <f t="shared" si="774"/>
        <v/>
      </c>
      <c r="AC3530" s="121" t="str">
        <f t="shared" si="770"/>
        <v/>
      </c>
      <c r="AD3530" s="122" t="str">
        <f t="shared" si="771"/>
        <v/>
      </c>
      <c r="AE3530" s="123" t="str">
        <f t="shared" si="775"/>
        <v/>
      </c>
      <c r="AG3530" s="150" t="str">
        <f t="shared" si="772"/>
        <v/>
      </c>
    </row>
    <row r="3531" spans="1:33" x14ac:dyDescent="0.25">
      <c r="A3531" s="56"/>
      <c r="B3531" s="70"/>
      <c r="C3531" s="76"/>
      <c r="D3531" s="73"/>
      <c r="E3531" s="79"/>
      <c r="F3531" s="56"/>
      <c r="G3531" s="13" t="str">
        <f t="shared" si="763"/>
        <v/>
      </c>
      <c r="H3531" s="56"/>
      <c r="K3531" s="128"/>
      <c r="L3531" s="128"/>
      <c r="M3531" s="128"/>
      <c r="N3531" s="84" t="str">
        <f t="shared" si="764"/>
        <v/>
      </c>
      <c r="O3531" s="128"/>
      <c r="P3531" s="84" t="str">
        <f t="shared" si="765"/>
        <v/>
      </c>
      <c r="Q3531" s="84" t="str">
        <f t="shared" ref="Q3531:Q3594" si="776">IF($N3531="", "", IF(AND(Q$5="X", C3531=""), $N$6, IF(AND(NOT(C3531=""), COUNTIF(L$11:L$17, C3531)=0), $N$7, "")))</f>
        <v/>
      </c>
      <c r="R3531" s="84" t="str">
        <f t="shared" si="766"/>
        <v/>
      </c>
      <c r="S3531" s="84" t="str">
        <f t="shared" si="767"/>
        <v/>
      </c>
      <c r="U3531" s="84" t="str">
        <f t="shared" si="768"/>
        <v/>
      </c>
      <c r="W3531" s="108" t="str">
        <f>IF($N3531="", "", SUM($D$11:$D3531))</f>
        <v/>
      </c>
      <c r="X3531" s="111" t="str">
        <f t="shared" si="769"/>
        <v/>
      </c>
      <c r="Y3531" s="114" t="str">
        <f t="shared" si="773"/>
        <v/>
      </c>
      <c r="Z3531" s="111" t="str">
        <f>IF(X3531="", "", X3531-SUM($Z$11:$Z3530))</f>
        <v/>
      </c>
      <c r="AA3531" s="111" t="str">
        <f>IF($Y3531="", "", $Y3531-SUM($AA$11:$AA3530))</f>
        <v/>
      </c>
      <c r="AB3531" s="111" t="str">
        <f t="shared" si="774"/>
        <v/>
      </c>
      <c r="AC3531" s="121" t="str">
        <f t="shared" si="770"/>
        <v/>
      </c>
      <c r="AD3531" s="122" t="str">
        <f t="shared" si="771"/>
        <v/>
      </c>
      <c r="AE3531" s="123" t="str">
        <f t="shared" si="775"/>
        <v/>
      </c>
      <c r="AG3531" s="150" t="str">
        <f t="shared" si="772"/>
        <v/>
      </c>
    </row>
    <row r="3532" spans="1:33" x14ac:dyDescent="0.25">
      <c r="A3532" s="56"/>
      <c r="B3532" s="70"/>
      <c r="C3532" s="76"/>
      <c r="D3532" s="73"/>
      <c r="E3532" s="79"/>
      <c r="F3532" s="56"/>
      <c r="G3532" s="13" t="str">
        <f t="shared" ref="G3532:G3595" si="777">IF($B3532="", "", TEXT($B3532, "mmm"))</f>
        <v/>
      </c>
      <c r="H3532" s="56"/>
      <c r="K3532" s="128"/>
      <c r="L3532" s="128"/>
      <c r="M3532" s="128"/>
      <c r="N3532" s="84" t="str">
        <f t="shared" ref="N3532:N3595" si="778">IF(COUNTIF($B3532:$E3532, "")=4, "", "X")</f>
        <v/>
      </c>
      <c r="O3532" s="128"/>
      <c r="P3532" s="84" t="str">
        <f t="shared" ref="P3532:P3595" si="779">IF($N3532="", "", IF(AND(P$5="X", B3532=""), $N$6, IFERROR(IF(AND(NOT(B3532=""), OR(ISNUMBER(B3532)=FALSE, B3532&lt;$L$2, B3532&gt;$L$3)), $N$7, ""), $N$7)))</f>
        <v/>
      </c>
      <c r="Q3532" s="84" t="str">
        <f t="shared" si="776"/>
        <v/>
      </c>
      <c r="R3532" s="84" t="str">
        <f t="shared" ref="R3532:R3595" si="780">IF($N3532="", "", IF(AND(R$5="X", D3532=""), $N$6, IF(AND(NOT(D3532=""), ISNUMBER(D3532)=FALSE), $N$7, "")))</f>
        <v/>
      </c>
      <c r="S3532" s="84" t="str">
        <f t="shared" ref="S3532:S3595" si="781">IF($N3532="", "", IF(AND(S$5="X", E3532=""), $N$6, ""))</f>
        <v/>
      </c>
      <c r="U3532" s="84" t="str">
        <f t="shared" ref="U3532:U3595" si="782">IF($B3532="", "", TEXT($B3532, "mmm yyyy"))</f>
        <v/>
      </c>
      <c r="W3532" s="108" t="str">
        <f>IF($N3532="", "", SUM($D$11:$D3532))</f>
        <v/>
      </c>
      <c r="X3532" s="111" t="str">
        <f t="shared" ref="X3532:X3595" si="783">IF(W3532="", "", IF(W3532&lt;=$X$4, W3532, $X$4))</f>
        <v/>
      </c>
      <c r="Y3532" s="114" t="str">
        <f t="shared" si="773"/>
        <v/>
      </c>
      <c r="Z3532" s="111" t="str">
        <f>IF(X3532="", "", X3532-SUM($Z$11:$Z3531))</f>
        <v/>
      </c>
      <c r="AA3532" s="111" t="str">
        <f>IF($Y3532="", "", $Y3532-SUM($AA$11:$AA3531))</f>
        <v/>
      </c>
      <c r="AB3532" s="111" t="str">
        <f t="shared" si="774"/>
        <v/>
      </c>
      <c r="AC3532" s="121" t="str">
        <f t="shared" ref="AC3532:AC3595" si="784">IF($N3532="", "", $Z3532*$AC$4)</f>
        <v/>
      </c>
      <c r="AD3532" s="122" t="str">
        <f t="shared" ref="AD3532:AD3595" si="785">IF($N3532="", "", $AA3532*$AC$5)</f>
        <v/>
      </c>
      <c r="AE3532" s="123" t="str">
        <f t="shared" si="775"/>
        <v/>
      </c>
      <c r="AG3532" s="150" t="str">
        <f t="shared" ref="AG3532:AG3595" si="786">IF(OR($U3532="", $C3532=""), "", CONCATENATE($C3532, " - ", $U3532))</f>
        <v/>
      </c>
    </row>
    <row r="3533" spans="1:33" x14ac:dyDescent="0.25">
      <c r="A3533" s="56"/>
      <c r="B3533" s="70"/>
      <c r="C3533" s="76"/>
      <c r="D3533" s="73"/>
      <c r="E3533" s="79"/>
      <c r="F3533" s="56"/>
      <c r="G3533" s="13" t="str">
        <f t="shared" si="777"/>
        <v/>
      </c>
      <c r="H3533" s="56"/>
      <c r="K3533" s="128"/>
      <c r="L3533" s="128"/>
      <c r="M3533" s="128"/>
      <c r="N3533" s="84" t="str">
        <f t="shared" si="778"/>
        <v/>
      </c>
      <c r="O3533" s="128"/>
      <c r="P3533" s="84" t="str">
        <f t="shared" si="779"/>
        <v/>
      </c>
      <c r="Q3533" s="84" t="str">
        <f t="shared" si="776"/>
        <v/>
      </c>
      <c r="R3533" s="84" t="str">
        <f t="shared" si="780"/>
        <v/>
      </c>
      <c r="S3533" s="84" t="str">
        <f t="shared" si="781"/>
        <v/>
      </c>
      <c r="U3533" s="84" t="str">
        <f t="shared" si="782"/>
        <v/>
      </c>
      <c r="W3533" s="108" t="str">
        <f>IF($N3533="", "", SUM($D$11:$D3533))</f>
        <v/>
      </c>
      <c r="X3533" s="111" t="str">
        <f t="shared" si="783"/>
        <v/>
      </c>
      <c r="Y3533" s="114" t="str">
        <f t="shared" si="773"/>
        <v/>
      </c>
      <c r="Z3533" s="111" t="str">
        <f>IF(X3533="", "", X3533-SUM($Z$11:$Z3532))</f>
        <v/>
      </c>
      <c r="AA3533" s="111" t="str">
        <f>IF($Y3533="", "", $Y3533-SUM($AA$11:$AA3532))</f>
        <v/>
      </c>
      <c r="AB3533" s="111" t="str">
        <f t="shared" si="774"/>
        <v/>
      </c>
      <c r="AC3533" s="121" t="str">
        <f t="shared" si="784"/>
        <v/>
      </c>
      <c r="AD3533" s="122" t="str">
        <f t="shared" si="785"/>
        <v/>
      </c>
      <c r="AE3533" s="123" t="str">
        <f t="shared" si="775"/>
        <v/>
      </c>
      <c r="AG3533" s="150" t="str">
        <f t="shared" si="786"/>
        <v/>
      </c>
    </row>
    <row r="3534" spans="1:33" x14ac:dyDescent="0.25">
      <c r="A3534" s="56"/>
      <c r="B3534" s="70"/>
      <c r="C3534" s="76"/>
      <c r="D3534" s="73"/>
      <c r="E3534" s="79"/>
      <c r="F3534" s="56"/>
      <c r="G3534" s="13" t="str">
        <f t="shared" si="777"/>
        <v/>
      </c>
      <c r="H3534" s="56"/>
      <c r="K3534" s="128"/>
      <c r="L3534" s="128"/>
      <c r="M3534" s="128"/>
      <c r="N3534" s="84" t="str">
        <f t="shared" si="778"/>
        <v/>
      </c>
      <c r="O3534" s="128"/>
      <c r="P3534" s="84" t="str">
        <f t="shared" si="779"/>
        <v/>
      </c>
      <c r="Q3534" s="84" t="str">
        <f t="shared" si="776"/>
        <v/>
      </c>
      <c r="R3534" s="84" t="str">
        <f t="shared" si="780"/>
        <v/>
      </c>
      <c r="S3534" s="84" t="str">
        <f t="shared" si="781"/>
        <v/>
      </c>
      <c r="U3534" s="84" t="str">
        <f t="shared" si="782"/>
        <v/>
      </c>
      <c r="W3534" s="108" t="str">
        <f>IF($N3534="", "", SUM($D$11:$D3534))</f>
        <v/>
      </c>
      <c r="X3534" s="111" t="str">
        <f t="shared" si="783"/>
        <v/>
      </c>
      <c r="Y3534" s="114" t="str">
        <f t="shared" ref="Y3534:Y3597" si="787">IF(W3534="", "", IF(W3534&lt;=$X$4, 0, W3534-$X$4))</f>
        <v/>
      </c>
      <c r="Z3534" s="111" t="str">
        <f>IF(X3534="", "", X3534-SUM($Z$11:$Z3533))</f>
        <v/>
      </c>
      <c r="AA3534" s="111" t="str">
        <f>IF($Y3534="", "", $Y3534-SUM($AA$11:$AA3533))</f>
        <v/>
      </c>
      <c r="AB3534" s="111" t="str">
        <f t="shared" ref="AB3534:AB3597" si="788">IF($N3534="", "", SUM(Z3534:AA3534))</f>
        <v/>
      </c>
      <c r="AC3534" s="121" t="str">
        <f t="shared" si="784"/>
        <v/>
      </c>
      <c r="AD3534" s="122" t="str">
        <f t="shared" si="785"/>
        <v/>
      </c>
      <c r="AE3534" s="123" t="str">
        <f t="shared" ref="AE3534:AE3597" si="789">IF($N3534="", "", SUM(AC3534:AD3534))</f>
        <v/>
      </c>
      <c r="AG3534" s="150" t="str">
        <f t="shared" si="786"/>
        <v/>
      </c>
    </row>
    <row r="3535" spans="1:33" x14ac:dyDescent="0.25">
      <c r="A3535" s="56"/>
      <c r="B3535" s="70"/>
      <c r="C3535" s="76"/>
      <c r="D3535" s="73"/>
      <c r="E3535" s="79"/>
      <c r="F3535" s="56"/>
      <c r="G3535" s="13" t="str">
        <f t="shared" si="777"/>
        <v/>
      </c>
      <c r="H3535" s="56"/>
      <c r="K3535" s="128"/>
      <c r="L3535" s="128"/>
      <c r="M3535" s="128"/>
      <c r="N3535" s="84" t="str">
        <f t="shared" si="778"/>
        <v/>
      </c>
      <c r="O3535" s="128"/>
      <c r="P3535" s="84" t="str">
        <f t="shared" si="779"/>
        <v/>
      </c>
      <c r="Q3535" s="84" t="str">
        <f t="shared" si="776"/>
        <v/>
      </c>
      <c r="R3535" s="84" t="str">
        <f t="shared" si="780"/>
        <v/>
      </c>
      <c r="S3535" s="84" t="str">
        <f t="shared" si="781"/>
        <v/>
      </c>
      <c r="U3535" s="84" t="str">
        <f t="shared" si="782"/>
        <v/>
      </c>
      <c r="W3535" s="108" t="str">
        <f>IF($N3535="", "", SUM($D$11:$D3535))</f>
        <v/>
      </c>
      <c r="X3535" s="111" t="str">
        <f t="shared" si="783"/>
        <v/>
      </c>
      <c r="Y3535" s="114" t="str">
        <f t="shared" si="787"/>
        <v/>
      </c>
      <c r="Z3535" s="111" t="str">
        <f>IF(X3535="", "", X3535-SUM($Z$11:$Z3534))</f>
        <v/>
      </c>
      <c r="AA3535" s="111" t="str">
        <f>IF($Y3535="", "", $Y3535-SUM($AA$11:$AA3534))</f>
        <v/>
      </c>
      <c r="AB3535" s="111" t="str">
        <f t="shared" si="788"/>
        <v/>
      </c>
      <c r="AC3535" s="121" t="str">
        <f t="shared" si="784"/>
        <v/>
      </c>
      <c r="AD3535" s="122" t="str">
        <f t="shared" si="785"/>
        <v/>
      </c>
      <c r="AE3535" s="123" t="str">
        <f t="shared" si="789"/>
        <v/>
      </c>
      <c r="AG3535" s="150" t="str">
        <f t="shared" si="786"/>
        <v/>
      </c>
    </row>
    <row r="3536" spans="1:33" x14ac:dyDescent="0.25">
      <c r="A3536" s="56"/>
      <c r="B3536" s="70"/>
      <c r="C3536" s="76"/>
      <c r="D3536" s="73"/>
      <c r="E3536" s="79"/>
      <c r="F3536" s="56"/>
      <c r="G3536" s="13" t="str">
        <f t="shared" si="777"/>
        <v/>
      </c>
      <c r="H3536" s="56"/>
      <c r="K3536" s="128"/>
      <c r="L3536" s="128"/>
      <c r="M3536" s="128"/>
      <c r="N3536" s="84" t="str">
        <f t="shared" si="778"/>
        <v/>
      </c>
      <c r="O3536" s="128"/>
      <c r="P3536" s="84" t="str">
        <f t="shared" si="779"/>
        <v/>
      </c>
      <c r="Q3536" s="84" t="str">
        <f t="shared" si="776"/>
        <v/>
      </c>
      <c r="R3536" s="84" t="str">
        <f t="shared" si="780"/>
        <v/>
      </c>
      <c r="S3536" s="84" t="str">
        <f t="shared" si="781"/>
        <v/>
      </c>
      <c r="U3536" s="84" t="str">
        <f t="shared" si="782"/>
        <v/>
      </c>
      <c r="W3536" s="108" t="str">
        <f>IF($N3536="", "", SUM($D$11:$D3536))</f>
        <v/>
      </c>
      <c r="X3536" s="111" t="str">
        <f t="shared" si="783"/>
        <v/>
      </c>
      <c r="Y3536" s="114" t="str">
        <f t="shared" si="787"/>
        <v/>
      </c>
      <c r="Z3536" s="111" t="str">
        <f>IF(X3536="", "", X3536-SUM($Z$11:$Z3535))</f>
        <v/>
      </c>
      <c r="AA3536" s="111" t="str">
        <f>IF($Y3536="", "", $Y3536-SUM($AA$11:$AA3535))</f>
        <v/>
      </c>
      <c r="AB3536" s="111" t="str">
        <f t="shared" si="788"/>
        <v/>
      </c>
      <c r="AC3536" s="121" t="str">
        <f t="shared" si="784"/>
        <v/>
      </c>
      <c r="AD3536" s="122" t="str">
        <f t="shared" si="785"/>
        <v/>
      </c>
      <c r="AE3536" s="123" t="str">
        <f t="shared" si="789"/>
        <v/>
      </c>
      <c r="AG3536" s="150" t="str">
        <f t="shared" si="786"/>
        <v/>
      </c>
    </row>
    <row r="3537" spans="1:33" x14ac:dyDescent="0.25">
      <c r="A3537" s="56"/>
      <c r="B3537" s="70"/>
      <c r="C3537" s="76"/>
      <c r="D3537" s="73"/>
      <c r="E3537" s="79"/>
      <c r="F3537" s="56"/>
      <c r="G3537" s="13" t="str">
        <f t="shared" si="777"/>
        <v/>
      </c>
      <c r="H3537" s="56"/>
      <c r="K3537" s="128"/>
      <c r="L3537" s="128"/>
      <c r="M3537" s="128"/>
      <c r="N3537" s="84" t="str">
        <f t="shared" si="778"/>
        <v/>
      </c>
      <c r="O3537" s="128"/>
      <c r="P3537" s="84" t="str">
        <f t="shared" si="779"/>
        <v/>
      </c>
      <c r="Q3537" s="84" t="str">
        <f t="shared" si="776"/>
        <v/>
      </c>
      <c r="R3537" s="84" t="str">
        <f t="shared" si="780"/>
        <v/>
      </c>
      <c r="S3537" s="84" t="str">
        <f t="shared" si="781"/>
        <v/>
      </c>
      <c r="U3537" s="84" t="str">
        <f t="shared" si="782"/>
        <v/>
      </c>
      <c r="W3537" s="108" t="str">
        <f>IF($N3537="", "", SUM($D$11:$D3537))</f>
        <v/>
      </c>
      <c r="X3537" s="111" t="str">
        <f t="shared" si="783"/>
        <v/>
      </c>
      <c r="Y3537" s="114" t="str">
        <f t="shared" si="787"/>
        <v/>
      </c>
      <c r="Z3537" s="111" t="str">
        <f>IF(X3537="", "", X3537-SUM($Z$11:$Z3536))</f>
        <v/>
      </c>
      <c r="AA3537" s="111" t="str">
        <f>IF($Y3537="", "", $Y3537-SUM($AA$11:$AA3536))</f>
        <v/>
      </c>
      <c r="AB3537" s="111" t="str">
        <f t="shared" si="788"/>
        <v/>
      </c>
      <c r="AC3537" s="121" t="str">
        <f t="shared" si="784"/>
        <v/>
      </c>
      <c r="AD3537" s="122" t="str">
        <f t="shared" si="785"/>
        <v/>
      </c>
      <c r="AE3537" s="123" t="str">
        <f t="shared" si="789"/>
        <v/>
      </c>
      <c r="AG3537" s="150" t="str">
        <f t="shared" si="786"/>
        <v/>
      </c>
    </row>
    <row r="3538" spans="1:33" x14ac:dyDescent="0.25">
      <c r="A3538" s="56"/>
      <c r="B3538" s="70"/>
      <c r="C3538" s="76"/>
      <c r="D3538" s="73"/>
      <c r="E3538" s="79"/>
      <c r="F3538" s="56"/>
      <c r="G3538" s="13" t="str">
        <f t="shared" si="777"/>
        <v/>
      </c>
      <c r="H3538" s="56"/>
      <c r="K3538" s="128"/>
      <c r="L3538" s="128"/>
      <c r="M3538" s="128"/>
      <c r="N3538" s="84" t="str">
        <f t="shared" si="778"/>
        <v/>
      </c>
      <c r="O3538" s="128"/>
      <c r="P3538" s="84" t="str">
        <f t="shared" si="779"/>
        <v/>
      </c>
      <c r="Q3538" s="84" t="str">
        <f t="shared" si="776"/>
        <v/>
      </c>
      <c r="R3538" s="84" t="str">
        <f t="shared" si="780"/>
        <v/>
      </c>
      <c r="S3538" s="84" t="str">
        <f t="shared" si="781"/>
        <v/>
      </c>
      <c r="U3538" s="84" t="str">
        <f t="shared" si="782"/>
        <v/>
      </c>
      <c r="W3538" s="108" t="str">
        <f>IF($N3538="", "", SUM($D$11:$D3538))</f>
        <v/>
      </c>
      <c r="X3538" s="111" t="str">
        <f t="shared" si="783"/>
        <v/>
      </c>
      <c r="Y3538" s="114" t="str">
        <f t="shared" si="787"/>
        <v/>
      </c>
      <c r="Z3538" s="111" t="str">
        <f>IF(X3538="", "", X3538-SUM($Z$11:$Z3537))</f>
        <v/>
      </c>
      <c r="AA3538" s="111" t="str">
        <f>IF($Y3538="", "", $Y3538-SUM($AA$11:$AA3537))</f>
        <v/>
      </c>
      <c r="AB3538" s="111" t="str">
        <f t="shared" si="788"/>
        <v/>
      </c>
      <c r="AC3538" s="121" t="str">
        <f t="shared" si="784"/>
        <v/>
      </c>
      <c r="AD3538" s="122" t="str">
        <f t="shared" si="785"/>
        <v/>
      </c>
      <c r="AE3538" s="123" t="str">
        <f t="shared" si="789"/>
        <v/>
      </c>
      <c r="AG3538" s="150" t="str">
        <f t="shared" si="786"/>
        <v/>
      </c>
    </row>
    <row r="3539" spans="1:33" x14ac:dyDescent="0.25">
      <c r="A3539" s="56"/>
      <c r="B3539" s="70"/>
      <c r="C3539" s="76"/>
      <c r="D3539" s="73"/>
      <c r="E3539" s="79"/>
      <c r="F3539" s="56"/>
      <c r="G3539" s="13" t="str">
        <f t="shared" si="777"/>
        <v/>
      </c>
      <c r="H3539" s="56"/>
      <c r="K3539" s="128"/>
      <c r="L3539" s="128"/>
      <c r="M3539" s="128"/>
      <c r="N3539" s="84" t="str">
        <f t="shared" si="778"/>
        <v/>
      </c>
      <c r="O3539" s="128"/>
      <c r="P3539" s="84" t="str">
        <f t="shared" si="779"/>
        <v/>
      </c>
      <c r="Q3539" s="84" t="str">
        <f t="shared" si="776"/>
        <v/>
      </c>
      <c r="R3539" s="84" t="str">
        <f t="shared" si="780"/>
        <v/>
      </c>
      <c r="S3539" s="84" t="str">
        <f t="shared" si="781"/>
        <v/>
      </c>
      <c r="U3539" s="84" t="str">
        <f t="shared" si="782"/>
        <v/>
      </c>
      <c r="W3539" s="108" t="str">
        <f>IF($N3539="", "", SUM($D$11:$D3539))</f>
        <v/>
      </c>
      <c r="X3539" s="111" t="str">
        <f t="shared" si="783"/>
        <v/>
      </c>
      <c r="Y3539" s="114" t="str">
        <f t="shared" si="787"/>
        <v/>
      </c>
      <c r="Z3539" s="111" t="str">
        <f>IF(X3539="", "", X3539-SUM($Z$11:$Z3538))</f>
        <v/>
      </c>
      <c r="AA3539" s="111" t="str">
        <f>IF($Y3539="", "", $Y3539-SUM($AA$11:$AA3538))</f>
        <v/>
      </c>
      <c r="AB3539" s="111" t="str">
        <f t="shared" si="788"/>
        <v/>
      </c>
      <c r="AC3539" s="121" t="str">
        <f t="shared" si="784"/>
        <v/>
      </c>
      <c r="AD3539" s="122" t="str">
        <f t="shared" si="785"/>
        <v/>
      </c>
      <c r="AE3539" s="123" t="str">
        <f t="shared" si="789"/>
        <v/>
      </c>
      <c r="AG3539" s="150" t="str">
        <f t="shared" si="786"/>
        <v/>
      </c>
    </row>
    <row r="3540" spans="1:33" x14ac:dyDescent="0.25">
      <c r="A3540" s="56"/>
      <c r="B3540" s="70"/>
      <c r="C3540" s="76"/>
      <c r="D3540" s="73"/>
      <c r="E3540" s="79"/>
      <c r="F3540" s="56"/>
      <c r="G3540" s="13" t="str">
        <f t="shared" si="777"/>
        <v/>
      </c>
      <c r="H3540" s="56"/>
      <c r="K3540" s="128"/>
      <c r="L3540" s="128"/>
      <c r="M3540" s="128"/>
      <c r="N3540" s="84" t="str">
        <f t="shared" si="778"/>
        <v/>
      </c>
      <c r="O3540" s="128"/>
      <c r="P3540" s="84" t="str">
        <f t="shared" si="779"/>
        <v/>
      </c>
      <c r="Q3540" s="84" t="str">
        <f t="shared" si="776"/>
        <v/>
      </c>
      <c r="R3540" s="84" t="str">
        <f t="shared" si="780"/>
        <v/>
      </c>
      <c r="S3540" s="84" t="str">
        <f t="shared" si="781"/>
        <v/>
      </c>
      <c r="U3540" s="84" t="str">
        <f t="shared" si="782"/>
        <v/>
      </c>
      <c r="W3540" s="108" t="str">
        <f>IF($N3540="", "", SUM($D$11:$D3540))</f>
        <v/>
      </c>
      <c r="X3540" s="111" t="str">
        <f t="shared" si="783"/>
        <v/>
      </c>
      <c r="Y3540" s="114" t="str">
        <f t="shared" si="787"/>
        <v/>
      </c>
      <c r="Z3540" s="111" t="str">
        <f>IF(X3540="", "", X3540-SUM($Z$11:$Z3539))</f>
        <v/>
      </c>
      <c r="AA3540" s="111" t="str">
        <f>IF($Y3540="", "", $Y3540-SUM($AA$11:$AA3539))</f>
        <v/>
      </c>
      <c r="AB3540" s="111" t="str">
        <f t="shared" si="788"/>
        <v/>
      </c>
      <c r="AC3540" s="121" t="str">
        <f t="shared" si="784"/>
        <v/>
      </c>
      <c r="AD3540" s="122" t="str">
        <f t="shared" si="785"/>
        <v/>
      </c>
      <c r="AE3540" s="123" t="str">
        <f t="shared" si="789"/>
        <v/>
      </c>
      <c r="AG3540" s="150" t="str">
        <f t="shared" si="786"/>
        <v/>
      </c>
    </row>
    <row r="3541" spans="1:33" x14ac:dyDescent="0.25">
      <c r="A3541" s="56"/>
      <c r="B3541" s="70"/>
      <c r="C3541" s="76"/>
      <c r="D3541" s="73"/>
      <c r="E3541" s="79"/>
      <c r="F3541" s="56"/>
      <c r="G3541" s="13" t="str">
        <f t="shared" si="777"/>
        <v/>
      </c>
      <c r="H3541" s="56"/>
      <c r="K3541" s="128"/>
      <c r="L3541" s="128"/>
      <c r="M3541" s="128"/>
      <c r="N3541" s="84" t="str">
        <f t="shared" si="778"/>
        <v/>
      </c>
      <c r="O3541" s="128"/>
      <c r="P3541" s="84" t="str">
        <f t="shared" si="779"/>
        <v/>
      </c>
      <c r="Q3541" s="84" t="str">
        <f t="shared" si="776"/>
        <v/>
      </c>
      <c r="R3541" s="84" t="str">
        <f t="shared" si="780"/>
        <v/>
      </c>
      <c r="S3541" s="84" t="str">
        <f t="shared" si="781"/>
        <v/>
      </c>
      <c r="U3541" s="84" t="str">
        <f t="shared" si="782"/>
        <v/>
      </c>
      <c r="W3541" s="108" t="str">
        <f>IF($N3541="", "", SUM($D$11:$D3541))</f>
        <v/>
      </c>
      <c r="X3541" s="111" t="str">
        <f t="shared" si="783"/>
        <v/>
      </c>
      <c r="Y3541" s="114" t="str">
        <f t="shared" si="787"/>
        <v/>
      </c>
      <c r="Z3541" s="111" t="str">
        <f>IF(X3541="", "", X3541-SUM($Z$11:$Z3540))</f>
        <v/>
      </c>
      <c r="AA3541" s="111" t="str">
        <f>IF($Y3541="", "", $Y3541-SUM($AA$11:$AA3540))</f>
        <v/>
      </c>
      <c r="AB3541" s="111" t="str">
        <f t="shared" si="788"/>
        <v/>
      </c>
      <c r="AC3541" s="121" t="str">
        <f t="shared" si="784"/>
        <v/>
      </c>
      <c r="AD3541" s="122" t="str">
        <f t="shared" si="785"/>
        <v/>
      </c>
      <c r="AE3541" s="123" t="str">
        <f t="shared" si="789"/>
        <v/>
      </c>
      <c r="AG3541" s="150" t="str">
        <f t="shared" si="786"/>
        <v/>
      </c>
    </row>
    <row r="3542" spans="1:33" x14ac:dyDescent="0.25">
      <c r="A3542" s="56"/>
      <c r="B3542" s="70"/>
      <c r="C3542" s="76"/>
      <c r="D3542" s="73"/>
      <c r="E3542" s="79"/>
      <c r="F3542" s="56"/>
      <c r="G3542" s="13" t="str">
        <f t="shared" si="777"/>
        <v/>
      </c>
      <c r="H3542" s="56"/>
      <c r="K3542" s="128"/>
      <c r="L3542" s="128"/>
      <c r="M3542" s="128"/>
      <c r="N3542" s="84" t="str">
        <f t="shared" si="778"/>
        <v/>
      </c>
      <c r="O3542" s="128"/>
      <c r="P3542" s="84" t="str">
        <f t="shared" si="779"/>
        <v/>
      </c>
      <c r="Q3542" s="84" t="str">
        <f t="shared" si="776"/>
        <v/>
      </c>
      <c r="R3542" s="84" t="str">
        <f t="shared" si="780"/>
        <v/>
      </c>
      <c r="S3542" s="84" t="str">
        <f t="shared" si="781"/>
        <v/>
      </c>
      <c r="U3542" s="84" t="str">
        <f t="shared" si="782"/>
        <v/>
      </c>
      <c r="W3542" s="108" t="str">
        <f>IF($N3542="", "", SUM($D$11:$D3542))</f>
        <v/>
      </c>
      <c r="X3542" s="111" t="str">
        <f t="shared" si="783"/>
        <v/>
      </c>
      <c r="Y3542" s="114" t="str">
        <f t="shared" si="787"/>
        <v/>
      </c>
      <c r="Z3542" s="111" t="str">
        <f>IF(X3542="", "", X3542-SUM($Z$11:$Z3541))</f>
        <v/>
      </c>
      <c r="AA3542" s="111" t="str">
        <f>IF($Y3542="", "", $Y3542-SUM($AA$11:$AA3541))</f>
        <v/>
      </c>
      <c r="AB3542" s="111" t="str">
        <f t="shared" si="788"/>
        <v/>
      </c>
      <c r="AC3542" s="121" t="str">
        <f t="shared" si="784"/>
        <v/>
      </c>
      <c r="AD3542" s="122" t="str">
        <f t="shared" si="785"/>
        <v/>
      </c>
      <c r="AE3542" s="123" t="str">
        <f t="shared" si="789"/>
        <v/>
      </c>
      <c r="AG3542" s="150" t="str">
        <f t="shared" si="786"/>
        <v/>
      </c>
    </row>
    <row r="3543" spans="1:33" x14ac:dyDescent="0.25">
      <c r="A3543" s="56"/>
      <c r="B3543" s="70"/>
      <c r="C3543" s="76"/>
      <c r="D3543" s="73"/>
      <c r="E3543" s="79"/>
      <c r="F3543" s="56"/>
      <c r="G3543" s="13" t="str">
        <f t="shared" si="777"/>
        <v/>
      </c>
      <c r="H3543" s="56"/>
      <c r="K3543" s="128"/>
      <c r="L3543" s="128"/>
      <c r="M3543" s="128"/>
      <c r="N3543" s="84" t="str">
        <f t="shared" si="778"/>
        <v/>
      </c>
      <c r="O3543" s="128"/>
      <c r="P3543" s="84" t="str">
        <f t="shared" si="779"/>
        <v/>
      </c>
      <c r="Q3543" s="84" t="str">
        <f t="shared" si="776"/>
        <v/>
      </c>
      <c r="R3543" s="84" t="str">
        <f t="shared" si="780"/>
        <v/>
      </c>
      <c r="S3543" s="84" t="str">
        <f t="shared" si="781"/>
        <v/>
      </c>
      <c r="U3543" s="84" t="str">
        <f t="shared" si="782"/>
        <v/>
      </c>
      <c r="W3543" s="108" t="str">
        <f>IF($N3543="", "", SUM($D$11:$D3543))</f>
        <v/>
      </c>
      <c r="X3543" s="111" t="str">
        <f t="shared" si="783"/>
        <v/>
      </c>
      <c r="Y3543" s="114" t="str">
        <f t="shared" si="787"/>
        <v/>
      </c>
      <c r="Z3543" s="111" t="str">
        <f>IF(X3543="", "", X3543-SUM($Z$11:$Z3542))</f>
        <v/>
      </c>
      <c r="AA3543" s="111" t="str">
        <f>IF($Y3543="", "", $Y3543-SUM($AA$11:$AA3542))</f>
        <v/>
      </c>
      <c r="AB3543" s="111" t="str">
        <f t="shared" si="788"/>
        <v/>
      </c>
      <c r="AC3543" s="121" t="str">
        <f t="shared" si="784"/>
        <v/>
      </c>
      <c r="AD3543" s="122" t="str">
        <f t="shared" si="785"/>
        <v/>
      </c>
      <c r="AE3543" s="123" t="str">
        <f t="shared" si="789"/>
        <v/>
      </c>
      <c r="AG3543" s="150" t="str">
        <f t="shared" si="786"/>
        <v/>
      </c>
    </row>
    <row r="3544" spans="1:33" x14ac:dyDescent="0.25">
      <c r="A3544" s="56"/>
      <c r="B3544" s="70"/>
      <c r="C3544" s="76"/>
      <c r="D3544" s="73"/>
      <c r="E3544" s="79"/>
      <c r="F3544" s="56"/>
      <c r="G3544" s="13" t="str">
        <f t="shared" si="777"/>
        <v/>
      </c>
      <c r="H3544" s="56"/>
      <c r="K3544" s="128"/>
      <c r="L3544" s="128"/>
      <c r="M3544" s="128"/>
      <c r="N3544" s="84" t="str">
        <f t="shared" si="778"/>
        <v/>
      </c>
      <c r="O3544" s="128"/>
      <c r="P3544" s="84" t="str">
        <f t="shared" si="779"/>
        <v/>
      </c>
      <c r="Q3544" s="84" t="str">
        <f t="shared" si="776"/>
        <v/>
      </c>
      <c r="R3544" s="84" t="str">
        <f t="shared" si="780"/>
        <v/>
      </c>
      <c r="S3544" s="84" t="str">
        <f t="shared" si="781"/>
        <v/>
      </c>
      <c r="U3544" s="84" t="str">
        <f t="shared" si="782"/>
        <v/>
      </c>
      <c r="W3544" s="108" t="str">
        <f>IF($N3544="", "", SUM($D$11:$D3544))</f>
        <v/>
      </c>
      <c r="X3544" s="111" t="str">
        <f t="shared" si="783"/>
        <v/>
      </c>
      <c r="Y3544" s="114" t="str">
        <f t="shared" si="787"/>
        <v/>
      </c>
      <c r="Z3544" s="111" t="str">
        <f>IF(X3544="", "", X3544-SUM($Z$11:$Z3543))</f>
        <v/>
      </c>
      <c r="AA3544" s="111" t="str">
        <f>IF($Y3544="", "", $Y3544-SUM($AA$11:$AA3543))</f>
        <v/>
      </c>
      <c r="AB3544" s="111" t="str">
        <f t="shared" si="788"/>
        <v/>
      </c>
      <c r="AC3544" s="121" t="str">
        <f t="shared" si="784"/>
        <v/>
      </c>
      <c r="AD3544" s="122" t="str">
        <f t="shared" si="785"/>
        <v/>
      </c>
      <c r="AE3544" s="123" t="str">
        <f t="shared" si="789"/>
        <v/>
      </c>
      <c r="AG3544" s="150" t="str">
        <f t="shared" si="786"/>
        <v/>
      </c>
    </row>
    <row r="3545" spans="1:33" x14ac:dyDescent="0.25">
      <c r="A3545" s="56"/>
      <c r="B3545" s="70"/>
      <c r="C3545" s="76"/>
      <c r="D3545" s="73"/>
      <c r="E3545" s="79"/>
      <c r="F3545" s="56"/>
      <c r="G3545" s="13" t="str">
        <f t="shared" si="777"/>
        <v/>
      </c>
      <c r="H3545" s="56"/>
      <c r="K3545" s="128"/>
      <c r="L3545" s="128"/>
      <c r="M3545" s="128"/>
      <c r="N3545" s="84" t="str">
        <f t="shared" si="778"/>
        <v/>
      </c>
      <c r="O3545" s="128"/>
      <c r="P3545" s="84" t="str">
        <f t="shared" si="779"/>
        <v/>
      </c>
      <c r="Q3545" s="84" t="str">
        <f t="shared" si="776"/>
        <v/>
      </c>
      <c r="R3545" s="84" t="str">
        <f t="shared" si="780"/>
        <v/>
      </c>
      <c r="S3545" s="84" t="str">
        <f t="shared" si="781"/>
        <v/>
      </c>
      <c r="U3545" s="84" t="str">
        <f t="shared" si="782"/>
        <v/>
      </c>
      <c r="W3545" s="108" t="str">
        <f>IF($N3545="", "", SUM($D$11:$D3545))</f>
        <v/>
      </c>
      <c r="X3545" s="111" t="str">
        <f t="shared" si="783"/>
        <v/>
      </c>
      <c r="Y3545" s="114" t="str">
        <f t="shared" si="787"/>
        <v/>
      </c>
      <c r="Z3545" s="111" t="str">
        <f>IF(X3545="", "", X3545-SUM($Z$11:$Z3544))</f>
        <v/>
      </c>
      <c r="AA3545" s="111" t="str">
        <f>IF($Y3545="", "", $Y3545-SUM($AA$11:$AA3544))</f>
        <v/>
      </c>
      <c r="AB3545" s="111" t="str">
        <f t="shared" si="788"/>
        <v/>
      </c>
      <c r="AC3545" s="121" t="str">
        <f t="shared" si="784"/>
        <v/>
      </c>
      <c r="AD3545" s="122" t="str">
        <f t="shared" si="785"/>
        <v/>
      </c>
      <c r="AE3545" s="123" t="str">
        <f t="shared" si="789"/>
        <v/>
      </c>
      <c r="AG3545" s="150" t="str">
        <f t="shared" si="786"/>
        <v/>
      </c>
    </row>
    <row r="3546" spans="1:33" x14ac:dyDescent="0.25">
      <c r="A3546" s="56"/>
      <c r="B3546" s="70"/>
      <c r="C3546" s="76"/>
      <c r="D3546" s="73"/>
      <c r="E3546" s="79"/>
      <c r="F3546" s="56"/>
      <c r="G3546" s="13" t="str">
        <f t="shared" si="777"/>
        <v/>
      </c>
      <c r="H3546" s="56"/>
      <c r="K3546" s="128"/>
      <c r="L3546" s="128"/>
      <c r="M3546" s="128"/>
      <c r="N3546" s="84" t="str">
        <f t="shared" si="778"/>
        <v/>
      </c>
      <c r="O3546" s="128"/>
      <c r="P3546" s="84" t="str">
        <f t="shared" si="779"/>
        <v/>
      </c>
      <c r="Q3546" s="84" t="str">
        <f t="shared" si="776"/>
        <v/>
      </c>
      <c r="R3546" s="84" t="str">
        <f t="shared" si="780"/>
        <v/>
      </c>
      <c r="S3546" s="84" t="str">
        <f t="shared" si="781"/>
        <v/>
      </c>
      <c r="U3546" s="84" t="str">
        <f t="shared" si="782"/>
        <v/>
      </c>
      <c r="W3546" s="108" t="str">
        <f>IF($N3546="", "", SUM($D$11:$D3546))</f>
        <v/>
      </c>
      <c r="X3546" s="111" t="str">
        <f t="shared" si="783"/>
        <v/>
      </c>
      <c r="Y3546" s="114" t="str">
        <f t="shared" si="787"/>
        <v/>
      </c>
      <c r="Z3546" s="111" t="str">
        <f>IF(X3546="", "", X3546-SUM($Z$11:$Z3545))</f>
        <v/>
      </c>
      <c r="AA3546" s="111" t="str">
        <f>IF($Y3546="", "", $Y3546-SUM($AA$11:$AA3545))</f>
        <v/>
      </c>
      <c r="AB3546" s="111" t="str">
        <f t="shared" si="788"/>
        <v/>
      </c>
      <c r="AC3546" s="121" t="str">
        <f t="shared" si="784"/>
        <v/>
      </c>
      <c r="AD3546" s="122" t="str">
        <f t="shared" si="785"/>
        <v/>
      </c>
      <c r="AE3546" s="123" t="str">
        <f t="shared" si="789"/>
        <v/>
      </c>
      <c r="AG3546" s="150" t="str">
        <f t="shared" si="786"/>
        <v/>
      </c>
    </row>
    <row r="3547" spans="1:33" x14ac:dyDescent="0.25">
      <c r="A3547" s="56"/>
      <c r="B3547" s="70"/>
      <c r="C3547" s="76"/>
      <c r="D3547" s="73"/>
      <c r="E3547" s="79"/>
      <c r="F3547" s="56"/>
      <c r="G3547" s="13" t="str">
        <f t="shared" si="777"/>
        <v/>
      </c>
      <c r="H3547" s="56"/>
      <c r="K3547" s="128"/>
      <c r="L3547" s="128"/>
      <c r="M3547" s="128"/>
      <c r="N3547" s="84" t="str">
        <f t="shared" si="778"/>
        <v/>
      </c>
      <c r="O3547" s="128"/>
      <c r="P3547" s="84" t="str">
        <f t="shared" si="779"/>
        <v/>
      </c>
      <c r="Q3547" s="84" t="str">
        <f t="shared" si="776"/>
        <v/>
      </c>
      <c r="R3547" s="84" t="str">
        <f t="shared" si="780"/>
        <v/>
      </c>
      <c r="S3547" s="84" t="str">
        <f t="shared" si="781"/>
        <v/>
      </c>
      <c r="U3547" s="84" t="str">
        <f t="shared" si="782"/>
        <v/>
      </c>
      <c r="W3547" s="108" t="str">
        <f>IF($N3547="", "", SUM($D$11:$D3547))</f>
        <v/>
      </c>
      <c r="X3547" s="111" t="str">
        <f t="shared" si="783"/>
        <v/>
      </c>
      <c r="Y3547" s="114" t="str">
        <f t="shared" si="787"/>
        <v/>
      </c>
      <c r="Z3547" s="111" t="str">
        <f>IF(X3547="", "", X3547-SUM($Z$11:$Z3546))</f>
        <v/>
      </c>
      <c r="AA3547" s="111" t="str">
        <f>IF($Y3547="", "", $Y3547-SUM($AA$11:$AA3546))</f>
        <v/>
      </c>
      <c r="AB3547" s="111" t="str">
        <f t="shared" si="788"/>
        <v/>
      </c>
      <c r="AC3547" s="121" t="str">
        <f t="shared" si="784"/>
        <v/>
      </c>
      <c r="AD3547" s="122" t="str">
        <f t="shared" si="785"/>
        <v/>
      </c>
      <c r="AE3547" s="123" t="str">
        <f t="shared" si="789"/>
        <v/>
      </c>
      <c r="AG3547" s="150" t="str">
        <f t="shared" si="786"/>
        <v/>
      </c>
    </row>
    <row r="3548" spans="1:33" x14ac:dyDescent="0.25">
      <c r="A3548" s="56"/>
      <c r="B3548" s="70"/>
      <c r="C3548" s="76"/>
      <c r="D3548" s="73"/>
      <c r="E3548" s="79"/>
      <c r="F3548" s="56"/>
      <c r="G3548" s="13" t="str">
        <f t="shared" si="777"/>
        <v/>
      </c>
      <c r="H3548" s="56"/>
      <c r="K3548" s="128"/>
      <c r="L3548" s="128"/>
      <c r="M3548" s="128"/>
      <c r="N3548" s="84" t="str">
        <f t="shared" si="778"/>
        <v/>
      </c>
      <c r="O3548" s="128"/>
      <c r="P3548" s="84" t="str">
        <f t="shared" si="779"/>
        <v/>
      </c>
      <c r="Q3548" s="84" t="str">
        <f t="shared" si="776"/>
        <v/>
      </c>
      <c r="R3548" s="84" t="str">
        <f t="shared" si="780"/>
        <v/>
      </c>
      <c r="S3548" s="84" t="str">
        <f t="shared" si="781"/>
        <v/>
      </c>
      <c r="U3548" s="84" t="str">
        <f t="shared" si="782"/>
        <v/>
      </c>
      <c r="W3548" s="108" t="str">
        <f>IF($N3548="", "", SUM($D$11:$D3548))</f>
        <v/>
      </c>
      <c r="X3548" s="111" t="str">
        <f t="shared" si="783"/>
        <v/>
      </c>
      <c r="Y3548" s="114" t="str">
        <f t="shared" si="787"/>
        <v/>
      </c>
      <c r="Z3548" s="111" t="str">
        <f>IF(X3548="", "", X3548-SUM($Z$11:$Z3547))</f>
        <v/>
      </c>
      <c r="AA3548" s="111" t="str">
        <f>IF($Y3548="", "", $Y3548-SUM($AA$11:$AA3547))</f>
        <v/>
      </c>
      <c r="AB3548" s="111" t="str">
        <f t="shared" si="788"/>
        <v/>
      </c>
      <c r="AC3548" s="121" t="str">
        <f t="shared" si="784"/>
        <v/>
      </c>
      <c r="AD3548" s="122" t="str">
        <f t="shared" si="785"/>
        <v/>
      </c>
      <c r="AE3548" s="123" t="str">
        <f t="shared" si="789"/>
        <v/>
      </c>
      <c r="AG3548" s="150" t="str">
        <f t="shared" si="786"/>
        <v/>
      </c>
    </row>
    <row r="3549" spans="1:33" x14ac:dyDescent="0.25">
      <c r="A3549" s="56"/>
      <c r="B3549" s="70"/>
      <c r="C3549" s="76"/>
      <c r="D3549" s="73"/>
      <c r="E3549" s="79"/>
      <c r="F3549" s="56"/>
      <c r="G3549" s="13" t="str">
        <f t="shared" si="777"/>
        <v/>
      </c>
      <c r="H3549" s="56"/>
      <c r="K3549" s="128"/>
      <c r="L3549" s="128"/>
      <c r="M3549" s="128"/>
      <c r="N3549" s="84" t="str">
        <f t="shared" si="778"/>
        <v/>
      </c>
      <c r="O3549" s="128"/>
      <c r="P3549" s="84" t="str">
        <f t="shared" si="779"/>
        <v/>
      </c>
      <c r="Q3549" s="84" t="str">
        <f t="shared" si="776"/>
        <v/>
      </c>
      <c r="R3549" s="84" t="str">
        <f t="shared" si="780"/>
        <v/>
      </c>
      <c r="S3549" s="84" t="str">
        <f t="shared" si="781"/>
        <v/>
      </c>
      <c r="U3549" s="84" t="str">
        <f t="shared" si="782"/>
        <v/>
      </c>
      <c r="W3549" s="108" t="str">
        <f>IF($N3549="", "", SUM($D$11:$D3549))</f>
        <v/>
      </c>
      <c r="X3549" s="111" t="str">
        <f t="shared" si="783"/>
        <v/>
      </c>
      <c r="Y3549" s="114" t="str">
        <f t="shared" si="787"/>
        <v/>
      </c>
      <c r="Z3549" s="111" t="str">
        <f>IF(X3549="", "", X3549-SUM($Z$11:$Z3548))</f>
        <v/>
      </c>
      <c r="AA3549" s="111" t="str">
        <f>IF($Y3549="", "", $Y3549-SUM($AA$11:$AA3548))</f>
        <v/>
      </c>
      <c r="AB3549" s="111" t="str">
        <f t="shared" si="788"/>
        <v/>
      </c>
      <c r="AC3549" s="121" t="str">
        <f t="shared" si="784"/>
        <v/>
      </c>
      <c r="AD3549" s="122" t="str">
        <f t="shared" si="785"/>
        <v/>
      </c>
      <c r="AE3549" s="123" t="str">
        <f t="shared" si="789"/>
        <v/>
      </c>
      <c r="AG3549" s="150" t="str">
        <f t="shared" si="786"/>
        <v/>
      </c>
    </row>
    <row r="3550" spans="1:33" x14ac:dyDescent="0.25">
      <c r="A3550" s="56"/>
      <c r="B3550" s="70"/>
      <c r="C3550" s="76"/>
      <c r="D3550" s="73"/>
      <c r="E3550" s="79"/>
      <c r="F3550" s="56"/>
      <c r="G3550" s="13" t="str">
        <f t="shared" si="777"/>
        <v/>
      </c>
      <c r="H3550" s="56"/>
      <c r="K3550" s="128"/>
      <c r="L3550" s="128"/>
      <c r="M3550" s="128"/>
      <c r="N3550" s="84" t="str">
        <f t="shared" si="778"/>
        <v/>
      </c>
      <c r="O3550" s="128"/>
      <c r="P3550" s="84" t="str">
        <f t="shared" si="779"/>
        <v/>
      </c>
      <c r="Q3550" s="84" t="str">
        <f t="shared" si="776"/>
        <v/>
      </c>
      <c r="R3550" s="84" t="str">
        <f t="shared" si="780"/>
        <v/>
      </c>
      <c r="S3550" s="84" t="str">
        <f t="shared" si="781"/>
        <v/>
      </c>
      <c r="U3550" s="84" t="str">
        <f t="shared" si="782"/>
        <v/>
      </c>
      <c r="W3550" s="108" t="str">
        <f>IF($N3550="", "", SUM($D$11:$D3550))</f>
        <v/>
      </c>
      <c r="X3550" s="111" t="str">
        <f t="shared" si="783"/>
        <v/>
      </c>
      <c r="Y3550" s="114" t="str">
        <f t="shared" si="787"/>
        <v/>
      </c>
      <c r="Z3550" s="111" t="str">
        <f>IF(X3550="", "", X3550-SUM($Z$11:$Z3549))</f>
        <v/>
      </c>
      <c r="AA3550" s="111" t="str">
        <f>IF($Y3550="", "", $Y3550-SUM($AA$11:$AA3549))</f>
        <v/>
      </c>
      <c r="AB3550" s="111" t="str">
        <f t="shared" si="788"/>
        <v/>
      </c>
      <c r="AC3550" s="121" t="str">
        <f t="shared" si="784"/>
        <v/>
      </c>
      <c r="AD3550" s="122" t="str">
        <f t="shared" si="785"/>
        <v/>
      </c>
      <c r="AE3550" s="123" t="str">
        <f t="shared" si="789"/>
        <v/>
      </c>
      <c r="AG3550" s="150" t="str">
        <f t="shared" si="786"/>
        <v/>
      </c>
    </row>
    <row r="3551" spans="1:33" x14ac:dyDescent="0.25">
      <c r="A3551" s="56"/>
      <c r="B3551" s="70"/>
      <c r="C3551" s="76"/>
      <c r="D3551" s="73"/>
      <c r="E3551" s="79"/>
      <c r="F3551" s="56"/>
      <c r="G3551" s="13" t="str">
        <f t="shared" si="777"/>
        <v/>
      </c>
      <c r="H3551" s="56"/>
      <c r="K3551" s="128"/>
      <c r="L3551" s="128"/>
      <c r="M3551" s="128"/>
      <c r="N3551" s="84" t="str">
        <f t="shared" si="778"/>
        <v/>
      </c>
      <c r="O3551" s="128"/>
      <c r="P3551" s="84" t="str">
        <f t="shared" si="779"/>
        <v/>
      </c>
      <c r="Q3551" s="84" t="str">
        <f t="shared" si="776"/>
        <v/>
      </c>
      <c r="R3551" s="84" t="str">
        <f t="shared" si="780"/>
        <v/>
      </c>
      <c r="S3551" s="84" t="str">
        <f t="shared" si="781"/>
        <v/>
      </c>
      <c r="U3551" s="84" t="str">
        <f t="shared" si="782"/>
        <v/>
      </c>
      <c r="W3551" s="108" t="str">
        <f>IF($N3551="", "", SUM($D$11:$D3551))</f>
        <v/>
      </c>
      <c r="X3551" s="111" t="str">
        <f t="shared" si="783"/>
        <v/>
      </c>
      <c r="Y3551" s="114" t="str">
        <f t="shared" si="787"/>
        <v/>
      </c>
      <c r="Z3551" s="111" t="str">
        <f>IF(X3551="", "", X3551-SUM($Z$11:$Z3550))</f>
        <v/>
      </c>
      <c r="AA3551" s="111" t="str">
        <f>IF($Y3551="", "", $Y3551-SUM($AA$11:$AA3550))</f>
        <v/>
      </c>
      <c r="AB3551" s="111" t="str">
        <f t="shared" si="788"/>
        <v/>
      </c>
      <c r="AC3551" s="121" t="str">
        <f t="shared" si="784"/>
        <v/>
      </c>
      <c r="AD3551" s="122" t="str">
        <f t="shared" si="785"/>
        <v/>
      </c>
      <c r="AE3551" s="123" t="str">
        <f t="shared" si="789"/>
        <v/>
      </c>
      <c r="AG3551" s="150" t="str">
        <f t="shared" si="786"/>
        <v/>
      </c>
    </row>
    <row r="3552" spans="1:33" x14ac:dyDescent="0.25">
      <c r="A3552" s="56"/>
      <c r="B3552" s="70"/>
      <c r="C3552" s="76"/>
      <c r="D3552" s="73"/>
      <c r="E3552" s="79"/>
      <c r="F3552" s="56"/>
      <c r="G3552" s="13" t="str">
        <f t="shared" si="777"/>
        <v/>
      </c>
      <c r="H3552" s="56"/>
      <c r="K3552" s="128"/>
      <c r="L3552" s="128"/>
      <c r="M3552" s="128"/>
      <c r="N3552" s="84" t="str">
        <f t="shared" si="778"/>
        <v/>
      </c>
      <c r="O3552" s="128"/>
      <c r="P3552" s="84" t="str">
        <f t="shared" si="779"/>
        <v/>
      </c>
      <c r="Q3552" s="84" t="str">
        <f t="shared" si="776"/>
        <v/>
      </c>
      <c r="R3552" s="84" t="str">
        <f t="shared" si="780"/>
        <v/>
      </c>
      <c r="S3552" s="84" t="str">
        <f t="shared" si="781"/>
        <v/>
      </c>
      <c r="U3552" s="84" t="str">
        <f t="shared" si="782"/>
        <v/>
      </c>
      <c r="W3552" s="108" t="str">
        <f>IF($N3552="", "", SUM($D$11:$D3552))</f>
        <v/>
      </c>
      <c r="X3552" s="111" t="str">
        <f t="shared" si="783"/>
        <v/>
      </c>
      <c r="Y3552" s="114" t="str">
        <f t="shared" si="787"/>
        <v/>
      </c>
      <c r="Z3552" s="111" t="str">
        <f>IF(X3552="", "", X3552-SUM($Z$11:$Z3551))</f>
        <v/>
      </c>
      <c r="AA3552" s="111" t="str">
        <f>IF($Y3552="", "", $Y3552-SUM($AA$11:$AA3551))</f>
        <v/>
      </c>
      <c r="AB3552" s="111" t="str">
        <f t="shared" si="788"/>
        <v/>
      </c>
      <c r="AC3552" s="121" t="str">
        <f t="shared" si="784"/>
        <v/>
      </c>
      <c r="AD3552" s="122" t="str">
        <f t="shared" si="785"/>
        <v/>
      </c>
      <c r="AE3552" s="123" t="str">
        <f t="shared" si="789"/>
        <v/>
      </c>
      <c r="AG3552" s="150" t="str">
        <f t="shared" si="786"/>
        <v/>
      </c>
    </row>
    <row r="3553" spans="1:33" x14ac:dyDescent="0.25">
      <c r="A3553" s="56"/>
      <c r="B3553" s="70"/>
      <c r="C3553" s="76"/>
      <c r="D3553" s="73"/>
      <c r="E3553" s="79"/>
      <c r="F3553" s="56"/>
      <c r="G3553" s="13" t="str">
        <f t="shared" si="777"/>
        <v/>
      </c>
      <c r="H3553" s="56"/>
      <c r="K3553" s="128"/>
      <c r="L3553" s="128"/>
      <c r="M3553" s="128"/>
      <c r="N3553" s="84" t="str">
        <f t="shared" si="778"/>
        <v/>
      </c>
      <c r="O3553" s="128"/>
      <c r="P3553" s="84" t="str">
        <f t="shared" si="779"/>
        <v/>
      </c>
      <c r="Q3553" s="84" t="str">
        <f t="shared" si="776"/>
        <v/>
      </c>
      <c r="R3553" s="84" t="str">
        <f t="shared" si="780"/>
        <v/>
      </c>
      <c r="S3553" s="84" t="str">
        <f t="shared" si="781"/>
        <v/>
      </c>
      <c r="U3553" s="84" t="str">
        <f t="shared" si="782"/>
        <v/>
      </c>
      <c r="W3553" s="108" t="str">
        <f>IF($N3553="", "", SUM($D$11:$D3553))</f>
        <v/>
      </c>
      <c r="X3553" s="111" t="str">
        <f t="shared" si="783"/>
        <v/>
      </c>
      <c r="Y3553" s="114" t="str">
        <f t="shared" si="787"/>
        <v/>
      </c>
      <c r="Z3553" s="111" t="str">
        <f>IF(X3553="", "", X3553-SUM($Z$11:$Z3552))</f>
        <v/>
      </c>
      <c r="AA3553" s="111" t="str">
        <f>IF($Y3553="", "", $Y3553-SUM($AA$11:$AA3552))</f>
        <v/>
      </c>
      <c r="AB3553" s="111" t="str">
        <f t="shared" si="788"/>
        <v/>
      </c>
      <c r="AC3553" s="121" t="str">
        <f t="shared" si="784"/>
        <v/>
      </c>
      <c r="AD3553" s="122" t="str">
        <f t="shared" si="785"/>
        <v/>
      </c>
      <c r="AE3553" s="123" t="str">
        <f t="shared" si="789"/>
        <v/>
      </c>
      <c r="AG3553" s="150" t="str">
        <f t="shared" si="786"/>
        <v/>
      </c>
    </row>
    <row r="3554" spans="1:33" x14ac:dyDescent="0.25">
      <c r="A3554" s="56"/>
      <c r="B3554" s="70"/>
      <c r="C3554" s="76"/>
      <c r="D3554" s="73"/>
      <c r="E3554" s="79"/>
      <c r="F3554" s="56"/>
      <c r="G3554" s="13" t="str">
        <f t="shared" si="777"/>
        <v/>
      </c>
      <c r="H3554" s="56"/>
      <c r="K3554" s="128"/>
      <c r="L3554" s="128"/>
      <c r="M3554" s="128"/>
      <c r="N3554" s="84" t="str">
        <f t="shared" si="778"/>
        <v/>
      </c>
      <c r="O3554" s="128"/>
      <c r="P3554" s="84" t="str">
        <f t="shared" si="779"/>
        <v/>
      </c>
      <c r="Q3554" s="84" t="str">
        <f t="shared" si="776"/>
        <v/>
      </c>
      <c r="R3554" s="84" t="str">
        <f t="shared" si="780"/>
        <v/>
      </c>
      <c r="S3554" s="84" t="str">
        <f t="shared" si="781"/>
        <v/>
      </c>
      <c r="U3554" s="84" t="str">
        <f t="shared" si="782"/>
        <v/>
      </c>
      <c r="W3554" s="108" t="str">
        <f>IF($N3554="", "", SUM($D$11:$D3554))</f>
        <v/>
      </c>
      <c r="X3554" s="111" t="str">
        <f t="shared" si="783"/>
        <v/>
      </c>
      <c r="Y3554" s="114" t="str">
        <f t="shared" si="787"/>
        <v/>
      </c>
      <c r="Z3554" s="111" t="str">
        <f>IF(X3554="", "", X3554-SUM($Z$11:$Z3553))</f>
        <v/>
      </c>
      <c r="AA3554" s="111" t="str">
        <f>IF($Y3554="", "", $Y3554-SUM($AA$11:$AA3553))</f>
        <v/>
      </c>
      <c r="AB3554" s="111" t="str">
        <f t="shared" si="788"/>
        <v/>
      </c>
      <c r="AC3554" s="121" t="str">
        <f t="shared" si="784"/>
        <v/>
      </c>
      <c r="AD3554" s="122" t="str">
        <f t="shared" si="785"/>
        <v/>
      </c>
      <c r="AE3554" s="123" t="str">
        <f t="shared" si="789"/>
        <v/>
      </c>
      <c r="AG3554" s="150" t="str">
        <f t="shared" si="786"/>
        <v/>
      </c>
    </row>
    <row r="3555" spans="1:33" x14ac:dyDescent="0.25">
      <c r="A3555" s="56"/>
      <c r="B3555" s="70"/>
      <c r="C3555" s="76"/>
      <c r="D3555" s="73"/>
      <c r="E3555" s="79"/>
      <c r="F3555" s="56"/>
      <c r="G3555" s="13" t="str">
        <f t="shared" si="777"/>
        <v/>
      </c>
      <c r="H3555" s="56"/>
      <c r="K3555" s="128"/>
      <c r="L3555" s="128"/>
      <c r="M3555" s="128"/>
      <c r="N3555" s="84" t="str">
        <f t="shared" si="778"/>
        <v/>
      </c>
      <c r="O3555" s="128"/>
      <c r="P3555" s="84" t="str">
        <f t="shared" si="779"/>
        <v/>
      </c>
      <c r="Q3555" s="84" t="str">
        <f t="shared" si="776"/>
        <v/>
      </c>
      <c r="R3555" s="84" t="str">
        <f t="shared" si="780"/>
        <v/>
      </c>
      <c r="S3555" s="84" t="str">
        <f t="shared" si="781"/>
        <v/>
      </c>
      <c r="U3555" s="84" t="str">
        <f t="shared" si="782"/>
        <v/>
      </c>
      <c r="W3555" s="108" t="str">
        <f>IF($N3555="", "", SUM($D$11:$D3555))</f>
        <v/>
      </c>
      <c r="X3555" s="111" t="str">
        <f t="shared" si="783"/>
        <v/>
      </c>
      <c r="Y3555" s="114" t="str">
        <f t="shared" si="787"/>
        <v/>
      </c>
      <c r="Z3555" s="111" t="str">
        <f>IF(X3555="", "", X3555-SUM($Z$11:$Z3554))</f>
        <v/>
      </c>
      <c r="AA3555" s="111" t="str">
        <f>IF($Y3555="", "", $Y3555-SUM($AA$11:$AA3554))</f>
        <v/>
      </c>
      <c r="AB3555" s="111" t="str">
        <f t="shared" si="788"/>
        <v/>
      </c>
      <c r="AC3555" s="121" t="str">
        <f t="shared" si="784"/>
        <v/>
      </c>
      <c r="AD3555" s="122" t="str">
        <f t="shared" si="785"/>
        <v/>
      </c>
      <c r="AE3555" s="123" t="str">
        <f t="shared" si="789"/>
        <v/>
      </c>
      <c r="AG3555" s="150" t="str">
        <f t="shared" si="786"/>
        <v/>
      </c>
    </row>
    <row r="3556" spans="1:33" x14ac:dyDescent="0.25">
      <c r="A3556" s="56"/>
      <c r="B3556" s="70"/>
      <c r="C3556" s="76"/>
      <c r="D3556" s="73"/>
      <c r="E3556" s="79"/>
      <c r="F3556" s="56"/>
      <c r="G3556" s="13" t="str">
        <f t="shared" si="777"/>
        <v/>
      </c>
      <c r="H3556" s="56"/>
      <c r="K3556" s="128"/>
      <c r="L3556" s="128"/>
      <c r="M3556" s="128"/>
      <c r="N3556" s="84" t="str">
        <f t="shared" si="778"/>
        <v/>
      </c>
      <c r="O3556" s="128"/>
      <c r="P3556" s="84" t="str">
        <f t="shared" si="779"/>
        <v/>
      </c>
      <c r="Q3556" s="84" t="str">
        <f t="shared" si="776"/>
        <v/>
      </c>
      <c r="R3556" s="84" t="str">
        <f t="shared" si="780"/>
        <v/>
      </c>
      <c r="S3556" s="84" t="str">
        <f t="shared" si="781"/>
        <v/>
      </c>
      <c r="U3556" s="84" t="str">
        <f t="shared" si="782"/>
        <v/>
      </c>
      <c r="W3556" s="108" t="str">
        <f>IF($N3556="", "", SUM($D$11:$D3556))</f>
        <v/>
      </c>
      <c r="X3556" s="111" t="str">
        <f t="shared" si="783"/>
        <v/>
      </c>
      <c r="Y3556" s="114" t="str">
        <f t="shared" si="787"/>
        <v/>
      </c>
      <c r="Z3556" s="111" t="str">
        <f>IF(X3556="", "", X3556-SUM($Z$11:$Z3555))</f>
        <v/>
      </c>
      <c r="AA3556" s="111" t="str">
        <f>IF($Y3556="", "", $Y3556-SUM($AA$11:$AA3555))</f>
        <v/>
      </c>
      <c r="AB3556" s="111" t="str">
        <f t="shared" si="788"/>
        <v/>
      </c>
      <c r="AC3556" s="121" t="str">
        <f t="shared" si="784"/>
        <v/>
      </c>
      <c r="AD3556" s="122" t="str">
        <f t="shared" si="785"/>
        <v/>
      </c>
      <c r="AE3556" s="123" t="str">
        <f t="shared" si="789"/>
        <v/>
      </c>
      <c r="AG3556" s="150" t="str">
        <f t="shared" si="786"/>
        <v/>
      </c>
    </row>
    <row r="3557" spans="1:33" x14ac:dyDescent="0.25">
      <c r="A3557" s="56"/>
      <c r="B3557" s="70"/>
      <c r="C3557" s="76"/>
      <c r="D3557" s="73"/>
      <c r="E3557" s="79"/>
      <c r="F3557" s="56"/>
      <c r="G3557" s="13" t="str">
        <f t="shared" si="777"/>
        <v/>
      </c>
      <c r="H3557" s="56"/>
      <c r="K3557" s="128"/>
      <c r="L3557" s="128"/>
      <c r="M3557" s="128"/>
      <c r="N3557" s="84" t="str">
        <f t="shared" si="778"/>
        <v/>
      </c>
      <c r="O3557" s="128"/>
      <c r="P3557" s="84" t="str">
        <f t="shared" si="779"/>
        <v/>
      </c>
      <c r="Q3557" s="84" t="str">
        <f t="shared" si="776"/>
        <v/>
      </c>
      <c r="R3557" s="84" t="str">
        <f t="shared" si="780"/>
        <v/>
      </c>
      <c r="S3557" s="84" t="str">
        <f t="shared" si="781"/>
        <v/>
      </c>
      <c r="U3557" s="84" t="str">
        <f t="shared" si="782"/>
        <v/>
      </c>
      <c r="W3557" s="108" t="str">
        <f>IF($N3557="", "", SUM($D$11:$D3557))</f>
        <v/>
      </c>
      <c r="X3557" s="111" t="str">
        <f t="shared" si="783"/>
        <v/>
      </c>
      <c r="Y3557" s="114" t="str">
        <f t="shared" si="787"/>
        <v/>
      </c>
      <c r="Z3557" s="111" t="str">
        <f>IF(X3557="", "", X3557-SUM($Z$11:$Z3556))</f>
        <v/>
      </c>
      <c r="AA3557" s="111" t="str">
        <f>IF($Y3557="", "", $Y3557-SUM($AA$11:$AA3556))</f>
        <v/>
      </c>
      <c r="AB3557" s="111" t="str">
        <f t="shared" si="788"/>
        <v/>
      </c>
      <c r="AC3557" s="121" t="str">
        <f t="shared" si="784"/>
        <v/>
      </c>
      <c r="AD3557" s="122" t="str">
        <f t="shared" si="785"/>
        <v/>
      </c>
      <c r="AE3557" s="123" t="str">
        <f t="shared" si="789"/>
        <v/>
      </c>
      <c r="AG3557" s="150" t="str">
        <f t="shared" si="786"/>
        <v/>
      </c>
    </row>
    <row r="3558" spans="1:33" x14ac:dyDescent="0.25">
      <c r="A3558" s="56"/>
      <c r="B3558" s="70"/>
      <c r="C3558" s="76"/>
      <c r="D3558" s="73"/>
      <c r="E3558" s="79"/>
      <c r="F3558" s="56"/>
      <c r="G3558" s="13" t="str">
        <f t="shared" si="777"/>
        <v/>
      </c>
      <c r="H3558" s="56"/>
      <c r="K3558" s="128"/>
      <c r="L3558" s="128"/>
      <c r="M3558" s="128"/>
      <c r="N3558" s="84" t="str">
        <f t="shared" si="778"/>
        <v/>
      </c>
      <c r="O3558" s="128"/>
      <c r="P3558" s="84" t="str">
        <f t="shared" si="779"/>
        <v/>
      </c>
      <c r="Q3558" s="84" t="str">
        <f t="shared" si="776"/>
        <v/>
      </c>
      <c r="R3558" s="84" t="str">
        <f t="shared" si="780"/>
        <v/>
      </c>
      <c r="S3558" s="84" t="str">
        <f t="shared" si="781"/>
        <v/>
      </c>
      <c r="U3558" s="84" t="str">
        <f t="shared" si="782"/>
        <v/>
      </c>
      <c r="W3558" s="108" t="str">
        <f>IF($N3558="", "", SUM($D$11:$D3558))</f>
        <v/>
      </c>
      <c r="X3558" s="111" t="str">
        <f t="shared" si="783"/>
        <v/>
      </c>
      <c r="Y3558" s="114" t="str">
        <f t="shared" si="787"/>
        <v/>
      </c>
      <c r="Z3558" s="111" t="str">
        <f>IF(X3558="", "", X3558-SUM($Z$11:$Z3557))</f>
        <v/>
      </c>
      <c r="AA3558" s="111" t="str">
        <f>IF($Y3558="", "", $Y3558-SUM($AA$11:$AA3557))</f>
        <v/>
      </c>
      <c r="AB3558" s="111" t="str">
        <f t="shared" si="788"/>
        <v/>
      </c>
      <c r="AC3558" s="121" t="str">
        <f t="shared" si="784"/>
        <v/>
      </c>
      <c r="AD3558" s="122" t="str">
        <f t="shared" si="785"/>
        <v/>
      </c>
      <c r="AE3558" s="123" t="str">
        <f t="shared" si="789"/>
        <v/>
      </c>
      <c r="AG3558" s="150" t="str">
        <f t="shared" si="786"/>
        <v/>
      </c>
    </row>
    <row r="3559" spans="1:33" x14ac:dyDescent="0.25">
      <c r="A3559" s="56"/>
      <c r="B3559" s="70"/>
      <c r="C3559" s="76"/>
      <c r="D3559" s="73"/>
      <c r="E3559" s="79"/>
      <c r="F3559" s="56"/>
      <c r="G3559" s="13" t="str">
        <f t="shared" si="777"/>
        <v/>
      </c>
      <c r="H3559" s="56"/>
      <c r="K3559" s="128"/>
      <c r="L3559" s="128"/>
      <c r="M3559" s="128"/>
      <c r="N3559" s="84" t="str">
        <f t="shared" si="778"/>
        <v/>
      </c>
      <c r="O3559" s="128"/>
      <c r="P3559" s="84" t="str">
        <f t="shared" si="779"/>
        <v/>
      </c>
      <c r="Q3559" s="84" t="str">
        <f t="shared" si="776"/>
        <v/>
      </c>
      <c r="R3559" s="84" t="str">
        <f t="shared" si="780"/>
        <v/>
      </c>
      <c r="S3559" s="84" t="str">
        <f t="shared" si="781"/>
        <v/>
      </c>
      <c r="U3559" s="84" t="str">
        <f t="shared" si="782"/>
        <v/>
      </c>
      <c r="W3559" s="108" t="str">
        <f>IF($N3559="", "", SUM($D$11:$D3559))</f>
        <v/>
      </c>
      <c r="X3559" s="111" t="str">
        <f t="shared" si="783"/>
        <v/>
      </c>
      <c r="Y3559" s="114" t="str">
        <f t="shared" si="787"/>
        <v/>
      </c>
      <c r="Z3559" s="111" t="str">
        <f>IF(X3559="", "", X3559-SUM($Z$11:$Z3558))</f>
        <v/>
      </c>
      <c r="AA3559" s="111" t="str">
        <f>IF($Y3559="", "", $Y3559-SUM($AA$11:$AA3558))</f>
        <v/>
      </c>
      <c r="AB3559" s="111" t="str">
        <f t="shared" si="788"/>
        <v/>
      </c>
      <c r="AC3559" s="121" t="str">
        <f t="shared" si="784"/>
        <v/>
      </c>
      <c r="AD3559" s="122" t="str">
        <f t="shared" si="785"/>
        <v/>
      </c>
      <c r="AE3559" s="123" t="str">
        <f t="shared" si="789"/>
        <v/>
      </c>
      <c r="AG3559" s="150" t="str">
        <f t="shared" si="786"/>
        <v/>
      </c>
    </row>
    <row r="3560" spans="1:33" x14ac:dyDescent="0.25">
      <c r="A3560" s="56"/>
      <c r="B3560" s="70"/>
      <c r="C3560" s="76"/>
      <c r="D3560" s="73"/>
      <c r="E3560" s="79"/>
      <c r="F3560" s="56"/>
      <c r="G3560" s="13" t="str">
        <f t="shared" si="777"/>
        <v/>
      </c>
      <c r="H3560" s="56"/>
      <c r="K3560" s="128"/>
      <c r="L3560" s="128"/>
      <c r="M3560" s="128"/>
      <c r="N3560" s="84" t="str">
        <f t="shared" si="778"/>
        <v/>
      </c>
      <c r="O3560" s="128"/>
      <c r="P3560" s="84" t="str">
        <f t="shared" si="779"/>
        <v/>
      </c>
      <c r="Q3560" s="84" t="str">
        <f t="shared" si="776"/>
        <v/>
      </c>
      <c r="R3560" s="84" t="str">
        <f t="shared" si="780"/>
        <v/>
      </c>
      <c r="S3560" s="84" t="str">
        <f t="shared" si="781"/>
        <v/>
      </c>
      <c r="U3560" s="84" t="str">
        <f t="shared" si="782"/>
        <v/>
      </c>
      <c r="W3560" s="108" t="str">
        <f>IF($N3560="", "", SUM($D$11:$D3560))</f>
        <v/>
      </c>
      <c r="X3560" s="111" t="str">
        <f t="shared" si="783"/>
        <v/>
      </c>
      <c r="Y3560" s="114" t="str">
        <f t="shared" si="787"/>
        <v/>
      </c>
      <c r="Z3560" s="111" t="str">
        <f>IF(X3560="", "", X3560-SUM($Z$11:$Z3559))</f>
        <v/>
      </c>
      <c r="AA3560" s="111" t="str">
        <f>IF($Y3560="", "", $Y3560-SUM($AA$11:$AA3559))</f>
        <v/>
      </c>
      <c r="AB3560" s="111" t="str">
        <f t="shared" si="788"/>
        <v/>
      </c>
      <c r="AC3560" s="121" t="str">
        <f t="shared" si="784"/>
        <v/>
      </c>
      <c r="AD3560" s="122" t="str">
        <f t="shared" si="785"/>
        <v/>
      </c>
      <c r="AE3560" s="123" t="str">
        <f t="shared" si="789"/>
        <v/>
      </c>
      <c r="AG3560" s="150" t="str">
        <f t="shared" si="786"/>
        <v/>
      </c>
    </row>
    <row r="3561" spans="1:33" x14ac:dyDescent="0.25">
      <c r="A3561" s="56"/>
      <c r="B3561" s="70"/>
      <c r="C3561" s="76"/>
      <c r="D3561" s="73"/>
      <c r="E3561" s="79"/>
      <c r="F3561" s="56"/>
      <c r="G3561" s="13" t="str">
        <f t="shared" si="777"/>
        <v/>
      </c>
      <c r="H3561" s="56"/>
      <c r="K3561" s="128"/>
      <c r="L3561" s="128"/>
      <c r="M3561" s="128"/>
      <c r="N3561" s="84" t="str">
        <f t="shared" si="778"/>
        <v/>
      </c>
      <c r="O3561" s="128"/>
      <c r="P3561" s="84" t="str">
        <f t="shared" si="779"/>
        <v/>
      </c>
      <c r="Q3561" s="84" t="str">
        <f t="shared" si="776"/>
        <v/>
      </c>
      <c r="R3561" s="84" t="str">
        <f t="shared" si="780"/>
        <v/>
      </c>
      <c r="S3561" s="84" t="str">
        <f t="shared" si="781"/>
        <v/>
      </c>
      <c r="U3561" s="84" t="str">
        <f t="shared" si="782"/>
        <v/>
      </c>
      <c r="W3561" s="108" t="str">
        <f>IF($N3561="", "", SUM($D$11:$D3561))</f>
        <v/>
      </c>
      <c r="X3561" s="111" t="str">
        <f t="shared" si="783"/>
        <v/>
      </c>
      <c r="Y3561" s="114" t="str">
        <f t="shared" si="787"/>
        <v/>
      </c>
      <c r="Z3561" s="111" t="str">
        <f>IF(X3561="", "", X3561-SUM($Z$11:$Z3560))</f>
        <v/>
      </c>
      <c r="AA3561" s="111" t="str">
        <f>IF($Y3561="", "", $Y3561-SUM($AA$11:$AA3560))</f>
        <v/>
      </c>
      <c r="AB3561" s="111" t="str">
        <f t="shared" si="788"/>
        <v/>
      </c>
      <c r="AC3561" s="121" t="str">
        <f t="shared" si="784"/>
        <v/>
      </c>
      <c r="AD3561" s="122" t="str">
        <f t="shared" si="785"/>
        <v/>
      </c>
      <c r="AE3561" s="123" t="str">
        <f t="shared" si="789"/>
        <v/>
      </c>
      <c r="AG3561" s="150" t="str">
        <f t="shared" si="786"/>
        <v/>
      </c>
    </row>
    <row r="3562" spans="1:33" x14ac:dyDescent="0.25">
      <c r="A3562" s="56"/>
      <c r="B3562" s="70"/>
      <c r="C3562" s="76"/>
      <c r="D3562" s="73"/>
      <c r="E3562" s="79"/>
      <c r="F3562" s="56"/>
      <c r="G3562" s="13" t="str">
        <f t="shared" si="777"/>
        <v/>
      </c>
      <c r="H3562" s="56"/>
      <c r="K3562" s="128"/>
      <c r="L3562" s="128"/>
      <c r="M3562" s="128"/>
      <c r="N3562" s="84" t="str">
        <f t="shared" si="778"/>
        <v/>
      </c>
      <c r="O3562" s="128"/>
      <c r="P3562" s="84" t="str">
        <f t="shared" si="779"/>
        <v/>
      </c>
      <c r="Q3562" s="84" t="str">
        <f t="shared" si="776"/>
        <v/>
      </c>
      <c r="R3562" s="84" t="str">
        <f t="shared" si="780"/>
        <v/>
      </c>
      <c r="S3562" s="84" t="str">
        <f t="shared" si="781"/>
        <v/>
      </c>
      <c r="U3562" s="84" t="str">
        <f t="shared" si="782"/>
        <v/>
      </c>
      <c r="W3562" s="108" t="str">
        <f>IF($N3562="", "", SUM($D$11:$D3562))</f>
        <v/>
      </c>
      <c r="X3562" s="111" t="str">
        <f t="shared" si="783"/>
        <v/>
      </c>
      <c r="Y3562" s="114" t="str">
        <f t="shared" si="787"/>
        <v/>
      </c>
      <c r="Z3562" s="111" t="str">
        <f>IF(X3562="", "", X3562-SUM($Z$11:$Z3561))</f>
        <v/>
      </c>
      <c r="AA3562" s="111" t="str">
        <f>IF($Y3562="", "", $Y3562-SUM($AA$11:$AA3561))</f>
        <v/>
      </c>
      <c r="AB3562" s="111" t="str">
        <f t="shared" si="788"/>
        <v/>
      </c>
      <c r="AC3562" s="121" t="str">
        <f t="shared" si="784"/>
        <v/>
      </c>
      <c r="AD3562" s="122" t="str">
        <f t="shared" si="785"/>
        <v/>
      </c>
      <c r="AE3562" s="123" t="str">
        <f t="shared" si="789"/>
        <v/>
      </c>
      <c r="AG3562" s="150" t="str">
        <f t="shared" si="786"/>
        <v/>
      </c>
    </row>
    <row r="3563" spans="1:33" x14ac:dyDescent="0.25">
      <c r="A3563" s="56"/>
      <c r="B3563" s="70"/>
      <c r="C3563" s="76"/>
      <c r="D3563" s="73"/>
      <c r="E3563" s="79"/>
      <c r="F3563" s="56"/>
      <c r="G3563" s="13" t="str">
        <f t="shared" si="777"/>
        <v/>
      </c>
      <c r="H3563" s="56"/>
      <c r="K3563" s="128"/>
      <c r="L3563" s="128"/>
      <c r="M3563" s="128"/>
      <c r="N3563" s="84" t="str">
        <f t="shared" si="778"/>
        <v/>
      </c>
      <c r="O3563" s="128"/>
      <c r="P3563" s="84" t="str">
        <f t="shared" si="779"/>
        <v/>
      </c>
      <c r="Q3563" s="84" t="str">
        <f t="shared" si="776"/>
        <v/>
      </c>
      <c r="R3563" s="84" t="str">
        <f t="shared" si="780"/>
        <v/>
      </c>
      <c r="S3563" s="84" t="str">
        <f t="shared" si="781"/>
        <v/>
      </c>
      <c r="U3563" s="84" t="str">
        <f t="shared" si="782"/>
        <v/>
      </c>
      <c r="W3563" s="108" t="str">
        <f>IF($N3563="", "", SUM($D$11:$D3563))</f>
        <v/>
      </c>
      <c r="X3563" s="111" t="str">
        <f t="shared" si="783"/>
        <v/>
      </c>
      <c r="Y3563" s="114" t="str">
        <f t="shared" si="787"/>
        <v/>
      </c>
      <c r="Z3563" s="111" t="str">
        <f>IF(X3563="", "", X3563-SUM($Z$11:$Z3562))</f>
        <v/>
      </c>
      <c r="AA3563" s="111" t="str">
        <f>IF($Y3563="", "", $Y3563-SUM($AA$11:$AA3562))</f>
        <v/>
      </c>
      <c r="AB3563" s="111" t="str">
        <f t="shared" si="788"/>
        <v/>
      </c>
      <c r="AC3563" s="121" t="str">
        <f t="shared" si="784"/>
        <v/>
      </c>
      <c r="AD3563" s="122" t="str">
        <f t="shared" si="785"/>
        <v/>
      </c>
      <c r="AE3563" s="123" t="str">
        <f t="shared" si="789"/>
        <v/>
      </c>
      <c r="AG3563" s="150" t="str">
        <f t="shared" si="786"/>
        <v/>
      </c>
    </row>
    <row r="3564" spans="1:33" x14ac:dyDescent="0.25">
      <c r="A3564" s="56"/>
      <c r="B3564" s="70"/>
      <c r="C3564" s="76"/>
      <c r="D3564" s="73"/>
      <c r="E3564" s="79"/>
      <c r="F3564" s="56"/>
      <c r="G3564" s="13" t="str">
        <f t="shared" si="777"/>
        <v/>
      </c>
      <c r="H3564" s="56"/>
      <c r="K3564" s="128"/>
      <c r="L3564" s="128"/>
      <c r="M3564" s="128"/>
      <c r="N3564" s="84" t="str">
        <f t="shared" si="778"/>
        <v/>
      </c>
      <c r="O3564" s="128"/>
      <c r="P3564" s="84" t="str">
        <f t="shared" si="779"/>
        <v/>
      </c>
      <c r="Q3564" s="84" t="str">
        <f t="shared" si="776"/>
        <v/>
      </c>
      <c r="R3564" s="84" t="str">
        <f t="shared" si="780"/>
        <v/>
      </c>
      <c r="S3564" s="84" t="str">
        <f t="shared" si="781"/>
        <v/>
      </c>
      <c r="U3564" s="84" t="str">
        <f t="shared" si="782"/>
        <v/>
      </c>
      <c r="W3564" s="108" t="str">
        <f>IF($N3564="", "", SUM($D$11:$D3564))</f>
        <v/>
      </c>
      <c r="X3564" s="111" t="str">
        <f t="shared" si="783"/>
        <v/>
      </c>
      <c r="Y3564" s="114" t="str">
        <f t="shared" si="787"/>
        <v/>
      </c>
      <c r="Z3564" s="111" t="str">
        <f>IF(X3564="", "", X3564-SUM($Z$11:$Z3563))</f>
        <v/>
      </c>
      <c r="AA3564" s="111" t="str">
        <f>IF($Y3564="", "", $Y3564-SUM($AA$11:$AA3563))</f>
        <v/>
      </c>
      <c r="AB3564" s="111" t="str">
        <f t="shared" si="788"/>
        <v/>
      </c>
      <c r="AC3564" s="121" t="str">
        <f t="shared" si="784"/>
        <v/>
      </c>
      <c r="AD3564" s="122" t="str">
        <f t="shared" si="785"/>
        <v/>
      </c>
      <c r="AE3564" s="123" t="str">
        <f t="shared" si="789"/>
        <v/>
      </c>
      <c r="AG3564" s="150" t="str">
        <f t="shared" si="786"/>
        <v/>
      </c>
    </row>
    <row r="3565" spans="1:33" x14ac:dyDescent="0.25">
      <c r="A3565" s="56"/>
      <c r="B3565" s="70"/>
      <c r="C3565" s="76"/>
      <c r="D3565" s="73"/>
      <c r="E3565" s="79"/>
      <c r="F3565" s="56"/>
      <c r="G3565" s="13" t="str">
        <f t="shared" si="777"/>
        <v/>
      </c>
      <c r="H3565" s="56"/>
      <c r="K3565" s="128"/>
      <c r="L3565" s="128"/>
      <c r="M3565" s="128"/>
      <c r="N3565" s="84" t="str">
        <f t="shared" si="778"/>
        <v/>
      </c>
      <c r="O3565" s="128"/>
      <c r="P3565" s="84" t="str">
        <f t="shared" si="779"/>
        <v/>
      </c>
      <c r="Q3565" s="84" t="str">
        <f t="shared" si="776"/>
        <v/>
      </c>
      <c r="R3565" s="84" t="str">
        <f t="shared" si="780"/>
        <v/>
      </c>
      <c r="S3565" s="84" t="str">
        <f t="shared" si="781"/>
        <v/>
      </c>
      <c r="U3565" s="84" t="str">
        <f t="shared" si="782"/>
        <v/>
      </c>
      <c r="W3565" s="108" t="str">
        <f>IF($N3565="", "", SUM($D$11:$D3565))</f>
        <v/>
      </c>
      <c r="X3565" s="111" t="str">
        <f t="shared" si="783"/>
        <v/>
      </c>
      <c r="Y3565" s="114" t="str">
        <f t="shared" si="787"/>
        <v/>
      </c>
      <c r="Z3565" s="111" t="str">
        <f>IF(X3565="", "", X3565-SUM($Z$11:$Z3564))</f>
        <v/>
      </c>
      <c r="AA3565" s="111" t="str">
        <f>IF($Y3565="", "", $Y3565-SUM($AA$11:$AA3564))</f>
        <v/>
      </c>
      <c r="AB3565" s="111" t="str">
        <f t="shared" si="788"/>
        <v/>
      </c>
      <c r="AC3565" s="121" t="str">
        <f t="shared" si="784"/>
        <v/>
      </c>
      <c r="AD3565" s="122" t="str">
        <f t="shared" si="785"/>
        <v/>
      </c>
      <c r="AE3565" s="123" t="str">
        <f t="shared" si="789"/>
        <v/>
      </c>
      <c r="AG3565" s="150" t="str">
        <f t="shared" si="786"/>
        <v/>
      </c>
    </row>
    <row r="3566" spans="1:33" x14ac:dyDescent="0.25">
      <c r="A3566" s="56"/>
      <c r="B3566" s="70"/>
      <c r="C3566" s="76"/>
      <c r="D3566" s="73"/>
      <c r="E3566" s="79"/>
      <c r="F3566" s="56"/>
      <c r="G3566" s="13" t="str">
        <f t="shared" si="777"/>
        <v/>
      </c>
      <c r="H3566" s="56"/>
      <c r="K3566" s="128"/>
      <c r="L3566" s="128"/>
      <c r="M3566" s="128"/>
      <c r="N3566" s="84" t="str">
        <f t="shared" si="778"/>
        <v/>
      </c>
      <c r="O3566" s="128"/>
      <c r="P3566" s="84" t="str">
        <f t="shared" si="779"/>
        <v/>
      </c>
      <c r="Q3566" s="84" t="str">
        <f t="shared" si="776"/>
        <v/>
      </c>
      <c r="R3566" s="84" t="str">
        <f t="shared" si="780"/>
        <v/>
      </c>
      <c r="S3566" s="84" t="str">
        <f t="shared" si="781"/>
        <v/>
      </c>
      <c r="U3566" s="84" t="str">
        <f t="shared" si="782"/>
        <v/>
      </c>
      <c r="W3566" s="108" t="str">
        <f>IF($N3566="", "", SUM($D$11:$D3566))</f>
        <v/>
      </c>
      <c r="X3566" s="111" t="str">
        <f t="shared" si="783"/>
        <v/>
      </c>
      <c r="Y3566" s="114" t="str">
        <f t="shared" si="787"/>
        <v/>
      </c>
      <c r="Z3566" s="111" t="str">
        <f>IF(X3566="", "", X3566-SUM($Z$11:$Z3565))</f>
        <v/>
      </c>
      <c r="AA3566" s="111" t="str">
        <f>IF($Y3566="", "", $Y3566-SUM($AA$11:$AA3565))</f>
        <v/>
      </c>
      <c r="AB3566" s="111" t="str">
        <f t="shared" si="788"/>
        <v/>
      </c>
      <c r="AC3566" s="121" t="str">
        <f t="shared" si="784"/>
        <v/>
      </c>
      <c r="AD3566" s="122" t="str">
        <f t="shared" si="785"/>
        <v/>
      </c>
      <c r="AE3566" s="123" t="str">
        <f t="shared" si="789"/>
        <v/>
      </c>
      <c r="AG3566" s="150" t="str">
        <f t="shared" si="786"/>
        <v/>
      </c>
    </row>
    <row r="3567" spans="1:33" x14ac:dyDescent="0.25">
      <c r="A3567" s="56"/>
      <c r="B3567" s="70"/>
      <c r="C3567" s="76"/>
      <c r="D3567" s="73"/>
      <c r="E3567" s="79"/>
      <c r="F3567" s="56"/>
      <c r="G3567" s="13" t="str">
        <f t="shared" si="777"/>
        <v/>
      </c>
      <c r="H3567" s="56"/>
      <c r="K3567" s="128"/>
      <c r="L3567" s="128"/>
      <c r="M3567" s="128"/>
      <c r="N3567" s="84" t="str">
        <f t="shared" si="778"/>
        <v/>
      </c>
      <c r="O3567" s="128"/>
      <c r="P3567" s="84" t="str">
        <f t="shared" si="779"/>
        <v/>
      </c>
      <c r="Q3567" s="84" t="str">
        <f t="shared" si="776"/>
        <v/>
      </c>
      <c r="R3567" s="84" t="str">
        <f t="shared" si="780"/>
        <v/>
      </c>
      <c r="S3567" s="84" t="str">
        <f t="shared" si="781"/>
        <v/>
      </c>
      <c r="U3567" s="84" t="str">
        <f t="shared" si="782"/>
        <v/>
      </c>
      <c r="W3567" s="108" t="str">
        <f>IF($N3567="", "", SUM($D$11:$D3567))</f>
        <v/>
      </c>
      <c r="X3567" s="111" t="str">
        <f t="shared" si="783"/>
        <v/>
      </c>
      <c r="Y3567" s="114" t="str">
        <f t="shared" si="787"/>
        <v/>
      </c>
      <c r="Z3567" s="111" t="str">
        <f>IF(X3567="", "", X3567-SUM($Z$11:$Z3566))</f>
        <v/>
      </c>
      <c r="AA3567" s="111" t="str">
        <f>IF($Y3567="", "", $Y3567-SUM($AA$11:$AA3566))</f>
        <v/>
      </c>
      <c r="AB3567" s="111" t="str">
        <f t="shared" si="788"/>
        <v/>
      </c>
      <c r="AC3567" s="121" t="str">
        <f t="shared" si="784"/>
        <v/>
      </c>
      <c r="AD3567" s="122" t="str">
        <f t="shared" si="785"/>
        <v/>
      </c>
      <c r="AE3567" s="123" t="str">
        <f t="shared" si="789"/>
        <v/>
      </c>
      <c r="AG3567" s="150" t="str">
        <f t="shared" si="786"/>
        <v/>
      </c>
    </row>
    <row r="3568" spans="1:33" x14ac:dyDescent="0.25">
      <c r="A3568" s="56"/>
      <c r="B3568" s="70"/>
      <c r="C3568" s="76"/>
      <c r="D3568" s="73"/>
      <c r="E3568" s="79"/>
      <c r="F3568" s="56"/>
      <c r="G3568" s="13" t="str">
        <f t="shared" si="777"/>
        <v/>
      </c>
      <c r="H3568" s="56"/>
      <c r="K3568" s="128"/>
      <c r="L3568" s="128"/>
      <c r="M3568" s="128"/>
      <c r="N3568" s="84" t="str">
        <f t="shared" si="778"/>
        <v/>
      </c>
      <c r="O3568" s="128"/>
      <c r="P3568" s="84" t="str">
        <f t="shared" si="779"/>
        <v/>
      </c>
      <c r="Q3568" s="84" t="str">
        <f t="shared" si="776"/>
        <v/>
      </c>
      <c r="R3568" s="84" t="str">
        <f t="shared" si="780"/>
        <v/>
      </c>
      <c r="S3568" s="84" t="str">
        <f t="shared" si="781"/>
        <v/>
      </c>
      <c r="U3568" s="84" t="str">
        <f t="shared" si="782"/>
        <v/>
      </c>
      <c r="W3568" s="108" t="str">
        <f>IF($N3568="", "", SUM($D$11:$D3568))</f>
        <v/>
      </c>
      <c r="X3568" s="111" t="str">
        <f t="shared" si="783"/>
        <v/>
      </c>
      <c r="Y3568" s="114" t="str">
        <f t="shared" si="787"/>
        <v/>
      </c>
      <c r="Z3568" s="111" t="str">
        <f>IF(X3568="", "", X3568-SUM($Z$11:$Z3567))</f>
        <v/>
      </c>
      <c r="AA3568" s="111" t="str">
        <f>IF($Y3568="", "", $Y3568-SUM($AA$11:$AA3567))</f>
        <v/>
      </c>
      <c r="AB3568" s="111" t="str">
        <f t="shared" si="788"/>
        <v/>
      </c>
      <c r="AC3568" s="121" t="str">
        <f t="shared" si="784"/>
        <v/>
      </c>
      <c r="AD3568" s="122" t="str">
        <f t="shared" si="785"/>
        <v/>
      </c>
      <c r="AE3568" s="123" t="str">
        <f t="shared" si="789"/>
        <v/>
      </c>
      <c r="AG3568" s="150" t="str">
        <f t="shared" si="786"/>
        <v/>
      </c>
    </row>
    <row r="3569" spans="1:33" x14ac:dyDescent="0.25">
      <c r="A3569" s="56"/>
      <c r="B3569" s="70"/>
      <c r="C3569" s="76"/>
      <c r="D3569" s="73"/>
      <c r="E3569" s="79"/>
      <c r="F3569" s="56"/>
      <c r="G3569" s="13" t="str">
        <f t="shared" si="777"/>
        <v/>
      </c>
      <c r="H3569" s="56"/>
      <c r="K3569" s="128"/>
      <c r="L3569" s="128"/>
      <c r="M3569" s="128"/>
      <c r="N3569" s="84" t="str">
        <f t="shared" si="778"/>
        <v/>
      </c>
      <c r="O3569" s="128"/>
      <c r="P3569" s="84" t="str">
        <f t="shared" si="779"/>
        <v/>
      </c>
      <c r="Q3569" s="84" t="str">
        <f t="shared" si="776"/>
        <v/>
      </c>
      <c r="R3569" s="84" t="str">
        <f t="shared" si="780"/>
        <v/>
      </c>
      <c r="S3569" s="84" t="str">
        <f t="shared" si="781"/>
        <v/>
      </c>
      <c r="U3569" s="84" t="str">
        <f t="shared" si="782"/>
        <v/>
      </c>
      <c r="W3569" s="108" t="str">
        <f>IF($N3569="", "", SUM($D$11:$D3569))</f>
        <v/>
      </c>
      <c r="X3569" s="111" t="str">
        <f t="shared" si="783"/>
        <v/>
      </c>
      <c r="Y3569" s="114" t="str">
        <f t="shared" si="787"/>
        <v/>
      </c>
      <c r="Z3569" s="111" t="str">
        <f>IF(X3569="", "", X3569-SUM($Z$11:$Z3568))</f>
        <v/>
      </c>
      <c r="AA3569" s="111" t="str">
        <f>IF($Y3569="", "", $Y3569-SUM($AA$11:$AA3568))</f>
        <v/>
      </c>
      <c r="AB3569" s="111" t="str">
        <f t="shared" si="788"/>
        <v/>
      </c>
      <c r="AC3569" s="121" t="str">
        <f t="shared" si="784"/>
        <v/>
      </c>
      <c r="AD3569" s="122" t="str">
        <f t="shared" si="785"/>
        <v/>
      </c>
      <c r="AE3569" s="123" t="str">
        <f t="shared" si="789"/>
        <v/>
      </c>
      <c r="AG3569" s="150" t="str">
        <f t="shared" si="786"/>
        <v/>
      </c>
    </row>
    <row r="3570" spans="1:33" x14ac:dyDescent="0.25">
      <c r="A3570" s="56"/>
      <c r="B3570" s="70"/>
      <c r="C3570" s="76"/>
      <c r="D3570" s="73"/>
      <c r="E3570" s="79"/>
      <c r="F3570" s="56"/>
      <c r="G3570" s="13" t="str">
        <f t="shared" si="777"/>
        <v/>
      </c>
      <c r="H3570" s="56"/>
      <c r="K3570" s="128"/>
      <c r="L3570" s="128"/>
      <c r="M3570" s="128"/>
      <c r="N3570" s="84" t="str">
        <f t="shared" si="778"/>
        <v/>
      </c>
      <c r="O3570" s="128"/>
      <c r="P3570" s="84" t="str">
        <f t="shared" si="779"/>
        <v/>
      </c>
      <c r="Q3570" s="84" t="str">
        <f t="shared" si="776"/>
        <v/>
      </c>
      <c r="R3570" s="84" t="str">
        <f t="shared" si="780"/>
        <v/>
      </c>
      <c r="S3570" s="84" t="str">
        <f t="shared" si="781"/>
        <v/>
      </c>
      <c r="U3570" s="84" t="str">
        <f t="shared" si="782"/>
        <v/>
      </c>
      <c r="W3570" s="108" t="str">
        <f>IF($N3570="", "", SUM($D$11:$D3570))</f>
        <v/>
      </c>
      <c r="X3570" s="111" t="str">
        <f t="shared" si="783"/>
        <v/>
      </c>
      <c r="Y3570" s="114" t="str">
        <f t="shared" si="787"/>
        <v/>
      </c>
      <c r="Z3570" s="111" t="str">
        <f>IF(X3570="", "", X3570-SUM($Z$11:$Z3569))</f>
        <v/>
      </c>
      <c r="AA3570" s="111" t="str">
        <f>IF($Y3570="", "", $Y3570-SUM($AA$11:$AA3569))</f>
        <v/>
      </c>
      <c r="AB3570" s="111" t="str">
        <f t="shared" si="788"/>
        <v/>
      </c>
      <c r="AC3570" s="121" t="str">
        <f t="shared" si="784"/>
        <v/>
      </c>
      <c r="AD3570" s="122" t="str">
        <f t="shared" si="785"/>
        <v/>
      </c>
      <c r="AE3570" s="123" t="str">
        <f t="shared" si="789"/>
        <v/>
      </c>
      <c r="AG3570" s="150" t="str">
        <f t="shared" si="786"/>
        <v/>
      </c>
    </row>
    <row r="3571" spans="1:33" x14ac:dyDescent="0.25">
      <c r="A3571" s="56"/>
      <c r="B3571" s="70"/>
      <c r="C3571" s="76"/>
      <c r="D3571" s="73"/>
      <c r="E3571" s="79"/>
      <c r="F3571" s="56"/>
      <c r="G3571" s="13" t="str">
        <f t="shared" si="777"/>
        <v/>
      </c>
      <c r="H3571" s="56"/>
      <c r="K3571" s="128"/>
      <c r="L3571" s="128"/>
      <c r="M3571" s="128"/>
      <c r="N3571" s="84" t="str">
        <f t="shared" si="778"/>
        <v/>
      </c>
      <c r="O3571" s="128"/>
      <c r="P3571" s="84" t="str">
        <f t="shared" si="779"/>
        <v/>
      </c>
      <c r="Q3571" s="84" t="str">
        <f t="shared" si="776"/>
        <v/>
      </c>
      <c r="R3571" s="84" t="str">
        <f t="shared" si="780"/>
        <v/>
      </c>
      <c r="S3571" s="84" t="str">
        <f t="shared" si="781"/>
        <v/>
      </c>
      <c r="U3571" s="84" t="str">
        <f t="shared" si="782"/>
        <v/>
      </c>
      <c r="W3571" s="108" t="str">
        <f>IF($N3571="", "", SUM($D$11:$D3571))</f>
        <v/>
      </c>
      <c r="X3571" s="111" t="str">
        <f t="shared" si="783"/>
        <v/>
      </c>
      <c r="Y3571" s="114" t="str">
        <f t="shared" si="787"/>
        <v/>
      </c>
      <c r="Z3571" s="111" t="str">
        <f>IF(X3571="", "", X3571-SUM($Z$11:$Z3570))</f>
        <v/>
      </c>
      <c r="AA3571" s="111" t="str">
        <f>IF($Y3571="", "", $Y3571-SUM($AA$11:$AA3570))</f>
        <v/>
      </c>
      <c r="AB3571" s="111" t="str">
        <f t="shared" si="788"/>
        <v/>
      </c>
      <c r="AC3571" s="121" t="str">
        <f t="shared" si="784"/>
        <v/>
      </c>
      <c r="AD3571" s="122" t="str">
        <f t="shared" si="785"/>
        <v/>
      </c>
      <c r="AE3571" s="123" t="str">
        <f t="shared" si="789"/>
        <v/>
      </c>
      <c r="AG3571" s="150" t="str">
        <f t="shared" si="786"/>
        <v/>
      </c>
    </row>
    <row r="3572" spans="1:33" x14ac:dyDescent="0.25">
      <c r="A3572" s="56"/>
      <c r="B3572" s="70"/>
      <c r="C3572" s="76"/>
      <c r="D3572" s="73"/>
      <c r="E3572" s="79"/>
      <c r="F3572" s="56"/>
      <c r="G3572" s="13" t="str">
        <f t="shared" si="777"/>
        <v/>
      </c>
      <c r="H3572" s="56"/>
      <c r="K3572" s="128"/>
      <c r="L3572" s="128"/>
      <c r="M3572" s="128"/>
      <c r="N3572" s="84" t="str">
        <f t="shared" si="778"/>
        <v/>
      </c>
      <c r="O3572" s="128"/>
      <c r="P3572" s="84" t="str">
        <f t="shared" si="779"/>
        <v/>
      </c>
      <c r="Q3572" s="84" t="str">
        <f t="shared" si="776"/>
        <v/>
      </c>
      <c r="R3572" s="84" t="str">
        <f t="shared" si="780"/>
        <v/>
      </c>
      <c r="S3572" s="84" t="str">
        <f t="shared" si="781"/>
        <v/>
      </c>
      <c r="U3572" s="84" t="str">
        <f t="shared" si="782"/>
        <v/>
      </c>
      <c r="W3572" s="108" t="str">
        <f>IF($N3572="", "", SUM($D$11:$D3572))</f>
        <v/>
      </c>
      <c r="X3572" s="111" t="str">
        <f t="shared" si="783"/>
        <v/>
      </c>
      <c r="Y3572" s="114" t="str">
        <f t="shared" si="787"/>
        <v/>
      </c>
      <c r="Z3572" s="111" t="str">
        <f>IF(X3572="", "", X3572-SUM($Z$11:$Z3571))</f>
        <v/>
      </c>
      <c r="AA3572" s="111" t="str">
        <f>IF($Y3572="", "", $Y3572-SUM($AA$11:$AA3571))</f>
        <v/>
      </c>
      <c r="AB3572" s="111" t="str">
        <f t="shared" si="788"/>
        <v/>
      </c>
      <c r="AC3572" s="121" t="str">
        <f t="shared" si="784"/>
        <v/>
      </c>
      <c r="AD3572" s="122" t="str">
        <f t="shared" si="785"/>
        <v/>
      </c>
      <c r="AE3572" s="123" t="str">
        <f t="shared" si="789"/>
        <v/>
      </c>
      <c r="AG3572" s="150" t="str">
        <f t="shared" si="786"/>
        <v/>
      </c>
    </row>
    <row r="3573" spans="1:33" x14ac:dyDescent="0.25">
      <c r="A3573" s="56"/>
      <c r="B3573" s="70"/>
      <c r="C3573" s="76"/>
      <c r="D3573" s="73"/>
      <c r="E3573" s="79"/>
      <c r="F3573" s="56"/>
      <c r="G3573" s="13" t="str">
        <f t="shared" si="777"/>
        <v/>
      </c>
      <c r="H3573" s="56"/>
      <c r="K3573" s="128"/>
      <c r="L3573" s="128"/>
      <c r="M3573" s="128"/>
      <c r="N3573" s="84" t="str">
        <f t="shared" si="778"/>
        <v/>
      </c>
      <c r="O3573" s="128"/>
      <c r="P3573" s="84" t="str">
        <f t="shared" si="779"/>
        <v/>
      </c>
      <c r="Q3573" s="84" t="str">
        <f t="shared" si="776"/>
        <v/>
      </c>
      <c r="R3573" s="84" t="str">
        <f t="shared" si="780"/>
        <v/>
      </c>
      <c r="S3573" s="84" t="str">
        <f t="shared" si="781"/>
        <v/>
      </c>
      <c r="U3573" s="84" t="str">
        <f t="shared" si="782"/>
        <v/>
      </c>
      <c r="W3573" s="108" t="str">
        <f>IF($N3573="", "", SUM($D$11:$D3573))</f>
        <v/>
      </c>
      <c r="X3573" s="111" t="str">
        <f t="shared" si="783"/>
        <v/>
      </c>
      <c r="Y3573" s="114" t="str">
        <f t="shared" si="787"/>
        <v/>
      </c>
      <c r="Z3573" s="111" t="str">
        <f>IF(X3573="", "", X3573-SUM($Z$11:$Z3572))</f>
        <v/>
      </c>
      <c r="AA3573" s="111" t="str">
        <f>IF($Y3573="", "", $Y3573-SUM($AA$11:$AA3572))</f>
        <v/>
      </c>
      <c r="AB3573" s="111" t="str">
        <f t="shared" si="788"/>
        <v/>
      </c>
      <c r="AC3573" s="121" t="str">
        <f t="shared" si="784"/>
        <v/>
      </c>
      <c r="AD3573" s="122" t="str">
        <f t="shared" si="785"/>
        <v/>
      </c>
      <c r="AE3573" s="123" t="str">
        <f t="shared" si="789"/>
        <v/>
      </c>
      <c r="AG3573" s="150" t="str">
        <f t="shared" si="786"/>
        <v/>
      </c>
    </row>
    <row r="3574" spans="1:33" x14ac:dyDescent="0.25">
      <c r="A3574" s="56"/>
      <c r="B3574" s="70"/>
      <c r="C3574" s="76"/>
      <c r="D3574" s="73"/>
      <c r="E3574" s="79"/>
      <c r="F3574" s="56"/>
      <c r="G3574" s="13" t="str">
        <f t="shared" si="777"/>
        <v/>
      </c>
      <c r="H3574" s="56"/>
      <c r="K3574" s="128"/>
      <c r="L3574" s="128"/>
      <c r="M3574" s="128"/>
      <c r="N3574" s="84" t="str">
        <f t="shared" si="778"/>
        <v/>
      </c>
      <c r="O3574" s="128"/>
      <c r="P3574" s="84" t="str">
        <f t="shared" si="779"/>
        <v/>
      </c>
      <c r="Q3574" s="84" t="str">
        <f t="shared" si="776"/>
        <v/>
      </c>
      <c r="R3574" s="84" t="str">
        <f t="shared" si="780"/>
        <v/>
      </c>
      <c r="S3574" s="84" t="str">
        <f t="shared" si="781"/>
        <v/>
      </c>
      <c r="U3574" s="84" t="str">
        <f t="shared" si="782"/>
        <v/>
      </c>
      <c r="W3574" s="108" t="str">
        <f>IF($N3574="", "", SUM($D$11:$D3574))</f>
        <v/>
      </c>
      <c r="X3574" s="111" t="str">
        <f t="shared" si="783"/>
        <v/>
      </c>
      <c r="Y3574" s="114" t="str">
        <f t="shared" si="787"/>
        <v/>
      </c>
      <c r="Z3574" s="111" t="str">
        <f>IF(X3574="", "", X3574-SUM($Z$11:$Z3573))</f>
        <v/>
      </c>
      <c r="AA3574" s="111" t="str">
        <f>IF($Y3574="", "", $Y3574-SUM($AA$11:$AA3573))</f>
        <v/>
      </c>
      <c r="AB3574" s="111" t="str">
        <f t="shared" si="788"/>
        <v/>
      </c>
      <c r="AC3574" s="121" t="str">
        <f t="shared" si="784"/>
        <v/>
      </c>
      <c r="AD3574" s="122" t="str">
        <f t="shared" si="785"/>
        <v/>
      </c>
      <c r="AE3574" s="123" t="str">
        <f t="shared" si="789"/>
        <v/>
      </c>
      <c r="AG3574" s="150" t="str">
        <f t="shared" si="786"/>
        <v/>
      </c>
    </row>
    <row r="3575" spans="1:33" x14ac:dyDescent="0.25">
      <c r="A3575" s="56"/>
      <c r="B3575" s="70"/>
      <c r="C3575" s="76"/>
      <c r="D3575" s="73"/>
      <c r="E3575" s="79"/>
      <c r="F3575" s="56"/>
      <c r="G3575" s="13" t="str">
        <f t="shared" si="777"/>
        <v/>
      </c>
      <c r="H3575" s="56"/>
      <c r="K3575" s="128"/>
      <c r="L3575" s="128"/>
      <c r="M3575" s="128"/>
      <c r="N3575" s="84" t="str">
        <f t="shared" si="778"/>
        <v/>
      </c>
      <c r="O3575" s="128"/>
      <c r="P3575" s="84" t="str">
        <f t="shared" si="779"/>
        <v/>
      </c>
      <c r="Q3575" s="84" t="str">
        <f t="shared" si="776"/>
        <v/>
      </c>
      <c r="R3575" s="84" t="str">
        <f t="shared" si="780"/>
        <v/>
      </c>
      <c r="S3575" s="84" t="str">
        <f t="shared" si="781"/>
        <v/>
      </c>
      <c r="U3575" s="84" t="str">
        <f t="shared" si="782"/>
        <v/>
      </c>
      <c r="W3575" s="108" t="str">
        <f>IF($N3575="", "", SUM($D$11:$D3575))</f>
        <v/>
      </c>
      <c r="X3575" s="111" t="str">
        <f t="shared" si="783"/>
        <v/>
      </c>
      <c r="Y3575" s="114" t="str">
        <f t="shared" si="787"/>
        <v/>
      </c>
      <c r="Z3575" s="111" t="str">
        <f>IF(X3575="", "", X3575-SUM($Z$11:$Z3574))</f>
        <v/>
      </c>
      <c r="AA3575" s="111" t="str">
        <f>IF($Y3575="", "", $Y3575-SUM($AA$11:$AA3574))</f>
        <v/>
      </c>
      <c r="AB3575" s="111" t="str">
        <f t="shared" si="788"/>
        <v/>
      </c>
      <c r="AC3575" s="121" t="str">
        <f t="shared" si="784"/>
        <v/>
      </c>
      <c r="AD3575" s="122" t="str">
        <f t="shared" si="785"/>
        <v/>
      </c>
      <c r="AE3575" s="123" t="str">
        <f t="shared" si="789"/>
        <v/>
      </c>
      <c r="AG3575" s="150" t="str">
        <f t="shared" si="786"/>
        <v/>
      </c>
    </row>
    <row r="3576" spans="1:33" x14ac:dyDescent="0.25">
      <c r="A3576" s="56"/>
      <c r="B3576" s="70"/>
      <c r="C3576" s="76"/>
      <c r="D3576" s="73"/>
      <c r="E3576" s="79"/>
      <c r="F3576" s="56"/>
      <c r="G3576" s="13" t="str">
        <f t="shared" si="777"/>
        <v/>
      </c>
      <c r="H3576" s="56"/>
      <c r="K3576" s="128"/>
      <c r="L3576" s="128"/>
      <c r="M3576" s="128"/>
      <c r="N3576" s="84" t="str">
        <f t="shared" si="778"/>
        <v/>
      </c>
      <c r="O3576" s="128"/>
      <c r="P3576" s="84" t="str">
        <f t="shared" si="779"/>
        <v/>
      </c>
      <c r="Q3576" s="84" t="str">
        <f t="shared" si="776"/>
        <v/>
      </c>
      <c r="R3576" s="84" t="str">
        <f t="shared" si="780"/>
        <v/>
      </c>
      <c r="S3576" s="84" t="str">
        <f t="shared" si="781"/>
        <v/>
      </c>
      <c r="U3576" s="84" t="str">
        <f t="shared" si="782"/>
        <v/>
      </c>
      <c r="W3576" s="108" t="str">
        <f>IF($N3576="", "", SUM($D$11:$D3576))</f>
        <v/>
      </c>
      <c r="X3576" s="111" t="str">
        <f t="shared" si="783"/>
        <v/>
      </c>
      <c r="Y3576" s="114" t="str">
        <f t="shared" si="787"/>
        <v/>
      </c>
      <c r="Z3576" s="111" t="str">
        <f>IF(X3576="", "", X3576-SUM($Z$11:$Z3575))</f>
        <v/>
      </c>
      <c r="AA3576" s="111" t="str">
        <f>IF($Y3576="", "", $Y3576-SUM($AA$11:$AA3575))</f>
        <v/>
      </c>
      <c r="AB3576" s="111" t="str">
        <f t="shared" si="788"/>
        <v/>
      </c>
      <c r="AC3576" s="121" t="str">
        <f t="shared" si="784"/>
        <v/>
      </c>
      <c r="AD3576" s="122" t="str">
        <f t="shared" si="785"/>
        <v/>
      </c>
      <c r="AE3576" s="123" t="str">
        <f t="shared" si="789"/>
        <v/>
      </c>
      <c r="AG3576" s="150" t="str">
        <f t="shared" si="786"/>
        <v/>
      </c>
    </row>
    <row r="3577" spans="1:33" x14ac:dyDescent="0.25">
      <c r="A3577" s="56"/>
      <c r="B3577" s="70"/>
      <c r="C3577" s="76"/>
      <c r="D3577" s="73"/>
      <c r="E3577" s="79"/>
      <c r="F3577" s="56"/>
      <c r="G3577" s="13" t="str">
        <f t="shared" si="777"/>
        <v/>
      </c>
      <c r="H3577" s="56"/>
      <c r="K3577" s="128"/>
      <c r="L3577" s="128"/>
      <c r="M3577" s="128"/>
      <c r="N3577" s="84" t="str">
        <f t="shared" si="778"/>
        <v/>
      </c>
      <c r="O3577" s="128"/>
      <c r="P3577" s="84" t="str">
        <f t="shared" si="779"/>
        <v/>
      </c>
      <c r="Q3577" s="84" t="str">
        <f t="shared" si="776"/>
        <v/>
      </c>
      <c r="R3577" s="84" t="str">
        <f t="shared" si="780"/>
        <v/>
      </c>
      <c r="S3577" s="84" t="str">
        <f t="shared" si="781"/>
        <v/>
      </c>
      <c r="U3577" s="84" t="str">
        <f t="shared" si="782"/>
        <v/>
      </c>
      <c r="W3577" s="108" t="str">
        <f>IF($N3577="", "", SUM($D$11:$D3577))</f>
        <v/>
      </c>
      <c r="X3577" s="111" t="str">
        <f t="shared" si="783"/>
        <v/>
      </c>
      <c r="Y3577" s="114" t="str">
        <f t="shared" si="787"/>
        <v/>
      </c>
      <c r="Z3577" s="111" t="str">
        <f>IF(X3577="", "", X3577-SUM($Z$11:$Z3576))</f>
        <v/>
      </c>
      <c r="AA3577" s="111" t="str">
        <f>IF($Y3577="", "", $Y3577-SUM($AA$11:$AA3576))</f>
        <v/>
      </c>
      <c r="AB3577" s="111" t="str">
        <f t="shared" si="788"/>
        <v/>
      </c>
      <c r="AC3577" s="121" t="str">
        <f t="shared" si="784"/>
        <v/>
      </c>
      <c r="AD3577" s="122" t="str">
        <f t="shared" si="785"/>
        <v/>
      </c>
      <c r="AE3577" s="123" t="str">
        <f t="shared" si="789"/>
        <v/>
      </c>
      <c r="AG3577" s="150" t="str">
        <f t="shared" si="786"/>
        <v/>
      </c>
    </row>
    <row r="3578" spans="1:33" x14ac:dyDescent="0.25">
      <c r="A3578" s="56"/>
      <c r="B3578" s="70"/>
      <c r="C3578" s="76"/>
      <c r="D3578" s="73"/>
      <c r="E3578" s="79"/>
      <c r="F3578" s="56"/>
      <c r="G3578" s="13" t="str">
        <f t="shared" si="777"/>
        <v/>
      </c>
      <c r="H3578" s="56"/>
      <c r="K3578" s="128"/>
      <c r="L3578" s="128"/>
      <c r="M3578" s="128"/>
      <c r="N3578" s="84" t="str">
        <f t="shared" si="778"/>
        <v/>
      </c>
      <c r="O3578" s="128"/>
      <c r="P3578" s="84" t="str">
        <f t="shared" si="779"/>
        <v/>
      </c>
      <c r="Q3578" s="84" t="str">
        <f t="shared" si="776"/>
        <v/>
      </c>
      <c r="R3578" s="84" t="str">
        <f t="shared" si="780"/>
        <v/>
      </c>
      <c r="S3578" s="84" t="str">
        <f t="shared" si="781"/>
        <v/>
      </c>
      <c r="U3578" s="84" t="str">
        <f t="shared" si="782"/>
        <v/>
      </c>
      <c r="W3578" s="108" t="str">
        <f>IF($N3578="", "", SUM($D$11:$D3578))</f>
        <v/>
      </c>
      <c r="X3578" s="111" t="str">
        <f t="shared" si="783"/>
        <v/>
      </c>
      <c r="Y3578" s="114" t="str">
        <f t="shared" si="787"/>
        <v/>
      </c>
      <c r="Z3578" s="111" t="str">
        <f>IF(X3578="", "", X3578-SUM($Z$11:$Z3577))</f>
        <v/>
      </c>
      <c r="AA3578" s="111" t="str">
        <f>IF($Y3578="", "", $Y3578-SUM($AA$11:$AA3577))</f>
        <v/>
      </c>
      <c r="AB3578" s="111" t="str">
        <f t="shared" si="788"/>
        <v/>
      </c>
      <c r="AC3578" s="121" t="str">
        <f t="shared" si="784"/>
        <v/>
      </c>
      <c r="AD3578" s="122" t="str">
        <f t="shared" si="785"/>
        <v/>
      </c>
      <c r="AE3578" s="123" t="str">
        <f t="shared" si="789"/>
        <v/>
      </c>
      <c r="AG3578" s="150" t="str">
        <f t="shared" si="786"/>
        <v/>
      </c>
    </row>
    <row r="3579" spans="1:33" x14ac:dyDescent="0.25">
      <c r="A3579" s="56"/>
      <c r="B3579" s="70"/>
      <c r="C3579" s="76"/>
      <c r="D3579" s="73"/>
      <c r="E3579" s="79"/>
      <c r="F3579" s="56"/>
      <c r="G3579" s="13" t="str">
        <f t="shared" si="777"/>
        <v/>
      </c>
      <c r="H3579" s="56"/>
      <c r="K3579" s="128"/>
      <c r="L3579" s="128"/>
      <c r="M3579" s="128"/>
      <c r="N3579" s="84" t="str">
        <f t="shared" si="778"/>
        <v/>
      </c>
      <c r="O3579" s="128"/>
      <c r="P3579" s="84" t="str">
        <f t="shared" si="779"/>
        <v/>
      </c>
      <c r="Q3579" s="84" t="str">
        <f t="shared" si="776"/>
        <v/>
      </c>
      <c r="R3579" s="84" t="str">
        <f t="shared" si="780"/>
        <v/>
      </c>
      <c r="S3579" s="84" t="str">
        <f t="shared" si="781"/>
        <v/>
      </c>
      <c r="U3579" s="84" t="str">
        <f t="shared" si="782"/>
        <v/>
      </c>
      <c r="W3579" s="108" t="str">
        <f>IF($N3579="", "", SUM($D$11:$D3579))</f>
        <v/>
      </c>
      <c r="X3579" s="111" t="str">
        <f t="shared" si="783"/>
        <v/>
      </c>
      <c r="Y3579" s="114" t="str">
        <f t="shared" si="787"/>
        <v/>
      </c>
      <c r="Z3579" s="111" t="str">
        <f>IF(X3579="", "", X3579-SUM($Z$11:$Z3578))</f>
        <v/>
      </c>
      <c r="AA3579" s="111" t="str">
        <f>IF($Y3579="", "", $Y3579-SUM($AA$11:$AA3578))</f>
        <v/>
      </c>
      <c r="AB3579" s="111" t="str">
        <f t="shared" si="788"/>
        <v/>
      </c>
      <c r="AC3579" s="121" t="str">
        <f t="shared" si="784"/>
        <v/>
      </c>
      <c r="AD3579" s="122" t="str">
        <f t="shared" si="785"/>
        <v/>
      </c>
      <c r="AE3579" s="123" t="str">
        <f t="shared" si="789"/>
        <v/>
      </c>
      <c r="AG3579" s="150" t="str">
        <f t="shared" si="786"/>
        <v/>
      </c>
    </row>
    <row r="3580" spans="1:33" x14ac:dyDescent="0.25">
      <c r="A3580" s="56"/>
      <c r="B3580" s="70"/>
      <c r="C3580" s="76"/>
      <c r="D3580" s="73"/>
      <c r="E3580" s="79"/>
      <c r="F3580" s="56"/>
      <c r="G3580" s="13" t="str">
        <f t="shared" si="777"/>
        <v/>
      </c>
      <c r="H3580" s="56"/>
      <c r="K3580" s="128"/>
      <c r="L3580" s="128"/>
      <c r="M3580" s="128"/>
      <c r="N3580" s="84" t="str">
        <f t="shared" si="778"/>
        <v/>
      </c>
      <c r="O3580" s="128"/>
      <c r="P3580" s="84" t="str">
        <f t="shared" si="779"/>
        <v/>
      </c>
      <c r="Q3580" s="84" t="str">
        <f t="shared" si="776"/>
        <v/>
      </c>
      <c r="R3580" s="84" t="str">
        <f t="shared" si="780"/>
        <v/>
      </c>
      <c r="S3580" s="84" t="str">
        <f t="shared" si="781"/>
        <v/>
      </c>
      <c r="U3580" s="84" t="str">
        <f t="shared" si="782"/>
        <v/>
      </c>
      <c r="W3580" s="108" t="str">
        <f>IF($N3580="", "", SUM($D$11:$D3580))</f>
        <v/>
      </c>
      <c r="X3580" s="111" t="str">
        <f t="shared" si="783"/>
        <v/>
      </c>
      <c r="Y3580" s="114" t="str">
        <f t="shared" si="787"/>
        <v/>
      </c>
      <c r="Z3580" s="111" t="str">
        <f>IF(X3580="", "", X3580-SUM($Z$11:$Z3579))</f>
        <v/>
      </c>
      <c r="AA3580" s="111" t="str">
        <f>IF($Y3580="", "", $Y3580-SUM($AA$11:$AA3579))</f>
        <v/>
      </c>
      <c r="AB3580" s="111" t="str">
        <f t="shared" si="788"/>
        <v/>
      </c>
      <c r="AC3580" s="121" t="str">
        <f t="shared" si="784"/>
        <v/>
      </c>
      <c r="AD3580" s="122" t="str">
        <f t="shared" si="785"/>
        <v/>
      </c>
      <c r="AE3580" s="123" t="str">
        <f t="shared" si="789"/>
        <v/>
      </c>
      <c r="AG3580" s="150" t="str">
        <f t="shared" si="786"/>
        <v/>
      </c>
    </row>
    <row r="3581" spans="1:33" x14ac:dyDescent="0.25">
      <c r="A3581" s="56"/>
      <c r="B3581" s="70"/>
      <c r="C3581" s="76"/>
      <c r="D3581" s="73"/>
      <c r="E3581" s="79"/>
      <c r="F3581" s="56"/>
      <c r="G3581" s="13" t="str">
        <f t="shared" si="777"/>
        <v/>
      </c>
      <c r="H3581" s="56"/>
      <c r="K3581" s="128"/>
      <c r="L3581" s="128"/>
      <c r="M3581" s="128"/>
      <c r="N3581" s="84" t="str">
        <f t="shared" si="778"/>
        <v/>
      </c>
      <c r="O3581" s="128"/>
      <c r="P3581" s="84" t="str">
        <f t="shared" si="779"/>
        <v/>
      </c>
      <c r="Q3581" s="84" t="str">
        <f t="shared" si="776"/>
        <v/>
      </c>
      <c r="R3581" s="84" t="str">
        <f t="shared" si="780"/>
        <v/>
      </c>
      <c r="S3581" s="84" t="str">
        <f t="shared" si="781"/>
        <v/>
      </c>
      <c r="U3581" s="84" t="str">
        <f t="shared" si="782"/>
        <v/>
      </c>
      <c r="W3581" s="108" t="str">
        <f>IF($N3581="", "", SUM($D$11:$D3581))</f>
        <v/>
      </c>
      <c r="X3581" s="111" t="str">
        <f t="shared" si="783"/>
        <v/>
      </c>
      <c r="Y3581" s="114" t="str">
        <f t="shared" si="787"/>
        <v/>
      </c>
      <c r="Z3581" s="111" t="str">
        <f>IF(X3581="", "", X3581-SUM($Z$11:$Z3580))</f>
        <v/>
      </c>
      <c r="AA3581" s="111" t="str">
        <f>IF($Y3581="", "", $Y3581-SUM($AA$11:$AA3580))</f>
        <v/>
      </c>
      <c r="AB3581" s="111" t="str">
        <f t="shared" si="788"/>
        <v/>
      </c>
      <c r="AC3581" s="121" t="str">
        <f t="shared" si="784"/>
        <v/>
      </c>
      <c r="AD3581" s="122" t="str">
        <f t="shared" si="785"/>
        <v/>
      </c>
      <c r="AE3581" s="123" t="str">
        <f t="shared" si="789"/>
        <v/>
      </c>
      <c r="AG3581" s="150" t="str">
        <f t="shared" si="786"/>
        <v/>
      </c>
    </row>
    <row r="3582" spans="1:33" x14ac:dyDescent="0.25">
      <c r="A3582" s="56"/>
      <c r="B3582" s="70"/>
      <c r="C3582" s="76"/>
      <c r="D3582" s="73"/>
      <c r="E3582" s="79"/>
      <c r="F3582" s="56"/>
      <c r="G3582" s="13" t="str">
        <f t="shared" si="777"/>
        <v/>
      </c>
      <c r="H3582" s="56"/>
      <c r="K3582" s="128"/>
      <c r="L3582" s="128"/>
      <c r="M3582" s="128"/>
      <c r="N3582" s="84" t="str">
        <f t="shared" si="778"/>
        <v/>
      </c>
      <c r="O3582" s="128"/>
      <c r="P3582" s="84" t="str">
        <f t="shared" si="779"/>
        <v/>
      </c>
      <c r="Q3582" s="84" t="str">
        <f t="shared" si="776"/>
        <v/>
      </c>
      <c r="R3582" s="84" t="str">
        <f t="shared" si="780"/>
        <v/>
      </c>
      <c r="S3582" s="84" t="str">
        <f t="shared" si="781"/>
        <v/>
      </c>
      <c r="U3582" s="84" t="str">
        <f t="shared" si="782"/>
        <v/>
      </c>
      <c r="W3582" s="108" t="str">
        <f>IF($N3582="", "", SUM($D$11:$D3582))</f>
        <v/>
      </c>
      <c r="X3582" s="111" t="str">
        <f t="shared" si="783"/>
        <v/>
      </c>
      <c r="Y3582" s="114" t="str">
        <f t="shared" si="787"/>
        <v/>
      </c>
      <c r="Z3582" s="111" t="str">
        <f>IF(X3582="", "", X3582-SUM($Z$11:$Z3581))</f>
        <v/>
      </c>
      <c r="AA3582" s="111" t="str">
        <f>IF($Y3582="", "", $Y3582-SUM($AA$11:$AA3581))</f>
        <v/>
      </c>
      <c r="AB3582" s="111" t="str">
        <f t="shared" si="788"/>
        <v/>
      </c>
      <c r="AC3582" s="121" t="str">
        <f t="shared" si="784"/>
        <v/>
      </c>
      <c r="AD3582" s="122" t="str">
        <f t="shared" si="785"/>
        <v/>
      </c>
      <c r="AE3582" s="123" t="str">
        <f t="shared" si="789"/>
        <v/>
      </c>
      <c r="AG3582" s="150" t="str">
        <f t="shared" si="786"/>
        <v/>
      </c>
    </row>
    <row r="3583" spans="1:33" x14ac:dyDescent="0.25">
      <c r="A3583" s="56"/>
      <c r="B3583" s="70"/>
      <c r="C3583" s="76"/>
      <c r="D3583" s="73"/>
      <c r="E3583" s="79"/>
      <c r="F3583" s="56"/>
      <c r="G3583" s="13" t="str">
        <f t="shared" si="777"/>
        <v/>
      </c>
      <c r="H3583" s="56"/>
      <c r="K3583" s="128"/>
      <c r="L3583" s="128"/>
      <c r="M3583" s="128"/>
      <c r="N3583" s="84" t="str">
        <f t="shared" si="778"/>
        <v/>
      </c>
      <c r="O3583" s="128"/>
      <c r="P3583" s="84" t="str">
        <f t="shared" si="779"/>
        <v/>
      </c>
      <c r="Q3583" s="84" t="str">
        <f t="shared" si="776"/>
        <v/>
      </c>
      <c r="R3583" s="84" t="str">
        <f t="shared" si="780"/>
        <v/>
      </c>
      <c r="S3583" s="84" t="str">
        <f t="shared" si="781"/>
        <v/>
      </c>
      <c r="U3583" s="84" t="str">
        <f t="shared" si="782"/>
        <v/>
      </c>
      <c r="W3583" s="108" t="str">
        <f>IF($N3583="", "", SUM($D$11:$D3583))</f>
        <v/>
      </c>
      <c r="X3583" s="111" t="str">
        <f t="shared" si="783"/>
        <v/>
      </c>
      <c r="Y3583" s="114" t="str">
        <f t="shared" si="787"/>
        <v/>
      </c>
      <c r="Z3583" s="111" t="str">
        <f>IF(X3583="", "", X3583-SUM($Z$11:$Z3582))</f>
        <v/>
      </c>
      <c r="AA3583" s="111" t="str">
        <f>IF($Y3583="", "", $Y3583-SUM($AA$11:$AA3582))</f>
        <v/>
      </c>
      <c r="AB3583" s="111" t="str">
        <f t="shared" si="788"/>
        <v/>
      </c>
      <c r="AC3583" s="121" t="str">
        <f t="shared" si="784"/>
        <v/>
      </c>
      <c r="AD3583" s="122" t="str">
        <f t="shared" si="785"/>
        <v/>
      </c>
      <c r="AE3583" s="123" t="str">
        <f t="shared" si="789"/>
        <v/>
      </c>
      <c r="AG3583" s="150" t="str">
        <f t="shared" si="786"/>
        <v/>
      </c>
    </row>
    <row r="3584" spans="1:33" x14ac:dyDescent="0.25">
      <c r="A3584" s="56"/>
      <c r="B3584" s="70"/>
      <c r="C3584" s="76"/>
      <c r="D3584" s="73"/>
      <c r="E3584" s="79"/>
      <c r="F3584" s="56"/>
      <c r="G3584" s="13" t="str">
        <f t="shared" si="777"/>
        <v/>
      </c>
      <c r="H3584" s="56"/>
      <c r="K3584" s="128"/>
      <c r="L3584" s="128"/>
      <c r="M3584" s="128"/>
      <c r="N3584" s="84" t="str">
        <f t="shared" si="778"/>
        <v/>
      </c>
      <c r="O3584" s="128"/>
      <c r="P3584" s="84" t="str">
        <f t="shared" si="779"/>
        <v/>
      </c>
      <c r="Q3584" s="84" t="str">
        <f t="shared" si="776"/>
        <v/>
      </c>
      <c r="R3584" s="84" t="str">
        <f t="shared" si="780"/>
        <v/>
      </c>
      <c r="S3584" s="84" t="str">
        <f t="shared" si="781"/>
        <v/>
      </c>
      <c r="U3584" s="84" t="str">
        <f t="shared" si="782"/>
        <v/>
      </c>
      <c r="W3584" s="108" t="str">
        <f>IF($N3584="", "", SUM($D$11:$D3584))</f>
        <v/>
      </c>
      <c r="X3584" s="111" t="str">
        <f t="shared" si="783"/>
        <v/>
      </c>
      <c r="Y3584" s="114" t="str">
        <f t="shared" si="787"/>
        <v/>
      </c>
      <c r="Z3584" s="111" t="str">
        <f>IF(X3584="", "", X3584-SUM($Z$11:$Z3583))</f>
        <v/>
      </c>
      <c r="AA3584" s="111" t="str">
        <f>IF($Y3584="", "", $Y3584-SUM($AA$11:$AA3583))</f>
        <v/>
      </c>
      <c r="AB3584" s="111" t="str">
        <f t="shared" si="788"/>
        <v/>
      </c>
      <c r="AC3584" s="121" t="str">
        <f t="shared" si="784"/>
        <v/>
      </c>
      <c r="AD3584" s="122" t="str">
        <f t="shared" si="785"/>
        <v/>
      </c>
      <c r="AE3584" s="123" t="str">
        <f t="shared" si="789"/>
        <v/>
      </c>
      <c r="AG3584" s="150" t="str">
        <f t="shared" si="786"/>
        <v/>
      </c>
    </row>
    <row r="3585" spans="1:33" x14ac:dyDescent="0.25">
      <c r="A3585" s="56"/>
      <c r="B3585" s="70"/>
      <c r="C3585" s="76"/>
      <c r="D3585" s="73"/>
      <c r="E3585" s="79"/>
      <c r="F3585" s="56"/>
      <c r="G3585" s="13" t="str">
        <f t="shared" si="777"/>
        <v/>
      </c>
      <c r="H3585" s="56"/>
      <c r="K3585" s="128"/>
      <c r="L3585" s="128"/>
      <c r="M3585" s="128"/>
      <c r="N3585" s="84" t="str">
        <f t="shared" si="778"/>
        <v/>
      </c>
      <c r="O3585" s="128"/>
      <c r="P3585" s="84" t="str">
        <f t="shared" si="779"/>
        <v/>
      </c>
      <c r="Q3585" s="84" t="str">
        <f t="shared" si="776"/>
        <v/>
      </c>
      <c r="R3585" s="84" t="str">
        <f t="shared" si="780"/>
        <v/>
      </c>
      <c r="S3585" s="84" t="str">
        <f t="shared" si="781"/>
        <v/>
      </c>
      <c r="U3585" s="84" t="str">
        <f t="shared" si="782"/>
        <v/>
      </c>
      <c r="W3585" s="108" t="str">
        <f>IF($N3585="", "", SUM($D$11:$D3585))</f>
        <v/>
      </c>
      <c r="X3585" s="111" t="str">
        <f t="shared" si="783"/>
        <v/>
      </c>
      <c r="Y3585" s="114" t="str">
        <f t="shared" si="787"/>
        <v/>
      </c>
      <c r="Z3585" s="111" t="str">
        <f>IF(X3585="", "", X3585-SUM($Z$11:$Z3584))</f>
        <v/>
      </c>
      <c r="AA3585" s="111" t="str">
        <f>IF($Y3585="", "", $Y3585-SUM($AA$11:$AA3584))</f>
        <v/>
      </c>
      <c r="AB3585" s="111" t="str">
        <f t="shared" si="788"/>
        <v/>
      </c>
      <c r="AC3585" s="121" t="str">
        <f t="shared" si="784"/>
        <v/>
      </c>
      <c r="AD3585" s="122" t="str">
        <f t="shared" si="785"/>
        <v/>
      </c>
      <c r="AE3585" s="123" t="str">
        <f t="shared" si="789"/>
        <v/>
      </c>
      <c r="AG3585" s="150" t="str">
        <f t="shared" si="786"/>
        <v/>
      </c>
    </row>
    <row r="3586" spans="1:33" x14ac:dyDescent="0.25">
      <c r="A3586" s="56"/>
      <c r="B3586" s="70"/>
      <c r="C3586" s="76"/>
      <c r="D3586" s="73"/>
      <c r="E3586" s="79"/>
      <c r="F3586" s="56"/>
      <c r="G3586" s="13" t="str">
        <f t="shared" si="777"/>
        <v/>
      </c>
      <c r="H3586" s="56"/>
      <c r="K3586" s="128"/>
      <c r="L3586" s="128"/>
      <c r="M3586" s="128"/>
      <c r="N3586" s="84" t="str">
        <f t="shared" si="778"/>
        <v/>
      </c>
      <c r="O3586" s="128"/>
      <c r="P3586" s="84" t="str">
        <f t="shared" si="779"/>
        <v/>
      </c>
      <c r="Q3586" s="84" t="str">
        <f t="shared" si="776"/>
        <v/>
      </c>
      <c r="R3586" s="84" t="str">
        <f t="shared" si="780"/>
        <v/>
      </c>
      <c r="S3586" s="84" t="str">
        <f t="shared" si="781"/>
        <v/>
      </c>
      <c r="U3586" s="84" t="str">
        <f t="shared" si="782"/>
        <v/>
      </c>
      <c r="W3586" s="108" t="str">
        <f>IF($N3586="", "", SUM($D$11:$D3586))</f>
        <v/>
      </c>
      <c r="X3586" s="111" t="str">
        <f t="shared" si="783"/>
        <v/>
      </c>
      <c r="Y3586" s="114" t="str">
        <f t="shared" si="787"/>
        <v/>
      </c>
      <c r="Z3586" s="111" t="str">
        <f>IF(X3586="", "", X3586-SUM($Z$11:$Z3585))</f>
        <v/>
      </c>
      <c r="AA3586" s="111" t="str">
        <f>IF($Y3586="", "", $Y3586-SUM($AA$11:$AA3585))</f>
        <v/>
      </c>
      <c r="AB3586" s="111" t="str">
        <f t="shared" si="788"/>
        <v/>
      </c>
      <c r="AC3586" s="121" t="str">
        <f t="shared" si="784"/>
        <v/>
      </c>
      <c r="AD3586" s="122" t="str">
        <f t="shared" si="785"/>
        <v/>
      </c>
      <c r="AE3586" s="123" t="str">
        <f t="shared" si="789"/>
        <v/>
      </c>
      <c r="AG3586" s="150" t="str">
        <f t="shared" si="786"/>
        <v/>
      </c>
    </row>
    <row r="3587" spans="1:33" x14ac:dyDescent="0.25">
      <c r="A3587" s="56"/>
      <c r="B3587" s="70"/>
      <c r="C3587" s="76"/>
      <c r="D3587" s="73"/>
      <c r="E3587" s="79"/>
      <c r="F3587" s="56"/>
      <c r="G3587" s="13" t="str">
        <f t="shared" si="777"/>
        <v/>
      </c>
      <c r="H3587" s="56"/>
      <c r="K3587" s="128"/>
      <c r="L3587" s="128"/>
      <c r="M3587" s="128"/>
      <c r="N3587" s="84" t="str">
        <f t="shared" si="778"/>
        <v/>
      </c>
      <c r="O3587" s="128"/>
      <c r="P3587" s="84" t="str">
        <f t="shared" si="779"/>
        <v/>
      </c>
      <c r="Q3587" s="84" t="str">
        <f t="shared" si="776"/>
        <v/>
      </c>
      <c r="R3587" s="84" t="str">
        <f t="shared" si="780"/>
        <v/>
      </c>
      <c r="S3587" s="84" t="str">
        <f t="shared" si="781"/>
        <v/>
      </c>
      <c r="U3587" s="84" t="str">
        <f t="shared" si="782"/>
        <v/>
      </c>
      <c r="W3587" s="108" t="str">
        <f>IF($N3587="", "", SUM($D$11:$D3587))</f>
        <v/>
      </c>
      <c r="X3587" s="111" t="str">
        <f t="shared" si="783"/>
        <v/>
      </c>
      <c r="Y3587" s="114" t="str">
        <f t="shared" si="787"/>
        <v/>
      </c>
      <c r="Z3587" s="111" t="str">
        <f>IF(X3587="", "", X3587-SUM($Z$11:$Z3586))</f>
        <v/>
      </c>
      <c r="AA3587" s="111" t="str">
        <f>IF($Y3587="", "", $Y3587-SUM($AA$11:$AA3586))</f>
        <v/>
      </c>
      <c r="AB3587" s="111" t="str">
        <f t="shared" si="788"/>
        <v/>
      </c>
      <c r="AC3587" s="121" t="str">
        <f t="shared" si="784"/>
        <v/>
      </c>
      <c r="AD3587" s="122" t="str">
        <f t="shared" si="785"/>
        <v/>
      </c>
      <c r="AE3587" s="123" t="str">
        <f t="shared" si="789"/>
        <v/>
      </c>
      <c r="AG3587" s="150" t="str">
        <f t="shared" si="786"/>
        <v/>
      </c>
    </row>
    <row r="3588" spans="1:33" x14ac:dyDescent="0.25">
      <c r="A3588" s="56"/>
      <c r="B3588" s="70"/>
      <c r="C3588" s="76"/>
      <c r="D3588" s="73"/>
      <c r="E3588" s="79"/>
      <c r="F3588" s="56"/>
      <c r="G3588" s="13" t="str">
        <f t="shared" si="777"/>
        <v/>
      </c>
      <c r="H3588" s="56"/>
      <c r="K3588" s="128"/>
      <c r="L3588" s="128"/>
      <c r="M3588" s="128"/>
      <c r="N3588" s="84" t="str">
        <f t="shared" si="778"/>
        <v/>
      </c>
      <c r="O3588" s="128"/>
      <c r="P3588" s="84" t="str">
        <f t="shared" si="779"/>
        <v/>
      </c>
      <c r="Q3588" s="84" t="str">
        <f t="shared" si="776"/>
        <v/>
      </c>
      <c r="R3588" s="84" t="str">
        <f t="shared" si="780"/>
        <v/>
      </c>
      <c r="S3588" s="84" t="str">
        <f t="shared" si="781"/>
        <v/>
      </c>
      <c r="U3588" s="84" t="str">
        <f t="shared" si="782"/>
        <v/>
      </c>
      <c r="W3588" s="108" t="str">
        <f>IF($N3588="", "", SUM($D$11:$D3588))</f>
        <v/>
      </c>
      <c r="X3588" s="111" t="str">
        <f t="shared" si="783"/>
        <v/>
      </c>
      <c r="Y3588" s="114" t="str">
        <f t="shared" si="787"/>
        <v/>
      </c>
      <c r="Z3588" s="111" t="str">
        <f>IF(X3588="", "", X3588-SUM($Z$11:$Z3587))</f>
        <v/>
      </c>
      <c r="AA3588" s="111" t="str">
        <f>IF($Y3588="", "", $Y3588-SUM($AA$11:$AA3587))</f>
        <v/>
      </c>
      <c r="AB3588" s="111" t="str">
        <f t="shared" si="788"/>
        <v/>
      </c>
      <c r="AC3588" s="121" t="str">
        <f t="shared" si="784"/>
        <v/>
      </c>
      <c r="AD3588" s="122" t="str">
        <f t="shared" si="785"/>
        <v/>
      </c>
      <c r="AE3588" s="123" t="str">
        <f t="shared" si="789"/>
        <v/>
      </c>
      <c r="AG3588" s="150" t="str">
        <f t="shared" si="786"/>
        <v/>
      </c>
    </row>
    <row r="3589" spans="1:33" x14ac:dyDescent="0.25">
      <c r="A3589" s="56"/>
      <c r="B3589" s="70"/>
      <c r="C3589" s="76"/>
      <c r="D3589" s="73"/>
      <c r="E3589" s="79"/>
      <c r="F3589" s="56"/>
      <c r="G3589" s="13" t="str">
        <f t="shared" si="777"/>
        <v/>
      </c>
      <c r="H3589" s="56"/>
      <c r="K3589" s="128"/>
      <c r="L3589" s="128"/>
      <c r="M3589" s="128"/>
      <c r="N3589" s="84" t="str">
        <f t="shared" si="778"/>
        <v/>
      </c>
      <c r="O3589" s="128"/>
      <c r="P3589" s="84" t="str">
        <f t="shared" si="779"/>
        <v/>
      </c>
      <c r="Q3589" s="84" t="str">
        <f t="shared" si="776"/>
        <v/>
      </c>
      <c r="R3589" s="84" t="str">
        <f t="shared" si="780"/>
        <v/>
      </c>
      <c r="S3589" s="84" t="str">
        <f t="shared" si="781"/>
        <v/>
      </c>
      <c r="U3589" s="84" t="str">
        <f t="shared" si="782"/>
        <v/>
      </c>
      <c r="W3589" s="108" t="str">
        <f>IF($N3589="", "", SUM($D$11:$D3589))</f>
        <v/>
      </c>
      <c r="X3589" s="111" t="str">
        <f t="shared" si="783"/>
        <v/>
      </c>
      <c r="Y3589" s="114" t="str">
        <f t="shared" si="787"/>
        <v/>
      </c>
      <c r="Z3589" s="111" t="str">
        <f>IF(X3589="", "", X3589-SUM($Z$11:$Z3588))</f>
        <v/>
      </c>
      <c r="AA3589" s="111" t="str">
        <f>IF($Y3589="", "", $Y3589-SUM($AA$11:$AA3588))</f>
        <v/>
      </c>
      <c r="AB3589" s="111" t="str">
        <f t="shared" si="788"/>
        <v/>
      </c>
      <c r="AC3589" s="121" t="str">
        <f t="shared" si="784"/>
        <v/>
      </c>
      <c r="AD3589" s="122" t="str">
        <f t="shared" si="785"/>
        <v/>
      </c>
      <c r="AE3589" s="123" t="str">
        <f t="shared" si="789"/>
        <v/>
      </c>
      <c r="AG3589" s="150" t="str">
        <f t="shared" si="786"/>
        <v/>
      </c>
    </row>
    <row r="3590" spans="1:33" x14ac:dyDescent="0.25">
      <c r="A3590" s="56"/>
      <c r="B3590" s="70"/>
      <c r="C3590" s="76"/>
      <c r="D3590" s="73"/>
      <c r="E3590" s="79"/>
      <c r="F3590" s="56"/>
      <c r="G3590" s="13" t="str">
        <f t="shared" si="777"/>
        <v/>
      </c>
      <c r="H3590" s="56"/>
      <c r="K3590" s="128"/>
      <c r="L3590" s="128"/>
      <c r="M3590" s="128"/>
      <c r="N3590" s="84" t="str">
        <f t="shared" si="778"/>
        <v/>
      </c>
      <c r="O3590" s="128"/>
      <c r="P3590" s="84" t="str">
        <f t="shared" si="779"/>
        <v/>
      </c>
      <c r="Q3590" s="84" t="str">
        <f t="shared" si="776"/>
        <v/>
      </c>
      <c r="R3590" s="84" t="str">
        <f t="shared" si="780"/>
        <v/>
      </c>
      <c r="S3590" s="84" t="str">
        <f t="shared" si="781"/>
        <v/>
      </c>
      <c r="U3590" s="84" t="str">
        <f t="shared" si="782"/>
        <v/>
      </c>
      <c r="W3590" s="108" t="str">
        <f>IF($N3590="", "", SUM($D$11:$D3590))</f>
        <v/>
      </c>
      <c r="X3590" s="111" t="str">
        <f t="shared" si="783"/>
        <v/>
      </c>
      <c r="Y3590" s="114" t="str">
        <f t="shared" si="787"/>
        <v/>
      </c>
      <c r="Z3590" s="111" t="str">
        <f>IF(X3590="", "", X3590-SUM($Z$11:$Z3589))</f>
        <v/>
      </c>
      <c r="AA3590" s="111" t="str">
        <f>IF($Y3590="", "", $Y3590-SUM($AA$11:$AA3589))</f>
        <v/>
      </c>
      <c r="AB3590" s="111" t="str">
        <f t="shared" si="788"/>
        <v/>
      </c>
      <c r="AC3590" s="121" t="str">
        <f t="shared" si="784"/>
        <v/>
      </c>
      <c r="AD3590" s="122" t="str">
        <f t="shared" si="785"/>
        <v/>
      </c>
      <c r="AE3590" s="123" t="str">
        <f t="shared" si="789"/>
        <v/>
      </c>
      <c r="AG3590" s="150" t="str">
        <f t="shared" si="786"/>
        <v/>
      </c>
    </row>
    <row r="3591" spans="1:33" x14ac:dyDescent="0.25">
      <c r="A3591" s="56"/>
      <c r="B3591" s="70"/>
      <c r="C3591" s="76"/>
      <c r="D3591" s="73"/>
      <c r="E3591" s="79"/>
      <c r="F3591" s="56"/>
      <c r="G3591" s="13" t="str">
        <f t="shared" si="777"/>
        <v/>
      </c>
      <c r="H3591" s="56"/>
      <c r="K3591" s="128"/>
      <c r="L3591" s="128"/>
      <c r="M3591" s="128"/>
      <c r="N3591" s="84" t="str">
        <f t="shared" si="778"/>
        <v/>
      </c>
      <c r="O3591" s="128"/>
      <c r="P3591" s="84" t="str">
        <f t="shared" si="779"/>
        <v/>
      </c>
      <c r="Q3591" s="84" t="str">
        <f t="shared" si="776"/>
        <v/>
      </c>
      <c r="R3591" s="84" t="str">
        <f t="shared" si="780"/>
        <v/>
      </c>
      <c r="S3591" s="84" t="str">
        <f t="shared" si="781"/>
        <v/>
      </c>
      <c r="U3591" s="84" t="str">
        <f t="shared" si="782"/>
        <v/>
      </c>
      <c r="W3591" s="108" t="str">
        <f>IF($N3591="", "", SUM($D$11:$D3591))</f>
        <v/>
      </c>
      <c r="X3591" s="111" t="str">
        <f t="shared" si="783"/>
        <v/>
      </c>
      <c r="Y3591" s="114" t="str">
        <f t="shared" si="787"/>
        <v/>
      </c>
      <c r="Z3591" s="111" t="str">
        <f>IF(X3591="", "", X3591-SUM($Z$11:$Z3590))</f>
        <v/>
      </c>
      <c r="AA3591" s="111" t="str">
        <f>IF($Y3591="", "", $Y3591-SUM($AA$11:$AA3590))</f>
        <v/>
      </c>
      <c r="AB3591" s="111" t="str">
        <f t="shared" si="788"/>
        <v/>
      </c>
      <c r="AC3591" s="121" t="str">
        <f t="shared" si="784"/>
        <v/>
      </c>
      <c r="AD3591" s="122" t="str">
        <f t="shared" si="785"/>
        <v/>
      </c>
      <c r="AE3591" s="123" t="str">
        <f t="shared" si="789"/>
        <v/>
      </c>
      <c r="AG3591" s="150" t="str">
        <f t="shared" si="786"/>
        <v/>
      </c>
    </row>
    <row r="3592" spans="1:33" x14ac:dyDescent="0.25">
      <c r="A3592" s="56"/>
      <c r="B3592" s="70"/>
      <c r="C3592" s="76"/>
      <c r="D3592" s="73"/>
      <c r="E3592" s="79"/>
      <c r="F3592" s="56"/>
      <c r="G3592" s="13" t="str">
        <f t="shared" si="777"/>
        <v/>
      </c>
      <c r="H3592" s="56"/>
      <c r="K3592" s="128"/>
      <c r="L3592" s="128"/>
      <c r="M3592" s="128"/>
      <c r="N3592" s="84" t="str">
        <f t="shared" si="778"/>
        <v/>
      </c>
      <c r="O3592" s="128"/>
      <c r="P3592" s="84" t="str">
        <f t="shared" si="779"/>
        <v/>
      </c>
      <c r="Q3592" s="84" t="str">
        <f t="shared" si="776"/>
        <v/>
      </c>
      <c r="R3592" s="84" t="str">
        <f t="shared" si="780"/>
        <v/>
      </c>
      <c r="S3592" s="84" t="str">
        <f t="shared" si="781"/>
        <v/>
      </c>
      <c r="U3592" s="84" t="str">
        <f t="shared" si="782"/>
        <v/>
      </c>
      <c r="W3592" s="108" t="str">
        <f>IF($N3592="", "", SUM($D$11:$D3592))</f>
        <v/>
      </c>
      <c r="X3592" s="111" t="str">
        <f t="shared" si="783"/>
        <v/>
      </c>
      <c r="Y3592" s="114" t="str">
        <f t="shared" si="787"/>
        <v/>
      </c>
      <c r="Z3592" s="111" t="str">
        <f>IF(X3592="", "", X3592-SUM($Z$11:$Z3591))</f>
        <v/>
      </c>
      <c r="AA3592" s="111" t="str">
        <f>IF($Y3592="", "", $Y3592-SUM($AA$11:$AA3591))</f>
        <v/>
      </c>
      <c r="AB3592" s="111" t="str">
        <f t="shared" si="788"/>
        <v/>
      </c>
      <c r="AC3592" s="121" t="str">
        <f t="shared" si="784"/>
        <v/>
      </c>
      <c r="AD3592" s="122" t="str">
        <f t="shared" si="785"/>
        <v/>
      </c>
      <c r="AE3592" s="123" t="str">
        <f t="shared" si="789"/>
        <v/>
      </c>
      <c r="AG3592" s="150" t="str">
        <f t="shared" si="786"/>
        <v/>
      </c>
    </row>
    <row r="3593" spans="1:33" x14ac:dyDescent="0.25">
      <c r="A3593" s="56"/>
      <c r="B3593" s="70"/>
      <c r="C3593" s="76"/>
      <c r="D3593" s="73"/>
      <c r="E3593" s="79"/>
      <c r="F3593" s="56"/>
      <c r="G3593" s="13" t="str">
        <f t="shared" si="777"/>
        <v/>
      </c>
      <c r="H3593" s="56"/>
      <c r="K3593" s="128"/>
      <c r="L3593" s="128"/>
      <c r="M3593" s="128"/>
      <c r="N3593" s="84" t="str">
        <f t="shared" si="778"/>
        <v/>
      </c>
      <c r="O3593" s="128"/>
      <c r="P3593" s="84" t="str">
        <f t="shared" si="779"/>
        <v/>
      </c>
      <c r="Q3593" s="84" t="str">
        <f t="shared" si="776"/>
        <v/>
      </c>
      <c r="R3593" s="84" t="str">
        <f t="shared" si="780"/>
        <v/>
      </c>
      <c r="S3593" s="84" t="str">
        <f t="shared" si="781"/>
        <v/>
      </c>
      <c r="U3593" s="84" t="str">
        <f t="shared" si="782"/>
        <v/>
      </c>
      <c r="W3593" s="108" t="str">
        <f>IF($N3593="", "", SUM($D$11:$D3593))</f>
        <v/>
      </c>
      <c r="X3593" s="111" t="str">
        <f t="shared" si="783"/>
        <v/>
      </c>
      <c r="Y3593" s="114" t="str">
        <f t="shared" si="787"/>
        <v/>
      </c>
      <c r="Z3593" s="111" t="str">
        <f>IF(X3593="", "", X3593-SUM($Z$11:$Z3592))</f>
        <v/>
      </c>
      <c r="AA3593" s="111" t="str">
        <f>IF($Y3593="", "", $Y3593-SUM($AA$11:$AA3592))</f>
        <v/>
      </c>
      <c r="AB3593" s="111" t="str">
        <f t="shared" si="788"/>
        <v/>
      </c>
      <c r="AC3593" s="121" t="str">
        <f t="shared" si="784"/>
        <v/>
      </c>
      <c r="AD3593" s="122" t="str">
        <f t="shared" si="785"/>
        <v/>
      </c>
      <c r="AE3593" s="123" t="str">
        <f t="shared" si="789"/>
        <v/>
      </c>
      <c r="AG3593" s="150" t="str">
        <f t="shared" si="786"/>
        <v/>
      </c>
    </row>
    <row r="3594" spans="1:33" x14ac:dyDescent="0.25">
      <c r="A3594" s="56"/>
      <c r="B3594" s="70"/>
      <c r="C3594" s="76"/>
      <c r="D3594" s="73"/>
      <c r="E3594" s="79"/>
      <c r="F3594" s="56"/>
      <c r="G3594" s="13" t="str">
        <f t="shared" si="777"/>
        <v/>
      </c>
      <c r="H3594" s="56"/>
      <c r="K3594" s="128"/>
      <c r="L3594" s="128"/>
      <c r="M3594" s="128"/>
      <c r="N3594" s="84" t="str">
        <f t="shared" si="778"/>
        <v/>
      </c>
      <c r="O3594" s="128"/>
      <c r="P3594" s="84" t="str">
        <f t="shared" si="779"/>
        <v/>
      </c>
      <c r="Q3594" s="84" t="str">
        <f t="shared" si="776"/>
        <v/>
      </c>
      <c r="R3594" s="84" t="str">
        <f t="shared" si="780"/>
        <v/>
      </c>
      <c r="S3594" s="84" t="str">
        <f t="shared" si="781"/>
        <v/>
      </c>
      <c r="U3594" s="84" t="str">
        <f t="shared" si="782"/>
        <v/>
      </c>
      <c r="W3594" s="108" t="str">
        <f>IF($N3594="", "", SUM($D$11:$D3594))</f>
        <v/>
      </c>
      <c r="X3594" s="111" t="str">
        <f t="shared" si="783"/>
        <v/>
      </c>
      <c r="Y3594" s="114" t="str">
        <f t="shared" si="787"/>
        <v/>
      </c>
      <c r="Z3594" s="111" t="str">
        <f>IF(X3594="", "", X3594-SUM($Z$11:$Z3593))</f>
        <v/>
      </c>
      <c r="AA3594" s="111" t="str">
        <f>IF($Y3594="", "", $Y3594-SUM($AA$11:$AA3593))</f>
        <v/>
      </c>
      <c r="AB3594" s="111" t="str">
        <f t="shared" si="788"/>
        <v/>
      </c>
      <c r="AC3594" s="121" t="str">
        <f t="shared" si="784"/>
        <v/>
      </c>
      <c r="AD3594" s="122" t="str">
        <f t="shared" si="785"/>
        <v/>
      </c>
      <c r="AE3594" s="123" t="str">
        <f t="shared" si="789"/>
        <v/>
      </c>
      <c r="AG3594" s="150" t="str">
        <f t="shared" si="786"/>
        <v/>
      </c>
    </row>
    <row r="3595" spans="1:33" x14ac:dyDescent="0.25">
      <c r="A3595" s="56"/>
      <c r="B3595" s="70"/>
      <c r="C3595" s="76"/>
      <c r="D3595" s="73"/>
      <c r="E3595" s="79"/>
      <c r="F3595" s="56"/>
      <c r="G3595" s="13" t="str">
        <f t="shared" si="777"/>
        <v/>
      </c>
      <c r="H3595" s="56"/>
      <c r="K3595" s="128"/>
      <c r="L3595" s="128"/>
      <c r="M3595" s="128"/>
      <c r="N3595" s="84" t="str">
        <f t="shared" si="778"/>
        <v/>
      </c>
      <c r="O3595" s="128"/>
      <c r="P3595" s="84" t="str">
        <f t="shared" si="779"/>
        <v/>
      </c>
      <c r="Q3595" s="84" t="str">
        <f t="shared" ref="Q3595:Q3658" si="790">IF($N3595="", "", IF(AND(Q$5="X", C3595=""), $N$6, IF(AND(NOT(C3595=""), COUNTIF(L$11:L$17, C3595)=0), $N$7, "")))</f>
        <v/>
      </c>
      <c r="R3595" s="84" t="str">
        <f t="shared" si="780"/>
        <v/>
      </c>
      <c r="S3595" s="84" t="str">
        <f t="shared" si="781"/>
        <v/>
      </c>
      <c r="U3595" s="84" t="str">
        <f t="shared" si="782"/>
        <v/>
      </c>
      <c r="W3595" s="108" t="str">
        <f>IF($N3595="", "", SUM($D$11:$D3595))</f>
        <v/>
      </c>
      <c r="X3595" s="111" t="str">
        <f t="shared" si="783"/>
        <v/>
      </c>
      <c r="Y3595" s="114" t="str">
        <f t="shared" si="787"/>
        <v/>
      </c>
      <c r="Z3595" s="111" t="str">
        <f>IF(X3595="", "", X3595-SUM($Z$11:$Z3594))</f>
        <v/>
      </c>
      <c r="AA3595" s="111" t="str">
        <f>IF($Y3595="", "", $Y3595-SUM($AA$11:$AA3594))</f>
        <v/>
      </c>
      <c r="AB3595" s="111" t="str">
        <f t="shared" si="788"/>
        <v/>
      </c>
      <c r="AC3595" s="121" t="str">
        <f t="shared" si="784"/>
        <v/>
      </c>
      <c r="AD3595" s="122" t="str">
        <f t="shared" si="785"/>
        <v/>
      </c>
      <c r="AE3595" s="123" t="str">
        <f t="shared" si="789"/>
        <v/>
      </c>
      <c r="AG3595" s="150" t="str">
        <f t="shared" si="786"/>
        <v/>
      </c>
    </row>
    <row r="3596" spans="1:33" x14ac:dyDescent="0.25">
      <c r="A3596" s="56"/>
      <c r="B3596" s="70"/>
      <c r="C3596" s="76"/>
      <c r="D3596" s="73"/>
      <c r="E3596" s="79"/>
      <c r="F3596" s="56"/>
      <c r="G3596" s="13" t="str">
        <f t="shared" ref="G3596:G3659" si="791">IF($B3596="", "", TEXT($B3596, "mmm"))</f>
        <v/>
      </c>
      <c r="H3596" s="56"/>
      <c r="K3596" s="128"/>
      <c r="L3596" s="128"/>
      <c r="M3596" s="128"/>
      <c r="N3596" s="84" t="str">
        <f t="shared" ref="N3596:N3659" si="792">IF(COUNTIF($B3596:$E3596, "")=4, "", "X")</f>
        <v/>
      </c>
      <c r="O3596" s="128"/>
      <c r="P3596" s="84" t="str">
        <f t="shared" ref="P3596:P3659" si="793">IF($N3596="", "", IF(AND(P$5="X", B3596=""), $N$6, IFERROR(IF(AND(NOT(B3596=""), OR(ISNUMBER(B3596)=FALSE, B3596&lt;$L$2, B3596&gt;$L$3)), $N$7, ""), $N$7)))</f>
        <v/>
      </c>
      <c r="Q3596" s="84" t="str">
        <f t="shared" si="790"/>
        <v/>
      </c>
      <c r="R3596" s="84" t="str">
        <f t="shared" ref="R3596:R3659" si="794">IF($N3596="", "", IF(AND(R$5="X", D3596=""), $N$6, IF(AND(NOT(D3596=""), ISNUMBER(D3596)=FALSE), $N$7, "")))</f>
        <v/>
      </c>
      <c r="S3596" s="84" t="str">
        <f t="shared" ref="S3596:S3659" si="795">IF($N3596="", "", IF(AND(S$5="X", E3596=""), $N$6, ""))</f>
        <v/>
      </c>
      <c r="U3596" s="84" t="str">
        <f t="shared" ref="U3596:U3659" si="796">IF($B3596="", "", TEXT($B3596, "mmm yyyy"))</f>
        <v/>
      </c>
      <c r="W3596" s="108" t="str">
        <f>IF($N3596="", "", SUM($D$11:$D3596))</f>
        <v/>
      </c>
      <c r="X3596" s="111" t="str">
        <f t="shared" ref="X3596:X3659" si="797">IF(W3596="", "", IF(W3596&lt;=$X$4, W3596, $X$4))</f>
        <v/>
      </c>
      <c r="Y3596" s="114" t="str">
        <f t="shared" si="787"/>
        <v/>
      </c>
      <c r="Z3596" s="111" t="str">
        <f>IF(X3596="", "", X3596-SUM($Z$11:$Z3595))</f>
        <v/>
      </c>
      <c r="AA3596" s="111" t="str">
        <f>IF($Y3596="", "", $Y3596-SUM($AA$11:$AA3595))</f>
        <v/>
      </c>
      <c r="AB3596" s="111" t="str">
        <f t="shared" si="788"/>
        <v/>
      </c>
      <c r="AC3596" s="121" t="str">
        <f t="shared" ref="AC3596:AC3659" si="798">IF($N3596="", "", $Z3596*$AC$4)</f>
        <v/>
      </c>
      <c r="AD3596" s="122" t="str">
        <f t="shared" ref="AD3596:AD3659" si="799">IF($N3596="", "", $AA3596*$AC$5)</f>
        <v/>
      </c>
      <c r="AE3596" s="123" t="str">
        <f t="shared" si="789"/>
        <v/>
      </c>
      <c r="AG3596" s="150" t="str">
        <f t="shared" ref="AG3596:AG3659" si="800">IF(OR($U3596="", $C3596=""), "", CONCATENATE($C3596, " - ", $U3596))</f>
        <v/>
      </c>
    </row>
    <row r="3597" spans="1:33" x14ac:dyDescent="0.25">
      <c r="A3597" s="56"/>
      <c r="B3597" s="70"/>
      <c r="C3597" s="76"/>
      <c r="D3597" s="73"/>
      <c r="E3597" s="79"/>
      <c r="F3597" s="56"/>
      <c r="G3597" s="13" t="str">
        <f t="shared" si="791"/>
        <v/>
      </c>
      <c r="H3597" s="56"/>
      <c r="K3597" s="128"/>
      <c r="L3597" s="128"/>
      <c r="M3597" s="128"/>
      <c r="N3597" s="84" t="str">
        <f t="shared" si="792"/>
        <v/>
      </c>
      <c r="O3597" s="128"/>
      <c r="P3597" s="84" t="str">
        <f t="shared" si="793"/>
        <v/>
      </c>
      <c r="Q3597" s="84" t="str">
        <f t="shared" si="790"/>
        <v/>
      </c>
      <c r="R3597" s="84" t="str">
        <f t="shared" si="794"/>
        <v/>
      </c>
      <c r="S3597" s="84" t="str">
        <f t="shared" si="795"/>
        <v/>
      </c>
      <c r="U3597" s="84" t="str">
        <f t="shared" si="796"/>
        <v/>
      </c>
      <c r="W3597" s="108" t="str">
        <f>IF($N3597="", "", SUM($D$11:$D3597))</f>
        <v/>
      </c>
      <c r="X3597" s="111" t="str">
        <f t="shared" si="797"/>
        <v/>
      </c>
      <c r="Y3597" s="114" t="str">
        <f t="shared" si="787"/>
        <v/>
      </c>
      <c r="Z3597" s="111" t="str">
        <f>IF(X3597="", "", X3597-SUM($Z$11:$Z3596))</f>
        <v/>
      </c>
      <c r="AA3597" s="111" t="str">
        <f>IF($Y3597="", "", $Y3597-SUM($AA$11:$AA3596))</f>
        <v/>
      </c>
      <c r="AB3597" s="111" t="str">
        <f t="shared" si="788"/>
        <v/>
      </c>
      <c r="AC3597" s="121" t="str">
        <f t="shared" si="798"/>
        <v/>
      </c>
      <c r="AD3597" s="122" t="str">
        <f t="shared" si="799"/>
        <v/>
      </c>
      <c r="AE3597" s="123" t="str">
        <f t="shared" si="789"/>
        <v/>
      </c>
      <c r="AG3597" s="150" t="str">
        <f t="shared" si="800"/>
        <v/>
      </c>
    </row>
    <row r="3598" spans="1:33" x14ac:dyDescent="0.25">
      <c r="A3598" s="56"/>
      <c r="B3598" s="70"/>
      <c r="C3598" s="76"/>
      <c r="D3598" s="73"/>
      <c r="E3598" s="79"/>
      <c r="F3598" s="56"/>
      <c r="G3598" s="13" t="str">
        <f t="shared" si="791"/>
        <v/>
      </c>
      <c r="H3598" s="56"/>
      <c r="K3598" s="128"/>
      <c r="L3598" s="128"/>
      <c r="M3598" s="128"/>
      <c r="N3598" s="84" t="str">
        <f t="shared" si="792"/>
        <v/>
      </c>
      <c r="O3598" s="128"/>
      <c r="P3598" s="84" t="str">
        <f t="shared" si="793"/>
        <v/>
      </c>
      <c r="Q3598" s="84" t="str">
        <f t="shared" si="790"/>
        <v/>
      </c>
      <c r="R3598" s="84" t="str">
        <f t="shared" si="794"/>
        <v/>
      </c>
      <c r="S3598" s="84" t="str">
        <f t="shared" si="795"/>
        <v/>
      </c>
      <c r="U3598" s="84" t="str">
        <f t="shared" si="796"/>
        <v/>
      </c>
      <c r="W3598" s="108" t="str">
        <f>IF($N3598="", "", SUM($D$11:$D3598))</f>
        <v/>
      </c>
      <c r="X3598" s="111" t="str">
        <f t="shared" si="797"/>
        <v/>
      </c>
      <c r="Y3598" s="114" t="str">
        <f t="shared" ref="Y3598:Y3661" si="801">IF(W3598="", "", IF(W3598&lt;=$X$4, 0, W3598-$X$4))</f>
        <v/>
      </c>
      <c r="Z3598" s="111" t="str">
        <f>IF(X3598="", "", X3598-SUM($Z$11:$Z3597))</f>
        <v/>
      </c>
      <c r="AA3598" s="111" t="str">
        <f>IF($Y3598="", "", $Y3598-SUM($AA$11:$AA3597))</f>
        <v/>
      </c>
      <c r="AB3598" s="111" t="str">
        <f t="shared" ref="AB3598:AB3661" si="802">IF($N3598="", "", SUM(Z3598:AA3598))</f>
        <v/>
      </c>
      <c r="AC3598" s="121" t="str">
        <f t="shared" si="798"/>
        <v/>
      </c>
      <c r="AD3598" s="122" t="str">
        <f t="shared" si="799"/>
        <v/>
      </c>
      <c r="AE3598" s="123" t="str">
        <f t="shared" ref="AE3598:AE3661" si="803">IF($N3598="", "", SUM(AC3598:AD3598))</f>
        <v/>
      </c>
      <c r="AG3598" s="150" t="str">
        <f t="shared" si="800"/>
        <v/>
      </c>
    </row>
    <row r="3599" spans="1:33" x14ac:dyDescent="0.25">
      <c r="A3599" s="56"/>
      <c r="B3599" s="70"/>
      <c r="C3599" s="76"/>
      <c r="D3599" s="73"/>
      <c r="E3599" s="79"/>
      <c r="F3599" s="56"/>
      <c r="G3599" s="13" t="str">
        <f t="shared" si="791"/>
        <v/>
      </c>
      <c r="H3599" s="56"/>
      <c r="K3599" s="128"/>
      <c r="L3599" s="128"/>
      <c r="M3599" s="128"/>
      <c r="N3599" s="84" t="str">
        <f t="shared" si="792"/>
        <v/>
      </c>
      <c r="O3599" s="128"/>
      <c r="P3599" s="84" t="str">
        <f t="shared" si="793"/>
        <v/>
      </c>
      <c r="Q3599" s="84" t="str">
        <f t="shared" si="790"/>
        <v/>
      </c>
      <c r="R3599" s="84" t="str">
        <f t="shared" si="794"/>
        <v/>
      </c>
      <c r="S3599" s="84" t="str">
        <f t="shared" si="795"/>
        <v/>
      </c>
      <c r="U3599" s="84" t="str">
        <f t="shared" si="796"/>
        <v/>
      </c>
      <c r="W3599" s="108" t="str">
        <f>IF($N3599="", "", SUM($D$11:$D3599))</f>
        <v/>
      </c>
      <c r="X3599" s="111" t="str">
        <f t="shared" si="797"/>
        <v/>
      </c>
      <c r="Y3599" s="114" t="str">
        <f t="shared" si="801"/>
        <v/>
      </c>
      <c r="Z3599" s="111" t="str">
        <f>IF(X3599="", "", X3599-SUM($Z$11:$Z3598))</f>
        <v/>
      </c>
      <c r="AA3599" s="111" t="str">
        <f>IF($Y3599="", "", $Y3599-SUM($AA$11:$AA3598))</f>
        <v/>
      </c>
      <c r="AB3599" s="111" t="str">
        <f t="shared" si="802"/>
        <v/>
      </c>
      <c r="AC3599" s="121" t="str">
        <f t="shared" si="798"/>
        <v/>
      </c>
      <c r="AD3599" s="122" t="str">
        <f t="shared" si="799"/>
        <v/>
      </c>
      <c r="AE3599" s="123" t="str">
        <f t="shared" si="803"/>
        <v/>
      </c>
      <c r="AG3599" s="150" t="str">
        <f t="shared" si="800"/>
        <v/>
      </c>
    </row>
    <row r="3600" spans="1:33" x14ac:dyDescent="0.25">
      <c r="A3600" s="56"/>
      <c r="B3600" s="70"/>
      <c r="C3600" s="76"/>
      <c r="D3600" s="73"/>
      <c r="E3600" s="79"/>
      <c r="F3600" s="56"/>
      <c r="G3600" s="13" t="str">
        <f t="shared" si="791"/>
        <v/>
      </c>
      <c r="H3600" s="56"/>
      <c r="K3600" s="128"/>
      <c r="L3600" s="128"/>
      <c r="M3600" s="128"/>
      <c r="N3600" s="84" t="str">
        <f t="shared" si="792"/>
        <v/>
      </c>
      <c r="O3600" s="128"/>
      <c r="P3600" s="84" t="str">
        <f t="shared" si="793"/>
        <v/>
      </c>
      <c r="Q3600" s="84" t="str">
        <f t="shared" si="790"/>
        <v/>
      </c>
      <c r="R3600" s="84" t="str">
        <f t="shared" si="794"/>
        <v/>
      </c>
      <c r="S3600" s="84" t="str">
        <f t="shared" si="795"/>
        <v/>
      </c>
      <c r="U3600" s="84" t="str">
        <f t="shared" si="796"/>
        <v/>
      </c>
      <c r="W3600" s="108" t="str">
        <f>IF($N3600="", "", SUM($D$11:$D3600))</f>
        <v/>
      </c>
      <c r="X3600" s="111" t="str">
        <f t="shared" si="797"/>
        <v/>
      </c>
      <c r="Y3600" s="114" t="str">
        <f t="shared" si="801"/>
        <v/>
      </c>
      <c r="Z3600" s="111" t="str">
        <f>IF(X3600="", "", X3600-SUM($Z$11:$Z3599))</f>
        <v/>
      </c>
      <c r="AA3600" s="111" t="str">
        <f>IF($Y3600="", "", $Y3600-SUM($AA$11:$AA3599))</f>
        <v/>
      </c>
      <c r="AB3600" s="111" t="str">
        <f t="shared" si="802"/>
        <v/>
      </c>
      <c r="AC3600" s="121" t="str">
        <f t="shared" si="798"/>
        <v/>
      </c>
      <c r="AD3600" s="122" t="str">
        <f t="shared" si="799"/>
        <v/>
      </c>
      <c r="AE3600" s="123" t="str">
        <f t="shared" si="803"/>
        <v/>
      </c>
      <c r="AG3600" s="150" t="str">
        <f t="shared" si="800"/>
        <v/>
      </c>
    </row>
    <row r="3601" spans="1:33" x14ac:dyDescent="0.25">
      <c r="A3601" s="56"/>
      <c r="B3601" s="70"/>
      <c r="C3601" s="76"/>
      <c r="D3601" s="73"/>
      <c r="E3601" s="79"/>
      <c r="F3601" s="56"/>
      <c r="G3601" s="13" t="str">
        <f t="shared" si="791"/>
        <v/>
      </c>
      <c r="H3601" s="56"/>
      <c r="K3601" s="128"/>
      <c r="L3601" s="128"/>
      <c r="M3601" s="128"/>
      <c r="N3601" s="84" t="str">
        <f t="shared" si="792"/>
        <v/>
      </c>
      <c r="O3601" s="128"/>
      <c r="P3601" s="84" t="str">
        <f t="shared" si="793"/>
        <v/>
      </c>
      <c r="Q3601" s="84" t="str">
        <f t="shared" si="790"/>
        <v/>
      </c>
      <c r="R3601" s="84" t="str">
        <f t="shared" si="794"/>
        <v/>
      </c>
      <c r="S3601" s="84" t="str">
        <f t="shared" si="795"/>
        <v/>
      </c>
      <c r="U3601" s="84" t="str">
        <f t="shared" si="796"/>
        <v/>
      </c>
      <c r="W3601" s="108" t="str">
        <f>IF($N3601="", "", SUM($D$11:$D3601))</f>
        <v/>
      </c>
      <c r="X3601" s="111" t="str">
        <f t="shared" si="797"/>
        <v/>
      </c>
      <c r="Y3601" s="114" t="str">
        <f t="shared" si="801"/>
        <v/>
      </c>
      <c r="Z3601" s="111" t="str">
        <f>IF(X3601="", "", X3601-SUM($Z$11:$Z3600))</f>
        <v/>
      </c>
      <c r="AA3601" s="111" t="str">
        <f>IF($Y3601="", "", $Y3601-SUM($AA$11:$AA3600))</f>
        <v/>
      </c>
      <c r="AB3601" s="111" t="str">
        <f t="shared" si="802"/>
        <v/>
      </c>
      <c r="AC3601" s="121" t="str">
        <f t="shared" si="798"/>
        <v/>
      </c>
      <c r="AD3601" s="122" t="str">
        <f t="shared" si="799"/>
        <v/>
      </c>
      <c r="AE3601" s="123" t="str">
        <f t="shared" si="803"/>
        <v/>
      </c>
      <c r="AG3601" s="150" t="str">
        <f t="shared" si="800"/>
        <v/>
      </c>
    </row>
    <row r="3602" spans="1:33" x14ac:dyDescent="0.25">
      <c r="A3602" s="56"/>
      <c r="B3602" s="70"/>
      <c r="C3602" s="76"/>
      <c r="D3602" s="73"/>
      <c r="E3602" s="79"/>
      <c r="F3602" s="56"/>
      <c r="G3602" s="13" t="str">
        <f t="shared" si="791"/>
        <v/>
      </c>
      <c r="H3602" s="56"/>
      <c r="K3602" s="128"/>
      <c r="L3602" s="128"/>
      <c r="M3602" s="128"/>
      <c r="N3602" s="84" t="str">
        <f t="shared" si="792"/>
        <v/>
      </c>
      <c r="O3602" s="128"/>
      <c r="P3602" s="84" t="str">
        <f t="shared" si="793"/>
        <v/>
      </c>
      <c r="Q3602" s="84" t="str">
        <f t="shared" si="790"/>
        <v/>
      </c>
      <c r="R3602" s="84" t="str">
        <f t="shared" si="794"/>
        <v/>
      </c>
      <c r="S3602" s="84" t="str">
        <f t="shared" si="795"/>
        <v/>
      </c>
      <c r="U3602" s="84" t="str">
        <f t="shared" si="796"/>
        <v/>
      </c>
      <c r="W3602" s="108" t="str">
        <f>IF($N3602="", "", SUM($D$11:$D3602))</f>
        <v/>
      </c>
      <c r="X3602" s="111" t="str">
        <f t="shared" si="797"/>
        <v/>
      </c>
      <c r="Y3602" s="114" t="str">
        <f t="shared" si="801"/>
        <v/>
      </c>
      <c r="Z3602" s="111" t="str">
        <f>IF(X3602="", "", X3602-SUM($Z$11:$Z3601))</f>
        <v/>
      </c>
      <c r="AA3602" s="111" t="str">
        <f>IF($Y3602="", "", $Y3602-SUM($AA$11:$AA3601))</f>
        <v/>
      </c>
      <c r="AB3602" s="111" t="str">
        <f t="shared" si="802"/>
        <v/>
      </c>
      <c r="AC3602" s="121" t="str">
        <f t="shared" si="798"/>
        <v/>
      </c>
      <c r="AD3602" s="122" t="str">
        <f t="shared" si="799"/>
        <v/>
      </c>
      <c r="AE3602" s="123" t="str">
        <f t="shared" si="803"/>
        <v/>
      </c>
      <c r="AG3602" s="150" t="str">
        <f t="shared" si="800"/>
        <v/>
      </c>
    </row>
    <row r="3603" spans="1:33" x14ac:dyDescent="0.25">
      <c r="A3603" s="56"/>
      <c r="B3603" s="70"/>
      <c r="C3603" s="76"/>
      <c r="D3603" s="73"/>
      <c r="E3603" s="79"/>
      <c r="F3603" s="56"/>
      <c r="G3603" s="13" t="str">
        <f t="shared" si="791"/>
        <v/>
      </c>
      <c r="H3603" s="56"/>
      <c r="K3603" s="128"/>
      <c r="L3603" s="128"/>
      <c r="M3603" s="128"/>
      <c r="N3603" s="84" t="str">
        <f t="shared" si="792"/>
        <v/>
      </c>
      <c r="O3603" s="128"/>
      <c r="P3603" s="84" t="str">
        <f t="shared" si="793"/>
        <v/>
      </c>
      <c r="Q3603" s="84" t="str">
        <f t="shared" si="790"/>
        <v/>
      </c>
      <c r="R3603" s="84" t="str">
        <f t="shared" si="794"/>
        <v/>
      </c>
      <c r="S3603" s="84" t="str">
        <f t="shared" si="795"/>
        <v/>
      </c>
      <c r="U3603" s="84" t="str">
        <f t="shared" si="796"/>
        <v/>
      </c>
      <c r="W3603" s="108" t="str">
        <f>IF($N3603="", "", SUM($D$11:$D3603))</f>
        <v/>
      </c>
      <c r="X3603" s="111" t="str">
        <f t="shared" si="797"/>
        <v/>
      </c>
      <c r="Y3603" s="114" t="str">
        <f t="shared" si="801"/>
        <v/>
      </c>
      <c r="Z3603" s="111" t="str">
        <f>IF(X3603="", "", X3603-SUM($Z$11:$Z3602))</f>
        <v/>
      </c>
      <c r="AA3603" s="111" t="str">
        <f>IF($Y3603="", "", $Y3603-SUM($AA$11:$AA3602))</f>
        <v/>
      </c>
      <c r="AB3603" s="111" t="str">
        <f t="shared" si="802"/>
        <v/>
      </c>
      <c r="AC3603" s="121" t="str">
        <f t="shared" si="798"/>
        <v/>
      </c>
      <c r="AD3603" s="122" t="str">
        <f t="shared" si="799"/>
        <v/>
      </c>
      <c r="AE3603" s="123" t="str">
        <f t="shared" si="803"/>
        <v/>
      </c>
      <c r="AG3603" s="150" t="str">
        <f t="shared" si="800"/>
        <v/>
      </c>
    </row>
    <row r="3604" spans="1:33" x14ac:dyDescent="0.25">
      <c r="A3604" s="56"/>
      <c r="B3604" s="70"/>
      <c r="C3604" s="76"/>
      <c r="D3604" s="73"/>
      <c r="E3604" s="79"/>
      <c r="F3604" s="56"/>
      <c r="G3604" s="13" t="str">
        <f t="shared" si="791"/>
        <v/>
      </c>
      <c r="H3604" s="56"/>
      <c r="K3604" s="128"/>
      <c r="L3604" s="128"/>
      <c r="M3604" s="128"/>
      <c r="N3604" s="84" t="str">
        <f t="shared" si="792"/>
        <v/>
      </c>
      <c r="O3604" s="128"/>
      <c r="P3604" s="84" t="str">
        <f t="shared" si="793"/>
        <v/>
      </c>
      <c r="Q3604" s="84" t="str">
        <f t="shared" si="790"/>
        <v/>
      </c>
      <c r="R3604" s="84" t="str">
        <f t="shared" si="794"/>
        <v/>
      </c>
      <c r="S3604" s="84" t="str">
        <f t="shared" si="795"/>
        <v/>
      </c>
      <c r="U3604" s="84" t="str">
        <f t="shared" si="796"/>
        <v/>
      </c>
      <c r="W3604" s="108" t="str">
        <f>IF($N3604="", "", SUM($D$11:$D3604))</f>
        <v/>
      </c>
      <c r="X3604" s="111" t="str">
        <f t="shared" si="797"/>
        <v/>
      </c>
      <c r="Y3604" s="114" t="str">
        <f t="shared" si="801"/>
        <v/>
      </c>
      <c r="Z3604" s="111" t="str">
        <f>IF(X3604="", "", X3604-SUM($Z$11:$Z3603))</f>
        <v/>
      </c>
      <c r="AA3604" s="111" t="str">
        <f>IF($Y3604="", "", $Y3604-SUM($AA$11:$AA3603))</f>
        <v/>
      </c>
      <c r="AB3604" s="111" t="str">
        <f t="shared" si="802"/>
        <v/>
      </c>
      <c r="AC3604" s="121" t="str">
        <f t="shared" si="798"/>
        <v/>
      </c>
      <c r="AD3604" s="122" t="str">
        <f t="shared" si="799"/>
        <v/>
      </c>
      <c r="AE3604" s="123" t="str">
        <f t="shared" si="803"/>
        <v/>
      </c>
      <c r="AG3604" s="150" t="str">
        <f t="shared" si="800"/>
        <v/>
      </c>
    </row>
    <row r="3605" spans="1:33" x14ac:dyDescent="0.25">
      <c r="A3605" s="56"/>
      <c r="B3605" s="70"/>
      <c r="C3605" s="76"/>
      <c r="D3605" s="73"/>
      <c r="E3605" s="79"/>
      <c r="F3605" s="56"/>
      <c r="G3605" s="13" t="str">
        <f t="shared" si="791"/>
        <v/>
      </c>
      <c r="H3605" s="56"/>
      <c r="K3605" s="128"/>
      <c r="L3605" s="128"/>
      <c r="M3605" s="128"/>
      <c r="N3605" s="84" t="str">
        <f t="shared" si="792"/>
        <v/>
      </c>
      <c r="O3605" s="128"/>
      <c r="P3605" s="84" t="str">
        <f t="shared" si="793"/>
        <v/>
      </c>
      <c r="Q3605" s="84" t="str">
        <f t="shared" si="790"/>
        <v/>
      </c>
      <c r="R3605" s="84" t="str">
        <f t="shared" si="794"/>
        <v/>
      </c>
      <c r="S3605" s="84" t="str">
        <f t="shared" si="795"/>
        <v/>
      </c>
      <c r="U3605" s="84" t="str">
        <f t="shared" si="796"/>
        <v/>
      </c>
      <c r="W3605" s="108" t="str">
        <f>IF($N3605="", "", SUM($D$11:$D3605))</f>
        <v/>
      </c>
      <c r="X3605" s="111" t="str">
        <f t="shared" si="797"/>
        <v/>
      </c>
      <c r="Y3605" s="114" t="str">
        <f t="shared" si="801"/>
        <v/>
      </c>
      <c r="Z3605" s="111" t="str">
        <f>IF(X3605="", "", X3605-SUM($Z$11:$Z3604))</f>
        <v/>
      </c>
      <c r="AA3605" s="111" t="str">
        <f>IF($Y3605="", "", $Y3605-SUM($AA$11:$AA3604))</f>
        <v/>
      </c>
      <c r="AB3605" s="111" t="str">
        <f t="shared" si="802"/>
        <v/>
      </c>
      <c r="AC3605" s="121" t="str">
        <f t="shared" si="798"/>
        <v/>
      </c>
      <c r="AD3605" s="122" t="str">
        <f t="shared" si="799"/>
        <v/>
      </c>
      <c r="AE3605" s="123" t="str">
        <f t="shared" si="803"/>
        <v/>
      </c>
      <c r="AG3605" s="150" t="str">
        <f t="shared" si="800"/>
        <v/>
      </c>
    </row>
    <row r="3606" spans="1:33" x14ac:dyDescent="0.25">
      <c r="A3606" s="56"/>
      <c r="B3606" s="70"/>
      <c r="C3606" s="76"/>
      <c r="D3606" s="73"/>
      <c r="E3606" s="79"/>
      <c r="F3606" s="56"/>
      <c r="G3606" s="13" t="str">
        <f t="shared" si="791"/>
        <v/>
      </c>
      <c r="H3606" s="56"/>
      <c r="K3606" s="128"/>
      <c r="L3606" s="128"/>
      <c r="M3606" s="128"/>
      <c r="N3606" s="84" t="str">
        <f t="shared" si="792"/>
        <v/>
      </c>
      <c r="O3606" s="128"/>
      <c r="P3606" s="84" t="str">
        <f t="shared" si="793"/>
        <v/>
      </c>
      <c r="Q3606" s="84" t="str">
        <f t="shared" si="790"/>
        <v/>
      </c>
      <c r="R3606" s="84" t="str">
        <f t="shared" si="794"/>
        <v/>
      </c>
      <c r="S3606" s="84" t="str">
        <f t="shared" si="795"/>
        <v/>
      </c>
      <c r="U3606" s="84" t="str">
        <f t="shared" si="796"/>
        <v/>
      </c>
      <c r="W3606" s="108" t="str">
        <f>IF($N3606="", "", SUM($D$11:$D3606))</f>
        <v/>
      </c>
      <c r="X3606" s="111" t="str">
        <f t="shared" si="797"/>
        <v/>
      </c>
      <c r="Y3606" s="114" t="str">
        <f t="shared" si="801"/>
        <v/>
      </c>
      <c r="Z3606" s="111" t="str">
        <f>IF(X3606="", "", X3606-SUM($Z$11:$Z3605))</f>
        <v/>
      </c>
      <c r="AA3606" s="111" t="str">
        <f>IF($Y3606="", "", $Y3606-SUM($AA$11:$AA3605))</f>
        <v/>
      </c>
      <c r="AB3606" s="111" t="str">
        <f t="shared" si="802"/>
        <v/>
      </c>
      <c r="AC3606" s="121" t="str">
        <f t="shared" si="798"/>
        <v/>
      </c>
      <c r="AD3606" s="122" t="str">
        <f t="shared" si="799"/>
        <v/>
      </c>
      <c r="AE3606" s="123" t="str">
        <f t="shared" si="803"/>
        <v/>
      </c>
      <c r="AG3606" s="150" t="str">
        <f t="shared" si="800"/>
        <v/>
      </c>
    </row>
    <row r="3607" spans="1:33" x14ac:dyDescent="0.25">
      <c r="A3607" s="56"/>
      <c r="B3607" s="70"/>
      <c r="C3607" s="76"/>
      <c r="D3607" s="73"/>
      <c r="E3607" s="79"/>
      <c r="F3607" s="56"/>
      <c r="G3607" s="13" t="str">
        <f t="shared" si="791"/>
        <v/>
      </c>
      <c r="H3607" s="56"/>
      <c r="K3607" s="128"/>
      <c r="L3607" s="128"/>
      <c r="M3607" s="128"/>
      <c r="N3607" s="84" t="str">
        <f t="shared" si="792"/>
        <v/>
      </c>
      <c r="O3607" s="128"/>
      <c r="P3607" s="84" t="str">
        <f t="shared" si="793"/>
        <v/>
      </c>
      <c r="Q3607" s="84" t="str">
        <f t="shared" si="790"/>
        <v/>
      </c>
      <c r="R3607" s="84" t="str">
        <f t="shared" si="794"/>
        <v/>
      </c>
      <c r="S3607" s="84" t="str">
        <f t="shared" si="795"/>
        <v/>
      </c>
      <c r="U3607" s="84" t="str">
        <f t="shared" si="796"/>
        <v/>
      </c>
      <c r="W3607" s="108" t="str">
        <f>IF($N3607="", "", SUM($D$11:$D3607))</f>
        <v/>
      </c>
      <c r="X3607" s="111" t="str">
        <f t="shared" si="797"/>
        <v/>
      </c>
      <c r="Y3607" s="114" t="str">
        <f t="shared" si="801"/>
        <v/>
      </c>
      <c r="Z3607" s="111" t="str">
        <f>IF(X3607="", "", X3607-SUM($Z$11:$Z3606))</f>
        <v/>
      </c>
      <c r="AA3607" s="111" t="str">
        <f>IF($Y3607="", "", $Y3607-SUM($AA$11:$AA3606))</f>
        <v/>
      </c>
      <c r="AB3607" s="111" t="str">
        <f t="shared" si="802"/>
        <v/>
      </c>
      <c r="AC3607" s="121" t="str">
        <f t="shared" si="798"/>
        <v/>
      </c>
      <c r="AD3607" s="122" t="str">
        <f t="shared" si="799"/>
        <v/>
      </c>
      <c r="AE3607" s="123" t="str">
        <f t="shared" si="803"/>
        <v/>
      </c>
      <c r="AG3607" s="150" t="str">
        <f t="shared" si="800"/>
        <v/>
      </c>
    </row>
    <row r="3608" spans="1:33" x14ac:dyDescent="0.25">
      <c r="A3608" s="56"/>
      <c r="B3608" s="70"/>
      <c r="C3608" s="76"/>
      <c r="D3608" s="73"/>
      <c r="E3608" s="79"/>
      <c r="F3608" s="56"/>
      <c r="G3608" s="13" t="str">
        <f t="shared" si="791"/>
        <v/>
      </c>
      <c r="H3608" s="56"/>
      <c r="K3608" s="128"/>
      <c r="L3608" s="128"/>
      <c r="M3608" s="128"/>
      <c r="N3608" s="84" t="str">
        <f t="shared" si="792"/>
        <v/>
      </c>
      <c r="O3608" s="128"/>
      <c r="P3608" s="84" t="str">
        <f t="shared" si="793"/>
        <v/>
      </c>
      <c r="Q3608" s="84" t="str">
        <f t="shared" si="790"/>
        <v/>
      </c>
      <c r="R3608" s="84" t="str">
        <f t="shared" si="794"/>
        <v/>
      </c>
      <c r="S3608" s="84" t="str">
        <f t="shared" si="795"/>
        <v/>
      </c>
      <c r="U3608" s="84" t="str">
        <f t="shared" si="796"/>
        <v/>
      </c>
      <c r="W3608" s="108" t="str">
        <f>IF($N3608="", "", SUM($D$11:$D3608))</f>
        <v/>
      </c>
      <c r="X3608" s="111" t="str">
        <f t="shared" si="797"/>
        <v/>
      </c>
      <c r="Y3608" s="114" t="str">
        <f t="shared" si="801"/>
        <v/>
      </c>
      <c r="Z3608" s="111" t="str">
        <f>IF(X3608="", "", X3608-SUM($Z$11:$Z3607))</f>
        <v/>
      </c>
      <c r="AA3608" s="111" t="str">
        <f>IF($Y3608="", "", $Y3608-SUM($AA$11:$AA3607))</f>
        <v/>
      </c>
      <c r="AB3608" s="111" t="str">
        <f t="shared" si="802"/>
        <v/>
      </c>
      <c r="AC3608" s="121" t="str">
        <f t="shared" si="798"/>
        <v/>
      </c>
      <c r="AD3608" s="122" t="str">
        <f t="shared" si="799"/>
        <v/>
      </c>
      <c r="AE3608" s="123" t="str">
        <f t="shared" si="803"/>
        <v/>
      </c>
      <c r="AG3608" s="150" t="str">
        <f t="shared" si="800"/>
        <v/>
      </c>
    </row>
    <row r="3609" spans="1:33" x14ac:dyDescent="0.25">
      <c r="A3609" s="56"/>
      <c r="B3609" s="70"/>
      <c r="C3609" s="76"/>
      <c r="D3609" s="73"/>
      <c r="E3609" s="79"/>
      <c r="F3609" s="56"/>
      <c r="G3609" s="13" t="str">
        <f t="shared" si="791"/>
        <v/>
      </c>
      <c r="H3609" s="56"/>
      <c r="K3609" s="128"/>
      <c r="L3609" s="128"/>
      <c r="M3609" s="128"/>
      <c r="N3609" s="84" t="str">
        <f t="shared" si="792"/>
        <v/>
      </c>
      <c r="O3609" s="128"/>
      <c r="P3609" s="84" t="str">
        <f t="shared" si="793"/>
        <v/>
      </c>
      <c r="Q3609" s="84" t="str">
        <f t="shared" si="790"/>
        <v/>
      </c>
      <c r="R3609" s="84" t="str">
        <f t="shared" si="794"/>
        <v/>
      </c>
      <c r="S3609" s="84" t="str">
        <f t="shared" si="795"/>
        <v/>
      </c>
      <c r="U3609" s="84" t="str">
        <f t="shared" si="796"/>
        <v/>
      </c>
      <c r="W3609" s="108" t="str">
        <f>IF($N3609="", "", SUM($D$11:$D3609))</f>
        <v/>
      </c>
      <c r="X3609" s="111" t="str">
        <f t="shared" si="797"/>
        <v/>
      </c>
      <c r="Y3609" s="114" t="str">
        <f t="shared" si="801"/>
        <v/>
      </c>
      <c r="Z3609" s="111" t="str">
        <f>IF(X3609="", "", X3609-SUM($Z$11:$Z3608))</f>
        <v/>
      </c>
      <c r="AA3609" s="111" t="str">
        <f>IF($Y3609="", "", $Y3609-SUM($AA$11:$AA3608))</f>
        <v/>
      </c>
      <c r="AB3609" s="111" t="str">
        <f t="shared" si="802"/>
        <v/>
      </c>
      <c r="AC3609" s="121" t="str">
        <f t="shared" si="798"/>
        <v/>
      </c>
      <c r="AD3609" s="122" t="str">
        <f t="shared" si="799"/>
        <v/>
      </c>
      <c r="AE3609" s="123" t="str">
        <f t="shared" si="803"/>
        <v/>
      </c>
      <c r="AG3609" s="150" t="str">
        <f t="shared" si="800"/>
        <v/>
      </c>
    </row>
    <row r="3610" spans="1:33" x14ac:dyDescent="0.25">
      <c r="A3610" s="56"/>
      <c r="B3610" s="70"/>
      <c r="C3610" s="76"/>
      <c r="D3610" s="73"/>
      <c r="E3610" s="79"/>
      <c r="F3610" s="56"/>
      <c r="G3610" s="13" t="str">
        <f t="shared" si="791"/>
        <v/>
      </c>
      <c r="H3610" s="56"/>
      <c r="K3610" s="128"/>
      <c r="L3610" s="128"/>
      <c r="M3610" s="128"/>
      <c r="N3610" s="84" t="str">
        <f t="shared" si="792"/>
        <v/>
      </c>
      <c r="O3610" s="128"/>
      <c r="P3610" s="84" t="str">
        <f t="shared" si="793"/>
        <v/>
      </c>
      <c r="Q3610" s="84" t="str">
        <f t="shared" si="790"/>
        <v/>
      </c>
      <c r="R3610" s="84" t="str">
        <f t="shared" si="794"/>
        <v/>
      </c>
      <c r="S3610" s="84" t="str">
        <f t="shared" si="795"/>
        <v/>
      </c>
      <c r="U3610" s="84" t="str">
        <f t="shared" si="796"/>
        <v/>
      </c>
      <c r="W3610" s="108" t="str">
        <f>IF($N3610="", "", SUM($D$11:$D3610))</f>
        <v/>
      </c>
      <c r="X3610" s="111" t="str">
        <f t="shared" si="797"/>
        <v/>
      </c>
      <c r="Y3610" s="114" t="str">
        <f t="shared" si="801"/>
        <v/>
      </c>
      <c r="Z3610" s="111" t="str">
        <f>IF(X3610="", "", X3610-SUM($Z$11:$Z3609))</f>
        <v/>
      </c>
      <c r="AA3610" s="111" t="str">
        <f>IF($Y3610="", "", $Y3610-SUM($AA$11:$AA3609))</f>
        <v/>
      </c>
      <c r="AB3610" s="111" t="str">
        <f t="shared" si="802"/>
        <v/>
      </c>
      <c r="AC3610" s="121" t="str">
        <f t="shared" si="798"/>
        <v/>
      </c>
      <c r="AD3610" s="122" t="str">
        <f t="shared" si="799"/>
        <v/>
      </c>
      <c r="AE3610" s="123" t="str">
        <f t="shared" si="803"/>
        <v/>
      </c>
      <c r="AG3610" s="150" t="str">
        <f t="shared" si="800"/>
        <v/>
      </c>
    </row>
    <row r="3611" spans="1:33" x14ac:dyDescent="0.25">
      <c r="A3611" s="56"/>
      <c r="B3611" s="70"/>
      <c r="C3611" s="76"/>
      <c r="D3611" s="73"/>
      <c r="E3611" s="79"/>
      <c r="F3611" s="56"/>
      <c r="G3611" s="13" t="str">
        <f t="shared" si="791"/>
        <v/>
      </c>
      <c r="H3611" s="56"/>
      <c r="K3611" s="128"/>
      <c r="L3611" s="128"/>
      <c r="M3611" s="128"/>
      <c r="N3611" s="84" t="str">
        <f t="shared" si="792"/>
        <v/>
      </c>
      <c r="O3611" s="128"/>
      <c r="P3611" s="84" t="str">
        <f t="shared" si="793"/>
        <v/>
      </c>
      <c r="Q3611" s="84" t="str">
        <f t="shared" si="790"/>
        <v/>
      </c>
      <c r="R3611" s="84" t="str">
        <f t="shared" si="794"/>
        <v/>
      </c>
      <c r="S3611" s="84" t="str">
        <f t="shared" si="795"/>
        <v/>
      </c>
      <c r="U3611" s="84" t="str">
        <f t="shared" si="796"/>
        <v/>
      </c>
      <c r="W3611" s="108" t="str">
        <f>IF($N3611="", "", SUM($D$11:$D3611))</f>
        <v/>
      </c>
      <c r="X3611" s="111" t="str">
        <f t="shared" si="797"/>
        <v/>
      </c>
      <c r="Y3611" s="114" t="str">
        <f t="shared" si="801"/>
        <v/>
      </c>
      <c r="Z3611" s="111" t="str">
        <f>IF(X3611="", "", X3611-SUM($Z$11:$Z3610))</f>
        <v/>
      </c>
      <c r="AA3611" s="111" t="str">
        <f>IF($Y3611="", "", $Y3611-SUM($AA$11:$AA3610))</f>
        <v/>
      </c>
      <c r="AB3611" s="111" t="str">
        <f t="shared" si="802"/>
        <v/>
      </c>
      <c r="AC3611" s="121" t="str">
        <f t="shared" si="798"/>
        <v/>
      </c>
      <c r="AD3611" s="122" t="str">
        <f t="shared" si="799"/>
        <v/>
      </c>
      <c r="AE3611" s="123" t="str">
        <f t="shared" si="803"/>
        <v/>
      </c>
      <c r="AG3611" s="150" t="str">
        <f t="shared" si="800"/>
        <v/>
      </c>
    </row>
    <row r="3612" spans="1:33" x14ac:dyDescent="0.25">
      <c r="A3612" s="56"/>
      <c r="B3612" s="70"/>
      <c r="C3612" s="76"/>
      <c r="D3612" s="73"/>
      <c r="E3612" s="79"/>
      <c r="F3612" s="56"/>
      <c r="G3612" s="13" t="str">
        <f t="shared" si="791"/>
        <v/>
      </c>
      <c r="H3612" s="56"/>
      <c r="K3612" s="128"/>
      <c r="L3612" s="128"/>
      <c r="M3612" s="128"/>
      <c r="N3612" s="84" t="str">
        <f t="shared" si="792"/>
        <v/>
      </c>
      <c r="O3612" s="128"/>
      <c r="P3612" s="84" t="str">
        <f t="shared" si="793"/>
        <v/>
      </c>
      <c r="Q3612" s="84" t="str">
        <f t="shared" si="790"/>
        <v/>
      </c>
      <c r="R3612" s="84" t="str">
        <f t="shared" si="794"/>
        <v/>
      </c>
      <c r="S3612" s="84" t="str">
        <f t="shared" si="795"/>
        <v/>
      </c>
      <c r="U3612" s="84" t="str">
        <f t="shared" si="796"/>
        <v/>
      </c>
      <c r="W3612" s="108" t="str">
        <f>IF($N3612="", "", SUM($D$11:$D3612))</f>
        <v/>
      </c>
      <c r="X3612" s="111" t="str">
        <f t="shared" si="797"/>
        <v/>
      </c>
      <c r="Y3612" s="114" t="str">
        <f t="shared" si="801"/>
        <v/>
      </c>
      <c r="Z3612" s="111" t="str">
        <f>IF(X3612="", "", X3612-SUM($Z$11:$Z3611))</f>
        <v/>
      </c>
      <c r="AA3612" s="111" t="str">
        <f>IF($Y3612="", "", $Y3612-SUM($AA$11:$AA3611))</f>
        <v/>
      </c>
      <c r="AB3612" s="111" t="str">
        <f t="shared" si="802"/>
        <v/>
      </c>
      <c r="AC3612" s="121" t="str">
        <f t="shared" si="798"/>
        <v/>
      </c>
      <c r="AD3612" s="122" t="str">
        <f t="shared" si="799"/>
        <v/>
      </c>
      <c r="AE3612" s="123" t="str">
        <f t="shared" si="803"/>
        <v/>
      </c>
      <c r="AG3612" s="150" t="str">
        <f t="shared" si="800"/>
        <v/>
      </c>
    </row>
    <row r="3613" spans="1:33" x14ac:dyDescent="0.25">
      <c r="A3613" s="56"/>
      <c r="B3613" s="70"/>
      <c r="C3613" s="76"/>
      <c r="D3613" s="73"/>
      <c r="E3613" s="79"/>
      <c r="F3613" s="56"/>
      <c r="G3613" s="13" t="str">
        <f t="shared" si="791"/>
        <v/>
      </c>
      <c r="H3613" s="56"/>
      <c r="K3613" s="128"/>
      <c r="L3613" s="128"/>
      <c r="M3613" s="128"/>
      <c r="N3613" s="84" t="str">
        <f t="shared" si="792"/>
        <v/>
      </c>
      <c r="O3613" s="128"/>
      <c r="P3613" s="84" t="str">
        <f t="shared" si="793"/>
        <v/>
      </c>
      <c r="Q3613" s="84" t="str">
        <f t="shared" si="790"/>
        <v/>
      </c>
      <c r="R3613" s="84" t="str">
        <f t="shared" si="794"/>
        <v/>
      </c>
      <c r="S3613" s="84" t="str">
        <f t="shared" si="795"/>
        <v/>
      </c>
      <c r="U3613" s="84" t="str">
        <f t="shared" si="796"/>
        <v/>
      </c>
      <c r="W3613" s="108" t="str">
        <f>IF($N3613="", "", SUM($D$11:$D3613))</f>
        <v/>
      </c>
      <c r="X3613" s="111" t="str">
        <f t="shared" si="797"/>
        <v/>
      </c>
      <c r="Y3613" s="114" t="str">
        <f t="shared" si="801"/>
        <v/>
      </c>
      <c r="Z3613" s="111" t="str">
        <f>IF(X3613="", "", X3613-SUM($Z$11:$Z3612))</f>
        <v/>
      </c>
      <c r="AA3613" s="111" t="str">
        <f>IF($Y3613="", "", $Y3613-SUM($AA$11:$AA3612))</f>
        <v/>
      </c>
      <c r="AB3613" s="111" t="str">
        <f t="shared" si="802"/>
        <v/>
      </c>
      <c r="AC3613" s="121" t="str">
        <f t="shared" si="798"/>
        <v/>
      </c>
      <c r="AD3613" s="122" t="str">
        <f t="shared" si="799"/>
        <v/>
      </c>
      <c r="AE3613" s="123" t="str">
        <f t="shared" si="803"/>
        <v/>
      </c>
      <c r="AG3613" s="150" t="str">
        <f t="shared" si="800"/>
        <v/>
      </c>
    </row>
    <row r="3614" spans="1:33" x14ac:dyDescent="0.25">
      <c r="A3614" s="56"/>
      <c r="B3614" s="70"/>
      <c r="C3614" s="76"/>
      <c r="D3614" s="73"/>
      <c r="E3614" s="79"/>
      <c r="F3614" s="56"/>
      <c r="G3614" s="13" t="str">
        <f t="shared" si="791"/>
        <v/>
      </c>
      <c r="H3614" s="56"/>
      <c r="K3614" s="128"/>
      <c r="L3614" s="128"/>
      <c r="M3614" s="128"/>
      <c r="N3614" s="84" t="str">
        <f t="shared" si="792"/>
        <v/>
      </c>
      <c r="O3614" s="128"/>
      <c r="P3614" s="84" t="str">
        <f t="shared" si="793"/>
        <v/>
      </c>
      <c r="Q3614" s="84" t="str">
        <f t="shared" si="790"/>
        <v/>
      </c>
      <c r="R3614" s="84" t="str">
        <f t="shared" si="794"/>
        <v/>
      </c>
      <c r="S3614" s="84" t="str">
        <f t="shared" si="795"/>
        <v/>
      </c>
      <c r="U3614" s="84" t="str">
        <f t="shared" si="796"/>
        <v/>
      </c>
      <c r="W3614" s="108" t="str">
        <f>IF($N3614="", "", SUM($D$11:$D3614))</f>
        <v/>
      </c>
      <c r="X3614" s="111" t="str">
        <f t="shared" si="797"/>
        <v/>
      </c>
      <c r="Y3614" s="114" t="str">
        <f t="shared" si="801"/>
        <v/>
      </c>
      <c r="Z3614" s="111" t="str">
        <f>IF(X3614="", "", X3614-SUM($Z$11:$Z3613))</f>
        <v/>
      </c>
      <c r="AA3614" s="111" t="str">
        <f>IF($Y3614="", "", $Y3614-SUM($AA$11:$AA3613))</f>
        <v/>
      </c>
      <c r="AB3614" s="111" t="str">
        <f t="shared" si="802"/>
        <v/>
      </c>
      <c r="AC3614" s="121" t="str">
        <f t="shared" si="798"/>
        <v/>
      </c>
      <c r="AD3614" s="122" t="str">
        <f t="shared" si="799"/>
        <v/>
      </c>
      <c r="AE3614" s="123" t="str">
        <f t="shared" si="803"/>
        <v/>
      </c>
      <c r="AG3614" s="150" t="str">
        <f t="shared" si="800"/>
        <v/>
      </c>
    </row>
    <row r="3615" spans="1:33" x14ac:dyDescent="0.25">
      <c r="A3615" s="56"/>
      <c r="B3615" s="70"/>
      <c r="C3615" s="76"/>
      <c r="D3615" s="73"/>
      <c r="E3615" s="79"/>
      <c r="F3615" s="56"/>
      <c r="G3615" s="13" t="str">
        <f t="shared" si="791"/>
        <v/>
      </c>
      <c r="H3615" s="56"/>
      <c r="K3615" s="128"/>
      <c r="L3615" s="128"/>
      <c r="M3615" s="128"/>
      <c r="N3615" s="84" t="str">
        <f t="shared" si="792"/>
        <v/>
      </c>
      <c r="O3615" s="128"/>
      <c r="P3615" s="84" t="str">
        <f t="shared" si="793"/>
        <v/>
      </c>
      <c r="Q3615" s="84" t="str">
        <f t="shared" si="790"/>
        <v/>
      </c>
      <c r="R3615" s="84" t="str">
        <f t="shared" si="794"/>
        <v/>
      </c>
      <c r="S3615" s="84" t="str">
        <f t="shared" si="795"/>
        <v/>
      </c>
      <c r="U3615" s="84" t="str">
        <f t="shared" si="796"/>
        <v/>
      </c>
      <c r="W3615" s="108" t="str">
        <f>IF($N3615="", "", SUM($D$11:$D3615))</f>
        <v/>
      </c>
      <c r="X3615" s="111" t="str">
        <f t="shared" si="797"/>
        <v/>
      </c>
      <c r="Y3615" s="114" t="str">
        <f t="shared" si="801"/>
        <v/>
      </c>
      <c r="Z3615" s="111" t="str">
        <f>IF(X3615="", "", X3615-SUM($Z$11:$Z3614))</f>
        <v/>
      </c>
      <c r="AA3615" s="111" t="str">
        <f>IF($Y3615="", "", $Y3615-SUM($AA$11:$AA3614))</f>
        <v/>
      </c>
      <c r="AB3615" s="111" t="str">
        <f t="shared" si="802"/>
        <v/>
      </c>
      <c r="AC3615" s="121" t="str">
        <f t="shared" si="798"/>
        <v/>
      </c>
      <c r="AD3615" s="122" t="str">
        <f t="shared" si="799"/>
        <v/>
      </c>
      <c r="AE3615" s="123" t="str">
        <f t="shared" si="803"/>
        <v/>
      </c>
      <c r="AG3615" s="150" t="str">
        <f t="shared" si="800"/>
        <v/>
      </c>
    </row>
    <row r="3616" spans="1:33" x14ac:dyDescent="0.25">
      <c r="A3616" s="56"/>
      <c r="B3616" s="70"/>
      <c r="C3616" s="76"/>
      <c r="D3616" s="73"/>
      <c r="E3616" s="79"/>
      <c r="F3616" s="56"/>
      <c r="G3616" s="13" t="str">
        <f t="shared" si="791"/>
        <v/>
      </c>
      <c r="H3616" s="56"/>
      <c r="K3616" s="128"/>
      <c r="L3616" s="128"/>
      <c r="M3616" s="128"/>
      <c r="N3616" s="84" t="str">
        <f t="shared" si="792"/>
        <v/>
      </c>
      <c r="O3616" s="128"/>
      <c r="P3616" s="84" t="str">
        <f t="shared" si="793"/>
        <v/>
      </c>
      <c r="Q3616" s="84" t="str">
        <f t="shared" si="790"/>
        <v/>
      </c>
      <c r="R3616" s="84" t="str">
        <f t="shared" si="794"/>
        <v/>
      </c>
      <c r="S3616" s="84" t="str">
        <f t="shared" si="795"/>
        <v/>
      </c>
      <c r="U3616" s="84" t="str">
        <f t="shared" si="796"/>
        <v/>
      </c>
      <c r="W3616" s="108" t="str">
        <f>IF($N3616="", "", SUM($D$11:$D3616))</f>
        <v/>
      </c>
      <c r="X3616" s="111" t="str">
        <f t="shared" si="797"/>
        <v/>
      </c>
      <c r="Y3616" s="114" t="str">
        <f t="shared" si="801"/>
        <v/>
      </c>
      <c r="Z3616" s="111" t="str">
        <f>IF(X3616="", "", X3616-SUM($Z$11:$Z3615))</f>
        <v/>
      </c>
      <c r="AA3616" s="111" t="str">
        <f>IF($Y3616="", "", $Y3616-SUM($AA$11:$AA3615))</f>
        <v/>
      </c>
      <c r="AB3616" s="111" t="str">
        <f t="shared" si="802"/>
        <v/>
      </c>
      <c r="AC3616" s="121" t="str">
        <f t="shared" si="798"/>
        <v/>
      </c>
      <c r="AD3616" s="122" t="str">
        <f t="shared" si="799"/>
        <v/>
      </c>
      <c r="AE3616" s="123" t="str">
        <f t="shared" si="803"/>
        <v/>
      </c>
      <c r="AG3616" s="150" t="str">
        <f t="shared" si="800"/>
        <v/>
      </c>
    </row>
    <row r="3617" spans="1:33" x14ac:dyDescent="0.25">
      <c r="A3617" s="56"/>
      <c r="B3617" s="70"/>
      <c r="C3617" s="76"/>
      <c r="D3617" s="73"/>
      <c r="E3617" s="79"/>
      <c r="F3617" s="56"/>
      <c r="G3617" s="13" t="str">
        <f t="shared" si="791"/>
        <v/>
      </c>
      <c r="H3617" s="56"/>
      <c r="K3617" s="128"/>
      <c r="L3617" s="128"/>
      <c r="M3617" s="128"/>
      <c r="N3617" s="84" t="str">
        <f t="shared" si="792"/>
        <v/>
      </c>
      <c r="O3617" s="128"/>
      <c r="P3617" s="84" t="str">
        <f t="shared" si="793"/>
        <v/>
      </c>
      <c r="Q3617" s="84" t="str">
        <f t="shared" si="790"/>
        <v/>
      </c>
      <c r="R3617" s="84" t="str">
        <f t="shared" si="794"/>
        <v/>
      </c>
      <c r="S3617" s="84" t="str">
        <f t="shared" si="795"/>
        <v/>
      </c>
      <c r="U3617" s="84" t="str">
        <f t="shared" si="796"/>
        <v/>
      </c>
      <c r="W3617" s="108" t="str">
        <f>IF($N3617="", "", SUM($D$11:$D3617))</f>
        <v/>
      </c>
      <c r="X3617" s="111" t="str">
        <f t="shared" si="797"/>
        <v/>
      </c>
      <c r="Y3617" s="114" t="str">
        <f t="shared" si="801"/>
        <v/>
      </c>
      <c r="Z3617" s="111" t="str">
        <f>IF(X3617="", "", X3617-SUM($Z$11:$Z3616))</f>
        <v/>
      </c>
      <c r="AA3617" s="111" t="str">
        <f>IF($Y3617="", "", $Y3617-SUM($AA$11:$AA3616))</f>
        <v/>
      </c>
      <c r="AB3617" s="111" t="str">
        <f t="shared" si="802"/>
        <v/>
      </c>
      <c r="AC3617" s="121" t="str">
        <f t="shared" si="798"/>
        <v/>
      </c>
      <c r="AD3617" s="122" t="str">
        <f t="shared" si="799"/>
        <v/>
      </c>
      <c r="AE3617" s="123" t="str">
        <f t="shared" si="803"/>
        <v/>
      </c>
      <c r="AG3617" s="150" t="str">
        <f t="shared" si="800"/>
        <v/>
      </c>
    </row>
    <row r="3618" spans="1:33" x14ac:dyDescent="0.25">
      <c r="A3618" s="56"/>
      <c r="B3618" s="70"/>
      <c r="C3618" s="76"/>
      <c r="D3618" s="73"/>
      <c r="E3618" s="79"/>
      <c r="F3618" s="56"/>
      <c r="G3618" s="13" t="str">
        <f t="shared" si="791"/>
        <v/>
      </c>
      <c r="H3618" s="56"/>
      <c r="K3618" s="128"/>
      <c r="L3618" s="128"/>
      <c r="M3618" s="128"/>
      <c r="N3618" s="84" t="str">
        <f t="shared" si="792"/>
        <v/>
      </c>
      <c r="O3618" s="128"/>
      <c r="P3618" s="84" t="str">
        <f t="shared" si="793"/>
        <v/>
      </c>
      <c r="Q3618" s="84" t="str">
        <f t="shared" si="790"/>
        <v/>
      </c>
      <c r="R3618" s="84" t="str">
        <f t="shared" si="794"/>
        <v/>
      </c>
      <c r="S3618" s="84" t="str">
        <f t="shared" si="795"/>
        <v/>
      </c>
      <c r="U3618" s="84" t="str">
        <f t="shared" si="796"/>
        <v/>
      </c>
      <c r="W3618" s="108" t="str">
        <f>IF($N3618="", "", SUM($D$11:$D3618))</f>
        <v/>
      </c>
      <c r="X3618" s="111" t="str">
        <f t="shared" si="797"/>
        <v/>
      </c>
      <c r="Y3618" s="114" t="str">
        <f t="shared" si="801"/>
        <v/>
      </c>
      <c r="Z3618" s="111" t="str">
        <f>IF(X3618="", "", X3618-SUM($Z$11:$Z3617))</f>
        <v/>
      </c>
      <c r="AA3618" s="111" t="str">
        <f>IF($Y3618="", "", $Y3618-SUM($AA$11:$AA3617))</f>
        <v/>
      </c>
      <c r="AB3618" s="111" t="str">
        <f t="shared" si="802"/>
        <v/>
      </c>
      <c r="AC3618" s="121" t="str">
        <f t="shared" si="798"/>
        <v/>
      </c>
      <c r="AD3618" s="122" t="str">
        <f t="shared" si="799"/>
        <v/>
      </c>
      <c r="AE3618" s="123" t="str">
        <f t="shared" si="803"/>
        <v/>
      </c>
      <c r="AG3618" s="150" t="str">
        <f t="shared" si="800"/>
        <v/>
      </c>
    </row>
    <row r="3619" spans="1:33" x14ac:dyDescent="0.25">
      <c r="A3619" s="56"/>
      <c r="B3619" s="70"/>
      <c r="C3619" s="76"/>
      <c r="D3619" s="73"/>
      <c r="E3619" s="79"/>
      <c r="F3619" s="56"/>
      <c r="G3619" s="13" t="str">
        <f t="shared" si="791"/>
        <v/>
      </c>
      <c r="H3619" s="56"/>
      <c r="K3619" s="128"/>
      <c r="L3619" s="128"/>
      <c r="M3619" s="128"/>
      <c r="N3619" s="84" t="str">
        <f t="shared" si="792"/>
        <v/>
      </c>
      <c r="O3619" s="128"/>
      <c r="P3619" s="84" t="str">
        <f t="shared" si="793"/>
        <v/>
      </c>
      <c r="Q3619" s="84" t="str">
        <f t="shared" si="790"/>
        <v/>
      </c>
      <c r="R3619" s="84" t="str">
        <f t="shared" si="794"/>
        <v/>
      </c>
      <c r="S3619" s="84" t="str">
        <f t="shared" si="795"/>
        <v/>
      </c>
      <c r="U3619" s="84" t="str">
        <f t="shared" si="796"/>
        <v/>
      </c>
      <c r="W3619" s="108" t="str">
        <f>IF($N3619="", "", SUM($D$11:$D3619))</f>
        <v/>
      </c>
      <c r="X3619" s="111" t="str">
        <f t="shared" si="797"/>
        <v/>
      </c>
      <c r="Y3619" s="114" t="str">
        <f t="shared" si="801"/>
        <v/>
      </c>
      <c r="Z3619" s="111" t="str">
        <f>IF(X3619="", "", X3619-SUM($Z$11:$Z3618))</f>
        <v/>
      </c>
      <c r="AA3619" s="111" t="str">
        <f>IF($Y3619="", "", $Y3619-SUM($AA$11:$AA3618))</f>
        <v/>
      </c>
      <c r="AB3619" s="111" t="str">
        <f t="shared" si="802"/>
        <v/>
      </c>
      <c r="AC3619" s="121" t="str">
        <f t="shared" si="798"/>
        <v/>
      </c>
      <c r="AD3619" s="122" t="str">
        <f t="shared" si="799"/>
        <v/>
      </c>
      <c r="AE3619" s="123" t="str">
        <f t="shared" si="803"/>
        <v/>
      </c>
      <c r="AG3619" s="150" t="str">
        <f t="shared" si="800"/>
        <v/>
      </c>
    </row>
    <row r="3620" spans="1:33" x14ac:dyDescent="0.25">
      <c r="A3620" s="56"/>
      <c r="B3620" s="70"/>
      <c r="C3620" s="76"/>
      <c r="D3620" s="73"/>
      <c r="E3620" s="79"/>
      <c r="F3620" s="56"/>
      <c r="G3620" s="13" t="str">
        <f t="shared" si="791"/>
        <v/>
      </c>
      <c r="H3620" s="56"/>
      <c r="K3620" s="128"/>
      <c r="L3620" s="128"/>
      <c r="M3620" s="128"/>
      <c r="N3620" s="84" t="str">
        <f t="shared" si="792"/>
        <v/>
      </c>
      <c r="O3620" s="128"/>
      <c r="P3620" s="84" t="str">
        <f t="shared" si="793"/>
        <v/>
      </c>
      <c r="Q3620" s="84" t="str">
        <f t="shared" si="790"/>
        <v/>
      </c>
      <c r="R3620" s="84" t="str">
        <f t="shared" si="794"/>
        <v/>
      </c>
      <c r="S3620" s="84" t="str">
        <f t="shared" si="795"/>
        <v/>
      </c>
      <c r="U3620" s="84" t="str">
        <f t="shared" si="796"/>
        <v/>
      </c>
      <c r="W3620" s="108" t="str">
        <f>IF($N3620="", "", SUM($D$11:$D3620))</f>
        <v/>
      </c>
      <c r="X3620" s="111" t="str">
        <f t="shared" si="797"/>
        <v/>
      </c>
      <c r="Y3620" s="114" t="str">
        <f t="shared" si="801"/>
        <v/>
      </c>
      <c r="Z3620" s="111" t="str">
        <f>IF(X3620="", "", X3620-SUM($Z$11:$Z3619))</f>
        <v/>
      </c>
      <c r="AA3620" s="111" t="str">
        <f>IF($Y3620="", "", $Y3620-SUM($AA$11:$AA3619))</f>
        <v/>
      </c>
      <c r="AB3620" s="111" t="str">
        <f t="shared" si="802"/>
        <v/>
      </c>
      <c r="AC3620" s="121" t="str">
        <f t="shared" si="798"/>
        <v/>
      </c>
      <c r="AD3620" s="122" t="str">
        <f t="shared" si="799"/>
        <v/>
      </c>
      <c r="AE3620" s="123" t="str">
        <f t="shared" si="803"/>
        <v/>
      </c>
      <c r="AG3620" s="150" t="str">
        <f t="shared" si="800"/>
        <v/>
      </c>
    </row>
    <row r="3621" spans="1:33" x14ac:dyDescent="0.25">
      <c r="A3621" s="56"/>
      <c r="B3621" s="70"/>
      <c r="C3621" s="76"/>
      <c r="D3621" s="73"/>
      <c r="E3621" s="79"/>
      <c r="F3621" s="56"/>
      <c r="G3621" s="13" t="str">
        <f t="shared" si="791"/>
        <v/>
      </c>
      <c r="H3621" s="56"/>
      <c r="K3621" s="128"/>
      <c r="L3621" s="128"/>
      <c r="M3621" s="128"/>
      <c r="N3621" s="84" t="str">
        <f t="shared" si="792"/>
        <v/>
      </c>
      <c r="O3621" s="128"/>
      <c r="P3621" s="84" t="str">
        <f t="shared" si="793"/>
        <v/>
      </c>
      <c r="Q3621" s="84" t="str">
        <f t="shared" si="790"/>
        <v/>
      </c>
      <c r="R3621" s="84" t="str">
        <f t="shared" si="794"/>
        <v/>
      </c>
      <c r="S3621" s="84" t="str">
        <f t="shared" si="795"/>
        <v/>
      </c>
      <c r="U3621" s="84" t="str">
        <f t="shared" si="796"/>
        <v/>
      </c>
      <c r="W3621" s="108" t="str">
        <f>IF($N3621="", "", SUM($D$11:$D3621))</f>
        <v/>
      </c>
      <c r="X3621" s="111" t="str">
        <f t="shared" si="797"/>
        <v/>
      </c>
      <c r="Y3621" s="114" t="str">
        <f t="shared" si="801"/>
        <v/>
      </c>
      <c r="Z3621" s="111" t="str">
        <f>IF(X3621="", "", X3621-SUM($Z$11:$Z3620))</f>
        <v/>
      </c>
      <c r="AA3621" s="111" t="str">
        <f>IF($Y3621="", "", $Y3621-SUM($AA$11:$AA3620))</f>
        <v/>
      </c>
      <c r="AB3621" s="111" t="str">
        <f t="shared" si="802"/>
        <v/>
      </c>
      <c r="AC3621" s="121" t="str">
        <f t="shared" si="798"/>
        <v/>
      </c>
      <c r="AD3621" s="122" t="str">
        <f t="shared" si="799"/>
        <v/>
      </c>
      <c r="AE3621" s="123" t="str">
        <f t="shared" si="803"/>
        <v/>
      </c>
      <c r="AG3621" s="150" t="str">
        <f t="shared" si="800"/>
        <v/>
      </c>
    </row>
    <row r="3622" spans="1:33" x14ac:dyDescent="0.25">
      <c r="A3622" s="56"/>
      <c r="B3622" s="70"/>
      <c r="C3622" s="76"/>
      <c r="D3622" s="73"/>
      <c r="E3622" s="79"/>
      <c r="F3622" s="56"/>
      <c r="G3622" s="13" t="str">
        <f t="shared" si="791"/>
        <v/>
      </c>
      <c r="H3622" s="56"/>
      <c r="K3622" s="128"/>
      <c r="L3622" s="128"/>
      <c r="M3622" s="128"/>
      <c r="N3622" s="84" t="str">
        <f t="shared" si="792"/>
        <v/>
      </c>
      <c r="O3622" s="128"/>
      <c r="P3622" s="84" t="str">
        <f t="shared" si="793"/>
        <v/>
      </c>
      <c r="Q3622" s="84" t="str">
        <f t="shared" si="790"/>
        <v/>
      </c>
      <c r="R3622" s="84" t="str">
        <f t="shared" si="794"/>
        <v/>
      </c>
      <c r="S3622" s="84" t="str">
        <f t="shared" si="795"/>
        <v/>
      </c>
      <c r="U3622" s="84" t="str">
        <f t="shared" si="796"/>
        <v/>
      </c>
      <c r="W3622" s="108" t="str">
        <f>IF($N3622="", "", SUM($D$11:$D3622))</f>
        <v/>
      </c>
      <c r="X3622" s="111" t="str">
        <f t="shared" si="797"/>
        <v/>
      </c>
      <c r="Y3622" s="114" t="str">
        <f t="shared" si="801"/>
        <v/>
      </c>
      <c r="Z3622" s="111" t="str">
        <f>IF(X3622="", "", X3622-SUM($Z$11:$Z3621))</f>
        <v/>
      </c>
      <c r="AA3622" s="111" t="str">
        <f>IF($Y3622="", "", $Y3622-SUM($AA$11:$AA3621))</f>
        <v/>
      </c>
      <c r="AB3622" s="111" t="str">
        <f t="shared" si="802"/>
        <v/>
      </c>
      <c r="AC3622" s="121" t="str">
        <f t="shared" si="798"/>
        <v/>
      </c>
      <c r="AD3622" s="122" t="str">
        <f t="shared" si="799"/>
        <v/>
      </c>
      <c r="AE3622" s="123" t="str">
        <f t="shared" si="803"/>
        <v/>
      </c>
      <c r="AG3622" s="150" t="str">
        <f t="shared" si="800"/>
        <v/>
      </c>
    </row>
    <row r="3623" spans="1:33" x14ac:dyDescent="0.25">
      <c r="A3623" s="56"/>
      <c r="B3623" s="70"/>
      <c r="C3623" s="76"/>
      <c r="D3623" s="73"/>
      <c r="E3623" s="79"/>
      <c r="F3623" s="56"/>
      <c r="G3623" s="13" t="str">
        <f t="shared" si="791"/>
        <v/>
      </c>
      <c r="H3623" s="56"/>
      <c r="K3623" s="128"/>
      <c r="L3623" s="128"/>
      <c r="M3623" s="128"/>
      <c r="N3623" s="84" t="str">
        <f t="shared" si="792"/>
        <v/>
      </c>
      <c r="O3623" s="128"/>
      <c r="P3623" s="84" t="str">
        <f t="shared" si="793"/>
        <v/>
      </c>
      <c r="Q3623" s="84" t="str">
        <f t="shared" si="790"/>
        <v/>
      </c>
      <c r="R3623" s="84" t="str">
        <f t="shared" si="794"/>
        <v/>
      </c>
      <c r="S3623" s="84" t="str">
        <f t="shared" si="795"/>
        <v/>
      </c>
      <c r="U3623" s="84" t="str">
        <f t="shared" si="796"/>
        <v/>
      </c>
      <c r="W3623" s="108" t="str">
        <f>IF($N3623="", "", SUM($D$11:$D3623))</f>
        <v/>
      </c>
      <c r="X3623" s="111" t="str">
        <f t="shared" si="797"/>
        <v/>
      </c>
      <c r="Y3623" s="114" t="str">
        <f t="shared" si="801"/>
        <v/>
      </c>
      <c r="Z3623" s="111" t="str">
        <f>IF(X3623="", "", X3623-SUM($Z$11:$Z3622))</f>
        <v/>
      </c>
      <c r="AA3623" s="111" t="str">
        <f>IF($Y3623="", "", $Y3623-SUM($AA$11:$AA3622))</f>
        <v/>
      </c>
      <c r="AB3623" s="111" t="str">
        <f t="shared" si="802"/>
        <v/>
      </c>
      <c r="AC3623" s="121" t="str">
        <f t="shared" si="798"/>
        <v/>
      </c>
      <c r="AD3623" s="122" t="str">
        <f t="shared" si="799"/>
        <v/>
      </c>
      <c r="AE3623" s="123" t="str">
        <f t="shared" si="803"/>
        <v/>
      </c>
      <c r="AG3623" s="150" t="str">
        <f t="shared" si="800"/>
        <v/>
      </c>
    </row>
    <row r="3624" spans="1:33" x14ac:dyDescent="0.25">
      <c r="A3624" s="56"/>
      <c r="B3624" s="70"/>
      <c r="C3624" s="76"/>
      <c r="D3624" s="73"/>
      <c r="E3624" s="79"/>
      <c r="F3624" s="56"/>
      <c r="G3624" s="13" t="str">
        <f t="shared" si="791"/>
        <v/>
      </c>
      <c r="H3624" s="56"/>
      <c r="K3624" s="128"/>
      <c r="L3624" s="128"/>
      <c r="M3624" s="128"/>
      <c r="N3624" s="84" t="str">
        <f t="shared" si="792"/>
        <v/>
      </c>
      <c r="O3624" s="128"/>
      <c r="P3624" s="84" t="str">
        <f t="shared" si="793"/>
        <v/>
      </c>
      <c r="Q3624" s="84" t="str">
        <f t="shared" si="790"/>
        <v/>
      </c>
      <c r="R3624" s="84" t="str">
        <f t="shared" si="794"/>
        <v/>
      </c>
      <c r="S3624" s="84" t="str">
        <f t="shared" si="795"/>
        <v/>
      </c>
      <c r="U3624" s="84" t="str">
        <f t="shared" si="796"/>
        <v/>
      </c>
      <c r="W3624" s="108" t="str">
        <f>IF($N3624="", "", SUM($D$11:$D3624))</f>
        <v/>
      </c>
      <c r="X3624" s="111" t="str">
        <f t="shared" si="797"/>
        <v/>
      </c>
      <c r="Y3624" s="114" t="str">
        <f t="shared" si="801"/>
        <v/>
      </c>
      <c r="Z3624" s="111" t="str">
        <f>IF(X3624="", "", X3624-SUM($Z$11:$Z3623))</f>
        <v/>
      </c>
      <c r="AA3624" s="111" t="str">
        <f>IF($Y3624="", "", $Y3624-SUM($AA$11:$AA3623))</f>
        <v/>
      </c>
      <c r="AB3624" s="111" t="str">
        <f t="shared" si="802"/>
        <v/>
      </c>
      <c r="AC3624" s="121" t="str">
        <f t="shared" si="798"/>
        <v/>
      </c>
      <c r="AD3624" s="122" t="str">
        <f t="shared" si="799"/>
        <v/>
      </c>
      <c r="AE3624" s="123" t="str">
        <f t="shared" si="803"/>
        <v/>
      </c>
      <c r="AG3624" s="150" t="str">
        <f t="shared" si="800"/>
        <v/>
      </c>
    </row>
    <row r="3625" spans="1:33" x14ac:dyDescent="0.25">
      <c r="A3625" s="56"/>
      <c r="B3625" s="70"/>
      <c r="C3625" s="76"/>
      <c r="D3625" s="73"/>
      <c r="E3625" s="79"/>
      <c r="F3625" s="56"/>
      <c r="G3625" s="13" t="str">
        <f t="shared" si="791"/>
        <v/>
      </c>
      <c r="H3625" s="56"/>
      <c r="K3625" s="128"/>
      <c r="L3625" s="128"/>
      <c r="M3625" s="128"/>
      <c r="N3625" s="84" t="str">
        <f t="shared" si="792"/>
        <v/>
      </c>
      <c r="O3625" s="128"/>
      <c r="P3625" s="84" t="str">
        <f t="shared" si="793"/>
        <v/>
      </c>
      <c r="Q3625" s="84" t="str">
        <f t="shared" si="790"/>
        <v/>
      </c>
      <c r="R3625" s="84" t="str">
        <f t="shared" si="794"/>
        <v/>
      </c>
      <c r="S3625" s="84" t="str">
        <f t="shared" si="795"/>
        <v/>
      </c>
      <c r="U3625" s="84" t="str">
        <f t="shared" si="796"/>
        <v/>
      </c>
      <c r="W3625" s="108" t="str">
        <f>IF($N3625="", "", SUM($D$11:$D3625))</f>
        <v/>
      </c>
      <c r="X3625" s="111" t="str">
        <f t="shared" si="797"/>
        <v/>
      </c>
      <c r="Y3625" s="114" t="str">
        <f t="shared" si="801"/>
        <v/>
      </c>
      <c r="Z3625" s="111" t="str">
        <f>IF(X3625="", "", X3625-SUM($Z$11:$Z3624))</f>
        <v/>
      </c>
      <c r="AA3625" s="111" t="str">
        <f>IF($Y3625="", "", $Y3625-SUM($AA$11:$AA3624))</f>
        <v/>
      </c>
      <c r="AB3625" s="111" t="str">
        <f t="shared" si="802"/>
        <v/>
      </c>
      <c r="AC3625" s="121" t="str">
        <f t="shared" si="798"/>
        <v/>
      </c>
      <c r="AD3625" s="122" t="str">
        <f t="shared" si="799"/>
        <v/>
      </c>
      <c r="AE3625" s="123" t="str">
        <f t="shared" si="803"/>
        <v/>
      </c>
      <c r="AG3625" s="150" t="str">
        <f t="shared" si="800"/>
        <v/>
      </c>
    </row>
    <row r="3626" spans="1:33" x14ac:dyDescent="0.25">
      <c r="A3626" s="56"/>
      <c r="B3626" s="70"/>
      <c r="C3626" s="76"/>
      <c r="D3626" s="73"/>
      <c r="E3626" s="79"/>
      <c r="F3626" s="56"/>
      <c r="G3626" s="13" t="str">
        <f t="shared" si="791"/>
        <v/>
      </c>
      <c r="H3626" s="56"/>
      <c r="K3626" s="128"/>
      <c r="L3626" s="128"/>
      <c r="M3626" s="128"/>
      <c r="N3626" s="84" t="str">
        <f t="shared" si="792"/>
        <v/>
      </c>
      <c r="O3626" s="128"/>
      <c r="P3626" s="84" t="str">
        <f t="shared" si="793"/>
        <v/>
      </c>
      <c r="Q3626" s="84" t="str">
        <f t="shared" si="790"/>
        <v/>
      </c>
      <c r="R3626" s="84" t="str">
        <f t="shared" si="794"/>
        <v/>
      </c>
      <c r="S3626" s="84" t="str">
        <f t="shared" si="795"/>
        <v/>
      </c>
      <c r="U3626" s="84" t="str">
        <f t="shared" si="796"/>
        <v/>
      </c>
      <c r="W3626" s="108" t="str">
        <f>IF($N3626="", "", SUM($D$11:$D3626))</f>
        <v/>
      </c>
      <c r="X3626" s="111" t="str">
        <f t="shared" si="797"/>
        <v/>
      </c>
      <c r="Y3626" s="114" t="str">
        <f t="shared" si="801"/>
        <v/>
      </c>
      <c r="Z3626" s="111" t="str">
        <f>IF(X3626="", "", X3626-SUM($Z$11:$Z3625))</f>
        <v/>
      </c>
      <c r="AA3626" s="111" t="str">
        <f>IF($Y3626="", "", $Y3626-SUM($AA$11:$AA3625))</f>
        <v/>
      </c>
      <c r="AB3626" s="111" t="str">
        <f t="shared" si="802"/>
        <v/>
      </c>
      <c r="AC3626" s="121" t="str">
        <f t="shared" si="798"/>
        <v/>
      </c>
      <c r="AD3626" s="122" t="str">
        <f t="shared" si="799"/>
        <v/>
      </c>
      <c r="AE3626" s="123" t="str">
        <f t="shared" si="803"/>
        <v/>
      </c>
      <c r="AG3626" s="150" t="str">
        <f t="shared" si="800"/>
        <v/>
      </c>
    </row>
    <row r="3627" spans="1:33" x14ac:dyDescent="0.25">
      <c r="A3627" s="56"/>
      <c r="B3627" s="70"/>
      <c r="C3627" s="76"/>
      <c r="D3627" s="73"/>
      <c r="E3627" s="79"/>
      <c r="F3627" s="56"/>
      <c r="G3627" s="13" t="str">
        <f t="shared" si="791"/>
        <v/>
      </c>
      <c r="H3627" s="56"/>
      <c r="K3627" s="128"/>
      <c r="L3627" s="128"/>
      <c r="M3627" s="128"/>
      <c r="N3627" s="84" t="str">
        <f t="shared" si="792"/>
        <v/>
      </c>
      <c r="O3627" s="128"/>
      <c r="P3627" s="84" t="str">
        <f t="shared" si="793"/>
        <v/>
      </c>
      <c r="Q3627" s="84" t="str">
        <f t="shared" si="790"/>
        <v/>
      </c>
      <c r="R3627" s="84" t="str">
        <f t="shared" si="794"/>
        <v/>
      </c>
      <c r="S3627" s="84" t="str">
        <f t="shared" si="795"/>
        <v/>
      </c>
      <c r="U3627" s="84" t="str">
        <f t="shared" si="796"/>
        <v/>
      </c>
      <c r="W3627" s="108" t="str">
        <f>IF($N3627="", "", SUM($D$11:$D3627))</f>
        <v/>
      </c>
      <c r="X3627" s="111" t="str">
        <f t="shared" si="797"/>
        <v/>
      </c>
      <c r="Y3627" s="114" t="str">
        <f t="shared" si="801"/>
        <v/>
      </c>
      <c r="Z3627" s="111" t="str">
        <f>IF(X3627="", "", X3627-SUM($Z$11:$Z3626))</f>
        <v/>
      </c>
      <c r="AA3627" s="111" t="str">
        <f>IF($Y3627="", "", $Y3627-SUM($AA$11:$AA3626))</f>
        <v/>
      </c>
      <c r="AB3627" s="111" t="str">
        <f t="shared" si="802"/>
        <v/>
      </c>
      <c r="AC3627" s="121" t="str">
        <f t="shared" si="798"/>
        <v/>
      </c>
      <c r="AD3627" s="122" t="str">
        <f t="shared" si="799"/>
        <v/>
      </c>
      <c r="AE3627" s="123" t="str">
        <f t="shared" si="803"/>
        <v/>
      </c>
      <c r="AG3627" s="150" t="str">
        <f t="shared" si="800"/>
        <v/>
      </c>
    </row>
    <row r="3628" spans="1:33" x14ac:dyDescent="0.25">
      <c r="A3628" s="56"/>
      <c r="B3628" s="70"/>
      <c r="C3628" s="76"/>
      <c r="D3628" s="73"/>
      <c r="E3628" s="79"/>
      <c r="F3628" s="56"/>
      <c r="G3628" s="13" t="str">
        <f t="shared" si="791"/>
        <v/>
      </c>
      <c r="H3628" s="56"/>
      <c r="K3628" s="128"/>
      <c r="L3628" s="128"/>
      <c r="M3628" s="128"/>
      <c r="N3628" s="84" t="str">
        <f t="shared" si="792"/>
        <v/>
      </c>
      <c r="O3628" s="128"/>
      <c r="P3628" s="84" t="str">
        <f t="shared" si="793"/>
        <v/>
      </c>
      <c r="Q3628" s="84" t="str">
        <f t="shared" si="790"/>
        <v/>
      </c>
      <c r="R3628" s="84" t="str">
        <f t="shared" si="794"/>
        <v/>
      </c>
      <c r="S3628" s="84" t="str">
        <f t="shared" si="795"/>
        <v/>
      </c>
      <c r="U3628" s="84" t="str">
        <f t="shared" si="796"/>
        <v/>
      </c>
      <c r="W3628" s="108" t="str">
        <f>IF($N3628="", "", SUM($D$11:$D3628))</f>
        <v/>
      </c>
      <c r="X3628" s="111" t="str">
        <f t="shared" si="797"/>
        <v/>
      </c>
      <c r="Y3628" s="114" t="str">
        <f t="shared" si="801"/>
        <v/>
      </c>
      <c r="Z3628" s="111" t="str">
        <f>IF(X3628="", "", X3628-SUM($Z$11:$Z3627))</f>
        <v/>
      </c>
      <c r="AA3628" s="111" t="str">
        <f>IF($Y3628="", "", $Y3628-SUM($AA$11:$AA3627))</f>
        <v/>
      </c>
      <c r="AB3628" s="111" t="str">
        <f t="shared" si="802"/>
        <v/>
      </c>
      <c r="AC3628" s="121" t="str">
        <f t="shared" si="798"/>
        <v/>
      </c>
      <c r="AD3628" s="122" t="str">
        <f t="shared" si="799"/>
        <v/>
      </c>
      <c r="AE3628" s="123" t="str">
        <f t="shared" si="803"/>
        <v/>
      </c>
      <c r="AG3628" s="150" t="str">
        <f t="shared" si="800"/>
        <v/>
      </c>
    </row>
    <row r="3629" spans="1:33" x14ac:dyDescent="0.25">
      <c r="A3629" s="56"/>
      <c r="B3629" s="70"/>
      <c r="C3629" s="76"/>
      <c r="D3629" s="73"/>
      <c r="E3629" s="79"/>
      <c r="F3629" s="56"/>
      <c r="G3629" s="13" t="str">
        <f t="shared" si="791"/>
        <v/>
      </c>
      <c r="H3629" s="56"/>
      <c r="K3629" s="128"/>
      <c r="L3629" s="128"/>
      <c r="M3629" s="128"/>
      <c r="N3629" s="84" t="str">
        <f t="shared" si="792"/>
        <v/>
      </c>
      <c r="O3629" s="128"/>
      <c r="P3629" s="84" t="str">
        <f t="shared" si="793"/>
        <v/>
      </c>
      <c r="Q3629" s="84" t="str">
        <f t="shared" si="790"/>
        <v/>
      </c>
      <c r="R3629" s="84" t="str">
        <f t="shared" si="794"/>
        <v/>
      </c>
      <c r="S3629" s="84" t="str">
        <f t="shared" si="795"/>
        <v/>
      </c>
      <c r="U3629" s="84" t="str">
        <f t="shared" si="796"/>
        <v/>
      </c>
      <c r="W3629" s="108" t="str">
        <f>IF($N3629="", "", SUM($D$11:$D3629))</f>
        <v/>
      </c>
      <c r="X3629" s="111" t="str">
        <f t="shared" si="797"/>
        <v/>
      </c>
      <c r="Y3629" s="114" t="str">
        <f t="shared" si="801"/>
        <v/>
      </c>
      <c r="Z3629" s="111" t="str">
        <f>IF(X3629="", "", X3629-SUM($Z$11:$Z3628))</f>
        <v/>
      </c>
      <c r="AA3629" s="111" t="str">
        <f>IF($Y3629="", "", $Y3629-SUM($AA$11:$AA3628))</f>
        <v/>
      </c>
      <c r="AB3629" s="111" t="str">
        <f t="shared" si="802"/>
        <v/>
      </c>
      <c r="AC3629" s="121" t="str">
        <f t="shared" si="798"/>
        <v/>
      </c>
      <c r="AD3629" s="122" t="str">
        <f t="shared" si="799"/>
        <v/>
      </c>
      <c r="AE3629" s="123" t="str">
        <f t="shared" si="803"/>
        <v/>
      </c>
      <c r="AG3629" s="150" t="str">
        <f t="shared" si="800"/>
        <v/>
      </c>
    </row>
    <row r="3630" spans="1:33" x14ac:dyDescent="0.25">
      <c r="A3630" s="56"/>
      <c r="B3630" s="70"/>
      <c r="C3630" s="76"/>
      <c r="D3630" s="73"/>
      <c r="E3630" s="79"/>
      <c r="F3630" s="56"/>
      <c r="G3630" s="13" t="str">
        <f t="shared" si="791"/>
        <v/>
      </c>
      <c r="H3630" s="56"/>
      <c r="K3630" s="128"/>
      <c r="L3630" s="128"/>
      <c r="M3630" s="128"/>
      <c r="N3630" s="84" t="str">
        <f t="shared" si="792"/>
        <v/>
      </c>
      <c r="O3630" s="128"/>
      <c r="P3630" s="84" t="str">
        <f t="shared" si="793"/>
        <v/>
      </c>
      <c r="Q3630" s="84" t="str">
        <f t="shared" si="790"/>
        <v/>
      </c>
      <c r="R3630" s="84" t="str">
        <f t="shared" si="794"/>
        <v/>
      </c>
      <c r="S3630" s="84" t="str">
        <f t="shared" si="795"/>
        <v/>
      </c>
      <c r="U3630" s="84" t="str">
        <f t="shared" si="796"/>
        <v/>
      </c>
      <c r="W3630" s="108" t="str">
        <f>IF($N3630="", "", SUM($D$11:$D3630))</f>
        <v/>
      </c>
      <c r="X3630" s="111" t="str">
        <f t="shared" si="797"/>
        <v/>
      </c>
      <c r="Y3630" s="114" t="str">
        <f t="shared" si="801"/>
        <v/>
      </c>
      <c r="Z3630" s="111" t="str">
        <f>IF(X3630="", "", X3630-SUM($Z$11:$Z3629))</f>
        <v/>
      </c>
      <c r="AA3630" s="111" t="str">
        <f>IF($Y3630="", "", $Y3630-SUM($AA$11:$AA3629))</f>
        <v/>
      </c>
      <c r="AB3630" s="111" t="str">
        <f t="shared" si="802"/>
        <v/>
      </c>
      <c r="AC3630" s="121" t="str">
        <f t="shared" si="798"/>
        <v/>
      </c>
      <c r="AD3630" s="122" t="str">
        <f t="shared" si="799"/>
        <v/>
      </c>
      <c r="AE3630" s="123" t="str">
        <f t="shared" si="803"/>
        <v/>
      </c>
      <c r="AG3630" s="150" t="str">
        <f t="shared" si="800"/>
        <v/>
      </c>
    </row>
    <row r="3631" spans="1:33" x14ac:dyDescent="0.25">
      <c r="A3631" s="56"/>
      <c r="B3631" s="70"/>
      <c r="C3631" s="76"/>
      <c r="D3631" s="73"/>
      <c r="E3631" s="79"/>
      <c r="F3631" s="56"/>
      <c r="G3631" s="13" t="str">
        <f t="shared" si="791"/>
        <v/>
      </c>
      <c r="H3631" s="56"/>
      <c r="K3631" s="128"/>
      <c r="L3631" s="128"/>
      <c r="M3631" s="128"/>
      <c r="N3631" s="84" t="str">
        <f t="shared" si="792"/>
        <v/>
      </c>
      <c r="O3631" s="128"/>
      <c r="P3631" s="84" t="str">
        <f t="shared" si="793"/>
        <v/>
      </c>
      <c r="Q3631" s="84" t="str">
        <f t="shared" si="790"/>
        <v/>
      </c>
      <c r="R3631" s="84" t="str">
        <f t="shared" si="794"/>
        <v/>
      </c>
      <c r="S3631" s="84" t="str">
        <f t="shared" si="795"/>
        <v/>
      </c>
      <c r="U3631" s="84" t="str">
        <f t="shared" si="796"/>
        <v/>
      </c>
      <c r="W3631" s="108" t="str">
        <f>IF($N3631="", "", SUM($D$11:$D3631))</f>
        <v/>
      </c>
      <c r="X3631" s="111" t="str">
        <f t="shared" si="797"/>
        <v/>
      </c>
      <c r="Y3631" s="114" t="str">
        <f t="shared" si="801"/>
        <v/>
      </c>
      <c r="Z3631" s="111" t="str">
        <f>IF(X3631="", "", X3631-SUM($Z$11:$Z3630))</f>
        <v/>
      </c>
      <c r="AA3631" s="111" t="str">
        <f>IF($Y3631="", "", $Y3631-SUM($AA$11:$AA3630))</f>
        <v/>
      </c>
      <c r="AB3631" s="111" t="str">
        <f t="shared" si="802"/>
        <v/>
      </c>
      <c r="AC3631" s="121" t="str">
        <f t="shared" si="798"/>
        <v/>
      </c>
      <c r="AD3631" s="122" t="str">
        <f t="shared" si="799"/>
        <v/>
      </c>
      <c r="AE3631" s="123" t="str">
        <f t="shared" si="803"/>
        <v/>
      </c>
      <c r="AG3631" s="150" t="str">
        <f t="shared" si="800"/>
        <v/>
      </c>
    </row>
    <row r="3632" spans="1:33" x14ac:dyDescent="0.25">
      <c r="A3632" s="56"/>
      <c r="B3632" s="70"/>
      <c r="C3632" s="76"/>
      <c r="D3632" s="73"/>
      <c r="E3632" s="79"/>
      <c r="F3632" s="56"/>
      <c r="G3632" s="13" t="str">
        <f t="shared" si="791"/>
        <v/>
      </c>
      <c r="H3632" s="56"/>
      <c r="K3632" s="128"/>
      <c r="L3632" s="128"/>
      <c r="M3632" s="128"/>
      <c r="N3632" s="84" t="str">
        <f t="shared" si="792"/>
        <v/>
      </c>
      <c r="O3632" s="128"/>
      <c r="P3632" s="84" t="str">
        <f t="shared" si="793"/>
        <v/>
      </c>
      <c r="Q3632" s="84" t="str">
        <f t="shared" si="790"/>
        <v/>
      </c>
      <c r="R3632" s="84" t="str">
        <f t="shared" si="794"/>
        <v/>
      </c>
      <c r="S3632" s="84" t="str">
        <f t="shared" si="795"/>
        <v/>
      </c>
      <c r="U3632" s="84" t="str">
        <f t="shared" si="796"/>
        <v/>
      </c>
      <c r="W3632" s="108" t="str">
        <f>IF($N3632="", "", SUM($D$11:$D3632))</f>
        <v/>
      </c>
      <c r="X3632" s="111" t="str">
        <f t="shared" si="797"/>
        <v/>
      </c>
      <c r="Y3632" s="114" t="str">
        <f t="shared" si="801"/>
        <v/>
      </c>
      <c r="Z3632" s="111" t="str">
        <f>IF(X3632="", "", X3632-SUM($Z$11:$Z3631))</f>
        <v/>
      </c>
      <c r="AA3632" s="111" t="str">
        <f>IF($Y3632="", "", $Y3632-SUM($AA$11:$AA3631))</f>
        <v/>
      </c>
      <c r="AB3632" s="111" t="str">
        <f t="shared" si="802"/>
        <v/>
      </c>
      <c r="AC3632" s="121" t="str">
        <f t="shared" si="798"/>
        <v/>
      </c>
      <c r="AD3632" s="122" t="str">
        <f t="shared" si="799"/>
        <v/>
      </c>
      <c r="AE3632" s="123" t="str">
        <f t="shared" si="803"/>
        <v/>
      </c>
      <c r="AG3632" s="150" t="str">
        <f t="shared" si="800"/>
        <v/>
      </c>
    </row>
    <row r="3633" spans="1:33" x14ac:dyDescent="0.25">
      <c r="A3633" s="56"/>
      <c r="B3633" s="70"/>
      <c r="C3633" s="76"/>
      <c r="D3633" s="73"/>
      <c r="E3633" s="79"/>
      <c r="F3633" s="56"/>
      <c r="G3633" s="13" t="str">
        <f t="shared" si="791"/>
        <v/>
      </c>
      <c r="H3633" s="56"/>
      <c r="K3633" s="128"/>
      <c r="L3633" s="128"/>
      <c r="M3633" s="128"/>
      <c r="N3633" s="84" t="str">
        <f t="shared" si="792"/>
        <v/>
      </c>
      <c r="O3633" s="128"/>
      <c r="P3633" s="84" t="str">
        <f t="shared" si="793"/>
        <v/>
      </c>
      <c r="Q3633" s="84" t="str">
        <f t="shared" si="790"/>
        <v/>
      </c>
      <c r="R3633" s="84" t="str">
        <f t="shared" si="794"/>
        <v/>
      </c>
      <c r="S3633" s="84" t="str">
        <f t="shared" si="795"/>
        <v/>
      </c>
      <c r="U3633" s="84" t="str">
        <f t="shared" si="796"/>
        <v/>
      </c>
      <c r="W3633" s="108" t="str">
        <f>IF($N3633="", "", SUM($D$11:$D3633))</f>
        <v/>
      </c>
      <c r="X3633" s="111" t="str">
        <f t="shared" si="797"/>
        <v/>
      </c>
      <c r="Y3633" s="114" t="str">
        <f t="shared" si="801"/>
        <v/>
      </c>
      <c r="Z3633" s="111" t="str">
        <f>IF(X3633="", "", X3633-SUM($Z$11:$Z3632))</f>
        <v/>
      </c>
      <c r="AA3633" s="111" t="str">
        <f>IF($Y3633="", "", $Y3633-SUM($AA$11:$AA3632))</f>
        <v/>
      </c>
      <c r="AB3633" s="111" t="str">
        <f t="shared" si="802"/>
        <v/>
      </c>
      <c r="AC3633" s="121" t="str">
        <f t="shared" si="798"/>
        <v/>
      </c>
      <c r="AD3633" s="122" t="str">
        <f t="shared" si="799"/>
        <v/>
      </c>
      <c r="AE3633" s="123" t="str">
        <f t="shared" si="803"/>
        <v/>
      </c>
      <c r="AG3633" s="150" t="str">
        <f t="shared" si="800"/>
        <v/>
      </c>
    </row>
    <row r="3634" spans="1:33" x14ac:dyDescent="0.25">
      <c r="A3634" s="56"/>
      <c r="B3634" s="70"/>
      <c r="C3634" s="76"/>
      <c r="D3634" s="73"/>
      <c r="E3634" s="79"/>
      <c r="F3634" s="56"/>
      <c r="G3634" s="13" t="str">
        <f t="shared" si="791"/>
        <v/>
      </c>
      <c r="H3634" s="56"/>
      <c r="K3634" s="128"/>
      <c r="L3634" s="128"/>
      <c r="M3634" s="128"/>
      <c r="N3634" s="84" t="str">
        <f t="shared" si="792"/>
        <v/>
      </c>
      <c r="O3634" s="128"/>
      <c r="P3634" s="84" t="str">
        <f t="shared" si="793"/>
        <v/>
      </c>
      <c r="Q3634" s="84" t="str">
        <f t="shared" si="790"/>
        <v/>
      </c>
      <c r="R3634" s="84" t="str">
        <f t="shared" si="794"/>
        <v/>
      </c>
      <c r="S3634" s="84" t="str">
        <f t="shared" si="795"/>
        <v/>
      </c>
      <c r="U3634" s="84" t="str">
        <f t="shared" si="796"/>
        <v/>
      </c>
      <c r="W3634" s="108" t="str">
        <f>IF($N3634="", "", SUM($D$11:$D3634))</f>
        <v/>
      </c>
      <c r="X3634" s="111" t="str">
        <f t="shared" si="797"/>
        <v/>
      </c>
      <c r="Y3634" s="114" t="str">
        <f t="shared" si="801"/>
        <v/>
      </c>
      <c r="Z3634" s="111" t="str">
        <f>IF(X3634="", "", X3634-SUM($Z$11:$Z3633))</f>
        <v/>
      </c>
      <c r="AA3634" s="111" t="str">
        <f>IF($Y3634="", "", $Y3634-SUM($AA$11:$AA3633))</f>
        <v/>
      </c>
      <c r="AB3634" s="111" t="str">
        <f t="shared" si="802"/>
        <v/>
      </c>
      <c r="AC3634" s="121" t="str">
        <f t="shared" si="798"/>
        <v/>
      </c>
      <c r="AD3634" s="122" t="str">
        <f t="shared" si="799"/>
        <v/>
      </c>
      <c r="AE3634" s="123" t="str">
        <f t="shared" si="803"/>
        <v/>
      </c>
      <c r="AG3634" s="150" t="str">
        <f t="shared" si="800"/>
        <v/>
      </c>
    </row>
    <row r="3635" spans="1:33" x14ac:dyDescent="0.25">
      <c r="A3635" s="56"/>
      <c r="B3635" s="70"/>
      <c r="C3635" s="76"/>
      <c r="D3635" s="73"/>
      <c r="E3635" s="79"/>
      <c r="F3635" s="56"/>
      <c r="G3635" s="13" t="str">
        <f t="shared" si="791"/>
        <v/>
      </c>
      <c r="H3635" s="56"/>
      <c r="K3635" s="128"/>
      <c r="L3635" s="128"/>
      <c r="M3635" s="128"/>
      <c r="N3635" s="84" t="str">
        <f t="shared" si="792"/>
        <v/>
      </c>
      <c r="O3635" s="128"/>
      <c r="P3635" s="84" t="str">
        <f t="shared" si="793"/>
        <v/>
      </c>
      <c r="Q3635" s="84" t="str">
        <f t="shared" si="790"/>
        <v/>
      </c>
      <c r="R3635" s="84" t="str">
        <f t="shared" si="794"/>
        <v/>
      </c>
      <c r="S3635" s="84" t="str">
        <f t="shared" si="795"/>
        <v/>
      </c>
      <c r="U3635" s="84" t="str">
        <f t="shared" si="796"/>
        <v/>
      </c>
      <c r="W3635" s="108" t="str">
        <f>IF($N3635="", "", SUM($D$11:$D3635))</f>
        <v/>
      </c>
      <c r="X3635" s="111" t="str">
        <f t="shared" si="797"/>
        <v/>
      </c>
      <c r="Y3635" s="114" t="str">
        <f t="shared" si="801"/>
        <v/>
      </c>
      <c r="Z3635" s="111" t="str">
        <f>IF(X3635="", "", X3635-SUM($Z$11:$Z3634))</f>
        <v/>
      </c>
      <c r="AA3635" s="111" t="str">
        <f>IF($Y3635="", "", $Y3635-SUM($AA$11:$AA3634))</f>
        <v/>
      </c>
      <c r="AB3635" s="111" t="str">
        <f t="shared" si="802"/>
        <v/>
      </c>
      <c r="AC3635" s="121" t="str">
        <f t="shared" si="798"/>
        <v/>
      </c>
      <c r="AD3635" s="122" t="str">
        <f t="shared" si="799"/>
        <v/>
      </c>
      <c r="AE3635" s="123" t="str">
        <f t="shared" si="803"/>
        <v/>
      </c>
      <c r="AG3635" s="150" t="str">
        <f t="shared" si="800"/>
        <v/>
      </c>
    </row>
    <row r="3636" spans="1:33" x14ac:dyDescent="0.25">
      <c r="A3636" s="56"/>
      <c r="B3636" s="70"/>
      <c r="C3636" s="76"/>
      <c r="D3636" s="73"/>
      <c r="E3636" s="79"/>
      <c r="F3636" s="56"/>
      <c r="G3636" s="13" t="str">
        <f t="shared" si="791"/>
        <v/>
      </c>
      <c r="H3636" s="56"/>
      <c r="K3636" s="128"/>
      <c r="L3636" s="128"/>
      <c r="M3636" s="128"/>
      <c r="N3636" s="84" t="str">
        <f t="shared" si="792"/>
        <v/>
      </c>
      <c r="O3636" s="128"/>
      <c r="P3636" s="84" t="str">
        <f t="shared" si="793"/>
        <v/>
      </c>
      <c r="Q3636" s="84" t="str">
        <f t="shared" si="790"/>
        <v/>
      </c>
      <c r="R3636" s="84" t="str">
        <f t="shared" si="794"/>
        <v/>
      </c>
      <c r="S3636" s="84" t="str">
        <f t="shared" si="795"/>
        <v/>
      </c>
      <c r="U3636" s="84" t="str">
        <f t="shared" si="796"/>
        <v/>
      </c>
      <c r="W3636" s="108" t="str">
        <f>IF($N3636="", "", SUM($D$11:$D3636))</f>
        <v/>
      </c>
      <c r="X3636" s="111" t="str">
        <f t="shared" si="797"/>
        <v/>
      </c>
      <c r="Y3636" s="114" t="str">
        <f t="shared" si="801"/>
        <v/>
      </c>
      <c r="Z3636" s="111" t="str">
        <f>IF(X3636="", "", X3636-SUM($Z$11:$Z3635))</f>
        <v/>
      </c>
      <c r="AA3636" s="111" t="str">
        <f>IF($Y3636="", "", $Y3636-SUM($AA$11:$AA3635))</f>
        <v/>
      </c>
      <c r="AB3636" s="111" t="str">
        <f t="shared" si="802"/>
        <v/>
      </c>
      <c r="AC3636" s="121" t="str">
        <f t="shared" si="798"/>
        <v/>
      </c>
      <c r="AD3636" s="122" t="str">
        <f t="shared" si="799"/>
        <v/>
      </c>
      <c r="AE3636" s="123" t="str">
        <f t="shared" si="803"/>
        <v/>
      </c>
      <c r="AG3636" s="150" t="str">
        <f t="shared" si="800"/>
        <v/>
      </c>
    </row>
    <row r="3637" spans="1:33" x14ac:dyDescent="0.25">
      <c r="A3637" s="56"/>
      <c r="B3637" s="70"/>
      <c r="C3637" s="76"/>
      <c r="D3637" s="73"/>
      <c r="E3637" s="79"/>
      <c r="F3637" s="56"/>
      <c r="G3637" s="13" t="str">
        <f t="shared" si="791"/>
        <v/>
      </c>
      <c r="H3637" s="56"/>
      <c r="K3637" s="128"/>
      <c r="L3637" s="128"/>
      <c r="M3637" s="128"/>
      <c r="N3637" s="84" t="str">
        <f t="shared" si="792"/>
        <v/>
      </c>
      <c r="O3637" s="128"/>
      <c r="P3637" s="84" t="str">
        <f t="shared" si="793"/>
        <v/>
      </c>
      <c r="Q3637" s="84" t="str">
        <f t="shared" si="790"/>
        <v/>
      </c>
      <c r="R3637" s="84" t="str">
        <f t="shared" si="794"/>
        <v/>
      </c>
      <c r="S3637" s="84" t="str">
        <f t="shared" si="795"/>
        <v/>
      </c>
      <c r="U3637" s="84" t="str">
        <f t="shared" si="796"/>
        <v/>
      </c>
      <c r="W3637" s="108" t="str">
        <f>IF($N3637="", "", SUM($D$11:$D3637))</f>
        <v/>
      </c>
      <c r="X3637" s="111" t="str">
        <f t="shared" si="797"/>
        <v/>
      </c>
      <c r="Y3637" s="114" t="str">
        <f t="shared" si="801"/>
        <v/>
      </c>
      <c r="Z3637" s="111" t="str">
        <f>IF(X3637="", "", X3637-SUM($Z$11:$Z3636))</f>
        <v/>
      </c>
      <c r="AA3637" s="111" t="str">
        <f>IF($Y3637="", "", $Y3637-SUM($AA$11:$AA3636))</f>
        <v/>
      </c>
      <c r="AB3637" s="111" t="str">
        <f t="shared" si="802"/>
        <v/>
      </c>
      <c r="AC3637" s="121" t="str">
        <f t="shared" si="798"/>
        <v/>
      </c>
      <c r="AD3637" s="122" t="str">
        <f t="shared" si="799"/>
        <v/>
      </c>
      <c r="AE3637" s="123" t="str">
        <f t="shared" si="803"/>
        <v/>
      </c>
      <c r="AG3637" s="150" t="str">
        <f t="shared" si="800"/>
        <v/>
      </c>
    </row>
    <row r="3638" spans="1:33" x14ac:dyDescent="0.25">
      <c r="A3638" s="56"/>
      <c r="B3638" s="70"/>
      <c r="C3638" s="76"/>
      <c r="D3638" s="73"/>
      <c r="E3638" s="79"/>
      <c r="F3638" s="56"/>
      <c r="G3638" s="13" t="str">
        <f t="shared" si="791"/>
        <v/>
      </c>
      <c r="H3638" s="56"/>
      <c r="K3638" s="128"/>
      <c r="L3638" s="128"/>
      <c r="M3638" s="128"/>
      <c r="N3638" s="84" t="str">
        <f t="shared" si="792"/>
        <v/>
      </c>
      <c r="O3638" s="128"/>
      <c r="P3638" s="84" t="str">
        <f t="shared" si="793"/>
        <v/>
      </c>
      <c r="Q3638" s="84" t="str">
        <f t="shared" si="790"/>
        <v/>
      </c>
      <c r="R3638" s="84" t="str">
        <f t="shared" si="794"/>
        <v/>
      </c>
      <c r="S3638" s="84" t="str">
        <f t="shared" si="795"/>
        <v/>
      </c>
      <c r="U3638" s="84" t="str">
        <f t="shared" si="796"/>
        <v/>
      </c>
      <c r="W3638" s="108" t="str">
        <f>IF($N3638="", "", SUM($D$11:$D3638))</f>
        <v/>
      </c>
      <c r="X3638" s="111" t="str">
        <f t="shared" si="797"/>
        <v/>
      </c>
      <c r="Y3638" s="114" t="str">
        <f t="shared" si="801"/>
        <v/>
      </c>
      <c r="Z3638" s="111" t="str">
        <f>IF(X3638="", "", X3638-SUM($Z$11:$Z3637))</f>
        <v/>
      </c>
      <c r="AA3638" s="111" t="str">
        <f>IF($Y3638="", "", $Y3638-SUM($AA$11:$AA3637))</f>
        <v/>
      </c>
      <c r="AB3638" s="111" t="str">
        <f t="shared" si="802"/>
        <v/>
      </c>
      <c r="AC3638" s="121" t="str">
        <f t="shared" si="798"/>
        <v/>
      </c>
      <c r="AD3638" s="122" t="str">
        <f t="shared" si="799"/>
        <v/>
      </c>
      <c r="AE3638" s="123" t="str">
        <f t="shared" si="803"/>
        <v/>
      </c>
      <c r="AG3638" s="150" t="str">
        <f t="shared" si="800"/>
        <v/>
      </c>
    </row>
    <row r="3639" spans="1:33" x14ac:dyDescent="0.25">
      <c r="A3639" s="56"/>
      <c r="B3639" s="70"/>
      <c r="C3639" s="76"/>
      <c r="D3639" s="73"/>
      <c r="E3639" s="79"/>
      <c r="F3639" s="56"/>
      <c r="G3639" s="13" t="str">
        <f t="shared" si="791"/>
        <v/>
      </c>
      <c r="H3639" s="56"/>
      <c r="K3639" s="128"/>
      <c r="L3639" s="128"/>
      <c r="M3639" s="128"/>
      <c r="N3639" s="84" t="str">
        <f t="shared" si="792"/>
        <v/>
      </c>
      <c r="O3639" s="128"/>
      <c r="P3639" s="84" t="str">
        <f t="shared" si="793"/>
        <v/>
      </c>
      <c r="Q3639" s="84" t="str">
        <f t="shared" si="790"/>
        <v/>
      </c>
      <c r="R3639" s="84" t="str">
        <f t="shared" si="794"/>
        <v/>
      </c>
      <c r="S3639" s="84" t="str">
        <f t="shared" si="795"/>
        <v/>
      </c>
      <c r="U3639" s="84" t="str">
        <f t="shared" si="796"/>
        <v/>
      </c>
      <c r="W3639" s="108" t="str">
        <f>IF($N3639="", "", SUM($D$11:$D3639))</f>
        <v/>
      </c>
      <c r="X3639" s="111" t="str">
        <f t="shared" si="797"/>
        <v/>
      </c>
      <c r="Y3639" s="114" t="str">
        <f t="shared" si="801"/>
        <v/>
      </c>
      <c r="Z3639" s="111" t="str">
        <f>IF(X3639="", "", X3639-SUM($Z$11:$Z3638))</f>
        <v/>
      </c>
      <c r="AA3639" s="111" t="str">
        <f>IF($Y3639="", "", $Y3639-SUM($AA$11:$AA3638))</f>
        <v/>
      </c>
      <c r="AB3639" s="111" t="str">
        <f t="shared" si="802"/>
        <v/>
      </c>
      <c r="AC3639" s="121" t="str">
        <f t="shared" si="798"/>
        <v/>
      </c>
      <c r="AD3639" s="122" t="str">
        <f t="shared" si="799"/>
        <v/>
      </c>
      <c r="AE3639" s="123" t="str">
        <f t="shared" si="803"/>
        <v/>
      </c>
      <c r="AG3639" s="150" t="str">
        <f t="shared" si="800"/>
        <v/>
      </c>
    </row>
    <row r="3640" spans="1:33" x14ac:dyDescent="0.25">
      <c r="A3640" s="56"/>
      <c r="B3640" s="70"/>
      <c r="C3640" s="76"/>
      <c r="D3640" s="73"/>
      <c r="E3640" s="79"/>
      <c r="F3640" s="56"/>
      <c r="G3640" s="13" t="str">
        <f t="shared" si="791"/>
        <v/>
      </c>
      <c r="H3640" s="56"/>
      <c r="K3640" s="128"/>
      <c r="L3640" s="128"/>
      <c r="M3640" s="128"/>
      <c r="N3640" s="84" t="str">
        <f t="shared" si="792"/>
        <v/>
      </c>
      <c r="O3640" s="128"/>
      <c r="P3640" s="84" t="str">
        <f t="shared" si="793"/>
        <v/>
      </c>
      <c r="Q3640" s="84" t="str">
        <f t="shared" si="790"/>
        <v/>
      </c>
      <c r="R3640" s="84" t="str">
        <f t="shared" si="794"/>
        <v/>
      </c>
      <c r="S3640" s="84" t="str">
        <f t="shared" si="795"/>
        <v/>
      </c>
      <c r="U3640" s="84" t="str">
        <f t="shared" si="796"/>
        <v/>
      </c>
      <c r="W3640" s="108" t="str">
        <f>IF($N3640="", "", SUM($D$11:$D3640))</f>
        <v/>
      </c>
      <c r="X3640" s="111" t="str">
        <f t="shared" si="797"/>
        <v/>
      </c>
      <c r="Y3640" s="114" t="str">
        <f t="shared" si="801"/>
        <v/>
      </c>
      <c r="Z3640" s="111" t="str">
        <f>IF(X3640="", "", X3640-SUM($Z$11:$Z3639))</f>
        <v/>
      </c>
      <c r="AA3640" s="111" t="str">
        <f>IF($Y3640="", "", $Y3640-SUM($AA$11:$AA3639))</f>
        <v/>
      </c>
      <c r="AB3640" s="111" t="str">
        <f t="shared" si="802"/>
        <v/>
      </c>
      <c r="AC3640" s="121" t="str">
        <f t="shared" si="798"/>
        <v/>
      </c>
      <c r="AD3640" s="122" t="str">
        <f t="shared" si="799"/>
        <v/>
      </c>
      <c r="AE3640" s="123" t="str">
        <f t="shared" si="803"/>
        <v/>
      </c>
      <c r="AG3640" s="150" t="str">
        <f t="shared" si="800"/>
        <v/>
      </c>
    </row>
    <row r="3641" spans="1:33" x14ac:dyDescent="0.25">
      <c r="A3641" s="56"/>
      <c r="B3641" s="70"/>
      <c r="C3641" s="76"/>
      <c r="D3641" s="73"/>
      <c r="E3641" s="79"/>
      <c r="F3641" s="56"/>
      <c r="G3641" s="13" t="str">
        <f t="shared" si="791"/>
        <v/>
      </c>
      <c r="H3641" s="56"/>
      <c r="K3641" s="128"/>
      <c r="L3641" s="128"/>
      <c r="M3641" s="128"/>
      <c r="N3641" s="84" t="str">
        <f t="shared" si="792"/>
        <v/>
      </c>
      <c r="O3641" s="128"/>
      <c r="P3641" s="84" t="str">
        <f t="shared" si="793"/>
        <v/>
      </c>
      <c r="Q3641" s="84" t="str">
        <f t="shared" si="790"/>
        <v/>
      </c>
      <c r="R3641" s="84" t="str">
        <f t="shared" si="794"/>
        <v/>
      </c>
      <c r="S3641" s="84" t="str">
        <f t="shared" si="795"/>
        <v/>
      </c>
      <c r="U3641" s="84" t="str">
        <f t="shared" si="796"/>
        <v/>
      </c>
      <c r="W3641" s="108" t="str">
        <f>IF($N3641="", "", SUM($D$11:$D3641))</f>
        <v/>
      </c>
      <c r="X3641" s="111" t="str">
        <f t="shared" si="797"/>
        <v/>
      </c>
      <c r="Y3641" s="114" t="str">
        <f t="shared" si="801"/>
        <v/>
      </c>
      <c r="Z3641" s="111" t="str">
        <f>IF(X3641="", "", X3641-SUM($Z$11:$Z3640))</f>
        <v/>
      </c>
      <c r="AA3641" s="111" t="str">
        <f>IF($Y3641="", "", $Y3641-SUM($AA$11:$AA3640))</f>
        <v/>
      </c>
      <c r="AB3641" s="111" t="str">
        <f t="shared" si="802"/>
        <v/>
      </c>
      <c r="AC3641" s="121" t="str">
        <f t="shared" si="798"/>
        <v/>
      </c>
      <c r="AD3641" s="122" t="str">
        <f t="shared" si="799"/>
        <v/>
      </c>
      <c r="AE3641" s="123" t="str">
        <f t="shared" si="803"/>
        <v/>
      </c>
      <c r="AG3641" s="150" t="str">
        <f t="shared" si="800"/>
        <v/>
      </c>
    </row>
    <row r="3642" spans="1:33" x14ac:dyDescent="0.25">
      <c r="A3642" s="56"/>
      <c r="B3642" s="70"/>
      <c r="C3642" s="76"/>
      <c r="D3642" s="73"/>
      <c r="E3642" s="79"/>
      <c r="F3642" s="56"/>
      <c r="G3642" s="13" t="str">
        <f t="shared" si="791"/>
        <v/>
      </c>
      <c r="H3642" s="56"/>
      <c r="K3642" s="128"/>
      <c r="L3642" s="128"/>
      <c r="M3642" s="128"/>
      <c r="N3642" s="84" t="str">
        <f t="shared" si="792"/>
        <v/>
      </c>
      <c r="O3642" s="128"/>
      <c r="P3642" s="84" t="str">
        <f t="shared" si="793"/>
        <v/>
      </c>
      <c r="Q3642" s="84" t="str">
        <f t="shared" si="790"/>
        <v/>
      </c>
      <c r="R3642" s="84" t="str">
        <f t="shared" si="794"/>
        <v/>
      </c>
      <c r="S3642" s="84" t="str">
        <f t="shared" si="795"/>
        <v/>
      </c>
      <c r="U3642" s="84" t="str">
        <f t="shared" si="796"/>
        <v/>
      </c>
      <c r="W3642" s="108" t="str">
        <f>IF($N3642="", "", SUM($D$11:$D3642))</f>
        <v/>
      </c>
      <c r="X3642" s="111" t="str">
        <f t="shared" si="797"/>
        <v/>
      </c>
      <c r="Y3642" s="114" t="str">
        <f t="shared" si="801"/>
        <v/>
      </c>
      <c r="Z3642" s="111" t="str">
        <f>IF(X3642="", "", X3642-SUM($Z$11:$Z3641))</f>
        <v/>
      </c>
      <c r="AA3642" s="111" t="str">
        <f>IF($Y3642="", "", $Y3642-SUM($AA$11:$AA3641))</f>
        <v/>
      </c>
      <c r="AB3642" s="111" t="str">
        <f t="shared" si="802"/>
        <v/>
      </c>
      <c r="AC3642" s="121" t="str">
        <f t="shared" si="798"/>
        <v/>
      </c>
      <c r="AD3642" s="122" t="str">
        <f t="shared" si="799"/>
        <v/>
      </c>
      <c r="AE3642" s="123" t="str">
        <f t="shared" si="803"/>
        <v/>
      </c>
      <c r="AG3642" s="150" t="str">
        <f t="shared" si="800"/>
        <v/>
      </c>
    </row>
    <row r="3643" spans="1:33" x14ac:dyDescent="0.25">
      <c r="A3643" s="56"/>
      <c r="B3643" s="70"/>
      <c r="C3643" s="76"/>
      <c r="D3643" s="73"/>
      <c r="E3643" s="79"/>
      <c r="F3643" s="56"/>
      <c r="G3643" s="13" t="str">
        <f t="shared" si="791"/>
        <v/>
      </c>
      <c r="H3643" s="56"/>
      <c r="K3643" s="128"/>
      <c r="L3643" s="128"/>
      <c r="M3643" s="128"/>
      <c r="N3643" s="84" t="str">
        <f t="shared" si="792"/>
        <v/>
      </c>
      <c r="O3643" s="128"/>
      <c r="P3643" s="84" t="str">
        <f t="shared" si="793"/>
        <v/>
      </c>
      <c r="Q3643" s="84" t="str">
        <f t="shared" si="790"/>
        <v/>
      </c>
      <c r="R3643" s="84" t="str">
        <f t="shared" si="794"/>
        <v/>
      </c>
      <c r="S3643" s="84" t="str">
        <f t="shared" si="795"/>
        <v/>
      </c>
      <c r="U3643" s="84" t="str">
        <f t="shared" si="796"/>
        <v/>
      </c>
      <c r="W3643" s="108" t="str">
        <f>IF($N3643="", "", SUM($D$11:$D3643))</f>
        <v/>
      </c>
      <c r="X3643" s="111" t="str">
        <f t="shared" si="797"/>
        <v/>
      </c>
      <c r="Y3643" s="114" t="str">
        <f t="shared" si="801"/>
        <v/>
      </c>
      <c r="Z3643" s="111" t="str">
        <f>IF(X3643="", "", X3643-SUM($Z$11:$Z3642))</f>
        <v/>
      </c>
      <c r="AA3643" s="111" t="str">
        <f>IF($Y3643="", "", $Y3643-SUM($AA$11:$AA3642))</f>
        <v/>
      </c>
      <c r="AB3643" s="111" t="str">
        <f t="shared" si="802"/>
        <v/>
      </c>
      <c r="AC3643" s="121" t="str">
        <f t="shared" si="798"/>
        <v/>
      </c>
      <c r="AD3643" s="122" t="str">
        <f t="shared" si="799"/>
        <v/>
      </c>
      <c r="AE3643" s="123" t="str">
        <f t="shared" si="803"/>
        <v/>
      </c>
      <c r="AG3643" s="150" t="str">
        <f t="shared" si="800"/>
        <v/>
      </c>
    </row>
    <row r="3644" spans="1:33" x14ac:dyDescent="0.25">
      <c r="A3644" s="56"/>
      <c r="B3644" s="70"/>
      <c r="C3644" s="76"/>
      <c r="D3644" s="73"/>
      <c r="E3644" s="79"/>
      <c r="F3644" s="56"/>
      <c r="G3644" s="13" t="str">
        <f t="shared" si="791"/>
        <v/>
      </c>
      <c r="H3644" s="56"/>
      <c r="K3644" s="128"/>
      <c r="L3644" s="128"/>
      <c r="M3644" s="128"/>
      <c r="N3644" s="84" t="str">
        <f t="shared" si="792"/>
        <v/>
      </c>
      <c r="O3644" s="128"/>
      <c r="P3644" s="84" t="str">
        <f t="shared" si="793"/>
        <v/>
      </c>
      <c r="Q3644" s="84" t="str">
        <f t="shared" si="790"/>
        <v/>
      </c>
      <c r="R3644" s="84" t="str">
        <f t="shared" si="794"/>
        <v/>
      </c>
      <c r="S3644" s="84" t="str">
        <f t="shared" si="795"/>
        <v/>
      </c>
      <c r="U3644" s="84" t="str">
        <f t="shared" si="796"/>
        <v/>
      </c>
      <c r="W3644" s="108" t="str">
        <f>IF($N3644="", "", SUM($D$11:$D3644))</f>
        <v/>
      </c>
      <c r="X3644" s="111" t="str">
        <f t="shared" si="797"/>
        <v/>
      </c>
      <c r="Y3644" s="114" t="str">
        <f t="shared" si="801"/>
        <v/>
      </c>
      <c r="Z3644" s="111" t="str">
        <f>IF(X3644="", "", X3644-SUM($Z$11:$Z3643))</f>
        <v/>
      </c>
      <c r="AA3644" s="111" t="str">
        <f>IF($Y3644="", "", $Y3644-SUM($AA$11:$AA3643))</f>
        <v/>
      </c>
      <c r="AB3644" s="111" t="str">
        <f t="shared" si="802"/>
        <v/>
      </c>
      <c r="AC3644" s="121" t="str">
        <f t="shared" si="798"/>
        <v/>
      </c>
      <c r="AD3644" s="122" t="str">
        <f t="shared" si="799"/>
        <v/>
      </c>
      <c r="AE3644" s="123" t="str">
        <f t="shared" si="803"/>
        <v/>
      </c>
      <c r="AG3644" s="150" t="str">
        <f t="shared" si="800"/>
        <v/>
      </c>
    </row>
    <row r="3645" spans="1:33" x14ac:dyDescent="0.25">
      <c r="A3645" s="56"/>
      <c r="B3645" s="70"/>
      <c r="C3645" s="76"/>
      <c r="D3645" s="73"/>
      <c r="E3645" s="79"/>
      <c r="F3645" s="56"/>
      <c r="G3645" s="13" t="str">
        <f t="shared" si="791"/>
        <v/>
      </c>
      <c r="H3645" s="56"/>
      <c r="K3645" s="128"/>
      <c r="L3645" s="128"/>
      <c r="M3645" s="128"/>
      <c r="N3645" s="84" t="str">
        <f t="shared" si="792"/>
        <v/>
      </c>
      <c r="O3645" s="128"/>
      <c r="P3645" s="84" t="str">
        <f t="shared" si="793"/>
        <v/>
      </c>
      <c r="Q3645" s="84" t="str">
        <f t="shared" si="790"/>
        <v/>
      </c>
      <c r="R3645" s="84" t="str">
        <f t="shared" si="794"/>
        <v/>
      </c>
      <c r="S3645" s="84" t="str">
        <f t="shared" si="795"/>
        <v/>
      </c>
      <c r="U3645" s="84" t="str">
        <f t="shared" si="796"/>
        <v/>
      </c>
      <c r="W3645" s="108" t="str">
        <f>IF($N3645="", "", SUM($D$11:$D3645))</f>
        <v/>
      </c>
      <c r="X3645" s="111" t="str">
        <f t="shared" si="797"/>
        <v/>
      </c>
      <c r="Y3645" s="114" t="str">
        <f t="shared" si="801"/>
        <v/>
      </c>
      <c r="Z3645" s="111" t="str">
        <f>IF(X3645="", "", X3645-SUM($Z$11:$Z3644))</f>
        <v/>
      </c>
      <c r="AA3645" s="111" t="str">
        <f>IF($Y3645="", "", $Y3645-SUM($AA$11:$AA3644))</f>
        <v/>
      </c>
      <c r="AB3645" s="111" t="str">
        <f t="shared" si="802"/>
        <v/>
      </c>
      <c r="AC3645" s="121" t="str">
        <f t="shared" si="798"/>
        <v/>
      </c>
      <c r="AD3645" s="122" t="str">
        <f t="shared" si="799"/>
        <v/>
      </c>
      <c r="AE3645" s="123" t="str">
        <f t="shared" si="803"/>
        <v/>
      </c>
      <c r="AG3645" s="150" t="str">
        <f t="shared" si="800"/>
        <v/>
      </c>
    </row>
    <row r="3646" spans="1:33" x14ac:dyDescent="0.25">
      <c r="A3646" s="56"/>
      <c r="B3646" s="70"/>
      <c r="C3646" s="76"/>
      <c r="D3646" s="73"/>
      <c r="E3646" s="79"/>
      <c r="F3646" s="56"/>
      <c r="G3646" s="13" t="str">
        <f t="shared" si="791"/>
        <v/>
      </c>
      <c r="H3646" s="56"/>
      <c r="K3646" s="128"/>
      <c r="L3646" s="128"/>
      <c r="M3646" s="128"/>
      <c r="N3646" s="84" t="str">
        <f t="shared" si="792"/>
        <v/>
      </c>
      <c r="O3646" s="128"/>
      <c r="P3646" s="84" t="str">
        <f t="shared" si="793"/>
        <v/>
      </c>
      <c r="Q3646" s="84" t="str">
        <f t="shared" si="790"/>
        <v/>
      </c>
      <c r="R3646" s="84" t="str">
        <f t="shared" si="794"/>
        <v/>
      </c>
      <c r="S3646" s="84" t="str">
        <f t="shared" si="795"/>
        <v/>
      </c>
      <c r="U3646" s="84" t="str">
        <f t="shared" si="796"/>
        <v/>
      </c>
      <c r="W3646" s="108" t="str">
        <f>IF($N3646="", "", SUM($D$11:$D3646))</f>
        <v/>
      </c>
      <c r="X3646" s="111" t="str">
        <f t="shared" si="797"/>
        <v/>
      </c>
      <c r="Y3646" s="114" t="str">
        <f t="shared" si="801"/>
        <v/>
      </c>
      <c r="Z3646" s="111" t="str">
        <f>IF(X3646="", "", X3646-SUM($Z$11:$Z3645))</f>
        <v/>
      </c>
      <c r="AA3646" s="111" t="str">
        <f>IF($Y3646="", "", $Y3646-SUM($AA$11:$AA3645))</f>
        <v/>
      </c>
      <c r="AB3646" s="111" t="str">
        <f t="shared" si="802"/>
        <v/>
      </c>
      <c r="AC3646" s="121" t="str">
        <f t="shared" si="798"/>
        <v/>
      </c>
      <c r="AD3646" s="122" t="str">
        <f t="shared" si="799"/>
        <v/>
      </c>
      <c r="AE3646" s="123" t="str">
        <f t="shared" si="803"/>
        <v/>
      </c>
      <c r="AG3646" s="150" t="str">
        <f t="shared" si="800"/>
        <v/>
      </c>
    </row>
    <row r="3647" spans="1:33" x14ac:dyDescent="0.25">
      <c r="A3647" s="56"/>
      <c r="B3647" s="70"/>
      <c r="C3647" s="76"/>
      <c r="D3647" s="73"/>
      <c r="E3647" s="79"/>
      <c r="F3647" s="56"/>
      <c r="G3647" s="13" t="str">
        <f t="shared" si="791"/>
        <v/>
      </c>
      <c r="H3647" s="56"/>
      <c r="K3647" s="128"/>
      <c r="L3647" s="128"/>
      <c r="M3647" s="128"/>
      <c r="N3647" s="84" t="str">
        <f t="shared" si="792"/>
        <v/>
      </c>
      <c r="O3647" s="128"/>
      <c r="P3647" s="84" t="str">
        <f t="shared" si="793"/>
        <v/>
      </c>
      <c r="Q3647" s="84" t="str">
        <f t="shared" si="790"/>
        <v/>
      </c>
      <c r="R3647" s="84" t="str">
        <f t="shared" si="794"/>
        <v/>
      </c>
      <c r="S3647" s="84" t="str">
        <f t="shared" si="795"/>
        <v/>
      </c>
      <c r="U3647" s="84" t="str">
        <f t="shared" si="796"/>
        <v/>
      </c>
      <c r="W3647" s="108" t="str">
        <f>IF($N3647="", "", SUM($D$11:$D3647))</f>
        <v/>
      </c>
      <c r="X3647" s="111" t="str">
        <f t="shared" si="797"/>
        <v/>
      </c>
      <c r="Y3647" s="114" t="str">
        <f t="shared" si="801"/>
        <v/>
      </c>
      <c r="Z3647" s="111" t="str">
        <f>IF(X3647="", "", X3647-SUM($Z$11:$Z3646))</f>
        <v/>
      </c>
      <c r="AA3647" s="111" t="str">
        <f>IF($Y3647="", "", $Y3647-SUM($AA$11:$AA3646))</f>
        <v/>
      </c>
      <c r="AB3647" s="111" t="str">
        <f t="shared" si="802"/>
        <v/>
      </c>
      <c r="AC3647" s="121" t="str">
        <f t="shared" si="798"/>
        <v/>
      </c>
      <c r="AD3647" s="122" t="str">
        <f t="shared" si="799"/>
        <v/>
      </c>
      <c r="AE3647" s="123" t="str">
        <f t="shared" si="803"/>
        <v/>
      </c>
      <c r="AG3647" s="150" t="str">
        <f t="shared" si="800"/>
        <v/>
      </c>
    </row>
    <row r="3648" spans="1:33" x14ac:dyDescent="0.25">
      <c r="A3648" s="56"/>
      <c r="B3648" s="70"/>
      <c r="C3648" s="76"/>
      <c r="D3648" s="73"/>
      <c r="E3648" s="79"/>
      <c r="F3648" s="56"/>
      <c r="G3648" s="13" t="str">
        <f t="shared" si="791"/>
        <v/>
      </c>
      <c r="H3648" s="56"/>
      <c r="K3648" s="128"/>
      <c r="L3648" s="128"/>
      <c r="M3648" s="128"/>
      <c r="N3648" s="84" t="str">
        <f t="shared" si="792"/>
        <v/>
      </c>
      <c r="O3648" s="128"/>
      <c r="P3648" s="84" t="str">
        <f t="shared" si="793"/>
        <v/>
      </c>
      <c r="Q3648" s="84" t="str">
        <f t="shared" si="790"/>
        <v/>
      </c>
      <c r="R3648" s="84" t="str">
        <f t="shared" si="794"/>
        <v/>
      </c>
      <c r="S3648" s="84" t="str">
        <f t="shared" si="795"/>
        <v/>
      </c>
      <c r="U3648" s="84" t="str">
        <f t="shared" si="796"/>
        <v/>
      </c>
      <c r="W3648" s="108" t="str">
        <f>IF($N3648="", "", SUM($D$11:$D3648))</f>
        <v/>
      </c>
      <c r="X3648" s="111" t="str">
        <f t="shared" si="797"/>
        <v/>
      </c>
      <c r="Y3648" s="114" t="str">
        <f t="shared" si="801"/>
        <v/>
      </c>
      <c r="Z3648" s="111" t="str">
        <f>IF(X3648="", "", X3648-SUM($Z$11:$Z3647))</f>
        <v/>
      </c>
      <c r="AA3648" s="111" t="str">
        <f>IF($Y3648="", "", $Y3648-SUM($AA$11:$AA3647))</f>
        <v/>
      </c>
      <c r="AB3648" s="111" t="str">
        <f t="shared" si="802"/>
        <v/>
      </c>
      <c r="AC3648" s="121" t="str">
        <f t="shared" si="798"/>
        <v/>
      </c>
      <c r="AD3648" s="122" t="str">
        <f t="shared" si="799"/>
        <v/>
      </c>
      <c r="AE3648" s="123" t="str">
        <f t="shared" si="803"/>
        <v/>
      </c>
      <c r="AG3648" s="150" t="str">
        <f t="shared" si="800"/>
        <v/>
      </c>
    </row>
    <row r="3649" spans="1:33" x14ac:dyDescent="0.25">
      <c r="A3649" s="56"/>
      <c r="B3649" s="70"/>
      <c r="C3649" s="76"/>
      <c r="D3649" s="73"/>
      <c r="E3649" s="79"/>
      <c r="F3649" s="56"/>
      <c r="G3649" s="13" t="str">
        <f t="shared" si="791"/>
        <v/>
      </c>
      <c r="H3649" s="56"/>
      <c r="K3649" s="128"/>
      <c r="L3649" s="128"/>
      <c r="M3649" s="128"/>
      <c r="N3649" s="84" t="str">
        <f t="shared" si="792"/>
        <v/>
      </c>
      <c r="O3649" s="128"/>
      <c r="P3649" s="84" t="str">
        <f t="shared" si="793"/>
        <v/>
      </c>
      <c r="Q3649" s="84" t="str">
        <f t="shared" si="790"/>
        <v/>
      </c>
      <c r="R3649" s="84" t="str">
        <f t="shared" si="794"/>
        <v/>
      </c>
      <c r="S3649" s="84" t="str">
        <f t="shared" si="795"/>
        <v/>
      </c>
      <c r="U3649" s="84" t="str">
        <f t="shared" si="796"/>
        <v/>
      </c>
      <c r="W3649" s="108" t="str">
        <f>IF($N3649="", "", SUM($D$11:$D3649))</f>
        <v/>
      </c>
      <c r="X3649" s="111" t="str">
        <f t="shared" si="797"/>
        <v/>
      </c>
      <c r="Y3649" s="114" t="str">
        <f t="shared" si="801"/>
        <v/>
      </c>
      <c r="Z3649" s="111" t="str">
        <f>IF(X3649="", "", X3649-SUM($Z$11:$Z3648))</f>
        <v/>
      </c>
      <c r="AA3649" s="111" t="str">
        <f>IF($Y3649="", "", $Y3649-SUM($AA$11:$AA3648))</f>
        <v/>
      </c>
      <c r="AB3649" s="111" t="str">
        <f t="shared" si="802"/>
        <v/>
      </c>
      <c r="AC3649" s="121" t="str">
        <f t="shared" si="798"/>
        <v/>
      </c>
      <c r="AD3649" s="122" t="str">
        <f t="shared" si="799"/>
        <v/>
      </c>
      <c r="AE3649" s="123" t="str">
        <f t="shared" si="803"/>
        <v/>
      </c>
      <c r="AG3649" s="150" t="str">
        <f t="shared" si="800"/>
        <v/>
      </c>
    </row>
    <row r="3650" spans="1:33" x14ac:dyDescent="0.25">
      <c r="A3650" s="56"/>
      <c r="B3650" s="70"/>
      <c r="C3650" s="76"/>
      <c r="D3650" s="73"/>
      <c r="E3650" s="79"/>
      <c r="F3650" s="56"/>
      <c r="G3650" s="13" t="str">
        <f t="shared" si="791"/>
        <v/>
      </c>
      <c r="H3650" s="56"/>
      <c r="K3650" s="128"/>
      <c r="L3650" s="128"/>
      <c r="M3650" s="128"/>
      <c r="N3650" s="84" t="str">
        <f t="shared" si="792"/>
        <v/>
      </c>
      <c r="O3650" s="128"/>
      <c r="P3650" s="84" t="str">
        <f t="shared" si="793"/>
        <v/>
      </c>
      <c r="Q3650" s="84" t="str">
        <f t="shared" si="790"/>
        <v/>
      </c>
      <c r="R3650" s="84" t="str">
        <f t="shared" si="794"/>
        <v/>
      </c>
      <c r="S3650" s="84" t="str">
        <f t="shared" si="795"/>
        <v/>
      </c>
      <c r="U3650" s="84" t="str">
        <f t="shared" si="796"/>
        <v/>
      </c>
      <c r="W3650" s="108" t="str">
        <f>IF($N3650="", "", SUM($D$11:$D3650))</f>
        <v/>
      </c>
      <c r="X3650" s="111" t="str">
        <f t="shared" si="797"/>
        <v/>
      </c>
      <c r="Y3650" s="114" t="str">
        <f t="shared" si="801"/>
        <v/>
      </c>
      <c r="Z3650" s="111" t="str">
        <f>IF(X3650="", "", X3650-SUM($Z$11:$Z3649))</f>
        <v/>
      </c>
      <c r="AA3650" s="111" t="str">
        <f>IF($Y3650="", "", $Y3650-SUM($AA$11:$AA3649))</f>
        <v/>
      </c>
      <c r="AB3650" s="111" t="str">
        <f t="shared" si="802"/>
        <v/>
      </c>
      <c r="AC3650" s="121" t="str">
        <f t="shared" si="798"/>
        <v/>
      </c>
      <c r="AD3650" s="122" t="str">
        <f t="shared" si="799"/>
        <v/>
      </c>
      <c r="AE3650" s="123" t="str">
        <f t="shared" si="803"/>
        <v/>
      </c>
      <c r="AG3650" s="150" t="str">
        <f t="shared" si="800"/>
        <v/>
      </c>
    </row>
    <row r="3651" spans="1:33" x14ac:dyDescent="0.25">
      <c r="A3651" s="56"/>
      <c r="B3651" s="70"/>
      <c r="C3651" s="76"/>
      <c r="D3651" s="73"/>
      <c r="E3651" s="79"/>
      <c r="F3651" s="56"/>
      <c r="G3651" s="13" t="str">
        <f t="shared" si="791"/>
        <v/>
      </c>
      <c r="H3651" s="56"/>
      <c r="K3651" s="128"/>
      <c r="L3651" s="128"/>
      <c r="M3651" s="128"/>
      <c r="N3651" s="84" t="str">
        <f t="shared" si="792"/>
        <v/>
      </c>
      <c r="O3651" s="128"/>
      <c r="P3651" s="84" t="str">
        <f t="shared" si="793"/>
        <v/>
      </c>
      <c r="Q3651" s="84" t="str">
        <f t="shared" si="790"/>
        <v/>
      </c>
      <c r="R3651" s="84" t="str">
        <f t="shared" si="794"/>
        <v/>
      </c>
      <c r="S3651" s="84" t="str">
        <f t="shared" si="795"/>
        <v/>
      </c>
      <c r="U3651" s="84" t="str">
        <f t="shared" si="796"/>
        <v/>
      </c>
      <c r="W3651" s="108" t="str">
        <f>IF($N3651="", "", SUM($D$11:$D3651))</f>
        <v/>
      </c>
      <c r="X3651" s="111" t="str">
        <f t="shared" si="797"/>
        <v/>
      </c>
      <c r="Y3651" s="114" t="str">
        <f t="shared" si="801"/>
        <v/>
      </c>
      <c r="Z3651" s="111" t="str">
        <f>IF(X3651="", "", X3651-SUM($Z$11:$Z3650))</f>
        <v/>
      </c>
      <c r="AA3651" s="111" t="str">
        <f>IF($Y3651="", "", $Y3651-SUM($AA$11:$AA3650))</f>
        <v/>
      </c>
      <c r="AB3651" s="111" t="str">
        <f t="shared" si="802"/>
        <v/>
      </c>
      <c r="AC3651" s="121" t="str">
        <f t="shared" si="798"/>
        <v/>
      </c>
      <c r="AD3651" s="122" t="str">
        <f t="shared" si="799"/>
        <v/>
      </c>
      <c r="AE3651" s="123" t="str">
        <f t="shared" si="803"/>
        <v/>
      </c>
      <c r="AG3651" s="150" t="str">
        <f t="shared" si="800"/>
        <v/>
      </c>
    </row>
    <row r="3652" spans="1:33" x14ac:dyDescent="0.25">
      <c r="A3652" s="56"/>
      <c r="B3652" s="70"/>
      <c r="C3652" s="76"/>
      <c r="D3652" s="73"/>
      <c r="E3652" s="79"/>
      <c r="F3652" s="56"/>
      <c r="G3652" s="13" t="str">
        <f t="shared" si="791"/>
        <v/>
      </c>
      <c r="H3652" s="56"/>
      <c r="K3652" s="128"/>
      <c r="L3652" s="128"/>
      <c r="M3652" s="128"/>
      <c r="N3652" s="84" t="str">
        <f t="shared" si="792"/>
        <v/>
      </c>
      <c r="O3652" s="128"/>
      <c r="P3652" s="84" t="str">
        <f t="shared" si="793"/>
        <v/>
      </c>
      <c r="Q3652" s="84" t="str">
        <f t="shared" si="790"/>
        <v/>
      </c>
      <c r="R3652" s="84" t="str">
        <f t="shared" si="794"/>
        <v/>
      </c>
      <c r="S3652" s="84" t="str">
        <f t="shared" si="795"/>
        <v/>
      </c>
      <c r="U3652" s="84" t="str">
        <f t="shared" si="796"/>
        <v/>
      </c>
      <c r="W3652" s="108" t="str">
        <f>IF($N3652="", "", SUM($D$11:$D3652))</f>
        <v/>
      </c>
      <c r="X3652" s="111" t="str">
        <f t="shared" si="797"/>
        <v/>
      </c>
      <c r="Y3652" s="114" t="str">
        <f t="shared" si="801"/>
        <v/>
      </c>
      <c r="Z3652" s="111" t="str">
        <f>IF(X3652="", "", X3652-SUM($Z$11:$Z3651))</f>
        <v/>
      </c>
      <c r="AA3652" s="111" t="str">
        <f>IF($Y3652="", "", $Y3652-SUM($AA$11:$AA3651))</f>
        <v/>
      </c>
      <c r="AB3652" s="111" t="str">
        <f t="shared" si="802"/>
        <v/>
      </c>
      <c r="AC3652" s="121" t="str">
        <f t="shared" si="798"/>
        <v/>
      </c>
      <c r="AD3652" s="122" t="str">
        <f t="shared" si="799"/>
        <v/>
      </c>
      <c r="AE3652" s="123" t="str">
        <f t="shared" si="803"/>
        <v/>
      </c>
      <c r="AG3652" s="150" t="str">
        <f t="shared" si="800"/>
        <v/>
      </c>
    </row>
    <row r="3653" spans="1:33" x14ac:dyDescent="0.25">
      <c r="A3653" s="56"/>
      <c r="B3653" s="70"/>
      <c r="C3653" s="76"/>
      <c r="D3653" s="73"/>
      <c r="E3653" s="79"/>
      <c r="F3653" s="56"/>
      <c r="G3653" s="13" t="str">
        <f t="shared" si="791"/>
        <v/>
      </c>
      <c r="H3653" s="56"/>
      <c r="K3653" s="128"/>
      <c r="L3653" s="128"/>
      <c r="M3653" s="128"/>
      <c r="N3653" s="84" t="str">
        <f t="shared" si="792"/>
        <v/>
      </c>
      <c r="O3653" s="128"/>
      <c r="P3653" s="84" t="str">
        <f t="shared" si="793"/>
        <v/>
      </c>
      <c r="Q3653" s="84" t="str">
        <f t="shared" si="790"/>
        <v/>
      </c>
      <c r="R3653" s="84" t="str">
        <f t="shared" si="794"/>
        <v/>
      </c>
      <c r="S3653" s="84" t="str">
        <f t="shared" si="795"/>
        <v/>
      </c>
      <c r="U3653" s="84" t="str">
        <f t="shared" si="796"/>
        <v/>
      </c>
      <c r="W3653" s="108" t="str">
        <f>IF($N3653="", "", SUM($D$11:$D3653))</f>
        <v/>
      </c>
      <c r="X3653" s="111" t="str">
        <f t="shared" si="797"/>
        <v/>
      </c>
      <c r="Y3653" s="114" t="str">
        <f t="shared" si="801"/>
        <v/>
      </c>
      <c r="Z3653" s="111" t="str">
        <f>IF(X3653="", "", X3653-SUM($Z$11:$Z3652))</f>
        <v/>
      </c>
      <c r="AA3653" s="111" t="str">
        <f>IF($Y3653="", "", $Y3653-SUM($AA$11:$AA3652))</f>
        <v/>
      </c>
      <c r="AB3653" s="111" t="str">
        <f t="shared" si="802"/>
        <v/>
      </c>
      <c r="AC3653" s="121" t="str">
        <f t="shared" si="798"/>
        <v/>
      </c>
      <c r="AD3653" s="122" t="str">
        <f t="shared" si="799"/>
        <v/>
      </c>
      <c r="AE3653" s="123" t="str">
        <f t="shared" si="803"/>
        <v/>
      </c>
      <c r="AG3653" s="150" t="str">
        <f t="shared" si="800"/>
        <v/>
      </c>
    </row>
    <row r="3654" spans="1:33" x14ac:dyDescent="0.25">
      <c r="A3654" s="56"/>
      <c r="B3654" s="70"/>
      <c r="C3654" s="76"/>
      <c r="D3654" s="73"/>
      <c r="E3654" s="79"/>
      <c r="F3654" s="56"/>
      <c r="G3654" s="13" t="str">
        <f t="shared" si="791"/>
        <v/>
      </c>
      <c r="H3654" s="56"/>
      <c r="K3654" s="128"/>
      <c r="L3654" s="128"/>
      <c r="M3654" s="128"/>
      <c r="N3654" s="84" t="str">
        <f t="shared" si="792"/>
        <v/>
      </c>
      <c r="O3654" s="128"/>
      <c r="P3654" s="84" t="str">
        <f t="shared" si="793"/>
        <v/>
      </c>
      <c r="Q3654" s="84" t="str">
        <f t="shared" si="790"/>
        <v/>
      </c>
      <c r="R3654" s="84" t="str">
        <f t="shared" si="794"/>
        <v/>
      </c>
      <c r="S3654" s="84" t="str">
        <f t="shared" si="795"/>
        <v/>
      </c>
      <c r="U3654" s="84" t="str">
        <f t="shared" si="796"/>
        <v/>
      </c>
      <c r="W3654" s="108" t="str">
        <f>IF($N3654="", "", SUM($D$11:$D3654))</f>
        <v/>
      </c>
      <c r="X3654" s="111" t="str">
        <f t="shared" si="797"/>
        <v/>
      </c>
      <c r="Y3654" s="114" t="str">
        <f t="shared" si="801"/>
        <v/>
      </c>
      <c r="Z3654" s="111" t="str">
        <f>IF(X3654="", "", X3654-SUM($Z$11:$Z3653))</f>
        <v/>
      </c>
      <c r="AA3654" s="111" t="str">
        <f>IF($Y3654="", "", $Y3654-SUM($AA$11:$AA3653))</f>
        <v/>
      </c>
      <c r="AB3654" s="111" t="str">
        <f t="shared" si="802"/>
        <v/>
      </c>
      <c r="AC3654" s="121" t="str">
        <f t="shared" si="798"/>
        <v/>
      </c>
      <c r="AD3654" s="122" t="str">
        <f t="shared" si="799"/>
        <v/>
      </c>
      <c r="AE3654" s="123" t="str">
        <f t="shared" si="803"/>
        <v/>
      </c>
      <c r="AG3654" s="150" t="str">
        <f t="shared" si="800"/>
        <v/>
      </c>
    </row>
    <row r="3655" spans="1:33" x14ac:dyDescent="0.25">
      <c r="A3655" s="56"/>
      <c r="B3655" s="70"/>
      <c r="C3655" s="76"/>
      <c r="D3655" s="73"/>
      <c r="E3655" s="79"/>
      <c r="F3655" s="56"/>
      <c r="G3655" s="13" t="str">
        <f t="shared" si="791"/>
        <v/>
      </c>
      <c r="H3655" s="56"/>
      <c r="K3655" s="128"/>
      <c r="L3655" s="128"/>
      <c r="M3655" s="128"/>
      <c r="N3655" s="84" t="str">
        <f t="shared" si="792"/>
        <v/>
      </c>
      <c r="O3655" s="128"/>
      <c r="P3655" s="84" t="str">
        <f t="shared" si="793"/>
        <v/>
      </c>
      <c r="Q3655" s="84" t="str">
        <f t="shared" si="790"/>
        <v/>
      </c>
      <c r="R3655" s="84" t="str">
        <f t="shared" si="794"/>
        <v/>
      </c>
      <c r="S3655" s="84" t="str">
        <f t="shared" si="795"/>
        <v/>
      </c>
      <c r="U3655" s="84" t="str">
        <f t="shared" si="796"/>
        <v/>
      </c>
      <c r="W3655" s="108" t="str">
        <f>IF($N3655="", "", SUM($D$11:$D3655))</f>
        <v/>
      </c>
      <c r="X3655" s="111" t="str">
        <f t="shared" si="797"/>
        <v/>
      </c>
      <c r="Y3655" s="114" t="str">
        <f t="shared" si="801"/>
        <v/>
      </c>
      <c r="Z3655" s="111" t="str">
        <f>IF(X3655="", "", X3655-SUM($Z$11:$Z3654))</f>
        <v/>
      </c>
      <c r="AA3655" s="111" t="str">
        <f>IF($Y3655="", "", $Y3655-SUM($AA$11:$AA3654))</f>
        <v/>
      </c>
      <c r="AB3655" s="111" t="str">
        <f t="shared" si="802"/>
        <v/>
      </c>
      <c r="AC3655" s="121" t="str">
        <f t="shared" si="798"/>
        <v/>
      </c>
      <c r="AD3655" s="122" t="str">
        <f t="shared" si="799"/>
        <v/>
      </c>
      <c r="AE3655" s="123" t="str">
        <f t="shared" si="803"/>
        <v/>
      </c>
      <c r="AG3655" s="150" t="str">
        <f t="shared" si="800"/>
        <v/>
      </c>
    </row>
    <row r="3656" spans="1:33" x14ac:dyDescent="0.25">
      <c r="A3656" s="56"/>
      <c r="B3656" s="70"/>
      <c r="C3656" s="76"/>
      <c r="D3656" s="73"/>
      <c r="E3656" s="79"/>
      <c r="F3656" s="56"/>
      <c r="G3656" s="13" t="str">
        <f t="shared" si="791"/>
        <v/>
      </c>
      <c r="H3656" s="56"/>
      <c r="K3656" s="128"/>
      <c r="L3656" s="128"/>
      <c r="M3656" s="128"/>
      <c r="N3656" s="84" t="str">
        <f t="shared" si="792"/>
        <v/>
      </c>
      <c r="O3656" s="128"/>
      <c r="P3656" s="84" t="str">
        <f t="shared" si="793"/>
        <v/>
      </c>
      <c r="Q3656" s="84" t="str">
        <f t="shared" si="790"/>
        <v/>
      </c>
      <c r="R3656" s="84" t="str">
        <f t="shared" si="794"/>
        <v/>
      </c>
      <c r="S3656" s="84" t="str">
        <f t="shared" si="795"/>
        <v/>
      </c>
      <c r="U3656" s="84" t="str">
        <f t="shared" si="796"/>
        <v/>
      </c>
      <c r="W3656" s="108" t="str">
        <f>IF($N3656="", "", SUM($D$11:$D3656))</f>
        <v/>
      </c>
      <c r="X3656" s="111" t="str">
        <f t="shared" si="797"/>
        <v/>
      </c>
      <c r="Y3656" s="114" t="str">
        <f t="shared" si="801"/>
        <v/>
      </c>
      <c r="Z3656" s="111" t="str">
        <f>IF(X3656="", "", X3656-SUM($Z$11:$Z3655))</f>
        <v/>
      </c>
      <c r="AA3656" s="111" t="str">
        <f>IF($Y3656="", "", $Y3656-SUM($AA$11:$AA3655))</f>
        <v/>
      </c>
      <c r="AB3656" s="111" t="str">
        <f t="shared" si="802"/>
        <v/>
      </c>
      <c r="AC3656" s="121" t="str">
        <f t="shared" si="798"/>
        <v/>
      </c>
      <c r="AD3656" s="122" t="str">
        <f t="shared" si="799"/>
        <v/>
      </c>
      <c r="AE3656" s="123" t="str">
        <f t="shared" si="803"/>
        <v/>
      </c>
      <c r="AG3656" s="150" t="str">
        <f t="shared" si="800"/>
        <v/>
      </c>
    </row>
    <row r="3657" spans="1:33" x14ac:dyDescent="0.25">
      <c r="A3657" s="56"/>
      <c r="B3657" s="70"/>
      <c r="C3657" s="76"/>
      <c r="D3657" s="73"/>
      <c r="E3657" s="79"/>
      <c r="F3657" s="56"/>
      <c r="G3657" s="13" t="str">
        <f t="shared" si="791"/>
        <v/>
      </c>
      <c r="H3657" s="56"/>
      <c r="K3657" s="128"/>
      <c r="L3657" s="128"/>
      <c r="M3657" s="128"/>
      <c r="N3657" s="84" t="str">
        <f t="shared" si="792"/>
        <v/>
      </c>
      <c r="O3657" s="128"/>
      <c r="P3657" s="84" t="str">
        <f t="shared" si="793"/>
        <v/>
      </c>
      <c r="Q3657" s="84" t="str">
        <f t="shared" si="790"/>
        <v/>
      </c>
      <c r="R3657" s="84" t="str">
        <f t="shared" si="794"/>
        <v/>
      </c>
      <c r="S3657" s="84" t="str">
        <f t="shared" si="795"/>
        <v/>
      </c>
      <c r="U3657" s="84" t="str">
        <f t="shared" si="796"/>
        <v/>
      </c>
      <c r="W3657" s="108" t="str">
        <f>IF($N3657="", "", SUM($D$11:$D3657))</f>
        <v/>
      </c>
      <c r="X3657" s="111" t="str">
        <f t="shared" si="797"/>
        <v/>
      </c>
      <c r="Y3657" s="114" t="str">
        <f t="shared" si="801"/>
        <v/>
      </c>
      <c r="Z3657" s="111" t="str">
        <f>IF(X3657="", "", X3657-SUM($Z$11:$Z3656))</f>
        <v/>
      </c>
      <c r="AA3657" s="111" t="str">
        <f>IF($Y3657="", "", $Y3657-SUM($AA$11:$AA3656))</f>
        <v/>
      </c>
      <c r="AB3657" s="111" t="str">
        <f t="shared" si="802"/>
        <v/>
      </c>
      <c r="AC3657" s="121" t="str">
        <f t="shared" si="798"/>
        <v/>
      </c>
      <c r="AD3657" s="122" t="str">
        <f t="shared" si="799"/>
        <v/>
      </c>
      <c r="AE3657" s="123" t="str">
        <f t="shared" si="803"/>
        <v/>
      </c>
      <c r="AG3657" s="150" t="str">
        <f t="shared" si="800"/>
        <v/>
      </c>
    </row>
    <row r="3658" spans="1:33" x14ac:dyDescent="0.25">
      <c r="A3658" s="56"/>
      <c r="B3658" s="70"/>
      <c r="C3658" s="76"/>
      <c r="D3658" s="73"/>
      <c r="E3658" s="79"/>
      <c r="F3658" s="56"/>
      <c r="G3658" s="13" t="str">
        <f t="shared" si="791"/>
        <v/>
      </c>
      <c r="H3658" s="56"/>
      <c r="K3658" s="128"/>
      <c r="L3658" s="128"/>
      <c r="M3658" s="128"/>
      <c r="N3658" s="84" t="str">
        <f t="shared" si="792"/>
        <v/>
      </c>
      <c r="O3658" s="128"/>
      <c r="P3658" s="84" t="str">
        <f t="shared" si="793"/>
        <v/>
      </c>
      <c r="Q3658" s="84" t="str">
        <f t="shared" si="790"/>
        <v/>
      </c>
      <c r="R3658" s="84" t="str">
        <f t="shared" si="794"/>
        <v/>
      </c>
      <c r="S3658" s="84" t="str">
        <f t="shared" si="795"/>
        <v/>
      </c>
      <c r="U3658" s="84" t="str">
        <f t="shared" si="796"/>
        <v/>
      </c>
      <c r="W3658" s="108" t="str">
        <f>IF($N3658="", "", SUM($D$11:$D3658))</f>
        <v/>
      </c>
      <c r="X3658" s="111" t="str">
        <f t="shared" si="797"/>
        <v/>
      </c>
      <c r="Y3658" s="114" t="str">
        <f t="shared" si="801"/>
        <v/>
      </c>
      <c r="Z3658" s="111" t="str">
        <f>IF(X3658="", "", X3658-SUM($Z$11:$Z3657))</f>
        <v/>
      </c>
      <c r="AA3658" s="111" t="str">
        <f>IF($Y3658="", "", $Y3658-SUM($AA$11:$AA3657))</f>
        <v/>
      </c>
      <c r="AB3658" s="111" t="str">
        <f t="shared" si="802"/>
        <v/>
      </c>
      <c r="AC3658" s="121" t="str">
        <f t="shared" si="798"/>
        <v/>
      </c>
      <c r="AD3658" s="122" t="str">
        <f t="shared" si="799"/>
        <v/>
      </c>
      <c r="AE3658" s="123" t="str">
        <f t="shared" si="803"/>
        <v/>
      </c>
      <c r="AG3658" s="150" t="str">
        <f t="shared" si="800"/>
        <v/>
      </c>
    </row>
    <row r="3659" spans="1:33" x14ac:dyDescent="0.25">
      <c r="A3659" s="56"/>
      <c r="B3659" s="70"/>
      <c r="C3659" s="76"/>
      <c r="D3659" s="73"/>
      <c r="E3659" s="79"/>
      <c r="F3659" s="56"/>
      <c r="G3659" s="13" t="str">
        <f t="shared" si="791"/>
        <v/>
      </c>
      <c r="H3659" s="56"/>
      <c r="K3659" s="128"/>
      <c r="L3659" s="128"/>
      <c r="M3659" s="128"/>
      <c r="N3659" s="84" t="str">
        <f t="shared" si="792"/>
        <v/>
      </c>
      <c r="O3659" s="128"/>
      <c r="P3659" s="84" t="str">
        <f t="shared" si="793"/>
        <v/>
      </c>
      <c r="Q3659" s="84" t="str">
        <f t="shared" ref="Q3659:Q3722" si="804">IF($N3659="", "", IF(AND(Q$5="X", C3659=""), $N$6, IF(AND(NOT(C3659=""), COUNTIF(L$11:L$17, C3659)=0), $N$7, "")))</f>
        <v/>
      </c>
      <c r="R3659" s="84" t="str">
        <f t="shared" si="794"/>
        <v/>
      </c>
      <c r="S3659" s="84" t="str">
        <f t="shared" si="795"/>
        <v/>
      </c>
      <c r="U3659" s="84" t="str">
        <f t="shared" si="796"/>
        <v/>
      </c>
      <c r="W3659" s="108" t="str">
        <f>IF($N3659="", "", SUM($D$11:$D3659))</f>
        <v/>
      </c>
      <c r="X3659" s="111" t="str">
        <f t="shared" si="797"/>
        <v/>
      </c>
      <c r="Y3659" s="114" t="str">
        <f t="shared" si="801"/>
        <v/>
      </c>
      <c r="Z3659" s="111" t="str">
        <f>IF(X3659="", "", X3659-SUM($Z$11:$Z3658))</f>
        <v/>
      </c>
      <c r="AA3659" s="111" t="str">
        <f>IF($Y3659="", "", $Y3659-SUM($AA$11:$AA3658))</f>
        <v/>
      </c>
      <c r="AB3659" s="111" t="str">
        <f t="shared" si="802"/>
        <v/>
      </c>
      <c r="AC3659" s="121" t="str">
        <f t="shared" si="798"/>
        <v/>
      </c>
      <c r="AD3659" s="122" t="str">
        <f t="shared" si="799"/>
        <v/>
      </c>
      <c r="AE3659" s="123" t="str">
        <f t="shared" si="803"/>
        <v/>
      </c>
      <c r="AG3659" s="150" t="str">
        <f t="shared" si="800"/>
        <v/>
      </c>
    </row>
    <row r="3660" spans="1:33" x14ac:dyDescent="0.25">
      <c r="A3660" s="56"/>
      <c r="B3660" s="70"/>
      <c r="C3660" s="76"/>
      <c r="D3660" s="73"/>
      <c r="E3660" s="79"/>
      <c r="F3660" s="56"/>
      <c r="G3660" s="13" t="str">
        <f t="shared" ref="G3660:G3723" si="805">IF($B3660="", "", TEXT($B3660, "mmm"))</f>
        <v/>
      </c>
      <c r="H3660" s="56"/>
      <c r="K3660" s="128"/>
      <c r="L3660" s="128"/>
      <c r="M3660" s="128"/>
      <c r="N3660" s="84" t="str">
        <f t="shared" ref="N3660:N3723" si="806">IF(COUNTIF($B3660:$E3660, "")=4, "", "X")</f>
        <v/>
      </c>
      <c r="O3660" s="128"/>
      <c r="P3660" s="84" t="str">
        <f t="shared" ref="P3660:P3723" si="807">IF($N3660="", "", IF(AND(P$5="X", B3660=""), $N$6, IFERROR(IF(AND(NOT(B3660=""), OR(ISNUMBER(B3660)=FALSE, B3660&lt;$L$2, B3660&gt;$L$3)), $N$7, ""), $N$7)))</f>
        <v/>
      </c>
      <c r="Q3660" s="84" t="str">
        <f t="shared" si="804"/>
        <v/>
      </c>
      <c r="R3660" s="84" t="str">
        <f t="shared" ref="R3660:R3723" si="808">IF($N3660="", "", IF(AND(R$5="X", D3660=""), $N$6, IF(AND(NOT(D3660=""), ISNUMBER(D3660)=FALSE), $N$7, "")))</f>
        <v/>
      </c>
      <c r="S3660" s="84" t="str">
        <f t="shared" ref="S3660:S3723" si="809">IF($N3660="", "", IF(AND(S$5="X", E3660=""), $N$6, ""))</f>
        <v/>
      </c>
      <c r="U3660" s="84" t="str">
        <f t="shared" ref="U3660:U3723" si="810">IF($B3660="", "", TEXT($B3660, "mmm yyyy"))</f>
        <v/>
      </c>
      <c r="W3660" s="108" t="str">
        <f>IF($N3660="", "", SUM($D$11:$D3660))</f>
        <v/>
      </c>
      <c r="X3660" s="111" t="str">
        <f t="shared" ref="X3660:X3723" si="811">IF(W3660="", "", IF(W3660&lt;=$X$4, W3660, $X$4))</f>
        <v/>
      </c>
      <c r="Y3660" s="114" t="str">
        <f t="shared" si="801"/>
        <v/>
      </c>
      <c r="Z3660" s="111" t="str">
        <f>IF(X3660="", "", X3660-SUM($Z$11:$Z3659))</f>
        <v/>
      </c>
      <c r="AA3660" s="111" t="str">
        <f>IF($Y3660="", "", $Y3660-SUM($AA$11:$AA3659))</f>
        <v/>
      </c>
      <c r="AB3660" s="111" t="str">
        <f t="shared" si="802"/>
        <v/>
      </c>
      <c r="AC3660" s="121" t="str">
        <f t="shared" ref="AC3660:AC3723" si="812">IF($N3660="", "", $Z3660*$AC$4)</f>
        <v/>
      </c>
      <c r="AD3660" s="122" t="str">
        <f t="shared" ref="AD3660:AD3723" si="813">IF($N3660="", "", $AA3660*$AC$5)</f>
        <v/>
      </c>
      <c r="AE3660" s="123" t="str">
        <f t="shared" si="803"/>
        <v/>
      </c>
      <c r="AG3660" s="150" t="str">
        <f t="shared" ref="AG3660:AG3723" si="814">IF(OR($U3660="", $C3660=""), "", CONCATENATE($C3660, " - ", $U3660))</f>
        <v/>
      </c>
    </row>
    <row r="3661" spans="1:33" x14ac:dyDescent="0.25">
      <c r="A3661" s="56"/>
      <c r="B3661" s="70"/>
      <c r="C3661" s="76"/>
      <c r="D3661" s="73"/>
      <c r="E3661" s="79"/>
      <c r="F3661" s="56"/>
      <c r="G3661" s="13" t="str">
        <f t="shared" si="805"/>
        <v/>
      </c>
      <c r="H3661" s="56"/>
      <c r="K3661" s="128"/>
      <c r="L3661" s="128"/>
      <c r="M3661" s="128"/>
      <c r="N3661" s="84" t="str">
        <f t="shared" si="806"/>
        <v/>
      </c>
      <c r="O3661" s="128"/>
      <c r="P3661" s="84" t="str">
        <f t="shared" si="807"/>
        <v/>
      </c>
      <c r="Q3661" s="84" t="str">
        <f t="shared" si="804"/>
        <v/>
      </c>
      <c r="R3661" s="84" t="str">
        <f t="shared" si="808"/>
        <v/>
      </c>
      <c r="S3661" s="84" t="str">
        <f t="shared" si="809"/>
        <v/>
      </c>
      <c r="U3661" s="84" t="str">
        <f t="shared" si="810"/>
        <v/>
      </c>
      <c r="W3661" s="108" t="str">
        <f>IF($N3661="", "", SUM($D$11:$D3661))</f>
        <v/>
      </c>
      <c r="X3661" s="111" t="str">
        <f t="shared" si="811"/>
        <v/>
      </c>
      <c r="Y3661" s="114" t="str">
        <f t="shared" si="801"/>
        <v/>
      </c>
      <c r="Z3661" s="111" t="str">
        <f>IF(X3661="", "", X3661-SUM($Z$11:$Z3660))</f>
        <v/>
      </c>
      <c r="AA3661" s="111" t="str">
        <f>IF($Y3661="", "", $Y3661-SUM($AA$11:$AA3660))</f>
        <v/>
      </c>
      <c r="AB3661" s="111" t="str">
        <f t="shared" si="802"/>
        <v/>
      </c>
      <c r="AC3661" s="121" t="str">
        <f t="shared" si="812"/>
        <v/>
      </c>
      <c r="AD3661" s="122" t="str">
        <f t="shared" si="813"/>
        <v/>
      </c>
      <c r="AE3661" s="123" t="str">
        <f t="shared" si="803"/>
        <v/>
      </c>
      <c r="AG3661" s="150" t="str">
        <f t="shared" si="814"/>
        <v/>
      </c>
    </row>
    <row r="3662" spans="1:33" x14ac:dyDescent="0.25">
      <c r="A3662" s="56"/>
      <c r="B3662" s="70"/>
      <c r="C3662" s="76"/>
      <c r="D3662" s="73"/>
      <c r="E3662" s="79"/>
      <c r="F3662" s="56"/>
      <c r="G3662" s="13" t="str">
        <f t="shared" si="805"/>
        <v/>
      </c>
      <c r="H3662" s="56"/>
      <c r="K3662" s="128"/>
      <c r="L3662" s="128"/>
      <c r="M3662" s="128"/>
      <c r="N3662" s="84" t="str">
        <f t="shared" si="806"/>
        <v/>
      </c>
      <c r="O3662" s="128"/>
      <c r="P3662" s="84" t="str">
        <f t="shared" si="807"/>
        <v/>
      </c>
      <c r="Q3662" s="84" t="str">
        <f t="shared" si="804"/>
        <v/>
      </c>
      <c r="R3662" s="84" t="str">
        <f t="shared" si="808"/>
        <v/>
      </c>
      <c r="S3662" s="84" t="str">
        <f t="shared" si="809"/>
        <v/>
      </c>
      <c r="U3662" s="84" t="str">
        <f t="shared" si="810"/>
        <v/>
      </c>
      <c r="W3662" s="108" t="str">
        <f>IF($N3662="", "", SUM($D$11:$D3662))</f>
        <v/>
      </c>
      <c r="X3662" s="111" t="str">
        <f t="shared" si="811"/>
        <v/>
      </c>
      <c r="Y3662" s="114" t="str">
        <f t="shared" ref="Y3662:Y3725" si="815">IF(W3662="", "", IF(W3662&lt;=$X$4, 0, W3662-$X$4))</f>
        <v/>
      </c>
      <c r="Z3662" s="111" t="str">
        <f>IF(X3662="", "", X3662-SUM($Z$11:$Z3661))</f>
        <v/>
      </c>
      <c r="AA3662" s="111" t="str">
        <f>IF($Y3662="", "", $Y3662-SUM($AA$11:$AA3661))</f>
        <v/>
      </c>
      <c r="AB3662" s="111" t="str">
        <f t="shared" ref="AB3662:AB3725" si="816">IF($N3662="", "", SUM(Z3662:AA3662))</f>
        <v/>
      </c>
      <c r="AC3662" s="121" t="str">
        <f t="shared" si="812"/>
        <v/>
      </c>
      <c r="AD3662" s="122" t="str">
        <f t="shared" si="813"/>
        <v/>
      </c>
      <c r="AE3662" s="123" t="str">
        <f t="shared" ref="AE3662:AE3725" si="817">IF($N3662="", "", SUM(AC3662:AD3662))</f>
        <v/>
      </c>
      <c r="AG3662" s="150" t="str">
        <f t="shared" si="814"/>
        <v/>
      </c>
    </row>
    <row r="3663" spans="1:33" x14ac:dyDescent="0.25">
      <c r="A3663" s="56"/>
      <c r="B3663" s="70"/>
      <c r="C3663" s="76"/>
      <c r="D3663" s="73"/>
      <c r="E3663" s="79"/>
      <c r="F3663" s="56"/>
      <c r="G3663" s="13" t="str">
        <f t="shared" si="805"/>
        <v/>
      </c>
      <c r="H3663" s="56"/>
      <c r="K3663" s="128"/>
      <c r="L3663" s="128"/>
      <c r="M3663" s="128"/>
      <c r="N3663" s="84" t="str">
        <f t="shared" si="806"/>
        <v/>
      </c>
      <c r="O3663" s="128"/>
      <c r="P3663" s="84" t="str">
        <f t="shared" si="807"/>
        <v/>
      </c>
      <c r="Q3663" s="84" t="str">
        <f t="shared" si="804"/>
        <v/>
      </c>
      <c r="R3663" s="84" t="str">
        <f t="shared" si="808"/>
        <v/>
      </c>
      <c r="S3663" s="84" t="str">
        <f t="shared" si="809"/>
        <v/>
      </c>
      <c r="U3663" s="84" t="str">
        <f t="shared" si="810"/>
        <v/>
      </c>
      <c r="W3663" s="108" t="str">
        <f>IF($N3663="", "", SUM($D$11:$D3663))</f>
        <v/>
      </c>
      <c r="X3663" s="111" t="str">
        <f t="shared" si="811"/>
        <v/>
      </c>
      <c r="Y3663" s="114" t="str">
        <f t="shared" si="815"/>
        <v/>
      </c>
      <c r="Z3663" s="111" t="str">
        <f>IF(X3663="", "", X3663-SUM($Z$11:$Z3662))</f>
        <v/>
      </c>
      <c r="AA3663" s="111" t="str">
        <f>IF($Y3663="", "", $Y3663-SUM($AA$11:$AA3662))</f>
        <v/>
      </c>
      <c r="AB3663" s="111" t="str">
        <f t="shared" si="816"/>
        <v/>
      </c>
      <c r="AC3663" s="121" t="str">
        <f t="shared" si="812"/>
        <v/>
      </c>
      <c r="AD3663" s="122" t="str">
        <f t="shared" si="813"/>
        <v/>
      </c>
      <c r="AE3663" s="123" t="str">
        <f t="shared" si="817"/>
        <v/>
      </c>
      <c r="AG3663" s="150" t="str">
        <f t="shared" si="814"/>
        <v/>
      </c>
    </row>
    <row r="3664" spans="1:33" x14ac:dyDescent="0.25">
      <c r="A3664" s="56"/>
      <c r="B3664" s="70"/>
      <c r="C3664" s="76"/>
      <c r="D3664" s="73"/>
      <c r="E3664" s="79"/>
      <c r="F3664" s="56"/>
      <c r="G3664" s="13" t="str">
        <f t="shared" si="805"/>
        <v/>
      </c>
      <c r="H3664" s="56"/>
      <c r="K3664" s="128"/>
      <c r="L3664" s="128"/>
      <c r="M3664" s="128"/>
      <c r="N3664" s="84" t="str">
        <f t="shared" si="806"/>
        <v/>
      </c>
      <c r="O3664" s="128"/>
      <c r="P3664" s="84" t="str">
        <f t="shared" si="807"/>
        <v/>
      </c>
      <c r="Q3664" s="84" t="str">
        <f t="shared" si="804"/>
        <v/>
      </c>
      <c r="R3664" s="84" t="str">
        <f t="shared" si="808"/>
        <v/>
      </c>
      <c r="S3664" s="84" t="str">
        <f t="shared" si="809"/>
        <v/>
      </c>
      <c r="U3664" s="84" t="str">
        <f t="shared" si="810"/>
        <v/>
      </c>
      <c r="W3664" s="108" t="str">
        <f>IF($N3664="", "", SUM($D$11:$D3664))</f>
        <v/>
      </c>
      <c r="X3664" s="111" t="str">
        <f t="shared" si="811"/>
        <v/>
      </c>
      <c r="Y3664" s="114" t="str">
        <f t="shared" si="815"/>
        <v/>
      </c>
      <c r="Z3664" s="111" t="str">
        <f>IF(X3664="", "", X3664-SUM($Z$11:$Z3663))</f>
        <v/>
      </c>
      <c r="AA3664" s="111" t="str">
        <f>IF($Y3664="", "", $Y3664-SUM($AA$11:$AA3663))</f>
        <v/>
      </c>
      <c r="AB3664" s="111" t="str">
        <f t="shared" si="816"/>
        <v/>
      </c>
      <c r="AC3664" s="121" t="str">
        <f t="shared" si="812"/>
        <v/>
      </c>
      <c r="AD3664" s="122" t="str">
        <f t="shared" si="813"/>
        <v/>
      </c>
      <c r="AE3664" s="123" t="str">
        <f t="shared" si="817"/>
        <v/>
      </c>
      <c r="AG3664" s="150" t="str">
        <f t="shared" si="814"/>
        <v/>
      </c>
    </row>
    <row r="3665" spans="1:33" x14ac:dyDescent="0.25">
      <c r="A3665" s="56"/>
      <c r="B3665" s="70"/>
      <c r="C3665" s="76"/>
      <c r="D3665" s="73"/>
      <c r="E3665" s="79"/>
      <c r="F3665" s="56"/>
      <c r="G3665" s="13" t="str">
        <f t="shared" si="805"/>
        <v/>
      </c>
      <c r="H3665" s="56"/>
      <c r="K3665" s="128"/>
      <c r="L3665" s="128"/>
      <c r="M3665" s="128"/>
      <c r="N3665" s="84" t="str">
        <f t="shared" si="806"/>
        <v/>
      </c>
      <c r="O3665" s="128"/>
      <c r="P3665" s="84" t="str">
        <f t="shared" si="807"/>
        <v/>
      </c>
      <c r="Q3665" s="84" t="str">
        <f t="shared" si="804"/>
        <v/>
      </c>
      <c r="R3665" s="84" t="str">
        <f t="shared" si="808"/>
        <v/>
      </c>
      <c r="S3665" s="84" t="str">
        <f t="shared" si="809"/>
        <v/>
      </c>
      <c r="U3665" s="84" t="str">
        <f t="shared" si="810"/>
        <v/>
      </c>
      <c r="W3665" s="108" t="str">
        <f>IF($N3665="", "", SUM($D$11:$D3665))</f>
        <v/>
      </c>
      <c r="X3665" s="111" t="str">
        <f t="shared" si="811"/>
        <v/>
      </c>
      <c r="Y3665" s="114" t="str">
        <f t="shared" si="815"/>
        <v/>
      </c>
      <c r="Z3665" s="111" t="str">
        <f>IF(X3665="", "", X3665-SUM($Z$11:$Z3664))</f>
        <v/>
      </c>
      <c r="AA3665" s="111" t="str">
        <f>IF($Y3665="", "", $Y3665-SUM($AA$11:$AA3664))</f>
        <v/>
      </c>
      <c r="AB3665" s="111" t="str">
        <f t="shared" si="816"/>
        <v/>
      </c>
      <c r="AC3665" s="121" t="str">
        <f t="shared" si="812"/>
        <v/>
      </c>
      <c r="AD3665" s="122" t="str">
        <f t="shared" si="813"/>
        <v/>
      </c>
      <c r="AE3665" s="123" t="str">
        <f t="shared" si="817"/>
        <v/>
      </c>
      <c r="AG3665" s="150" t="str">
        <f t="shared" si="814"/>
        <v/>
      </c>
    </row>
    <row r="3666" spans="1:33" x14ac:dyDescent="0.25">
      <c r="A3666" s="56"/>
      <c r="B3666" s="70"/>
      <c r="C3666" s="76"/>
      <c r="D3666" s="73"/>
      <c r="E3666" s="79"/>
      <c r="F3666" s="56"/>
      <c r="G3666" s="13" t="str">
        <f t="shared" si="805"/>
        <v/>
      </c>
      <c r="H3666" s="56"/>
      <c r="K3666" s="128"/>
      <c r="L3666" s="128"/>
      <c r="M3666" s="128"/>
      <c r="N3666" s="84" t="str">
        <f t="shared" si="806"/>
        <v/>
      </c>
      <c r="O3666" s="128"/>
      <c r="P3666" s="84" t="str">
        <f t="shared" si="807"/>
        <v/>
      </c>
      <c r="Q3666" s="84" t="str">
        <f t="shared" si="804"/>
        <v/>
      </c>
      <c r="R3666" s="84" t="str">
        <f t="shared" si="808"/>
        <v/>
      </c>
      <c r="S3666" s="84" t="str">
        <f t="shared" si="809"/>
        <v/>
      </c>
      <c r="U3666" s="84" t="str">
        <f t="shared" si="810"/>
        <v/>
      </c>
      <c r="W3666" s="108" t="str">
        <f>IF($N3666="", "", SUM($D$11:$D3666))</f>
        <v/>
      </c>
      <c r="X3666" s="111" t="str">
        <f t="shared" si="811"/>
        <v/>
      </c>
      <c r="Y3666" s="114" t="str">
        <f t="shared" si="815"/>
        <v/>
      </c>
      <c r="Z3666" s="111" t="str">
        <f>IF(X3666="", "", X3666-SUM($Z$11:$Z3665))</f>
        <v/>
      </c>
      <c r="AA3666" s="111" t="str">
        <f>IF($Y3666="", "", $Y3666-SUM($AA$11:$AA3665))</f>
        <v/>
      </c>
      <c r="AB3666" s="111" t="str">
        <f t="shared" si="816"/>
        <v/>
      </c>
      <c r="AC3666" s="121" t="str">
        <f t="shared" si="812"/>
        <v/>
      </c>
      <c r="AD3666" s="122" t="str">
        <f t="shared" si="813"/>
        <v/>
      </c>
      <c r="AE3666" s="123" t="str">
        <f t="shared" si="817"/>
        <v/>
      </c>
      <c r="AG3666" s="150" t="str">
        <f t="shared" si="814"/>
        <v/>
      </c>
    </row>
    <row r="3667" spans="1:33" x14ac:dyDescent="0.25">
      <c r="A3667" s="56"/>
      <c r="B3667" s="70"/>
      <c r="C3667" s="76"/>
      <c r="D3667" s="73"/>
      <c r="E3667" s="79"/>
      <c r="F3667" s="56"/>
      <c r="G3667" s="13" t="str">
        <f t="shared" si="805"/>
        <v/>
      </c>
      <c r="H3667" s="56"/>
      <c r="K3667" s="128"/>
      <c r="L3667" s="128"/>
      <c r="M3667" s="128"/>
      <c r="N3667" s="84" t="str">
        <f t="shared" si="806"/>
        <v/>
      </c>
      <c r="O3667" s="128"/>
      <c r="P3667" s="84" t="str">
        <f t="shared" si="807"/>
        <v/>
      </c>
      <c r="Q3667" s="84" t="str">
        <f t="shared" si="804"/>
        <v/>
      </c>
      <c r="R3667" s="84" t="str">
        <f t="shared" si="808"/>
        <v/>
      </c>
      <c r="S3667" s="84" t="str">
        <f t="shared" si="809"/>
        <v/>
      </c>
      <c r="U3667" s="84" t="str">
        <f t="shared" si="810"/>
        <v/>
      </c>
      <c r="W3667" s="108" t="str">
        <f>IF($N3667="", "", SUM($D$11:$D3667))</f>
        <v/>
      </c>
      <c r="X3667" s="111" t="str">
        <f t="shared" si="811"/>
        <v/>
      </c>
      <c r="Y3667" s="114" t="str">
        <f t="shared" si="815"/>
        <v/>
      </c>
      <c r="Z3667" s="111" t="str">
        <f>IF(X3667="", "", X3667-SUM($Z$11:$Z3666))</f>
        <v/>
      </c>
      <c r="AA3667" s="111" t="str">
        <f>IF($Y3667="", "", $Y3667-SUM($AA$11:$AA3666))</f>
        <v/>
      </c>
      <c r="AB3667" s="111" t="str">
        <f t="shared" si="816"/>
        <v/>
      </c>
      <c r="AC3667" s="121" t="str">
        <f t="shared" si="812"/>
        <v/>
      </c>
      <c r="AD3667" s="122" t="str">
        <f t="shared" si="813"/>
        <v/>
      </c>
      <c r="AE3667" s="123" t="str">
        <f t="shared" si="817"/>
        <v/>
      </c>
      <c r="AG3667" s="150" t="str">
        <f t="shared" si="814"/>
        <v/>
      </c>
    </row>
    <row r="3668" spans="1:33" x14ac:dyDescent="0.25">
      <c r="A3668" s="56"/>
      <c r="B3668" s="70"/>
      <c r="C3668" s="76"/>
      <c r="D3668" s="73"/>
      <c r="E3668" s="79"/>
      <c r="F3668" s="56"/>
      <c r="G3668" s="13" t="str">
        <f t="shared" si="805"/>
        <v/>
      </c>
      <c r="H3668" s="56"/>
      <c r="K3668" s="128"/>
      <c r="L3668" s="128"/>
      <c r="M3668" s="128"/>
      <c r="N3668" s="84" t="str">
        <f t="shared" si="806"/>
        <v/>
      </c>
      <c r="O3668" s="128"/>
      <c r="P3668" s="84" t="str">
        <f t="shared" si="807"/>
        <v/>
      </c>
      <c r="Q3668" s="84" t="str">
        <f t="shared" si="804"/>
        <v/>
      </c>
      <c r="R3668" s="84" t="str">
        <f t="shared" si="808"/>
        <v/>
      </c>
      <c r="S3668" s="84" t="str">
        <f t="shared" si="809"/>
        <v/>
      </c>
      <c r="U3668" s="84" t="str">
        <f t="shared" si="810"/>
        <v/>
      </c>
      <c r="W3668" s="108" t="str">
        <f>IF($N3668="", "", SUM($D$11:$D3668))</f>
        <v/>
      </c>
      <c r="X3668" s="111" t="str">
        <f t="shared" si="811"/>
        <v/>
      </c>
      <c r="Y3668" s="114" t="str">
        <f t="shared" si="815"/>
        <v/>
      </c>
      <c r="Z3668" s="111" t="str">
        <f>IF(X3668="", "", X3668-SUM($Z$11:$Z3667))</f>
        <v/>
      </c>
      <c r="AA3668" s="111" t="str">
        <f>IF($Y3668="", "", $Y3668-SUM($AA$11:$AA3667))</f>
        <v/>
      </c>
      <c r="AB3668" s="111" t="str">
        <f t="shared" si="816"/>
        <v/>
      </c>
      <c r="AC3668" s="121" t="str">
        <f t="shared" si="812"/>
        <v/>
      </c>
      <c r="AD3668" s="122" t="str">
        <f t="shared" si="813"/>
        <v/>
      </c>
      <c r="AE3668" s="123" t="str">
        <f t="shared" si="817"/>
        <v/>
      </c>
      <c r="AG3668" s="150" t="str">
        <f t="shared" si="814"/>
        <v/>
      </c>
    </row>
    <row r="3669" spans="1:33" x14ac:dyDescent="0.25">
      <c r="A3669" s="56"/>
      <c r="B3669" s="70"/>
      <c r="C3669" s="76"/>
      <c r="D3669" s="73"/>
      <c r="E3669" s="79"/>
      <c r="F3669" s="56"/>
      <c r="G3669" s="13" t="str">
        <f t="shared" si="805"/>
        <v/>
      </c>
      <c r="H3669" s="56"/>
      <c r="K3669" s="128"/>
      <c r="L3669" s="128"/>
      <c r="M3669" s="128"/>
      <c r="N3669" s="84" t="str">
        <f t="shared" si="806"/>
        <v/>
      </c>
      <c r="O3669" s="128"/>
      <c r="P3669" s="84" t="str">
        <f t="shared" si="807"/>
        <v/>
      </c>
      <c r="Q3669" s="84" t="str">
        <f t="shared" si="804"/>
        <v/>
      </c>
      <c r="R3669" s="84" t="str">
        <f t="shared" si="808"/>
        <v/>
      </c>
      <c r="S3669" s="84" t="str">
        <f t="shared" si="809"/>
        <v/>
      </c>
      <c r="U3669" s="84" t="str">
        <f t="shared" si="810"/>
        <v/>
      </c>
      <c r="W3669" s="108" t="str">
        <f>IF($N3669="", "", SUM($D$11:$D3669))</f>
        <v/>
      </c>
      <c r="X3669" s="111" t="str">
        <f t="shared" si="811"/>
        <v/>
      </c>
      <c r="Y3669" s="114" t="str">
        <f t="shared" si="815"/>
        <v/>
      </c>
      <c r="Z3669" s="111" t="str">
        <f>IF(X3669="", "", X3669-SUM($Z$11:$Z3668))</f>
        <v/>
      </c>
      <c r="AA3669" s="111" t="str">
        <f>IF($Y3669="", "", $Y3669-SUM($AA$11:$AA3668))</f>
        <v/>
      </c>
      <c r="AB3669" s="111" t="str">
        <f t="shared" si="816"/>
        <v/>
      </c>
      <c r="AC3669" s="121" t="str">
        <f t="shared" si="812"/>
        <v/>
      </c>
      <c r="AD3669" s="122" t="str">
        <f t="shared" si="813"/>
        <v/>
      </c>
      <c r="AE3669" s="123" t="str">
        <f t="shared" si="817"/>
        <v/>
      </c>
      <c r="AG3669" s="150" t="str">
        <f t="shared" si="814"/>
        <v/>
      </c>
    </row>
    <row r="3670" spans="1:33" x14ac:dyDescent="0.25">
      <c r="A3670" s="56"/>
      <c r="B3670" s="70"/>
      <c r="C3670" s="76"/>
      <c r="D3670" s="73"/>
      <c r="E3670" s="79"/>
      <c r="F3670" s="56"/>
      <c r="G3670" s="13" t="str">
        <f t="shared" si="805"/>
        <v/>
      </c>
      <c r="H3670" s="56"/>
      <c r="K3670" s="128"/>
      <c r="L3670" s="128"/>
      <c r="M3670" s="128"/>
      <c r="N3670" s="84" t="str">
        <f t="shared" si="806"/>
        <v/>
      </c>
      <c r="O3670" s="128"/>
      <c r="P3670" s="84" t="str">
        <f t="shared" si="807"/>
        <v/>
      </c>
      <c r="Q3670" s="84" t="str">
        <f t="shared" si="804"/>
        <v/>
      </c>
      <c r="R3670" s="84" t="str">
        <f t="shared" si="808"/>
        <v/>
      </c>
      <c r="S3670" s="84" t="str">
        <f t="shared" si="809"/>
        <v/>
      </c>
      <c r="U3670" s="84" t="str">
        <f t="shared" si="810"/>
        <v/>
      </c>
      <c r="W3670" s="108" t="str">
        <f>IF($N3670="", "", SUM($D$11:$D3670))</f>
        <v/>
      </c>
      <c r="X3670" s="111" t="str">
        <f t="shared" si="811"/>
        <v/>
      </c>
      <c r="Y3670" s="114" t="str">
        <f t="shared" si="815"/>
        <v/>
      </c>
      <c r="Z3670" s="111" t="str">
        <f>IF(X3670="", "", X3670-SUM($Z$11:$Z3669))</f>
        <v/>
      </c>
      <c r="AA3670" s="111" t="str">
        <f>IF($Y3670="", "", $Y3670-SUM($AA$11:$AA3669))</f>
        <v/>
      </c>
      <c r="AB3670" s="111" t="str">
        <f t="shared" si="816"/>
        <v/>
      </c>
      <c r="AC3670" s="121" t="str">
        <f t="shared" si="812"/>
        <v/>
      </c>
      <c r="AD3670" s="122" t="str">
        <f t="shared" si="813"/>
        <v/>
      </c>
      <c r="AE3670" s="123" t="str">
        <f t="shared" si="817"/>
        <v/>
      </c>
      <c r="AG3670" s="150" t="str">
        <f t="shared" si="814"/>
        <v/>
      </c>
    </row>
    <row r="3671" spans="1:33" x14ac:dyDescent="0.25">
      <c r="A3671" s="56"/>
      <c r="B3671" s="70"/>
      <c r="C3671" s="76"/>
      <c r="D3671" s="73"/>
      <c r="E3671" s="79"/>
      <c r="F3671" s="56"/>
      <c r="G3671" s="13" t="str">
        <f t="shared" si="805"/>
        <v/>
      </c>
      <c r="H3671" s="56"/>
      <c r="K3671" s="128"/>
      <c r="L3671" s="128"/>
      <c r="M3671" s="128"/>
      <c r="N3671" s="84" t="str">
        <f t="shared" si="806"/>
        <v/>
      </c>
      <c r="O3671" s="128"/>
      <c r="P3671" s="84" t="str">
        <f t="shared" si="807"/>
        <v/>
      </c>
      <c r="Q3671" s="84" t="str">
        <f t="shared" si="804"/>
        <v/>
      </c>
      <c r="R3671" s="84" t="str">
        <f t="shared" si="808"/>
        <v/>
      </c>
      <c r="S3671" s="84" t="str">
        <f t="shared" si="809"/>
        <v/>
      </c>
      <c r="U3671" s="84" t="str">
        <f t="shared" si="810"/>
        <v/>
      </c>
      <c r="W3671" s="108" t="str">
        <f>IF($N3671="", "", SUM($D$11:$D3671))</f>
        <v/>
      </c>
      <c r="X3671" s="111" t="str">
        <f t="shared" si="811"/>
        <v/>
      </c>
      <c r="Y3671" s="114" t="str">
        <f t="shared" si="815"/>
        <v/>
      </c>
      <c r="Z3671" s="111" t="str">
        <f>IF(X3671="", "", X3671-SUM($Z$11:$Z3670))</f>
        <v/>
      </c>
      <c r="AA3671" s="111" t="str">
        <f>IF($Y3671="", "", $Y3671-SUM($AA$11:$AA3670))</f>
        <v/>
      </c>
      <c r="AB3671" s="111" t="str">
        <f t="shared" si="816"/>
        <v/>
      </c>
      <c r="AC3671" s="121" t="str">
        <f t="shared" si="812"/>
        <v/>
      </c>
      <c r="AD3671" s="122" t="str">
        <f t="shared" si="813"/>
        <v/>
      </c>
      <c r="AE3671" s="123" t="str">
        <f t="shared" si="817"/>
        <v/>
      </c>
      <c r="AG3671" s="150" t="str">
        <f t="shared" si="814"/>
        <v/>
      </c>
    </row>
    <row r="3672" spans="1:33" x14ac:dyDescent="0.25">
      <c r="A3672" s="56"/>
      <c r="B3672" s="70"/>
      <c r="C3672" s="76"/>
      <c r="D3672" s="73"/>
      <c r="E3672" s="79"/>
      <c r="F3672" s="56"/>
      <c r="G3672" s="13" t="str">
        <f t="shared" si="805"/>
        <v/>
      </c>
      <c r="H3672" s="56"/>
      <c r="K3672" s="128"/>
      <c r="L3672" s="128"/>
      <c r="M3672" s="128"/>
      <c r="N3672" s="84" t="str">
        <f t="shared" si="806"/>
        <v/>
      </c>
      <c r="O3672" s="128"/>
      <c r="P3672" s="84" t="str">
        <f t="shared" si="807"/>
        <v/>
      </c>
      <c r="Q3672" s="84" t="str">
        <f t="shared" si="804"/>
        <v/>
      </c>
      <c r="R3672" s="84" t="str">
        <f t="shared" si="808"/>
        <v/>
      </c>
      <c r="S3672" s="84" t="str">
        <f t="shared" si="809"/>
        <v/>
      </c>
      <c r="U3672" s="84" t="str">
        <f t="shared" si="810"/>
        <v/>
      </c>
      <c r="W3672" s="108" t="str">
        <f>IF($N3672="", "", SUM($D$11:$D3672))</f>
        <v/>
      </c>
      <c r="X3672" s="111" t="str">
        <f t="shared" si="811"/>
        <v/>
      </c>
      <c r="Y3672" s="114" t="str">
        <f t="shared" si="815"/>
        <v/>
      </c>
      <c r="Z3672" s="111" t="str">
        <f>IF(X3672="", "", X3672-SUM($Z$11:$Z3671))</f>
        <v/>
      </c>
      <c r="AA3672" s="111" t="str">
        <f>IF($Y3672="", "", $Y3672-SUM($AA$11:$AA3671))</f>
        <v/>
      </c>
      <c r="AB3672" s="111" t="str">
        <f t="shared" si="816"/>
        <v/>
      </c>
      <c r="AC3672" s="121" t="str">
        <f t="shared" si="812"/>
        <v/>
      </c>
      <c r="AD3672" s="122" t="str">
        <f t="shared" si="813"/>
        <v/>
      </c>
      <c r="AE3672" s="123" t="str">
        <f t="shared" si="817"/>
        <v/>
      </c>
      <c r="AG3672" s="150" t="str">
        <f t="shared" si="814"/>
        <v/>
      </c>
    </row>
    <row r="3673" spans="1:33" x14ac:dyDescent="0.25">
      <c r="A3673" s="56"/>
      <c r="B3673" s="70"/>
      <c r="C3673" s="76"/>
      <c r="D3673" s="73"/>
      <c r="E3673" s="79"/>
      <c r="F3673" s="56"/>
      <c r="G3673" s="13" t="str">
        <f t="shared" si="805"/>
        <v/>
      </c>
      <c r="H3673" s="56"/>
      <c r="K3673" s="128"/>
      <c r="L3673" s="128"/>
      <c r="M3673" s="128"/>
      <c r="N3673" s="84" t="str">
        <f t="shared" si="806"/>
        <v/>
      </c>
      <c r="O3673" s="128"/>
      <c r="P3673" s="84" t="str">
        <f t="shared" si="807"/>
        <v/>
      </c>
      <c r="Q3673" s="84" t="str">
        <f t="shared" si="804"/>
        <v/>
      </c>
      <c r="R3673" s="84" t="str">
        <f t="shared" si="808"/>
        <v/>
      </c>
      <c r="S3673" s="84" t="str">
        <f t="shared" si="809"/>
        <v/>
      </c>
      <c r="U3673" s="84" t="str">
        <f t="shared" si="810"/>
        <v/>
      </c>
      <c r="W3673" s="108" t="str">
        <f>IF($N3673="", "", SUM($D$11:$D3673))</f>
        <v/>
      </c>
      <c r="X3673" s="111" t="str">
        <f t="shared" si="811"/>
        <v/>
      </c>
      <c r="Y3673" s="114" t="str">
        <f t="shared" si="815"/>
        <v/>
      </c>
      <c r="Z3673" s="111" t="str">
        <f>IF(X3673="", "", X3673-SUM($Z$11:$Z3672))</f>
        <v/>
      </c>
      <c r="AA3673" s="111" t="str">
        <f>IF($Y3673="", "", $Y3673-SUM($AA$11:$AA3672))</f>
        <v/>
      </c>
      <c r="AB3673" s="111" t="str">
        <f t="shared" si="816"/>
        <v/>
      </c>
      <c r="AC3673" s="121" t="str">
        <f t="shared" si="812"/>
        <v/>
      </c>
      <c r="AD3673" s="122" t="str">
        <f t="shared" si="813"/>
        <v/>
      </c>
      <c r="AE3673" s="123" t="str">
        <f t="shared" si="817"/>
        <v/>
      </c>
      <c r="AG3673" s="150" t="str">
        <f t="shared" si="814"/>
        <v/>
      </c>
    </row>
    <row r="3674" spans="1:33" x14ac:dyDescent="0.25">
      <c r="A3674" s="56"/>
      <c r="B3674" s="70"/>
      <c r="C3674" s="76"/>
      <c r="D3674" s="73"/>
      <c r="E3674" s="79"/>
      <c r="F3674" s="56"/>
      <c r="G3674" s="13" t="str">
        <f t="shared" si="805"/>
        <v/>
      </c>
      <c r="H3674" s="56"/>
      <c r="K3674" s="128"/>
      <c r="L3674" s="128"/>
      <c r="M3674" s="128"/>
      <c r="N3674" s="84" t="str">
        <f t="shared" si="806"/>
        <v/>
      </c>
      <c r="O3674" s="128"/>
      <c r="P3674" s="84" t="str">
        <f t="shared" si="807"/>
        <v/>
      </c>
      <c r="Q3674" s="84" t="str">
        <f t="shared" si="804"/>
        <v/>
      </c>
      <c r="R3674" s="84" t="str">
        <f t="shared" si="808"/>
        <v/>
      </c>
      <c r="S3674" s="84" t="str">
        <f t="shared" si="809"/>
        <v/>
      </c>
      <c r="U3674" s="84" t="str">
        <f t="shared" si="810"/>
        <v/>
      </c>
      <c r="W3674" s="108" t="str">
        <f>IF($N3674="", "", SUM($D$11:$D3674))</f>
        <v/>
      </c>
      <c r="X3674" s="111" t="str">
        <f t="shared" si="811"/>
        <v/>
      </c>
      <c r="Y3674" s="114" t="str">
        <f t="shared" si="815"/>
        <v/>
      </c>
      <c r="Z3674" s="111" t="str">
        <f>IF(X3674="", "", X3674-SUM($Z$11:$Z3673))</f>
        <v/>
      </c>
      <c r="AA3674" s="111" t="str">
        <f>IF($Y3674="", "", $Y3674-SUM($AA$11:$AA3673))</f>
        <v/>
      </c>
      <c r="AB3674" s="111" t="str">
        <f t="shared" si="816"/>
        <v/>
      </c>
      <c r="AC3674" s="121" t="str">
        <f t="shared" si="812"/>
        <v/>
      </c>
      <c r="AD3674" s="122" t="str">
        <f t="shared" si="813"/>
        <v/>
      </c>
      <c r="AE3674" s="123" t="str">
        <f t="shared" si="817"/>
        <v/>
      </c>
      <c r="AG3674" s="150" t="str">
        <f t="shared" si="814"/>
        <v/>
      </c>
    </row>
    <row r="3675" spans="1:33" x14ac:dyDescent="0.25">
      <c r="A3675" s="56"/>
      <c r="B3675" s="70"/>
      <c r="C3675" s="76"/>
      <c r="D3675" s="73"/>
      <c r="E3675" s="79"/>
      <c r="F3675" s="56"/>
      <c r="G3675" s="13" t="str">
        <f t="shared" si="805"/>
        <v/>
      </c>
      <c r="H3675" s="56"/>
      <c r="K3675" s="128"/>
      <c r="L3675" s="128"/>
      <c r="M3675" s="128"/>
      <c r="N3675" s="84" t="str">
        <f t="shared" si="806"/>
        <v/>
      </c>
      <c r="O3675" s="128"/>
      <c r="P3675" s="84" t="str">
        <f t="shared" si="807"/>
        <v/>
      </c>
      <c r="Q3675" s="84" t="str">
        <f t="shared" si="804"/>
        <v/>
      </c>
      <c r="R3675" s="84" t="str">
        <f t="shared" si="808"/>
        <v/>
      </c>
      <c r="S3675" s="84" t="str">
        <f t="shared" si="809"/>
        <v/>
      </c>
      <c r="U3675" s="84" t="str">
        <f t="shared" si="810"/>
        <v/>
      </c>
      <c r="W3675" s="108" t="str">
        <f>IF($N3675="", "", SUM($D$11:$D3675))</f>
        <v/>
      </c>
      <c r="X3675" s="111" t="str">
        <f t="shared" si="811"/>
        <v/>
      </c>
      <c r="Y3675" s="114" t="str">
        <f t="shared" si="815"/>
        <v/>
      </c>
      <c r="Z3675" s="111" t="str">
        <f>IF(X3675="", "", X3675-SUM($Z$11:$Z3674))</f>
        <v/>
      </c>
      <c r="AA3675" s="111" t="str">
        <f>IF($Y3675="", "", $Y3675-SUM($AA$11:$AA3674))</f>
        <v/>
      </c>
      <c r="AB3675" s="111" t="str">
        <f t="shared" si="816"/>
        <v/>
      </c>
      <c r="AC3675" s="121" t="str">
        <f t="shared" si="812"/>
        <v/>
      </c>
      <c r="AD3675" s="122" t="str">
        <f t="shared" si="813"/>
        <v/>
      </c>
      <c r="AE3675" s="123" t="str">
        <f t="shared" si="817"/>
        <v/>
      </c>
      <c r="AG3675" s="150" t="str">
        <f t="shared" si="814"/>
        <v/>
      </c>
    </row>
    <row r="3676" spans="1:33" x14ac:dyDescent="0.25">
      <c r="A3676" s="56"/>
      <c r="B3676" s="70"/>
      <c r="C3676" s="76"/>
      <c r="D3676" s="73"/>
      <c r="E3676" s="79"/>
      <c r="F3676" s="56"/>
      <c r="G3676" s="13" t="str">
        <f t="shared" si="805"/>
        <v/>
      </c>
      <c r="H3676" s="56"/>
      <c r="K3676" s="128"/>
      <c r="L3676" s="128"/>
      <c r="M3676" s="128"/>
      <c r="N3676" s="84" t="str">
        <f t="shared" si="806"/>
        <v/>
      </c>
      <c r="O3676" s="128"/>
      <c r="P3676" s="84" t="str">
        <f t="shared" si="807"/>
        <v/>
      </c>
      <c r="Q3676" s="84" t="str">
        <f t="shared" si="804"/>
        <v/>
      </c>
      <c r="R3676" s="84" t="str">
        <f t="shared" si="808"/>
        <v/>
      </c>
      <c r="S3676" s="84" t="str">
        <f t="shared" si="809"/>
        <v/>
      </c>
      <c r="U3676" s="84" t="str">
        <f t="shared" si="810"/>
        <v/>
      </c>
      <c r="W3676" s="108" t="str">
        <f>IF($N3676="", "", SUM($D$11:$D3676))</f>
        <v/>
      </c>
      <c r="X3676" s="111" t="str">
        <f t="shared" si="811"/>
        <v/>
      </c>
      <c r="Y3676" s="114" t="str">
        <f t="shared" si="815"/>
        <v/>
      </c>
      <c r="Z3676" s="111" t="str">
        <f>IF(X3676="", "", X3676-SUM($Z$11:$Z3675))</f>
        <v/>
      </c>
      <c r="AA3676" s="111" t="str">
        <f>IF($Y3676="", "", $Y3676-SUM($AA$11:$AA3675))</f>
        <v/>
      </c>
      <c r="AB3676" s="111" t="str">
        <f t="shared" si="816"/>
        <v/>
      </c>
      <c r="AC3676" s="121" t="str">
        <f t="shared" si="812"/>
        <v/>
      </c>
      <c r="AD3676" s="122" t="str">
        <f t="shared" si="813"/>
        <v/>
      </c>
      <c r="AE3676" s="123" t="str">
        <f t="shared" si="817"/>
        <v/>
      </c>
      <c r="AG3676" s="150" t="str">
        <f t="shared" si="814"/>
        <v/>
      </c>
    </row>
    <row r="3677" spans="1:33" x14ac:dyDescent="0.25">
      <c r="A3677" s="56"/>
      <c r="B3677" s="70"/>
      <c r="C3677" s="76"/>
      <c r="D3677" s="73"/>
      <c r="E3677" s="79"/>
      <c r="F3677" s="56"/>
      <c r="G3677" s="13" t="str">
        <f t="shared" si="805"/>
        <v/>
      </c>
      <c r="H3677" s="56"/>
      <c r="K3677" s="128"/>
      <c r="L3677" s="128"/>
      <c r="M3677" s="128"/>
      <c r="N3677" s="84" t="str">
        <f t="shared" si="806"/>
        <v/>
      </c>
      <c r="O3677" s="128"/>
      <c r="P3677" s="84" t="str">
        <f t="shared" si="807"/>
        <v/>
      </c>
      <c r="Q3677" s="84" t="str">
        <f t="shared" si="804"/>
        <v/>
      </c>
      <c r="R3677" s="84" t="str">
        <f t="shared" si="808"/>
        <v/>
      </c>
      <c r="S3677" s="84" t="str">
        <f t="shared" si="809"/>
        <v/>
      </c>
      <c r="U3677" s="84" t="str">
        <f t="shared" si="810"/>
        <v/>
      </c>
      <c r="W3677" s="108" t="str">
        <f>IF($N3677="", "", SUM($D$11:$D3677))</f>
        <v/>
      </c>
      <c r="X3677" s="111" t="str">
        <f t="shared" si="811"/>
        <v/>
      </c>
      <c r="Y3677" s="114" t="str">
        <f t="shared" si="815"/>
        <v/>
      </c>
      <c r="Z3677" s="111" t="str">
        <f>IF(X3677="", "", X3677-SUM($Z$11:$Z3676))</f>
        <v/>
      </c>
      <c r="AA3677" s="111" t="str">
        <f>IF($Y3677="", "", $Y3677-SUM($AA$11:$AA3676))</f>
        <v/>
      </c>
      <c r="AB3677" s="111" t="str">
        <f t="shared" si="816"/>
        <v/>
      </c>
      <c r="AC3677" s="121" t="str">
        <f t="shared" si="812"/>
        <v/>
      </c>
      <c r="AD3677" s="122" t="str">
        <f t="shared" si="813"/>
        <v/>
      </c>
      <c r="AE3677" s="123" t="str">
        <f t="shared" si="817"/>
        <v/>
      </c>
      <c r="AG3677" s="150" t="str">
        <f t="shared" si="814"/>
        <v/>
      </c>
    </row>
    <row r="3678" spans="1:33" x14ac:dyDescent="0.25">
      <c r="A3678" s="56"/>
      <c r="B3678" s="70"/>
      <c r="C3678" s="76"/>
      <c r="D3678" s="73"/>
      <c r="E3678" s="79"/>
      <c r="F3678" s="56"/>
      <c r="G3678" s="13" t="str">
        <f t="shared" si="805"/>
        <v/>
      </c>
      <c r="H3678" s="56"/>
      <c r="K3678" s="128"/>
      <c r="L3678" s="128"/>
      <c r="M3678" s="128"/>
      <c r="N3678" s="84" t="str">
        <f t="shared" si="806"/>
        <v/>
      </c>
      <c r="O3678" s="128"/>
      <c r="P3678" s="84" t="str">
        <f t="shared" si="807"/>
        <v/>
      </c>
      <c r="Q3678" s="84" t="str">
        <f t="shared" si="804"/>
        <v/>
      </c>
      <c r="R3678" s="84" t="str">
        <f t="shared" si="808"/>
        <v/>
      </c>
      <c r="S3678" s="84" t="str">
        <f t="shared" si="809"/>
        <v/>
      </c>
      <c r="U3678" s="84" t="str">
        <f t="shared" si="810"/>
        <v/>
      </c>
      <c r="W3678" s="108" t="str">
        <f>IF($N3678="", "", SUM($D$11:$D3678))</f>
        <v/>
      </c>
      <c r="X3678" s="111" t="str">
        <f t="shared" si="811"/>
        <v/>
      </c>
      <c r="Y3678" s="114" t="str">
        <f t="shared" si="815"/>
        <v/>
      </c>
      <c r="Z3678" s="111" t="str">
        <f>IF(X3678="", "", X3678-SUM($Z$11:$Z3677))</f>
        <v/>
      </c>
      <c r="AA3678" s="111" t="str">
        <f>IF($Y3678="", "", $Y3678-SUM($AA$11:$AA3677))</f>
        <v/>
      </c>
      <c r="AB3678" s="111" t="str">
        <f t="shared" si="816"/>
        <v/>
      </c>
      <c r="AC3678" s="121" t="str">
        <f t="shared" si="812"/>
        <v/>
      </c>
      <c r="AD3678" s="122" t="str">
        <f t="shared" si="813"/>
        <v/>
      </c>
      <c r="AE3678" s="123" t="str">
        <f t="shared" si="817"/>
        <v/>
      </c>
      <c r="AG3678" s="150" t="str">
        <f t="shared" si="814"/>
        <v/>
      </c>
    </row>
    <row r="3679" spans="1:33" x14ac:dyDescent="0.25">
      <c r="A3679" s="56"/>
      <c r="B3679" s="70"/>
      <c r="C3679" s="76"/>
      <c r="D3679" s="73"/>
      <c r="E3679" s="79"/>
      <c r="F3679" s="56"/>
      <c r="G3679" s="13" t="str">
        <f t="shared" si="805"/>
        <v/>
      </c>
      <c r="H3679" s="56"/>
      <c r="K3679" s="128"/>
      <c r="L3679" s="128"/>
      <c r="M3679" s="128"/>
      <c r="N3679" s="84" t="str">
        <f t="shared" si="806"/>
        <v/>
      </c>
      <c r="O3679" s="128"/>
      <c r="P3679" s="84" t="str">
        <f t="shared" si="807"/>
        <v/>
      </c>
      <c r="Q3679" s="84" t="str">
        <f t="shared" si="804"/>
        <v/>
      </c>
      <c r="R3679" s="84" t="str">
        <f t="shared" si="808"/>
        <v/>
      </c>
      <c r="S3679" s="84" t="str">
        <f t="shared" si="809"/>
        <v/>
      </c>
      <c r="U3679" s="84" t="str">
        <f t="shared" si="810"/>
        <v/>
      </c>
      <c r="W3679" s="108" t="str">
        <f>IF($N3679="", "", SUM($D$11:$D3679))</f>
        <v/>
      </c>
      <c r="X3679" s="111" t="str">
        <f t="shared" si="811"/>
        <v/>
      </c>
      <c r="Y3679" s="114" t="str">
        <f t="shared" si="815"/>
        <v/>
      </c>
      <c r="Z3679" s="111" t="str">
        <f>IF(X3679="", "", X3679-SUM($Z$11:$Z3678))</f>
        <v/>
      </c>
      <c r="AA3679" s="111" t="str">
        <f>IF($Y3679="", "", $Y3679-SUM($AA$11:$AA3678))</f>
        <v/>
      </c>
      <c r="AB3679" s="111" t="str">
        <f t="shared" si="816"/>
        <v/>
      </c>
      <c r="AC3679" s="121" t="str">
        <f t="shared" si="812"/>
        <v/>
      </c>
      <c r="AD3679" s="122" t="str">
        <f t="shared" si="813"/>
        <v/>
      </c>
      <c r="AE3679" s="123" t="str">
        <f t="shared" si="817"/>
        <v/>
      </c>
      <c r="AG3679" s="150" t="str">
        <f t="shared" si="814"/>
        <v/>
      </c>
    </row>
    <row r="3680" spans="1:33" x14ac:dyDescent="0.25">
      <c r="A3680" s="56"/>
      <c r="B3680" s="70"/>
      <c r="C3680" s="76"/>
      <c r="D3680" s="73"/>
      <c r="E3680" s="79"/>
      <c r="F3680" s="56"/>
      <c r="G3680" s="13" t="str">
        <f t="shared" si="805"/>
        <v/>
      </c>
      <c r="H3680" s="56"/>
      <c r="K3680" s="128"/>
      <c r="L3680" s="128"/>
      <c r="M3680" s="128"/>
      <c r="N3680" s="84" t="str">
        <f t="shared" si="806"/>
        <v/>
      </c>
      <c r="O3680" s="128"/>
      <c r="P3680" s="84" t="str">
        <f t="shared" si="807"/>
        <v/>
      </c>
      <c r="Q3680" s="84" t="str">
        <f t="shared" si="804"/>
        <v/>
      </c>
      <c r="R3680" s="84" t="str">
        <f t="shared" si="808"/>
        <v/>
      </c>
      <c r="S3680" s="84" t="str">
        <f t="shared" si="809"/>
        <v/>
      </c>
      <c r="U3680" s="84" t="str">
        <f t="shared" si="810"/>
        <v/>
      </c>
      <c r="W3680" s="108" t="str">
        <f>IF($N3680="", "", SUM($D$11:$D3680))</f>
        <v/>
      </c>
      <c r="X3680" s="111" t="str">
        <f t="shared" si="811"/>
        <v/>
      </c>
      <c r="Y3680" s="114" t="str">
        <f t="shared" si="815"/>
        <v/>
      </c>
      <c r="Z3680" s="111" t="str">
        <f>IF(X3680="", "", X3680-SUM($Z$11:$Z3679))</f>
        <v/>
      </c>
      <c r="AA3680" s="111" t="str">
        <f>IF($Y3680="", "", $Y3680-SUM($AA$11:$AA3679))</f>
        <v/>
      </c>
      <c r="AB3680" s="111" t="str">
        <f t="shared" si="816"/>
        <v/>
      </c>
      <c r="AC3680" s="121" t="str">
        <f t="shared" si="812"/>
        <v/>
      </c>
      <c r="AD3680" s="122" t="str">
        <f t="shared" si="813"/>
        <v/>
      </c>
      <c r="AE3680" s="123" t="str">
        <f t="shared" si="817"/>
        <v/>
      </c>
      <c r="AG3680" s="150" t="str">
        <f t="shared" si="814"/>
        <v/>
      </c>
    </row>
    <row r="3681" spans="1:33" x14ac:dyDescent="0.25">
      <c r="A3681" s="56"/>
      <c r="B3681" s="70"/>
      <c r="C3681" s="76"/>
      <c r="D3681" s="73"/>
      <c r="E3681" s="79"/>
      <c r="F3681" s="56"/>
      <c r="G3681" s="13" t="str">
        <f t="shared" si="805"/>
        <v/>
      </c>
      <c r="H3681" s="56"/>
      <c r="K3681" s="128"/>
      <c r="L3681" s="128"/>
      <c r="M3681" s="128"/>
      <c r="N3681" s="84" t="str">
        <f t="shared" si="806"/>
        <v/>
      </c>
      <c r="O3681" s="128"/>
      <c r="P3681" s="84" t="str">
        <f t="shared" si="807"/>
        <v/>
      </c>
      <c r="Q3681" s="84" t="str">
        <f t="shared" si="804"/>
        <v/>
      </c>
      <c r="R3681" s="84" t="str">
        <f t="shared" si="808"/>
        <v/>
      </c>
      <c r="S3681" s="84" t="str">
        <f t="shared" si="809"/>
        <v/>
      </c>
      <c r="U3681" s="84" t="str">
        <f t="shared" si="810"/>
        <v/>
      </c>
      <c r="W3681" s="108" t="str">
        <f>IF($N3681="", "", SUM($D$11:$D3681))</f>
        <v/>
      </c>
      <c r="X3681" s="111" t="str">
        <f t="shared" si="811"/>
        <v/>
      </c>
      <c r="Y3681" s="114" t="str">
        <f t="shared" si="815"/>
        <v/>
      </c>
      <c r="Z3681" s="111" t="str">
        <f>IF(X3681="", "", X3681-SUM($Z$11:$Z3680))</f>
        <v/>
      </c>
      <c r="AA3681" s="111" t="str">
        <f>IF($Y3681="", "", $Y3681-SUM($AA$11:$AA3680))</f>
        <v/>
      </c>
      <c r="AB3681" s="111" t="str">
        <f t="shared" si="816"/>
        <v/>
      </c>
      <c r="AC3681" s="121" t="str">
        <f t="shared" si="812"/>
        <v/>
      </c>
      <c r="AD3681" s="122" t="str">
        <f t="shared" si="813"/>
        <v/>
      </c>
      <c r="AE3681" s="123" t="str">
        <f t="shared" si="817"/>
        <v/>
      </c>
      <c r="AG3681" s="150" t="str">
        <f t="shared" si="814"/>
        <v/>
      </c>
    </row>
    <row r="3682" spans="1:33" x14ac:dyDescent="0.25">
      <c r="A3682" s="56"/>
      <c r="B3682" s="70"/>
      <c r="C3682" s="76"/>
      <c r="D3682" s="73"/>
      <c r="E3682" s="79"/>
      <c r="F3682" s="56"/>
      <c r="G3682" s="13" t="str">
        <f t="shared" si="805"/>
        <v/>
      </c>
      <c r="H3682" s="56"/>
      <c r="K3682" s="128"/>
      <c r="L3682" s="128"/>
      <c r="M3682" s="128"/>
      <c r="N3682" s="84" t="str">
        <f t="shared" si="806"/>
        <v/>
      </c>
      <c r="O3682" s="128"/>
      <c r="P3682" s="84" t="str">
        <f t="shared" si="807"/>
        <v/>
      </c>
      <c r="Q3682" s="84" t="str">
        <f t="shared" si="804"/>
        <v/>
      </c>
      <c r="R3682" s="84" t="str">
        <f t="shared" si="808"/>
        <v/>
      </c>
      <c r="S3682" s="84" t="str">
        <f t="shared" si="809"/>
        <v/>
      </c>
      <c r="U3682" s="84" t="str">
        <f t="shared" si="810"/>
        <v/>
      </c>
      <c r="W3682" s="108" t="str">
        <f>IF($N3682="", "", SUM($D$11:$D3682))</f>
        <v/>
      </c>
      <c r="X3682" s="111" t="str">
        <f t="shared" si="811"/>
        <v/>
      </c>
      <c r="Y3682" s="114" t="str">
        <f t="shared" si="815"/>
        <v/>
      </c>
      <c r="Z3682" s="111" t="str">
        <f>IF(X3682="", "", X3682-SUM($Z$11:$Z3681))</f>
        <v/>
      </c>
      <c r="AA3682" s="111" t="str">
        <f>IF($Y3682="", "", $Y3682-SUM($AA$11:$AA3681))</f>
        <v/>
      </c>
      <c r="AB3682" s="111" t="str">
        <f t="shared" si="816"/>
        <v/>
      </c>
      <c r="AC3682" s="121" t="str">
        <f t="shared" si="812"/>
        <v/>
      </c>
      <c r="AD3682" s="122" t="str">
        <f t="shared" si="813"/>
        <v/>
      </c>
      <c r="AE3682" s="123" t="str">
        <f t="shared" si="817"/>
        <v/>
      </c>
      <c r="AG3682" s="150" t="str">
        <f t="shared" si="814"/>
        <v/>
      </c>
    </row>
    <row r="3683" spans="1:33" x14ac:dyDescent="0.25">
      <c r="A3683" s="56"/>
      <c r="B3683" s="70"/>
      <c r="C3683" s="76"/>
      <c r="D3683" s="73"/>
      <c r="E3683" s="79"/>
      <c r="F3683" s="56"/>
      <c r="G3683" s="13" t="str">
        <f t="shared" si="805"/>
        <v/>
      </c>
      <c r="H3683" s="56"/>
      <c r="K3683" s="128"/>
      <c r="L3683" s="128"/>
      <c r="M3683" s="128"/>
      <c r="N3683" s="84" t="str">
        <f t="shared" si="806"/>
        <v/>
      </c>
      <c r="O3683" s="128"/>
      <c r="P3683" s="84" t="str">
        <f t="shared" si="807"/>
        <v/>
      </c>
      <c r="Q3683" s="84" t="str">
        <f t="shared" si="804"/>
        <v/>
      </c>
      <c r="R3683" s="84" t="str">
        <f t="shared" si="808"/>
        <v/>
      </c>
      <c r="S3683" s="84" t="str">
        <f t="shared" si="809"/>
        <v/>
      </c>
      <c r="U3683" s="84" t="str">
        <f t="shared" si="810"/>
        <v/>
      </c>
      <c r="W3683" s="108" t="str">
        <f>IF($N3683="", "", SUM($D$11:$D3683))</f>
        <v/>
      </c>
      <c r="X3683" s="111" t="str">
        <f t="shared" si="811"/>
        <v/>
      </c>
      <c r="Y3683" s="114" t="str">
        <f t="shared" si="815"/>
        <v/>
      </c>
      <c r="Z3683" s="111" t="str">
        <f>IF(X3683="", "", X3683-SUM($Z$11:$Z3682))</f>
        <v/>
      </c>
      <c r="AA3683" s="111" t="str">
        <f>IF($Y3683="", "", $Y3683-SUM($AA$11:$AA3682))</f>
        <v/>
      </c>
      <c r="AB3683" s="111" t="str">
        <f t="shared" si="816"/>
        <v/>
      </c>
      <c r="AC3683" s="121" t="str">
        <f t="shared" si="812"/>
        <v/>
      </c>
      <c r="AD3683" s="122" t="str">
        <f t="shared" si="813"/>
        <v/>
      </c>
      <c r="AE3683" s="123" t="str">
        <f t="shared" si="817"/>
        <v/>
      </c>
      <c r="AG3683" s="150" t="str">
        <f t="shared" si="814"/>
        <v/>
      </c>
    </row>
    <row r="3684" spans="1:33" x14ac:dyDescent="0.25">
      <c r="A3684" s="56"/>
      <c r="B3684" s="70"/>
      <c r="C3684" s="76"/>
      <c r="D3684" s="73"/>
      <c r="E3684" s="79"/>
      <c r="F3684" s="56"/>
      <c r="G3684" s="13" t="str">
        <f t="shared" si="805"/>
        <v/>
      </c>
      <c r="H3684" s="56"/>
      <c r="K3684" s="128"/>
      <c r="L3684" s="128"/>
      <c r="M3684" s="128"/>
      <c r="N3684" s="84" t="str">
        <f t="shared" si="806"/>
        <v/>
      </c>
      <c r="O3684" s="128"/>
      <c r="P3684" s="84" t="str">
        <f t="shared" si="807"/>
        <v/>
      </c>
      <c r="Q3684" s="84" t="str">
        <f t="shared" si="804"/>
        <v/>
      </c>
      <c r="R3684" s="84" t="str">
        <f t="shared" si="808"/>
        <v/>
      </c>
      <c r="S3684" s="84" t="str">
        <f t="shared" si="809"/>
        <v/>
      </c>
      <c r="U3684" s="84" t="str">
        <f t="shared" si="810"/>
        <v/>
      </c>
      <c r="W3684" s="108" t="str">
        <f>IF($N3684="", "", SUM($D$11:$D3684))</f>
        <v/>
      </c>
      <c r="X3684" s="111" t="str">
        <f t="shared" si="811"/>
        <v/>
      </c>
      <c r="Y3684" s="114" t="str">
        <f t="shared" si="815"/>
        <v/>
      </c>
      <c r="Z3684" s="111" t="str">
        <f>IF(X3684="", "", X3684-SUM($Z$11:$Z3683))</f>
        <v/>
      </c>
      <c r="AA3684" s="111" t="str">
        <f>IF($Y3684="", "", $Y3684-SUM($AA$11:$AA3683))</f>
        <v/>
      </c>
      <c r="AB3684" s="111" t="str">
        <f t="shared" si="816"/>
        <v/>
      </c>
      <c r="AC3684" s="121" t="str">
        <f t="shared" si="812"/>
        <v/>
      </c>
      <c r="AD3684" s="122" t="str">
        <f t="shared" si="813"/>
        <v/>
      </c>
      <c r="AE3684" s="123" t="str">
        <f t="shared" si="817"/>
        <v/>
      </c>
      <c r="AG3684" s="150" t="str">
        <f t="shared" si="814"/>
        <v/>
      </c>
    </row>
    <row r="3685" spans="1:33" x14ac:dyDescent="0.25">
      <c r="A3685" s="56"/>
      <c r="B3685" s="70"/>
      <c r="C3685" s="76"/>
      <c r="D3685" s="73"/>
      <c r="E3685" s="79"/>
      <c r="F3685" s="56"/>
      <c r="G3685" s="13" t="str">
        <f t="shared" si="805"/>
        <v/>
      </c>
      <c r="H3685" s="56"/>
      <c r="K3685" s="128"/>
      <c r="L3685" s="128"/>
      <c r="M3685" s="128"/>
      <c r="N3685" s="84" t="str">
        <f t="shared" si="806"/>
        <v/>
      </c>
      <c r="O3685" s="128"/>
      <c r="P3685" s="84" t="str">
        <f t="shared" si="807"/>
        <v/>
      </c>
      <c r="Q3685" s="84" t="str">
        <f t="shared" si="804"/>
        <v/>
      </c>
      <c r="R3685" s="84" t="str">
        <f t="shared" si="808"/>
        <v/>
      </c>
      <c r="S3685" s="84" t="str">
        <f t="shared" si="809"/>
        <v/>
      </c>
      <c r="U3685" s="84" t="str">
        <f t="shared" si="810"/>
        <v/>
      </c>
      <c r="W3685" s="108" t="str">
        <f>IF($N3685="", "", SUM($D$11:$D3685))</f>
        <v/>
      </c>
      <c r="X3685" s="111" t="str">
        <f t="shared" si="811"/>
        <v/>
      </c>
      <c r="Y3685" s="114" t="str">
        <f t="shared" si="815"/>
        <v/>
      </c>
      <c r="Z3685" s="111" t="str">
        <f>IF(X3685="", "", X3685-SUM($Z$11:$Z3684))</f>
        <v/>
      </c>
      <c r="AA3685" s="111" t="str">
        <f>IF($Y3685="", "", $Y3685-SUM($AA$11:$AA3684))</f>
        <v/>
      </c>
      <c r="AB3685" s="111" t="str">
        <f t="shared" si="816"/>
        <v/>
      </c>
      <c r="AC3685" s="121" t="str">
        <f t="shared" si="812"/>
        <v/>
      </c>
      <c r="AD3685" s="122" t="str">
        <f t="shared" si="813"/>
        <v/>
      </c>
      <c r="AE3685" s="123" t="str">
        <f t="shared" si="817"/>
        <v/>
      </c>
      <c r="AG3685" s="150" t="str">
        <f t="shared" si="814"/>
        <v/>
      </c>
    </row>
    <row r="3686" spans="1:33" x14ac:dyDescent="0.25">
      <c r="A3686" s="56"/>
      <c r="B3686" s="70"/>
      <c r="C3686" s="76"/>
      <c r="D3686" s="73"/>
      <c r="E3686" s="79"/>
      <c r="F3686" s="56"/>
      <c r="G3686" s="13" t="str">
        <f t="shared" si="805"/>
        <v/>
      </c>
      <c r="H3686" s="56"/>
      <c r="K3686" s="128"/>
      <c r="L3686" s="128"/>
      <c r="M3686" s="128"/>
      <c r="N3686" s="84" t="str">
        <f t="shared" si="806"/>
        <v/>
      </c>
      <c r="O3686" s="128"/>
      <c r="P3686" s="84" t="str">
        <f t="shared" si="807"/>
        <v/>
      </c>
      <c r="Q3686" s="84" t="str">
        <f t="shared" si="804"/>
        <v/>
      </c>
      <c r="R3686" s="84" t="str">
        <f t="shared" si="808"/>
        <v/>
      </c>
      <c r="S3686" s="84" t="str">
        <f t="shared" si="809"/>
        <v/>
      </c>
      <c r="U3686" s="84" t="str">
        <f t="shared" si="810"/>
        <v/>
      </c>
      <c r="W3686" s="108" t="str">
        <f>IF($N3686="", "", SUM($D$11:$D3686))</f>
        <v/>
      </c>
      <c r="X3686" s="111" t="str">
        <f t="shared" si="811"/>
        <v/>
      </c>
      <c r="Y3686" s="114" t="str">
        <f t="shared" si="815"/>
        <v/>
      </c>
      <c r="Z3686" s="111" t="str">
        <f>IF(X3686="", "", X3686-SUM($Z$11:$Z3685))</f>
        <v/>
      </c>
      <c r="AA3686" s="111" t="str">
        <f>IF($Y3686="", "", $Y3686-SUM($AA$11:$AA3685))</f>
        <v/>
      </c>
      <c r="AB3686" s="111" t="str">
        <f t="shared" si="816"/>
        <v/>
      </c>
      <c r="AC3686" s="121" t="str">
        <f t="shared" si="812"/>
        <v/>
      </c>
      <c r="AD3686" s="122" t="str">
        <f t="shared" si="813"/>
        <v/>
      </c>
      <c r="AE3686" s="123" t="str">
        <f t="shared" si="817"/>
        <v/>
      </c>
      <c r="AG3686" s="150" t="str">
        <f t="shared" si="814"/>
        <v/>
      </c>
    </row>
    <row r="3687" spans="1:33" x14ac:dyDescent="0.25">
      <c r="A3687" s="56"/>
      <c r="B3687" s="70"/>
      <c r="C3687" s="76"/>
      <c r="D3687" s="73"/>
      <c r="E3687" s="79"/>
      <c r="F3687" s="56"/>
      <c r="G3687" s="13" t="str">
        <f t="shared" si="805"/>
        <v/>
      </c>
      <c r="H3687" s="56"/>
      <c r="K3687" s="128"/>
      <c r="L3687" s="128"/>
      <c r="M3687" s="128"/>
      <c r="N3687" s="84" t="str">
        <f t="shared" si="806"/>
        <v/>
      </c>
      <c r="O3687" s="128"/>
      <c r="P3687" s="84" t="str">
        <f t="shared" si="807"/>
        <v/>
      </c>
      <c r="Q3687" s="84" t="str">
        <f t="shared" si="804"/>
        <v/>
      </c>
      <c r="R3687" s="84" t="str">
        <f t="shared" si="808"/>
        <v/>
      </c>
      <c r="S3687" s="84" t="str">
        <f t="shared" si="809"/>
        <v/>
      </c>
      <c r="U3687" s="84" t="str">
        <f t="shared" si="810"/>
        <v/>
      </c>
      <c r="W3687" s="108" t="str">
        <f>IF($N3687="", "", SUM($D$11:$D3687))</f>
        <v/>
      </c>
      <c r="X3687" s="111" t="str">
        <f t="shared" si="811"/>
        <v/>
      </c>
      <c r="Y3687" s="114" t="str">
        <f t="shared" si="815"/>
        <v/>
      </c>
      <c r="Z3687" s="111" t="str">
        <f>IF(X3687="", "", X3687-SUM($Z$11:$Z3686))</f>
        <v/>
      </c>
      <c r="AA3687" s="111" t="str">
        <f>IF($Y3687="", "", $Y3687-SUM($AA$11:$AA3686))</f>
        <v/>
      </c>
      <c r="AB3687" s="111" t="str">
        <f t="shared" si="816"/>
        <v/>
      </c>
      <c r="AC3687" s="121" t="str">
        <f t="shared" si="812"/>
        <v/>
      </c>
      <c r="AD3687" s="122" t="str">
        <f t="shared" si="813"/>
        <v/>
      </c>
      <c r="AE3687" s="123" t="str">
        <f t="shared" si="817"/>
        <v/>
      </c>
      <c r="AG3687" s="150" t="str">
        <f t="shared" si="814"/>
        <v/>
      </c>
    </row>
    <row r="3688" spans="1:33" x14ac:dyDescent="0.25">
      <c r="A3688" s="56"/>
      <c r="B3688" s="70"/>
      <c r="C3688" s="76"/>
      <c r="D3688" s="73"/>
      <c r="E3688" s="79"/>
      <c r="F3688" s="56"/>
      <c r="G3688" s="13" t="str">
        <f t="shared" si="805"/>
        <v/>
      </c>
      <c r="H3688" s="56"/>
      <c r="K3688" s="128"/>
      <c r="L3688" s="128"/>
      <c r="M3688" s="128"/>
      <c r="N3688" s="84" t="str">
        <f t="shared" si="806"/>
        <v/>
      </c>
      <c r="O3688" s="128"/>
      <c r="P3688" s="84" t="str">
        <f t="shared" si="807"/>
        <v/>
      </c>
      <c r="Q3688" s="84" t="str">
        <f t="shared" si="804"/>
        <v/>
      </c>
      <c r="R3688" s="84" t="str">
        <f t="shared" si="808"/>
        <v/>
      </c>
      <c r="S3688" s="84" t="str">
        <f t="shared" si="809"/>
        <v/>
      </c>
      <c r="U3688" s="84" t="str">
        <f t="shared" si="810"/>
        <v/>
      </c>
      <c r="W3688" s="108" t="str">
        <f>IF($N3688="", "", SUM($D$11:$D3688))</f>
        <v/>
      </c>
      <c r="X3688" s="111" t="str">
        <f t="shared" si="811"/>
        <v/>
      </c>
      <c r="Y3688" s="114" t="str">
        <f t="shared" si="815"/>
        <v/>
      </c>
      <c r="Z3688" s="111" t="str">
        <f>IF(X3688="", "", X3688-SUM($Z$11:$Z3687))</f>
        <v/>
      </c>
      <c r="AA3688" s="111" t="str">
        <f>IF($Y3688="", "", $Y3688-SUM($AA$11:$AA3687))</f>
        <v/>
      </c>
      <c r="AB3688" s="111" t="str">
        <f t="shared" si="816"/>
        <v/>
      </c>
      <c r="AC3688" s="121" t="str">
        <f t="shared" si="812"/>
        <v/>
      </c>
      <c r="AD3688" s="122" t="str">
        <f t="shared" si="813"/>
        <v/>
      </c>
      <c r="AE3688" s="123" t="str">
        <f t="shared" si="817"/>
        <v/>
      </c>
      <c r="AG3688" s="150" t="str">
        <f t="shared" si="814"/>
        <v/>
      </c>
    </row>
    <row r="3689" spans="1:33" x14ac:dyDescent="0.25">
      <c r="A3689" s="56"/>
      <c r="B3689" s="70"/>
      <c r="C3689" s="76"/>
      <c r="D3689" s="73"/>
      <c r="E3689" s="79"/>
      <c r="F3689" s="56"/>
      <c r="G3689" s="13" t="str">
        <f t="shared" si="805"/>
        <v/>
      </c>
      <c r="H3689" s="56"/>
      <c r="K3689" s="128"/>
      <c r="L3689" s="128"/>
      <c r="M3689" s="128"/>
      <c r="N3689" s="84" t="str">
        <f t="shared" si="806"/>
        <v/>
      </c>
      <c r="O3689" s="128"/>
      <c r="P3689" s="84" t="str">
        <f t="shared" si="807"/>
        <v/>
      </c>
      <c r="Q3689" s="84" t="str">
        <f t="shared" si="804"/>
        <v/>
      </c>
      <c r="R3689" s="84" t="str">
        <f t="shared" si="808"/>
        <v/>
      </c>
      <c r="S3689" s="84" t="str">
        <f t="shared" si="809"/>
        <v/>
      </c>
      <c r="U3689" s="84" t="str">
        <f t="shared" si="810"/>
        <v/>
      </c>
      <c r="W3689" s="108" t="str">
        <f>IF($N3689="", "", SUM($D$11:$D3689))</f>
        <v/>
      </c>
      <c r="X3689" s="111" t="str">
        <f t="shared" si="811"/>
        <v/>
      </c>
      <c r="Y3689" s="114" t="str">
        <f t="shared" si="815"/>
        <v/>
      </c>
      <c r="Z3689" s="111" t="str">
        <f>IF(X3689="", "", X3689-SUM($Z$11:$Z3688))</f>
        <v/>
      </c>
      <c r="AA3689" s="111" t="str">
        <f>IF($Y3689="", "", $Y3689-SUM($AA$11:$AA3688))</f>
        <v/>
      </c>
      <c r="AB3689" s="111" t="str">
        <f t="shared" si="816"/>
        <v/>
      </c>
      <c r="AC3689" s="121" t="str">
        <f t="shared" si="812"/>
        <v/>
      </c>
      <c r="AD3689" s="122" t="str">
        <f t="shared" si="813"/>
        <v/>
      </c>
      <c r="AE3689" s="123" t="str">
        <f t="shared" si="817"/>
        <v/>
      </c>
      <c r="AG3689" s="150" t="str">
        <f t="shared" si="814"/>
        <v/>
      </c>
    </row>
    <row r="3690" spans="1:33" x14ac:dyDescent="0.25">
      <c r="A3690" s="56"/>
      <c r="B3690" s="70"/>
      <c r="C3690" s="76"/>
      <c r="D3690" s="73"/>
      <c r="E3690" s="79"/>
      <c r="F3690" s="56"/>
      <c r="G3690" s="13" t="str">
        <f t="shared" si="805"/>
        <v/>
      </c>
      <c r="H3690" s="56"/>
      <c r="K3690" s="128"/>
      <c r="L3690" s="128"/>
      <c r="M3690" s="128"/>
      <c r="N3690" s="84" t="str">
        <f t="shared" si="806"/>
        <v/>
      </c>
      <c r="O3690" s="128"/>
      <c r="P3690" s="84" t="str">
        <f t="shared" si="807"/>
        <v/>
      </c>
      <c r="Q3690" s="84" t="str">
        <f t="shared" si="804"/>
        <v/>
      </c>
      <c r="R3690" s="84" t="str">
        <f t="shared" si="808"/>
        <v/>
      </c>
      <c r="S3690" s="84" t="str">
        <f t="shared" si="809"/>
        <v/>
      </c>
      <c r="U3690" s="84" t="str">
        <f t="shared" si="810"/>
        <v/>
      </c>
      <c r="W3690" s="108" t="str">
        <f>IF($N3690="", "", SUM($D$11:$D3690))</f>
        <v/>
      </c>
      <c r="X3690" s="111" t="str">
        <f t="shared" si="811"/>
        <v/>
      </c>
      <c r="Y3690" s="114" t="str">
        <f t="shared" si="815"/>
        <v/>
      </c>
      <c r="Z3690" s="111" t="str">
        <f>IF(X3690="", "", X3690-SUM($Z$11:$Z3689))</f>
        <v/>
      </c>
      <c r="AA3690" s="111" t="str">
        <f>IF($Y3690="", "", $Y3690-SUM($AA$11:$AA3689))</f>
        <v/>
      </c>
      <c r="AB3690" s="111" t="str">
        <f t="shared" si="816"/>
        <v/>
      </c>
      <c r="AC3690" s="121" t="str">
        <f t="shared" si="812"/>
        <v/>
      </c>
      <c r="AD3690" s="122" t="str">
        <f t="shared" si="813"/>
        <v/>
      </c>
      <c r="AE3690" s="123" t="str">
        <f t="shared" si="817"/>
        <v/>
      </c>
      <c r="AG3690" s="150" t="str">
        <f t="shared" si="814"/>
        <v/>
      </c>
    </row>
    <row r="3691" spans="1:33" x14ac:dyDescent="0.25">
      <c r="A3691" s="56"/>
      <c r="B3691" s="70"/>
      <c r="C3691" s="76"/>
      <c r="D3691" s="73"/>
      <c r="E3691" s="79"/>
      <c r="F3691" s="56"/>
      <c r="G3691" s="13" t="str">
        <f t="shared" si="805"/>
        <v/>
      </c>
      <c r="H3691" s="56"/>
      <c r="K3691" s="128"/>
      <c r="L3691" s="128"/>
      <c r="M3691" s="128"/>
      <c r="N3691" s="84" t="str">
        <f t="shared" si="806"/>
        <v/>
      </c>
      <c r="O3691" s="128"/>
      <c r="P3691" s="84" t="str">
        <f t="shared" si="807"/>
        <v/>
      </c>
      <c r="Q3691" s="84" t="str">
        <f t="shared" si="804"/>
        <v/>
      </c>
      <c r="R3691" s="84" t="str">
        <f t="shared" si="808"/>
        <v/>
      </c>
      <c r="S3691" s="84" t="str">
        <f t="shared" si="809"/>
        <v/>
      </c>
      <c r="U3691" s="84" t="str">
        <f t="shared" si="810"/>
        <v/>
      </c>
      <c r="W3691" s="108" t="str">
        <f>IF($N3691="", "", SUM($D$11:$D3691))</f>
        <v/>
      </c>
      <c r="X3691" s="111" t="str">
        <f t="shared" si="811"/>
        <v/>
      </c>
      <c r="Y3691" s="114" t="str">
        <f t="shared" si="815"/>
        <v/>
      </c>
      <c r="Z3691" s="111" t="str">
        <f>IF(X3691="", "", X3691-SUM($Z$11:$Z3690))</f>
        <v/>
      </c>
      <c r="AA3691" s="111" t="str">
        <f>IF($Y3691="", "", $Y3691-SUM($AA$11:$AA3690))</f>
        <v/>
      </c>
      <c r="AB3691" s="111" t="str">
        <f t="shared" si="816"/>
        <v/>
      </c>
      <c r="AC3691" s="121" t="str">
        <f t="shared" si="812"/>
        <v/>
      </c>
      <c r="AD3691" s="122" t="str">
        <f t="shared" si="813"/>
        <v/>
      </c>
      <c r="AE3691" s="123" t="str">
        <f t="shared" si="817"/>
        <v/>
      </c>
      <c r="AG3691" s="150" t="str">
        <f t="shared" si="814"/>
        <v/>
      </c>
    </row>
    <row r="3692" spans="1:33" x14ac:dyDescent="0.25">
      <c r="A3692" s="56"/>
      <c r="B3692" s="70"/>
      <c r="C3692" s="76"/>
      <c r="D3692" s="73"/>
      <c r="E3692" s="79"/>
      <c r="F3692" s="56"/>
      <c r="G3692" s="13" t="str">
        <f t="shared" si="805"/>
        <v/>
      </c>
      <c r="H3692" s="56"/>
      <c r="K3692" s="128"/>
      <c r="L3692" s="128"/>
      <c r="M3692" s="128"/>
      <c r="N3692" s="84" t="str">
        <f t="shared" si="806"/>
        <v/>
      </c>
      <c r="O3692" s="128"/>
      <c r="P3692" s="84" t="str">
        <f t="shared" si="807"/>
        <v/>
      </c>
      <c r="Q3692" s="84" t="str">
        <f t="shared" si="804"/>
        <v/>
      </c>
      <c r="R3692" s="84" t="str">
        <f t="shared" si="808"/>
        <v/>
      </c>
      <c r="S3692" s="84" t="str">
        <f t="shared" si="809"/>
        <v/>
      </c>
      <c r="U3692" s="84" t="str">
        <f t="shared" si="810"/>
        <v/>
      </c>
      <c r="W3692" s="108" t="str">
        <f>IF($N3692="", "", SUM($D$11:$D3692))</f>
        <v/>
      </c>
      <c r="X3692" s="111" t="str">
        <f t="shared" si="811"/>
        <v/>
      </c>
      <c r="Y3692" s="114" t="str">
        <f t="shared" si="815"/>
        <v/>
      </c>
      <c r="Z3692" s="111" t="str">
        <f>IF(X3692="", "", X3692-SUM($Z$11:$Z3691))</f>
        <v/>
      </c>
      <c r="AA3692" s="111" t="str">
        <f>IF($Y3692="", "", $Y3692-SUM($AA$11:$AA3691))</f>
        <v/>
      </c>
      <c r="AB3692" s="111" t="str">
        <f t="shared" si="816"/>
        <v/>
      </c>
      <c r="AC3692" s="121" t="str">
        <f t="shared" si="812"/>
        <v/>
      </c>
      <c r="AD3692" s="122" t="str">
        <f t="shared" si="813"/>
        <v/>
      </c>
      <c r="AE3692" s="123" t="str">
        <f t="shared" si="817"/>
        <v/>
      </c>
      <c r="AG3692" s="150" t="str">
        <f t="shared" si="814"/>
        <v/>
      </c>
    </row>
    <row r="3693" spans="1:33" x14ac:dyDescent="0.25">
      <c r="A3693" s="56"/>
      <c r="B3693" s="70"/>
      <c r="C3693" s="76"/>
      <c r="D3693" s="73"/>
      <c r="E3693" s="79"/>
      <c r="F3693" s="56"/>
      <c r="G3693" s="13" t="str">
        <f t="shared" si="805"/>
        <v/>
      </c>
      <c r="H3693" s="56"/>
      <c r="K3693" s="128"/>
      <c r="L3693" s="128"/>
      <c r="M3693" s="128"/>
      <c r="N3693" s="84" t="str">
        <f t="shared" si="806"/>
        <v/>
      </c>
      <c r="O3693" s="128"/>
      <c r="P3693" s="84" t="str">
        <f t="shared" si="807"/>
        <v/>
      </c>
      <c r="Q3693" s="84" t="str">
        <f t="shared" si="804"/>
        <v/>
      </c>
      <c r="R3693" s="84" t="str">
        <f t="shared" si="808"/>
        <v/>
      </c>
      <c r="S3693" s="84" t="str">
        <f t="shared" si="809"/>
        <v/>
      </c>
      <c r="U3693" s="84" t="str">
        <f t="shared" si="810"/>
        <v/>
      </c>
      <c r="W3693" s="108" t="str">
        <f>IF($N3693="", "", SUM($D$11:$D3693))</f>
        <v/>
      </c>
      <c r="X3693" s="111" t="str">
        <f t="shared" si="811"/>
        <v/>
      </c>
      <c r="Y3693" s="114" t="str">
        <f t="shared" si="815"/>
        <v/>
      </c>
      <c r="Z3693" s="111" t="str">
        <f>IF(X3693="", "", X3693-SUM($Z$11:$Z3692))</f>
        <v/>
      </c>
      <c r="AA3693" s="111" t="str">
        <f>IF($Y3693="", "", $Y3693-SUM($AA$11:$AA3692))</f>
        <v/>
      </c>
      <c r="AB3693" s="111" t="str">
        <f t="shared" si="816"/>
        <v/>
      </c>
      <c r="AC3693" s="121" t="str">
        <f t="shared" si="812"/>
        <v/>
      </c>
      <c r="AD3693" s="122" t="str">
        <f t="shared" si="813"/>
        <v/>
      </c>
      <c r="AE3693" s="123" t="str">
        <f t="shared" si="817"/>
        <v/>
      </c>
      <c r="AG3693" s="150" t="str">
        <f t="shared" si="814"/>
        <v/>
      </c>
    </row>
    <row r="3694" spans="1:33" x14ac:dyDescent="0.25">
      <c r="A3694" s="56"/>
      <c r="B3694" s="70"/>
      <c r="C3694" s="76"/>
      <c r="D3694" s="73"/>
      <c r="E3694" s="79"/>
      <c r="F3694" s="56"/>
      <c r="G3694" s="13" t="str">
        <f t="shared" si="805"/>
        <v/>
      </c>
      <c r="H3694" s="56"/>
      <c r="K3694" s="128"/>
      <c r="L3694" s="128"/>
      <c r="M3694" s="128"/>
      <c r="N3694" s="84" t="str">
        <f t="shared" si="806"/>
        <v/>
      </c>
      <c r="O3694" s="128"/>
      <c r="P3694" s="84" t="str">
        <f t="shared" si="807"/>
        <v/>
      </c>
      <c r="Q3694" s="84" t="str">
        <f t="shared" si="804"/>
        <v/>
      </c>
      <c r="R3694" s="84" t="str">
        <f t="shared" si="808"/>
        <v/>
      </c>
      <c r="S3694" s="84" t="str">
        <f t="shared" si="809"/>
        <v/>
      </c>
      <c r="U3694" s="84" t="str">
        <f t="shared" si="810"/>
        <v/>
      </c>
      <c r="W3694" s="108" t="str">
        <f>IF($N3694="", "", SUM($D$11:$D3694))</f>
        <v/>
      </c>
      <c r="X3694" s="111" t="str">
        <f t="shared" si="811"/>
        <v/>
      </c>
      <c r="Y3694" s="114" t="str">
        <f t="shared" si="815"/>
        <v/>
      </c>
      <c r="Z3694" s="111" t="str">
        <f>IF(X3694="", "", X3694-SUM($Z$11:$Z3693))</f>
        <v/>
      </c>
      <c r="AA3694" s="111" t="str">
        <f>IF($Y3694="", "", $Y3694-SUM($AA$11:$AA3693))</f>
        <v/>
      </c>
      <c r="AB3694" s="111" t="str">
        <f t="shared" si="816"/>
        <v/>
      </c>
      <c r="AC3694" s="121" t="str">
        <f t="shared" si="812"/>
        <v/>
      </c>
      <c r="AD3694" s="122" t="str">
        <f t="shared" si="813"/>
        <v/>
      </c>
      <c r="AE3694" s="123" t="str">
        <f t="shared" si="817"/>
        <v/>
      </c>
      <c r="AG3694" s="150" t="str">
        <f t="shared" si="814"/>
        <v/>
      </c>
    </row>
    <row r="3695" spans="1:33" x14ac:dyDescent="0.25">
      <c r="A3695" s="56"/>
      <c r="B3695" s="70"/>
      <c r="C3695" s="76"/>
      <c r="D3695" s="73"/>
      <c r="E3695" s="79"/>
      <c r="F3695" s="56"/>
      <c r="G3695" s="13" t="str">
        <f t="shared" si="805"/>
        <v/>
      </c>
      <c r="H3695" s="56"/>
      <c r="K3695" s="128"/>
      <c r="L3695" s="128"/>
      <c r="M3695" s="128"/>
      <c r="N3695" s="84" t="str">
        <f t="shared" si="806"/>
        <v/>
      </c>
      <c r="O3695" s="128"/>
      <c r="P3695" s="84" t="str">
        <f t="shared" si="807"/>
        <v/>
      </c>
      <c r="Q3695" s="84" t="str">
        <f t="shared" si="804"/>
        <v/>
      </c>
      <c r="R3695" s="84" t="str">
        <f t="shared" si="808"/>
        <v/>
      </c>
      <c r="S3695" s="84" t="str">
        <f t="shared" si="809"/>
        <v/>
      </c>
      <c r="U3695" s="84" t="str">
        <f t="shared" si="810"/>
        <v/>
      </c>
      <c r="W3695" s="108" t="str">
        <f>IF($N3695="", "", SUM($D$11:$D3695))</f>
        <v/>
      </c>
      <c r="X3695" s="111" t="str">
        <f t="shared" si="811"/>
        <v/>
      </c>
      <c r="Y3695" s="114" t="str">
        <f t="shared" si="815"/>
        <v/>
      </c>
      <c r="Z3695" s="111" t="str">
        <f>IF(X3695="", "", X3695-SUM($Z$11:$Z3694))</f>
        <v/>
      </c>
      <c r="AA3695" s="111" t="str">
        <f>IF($Y3695="", "", $Y3695-SUM($AA$11:$AA3694))</f>
        <v/>
      </c>
      <c r="AB3695" s="111" t="str">
        <f t="shared" si="816"/>
        <v/>
      </c>
      <c r="AC3695" s="121" t="str">
        <f t="shared" si="812"/>
        <v/>
      </c>
      <c r="AD3695" s="122" t="str">
        <f t="shared" si="813"/>
        <v/>
      </c>
      <c r="AE3695" s="123" t="str">
        <f t="shared" si="817"/>
        <v/>
      </c>
      <c r="AG3695" s="150" t="str">
        <f t="shared" si="814"/>
        <v/>
      </c>
    </row>
    <row r="3696" spans="1:33" x14ac:dyDescent="0.25">
      <c r="A3696" s="56"/>
      <c r="B3696" s="70"/>
      <c r="C3696" s="76"/>
      <c r="D3696" s="73"/>
      <c r="E3696" s="79"/>
      <c r="F3696" s="56"/>
      <c r="G3696" s="13" t="str">
        <f t="shared" si="805"/>
        <v/>
      </c>
      <c r="H3696" s="56"/>
      <c r="K3696" s="128"/>
      <c r="L3696" s="128"/>
      <c r="M3696" s="128"/>
      <c r="N3696" s="84" t="str">
        <f t="shared" si="806"/>
        <v/>
      </c>
      <c r="O3696" s="128"/>
      <c r="P3696" s="84" t="str">
        <f t="shared" si="807"/>
        <v/>
      </c>
      <c r="Q3696" s="84" t="str">
        <f t="shared" si="804"/>
        <v/>
      </c>
      <c r="R3696" s="84" t="str">
        <f t="shared" si="808"/>
        <v/>
      </c>
      <c r="S3696" s="84" t="str">
        <f t="shared" si="809"/>
        <v/>
      </c>
      <c r="U3696" s="84" t="str">
        <f t="shared" si="810"/>
        <v/>
      </c>
      <c r="W3696" s="108" t="str">
        <f>IF($N3696="", "", SUM($D$11:$D3696))</f>
        <v/>
      </c>
      <c r="X3696" s="111" t="str">
        <f t="shared" si="811"/>
        <v/>
      </c>
      <c r="Y3696" s="114" t="str">
        <f t="shared" si="815"/>
        <v/>
      </c>
      <c r="Z3696" s="111" t="str">
        <f>IF(X3696="", "", X3696-SUM($Z$11:$Z3695))</f>
        <v/>
      </c>
      <c r="AA3696" s="111" t="str">
        <f>IF($Y3696="", "", $Y3696-SUM($AA$11:$AA3695))</f>
        <v/>
      </c>
      <c r="AB3696" s="111" t="str">
        <f t="shared" si="816"/>
        <v/>
      </c>
      <c r="AC3696" s="121" t="str">
        <f t="shared" si="812"/>
        <v/>
      </c>
      <c r="AD3696" s="122" t="str">
        <f t="shared" si="813"/>
        <v/>
      </c>
      <c r="AE3696" s="123" t="str">
        <f t="shared" si="817"/>
        <v/>
      </c>
      <c r="AG3696" s="150" t="str">
        <f t="shared" si="814"/>
        <v/>
      </c>
    </row>
    <row r="3697" spans="1:33" x14ac:dyDescent="0.25">
      <c r="A3697" s="56"/>
      <c r="B3697" s="70"/>
      <c r="C3697" s="76"/>
      <c r="D3697" s="73"/>
      <c r="E3697" s="79"/>
      <c r="F3697" s="56"/>
      <c r="G3697" s="13" t="str">
        <f t="shared" si="805"/>
        <v/>
      </c>
      <c r="H3697" s="56"/>
      <c r="K3697" s="128"/>
      <c r="L3697" s="128"/>
      <c r="M3697" s="128"/>
      <c r="N3697" s="84" t="str">
        <f t="shared" si="806"/>
        <v/>
      </c>
      <c r="O3697" s="128"/>
      <c r="P3697" s="84" t="str">
        <f t="shared" si="807"/>
        <v/>
      </c>
      <c r="Q3697" s="84" t="str">
        <f t="shared" si="804"/>
        <v/>
      </c>
      <c r="R3697" s="84" t="str">
        <f t="shared" si="808"/>
        <v/>
      </c>
      <c r="S3697" s="84" t="str">
        <f t="shared" si="809"/>
        <v/>
      </c>
      <c r="U3697" s="84" t="str">
        <f t="shared" si="810"/>
        <v/>
      </c>
      <c r="W3697" s="108" t="str">
        <f>IF($N3697="", "", SUM($D$11:$D3697))</f>
        <v/>
      </c>
      <c r="X3697" s="111" t="str">
        <f t="shared" si="811"/>
        <v/>
      </c>
      <c r="Y3697" s="114" t="str">
        <f t="shared" si="815"/>
        <v/>
      </c>
      <c r="Z3697" s="111" t="str">
        <f>IF(X3697="", "", X3697-SUM($Z$11:$Z3696))</f>
        <v/>
      </c>
      <c r="AA3697" s="111" t="str">
        <f>IF($Y3697="", "", $Y3697-SUM($AA$11:$AA3696))</f>
        <v/>
      </c>
      <c r="AB3697" s="111" t="str">
        <f t="shared" si="816"/>
        <v/>
      </c>
      <c r="AC3697" s="121" t="str">
        <f t="shared" si="812"/>
        <v/>
      </c>
      <c r="AD3697" s="122" t="str">
        <f t="shared" si="813"/>
        <v/>
      </c>
      <c r="AE3697" s="123" t="str">
        <f t="shared" si="817"/>
        <v/>
      </c>
      <c r="AG3697" s="150" t="str">
        <f t="shared" si="814"/>
        <v/>
      </c>
    </row>
    <row r="3698" spans="1:33" x14ac:dyDescent="0.25">
      <c r="A3698" s="56"/>
      <c r="B3698" s="70"/>
      <c r="C3698" s="76"/>
      <c r="D3698" s="73"/>
      <c r="E3698" s="79"/>
      <c r="F3698" s="56"/>
      <c r="G3698" s="13" t="str">
        <f t="shared" si="805"/>
        <v/>
      </c>
      <c r="H3698" s="56"/>
      <c r="K3698" s="128"/>
      <c r="L3698" s="128"/>
      <c r="M3698" s="128"/>
      <c r="N3698" s="84" t="str">
        <f t="shared" si="806"/>
        <v/>
      </c>
      <c r="O3698" s="128"/>
      <c r="P3698" s="84" t="str">
        <f t="shared" si="807"/>
        <v/>
      </c>
      <c r="Q3698" s="84" t="str">
        <f t="shared" si="804"/>
        <v/>
      </c>
      <c r="R3698" s="84" t="str">
        <f t="shared" si="808"/>
        <v/>
      </c>
      <c r="S3698" s="84" t="str">
        <f t="shared" si="809"/>
        <v/>
      </c>
      <c r="U3698" s="84" t="str">
        <f t="shared" si="810"/>
        <v/>
      </c>
      <c r="W3698" s="108" t="str">
        <f>IF($N3698="", "", SUM($D$11:$D3698))</f>
        <v/>
      </c>
      <c r="X3698" s="111" t="str">
        <f t="shared" si="811"/>
        <v/>
      </c>
      <c r="Y3698" s="114" t="str">
        <f t="shared" si="815"/>
        <v/>
      </c>
      <c r="Z3698" s="111" t="str">
        <f>IF(X3698="", "", X3698-SUM($Z$11:$Z3697))</f>
        <v/>
      </c>
      <c r="AA3698" s="111" t="str">
        <f>IF($Y3698="", "", $Y3698-SUM($AA$11:$AA3697))</f>
        <v/>
      </c>
      <c r="AB3698" s="111" t="str">
        <f t="shared" si="816"/>
        <v/>
      </c>
      <c r="AC3698" s="121" t="str">
        <f t="shared" si="812"/>
        <v/>
      </c>
      <c r="AD3698" s="122" t="str">
        <f t="shared" si="813"/>
        <v/>
      </c>
      <c r="AE3698" s="123" t="str">
        <f t="shared" si="817"/>
        <v/>
      </c>
      <c r="AG3698" s="150" t="str">
        <f t="shared" si="814"/>
        <v/>
      </c>
    </row>
    <row r="3699" spans="1:33" x14ac:dyDescent="0.25">
      <c r="A3699" s="56"/>
      <c r="B3699" s="70"/>
      <c r="C3699" s="76"/>
      <c r="D3699" s="73"/>
      <c r="E3699" s="79"/>
      <c r="F3699" s="56"/>
      <c r="G3699" s="13" t="str">
        <f t="shared" si="805"/>
        <v/>
      </c>
      <c r="H3699" s="56"/>
      <c r="K3699" s="128"/>
      <c r="L3699" s="128"/>
      <c r="M3699" s="128"/>
      <c r="N3699" s="84" t="str">
        <f t="shared" si="806"/>
        <v/>
      </c>
      <c r="O3699" s="128"/>
      <c r="P3699" s="84" t="str">
        <f t="shared" si="807"/>
        <v/>
      </c>
      <c r="Q3699" s="84" t="str">
        <f t="shared" si="804"/>
        <v/>
      </c>
      <c r="R3699" s="84" t="str">
        <f t="shared" si="808"/>
        <v/>
      </c>
      <c r="S3699" s="84" t="str">
        <f t="shared" si="809"/>
        <v/>
      </c>
      <c r="U3699" s="84" t="str">
        <f t="shared" si="810"/>
        <v/>
      </c>
      <c r="W3699" s="108" t="str">
        <f>IF($N3699="", "", SUM($D$11:$D3699))</f>
        <v/>
      </c>
      <c r="X3699" s="111" t="str">
        <f t="shared" si="811"/>
        <v/>
      </c>
      <c r="Y3699" s="114" t="str">
        <f t="shared" si="815"/>
        <v/>
      </c>
      <c r="Z3699" s="111" t="str">
        <f>IF(X3699="", "", X3699-SUM($Z$11:$Z3698))</f>
        <v/>
      </c>
      <c r="AA3699" s="111" t="str">
        <f>IF($Y3699="", "", $Y3699-SUM($AA$11:$AA3698))</f>
        <v/>
      </c>
      <c r="AB3699" s="111" t="str">
        <f t="shared" si="816"/>
        <v/>
      </c>
      <c r="AC3699" s="121" t="str">
        <f t="shared" si="812"/>
        <v/>
      </c>
      <c r="AD3699" s="122" t="str">
        <f t="shared" si="813"/>
        <v/>
      </c>
      <c r="AE3699" s="123" t="str">
        <f t="shared" si="817"/>
        <v/>
      </c>
      <c r="AG3699" s="150" t="str">
        <f t="shared" si="814"/>
        <v/>
      </c>
    </row>
    <row r="3700" spans="1:33" x14ac:dyDescent="0.25">
      <c r="A3700" s="56"/>
      <c r="B3700" s="70"/>
      <c r="C3700" s="76"/>
      <c r="D3700" s="73"/>
      <c r="E3700" s="79"/>
      <c r="F3700" s="56"/>
      <c r="G3700" s="13" t="str">
        <f t="shared" si="805"/>
        <v/>
      </c>
      <c r="H3700" s="56"/>
      <c r="K3700" s="128"/>
      <c r="L3700" s="128"/>
      <c r="M3700" s="128"/>
      <c r="N3700" s="84" t="str">
        <f t="shared" si="806"/>
        <v/>
      </c>
      <c r="O3700" s="128"/>
      <c r="P3700" s="84" t="str">
        <f t="shared" si="807"/>
        <v/>
      </c>
      <c r="Q3700" s="84" t="str">
        <f t="shared" si="804"/>
        <v/>
      </c>
      <c r="R3700" s="84" t="str">
        <f t="shared" si="808"/>
        <v/>
      </c>
      <c r="S3700" s="84" t="str">
        <f t="shared" si="809"/>
        <v/>
      </c>
      <c r="U3700" s="84" t="str">
        <f t="shared" si="810"/>
        <v/>
      </c>
      <c r="W3700" s="108" t="str">
        <f>IF($N3700="", "", SUM($D$11:$D3700))</f>
        <v/>
      </c>
      <c r="X3700" s="111" t="str">
        <f t="shared" si="811"/>
        <v/>
      </c>
      <c r="Y3700" s="114" t="str">
        <f t="shared" si="815"/>
        <v/>
      </c>
      <c r="Z3700" s="111" t="str">
        <f>IF(X3700="", "", X3700-SUM($Z$11:$Z3699))</f>
        <v/>
      </c>
      <c r="AA3700" s="111" t="str">
        <f>IF($Y3700="", "", $Y3700-SUM($AA$11:$AA3699))</f>
        <v/>
      </c>
      <c r="AB3700" s="111" t="str">
        <f t="shared" si="816"/>
        <v/>
      </c>
      <c r="AC3700" s="121" t="str">
        <f t="shared" si="812"/>
        <v/>
      </c>
      <c r="AD3700" s="122" t="str">
        <f t="shared" si="813"/>
        <v/>
      </c>
      <c r="AE3700" s="123" t="str">
        <f t="shared" si="817"/>
        <v/>
      </c>
      <c r="AG3700" s="150" t="str">
        <f t="shared" si="814"/>
        <v/>
      </c>
    </row>
    <row r="3701" spans="1:33" x14ac:dyDescent="0.25">
      <c r="A3701" s="56"/>
      <c r="B3701" s="70"/>
      <c r="C3701" s="76"/>
      <c r="D3701" s="73"/>
      <c r="E3701" s="79"/>
      <c r="F3701" s="56"/>
      <c r="G3701" s="13" t="str">
        <f t="shared" si="805"/>
        <v/>
      </c>
      <c r="H3701" s="56"/>
      <c r="K3701" s="128"/>
      <c r="L3701" s="128"/>
      <c r="M3701" s="128"/>
      <c r="N3701" s="84" t="str">
        <f t="shared" si="806"/>
        <v/>
      </c>
      <c r="O3701" s="128"/>
      <c r="P3701" s="84" t="str">
        <f t="shared" si="807"/>
        <v/>
      </c>
      <c r="Q3701" s="84" t="str">
        <f t="shared" si="804"/>
        <v/>
      </c>
      <c r="R3701" s="84" t="str">
        <f t="shared" si="808"/>
        <v/>
      </c>
      <c r="S3701" s="84" t="str">
        <f t="shared" si="809"/>
        <v/>
      </c>
      <c r="U3701" s="84" t="str">
        <f t="shared" si="810"/>
        <v/>
      </c>
      <c r="W3701" s="108" t="str">
        <f>IF($N3701="", "", SUM($D$11:$D3701))</f>
        <v/>
      </c>
      <c r="X3701" s="111" t="str">
        <f t="shared" si="811"/>
        <v/>
      </c>
      <c r="Y3701" s="114" t="str">
        <f t="shared" si="815"/>
        <v/>
      </c>
      <c r="Z3701" s="111" t="str">
        <f>IF(X3701="", "", X3701-SUM($Z$11:$Z3700))</f>
        <v/>
      </c>
      <c r="AA3701" s="111" t="str">
        <f>IF($Y3701="", "", $Y3701-SUM($AA$11:$AA3700))</f>
        <v/>
      </c>
      <c r="AB3701" s="111" t="str">
        <f t="shared" si="816"/>
        <v/>
      </c>
      <c r="AC3701" s="121" t="str">
        <f t="shared" si="812"/>
        <v/>
      </c>
      <c r="AD3701" s="122" t="str">
        <f t="shared" si="813"/>
        <v/>
      </c>
      <c r="AE3701" s="123" t="str">
        <f t="shared" si="817"/>
        <v/>
      </c>
      <c r="AG3701" s="150" t="str">
        <f t="shared" si="814"/>
        <v/>
      </c>
    </row>
    <row r="3702" spans="1:33" x14ac:dyDescent="0.25">
      <c r="A3702" s="56"/>
      <c r="B3702" s="70"/>
      <c r="C3702" s="76"/>
      <c r="D3702" s="73"/>
      <c r="E3702" s="79"/>
      <c r="F3702" s="56"/>
      <c r="G3702" s="13" t="str">
        <f t="shared" si="805"/>
        <v/>
      </c>
      <c r="H3702" s="56"/>
      <c r="K3702" s="128"/>
      <c r="L3702" s="128"/>
      <c r="M3702" s="128"/>
      <c r="N3702" s="84" t="str">
        <f t="shared" si="806"/>
        <v/>
      </c>
      <c r="O3702" s="128"/>
      <c r="P3702" s="84" t="str">
        <f t="shared" si="807"/>
        <v/>
      </c>
      <c r="Q3702" s="84" t="str">
        <f t="shared" si="804"/>
        <v/>
      </c>
      <c r="R3702" s="84" t="str">
        <f t="shared" si="808"/>
        <v/>
      </c>
      <c r="S3702" s="84" t="str">
        <f t="shared" si="809"/>
        <v/>
      </c>
      <c r="U3702" s="84" t="str">
        <f t="shared" si="810"/>
        <v/>
      </c>
      <c r="W3702" s="108" t="str">
        <f>IF($N3702="", "", SUM($D$11:$D3702))</f>
        <v/>
      </c>
      <c r="X3702" s="111" t="str">
        <f t="shared" si="811"/>
        <v/>
      </c>
      <c r="Y3702" s="114" t="str">
        <f t="shared" si="815"/>
        <v/>
      </c>
      <c r="Z3702" s="111" t="str">
        <f>IF(X3702="", "", X3702-SUM($Z$11:$Z3701))</f>
        <v/>
      </c>
      <c r="AA3702" s="111" t="str">
        <f>IF($Y3702="", "", $Y3702-SUM($AA$11:$AA3701))</f>
        <v/>
      </c>
      <c r="AB3702" s="111" t="str">
        <f t="shared" si="816"/>
        <v/>
      </c>
      <c r="AC3702" s="121" t="str">
        <f t="shared" si="812"/>
        <v/>
      </c>
      <c r="AD3702" s="122" t="str">
        <f t="shared" si="813"/>
        <v/>
      </c>
      <c r="AE3702" s="123" t="str">
        <f t="shared" si="817"/>
        <v/>
      </c>
      <c r="AG3702" s="150" t="str">
        <f t="shared" si="814"/>
        <v/>
      </c>
    </row>
    <row r="3703" spans="1:33" x14ac:dyDescent="0.25">
      <c r="A3703" s="56"/>
      <c r="B3703" s="70"/>
      <c r="C3703" s="76"/>
      <c r="D3703" s="73"/>
      <c r="E3703" s="79"/>
      <c r="F3703" s="56"/>
      <c r="G3703" s="13" t="str">
        <f t="shared" si="805"/>
        <v/>
      </c>
      <c r="H3703" s="56"/>
      <c r="K3703" s="128"/>
      <c r="L3703" s="128"/>
      <c r="M3703" s="128"/>
      <c r="N3703" s="84" t="str">
        <f t="shared" si="806"/>
        <v/>
      </c>
      <c r="O3703" s="128"/>
      <c r="P3703" s="84" t="str">
        <f t="shared" si="807"/>
        <v/>
      </c>
      <c r="Q3703" s="84" t="str">
        <f t="shared" si="804"/>
        <v/>
      </c>
      <c r="R3703" s="84" t="str">
        <f t="shared" si="808"/>
        <v/>
      </c>
      <c r="S3703" s="84" t="str">
        <f t="shared" si="809"/>
        <v/>
      </c>
      <c r="U3703" s="84" t="str">
        <f t="shared" si="810"/>
        <v/>
      </c>
      <c r="W3703" s="108" t="str">
        <f>IF($N3703="", "", SUM($D$11:$D3703))</f>
        <v/>
      </c>
      <c r="X3703" s="111" t="str">
        <f t="shared" si="811"/>
        <v/>
      </c>
      <c r="Y3703" s="114" t="str">
        <f t="shared" si="815"/>
        <v/>
      </c>
      <c r="Z3703" s="111" t="str">
        <f>IF(X3703="", "", X3703-SUM($Z$11:$Z3702))</f>
        <v/>
      </c>
      <c r="AA3703" s="111" t="str">
        <f>IF($Y3703="", "", $Y3703-SUM($AA$11:$AA3702))</f>
        <v/>
      </c>
      <c r="AB3703" s="111" t="str">
        <f t="shared" si="816"/>
        <v/>
      </c>
      <c r="AC3703" s="121" t="str">
        <f t="shared" si="812"/>
        <v/>
      </c>
      <c r="AD3703" s="122" t="str">
        <f t="shared" si="813"/>
        <v/>
      </c>
      <c r="AE3703" s="123" t="str">
        <f t="shared" si="817"/>
        <v/>
      </c>
      <c r="AG3703" s="150" t="str">
        <f t="shared" si="814"/>
        <v/>
      </c>
    </row>
    <row r="3704" spans="1:33" x14ac:dyDescent="0.25">
      <c r="A3704" s="56"/>
      <c r="B3704" s="70"/>
      <c r="C3704" s="76"/>
      <c r="D3704" s="73"/>
      <c r="E3704" s="79"/>
      <c r="F3704" s="56"/>
      <c r="G3704" s="13" t="str">
        <f t="shared" si="805"/>
        <v/>
      </c>
      <c r="H3704" s="56"/>
      <c r="K3704" s="128"/>
      <c r="L3704" s="128"/>
      <c r="M3704" s="128"/>
      <c r="N3704" s="84" t="str">
        <f t="shared" si="806"/>
        <v/>
      </c>
      <c r="O3704" s="128"/>
      <c r="P3704" s="84" t="str">
        <f t="shared" si="807"/>
        <v/>
      </c>
      <c r="Q3704" s="84" t="str">
        <f t="shared" si="804"/>
        <v/>
      </c>
      <c r="R3704" s="84" t="str">
        <f t="shared" si="808"/>
        <v/>
      </c>
      <c r="S3704" s="84" t="str">
        <f t="shared" si="809"/>
        <v/>
      </c>
      <c r="U3704" s="84" t="str">
        <f t="shared" si="810"/>
        <v/>
      </c>
      <c r="W3704" s="108" t="str">
        <f>IF($N3704="", "", SUM($D$11:$D3704))</f>
        <v/>
      </c>
      <c r="X3704" s="111" t="str">
        <f t="shared" si="811"/>
        <v/>
      </c>
      <c r="Y3704" s="114" t="str">
        <f t="shared" si="815"/>
        <v/>
      </c>
      <c r="Z3704" s="111" t="str">
        <f>IF(X3704="", "", X3704-SUM($Z$11:$Z3703))</f>
        <v/>
      </c>
      <c r="AA3704" s="111" t="str">
        <f>IF($Y3704="", "", $Y3704-SUM($AA$11:$AA3703))</f>
        <v/>
      </c>
      <c r="AB3704" s="111" t="str">
        <f t="shared" si="816"/>
        <v/>
      </c>
      <c r="AC3704" s="121" t="str">
        <f t="shared" si="812"/>
        <v/>
      </c>
      <c r="AD3704" s="122" t="str">
        <f t="shared" si="813"/>
        <v/>
      </c>
      <c r="AE3704" s="123" t="str">
        <f t="shared" si="817"/>
        <v/>
      </c>
      <c r="AG3704" s="150" t="str">
        <f t="shared" si="814"/>
        <v/>
      </c>
    </row>
    <row r="3705" spans="1:33" x14ac:dyDescent="0.25">
      <c r="A3705" s="56"/>
      <c r="B3705" s="70"/>
      <c r="C3705" s="76"/>
      <c r="D3705" s="73"/>
      <c r="E3705" s="79"/>
      <c r="F3705" s="56"/>
      <c r="G3705" s="13" t="str">
        <f t="shared" si="805"/>
        <v/>
      </c>
      <c r="H3705" s="56"/>
      <c r="K3705" s="128"/>
      <c r="L3705" s="128"/>
      <c r="M3705" s="128"/>
      <c r="N3705" s="84" t="str">
        <f t="shared" si="806"/>
        <v/>
      </c>
      <c r="O3705" s="128"/>
      <c r="P3705" s="84" t="str">
        <f t="shared" si="807"/>
        <v/>
      </c>
      <c r="Q3705" s="84" t="str">
        <f t="shared" si="804"/>
        <v/>
      </c>
      <c r="R3705" s="84" t="str">
        <f t="shared" si="808"/>
        <v/>
      </c>
      <c r="S3705" s="84" t="str">
        <f t="shared" si="809"/>
        <v/>
      </c>
      <c r="U3705" s="84" t="str">
        <f t="shared" si="810"/>
        <v/>
      </c>
      <c r="W3705" s="108" t="str">
        <f>IF($N3705="", "", SUM($D$11:$D3705))</f>
        <v/>
      </c>
      <c r="X3705" s="111" t="str">
        <f t="shared" si="811"/>
        <v/>
      </c>
      <c r="Y3705" s="114" t="str">
        <f t="shared" si="815"/>
        <v/>
      </c>
      <c r="Z3705" s="111" t="str">
        <f>IF(X3705="", "", X3705-SUM($Z$11:$Z3704))</f>
        <v/>
      </c>
      <c r="AA3705" s="111" t="str">
        <f>IF($Y3705="", "", $Y3705-SUM($AA$11:$AA3704))</f>
        <v/>
      </c>
      <c r="AB3705" s="111" t="str">
        <f t="shared" si="816"/>
        <v/>
      </c>
      <c r="AC3705" s="121" t="str">
        <f t="shared" si="812"/>
        <v/>
      </c>
      <c r="AD3705" s="122" t="str">
        <f t="shared" si="813"/>
        <v/>
      </c>
      <c r="AE3705" s="123" t="str">
        <f t="shared" si="817"/>
        <v/>
      </c>
      <c r="AG3705" s="150" t="str">
        <f t="shared" si="814"/>
        <v/>
      </c>
    </row>
    <row r="3706" spans="1:33" x14ac:dyDescent="0.25">
      <c r="A3706" s="56"/>
      <c r="B3706" s="70"/>
      <c r="C3706" s="76"/>
      <c r="D3706" s="73"/>
      <c r="E3706" s="79"/>
      <c r="F3706" s="56"/>
      <c r="G3706" s="13" t="str">
        <f t="shared" si="805"/>
        <v/>
      </c>
      <c r="H3706" s="56"/>
      <c r="K3706" s="128"/>
      <c r="L3706" s="128"/>
      <c r="M3706" s="128"/>
      <c r="N3706" s="84" t="str">
        <f t="shared" si="806"/>
        <v/>
      </c>
      <c r="O3706" s="128"/>
      <c r="P3706" s="84" t="str">
        <f t="shared" si="807"/>
        <v/>
      </c>
      <c r="Q3706" s="84" t="str">
        <f t="shared" si="804"/>
        <v/>
      </c>
      <c r="R3706" s="84" t="str">
        <f t="shared" si="808"/>
        <v/>
      </c>
      <c r="S3706" s="84" t="str">
        <f t="shared" si="809"/>
        <v/>
      </c>
      <c r="U3706" s="84" t="str">
        <f t="shared" si="810"/>
        <v/>
      </c>
      <c r="W3706" s="108" t="str">
        <f>IF($N3706="", "", SUM($D$11:$D3706))</f>
        <v/>
      </c>
      <c r="X3706" s="111" t="str">
        <f t="shared" si="811"/>
        <v/>
      </c>
      <c r="Y3706" s="114" t="str">
        <f t="shared" si="815"/>
        <v/>
      </c>
      <c r="Z3706" s="111" t="str">
        <f>IF(X3706="", "", X3706-SUM($Z$11:$Z3705))</f>
        <v/>
      </c>
      <c r="AA3706" s="111" t="str">
        <f>IF($Y3706="", "", $Y3706-SUM($AA$11:$AA3705))</f>
        <v/>
      </c>
      <c r="AB3706" s="111" t="str">
        <f t="shared" si="816"/>
        <v/>
      </c>
      <c r="AC3706" s="121" t="str">
        <f t="shared" si="812"/>
        <v/>
      </c>
      <c r="AD3706" s="122" t="str">
        <f t="shared" si="813"/>
        <v/>
      </c>
      <c r="AE3706" s="123" t="str">
        <f t="shared" si="817"/>
        <v/>
      </c>
      <c r="AG3706" s="150" t="str">
        <f t="shared" si="814"/>
        <v/>
      </c>
    </row>
    <row r="3707" spans="1:33" x14ac:dyDescent="0.25">
      <c r="A3707" s="56"/>
      <c r="B3707" s="70"/>
      <c r="C3707" s="76"/>
      <c r="D3707" s="73"/>
      <c r="E3707" s="79"/>
      <c r="F3707" s="56"/>
      <c r="G3707" s="13" t="str">
        <f t="shared" si="805"/>
        <v/>
      </c>
      <c r="H3707" s="56"/>
      <c r="K3707" s="128"/>
      <c r="L3707" s="128"/>
      <c r="M3707" s="128"/>
      <c r="N3707" s="84" t="str">
        <f t="shared" si="806"/>
        <v/>
      </c>
      <c r="O3707" s="128"/>
      <c r="P3707" s="84" t="str">
        <f t="shared" si="807"/>
        <v/>
      </c>
      <c r="Q3707" s="84" t="str">
        <f t="shared" si="804"/>
        <v/>
      </c>
      <c r="R3707" s="84" t="str">
        <f t="shared" si="808"/>
        <v/>
      </c>
      <c r="S3707" s="84" t="str">
        <f t="shared" si="809"/>
        <v/>
      </c>
      <c r="U3707" s="84" t="str">
        <f t="shared" si="810"/>
        <v/>
      </c>
      <c r="W3707" s="108" t="str">
        <f>IF($N3707="", "", SUM($D$11:$D3707))</f>
        <v/>
      </c>
      <c r="X3707" s="111" t="str">
        <f t="shared" si="811"/>
        <v/>
      </c>
      <c r="Y3707" s="114" t="str">
        <f t="shared" si="815"/>
        <v/>
      </c>
      <c r="Z3707" s="111" t="str">
        <f>IF(X3707="", "", X3707-SUM($Z$11:$Z3706))</f>
        <v/>
      </c>
      <c r="AA3707" s="111" t="str">
        <f>IF($Y3707="", "", $Y3707-SUM($AA$11:$AA3706))</f>
        <v/>
      </c>
      <c r="AB3707" s="111" t="str">
        <f t="shared" si="816"/>
        <v/>
      </c>
      <c r="AC3707" s="121" t="str">
        <f t="shared" si="812"/>
        <v/>
      </c>
      <c r="AD3707" s="122" t="str">
        <f t="shared" si="813"/>
        <v/>
      </c>
      <c r="AE3707" s="123" t="str">
        <f t="shared" si="817"/>
        <v/>
      </c>
      <c r="AG3707" s="150" t="str">
        <f t="shared" si="814"/>
        <v/>
      </c>
    </row>
    <row r="3708" spans="1:33" x14ac:dyDescent="0.25">
      <c r="A3708" s="56"/>
      <c r="B3708" s="70"/>
      <c r="C3708" s="76"/>
      <c r="D3708" s="73"/>
      <c r="E3708" s="79"/>
      <c r="F3708" s="56"/>
      <c r="G3708" s="13" t="str">
        <f t="shared" si="805"/>
        <v/>
      </c>
      <c r="H3708" s="56"/>
      <c r="K3708" s="128"/>
      <c r="L3708" s="128"/>
      <c r="M3708" s="128"/>
      <c r="N3708" s="84" t="str">
        <f t="shared" si="806"/>
        <v/>
      </c>
      <c r="O3708" s="128"/>
      <c r="P3708" s="84" t="str">
        <f t="shared" si="807"/>
        <v/>
      </c>
      <c r="Q3708" s="84" t="str">
        <f t="shared" si="804"/>
        <v/>
      </c>
      <c r="R3708" s="84" t="str">
        <f t="shared" si="808"/>
        <v/>
      </c>
      <c r="S3708" s="84" t="str">
        <f t="shared" si="809"/>
        <v/>
      </c>
      <c r="U3708" s="84" t="str">
        <f t="shared" si="810"/>
        <v/>
      </c>
      <c r="W3708" s="108" t="str">
        <f>IF($N3708="", "", SUM($D$11:$D3708))</f>
        <v/>
      </c>
      <c r="X3708" s="111" t="str">
        <f t="shared" si="811"/>
        <v/>
      </c>
      <c r="Y3708" s="114" t="str">
        <f t="shared" si="815"/>
        <v/>
      </c>
      <c r="Z3708" s="111" t="str">
        <f>IF(X3708="", "", X3708-SUM($Z$11:$Z3707))</f>
        <v/>
      </c>
      <c r="AA3708" s="111" t="str">
        <f>IF($Y3708="", "", $Y3708-SUM($AA$11:$AA3707))</f>
        <v/>
      </c>
      <c r="AB3708" s="111" t="str">
        <f t="shared" si="816"/>
        <v/>
      </c>
      <c r="AC3708" s="121" t="str">
        <f t="shared" si="812"/>
        <v/>
      </c>
      <c r="AD3708" s="122" t="str">
        <f t="shared" si="813"/>
        <v/>
      </c>
      <c r="AE3708" s="123" t="str">
        <f t="shared" si="817"/>
        <v/>
      </c>
      <c r="AG3708" s="150" t="str">
        <f t="shared" si="814"/>
        <v/>
      </c>
    </row>
    <row r="3709" spans="1:33" x14ac:dyDescent="0.25">
      <c r="A3709" s="56"/>
      <c r="B3709" s="70"/>
      <c r="C3709" s="76"/>
      <c r="D3709" s="73"/>
      <c r="E3709" s="79"/>
      <c r="F3709" s="56"/>
      <c r="G3709" s="13" t="str">
        <f t="shared" si="805"/>
        <v/>
      </c>
      <c r="H3709" s="56"/>
      <c r="K3709" s="128"/>
      <c r="L3709" s="128"/>
      <c r="M3709" s="128"/>
      <c r="N3709" s="84" t="str">
        <f t="shared" si="806"/>
        <v/>
      </c>
      <c r="O3709" s="128"/>
      <c r="P3709" s="84" t="str">
        <f t="shared" si="807"/>
        <v/>
      </c>
      <c r="Q3709" s="84" t="str">
        <f t="shared" si="804"/>
        <v/>
      </c>
      <c r="R3709" s="84" t="str">
        <f t="shared" si="808"/>
        <v/>
      </c>
      <c r="S3709" s="84" t="str">
        <f t="shared" si="809"/>
        <v/>
      </c>
      <c r="U3709" s="84" t="str">
        <f t="shared" si="810"/>
        <v/>
      </c>
      <c r="W3709" s="108" t="str">
        <f>IF($N3709="", "", SUM($D$11:$D3709))</f>
        <v/>
      </c>
      <c r="X3709" s="111" t="str">
        <f t="shared" si="811"/>
        <v/>
      </c>
      <c r="Y3709" s="114" t="str">
        <f t="shared" si="815"/>
        <v/>
      </c>
      <c r="Z3709" s="111" t="str">
        <f>IF(X3709="", "", X3709-SUM($Z$11:$Z3708))</f>
        <v/>
      </c>
      <c r="AA3709" s="111" t="str">
        <f>IF($Y3709="", "", $Y3709-SUM($AA$11:$AA3708))</f>
        <v/>
      </c>
      <c r="AB3709" s="111" t="str">
        <f t="shared" si="816"/>
        <v/>
      </c>
      <c r="AC3709" s="121" t="str">
        <f t="shared" si="812"/>
        <v/>
      </c>
      <c r="AD3709" s="122" t="str">
        <f t="shared" si="813"/>
        <v/>
      </c>
      <c r="AE3709" s="123" t="str">
        <f t="shared" si="817"/>
        <v/>
      </c>
      <c r="AG3709" s="150" t="str">
        <f t="shared" si="814"/>
        <v/>
      </c>
    </row>
    <row r="3710" spans="1:33" x14ac:dyDescent="0.25">
      <c r="A3710" s="56"/>
      <c r="B3710" s="70"/>
      <c r="C3710" s="76"/>
      <c r="D3710" s="73"/>
      <c r="E3710" s="79"/>
      <c r="F3710" s="56"/>
      <c r="G3710" s="13" t="str">
        <f t="shared" si="805"/>
        <v/>
      </c>
      <c r="H3710" s="56"/>
      <c r="K3710" s="128"/>
      <c r="L3710" s="128"/>
      <c r="M3710" s="128"/>
      <c r="N3710" s="84" t="str">
        <f t="shared" si="806"/>
        <v/>
      </c>
      <c r="O3710" s="128"/>
      <c r="P3710" s="84" t="str">
        <f t="shared" si="807"/>
        <v/>
      </c>
      <c r="Q3710" s="84" t="str">
        <f t="shared" si="804"/>
        <v/>
      </c>
      <c r="R3710" s="84" t="str">
        <f t="shared" si="808"/>
        <v/>
      </c>
      <c r="S3710" s="84" t="str">
        <f t="shared" si="809"/>
        <v/>
      </c>
      <c r="U3710" s="84" t="str">
        <f t="shared" si="810"/>
        <v/>
      </c>
      <c r="W3710" s="108" t="str">
        <f>IF($N3710="", "", SUM($D$11:$D3710))</f>
        <v/>
      </c>
      <c r="X3710" s="111" t="str">
        <f t="shared" si="811"/>
        <v/>
      </c>
      <c r="Y3710" s="114" t="str">
        <f t="shared" si="815"/>
        <v/>
      </c>
      <c r="Z3710" s="111" t="str">
        <f>IF(X3710="", "", X3710-SUM($Z$11:$Z3709))</f>
        <v/>
      </c>
      <c r="AA3710" s="111" t="str">
        <f>IF($Y3710="", "", $Y3710-SUM($AA$11:$AA3709))</f>
        <v/>
      </c>
      <c r="AB3710" s="111" t="str">
        <f t="shared" si="816"/>
        <v/>
      </c>
      <c r="AC3710" s="121" t="str">
        <f t="shared" si="812"/>
        <v/>
      </c>
      <c r="AD3710" s="122" t="str">
        <f t="shared" si="813"/>
        <v/>
      </c>
      <c r="AE3710" s="123" t="str">
        <f t="shared" si="817"/>
        <v/>
      </c>
      <c r="AG3710" s="150" t="str">
        <f t="shared" si="814"/>
        <v/>
      </c>
    </row>
    <row r="3711" spans="1:33" x14ac:dyDescent="0.25">
      <c r="A3711" s="56"/>
      <c r="B3711" s="70"/>
      <c r="C3711" s="76"/>
      <c r="D3711" s="73"/>
      <c r="E3711" s="79"/>
      <c r="F3711" s="56"/>
      <c r="G3711" s="13" t="str">
        <f t="shared" si="805"/>
        <v/>
      </c>
      <c r="H3711" s="56"/>
      <c r="K3711" s="128"/>
      <c r="L3711" s="128"/>
      <c r="M3711" s="128"/>
      <c r="N3711" s="84" t="str">
        <f t="shared" si="806"/>
        <v/>
      </c>
      <c r="O3711" s="128"/>
      <c r="P3711" s="84" t="str">
        <f t="shared" si="807"/>
        <v/>
      </c>
      <c r="Q3711" s="84" t="str">
        <f t="shared" si="804"/>
        <v/>
      </c>
      <c r="R3711" s="84" t="str">
        <f t="shared" si="808"/>
        <v/>
      </c>
      <c r="S3711" s="84" t="str">
        <f t="shared" si="809"/>
        <v/>
      </c>
      <c r="U3711" s="84" t="str">
        <f t="shared" si="810"/>
        <v/>
      </c>
      <c r="W3711" s="108" t="str">
        <f>IF($N3711="", "", SUM($D$11:$D3711))</f>
        <v/>
      </c>
      <c r="X3711" s="111" t="str">
        <f t="shared" si="811"/>
        <v/>
      </c>
      <c r="Y3711" s="114" t="str">
        <f t="shared" si="815"/>
        <v/>
      </c>
      <c r="Z3711" s="111" t="str">
        <f>IF(X3711="", "", X3711-SUM($Z$11:$Z3710))</f>
        <v/>
      </c>
      <c r="AA3711" s="111" t="str">
        <f>IF($Y3711="", "", $Y3711-SUM($AA$11:$AA3710))</f>
        <v/>
      </c>
      <c r="AB3711" s="111" t="str">
        <f t="shared" si="816"/>
        <v/>
      </c>
      <c r="AC3711" s="121" t="str">
        <f t="shared" si="812"/>
        <v/>
      </c>
      <c r="AD3711" s="122" t="str">
        <f t="shared" si="813"/>
        <v/>
      </c>
      <c r="AE3711" s="123" t="str">
        <f t="shared" si="817"/>
        <v/>
      </c>
      <c r="AG3711" s="150" t="str">
        <f t="shared" si="814"/>
        <v/>
      </c>
    </row>
    <row r="3712" spans="1:33" x14ac:dyDescent="0.25">
      <c r="A3712" s="56"/>
      <c r="B3712" s="70"/>
      <c r="C3712" s="76"/>
      <c r="D3712" s="73"/>
      <c r="E3712" s="79"/>
      <c r="F3712" s="56"/>
      <c r="G3712" s="13" t="str">
        <f t="shared" si="805"/>
        <v/>
      </c>
      <c r="H3712" s="56"/>
      <c r="K3712" s="128"/>
      <c r="L3712" s="128"/>
      <c r="M3712" s="128"/>
      <c r="N3712" s="84" t="str">
        <f t="shared" si="806"/>
        <v/>
      </c>
      <c r="O3712" s="128"/>
      <c r="P3712" s="84" t="str">
        <f t="shared" si="807"/>
        <v/>
      </c>
      <c r="Q3712" s="84" t="str">
        <f t="shared" si="804"/>
        <v/>
      </c>
      <c r="R3712" s="84" t="str">
        <f t="shared" si="808"/>
        <v/>
      </c>
      <c r="S3712" s="84" t="str">
        <f t="shared" si="809"/>
        <v/>
      </c>
      <c r="U3712" s="84" t="str">
        <f t="shared" si="810"/>
        <v/>
      </c>
      <c r="W3712" s="108" t="str">
        <f>IF($N3712="", "", SUM($D$11:$D3712))</f>
        <v/>
      </c>
      <c r="X3712" s="111" t="str">
        <f t="shared" si="811"/>
        <v/>
      </c>
      <c r="Y3712" s="114" t="str">
        <f t="shared" si="815"/>
        <v/>
      </c>
      <c r="Z3712" s="111" t="str">
        <f>IF(X3712="", "", X3712-SUM($Z$11:$Z3711))</f>
        <v/>
      </c>
      <c r="AA3712" s="111" t="str">
        <f>IF($Y3712="", "", $Y3712-SUM($AA$11:$AA3711))</f>
        <v/>
      </c>
      <c r="AB3712" s="111" t="str">
        <f t="shared" si="816"/>
        <v/>
      </c>
      <c r="AC3712" s="121" t="str">
        <f t="shared" si="812"/>
        <v/>
      </c>
      <c r="AD3712" s="122" t="str">
        <f t="shared" si="813"/>
        <v/>
      </c>
      <c r="AE3712" s="123" t="str">
        <f t="shared" si="817"/>
        <v/>
      </c>
      <c r="AG3712" s="150" t="str">
        <f t="shared" si="814"/>
        <v/>
      </c>
    </row>
    <row r="3713" spans="1:33" x14ac:dyDescent="0.25">
      <c r="A3713" s="56"/>
      <c r="B3713" s="70"/>
      <c r="C3713" s="76"/>
      <c r="D3713" s="73"/>
      <c r="E3713" s="79"/>
      <c r="F3713" s="56"/>
      <c r="G3713" s="13" t="str">
        <f t="shared" si="805"/>
        <v/>
      </c>
      <c r="H3713" s="56"/>
      <c r="K3713" s="128"/>
      <c r="L3713" s="128"/>
      <c r="M3713" s="128"/>
      <c r="N3713" s="84" t="str">
        <f t="shared" si="806"/>
        <v/>
      </c>
      <c r="O3713" s="128"/>
      <c r="P3713" s="84" t="str">
        <f t="shared" si="807"/>
        <v/>
      </c>
      <c r="Q3713" s="84" t="str">
        <f t="shared" si="804"/>
        <v/>
      </c>
      <c r="R3713" s="84" t="str">
        <f t="shared" si="808"/>
        <v/>
      </c>
      <c r="S3713" s="84" t="str">
        <f t="shared" si="809"/>
        <v/>
      </c>
      <c r="U3713" s="84" t="str">
        <f t="shared" si="810"/>
        <v/>
      </c>
      <c r="W3713" s="108" t="str">
        <f>IF($N3713="", "", SUM($D$11:$D3713))</f>
        <v/>
      </c>
      <c r="X3713" s="111" t="str">
        <f t="shared" si="811"/>
        <v/>
      </c>
      <c r="Y3713" s="114" t="str">
        <f t="shared" si="815"/>
        <v/>
      </c>
      <c r="Z3713" s="111" t="str">
        <f>IF(X3713="", "", X3713-SUM($Z$11:$Z3712))</f>
        <v/>
      </c>
      <c r="AA3713" s="111" t="str">
        <f>IF($Y3713="", "", $Y3713-SUM($AA$11:$AA3712))</f>
        <v/>
      </c>
      <c r="AB3713" s="111" t="str">
        <f t="shared" si="816"/>
        <v/>
      </c>
      <c r="AC3713" s="121" t="str">
        <f t="shared" si="812"/>
        <v/>
      </c>
      <c r="AD3713" s="122" t="str">
        <f t="shared" si="813"/>
        <v/>
      </c>
      <c r="AE3713" s="123" t="str">
        <f t="shared" si="817"/>
        <v/>
      </c>
      <c r="AG3713" s="150" t="str">
        <f t="shared" si="814"/>
        <v/>
      </c>
    </row>
    <row r="3714" spans="1:33" x14ac:dyDescent="0.25">
      <c r="A3714" s="56"/>
      <c r="B3714" s="70"/>
      <c r="C3714" s="76"/>
      <c r="D3714" s="73"/>
      <c r="E3714" s="79"/>
      <c r="F3714" s="56"/>
      <c r="G3714" s="13" t="str">
        <f t="shared" si="805"/>
        <v/>
      </c>
      <c r="H3714" s="56"/>
      <c r="K3714" s="128"/>
      <c r="L3714" s="128"/>
      <c r="M3714" s="128"/>
      <c r="N3714" s="84" t="str">
        <f t="shared" si="806"/>
        <v/>
      </c>
      <c r="O3714" s="128"/>
      <c r="P3714" s="84" t="str">
        <f t="shared" si="807"/>
        <v/>
      </c>
      <c r="Q3714" s="84" t="str">
        <f t="shared" si="804"/>
        <v/>
      </c>
      <c r="R3714" s="84" t="str">
        <f t="shared" si="808"/>
        <v/>
      </c>
      <c r="S3714" s="84" t="str">
        <f t="shared" si="809"/>
        <v/>
      </c>
      <c r="U3714" s="84" t="str">
        <f t="shared" si="810"/>
        <v/>
      </c>
      <c r="W3714" s="108" t="str">
        <f>IF($N3714="", "", SUM($D$11:$D3714))</f>
        <v/>
      </c>
      <c r="X3714" s="111" t="str">
        <f t="shared" si="811"/>
        <v/>
      </c>
      <c r="Y3714" s="114" t="str">
        <f t="shared" si="815"/>
        <v/>
      </c>
      <c r="Z3714" s="111" t="str">
        <f>IF(X3714="", "", X3714-SUM($Z$11:$Z3713))</f>
        <v/>
      </c>
      <c r="AA3714" s="111" t="str">
        <f>IF($Y3714="", "", $Y3714-SUM($AA$11:$AA3713))</f>
        <v/>
      </c>
      <c r="AB3714" s="111" t="str">
        <f t="shared" si="816"/>
        <v/>
      </c>
      <c r="AC3714" s="121" t="str">
        <f t="shared" si="812"/>
        <v/>
      </c>
      <c r="AD3714" s="122" t="str">
        <f t="shared" si="813"/>
        <v/>
      </c>
      <c r="AE3714" s="123" t="str">
        <f t="shared" si="817"/>
        <v/>
      </c>
      <c r="AG3714" s="150" t="str">
        <f t="shared" si="814"/>
        <v/>
      </c>
    </row>
    <row r="3715" spans="1:33" x14ac:dyDescent="0.25">
      <c r="A3715" s="56"/>
      <c r="B3715" s="70"/>
      <c r="C3715" s="76"/>
      <c r="D3715" s="73"/>
      <c r="E3715" s="79"/>
      <c r="F3715" s="56"/>
      <c r="G3715" s="13" t="str">
        <f t="shared" si="805"/>
        <v/>
      </c>
      <c r="H3715" s="56"/>
      <c r="K3715" s="128"/>
      <c r="L3715" s="128"/>
      <c r="M3715" s="128"/>
      <c r="N3715" s="84" t="str">
        <f t="shared" si="806"/>
        <v/>
      </c>
      <c r="O3715" s="128"/>
      <c r="P3715" s="84" t="str">
        <f t="shared" si="807"/>
        <v/>
      </c>
      <c r="Q3715" s="84" t="str">
        <f t="shared" si="804"/>
        <v/>
      </c>
      <c r="R3715" s="84" t="str">
        <f t="shared" si="808"/>
        <v/>
      </c>
      <c r="S3715" s="84" t="str">
        <f t="shared" si="809"/>
        <v/>
      </c>
      <c r="U3715" s="84" t="str">
        <f t="shared" si="810"/>
        <v/>
      </c>
      <c r="W3715" s="108" t="str">
        <f>IF($N3715="", "", SUM($D$11:$D3715))</f>
        <v/>
      </c>
      <c r="X3715" s="111" t="str">
        <f t="shared" si="811"/>
        <v/>
      </c>
      <c r="Y3715" s="114" t="str">
        <f t="shared" si="815"/>
        <v/>
      </c>
      <c r="Z3715" s="111" t="str">
        <f>IF(X3715="", "", X3715-SUM($Z$11:$Z3714))</f>
        <v/>
      </c>
      <c r="AA3715" s="111" t="str">
        <f>IF($Y3715="", "", $Y3715-SUM($AA$11:$AA3714))</f>
        <v/>
      </c>
      <c r="AB3715" s="111" t="str">
        <f t="shared" si="816"/>
        <v/>
      </c>
      <c r="AC3715" s="121" t="str">
        <f t="shared" si="812"/>
        <v/>
      </c>
      <c r="AD3715" s="122" t="str">
        <f t="shared" si="813"/>
        <v/>
      </c>
      <c r="AE3715" s="123" t="str">
        <f t="shared" si="817"/>
        <v/>
      </c>
      <c r="AG3715" s="150" t="str">
        <f t="shared" si="814"/>
        <v/>
      </c>
    </row>
    <row r="3716" spans="1:33" x14ac:dyDescent="0.25">
      <c r="A3716" s="56"/>
      <c r="B3716" s="70"/>
      <c r="C3716" s="76"/>
      <c r="D3716" s="73"/>
      <c r="E3716" s="79"/>
      <c r="F3716" s="56"/>
      <c r="G3716" s="13" t="str">
        <f t="shared" si="805"/>
        <v/>
      </c>
      <c r="H3716" s="56"/>
      <c r="K3716" s="128"/>
      <c r="L3716" s="128"/>
      <c r="M3716" s="128"/>
      <c r="N3716" s="84" t="str">
        <f t="shared" si="806"/>
        <v/>
      </c>
      <c r="O3716" s="128"/>
      <c r="P3716" s="84" t="str">
        <f t="shared" si="807"/>
        <v/>
      </c>
      <c r="Q3716" s="84" t="str">
        <f t="shared" si="804"/>
        <v/>
      </c>
      <c r="R3716" s="84" t="str">
        <f t="shared" si="808"/>
        <v/>
      </c>
      <c r="S3716" s="84" t="str">
        <f t="shared" si="809"/>
        <v/>
      </c>
      <c r="U3716" s="84" t="str">
        <f t="shared" si="810"/>
        <v/>
      </c>
      <c r="W3716" s="108" t="str">
        <f>IF($N3716="", "", SUM($D$11:$D3716))</f>
        <v/>
      </c>
      <c r="X3716" s="111" t="str">
        <f t="shared" si="811"/>
        <v/>
      </c>
      <c r="Y3716" s="114" t="str">
        <f t="shared" si="815"/>
        <v/>
      </c>
      <c r="Z3716" s="111" t="str">
        <f>IF(X3716="", "", X3716-SUM($Z$11:$Z3715))</f>
        <v/>
      </c>
      <c r="AA3716" s="111" t="str">
        <f>IF($Y3716="", "", $Y3716-SUM($AA$11:$AA3715))</f>
        <v/>
      </c>
      <c r="AB3716" s="111" t="str">
        <f t="shared" si="816"/>
        <v/>
      </c>
      <c r="AC3716" s="121" t="str">
        <f t="shared" si="812"/>
        <v/>
      </c>
      <c r="AD3716" s="122" t="str">
        <f t="shared" si="813"/>
        <v/>
      </c>
      <c r="AE3716" s="123" t="str">
        <f t="shared" si="817"/>
        <v/>
      </c>
      <c r="AG3716" s="150" t="str">
        <f t="shared" si="814"/>
        <v/>
      </c>
    </row>
    <row r="3717" spans="1:33" x14ac:dyDescent="0.25">
      <c r="A3717" s="56"/>
      <c r="B3717" s="70"/>
      <c r="C3717" s="76"/>
      <c r="D3717" s="73"/>
      <c r="E3717" s="79"/>
      <c r="F3717" s="56"/>
      <c r="G3717" s="13" t="str">
        <f t="shared" si="805"/>
        <v/>
      </c>
      <c r="H3717" s="56"/>
      <c r="K3717" s="128"/>
      <c r="L3717" s="128"/>
      <c r="M3717" s="128"/>
      <c r="N3717" s="84" t="str">
        <f t="shared" si="806"/>
        <v/>
      </c>
      <c r="O3717" s="128"/>
      <c r="P3717" s="84" t="str">
        <f t="shared" si="807"/>
        <v/>
      </c>
      <c r="Q3717" s="84" t="str">
        <f t="shared" si="804"/>
        <v/>
      </c>
      <c r="R3717" s="84" t="str">
        <f t="shared" si="808"/>
        <v/>
      </c>
      <c r="S3717" s="84" t="str">
        <f t="shared" si="809"/>
        <v/>
      </c>
      <c r="U3717" s="84" t="str">
        <f t="shared" si="810"/>
        <v/>
      </c>
      <c r="W3717" s="108" t="str">
        <f>IF($N3717="", "", SUM($D$11:$D3717))</f>
        <v/>
      </c>
      <c r="X3717" s="111" t="str">
        <f t="shared" si="811"/>
        <v/>
      </c>
      <c r="Y3717" s="114" t="str">
        <f t="shared" si="815"/>
        <v/>
      </c>
      <c r="Z3717" s="111" t="str">
        <f>IF(X3717="", "", X3717-SUM($Z$11:$Z3716))</f>
        <v/>
      </c>
      <c r="AA3717" s="111" t="str">
        <f>IF($Y3717="", "", $Y3717-SUM($AA$11:$AA3716))</f>
        <v/>
      </c>
      <c r="AB3717" s="111" t="str">
        <f t="shared" si="816"/>
        <v/>
      </c>
      <c r="AC3717" s="121" t="str">
        <f t="shared" si="812"/>
        <v/>
      </c>
      <c r="AD3717" s="122" t="str">
        <f t="shared" si="813"/>
        <v/>
      </c>
      <c r="AE3717" s="123" t="str">
        <f t="shared" si="817"/>
        <v/>
      </c>
      <c r="AG3717" s="150" t="str">
        <f t="shared" si="814"/>
        <v/>
      </c>
    </row>
    <row r="3718" spans="1:33" x14ac:dyDescent="0.25">
      <c r="A3718" s="56"/>
      <c r="B3718" s="70"/>
      <c r="C3718" s="76"/>
      <c r="D3718" s="73"/>
      <c r="E3718" s="79"/>
      <c r="F3718" s="56"/>
      <c r="G3718" s="13" t="str">
        <f t="shared" si="805"/>
        <v/>
      </c>
      <c r="H3718" s="56"/>
      <c r="K3718" s="128"/>
      <c r="L3718" s="128"/>
      <c r="M3718" s="128"/>
      <c r="N3718" s="84" t="str">
        <f t="shared" si="806"/>
        <v/>
      </c>
      <c r="O3718" s="128"/>
      <c r="P3718" s="84" t="str">
        <f t="shared" si="807"/>
        <v/>
      </c>
      <c r="Q3718" s="84" t="str">
        <f t="shared" si="804"/>
        <v/>
      </c>
      <c r="R3718" s="84" t="str">
        <f t="shared" si="808"/>
        <v/>
      </c>
      <c r="S3718" s="84" t="str">
        <f t="shared" si="809"/>
        <v/>
      </c>
      <c r="U3718" s="84" t="str">
        <f t="shared" si="810"/>
        <v/>
      </c>
      <c r="W3718" s="108" t="str">
        <f>IF($N3718="", "", SUM($D$11:$D3718))</f>
        <v/>
      </c>
      <c r="X3718" s="111" t="str">
        <f t="shared" si="811"/>
        <v/>
      </c>
      <c r="Y3718" s="114" t="str">
        <f t="shared" si="815"/>
        <v/>
      </c>
      <c r="Z3718" s="111" t="str">
        <f>IF(X3718="", "", X3718-SUM($Z$11:$Z3717))</f>
        <v/>
      </c>
      <c r="AA3718" s="111" t="str">
        <f>IF($Y3718="", "", $Y3718-SUM($AA$11:$AA3717))</f>
        <v/>
      </c>
      <c r="AB3718" s="111" t="str">
        <f t="shared" si="816"/>
        <v/>
      </c>
      <c r="AC3718" s="121" t="str">
        <f t="shared" si="812"/>
        <v/>
      </c>
      <c r="AD3718" s="122" t="str">
        <f t="shared" si="813"/>
        <v/>
      </c>
      <c r="AE3718" s="123" t="str">
        <f t="shared" si="817"/>
        <v/>
      </c>
      <c r="AG3718" s="150" t="str">
        <f t="shared" si="814"/>
        <v/>
      </c>
    </row>
    <row r="3719" spans="1:33" x14ac:dyDescent="0.25">
      <c r="A3719" s="56"/>
      <c r="B3719" s="70"/>
      <c r="C3719" s="76"/>
      <c r="D3719" s="73"/>
      <c r="E3719" s="79"/>
      <c r="F3719" s="56"/>
      <c r="G3719" s="13" t="str">
        <f t="shared" si="805"/>
        <v/>
      </c>
      <c r="H3719" s="56"/>
      <c r="K3719" s="128"/>
      <c r="L3719" s="128"/>
      <c r="M3719" s="128"/>
      <c r="N3719" s="84" t="str">
        <f t="shared" si="806"/>
        <v/>
      </c>
      <c r="O3719" s="128"/>
      <c r="P3719" s="84" t="str">
        <f t="shared" si="807"/>
        <v/>
      </c>
      <c r="Q3719" s="84" t="str">
        <f t="shared" si="804"/>
        <v/>
      </c>
      <c r="R3719" s="84" t="str">
        <f t="shared" si="808"/>
        <v/>
      </c>
      <c r="S3719" s="84" t="str">
        <f t="shared" si="809"/>
        <v/>
      </c>
      <c r="U3719" s="84" t="str">
        <f t="shared" si="810"/>
        <v/>
      </c>
      <c r="W3719" s="108" t="str">
        <f>IF($N3719="", "", SUM($D$11:$D3719))</f>
        <v/>
      </c>
      <c r="X3719" s="111" t="str">
        <f t="shared" si="811"/>
        <v/>
      </c>
      <c r="Y3719" s="114" t="str">
        <f t="shared" si="815"/>
        <v/>
      </c>
      <c r="Z3719" s="111" t="str">
        <f>IF(X3719="", "", X3719-SUM($Z$11:$Z3718))</f>
        <v/>
      </c>
      <c r="AA3719" s="111" t="str">
        <f>IF($Y3719="", "", $Y3719-SUM($AA$11:$AA3718))</f>
        <v/>
      </c>
      <c r="AB3719" s="111" t="str">
        <f t="shared" si="816"/>
        <v/>
      </c>
      <c r="AC3719" s="121" t="str">
        <f t="shared" si="812"/>
        <v/>
      </c>
      <c r="AD3719" s="122" t="str">
        <f t="shared" si="813"/>
        <v/>
      </c>
      <c r="AE3719" s="123" t="str">
        <f t="shared" si="817"/>
        <v/>
      </c>
      <c r="AG3719" s="150" t="str">
        <f t="shared" si="814"/>
        <v/>
      </c>
    </row>
    <row r="3720" spans="1:33" x14ac:dyDescent="0.25">
      <c r="A3720" s="56"/>
      <c r="B3720" s="70"/>
      <c r="C3720" s="76"/>
      <c r="D3720" s="73"/>
      <c r="E3720" s="79"/>
      <c r="F3720" s="56"/>
      <c r="G3720" s="13" t="str">
        <f t="shared" si="805"/>
        <v/>
      </c>
      <c r="H3720" s="56"/>
      <c r="K3720" s="128"/>
      <c r="L3720" s="128"/>
      <c r="M3720" s="128"/>
      <c r="N3720" s="84" t="str">
        <f t="shared" si="806"/>
        <v/>
      </c>
      <c r="O3720" s="128"/>
      <c r="P3720" s="84" t="str">
        <f t="shared" si="807"/>
        <v/>
      </c>
      <c r="Q3720" s="84" t="str">
        <f t="shared" si="804"/>
        <v/>
      </c>
      <c r="R3720" s="84" t="str">
        <f t="shared" si="808"/>
        <v/>
      </c>
      <c r="S3720" s="84" t="str">
        <f t="shared" si="809"/>
        <v/>
      </c>
      <c r="U3720" s="84" t="str">
        <f t="shared" si="810"/>
        <v/>
      </c>
      <c r="W3720" s="108" t="str">
        <f>IF($N3720="", "", SUM($D$11:$D3720))</f>
        <v/>
      </c>
      <c r="X3720" s="111" t="str">
        <f t="shared" si="811"/>
        <v/>
      </c>
      <c r="Y3720" s="114" t="str">
        <f t="shared" si="815"/>
        <v/>
      </c>
      <c r="Z3720" s="111" t="str">
        <f>IF(X3720="", "", X3720-SUM($Z$11:$Z3719))</f>
        <v/>
      </c>
      <c r="AA3720" s="111" t="str">
        <f>IF($Y3720="", "", $Y3720-SUM($AA$11:$AA3719))</f>
        <v/>
      </c>
      <c r="AB3720" s="111" t="str">
        <f t="shared" si="816"/>
        <v/>
      </c>
      <c r="AC3720" s="121" t="str">
        <f t="shared" si="812"/>
        <v/>
      </c>
      <c r="AD3720" s="122" t="str">
        <f t="shared" si="813"/>
        <v/>
      </c>
      <c r="AE3720" s="123" t="str">
        <f t="shared" si="817"/>
        <v/>
      </c>
      <c r="AG3720" s="150" t="str">
        <f t="shared" si="814"/>
        <v/>
      </c>
    </row>
    <row r="3721" spans="1:33" x14ac:dyDescent="0.25">
      <c r="A3721" s="56"/>
      <c r="B3721" s="70"/>
      <c r="C3721" s="76"/>
      <c r="D3721" s="73"/>
      <c r="E3721" s="79"/>
      <c r="F3721" s="56"/>
      <c r="G3721" s="13" t="str">
        <f t="shared" si="805"/>
        <v/>
      </c>
      <c r="H3721" s="56"/>
      <c r="K3721" s="128"/>
      <c r="L3721" s="128"/>
      <c r="M3721" s="128"/>
      <c r="N3721" s="84" t="str">
        <f t="shared" si="806"/>
        <v/>
      </c>
      <c r="O3721" s="128"/>
      <c r="P3721" s="84" t="str">
        <f t="shared" si="807"/>
        <v/>
      </c>
      <c r="Q3721" s="84" t="str">
        <f t="shared" si="804"/>
        <v/>
      </c>
      <c r="R3721" s="84" t="str">
        <f t="shared" si="808"/>
        <v/>
      </c>
      <c r="S3721" s="84" t="str">
        <f t="shared" si="809"/>
        <v/>
      </c>
      <c r="U3721" s="84" t="str">
        <f t="shared" si="810"/>
        <v/>
      </c>
      <c r="W3721" s="108" t="str">
        <f>IF($N3721="", "", SUM($D$11:$D3721))</f>
        <v/>
      </c>
      <c r="X3721" s="111" t="str">
        <f t="shared" si="811"/>
        <v/>
      </c>
      <c r="Y3721" s="114" t="str">
        <f t="shared" si="815"/>
        <v/>
      </c>
      <c r="Z3721" s="111" t="str">
        <f>IF(X3721="", "", X3721-SUM($Z$11:$Z3720))</f>
        <v/>
      </c>
      <c r="AA3721" s="111" t="str">
        <f>IF($Y3721="", "", $Y3721-SUM($AA$11:$AA3720))</f>
        <v/>
      </c>
      <c r="AB3721" s="111" t="str">
        <f t="shared" si="816"/>
        <v/>
      </c>
      <c r="AC3721" s="121" t="str">
        <f t="shared" si="812"/>
        <v/>
      </c>
      <c r="AD3721" s="122" t="str">
        <f t="shared" si="813"/>
        <v/>
      </c>
      <c r="AE3721" s="123" t="str">
        <f t="shared" si="817"/>
        <v/>
      </c>
      <c r="AG3721" s="150" t="str">
        <f t="shared" si="814"/>
        <v/>
      </c>
    </row>
    <row r="3722" spans="1:33" x14ac:dyDescent="0.25">
      <c r="A3722" s="56"/>
      <c r="B3722" s="70"/>
      <c r="C3722" s="76"/>
      <c r="D3722" s="73"/>
      <c r="E3722" s="79"/>
      <c r="F3722" s="56"/>
      <c r="G3722" s="13" t="str">
        <f t="shared" si="805"/>
        <v/>
      </c>
      <c r="H3722" s="56"/>
      <c r="K3722" s="128"/>
      <c r="L3722" s="128"/>
      <c r="M3722" s="128"/>
      <c r="N3722" s="84" t="str">
        <f t="shared" si="806"/>
        <v/>
      </c>
      <c r="O3722" s="128"/>
      <c r="P3722" s="84" t="str">
        <f t="shared" si="807"/>
        <v/>
      </c>
      <c r="Q3722" s="84" t="str">
        <f t="shared" si="804"/>
        <v/>
      </c>
      <c r="R3722" s="84" t="str">
        <f t="shared" si="808"/>
        <v/>
      </c>
      <c r="S3722" s="84" t="str">
        <f t="shared" si="809"/>
        <v/>
      </c>
      <c r="U3722" s="84" t="str">
        <f t="shared" si="810"/>
        <v/>
      </c>
      <c r="W3722" s="108" t="str">
        <f>IF($N3722="", "", SUM($D$11:$D3722))</f>
        <v/>
      </c>
      <c r="X3722" s="111" t="str">
        <f t="shared" si="811"/>
        <v/>
      </c>
      <c r="Y3722" s="114" t="str">
        <f t="shared" si="815"/>
        <v/>
      </c>
      <c r="Z3722" s="111" t="str">
        <f>IF(X3722="", "", X3722-SUM($Z$11:$Z3721))</f>
        <v/>
      </c>
      <c r="AA3722" s="111" t="str">
        <f>IF($Y3722="", "", $Y3722-SUM($AA$11:$AA3721))</f>
        <v/>
      </c>
      <c r="AB3722" s="111" t="str">
        <f t="shared" si="816"/>
        <v/>
      </c>
      <c r="AC3722" s="121" t="str">
        <f t="shared" si="812"/>
        <v/>
      </c>
      <c r="AD3722" s="122" t="str">
        <f t="shared" si="813"/>
        <v/>
      </c>
      <c r="AE3722" s="123" t="str">
        <f t="shared" si="817"/>
        <v/>
      </c>
      <c r="AG3722" s="150" t="str">
        <f t="shared" si="814"/>
        <v/>
      </c>
    </row>
    <row r="3723" spans="1:33" x14ac:dyDescent="0.25">
      <c r="A3723" s="56"/>
      <c r="B3723" s="70"/>
      <c r="C3723" s="76"/>
      <c r="D3723" s="73"/>
      <c r="E3723" s="79"/>
      <c r="F3723" s="56"/>
      <c r="G3723" s="13" t="str">
        <f t="shared" si="805"/>
        <v/>
      </c>
      <c r="H3723" s="56"/>
      <c r="K3723" s="128"/>
      <c r="L3723" s="128"/>
      <c r="M3723" s="128"/>
      <c r="N3723" s="84" t="str">
        <f t="shared" si="806"/>
        <v/>
      </c>
      <c r="O3723" s="128"/>
      <c r="P3723" s="84" t="str">
        <f t="shared" si="807"/>
        <v/>
      </c>
      <c r="Q3723" s="84" t="str">
        <f t="shared" ref="Q3723:Q3786" si="818">IF($N3723="", "", IF(AND(Q$5="X", C3723=""), $N$6, IF(AND(NOT(C3723=""), COUNTIF(L$11:L$17, C3723)=0), $N$7, "")))</f>
        <v/>
      </c>
      <c r="R3723" s="84" t="str">
        <f t="shared" si="808"/>
        <v/>
      </c>
      <c r="S3723" s="84" t="str">
        <f t="shared" si="809"/>
        <v/>
      </c>
      <c r="U3723" s="84" t="str">
        <f t="shared" si="810"/>
        <v/>
      </c>
      <c r="W3723" s="108" t="str">
        <f>IF($N3723="", "", SUM($D$11:$D3723))</f>
        <v/>
      </c>
      <c r="X3723" s="111" t="str">
        <f t="shared" si="811"/>
        <v/>
      </c>
      <c r="Y3723" s="114" t="str">
        <f t="shared" si="815"/>
        <v/>
      </c>
      <c r="Z3723" s="111" t="str">
        <f>IF(X3723="", "", X3723-SUM($Z$11:$Z3722))</f>
        <v/>
      </c>
      <c r="AA3723" s="111" t="str">
        <f>IF($Y3723="", "", $Y3723-SUM($AA$11:$AA3722))</f>
        <v/>
      </c>
      <c r="AB3723" s="111" t="str">
        <f t="shared" si="816"/>
        <v/>
      </c>
      <c r="AC3723" s="121" t="str">
        <f t="shared" si="812"/>
        <v/>
      </c>
      <c r="AD3723" s="122" t="str">
        <f t="shared" si="813"/>
        <v/>
      </c>
      <c r="AE3723" s="123" t="str">
        <f t="shared" si="817"/>
        <v/>
      </c>
      <c r="AG3723" s="150" t="str">
        <f t="shared" si="814"/>
        <v/>
      </c>
    </row>
    <row r="3724" spans="1:33" x14ac:dyDescent="0.25">
      <c r="A3724" s="56"/>
      <c r="B3724" s="70"/>
      <c r="C3724" s="76"/>
      <c r="D3724" s="73"/>
      <c r="E3724" s="79"/>
      <c r="F3724" s="56"/>
      <c r="G3724" s="13" t="str">
        <f t="shared" ref="G3724:G3787" si="819">IF($B3724="", "", TEXT($B3724, "mmm"))</f>
        <v/>
      </c>
      <c r="H3724" s="56"/>
      <c r="K3724" s="128"/>
      <c r="L3724" s="128"/>
      <c r="M3724" s="128"/>
      <c r="N3724" s="84" t="str">
        <f t="shared" ref="N3724:N3787" si="820">IF(COUNTIF($B3724:$E3724, "")=4, "", "X")</f>
        <v/>
      </c>
      <c r="O3724" s="128"/>
      <c r="P3724" s="84" t="str">
        <f t="shared" ref="P3724:P3787" si="821">IF($N3724="", "", IF(AND(P$5="X", B3724=""), $N$6, IFERROR(IF(AND(NOT(B3724=""), OR(ISNUMBER(B3724)=FALSE, B3724&lt;$L$2, B3724&gt;$L$3)), $N$7, ""), $N$7)))</f>
        <v/>
      </c>
      <c r="Q3724" s="84" t="str">
        <f t="shared" si="818"/>
        <v/>
      </c>
      <c r="R3724" s="84" t="str">
        <f t="shared" ref="R3724:R3787" si="822">IF($N3724="", "", IF(AND(R$5="X", D3724=""), $N$6, IF(AND(NOT(D3724=""), ISNUMBER(D3724)=FALSE), $N$7, "")))</f>
        <v/>
      </c>
      <c r="S3724" s="84" t="str">
        <f t="shared" ref="S3724:S3787" si="823">IF($N3724="", "", IF(AND(S$5="X", E3724=""), $N$6, ""))</f>
        <v/>
      </c>
      <c r="U3724" s="84" t="str">
        <f t="shared" ref="U3724:U3787" si="824">IF($B3724="", "", TEXT($B3724, "mmm yyyy"))</f>
        <v/>
      </c>
      <c r="W3724" s="108" t="str">
        <f>IF($N3724="", "", SUM($D$11:$D3724))</f>
        <v/>
      </c>
      <c r="X3724" s="111" t="str">
        <f t="shared" ref="X3724:X3787" si="825">IF(W3724="", "", IF(W3724&lt;=$X$4, W3724, $X$4))</f>
        <v/>
      </c>
      <c r="Y3724" s="114" t="str">
        <f t="shared" si="815"/>
        <v/>
      </c>
      <c r="Z3724" s="111" t="str">
        <f>IF(X3724="", "", X3724-SUM($Z$11:$Z3723))</f>
        <v/>
      </c>
      <c r="AA3724" s="111" t="str">
        <f>IF($Y3724="", "", $Y3724-SUM($AA$11:$AA3723))</f>
        <v/>
      </c>
      <c r="AB3724" s="111" t="str">
        <f t="shared" si="816"/>
        <v/>
      </c>
      <c r="AC3724" s="121" t="str">
        <f t="shared" ref="AC3724:AC3787" si="826">IF($N3724="", "", $Z3724*$AC$4)</f>
        <v/>
      </c>
      <c r="AD3724" s="122" t="str">
        <f t="shared" ref="AD3724:AD3787" si="827">IF($N3724="", "", $AA3724*$AC$5)</f>
        <v/>
      </c>
      <c r="AE3724" s="123" t="str">
        <f t="shared" si="817"/>
        <v/>
      </c>
      <c r="AG3724" s="150" t="str">
        <f t="shared" ref="AG3724:AG3787" si="828">IF(OR($U3724="", $C3724=""), "", CONCATENATE($C3724, " - ", $U3724))</f>
        <v/>
      </c>
    </row>
    <row r="3725" spans="1:33" x14ac:dyDescent="0.25">
      <c r="A3725" s="56"/>
      <c r="B3725" s="70"/>
      <c r="C3725" s="76"/>
      <c r="D3725" s="73"/>
      <c r="E3725" s="79"/>
      <c r="F3725" s="56"/>
      <c r="G3725" s="13" t="str">
        <f t="shared" si="819"/>
        <v/>
      </c>
      <c r="H3725" s="56"/>
      <c r="K3725" s="128"/>
      <c r="L3725" s="128"/>
      <c r="M3725" s="128"/>
      <c r="N3725" s="84" t="str">
        <f t="shared" si="820"/>
        <v/>
      </c>
      <c r="O3725" s="128"/>
      <c r="P3725" s="84" t="str">
        <f t="shared" si="821"/>
        <v/>
      </c>
      <c r="Q3725" s="84" t="str">
        <f t="shared" si="818"/>
        <v/>
      </c>
      <c r="R3725" s="84" t="str">
        <f t="shared" si="822"/>
        <v/>
      </c>
      <c r="S3725" s="84" t="str">
        <f t="shared" si="823"/>
        <v/>
      </c>
      <c r="U3725" s="84" t="str">
        <f t="shared" si="824"/>
        <v/>
      </c>
      <c r="W3725" s="108" t="str">
        <f>IF($N3725="", "", SUM($D$11:$D3725))</f>
        <v/>
      </c>
      <c r="X3725" s="111" t="str">
        <f t="shared" si="825"/>
        <v/>
      </c>
      <c r="Y3725" s="114" t="str">
        <f t="shared" si="815"/>
        <v/>
      </c>
      <c r="Z3725" s="111" t="str">
        <f>IF(X3725="", "", X3725-SUM($Z$11:$Z3724))</f>
        <v/>
      </c>
      <c r="AA3725" s="111" t="str">
        <f>IF($Y3725="", "", $Y3725-SUM($AA$11:$AA3724))</f>
        <v/>
      </c>
      <c r="AB3725" s="111" t="str">
        <f t="shared" si="816"/>
        <v/>
      </c>
      <c r="AC3725" s="121" t="str">
        <f t="shared" si="826"/>
        <v/>
      </c>
      <c r="AD3725" s="122" t="str">
        <f t="shared" si="827"/>
        <v/>
      </c>
      <c r="AE3725" s="123" t="str">
        <f t="shared" si="817"/>
        <v/>
      </c>
      <c r="AG3725" s="150" t="str">
        <f t="shared" si="828"/>
        <v/>
      </c>
    </row>
    <row r="3726" spans="1:33" x14ac:dyDescent="0.25">
      <c r="A3726" s="56"/>
      <c r="B3726" s="70"/>
      <c r="C3726" s="76"/>
      <c r="D3726" s="73"/>
      <c r="E3726" s="79"/>
      <c r="F3726" s="56"/>
      <c r="G3726" s="13" t="str">
        <f t="shared" si="819"/>
        <v/>
      </c>
      <c r="H3726" s="56"/>
      <c r="K3726" s="128"/>
      <c r="L3726" s="128"/>
      <c r="M3726" s="128"/>
      <c r="N3726" s="84" t="str">
        <f t="shared" si="820"/>
        <v/>
      </c>
      <c r="O3726" s="128"/>
      <c r="P3726" s="84" t="str">
        <f t="shared" si="821"/>
        <v/>
      </c>
      <c r="Q3726" s="84" t="str">
        <f t="shared" si="818"/>
        <v/>
      </c>
      <c r="R3726" s="84" t="str">
        <f t="shared" si="822"/>
        <v/>
      </c>
      <c r="S3726" s="84" t="str">
        <f t="shared" si="823"/>
        <v/>
      </c>
      <c r="U3726" s="84" t="str">
        <f t="shared" si="824"/>
        <v/>
      </c>
      <c r="W3726" s="108" t="str">
        <f>IF($N3726="", "", SUM($D$11:$D3726))</f>
        <v/>
      </c>
      <c r="X3726" s="111" t="str">
        <f t="shared" si="825"/>
        <v/>
      </c>
      <c r="Y3726" s="114" t="str">
        <f t="shared" ref="Y3726:Y3789" si="829">IF(W3726="", "", IF(W3726&lt;=$X$4, 0, W3726-$X$4))</f>
        <v/>
      </c>
      <c r="Z3726" s="111" t="str">
        <f>IF(X3726="", "", X3726-SUM($Z$11:$Z3725))</f>
        <v/>
      </c>
      <c r="AA3726" s="111" t="str">
        <f>IF($Y3726="", "", $Y3726-SUM($AA$11:$AA3725))</f>
        <v/>
      </c>
      <c r="AB3726" s="111" t="str">
        <f t="shared" ref="AB3726:AB3789" si="830">IF($N3726="", "", SUM(Z3726:AA3726))</f>
        <v/>
      </c>
      <c r="AC3726" s="121" t="str">
        <f t="shared" si="826"/>
        <v/>
      </c>
      <c r="AD3726" s="122" t="str">
        <f t="shared" si="827"/>
        <v/>
      </c>
      <c r="AE3726" s="123" t="str">
        <f t="shared" ref="AE3726:AE3789" si="831">IF($N3726="", "", SUM(AC3726:AD3726))</f>
        <v/>
      </c>
      <c r="AG3726" s="150" t="str">
        <f t="shared" si="828"/>
        <v/>
      </c>
    </row>
    <row r="3727" spans="1:33" x14ac:dyDescent="0.25">
      <c r="A3727" s="56"/>
      <c r="B3727" s="70"/>
      <c r="C3727" s="76"/>
      <c r="D3727" s="73"/>
      <c r="E3727" s="79"/>
      <c r="F3727" s="56"/>
      <c r="G3727" s="13" t="str">
        <f t="shared" si="819"/>
        <v/>
      </c>
      <c r="H3727" s="56"/>
      <c r="K3727" s="128"/>
      <c r="L3727" s="128"/>
      <c r="M3727" s="128"/>
      <c r="N3727" s="84" t="str">
        <f t="shared" si="820"/>
        <v/>
      </c>
      <c r="O3727" s="128"/>
      <c r="P3727" s="84" t="str">
        <f t="shared" si="821"/>
        <v/>
      </c>
      <c r="Q3727" s="84" t="str">
        <f t="shared" si="818"/>
        <v/>
      </c>
      <c r="R3727" s="84" t="str">
        <f t="shared" si="822"/>
        <v/>
      </c>
      <c r="S3727" s="84" t="str">
        <f t="shared" si="823"/>
        <v/>
      </c>
      <c r="U3727" s="84" t="str">
        <f t="shared" si="824"/>
        <v/>
      </c>
      <c r="W3727" s="108" t="str">
        <f>IF($N3727="", "", SUM($D$11:$D3727))</f>
        <v/>
      </c>
      <c r="X3727" s="111" t="str">
        <f t="shared" si="825"/>
        <v/>
      </c>
      <c r="Y3727" s="114" t="str">
        <f t="shared" si="829"/>
        <v/>
      </c>
      <c r="Z3727" s="111" t="str">
        <f>IF(X3727="", "", X3727-SUM($Z$11:$Z3726))</f>
        <v/>
      </c>
      <c r="AA3727" s="111" t="str">
        <f>IF($Y3727="", "", $Y3727-SUM($AA$11:$AA3726))</f>
        <v/>
      </c>
      <c r="AB3727" s="111" t="str">
        <f t="shared" si="830"/>
        <v/>
      </c>
      <c r="AC3727" s="121" t="str">
        <f t="shared" si="826"/>
        <v/>
      </c>
      <c r="AD3727" s="122" t="str">
        <f t="shared" si="827"/>
        <v/>
      </c>
      <c r="AE3727" s="123" t="str">
        <f t="shared" si="831"/>
        <v/>
      </c>
      <c r="AG3727" s="150" t="str">
        <f t="shared" si="828"/>
        <v/>
      </c>
    </row>
    <row r="3728" spans="1:33" x14ac:dyDescent="0.25">
      <c r="A3728" s="56"/>
      <c r="B3728" s="70"/>
      <c r="C3728" s="76"/>
      <c r="D3728" s="73"/>
      <c r="E3728" s="79"/>
      <c r="F3728" s="56"/>
      <c r="G3728" s="13" t="str">
        <f t="shared" si="819"/>
        <v/>
      </c>
      <c r="H3728" s="56"/>
      <c r="K3728" s="128"/>
      <c r="L3728" s="128"/>
      <c r="M3728" s="128"/>
      <c r="N3728" s="84" t="str">
        <f t="shared" si="820"/>
        <v/>
      </c>
      <c r="O3728" s="128"/>
      <c r="P3728" s="84" t="str">
        <f t="shared" si="821"/>
        <v/>
      </c>
      <c r="Q3728" s="84" t="str">
        <f t="shared" si="818"/>
        <v/>
      </c>
      <c r="R3728" s="84" t="str">
        <f t="shared" si="822"/>
        <v/>
      </c>
      <c r="S3728" s="84" t="str">
        <f t="shared" si="823"/>
        <v/>
      </c>
      <c r="U3728" s="84" t="str">
        <f t="shared" si="824"/>
        <v/>
      </c>
      <c r="W3728" s="108" t="str">
        <f>IF($N3728="", "", SUM($D$11:$D3728))</f>
        <v/>
      </c>
      <c r="X3728" s="111" t="str">
        <f t="shared" si="825"/>
        <v/>
      </c>
      <c r="Y3728" s="114" t="str">
        <f t="shared" si="829"/>
        <v/>
      </c>
      <c r="Z3728" s="111" t="str">
        <f>IF(X3728="", "", X3728-SUM($Z$11:$Z3727))</f>
        <v/>
      </c>
      <c r="AA3728" s="111" t="str">
        <f>IF($Y3728="", "", $Y3728-SUM($AA$11:$AA3727))</f>
        <v/>
      </c>
      <c r="AB3728" s="111" t="str">
        <f t="shared" si="830"/>
        <v/>
      </c>
      <c r="AC3728" s="121" t="str">
        <f t="shared" si="826"/>
        <v/>
      </c>
      <c r="AD3728" s="122" t="str">
        <f t="shared" si="827"/>
        <v/>
      </c>
      <c r="AE3728" s="123" t="str">
        <f t="shared" si="831"/>
        <v/>
      </c>
      <c r="AG3728" s="150" t="str">
        <f t="shared" si="828"/>
        <v/>
      </c>
    </row>
    <row r="3729" spans="1:33" x14ac:dyDescent="0.25">
      <c r="A3729" s="56"/>
      <c r="B3729" s="70"/>
      <c r="C3729" s="76"/>
      <c r="D3729" s="73"/>
      <c r="E3729" s="79"/>
      <c r="F3729" s="56"/>
      <c r="G3729" s="13" t="str">
        <f t="shared" si="819"/>
        <v/>
      </c>
      <c r="H3729" s="56"/>
      <c r="K3729" s="128"/>
      <c r="L3729" s="128"/>
      <c r="M3729" s="128"/>
      <c r="N3729" s="84" t="str">
        <f t="shared" si="820"/>
        <v/>
      </c>
      <c r="O3729" s="128"/>
      <c r="P3729" s="84" t="str">
        <f t="shared" si="821"/>
        <v/>
      </c>
      <c r="Q3729" s="84" t="str">
        <f t="shared" si="818"/>
        <v/>
      </c>
      <c r="R3729" s="84" t="str">
        <f t="shared" si="822"/>
        <v/>
      </c>
      <c r="S3729" s="84" t="str">
        <f t="shared" si="823"/>
        <v/>
      </c>
      <c r="U3729" s="84" t="str">
        <f t="shared" si="824"/>
        <v/>
      </c>
      <c r="W3729" s="108" t="str">
        <f>IF($N3729="", "", SUM($D$11:$D3729))</f>
        <v/>
      </c>
      <c r="X3729" s="111" t="str">
        <f t="shared" si="825"/>
        <v/>
      </c>
      <c r="Y3729" s="114" t="str">
        <f t="shared" si="829"/>
        <v/>
      </c>
      <c r="Z3729" s="111" t="str">
        <f>IF(X3729="", "", X3729-SUM($Z$11:$Z3728))</f>
        <v/>
      </c>
      <c r="AA3729" s="111" t="str">
        <f>IF($Y3729="", "", $Y3729-SUM($AA$11:$AA3728))</f>
        <v/>
      </c>
      <c r="AB3729" s="111" t="str">
        <f t="shared" si="830"/>
        <v/>
      </c>
      <c r="AC3729" s="121" t="str">
        <f t="shared" si="826"/>
        <v/>
      </c>
      <c r="AD3729" s="122" t="str">
        <f t="shared" si="827"/>
        <v/>
      </c>
      <c r="AE3729" s="123" t="str">
        <f t="shared" si="831"/>
        <v/>
      </c>
      <c r="AG3729" s="150" t="str">
        <f t="shared" si="828"/>
        <v/>
      </c>
    </row>
    <row r="3730" spans="1:33" x14ac:dyDescent="0.25">
      <c r="A3730" s="56"/>
      <c r="B3730" s="70"/>
      <c r="C3730" s="76"/>
      <c r="D3730" s="73"/>
      <c r="E3730" s="79"/>
      <c r="F3730" s="56"/>
      <c r="G3730" s="13" t="str">
        <f t="shared" si="819"/>
        <v/>
      </c>
      <c r="H3730" s="56"/>
      <c r="K3730" s="128"/>
      <c r="L3730" s="128"/>
      <c r="M3730" s="128"/>
      <c r="N3730" s="84" t="str">
        <f t="shared" si="820"/>
        <v/>
      </c>
      <c r="O3730" s="128"/>
      <c r="P3730" s="84" t="str">
        <f t="shared" si="821"/>
        <v/>
      </c>
      <c r="Q3730" s="84" t="str">
        <f t="shared" si="818"/>
        <v/>
      </c>
      <c r="R3730" s="84" t="str">
        <f t="shared" si="822"/>
        <v/>
      </c>
      <c r="S3730" s="84" t="str">
        <f t="shared" si="823"/>
        <v/>
      </c>
      <c r="U3730" s="84" t="str">
        <f t="shared" si="824"/>
        <v/>
      </c>
      <c r="W3730" s="108" t="str">
        <f>IF($N3730="", "", SUM($D$11:$D3730))</f>
        <v/>
      </c>
      <c r="X3730" s="111" t="str">
        <f t="shared" si="825"/>
        <v/>
      </c>
      <c r="Y3730" s="114" t="str">
        <f t="shared" si="829"/>
        <v/>
      </c>
      <c r="Z3730" s="111" t="str">
        <f>IF(X3730="", "", X3730-SUM($Z$11:$Z3729))</f>
        <v/>
      </c>
      <c r="AA3730" s="111" t="str">
        <f>IF($Y3730="", "", $Y3730-SUM($AA$11:$AA3729))</f>
        <v/>
      </c>
      <c r="AB3730" s="111" t="str">
        <f t="shared" si="830"/>
        <v/>
      </c>
      <c r="AC3730" s="121" t="str">
        <f t="shared" si="826"/>
        <v/>
      </c>
      <c r="AD3730" s="122" t="str">
        <f t="shared" si="827"/>
        <v/>
      </c>
      <c r="AE3730" s="123" t="str">
        <f t="shared" si="831"/>
        <v/>
      </c>
      <c r="AG3730" s="150" t="str">
        <f t="shared" si="828"/>
        <v/>
      </c>
    </row>
    <row r="3731" spans="1:33" x14ac:dyDescent="0.25">
      <c r="A3731" s="56"/>
      <c r="B3731" s="70"/>
      <c r="C3731" s="76"/>
      <c r="D3731" s="73"/>
      <c r="E3731" s="79"/>
      <c r="F3731" s="56"/>
      <c r="G3731" s="13" t="str">
        <f t="shared" si="819"/>
        <v/>
      </c>
      <c r="H3731" s="56"/>
      <c r="K3731" s="128"/>
      <c r="L3731" s="128"/>
      <c r="M3731" s="128"/>
      <c r="N3731" s="84" t="str">
        <f t="shared" si="820"/>
        <v/>
      </c>
      <c r="O3731" s="128"/>
      <c r="P3731" s="84" t="str">
        <f t="shared" si="821"/>
        <v/>
      </c>
      <c r="Q3731" s="84" t="str">
        <f t="shared" si="818"/>
        <v/>
      </c>
      <c r="R3731" s="84" t="str">
        <f t="shared" si="822"/>
        <v/>
      </c>
      <c r="S3731" s="84" t="str">
        <f t="shared" si="823"/>
        <v/>
      </c>
      <c r="U3731" s="84" t="str">
        <f t="shared" si="824"/>
        <v/>
      </c>
      <c r="W3731" s="108" t="str">
        <f>IF($N3731="", "", SUM($D$11:$D3731))</f>
        <v/>
      </c>
      <c r="X3731" s="111" t="str">
        <f t="shared" si="825"/>
        <v/>
      </c>
      <c r="Y3731" s="114" t="str">
        <f t="shared" si="829"/>
        <v/>
      </c>
      <c r="Z3731" s="111" t="str">
        <f>IF(X3731="", "", X3731-SUM($Z$11:$Z3730))</f>
        <v/>
      </c>
      <c r="AA3731" s="111" t="str">
        <f>IF($Y3731="", "", $Y3731-SUM($AA$11:$AA3730))</f>
        <v/>
      </c>
      <c r="AB3731" s="111" t="str">
        <f t="shared" si="830"/>
        <v/>
      </c>
      <c r="AC3731" s="121" t="str">
        <f t="shared" si="826"/>
        <v/>
      </c>
      <c r="AD3731" s="122" t="str">
        <f t="shared" si="827"/>
        <v/>
      </c>
      <c r="AE3731" s="123" t="str">
        <f t="shared" si="831"/>
        <v/>
      </c>
      <c r="AG3731" s="150" t="str">
        <f t="shared" si="828"/>
        <v/>
      </c>
    </row>
    <row r="3732" spans="1:33" x14ac:dyDescent="0.25">
      <c r="A3732" s="56"/>
      <c r="B3732" s="70"/>
      <c r="C3732" s="76"/>
      <c r="D3732" s="73"/>
      <c r="E3732" s="79"/>
      <c r="F3732" s="56"/>
      <c r="G3732" s="13" t="str">
        <f t="shared" si="819"/>
        <v/>
      </c>
      <c r="H3732" s="56"/>
      <c r="K3732" s="128"/>
      <c r="L3732" s="128"/>
      <c r="M3732" s="128"/>
      <c r="N3732" s="84" t="str">
        <f t="shared" si="820"/>
        <v/>
      </c>
      <c r="O3732" s="128"/>
      <c r="P3732" s="84" t="str">
        <f t="shared" si="821"/>
        <v/>
      </c>
      <c r="Q3732" s="84" t="str">
        <f t="shared" si="818"/>
        <v/>
      </c>
      <c r="R3732" s="84" t="str">
        <f t="shared" si="822"/>
        <v/>
      </c>
      <c r="S3732" s="84" t="str">
        <f t="shared" si="823"/>
        <v/>
      </c>
      <c r="U3732" s="84" t="str">
        <f t="shared" si="824"/>
        <v/>
      </c>
      <c r="W3732" s="108" t="str">
        <f>IF($N3732="", "", SUM($D$11:$D3732))</f>
        <v/>
      </c>
      <c r="X3732" s="111" t="str">
        <f t="shared" si="825"/>
        <v/>
      </c>
      <c r="Y3732" s="114" t="str">
        <f t="shared" si="829"/>
        <v/>
      </c>
      <c r="Z3732" s="111" t="str">
        <f>IF(X3732="", "", X3732-SUM($Z$11:$Z3731))</f>
        <v/>
      </c>
      <c r="AA3732" s="111" t="str">
        <f>IF($Y3732="", "", $Y3732-SUM($AA$11:$AA3731))</f>
        <v/>
      </c>
      <c r="AB3732" s="111" t="str">
        <f t="shared" si="830"/>
        <v/>
      </c>
      <c r="AC3732" s="121" t="str">
        <f t="shared" si="826"/>
        <v/>
      </c>
      <c r="AD3732" s="122" t="str">
        <f t="shared" si="827"/>
        <v/>
      </c>
      <c r="AE3732" s="123" t="str">
        <f t="shared" si="831"/>
        <v/>
      </c>
      <c r="AG3732" s="150" t="str">
        <f t="shared" si="828"/>
        <v/>
      </c>
    </row>
    <row r="3733" spans="1:33" x14ac:dyDescent="0.25">
      <c r="A3733" s="56"/>
      <c r="B3733" s="70"/>
      <c r="C3733" s="76"/>
      <c r="D3733" s="73"/>
      <c r="E3733" s="79"/>
      <c r="F3733" s="56"/>
      <c r="G3733" s="13" t="str">
        <f t="shared" si="819"/>
        <v/>
      </c>
      <c r="H3733" s="56"/>
      <c r="K3733" s="128"/>
      <c r="L3733" s="128"/>
      <c r="M3733" s="128"/>
      <c r="N3733" s="84" t="str">
        <f t="shared" si="820"/>
        <v/>
      </c>
      <c r="O3733" s="128"/>
      <c r="P3733" s="84" t="str">
        <f t="shared" si="821"/>
        <v/>
      </c>
      <c r="Q3733" s="84" t="str">
        <f t="shared" si="818"/>
        <v/>
      </c>
      <c r="R3733" s="84" t="str">
        <f t="shared" si="822"/>
        <v/>
      </c>
      <c r="S3733" s="84" t="str">
        <f t="shared" si="823"/>
        <v/>
      </c>
      <c r="U3733" s="84" t="str">
        <f t="shared" si="824"/>
        <v/>
      </c>
      <c r="W3733" s="108" t="str">
        <f>IF($N3733="", "", SUM($D$11:$D3733))</f>
        <v/>
      </c>
      <c r="X3733" s="111" t="str">
        <f t="shared" si="825"/>
        <v/>
      </c>
      <c r="Y3733" s="114" t="str">
        <f t="shared" si="829"/>
        <v/>
      </c>
      <c r="Z3733" s="111" t="str">
        <f>IF(X3733="", "", X3733-SUM($Z$11:$Z3732))</f>
        <v/>
      </c>
      <c r="AA3733" s="111" t="str">
        <f>IF($Y3733="", "", $Y3733-SUM($AA$11:$AA3732))</f>
        <v/>
      </c>
      <c r="AB3733" s="111" t="str">
        <f t="shared" si="830"/>
        <v/>
      </c>
      <c r="AC3733" s="121" t="str">
        <f t="shared" si="826"/>
        <v/>
      </c>
      <c r="AD3733" s="122" t="str">
        <f t="shared" si="827"/>
        <v/>
      </c>
      <c r="AE3733" s="123" t="str">
        <f t="shared" si="831"/>
        <v/>
      </c>
      <c r="AG3733" s="150" t="str">
        <f t="shared" si="828"/>
        <v/>
      </c>
    </row>
    <row r="3734" spans="1:33" x14ac:dyDescent="0.25">
      <c r="A3734" s="56"/>
      <c r="B3734" s="70"/>
      <c r="C3734" s="76"/>
      <c r="D3734" s="73"/>
      <c r="E3734" s="79"/>
      <c r="F3734" s="56"/>
      <c r="G3734" s="13" t="str">
        <f t="shared" si="819"/>
        <v/>
      </c>
      <c r="H3734" s="56"/>
      <c r="K3734" s="128"/>
      <c r="L3734" s="128"/>
      <c r="M3734" s="128"/>
      <c r="N3734" s="84" t="str">
        <f t="shared" si="820"/>
        <v/>
      </c>
      <c r="O3734" s="128"/>
      <c r="P3734" s="84" t="str">
        <f t="shared" si="821"/>
        <v/>
      </c>
      <c r="Q3734" s="84" t="str">
        <f t="shared" si="818"/>
        <v/>
      </c>
      <c r="R3734" s="84" t="str">
        <f t="shared" si="822"/>
        <v/>
      </c>
      <c r="S3734" s="84" t="str">
        <f t="shared" si="823"/>
        <v/>
      </c>
      <c r="U3734" s="84" t="str">
        <f t="shared" si="824"/>
        <v/>
      </c>
      <c r="W3734" s="108" t="str">
        <f>IF($N3734="", "", SUM($D$11:$D3734))</f>
        <v/>
      </c>
      <c r="X3734" s="111" t="str">
        <f t="shared" si="825"/>
        <v/>
      </c>
      <c r="Y3734" s="114" t="str">
        <f t="shared" si="829"/>
        <v/>
      </c>
      <c r="Z3734" s="111" t="str">
        <f>IF(X3734="", "", X3734-SUM($Z$11:$Z3733))</f>
        <v/>
      </c>
      <c r="AA3734" s="111" t="str">
        <f>IF($Y3734="", "", $Y3734-SUM($AA$11:$AA3733))</f>
        <v/>
      </c>
      <c r="AB3734" s="111" t="str">
        <f t="shared" si="830"/>
        <v/>
      </c>
      <c r="AC3734" s="121" t="str">
        <f t="shared" si="826"/>
        <v/>
      </c>
      <c r="AD3734" s="122" t="str">
        <f t="shared" si="827"/>
        <v/>
      </c>
      <c r="AE3734" s="123" t="str">
        <f t="shared" si="831"/>
        <v/>
      </c>
      <c r="AG3734" s="150" t="str">
        <f t="shared" si="828"/>
        <v/>
      </c>
    </row>
    <row r="3735" spans="1:33" x14ac:dyDescent="0.25">
      <c r="A3735" s="56"/>
      <c r="B3735" s="70"/>
      <c r="C3735" s="76"/>
      <c r="D3735" s="73"/>
      <c r="E3735" s="79"/>
      <c r="F3735" s="56"/>
      <c r="G3735" s="13" t="str">
        <f t="shared" si="819"/>
        <v/>
      </c>
      <c r="H3735" s="56"/>
      <c r="K3735" s="128"/>
      <c r="L3735" s="128"/>
      <c r="M3735" s="128"/>
      <c r="N3735" s="84" t="str">
        <f t="shared" si="820"/>
        <v/>
      </c>
      <c r="O3735" s="128"/>
      <c r="P3735" s="84" t="str">
        <f t="shared" si="821"/>
        <v/>
      </c>
      <c r="Q3735" s="84" t="str">
        <f t="shared" si="818"/>
        <v/>
      </c>
      <c r="R3735" s="84" t="str">
        <f t="shared" si="822"/>
        <v/>
      </c>
      <c r="S3735" s="84" t="str">
        <f t="shared" si="823"/>
        <v/>
      </c>
      <c r="U3735" s="84" t="str">
        <f t="shared" si="824"/>
        <v/>
      </c>
      <c r="W3735" s="108" t="str">
        <f>IF($N3735="", "", SUM($D$11:$D3735))</f>
        <v/>
      </c>
      <c r="X3735" s="111" t="str">
        <f t="shared" si="825"/>
        <v/>
      </c>
      <c r="Y3735" s="114" t="str">
        <f t="shared" si="829"/>
        <v/>
      </c>
      <c r="Z3735" s="111" t="str">
        <f>IF(X3735="", "", X3735-SUM($Z$11:$Z3734))</f>
        <v/>
      </c>
      <c r="AA3735" s="111" t="str">
        <f>IF($Y3735="", "", $Y3735-SUM($AA$11:$AA3734))</f>
        <v/>
      </c>
      <c r="AB3735" s="111" t="str">
        <f t="shared" si="830"/>
        <v/>
      </c>
      <c r="AC3735" s="121" t="str">
        <f t="shared" si="826"/>
        <v/>
      </c>
      <c r="AD3735" s="122" t="str">
        <f t="shared" si="827"/>
        <v/>
      </c>
      <c r="AE3735" s="123" t="str">
        <f t="shared" si="831"/>
        <v/>
      </c>
      <c r="AG3735" s="150" t="str">
        <f t="shared" si="828"/>
        <v/>
      </c>
    </row>
    <row r="3736" spans="1:33" x14ac:dyDescent="0.25">
      <c r="A3736" s="56"/>
      <c r="B3736" s="70"/>
      <c r="C3736" s="76"/>
      <c r="D3736" s="73"/>
      <c r="E3736" s="79"/>
      <c r="F3736" s="56"/>
      <c r="G3736" s="13" t="str">
        <f t="shared" si="819"/>
        <v/>
      </c>
      <c r="H3736" s="56"/>
      <c r="K3736" s="128"/>
      <c r="L3736" s="128"/>
      <c r="M3736" s="128"/>
      <c r="N3736" s="84" t="str">
        <f t="shared" si="820"/>
        <v/>
      </c>
      <c r="O3736" s="128"/>
      <c r="P3736" s="84" t="str">
        <f t="shared" si="821"/>
        <v/>
      </c>
      <c r="Q3736" s="84" t="str">
        <f t="shared" si="818"/>
        <v/>
      </c>
      <c r="R3736" s="84" t="str">
        <f t="shared" si="822"/>
        <v/>
      </c>
      <c r="S3736" s="84" t="str">
        <f t="shared" si="823"/>
        <v/>
      </c>
      <c r="U3736" s="84" t="str">
        <f t="shared" si="824"/>
        <v/>
      </c>
      <c r="W3736" s="108" t="str">
        <f>IF($N3736="", "", SUM($D$11:$D3736))</f>
        <v/>
      </c>
      <c r="X3736" s="111" t="str">
        <f t="shared" si="825"/>
        <v/>
      </c>
      <c r="Y3736" s="114" t="str">
        <f t="shared" si="829"/>
        <v/>
      </c>
      <c r="Z3736" s="111" t="str">
        <f>IF(X3736="", "", X3736-SUM($Z$11:$Z3735))</f>
        <v/>
      </c>
      <c r="AA3736" s="111" t="str">
        <f>IF($Y3736="", "", $Y3736-SUM($AA$11:$AA3735))</f>
        <v/>
      </c>
      <c r="AB3736" s="111" t="str">
        <f t="shared" si="830"/>
        <v/>
      </c>
      <c r="AC3736" s="121" t="str">
        <f t="shared" si="826"/>
        <v/>
      </c>
      <c r="AD3736" s="122" t="str">
        <f t="shared" si="827"/>
        <v/>
      </c>
      <c r="AE3736" s="123" t="str">
        <f t="shared" si="831"/>
        <v/>
      </c>
      <c r="AG3736" s="150" t="str">
        <f t="shared" si="828"/>
        <v/>
      </c>
    </row>
    <row r="3737" spans="1:33" x14ac:dyDescent="0.25">
      <c r="A3737" s="56"/>
      <c r="B3737" s="70"/>
      <c r="C3737" s="76"/>
      <c r="D3737" s="73"/>
      <c r="E3737" s="79"/>
      <c r="F3737" s="56"/>
      <c r="G3737" s="13" t="str">
        <f t="shared" si="819"/>
        <v/>
      </c>
      <c r="H3737" s="56"/>
      <c r="K3737" s="128"/>
      <c r="L3737" s="128"/>
      <c r="M3737" s="128"/>
      <c r="N3737" s="84" t="str">
        <f t="shared" si="820"/>
        <v/>
      </c>
      <c r="O3737" s="128"/>
      <c r="P3737" s="84" t="str">
        <f t="shared" si="821"/>
        <v/>
      </c>
      <c r="Q3737" s="84" t="str">
        <f t="shared" si="818"/>
        <v/>
      </c>
      <c r="R3737" s="84" t="str">
        <f t="shared" si="822"/>
        <v/>
      </c>
      <c r="S3737" s="84" t="str">
        <f t="shared" si="823"/>
        <v/>
      </c>
      <c r="U3737" s="84" t="str">
        <f t="shared" si="824"/>
        <v/>
      </c>
      <c r="W3737" s="108" t="str">
        <f>IF($N3737="", "", SUM($D$11:$D3737))</f>
        <v/>
      </c>
      <c r="X3737" s="111" t="str">
        <f t="shared" si="825"/>
        <v/>
      </c>
      <c r="Y3737" s="114" t="str">
        <f t="shared" si="829"/>
        <v/>
      </c>
      <c r="Z3737" s="111" t="str">
        <f>IF(X3737="", "", X3737-SUM($Z$11:$Z3736))</f>
        <v/>
      </c>
      <c r="AA3737" s="111" t="str">
        <f>IF($Y3737="", "", $Y3737-SUM($AA$11:$AA3736))</f>
        <v/>
      </c>
      <c r="AB3737" s="111" t="str">
        <f t="shared" si="830"/>
        <v/>
      </c>
      <c r="AC3737" s="121" t="str">
        <f t="shared" si="826"/>
        <v/>
      </c>
      <c r="AD3737" s="122" t="str">
        <f t="shared" si="827"/>
        <v/>
      </c>
      <c r="AE3737" s="123" t="str">
        <f t="shared" si="831"/>
        <v/>
      </c>
      <c r="AG3737" s="150" t="str">
        <f t="shared" si="828"/>
        <v/>
      </c>
    </row>
    <row r="3738" spans="1:33" x14ac:dyDescent="0.25">
      <c r="A3738" s="56"/>
      <c r="B3738" s="70"/>
      <c r="C3738" s="76"/>
      <c r="D3738" s="73"/>
      <c r="E3738" s="79"/>
      <c r="F3738" s="56"/>
      <c r="G3738" s="13" t="str">
        <f t="shared" si="819"/>
        <v/>
      </c>
      <c r="H3738" s="56"/>
      <c r="K3738" s="128"/>
      <c r="L3738" s="128"/>
      <c r="M3738" s="128"/>
      <c r="N3738" s="84" t="str">
        <f t="shared" si="820"/>
        <v/>
      </c>
      <c r="O3738" s="128"/>
      <c r="P3738" s="84" t="str">
        <f t="shared" si="821"/>
        <v/>
      </c>
      <c r="Q3738" s="84" t="str">
        <f t="shared" si="818"/>
        <v/>
      </c>
      <c r="R3738" s="84" t="str">
        <f t="shared" si="822"/>
        <v/>
      </c>
      <c r="S3738" s="84" t="str">
        <f t="shared" si="823"/>
        <v/>
      </c>
      <c r="U3738" s="84" t="str">
        <f t="shared" si="824"/>
        <v/>
      </c>
      <c r="W3738" s="108" t="str">
        <f>IF($N3738="", "", SUM($D$11:$D3738))</f>
        <v/>
      </c>
      <c r="X3738" s="111" t="str">
        <f t="shared" si="825"/>
        <v/>
      </c>
      <c r="Y3738" s="114" t="str">
        <f t="shared" si="829"/>
        <v/>
      </c>
      <c r="Z3738" s="111" t="str">
        <f>IF(X3738="", "", X3738-SUM($Z$11:$Z3737))</f>
        <v/>
      </c>
      <c r="AA3738" s="111" t="str">
        <f>IF($Y3738="", "", $Y3738-SUM($AA$11:$AA3737))</f>
        <v/>
      </c>
      <c r="AB3738" s="111" t="str">
        <f t="shared" si="830"/>
        <v/>
      </c>
      <c r="AC3738" s="121" t="str">
        <f t="shared" si="826"/>
        <v/>
      </c>
      <c r="AD3738" s="122" t="str">
        <f t="shared" si="827"/>
        <v/>
      </c>
      <c r="AE3738" s="123" t="str">
        <f t="shared" si="831"/>
        <v/>
      </c>
      <c r="AG3738" s="150" t="str">
        <f t="shared" si="828"/>
        <v/>
      </c>
    </row>
    <row r="3739" spans="1:33" x14ac:dyDescent="0.25">
      <c r="A3739" s="56"/>
      <c r="B3739" s="70"/>
      <c r="C3739" s="76"/>
      <c r="D3739" s="73"/>
      <c r="E3739" s="79"/>
      <c r="F3739" s="56"/>
      <c r="G3739" s="13" t="str">
        <f t="shared" si="819"/>
        <v/>
      </c>
      <c r="H3739" s="56"/>
      <c r="K3739" s="128"/>
      <c r="L3739" s="128"/>
      <c r="M3739" s="128"/>
      <c r="N3739" s="84" t="str">
        <f t="shared" si="820"/>
        <v/>
      </c>
      <c r="O3739" s="128"/>
      <c r="P3739" s="84" t="str">
        <f t="shared" si="821"/>
        <v/>
      </c>
      <c r="Q3739" s="84" t="str">
        <f t="shared" si="818"/>
        <v/>
      </c>
      <c r="R3739" s="84" t="str">
        <f t="shared" si="822"/>
        <v/>
      </c>
      <c r="S3739" s="84" t="str">
        <f t="shared" si="823"/>
        <v/>
      </c>
      <c r="U3739" s="84" t="str">
        <f t="shared" si="824"/>
        <v/>
      </c>
      <c r="W3739" s="108" t="str">
        <f>IF($N3739="", "", SUM($D$11:$D3739))</f>
        <v/>
      </c>
      <c r="X3739" s="111" t="str">
        <f t="shared" si="825"/>
        <v/>
      </c>
      <c r="Y3739" s="114" t="str">
        <f t="shared" si="829"/>
        <v/>
      </c>
      <c r="Z3739" s="111" t="str">
        <f>IF(X3739="", "", X3739-SUM($Z$11:$Z3738))</f>
        <v/>
      </c>
      <c r="AA3739" s="111" t="str">
        <f>IF($Y3739="", "", $Y3739-SUM($AA$11:$AA3738))</f>
        <v/>
      </c>
      <c r="AB3739" s="111" t="str">
        <f t="shared" si="830"/>
        <v/>
      </c>
      <c r="AC3739" s="121" t="str">
        <f t="shared" si="826"/>
        <v/>
      </c>
      <c r="AD3739" s="122" t="str">
        <f t="shared" si="827"/>
        <v/>
      </c>
      <c r="AE3739" s="123" t="str">
        <f t="shared" si="831"/>
        <v/>
      </c>
      <c r="AG3739" s="150" t="str">
        <f t="shared" si="828"/>
        <v/>
      </c>
    </row>
    <row r="3740" spans="1:33" x14ac:dyDescent="0.25">
      <c r="A3740" s="56"/>
      <c r="B3740" s="70"/>
      <c r="C3740" s="76"/>
      <c r="D3740" s="73"/>
      <c r="E3740" s="79"/>
      <c r="F3740" s="56"/>
      <c r="G3740" s="13" t="str">
        <f t="shared" si="819"/>
        <v/>
      </c>
      <c r="H3740" s="56"/>
      <c r="K3740" s="128"/>
      <c r="L3740" s="128"/>
      <c r="M3740" s="128"/>
      <c r="N3740" s="84" t="str">
        <f t="shared" si="820"/>
        <v/>
      </c>
      <c r="O3740" s="128"/>
      <c r="P3740" s="84" t="str">
        <f t="shared" si="821"/>
        <v/>
      </c>
      <c r="Q3740" s="84" t="str">
        <f t="shared" si="818"/>
        <v/>
      </c>
      <c r="R3740" s="84" t="str">
        <f t="shared" si="822"/>
        <v/>
      </c>
      <c r="S3740" s="84" t="str">
        <f t="shared" si="823"/>
        <v/>
      </c>
      <c r="U3740" s="84" t="str">
        <f t="shared" si="824"/>
        <v/>
      </c>
      <c r="W3740" s="108" t="str">
        <f>IF($N3740="", "", SUM($D$11:$D3740))</f>
        <v/>
      </c>
      <c r="X3740" s="111" t="str">
        <f t="shared" si="825"/>
        <v/>
      </c>
      <c r="Y3740" s="114" t="str">
        <f t="shared" si="829"/>
        <v/>
      </c>
      <c r="Z3740" s="111" t="str">
        <f>IF(X3740="", "", X3740-SUM($Z$11:$Z3739))</f>
        <v/>
      </c>
      <c r="AA3740" s="111" t="str">
        <f>IF($Y3740="", "", $Y3740-SUM($AA$11:$AA3739))</f>
        <v/>
      </c>
      <c r="AB3740" s="111" t="str">
        <f t="shared" si="830"/>
        <v/>
      </c>
      <c r="AC3740" s="121" t="str">
        <f t="shared" si="826"/>
        <v/>
      </c>
      <c r="AD3740" s="122" t="str">
        <f t="shared" si="827"/>
        <v/>
      </c>
      <c r="AE3740" s="123" t="str">
        <f t="shared" si="831"/>
        <v/>
      </c>
      <c r="AG3740" s="150" t="str">
        <f t="shared" si="828"/>
        <v/>
      </c>
    </row>
    <row r="3741" spans="1:33" x14ac:dyDescent="0.25">
      <c r="A3741" s="56"/>
      <c r="B3741" s="70"/>
      <c r="C3741" s="76"/>
      <c r="D3741" s="73"/>
      <c r="E3741" s="79"/>
      <c r="F3741" s="56"/>
      <c r="G3741" s="13" t="str">
        <f t="shared" si="819"/>
        <v/>
      </c>
      <c r="H3741" s="56"/>
      <c r="K3741" s="128"/>
      <c r="L3741" s="128"/>
      <c r="M3741" s="128"/>
      <c r="N3741" s="84" t="str">
        <f t="shared" si="820"/>
        <v/>
      </c>
      <c r="O3741" s="128"/>
      <c r="P3741" s="84" t="str">
        <f t="shared" si="821"/>
        <v/>
      </c>
      <c r="Q3741" s="84" t="str">
        <f t="shared" si="818"/>
        <v/>
      </c>
      <c r="R3741" s="84" t="str">
        <f t="shared" si="822"/>
        <v/>
      </c>
      <c r="S3741" s="84" t="str">
        <f t="shared" si="823"/>
        <v/>
      </c>
      <c r="U3741" s="84" t="str">
        <f t="shared" si="824"/>
        <v/>
      </c>
      <c r="W3741" s="108" t="str">
        <f>IF($N3741="", "", SUM($D$11:$D3741))</f>
        <v/>
      </c>
      <c r="X3741" s="111" t="str">
        <f t="shared" si="825"/>
        <v/>
      </c>
      <c r="Y3741" s="114" t="str">
        <f t="shared" si="829"/>
        <v/>
      </c>
      <c r="Z3741" s="111" t="str">
        <f>IF(X3741="", "", X3741-SUM($Z$11:$Z3740))</f>
        <v/>
      </c>
      <c r="AA3741" s="111" t="str">
        <f>IF($Y3741="", "", $Y3741-SUM($AA$11:$AA3740))</f>
        <v/>
      </c>
      <c r="AB3741" s="111" t="str">
        <f t="shared" si="830"/>
        <v/>
      </c>
      <c r="AC3741" s="121" t="str">
        <f t="shared" si="826"/>
        <v/>
      </c>
      <c r="AD3741" s="122" t="str">
        <f t="shared" si="827"/>
        <v/>
      </c>
      <c r="AE3741" s="123" t="str">
        <f t="shared" si="831"/>
        <v/>
      </c>
      <c r="AG3741" s="150" t="str">
        <f t="shared" si="828"/>
        <v/>
      </c>
    </row>
    <row r="3742" spans="1:33" x14ac:dyDescent="0.25">
      <c r="A3742" s="56"/>
      <c r="B3742" s="70"/>
      <c r="C3742" s="76"/>
      <c r="D3742" s="73"/>
      <c r="E3742" s="79"/>
      <c r="F3742" s="56"/>
      <c r="G3742" s="13" t="str">
        <f t="shared" si="819"/>
        <v/>
      </c>
      <c r="H3742" s="56"/>
      <c r="K3742" s="128"/>
      <c r="L3742" s="128"/>
      <c r="M3742" s="128"/>
      <c r="N3742" s="84" t="str">
        <f t="shared" si="820"/>
        <v/>
      </c>
      <c r="O3742" s="128"/>
      <c r="P3742" s="84" t="str">
        <f t="shared" si="821"/>
        <v/>
      </c>
      <c r="Q3742" s="84" t="str">
        <f t="shared" si="818"/>
        <v/>
      </c>
      <c r="R3742" s="84" t="str">
        <f t="shared" si="822"/>
        <v/>
      </c>
      <c r="S3742" s="84" t="str">
        <f t="shared" si="823"/>
        <v/>
      </c>
      <c r="U3742" s="84" t="str">
        <f t="shared" si="824"/>
        <v/>
      </c>
      <c r="W3742" s="108" t="str">
        <f>IF($N3742="", "", SUM($D$11:$D3742))</f>
        <v/>
      </c>
      <c r="X3742" s="111" t="str">
        <f t="shared" si="825"/>
        <v/>
      </c>
      <c r="Y3742" s="114" t="str">
        <f t="shared" si="829"/>
        <v/>
      </c>
      <c r="Z3742" s="111" t="str">
        <f>IF(X3742="", "", X3742-SUM($Z$11:$Z3741))</f>
        <v/>
      </c>
      <c r="AA3742" s="111" t="str">
        <f>IF($Y3742="", "", $Y3742-SUM($AA$11:$AA3741))</f>
        <v/>
      </c>
      <c r="AB3742" s="111" t="str">
        <f t="shared" si="830"/>
        <v/>
      </c>
      <c r="AC3742" s="121" t="str">
        <f t="shared" si="826"/>
        <v/>
      </c>
      <c r="AD3742" s="122" t="str">
        <f t="shared" si="827"/>
        <v/>
      </c>
      <c r="AE3742" s="123" t="str">
        <f t="shared" si="831"/>
        <v/>
      </c>
      <c r="AG3742" s="150" t="str">
        <f t="shared" si="828"/>
        <v/>
      </c>
    </row>
    <row r="3743" spans="1:33" x14ac:dyDescent="0.25">
      <c r="A3743" s="56"/>
      <c r="B3743" s="70"/>
      <c r="C3743" s="76"/>
      <c r="D3743" s="73"/>
      <c r="E3743" s="79"/>
      <c r="F3743" s="56"/>
      <c r="G3743" s="13" t="str">
        <f t="shared" si="819"/>
        <v/>
      </c>
      <c r="H3743" s="56"/>
      <c r="K3743" s="128"/>
      <c r="L3743" s="128"/>
      <c r="M3743" s="128"/>
      <c r="N3743" s="84" t="str">
        <f t="shared" si="820"/>
        <v/>
      </c>
      <c r="O3743" s="128"/>
      <c r="P3743" s="84" t="str">
        <f t="shared" si="821"/>
        <v/>
      </c>
      <c r="Q3743" s="84" t="str">
        <f t="shared" si="818"/>
        <v/>
      </c>
      <c r="R3743" s="84" t="str">
        <f t="shared" si="822"/>
        <v/>
      </c>
      <c r="S3743" s="84" t="str">
        <f t="shared" si="823"/>
        <v/>
      </c>
      <c r="U3743" s="84" t="str">
        <f t="shared" si="824"/>
        <v/>
      </c>
      <c r="W3743" s="108" t="str">
        <f>IF($N3743="", "", SUM($D$11:$D3743))</f>
        <v/>
      </c>
      <c r="X3743" s="111" t="str">
        <f t="shared" si="825"/>
        <v/>
      </c>
      <c r="Y3743" s="114" t="str">
        <f t="shared" si="829"/>
        <v/>
      </c>
      <c r="Z3743" s="111" t="str">
        <f>IF(X3743="", "", X3743-SUM($Z$11:$Z3742))</f>
        <v/>
      </c>
      <c r="AA3743" s="111" t="str">
        <f>IF($Y3743="", "", $Y3743-SUM($AA$11:$AA3742))</f>
        <v/>
      </c>
      <c r="AB3743" s="111" t="str">
        <f t="shared" si="830"/>
        <v/>
      </c>
      <c r="AC3743" s="121" t="str">
        <f t="shared" si="826"/>
        <v/>
      </c>
      <c r="AD3743" s="122" t="str">
        <f t="shared" si="827"/>
        <v/>
      </c>
      <c r="AE3743" s="123" t="str">
        <f t="shared" si="831"/>
        <v/>
      </c>
      <c r="AG3743" s="150" t="str">
        <f t="shared" si="828"/>
        <v/>
      </c>
    </row>
    <row r="3744" spans="1:33" x14ac:dyDescent="0.25">
      <c r="A3744" s="56"/>
      <c r="B3744" s="70"/>
      <c r="C3744" s="76"/>
      <c r="D3744" s="73"/>
      <c r="E3744" s="79"/>
      <c r="F3744" s="56"/>
      <c r="G3744" s="13" t="str">
        <f t="shared" si="819"/>
        <v/>
      </c>
      <c r="H3744" s="56"/>
      <c r="K3744" s="128"/>
      <c r="L3744" s="128"/>
      <c r="M3744" s="128"/>
      <c r="N3744" s="84" t="str">
        <f t="shared" si="820"/>
        <v/>
      </c>
      <c r="O3744" s="128"/>
      <c r="P3744" s="84" t="str">
        <f t="shared" si="821"/>
        <v/>
      </c>
      <c r="Q3744" s="84" t="str">
        <f t="shared" si="818"/>
        <v/>
      </c>
      <c r="R3744" s="84" t="str">
        <f t="shared" si="822"/>
        <v/>
      </c>
      <c r="S3744" s="84" t="str">
        <f t="shared" si="823"/>
        <v/>
      </c>
      <c r="U3744" s="84" t="str">
        <f t="shared" si="824"/>
        <v/>
      </c>
      <c r="W3744" s="108" t="str">
        <f>IF($N3744="", "", SUM($D$11:$D3744))</f>
        <v/>
      </c>
      <c r="X3744" s="111" t="str">
        <f t="shared" si="825"/>
        <v/>
      </c>
      <c r="Y3744" s="114" t="str">
        <f t="shared" si="829"/>
        <v/>
      </c>
      <c r="Z3744" s="111" t="str">
        <f>IF(X3744="", "", X3744-SUM($Z$11:$Z3743))</f>
        <v/>
      </c>
      <c r="AA3744" s="111" t="str">
        <f>IF($Y3744="", "", $Y3744-SUM($AA$11:$AA3743))</f>
        <v/>
      </c>
      <c r="AB3744" s="111" t="str">
        <f t="shared" si="830"/>
        <v/>
      </c>
      <c r="AC3744" s="121" t="str">
        <f t="shared" si="826"/>
        <v/>
      </c>
      <c r="AD3744" s="122" t="str">
        <f t="shared" si="827"/>
        <v/>
      </c>
      <c r="AE3744" s="123" t="str">
        <f t="shared" si="831"/>
        <v/>
      </c>
      <c r="AG3744" s="150" t="str">
        <f t="shared" si="828"/>
        <v/>
      </c>
    </row>
    <row r="3745" spans="1:33" x14ac:dyDescent="0.25">
      <c r="A3745" s="56"/>
      <c r="B3745" s="70"/>
      <c r="C3745" s="76"/>
      <c r="D3745" s="73"/>
      <c r="E3745" s="79"/>
      <c r="F3745" s="56"/>
      <c r="G3745" s="13" t="str">
        <f t="shared" si="819"/>
        <v/>
      </c>
      <c r="H3745" s="56"/>
      <c r="K3745" s="128"/>
      <c r="L3745" s="128"/>
      <c r="M3745" s="128"/>
      <c r="N3745" s="84" t="str">
        <f t="shared" si="820"/>
        <v/>
      </c>
      <c r="O3745" s="128"/>
      <c r="P3745" s="84" t="str">
        <f t="shared" si="821"/>
        <v/>
      </c>
      <c r="Q3745" s="84" t="str">
        <f t="shared" si="818"/>
        <v/>
      </c>
      <c r="R3745" s="84" t="str">
        <f t="shared" si="822"/>
        <v/>
      </c>
      <c r="S3745" s="84" t="str">
        <f t="shared" si="823"/>
        <v/>
      </c>
      <c r="U3745" s="84" t="str">
        <f t="shared" si="824"/>
        <v/>
      </c>
      <c r="W3745" s="108" t="str">
        <f>IF($N3745="", "", SUM($D$11:$D3745))</f>
        <v/>
      </c>
      <c r="X3745" s="111" t="str">
        <f t="shared" si="825"/>
        <v/>
      </c>
      <c r="Y3745" s="114" t="str">
        <f t="shared" si="829"/>
        <v/>
      </c>
      <c r="Z3745" s="111" t="str">
        <f>IF(X3745="", "", X3745-SUM($Z$11:$Z3744))</f>
        <v/>
      </c>
      <c r="AA3745" s="111" t="str">
        <f>IF($Y3745="", "", $Y3745-SUM($AA$11:$AA3744))</f>
        <v/>
      </c>
      <c r="AB3745" s="111" t="str">
        <f t="shared" si="830"/>
        <v/>
      </c>
      <c r="AC3745" s="121" t="str">
        <f t="shared" si="826"/>
        <v/>
      </c>
      <c r="AD3745" s="122" t="str">
        <f t="shared" si="827"/>
        <v/>
      </c>
      <c r="AE3745" s="123" t="str">
        <f t="shared" si="831"/>
        <v/>
      </c>
      <c r="AG3745" s="150" t="str">
        <f t="shared" si="828"/>
        <v/>
      </c>
    </row>
    <row r="3746" spans="1:33" x14ac:dyDescent="0.25">
      <c r="A3746" s="56"/>
      <c r="B3746" s="70"/>
      <c r="C3746" s="76"/>
      <c r="D3746" s="73"/>
      <c r="E3746" s="79"/>
      <c r="F3746" s="56"/>
      <c r="G3746" s="13" t="str">
        <f t="shared" si="819"/>
        <v/>
      </c>
      <c r="H3746" s="56"/>
      <c r="K3746" s="128"/>
      <c r="L3746" s="128"/>
      <c r="M3746" s="128"/>
      <c r="N3746" s="84" t="str">
        <f t="shared" si="820"/>
        <v/>
      </c>
      <c r="O3746" s="128"/>
      <c r="P3746" s="84" t="str">
        <f t="shared" si="821"/>
        <v/>
      </c>
      <c r="Q3746" s="84" t="str">
        <f t="shared" si="818"/>
        <v/>
      </c>
      <c r="R3746" s="84" t="str">
        <f t="shared" si="822"/>
        <v/>
      </c>
      <c r="S3746" s="84" t="str">
        <f t="shared" si="823"/>
        <v/>
      </c>
      <c r="U3746" s="84" t="str">
        <f t="shared" si="824"/>
        <v/>
      </c>
      <c r="W3746" s="108" t="str">
        <f>IF($N3746="", "", SUM($D$11:$D3746))</f>
        <v/>
      </c>
      <c r="X3746" s="111" t="str">
        <f t="shared" si="825"/>
        <v/>
      </c>
      <c r="Y3746" s="114" t="str">
        <f t="shared" si="829"/>
        <v/>
      </c>
      <c r="Z3746" s="111" t="str">
        <f>IF(X3746="", "", X3746-SUM($Z$11:$Z3745))</f>
        <v/>
      </c>
      <c r="AA3746" s="111" t="str">
        <f>IF($Y3746="", "", $Y3746-SUM($AA$11:$AA3745))</f>
        <v/>
      </c>
      <c r="AB3746" s="111" t="str">
        <f t="shared" si="830"/>
        <v/>
      </c>
      <c r="AC3746" s="121" t="str">
        <f t="shared" si="826"/>
        <v/>
      </c>
      <c r="AD3746" s="122" t="str">
        <f t="shared" si="827"/>
        <v/>
      </c>
      <c r="AE3746" s="123" t="str">
        <f t="shared" si="831"/>
        <v/>
      </c>
      <c r="AG3746" s="150" t="str">
        <f t="shared" si="828"/>
        <v/>
      </c>
    </row>
    <row r="3747" spans="1:33" x14ac:dyDescent="0.25">
      <c r="A3747" s="56"/>
      <c r="B3747" s="70"/>
      <c r="C3747" s="76"/>
      <c r="D3747" s="73"/>
      <c r="E3747" s="79"/>
      <c r="F3747" s="56"/>
      <c r="G3747" s="13" t="str">
        <f t="shared" si="819"/>
        <v/>
      </c>
      <c r="H3747" s="56"/>
      <c r="K3747" s="128"/>
      <c r="L3747" s="128"/>
      <c r="M3747" s="128"/>
      <c r="N3747" s="84" t="str">
        <f t="shared" si="820"/>
        <v/>
      </c>
      <c r="O3747" s="128"/>
      <c r="P3747" s="84" t="str">
        <f t="shared" si="821"/>
        <v/>
      </c>
      <c r="Q3747" s="84" t="str">
        <f t="shared" si="818"/>
        <v/>
      </c>
      <c r="R3747" s="84" t="str">
        <f t="shared" si="822"/>
        <v/>
      </c>
      <c r="S3747" s="84" t="str">
        <f t="shared" si="823"/>
        <v/>
      </c>
      <c r="U3747" s="84" t="str">
        <f t="shared" si="824"/>
        <v/>
      </c>
      <c r="W3747" s="108" t="str">
        <f>IF($N3747="", "", SUM($D$11:$D3747))</f>
        <v/>
      </c>
      <c r="X3747" s="111" t="str">
        <f t="shared" si="825"/>
        <v/>
      </c>
      <c r="Y3747" s="114" t="str">
        <f t="shared" si="829"/>
        <v/>
      </c>
      <c r="Z3747" s="111" t="str">
        <f>IF(X3747="", "", X3747-SUM($Z$11:$Z3746))</f>
        <v/>
      </c>
      <c r="AA3747" s="111" t="str">
        <f>IF($Y3747="", "", $Y3747-SUM($AA$11:$AA3746))</f>
        <v/>
      </c>
      <c r="AB3747" s="111" t="str">
        <f t="shared" si="830"/>
        <v/>
      </c>
      <c r="AC3747" s="121" t="str">
        <f t="shared" si="826"/>
        <v/>
      </c>
      <c r="AD3747" s="122" t="str">
        <f t="shared" si="827"/>
        <v/>
      </c>
      <c r="AE3747" s="123" t="str">
        <f t="shared" si="831"/>
        <v/>
      </c>
      <c r="AG3747" s="150" t="str">
        <f t="shared" si="828"/>
        <v/>
      </c>
    </row>
    <row r="3748" spans="1:33" x14ac:dyDescent="0.25">
      <c r="A3748" s="56"/>
      <c r="B3748" s="70"/>
      <c r="C3748" s="76"/>
      <c r="D3748" s="73"/>
      <c r="E3748" s="79"/>
      <c r="F3748" s="56"/>
      <c r="G3748" s="13" t="str">
        <f t="shared" si="819"/>
        <v/>
      </c>
      <c r="H3748" s="56"/>
      <c r="K3748" s="128"/>
      <c r="L3748" s="128"/>
      <c r="M3748" s="128"/>
      <c r="N3748" s="84" t="str">
        <f t="shared" si="820"/>
        <v/>
      </c>
      <c r="O3748" s="128"/>
      <c r="P3748" s="84" t="str">
        <f t="shared" si="821"/>
        <v/>
      </c>
      <c r="Q3748" s="84" t="str">
        <f t="shared" si="818"/>
        <v/>
      </c>
      <c r="R3748" s="84" t="str">
        <f t="shared" si="822"/>
        <v/>
      </c>
      <c r="S3748" s="84" t="str">
        <f t="shared" si="823"/>
        <v/>
      </c>
      <c r="U3748" s="84" t="str">
        <f t="shared" si="824"/>
        <v/>
      </c>
      <c r="W3748" s="108" t="str">
        <f>IF($N3748="", "", SUM($D$11:$D3748))</f>
        <v/>
      </c>
      <c r="X3748" s="111" t="str">
        <f t="shared" si="825"/>
        <v/>
      </c>
      <c r="Y3748" s="114" t="str">
        <f t="shared" si="829"/>
        <v/>
      </c>
      <c r="Z3748" s="111" t="str">
        <f>IF(X3748="", "", X3748-SUM($Z$11:$Z3747))</f>
        <v/>
      </c>
      <c r="AA3748" s="111" t="str">
        <f>IF($Y3748="", "", $Y3748-SUM($AA$11:$AA3747))</f>
        <v/>
      </c>
      <c r="AB3748" s="111" t="str">
        <f t="shared" si="830"/>
        <v/>
      </c>
      <c r="AC3748" s="121" t="str">
        <f t="shared" si="826"/>
        <v/>
      </c>
      <c r="AD3748" s="122" t="str">
        <f t="shared" si="827"/>
        <v/>
      </c>
      <c r="AE3748" s="123" t="str">
        <f t="shared" si="831"/>
        <v/>
      </c>
      <c r="AG3748" s="150" t="str">
        <f t="shared" si="828"/>
        <v/>
      </c>
    </row>
    <row r="3749" spans="1:33" x14ac:dyDescent="0.25">
      <c r="A3749" s="56"/>
      <c r="B3749" s="70"/>
      <c r="C3749" s="76"/>
      <c r="D3749" s="73"/>
      <c r="E3749" s="79"/>
      <c r="F3749" s="56"/>
      <c r="G3749" s="13" t="str">
        <f t="shared" si="819"/>
        <v/>
      </c>
      <c r="H3749" s="56"/>
      <c r="K3749" s="128"/>
      <c r="L3749" s="128"/>
      <c r="M3749" s="128"/>
      <c r="N3749" s="84" t="str">
        <f t="shared" si="820"/>
        <v/>
      </c>
      <c r="O3749" s="128"/>
      <c r="P3749" s="84" t="str">
        <f t="shared" si="821"/>
        <v/>
      </c>
      <c r="Q3749" s="84" t="str">
        <f t="shared" si="818"/>
        <v/>
      </c>
      <c r="R3749" s="84" t="str">
        <f t="shared" si="822"/>
        <v/>
      </c>
      <c r="S3749" s="84" t="str">
        <f t="shared" si="823"/>
        <v/>
      </c>
      <c r="U3749" s="84" t="str">
        <f t="shared" si="824"/>
        <v/>
      </c>
      <c r="W3749" s="108" t="str">
        <f>IF($N3749="", "", SUM($D$11:$D3749))</f>
        <v/>
      </c>
      <c r="X3749" s="111" t="str">
        <f t="shared" si="825"/>
        <v/>
      </c>
      <c r="Y3749" s="114" t="str">
        <f t="shared" si="829"/>
        <v/>
      </c>
      <c r="Z3749" s="111" t="str">
        <f>IF(X3749="", "", X3749-SUM($Z$11:$Z3748))</f>
        <v/>
      </c>
      <c r="AA3749" s="111" t="str">
        <f>IF($Y3749="", "", $Y3749-SUM($AA$11:$AA3748))</f>
        <v/>
      </c>
      <c r="AB3749" s="111" t="str">
        <f t="shared" si="830"/>
        <v/>
      </c>
      <c r="AC3749" s="121" t="str">
        <f t="shared" si="826"/>
        <v/>
      </c>
      <c r="AD3749" s="122" t="str">
        <f t="shared" si="827"/>
        <v/>
      </c>
      <c r="AE3749" s="123" t="str">
        <f t="shared" si="831"/>
        <v/>
      </c>
      <c r="AG3749" s="150" t="str">
        <f t="shared" si="828"/>
        <v/>
      </c>
    </row>
    <row r="3750" spans="1:33" x14ac:dyDescent="0.25">
      <c r="A3750" s="56"/>
      <c r="B3750" s="70"/>
      <c r="C3750" s="76"/>
      <c r="D3750" s="73"/>
      <c r="E3750" s="79"/>
      <c r="F3750" s="56"/>
      <c r="G3750" s="13" t="str">
        <f t="shared" si="819"/>
        <v/>
      </c>
      <c r="H3750" s="56"/>
      <c r="K3750" s="128"/>
      <c r="L3750" s="128"/>
      <c r="M3750" s="128"/>
      <c r="N3750" s="84" t="str">
        <f t="shared" si="820"/>
        <v/>
      </c>
      <c r="O3750" s="128"/>
      <c r="P3750" s="84" t="str">
        <f t="shared" si="821"/>
        <v/>
      </c>
      <c r="Q3750" s="84" t="str">
        <f t="shared" si="818"/>
        <v/>
      </c>
      <c r="R3750" s="84" t="str">
        <f t="shared" si="822"/>
        <v/>
      </c>
      <c r="S3750" s="84" t="str">
        <f t="shared" si="823"/>
        <v/>
      </c>
      <c r="U3750" s="84" t="str">
        <f t="shared" si="824"/>
        <v/>
      </c>
      <c r="W3750" s="108" t="str">
        <f>IF($N3750="", "", SUM($D$11:$D3750))</f>
        <v/>
      </c>
      <c r="X3750" s="111" t="str">
        <f t="shared" si="825"/>
        <v/>
      </c>
      <c r="Y3750" s="114" t="str">
        <f t="shared" si="829"/>
        <v/>
      </c>
      <c r="Z3750" s="111" t="str">
        <f>IF(X3750="", "", X3750-SUM($Z$11:$Z3749))</f>
        <v/>
      </c>
      <c r="AA3750" s="111" t="str">
        <f>IF($Y3750="", "", $Y3750-SUM($AA$11:$AA3749))</f>
        <v/>
      </c>
      <c r="AB3750" s="111" t="str">
        <f t="shared" si="830"/>
        <v/>
      </c>
      <c r="AC3750" s="121" t="str">
        <f t="shared" si="826"/>
        <v/>
      </c>
      <c r="AD3750" s="122" t="str">
        <f t="shared" si="827"/>
        <v/>
      </c>
      <c r="AE3750" s="123" t="str">
        <f t="shared" si="831"/>
        <v/>
      </c>
      <c r="AG3750" s="150" t="str">
        <f t="shared" si="828"/>
        <v/>
      </c>
    </row>
    <row r="3751" spans="1:33" x14ac:dyDescent="0.25">
      <c r="A3751" s="56"/>
      <c r="B3751" s="70"/>
      <c r="C3751" s="76"/>
      <c r="D3751" s="73"/>
      <c r="E3751" s="79"/>
      <c r="F3751" s="56"/>
      <c r="G3751" s="13" t="str">
        <f t="shared" si="819"/>
        <v/>
      </c>
      <c r="H3751" s="56"/>
      <c r="K3751" s="128"/>
      <c r="L3751" s="128"/>
      <c r="M3751" s="128"/>
      <c r="N3751" s="84" t="str">
        <f t="shared" si="820"/>
        <v/>
      </c>
      <c r="O3751" s="128"/>
      <c r="P3751" s="84" t="str">
        <f t="shared" si="821"/>
        <v/>
      </c>
      <c r="Q3751" s="84" t="str">
        <f t="shared" si="818"/>
        <v/>
      </c>
      <c r="R3751" s="84" t="str">
        <f t="shared" si="822"/>
        <v/>
      </c>
      <c r="S3751" s="84" t="str">
        <f t="shared" si="823"/>
        <v/>
      </c>
      <c r="U3751" s="84" t="str">
        <f t="shared" si="824"/>
        <v/>
      </c>
      <c r="W3751" s="108" t="str">
        <f>IF($N3751="", "", SUM($D$11:$D3751))</f>
        <v/>
      </c>
      <c r="X3751" s="111" t="str">
        <f t="shared" si="825"/>
        <v/>
      </c>
      <c r="Y3751" s="114" t="str">
        <f t="shared" si="829"/>
        <v/>
      </c>
      <c r="Z3751" s="111" t="str">
        <f>IF(X3751="", "", X3751-SUM($Z$11:$Z3750))</f>
        <v/>
      </c>
      <c r="AA3751" s="111" t="str">
        <f>IF($Y3751="", "", $Y3751-SUM($AA$11:$AA3750))</f>
        <v/>
      </c>
      <c r="AB3751" s="111" t="str">
        <f t="shared" si="830"/>
        <v/>
      </c>
      <c r="AC3751" s="121" t="str">
        <f t="shared" si="826"/>
        <v/>
      </c>
      <c r="AD3751" s="122" t="str">
        <f t="shared" si="827"/>
        <v/>
      </c>
      <c r="AE3751" s="123" t="str">
        <f t="shared" si="831"/>
        <v/>
      </c>
      <c r="AG3751" s="150" t="str">
        <f t="shared" si="828"/>
        <v/>
      </c>
    </row>
    <row r="3752" spans="1:33" x14ac:dyDescent="0.25">
      <c r="A3752" s="56"/>
      <c r="B3752" s="70"/>
      <c r="C3752" s="76"/>
      <c r="D3752" s="73"/>
      <c r="E3752" s="79"/>
      <c r="F3752" s="56"/>
      <c r="G3752" s="13" t="str">
        <f t="shared" si="819"/>
        <v/>
      </c>
      <c r="H3752" s="56"/>
      <c r="K3752" s="128"/>
      <c r="L3752" s="128"/>
      <c r="M3752" s="128"/>
      <c r="N3752" s="84" t="str">
        <f t="shared" si="820"/>
        <v/>
      </c>
      <c r="O3752" s="128"/>
      <c r="P3752" s="84" t="str">
        <f t="shared" si="821"/>
        <v/>
      </c>
      <c r="Q3752" s="84" t="str">
        <f t="shared" si="818"/>
        <v/>
      </c>
      <c r="R3752" s="84" t="str">
        <f t="shared" si="822"/>
        <v/>
      </c>
      <c r="S3752" s="84" t="str">
        <f t="shared" si="823"/>
        <v/>
      </c>
      <c r="U3752" s="84" t="str">
        <f t="shared" si="824"/>
        <v/>
      </c>
      <c r="W3752" s="108" t="str">
        <f>IF($N3752="", "", SUM($D$11:$D3752))</f>
        <v/>
      </c>
      <c r="X3752" s="111" t="str">
        <f t="shared" si="825"/>
        <v/>
      </c>
      <c r="Y3752" s="114" t="str">
        <f t="shared" si="829"/>
        <v/>
      </c>
      <c r="Z3752" s="111" t="str">
        <f>IF(X3752="", "", X3752-SUM($Z$11:$Z3751))</f>
        <v/>
      </c>
      <c r="AA3752" s="111" t="str">
        <f>IF($Y3752="", "", $Y3752-SUM($AA$11:$AA3751))</f>
        <v/>
      </c>
      <c r="AB3752" s="111" t="str">
        <f t="shared" si="830"/>
        <v/>
      </c>
      <c r="AC3752" s="121" t="str">
        <f t="shared" si="826"/>
        <v/>
      </c>
      <c r="AD3752" s="122" t="str">
        <f t="shared" si="827"/>
        <v/>
      </c>
      <c r="AE3752" s="123" t="str">
        <f t="shared" si="831"/>
        <v/>
      </c>
      <c r="AG3752" s="150" t="str">
        <f t="shared" si="828"/>
        <v/>
      </c>
    </row>
    <row r="3753" spans="1:33" x14ac:dyDescent="0.25">
      <c r="A3753" s="56"/>
      <c r="B3753" s="70"/>
      <c r="C3753" s="76"/>
      <c r="D3753" s="73"/>
      <c r="E3753" s="79"/>
      <c r="F3753" s="56"/>
      <c r="G3753" s="13" t="str">
        <f t="shared" si="819"/>
        <v/>
      </c>
      <c r="H3753" s="56"/>
      <c r="K3753" s="128"/>
      <c r="L3753" s="128"/>
      <c r="M3753" s="128"/>
      <c r="N3753" s="84" t="str">
        <f t="shared" si="820"/>
        <v/>
      </c>
      <c r="O3753" s="128"/>
      <c r="P3753" s="84" t="str">
        <f t="shared" si="821"/>
        <v/>
      </c>
      <c r="Q3753" s="84" t="str">
        <f t="shared" si="818"/>
        <v/>
      </c>
      <c r="R3753" s="84" t="str">
        <f t="shared" si="822"/>
        <v/>
      </c>
      <c r="S3753" s="84" t="str">
        <f t="shared" si="823"/>
        <v/>
      </c>
      <c r="U3753" s="84" t="str">
        <f t="shared" si="824"/>
        <v/>
      </c>
      <c r="W3753" s="108" t="str">
        <f>IF($N3753="", "", SUM($D$11:$D3753))</f>
        <v/>
      </c>
      <c r="X3753" s="111" t="str">
        <f t="shared" si="825"/>
        <v/>
      </c>
      <c r="Y3753" s="114" t="str">
        <f t="shared" si="829"/>
        <v/>
      </c>
      <c r="Z3753" s="111" t="str">
        <f>IF(X3753="", "", X3753-SUM($Z$11:$Z3752))</f>
        <v/>
      </c>
      <c r="AA3753" s="111" t="str">
        <f>IF($Y3753="", "", $Y3753-SUM($AA$11:$AA3752))</f>
        <v/>
      </c>
      <c r="AB3753" s="111" t="str">
        <f t="shared" si="830"/>
        <v/>
      </c>
      <c r="AC3753" s="121" t="str">
        <f t="shared" si="826"/>
        <v/>
      </c>
      <c r="AD3753" s="122" t="str">
        <f t="shared" si="827"/>
        <v/>
      </c>
      <c r="AE3753" s="123" t="str">
        <f t="shared" si="831"/>
        <v/>
      </c>
      <c r="AG3753" s="150" t="str">
        <f t="shared" si="828"/>
        <v/>
      </c>
    </row>
    <row r="3754" spans="1:33" x14ac:dyDescent="0.25">
      <c r="A3754" s="56"/>
      <c r="B3754" s="70"/>
      <c r="C3754" s="76"/>
      <c r="D3754" s="73"/>
      <c r="E3754" s="79"/>
      <c r="F3754" s="56"/>
      <c r="G3754" s="13" t="str">
        <f t="shared" si="819"/>
        <v/>
      </c>
      <c r="H3754" s="56"/>
      <c r="K3754" s="128"/>
      <c r="L3754" s="128"/>
      <c r="M3754" s="128"/>
      <c r="N3754" s="84" t="str">
        <f t="shared" si="820"/>
        <v/>
      </c>
      <c r="O3754" s="128"/>
      <c r="P3754" s="84" t="str">
        <f t="shared" si="821"/>
        <v/>
      </c>
      <c r="Q3754" s="84" t="str">
        <f t="shared" si="818"/>
        <v/>
      </c>
      <c r="R3754" s="84" t="str">
        <f t="shared" si="822"/>
        <v/>
      </c>
      <c r="S3754" s="84" t="str">
        <f t="shared" si="823"/>
        <v/>
      </c>
      <c r="U3754" s="84" t="str">
        <f t="shared" si="824"/>
        <v/>
      </c>
      <c r="W3754" s="108" t="str">
        <f>IF($N3754="", "", SUM($D$11:$D3754))</f>
        <v/>
      </c>
      <c r="X3754" s="111" t="str">
        <f t="shared" si="825"/>
        <v/>
      </c>
      <c r="Y3754" s="114" t="str">
        <f t="shared" si="829"/>
        <v/>
      </c>
      <c r="Z3754" s="111" t="str">
        <f>IF(X3754="", "", X3754-SUM($Z$11:$Z3753))</f>
        <v/>
      </c>
      <c r="AA3754" s="111" t="str">
        <f>IF($Y3754="", "", $Y3754-SUM($AA$11:$AA3753))</f>
        <v/>
      </c>
      <c r="AB3754" s="111" t="str">
        <f t="shared" si="830"/>
        <v/>
      </c>
      <c r="AC3754" s="121" t="str">
        <f t="shared" si="826"/>
        <v/>
      </c>
      <c r="AD3754" s="122" t="str">
        <f t="shared" si="827"/>
        <v/>
      </c>
      <c r="AE3754" s="123" t="str">
        <f t="shared" si="831"/>
        <v/>
      </c>
      <c r="AG3754" s="150" t="str">
        <f t="shared" si="828"/>
        <v/>
      </c>
    </row>
    <row r="3755" spans="1:33" x14ac:dyDescent="0.25">
      <c r="A3755" s="56"/>
      <c r="B3755" s="70"/>
      <c r="C3755" s="76"/>
      <c r="D3755" s="73"/>
      <c r="E3755" s="79"/>
      <c r="F3755" s="56"/>
      <c r="G3755" s="13" t="str">
        <f t="shared" si="819"/>
        <v/>
      </c>
      <c r="H3755" s="56"/>
      <c r="K3755" s="128"/>
      <c r="L3755" s="128"/>
      <c r="M3755" s="128"/>
      <c r="N3755" s="84" t="str">
        <f t="shared" si="820"/>
        <v/>
      </c>
      <c r="O3755" s="128"/>
      <c r="P3755" s="84" t="str">
        <f t="shared" si="821"/>
        <v/>
      </c>
      <c r="Q3755" s="84" t="str">
        <f t="shared" si="818"/>
        <v/>
      </c>
      <c r="R3755" s="84" t="str">
        <f t="shared" si="822"/>
        <v/>
      </c>
      <c r="S3755" s="84" t="str">
        <f t="shared" si="823"/>
        <v/>
      </c>
      <c r="U3755" s="84" t="str">
        <f t="shared" si="824"/>
        <v/>
      </c>
      <c r="W3755" s="108" t="str">
        <f>IF($N3755="", "", SUM($D$11:$D3755))</f>
        <v/>
      </c>
      <c r="X3755" s="111" t="str">
        <f t="shared" si="825"/>
        <v/>
      </c>
      <c r="Y3755" s="114" t="str">
        <f t="shared" si="829"/>
        <v/>
      </c>
      <c r="Z3755" s="111" t="str">
        <f>IF(X3755="", "", X3755-SUM($Z$11:$Z3754))</f>
        <v/>
      </c>
      <c r="AA3755" s="111" t="str">
        <f>IF($Y3755="", "", $Y3755-SUM($AA$11:$AA3754))</f>
        <v/>
      </c>
      <c r="AB3755" s="111" t="str">
        <f t="shared" si="830"/>
        <v/>
      </c>
      <c r="AC3755" s="121" t="str">
        <f t="shared" si="826"/>
        <v/>
      </c>
      <c r="AD3755" s="122" t="str">
        <f t="shared" si="827"/>
        <v/>
      </c>
      <c r="AE3755" s="123" t="str">
        <f t="shared" si="831"/>
        <v/>
      </c>
      <c r="AG3755" s="150" t="str">
        <f t="shared" si="828"/>
        <v/>
      </c>
    </row>
    <row r="3756" spans="1:33" x14ac:dyDescent="0.25">
      <c r="A3756" s="56"/>
      <c r="B3756" s="70"/>
      <c r="C3756" s="76"/>
      <c r="D3756" s="73"/>
      <c r="E3756" s="79"/>
      <c r="F3756" s="56"/>
      <c r="G3756" s="13" t="str">
        <f t="shared" si="819"/>
        <v/>
      </c>
      <c r="H3756" s="56"/>
      <c r="K3756" s="128"/>
      <c r="L3756" s="128"/>
      <c r="M3756" s="128"/>
      <c r="N3756" s="84" t="str">
        <f t="shared" si="820"/>
        <v/>
      </c>
      <c r="O3756" s="128"/>
      <c r="P3756" s="84" t="str">
        <f t="shared" si="821"/>
        <v/>
      </c>
      <c r="Q3756" s="84" t="str">
        <f t="shared" si="818"/>
        <v/>
      </c>
      <c r="R3756" s="84" t="str">
        <f t="shared" si="822"/>
        <v/>
      </c>
      <c r="S3756" s="84" t="str">
        <f t="shared" si="823"/>
        <v/>
      </c>
      <c r="U3756" s="84" t="str">
        <f t="shared" si="824"/>
        <v/>
      </c>
      <c r="W3756" s="108" t="str">
        <f>IF($N3756="", "", SUM($D$11:$D3756))</f>
        <v/>
      </c>
      <c r="X3756" s="111" t="str">
        <f t="shared" si="825"/>
        <v/>
      </c>
      <c r="Y3756" s="114" t="str">
        <f t="shared" si="829"/>
        <v/>
      </c>
      <c r="Z3756" s="111" t="str">
        <f>IF(X3756="", "", X3756-SUM($Z$11:$Z3755))</f>
        <v/>
      </c>
      <c r="AA3756" s="111" t="str">
        <f>IF($Y3756="", "", $Y3756-SUM($AA$11:$AA3755))</f>
        <v/>
      </c>
      <c r="AB3756" s="111" t="str">
        <f t="shared" si="830"/>
        <v/>
      </c>
      <c r="AC3756" s="121" t="str">
        <f t="shared" si="826"/>
        <v/>
      </c>
      <c r="AD3756" s="122" t="str">
        <f t="shared" si="827"/>
        <v/>
      </c>
      <c r="AE3756" s="123" t="str">
        <f t="shared" si="831"/>
        <v/>
      </c>
      <c r="AG3756" s="150" t="str">
        <f t="shared" si="828"/>
        <v/>
      </c>
    </row>
    <row r="3757" spans="1:33" x14ac:dyDescent="0.25">
      <c r="A3757" s="56"/>
      <c r="B3757" s="70"/>
      <c r="C3757" s="76"/>
      <c r="D3757" s="73"/>
      <c r="E3757" s="79"/>
      <c r="F3757" s="56"/>
      <c r="G3757" s="13" t="str">
        <f t="shared" si="819"/>
        <v/>
      </c>
      <c r="H3757" s="56"/>
      <c r="K3757" s="128"/>
      <c r="L3757" s="128"/>
      <c r="M3757" s="128"/>
      <c r="N3757" s="84" t="str">
        <f t="shared" si="820"/>
        <v/>
      </c>
      <c r="O3757" s="128"/>
      <c r="P3757" s="84" t="str">
        <f t="shared" si="821"/>
        <v/>
      </c>
      <c r="Q3757" s="84" t="str">
        <f t="shared" si="818"/>
        <v/>
      </c>
      <c r="R3757" s="84" t="str">
        <f t="shared" si="822"/>
        <v/>
      </c>
      <c r="S3757" s="84" t="str">
        <f t="shared" si="823"/>
        <v/>
      </c>
      <c r="U3757" s="84" t="str">
        <f t="shared" si="824"/>
        <v/>
      </c>
      <c r="W3757" s="108" t="str">
        <f>IF($N3757="", "", SUM($D$11:$D3757))</f>
        <v/>
      </c>
      <c r="X3757" s="111" t="str">
        <f t="shared" si="825"/>
        <v/>
      </c>
      <c r="Y3757" s="114" t="str">
        <f t="shared" si="829"/>
        <v/>
      </c>
      <c r="Z3757" s="111" t="str">
        <f>IF(X3757="", "", X3757-SUM($Z$11:$Z3756))</f>
        <v/>
      </c>
      <c r="AA3757" s="111" t="str">
        <f>IF($Y3757="", "", $Y3757-SUM($AA$11:$AA3756))</f>
        <v/>
      </c>
      <c r="AB3757" s="111" t="str">
        <f t="shared" si="830"/>
        <v/>
      </c>
      <c r="AC3757" s="121" t="str">
        <f t="shared" si="826"/>
        <v/>
      </c>
      <c r="AD3757" s="122" t="str">
        <f t="shared" si="827"/>
        <v/>
      </c>
      <c r="AE3757" s="123" t="str">
        <f t="shared" si="831"/>
        <v/>
      </c>
      <c r="AG3757" s="150" t="str">
        <f t="shared" si="828"/>
        <v/>
      </c>
    </row>
    <row r="3758" spans="1:33" x14ac:dyDescent="0.25">
      <c r="A3758" s="56"/>
      <c r="B3758" s="70"/>
      <c r="C3758" s="76"/>
      <c r="D3758" s="73"/>
      <c r="E3758" s="79"/>
      <c r="F3758" s="56"/>
      <c r="G3758" s="13" t="str">
        <f t="shared" si="819"/>
        <v/>
      </c>
      <c r="H3758" s="56"/>
      <c r="K3758" s="128"/>
      <c r="L3758" s="128"/>
      <c r="M3758" s="128"/>
      <c r="N3758" s="84" t="str">
        <f t="shared" si="820"/>
        <v/>
      </c>
      <c r="O3758" s="128"/>
      <c r="P3758" s="84" t="str">
        <f t="shared" si="821"/>
        <v/>
      </c>
      <c r="Q3758" s="84" t="str">
        <f t="shared" si="818"/>
        <v/>
      </c>
      <c r="R3758" s="84" t="str">
        <f t="shared" si="822"/>
        <v/>
      </c>
      <c r="S3758" s="84" t="str">
        <f t="shared" si="823"/>
        <v/>
      </c>
      <c r="U3758" s="84" t="str">
        <f t="shared" si="824"/>
        <v/>
      </c>
      <c r="W3758" s="108" t="str">
        <f>IF($N3758="", "", SUM($D$11:$D3758))</f>
        <v/>
      </c>
      <c r="X3758" s="111" t="str">
        <f t="shared" si="825"/>
        <v/>
      </c>
      <c r="Y3758" s="114" t="str">
        <f t="shared" si="829"/>
        <v/>
      </c>
      <c r="Z3758" s="111" t="str">
        <f>IF(X3758="", "", X3758-SUM($Z$11:$Z3757))</f>
        <v/>
      </c>
      <c r="AA3758" s="111" t="str">
        <f>IF($Y3758="", "", $Y3758-SUM($AA$11:$AA3757))</f>
        <v/>
      </c>
      <c r="AB3758" s="111" t="str">
        <f t="shared" si="830"/>
        <v/>
      </c>
      <c r="AC3758" s="121" t="str">
        <f t="shared" si="826"/>
        <v/>
      </c>
      <c r="AD3758" s="122" t="str">
        <f t="shared" si="827"/>
        <v/>
      </c>
      <c r="AE3758" s="123" t="str">
        <f t="shared" si="831"/>
        <v/>
      </c>
      <c r="AG3758" s="150" t="str">
        <f t="shared" si="828"/>
        <v/>
      </c>
    </row>
    <row r="3759" spans="1:33" x14ac:dyDescent="0.25">
      <c r="A3759" s="56"/>
      <c r="B3759" s="70"/>
      <c r="C3759" s="76"/>
      <c r="D3759" s="73"/>
      <c r="E3759" s="79"/>
      <c r="F3759" s="56"/>
      <c r="G3759" s="13" t="str">
        <f t="shared" si="819"/>
        <v/>
      </c>
      <c r="H3759" s="56"/>
      <c r="K3759" s="128"/>
      <c r="L3759" s="128"/>
      <c r="M3759" s="128"/>
      <c r="N3759" s="84" t="str">
        <f t="shared" si="820"/>
        <v/>
      </c>
      <c r="O3759" s="128"/>
      <c r="P3759" s="84" t="str">
        <f t="shared" si="821"/>
        <v/>
      </c>
      <c r="Q3759" s="84" t="str">
        <f t="shared" si="818"/>
        <v/>
      </c>
      <c r="R3759" s="84" t="str">
        <f t="shared" si="822"/>
        <v/>
      </c>
      <c r="S3759" s="84" t="str">
        <f t="shared" si="823"/>
        <v/>
      </c>
      <c r="U3759" s="84" t="str">
        <f t="shared" si="824"/>
        <v/>
      </c>
      <c r="W3759" s="108" t="str">
        <f>IF($N3759="", "", SUM($D$11:$D3759))</f>
        <v/>
      </c>
      <c r="X3759" s="111" t="str">
        <f t="shared" si="825"/>
        <v/>
      </c>
      <c r="Y3759" s="114" t="str">
        <f t="shared" si="829"/>
        <v/>
      </c>
      <c r="Z3759" s="111" t="str">
        <f>IF(X3759="", "", X3759-SUM($Z$11:$Z3758))</f>
        <v/>
      </c>
      <c r="AA3759" s="111" t="str">
        <f>IF($Y3759="", "", $Y3759-SUM($AA$11:$AA3758))</f>
        <v/>
      </c>
      <c r="AB3759" s="111" t="str">
        <f t="shared" si="830"/>
        <v/>
      </c>
      <c r="AC3759" s="121" t="str">
        <f t="shared" si="826"/>
        <v/>
      </c>
      <c r="AD3759" s="122" t="str">
        <f t="shared" si="827"/>
        <v/>
      </c>
      <c r="AE3759" s="123" t="str">
        <f t="shared" si="831"/>
        <v/>
      </c>
      <c r="AG3759" s="150" t="str">
        <f t="shared" si="828"/>
        <v/>
      </c>
    </row>
    <row r="3760" spans="1:33" x14ac:dyDescent="0.25">
      <c r="A3760" s="56"/>
      <c r="B3760" s="70"/>
      <c r="C3760" s="76"/>
      <c r="D3760" s="73"/>
      <c r="E3760" s="79"/>
      <c r="F3760" s="56"/>
      <c r="G3760" s="13" t="str">
        <f t="shared" si="819"/>
        <v/>
      </c>
      <c r="H3760" s="56"/>
      <c r="K3760" s="128"/>
      <c r="L3760" s="128"/>
      <c r="M3760" s="128"/>
      <c r="N3760" s="84" t="str">
        <f t="shared" si="820"/>
        <v/>
      </c>
      <c r="O3760" s="128"/>
      <c r="P3760" s="84" t="str">
        <f t="shared" si="821"/>
        <v/>
      </c>
      <c r="Q3760" s="84" t="str">
        <f t="shared" si="818"/>
        <v/>
      </c>
      <c r="R3760" s="84" t="str">
        <f t="shared" si="822"/>
        <v/>
      </c>
      <c r="S3760" s="84" t="str">
        <f t="shared" si="823"/>
        <v/>
      </c>
      <c r="U3760" s="84" t="str">
        <f t="shared" si="824"/>
        <v/>
      </c>
      <c r="W3760" s="108" t="str">
        <f>IF($N3760="", "", SUM($D$11:$D3760))</f>
        <v/>
      </c>
      <c r="X3760" s="111" t="str">
        <f t="shared" si="825"/>
        <v/>
      </c>
      <c r="Y3760" s="114" t="str">
        <f t="shared" si="829"/>
        <v/>
      </c>
      <c r="Z3760" s="111" t="str">
        <f>IF(X3760="", "", X3760-SUM($Z$11:$Z3759))</f>
        <v/>
      </c>
      <c r="AA3760" s="111" t="str">
        <f>IF($Y3760="", "", $Y3760-SUM($AA$11:$AA3759))</f>
        <v/>
      </c>
      <c r="AB3760" s="111" t="str">
        <f t="shared" si="830"/>
        <v/>
      </c>
      <c r="AC3760" s="121" t="str">
        <f t="shared" si="826"/>
        <v/>
      </c>
      <c r="AD3760" s="122" t="str">
        <f t="shared" si="827"/>
        <v/>
      </c>
      <c r="AE3760" s="123" t="str">
        <f t="shared" si="831"/>
        <v/>
      </c>
      <c r="AG3760" s="150" t="str">
        <f t="shared" si="828"/>
        <v/>
      </c>
    </row>
    <row r="3761" spans="1:33" x14ac:dyDescent="0.25">
      <c r="A3761" s="56"/>
      <c r="B3761" s="70"/>
      <c r="C3761" s="76"/>
      <c r="D3761" s="73"/>
      <c r="E3761" s="79"/>
      <c r="F3761" s="56"/>
      <c r="G3761" s="13" t="str">
        <f t="shared" si="819"/>
        <v/>
      </c>
      <c r="H3761" s="56"/>
      <c r="K3761" s="128"/>
      <c r="L3761" s="128"/>
      <c r="M3761" s="128"/>
      <c r="N3761" s="84" t="str">
        <f t="shared" si="820"/>
        <v/>
      </c>
      <c r="O3761" s="128"/>
      <c r="P3761" s="84" t="str">
        <f t="shared" si="821"/>
        <v/>
      </c>
      <c r="Q3761" s="84" t="str">
        <f t="shared" si="818"/>
        <v/>
      </c>
      <c r="R3761" s="84" t="str">
        <f t="shared" si="822"/>
        <v/>
      </c>
      <c r="S3761" s="84" t="str">
        <f t="shared" si="823"/>
        <v/>
      </c>
      <c r="U3761" s="84" t="str">
        <f t="shared" si="824"/>
        <v/>
      </c>
      <c r="W3761" s="108" t="str">
        <f>IF($N3761="", "", SUM($D$11:$D3761))</f>
        <v/>
      </c>
      <c r="X3761" s="111" t="str">
        <f t="shared" si="825"/>
        <v/>
      </c>
      <c r="Y3761" s="114" t="str">
        <f t="shared" si="829"/>
        <v/>
      </c>
      <c r="Z3761" s="111" t="str">
        <f>IF(X3761="", "", X3761-SUM($Z$11:$Z3760))</f>
        <v/>
      </c>
      <c r="AA3761" s="111" t="str">
        <f>IF($Y3761="", "", $Y3761-SUM($AA$11:$AA3760))</f>
        <v/>
      </c>
      <c r="AB3761" s="111" t="str">
        <f t="shared" si="830"/>
        <v/>
      </c>
      <c r="AC3761" s="121" t="str">
        <f t="shared" si="826"/>
        <v/>
      </c>
      <c r="AD3761" s="122" t="str">
        <f t="shared" si="827"/>
        <v/>
      </c>
      <c r="AE3761" s="123" t="str">
        <f t="shared" si="831"/>
        <v/>
      </c>
      <c r="AG3761" s="150" t="str">
        <f t="shared" si="828"/>
        <v/>
      </c>
    </row>
    <row r="3762" spans="1:33" x14ac:dyDescent="0.25">
      <c r="A3762" s="56"/>
      <c r="B3762" s="70"/>
      <c r="C3762" s="76"/>
      <c r="D3762" s="73"/>
      <c r="E3762" s="79"/>
      <c r="F3762" s="56"/>
      <c r="G3762" s="13" t="str">
        <f t="shared" si="819"/>
        <v/>
      </c>
      <c r="H3762" s="56"/>
      <c r="K3762" s="128"/>
      <c r="L3762" s="128"/>
      <c r="M3762" s="128"/>
      <c r="N3762" s="84" t="str">
        <f t="shared" si="820"/>
        <v/>
      </c>
      <c r="O3762" s="128"/>
      <c r="P3762" s="84" t="str">
        <f t="shared" si="821"/>
        <v/>
      </c>
      <c r="Q3762" s="84" t="str">
        <f t="shared" si="818"/>
        <v/>
      </c>
      <c r="R3762" s="84" t="str">
        <f t="shared" si="822"/>
        <v/>
      </c>
      <c r="S3762" s="84" t="str">
        <f t="shared" si="823"/>
        <v/>
      </c>
      <c r="U3762" s="84" t="str">
        <f t="shared" si="824"/>
        <v/>
      </c>
      <c r="W3762" s="108" t="str">
        <f>IF($N3762="", "", SUM($D$11:$D3762))</f>
        <v/>
      </c>
      <c r="X3762" s="111" t="str">
        <f t="shared" si="825"/>
        <v/>
      </c>
      <c r="Y3762" s="114" t="str">
        <f t="shared" si="829"/>
        <v/>
      </c>
      <c r="Z3762" s="111" t="str">
        <f>IF(X3762="", "", X3762-SUM($Z$11:$Z3761))</f>
        <v/>
      </c>
      <c r="AA3762" s="111" t="str">
        <f>IF($Y3762="", "", $Y3762-SUM($AA$11:$AA3761))</f>
        <v/>
      </c>
      <c r="AB3762" s="111" t="str">
        <f t="shared" si="830"/>
        <v/>
      </c>
      <c r="AC3762" s="121" t="str">
        <f t="shared" si="826"/>
        <v/>
      </c>
      <c r="AD3762" s="122" t="str">
        <f t="shared" si="827"/>
        <v/>
      </c>
      <c r="AE3762" s="123" t="str">
        <f t="shared" si="831"/>
        <v/>
      </c>
      <c r="AG3762" s="150" t="str">
        <f t="shared" si="828"/>
        <v/>
      </c>
    </row>
    <row r="3763" spans="1:33" x14ac:dyDescent="0.25">
      <c r="A3763" s="56"/>
      <c r="B3763" s="70"/>
      <c r="C3763" s="76"/>
      <c r="D3763" s="73"/>
      <c r="E3763" s="79"/>
      <c r="F3763" s="56"/>
      <c r="G3763" s="13" t="str">
        <f t="shared" si="819"/>
        <v/>
      </c>
      <c r="H3763" s="56"/>
      <c r="K3763" s="128"/>
      <c r="L3763" s="128"/>
      <c r="M3763" s="128"/>
      <c r="N3763" s="84" t="str">
        <f t="shared" si="820"/>
        <v/>
      </c>
      <c r="O3763" s="128"/>
      <c r="P3763" s="84" t="str">
        <f t="shared" si="821"/>
        <v/>
      </c>
      <c r="Q3763" s="84" t="str">
        <f t="shared" si="818"/>
        <v/>
      </c>
      <c r="R3763" s="84" t="str">
        <f t="shared" si="822"/>
        <v/>
      </c>
      <c r="S3763" s="84" t="str">
        <f t="shared" si="823"/>
        <v/>
      </c>
      <c r="U3763" s="84" t="str">
        <f t="shared" si="824"/>
        <v/>
      </c>
      <c r="W3763" s="108" t="str">
        <f>IF($N3763="", "", SUM($D$11:$D3763))</f>
        <v/>
      </c>
      <c r="X3763" s="111" t="str">
        <f t="shared" si="825"/>
        <v/>
      </c>
      <c r="Y3763" s="114" t="str">
        <f t="shared" si="829"/>
        <v/>
      </c>
      <c r="Z3763" s="111" t="str">
        <f>IF(X3763="", "", X3763-SUM($Z$11:$Z3762))</f>
        <v/>
      </c>
      <c r="AA3763" s="111" t="str">
        <f>IF($Y3763="", "", $Y3763-SUM($AA$11:$AA3762))</f>
        <v/>
      </c>
      <c r="AB3763" s="111" t="str">
        <f t="shared" si="830"/>
        <v/>
      </c>
      <c r="AC3763" s="121" t="str">
        <f t="shared" si="826"/>
        <v/>
      </c>
      <c r="AD3763" s="122" t="str">
        <f t="shared" si="827"/>
        <v/>
      </c>
      <c r="AE3763" s="123" t="str">
        <f t="shared" si="831"/>
        <v/>
      </c>
      <c r="AG3763" s="150" t="str">
        <f t="shared" si="828"/>
        <v/>
      </c>
    </row>
    <row r="3764" spans="1:33" x14ac:dyDescent="0.25">
      <c r="A3764" s="56"/>
      <c r="B3764" s="70"/>
      <c r="C3764" s="76"/>
      <c r="D3764" s="73"/>
      <c r="E3764" s="79"/>
      <c r="F3764" s="56"/>
      <c r="G3764" s="13" t="str">
        <f t="shared" si="819"/>
        <v/>
      </c>
      <c r="H3764" s="56"/>
      <c r="K3764" s="128"/>
      <c r="L3764" s="128"/>
      <c r="M3764" s="128"/>
      <c r="N3764" s="84" t="str">
        <f t="shared" si="820"/>
        <v/>
      </c>
      <c r="O3764" s="128"/>
      <c r="P3764" s="84" t="str">
        <f t="shared" si="821"/>
        <v/>
      </c>
      <c r="Q3764" s="84" t="str">
        <f t="shared" si="818"/>
        <v/>
      </c>
      <c r="R3764" s="84" t="str">
        <f t="shared" si="822"/>
        <v/>
      </c>
      <c r="S3764" s="84" t="str">
        <f t="shared" si="823"/>
        <v/>
      </c>
      <c r="U3764" s="84" t="str">
        <f t="shared" si="824"/>
        <v/>
      </c>
      <c r="W3764" s="108" t="str">
        <f>IF($N3764="", "", SUM($D$11:$D3764))</f>
        <v/>
      </c>
      <c r="X3764" s="111" t="str">
        <f t="shared" si="825"/>
        <v/>
      </c>
      <c r="Y3764" s="114" t="str">
        <f t="shared" si="829"/>
        <v/>
      </c>
      <c r="Z3764" s="111" t="str">
        <f>IF(X3764="", "", X3764-SUM($Z$11:$Z3763))</f>
        <v/>
      </c>
      <c r="AA3764" s="111" t="str">
        <f>IF($Y3764="", "", $Y3764-SUM($AA$11:$AA3763))</f>
        <v/>
      </c>
      <c r="AB3764" s="111" t="str">
        <f t="shared" si="830"/>
        <v/>
      </c>
      <c r="AC3764" s="121" t="str">
        <f t="shared" si="826"/>
        <v/>
      </c>
      <c r="AD3764" s="122" t="str">
        <f t="shared" si="827"/>
        <v/>
      </c>
      <c r="AE3764" s="123" t="str">
        <f t="shared" si="831"/>
        <v/>
      </c>
      <c r="AG3764" s="150" t="str">
        <f t="shared" si="828"/>
        <v/>
      </c>
    </row>
    <row r="3765" spans="1:33" x14ac:dyDescent="0.25">
      <c r="A3765" s="56"/>
      <c r="B3765" s="70"/>
      <c r="C3765" s="76"/>
      <c r="D3765" s="73"/>
      <c r="E3765" s="79"/>
      <c r="F3765" s="56"/>
      <c r="G3765" s="13" t="str">
        <f t="shared" si="819"/>
        <v/>
      </c>
      <c r="H3765" s="56"/>
      <c r="K3765" s="128"/>
      <c r="L3765" s="128"/>
      <c r="M3765" s="128"/>
      <c r="N3765" s="84" t="str">
        <f t="shared" si="820"/>
        <v/>
      </c>
      <c r="O3765" s="128"/>
      <c r="P3765" s="84" t="str">
        <f t="shared" si="821"/>
        <v/>
      </c>
      <c r="Q3765" s="84" t="str">
        <f t="shared" si="818"/>
        <v/>
      </c>
      <c r="R3765" s="84" t="str">
        <f t="shared" si="822"/>
        <v/>
      </c>
      <c r="S3765" s="84" t="str">
        <f t="shared" si="823"/>
        <v/>
      </c>
      <c r="U3765" s="84" t="str">
        <f t="shared" si="824"/>
        <v/>
      </c>
      <c r="W3765" s="108" t="str">
        <f>IF($N3765="", "", SUM($D$11:$D3765))</f>
        <v/>
      </c>
      <c r="X3765" s="111" t="str">
        <f t="shared" si="825"/>
        <v/>
      </c>
      <c r="Y3765" s="114" t="str">
        <f t="shared" si="829"/>
        <v/>
      </c>
      <c r="Z3765" s="111" t="str">
        <f>IF(X3765="", "", X3765-SUM($Z$11:$Z3764))</f>
        <v/>
      </c>
      <c r="AA3765" s="111" t="str">
        <f>IF($Y3765="", "", $Y3765-SUM($AA$11:$AA3764))</f>
        <v/>
      </c>
      <c r="AB3765" s="111" t="str">
        <f t="shared" si="830"/>
        <v/>
      </c>
      <c r="AC3765" s="121" t="str">
        <f t="shared" si="826"/>
        <v/>
      </c>
      <c r="AD3765" s="122" t="str">
        <f t="shared" si="827"/>
        <v/>
      </c>
      <c r="AE3765" s="123" t="str">
        <f t="shared" si="831"/>
        <v/>
      </c>
      <c r="AG3765" s="150" t="str">
        <f t="shared" si="828"/>
        <v/>
      </c>
    </row>
    <row r="3766" spans="1:33" x14ac:dyDescent="0.25">
      <c r="A3766" s="56"/>
      <c r="B3766" s="70"/>
      <c r="C3766" s="76"/>
      <c r="D3766" s="73"/>
      <c r="E3766" s="79"/>
      <c r="F3766" s="56"/>
      <c r="G3766" s="13" t="str">
        <f t="shared" si="819"/>
        <v/>
      </c>
      <c r="H3766" s="56"/>
      <c r="K3766" s="128"/>
      <c r="L3766" s="128"/>
      <c r="M3766" s="128"/>
      <c r="N3766" s="84" t="str">
        <f t="shared" si="820"/>
        <v/>
      </c>
      <c r="O3766" s="128"/>
      <c r="P3766" s="84" t="str">
        <f t="shared" si="821"/>
        <v/>
      </c>
      <c r="Q3766" s="84" t="str">
        <f t="shared" si="818"/>
        <v/>
      </c>
      <c r="R3766" s="84" t="str">
        <f t="shared" si="822"/>
        <v/>
      </c>
      <c r="S3766" s="84" t="str">
        <f t="shared" si="823"/>
        <v/>
      </c>
      <c r="U3766" s="84" t="str">
        <f t="shared" si="824"/>
        <v/>
      </c>
      <c r="W3766" s="108" t="str">
        <f>IF($N3766="", "", SUM($D$11:$D3766))</f>
        <v/>
      </c>
      <c r="X3766" s="111" t="str">
        <f t="shared" si="825"/>
        <v/>
      </c>
      <c r="Y3766" s="114" t="str">
        <f t="shared" si="829"/>
        <v/>
      </c>
      <c r="Z3766" s="111" t="str">
        <f>IF(X3766="", "", X3766-SUM($Z$11:$Z3765))</f>
        <v/>
      </c>
      <c r="AA3766" s="111" t="str">
        <f>IF($Y3766="", "", $Y3766-SUM($AA$11:$AA3765))</f>
        <v/>
      </c>
      <c r="AB3766" s="111" t="str">
        <f t="shared" si="830"/>
        <v/>
      </c>
      <c r="AC3766" s="121" t="str">
        <f t="shared" si="826"/>
        <v/>
      </c>
      <c r="AD3766" s="122" t="str">
        <f t="shared" si="827"/>
        <v/>
      </c>
      <c r="AE3766" s="123" t="str">
        <f t="shared" si="831"/>
        <v/>
      </c>
      <c r="AG3766" s="150" t="str">
        <f t="shared" si="828"/>
        <v/>
      </c>
    </row>
    <row r="3767" spans="1:33" x14ac:dyDescent="0.25">
      <c r="A3767" s="56"/>
      <c r="B3767" s="70"/>
      <c r="C3767" s="76"/>
      <c r="D3767" s="73"/>
      <c r="E3767" s="79"/>
      <c r="F3767" s="56"/>
      <c r="G3767" s="13" t="str">
        <f t="shared" si="819"/>
        <v/>
      </c>
      <c r="H3767" s="56"/>
      <c r="K3767" s="128"/>
      <c r="L3767" s="128"/>
      <c r="M3767" s="128"/>
      <c r="N3767" s="84" t="str">
        <f t="shared" si="820"/>
        <v/>
      </c>
      <c r="O3767" s="128"/>
      <c r="P3767" s="84" t="str">
        <f t="shared" si="821"/>
        <v/>
      </c>
      <c r="Q3767" s="84" t="str">
        <f t="shared" si="818"/>
        <v/>
      </c>
      <c r="R3767" s="84" t="str">
        <f t="shared" si="822"/>
        <v/>
      </c>
      <c r="S3767" s="84" t="str">
        <f t="shared" si="823"/>
        <v/>
      </c>
      <c r="U3767" s="84" t="str">
        <f t="shared" si="824"/>
        <v/>
      </c>
      <c r="W3767" s="108" t="str">
        <f>IF($N3767="", "", SUM($D$11:$D3767))</f>
        <v/>
      </c>
      <c r="X3767" s="111" t="str">
        <f t="shared" si="825"/>
        <v/>
      </c>
      <c r="Y3767" s="114" t="str">
        <f t="shared" si="829"/>
        <v/>
      </c>
      <c r="Z3767" s="111" t="str">
        <f>IF(X3767="", "", X3767-SUM($Z$11:$Z3766))</f>
        <v/>
      </c>
      <c r="AA3767" s="111" t="str">
        <f>IF($Y3767="", "", $Y3767-SUM($AA$11:$AA3766))</f>
        <v/>
      </c>
      <c r="AB3767" s="111" t="str">
        <f t="shared" si="830"/>
        <v/>
      </c>
      <c r="AC3767" s="121" t="str">
        <f t="shared" si="826"/>
        <v/>
      </c>
      <c r="AD3767" s="122" t="str">
        <f t="shared" si="827"/>
        <v/>
      </c>
      <c r="AE3767" s="123" t="str">
        <f t="shared" si="831"/>
        <v/>
      </c>
      <c r="AG3767" s="150" t="str">
        <f t="shared" si="828"/>
        <v/>
      </c>
    </row>
    <row r="3768" spans="1:33" x14ac:dyDescent="0.25">
      <c r="A3768" s="56"/>
      <c r="B3768" s="70"/>
      <c r="C3768" s="76"/>
      <c r="D3768" s="73"/>
      <c r="E3768" s="79"/>
      <c r="F3768" s="56"/>
      <c r="G3768" s="13" t="str">
        <f t="shared" si="819"/>
        <v/>
      </c>
      <c r="H3768" s="56"/>
      <c r="K3768" s="128"/>
      <c r="L3768" s="128"/>
      <c r="M3768" s="128"/>
      <c r="N3768" s="84" t="str">
        <f t="shared" si="820"/>
        <v/>
      </c>
      <c r="O3768" s="128"/>
      <c r="P3768" s="84" t="str">
        <f t="shared" si="821"/>
        <v/>
      </c>
      <c r="Q3768" s="84" t="str">
        <f t="shared" si="818"/>
        <v/>
      </c>
      <c r="R3768" s="84" t="str">
        <f t="shared" si="822"/>
        <v/>
      </c>
      <c r="S3768" s="84" t="str">
        <f t="shared" si="823"/>
        <v/>
      </c>
      <c r="U3768" s="84" t="str">
        <f t="shared" si="824"/>
        <v/>
      </c>
      <c r="W3768" s="108" t="str">
        <f>IF($N3768="", "", SUM($D$11:$D3768))</f>
        <v/>
      </c>
      <c r="X3768" s="111" t="str">
        <f t="shared" si="825"/>
        <v/>
      </c>
      <c r="Y3768" s="114" t="str">
        <f t="shared" si="829"/>
        <v/>
      </c>
      <c r="Z3768" s="111" t="str">
        <f>IF(X3768="", "", X3768-SUM($Z$11:$Z3767))</f>
        <v/>
      </c>
      <c r="AA3768" s="111" t="str">
        <f>IF($Y3768="", "", $Y3768-SUM($AA$11:$AA3767))</f>
        <v/>
      </c>
      <c r="AB3768" s="111" t="str">
        <f t="shared" si="830"/>
        <v/>
      </c>
      <c r="AC3768" s="121" t="str">
        <f t="shared" si="826"/>
        <v/>
      </c>
      <c r="AD3768" s="122" t="str">
        <f t="shared" si="827"/>
        <v/>
      </c>
      <c r="AE3768" s="123" t="str">
        <f t="shared" si="831"/>
        <v/>
      </c>
      <c r="AG3768" s="150" t="str">
        <f t="shared" si="828"/>
        <v/>
      </c>
    </row>
    <row r="3769" spans="1:33" x14ac:dyDescent="0.25">
      <c r="A3769" s="56"/>
      <c r="B3769" s="70"/>
      <c r="C3769" s="76"/>
      <c r="D3769" s="73"/>
      <c r="E3769" s="79"/>
      <c r="F3769" s="56"/>
      <c r="G3769" s="13" t="str">
        <f t="shared" si="819"/>
        <v/>
      </c>
      <c r="H3769" s="56"/>
      <c r="K3769" s="128"/>
      <c r="L3769" s="128"/>
      <c r="M3769" s="128"/>
      <c r="N3769" s="84" t="str">
        <f t="shared" si="820"/>
        <v/>
      </c>
      <c r="O3769" s="128"/>
      <c r="P3769" s="84" t="str">
        <f t="shared" si="821"/>
        <v/>
      </c>
      <c r="Q3769" s="84" t="str">
        <f t="shared" si="818"/>
        <v/>
      </c>
      <c r="R3769" s="84" t="str">
        <f t="shared" si="822"/>
        <v/>
      </c>
      <c r="S3769" s="84" t="str">
        <f t="shared" si="823"/>
        <v/>
      </c>
      <c r="U3769" s="84" t="str">
        <f t="shared" si="824"/>
        <v/>
      </c>
      <c r="W3769" s="108" t="str">
        <f>IF($N3769="", "", SUM($D$11:$D3769))</f>
        <v/>
      </c>
      <c r="X3769" s="111" t="str">
        <f t="shared" si="825"/>
        <v/>
      </c>
      <c r="Y3769" s="114" t="str">
        <f t="shared" si="829"/>
        <v/>
      </c>
      <c r="Z3769" s="111" t="str">
        <f>IF(X3769="", "", X3769-SUM($Z$11:$Z3768))</f>
        <v/>
      </c>
      <c r="AA3769" s="111" t="str">
        <f>IF($Y3769="", "", $Y3769-SUM($AA$11:$AA3768))</f>
        <v/>
      </c>
      <c r="AB3769" s="111" t="str">
        <f t="shared" si="830"/>
        <v/>
      </c>
      <c r="AC3769" s="121" t="str">
        <f t="shared" si="826"/>
        <v/>
      </c>
      <c r="AD3769" s="122" t="str">
        <f t="shared" si="827"/>
        <v/>
      </c>
      <c r="AE3769" s="123" t="str">
        <f t="shared" si="831"/>
        <v/>
      </c>
      <c r="AG3769" s="150" t="str">
        <f t="shared" si="828"/>
        <v/>
      </c>
    </row>
    <row r="3770" spans="1:33" x14ac:dyDescent="0.25">
      <c r="A3770" s="56"/>
      <c r="B3770" s="70"/>
      <c r="C3770" s="76"/>
      <c r="D3770" s="73"/>
      <c r="E3770" s="79"/>
      <c r="F3770" s="56"/>
      <c r="G3770" s="13" t="str">
        <f t="shared" si="819"/>
        <v/>
      </c>
      <c r="H3770" s="56"/>
      <c r="K3770" s="128"/>
      <c r="L3770" s="128"/>
      <c r="M3770" s="128"/>
      <c r="N3770" s="84" t="str">
        <f t="shared" si="820"/>
        <v/>
      </c>
      <c r="O3770" s="128"/>
      <c r="P3770" s="84" t="str">
        <f t="shared" si="821"/>
        <v/>
      </c>
      <c r="Q3770" s="84" t="str">
        <f t="shared" si="818"/>
        <v/>
      </c>
      <c r="R3770" s="84" t="str">
        <f t="shared" si="822"/>
        <v/>
      </c>
      <c r="S3770" s="84" t="str">
        <f t="shared" si="823"/>
        <v/>
      </c>
      <c r="U3770" s="84" t="str">
        <f t="shared" si="824"/>
        <v/>
      </c>
      <c r="W3770" s="108" t="str">
        <f>IF($N3770="", "", SUM($D$11:$D3770))</f>
        <v/>
      </c>
      <c r="X3770" s="111" t="str">
        <f t="shared" si="825"/>
        <v/>
      </c>
      <c r="Y3770" s="114" t="str">
        <f t="shared" si="829"/>
        <v/>
      </c>
      <c r="Z3770" s="111" t="str">
        <f>IF(X3770="", "", X3770-SUM($Z$11:$Z3769))</f>
        <v/>
      </c>
      <c r="AA3770" s="111" t="str">
        <f>IF($Y3770="", "", $Y3770-SUM($AA$11:$AA3769))</f>
        <v/>
      </c>
      <c r="AB3770" s="111" t="str">
        <f t="shared" si="830"/>
        <v/>
      </c>
      <c r="AC3770" s="121" t="str">
        <f t="shared" si="826"/>
        <v/>
      </c>
      <c r="AD3770" s="122" t="str">
        <f t="shared" si="827"/>
        <v/>
      </c>
      <c r="AE3770" s="123" t="str">
        <f t="shared" si="831"/>
        <v/>
      </c>
      <c r="AG3770" s="150" t="str">
        <f t="shared" si="828"/>
        <v/>
      </c>
    </row>
    <row r="3771" spans="1:33" x14ac:dyDescent="0.25">
      <c r="A3771" s="56"/>
      <c r="B3771" s="70"/>
      <c r="C3771" s="76"/>
      <c r="D3771" s="73"/>
      <c r="E3771" s="79"/>
      <c r="F3771" s="56"/>
      <c r="G3771" s="13" t="str">
        <f t="shared" si="819"/>
        <v/>
      </c>
      <c r="H3771" s="56"/>
      <c r="K3771" s="128"/>
      <c r="L3771" s="128"/>
      <c r="M3771" s="128"/>
      <c r="N3771" s="84" t="str">
        <f t="shared" si="820"/>
        <v/>
      </c>
      <c r="O3771" s="128"/>
      <c r="P3771" s="84" t="str">
        <f t="shared" si="821"/>
        <v/>
      </c>
      <c r="Q3771" s="84" t="str">
        <f t="shared" si="818"/>
        <v/>
      </c>
      <c r="R3771" s="84" t="str">
        <f t="shared" si="822"/>
        <v/>
      </c>
      <c r="S3771" s="84" t="str">
        <f t="shared" si="823"/>
        <v/>
      </c>
      <c r="U3771" s="84" t="str">
        <f t="shared" si="824"/>
        <v/>
      </c>
      <c r="W3771" s="108" t="str">
        <f>IF($N3771="", "", SUM($D$11:$D3771))</f>
        <v/>
      </c>
      <c r="X3771" s="111" t="str">
        <f t="shared" si="825"/>
        <v/>
      </c>
      <c r="Y3771" s="114" t="str">
        <f t="shared" si="829"/>
        <v/>
      </c>
      <c r="Z3771" s="111" t="str">
        <f>IF(X3771="", "", X3771-SUM($Z$11:$Z3770))</f>
        <v/>
      </c>
      <c r="AA3771" s="111" t="str">
        <f>IF($Y3771="", "", $Y3771-SUM($AA$11:$AA3770))</f>
        <v/>
      </c>
      <c r="AB3771" s="111" t="str">
        <f t="shared" si="830"/>
        <v/>
      </c>
      <c r="AC3771" s="121" t="str">
        <f t="shared" si="826"/>
        <v/>
      </c>
      <c r="AD3771" s="122" t="str">
        <f t="shared" si="827"/>
        <v/>
      </c>
      <c r="AE3771" s="123" t="str">
        <f t="shared" si="831"/>
        <v/>
      </c>
      <c r="AG3771" s="150" t="str">
        <f t="shared" si="828"/>
        <v/>
      </c>
    </row>
    <row r="3772" spans="1:33" x14ac:dyDescent="0.25">
      <c r="A3772" s="56"/>
      <c r="B3772" s="70"/>
      <c r="C3772" s="76"/>
      <c r="D3772" s="73"/>
      <c r="E3772" s="79"/>
      <c r="F3772" s="56"/>
      <c r="G3772" s="13" t="str">
        <f t="shared" si="819"/>
        <v/>
      </c>
      <c r="H3772" s="56"/>
      <c r="K3772" s="128"/>
      <c r="L3772" s="128"/>
      <c r="M3772" s="128"/>
      <c r="N3772" s="84" t="str">
        <f t="shared" si="820"/>
        <v/>
      </c>
      <c r="O3772" s="128"/>
      <c r="P3772" s="84" t="str">
        <f t="shared" si="821"/>
        <v/>
      </c>
      <c r="Q3772" s="84" t="str">
        <f t="shared" si="818"/>
        <v/>
      </c>
      <c r="R3772" s="84" t="str">
        <f t="shared" si="822"/>
        <v/>
      </c>
      <c r="S3772" s="84" t="str">
        <f t="shared" si="823"/>
        <v/>
      </c>
      <c r="U3772" s="84" t="str">
        <f t="shared" si="824"/>
        <v/>
      </c>
      <c r="W3772" s="108" t="str">
        <f>IF($N3772="", "", SUM($D$11:$D3772))</f>
        <v/>
      </c>
      <c r="X3772" s="111" t="str">
        <f t="shared" si="825"/>
        <v/>
      </c>
      <c r="Y3772" s="114" t="str">
        <f t="shared" si="829"/>
        <v/>
      </c>
      <c r="Z3772" s="111" t="str">
        <f>IF(X3772="", "", X3772-SUM($Z$11:$Z3771))</f>
        <v/>
      </c>
      <c r="AA3772" s="111" t="str">
        <f>IF($Y3772="", "", $Y3772-SUM($AA$11:$AA3771))</f>
        <v/>
      </c>
      <c r="AB3772" s="111" t="str">
        <f t="shared" si="830"/>
        <v/>
      </c>
      <c r="AC3772" s="121" t="str">
        <f t="shared" si="826"/>
        <v/>
      </c>
      <c r="AD3772" s="122" t="str">
        <f t="shared" si="827"/>
        <v/>
      </c>
      <c r="AE3772" s="123" t="str">
        <f t="shared" si="831"/>
        <v/>
      </c>
      <c r="AG3772" s="150" t="str">
        <f t="shared" si="828"/>
        <v/>
      </c>
    </row>
    <row r="3773" spans="1:33" x14ac:dyDescent="0.25">
      <c r="A3773" s="56"/>
      <c r="B3773" s="70"/>
      <c r="C3773" s="76"/>
      <c r="D3773" s="73"/>
      <c r="E3773" s="79"/>
      <c r="F3773" s="56"/>
      <c r="G3773" s="13" t="str">
        <f t="shared" si="819"/>
        <v/>
      </c>
      <c r="H3773" s="56"/>
      <c r="K3773" s="128"/>
      <c r="L3773" s="128"/>
      <c r="M3773" s="128"/>
      <c r="N3773" s="84" t="str">
        <f t="shared" si="820"/>
        <v/>
      </c>
      <c r="O3773" s="128"/>
      <c r="P3773" s="84" t="str">
        <f t="shared" si="821"/>
        <v/>
      </c>
      <c r="Q3773" s="84" t="str">
        <f t="shared" si="818"/>
        <v/>
      </c>
      <c r="R3773" s="84" t="str">
        <f t="shared" si="822"/>
        <v/>
      </c>
      <c r="S3773" s="84" t="str">
        <f t="shared" si="823"/>
        <v/>
      </c>
      <c r="U3773" s="84" t="str">
        <f t="shared" si="824"/>
        <v/>
      </c>
      <c r="W3773" s="108" t="str">
        <f>IF($N3773="", "", SUM($D$11:$D3773))</f>
        <v/>
      </c>
      <c r="X3773" s="111" t="str">
        <f t="shared" si="825"/>
        <v/>
      </c>
      <c r="Y3773" s="114" t="str">
        <f t="shared" si="829"/>
        <v/>
      </c>
      <c r="Z3773" s="111" t="str">
        <f>IF(X3773="", "", X3773-SUM($Z$11:$Z3772))</f>
        <v/>
      </c>
      <c r="AA3773" s="111" t="str">
        <f>IF($Y3773="", "", $Y3773-SUM($AA$11:$AA3772))</f>
        <v/>
      </c>
      <c r="AB3773" s="111" t="str">
        <f t="shared" si="830"/>
        <v/>
      </c>
      <c r="AC3773" s="121" t="str">
        <f t="shared" si="826"/>
        <v/>
      </c>
      <c r="AD3773" s="122" t="str">
        <f t="shared" si="827"/>
        <v/>
      </c>
      <c r="AE3773" s="123" t="str">
        <f t="shared" si="831"/>
        <v/>
      </c>
      <c r="AG3773" s="150" t="str">
        <f t="shared" si="828"/>
        <v/>
      </c>
    </row>
    <row r="3774" spans="1:33" x14ac:dyDescent="0.25">
      <c r="A3774" s="56"/>
      <c r="B3774" s="70"/>
      <c r="C3774" s="76"/>
      <c r="D3774" s="73"/>
      <c r="E3774" s="79"/>
      <c r="F3774" s="56"/>
      <c r="G3774" s="13" t="str">
        <f t="shared" si="819"/>
        <v/>
      </c>
      <c r="H3774" s="56"/>
      <c r="K3774" s="128"/>
      <c r="L3774" s="128"/>
      <c r="M3774" s="128"/>
      <c r="N3774" s="84" t="str">
        <f t="shared" si="820"/>
        <v/>
      </c>
      <c r="O3774" s="128"/>
      <c r="P3774" s="84" t="str">
        <f t="shared" si="821"/>
        <v/>
      </c>
      <c r="Q3774" s="84" t="str">
        <f t="shared" si="818"/>
        <v/>
      </c>
      <c r="R3774" s="84" t="str">
        <f t="shared" si="822"/>
        <v/>
      </c>
      <c r="S3774" s="84" t="str">
        <f t="shared" si="823"/>
        <v/>
      </c>
      <c r="U3774" s="84" t="str">
        <f t="shared" si="824"/>
        <v/>
      </c>
      <c r="W3774" s="108" t="str">
        <f>IF($N3774="", "", SUM($D$11:$D3774))</f>
        <v/>
      </c>
      <c r="X3774" s="111" t="str">
        <f t="shared" si="825"/>
        <v/>
      </c>
      <c r="Y3774" s="114" t="str">
        <f t="shared" si="829"/>
        <v/>
      </c>
      <c r="Z3774" s="111" t="str">
        <f>IF(X3774="", "", X3774-SUM($Z$11:$Z3773))</f>
        <v/>
      </c>
      <c r="AA3774" s="111" t="str">
        <f>IF($Y3774="", "", $Y3774-SUM($AA$11:$AA3773))</f>
        <v/>
      </c>
      <c r="AB3774" s="111" t="str">
        <f t="shared" si="830"/>
        <v/>
      </c>
      <c r="AC3774" s="121" t="str">
        <f t="shared" si="826"/>
        <v/>
      </c>
      <c r="AD3774" s="122" t="str">
        <f t="shared" si="827"/>
        <v/>
      </c>
      <c r="AE3774" s="123" t="str">
        <f t="shared" si="831"/>
        <v/>
      </c>
      <c r="AG3774" s="150" t="str">
        <f t="shared" si="828"/>
        <v/>
      </c>
    </row>
    <row r="3775" spans="1:33" x14ac:dyDescent="0.25">
      <c r="A3775" s="56"/>
      <c r="B3775" s="70"/>
      <c r="C3775" s="76"/>
      <c r="D3775" s="73"/>
      <c r="E3775" s="79"/>
      <c r="F3775" s="56"/>
      <c r="G3775" s="13" t="str">
        <f t="shared" si="819"/>
        <v/>
      </c>
      <c r="H3775" s="56"/>
      <c r="K3775" s="128"/>
      <c r="L3775" s="128"/>
      <c r="M3775" s="128"/>
      <c r="N3775" s="84" t="str">
        <f t="shared" si="820"/>
        <v/>
      </c>
      <c r="O3775" s="128"/>
      <c r="P3775" s="84" t="str">
        <f t="shared" si="821"/>
        <v/>
      </c>
      <c r="Q3775" s="84" t="str">
        <f t="shared" si="818"/>
        <v/>
      </c>
      <c r="R3775" s="84" t="str">
        <f t="shared" si="822"/>
        <v/>
      </c>
      <c r="S3775" s="84" t="str">
        <f t="shared" si="823"/>
        <v/>
      </c>
      <c r="U3775" s="84" t="str">
        <f t="shared" si="824"/>
        <v/>
      </c>
      <c r="W3775" s="108" t="str">
        <f>IF($N3775="", "", SUM($D$11:$D3775))</f>
        <v/>
      </c>
      <c r="X3775" s="111" t="str">
        <f t="shared" si="825"/>
        <v/>
      </c>
      <c r="Y3775" s="114" t="str">
        <f t="shared" si="829"/>
        <v/>
      </c>
      <c r="Z3775" s="111" t="str">
        <f>IF(X3775="", "", X3775-SUM($Z$11:$Z3774))</f>
        <v/>
      </c>
      <c r="AA3775" s="111" t="str">
        <f>IF($Y3775="", "", $Y3775-SUM($AA$11:$AA3774))</f>
        <v/>
      </c>
      <c r="AB3775" s="111" t="str">
        <f t="shared" si="830"/>
        <v/>
      </c>
      <c r="AC3775" s="121" t="str">
        <f t="shared" si="826"/>
        <v/>
      </c>
      <c r="AD3775" s="122" t="str">
        <f t="shared" si="827"/>
        <v/>
      </c>
      <c r="AE3775" s="123" t="str">
        <f t="shared" si="831"/>
        <v/>
      </c>
      <c r="AG3775" s="150" t="str">
        <f t="shared" si="828"/>
        <v/>
      </c>
    </row>
    <row r="3776" spans="1:33" x14ac:dyDescent="0.25">
      <c r="A3776" s="56"/>
      <c r="B3776" s="70"/>
      <c r="C3776" s="76"/>
      <c r="D3776" s="73"/>
      <c r="E3776" s="79"/>
      <c r="F3776" s="56"/>
      <c r="G3776" s="13" t="str">
        <f t="shared" si="819"/>
        <v/>
      </c>
      <c r="H3776" s="56"/>
      <c r="K3776" s="128"/>
      <c r="L3776" s="128"/>
      <c r="M3776" s="128"/>
      <c r="N3776" s="84" t="str">
        <f t="shared" si="820"/>
        <v/>
      </c>
      <c r="O3776" s="128"/>
      <c r="P3776" s="84" t="str">
        <f t="shared" si="821"/>
        <v/>
      </c>
      <c r="Q3776" s="84" t="str">
        <f t="shared" si="818"/>
        <v/>
      </c>
      <c r="R3776" s="84" t="str">
        <f t="shared" si="822"/>
        <v/>
      </c>
      <c r="S3776" s="84" t="str">
        <f t="shared" si="823"/>
        <v/>
      </c>
      <c r="U3776" s="84" t="str">
        <f t="shared" si="824"/>
        <v/>
      </c>
      <c r="W3776" s="108" t="str">
        <f>IF($N3776="", "", SUM($D$11:$D3776))</f>
        <v/>
      </c>
      <c r="X3776" s="111" t="str">
        <f t="shared" si="825"/>
        <v/>
      </c>
      <c r="Y3776" s="114" t="str">
        <f t="shared" si="829"/>
        <v/>
      </c>
      <c r="Z3776" s="111" t="str">
        <f>IF(X3776="", "", X3776-SUM($Z$11:$Z3775))</f>
        <v/>
      </c>
      <c r="AA3776" s="111" t="str">
        <f>IF($Y3776="", "", $Y3776-SUM($AA$11:$AA3775))</f>
        <v/>
      </c>
      <c r="AB3776" s="111" t="str">
        <f t="shared" si="830"/>
        <v/>
      </c>
      <c r="AC3776" s="121" t="str">
        <f t="shared" si="826"/>
        <v/>
      </c>
      <c r="AD3776" s="122" t="str">
        <f t="shared" si="827"/>
        <v/>
      </c>
      <c r="AE3776" s="123" t="str">
        <f t="shared" si="831"/>
        <v/>
      </c>
      <c r="AG3776" s="150" t="str">
        <f t="shared" si="828"/>
        <v/>
      </c>
    </row>
    <row r="3777" spans="1:33" x14ac:dyDescent="0.25">
      <c r="A3777" s="56"/>
      <c r="B3777" s="70"/>
      <c r="C3777" s="76"/>
      <c r="D3777" s="73"/>
      <c r="E3777" s="79"/>
      <c r="F3777" s="56"/>
      <c r="G3777" s="13" t="str">
        <f t="shared" si="819"/>
        <v/>
      </c>
      <c r="H3777" s="56"/>
      <c r="K3777" s="128"/>
      <c r="L3777" s="128"/>
      <c r="M3777" s="128"/>
      <c r="N3777" s="84" t="str">
        <f t="shared" si="820"/>
        <v/>
      </c>
      <c r="O3777" s="128"/>
      <c r="P3777" s="84" t="str">
        <f t="shared" si="821"/>
        <v/>
      </c>
      <c r="Q3777" s="84" t="str">
        <f t="shared" si="818"/>
        <v/>
      </c>
      <c r="R3777" s="84" t="str">
        <f t="shared" si="822"/>
        <v/>
      </c>
      <c r="S3777" s="84" t="str">
        <f t="shared" si="823"/>
        <v/>
      </c>
      <c r="U3777" s="84" t="str">
        <f t="shared" si="824"/>
        <v/>
      </c>
      <c r="W3777" s="108" t="str">
        <f>IF($N3777="", "", SUM($D$11:$D3777))</f>
        <v/>
      </c>
      <c r="X3777" s="111" t="str">
        <f t="shared" si="825"/>
        <v/>
      </c>
      <c r="Y3777" s="114" t="str">
        <f t="shared" si="829"/>
        <v/>
      </c>
      <c r="Z3777" s="111" t="str">
        <f>IF(X3777="", "", X3777-SUM($Z$11:$Z3776))</f>
        <v/>
      </c>
      <c r="AA3777" s="111" t="str">
        <f>IF($Y3777="", "", $Y3777-SUM($AA$11:$AA3776))</f>
        <v/>
      </c>
      <c r="AB3777" s="111" t="str">
        <f t="shared" si="830"/>
        <v/>
      </c>
      <c r="AC3777" s="121" t="str">
        <f t="shared" si="826"/>
        <v/>
      </c>
      <c r="AD3777" s="122" t="str">
        <f t="shared" si="827"/>
        <v/>
      </c>
      <c r="AE3777" s="123" t="str">
        <f t="shared" si="831"/>
        <v/>
      </c>
      <c r="AG3777" s="150" t="str">
        <f t="shared" si="828"/>
        <v/>
      </c>
    </row>
    <row r="3778" spans="1:33" x14ac:dyDescent="0.25">
      <c r="A3778" s="56"/>
      <c r="B3778" s="70"/>
      <c r="C3778" s="76"/>
      <c r="D3778" s="73"/>
      <c r="E3778" s="79"/>
      <c r="F3778" s="56"/>
      <c r="G3778" s="13" t="str">
        <f t="shared" si="819"/>
        <v/>
      </c>
      <c r="H3778" s="56"/>
      <c r="K3778" s="128"/>
      <c r="L3778" s="128"/>
      <c r="M3778" s="128"/>
      <c r="N3778" s="84" t="str">
        <f t="shared" si="820"/>
        <v/>
      </c>
      <c r="O3778" s="128"/>
      <c r="P3778" s="84" t="str">
        <f t="shared" si="821"/>
        <v/>
      </c>
      <c r="Q3778" s="84" t="str">
        <f t="shared" si="818"/>
        <v/>
      </c>
      <c r="R3778" s="84" t="str">
        <f t="shared" si="822"/>
        <v/>
      </c>
      <c r="S3778" s="84" t="str">
        <f t="shared" si="823"/>
        <v/>
      </c>
      <c r="U3778" s="84" t="str">
        <f t="shared" si="824"/>
        <v/>
      </c>
      <c r="W3778" s="108" t="str">
        <f>IF($N3778="", "", SUM($D$11:$D3778))</f>
        <v/>
      </c>
      <c r="X3778" s="111" t="str">
        <f t="shared" si="825"/>
        <v/>
      </c>
      <c r="Y3778" s="114" t="str">
        <f t="shared" si="829"/>
        <v/>
      </c>
      <c r="Z3778" s="111" t="str">
        <f>IF(X3778="", "", X3778-SUM($Z$11:$Z3777))</f>
        <v/>
      </c>
      <c r="AA3778" s="111" t="str">
        <f>IF($Y3778="", "", $Y3778-SUM($AA$11:$AA3777))</f>
        <v/>
      </c>
      <c r="AB3778" s="111" t="str">
        <f t="shared" si="830"/>
        <v/>
      </c>
      <c r="AC3778" s="121" t="str">
        <f t="shared" si="826"/>
        <v/>
      </c>
      <c r="AD3778" s="122" t="str">
        <f t="shared" si="827"/>
        <v/>
      </c>
      <c r="AE3778" s="123" t="str">
        <f t="shared" si="831"/>
        <v/>
      </c>
      <c r="AG3778" s="150" t="str">
        <f t="shared" si="828"/>
        <v/>
      </c>
    </row>
    <row r="3779" spans="1:33" x14ac:dyDescent="0.25">
      <c r="A3779" s="56"/>
      <c r="B3779" s="70"/>
      <c r="C3779" s="76"/>
      <c r="D3779" s="73"/>
      <c r="E3779" s="79"/>
      <c r="F3779" s="56"/>
      <c r="G3779" s="13" t="str">
        <f t="shared" si="819"/>
        <v/>
      </c>
      <c r="H3779" s="56"/>
      <c r="K3779" s="128"/>
      <c r="L3779" s="128"/>
      <c r="M3779" s="128"/>
      <c r="N3779" s="84" t="str">
        <f t="shared" si="820"/>
        <v/>
      </c>
      <c r="O3779" s="128"/>
      <c r="P3779" s="84" t="str">
        <f t="shared" si="821"/>
        <v/>
      </c>
      <c r="Q3779" s="84" t="str">
        <f t="shared" si="818"/>
        <v/>
      </c>
      <c r="R3779" s="84" t="str">
        <f t="shared" si="822"/>
        <v/>
      </c>
      <c r="S3779" s="84" t="str">
        <f t="shared" si="823"/>
        <v/>
      </c>
      <c r="U3779" s="84" t="str">
        <f t="shared" si="824"/>
        <v/>
      </c>
      <c r="W3779" s="108" t="str">
        <f>IF($N3779="", "", SUM($D$11:$D3779))</f>
        <v/>
      </c>
      <c r="X3779" s="111" t="str">
        <f t="shared" si="825"/>
        <v/>
      </c>
      <c r="Y3779" s="114" t="str">
        <f t="shared" si="829"/>
        <v/>
      </c>
      <c r="Z3779" s="111" t="str">
        <f>IF(X3779="", "", X3779-SUM($Z$11:$Z3778))</f>
        <v/>
      </c>
      <c r="AA3779" s="111" t="str">
        <f>IF($Y3779="", "", $Y3779-SUM($AA$11:$AA3778))</f>
        <v/>
      </c>
      <c r="AB3779" s="111" t="str">
        <f t="shared" si="830"/>
        <v/>
      </c>
      <c r="AC3779" s="121" t="str">
        <f t="shared" si="826"/>
        <v/>
      </c>
      <c r="AD3779" s="122" t="str">
        <f t="shared" si="827"/>
        <v/>
      </c>
      <c r="AE3779" s="123" t="str">
        <f t="shared" si="831"/>
        <v/>
      </c>
      <c r="AG3779" s="150" t="str">
        <f t="shared" si="828"/>
        <v/>
      </c>
    </row>
    <row r="3780" spans="1:33" x14ac:dyDescent="0.25">
      <c r="A3780" s="56"/>
      <c r="B3780" s="70"/>
      <c r="C3780" s="76"/>
      <c r="D3780" s="73"/>
      <c r="E3780" s="79"/>
      <c r="F3780" s="56"/>
      <c r="G3780" s="13" t="str">
        <f t="shared" si="819"/>
        <v/>
      </c>
      <c r="H3780" s="56"/>
      <c r="K3780" s="128"/>
      <c r="L3780" s="128"/>
      <c r="M3780" s="128"/>
      <c r="N3780" s="84" t="str">
        <f t="shared" si="820"/>
        <v/>
      </c>
      <c r="O3780" s="128"/>
      <c r="P3780" s="84" t="str">
        <f t="shared" si="821"/>
        <v/>
      </c>
      <c r="Q3780" s="84" t="str">
        <f t="shared" si="818"/>
        <v/>
      </c>
      <c r="R3780" s="84" t="str">
        <f t="shared" si="822"/>
        <v/>
      </c>
      <c r="S3780" s="84" t="str">
        <f t="shared" si="823"/>
        <v/>
      </c>
      <c r="U3780" s="84" t="str">
        <f t="shared" si="824"/>
        <v/>
      </c>
      <c r="W3780" s="108" t="str">
        <f>IF($N3780="", "", SUM($D$11:$D3780))</f>
        <v/>
      </c>
      <c r="X3780" s="111" t="str">
        <f t="shared" si="825"/>
        <v/>
      </c>
      <c r="Y3780" s="114" t="str">
        <f t="shared" si="829"/>
        <v/>
      </c>
      <c r="Z3780" s="111" t="str">
        <f>IF(X3780="", "", X3780-SUM($Z$11:$Z3779))</f>
        <v/>
      </c>
      <c r="AA3780" s="111" t="str">
        <f>IF($Y3780="", "", $Y3780-SUM($AA$11:$AA3779))</f>
        <v/>
      </c>
      <c r="AB3780" s="111" t="str">
        <f t="shared" si="830"/>
        <v/>
      </c>
      <c r="AC3780" s="121" t="str">
        <f t="shared" si="826"/>
        <v/>
      </c>
      <c r="AD3780" s="122" t="str">
        <f t="shared" si="827"/>
        <v/>
      </c>
      <c r="AE3780" s="123" t="str">
        <f t="shared" si="831"/>
        <v/>
      </c>
      <c r="AG3780" s="150" t="str">
        <f t="shared" si="828"/>
        <v/>
      </c>
    </row>
    <row r="3781" spans="1:33" x14ac:dyDescent="0.25">
      <c r="A3781" s="56"/>
      <c r="B3781" s="70"/>
      <c r="C3781" s="76"/>
      <c r="D3781" s="73"/>
      <c r="E3781" s="79"/>
      <c r="F3781" s="56"/>
      <c r="G3781" s="13" t="str">
        <f t="shared" si="819"/>
        <v/>
      </c>
      <c r="H3781" s="56"/>
      <c r="K3781" s="128"/>
      <c r="L3781" s="128"/>
      <c r="M3781" s="128"/>
      <c r="N3781" s="84" t="str">
        <f t="shared" si="820"/>
        <v/>
      </c>
      <c r="O3781" s="128"/>
      <c r="P3781" s="84" t="str">
        <f t="shared" si="821"/>
        <v/>
      </c>
      <c r="Q3781" s="84" t="str">
        <f t="shared" si="818"/>
        <v/>
      </c>
      <c r="R3781" s="84" t="str">
        <f t="shared" si="822"/>
        <v/>
      </c>
      <c r="S3781" s="84" t="str">
        <f t="shared" si="823"/>
        <v/>
      </c>
      <c r="U3781" s="84" t="str">
        <f t="shared" si="824"/>
        <v/>
      </c>
      <c r="W3781" s="108" t="str">
        <f>IF($N3781="", "", SUM($D$11:$D3781))</f>
        <v/>
      </c>
      <c r="X3781" s="111" t="str">
        <f t="shared" si="825"/>
        <v/>
      </c>
      <c r="Y3781" s="114" t="str">
        <f t="shared" si="829"/>
        <v/>
      </c>
      <c r="Z3781" s="111" t="str">
        <f>IF(X3781="", "", X3781-SUM($Z$11:$Z3780))</f>
        <v/>
      </c>
      <c r="AA3781" s="111" t="str">
        <f>IF($Y3781="", "", $Y3781-SUM($AA$11:$AA3780))</f>
        <v/>
      </c>
      <c r="AB3781" s="111" t="str">
        <f t="shared" si="830"/>
        <v/>
      </c>
      <c r="AC3781" s="121" t="str">
        <f t="shared" si="826"/>
        <v/>
      </c>
      <c r="AD3781" s="122" t="str">
        <f t="shared" si="827"/>
        <v/>
      </c>
      <c r="AE3781" s="123" t="str">
        <f t="shared" si="831"/>
        <v/>
      </c>
      <c r="AG3781" s="150" t="str">
        <f t="shared" si="828"/>
        <v/>
      </c>
    </row>
    <row r="3782" spans="1:33" x14ac:dyDescent="0.25">
      <c r="A3782" s="56"/>
      <c r="B3782" s="70"/>
      <c r="C3782" s="76"/>
      <c r="D3782" s="73"/>
      <c r="E3782" s="79"/>
      <c r="F3782" s="56"/>
      <c r="G3782" s="13" t="str">
        <f t="shared" si="819"/>
        <v/>
      </c>
      <c r="H3782" s="56"/>
      <c r="K3782" s="128"/>
      <c r="L3782" s="128"/>
      <c r="M3782" s="128"/>
      <c r="N3782" s="84" t="str">
        <f t="shared" si="820"/>
        <v/>
      </c>
      <c r="O3782" s="128"/>
      <c r="P3782" s="84" t="str">
        <f t="shared" si="821"/>
        <v/>
      </c>
      <c r="Q3782" s="84" t="str">
        <f t="shared" si="818"/>
        <v/>
      </c>
      <c r="R3782" s="84" t="str">
        <f t="shared" si="822"/>
        <v/>
      </c>
      <c r="S3782" s="84" t="str">
        <f t="shared" si="823"/>
        <v/>
      </c>
      <c r="U3782" s="84" t="str">
        <f t="shared" si="824"/>
        <v/>
      </c>
      <c r="W3782" s="108" t="str">
        <f>IF($N3782="", "", SUM($D$11:$D3782))</f>
        <v/>
      </c>
      <c r="X3782" s="111" t="str">
        <f t="shared" si="825"/>
        <v/>
      </c>
      <c r="Y3782" s="114" t="str">
        <f t="shared" si="829"/>
        <v/>
      </c>
      <c r="Z3782" s="111" t="str">
        <f>IF(X3782="", "", X3782-SUM($Z$11:$Z3781))</f>
        <v/>
      </c>
      <c r="AA3782" s="111" t="str">
        <f>IF($Y3782="", "", $Y3782-SUM($AA$11:$AA3781))</f>
        <v/>
      </c>
      <c r="AB3782" s="111" t="str">
        <f t="shared" si="830"/>
        <v/>
      </c>
      <c r="AC3782" s="121" t="str">
        <f t="shared" si="826"/>
        <v/>
      </c>
      <c r="AD3782" s="122" t="str">
        <f t="shared" si="827"/>
        <v/>
      </c>
      <c r="AE3782" s="123" t="str">
        <f t="shared" si="831"/>
        <v/>
      </c>
      <c r="AG3782" s="150" t="str">
        <f t="shared" si="828"/>
        <v/>
      </c>
    </row>
    <row r="3783" spans="1:33" x14ac:dyDescent="0.25">
      <c r="A3783" s="56"/>
      <c r="B3783" s="70"/>
      <c r="C3783" s="76"/>
      <c r="D3783" s="73"/>
      <c r="E3783" s="79"/>
      <c r="F3783" s="56"/>
      <c r="G3783" s="13" t="str">
        <f t="shared" si="819"/>
        <v/>
      </c>
      <c r="H3783" s="56"/>
      <c r="K3783" s="128"/>
      <c r="L3783" s="128"/>
      <c r="M3783" s="128"/>
      <c r="N3783" s="84" t="str">
        <f t="shared" si="820"/>
        <v/>
      </c>
      <c r="O3783" s="128"/>
      <c r="P3783" s="84" t="str">
        <f t="shared" si="821"/>
        <v/>
      </c>
      <c r="Q3783" s="84" t="str">
        <f t="shared" si="818"/>
        <v/>
      </c>
      <c r="R3783" s="84" t="str">
        <f t="shared" si="822"/>
        <v/>
      </c>
      <c r="S3783" s="84" t="str">
        <f t="shared" si="823"/>
        <v/>
      </c>
      <c r="U3783" s="84" t="str">
        <f t="shared" si="824"/>
        <v/>
      </c>
      <c r="W3783" s="108" t="str">
        <f>IF($N3783="", "", SUM($D$11:$D3783))</f>
        <v/>
      </c>
      <c r="X3783" s="111" t="str">
        <f t="shared" si="825"/>
        <v/>
      </c>
      <c r="Y3783" s="114" t="str">
        <f t="shared" si="829"/>
        <v/>
      </c>
      <c r="Z3783" s="111" t="str">
        <f>IF(X3783="", "", X3783-SUM($Z$11:$Z3782))</f>
        <v/>
      </c>
      <c r="AA3783" s="111" t="str">
        <f>IF($Y3783="", "", $Y3783-SUM($AA$11:$AA3782))</f>
        <v/>
      </c>
      <c r="AB3783" s="111" t="str">
        <f t="shared" si="830"/>
        <v/>
      </c>
      <c r="AC3783" s="121" t="str">
        <f t="shared" si="826"/>
        <v/>
      </c>
      <c r="AD3783" s="122" t="str">
        <f t="shared" si="827"/>
        <v/>
      </c>
      <c r="AE3783" s="123" t="str">
        <f t="shared" si="831"/>
        <v/>
      </c>
      <c r="AG3783" s="150" t="str">
        <f t="shared" si="828"/>
        <v/>
      </c>
    </row>
    <row r="3784" spans="1:33" x14ac:dyDescent="0.25">
      <c r="A3784" s="56"/>
      <c r="B3784" s="70"/>
      <c r="C3784" s="76"/>
      <c r="D3784" s="73"/>
      <c r="E3784" s="79"/>
      <c r="F3784" s="56"/>
      <c r="G3784" s="13" t="str">
        <f t="shared" si="819"/>
        <v/>
      </c>
      <c r="H3784" s="56"/>
      <c r="K3784" s="128"/>
      <c r="L3784" s="128"/>
      <c r="M3784" s="128"/>
      <c r="N3784" s="84" t="str">
        <f t="shared" si="820"/>
        <v/>
      </c>
      <c r="O3784" s="128"/>
      <c r="P3784" s="84" t="str">
        <f t="shared" si="821"/>
        <v/>
      </c>
      <c r="Q3784" s="84" t="str">
        <f t="shared" si="818"/>
        <v/>
      </c>
      <c r="R3784" s="84" t="str">
        <f t="shared" si="822"/>
        <v/>
      </c>
      <c r="S3784" s="84" t="str">
        <f t="shared" si="823"/>
        <v/>
      </c>
      <c r="U3784" s="84" t="str">
        <f t="shared" si="824"/>
        <v/>
      </c>
      <c r="W3784" s="108" t="str">
        <f>IF($N3784="", "", SUM($D$11:$D3784))</f>
        <v/>
      </c>
      <c r="X3784" s="111" t="str">
        <f t="shared" si="825"/>
        <v/>
      </c>
      <c r="Y3784" s="114" t="str">
        <f t="shared" si="829"/>
        <v/>
      </c>
      <c r="Z3784" s="111" t="str">
        <f>IF(X3784="", "", X3784-SUM($Z$11:$Z3783))</f>
        <v/>
      </c>
      <c r="AA3784" s="111" t="str">
        <f>IF($Y3784="", "", $Y3784-SUM($AA$11:$AA3783))</f>
        <v/>
      </c>
      <c r="AB3784" s="111" t="str">
        <f t="shared" si="830"/>
        <v/>
      </c>
      <c r="AC3784" s="121" t="str">
        <f t="shared" si="826"/>
        <v/>
      </c>
      <c r="AD3784" s="122" t="str">
        <f t="shared" si="827"/>
        <v/>
      </c>
      <c r="AE3784" s="123" t="str">
        <f t="shared" si="831"/>
        <v/>
      </c>
      <c r="AG3784" s="150" t="str">
        <f t="shared" si="828"/>
        <v/>
      </c>
    </row>
    <row r="3785" spans="1:33" x14ac:dyDescent="0.25">
      <c r="A3785" s="56"/>
      <c r="B3785" s="70"/>
      <c r="C3785" s="76"/>
      <c r="D3785" s="73"/>
      <c r="E3785" s="79"/>
      <c r="F3785" s="56"/>
      <c r="G3785" s="13" t="str">
        <f t="shared" si="819"/>
        <v/>
      </c>
      <c r="H3785" s="56"/>
      <c r="K3785" s="128"/>
      <c r="L3785" s="128"/>
      <c r="M3785" s="128"/>
      <c r="N3785" s="84" t="str">
        <f t="shared" si="820"/>
        <v/>
      </c>
      <c r="O3785" s="128"/>
      <c r="P3785" s="84" t="str">
        <f t="shared" si="821"/>
        <v/>
      </c>
      <c r="Q3785" s="84" t="str">
        <f t="shared" si="818"/>
        <v/>
      </c>
      <c r="R3785" s="84" t="str">
        <f t="shared" si="822"/>
        <v/>
      </c>
      <c r="S3785" s="84" t="str">
        <f t="shared" si="823"/>
        <v/>
      </c>
      <c r="U3785" s="84" t="str">
        <f t="shared" si="824"/>
        <v/>
      </c>
      <c r="W3785" s="108" t="str">
        <f>IF($N3785="", "", SUM($D$11:$D3785))</f>
        <v/>
      </c>
      <c r="X3785" s="111" t="str">
        <f t="shared" si="825"/>
        <v/>
      </c>
      <c r="Y3785" s="114" t="str">
        <f t="shared" si="829"/>
        <v/>
      </c>
      <c r="Z3785" s="111" t="str">
        <f>IF(X3785="", "", X3785-SUM($Z$11:$Z3784))</f>
        <v/>
      </c>
      <c r="AA3785" s="111" t="str">
        <f>IF($Y3785="", "", $Y3785-SUM($AA$11:$AA3784))</f>
        <v/>
      </c>
      <c r="AB3785" s="111" t="str">
        <f t="shared" si="830"/>
        <v/>
      </c>
      <c r="AC3785" s="121" t="str">
        <f t="shared" si="826"/>
        <v/>
      </c>
      <c r="AD3785" s="122" t="str">
        <f t="shared" si="827"/>
        <v/>
      </c>
      <c r="AE3785" s="123" t="str">
        <f t="shared" si="831"/>
        <v/>
      </c>
      <c r="AG3785" s="150" t="str">
        <f t="shared" si="828"/>
        <v/>
      </c>
    </row>
    <row r="3786" spans="1:33" x14ac:dyDescent="0.25">
      <c r="A3786" s="56"/>
      <c r="B3786" s="70"/>
      <c r="C3786" s="76"/>
      <c r="D3786" s="73"/>
      <c r="E3786" s="79"/>
      <c r="F3786" s="56"/>
      <c r="G3786" s="13" t="str">
        <f t="shared" si="819"/>
        <v/>
      </c>
      <c r="H3786" s="56"/>
      <c r="K3786" s="128"/>
      <c r="L3786" s="128"/>
      <c r="M3786" s="128"/>
      <c r="N3786" s="84" t="str">
        <f t="shared" si="820"/>
        <v/>
      </c>
      <c r="O3786" s="128"/>
      <c r="P3786" s="84" t="str">
        <f t="shared" si="821"/>
        <v/>
      </c>
      <c r="Q3786" s="84" t="str">
        <f t="shared" si="818"/>
        <v/>
      </c>
      <c r="R3786" s="84" t="str">
        <f t="shared" si="822"/>
        <v/>
      </c>
      <c r="S3786" s="84" t="str">
        <f t="shared" si="823"/>
        <v/>
      </c>
      <c r="U3786" s="84" t="str">
        <f t="shared" si="824"/>
        <v/>
      </c>
      <c r="W3786" s="108" t="str">
        <f>IF($N3786="", "", SUM($D$11:$D3786))</f>
        <v/>
      </c>
      <c r="X3786" s="111" t="str">
        <f t="shared" si="825"/>
        <v/>
      </c>
      <c r="Y3786" s="114" t="str">
        <f t="shared" si="829"/>
        <v/>
      </c>
      <c r="Z3786" s="111" t="str">
        <f>IF(X3786="", "", X3786-SUM($Z$11:$Z3785))</f>
        <v/>
      </c>
      <c r="AA3786" s="111" t="str">
        <f>IF($Y3786="", "", $Y3786-SUM($AA$11:$AA3785))</f>
        <v/>
      </c>
      <c r="AB3786" s="111" t="str">
        <f t="shared" si="830"/>
        <v/>
      </c>
      <c r="AC3786" s="121" t="str">
        <f t="shared" si="826"/>
        <v/>
      </c>
      <c r="AD3786" s="122" t="str">
        <f t="shared" si="827"/>
        <v/>
      </c>
      <c r="AE3786" s="123" t="str">
        <f t="shared" si="831"/>
        <v/>
      </c>
      <c r="AG3786" s="150" t="str">
        <f t="shared" si="828"/>
        <v/>
      </c>
    </row>
    <row r="3787" spans="1:33" x14ac:dyDescent="0.25">
      <c r="A3787" s="56"/>
      <c r="B3787" s="70"/>
      <c r="C3787" s="76"/>
      <c r="D3787" s="73"/>
      <c r="E3787" s="79"/>
      <c r="F3787" s="56"/>
      <c r="G3787" s="13" t="str">
        <f t="shared" si="819"/>
        <v/>
      </c>
      <c r="H3787" s="56"/>
      <c r="K3787" s="128"/>
      <c r="L3787" s="128"/>
      <c r="M3787" s="128"/>
      <c r="N3787" s="84" t="str">
        <f t="shared" si="820"/>
        <v/>
      </c>
      <c r="O3787" s="128"/>
      <c r="P3787" s="84" t="str">
        <f t="shared" si="821"/>
        <v/>
      </c>
      <c r="Q3787" s="84" t="str">
        <f t="shared" ref="Q3787:Q3850" si="832">IF($N3787="", "", IF(AND(Q$5="X", C3787=""), $N$6, IF(AND(NOT(C3787=""), COUNTIF(L$11:L$17, C3787)=0), $N$7, "")))</f>
        <v/>
      </c>
      <c r="R3787" s="84" t="str">
        <f t="shared" si="822"/>
        <v/>
      </c>
      <c r="S3787" s="84" t="str">
        <f t="shared" si="823"/>
        <v/>
      </c>
      <c r="U3787" s="84" t="str">
        <f t="shared" si="824"/>
        <v/>
      </c>
      <c r="W3787" s="108" t="str">
        <f>IF($N3787="", "", SUM($D$11:$D3787))</f>
        <v/>
      </c>
      <c r="X3787" s="111" t="str">
        <f t="shared" si="825"/>
        <v/>
      </c>
      <c r="Y3787" s="114" t="str">
        <f t="shared" si="829"/>
        <v/>
      </c>
      <c r="Z3787" s="111" t="str">
        <f>IF(X3787="", "", X3787-SUM($Z$11:$Z3786))</f>
        <v/>
      </c>
      <c r="AA3787" s="111" t="str">
        <f>IF($Y3787="", "", $Y3787-SUM($AA$11:$AA3786))</f>
        <v/>
      </c>
      <c r="AB3787" s="111" t="str">
        <f t="shared" si="830"/>
        <v/>
      </c>
      <c r="AC3787" s="121" t="str">
        <f t="shared" si="826"/>
        <v/>
      </c>
      <c r="AD3787" s="122" t="str">
        <f t="shared" si="827"/>
        <v/>
      </c>
      <c r="AE3787" s="123" t="str">
        <f t="shared" si="831"/>
        <v/>
      </c>
      <c r="AG3787" s="150" t="str">
        <f t="shared" si="828"/>
        <v/>
      </c>
    </row>
    <row r="3788" spans="1:33" x14ac:dyDescent="0.25">
      <c r="A3788" s="56"/>
      <c r="B3788" s="70"/>
      <c r="C3788" s="76"/>
      <c r="D3788" s="73"/>
      <c r="E3788" s="79"/>
      <c r="F3788" s="56"/>
      <c r="G3788" s="13" t="str">
        <f t="shared" ref="G3788:G3851" si="833">IF($B3788="", "", TEXT($B3788, "mmm"))</f>
        <v/>
      </c>
      <c r="H3788" s="56"/>
      <c r="K3788" s="128"/>
      <c r="L3788" s="128"/>
      <c r="M3788" s="128"/>
      <c r="N3788" s="84" t="str">
        <f t="shared" ref="N3788:N3851" si="834">IF(COUNTIF($B3788:$E3788, "")=4, "", "X")</f>
        <v/>
      </c>
      <c r="O3788" s="128"/>
      <c r="P3788" s="84" t="str">
        <f t="shared" ref="P3788:P3851" si="835">IF($N3788="", "", IF(AND(P$5="X", B3788=""), $N$6, IFERROR(IF(AND(NOT(B3788=""), OR(ISNUMBER(B3788)=FALSE, B3788&lt;$L$2, B3788&gt;$L$3)), $N$7, ""), $N$7)))</f>
        <v/>
      </c>
      <c r="Q3788" s="84" t="str">
        <f t="shared" si="832"/>
        <v/>
      </c>
      <c r="R3788" s="84" t="str">
        <f t="shared" ref="R3788:R3851" si="836">IF($N3788="", "", IF(AND(R$5="X", D3788=""), $N$6, IF(AND(NOT(D3788=""), ISNUMBER(D3788)=FALSE), $N$7, "")))</f>
        <v/>
      </c>
      <c r="S3788" s="84" t="str">
        <f t="shared" ref="S3788:S3851" si="837">IF($N3788="", "", IF(AND(S$5="X", E3788=""), $N$6, ""))</f>
        <v/>
      </c>
      <c r="U3788" s="84" t="str">
        <f t="shared" ref="U3788:U3851" si="838">IF($B3788="", "", TEXT($B3788, "mmm yyyy"))</f>
        <v/>
      </c>
      <c r="W3788" s="108" t="str">
        <f>IF($N3788="", "", SUM($D$11:$D3788))</f>
        <v/>
      </c>
      <c r="X3788" s="111" t="str">
        <f t="shared" ref="X3788:X3851" si="839">IF(W3788="", "", IF(W3788&lt;=$X$4, W3788, $X$4))</f>
        <v/>
      </c>
      <c r="Y3788" s="114" t="str">
        <f t="shared" si="829"/>
        <v/>
      </c>
      <c r="Z3788" s="111" t="str">
        <f>IF(X3788="", "", X3788-SUM($Z$11:$Z3787))</f>
        <v/>
      </c>
      <c r="AA3788" s="111" t="str">
        <f>IF($Y3788="", "", $Y3788-SUM($AA$11:$AA3787))</f>
        <v/>
      </c>
      <c r="AB3788" s="111" t="str">
        <f t="shared" si="830"/>
        <v/>
      </c>
      <c r="AC3788" s="121" t="str">
        <f t="shared" ref="AC3788:AC3851" si="840">IF($N3788="", "", $Z3788*$AC$4)</f>
        <v/>
      </c>
      <c r="AD3788" s="122" t="str">
        <f t="shared" ref="AD3788:AD3851" si="841">IF($N3788="", "", $AA3788*$AC$5)</f>
        <v/>
      </c>
      <c r="AE3788" s="123" t="str">
        <f t="shared" si="831"/>
        <v/>
      </c>
      <c r="AG3788" s="150" t="str">
        <f t="shared" ref="AG3788:AG3851" si="842">IF(OR($U3788="", $C3788=""), "", CONCATENATE($C3788, " - ", $U3788))</f>
        <v/>
      </c>
    </row>
    <row r="3789" spans="1:33" x14ac:dyDescent="0.25">
      <c r="A3789" s="56"/>
      <c r="B3789" s="70"/>
      <c r="C3789" s="76"/>
      <c r="D3789" s="73"/>
      <c r="E3789" s="79"/>
      <c r="F3789" s="56"/>
      <c r="G3789" s="13" t="str">
        <f t="shared" si="833"/>
        <v/>
      </c>
      <c r="H3789" s="56"/>
      <c r="K3789" s="128"/>
      <c r="L3789" s="128"/>
      <c r="M3789" s="128"/>
      <c r="N3789" s="84" t="str">
        <f t="shared" si="834"/>
        <v/>
      </c>
      <c r="O3789" s="128"/>
      <c r="P3789" s="84" t="str">
        <f t="shared" si="835"/>
        <v/>
      </c>
      <c r="Q3789" s="84" t="str">
        <f t="shared" si="832"/>
        <v/>
      </c>
      <c r="R3789" s="84" t="str">
        <f t="shared" si="836"/>
        <v/>
      </c>
      <c r="S3789" s="84" t="str">
        <f t="shared" si="837"/>
        <v/>
      </c>
      <c r="U3789" s="84" t="str">
        <f t="shared" si="838"/>
        <v/>
      </c>
      <c r="W3789" s="108" t="str">
        <f>IF($N3789="", "", SUM($D$11:$D3789))</f>
        <v/>
      </c>
      <c r="X3789" s="111" t="str">
        <f t="shared" si="839"/>
        <v/>
      </c>
      <c r="Y3789" s="114" t="str">
        <f t="shared" si="829"/>
        <v/>
      </c>
      <c r="Z3789" s="111" t="str">
        <f>IF(X3789="", "", X3789-SUM($Z$11:$Z3788))</f>
        <v/>
      </c>
      <c r="AA3789" s="111" t="str">
        <f>IF($Y3789="", "", $Y3789-SUM($AA$11:$AA3788))</f>
        <v/>
      </c>
      <c r="AB3789" s="111" t="str">
        <f t="shared" si="830"/>
        <v/>
      </c>
      <c r="AC3789" s="121" t="str">
        <f t="shared" si="840"/>
        <v/>
      </c>
      <c r="AD3789" s="122" t="str">
        <f t="shared" si="841"/>
        <v/>
      </c>
      <c r="AE3789" s="123" t="str">
        <f t="shared" si="831"/>
        <v/>
      </c>
      <c r="AG3789" s="150" t="str">
        <f t="shared" si="842"/>
        <v/>
      </c>
    </row>
    <row r="3790" spans="1:33" x14ac:dyDescent="0.25">
      <c r="A3790" s="56"/>
      <c r="B3790" s="70"/>
      <c r="C3790" s="76"/>
      <c r="D3790" s="73"/>
      <c r="E3790" s="79"/>
      <c r="F3790" s="56"/>
      <c r="G3790" s="13" t="str">
        <f t="shared" si="833"/>
        <v/>
      </c>
      <c r="H3790" s="56"/>
      <c r="K3790" s="128"/>
      <c r="L3790" s="128"/>
      <c r="M3790" s="128"/>
      <c r="N3790" s="84" t="str">
        <f t="shared" si="834"/>
        <v/>
      </c>
      <c r="O3790" s="128"/>
      <c r="P3790" s="84" t="str">
        <f t="shared" si="835"/>
        <v/>
      </c>
      <c r="Q3790" s="84" t="str">
        <f t="shared" si="832"/>
        <v/>
      </c>
      <c r="R3790" s="84" t="str">
        <f t="shared" si="836"/>
        <v/>
      </c>
      <c r="S3790" s="84" t="str">
        <f t="shared" si="837"/>
        <v/>
      </c>
      <c r="U3790" s="84" t="str">
        <f t="shared" si="838"/>
        <v/>
      </c>
      <c r="W3790" s="108" t="str">
        <f>IF($N3790="", "", SUM($D$11:$D3790))</f>
        <v/>
      </c>
      <c r="X3790" s="111" t="str">
        <f t="shared" si="839"/>
        <v/>
      </c>
      <c r="Y3790" s="114" t="str">
        <f t="shared" ref="Y3790:Y3853" si="843">IF(W3790="", "", IF(W3790&lt;=$X$4, 0, W3790-$X$4))</f>
        <v/>
      </c>
      <c r="Z3790" s="111" t="str">
        <f>IF(X3790="", "", X3790-SUM($Z$11:$Z3789))</f>
        <v/>
      </c>
      <c r="AA3790" s="111" t="str">
        <f>IF($Y3790="", "", $Y3790-SUM($AA$11:$AA3789))</f>
        <v/>
      </c>
      <c r="AB3790" s="111" t="str">
        <f t="shared" ref="AB3790:AB3853" si="844">IF($N3790="", "", SUM(Z3790:AA3790))</f>
        <v/>
      </c>
      <c r="AC3790" s="121" t="str">
        <f t="shared" si="840"/>
        <v/>
      </c>
      <c r="AD3790" s="122" t="str">
        <f t="shared" si="841"/>
        <v/>
      </c>
      <c r="AE3790" s="123" t="str">
        <f t="shared" ref="AE3790:AE3853" si="845">IF($N3790="", "", SUM(AC3790:AD3790))</f>
        <v/>
      </c>
      <c r="AG3790" s="150" t="str">
        <f t="shared" si="842"/>
        <v/>
      </c>
    </row>
    <row r="3791" spans="1:33" x14ac:dyDescent="0.25">
      <c r="A3791" s="56"/>
      <c r="B3791" s="70"/>
      <c r="C3791" s="76"/>
      <c r="D3791" s="73"/>
      <c r="E3791" s="79"/>
      <c r="F3791" s="56"/>
      <c r="G3791" s="13" t="str">
        <f t="shared" si="833"/>
        <v/>
      </c>
      <c r="H3791" s="56"/>
      <c r="K3791" s="128"/>
      <c r="L3791" s="128"/>
      <c r="M3791" s="128"/>
      <c r="N3791" s="84" t="str">
        <f t="shared" si="834"/>
        <v/>
      </c>
      <c r="O3791" s="128"/>
      <c r="P3791" s="84" t="str">
        <f t="shared" si="835"/>
        <v/>
      </c>
      <c r="Q3791" s="84" t="str">
        <f t="shared" si="832"/>
        <v/>
      </c>
      <c r="R3791" s="84" t="str">
        <f t="shared" si="836"/>
        <v/>
      </c>
      <c r="S3791" s="84" t="str">
        <f t="shared" si="837"/>
        <v/>
      </c>
      <c r="U3791" s="84" t="str">
        <f t="shared" si="838"/>
        <v/>
      </c>
      <c r="W3791" s="108" t="str">
        <f>IF($N3791="", "", SUM($D$11:$D3791))</f>
        <v/>
      </c>
      <c r="X3791" s="111" t="str">
        <f t="shared" si="839"/>
        <v/>
      </c>
      <c r="Y3791" s="114" t="str">
        <f t="shared" si="843"/>
        <v/>
      </c>
      <c r="Z3791" s="111" t="str">
        <f>IF(X3791="", "", X3791-SUM($Z$11:$Z3790))</f>
        <v/>
      </c>
      <c r="AA3791" s="111" t="str">
        <f>IF($Y3791="", "", $Y3791-SUM($AA$11:$AA3790))</f>
        <v/>
      </c>
      <c r="AB3791" s="111" t="str">
        <f t="shared" si="844"/>
        <v/>
      </c>
      <c r="AC3791" s="121" t="str">
        <f t="shared" si="840"/>
        <v/>
      </c>
      <c r="AD3791" s="122" t="str">
        <f t="shared" si="841"/>
        <v/>
      </c>
      <c r="AE3791" s="123" t="str">
        <f t="shared" si="845"/>
        <v/>
      </c>
      <c r="AG3791" s="150" t="str">
        <f t="shared" si="842"/>
        <v/>
      </c>
    </row>
    <row r="3792" spans="1:33" x14ac:dyDescent="0.25">
      <c r="A3792" s="56"/>
      <c r="B3792" s="70"/>
      <c r="C3792" s="76"/>
      <c r="D3792" s="73"/>
      <c r="E3792" s="79"/>
      <c r="F3792" s="56"/>
      <c r="G3792" s="13" t="str">
        <f t="shared" si="833"/>
        <v/>
      </c>
      <c r="H3792" s="56"/>
      <c r="K3792" s="128"/>
      <c r="L3792" s="128"/>
      <c r="M3792" s="128"/>
      <c r="N3792" s="84" t="str">
        <f t="shared" si="834"/>
        <v/>
      </c>
      <c r="O3792" s="128"/>
      <c r="P3792" s="84" t="str">
        <f t="shared" si="835"/>
        <v/>
      </c>
      <c r="Q3792" s="84" t="str">
        <f t="shared" si="832"/>
        <v/>
      </c>
      <c r="R3792" s="84" t="str">
        <f t="shared" si="836"/>
        <v/>
      </c>
      <c r="S3792" s="84" t="str">
        <f t="shared" si="837"/>
        <v/>
      </c>
      <c r="U3792" s="84" t="str">
        <f t="shared" si="838"/>
        <v/>
      </c>
      <c r="W3792" s="108" t="str">
        <f>IF($N3792="", "", SUM($D$11:$D3792))</f>
        <v/>
      </c>
      <c r="X3792" s="111" t="str">
        <f t="shared" si="839"/>
        <v/>
      </c>
      <c r="Y3792" s="114" t="str">
        <f t="shared" si="843"/>
        <v/>
      </c>
      <c r="Z3792" s="111" t="str">
        <f>IF(X3792="", "", X3792-SUM($Z$11:$Z3791))</f>
        <v/>
      </c>
      <c r="AA3792" s="111" t="str">
        <f>IF($Y3792="", "", $Y3792-SUM($AA$11:$AA3791))</f>
        <v/>
      </c>
      <c r="AB3792" s="111" t="str">
        <f t="shared" si="844"/>
        <v/>
      </c>
      <c r="AC3792" s="121" t="str">
        <f t="shared" si="840"/>
        <v/>
      </c>
      <c r="AD3792" s="122" t="str">
        <f t="shared" si="841"/>
        <v/>
      </c>
      <c r="AE3792" s="123" t="str">
        <f t="shared" si="845"/>
        <v/>
      </c>
      <c r="AG3792" s="150" t="str">
        <f t="shared" si="842"/>
        <v/>
      </c>
    </row>
    <row r="3793" spans="1:33" x14ac:dyDescent="0.25">
      <c r="A3793" s="56"/>
      <c r="B3793" s="70"/>
      <c r="C3793" s="76"/>
      <c r="D3793" s="73"/>
      <c r="E3793" s="79"/>
      <c r="F3793" s="56"/>
      <c r="G3793" s="13" t="str">
        <f t="shared" si="833"/>
        <v/>
      </c>
      <c r="H3793" s="56"/>
      <c r="K3793" s="128"/>
      <c r="L3793" s="128"/>
      <c r="M3793" s="128"/>
      <c r="N3793" s="84" t="str">
        <f t="shared" si="834"/>
        <v/>
      </c>
      <c r="O3793" s="128"/>
      <c r="P3793" s="84" t="str">
        <f t="shared" si="835"/>
        <v/>
      </c>
      <c r="Q3793" s="84" t="str">
        <f t="shared" si="832"/>
        <v/>
      </c>
      <c r="R3793" s="84" t="str">
        <f t="shared" si="836"/>
        <v/>
      </c>
      <c r="S3793" s="84" t="str">
        <f t="shared" si="837"/>
        <v/>
      </c>
      <c r="U3793" s="84" t="str">
        <f t="shared" si="838"/>
        <v/>
      </c>
      <c r="W3793" s="108" t="str">
        <f>IF($N3793="", "", SUM($D$11:$D3793))</f>
        <v/>
      </c>
      <c r="X3793" s="111" t="str">
        <f t="shared" si="839"/>
        <v/>
      </c>
      <c r="Y3793" s="114" t="str">
        <f t="shared" si="843"/>
        <v/>
      </c>
      <c r="Z3793" s="111" t="str">
        <f>IF(X3793="", "", X3793-SUM($Z$11:$Z3792))</f>
        <v/>
      </c>
      <c r="AA3793" s="111" t="str">
        <f>IF($Y3793="", "", $Y3793-SUM($AA$11:$AA3792))</f>
        <v/>
      </c>
      <c r="AB3793" s="111" t="str">
        <f t="shared" si="844"/>
        <v/>
      </c>
      <c r="AC3793" s="121" t="str">
        <f t="shared" si="840"/>
        <v/>
      </c>
      <c r="AD3793" s="122" t="str">
        <f t="shared" si="841"/>
        <v/>
      </c>
      <c r="AE3793" s="123" t="str">
        <f t="shared" si="845"/>
        <v/>
      </c>
      <c r="AG3793" s="150" t="str">
        <f t="shared" si="842"/>
        <v/>
      </c>
    </row>
    <row r="3794" spans="1:33" x14ac:dyDescent="0.25">
      <c r="A3794" s="56"/>
      <c r="B3794" s="70"/>
      <c r="C3794" s="76"/>
      <c r="D3794" s="73"/>
      <c r="E3794" s="79"/>
      <c r="F3794" s="56"/>
      <c r="G3794" s="13" t="str">
        <f t="shared" si="833"/>
        <v/>
      </c>
      <c r="H3794" s="56"/>
      <c r="K3794" s="128"/>
      <c r="L3794" s="128"/>
      <c r="M3794" s="128"/>
      <c r="N3794" s="84" t="str">
        <f t="shared" si="834"/>
        <v/>
      </c>
      <c r="O3794" s="128"/>
      <c r="P3794" s="84" t="str">
        <f t="shared" si="835"/>
        <v/>
      </c>
      <c r="Q3794" s="84" t="str">
        <f t="shared" si="832"/>
        <v/>
      </c>
      <c r="R3794" s="84" t="str">
        <f t="shared" si="836"/>
        <v/>
      </c>
      <c r="S3794" s="84" t="str">
        <f t="shared" si="837"/>
        <v/>
      </c>
      <c r="U3794" s="84" t="str">
        <f t="shared" si="838"/>
        <v/>
      </c>
      <c r="W3794" s="108" t="str">
        <f>IF($N3794="", "", SUM($D$11:$D3794))</f>
        <v/>
      </c>
      <c r="X3794" s="111" t="str">
        <f t="shared" si="839"/>
        <v/>
      </c>
      <c r="Y3794" s="114" t="str">
        <f t="shared" si="843"/>
        <v/>
      </c>
      <c r="Z3794" s="111" t="str">
        <f>IF(X3794="", "", X3794-SUM($Z$11:$Z3793))</f>
        <v/>
      </c>
      <c r="AA3794" s="111" t="str">
        <f>IF($Y3794="", "", $Y3794-SUM($AA$11:$AA3793))</f>
        <v/>
      </c>
      <c r="AB3794" s="111" t="str">
        <f t="shared" si="844"/>
        <v/>
      </c>
      <c r="AC3794" s="121" t="str">
        <f t="shared" si="840"/>
        <v/>
      </c>
      <c r="AD3794" s="122" t="str">
        <f t="shared" si="841"/>
        <v/>
      </c>
      <c r="AE3794" s="123" t="str">
        <f t="shared" si="845"/>
        <v/>
      </c>
      <c r="AG3794" s="150" t="str">
        <f t="shared" si="842"/>
        <v/>
      </c>
    </row>
    <row r="3795" spans="1:33" x14ac:dyDescent="0.25">
      <c r="A3795" s="56"/>
      <c r="B3795" s="70"/>
      <c r="C3795" s="76"/>
      <c r="D3795" s="73"/>
      <c r="E3795" s="79"/>
      <c r="F3795" s="56"/>
      <c r="G3795" s="13" t="str">
        <f t="shared" si="833"/>
        <v/>
      </c>
      <c r="H3795" s="56"/>
      <c r="K3795" s="128"/>
      <c r="L3795" s="128"/>
      <c r="M3795" s="128"/>
      <c r="N3795" s="84" t="str">
        <f t="shared" si="834"/>
        <v/>
      </c>
      <c r="O3795" s="128"/>
      <c r="P3795" s="84" t="str">
        <f t="shared" si="835"/>
        <v/>
      </c>
      <c r="Q3795" s="84" t="str">
        <f t="shared" si="832"/>
        <v/>
      </c>
      <c r="R3795" s="84" t="str">
        <f t="shared" si="836"/>
        <v/>
      </c>
      <c r="S3795" s="84" t="str">
        <f t="shared" si="837"/>
        <v/>
      </c>
      <c r="U3795" s="84" t="str">
        <f t="shared" si="838"/>
        <v/>
      </c>
      <c r="W3795" s="108" t="str">
        <f>IF($N3795="", "", SUM($D$11:$D3795))</f>
        <v/>
      </c>
      <c r="X3795" s="111" t="str">
        <f t="shared" si="839"/>
        <v/>
      </c>
      <c r="Y3795" s="114" t="str">
        <f t="shared" si="843"/>
        <v/>
      </c>
      <c r="Z3795" s="111" t="str">
        <f>IF(X3795="", "", X3795-SUM($Z$11:$Z3794))</f>
        <v/>
      </c>
      <c r="AA3795" s="111" t="str">
        <f>IF($Y3795="", "", $Y3795-SUM($AA$11:$AA3794))</f>
        <v/>
      </c>
      <c r="AB3795" s="111" t="str">
        <f t="shared" si="844"/>
        <v/>
      </c>
      <c r="AC3795" s="121" t="str">
        <f t="shared" si="840"/>
        <v/>
      </c>
      <c r="AD3795" s="122" t="str">
        <f t="shared" si="841"/>
        <v/>
      </c>
      <c r="AE3795" s="123" t="str">
        <f t="shared" si="845"/>
        <v/>
      </c>
      <c r="AG3795" s="150" t="str">
        <f t="shared" si="842"/>
        <v/>
      </c>
    </row>
    <row r="3796" spans="1:33" x14ac:dyDescent="0.25">
      <c r="A3796" s="56"/>
      <c r="B3796" s="70"/>
      <c r="C3796" s="76"/>
      <c r="D3796" s="73"/>
      <c r="E3796" s="79"/>
      <c r="F3796" s="56"/>
      <c r="G3796" s="13" t="str">
        <f t="shared" si="833"/>
        <v/>
      </c>
      <c r="H3796" s="56"/>
      <c r="K3796" s="128"/>
      <c r="L3796" s="128"/>
      <c r="M3796" s="128"/>
      <c r="N3796" s="84" t="str">
        <f t="shared" si="834"/>
        <v/>
      </c>
      <c r="O3796" s="128"/>
      <c r="P3796" s="84" t="str">
        <f t="shared" si="835"/>
        <v/>
      </c>
      <c r="Q3796" s="84" t="str">
        <f t="shared" si="832"/>
        <v/>
      </c>
      <c r="R3796" s="84" t="str">
        <f t="shared" si="836"/>
        <v/>
      </c>
      <c r="S3796" s="84" t="str">
        <f t="shared" si="837"/>
        <v/>
      </c>
      <c r="U3796" s="84" t="str">
        <f t="shared" si="838"/>
        <v/>
      </c>
      <c r="W3796" s="108" t="str">
        <f>IF($N3796="", "", SUM($D$11:$D3796))</f>
        <v/>
      </c>
      <c r="X3796" s="111" t="str">
        <f t="shared" si="839"/>
        <v/>
      </c>
      <c r="Y3796" s="114" t="str">
        <f t="shared" si="843"/>
        <v/>
      </c>
      <c r="Z3796" s="111" t="str">
        <f>IF(X3796="", "", X3796-SUM($Z$11:$Z3795))</f>
        <v/>
      </c>
      <c r="AA3796" s="111" t="str">
        <f>IF($Y3796="", "", $Y3796-SUM($AA$11:$AA3795))</f>
        <v/>
      </c>
      <c r="AB3796" s="111" t="str">
        <f t="shared" si="844"/>
        <v/>
      </c>
      <c r="AC3796" s="121" t="str">
        <f t="shared" si="840"/>
        <v/>
      </c>
      <c r="AD3796" s="122" t="str">
        <f t="shared" si="841"/>
        <v/>
      </c>
      <c r="AE3796" s="123" t="str">
        <f t="shared" si="845"/>
        <v/>
      </c>
      <c r="AG3796" s="150" t="str">
        <f t="shared" si="842"/>
        <v/>
      </c>
    </row>
    <row r="3797" spans="1:33" x14ac:dyDescent="0.25">
      <c r="A3797" s="56"/>
      <c r="B3797" s="70"/>
      <c r="C3797" s="76"/>
      <c r="D3797" s="73"/>
      <c r="E3797" s="79"/>
      <c r="F3797" s="56"/>
      <c r="G3797" s="13" t="str">
        <f t="shared" si="833"/>
        <v/>
      </c>
      <c r="H3797" s="56"/>
      <c r="K3797" s="128"/>
      <c r="L3797" s="128"/>
      <c r="M3797" s="128"/>
      <c r="N3797" s="84" t="str">
        <f t="shared" si="834"/>
        <v/>
      </c>
      <c r="O3797" s="128"/>
      <c r="P3797" s="84" t="str">
        <f t="shared" si="835"/>
        <v/>
      </c>
      <c r="Q3797" s="84" t="str">
        <f t="shared" si="832"/>
        <v/>
      </c>
      <c r="R3797" s="84" t="str">
        <f t="shared" si="836"/>
        <v/>
      </c>
      <c r="S3797" s="84" t="str">
        <f t="shared" si="837"/>
        <v/>
      </c>
      <c r="U3797" s="84" t="str">
        <f t="shared" si="838"/>
        <v/>
      </c>
      <c r="W3797" s="108" t="str">
        <f>IF($N3797="", "", SUM($D$11:$D3797))</f>
        <v/>
      </c>
      <c r="X3797" s="111" t="str">
        <f t="shared" si="839"/>
        <v/>
      </c>
      <c r="Y3797" s="114" t="str">
        <f t="shared" si="843"/>
        <v/>
      </c>
      <c r="Z3797" s="111" t="str">
        <f>IF(X3797="", "", X3797-SUM($Z$11:$Z3796))</f>
        <v/>
      </c>
      <c r="AA3797" s="111" t="str">
        <f>IF($Y3797="", "", $Y3797-SUM($AA$11:$AA3796))</f>
        <v/>
      </c>
      <c r="AB3797" s="111" t="str">
        <f t="shared" si="844"/>
        <v/>
      </c>
      <c r="AC3797" s="121" t="str">
        <f t="shared" si="840"/>
        <v/>
      </c>
      <c r="AD3797" s="122" t="str">
        <f t="shared" si="841"/>
        <v/>
      </c>
      <c r="AE3797" s="123" t="str">
        <f t="shared" si="845"/>
        <v/>
      </c>
      <c r="AG3797" s="150" t="str">
        <f t="shared" si="842"/>
        <v/>
      </c>
    </row>
    <row r="3798" spans="1:33" x14ac:dyDescent="0.25">
      <c r="A3798" s="56"/>
      <c r="B3798" s="70"/>
      <c r="C3798" s="76"/>
      <c r="D3798" s="73"/>
      <c r="E3798" s="79"/>
      <c r="F3798" s="56"/>
      <c r="G3798" s="13" t="str">
        <f t="shared" si="833"/>
        <v/>
      </c>
      <c r="H3798" s="56"/>
      <c r="K3798" s="128"/>
      <c r="L3798" s="128"/>
      <c r="M3798" s="128"/>
      <c r="N3798" s="84" t="str">
        <f t="shared" si="834"/>
        <v/>
      </c>
      <c r="O3798" s="128"/>
      <c r="P3798" s="84" t="str">
        <f t="shared" si="835"/>
        <v/>
      </c>
      <c r="Q3798" s="84" t="str">
        <f t="shared" si="832"/>
        <v/>
      </c>
      <c r="R3798" s="84" t="str">
        <f t="shared" si="836"/>
        <v/>
      </c>
      <c r="S3798" s="84" t="str">
        <f t="shared" si="837"/>
        <v/>
      </c>
      <c r="U3798" s="84" t="str">
        <f t="shared" si="838"/>
        <v/>
      </c>
      <c r="W3798" s="108" t="str">
        <f>IF($N3798="", "", SUM($D$11:$D3798))</f>
        <v/>
      </c>
      <c r="X3798" s="111" t="str">
        <f t="shared" si="839"/>
        <v/>
      </c>
      <c r="Y3798" s="114" t="str">
        <f t="shared" si="843"/>
        <v/>
      </c>
      <c r="Z3798" s="111" t="str">
        <f>IF(X3798="", "", X3798-SUM($Z$11:$Z3797))</f>
        <v/>
      </c>
      <c r="AA3798" s="111" t="str">
        <f>IF($Y3798="", "", $Y3798-SUM($AA$11:$AA3797))</f>
        <v/>
      </c>
      <c r="AB3798" s="111" t="str">
        <f t="shared" si="844"/>
        <v/>
      </c>
      <c r="AC3798" s="121" t="str">
        <f t="shared" si="840"/>
        <v/>
      </c>
      <c r="AD3798" s="122" t="str">
        <f t="shared" si="841"/>
        <v/>
      </c>
      <c r="AE3798" s="123" t="str">
        <f t="shared" si="845"/>
        <v/>
      </c>
      <c r="AG3798" s="150" t="str">
        <f t="shared" si="842"/>
        <v/>
      </c>
    </row>
    <row r="3799" spans="1:33" x14ac:dyDescent="0.25">
      <c r="A3799" s="56"/>
      <c r="B3799" s="70"/>
      <c r="C3799" s="76"/>
      <c r="D3799" s="73"/>
      <c r="E3799" s="79"/>
      <c r="F3799" s="56"/>
      <c r="G3799" s="13" t="str">
        <f t="shared" si="833"/>
        <v/>
      </c>
      <c r="H3799" s="56"/>
      <c r="K3799" s="128"/>
      <c r="L3799" s="128"/>
      <c r="M3799" s="128"/>
      <c r="N3799" s="84" t="str">
        <f t="shared" si="834"/>
        <v/>
      </c>
      <c r="O3799" s="128"/>
      <c r="P3799" s="84" t="str">
        <f t="shared" si="835"/>
        <v/>
      </c>
      <c r="Q3799" s="84" t="str">
        <f t="shared" si="832"/>
        <v/>
      </c>
      <c r="R3799" s="84" t="str">
        <f t="shared" si="836"/>
        <v/>
      </c>
      <c r="S3799" s="84" t="str">
        <f t="shared" si="837"/>
        <v/>
      </c>
      <c r="U3799" s="84" t="str">
        <f t="shared" si="838"/>
        <v/>
      </c>
      <c r="W3799" s="108" t="str">
        <f>IF($N3799="", "", SUM($D$11:$D3799))</f>
        <v/>
      </c>
      <c r="X3799" s="111" t="str">
        <f t="shared" si="839"/>
        <v/>
      </c>
      <c r="Y3799" s="114" t="str">
        <f t="shared" si="843"/>
        <v/>
      </c>
      <c r="Z3799" s="111" t="str">
        <f>IF(X3799="", "", X3799-SUM($Z$11:$Z3798))</f>
        <v/>
      </c>
      <c r="AA3799" s="111" t="str">
        <f>IF($Y3799="", "", $Y3799-SUM($AA$11:$AA3798))</f>
        <v/>
      </c>
      <c r="AB3799" s="111" t="str">
        <f t="shared" si="844"/>
        <v/>
      </c>
      <c r="AC3799" s="121" t="str">
        <f t="shared" si="840"/>
        <v/>
      </c>
      <c r="AD3799" s="122" t="str">
        <f t="shared" si="841"/>
        <v/>
      </c>
      <c r="AE3799" s="123" t="str">
        <f t="shared" si="845"/>
        <v/>
      </c>
      <c r="AG3799" s="150" t="str">
        <f t="shared" si="842"/>
        <v/>
      </c>
    </row>
    <row r="3800" spans="1:33" x14ac:dyDescent="0.25">
      <c r="A3800" s="56"/>
      <c r="B3800" s="70"/>
      <c r="C3800" s="76"/>
      <c r="D3800" s="73"/>
      <c r="E3800" s="79"/>
      <c r="F3800" s="56"/>
      <c r="G3800" s="13" t="str">
        <f t="shared" si="833"/>
        <v/>
      </c>
      <c r="H3800" s="56"/>
      <c r="K3800" s="128"/>
      <c r="L3800" s="128"/>
      <c r="M3800" s="128"/>
      <c r="N3800" s="84" t="str">
        <f t="shared" si="834"/>
        <v/>
      </c>
      <c r="O3800" s="128"/>
      <c r="P3800" s="84" t="str">
        <f t="shared" si="835"/>
        <v/>
      </c>
      <c r="Q3800" s="84" t="str">
        <f t="shared" si="832"/>
        <v/>
      </c>
      <c r="R3800" s="84" t="str">
        <f t="shared" si="836"/>
        <v/>
      </c>
      <c r="S3800" s="84" t="str">
        <f t="shared" si="837"/>
        <v/>
      </c>
      <c r="U3800" s="84" t="str">
        <f t="shared" si="838"/>
        <v/>
      </c>
      <c r="W3800" s="108" t="str">
        <f>IF($N3800="", "", SUM($D$11:$D3800))</f>
        <v/>
      </c>
      <c r="X3800" s="111" t="str">
        <f t="shared" si="839"/>
        <v/>
      </c>
      <c r="Y3800" s="114" t="str">
        <f t="shared" si="843"/>
        <v/>
      </c>
      <c r="Z3800" s="111" t="str">
        <f>IF(X3800="", "", X3800-SUM($Z$11:$Z3799))</f>
        <v/>
      </c>
      <c r="AA3800" s="111" t="str">
        <f>IF($Y3800="", "", $Y3800-SUM($AA$11:$AA3799))</f>
        <v/>
      </c>
      <c r="AB3800" s="111" t="str">
        <f t="shared" si="844"/>
        <v/>
      </c>
      <c r="AC3800" s="121" t="str">
        <f t="shared" si="840"/>
        <v/>
      </c>
      <c r="AD3800" s="122" t="str">
        <f t="shared" si="841"/>
        <v/>
      </c>
      <c r="AE3800" s="123" t="str">
        <f t="shared" si="845"/>
        <v/>
      </c>
      <c r="AG3800" s="150" t="str">
        <f t="shared" si="842"/>
        <v/>
      </c>
    </row>
    <row r="3801" spans="1:33" x14ac:dyDescent="0.25">
      <c r="A3801" s="56"/>
      <c r="B3801" s="70"/>
      <c r="C3801" s="76"/>
      <c r="D3801" s="73"/>
      <c r="E3801" s="79"/>
      <c r="F3801" s="56"/>
      <c r="G3801" s="13" t="str">
        <f t="shared" si="833"/>
        <v/>
      </c>
      <c r="H3801" s="56"/>
      <c r="K3801" s="128"/>
      <c r="L3801" s="128"/>
      <c r="M3801" s="128"/>
      <c r="N3801" s="84" t="str">
        <f t="shared" si="834"/>
        <v/>
      </c>
      <c r="O3801" s="128"/>
      <c r="P3801" s="84" t="str">
        <f t="shared" si="835"/>
        <v/>
      </c>
      <c r="Q3801" s="84" t="str">
        <f t="shared" si="832"/>
        <v/>
      </c>
      <c r="R3801" s="84" t="str">
        <f t="shared" si="836"/>
        <v/>
      </c>
      <c r="S3801" s="84" t="str">
        <f t="shared" si="837"/>
        <v/>
      </c>
      <c r="U3801" s="84" t="str">
        <f t="shared" si="838"/>
        <v/>
      </c>
      <c r="W3801" s="108" t="str">
        <f>IF($N3801="", "", SUM($D$11:$D3801))</f>
        <v/>
      </c>
      <c r="X3801" s="111" t="str">
        <f t="shared" si="839"/>
        <v/>
      </c>
      <c r="Y3801" s="114" t="str">
        <f t="shared" si="843"/>
        <v/>
      </c>
      <c r="Z3801" s="111" t="str">
        <f>IF(X3801="", "", X3801-SUM($Z$11:$Z3800))</f>
        <v/>
      </c>
      <c r="AA3801" s="111" t="str">
        <f>IF($Y3801="", "", $Y3801-SUM($AA$11:$AA3800))</f>
        <v/>
      </c>
      <c r="AB3801" s="111" t="str">
        <f t="shared" si="844"/>
        <v/>
      </c>
      <c r="AC3801" s="121" t="str">
        <f t="shared" si="840"/>
        <v/>
      </c>
      <c r="AD3801" s="122" t="str">
        <f t="shared" si="841"/>
        <v/>
      </c>
      <c r="AE3801" s="123" t="str">
        <f t="shared" si="845"/>
        <v/>
      </c>
      <c r="AG3801" s="150" t="str">
        <f t="shared" si="842"/>
        <v/>
      </c>
    </row>
    <row r="3802" spans="1:33" x14ac:dyDescent="0.25">
      <c r="A3802" s="56"/>
      <c r="B3802" s="70"/>
      <c r="C3802" s="76"/>
      <c r="D3802" s="73"/>
      <c r="E3802" s="79"/>
      <c r="F3802" s="56"/>
      <c r="G3802" s="13" t="str">
        <f t="shared" si="833"/>
        <v/>
      </c>
      <c r="H3802" s="56"/>
      <c r="K3802" s="128"/>
      <c r="L3802" s="128"/>
      <c r="M3802" s="128"/>
      <c r="N3802" s="84" t="str">
        <f t="shared" si="834"/>
        <v/>
      </c>
      <c r="O3802" s="128"/>
      <c r="P3802" s="84" t="str">
        <f t="shared" si="835"/>
        <v/>
      </c>
      <c r="Q3802" s="84" t="str">
        <f t="shared" si="832"/>
        <v/>
      </c>
      <c r="R3802" s="84" t="str">
        <f t="shared" si="836"/>
        <v/>
      </c>
      <c r="S3802" s="84" t="str">
        <f t="shared" si="837"/>
        <v/>
      </c>
      <c r="U3802" s="84" t="str">
        <f t="shared" si="838"/>
        <v/>
      </c>
      <c r="W3802" s="108" t="str">
        <f>IF($N3802="", "", SUM($D$11:$D3802))</f>
        <v/>
      </c>
      <c r="X3802" s="111" t="str">
        <f t="shared" si="839"/>
        <v/>
      </c>
      <c r="Y3802" s="114" t="str">
        <f t="shared" si="843"/>
        <v/>
      </c>
      <c r="Z3802" s="111" t="str">
        <f>IF(X3802="", "", X3802-SUM($Z$11:$Z3801))</f>
        <v/>
      </c>
      <c r="AA3802" s="111" t="str">
        <f>IF($Y3802="", "", $Y3802-SUM($AA$11:$AA3801))</f>
        <v/>
      </c>
      <c r="AB3802" s="111" t="str">
        <f t="shared" si="844"/>
        <v/>
      </c>
      <c r="AC3802" s="121" t="str">
        <f t="shared" si="840"/>
        <v/>
      </c>
      <c r="AD3802" s="122" t="str">
        <f t="shared" si="841"/>
        <v/>
      </c>
      <c r="AE3802" s="123" t="str">
        <f t="shared" si="845"/>
        <v/>
      </c>
      <c r="AG3802" s="150" t="str">
        <f t="shared" si="842"/>
        <v/>
      </c>
    </row>
    <row r="3803" spans="1:33" x14ac:dyDescent="0.25">
      <c r="A3803" s="56"/>
      <c r="B3803" s="70"/>
      <c r="C3803" s="76"/>
      <c r="D3803" s="73"/>
      <c r="E3803" s="79"/>
      <c r="F3803" s="56"/>
      <c r="G3803" s="13" t="str">
        <f t="shared" si="833"/>
        <v/>
      </c>
      <c r="H3803" s="56"/>
      <c r="K3803" s="128"/>
      <c r="L3803" s="128"/>
      <c r="M3803" s="128"/>
      <c r="N3803" s="84" t="str">
        <f t="shared" si="834"/>
        <v/>
      </c>
      <c r="O3803" s="128"/>
      <c r="P3803" s="84" t="str">
        <f t="shared" si="835"/>
        <v/>
      </c>
      <c r="Q3803" s="84" t="str">
        <f t="shared" si="832"/>
        <v/>
      </c>
      <c r="R3803" s="84" t="str">
        <f t="shared" si="836"/>
        <v/>
      </c>
      <c r="S3803" s="84" t="str">
        <f t="shared" si="837"/>
        <v/>
      </c>
      <c r="U3803" s="84" t="str">
        <f t="shared" si="838"/>
        <v/>
      </c>
      <c r="W3803" s="108" t="str">
        <f>IF($N3803="", "", SUM($D$11:$D3803))</f>
        <v/>
      </c>
      <c r="X3803" s="111" t="str">
        <f t="shared" si="839"/>
        <v/>
      </c>
      <c r="Y3803" s="114" t="str">
        <f t="shared" si="843"/>
        <v/>
      </c>
      <c r="Z3803" s="111" t="str">
        <f>IF(X3803="", "", X3803-SUM($Z$11:$Z3802))</f>
        <v/>
      </c>
      <c r="AA3803" s="111" t="str">
        <f>IF($Y3803="", "", $Y3803-SUM($AA$11:$AA3802))</f>
        <v/>
      </c>
      <c r="AB3803" s="111" t="str">
        <f t="shared" si="844"/>
        <v/>
      </c>
      <c r="AC3803" s="121" t="str">
        <f t="shared" si="840"/>
        <v/>
      </c>
      <c r="AD3803" s="122" t="str">
        <f t="shared" si="841"/>
        <v/>
      </c>
      <c r="AE3803" s="123" t="str">
        <f t="shared" si="845"/>
        <v/>
      </c>
      <c r="AG3803" s="150" t="str">
        <f t="shared" si="842"/>
        <v/>
      </c>
    </row>
    <row r="3804" spans="1:33" x14ac:dyDescent="0.25">
      <c r="A3804" s="56"/>
      <c r="B3804" s="70"/>
      <c r="C3804" s="76"/>
      <c r="D3804" s="73"/>
      <c r="E3804" s="79"/>
      <c r="F3804" s="56"/>
      <c r="G3804" s="13" t="str">
        <f t="shared" si="833"/>
        <v/>
      </c>
      <c r="H3804" s="56"/>
      <c r="K3804" s="128"/>
      <c r="L3804" s="128"/>
      <c r="M3804" s="128"/>
      <c r="N3804" s="84" t="str">
        <f t="shared" si="834"/>
        <v/>
      </c>
      <c r="O3804" s="128"/>
      <c r="P3804" s="84" t="str">
        <f t="shared" si="835"/>
        <v/>
      </c>
      <c r="Q3804" s="84" t="str">
        <f t="shared" si="832"/>
        <v/>
      </c>
      <c r="R3804" s="84" t="str">
        <f t="shared" si="836"/>
        <v/>
      </c>
      <c r="S3804" s="84" t="str">
        <f t="shared" si="837"/>
        <v/>
      </c>
      <c r="U3804" s="84" t="str">
        <f t="shared" si="838"/>
        <v/>
      </c>
      <c r="W3804" s="108" t="str">
        <f>IF($N3804="", "", SUM($D$11:$D3804))</f>
        <v/>
      </c>
      <c r="X3804" s="111" t="str">
        <f t="shared" si="839"/>
        <v/>
      </c>
      <c r="Y3804" s="114" t="str">
        <f t="shared" si="843"/>
        <v/>
      </c>
      <c r="Z3804" s="111" t="str">
        <f>IF(X3804="", "", X3804-SUM($Z$11:$Z3803))</f>
        <v/>
      </c>
      <c r="AA3804" s="111" t="str">
        <f>IF($Y3804="", "", $Y3804-SUM($AA$11:$AA3803))</f>
        <v/>
      </c>
      <c r="AB3804" s="111" t="str">
        <f t="shared" si="844"/>
        <v/>
      </c>
      <c r="AC3804" s="121" t="str">
        <f t="shared" si="840"/>
        <v/>
      </c>
      <c r="AD3804" s="122" t="str">
        <f t="shared" si="841"/>
        <v/>
      </c>
      <c r="AE3804" s="123" t="str">
        <f t="shared" si="845"/>
        <v/>
      </c>
      <c r="AG3804" s="150" t="str">
        <f t="shared" si="842"/>
        <v/>
      </c>
    </row>
    <row r="3805" spans="1:33" x14ac:dyDescent="0.25">
      <c r="A3805" s="56"/>
      <c r="B3805" s="70"/>
      <c r="C3805" s="76"/>
      <c r="D3805" s="73"/>
      <c r="E3805" s="79"/>
      <c r="F3805" s="56"/>
      <c r="G3805" s="13" t="str">
        <f t="shared" si="833"/>
        <v/>
      </c>
      <c r="H3805" s="56"/>
      <c r="K3805" s="128"/>
      <c r="L3805" s="128"/>
      <c r="M3805" s="128"/>
      <c r="N3805" s="84" t="str">
        <f t="shared" si="834"/>
        <v/>
      </c>
      <c r="O3805" s="128"/>
      <c r="P3805" s="84" t="str">
        <f t="shared" si="835"/>
        <v/>
      </c>
      <c r="Q3805" s="84" t="str">
        <f t="shared" si="832"/>
        <v/>
      </c>
      <c r="R3805" s="84" t="str">
        <f t="shared" si="836"/>
        <v/>
      </c>
      <c r="S3805" s="84" t="str">
        <f t="shared" si="837"/>
        <v/>
      </c>
      <c r="U3805" s="84" t="str">
        <f t="shared" si="838"/>
        <v/>
      </c>
      <c r="W3805" s="108" t="str">
        <f>IF($N3805="", "", SUM($D$11:$D3805))</f>
        <v/>
      </c>
      <c r="X3805" s="111" t="str">
        <f t="shared" si="839"/>
        <v/>
      </c>
      <c r="Y3805" s="114" t="str">
        <f t="shared" si="843"/>
        <v/>
      </c>
      <c r="Z3805" s="111" t="str">
        <f>IF(X3805="", "", X3805-SUM($Z$11:$Z3804))</f>
        <v/>
      </c>
      <c r="AA3805" s="111" t="str">
        <f>IF($Y3805="", "", $Y3805-SUM($AA$11:$AA3804))</f>
        <v/>
      </c>
      <c r="AB3805" s="111" t="str">
        <f t="shared" si="844"/>
        <v/>
      </c>
      <c r="AC3805" s="121" t="str">
        <f t="shared" si="840"/>
        <v/>
      </c>
      <c r="AD3805" s="122" t="str">
        <f t="shared" si="841"/>
        <v/>
      </c>
      <c r="AE3805" s="123" t="str">
        <f t="shared" si="845"/>
        <v/>
      </c>
      <c r="AG3805" s="150" t="str">
        <f t="shared" si="842"/>
        <v/>
      </c>
    </row>
    <row r="3806" spans="1:33" x14ac:dyDescent="0.25">
      <c r="A3806" s="56"/>
      <c r="B3806" s="70"/>
      <c r="C3806" s="76"/>
      <c r="D3806" s="73"/>
      <c r="E3806" s="79"/>
      <c r="F3806" s="56"/>
      <c r="G3806" s="13" t="str">
        <f t="shared" si="833"/>
        <v/>
      </c>
      <c r="H3806" s="56"/>
      <c r="K3806" s="128"/>
      <c r="L3806" s="128"/>
      <c r="M3806" s="128"/>
      <c r="N3806" s="84" t="str">
        <f t="shared" si="834"/>
        <v/>
      </c>
      <c r="O3806" s="128"/>
      <c r="P3806" s="84" t="str">
        <f t="shared" si="835"/>
        <v/>
      </c>
      <c r="Q3806" s="84" t="str">
        <f t="shared" si="832"/>
        <v/>
      </c>
      <c r="R3806" s="84" t="str">
        <f t="shared" si="836"/>
        <v/>
      </c>
      <c r="S3806" s="84" t="str">
        <f t="shared" si="837"/>
        <v/>
      </c>
      <c r="U3806" s="84" t="str">
        <f t="shared" si="838"/>
        <v/>
      </c>
      <c r="W3806" s="108" t="str">
        <f>IF($N3806="", "", SUM($D$11:$D3806))</f>
        <v/>
      </c>
      <c r="X3806" s="111" t="str">
        <f t="shared" si="839"/>
        <v/>
      </c>
      <c r="Y3806" s="114" t="str">
        <f t="shared" si="843"/>
        <v/>
      </c>
      <c r="Z3806" s="111" t="str">
        <f>IF(X3806="", "", X3806-SUM($Z$11:$Z3805))</f>
        <v/>
      </c>
      <c r="AA3806" s="111" t="str">
        <f>IF($Y3806="", "", $Y3806-SUM($AA$11:$AA3805))</f>
        <v/>
      </c>
      <c r="AB3806" s="111" t="str">
        <f t="shared" si="844"/>
        <v/>
      </c>
      <c r="AC3806" s="121" t="str">
        <f t="shared" si="840"/>
        <v/>
      </c>
      <c r="AD3806" s="122" t="str">
        <f t="shared" si="841"/>
        <v/>
      </c>
      <c r="AE3806" s="123" t="str">
        <f t="shared" si="845"/>
        <v/>
      </c>
      <c r="AG3806" s="150" t="str">
        <f t="shared" si="842"/>
        <v/>
      </c>
    </row>
    <row r="3807" spans="1:33" x14ac:dyDescent="0.25">
      <c r="A3807" s="56"/>
      <c r="B3807" s="70"/>
      <c r="C3807" s="76"/>
      <c r="D3807" s="73"/>
      <c r="E3807" s="79"/>
      <c r="F3807" s="56"/>
      <c r="G3807" s="13" t="str">
        <f t="shared" si="833"/>
        <v/>
      </c>
      <c r="H3807" s="56"/>
      <c r="K3807" s="128"/>
      <c r="L3807" s="128"/>
      <c r="M3807" s="128"/>
      <c r="N3807" s="84" t="str">
        <f t="shared" si="834"/>
        <v/>
      </c>
      <c r="O3807" s="128"/>
      <c r="P3807" s="84" t="str">
        <f t="shared" si="835"/>
        <v/>
      </c>
      <c r="Q3807" s="84" t="str">
        <f t="shared" si="832"/>
        <v/>
      </c>
      <c r="R3807" s="84" t="str">
        <f t="shared" si="836"/>
        <v/>
      </c>
      <c r="S3807" s="84" t="str">
        <f t="shared" si="837"/>
        <v/>
      </c>
      <c r="U3807" s="84" t="str">
        <f t="shared" si="838"/>
        <v/>
      </c>
      <c r="W3807" s="108" t="str">
        <f>IF($N3807="", "", SUM($D$11:$D3807))</f>
        <v/>
      </c>
      <c r="X3807" s="111" t="str">
        <f t="shared" si="839"/>
        <v/>
      </c>
      <c r="Y3807" s="114" t="str">
        <f t="shared" si="843"/>
        <v/>
      </c>
      <c r="Z3807" s="111" t="str">
        <f>IF(X3807="", "", X3807-SUM($Z$11:$Z3806))</f>
        <v/>
      </c>
      <c r="AA3807" s="111" t="str">
        <f>IF($Y3807="", "", $Y3807-SUM($AA$11:$AA3806))</f>
        <v/>
      </c>
      <c r="AB3807" s="111" t="str">
        <f t="shared" si="844"/>
        <v/>
      </c>
      <c r="AC3807" s="121" t="str">
        <f t="shared" si="840"/>
        <v/>
      </c>
      <c r="AD3807" s="122" t="str">
        <f t="shared" si="841"/>
        <v/>
      </c>
      <c r="AE3807" s="123" t="str">
        <f t="shared" si="845"/>
        <v/>
      </c>
      <c r="AG3807" s="150" t="str">
        <f t="shared" si="842"/>
        <v/>
      </c>
    </row>
    <row r="3808" spans="1:33" x14ac:dyDescent="0.25">
      <c r="A3808" s="56"/>
      <c r="B3808" s="70"/>
      <c r="C3808" s="76"/>
      <c r="D3808" s="73"/>
      <c r="E3808" s="79"/>
      <c r="F3808" s="56"/>
      <c r="G3808" s="13" t="str">
        <f t="shared" si="833"/>
        <v/>
      </c>
      <c r="H3808" s="56"/>
      <c r="K3808" s="128"/>
      <c r="L3808" s="128"/>
      <c r="M3808" s="128"/>
      <c r="N3808" s="84" t="str">
        <f t="shared" si="834"/>
        <v/>
      </c>
      <c r="O3808" s="128"/>
      <c r="P3808" s="84" t="str">
        <f t="shared" si="835"/>
        <v/>
      </c>
      <c r="Q3808" s="84" t="str">
        <f t="shared" si="832"/>
        <v/>
      </c>
      <c r="R3808" s="84" t="str">
        <f t="shared" si="836"/>
        <v/>
      </c>
      <c r="S3808" s="84" t="str">
        <f t="shared" si="837"/>
        <v/>
      </c>
      <c r="U3808" s="84" t="str">
        <f t="shared" si="838"/>
        <v/>
      </c>
      <c r="W3808" s="108" t="str">
        <f>IF($N3808="", "", SUM($D$11:$D3808))</f>
        <v/>
      </c>
      <c r="X3808" s="111" t="str">
        <f t="shared" si="839"/>
        <v/>
      </c>
      <c r="Y3808" s="114" t="str">
        <f t="shared" si="843"/>
        <v/>
      </c>
      <c r="Z3808" s="111" t="str">
        <f>IF(X3808="", "", X3808-SUM($Z$11:$Z3807))</f>
        <v/>
      </c>
      <c r="AA3808" s="111" t="str">
        <f>IF($Y3808="", "", $Y3808-SUM($AA$11:$AA3807))</f>
        <v/>
      </c>
      <c r="AB3808" s="111" t="str">
        <f t="shared" si="844"/>
        <v/>
      </c>
      <c r="AC3808" s="121" t="str">
        <f t="shared" si="840"/>
        <v/>
      </c>
      <c r="AD3808" s="122" t="str">
        <f t="shared" si="841"/>
        <v/>
      </c>
      <c r="AE3808" s="123" t="str">
        <f t="shared" si="845"/>
        <v/>
      </c>
      <c r="AG3808" s="150" t="str">
        <f t="shared" si="842"/>
        <v/>
      </c>
    </row>
    <row r="3809" spans="1:33" x14ac:dyDescent="0.25">
      <c r="A3809" s="56"/>
      <c r="B3809" s="70"/>
      <c r="C3809" s="76"/>
      <c r="D3809" s="73"/>
      <c r="E3809" s="79"/>
      <c r="F3809" s="56"/>
      <c r="G3809" s="13" t="str">
        <f t="shared" si="833"/>
        <v/>
      </c>
      <c r="H3809" s="56"/>
      <c r="K3809" s="128"/>
      <c r="L3809" s="128"/>
      <c r="M3809" s="128"/>
      <c r="N3809" s="84" t="str">
        <f t="shared" si="834"/>
        <v/>
      </c>
      <c r="O3809" s="128"/>
      <c r="P3809" s="84" t="str">
        <f t="shared" si="835"/>
        <v/>
      </c>
      <c r="Q3809" s="84" t="str">
        <f t="shared" si="832"/>
        <v/>
      </c>
      <c r="R3809" s="84" t="str">
        <f t="shared" si="836"/>
        <v/>
      </c>
      <c r="S3809" s="84" t="str">
        <f t="shared" si="837"/>
        <v/>
      </c>
      <c r="U3809" s="84" t="str">
        <f t="shared" si="838"/>
        <v/>
      </c>
      <c r="W3809" s="108" t="str">
        <f>IF($N3809="", "", SUM($D$11:$D3809))</f>
        <v/>
      </c>
      <c r="X3809" s="111" t="str">
        <f t="shared" si="839"/>
        <v/>
      </c>
      <c r="Y3809" s="114" t="str">
        <f t="shared" si="843"/>
        <v/>
      </c>
      <c r="Z3809" s="111" t="str">
        <f>IF(X3809="", "", X3809-SUM($Z$11:$Z3808))</f>
        <v/>
      </c>
      <c r="AA3809" s="111" t="str">
        <f>IF($Y3809="", "", $Y3809-SUM($AA$11:$AA3808))</f>
        <v/>
      </c>
      <c r="AB3809" s="111" t="str">
        <f t="shared" si="844"/>
        <v/>
      </c>
      <c r="AC3809" s="121" t="str">
        <f t="shared" si="840"/>
        <v/>
      </c>
      <c r="AD3809" s="122" t="str">
        <f t="shared" si="841"/>
        <v/>
      </c>
      <c r="AE3809" s="123" t="str">
        <f t="shared" si="845"/>
        <v/>
      </c>
      <c r="AG3809" s="150" t="str">
        <f t="shared" si="842"/>
        <v/>
      </c>
    </row>
    <row r="3810" spans="1:33" x14ac:dyDescent="0.25">
      <c r="A3810" s="56"/>
      <c r="B3810" s="70"/>
      <c r="C3810" s="76"/>
      <c r="D3810" s="73"/>
      <c r="E3810" s="79"/>
      <c r="F3810" s="56"/>
      <c r="G3810" s="13" t="str">
        <f t="shared" si="833"/>
        <v/>
      </c>
      <c r="H3810" s="56"/>
      <c r="K3810" s="128"/>
      <c r="L3810" s="128"/>
      <c r="M3810" s="128"/>
      <c r="N3810" s="84" t="str">
        <f t="shared" si="834"/>
        <v/>
      </c>
      <c r="O3810" s="128"/>
      <c r="P3810" s="84" t="str">
        <f t="shared" si="835"/>
        <v/>
      </c>
      <c r="Q3810" s="84" t="str">
        <f t="shared" si="832"/>
        <v/>
      </c>
      <c r="R3810" s="84" t="str">
        <f t="shared" si="836"/>
        <v/>
      </c>
      <c r="S3810" s="84" t="str">
        <f t="shared" si="837"/>
        <v/>
      </c>
      <c r="U3810" s="84" t="str">
        <f t="shared" si="838"/>
        <v/>
      </c>
      <c r="W3810" s="108" t="str">
        <f>IF($N3810="", "", SUM($D$11:$D3810))</f>
        <v/>
      </c>
      <c r="X3810" s="111" t="str">
        <f t="shared" si="839"/>
        <v/>
      </c>
      <c r="Y3810" s="114" t="str">
        <f t="shared" si="843"/>
        <v/>
      </c>
      <c r="Z3810" s="111" t="str">
        <f>IF(X3810="", "", X3810-SUM($Z$11:$Z3809))</f>
        <v/>
      </c>
      <c r="AA3810" s="111" t="str">
        <f>IF($Y3810="", "", $Y3810-SUM($AA$11:$AA3809))</f>
        <v/>
      </c>
      <c r="AB3810" s="111" t="str">
        <f t="shared" si="844"/>
        <v/>
      </c>
      <c r="AC3810" s="121" t="str">
        <f t="shared" si="840"/>
        <v/>
      </c>
      <c r="AD3810" s="122" t="str">
        <f t="shared" si="841"/>
        <v/>
      </c>
      <c r="AE3810" s="123" t="str">
        <f t="shared" si="845"/>
        <v/>
      </c>
      <c r="AG3810" s="150" t="str">
        <f t="shared" si="842"/>
        <v/>
      </c>
    </row>
    <row r="3811" spans="1:33" x14ac:dyDescent="0.25">
      <c r="A3811" s="56"/>
      <c r="B3811" s="70"/>
      <c r="C3811" s="76"/>
      <c r="D3811" s="73"/>
      <c r="E3811" s="79"/>
      <c r="F3811" s="56"/>
      <c r="G3811" s="13" t="str">
        <f t="shared" si="833"/>
        <v/>
      </c>
      <c r="H3811" s="56"/>
      <c r="K3811" s="128"/>
      <c r="L3811" s="128"/>
      <c r="M3811" s="128"/>
      <c r="N3811" s="84" t="str">
        <f t="shared" si="834"/>
        <v/>
      </c>
      <c r="O3811" s="128"/>
      <c r="P3811" s="84" t="str">
        <f t="shared" si="835"/>
        <v/>
      </c>
      <c r="Q3811" s="84" t="str">
        <f t="shared" si="832"/>
        <v/>
      </c>
      <c r="R3811" s="84" t="str">
        <f t="shared" si="836"/>
        <v/>
      </c>
      <c r="S3811" s="84" t="str">
        <f t="shared" si="837"/>
        <v/>
      </c>
      <c r="U3811" s="84" t="str">
        <f t="shared" si="838"/>
        <v/>
      </c>
      <c r="W3811" s="108" t="str">
        <f>IF($N3811="", "", SUM($D$11:$D3811))</f>
        <v/>
      </c>
      <c r="X3811" s="111" t="str">
        <f t="shared" si="839"/>
        <v/>
      </c>
      <c r="Y3811" s="114" t="str">
        <f t="shared" si="843"/>
        <v/>
      </c>
      <c r="Z3811" s="111" t="str">
        <f>IF(X3811="", "", X3811-SUM($Z$11:$Z3810))</f>
        <v/>
      </c>
      <c r="AA3811" s="111" t="str">
        <f>IF($Y3811="", "", $Y3811-SUM($AA$11:$AA3810))</f>
        <v/>
      </c>
      <c r="AB3811" s="111" t="str">
        <f t="shared" si="844"/>
        <v/>
      </c>
      <c r="AC3811" s="121" t="str">
        <f t="shared" si="840"/>
        <v/>
      </c>
      <c r="AD3811" s="122" t="str">
        <f t="shared" si="841"/>
        <v/>
      </c>
      <c r="AE3811" s="123" t="str">
        <f t="shared" si="845"/>
        <v/>
      </c>
      <c r="AG3811" s="150" t="str">
        <f t="shared" si="842"/>
        <v/>
      </c>
    </row>
    <row r="3812" spans="1:33" x14ac:dyDescent="0.25">
      <c r="A3812" s="56"/>
      <c r="B3812" s="70"/>
      <c r="C3812" s="76"/>
      <c r="D3812" s="73"/>
      <c r="E3812" s="79"/>
      <c r="F3812" s="56"/>
      <c r="G3812" s="13" t="str">
        <f t="shared" si="833"/>
        <v/>
      </c>
      <c r="H3812" s="56"/>
      <c r="K3812" s="128"/>
      <c r="L3812" s="128"/>
      <c r="M3812" s="128"/>
      <c r="N3812" s="84" t="str">
        <f t="shared" si="834"/>
        <v/>
      </c>
      <c r="O3812" s="128"/>
      <c r="P3812" s="84" t="str">
        <f t="shared" si="835"/>
        <v/>
      </c>
      <c r="Q3812" s="84" t="str">
        <f t="shared" si="832"/>
        <v/>
      </c>
      <c r="R3812" s="84" t="str">
        <f t="shared" si="836"/>
        <v/>
      </c>
      <c r="S3812" s="84" t="str">
        <f t="shared" si="837"/>
        <v/>
      </c>
      <c r="U3812" s="84" t="str">
        <f t="shared" si="838"/>
        <v/>
      </c>
      <c r="W3812" s="108" t="str">
        <f>IF($N3812="", "", SUM($D$11:$D3812))</f>
        <v/>
      </c>
      <c r="X3812" s="111" t="str">
        <f t="shared" si="839"/>
        <v/>
      </c>
      <c r="Y3812" s="114" t="str">
        <f t="shared" si="843"/>
        <v/>
      </c>
      <c r="Z3812" s="111" t="str">
        <f>IF(X3812="", "", X3812-SUM($Z$11:$Z3811))</f>
        <v/>
      </c>
      <c r="AA3812" s="111" t="str">
        <f>IF($Y3812="", "", $Y3812-SUM($AA$11:$AA3811))</f>
        <v/>
      </c>
      <c r="AB3812" s="111" t="str">
        <f t="shared" si="844"/>
        <v/>
      </c>
      <c r="AC3812" s="121" t="str">
        <f t="shared" si="840"/>
        <v/>
      </c>
      <c r="AD3812" s="122" t="str">
        <f t="shared" si="841"/>
        <v/>
      </c>
      <c r="AE3812" s="123" t="str">
        <f t="shared" si="845"/>
        <v/>
      </c>
      <c r="AG3812" s="150" t="str">
        <f t="shared" si="842"/>
        <v/>
      </c>
    </row>
    <row r="3813" spans="1:33" x14ac:dyDescent="0.25">
      <c r="A3813" s="56"/>
      <c r="B3813" s="70"/>
      <c r="C3813" s="76"/>
      <c r="D3813" s="73"/>
      <c r="E3813" s="79"/>
      <c r="F3813" s="56"/>
      <c r="G3813" s="13" t="str">
        <f t="shared" si="833"/>
        <v/>
      </c>
      <c r="H3813" s="56"/>
      <c r="K3813" s="128"/>
      <c r="L3813" s="128"/>
      <c r="M3813" s="128"/>
      <c r="N3813" s="84" t="str">
        <f t="shared" si="834"/>
        <v/>
      </c>
      <c r="O3813" s="128"/>
      <c r="P3813" s="84" t="str">
        <f t="shared" si="835"/>
        <v/>
      </c>
      <c r="Q3813" s="84" t="str">
        <f t="shared" si="832"/>
        <v/>
      </c>
      <c r="R3813" s="84" t="str">
        <f t="shared" si="836"/>
        <v/>
      </c>
      <c r="S3813" s="84" t="str">
        <f t="shared" si="837"/>
        <v/>
      </c>
      <c r="U3813" s="84" t="str">
        <f t="shared" si="838"/>
        <v/>
      </c>
      <c r="W3813" s="108" t="str">
        <f>IF($N3813="", "", SUM($D$11:$D3813))</f>
        <v/>
      </c>
      <c r="X3813" s="111" t="str">
        <f t="shared" si="839"/>
        <v/>
      </c>
      <c r="Y3813" s="114" t="str">
        <f t="shared" si="843"/>
        <v/>
      </c>
      <c r="Z3813" s="111" t="str">
        <f>IF(X3813="", "", X3813-SUM($Z$11:$Z3812))</f>
        <v/>
      </c>
      <c r="AA3813" s="111" t="str">
        <f>IF($Y3813="", "", $Y3813-SUM($AA$11:$AA3812))</f>
        <v/>
      </c>
      <c r="AB3813" s="111" t="str">
        <f t="shared" si="844"/>
        <v/>
      </c>
      <c r="AC3813" s="121" t="str">
        <f t="shared" si="840"/>
        <v/>
      </c>
      <c r="AD3813" s="122" t="str">
        <f t="shared" si="841"/>
        <v/>
      </c>
      <c r="AE3813" s="123" t="str">
        <f t="shared" si="845"/>
        <v/>
      </c>
      <c r="AG3813" s="150" t="str">
        <f t="shared" si="842"/>
        <v/>
      </c>
    </row>
    <row r="3814" spans="1:33" x14ac:dyDescent="0.25">
      <c r="A3814" s="56"/>
      <c r="B3814" s="70"/>
      <c r="C3814" s="76"/>
      <c r="D3814" s="73"/>
      <c r="E3814" s="79"/>
      <c r="F3814" s="56"/>
      <c r="G3814" s="13" t="str">
        <f t="shared" si="833"/>
        <v/>
      </c>
      <c r="H3814" s="56"/>
      <c r="K3814" s="128"/>
      <c r="L3814" s="128"/>
      <c r="M3814" s="128"/>
      <c r="N3814" s="84" t="str">
        <f t="shared" si="834"/>
        <v/>
      </c>
      <c r="O3814" s="128"/>
      <c r="P3814" s="84" t="str">
        <f t="shared" si="835"/>
        <v/>
      </c>
      <c r="Q3814" s="84" t="str">
        <f t="shared" si="832"/>
        <v/>
      </c>
      <c r="R3814" s="84" t="str">
        <f t="shared" si="836"/>
        <v/>
      </c>
      <c r="S3814" s="84" t="str">
        <f t="shared" si="837"/>
        <v/>
      </c>
      <c r="U3814" s="84" t="str">
        <f t="shared" si="838"/>
        <v/>
      </c>
      <c r="W3814" s="108" t="str">
        <f>IF($N3814="", "", SUM($D$11:$D3814))</f>
        <v/>
      </c>
      <c r="X3814" s="111" t="str">
        <f t="shared" si="839"/>
        <v/>
      </c>
      <c r="Y3814" s="114" t="str">
        <f t="shared" si="843"/>
        <v/>
      </c>
      <c r="Z3814" s="111" t="str">
        <f>IF(X3814="", "", X3814-SUM($Z$11:$Z3813))</f>
        <v/>
      </c>
      <c r="AA3814" s="111" t="str">
        <f>IF($Y3814="", "", $Y3814-SUM($AA$11:$AA3813))</f>
        <v/>
      </c>
      <c r="AB3814" s="111" t="str">
        <f t="shared" si="844"/>
        <v/>
      </c>
      <c r="AC3814" s="121" t="str">
        <f t="shared" si="840"/>
        <v/>
      </c>
      <c r="AD3814" s="122" t="str">
        <f t="shared" si="841"/>
        <v/>
      </c>
      <c r="AE3814" s="123" t="str">
        <f t="shared" si="845"/>
        <v/>
      </c>
      <c r="AG3814" s="150" t="str">
        <f t="shared" si="842"/>
        <v/>
      </c>
    </row>
    <row r="3815" spans="1:33" x14ac:dyDescent="0.25">
      <c r="A3815" s="56"/>
      <c r="B3815" s="70"/>
      <c r="C3815" s="76"/>
      <c r="D3815" s="73"/>
      <c r="E3815" s="79"/>
      <c r="F3815" s="56"/>
      <c r="G3815" s="13" t="str">
        <f t="shared" si="833"/>
        <v/>
      </c>
      <c r="H3815" s="56"/>
      <c r="K3815" s="128"/>
      <c r="L3815" s="128"/>
      <c r="M3815" s="128"/>
      <c r="N3815" s="84" t="str">
        <f t="shared" si="834"/>
        <v/>
      </c>
      <c r="O3815" s="128"/>
      <c r="P3815" s="84" t="str">
        <f t="shared" si="835"/>
        <v/>
      </c>
      <c r="Q3815" s="84" t="str">
        <f t="shared" si="832"/>
        <v/>
      </c>
      <c r="R3815" s="84" t="str">
        <f t="shared" si="836"/>
        <v/>
      </c>
      <c r="S3815" s="84" t="str">
        <f t="shared" si="837"/>
        <v/>
      </c>
      <c r="U3815" s="84" t="str">
        <f t="shared" si="838"/>
        <v/>
      </c>
      <c r="W3815" s="108" t="str">
        <f>IF($N3815="", "", SUM($D$11:$D3815))</f>
        <v/>
      </c>
      <c r="X3815" s="111" t="str">
        <f t="shared" si="839"/>
        <v/>
      </c>
      <c r="Y3815" s="114" t="str">
        <f t="shared" si="843"/>
        <v/>
      </c>
      <c r="Z3815" s="111" t="str">
        <f>IF(X3815="", "", X3815-SUM($Z$11:$Z3814))</f>
        <v/>
      </c>
      <c r="AA3815" s="111" t="str">
        <f>IF($Y3815="", "", $Y3815-SUM($AA$11:$AA3814))</f>
        <v/>
      </c>
      <c r="AB3815" s="111" t="str">
        <f t="shared" si="844"/>
        <v/>
      </c>
      <c r="AC3815" s="121" t="str">
        <f t="shared" si="840"/>
        <v/>
      </c>
      <c r="AD3815" s="122" t="str">
        <f t="shared" si="841"/>
        <v/>
      </c>
      <c r="AE3815" s="123" t="str">
        <f t="shared" si="845"/>
        <v/>
      </c>
      <c r="AG3815" s="150" t="str">
        <f t="shared" si="842"/>
        <v/>
      </c>
    </row>
    <row r="3816" spans="1:33" x14ac:dyDescent="0.25">
      <c r="A3816" s="56"/>
      <c r="B3816" s="70"/>
      <c r="C3816" s="76"/>
      <c r="D3816" s="73"/>
      <c r="E3816" s="79"/>
      <c r="F3816" s="56"/>
      <c r="G3816" s="13" t="str">
        <f t="shared" si="833"/>
        <v/>
      </c>
      <c r="H3816" s="56"/>
      <c r="K3816" s="128"/>
      <c r="L3816" s="128"/>
      <c r="M3816" s="128"/>
      <c r="N3816" s="84" t="str">
        <f t="shared" si="834"/>
        <v/>
      </c>
      <c r="O3816" s="128"/>
      <c r="P3816" s="84" t="str">
        <f t="shared" si="835"/>
        <v/>
      </c>
      <c r="Q3816" s="84" t="str">
        <f t="shared" si="832"/>
        <v/>
      </c>
      <c r="R3816" s="84" t="str">
        <f t="shared" si="836"/>
        <v/>
      </c>
      <c r="S3816" s="84" t="str">
        <f t="shared" si="837"/>
        <v/>
      </c>
      <c r="U3816" s="84" t="str">
        <f t="shared" si="838"/>
        <v/>
      </c>
      <c r="W3816" s="108" t="str">
        <f>IF($N3816="", "", SUM($D$11:$D3816))</f>
        <v/>
      </c>
      <c r="X3816" s="111" t="str">
        <f t="shared" si="839"/>
        <v/>
      </c>
      <c r="Y3816" s="114" t="str">
        <f t="shared" si="843"/>
        <v/>
      </c>
      <c r="Z3816" s="111" t="str">
        <f>IF(X3816="", "", X3816-SUM($Z$11:$Z3815))</f>
        <v/>
      </c>
      <c r="AA3816" s="111" t="str">
        <f>IF($Y3816="", "", $Y3816-SUM($AA$11:$AA3815))</f>
        <v/>
      </c>
      <c r="AB3816" s="111" t="str">
        <f t="shared" si="844"/>
        <v/>
      </c>
      <c r="AC3816" s="121" t="str">
        <f t="shared" si="840"/>
        <v/>
      </c>
      <c r="AD3816" s="122" t="str">
        <f t="shared" si="841"/>
        <v/>
      </c>
      <c r="AE3816" s="123" t="str">
        <f t="shared" si="845"/>
        <v/>
      </c>
      <c r="AG3816" s="150" t="str">
        <f t="shared" si="842"/>
        <v/>
      </c>
    </row>
    <row r="3817" spans="1:33" x14ac:dyDescent="0.25">
      <c r="A3817" s="56"/>
      <c r="B3817" s="70"/>
      <c r="C3817" s="76"/>
      <c r="D3817" s="73"/>
      <c r="E3817" s="79"/>
      <c r="F3817" s="56"/>
      <c r="G3817" s="13" t="str">
        <f t="shared" si="833"/>
        <v/>
      </c>
      <c r="H3817" s="56"/>
      <c r="K3817" s="128"/>
      <c r="L3817" s="128"/>
      <c r="M3817" s="128"/>
      <c r="N3817" s="84" t="str">
        <f t="shared" si="834"/>
        <v/>
      </c>
      <c r="O3817" s="128"/>
      <c r="P3817" s="84" t="str">
        <f t="shared" si="835"/>
        <v/>
      </c>
      <c r="Q3817" s="84" t="str">
        <f t="shared" si="832"/>
        <v/>
      </c>
      <c r="R3817" s="84" t="str">
        <f t="shared" si="836"/>
        <v/>
      </c>
      <c r="S3817" s="84" t="str">
        <f t="shared" si="837"/>
        <v/>
      </c>
      <c r="U3817" s="84" t="str">
        <f t="shared" si="838"/>
        <v/>
      </c>
      <c r="W3817" s="108" t="str">
        <f>IF($N3817="", "", SUM($D$11:$D3817))</f>
        <v/>
      </c>
      <c r="X3817" s="111" t="str">
        <f t="shared" si="839"/>
        <v/>
      </c>
      <c r="Y3817" s="114" t="str">
        <f t="shared" si="843"/>
        <v/>
      </c>
      <c r="Z3817" s="111" t="str">
        <f>IF(X3817="", "", X3817-SUM($Z$11:$Z3816))</f>
        <v/>
      </c>
      <c r="AA3817" s="111" t="str">
        <f>IF($Y3817="", "", $Y3817-SUM($AA$11:$AA3816))</f>
        <v/>
      </c>
      <c r="AB3817" s="111" t="str">
        <f t="shared" si="844"/>
        <v/>
      </c>
      <c r="AC3817" s="121" t="str">
        <f t="shared" si="840"/>
        <v/>
      </c>
      <c r="AD3817" s="122" t="str">
        <f t="shared" si="841"/>
        <v/>
      </c>
      <c r="AE3817" s="123" t="str">
        <f t="shared" si="845"/>
        <v/>
      </c>
      <c r="AG3817" s="150" t="str">
        <f t="shared" si="842"/>
        <v/>
      </c>
    </row>
    <row r="3818" spans="1:33" x14ac:dyDescent="0.25">
      <c r="A3818" s="56"/>
      <c r="B3818" s="70"/>
      <c r="C3818" s="76"/>
      <c r="D3818" s="73"/>
      <c r="E3818" s="79"/>
      <c r="F3818" s="56"/>
      <c r="G3818" s="13" t="str">
        <f t="shared" si="833"/>
        <v/>
      </c>
      <c r="H3818" s="56"/>
      <c r="K3818" s="128"/>
      <c r="L3818" s="128"/>
      <c r="M3818" s="128"/>
      <c r="N3818" s="84" t="str">
        <f t="shared" si="834"/>
        <v/>
      </c>
      <c r="O3818" s="128"/>
      <c r="P3818" s="84" t="str">
        <f t="shared" si="835"/>
        <v/>
      </c>
      <c r="Q3818" s="84" t="str">
        <f t="shared" si="832"/>
        <v/>
      </c>
      <c r="R3818" s="84" t="str">
        <f t="shared" si="836"/>
        <v/>
      </c>
      <c r="S3818" s="84" t="str">
        <f t="shared" si="837"/>
        <v/>
      </c>
      <c r="U3818" s="84" t="str">
        <f t="shared" si="838"/>
        <v/>
      </c>
      <c r="W3818" s="108" t="str">
        <f>IF($N3818="", "", SUM($D$11:$D3818))</f>
        <v/>
      </c>
      <c r="X3818" s="111" t="str">
        <f t="shared" si="839"/>
        <v/>
      </c>
      <c r="Y3818" s="114" t="str">
        <f t="shared" si="843"/>
        <v/>
      </c>
      <c r="Z3818" s="111" t="str">
        <f>IF(X3818="", "", X3818-SUM($Z$11:$Z3817))</f>
        <v/>
      </c>
      <c r="AA3818" s="111" t="str">
        <f>IF($Y3818="", "", $Y3818-SUM($AA$11:$AA3817))</f>
        <v/>
      </c>
      <c r="AB3818" s="111" t="str">
        <f t="shared" si="844"/>
        <v/>
      </c>
      <c r="AC3818" s="121" t="str">
        <f t="shared" si="840"/>
        <v/>
      </c>
      <c r="AD3818" s="122" t="str">
        <f t="shared" si="841"/>
        <v/>
      </c>
      <c r="AE3818" s="123" t="str">
        <f t="shared" si="845"/>
        <v/>
      </c>
      <c r="AG3818" s="150" t="str">
        <f t="shared" si="842"/>
        <v/>
      </c>
    </row>
    <row r="3819" spans="1:33" x14ac:dyDescent="0.25">
      <c r="A3819" s="56"/>
      <c r="B3819" s="70"/>
      <c r="C3819" s="76"/>
      <c r="D3819" s="73"/>
      <c r="E3819" s="79"/>
      <c r="F3819" s="56"/>
      <c r="G3819" s="13" t="str">
        <f t="shared" si="833"/>
        <v/>
      </c>
      <c r="H3819" s="56"/>
      <c r="K3819" s="128"/>
      <c r="L3819" s="128"/>
      <c r="M3819" s="128"/>
      <c r="N3819" s="84" t="str">
        <f t="shared" si="834"/>
        <v/>
      </c>
      <c r="O3819" s="128"/>
      <c r="P3819" s="84" t="str">
        <f t="shared" si="835"/>
        <v/>
      </c>
      <c r="Q3819" s="84" t="str">
        <f t="shared" si="832"/>
        <v/>
      </c>
      <c r="R3819" s="84" t="str">
        <f t="shared" si="836"/>
        <v/>
      </c>
      <c r="S3819" s="84" t="str">
        <f t="shared" si="837"/>
        <v/>
      </c>
      <c r="U3819" s="84" t="str">
        <f t="shared" si="838"/>
        <v/>
      </c>
      <c r="W3819" s="108" t="str">
        <f>IF($N3819="", "", SUM($D$11:$D3819))</f>
        <v/>
      </c>
      <c r="X3819" s="111" t="str">
        <f t="shared" si="839"/>
        <v/>
      </c>
      <c r="Y3819" s="114" t="str">
        <f t="shared" si="843"/>
        <v/>
      </c>
      <c r="Z3819" s="111" t="str">
        <f>IF(X3819="", "", X3819-SUM($Z$11:$Z3818))</f>
        <v/>
      </c>
      <c r="AA3819" s="111" t="str">
        <f>IF($Y3819="", "", $Y3819-SUM($AA$11:$AA3818))</f>
        <v/>
      </c>
      <c r="AB3819" s="111" t="str">
        <f t="shared" si="844"/>
        <v/>
      </c>
      <c r="AC3819" s="121" t="str">
        <f t="shared" si="840"/>
        <v/>
      </c>
      <c r="AD3819" s="122" t="str">
        <f t="shared" si="841"/>
        <v/>
      </c>
      <c r="AE3819" s="123" t="str">
        <f t="shared" si="845"/>
        <v/>
      </c>
      <c r="AG3819" s="150" t="str">
        <f t="shared" si="842"/>
        <v/>
      </c>
    </row>
    <row r="3820" spans="1:33" x14ac:dyDescent="0.25">
      <c r="A3820" s="56"/>
      <c r="B3820" s="70"/>
      <c r="C3820" s="76"/>
      <c r="D3820" s="73"/>
      <c r="E3820" s="79"/>
      <c r="F3820" s="56"/>
      <c r="G3820" s="13" t="str">
        <f t="shared" si="833"/>
        <v/>
      </c>
      <c r="H3820" s="56"/>
      <c r="K3820" s="128"/>
      <c r="L3820" s="128"/>
      <c r="M3820" s="128"/>
      <c r="N3820" s="84" t="str">
        <f t="shared" si="834"/>
        <v/>
      </c>
      <c r="O3820" s="128"/>
      <c r="P3820" s="84" t="str">
        <f t="shared" si="835"/>
        <v/>
      </c>
      <c r="Q3820" s="84" t="str">
        <f t="shared" si="832"/>
        <v/>
      </c>
      <c r="R3820" s="84" t="str">
        <f t="shared" si="836"/>
        <v/>
      </c>
      <c r="S3820" s="84" t="str">
        <f t="shared" si="837"/>
        <v/>
      </c>
      <c r="U3820" s="84" t="str">
        <f t="shared" si="838"/>
        <v/>
      </c>
      <c r="W3820" s="108" t="str">
        <f>IF($N3820="", "", SUM($D$11:$D3820))</f>
        <v/>
      </c>
      <c r="X3820" s="111" t="str">
        <f t="shared" si="839"/>
        <v/>
      </c>
      <c r="Y3820" s="114" t="str">
        <f t="shared" si="843"/>
        <v/>
      </c>
      <c r="Z3820" s="111" t="str">
        <f>IF(X3820="", "", X3820-SUM($Z$11:$Z3819))</f>
        <v/>
      </c>
      <c r="AA3820" s="111" t="str">
        <f>IF($Y3820="", "", $Y3820-SUM($AA$11:$AA3819))</f>
        <v/>
      </c>
      <c r="AB3820" s="111" t="str">
        <f t="shared" si="844"/>
        <v/>
      </c>
      <c r="AC3820" s="121" t="str">
        <f t="shared" si="840"/>
        <v/>
      </c>
      <c r="AD3820" s="122" t="str">
        <f t="shared" si="841"/>
        <v/>
      </c>
      <c r="AE3820" s="123" t="str">
        <f t="shared" si="845"/>
        <v/>
      </c>
      <c r="AG3820" s="150" t="str">
        <f t="shared" si="842"/>
        <v/>
      </c>
    </row>
    <row r="3821" spans="1:33" x14ac:dyDescent="0.25">
      <c r="A3821" s="56"/>
      <c r="B3821" s="70"/>
      <c r="C3821" s="76"/>
      <c r="D3821" s="73"/>
      <c r="E3821" s="79"/>
      <c r="F3821" s="56"/>
      <c r="G3821" s="13" t="str">
        <f t="shared" si="833"/>
        <v/>
      </c>
      <c r="H3821" s="56"/>
      <c r="K3821" s="128"/>
      <c r="L3821" s="128"/>
      <c r="M3821" s="128"/>
      <c r="N3821" s="84" t="str">
        <f t="shared" si="834"/>
        <v/>
      </c>
      <c r="O3821" s="128"/>
      <c r="P3821" s="84" t="str">
        <f t="shared" si="835"/>
        <v/>
      </c>
      <c r="Q3821" s="84" t="str">
        <f t="shared" si="832"/>
        <v/>
      </c>
      <c r="R3821" s="84" t="str">
        <f t="shared" si="836"/>
        <v/>
      </c>
      <c r="S3821" s="84" t="str">
        <f t="shared" si="837"/>
        <v/>
      </c>
      <c r="U3821" s="84" t="str">
        <f t="shared" si="838"/>
        <v/>
      </c>
      <c r="W3821" s="108" t="str">
        <f>IF($N3821="", "", SUM($D$11:$D3821))</f>
        <v/>
      </c>
      <c r="X3821" s="111" t="str">
        <f t="shared" si="839"/>
        <v/>
      </c>
      <c r="Y3821" s="114" t="str">
        <f t="shared" si="843"/>
        <v/>
      </c>
      <c r="Z3821" s="111" t="str">
        <f>IF(X3821="", "", X3821-SUM($Z$11:$Z3820))</f>
        <v/>
      </c>
      <c r="AA3821" s="111" t="str">
        <f>IF($Y3821="", "", $Y3821-SUM($AA$11:$AA3820))</f>
        <v/>
      </c>
      <c r="AB3821" s="111" t="str">
        <f t="shared" si="844"/>
        <v/>
      </c>
      <c r="AC3821" s="121" t="str">
        <f t="shared" si="840"/>
        <v/>
      </c>
      <c r="AD3821" s="122" t="str">
        <f t="shared" si="841"/>
        <v/>
      </c>
      <c r="AE3821" s="123" t="str">
        <f t="shared" si="845"/>
        <v/>
      </c>
      <c r="AG3821" s="150" t="str">
        <f t="shared" si="842"/>
        <v/>
      </c>
    </row>
    <row r="3822" spans="1:33" x14ac:dyDescent="0.25">
      <c r="A3822" s="56"/>
      <c r="B3822" s="70"/>
      <c r="C3822" s="76"/>
      <c r="D3822" s="73"/>
      <c r="E3822" s="79"/>
      <c r="F3822" s="56"/>
      <c r="G3822" s="13" t="str">
        <f t="shared" si="833"/>
        <v/>
      </c>
      <c r="H3822" s="56"/>
      <c r="K3822" s="128"/>
      <c r="L3822" s="128"/>
      <c r="M3822" s="128"/>
      <c r="N3822" s="84" t="str">
        <f t="shared" si="834"/>
        <v/>
      </c>
      <c r="O3822" s="128"/>
      <c r="P3822" s="84" t="str">
        <f t="shared" si="835"/>
        <v/>
      </c>
      <c r="Q3822" s="84" t="str">
        <f t="shared" si="832"/>
        <v/>
      </c>
      <c r="R3822" s="84" t="str">
        <f t="shared" si="836"/>
        <v/>
      </c>
      <c r="S3822" s="84" t="str">
        <f t="shared" si="837"/>
        <v/>
      </c>
      <c r="U3822" s="84" t="str">
        <f t="shared" si="838"/>
        <v/>
      </c>
      <c r="W3822" s="108" t="str">
        <f>IF($N3822="", "", SUM($D$11:$D3822))</f>
        <v/>
      </c>
      <c r="X3822" s="111" t="str">
        <f t="shared" si="839"/>
        <v/>
      </c>
      <c r="Y3822" s="114" t="str">
        <f t="shared" si="843"/>
        <v/>
      </c>
      <c r="Z3822" s="111" t="str">
        <f>IF(X3822="", "", X3822-SUM($Z$11:$Z3821))</f>
        <v/>
      </c>
      <c r="AA3822" s="111" t="str">
        <f>IF($Y3822="", "", $Y3822-SUM($AA$11:$AA3821))</f>
        <v/>
      </c>
      <c r="AB3822" s="111" t="str">
        <f t="shared" si="844"/>
        <v/>
      </c>
      <c r="AC3822" s="121" t="str">
        <f t="shared" si="840"/>
        <v/>
      </c>
      <c r="AD3822" s="122" t="str">
        <f t="shared" si="841"/>
        <v/>
      </c>
      <c r="AE3822" s="123" t="str">
        <f t="shared" si="845"/>
        <v/>
      </c>
      <c r="AG3822" s="150" t="str">
        <f t="shared" si="842"/>
        <v/>
      </c>
    </row>
    <row r="3823" spans="1:33" x14ac:dyDescent="0.25">
      <c r="A3823" s="56"/>
      <c r="B3823" s="70"/>
      <c r="C3823" s="76"/>
      <c r="D3823" s="73"/>
      <c r="E3823" s="79"/>
      <c r="F3823" s="56"/>
      <c r="G3823" s="13" t="str">
        <f t="shared" si="833"/>
        <v/>
      </c>
      <c r="H3823" s="56"/>
      <c r="K3823" s="128"/>
      <c r="L3823" s="128"/>
      <c r="M3823" s="128"/>
      <c r="N3823" s="84" t="str">
        <f t="shared" si="834"/>
        <v/>
      </c>
      <c r="O3823" s="128"/>
      <c r="P3823" s="84" t="str">
        <f t="shared" si="835"/>
        <v/>
      </c>
      <c r="Q3823" s="84" t="str">
        <f t="shared" si="832"/>
        <v/>
      </c>
      <c r="R3823" s="84" t="str">
        <f t="shared" si="836"/>
        <v/>
      </c>
      <c r="S3823" s="84" t="str">
        <f t="shared" si="837"/>
        <v/>
      </c>
      <c r="U3823" s="84" t="str">
        <f t="shared" si="838"/>
        <v/>
      </c>
      <c r="W3823" s="108" t="str">
        <f>IF($N3823="", "", SUM($D$11:$D3823))</f>
        <v/>
      </c>
      <c r="X3823" s="111" t="str">
        <f t="shared" si="839"/>
        <v/>
      </c>
      <c r="Y3823" s="114" t="str">
        <f t="shared" si="843"/>
        <v/>
      </c>
      <c r="Z3823" s="111" t="str">
        <f>IF(X3823="", "", X3823-SUM($Z$11:$Z3822))</f>
        <v/>
      </c>
      <c r="AA3823" s="111" t="str">
        <f>IF($Y3823="", "", $Y3823-SUM($AA$11:$AA3822))</f>
        <v/>
      </c>
      <c r="AB3823" s="111" t="str">
        <f t="shared" si="844"/>
        <v/>
      </c>
      <c r="AC3823" s="121" t="str">
        <f t="shared" si="840"/>
        <v/>
      </c>
      <c r="AD3823" s="122" t="str">
        <f t="shared" si="841"/>
        <v/>
      </c>
      <c r="AE3823" s="123" t="str">
        <f t="shared" si="845"/>
        <v/>
      </c>
      <c r="AG3823" s="150" t="str">
        <f t="shared" si="842"/>
        <v/>
      </c>
    </row>
    <row r="3824" spans="1:33" x14ac:dyDescent="0.25">
      <c r="A3824" s="56"/>
      <c r="B3824" s="70"/>
      <c r="C3824" s="76"/>
      <c r="D3824" s="73"/>
      <c r="E3824" s="79"/>
      <c r="F3824" s="56"/>
      <c r="G3824" s="13" t="str">
        <f t="shared" si="833"/>
        <v/>
      </c>
      <c r="H3824" s="56"/>
      <c r="K3824" s="128"/>
      <c r="L3824" s="128"/>
      <c r="M3824" s="128"/>
      <c r="N3824" s="84" t="str">
        <f t="shared" si="834"/>
        <v/>
      </c>
      <c r="O3824" s="128"/>
      <c r="P3824" s="84" t="str">
        <f t="shared" si="835"/>
        <v/>
      </c>
      <c r="Q3824" s="84" t="str">
        <f t="shared" si="832"/>
        <v/>
      </c>
      <c r="R3824" s="84" t="str">
        <f t="shared" si="836"/>
        <v/>
      </c>
      <c r="S3824" s="84" t="str">
        <f t="shared" si="837"/>
        <v/>
      </c>
      <c r="U3824" s="84" t="str">
        <f t="shared" si="838"/>
        <v/>
      </c>
      <c r="W3824" s="108" t="str">
        <f>IF($N3824="", "", SUM($D$11:$D3824))</f>
        <v/>
      </c>
      <c r="X3824" s="111" t="str">
        <f t="shared" si="839"/>
        <v/>
      </c>
      <c r="Y3824" s="114" t="str">
        <f t="shared" si="843"/>
        <v/>
      </c>
      <c r="Z3824" s="111" t="str">
        <f>IF(X3824="", "", X3824-SUM($Z$11:$Z3823))</f>
        <v/>
      </c>
      <c r="AA3824" s="111" t="str">
        <f>IF($Y3824="", "", $Y3824-SUM($AA$11:$AA3823))</f>
        <v/>
      </c>
      <c r="AB3824" s="111" t="str">
        <f t="shared" si="844"/>
        <v/>
      </c>
      <c r="AC3824" s="121" t="str">
        <f t="shared" si="840"/>
        <v/>
      </c>
      <c r="AD3824" s="122" t="str">
        <f t="shared" si="841"/>
        <v/>
      </c>
      <c r="AE3824" s="123" t="str">
        <f t="shared" si="845"/>
        <v/>
      </c>
      <c r="AG3824" s="150" t="str">
        <f t="shared" si="842"/>
        <v/>
      </c>
    </row>
    <row r="3825" spans="1:33" x14ac:dyDescent="0.25">
      <c r="A3825" s="56"/>
      <c r="B3825" s="70"/>
      <c r="C3825" s="76"/>
      <c r="D3825" s="73"/>
      <c r="E3825" s="79"/>
      <c r="F3825" s="56"/>
      <c r="G3825" s="13" t="str">
        <f t="shared" si="833"/>
        <v/>
      </c>
      <c r="H3825" s="56"/>
      <c r="K3825" s="128"/>
      <c r="L3825" s="128"/>
      <c r="M3825" s="128"/>
      <c r="N3825" s="84" t="str">
        <f t="shared" si="834"/>
        <v/>
      </c>
      <c r="O3825" s="128"/>
      <c r="P3825" s="84" t="str">
        <f t="shared" si="835"/>
        <v/>
      </c>
      <c r="Q3825" s="84" t="str">
        <f t="shared" si="832"/>
        <v/>
      </c>
      <c r="R3825" s="84" t="str">
        <f t="shared" si="836"/>
        <v/>
      </c>
      <c r="S3825" s="84" t="str">
        <f t="shared" si="837"/>
        <v/>
      </c>
      <c r="U3825" s="84" t="str">
        <f t="shared" si="838"/>
        <v/>
      </c>
      <c r="W3825" s="108" t="str">
        <f>IF($N3825="", "", SUM($D$11:$D3825))</f>
        <v/>
      </c>
      <c r="X3825" s="111" t="str">
        <f t="shared" si="839"/>
        <v/>
      </c>
      <c r="Y3825" s="114" t="str">
        <f t="shared" si="843"/>
        <v/>
      </c>
      <c r="Z3825" s="111" t="str">
        <f>IF(X3825="", "", X3825-SUM($Z$11:$Z3824))</f>
        <v/>
      </c>
      <c r="AA3825" s="111" t="str">
        <f>IF($Y3825="", "", $Y3825-SUM($AA$11:$AA3824))</f>
        <v/>
      </c>
      <c r="AB3825" s="111" t="str">
        <f t="shared" si="844"/>
        <v/>
      </c>
      <c r="AC3825" s="121" t="str">
        <f t="shared" si="840"/>
        <v/>
      </c>
      <c r="AD3825" s="122" t="str">
        <f t="shared" si="841"/>
        <v/>
      </c>
      <c r="AE3825" s="123" t="str">
        <f t="shared" si="845"/>
        <v/>
      </c>
      <c r="AG3825" s="150" t="str">
        <f t="shared" si="842"/>
        <v/>
      </c>
    </row>
    <row r="3826" spans="1:33" x14ac:dyDescent="0.25">
      <c r="A3826" s="56"/>
      <c r="B3826" s="70"/>
      <c r="C3826" s="76"/>
      <c r="D3826" s="73"/>
      <c r="E3826" s="79"/>
      <c r="F3826" s="56"/>
      <c r="G3826" s="13" t="str">
        <f t="shared" si="833"/>
        <v/>
      </c>
      <c r="H3826" s="56"/>
      <c r="K3826" s="128"/>
      <c r="L3826" s="128"/>
      <c r="M3826" s="128"/>
      <c r="N3826" s="84" t="str">
        <f t="shared" si="834"/>
        <v/>
      </c>
      <c r="O3826" s="128"/>
      <c r="P3826" s="84" t="str">
        <f t="shared" si="835"/>
        <v/>
      </c>
      <c r="Q3826" s="84" t="str">
        <f t="shared" si="832"/>
        <v/>
      </c>
      <c r="R3826" s="84" t="str">
        <f t="shared" si="836"/>
        <v/>
      </c>
      <c r="S3826" s="84" t="str">
        <f t="shared" si="837"/>
        <v/>
      </c>
      <c r="U3826" s="84" t="str">
        <f t="shared" si="838"/>
        <v/>
      </c>
      <c r="W3826" s="108" t="str">
        <f>IF($N3826="", "", SUM($D$11:$D3826))</f>
        <v/>
      </c>
      <c r="X3826" s="111" t="str">
        <f t="shared" si="839"/>
        <v/>
      </c>
      <c r="Y3826" s="114" t="str">
        <f t="shared" si="843"/>
        <v/>
      </c>
      <c r="Z3826" s="111" t="str">
        <f>IF(X3826="", "", X3826-SUM($Z$11:$Z3825))</f>
        <v/>
      </c>
      <c r="AA3826" s="111" t="str">
        <f>IF($Y3826="", "", $Y3826-SUM($AA$11:$AA3825))</f>
        <v/>
      </c>
      <c r="AB3826" s="111" t="str">
        <f t="shared" si="844"/>
        <v/>
      </c>
      <c r="AC3826" s="121" t="str">
        <f t="shared" si="840"/>
        <v/>
      </c>
      <c r="AD3826" s="122" t="str">
        <f t="shared" si="841"/>
        <v/>
      </c>
      <c r="AE3826" s="123" t="str">
        <f t="shared" si="845"/>
        <v/>
      </c>
      <c r="AG3826" s="150" t="str">
        <f t="shared" si="842"/>
        <v/>
      </c>
    </row>
    <row r="3827" spans="1:33" x14ac:dyDescent="0.25">
      <c r="A3827" s="56"/>
      <c r="B3827" s="70"/>
      <c r="C3827" s="76"/>
      <c r="D3827" s="73"/>
      <c r="E3827" s="79"/>
      <c r="F3827" s="56"/>
      <c r="G3827" s="13" t="str">
        <f t="shared" si="833"/>
        <v/>
      </c>
      <c r="H3827" s="56"/>
      <c r="K3827" s="128"/>
      <c r="L3827" s="128"/>
      <c r="M3827" s="128"/>
      <c r="N3827" s="84" t="str">
        <f t="shared" si="834"/>
        <v/>
      </c>
      <c r="O3827" s="128"/>
      <c r="P3827" s="84" t="str">
        <f t="shared" si="835"/>
        <v/>
      </c>
      <c r="Q3827" s="84" t="str">
        <f t="shared" si="832"/>
        <v/>
      </c>
      <c r="R3827" s="84" t="str">
        <f t="shared" si="836"/>
        <v/>
      </c>
      <c r="S3827" s="84" t="str">
        <f t="shared" si="837"/>
        <v/>
      </c>
      <c r="U3827" s="84" t="str">
        <f t="shared" si="838"/>
        <v/>
      </c>
      <c r="W3827" s="108" t="str">
        <f>IF($N3827="", "", SUM($D$11:$D3827))</f>
        <v/>
      </c>
      <c r="X3827" s="111" t="str">
        <f t="shared" si="839"/>
        <v/>
      </c>
      <c r="Y3827" s="114" t="str">
        <f t="shared" si="843"/>
        <v/>
      </c>
      <c r="Z3827" s="111" t="str">
        <f>IF(X3827="", "", X3827-SUM($Z$11:$Z3826))</f>
        <v/>
      </c>
      <c r="AA3827" s="111" t="str">
        <f>IF($Y3827="", "", $Y3827-SUM($AA$11:$AA3826))</f>
        <v/>
      </c>
      <c r="AB3827" s="111" t="str">
        <f t="shared" si="844"/>
        <v/>
      </c>
      <c r="AC3827" s="121" t="str">
        <f t="shared" si="840"/>
        <v/>
      </c>
      <c r="AD3827" s="122" t="str">
        <f t="shared" si="841"/>
        <v/>
      </c>
      <c r="AE3827" s="123" t="str">
        <f t="shared" si="845"/>
        <v/>
      </c>
      <c r="AG3827" s="150" t="str">
        <f t="shared" si="842"/>
        <v/>
      </c>
    </row>
    <row r="3828" spans="1:33" x14ac:dyDescent="0.25">
      <c r="A3828" s="56"/>
      <c r="B3828" s="70"/>
      <c r="C3828" s="76"/>
      <c r="D3828" s="73"/>
      <c r="E3828" s="79"/>
      <c r="F3828" s="56"/>
      <c r="G3828" s="13" t="str">
        <f t="shared" si="833"/>
        <v/>
      </c>
      <c r="H3828" s="56"/>
      <c r="K3828" s="128"/>
      <c r="L3828" s="128"/>
      <c r="M3828" s="128"/>
      <c r="N3828" s="84" t="str">
        <f t="shared" si="834"/>
        <v/>
      </c>
      <c r="O3828" s="128"/>
      <c r="P3828" s="84" t="str">
        <f t="shared" si="835"/>
        <v/>
      </c>
      <c r="Q3828" s="84" t="str">
        <f t="shared" si="832"/>
        <v/>
      </c>
      <c r="R3828" s="84" t="str">
        <f t="shared" si="836"/>
        <v/>
      </c>
      <c r="S3828" s="84" t="str">
        <f t="shared" si="837"/>
        <v/>
      </c>
      <c r="U3828" s="84" t="str">
        <f t="shared" si="838"/>
        <v/>
      </c>
      <c r="W3828" s="108" t="str">
        <f>IF($N3828="", "", SUM($D$11:$D3828))</f>
        <v/>
      </c>
      <c r="X3828" s="111" t="str">
        <f t="shared" si="839"/>
        <v/>
      </c>
      <c r="Y3828" s="114" t="str">
        <f t="shared" si="843"/>
        <v/>
      </c>
      <c r="Z3828" s="111" t="str">
        <f>IF(X3828="", "", X3828-SUM($Z$11:$Z3827))</f>
        <v/>
      </c>
      <c r="AA3828" s="111" t="str">
        <f>IF($Y3828="", "", $Y3828-SUM($AA$11:$AA3827))</f>
        <v/>
      </c>
      <c r="AB3828" s="111" t="str">
        <f t="shared" si="844"/>
        <v/>
      </c>
      <c r="AC3828" s="121" t="str">
        <f t="shared" si="840"/>
        <v/>
      </c>
      <c r="AD3828" s="122" t="str">
        <f t="shared" si="841"/>
        <v/>
      </c>
      <c r="AE3828" s="123" t="str">
        <f t="shared" si="845"/>
        <v/>
      </c>
      <c r="AG3828" s="150" t="str">
        <f t="shared" si="842"/>
        <v/>
      </c>
    </row>
    <row r="3829" spans="1:33" x14ac:dyDescent="0.25">
      <c r="A3829" s="56"/>
      <c r="B3829" s="70"/>
      <c r="C3829" s="76"/>
      <c r="D3829" s="73"/>
      <c r="E3829" s="79"/>
      <c r="F3829" s="56"/>
      <c r="G3829" s="13" t="str">
        <f t="shared" si="833"/>
        <v/>
      </c>
      <c r="H3829" s="56"/>
      <c r="K3829" s="128"/>
      <c r="L3829" s="128"/>
      <c r="M3829" s="128"/>
      <c r="N3829" s="84" t="str">
        <f t="shared" si="834"/>
        <v/>
      </c>
      <c r="O3829" s="128"/>
      <c r="P3829" s="84" t="str">
        <f t="shared" si="835"/>
        <v/>
      </c>
      <c r="Q3829" s="84" t="str">
        <f t="shared" si="832"/>
        <v/>
      </c>
      <c r="R3829" s="84" t="str">
        <f t="shared" si="836"/>
        <v/>
      </c>
      <c r="S3829" s="84" t="str">
        <f t="shared" si="837"/>
        <v/>
      </c>
      <c r="U3829" s="84" t="str">
        <f t="shared" si="838"/>
        <v/>
      </c>
      <c r="W3829" s="108" t="str">
        <f>IF($N3829="", "", SUM($D$11:$D3829))</f>
        <v/>
      </c>
      <c r="X3829" s="111" t="str">
        <f t="shared" si="839"/>
        <v/>
      </c>
      <c r="Y3829" s="114" t="str">
        <f t="shared" si="843"/>
        <v/>
      </c>
      <c r="Z3829" s="111" t="str">
        <f>IF(X3829="", "", X3829-SUM($Z$11:$Z3828))</f>
        <v/>
      </c>
      <c r="AA3829" s="111" t="str">
        <f>IF($Y3829="", "", $Y3829-SUM($AA$11:$AA3828))</f>
        <v/>
      </c>
      <c r="AB3829" s="111" t="str">
        <f t="shared" si="844"/>
        <v/>
      </c>
      <c r="AC3829" s="121" t="str">
        <f t="shared" si="840"/>
        <v/>
      </c>
      <c r="AD3829" s="122" t="str">
        <f t="shared" si="841"/>
        <v/>
      </c>
      <c r="AE3829" s="123" t="str">
        <f t="shared" si="845"/>
        <v/>
      </c>
      <c r="AG3829" s="150" t="str">
        <f t="shared" si="842"/>
        <v/>
      </c>
    </row>
    <row r="3830" spans="1:33" x14ac:dyDescent="0.25">
      <c r="A3830" s="56"/>
      <c r="B3830" s="70"/>
      <c r="C3830" s="76"/>
      <c r="D3830" s="73"/>
      <c r="E3830" s="79"/>
      <c r="F3830" s="56"/>
      <c r="G3830" s="13" t="str">
        <f t="shared" si="833"/>
        <v/>
      </c>
      <c r="H3830" s="56"/>
      <c r="K3830" s="128"/>
      <c r="L3830" s="128"/>
      <c r="M3830" s="128"/>
      <c r="N3830" s="84" t="str">
        <f t="shared" si="834"/>
        <v/>
      </c>
      <c r="O3830" s="128"/>
      <c r="P3830" s="84" t="str">
        <f t="shared" si="835"/>
        <v/>
      </c>
      <c r="Q3830" s="84" t="str">
        <f t="shared" si="832"/>
        <v/>
      </c>
      <c r="R3830" s="84" t="str">
        <f t="shared" si="836"/>
        <v/>
      </c>
      <c r="S3830" s="84" t="str">
        <f t="shared" si="837"/>
        <v/>
      </c>
      <c r="U3830" s="84" t="str">
        <f t="shared" si="838"/>
        <v/>
      </c>
      <c r="W3830" s="108" t="str">
        <f>IF($N3830="", "", SUM($D$11:$D3830))</f>
        <v/>
      </c>
      <c r="X3830" s="111" t="str">
        <f t="shared" si="839"/>
        <v/>
      </c>
      <c r="Y3830" s="114" t="str">
        <f t="shared" si="843"/>
        <v/>
      </c>
      <c r="Z3830" s="111" t="str">
        <f>IF(X3830="", "", X3830-SUM($Z$11:$Z3829))</f>
        <v/>
      </c>
      <c r="AA3830" s="111" t="str">
        <f>IF($Y3830="", "", $Y3830-SUM($AA$11:$AA3829))</f>
        <v/>
      </c>
      <c r="AB3830" s="111" t="str">
        <f t="shared" si="844"/>
        <v/>
      </c>
      <c r="AC3830" s="121" t="str">
        <f t="shared" si="840"/>
        <v/>
      </c>
      <c r="AD3830" s="122" t="str">
        <f t="shared" si="841"/>
        <v/>
      </c>
      <c r="AE3830" s="123" t="str">
        <f t="shared" si="845"/>
        <v/>
      </c>
      <c r="AG3830" s="150" t="str">
        <f t="shared" si="842"/>
        <v/>
      </c>
    </row>
    <row r="3831" spans="1:33" x14ac:dyDescent="0.25">
      <c r="A3831" s="56"/>
      <c r="B3831" s="70"/>
      <c r="C3831" s="76"/>
      <c r="D3831" s="73"/>
      <c r="E3831" s="79"/>
      <c r="F3831" s="56"/>
      <c r="G3831" s="13" t="str">
        <f t="shared" si="833"/>
        <v/>
      </c>
      <c r="H3831" s="56"/>
      <c r="K3831" s="128"/>
      <c r="L3831" s="128"/>
      <c r="M3831" s="128"/>
      <c r="N3831" s="84" t="str">
        <f t="shared" si="834"/>
        <v/>
      </c>
      <c r="O3831" s="128"/>
      <c r="P3831" s="84" t="str">
        <f t="shared" si="835"/>
        <v/>
      </c>
      <c r="Q3831" s="84" t="str">
        <f t="shared" si="832"/>
        <v/>
      </c>
      <c r="R3831" s="84" t="str">
        <f t="shared" si="836"/>
        <v/>
      </c>
      <c r="S3831" s="84" t="str">
        <f t="shared" si="837"/>
        <v/>
      </c>
      <c r="U3831" s="84" t="str">
        <f t="shared" si="838"/>
        <v/>
      </c>
      <c r="W3831" s="108" t="str">
        <f>IF($N3831="", "", SUM($D$11:$D3831))</f>
        <v/>
      </c>
      <c r="X3831" s="111" t="str">
        <f t="shared" si="839"/>
        <v/>
      </c>
      <c r="Y3831" s="114" t="str">
        <f t="shared" si="843"/>
        <v/>
      </c>
      <c r="Z3831" s="111" t="str">
        <f>IF(X3831="", "", X3831-SUM($Z$11:$Z3830))</f>
        <v/>
      </c>
      <c r="AA3831" s="111" t="str">
        <f>IF($Y3831="", "", $Y3831-SUM($AA$11:$AA3830))</f>
        <v/>
      </c>
      <c r="AB3831" s="111" t="str">
        <f t="shared" si="844"/>
        <v/>
      </c>
      <c r="AC3831" s="121" t="str">
        <f t="shared" si="840"/>
        <v/>
      </c>
      <c r="AD3831" s="122" t="str">
        <f t="shared" si="841"/>
        <v/>
      </c>
      <c r="AE3831" s="123" t="str">
        <f t="shared" si="845"/>
        <v/>
      </c>
      <c r="AG3831" s="150" t="str">
        <f t="shared" si="842"/>
        <v/>
      </c>
    </row>
    <row r="3832" spans="1:33" x14ac:dyDescent="0.25">
      <c r="A3832" s="56"/>
      <c r="B3832" s="70"/>
      <c r="C3832" s="76"/>
      <c r="D3832" s="73"/>
      <c r="E3832" s="79"/>
      <c r="F3832" s="56"/>
      <c r="G3832" s="13" t="str">
        <f t="shared" si="833"/>
        <v/>
      </c>
      <c r="H3832" s="56"/>
      <c r="K3832" s="128"/>
      <c r="L3832" s="128"/>
      <c r="M3832" s="128"/>
      <c r="N3832" s="84" t="str">
        <f t="shared" si="834"/>
        <v/>
      </c>
      <c r="O3832" s="128"/>
      <c r="P3832" s="84" t="str">
        <f t="shared" si="835"/>
        <v/>
      </c>
      <c r="Q3832" s="84" t="str">
        <f t="shared" si="832"/>
        <v/>
      </c>
      <c r="R3832" s="84" t="str">
        <f t="shared" si="836"/>
        <v/>
      </c>
      <c r="S3832" s="84" t="str">
        <f t="shared" si="837"/>
        <v/>
      </c>
      <c r="U3832" s="84" t="str">
        <f t="shared" si="838"/>
        <v/>
      </c>
      <c r="W3832" s="108" t="str">
        <f>IF($N3832="", "", SUM($D$11:$D3832))</f>
        <v/>
      </c>
      <c r="X3832" s="111" t="str">
        <f t="shared" si="839"/>
        <v/>
      </c>
      <c r="Y3832" s="114" t="str">
        <f t="shared" si="843"/>
        <v/>
      </c>
      <c r="Z3832" s="111" t="str">
        <f>IF(X3832="", "", X3832-SUM($Z$11:$Z3831))</f>
        <v/>
      </c>
      <c r="AA3832" s="111" t="str">
        <f>IF($Y3832="", "", $Y3832-SUM($AA$11:$AA3831))</f>
        <v/>
      </c>
      <c r="AB3832" s="111" t="str">
        <f t="shared" si="844"/>
        <v/>
      </c>
      <c r="AC3832" s="121" t="str">
        <f t="shared" si="840"/>
        <v/>
      </c>
      <c r="AD3832" s="122" t="str">
        <f t="shared" si="841"/>
        <v/>
      </c>
      <c r="AE3832" s="123" t="str">
        <f t="shared" si="845"/>
        <v/>
      </c>
      <c r="AG3832" s="150" t="str">
        <f t="shared" si="842"/>
        <v/>
      </c>
    </row>
    <row r="3833" spans="1:33" x14ac:dyDescent="0.25">
      <c r="A3833" s="56"/>
      <c r="B3833" s="70"/>
      <c r="C3833" s="76"/>
      <c r="D3833" s="73"/>
      <c r="E3833" s="79"/>
      <c r="F3833" s="56"/>
      <c r="G3833" s="13" t="str">
        <f t="shared" si="833"/>
        <v/>
      </c>
      <c r="H3833" s="56"/>
      <c r="K3833" s="128"/>
      <c r="L3833" s="128"/>
      <c r="M3833" s="128"/>
      <c r="N3833" s="84" t="str">
        <f t="shared" si="834"/>
        <v/>
      </c>
      <c r="O3833" s="128"/>
      <c r="P3833" s="84" t="str">
        <f t="shared" si="835"/>
        <v/>
      </c>
      <c r="Q3833" s="84" t="str">
        <f t="shared" si="832"/>
        <v/>
      </c>
      <c r="R3833" s="84" t="str">
        <f t="shared" si="836"/>
        <v/>
      </c>
      <c r="S3833" s="84" t="str">
        <f t="shared" si="837"/>
        <v/>
      </c>
      <c r="U3833" s="84" t="str">
        <f t="shared" si="838"/>
        <v/>
      </c>
      <c r="W3833" s="108" t="str">
        <f>IF($N3833="", "", SUM($D$11:$D3833))</f>
        <v/>
      </c>
      <c r="X3833" s="111" t="str">
        <f t="shared" si="839"/>
        <v/>
      </c>
      <c r="Y3833" s="114" t="str">
        <f t="shared" si="843"/>
        <v/>
      </c>
      <c r="Z3833" s="111" t="str">
        <f>IF(X3833="", "", X3833-SUM($Z$11:$Z3832))</f>
        <v/>
      </c>
      <c r="AA3833" s="111" t="str">
        <f>IF($Y3833="", "", $Y3833-SUM($AA$11:$AA3832))</f>
        <v/>
      </c>
      <c r="AB3833" s="111" t="str">
        <f t="shared" si="844"/>
        <v/>
      </c>
      <c r="AC3833" s="121" t="str">
        <f t="shared" si="840"/>
        <v/>
      </c>
      <c r="AD3833" s="122" t="str">
        <f t="shared" si="841"/>
        <v/>
      </c>
      <c r="AE3833" s="123" t="str">
        <f t="shared" si="845"/>
        <v/>
      </c>
      <c r="AG3833" s="150" t="str">
        <f t="shared" si="842"/>
        <v/>
      </c>
    </row>
    <row r="3834" spans="1:33" x14ac:dyDescent="0.25">
      <c r="A3834" s="56"/>
      <c r="B3834" s="70"/>
      <c r="C3834" s="76"/>
      <c r="D3834" s="73"/>
      <c r="E3834" s="79"/>
      <c r="F3834" s="56"/>
      <c r="G3834" s="13" t="str">
        <f t="shared" si="833"/>
        <v/>
      </c>
      <c r="H3834" s="56"/>
      <c r="K3834" s="128"/>
      <c r="L3834" s="128"/>
      <c r="M3834" s="128"/>
      <c r="N3834" s="84" t="str">
        <f t="shared" si="834"/>
        <v/>
      </c>
      <c r="O3834" s="128"/>
      <c r="P3834" s="84" t="str">
        <f t="shared" si="835"/>
        <v/>
      </c>
      <c r="Q3834" s="84" t="str">
        <f t="shared" si="832"/>
        <v/>
      </c>
      <c r="R3834" s="84" t="str">
        <f t="shared" si="836"/>
        <v/>
      </c>
      <c r="S3834" s="84" t="str">
        <f t="shared" si="837"/>
        <v/>
      </c>
      <c r="U3834" s="84" t="str">
        <f t="shared" si="838"/>
        <v/>
      </c>
      <c r="W3834" s="108" t="str">
        <f>IF($N3834="", "", SUM($D$11:$D3834))</f>
        <v/>
      </c>
      <c r="X3834" s="111" t="str">
        <f t="shared" si="839"/>
        <v/>
      </c>
      <c r="Y3834" s="114" t="str">
        <f t="shared" si="843"/>
        <v/>
      </c>
      <c r="Z3834" s="111" t="str">
        <f>IF(X3834="", "", X3834-SUM($Z$11:$Z3833))</f>
        <v/>
      </c>
      <c r="AA3834" s="111" t="str">
        <f>IF($Y3834="", "", $Y3834-SUM($AA$11:$AA3833))</f>
        <v/>
      </c>
      <c r="AB3834" s="111" t="str">
        <f t="shared" si="844"/>
        <v/>
      </c>
      <c r="AC3834" s="121" t="str">
        <f t="shared" si="840"/>
        <v/>
      </c>
      <c r="AD3834" s="122" t="str">
        <f t="shared" si="841"/>
        <v/>
      </c>
      <c r="AE3834" s="123" t="str">
        <f t="shared" si="845"/>
        <v/>
      </c>
      <c r="AG3834" s="150" t="str">
        <f t="shared" si="842"/>
        <v/>
      </c>
    </row>
    <row r="3835" spans="1:33" x14ac:dyDescent="0.25">
      <c r="A3835" s="56"/>
      <c r="B3835" s="70"/>
      <c r="C3835" s="76"/>
      <c r="D3835" s="73"/>
      <c r="E3835" s="79"/>
      <c r="F3835" s="56"/>
      <c r="G3835" s="13" t="str">
        <f t="shared" si="833"/>
        <v/>
      </c>
      <c r="H3835" s="56"/>
      <c r="K3835" s="128"/>
      <c r="L3835" s="128"/>
      <c r="M3835" s="128"/>
      <c r="N3835" s="84" t="str">
        <f t="shared" si="834"/>
        <v/>
      </c>
      <c r="O3835" s="128"/>
      <c r="P3835" s="84" t="str">
        <f t="shared" si="835"/>
        <v/>
      </c>
      <c r="Q3835" s="84" t="str">
        <f t="shared" si="832"/>
        <v/>
      </c>
      <c r="R3835" s="84" t="str">
        <f t="shared" si="836"/>
        <v/>
      </c>
      <c r="S3835" s="84" t="str">
        <f t="shared" si="837"/>
        <v/>
      </c>
      <c r="U3835" s="84" t="str">
        <f t="shared" si="838"/>
        <v/>
      </c>
      <c r="W3835" s="108" t="str">
        <f>IF($N3835="", "", SUM($D$11:$D3835))</f>
        <v/>
      </c>
      <c r="X3835" s="111" t="str">
        <f t="shared" si="839"/>
        <v/>
      </c>
      <c r="Y3835" s="114" t="str">
        <f t="shared" si="843"/>
        <v/>
      </c>
      <c r="Z3835" s="111" t="str">
        <f>IF(X3835="", "", X3835-SUM($Z$11:$Z3834))</f>
        <v/>
      </c>
      <c r="AA3835" s="111" t="str">
        <f>IF($Y3835="", "", $Y3835-SUM($AA$11:$AA3834))</f>
        <v/>
      </c>
      <c r="AB3835" s="111" t="str">
        <f t="shared" si="844"/>
        <v/>
      </c>
      <c r="AC3835" s="121" t="str">
        <f t="shared" si="840"/>
        <v/>
      </c>
      <c r="AD3835" s="122" t="str">
        <f t="shared" si="841"/>
        <v/>
      </c>
      <c r="AE3835" s="123" t="str">
        <f t="shared" si="845"/>
        <v/>
      </c>
      <c r="AG3835" s="150" t="str">
        <f t="shared" si="842"/>
        <v/>
      </c>
    </row>
    <row r="3836" spans="1:33" x14ac:dyDescent="0.25">
      <c r="A3836" s="56"/>
      <c r="B3836" s="70"/>
      <c r="C3836" s="76"/>
      <c r="D3836" s="73"/>
      <c r="E3836" s="79"/>
      <c r="F3836" s="56"/>
      <c r="G3836" s="13" t="str">
        <f t="shared" si="833"/>
        <v/>
      </c>
      <c r="H3836" s="56"/>
      <c r="K3836" s="128"/>
      <c r="L3836" s="128"/>
      <c r="M3836" s="128"/>
      <c r="N3836" s="84" t="str">
        <f t="shared" si="834"/>
        <v/>
      </c>
      <c r="O3836" s="128"/>
      <c r="P3836" s="84" t="str">
        <f t="shared" si="835"/>
        <v/>
      </c>
      <c r="Q3836" s="84" t="str">
        <f t="shared" si="832"/>
        <v/>
      </c>
      <c r="R3836" s="84" t="str">
        <f t="shared" si="836"/>
        <v/>
      </c>
      <c r="S3836" s="84" t="str">
        <f t="shared" si="837"/>
        <v/>
      </c>
      <c r="U3836" s="84" t="str">
        <f t="shared" si="838"/>
        <v/>
      </c>
      <c r="W3836" s="108" t="str">
        <f>IF($N3836="", "", SUM($D$11:$D3836))</f>
        <v/>
      </c>
      <c r="X3836" s="111" t="str">
        <f t="shared" si="839"/>
        <v/>
      </c>
      <c r="Y3836" s="114" t="str">
        <f t="shared" si="843"/>
        <v/>
      </c>
      <c r="Z3836" s="111" t="str">
        <f>IF(X3836="", "", X3836-SUM($Z$11:$Z3835))</f>
        <v/>
      </c>
      <c r="AA3836" s="111" t="str">
        <f>IF($Y3836="", "", $Y3836-SUM($AA$11:$AA3835))</f>
        <v/>
      </c>
      <c r="AB3836" s="111" t="str">
        <f t="shared" si="844"/>
        <v/>
      </c>
      <c r="AC3836" s="121" t="str">
        <f t="shared" si="840"/>
        <v/>
      </c>
      <c r="AD3836" s="122" t="str">
        <f t="shared" si="841"/>
        <v/>
      </c>
      <c r="AE3836" s="123" t="str">
        <f t="shared" si="845"/>
        <v/>
      </c>
      <c r="AG3836" s="150" t="str">
        <f t="shared" si="842"/>
        <v/>
      </c>
    </row>
    <row r="3837" spans="1:33" x14ac:dyDescent="0.25">
      <c r="A3837" s="56"/>
      <c r="B3837" s="70"/>
      <c r="C3837" s="76"/>
      <c r="D3837" s="73"/>
      <c r="E3837" s="79"/>
      <c r="F3837" s="56"/>
      <c r="G3837" s="13" t="str">
        <f t="shared" si="833"/>
        <v/>
      </c>
      <c r="H3837" s="56"/>
      <c r="K3837" s="128"/>
      <c r="L3837" s="128"/>
      <c r="M3837" s="128"/>
      <c r="N3837" s="84" t="str">
        <f t="shared" si="834"/>
        <v/>
      </c>
      <c r="O3837" s="128"/>
      <c r="P3837" s="84" t="str">
        <f t="shared" si="835"/>
        <v/>
      </c>
      <c r="Q3837" s="84" t="str">
        <f t="shared" si="832"/>
        <v/>
      </c>
      <c r="R3837" s="84" t="str">
        <f t="shared" si="836"/>
        <v/>
      </c>
      <c r="S3837" s="84" t="str">
        <f t="shared" si="837"/>
        <v/>
      </c>
      <c r="U3837" s="84" t="str">
        <f t="shared" si="838"/>
        <v/>
      </c>
      <c r="W3837" s="108" t="str">
        <f>IF($N3837="", "", SUM($D$11:$D3837))</f>
        <v/>
      </c>
      <c r="X3837" s="111" t="str">
        <f t="shared" si="839"/>
        <v/>
      </c>
      <c r="Y3837" s="114" t="str">
        <f t="shared" si="843"/>
        <v/>
      </c>
      <c r="Z3837" s="111" t="str">
        <f>IF(X3837="", "", X3837-SUM($Z$11:$Z3836))</f>
        <v/>
      </c>
      <c r="AA3837" s="111" t="str">
        <f>IF($Y3837="", "", $Y3837-SUM($AA$11:$AA3836))</f>
        <v/>
      </c>
      <c r="AB3837" s="111" t="str">
        <f t="shared" si="844"/>
        <v/>
      </c>
      <c r="AC3837" s="121" t="str">
        <f t="shared" si="840"/>
        <v/>
      </c>
      <c r="AD3837" s="122" t="str">
        <f t="shared" si="841"/>
        <v/>
      </c>
      <c r="AE3837" s="123" t="str">
        <f t="shared" si="845"/>
        <v/>
      </c>
      <c r="AG3837" s="150" t="str">
        <f t="shared" si="842"/>
        <v/>
      </c>
    </row>
    <row r="3838" spans="1:33" x14ac:dyDescent="0.25">
      <c r="A3838" s="56"/>
      <c r="B3838" s="70"/>
      <c r="C3838" s="76"/>
      <c r="D3838" s="73"/>
      <c r="E3838" s="79"/>
      <c r="F3838" s="56"/>
      <c r="G3838" s="13" t="str">
        <f t="shared" si="833"/>
        <v/>
      </c>
      <c r="H3838" s="56"/>
      <c r="K3838" s="128"/>
      <c r="L3838" s="128"/>
      <c r="M3838" s="128"/>
      <c r="N3838" s="84" t="str">
        <f t="shared" si="834"/>
        <v/>
      </c>
      <c r="O3838" s="128"/>
      <c r="P3838" s="84" t="str">
        <f t="shared" si="835"/>
        <v/>
      </c>
      <c r="Q3838" s="84" t="str">
        <f t="shared" si="832"/>
        <v/>
      </c>
      <c r="R3838" s="84" t="str">
        <f t="shared" si="836"/>
        <v/>
      </c>
      <c r="S3838" s="84" t="str">
        <f t="shared" si="837"/>
        <v/>
      </c>
      <c r="U3838" s="84" t="str">
        <f t="shared" si="838"/>
        <v/>
      </c>
      <c r="W3838" s="108" t="str">
        <f>IF($N3838="", "", SUM($D$11:$D3838))</f>
        <v/>
      </c>
      <c r="X3838" s="111" t="str">
        <f t="shared" si="839"/>
        <v/>
      </c>
      <c r="Y3838" s="114" t="str">
        <f t="shared" si="843"/>
        <v/>
      </c>
      <c r="Z3838" s="111" t="str">
        <f>IF(X3838="", "", X3838-SUM($Z$11:$Z3837))</f>
        <v/>
      </c>
      <c r="AA3838" s="111" t="str">
        <f>IF($Y3838="", "", $Y3838-SUM($AA$11:$AA3837))</f>
        <v/>
      </c>
      <c r="AB3838" s="111" t="str">
        <f t="shared" si="844"/>
        <v/>
      </c>
      <c r="AC3838" s="121" t="str">
        <f t="shared" si="840"/>
        <v/>
      </c>
      <c r="AD3838" s="122" t="str">
        <f t="shared" si="841"/>
        <v/>
      </c>
      <c r="AE3838" s="123" t="str">
        <f t="shared" si="845"/>
        <v/>
      </c>
      <c r="AG3838" s="150" t="str">
        <f t="shared" si="842"/>
        <v/>
      </c>
    </row>
    <row r="3839" spans="1:33" x14ac:dyDescent="0.25">
      <c r="A3839" s="56"/>
      <c r="B3839" s="70"/>
      <c r="C3839" s="76"/>
      <c r="D3839" s="73"/>
      <c r="E3839" s="79"/>
      <c r="F3839" s="56"/>
      <c r="G3839" s="13" t="str">
        <f t="shared" si="833"/>
        <v/>
      </c>
      <c r="H3839" s="56"/>
      <c r="K3839" s="128"/>
      <c r="L3839" s="128"/>
      <c r="M3839" s="128"/>
      <c r="N3839" s="84" t="str">
        <f t="shared" si="834"/>
        <v/>
      </c>
      <c r="O3839" s="128"/>
      <c r="P3839" s="84" t="str">
        <f t="shared" si="835"/>
        <v/>
      </c>
      <c r="Q3839" s="84" t="str">
        <f t="shared" si="832"/>
        <v/>
      </c>
      <c r="R3839" s="84" t="str">
        <f t="shared" si="836"/>
        <v/>
      </c>
      <c r="S3839" s="84" t="str">
        <f t="shared" si="837"/>
        <v/>
      </c>
      <c r="U3839" s="84" t="str">
        <f t="shared" si="838"/>
        <v/>
      </c>
      <c r="W3839" s="108" t="str">
        <f>IF($N3839="", "", SUM($D$11:$D3839))</f>
        <v/>
      </c>
      <c r="X3839" s="111" t="str">
        <f t="shared" si="839"/>
        <v/>
      </c>
      <c r="Y3839" s="114" t="str">
        <f t="shared" si="843"/>
        <v/>
      </c>
      <c r="Z3839" s="111" t="str">
        <f>IF(X3839="", "", X3839-SUM($Z$11:$Z3838))</f>
        <v/>
      </c>
      <c r="AA3839" s="111" t="str">
        <f>IF($Y3839="", "", $Y3839-SUM($AA$11:$AA3838))</f>
        <v/>
      </c>
      <c r="AB3839" s="111" t="str">
        <f t="shared" si="844"/>
        <v/>
      </c>
      <c r="AC3839" s="121" t="str">
        <f t="shared" si="840"/>
        <v/>
      </c>
      <c r="AD3839" s="122" t="str">
        <f t="shared" si="841"/>
        <v/>
      </c>
      <c r="AE3839" s="123" t="str">
        <f t="shared" si="845"/>
        <v/>
      </c>
      <c r="AG3839" s="150" t="str">
        <f t="shared" si="842"/>
        <v/>
      </c>
    </row>
    <row r="3840" spans="1:33" x14ac:dyDescent="0.25">
      <c r="A3840" s="56"/>
      <c r="B3840" s="70"/>
      <c r="C3840" s="76"/>
      <c r="D3840" s="73"/>
      <c r="E3840" s="79"/>
      <c r="F3840" s="56"/>
      <c r="G3840" s="13" t="str">
        <f t="shared" si="833"/>
        <v/>
      </c>
      <c r="H3840" s="56"/>
      <c r="K3840" s="128"/>
      <c r="L3840" s="128"/>
      <c r="M3840" s="128"/>
      <c r="N3840" s="84" t="str">
        <f t="shared" si="834"/>
        <v/>
      </c>
      <c r="O3840" s="128"/>
      <c r="P3840" s="84" t="str">
        <f t="shared" si="835"/>
        <v/>
      </c>
      <c r="Q3840" s="84" t="str">
        <f t="shared" si="832"/>
        <v/>
      </c>
      <c r="R3840" s="84" t="str">
        <f t="shared" si="836"/>
        <v/>
      </c>
      <c r="S3840" s="84" t="str">
        <f t="shared" si="837"/>
        <v/>
      </c>
      <c r="U3840" s="84" t="str">
        <f t="shared" si="838"/>
        <v/>
      </c>
      <c r="W3840" s="108" t="str">
        <f>IF($N3840="", "", SUM($D$11:$D3840))</f>
        <v/>
      </c>
      <c r="X3840" s="111" t="str">
        <f t="shared" si="839"/>
        <v/>
      </c>
      <c r="Y3840" s="114" t="str">
        <f t="shared" si="843"/>
        <v/>
      </c>
      <c r="Z3840" s="111" t="str">
        <f>IF(X3840="", "", X3840-SUM($Z$11:$Z3839))</f>
        <v/>
      </c>
      <c r="AA3840" s="111" t="str">
        <f>IF($Y3840="", "", $Y3840-SUM($AA$11:$AA3839))</f>
        <v/>
      </c>
      <c r="AB3840" s="111" t="str">
        <f t="shared" si="844"/>
        <v/>
      </c>
      <c r="AC3840" s="121" t="str">
        <f t="shared" si="840"/>
        <v/>
      </c>
      <c r="AD3840" s="122" t="str">
        <f t="shared" si="841"/>
        <v/>
      </c>
      <c r="AE3840" s="123" t="str">
        <f t="shared" si="845"/>
        <v/>
      </c>
      <c r="AG3840" s="150" t="str">
        <f t="shared" si="842"/>
        <v/>
      </c>
    </row>
    <row r="3841" spans="1:33" x14ac:dyDescent="0.25">
      <c r="A3841" s="56"/>
      <c r="B3841" s="70"/>
      <c r="C3841" s="76"/>
      <c r="D3841" s="73"/>
      <c r="E3841" s="79"/>
      <c r="F3841" s="56"/>
      <c r="G3841" s="13" t="str">
        <f t="shared" si="833"/>
        <v/>
      </c>
      <c r="H3841" s="56"/>
      <c r="K3841" s="128"/>
      <c r="L3841" s="128"/>
      <c r="M3841" s="128"/>
      <c r="N3841" s="84" t="str">
        <f t="shared" si="834"/>
        <v/>
      </c>
      <c r="O3841" s="128"/>
      <c r="P3841" s="84" t="str">
        <f t="shared" si="835"/>
        <v/>
      </c>
      <c r="Q3841" s="84" t="str">
        <f t="shared" si="832"/>
        <v/>
      </c>
      <c r="R3841" s="84" t="str">
        <f t="shared" si="836"/>
        <v/>
      </c>
      <c r="S3841" s="84" t="str">
        <f t="shared" si="837"/>
        <v/>
      </c>
      <c r="U3841" s="84" t="str">
        <f t="shared" si="838"/>
        <v/>
      </c>
      <c r="W3841" s="108" t="str">
        <f>IF($N3841="", "", SUM($D$11:$D3841))</f>
        <v/>
      </c>
      <c r="X3841" s="111" t="str">
        <f t="shared" si="839"/>
        <v/>
      </c>
      <c r="Y3841" s="114" t="str">
        <f t="shared" si="843"/>
        <v/>
      </c>
      <c r="Z3841" s="111" t="str">
        <f>IF(X3841="", "", X3841-SUM($Z$11:$Z3840))</f>
        <v/>
      </c>
      <c r="AA3841" s="111" t="str">
        <f>IF($Y3841="", "", $Y3841-SUM($AA$11:$AA3840))</f>
        <v/>
      </c>
      <c r="AB3841" s="111" t="str">
        <f t="shared" si="844"/>
        <v/>
      </c>
      <c r="AC3841" s="121" t="str">
        <f t="shared" si="840"/>
        <v/>
      </c>
      <c r="AD3841" s="122" t="str">
        <f t="shared" si="841"/>
        <v/>
      </c>
      <c r="AE3841" s="123" t="str">
        <f t="shared" si="845"/>
        <v/>
      </c>
      <c r="AG3841" s="150" t="str">
        <f t="shared" si="842"/>
        <v/>
      </c>
    </row>
    <row r="3842" spans="1:33" x14ac:dyDescent="0.25">
      <c r="A3842" s="56"/>
      <c r="B3842" s="70"/>
      <c r="C3842" s="76"/>
      <c r="D3842" s="73"/>
      <c r="E3842" s="79"/>
      <c r="F3842" s="56"/>
      <c r="G3842" s="13" t="str">
        <f t="shared" si="833"/>
        <v/>
      </c>
      <c r="H3842" s="56"/>
      <c r="K3842" s="128"/>
      <c r="L3842" s="128"/>
      <c r="M3842" s="128"/>
      <c r="N3842" s="84" t="str">
        <f t="shared" si="834"/>
        <v/>
      </c>
      <c r="O3842" s="128"/>
      <c r="P3842" s="84" t="str">
        <f t="shared" si="835"/>
        <v/>
      </c>
      <c r="Q3842" s="84" t="str">
        <f t="shared" si="832"/>
        <v/>
      </c>
      <c r="R3842" s="84" t="str">
        <f t="shared" si="836"/>
        <v/>
      </c>
      <c r="S3842" s="84" t="str">
        <f t="shared" si="837"/>
        <v/>
      </c>
      <c r="U3842" s="84" t="str">
        <f t="shared" si="838"/>
        <v/>
      </c>
      <c r="W3842" s="108" t="str">
        <f>IF($N3842="", "", SUM($D$11:$D3842))</f>
        <v/>
      </c>
      <c r="X3842" s="111" t="str">
        <f t="shared" si="839"/>
        <v/>
      </c>
      <c r="Y3842" s="114" t="str">
        <f t="shared" si="843"/>
        <v/>
      </c>
      <c r="Z3842" s="111" t="str">
        <f>IF(X3842="", "", X3842-SUM($Z$11:$Z3841))</f>
        <v/>
      </c>
      <c r="AA3842" s="111" t="str">
        <f>IF($Y3842="", "", $Y3842-SUM($AA$11:$AA3841))</f>
        <v/>
      </c>
      <c r="AB3842" s="111" t="str">
        <f t="shared" si="844"/>
        <v/>
      </c>
      <c r="AC3842" s="121" t="str">
        <f t="shared" si="840"/>
        <v/>
      </c>
      <c r="AD3842" s="122" t="str">
        <f t="shared" si="841"/>
        <v/>
      </c>
      <c r="AE3842" s="123" t="str">
        <f t="shared" si="845"/>
        <v/>
      </c>
      <c r="AG3842" s="150" t="str">
        <f t="shared" si="842"/>
        <v/>
      </c>
    </row>
    <row r="3843" spans="1:33" x14ac:dyDescent="0.25">
      <c r="A3843" s="56"/>
      <c r="B3843" s="70"/>
      <c r="C3843" s="76"/>
      <c r="D3843" s="73"/>
      <c r="E3843" s="79"/>
      <c r="F3843" s="56"/>
      <c r="G3843" s="13" t="str">
        <f t="shared" si="833"/>
        <v/>
      </c>
      <c r="H3843" s="56"/>
      <c r="K3843" s="128"/>
      <c r="L3843" s="128"/>
      <c r="M3843" s="128"/>
      <c r="N3843" s="84" t="str">
        <f t="shared" si="834"/>
        <v/>
      </c>
      <c r="O3843" s="128"/>
      <c r="P3843" s="84" t="str">
        <f t="shared" si="835"/>
        <v/>
      </c>
      <c r="Q3843" s="84" t="str">
        <f t="shared" si="832"/>
        <v/>
      </c>
      <c r="R3843" s="84" t="str">
        <f t="shared" si="836"/>
        <v/>
      </c>
      <c r="S3843" s="84" t="str">
        <f t="shared" si="837"/>
        <v/>
      </c>
      <c r="U3843" s="84" t="str">
        <f t="shared" si="838"/>
        <v/>
      </c>
      <c r="W3843" s="108" t="str">
        <f>IF($N3843="", "", SUM($D$11:$D3843))</f>
        <v/>
      </c>
      <c r="X3843" s="111" t="str">
        <f t="shared" si="839"/>
        <v/>
      </c>
      <c r="Y3843" s="114" t="str">
        <f t="shared" si="843"/>
        <v/>
      </c>
      <c r="Z3843" s="111" t="str">
        <f>IF(X3843="", "", X3843-SUM($Z$11:$Z3842))</f>
        <v/>
      </c>
      <c r="AA3843" s="111" t="str">
        <f>IF($Y3843="", "", $Y3843-SUM($AA$11:$AA3842))</f>
        <v/>
      </c>
      <c r="AB3843" s="111" t="str">
        <f t="shared" si="844"/>
        <v/>
      </c>
      <c r="AC3843" s="121" t="str">
        <f t="shared" si="840"/>
        <v/>
      </c>
      <c r="AD3843" s="122" t="str">
        <f t="shared" si="841"/>
        <v/>
      </c>
      <c r="AE3843" s="123" t="str">
        <f t="shared" si="845"/>
        <v/>
      </c>
      <c r="AG3843" s="150" t="str">
        <f t="shared" si="842"/>
        <v/>
      </c>
    </row>
    <row r="3844" spans="1:33" x14ac:dyDescent="0.25">
      <c r="A3844" s="56"/>
      <c r="B3844" s="70"/>
      <c r="C3844" s="76"/>
      <c r="D3844" s="73"/>
      <c r="E3844" s="79"/>
      <c r="F3844" s="56"/>
      <c r="G3844" s="13" t="str">
        <f t="shared" si="833"/>
        <v/>
      </c>
      <c r="H3844" s="56"/>
      <c r="K3844" s="128"/>
      <c r="L3844" s="128"/>
      <c r="M3844" s="128"/>
      <c r="N3844" s="84" t="str">
        <f t="shared" si="834"/>
        <v/>
      </c>
      <c r="O3844" s="128"/>
      <c r="P3844" s="84" t="str">
        <f t="shared" si="835"/>
        <v/>
      </c>
      <c r="Q3844" s="84" t="str">
        <f t="shared" si="832"/>
        <v/>
      </c>
      <c r="R3844" s="84" t="str">
        <f t="shared" si="836"/>
        <v/>
      </c>
      <c r="S3844" s="84" t="str">
        <f t="shared" si="837"/>
        <v/>
      </c>
      <c r="U3844" s="84" t="str">
        <f t="shared" si="838"/>
        <v/>
      </c>
      <c r="W3844" s="108" t="str">
        <f>IF($N3844="", "", SUM($D$11:$D3844))</f>
        <v/>
      </c>
      <c r="X3844" s="111" t="str">
        <f t="shared" si="839"/>
        <v/>
      </c>
      <c r="Y3844" s="114" t="str">
        <f t="shared" si="843"/>
        <v/>
      </c>
      <c r="Z3844" s="111" t="str">
        <f>IF(X3844="", "", X3844-SUM($Z$11:$Z3843))</f>
        <v/>
      </c>
      <c r="AA3844" s="111" t="str">
        <f>IF($Y3844="", "", $Y3844-SUM($AA$11:$AA3843))</f>
        <v/>
      </c>
      <c r="AB3844" s="111" t="str">
        <f t="shared" si="844"/>
        <v/>
      </c>
      <c r="AC3844" s="121" t="str">
        <f t="shared" si="840"/>
        <v/>
      </c>
      <c r="AD3844" s="122" t="str">
        <f t="shared" si="841"/>
        <v/>
      </c>
      <c r="AE3844" s="123" t="str">
        <f t="shared" si="845"/>
        <v/>
      </c>
      <c r="AG3844" s="150" t="str">
        <f t="shared" si="842"/>
        <v/>
      </c>
    </row>
    <row r="3845" spans="1:33" x14ac:dyDescent="0.25">
      <c r="A3845" s="56"/>
      <c r="B3845" s="70"/>
      <c r="C3845" s="76"/>
      <c r="D3845" s="73"/>
      <c r="E3845" s="79"/>
      <c r="F3845" s="56"/>
      <c r="G3845" s="13" t="str">
        <f t="shared" si="833"/>
        <v/>
      </c>
      <c r="H3845" s="56"/>
      <c r="K3845" s="128"/>
      <c r="L3845" s="128"/>
      <c r="M3845" s="128"/>
      <c r="N3845" s="84" t="str">
        <f t="shared" si="834"/>
        <v/>
      </c>
      <c r="O3845" s="128"/>
      <c r="P3845" s="84" t="str">
        <f t="shared" si="835"/>
        <v/>
      </c>
      <c r="Q3845" s="84" t="str">
        <f t="shared" si="832"/>
        <v/>
      </c>
      <c r="R3845" s="84" t="str">
        <f t="shared" si="836"/>
        <v/>
      </c>
      <c r="S3845" s="84" t="str">
        <f t="shared" si="837"/>
        <v/>
      </c>
      <c r="U3845" s="84" t="str">
        <f t="shared" si="838"/>
        <v/>
      </c>
      <c r="W3845" s="108" t="str">
        <f>IF($N3845="", "", SUM($D$11:$D3845))</f>
        <v/>
      </c>
      <c r="X3845" s="111" t="str">
        <f t="shared" si="839"/>
        <v/>
      </c>
      <c r="Y3845" s="114" t="str">
        <f t="shared" si="843"/>
        <v/>
      </c>
      <c r="Z3845" s="111" t="str">
        <f>IF(X3845="", "", X3845-SUM($Z$11:$Z3844))</f>
        <v/>
      </c>
      <c r="AA3845" s="111" t="str">
        <f>IF($Y3845="", "", $Y3845-SUM($AA$11:$AA3844))</f>
        <v/>
      </c>
      <c r="AB3845" s="111" t="str">
        <f t="shared" si="844"/>
        <v/>
      </c>
      <c r="AC3845" s="121" t="str">
        <f t="shared" si="840"/>
        <v/>
      </c>
      <c r="AD3845" s="122" t="str">
        <f t="shared" si="841"/>
        <v/>
      </c>
      <c r="AE3845" s="123" t="str">
        <f t="shared" si="845"/>
        <v/>
      </c>
      <c r="AG3845" s="150" t="str">
        <f t="shared" si="842"/>
        <v/>
      </c>
    </row>
    <row r="3846" spans="1:33" x14ac:dyDescent="0.25">
      <c r="A3846" s="56"/>
      <c r="B3846" s="70"/>
      <c r="C3846" s="76"/>
      <c r="D3846" s="73"/>
      <c r="E3846" s="79"/>
      <c r="F3846" s="56"/>
      <c r="G3846" s="13" t="str">
        <f t="shared" si="833"/>
        <v/>
      </c>
      <c r="H3846" s="56"/>
      <c r="K3846" s="128"/>
      <c r="L3846" s="128"/>
      <c r="M3846" s="128"/>
      <c r="N3846" s="84" t="str">
        <f t="shared" si="834"/>
        <v/>
      </c>
      <c r="O3846" s="128"/>
      <c r="P3846" s="84" t="str">
        <f t="shared" si="835"/>
        <v/>
      </c>
      <c r="Q3846" s="84" t="str">
        <f t="shared" si="832"/>
        <v/>
      </c>
      <c r="R3846" s="84" t="str">
        <f t="shared" si="836"/>
        <v/>
      </c>
      <c r="S3846" s="84" t="str">
        <f t="shared" si="837"/>
        <v/>
      </c>
      <c r="U3846" s="84" t="str">
        <f t="shared" si="838"/>
        <v/>
      </c>
      <c r="W3846" s="108" t="str">
        <f>IF($N3846="", "", SUM($D$11:$D3846))</f>
        <v/>
      </c>
      <c r="X3846" s="111" t="str">
        <f t="shared" si="839"/>
        <v/>
      </c>
      <c r="Y3846" s="114" t="str">
        <f t="shared" si="843"/>
        <v/>
      </c>
      <c r="Z3846" s="111" t="str">
        <f>IF(X3846="", "", X3846-SUM($Z$11:$Z3845))</f>
        <v/>
      </c>
      <c r="AA3846" s="111" t="str">
        <f>IF($Y3846="", "", $Y3846-SUM($AA$11:$AA3845))</f>
        <v/>
      </c>
      <c r="AB3846" s="111" t="str">
        <f t="shared" si="844"/>
        <v/>
      </c>
      <c r="AC3846" s="121" t="str">
        <f t="shared" si="840"/>
        <v/>
      </c>
      <c r="AD3846" s="122" t="str">
        <f t="shared" si="841"/>
        <v/>
      </c>
      <c r="AE3846" s="123" t="str">
        <f t="shared" si="845"/>
        <v/>
      </c>
      <c r="AG3846" s="150" t="str">
        <f t="shared" si="842"/>
        <v/>
      </c>
    </row>
    <row r="3847" spans="1:33" x14ac:dyDescent="0.25">
      <c r="A3847" s="56"/>
      <c r="B3847" s="70"/>
      <c r="C3847" s="76"/>
      <c r="D3847" s="73"/>
      <c r="E3847" s="79"/>
      <c r="F3847" s="56"/>
      <c r="G3847" s="13" t="str">
        <f t="shared" si="833"/>
        <v/>
      </c>
      <c r="H3847" s="56"/>
      <c r="K3847" s="128"/>
      <c r="L3847" s="128"/>
      <c r="M3847" s="128"/>
      <c r="N3847" s="84" t="str">
        <f t="shared" si="834"/>
        <v/>
      </c>
      <c r="O3847" s="128"/>
      <c r="P3847" s="84" t="str">
        <f t="shared" si="835"/>
        <v/>
      </c>
      <c r="Q3847" s="84" t="str">
        <f t="shared" si="832"/>
        <v/>
      </c>
      <c r="R3847" s="84" t="str">
        <f t="shared" si="836"/>
        <v/>
      </c>
      <c r="S3847" s="84" t="str">
        <f t="shared" si="837"/>
        <v/>
      </c>
      <c r="U3847" s="84" t="str">
        <f t="shared" si="838"/>
        <v/>
      </c>
      <c r="W3847" s="108" t="str">
        <f>IF($N3847="", "", SUM($D$11:$D3847))</f>
        <v/>
      </c>
      <c r="X3847" s="111" t="str">
        <f t="shared" si="839"/>
        <v/>
      </c>
      <c r="Y3847" s="114" t="str">
        <f t="shared" si="843"/>
        <v/>
      </c>
      <c r="Z3847" s="111" t="str">
        <f>IF(X3847="", "", X3847-SUM($Z$11:$Z3846))</f>
        <v/>
      </c>
      <c r="AA3847" s="111" t="str">
        <f>IF($Y3847="", "", $Y3847-SUM($AA$11:$AA3846))</f>
        <v/>
      </c>
      <c r="AB3847" s="111" t="str">
        <f t="shared" si="844"/>
        <v/>
      </c>
      <c r="AC3847" s="121" t="str">
        <f t="shared" si="840"/>
        <v/>
      </c>
      <c r="AD3847" s="122" t="str">
        <f t="shared" si="841"/>
        <v/>
      </c>
      <c r="AE3847" s="123" t="str">
        <f t="shared" si="845"/>
        <v/>
      </c>
      <c r="AG3847" s="150" t="str">
        <f t="shared" si="842"/>
        <v/>
      </c>
    </row>
    <row r="3848" spans="1:33" x14ac:dyDescent="0.25">
      <c r="A3848" s="56"/>
      <c r="B3848" s="70"/>
      <c r="C3848" s="76"/>
      <c r="D3848" s="73"/>
      <c r="E3848" s="79"/>
      <c r="F3848" s="56"/>
      <c r="G3848" s="13" t="str">
        <f t="shared" si="833"/>
        <v/>
      </c>
      <c r="H3848" s="56"/>
      <c r="K3848" s="128"/>
      <c r="L3848" s="128"/>
      <c r="M3848" s="128"/>
      <c r="N3848" s="84" t="str">
        <f t="shared" si="834"/>
        <v/>
      </c>
      <c r="O3848" s="128"/>
      <c r="P3848" s="84" t="str">
        <f t="shared" si="835"/>
        <v/>
      </c>
      <c r="Q3848" s="84" t="str">
        <f t="shared" si="832"/>
        <v/>
      </c>
      <c r="R3848" s="84" t="str">
        <f t="shared" si="836"/>
        <v/>
      </c>
      <c r="S3848" s="84" t="str">
        <f t="shared" si="837"/>
        <v/>
      </c>
      <c r="U3848" s="84" t="str">
        <f t="shared" si="838"/>
        <v/>
      </c>
      <c r="W3848" s="108" t="str">
        <f>IF($N3848="", "", SUM($D$11:$D3848))</f>
        <v/>
      </c>
      <c r="X3848" s="111" t="str">
        <f t="shared" si="839"/>
        <v/>
      </c>
      <c r="Y3848" s="114" t="str">
        <f t="shared" si="843"/>
        <v/>
      </c>
      <c r="Z3848" s="111" t="str">
        <f>IF(X3848="", "", X3848-SUM($Z$11:$Z3847))</f>
        <v/>
      </c>
      <c r="AA3848" s="111" t="str">
        <f>IF($Y3848="", "", $Y3848-SUM($AA$11:$AA3847))</f>
        <v/>
      </c>
      <c r="AB3848" s="111" t="str">
        <f t="shared" si="844"/>
        <v/>
      </c>
      <c r="AC3848" s="121" t="str">
        <f t="shared" si="840"/>
        <v/>
      </c>
      <c r="AD3848" s="122" t="str">
        <f t="shared" si="841"/>
        <v/>
      </c>
      <c r="AE3848" s="123" t="str">
        <f t="shared" si="845"/>
        <v/>
      </c>
      <c r="AG3848" s="150" t="str">
        <f t="shared" si="842"/>
        <v/>
      </c>
    </row>
    <row r="3849" spans="1:33" x14ac:dyDescent="0.25">
      <c r="A3849" s="56"/>
      <c r="B3849" s="70"/>
      <c r="C3849" s="76"/>
      <c r="D3849" s="73"/>
      <c r="E3849" s="79"/>
      <c r="F3849" s="56"/>
      <c r="G3849" s="13" t="str">
        <f t="shared" si="833"/>
        <v/>
      </c>
      <c r="H3849" s="56"/>
      <c r="K3849" s="128"/>
      <c r="L3849" s="128"/>
      <c r="M3849" s="128"/>
      <c r="N3849" s="84" t="str">
        <f t="shared" si="834"/>
        <v/>
      </c>
      <c r="O3849" s="128"/>
      <c r="P3849" s="84" t="str">
        <f t="shared" si="835"/>
        <v/>
      </c>
      <c r="Q3849" s="84" t="str">
        <f t="shared" si="832"/>
        <v/>
      </c>
      <c r="R3849" s="84" t="str">
        <f t="shared" si="836"/>
        <v/>
      </c>
      <c r="S3849" s="84" t="str">
        <f t="shared" si="837"/>
        <v/>
      </c>
      <c r="U3849" s="84" t="str">
        <f t="shared" si="838"/>
        <v/>
      </c>
      <c r="W3849" s="108" t="str">
        <f>IF($N3849="", "", SUM($D$11:$D3849))</f>
        <v/>
      </c>
      <c r="X3849" s="111" t="str">
        <f t="shared" si="839"/>
        <v/>
      </c>
      <c r="Y3849" s="114" t="str">
        <f t="shared" si="843"/>
        <v/>
      </c>
      <c r="Z3849" s="111" t="str">
        <f>IF(X3849="", "", X3849-SUM($Z$11:$Z3848))</f>
        <v/>
      </c>
      <c r="AA3849" s="111" t="str">
        <f>IF($Y3849="", "", $Y3849-SUM($AA$11:$AA3848))</f>
        <v/>
      </c>
      <c r="AB3849" s="111" t="str">
        <f t="shared" si="844"/>
        <v/>
      </c>
      <c r="AC3849" s="121" t="str">
        <f t="shared" si="840"/>
        <v/>
      </c>
      <c r="AD3849" s="122" t="str">
        <f t="shared" si="841"/>
        <v/>
      </c>
      <c r="AE3849" s="123" t="str">
        <f t="shared" si="845"/>
        <v/>
      </c>
      <c r="AG3849" s="150" t="str">
        <f t="shared" si="842"/>
        <v/>
      </c>
    </row>
    <row r="3850" spans="1:33" x14ac:dyDescent="0.25">
      <c r="A3850" s="56"/>
      <c r="B3850" s="70"/>
      <c r="C3850" s="76"/>
      <c r="D3850" s="73"/>
      <c r="E3850" s="79"/>
      <c r="F3850" s="56"/>
      <c r="G3850" s="13" t="str">
        <f t="shared" si="833"/>
        <v/>
      </c>
      <c r="H3850" s="56"/>
      <c r="K3850" s="128"/>
      <c r="L3850" s="128"/>
      <c r="M3850" s="128"/>
      <c r="N3850" s="84" t="str">
        <f t="shared" si="834"/>
        <v/>
      </c>
      <c r="O3850" s="128"/>
      <c r="P3850" s="84" t="str">
        <f t="shared" si="835"/>
        <v/>
      </c>
      <c r="Q3850" s="84" t="str">
        <f t="shared" si="832"/>
        <v/>
      </c>
      <c r="R3850" s="84" t="str">
        <f t="shared" si="836"/>
        <v/>
      </c>
      <c r="S3850" s="84" t="str">
        <f t="shared" si="837"/>
        <v/>
      </c>
      <c r="U3850" s="84" t="str">
        <f t="shared" si="838"/>
        <v/>
      </c>
      <c r="W3850" s="108" t="str">
        <f>IF($N3850="", "", SUM($D$11:$D3850))</f>
        <v/>
      </c>
      <c r="X3850" s="111" t="str">
        <f t="shared" si="839"/>
        <v/>
      </c>
      <c r="Y3850" s="114" t="str">
        <f t="shared" si="843"/>
        <v/>
      </c>
      <c r="Z3850" s="111" t="str">
        <f>IF(X3850="", "", X3850-SUM($Z$11:$Z3849))</f>
        <v/>
      </c>
      <c r="AA3850" s="111" t="str">
        <f>IF($Y3850="", "", $Y3850-SUM($AA$11:$AA3849))</f>
        <v/>
      </c>
      <c r="AB3850" s="111" t="str">
        <f t="shared" si="844"/>
        <v/>
      </c>
      <c r="AC3850" s="121" t="str">
        <f t="shared" si="840"/>
        <v/>
      </c>
      <c r="AD3850" s="122" t="str">
        <f t="shared" si="841"/>
        <v/>
      </c>
      <c r="AE3850" s="123" t="str">
        <f t="shared" si="845"/>
        <v/>
      </c>
      <c r="AG3850" s="150" t="str">
        <f t="shared" si="842"/>
        <v/>
      </c>
    </row>
    <row r="3851" spans="1:33" x14ac:dyDescent="0.25">
      <c r="A3851" s="56"/>
      <c r="B3851" s="70"/>
      <c r="C3851" s="76"/>
      <c r="D3851" s="73"/>
      <c r="E3851" s="79"/>
      <c r="F3851" s="56"/>
      <c r="G3851" s="13" t="str">
        <f t="shared" si="833"/>
        <v/>
      </c>
      <c r="H3851" s="56"/>
      <c r="K3851" s="128"/>
      <c r="L3851" s="128"/>
      <c r="M3851" s="128"/>
      <c r="N3851" s="84" t="str">
        <f t="shared" si="834"/>
        <v/>
      </c>
      <c r="O3851" s="128"/>
      <c r="P3851" s="84" t="str">
        <f t="shared" si="835"/>
        <v/>
      </c>
      <c r="Q3851" s="84" t="str">
        <f t="shared" ref="Q3851:Q3914" si="846">IF($N3851="", "", IF(AND(Q$5="X", C3851=""), $N$6, IF(AND(NOT(C3851=""), COUNTIF(L$11:L$17, C3851)=0), $N$7, "")))</f>
        <v/>
      </c>
      <c r="R3851" s="84" t="str">
        <f t="shared" si="836"/>
        <v/>
      </c>
      <c r="S3851" s="84" t="str">
        <f t="shared" si="837"/>
        <v/>
      </c>
      <c r="U3851" s="84" t="str">
        <f t="shared" si="838"/>
        <v/>
      </c>
      <c r="W3851" s="108" t="str">
        <f>IF($N3851="", "", SUM($D$11:$D3851))</f>
        <v/>
      </c>
      <c r="X3851" s="111" t="str">
        <f t="shared" si="839"/>
        <v/>
      </c>
      <c r="Y3851" s="114" t="str">
        <f t="shared" si="843"/>
        <v/>
      </c>
      <c r="Z3851" s="111" t="str">
        <f>IF(X3851="", "", X3851-SUM($Z$11:$Z3850))</f>
        <v/>
      </c>
      <c r="AA3851" s="111" t="str">
        <f>IF($Y3851="", "", $Y3851-SUM($AA$11:$AA3850))</f>
        <v/>
      </c>
      <c r="AB3851" s="111" t="str">
        <f t="shared" si="844"/>
        <v/>
      </c>
      <c r="AC3851" s="121" t="str">
        <f t="shared" si="840"/>
        <v/>
      </c>
      <c r="AD3851" s="122" t="str">
        <f t="shared" si="841"/>
        <v/>
      </c>
      <c r="AE3851" s="123" t="str">
        <f t="shared" si="845"/>
        <v/>
      </c>
      <c r="AG3851" s="150" t="str">
        <f t="shared" si="842"/>
        <v/>
      </c>
    </row>
    <row r="3852" spans="1:33" x14ac:dyDescent="0.25">
      <c r="A3852" s="56"/>
      <c r="B3852" s="70"/>
      <c r="C3852" s="76"/>
      <c r="D3852" s="73"/>
      <c r="E3852" s="79"/>
      <c r="F3852" s="56"/>
      <c r="G3852" s="13" t="str">
        <f t="shared" ref="G3852:G3915" si="847">IF($B3852="", "", TEXT($B3852, "mmm"))</f>
        <v/>
      </c>
      <c r="H3852" s="56"/>
      <c r="K3852" s="128"/>
      <c r="L3852" s="128"/>
      <c r="M3852" s="128"/>
      <c r="N3852" s="84" t="str">
        <f t="shared" ref="N3852:N3915" si="848">IF(COUNTIF($B3852:$E3852, "")=4, "", "X")</f>
        <v/>
      </c>
      <c r="O3852" s="128"/>
      <c r="P3852" s="84" t="str">
        <f t="shared" ref="P3852:P3915" si="849">IF($N3852="", "", IF(AND(P$5="X", B3852=""), $N$6, IFERROR(IF(AND(NOT(B3852=""), OR(ISNUMBER(B3852)=FALSE, B3852&lt;$L$2, B3852&gt;$L$3)), $N$7, ""), $N$7)))</f>
        <v/>
      </c>
      <c r="Q3852" s="84" t="str">
        <f t="shared" si="846"/>
        <v/>
      </c>
      <c r="R3852" s="84" t="str">
        <f t="shared" ref="R3852:R3915" si="850">IF($N3852="", "", IF(AND(R$5="X", D3852=""), $N$6, IF(AND(NOT(D3852=""), ISNUMBER(D3852)=FALSE), $N$7, "")))</f>
        <v/>
      </c>
      <c r="S3852" s="84" t="str">
        <f t="shared" ref="S3852:S3915" si="851">IF($N3852="", "", IF(AND(S$5="X", E3852=""), $N$6, ""))</f>
        <v/>
      </c>
      <c r="U3852" s="84" t="str">
        <f t="shared" ref="U3852:U3915" si="852">IF($B3852="", "", TEXT($B3852, "mmm yyyy"))</f>
        <v/>
      </c>
      <c r="W3852" s="108" t="str">
        <f>IF($N3852="", "", SUM($D$11:$D3852))</f>
        <v/>
      </c>
      <c r="X3852" s="111" t="str">
        <f t="shared" ref="X3852:X3915" si="853">IF(W3852="", "", IF(W3852&lt;=$X$4, W3852, $X$4))</f>
        <v/>
      </c>
      <c r="Y3852" s="114" t="str">
        <f t="shared" si="843"/>
        <v/>
      </c>
      <c r="Z3852" s="111" t="str">
        <f>IF(X3852="", "", X3852-SUM($Z$11:$Z3851))</f>
        <v/>
      </c>
      <c r="AA3852" s="111" t="str">
        <f>IF($Y3852="", "", $Y3852-SUM($AA$11:$AA3851))</f>
        <v/>
      </c>
      <c r="AB3852" s="111" t="str">
        <f t="shared" si="844"/>
        <v/>
      </c>
      <c r="AC3852" s="121" t="str">
        <f t="shared" ref="AC3852:AC3915" si="854">IF($N3852="", "", $Z3852*$AC$4)</f>
        <v/>
      </c>
      <c r="AD3852" s="122" t="str">
        <f t="shared" ref="AD3852:AD3915" si="855">IF($N3852="", "", $AA3852*$AC$5)</f>
        <v/>
      </c>
      <c r="AE3852" s="123" t="str">
        <f t="shared" si="845"/>
        <v/>
      </c>
      <c r="AG3852" s="150" t="str">
        <f t="shared" ref="AG3852:AG3915" si="856">IF(OR($U3852="", $C3852=""), "", CONCATENATE($C3852, " - ", $U3852))</f>
        <v/>
      </c>
    </row>
    <row r="3853" spans="1:33" x14ac:dyDescent="0.25">
      <c r="A3853" s="56"/>
      <c r="B3853" s="70"/>
      <c r="C3853" s="76"/>
      <c r="D3853" s="73"/>
      <c r="E3853" s="79"/>
      <c r="F3853" s="56"/>
      <c r="G3853" s="13" t="str">
        <f t="shared" si="847"/>
        <v/>
      </c>
      <c r="H3853" s="56"/>
      <c r="K3853" s="128"/>
      <c r="L3853" s="128"/>
      <c r="M3853" s="128"/>
      <c r="N3853" s="84" t="str">
        <f t="shared" si="848"/>
        <v/>
      </c>
      <c r="O3853" s="128"/>
      <c r="P3853" s="84" t="str">
        <f t="shared" si="849"/>
        <v/>
      </c>
      <c r="Q3853" s="84" t="str">
        <f t="shared" si="846"/>
        <v/>
      </c>
      <c r="R3853" s="84" t="str">
        <f t="shared" si="850"/>
        <v/>
      </c>
      <c r="S3853" s="84" t="str">
        <f t="shared" si="851"/>
        <v/>
      </c>
      <c r="U3853" s="84" t="str">
        <f t="shared" si="852"/>
        <v/>
      </c>
      <c r="W3853" s="108" t="str">
        <f>IF($N3853="", "", SUM($D$11:$D3853))</f>
        <v/>
      </c>
      <c r="X3853" s="111" t="str">
        <f t="shared" si="853"/>
        <v/>
      </c>
      <c r="Y3853" s="114" t="str">
        <f t="shared" si="843"/>
        <v/>
      </c>
      <c r="Z3853" s="111" t="str">
        <f>IF(X3853="", "", X3853-SUM($Z$11:$Z3852))</f>
        <v/>
      </c>
      <c r="AA3853" s="111" t="str">
        <f>IF($Y3853="", "", $Y3853-SUM($AA$11:$AA3852))</f>
        <v/>
      </c>
      <c r="AB3853" s="111" t="str">
        <f t="shared" si="844"/>
        <v/>
      </c>
      <c r="AC3853" s="121" t="str">
        <f t="shared" si="854"/>
        <v/>
      </c>
      <c r="AD3853" s="122" t="str">
        <f t="shared" si="855"/>
        <v/>
      </c>
      <c r="AE3853" s="123" t="str">
        <f t="shared" si="845"/>
        <v/>
      </c>
      <c r="AG3853" s="150" t="str">
        <f t="shared" si="856"/>
        <v/>
      </c>
    </row>
    <row r="3854" spans="1:33" x14ac:dyDescent="0.25">
      <c r="A3854" s="56"/>
      <c r="B3854" s="70"/>
      <c r="C3854" s="76"/>
      <c r="D3854" s="73"/>
      <c r="E3854" s="79"/>
      <c r="F3854" s="56"/>
      <c r="G3854" s="13" t="str">
        <f t="shared" si="847"/>
        <v/>
      </c>
      <c r="H3854" s="56"/>
      <c r="K3854" s="128"/>
      <c r="L3854" s="128"/>
      <c r="M3854" s="128"/>
      <c r="N3854" s="84" t="str">
        <f t="shared" si="848"/>
        <v/>
      </c>
      <c r="O3854" s="128"/>
      <c r="P3854" s="84" t="str">
        <f t="shared" si="849"/>
        <v/>
      </c>
      <c r="Q3854" s="84" t="str">
        <f t="shared" si="846"/>
        <v/>
      </c>
      <c r="R3854" s="84" t="str">
        <f t="shared" si="850"/>
        <v/>
      </c>
      <c r="S3854" s="84" t="str">
        <f t="shared" si="851"/>
        <v/>
      </c>
      <c r="U3854" s="84" t="str">
        <f t="shared" si="852"/>
        <v/>
      </c>
      <c r="W3854" s="108" t="str">
        <f>IF($N3854="", "", SUM($D$11:$D3854))</f>
        <v/>
      </c>
      <c r="X3854" s="111" t="str">
        <f t="shared" si="853"/>
        <v/>
      </c>
      <c r="Y3854" s="114" t="str">
        <f t="shared" ref="Y3854:Y3917" si="857">IF(W3854="", "", IF(W3854&lt;=$X$4, 0, W3854-$X$4))</f>
        <v/>
      </c>
      <c r="Z3854" s="111" t="str">
        <f>IF(X3854="", "", X3854-SUM($Z$11:$Z3853))</f>
        <v/>
      </c>
      <c r="AA3854" s="111" t="str">
        <f>IF($Y3854="", "", $Y3854-SUM($AA$11:$AA3853))</f>
        <v/>
      </c>
      <c r="AB3854" s="111" t="str">
        <f t="shared" ref="AB3854:AB3917" si="858">IF($N3854="", "", SUM(Z3854:AA3854))</f>
        <v/>
      </c>
      <c r="AC3854" s="121" t="str">
        <f t="shared" si="854"/>
        <v/>
      </c>
      <c r="AD3854" s="122" t="str">
        <f t="shared" si="855"/>
        <v/>
      </c>
      <c r="AE3854" s="123" t="str">
        <f t="shared" ref="AE3854:AE3917" si="859">IF($N3854="", "", SUM(AC3854:AD3854))</f>
        <v/>
      </c>
      <c r="AG3854" s="150" t="str">
        <f t="shared" si="856"/>
        <v/>
      </c>
    </row>
    <row r="3855" spans="1:33" x14ac:dyDescent="0.25">
      <c r="A3855" s="56"/>
      <c r="B3855" s="70"/>
      <c r="C3855" s="76"/>
      <c r="D3855" s="73"/>
      <c r="E3855" s="79"/>
      <c r="F3855" s="56"/>
      <c r="G3855" s="13" t="str">
        <f t="shared" si="847"/>
        <v/>
      </c>
      <c r="H3855" s="56"/>
      <c r="K3855" s="128"/>
      <c r="L3855" s="128"/>
      <c r="M3855" s="128"/>
      <c r="N3855" s="84" t="str">
        <f t="shared" si="848"/>
        <v/>
      </c>
      <c r="O3855" s="128"/>
      <c r="P3855" s="84" t="str">
        <f t="shared" si="849"/>
        <v/>
      </c>
      <c r="Q3855" s="84" t="str">
        <f t="shared" si="846"/>
        <v/>
      </c>
      <c r="R3855" s="84" t="str">
        <f t="shared" si="850"/>
        <v/>
      </c>
      <c r="S3855" s="84" t="str">
        <f t="shared" si="851"/>
        <v/>
      </c>
      <c r="U3855" s="84" t="str">
        <f t="shared" si="852"/>
        <v/>
      </c>
      <c r="W3855" s="108" t="str">
        <f>IF($N3855="", "", SUM($D$11:$D3855))</f>
        <v/>
      </c>
      <c r="X3855" s="111" t="str">
        <f t="shared" si="853"/>
        <v/>
      </c>
      <c r="Y3855" s="114" t="str">
        <f t="shared" si="857"/>
        <v/>
      </c>
      <c r="Z3855" s="111" t="str">
        <f>IF(X3855="", "", X3855-SUM($Z$11:$Z3854))</f>
        <v/>
      </c>
      <c r="AA3855" s="111" t="str">
        <f>IF($Y3855="", "", $Y3855-SUM($AA$11:$AA3854))</f>
        <v/>
      </c>
      <c r="AB3855" s="111" t="str">
        <f t="shared" si="858"/>
        <v/>
      </c>
      <c r="AC3855" s="121" t="str">
        <f t="shared" si="854"/>
        <v/>
      </c>
      <c r="AD3855" s="122" t="str">
        <f t="shared" si="855"/>
        <v/>
      </c>
      <c r="AE3855" s="123" t="str">
        <f t="shared" si="859"/>
        <v/>
      </c>
      <c r="AG3855" s="150" t="str">
        <f t="shared" si="856"/>
        <v/>
      </c>
    </row>
    <row r="3856" spans="1:33" x14ac:dyDescent="0.25">
      <c r="A3856" s="56"/>
      <c r="B3856" s="70"/>
      <c r="C3856" s="76"/>
      <c r="D3856" s="73"/>
      <c r="E3856" s="79"/>
      <c r="F3856" s="56"/>
      <c r="G3856" s="13" t="str">
        <f t="shared" si="847"/>
        <v/>
      </c>
      <c r="H3856" s="56"/>
      <c r="K3856" s="128"/>
      <c r="L3856" s="128"/>
      <c r="M3856" s="128"/>
      <c r="N3856" s="84" t="str">
        <f t="shared" si="848"/>
        <v/>
      </c>
      <c r="O3856" s="128"/>
      <c r="P3856" s="84" t="str">
        <f t="shared" si="849"/>
        <v/>
      </c>
      <c r="Q3856" s="84" t="str">
        <f t="shared" si="846"/>
        <v/>
      </c>
      <c r="R3856" s="84" t="str">
        <f t="shared" si="850"/>
        <v/>
      </c>
      <c r="S3856" s="84" t="str">
        <f t="shared" si="851"/>
        <v/>
      </c>
      <c r="U3856" s="84" t="str">
        <f t="shared" si="852"/>
        <v/>
      </c>
      <c r="W3856" s="108" t="str">
        <f>IF($N3856="", "", SUM($D$11:$D3856))</f>
        <v/>
      </c>
      <c r="X3856" s="111" t="str">
        <f t="shared" si="853"/>
        <v/>
      </c>
      <c r="Y3856" s="114" t="str">
        <f t="shared" si="857"/>
        <v/>
      </c>
      <c r="Z3856" s="111" t="str">
        <f>IF(X3856="", "", X3856-SUM($Z$11:$Z3855))</f>
        <v/>
      </c>
      <c r="AA3856" s="111" t="str">
        <f>IF($Y3856="", "", $Y3856-SUM($AA$11:$AA3855))</f>
        <v/>
      </c>
      <c r="AB3856" s="111" t="str">
        <f t="shared" si="858"/>
        <v/>
      </c>
      <c r="AC3856" s="121" t="str">
        <f t="shared" si="854"/>
        <v/>
      </c>
      <c r="AD3856" s="122" t="str">
        <f t="shared" si="855"/>
        <v/>
      </c>
      <c r="AE3856" s="123" t="str">
        <f t="shared" si="859"/>
        <v/>
      </c>
      <c r="AG3856" s="150" t="str">
        <f t="shared" si="856"/>
        <v/>
      </c>
    </row>
    <row r="3857" spans="1:33" x14ac:dyDescent="0.25">
      <c r="A3857" s="56"/>
      <c r="B3857" s="70"/>
      <c r="C3857" s="76"/>
      <c r="D3857" s="73"/>
      <c r="E3857" s="79"/>
      <c r="F3857" s="56"/>
      <c r="G3857" s="13" t="str">
        <f t="shared" si="847"/>
        <v/>
      </c>
      <c r="H3857" s="56"/>
      <c r="K3857" s="128"/>
      <c r="L3857" s="128"/>
      <c r="M3857" s="128"/>
      <c r="N3857" s="84" t="str">
        <f t="shared" si="848"/>
        <v/>
      </c>
      <c r="O3857" s="128"/>
      <c r="P3857" s="84" t="str">
        <f t="shared" si="849"/>
        <v/>
      </c>
      <c r="Q3857" s="84" t="str">
        <f t="shared" si="846"/>
        <v/>
      </c>
      <c r="R3857" s="84" t="str">
        <f t="shared" si="850"/>
        <v/>
      </c>
      <c r="S3857" s="84" t="str">
        <f t="shared" si="851"/>
        <v/>
      </c>
      <c r="U3857" s="84" t="str">
        <f t="shared" si="852"/>
        <v/>
      </c>
      <c r="W3857" s="108" t="str">
        <f>IF($N3857="", "", SUM($D$11:$D3857))</f>
        <v/>
      </c>
      <c r="X3857" s="111" t="str">
        <f t="shared" si="853"/>
        <v/>
      </c>
      <c r="Y3857" s="114" t="str">
        <f t="shared" si="857"/>
        <v/>
      </c>
      <c r="Z3857" s="111" t="str">
        <f>IF(X3857="", "", X3857-SUM($Z$11:$Z3856))</f>
        <v/>
      </c>
      <c r="AA3857" s="111" t="str">
        <f>IF($Y3857="", "", $Y3857-SUM($AA$11:$AA3856))</f>
        <v/>
      </c>
      <c r="AB3857" s="111" t="str">
        <f t="shared" si="858"/>
        <v/>
      </c>
      <c r="AC3857" s="121" t="str">
        <f t="shared" si="854"/>
        <v/>
      </c>
      <c r="AD3857" s="122" t="str">
        <f t="shared" si="855"/>
        <v/>
      </c>
      <c r="AE3857" s="123" t="str">
        <f t="shared" si="859"/>
        <v/>
      </c>
      <c r="AG3857" s="150" t="str">
        <f t="shared" si="856"/>
        <v/>
      </c>
    </row>
    <row r="3858" spans="1:33" x14ac:dyDescent="0.25">
      <c r="A3858" s="56"/>
      <c r="B3858" s="70"/>
      <c r="C3858" s="76"/>
      <c r="D3858" s="73"/>
      <c r="E3858" s="79"/>
      <c r="F3858" s="56"/>
      <c r="G3858" s="13" t="str">
        <f t="shared" si="847"/>
        <v/>
      </c>
      <c r="H3858" s="56"/>
      <c r="K3858" s="128"/>
      <c r="L3858" s="128"/>
      <c r="M3858" s="128"/>
      <c r="N3858" s="84" t="str">
        <f t="shared" si="848"/>
        <v/>
      </c>
      <c r="O3858" s="128"/>
      <c r="P3858" s="84" t="str">
        <f t="shared" si="849"/>
        <v/>
      </c>
      <c r="Q3858" s="84" t="str">
        <f t="shared" si="846"/>
        <v/>
      </c>
      <c r="R3858" s="84" t="str">
        <f t="shared" si="850"/>
        <v/>
      </c>
      <c r="S3858" s="84" t="str">
        <f t="shared" si="851"/>
        <v/>
      </c>
      <c r="U3858" s="84" t="str">
        <f t="shared" si="852"/>
        <v/>
      </c>
      <c r="W3858" s="108" t="str">
        <f>IF($N3858="", "", SUM($D$11:$D3858))</f>
        <v/>
      </c>
      <c r="X3858" s="111" t="str">
        <f t="shared" si="853"/>
        <v/>
      </c>
      <c r="Y3858" s="114" t="str">
        <f t="shared" si="857"/>
        <v/>
      </c>
      <c r="Z3858" s="111" t="str">
        <f>IF(X3858="", "", X3858-SUM($Z$11:$Z3857))</f>
        <v/>
      </c>
      <c r="AA3858" s="111" t="str">
        <f>IF($Y3858="", "", $Y3858-SUM($AA$11:$AA3857))</f>
        <v/>
      </c>
      <c r="AB3858" s="111" t="str">
        <f t="shared" si="858"/>
        <v/>
      </c>
      <c r="AC3858" s="121" t="str">
        <f t="shared" si="854"/>
        <v/>
      </c>
      <c r="AD3858" s="122" t="str">
        <f t="shared" si="855"/>
        <v/>
      </c>
      <c r="AE3858" s="123" t="str">
        <f t="shared" si="859"/>
        <v/>
      </c>
      <c r="AG3858" s="150" t="str">
        <f t="shared" si="856"/>
        <v/>
      </c>
    </row>
    <row r="3859" spans="1:33" x14ac:dyDescent="0.25">
      <c r="A3859" s="56"/>
      <c r="B3859" s="70"/>
      <c r="C3859" s="76"/>
      <c r="D3859" s="73"/>
      <c r="E3859" s="79"/>
      <c r="F3859" s="56"/>
      <c r="G3859" s="13" t="str">
        <f t="shared" si="847"/>
        <v/>
      </c>
      <c r="H3859" s="56"/>
      <c r="K3859" s="128"/>
      <c r="L3859" s="128"/>
      <c r="M3859" s="128"/>
      <c r="N3859" s="84" t="str">
        <f t="shared" si="848"/>
        <v/>
      </c>
      <c r="O3859" s="128"/>
      <c r="P3859" s="84" t="str">
        <f t="shared" si="849"/>
        <v/>
      </c>
      <c r="Q3859" s="84" t="str">
        <f t="shared" si="846"/>
        <v/>
      </c>
      <c r="R3859" s="84" t="str">
        <f t="shared" si="850"/>
        <v/>
      </c>
      <c r="S3859" s="84" t="str">
        <f t="shared" si="851"/>
        <v/>
      </c>
      <c r="U3859" s="84" t="str">
        <f t="shared" si="852"/>
        <v/>
      </c>
      <c r="W3859" s="108" t="str">
        <f>IF($N3859="", "", SUM($D$11:$D3859))</f>
        <v/>
      </c>
      <c r="X3859" s="111" t="str">
        <f t="shared" si="853"/>
        <v/>
      </c>
      <c r="Y3859" s="114" t="str">
        <f t="shared" si="857"/>
        <v/>
      </c>
      <c r="Z3859" s="111" t="str">
        <f>IF(X3859="", "", X3859-SUM($Z$11:$Z3858))</f>
        <v/>
      </c>
      <c r="AA3859" s="111" t="str">
        <f>IF($Y3859="", "", $Y3859-SUM($AA$11:$AA3858))</f>
        <v/>
      </c>
      <c r="AB3859" s="111" t="str">
        <f t="shared" si="858"/>
        <v/>
      </c>
      <c r="AC3859" s="121" t="str">
        <f t="shared" si="854"/>
        <v/>
      </c>
      <c r="AD3859" s="122" t="str">
        <f t="shared" si="855"/>
        <v/>
      </c>
      <c r="AE3859" s="123" t="str">
        <f t="shared" si="859"/>
        <v/>
      </c>
      <c r="AG3859" s="150" t="str">
        <f t="shared" si="856"/>
        <v/>
      </c>
    </row>
    <row r="3860" spans="1:33" x14ac:dyDescent="0.25">
      <c r="A3860" s="56"/>
      <c r="B3860" s="70"/>
      <c r="C3860" s="76"/>
      <c r="D3860" s="73"/>
      <c r="E3860" s="79"/>
      <c r="F3860" s="56"/>
      <c r="G3860" s="13" t="str">
        <f t="shared" si="847"/>
        <v/>
      </c>
      <c r="H3860" s="56"/>
      <c r="K3860" s="128"/>
      <c r="L3860" s="128"/>
      <c r="M3860" s="128"/>
      <c r="N3860" s="84" t="str">
        <f t="shared" si="848"/>
        <v/>
      </c>
      <c r="O3860" s="128"/>
      <c r="P3860" s="84" t="str">
        <f t="shared" si="849"/>
        <v/>
      </c>
      <c r="Q3860" s="84" t="str">
        <f t="shared" si="846"/>
        <v/>
      </c>
      <c r="R3860" s="84" t="str">
        <f t="shared" si="850"/>
        <v/>
      </c>
      <c r="S3860" s="84" t="str">
        <f t="shared" si="851"/>
        <v/>
      </c>
      <c r="U3860" s="84" t="str">
        <f t="shared" si="852"/>
        <v/>
      </c>
      <c r="W3860" s="108" t="str">
        <f>IF($N3860="", "", SUM($D$11:$D3860))</f>
        <v/>
      </c>
      <c r="X3860" s="111" t="str">
        <f t="shared" si="853"/>
        <v/>
      </c>
      <c r="Y3860" s="114" t="str">
        <f t="shared" si="857"/>
        <v/>
      </c>
      <c r="Z3860" s="111" t="str">
        <f>IF(X3860="", "", X3860-SUM($Z$11:$Z3859))</f>
        <v/>
      </c>
      <c r="AA3860" s="111" t="str">
        <f>IF($Y3860="", "", $Y3860-SUM($AA$11:$AA3859))</f>
        <v/>
      </c>
      <c r="AB3860" s="111" t="str">
        <f t="shared" si="858"/>
        <v/>
      </c>
      <c r="AC3860" s="121" t="str">
        <f t="shared" si="854"/>
        <v/>
      </c>
      <c r="AD3860" s="122" t="str">
        <f t="shared" si="855"/>
        <v/>
      </c>
      <c r="AE3860" s="123" t="str">
        <f t="shared" si="859"/>
        <v/>
      </c>
      <c r="AG3860" s="150" t="str">
        <f t="shared" si="856"/>
        <v/>
      </c>
    </row>
    <row r="3861" spans="1:33" x14ac:dyDescent="0.25">
      <c r="A3861" s="56"/>
      <c r="B3861" s="70"/>
      <c r="C3861" s="76"/>
      <c r="D3861" s="73"/>
      <c r="E3861" s="79"/>
      <c r="F3861" s="56"/>
      <c r="G3861" s="13" t="str">
        <f t="shared" si="847"/>
        <v/>
      </c>
      <c r="H3861" s="56"/>
      <c r="K3861" s="128"/>
      <c r="L3861" s="128"/>
      <c r="M3861" s="128"/>
      <c r="N3861" s="84" t="str">
        <f t="shared" si="848"/>
        <v/>
      </c>
      <c r="O3861" s="128"/>
      <c r="P3861" s="84" t="str">
        <f t="shared" si="849"/>
        <v/>
      </c>
      <c r="Q3861" s="84" t="str">
        <f t="shared" si="846"/>
        <v/>
      </c>
      <c r="R3861" s="84" t="str">
        <f t="shared" si="850"/>
        <v/>
      </c>
      <c r="S3861" s="84" t="str">
        <f t="shared" si="851"/>
        <v/>
      </c>
      <c r="U3861" s="84" t="str">
        <f t="shared" si="852"/>
        <v/>
      </c>
      <c r="W3861" s="108" t="str">
        <f>IF($N3861="", "", SUM($D$11:$D3861))</f>
        <v/>
      </c>
      <c r="X3861" s="111" t="str">
        <f t="shared" si="853"/>
        <v/>
      </c>
      <c r="Y3861" s="114" t="str">
        <f t="shared" si="857"/>
        <v/>
      </c>
      <c r="Z3861" s="111" t="str">
        <f>IF(X3861="", "", X3861-SUM($Z$11:$Z3860))</f>
        <v/>
      </c>
      <c r="AA3861" s="111" t="str">
        <f>IF($Y3861="", "", $Y3861-SUM($AA$11:$AA3860))</f>
        <v/>
      </c>
      <c r="AB3861" s="111" t="str">
        <f t="shared" si="858"/>
        <v/>
      </c>
      <c r="AC3861" s="121" t="str">
        <f t="shared" si="854"/>
        <v/>
      </c>
      <c r="AD3861" s="122" t="str">
        <f t="shared" si="855"/>
        <v/>
      </c>
      <c r="AE3861" s="123" t="str">
        <f t="shared" si="859"/>
        <v/>
      </c>
      <c r="AG3861" s="150" t="str">
        <f t="shared" si="856"/>
        <v/>
      </c>
    </row>
    <row r="3862" spans="1:33" x14ac:dyDescent="0.25">
      <c r="A3862" s="56"/>
      <c r="B3862" s="70"/>
      <c r="C3862" s="76"/>
      <c r="D3862" s="73"/>
      <c r="E3862" s="79"/>
      <c r="F3862" s="56"/>
      <c r="G3862" s="13" t="str">
        <f t="shared" si="847"/>
        <v/>
      </c>
      <c r="H3862" s="56"/>
      <c r="K3862" s="128"/>
      <c r="L3862" s="128"/>
      <c r="M3862" s="128"/>
      <c r="N3862" s="84" t="str">
        <f t="shared" si="848"/>
        <v/>
      </c>
      <c r="O3862" s="128"/>
      <c r="P3862" s="84" t="str">
        <f t="shared" si="849"/>
        <v/>
      </c>
      <c r="Q3862" s="84" t="str">
        <f t="shared" si="846"/>
        <v/>
      </c>
      <c r="R3862" s="84" t="str">
        <f t="shared" si="850"/>
        <v/>
      </c>
      <c r="S3862" s="84" t="str">
        <f t="shared" si="851"/>
        <v/>
      </c>
      <c r="U3862" s="84" t="str">
        <f t="shared" si="852"/>
        <v/>
      </c>
      <c r="W3862" s="108" t="str">
        <f>IF($N3862="", "", SUM($D$11:$D3862))</f>
        <v/>
      </c>
      <c r="X3862" s="111" t="str">
        <f t="shared" si="853"/>
        <v/>
      </c>
      <c r="Y3862" s="114" t="str">
        <f t="shared" si="857"/>
        <v/>
      </c>
      <c r="Z3862" s="111" t="str">
        <f>IF(X3862="", "", X3862-SUM($Z$11:$Z3861))</f>
        <v/>
      </c>
      <c r="AA3862" s="111" t="str">
        <f>IF($Y3862="", "", $Y3862-SUM($AA$11:$AA3861))</f>
        <v/>
      </c>
      <c r="AB3862" s="111" t="str">
        <f t="shared" si="858"/>
        <v/>
      </c>
      <c r="AC3862" s="121" t="str">
        <f t="shared" si="854"/>
        <v/>
      </c>
      <c r="AD3862" s="122" t="str">
        <f t="shared" si="855"/>
        <v/>
      </c>
      <c r="AE3862" s="123" t="str">
        <f t="shared" si="859"/>
        <v/>
      </c>
      <c r="AG3862" s="150" t="str">
        <f t="shared" si="856"/>
        <v/>
      </c>
    </row>
    <row r="3863" spans="1:33" x14ac:dyDescent="0.25">
      <c r="A3863" s="56"/>
      <c r="B3863" s="70"/>
      <c r="C3863" s="76"/>
      <c r="D3863" s="73"/>
      <c r="E3863" s="79"/>
      <c r="F3863" s="56"/>
      <c r="G3863" s="13" t="str">
        <f t="shared" si="847"/>
        <v/>
      </c>
      <c r="H3863" s="56"/>
      <c r="K3863" s="128"/>
      <c r="L3863" s="128"/>
      <c r="M3863" s="128"/>
      <c r="N3863" s="84" t="str">
        <f t="shared" si="848"/>
        <v/>
      </c>
      <c r="O3863" s="128"/>
      <c r="P3863" s="84" t="str">
        <f t="shared" si="849"/>
        <v/>
      </c>
      <c r="Q3863" s="84" t="str">
        <f t="shared" si="846"/>
        <v/>
      </c>
      <c r="R3863" s="84" t="str">
        <f t="shared" si="850"/>
        <v/>
      </c>
      <c r="S3863" s="84" t="str">
        <f t="shared" si="851"/>
        <v/>
      </c>
      <c r="U3863" s="84" t="str">
        <f t="shared" si="852"/>
        <v/>
      </c>
      <c r="W3863" s="108" t="str">
        <f>IF($N3863="", "", SUM($D$11:$D3863))</f>
        <v/>
      </c>
      <c r="X3863" s="111" t="str">
        <f t="shared" si="853"/>
        <v/>
      </c>
      <c r="Y3863" s="114" t="str">
        <f t="shared" si="857"/>
        <v/>
      </c>
      <c r="Z3863" s="111" t="str">
        <f>IF(X3863="", "", X3863-SUM($Z$11:$Z3862))</f>
        <v/>
      </c>
      <c r="AA3863" s="111" t="str">
        <f>IF($Y3863="", "", $Y3863-SUM($AA$11:$AA3862))</f>
        <v/>
      </c>
      <c r="AB3863" s="111" t="str">
        <f t="shared" si="858"/>
        <v/>
      </c>
      <c r="AC3863" s="121" t="str">
        <f t="shared" si="854"/>
        <v/>
      </c>
      <c r="AD3863" s="122" t="str">
        <f t="shared" si="855"/>
        <v/>
      </c>
      <c r="AE3863" s="123" t="str">
        <f t="shared" si="859"/>
        <v/>
      </c>
      <c r="AG3863" s="150" t="str">
        <f t="shared" si="856"/>
        <v/>
      </c>
    </row>
    <row r="3864" spans="1:33" x14ac:dyDescent="0.25">
      <c r="A3864" s="56"/>
      <c r="B3864" s="70"/>
      <c r="C3864" s="76"/>
      <c r="D3864" s="73"/>
      <c r="E3864" s="79"/>
      <c r="F3864" s="56"/>
      <c r="G3864" s="13" t="str">
        <f t="shared" si="847"/>
        <v/>
      </c>
      <c r="H3864" s="56"/>
      <c r="K3864" s="128"/>
      <c r="L3864" s="128"/>
      <c r="M3864" s="128"/>
      <c r="N3864" s="84" t="str">
        <f t="shared" si="848"/>
        <v/>
      </c>
      <c r="O3864" s="128"/>
      <c r="P3864" s="84" t="str">
        <f t="shared" si="849"/>
        <v/>
      </c>
      <c r="Q3864" s="84" t="str">
        <f t="shared" si="846"/>
        <v/>
      </c>
      <c r="R3864" s="84" t="str">
        <f t="shared" si="850"/>
        <v/>
      </c>
      <c r="S3864" s="84" t="str">
        <f t="shared" si="851"/>
        <v/>
      </c>
      <c r="U3864" s="84" t="str">
        <f t="shared" si="852"/>
        <v/>
      </c>
      <c r="W3864" s="108" t="str">
        <f>IF($N3864="", "", SUM($D$11:$D3864))</f>
        <v/>
      </c>
      <c r="X3864" s="111" t="str">
        <f t="shared" si="853"/>
        <v/>
      </c>
      <c r="Y3864" s="114" t="str">
        <f t="shared" si="857"/>
        <v/>
      </c>
      <c r="Z3864" s="111" t="str">
        <f>IF(X3864="", "", X3864-SUM($Z$11:$Z3863))</f>
        <v/>
      </c>
      <c r="AA3864" s="111" t="str">
        <f>IF($Y3864="", "", $Y3864-SUM($AA$11:$AA3863))</f>
        <v/>
      </c>
      <c r="AB3864" s="111" t="str">
        <f t="shared" si="858"/>
        <v/>
      </c>
      <c r="AC3864" s="121" t="str">
        <f t="shared" si="854"/>
        <v/>
      </c>
      <c r="AD3864" s="122" t="str">
        <f t="shared" si="855"/>
        <v/>
      </c>
      <c r="AE3864" s="123" t="str">
        <f t="shared" si="859"/>
        <v/>
      </c>
      <c r="AG3864" s="150" t="str">
        <f t="shared" si="856"/>
        <v/>
      </c>
    </row>
    <row r="3865" spans="1:33" x14ac:dyDescent="0.25">
      <c r="A3865" s="56"/>
      <c r="B3865" s="70"/>
      <c r="C3865" s="76"/>
      <c r="D3865" s="73"/>
      <c r="E3865" s="79"/>
      <c r="F3865" s="56"/>
      <c r="G3865" s="13" t="str">
        <f t="shared" si="847"/>
        <v/>
      </c>
      <c r="H3865" s="56"/>
      <c r="K3865" s="128"/>
      <c r="L3865" s="128"/>
      <c r="M3865" s="128"/>
      <c r="N3865" s="84" t="str">
        <f t="shared" si="848"/>
        <v/>
      </c>
      <c r="O3865" s="128"/>
      <c r="P3865" s="84" t="str">
        <f t="shared" si="849"/>
        <v/>
      </c>
      <c r="Q3865" s="84" t="str">
        <f t="shared" si="846"/>
        <v/>
      </c>
      <c r="R3865" s="84" t="str">
        <f t="shared" si="850"/>
        <v/>
      </c>
      <c r="S3865" s="84" t="str">
        <f t="shared" si="851"/>
        <v/>
      </c>
      <c r="U3865" s="84" t="str">
        <f t="shared" si="852"/>
        <v/>
      </c>
      <c r="W3865" s="108" t="str">
        <f>IF($N3865="", "", SUM($D$11:$D3865))</f>
        <v/>
      </c>
      <c r="X3865" s="111" t="str">
        <f t="shared" si="853"/>
        <v/>
      </c>
      <c r="Y3865" s="114" t="str">
        <f t="shared" si="857"/>
        <v/>
      </c>
      <c r="Z3865" s="111" t="str">
        <f>IF(X3865="", "", X3865-SUM($Z$11:$Z3864))</f>
        <v/>
      </c>
      <c r="AA3865" s="111" t="str">
        <f>IF($Y3865="", "", $Y3865-SUM($AA$11:$AA3864))</f>
        <v/>
      </c>
      <c r="AB3865" s="111" t="str">
        <f t="shared" si="858"/>
        <v/>
      </c>
      <c r="AC3865" s="121" t="str">
        <f t="shared" si="854"/>
        <v/>
      </c>
      <c r="AD3865" s="122" t="str">
        <f t="shared" si="855"/>
        <v/>
      </c>
      <c r="AE3865" s="123" t="str">
        <f t="shared" si="859"/>
        <v/>
      </c>
      <c r="AG3865" s="150" t="str">
        <f t="shared" si="856"/>
        <v/>
      </c>
    </row>
    <row r="3866" spans="1:33" x14ac:dyDescent="0.25">
      <c r="A3866" s="56"/>
      <c r="B3866" s="70"/>
      <c r="C3866" s="76"/>
      <c r="D3866" s="73"/>
      <c r="E3866" s="79"/>
      <c r="F3866" s="56"/>
      <c r="G3866" s="13" t="str">
        <f t="shared" si="847"/>
        <v/>
      </c>
      <c r="H3866" s="56"/>
      <c r="K3866" s="128"/>
      <c r="L3866" s="128"/>
      <c r="M3866" s="128"/>
      <c r="N3866" s="84" t="str">
        <f t="shared" si="848"/>
        <v/>
      </c>
      <c r="O3866" s="128"/>
      <c r="P3866" s="84" t="str">
        <f t="shared" si="849"/>
        <v/>
      </c>
      <c r="Q3866" s="84" t="str">
        <f t="shared" si="846"/>
        <v/>
      </c>
      <c r="R3866" s="84" t="str">
        <f t="shared" si="850"/>
        <v/>
      </c>
      <c r="S3866" s="84" t="str">
        <f t="shared" si="851"/>
        <v/>
      </c>
      <c r="U3866" s="84" t="str">
        <f t="shared" si="852"/>
        <v/>
      </c>
      <c r="W3866" s="108" t="str">
        <f>IF($N3866="", "", SUM($D$11:$D3866))</f>
        <v/>
      </c>
      <c r="X3866" s="111" t="str">
        <f t="shared" si="853"/>
        <v/>
      </c>
      <c r="Y3866" s="114" t="str">
        <f t="shared" si="857"/>
        <v/>
      </c>
      <c r="Z3866" s="111" t="str">
        <f>IF(X3866="", "", X3866-SUM($Z$11:$Z3865))</f>
        <v/>
      </c>
      <c r="AA3866" s="111" t="str">
        <f>IF($Y3866="", "", $Y3866-SUM($AA$11:$AA3865))</f>
        <v/>
      </c>
      <c r="AB3866" s="111" t="str">
        <f t="shared" si="858"/>
        <v/>
      </c>
      <c r="AC3866" s="121" t="str">
        <f t="shared" si="854"/>
        <v/>
      </c>
      <c r="AD3866" s="122" t="str">
        <f t="shared" si="855"/>
        <v/>
      </c>
      <c r="AE3866" s="123" t="str">
        <f t="shared" si="859"/>
        <v/>
      </c>
      <c r="AG3866" s="150" t="str">
        <f t="shared" si="856"/>
        <v/>
      </c>
    </row>
    <row r="3867" spans="1:33" x14ac:dyDescent="0.25">
      <c r="A3867" s="56"/>
      <c r="B3867" s="70"/>
      <c r="C3867" s="76"/>
      <c r="D3867" s="73"/>
      <c r="E3867" s="79"/>
      <c r="F3867" s="56"/>
      <c r="G3867" s="13" t="str">
        <f t="shared" si="847"/>
        <v/>
      </c>
      <c r="H3867" s="56"/>
      <c r="K3867" s="128"/>
      <c r="L3867" s="128"/>
      <c r="M3867" s="128"/>
      <c r="N3867" s="84" t="str">
        <f t="shared" si="848"/>
        <v/>
      </c>
      <c r="O3867" s="128"/>
      <c r="P3867" s="84" t="str">
        <f t="shared" si="849"/>
        <v/>
      </c>
      <c r="Q3867" s="84" t="str">
        <f t="shared" si="846"/>
        <v/>
      </c>
      <c r="R3867" s="84" t="str">
        <f t="shared" si="850"/>
        <v/>
      </c>
      <c r="S3867" s="84" t="str">
        <f t="shared" si="851"/>
        <v/>
      </c>
      <c r="U3867" s="84" t="str">
        <f t="shared" si="852"/>
        <v/>
      </c>
      <c r="W3867" s="108" t="str">
        <f>IF($N3867="", "", SUM($D$11:$D3867))</f>
        <v/>
      </c>
      <c r="X3867" s="111" t="str">
        <f t="shared" si="853"/>
        <v/>
      </c>
      <c r="Y3867" s="114" t="str">
        <f t="shared" si="857"/>
        <v/>
      </c>
      <c r="Z3867" s="111" t="str">
        <f>IF(X3867="", "", X3867-SUM($Z$11:$Z3866))</f>
        <v/>
      </c>
      <c r="AA3867" s="111" t="str">
        <f>IF($Y3867="", "", $Y3867-SUM($AA$11:$AA3866))</f>
        <v/>
      </c>
      <c r="AB3867" s="111" t="str">
        <f t="shared" si="858"/>
        <v/>
      </c>
      <c r="AC3867" s="121" t="str">
        <f t="shared" si="854"/>
        <v/>
      </c>
      <c r="AD3867" s="122" t="str">
        <f t="shared" si="855"/>
        <v/>
      </c>
      <c r="AE3867" s="123" t="str">
        <f t="shared" si="859"/>
        <v/>
      </c>
      <c r="AG3867" s="150" t="str">
        <f t="shared" si="856"/>
        <v/>
      </c>
    </row>
    <row r="3868" spans="1:33" x14ac:dyDescent="0.25">
      <c r="A3868" s="56"/>
      <c r="B3868" s="70"/>
      <c r="C3868" s="76"/>
      <c r="D3868" s="73"/>
      <c r="E3868" s="79"/>
      <c r="F3868" s="56"/>
      <c r="G3868" s="13" t="str">
        <f t="shared" si="847"/>
        <v/>
      </c>
      <c r="H3868" s="56"/>
      <c r="K3868" s="128"/>
      <c r="L3868" s="128"/>
      <c r="M3868" s="128"/>
      <c r="N3868" s="84" t="str">
        <f t="shared" si="848"/>
        <v/>
      </c>
      <c r="O3868" s="128"/>
      <c r="P3868" s="84" t="str">
        <f t="shared" si="849"/>
        <v/>
      </c>
      <c r="Q3868" s="84" t="str">
        <f t="shared" si="846"/>
        <v/>
      </c>
      <c r="R3868" s="84" t="str">
        <f t="shared" si="850"/>
        <v/>
      </c>
      <c r="S3868" s="84" t="str">
        <f t="shared" si="851"/>
        <v/>
      </c>
      <c r="U3868" s="84" t="str">
        <f t="shared" si="852"/>
        <v/>
      </c>
      <c r="W3868" s="108" t="str">
        <f>IF($N3868="", "", SUM($D$11:$D3868))</f>
        <v/>
      </c>
      <c r="X3868" s="111" t="str">
        <f t="shared" si="853"/>
        <v/>
      </c>
      <c r="Y3868" s="114" t="str">
        <f t="shared" si="857"/>
        <v/>
      </c>
      <c r="Z3868" s="111" t="str">
        <f>IF(X3868="", "", X3868-SUM($Z$11:$Z3867))</f>
        <v/>
      </c>
      <c r="AA3868" s="111" t="str">
        <f>IF($Y3868="", "", $Y3868-SUM($AA$11:$AA3867))</f>
        <v/>
      </c>
      <c r="AB3868" s="111" t="str">
        <f t="shared" si="858"/>
        <v/>
      </c>
      <c r="AC3868" s="121" t="str">
        <f t="shared" si="854"/>
        <v/>
      </c>
      <c r="AD3868" s="122" t="str">
        <f t="shared" si="855"/>
        <v/>
      </c>
      <c r="AE3868" s="123" t="str">
        <f t="shared" si="859"/>
        <v/>
      </c>
      <c r="AG3868" s="150" t="str">
        <f t="shared" si="856"/>
        <v/>
      </c>
    </row>
    <row r="3869" spans="1:33" x14ac:dyDescent="0.25">
      <c r="A3869" s="56"/>
      <c r="B3869" s="70"/>
      <c r="C3869" s="76"/>
      <c r="D3869" s="73"/>
      <c r="E3869" s="79"/>
      <c r="F3869" s="56"/>
      <c r="G3869" s="13" t="str">
        <f t="shared" si="847"/>
        <v/>
      </c>
      <c r="H3869" s="56"/>
      <c r="K3869" s="128"/>
      <c r="L3869" s="128"/>
      <c r="M3869" s="128"/>
      <c r="N3869" s="84" t="str">
        <f t="shared" si="848"/>
        <v/>
      </c>
      <c r="O3869" s="128"/>
      <c r="P3869" s="84" t="str">
        <f t="shared" si="849"/>
        <v/>
      </c>
      <c r="Q3869" s="84" t="str">
        <f t="shared" si="846"/>
        <v/>
      </c>
      <c r="R3869" s="84" t="str">
        <f t="shared" si="850"/>
        <v/>
      </c>
      <c r="S3869" s="84" t="str">
        <f t="shared" si="851"/>
        <v/>
      </c>
      <c r="U3869" s="84" t="str">
        <f t="shared" si="852"/>
        <v/>
      </c>
      <c r="W3869" s="108" t="str">
        <f>IF($N3869="", "", SUM($D$11:$D3869))</f>
        <v/>
      </c>
      <c r="X3869" s="111" t="str">
        <f t="shared" si="853"/>
        <v/>
      </c>
      <c r="Y3869" s="114" t="str">
        <f t="shared" si="857"/>
        <v/>
      </c>
      <c r="Z3869" s="111" t="str">
        <f>IF(X3869="", "", X3869-SUM($Z$11:$Z3868))</f>
        <v/>
      </c>
      <c r="AA3869" s="111" t="str">
        <f>IF($Y3869="", "", $Y3869-SUM($AA$11:$AA3868))</f>
        <v/>
      </c>
      <c r="AB3869" s="111" t="str">
        <f t="shared" si="858"/>
        <v/>
      </c>
      <c r="AC3869" s="121" t="str">
        <f t="shared" si="854"/>
        <v/>
      </c>
      <c r="AD3869" s="122" t="str">
        <f t="shared" si="855"/>
        <v/>
      </c>
      <c r="AE3869" s="123" t="str">
        <f t="shared" si="859"/>
        <v/>
      </c>
      <c r="AG3869" s="150" t="str">
        <f t="shared" si="856"/>
        <v/>
      </c>
    </row>
    <row r="3870" spans="1:33" x14ac:dyDescent="0.25">
      <c r="A3870" s="56"/>
      <c r="B3870" s="70"/>
      <c r="C3870" s="76"/>
      <c r="D3870" s="73"/>
      <c r="E3870" s="79"/>
      <c r="F3870" s="56"/>
      <c r="G3870" s="13" t="str">
        <f t="shared" si="847"/>
        <v/>
      </c>
      <c r="H3870" s="56"/>
      <c r="K3870" s="128"/>
      <c r="L3870" s="128"/>
      <c r="M3870" s="128"/>
      <c r="N3870" s="84" t="str">
        <f t="shared" si="848"/>
        <v/>
      </c>
      <c r="O3870" s="128"/>
      <c r="P3870" s="84" t="str">
        <f t="shared" si="849"/>
        <v/>
      </c>
      <c r="Q3870" s="84" t="str">
        <f t="shared" si="846"/>
        <v/>
      </c>
      <c r="R3870" s="84" t="str">
        <f t="shared" si="850"/>
        <v/>
      </c>
      <c r="S3870" s="84" t="str">
        <f t="shared" si="851"/>
        <v/>
      </c>
      <c r="U3870" s="84" t="str">
        <f t="shared" si="852"/>
        <v/>
      </c>
      <c r="W3870" s="108" t="str">
        <f>IF($N3870="", "", SUM($D$11:$D3870))</f>
        <v/>
      </c>
      <c r="X3870" s="111" t="str">
        <f t="shared" si="853"/>
        <v/>
      </c>
      <c r="Y3870" s="114" t="str">
        <f t="shared" si="857"/>
        <v/>
      </c>
      <c r="Z3870" s="111" t="str">
        <f>IF(X3870="", "", X3870-SUM($Z$11:$Z3869))</f>
        <v/>
      </c>
      <c r="AA3870" s="111" t="str">
        <f>IF($Y3870="", "", $Y3870-SUM($AA$11:$AA3869))</f>
        <v/>
      </c>
      <c r="AB3870" s="111" t="str">
        <f t="shared" si="858"/>
        <v/>
      </c>
      <c r="AC3870" s="121" t="str">
        <f t="shared" si="854"/>
        <v/>
      </c>
      <c r="AD3870" s="122" t="str">
        <f t="shared" si="855"/>
        <v/>
      </c>
      <c r="AE3870" s="123" t="str">
        <f t="shared" si="859"/>
        <v/>
      </c>
      <c r="AG3870" s="150" t="str">
        <f t="shared" si="856"/>
        <v/>
      </c>
    </row>
    <row r="3871" spans="1:33" x14ac:dyDescent="0.25">
      <c r="A3871" s="56"/>
      <c r="B3871" s="70"/>
      <c r="C3871" s="76"/>
      <c r="D3871" s="73"/>
      <c r="E3871" s="79"/>
      <c r="F3871" s="56"/>
      <c r="G3871" s="13" t="str">
        <f t="shared" si="847"/>
        <v/>
      </c>
      <c r="H3871" s="56"/>
      <c r="K3871" s="128"/>
      <c r="L3871" s="128"/>
      <c r="M3871" s="128"/>
      <c r="N3871" s="84" t="str">
        <f t="shared" si="848"/>
        <v/>
      </c>
      <c r="O3871" s="128"/>
      <c r="P3871" s="84" t="str">
        <f t="shared" si="849"/>
        <v/>
      </c>
      <c r="Q3871" s="84" t="str">
        <f t="shared" si="846"/>
        <v/>
      </c>
      <c r="R3871" s="84" t="str">
        <f t="shared" si="850"/>
        <v/>
      </c>
      <c r="S3871" s="84" t="str">
        <f t="shared" si="851"/>
        <v/>
      </c>
      <c r="U3871" s="84" t="str">
        <f t="shared" si="852"/>
        <v/>
      </c>
      <c r="W3871" s="108" t="str">
        <f>IF($N3871="", "", SUM($D$11:$D3871))</f>
        <v/>
      </c>
      <c r="X3871" s="111" t="str">
        <f t="shared" si="853"/>
        <v/>
      </c>
      <c r="Y3871" s="114" t="str">
        <f t="shared" si="857"/>
        <v/>
      </c>
      <c r="Z3871" s="111" t="str">
        <f>IF(X3871="", "", X3871-SUM($Z$11:$Z3870))</f>
        <v/>
      </c>
      <c r="AA3871" s="111" t="str">
        <f>IF($Y3871="", "", $Y3871-SUM($AA$11:$AA3870))</f>
        <v/>
      </c>
      <c r="AB3871" s="111" t="str">
        <f t="shared" si="858"/>
        <v/>
      </c>
      <c r="AC3871" s="121" t="str">
        <f t="shared" si="854"/>
        <v/>
      </c>
      <c r="AD3871" s="122" t="str">
        <f t="shared" si="855"/>
        <v/>
      </c>
      <c r="AE3871" s="123" t="str">
        <f t="shared" si="859"/>
        <v/>
      </c>
      <c r="AG3871" s="150" t="str">
        <f t="shared" si="856"/>
        <v/>
      </c>
    </row>
    <row r="3872" spans="1:33" x14ac:dyDescent="0.25">
      <c r="A3872" s="56"/>
      <c r="B3872" s="70"/>
      <c r="C3872" s="76"/>
      <c r="D3872" s="73"/>
      <c r="E3872" s="79"/>
      <c r="F3872" s="56"/>
      <c r="G3872" s="13" t="str">
        <f t="shared" si="847"/>
        <v/>
      </c>
      <c r="H3872" s="56"/>
      <c r="K3872" s="128"/>
      <c r="L3872" s="128"/>
      <c r="M3872" s="128"/>
      <c r="N3872" s="84" t="str">
        <f t="shared" si="848"/>
        <v/>
      </c>
      <c r="O3872" s="128"/>
      <c r="P3872" s="84" t="str">
        <f t="shared" si="849"/>
        <v/>
      </c>
      <c r="Q3872" s="84" t="str">
        <f t="shared" si="846"/>
        <v/>
      </c>
      <c r="R3872" s="84" t="str">
        <f t="shared" si="850"/>
        <v/>
      </c>
      <c r="S3872" s="84" t="str">
        <f t="shared" si="851"/>
        <v/>
      </c>
      <c r="U3872" s="84" t="str">
        <f t="shared" si="852"/>
        <v/>
      </c>
      <c r="W3872" s="108" t="str">
        <f>IF($N3872="", "", SUM($D$11:$D3872))</f>
        <v/>
      </c>
      <c r="X3872" s="111" t="str">
        <f t="shared" si="853"/>
        <v/>
      </c>
      <c r="Y3872" s="114" t="str">
        <f t="shared" si="857"/>
        <v/>
      </c>
      <c r="Z3872" s="111" t="str">
        <f>IF(X3872="", "", X3872-SUM($Z$11:$Z3871))</f>
        <v/>
      </c>
      <c r="AA3872" s="111" t="str">
        <f>IF($Y3872="", "", $Y3872-SUM($AA$11:$AA3871))</f>
        <v/>
      </c>
      <c r="AB3872" s="111" t="str">
        <f t="shared" si="858"/>
        <v/>
      </c>
      <c r="AC3872" s="121" t="str">
        <f t="shared" si="854"/>
        <v/>
      </c>
      <c r="AD3872" s="122" t="str">
        <f t="shared" si="855"/>
        <v/>
      </c>
      <c r="AE3872" s="123" t="str">
        <f t="shared" si="859"/>
        <v/>
      </c>
      <c r="AG3872" s="150" t="str">
        <f t="shared" si="856"/>
        <v/>
      </c>
    </row>
    <row r="3873" spans="1:33" x14ac:dyDescent="0.25">
      <c r="A3873" s="56"/>
      <c r="B3873" s="70"/>
      <c r="C3873" s="76"/>
      <c r="D3873" s="73"/>
      <c r="E3873" s="79"/>
      <c r="F3873" s="56"/>
      <c r="G3873" s="13" t="str">
        <f t="shared" si="847"/>
        <v/>
      </c>
      <c r="H3873" s="56"/>
      <c r="K3873" s="128"/>
      <c r="L3873" s="128"/>
      <c r="M3873" s="128"/>
      <c r="N3873" s="84" t="str">
        <f t="shared" si="848"/>
        <v/>
      </c>
      <c r="O3873" s="128"/>
      <c r="P3873" s="84" t="str">
        <f t="shared" si="849"/>
        <v/>
      </c>
      <c r="Q3873" s="84" t="str">
        <f t="shared" si="846"/>
        <v/>
      </c>
      <c r="R3873" s="84" t="str">
        <f t="shared" si="850"/>
        <v/>
      </c>
      <c r="S3873" s="84" t="str">
        <f t="shared" si="851"/>
        <v/>
      </c>
      <c r="U3873" s="84" t="str">
        <f t="shared" si="852"/>
        <v/>
      </c>
      <c r="W3873" s="108" t="str">
        <f>IF($N3873="", "", SUM($D$11:$D3873))</f>
        <v/>
      </c>
      <c r="X3873" s="111" t="str">
        <f t="shared" si="853"/>
        <v/>
      </c>
      <c r="Y3873" s="114" t="str">
        <f t="shared" si="857"/>
        <v/>
      </c>
      <c r="Z3873" s="111" t="str">
        <f>IF(X3873="", "", X3873-SUM($Z$11:$Z3872))</f>
        <v/>
      </c>
      <c r="AA3873" s="111" t="str">
        <f>IF($Y3873="", "", $Y3873-SUM($AA$11:$AA3872))</f>
        <v/>
      </c>
      <c r="AB3873" s="111" t="str">
        <f t="shared" si="858"/>
        <v/>
      </c>
      <c r="AC3873" s="121" t="str">
        <f t="shared" si="854"/>
        <v/>
      </c>
      <c r="AD3873" s="122" t="str">
        <f t="shared" si="855"/>
        <v/>
      </c>
      <c r="AE3873" s="123" t="str">
        <f t="shared" si="859"/>
        <v/>
      </c>
      <c r="AG3873" s="150" t="str">
        <f t="shared" si="856"/>
        <v/>
      </c>
    </row>
    <row r="3874" spans="1:33" x14ac:dyDescent="0.25">
      <c r="A3874" s="56"/>
      <c r="B3874" s="70"/>
      <c r="C3874" s="76"/>
      <c r="D3874" s="73"/>
      <c r="E3874" s="79"/>
      <c r="F3874" s="56"/>
      <c r="G3874" s="13" t="str">
        <f t="shared" si="847"/>
        <v/>
      </c>
      <c r="H3874" s="56"/>
      <c r="K3874" s="128"/>
      <c r="L3874" s="128"/>
      <c r="M3874" s="128"/>
      <c r="N3874" s="84" t="str">
        <f t="shared" si="848"/>
        <v/>
      </c>
      <c r="O3874" s="128"/>
      <c r="P3874" s="84" t="str">
        <f t="shared" si="849"/>
        <v/>
      </c>
      <c r="Q3874" s="84" t="str">
        <f t="shared" si="846"/>
        <v/>
      </c>
      <c r="R3874" s="84" t="str">
        <f t="shared" si="850"/>
        <v/>
      </c>
      <c r="S3874" s="84" t="str">
        <f t="shared" si="851"/>
        <v/>
      </c>
      <c r="U3874" s="84" t="str">
        <f t="shared" si="852"/>
        <v/>
      </c>
      <c r="W3874" s="108" t="str">
        <f>IF($N3874="", "", SUM($D$11:$D3874))</f>
        <v/>
      </c>
      <c r="X3874" s="111" t="str">
        <f t="shared" si="853"/>
        <v/>
      </c>
      <c r="Y3874" s="114" t="str">
        <f t="shared" si="857"/>
        <v/>
      </c>
      <c r="Z3874" s="111" t="str">
        <f>IF(X3874="", "", X3874-SUM($Z$11:$Z3873))</f>
        <v/>
      </c>
      <c r="AA3874" s="111" t="str">
        <f>IF($Y3874="", "", $Y3874-SUM($AA$11:$AA3873))</f>
        <v/>
      </c>
      <c r="AB3874" s="111" t="str">
        <f t="shared" si="858"/>
        <v/>
      </c>
      <c r="AC3874" s="121" t="str">
        <f t="shared" si="854"/>
        <v/>
      </c>
      <c r="AD3874" s="122" t="str">
        <f t="shared" si="855"/>
        <v/>
      </c>
      <c r="AE3874" s="123" t="str">
        <f t="shared" si="859"/>
        <v/>
      </c>
      <c r="AG3874" s="150" t="str">
        <f t="shared" si="856"/>
        <v/>
      </c>
    </row>
    <row r="3875" spans="1:33" x14ac:dyDescent="0.25">
      <c r="A3875" s="56"/>
      <c r="B3875" s="70"/>
      <c r="C3875" s="76"/>
      <c r="D3875" s="73"/>
      <c r="E3875" s="79"/>
      <c r="F3875" s="56"/>
      <c r="G3875" s="13" t="str">
        <f t="shared" si="847"/>
        <v/>
      </c>
      <c r="H3875" s="56"/>
      <c r="K3875" s="128"/>
      <c r="L3875" s="128"/>
      <c r="M3875" s="128"/>
      <c r="N3875" s="84" t="str">
        <f t="shared" si="848"/>
        <v/>
      </c>
      <c r="O3875" s="128"/>
      <c r="P3875" s="84" t="str">
        <f t="shared" si="849"/>
        <v/>
      </c>
      <c r="Q3875" s="84" t="str">
        <f t="shared" si="846"/>
        <v/>
      </c>
      <c r="R3875" s="84" t="str">
        <f t="shared" si="850"/>
        <v/>
      </c>
      <c r="S3875" s="84" t="str">
        <f t="shared" si="851"/>
        <v/>
      </c>
      <c r="U3875" s="84" t="str">
        <f t="shared" si="852"/>
        <v/>
      </c>
      <c r="W3875" s="108" t="str">
        <f>IF($N3875="", "", SUM($D$11:$D3875))</f>
        <v/>
      </c>
      <c r="X3875" s="111" t="str">
        <f t="shared" si="853"/>
        <v/>
      </c>
      <c r="Y3875" s="114" t="str">
        <f t="shared" si="857"/>
        <v/>
      </c>
      <c r="Z3875" s="111" t="str">
        <f>IF(X3875="", "", X3875-SUM($Z$11:$Z3874))</f>
        <v/>
      </c>
      <c r="AA3875" s="111" t="str">
        <f>IF($Y3875="", "", $Y3875-SUM($AA$11:$AA3874))</f>
        <v/>
      </c>
      <c r="AB3875" s="111" t="str">
        <f t="shared" si="858"/>
        <v/>
      </c>
      <c r="AC3875" s="121" t="str">
        <f t="shared" si="854"/>
        <v/>
      </c>
      <c r="AD3875" s="122" t="str">
        <f t="shared" si="855"/>
        <v/>
      </c>
      <c r="AE3875" s="123" t="str">
        <f t="shared" si="859"/>
        <v/>
      </c>
      <c r="AG3875" s="150" t="str">
        <f t="shared" si="856"/>
        <v/>
      </c>
    </row>
    <row r="3876" spans="1:33" x14ac:dyDescent="0.25">
      <c r="A3876" s="56"/>
      <c r="B3876" s="70"/>
      <c r="C3876" s="76"/>
      <c r="D3876" s="73"/>
      <c r="E3876" s="79"/>
      <c r="F3876" s="56"/>
      <c r="G3876" s="13" t="str">
        <f t="shared" si="847"/>
        <v/>
      </c>
      <c r="H3876" s="56"/>
      <c r="K3876" s="128"/>
      <c r="L3876" s="128"/>
      <c r="M3876" s="128"/>
      <c r="N3876" s="84" t="str">
        <f t="shared" si="848"/>
        <v/>
      </c>
      <c r="O3876" s="128"/>
      <c r="P3876" s="84" t="str">
        <f t="shared" si="849"/>
        <v/>
      </c>
      <c r="Q3876" s="84" t="str">
        <f t="shared" si="846"/>
        <v/>
      </c>
      <c r="R3876" s="84" t="str">
        <f t="shared" si="850"/>
        <v/>
      </c>
      <c r="S3876" s="84" t="str">
        <f t="shared" si="851"/>
        <v/>
      </c>
      <c r="U3876" s="84" t="str">
        <f t="shared" si="852"/>
        <v/>
      </c>
      <c r="W3876" s="108" t="str">
        <f>IF($N3876="", "", SUM($D$11:$D3876))</f>
        <v/>
      </c>
      <c r="X3876" s="111" t="str">
        <f t="shared" si="853"/>
        <v/>
      </c>
      <c r="Y3876" s="114" t="str">
        <f t="shared" si="857"/>
        <v/>
      </c>
      <c r="Z3876" s="111" t="str">
        <f>IF(X3876="", "", X3876-SUM($Z$11:$Z3875))</f>
        <v/>
      </c>
      <c r="AA3876" s="111" t="str">
        <f>IF($Y3876="", "", $Y3876-SUM($AA$11:$AA3875))</f>
        <v/>
      </c>
      <c r="AB3876" s="111" t="str">
        <f t="shared" si="858"/>
        <v/>
      </c>
      <c r="AC3876" s="121" t="str">
        <f t="shared" si="854"/>
        <v/>
      </c>
      <c r="AD3876" s="122" t="str">
        <f t="shared" si="855"/>
        <v/>
      </c>
      <c r="AE3876" s="123" t="str">
        <f t="shared" si="859"/>
        <v/>
      </c>
      <c r="AG3876" s="150" t="str">
        <f t="shared" si="856"/>
        <v/>
      </c>
    </row>
    <row r="3877" spans="1:33" x14ac:dyDescent="0.25">
      <c r="A3877" s="56"/>
      <c r="B3877" s="70"/>
      <c r="C3877" s="76"/>
      <c r="D3877" s="73"/>
      <c r="E3877" s="79"/>
      <c r="F3877" s="56"/>
      <c r="G3877" s="13" t="str">
        <f t="shared" si="847"/>
        <v/>
      </c>
      <c r="H3877" s="56"/>
      <c r="K3877" s="128"/>
      <c r="L3877" s="128"/>
      <c r="M3877" s="128"/>
      <c r="N3877" s="84" t="str">
        <f t="shared" si="848"/>
        <v/>
      </c>
      <c r="O3877" s="128"/>
      <c r="P3877" s="84" t="str">
        <f t="shared" si="849"/>
        <v/>
      </c>
      <c r="Q3877" s="84" t="str">
        <f t="shared" si="846"/>
        <v/>
      </c>
      <c r="R3877" s="84" t="str">
        <f t="shared" si="850"/>
        <v/>
      </c>
      <c r="S3877" s="84" t="str">
        <f t="shared" si="851"/>
        <v/>
      </c>
      <c r="U3877" s="84" t="str">
        <f t="shared" si="852"/>
        <v/>
      </c>
      <c r="W3877" s="108" t="str">
        <f>IF($N3877="", "", SUM($D$11:$D3877))</f>
        <v/>
      </c>
      <c r="X3877" s="111" t="str">
        <f t="shared" si="853"/>
        <v/>
      </c>
      <c r="Y3877" s="114" t="str">
        <f t="shared" si="857"/>
        <v/>
      </c>
      <c r="Z3877" s="111" t="str">
        <f>IF(X3877="", "", X3877-SUM($Z$11:$Z3876))</f>
        <v/>
      </c>
      <c r="AA3877" s="111" t="str">
        <f>IF($Y3877="", "", $Y3877-SUM($AA$11:$AA3876))</f>
        <v/>
      </c>
      <c r="AB3877" s="111" t="str">
        <f t="shared" si="858"/>
        <v/>
      </c>
      <c r="AC3877" s="121" t="str">
        <f t="shared" si="854"/>
        <v/>
      </c>
      <c r="AD3877" s="122" t="str">
        <f t="shared" si="855"/>
        <v/>
      </c>
      <c r="AE3877" s="123" t="str">
        <f t="shared" si="859"/>
        <v/>
      </c>
      <c r="AG3877" s="150" t="str">
        <f t="shared" si="856"/>
        <v/>
      </c>
    </row>
    <row r="3878" spans="1:33" x14ac:dyDescent="0.25">
      <c r="A3878" s="56"/>
      <c r="B3878" s="70"/>
      <c r="C3878" s="76"/>
      <c r="D3878" s="73"/>
      <c r="E3878" s="79"/>
      <c r="F3878" s="56"/>
      <c r="G3878" s="13" t="str">
        <f t="shared" si="847"/>
        <v/>
      </c>
      <c r="H3878" s="56"/>
      <c r="K3878" s="128"/>
      <c r="L3878" s="128"/>
      <c r="M3878" s="128"/>
      <c r="N3878" s="84" t="str">
        <f t="shared" si="848"/>
        <v/>
      </c>
      <c r="O3878" s="128"/>
      <c r="P3878" s="84" t="str">
        <f t="shared" si="849"/>
        <v/>
      </c>
      <c r="Q3878" s="84" t="str">
        <f t="shared" si="846"/>
        <v/>
      </c>
      <c r="R3878" s="84" t="str">
        <f t="shared" si="850"/>
        <v/>
      </c>
      <c r="S3878" s="84" t="str">
        <f t="shared" si="851"/>
        <v/>
      </c>
      <c r="U3878" s="84" t="str">
        <f t="shared" si="852"/>
        <v/>
      </c>
      <c r="W3878" s="108" t="str">
        <f>IF($N3878="", "", SUM($D$11:$D3878))</f>
        <v/>
      </c>
      <c r="X3878" s="111" t="str">
        <f t="shared" si="853"/>
        <v/>
      </c>
      <c r="Y3878" s="114" t="str">
        <f t="shared" si="857"/>
        <v/>
      </c>
      <c r="Z3878" s="111" t="str">
        <f>IF(X3878="", "", X3878-SUM($Z$11:$Z3877))</f>
        <v/>
      </c>
      <c r="AA3878" s="111" t="str">
        <f>IF($Y3878="", "", $Y3878-SUM($AA$11:$AA3877))</f>
        <v/>
      </c>
      <c r="AB3878" s="111" t="str">
        <f t="shared" si="858"/>
        <v/>
      </c>
      <c r="AC3878" s="121" t="str">
        <f t="shared" si="854"/>
        <v/>
      </c>
      <c r="AD3878" s="122" t="str">
        <f t="shared" si="855"/>
        <v/>
      </c>
      <c r="AE3878" s="123" t="str">
        <f t="shared" si="859"/>
        <v/>
      </c>
      <c r="AG3878" s="150" t="str">
        <f t="shared" si="856"/>
        <v/>
      </c>
    </row>
    <row r="3879" spans="1:33" x14ac:dyDescent="0.25">
      <c r="A3879" s="56"/>
      <c r="B3879" s="70"/>
      <c r="C3879" s="76"/>
      <c r="D3879" s="73"/>
      <c r="E3879" s="79"/>
      <c r="F3879" s="56"/>
      <c r="G3879" s="13" t="str">
        <f t="shared" si="847"/>
        <v/>
      </c>
      <c r="H3879" s="56"/>
      <c r="K3879" s="128"/>
      <c r="L3879" s="128"/>
      <c r="M3879" s="128"/>
      <c r="N3879" s="84" t="str">
        <f t="shared" si="848"/>
        <v/>
      </c>
      <c r="O3879" s="128"/>
      <c r="P3879" s="84" t="str">
        <f t="shared" si="849"/>
        <v/>
      </c>
      <c r="Q3879" s="84" t="str">
        <f t="shared" si="846"/>
        <v/>
      </c>
      <c r="R3879" s="84" t="str">
        <f t="shared" si="850"/>
        <v/>
      </c>
      <c r="S3879" s="84" t="str">
        <f t="shared" si="851"/>
        <v/>
      </c>
      <c r="U3879" s="84" t="str">
        <f t="shared" si="852"/>
        <v/>
      </c>
      <c r="W3879" s="108" t="str">
        <f>IF($N3879="", "", SUM($D$11:$D3879))</f>
        <v/>
      </c>
      <c r="X3879" s="111" t="str">
        <f t="shared" si="853"/>
        <v/>
      </c>
      <c r="Y3879" s="114" t="str">
        <f t="shared" si="857"/>
        <v/>
      </c>
      <c r="Z3879" s="111" t="str">
        <f>IF(X3879="", "", X3879-SUM($Z$11:$Z3878))</f>
        <v/>
      </c>
      <c r="AA3879" s="111" t="str">
        <f>IF($Y3879="", "", $Y3879-SUM($AA$11:$AA3878))</f>
        <v/>
      </c>
      <c r="AB3879" s="111" t="str">
        <f t="shared" si="858"/>
        <v/>
      </c>
      <c r="AC3879" s="121" t="str">
        <f t="shared" si="854"/>
        <v/>
      </c>
      <c r="AD3879" s="122" t="str">
        <f t="shared" si="855"/>
        <v/>
      </c>
      <c r="AE3879" s="123" t="str">
        <f t="shared" si="859"/>
        <v/>
      </c>
      <c r="AG3879" s="150" t="str">
        <f t="shared" si="856"/>
        <v/>
      </c>
    </row>
    <row r="3880" spans="1:33" x14ac:dyDescent="0.25">
      <c r="A3880" s="56"/>
      <c r="B3880" s="70"/>
      <c r="C3880" s="76"/>
      <c r="D3880" s="73"/>
      <c r="E3880" s="79"/>
      <c r="F3880" s="56"/>
      <c r="G3880" s="13" t="str">
        <f t="shared" si="847"/>
        <v/>
      </c>
      <c r="H3880" s="56"/>
      <c r="K3880" s="128"/>
      <c r="L3880" s="128"/>
      <c r="M3880" s="128"/>
      <c r="N3880" s="84" t="str">
        <f t="shared" si="848"/>
        <v/>
      </c>
      <c r="O3880" s="128"/>
      <c r="P3880" s="84" t="str">
        <f t="shared" si="849"/>
        <v/>
      </c>
      <c r="Q3880" s="84" t="str">
        <f t="shared" si="846"/>
        <v/>
      </c>
      <c r="R3880" s="84" t="str">
        <f t="shared" si="850"/>
        <v/>
      </c>
      <c r="S3880" s="84" t="str">
        <f t="shared" si="851"/>
        <v/>
      </c>
      <c r="U3880" s="84" t="str">
        <f t="shared" si="852"/>
        <v/>
      </c>
      <c r="W3880" s="108" t="str">
        <f>IF($N3880="", "", SUM($D$11:$D3880))</f>
        <v/>
      </c>
      <c r="X3880" s="111" t="str">
        <f t="shared" si="853"/>
        <v/>
      </c>
      <c r="Y3880" s="114" t="str">
        <f t="shared" si="857"/>
        <v/>
      </c>
      <c r="Z3880" s="111" t="str">
        <f>IF(X3880="", "", X3880-SUM($Z$11:$Z3879))</f>
        <v/>
      </c>
      <c r="AA3880" s="111" t="str">
        <f>IF($Y3880="", "", $Y3880-SUM($AA$11:$AA3879))</f>
        <v/>
      </c>
      <c r="AB3880" s="111" t="str">
        <f t="shared" si="858"/>
        <v/>
      </c>
      <c r="AC3880" s="121" t="str">
        <f t="shared" si="854"/>
        <v/>
      </c>
      <c r="AD3880" s="122" t="str">
        <f t="shared" si="855"/>
        <v/>
      </c>
      <c r="AE3880" s="123" t="str">
        <f t="shared" si="859"/>
        <v/>
      </c>
      <c r="AG3880" s="150" t="str">
        <f t="shared" si="856"/>
        <v/>
      </c>
    </row>
    <row r="3881" spans="1:33" x14ac:dyDescent="0.25">
      <c r="A3881" s="56"/>
      <c r="B3881" s="70"/>
      <c r="C3881" s="76"/>
      <c r="D3881" s="73"/>
      <c r="E3881" s="79"/>
      <c r="F3881" s="56"/>
      <c r="G3881" s="13" t="str">
        <f t="shared" si="847"/>
        <v/>
      </c>
      <c r="H3881" s="56"/>
      <c r="K3881" s="128"/>
      <c r="L3881" s="128"/>
      <c r="M3881" s="128"/>
      <c r="N3881" s="84" t="str">
        <f t="shared" si="848"/>
        <v/>
      </c>
      <c r="O3881" s="128"/>
      <c r="P3881" s="84" t="str">
        <f t="shared" si="849"/>
        <v/>
      </c>
      <c r="Q3881" s="84" t="str">
        <f t="shared" si="846"/>
        <v/>
      </c>
      <c r="R3881" s="84" t="str">
        <f t="shared" si="850"/>
        <v/>
      </c>
      <c r="S3881" s="84" t="str">
        <f t="shared" si="851"/>
        <v/>
      </c>
      <c r="U3881" s="84" t="str">
        <f t="shared" si="852"/>
        <v/>
      </c>
      <c r="W3881" s="108" t="str">
        <f>IF($N3881="", "", SUM($D$11:$D3881))</f>
        <v/>
      </c>
      <c r="X3881" s="111" t="str">
        <f t="shared" si="853"/>
        <v/>
      </c>
      <c r="Y3881" s="114" t="str">
        <f t="shared" si="857"/>
        <v/>
      </c>
      <c r="Z3881" s="111" t="str">
        <f>IF(X3881="", "", X3881-SUM($Z$11:$Z3880))</f>
        <v/>
      </c>
      <c r="AA3881" s="111" t="str">
        <f>IF($Y3881="", "", $Y3881-SUM($AA$11:$AA3880))</f>
        <v/>
      </c>
      <c r="AB3881" s="111" t="str">
        <f t="shared" si="858"/>
        <v/>
      </c>
      <c r="AC3881" s="121" t="str">
        <f t="shared" si="854"/>
        <v/>
      </c>
      <c r="AD3881" s="122" t="str">
        <f t="shared" si="855"/>
        <v/>
      </c>
      <c r="AE3881" s="123" t="str">
        <f t="shared" si="859"/>
        <v/>
      </c>
      <c r="AG3881" s="150" t="str">
        <f t="shared" si="856"/>
        <v/>
      </c>
    </row>
    <row r="3882" spans="1:33" x14ac:dyDescent="0.25">
      <c r="A3882" s="56"/>
      <c r="B3882" s="70"/>
      <c r="C3882" s="76"/>
      <c r="D3882" s="73"/>
      <c r="E3882" s="79"/>
      <c r="F3882" s="56"/>
      <c r="G3882" s="13" t="str">
        <f t="shared" si="847"/>
        <v/>
      </c>
      <c r="H3882" s="56"/>
      <c r="K3882" s="128"/>
      <c r="L3882" s="128"/>
      <c r="M3882" s="128"/>
      <c r="N3882" s="84" t="str">
        <f t="shared" si="848"/>
        <v/>
      </c>
      <c r="O3882" s="128"/>
      <c r="P3882" s="84" t="str">
        <f t="shared" si="849"/>
        <v/>
      </c>
      <c r="Q3882" s="84" t="str">
        <f t="shared" si="846"/>
        <v/>
      </c>
      <c r="R3882" s="84" t="str">
        <f t="shared" si="850"/>
        <v/>
      </c>
      <c r="S3882" s="84" t="str">
        <f t="shared" si="851"/>
        <v/>
      </c>
      <c r="U3882" s="84" t="str">
        <f t="shared" si="852"/>
        <v/>
      </c>
      <c r="W3882" s="108" t="str">
        <f>IF($N3882="", "", SUM($D$11:$D3882))</f>
        <v/>
      </c>
      <c r="X3882" s="111" t="str">
        <f t="shared" si="853"/>
        <v/>
      </c>
      <c r="Y3882" s="114" t="str">
        <f t="shared" si="857"/>
        <v/>
      </c>
      <c r="Z3882" s="111" t="str">
        <f>IF(X3882="", "", X3882-SUM($Z$11:$Z3881))</f>
        <v/>
      </c>
      <c r="AA3882" s="111" t="str">
        <f>IF($Y3882="", "", $Y3882-SUM($AA$11:$AA3881))</f>
        <v/>
      </c>
      <c r="AB3882" s="111" t="str">
        <f t="shared" si="858"/>
        <v/>
      </c>
      <c r="AC3882" s="121" t="str">
        <f t="shared" si="854"/>
        <v/>
      </c>
      <c r="AD3882" s="122" t="str">
        <f t="shared" si="855"/>
        <v/>
      </c>
      <c r="AE3882" s="123" t="str">
        <f t="shared" si="859"/>
        <v/>
      </c>
      <c r="AG3882" s="150" t="str">
        <f t="shared" si="856"/>
        <v/>
      </c>
    </row>
    <row r="3883" spans="1:33" x14ac:dyDescent="0.25">
      <c r="A3883" s="56"/>
      <c r="B3883" s="70"/>
      <c r="C3883" s="76"/>
      <c r="D3883" s="73"/>
      <c r="E3883" s="79"/>
      <c r="F3883" s="56"/>
      <c r="G3883" s="13" t="str">
        <f t="shared" si="847"/>
        <v/>
      </c>
      <c r="H3883" s="56"/>
      <c r="K3883" s="128"/>
      <c r="L3883" s="128"/>
      <c r="M3883" s="128"/>
      <c r="N3883" s="84" t="str">
        <f t="shared" si="848"/>
        <v/>
      </c>
      <c r="O3883" s="128"/>
      <c r="P3883" s="84" t="str">
        <f t="shared" si="849"/>
        <v/>
      </c>
      <c r="Q3883" s="84" t="str">
        <f t="shared" si="846"/>
        <v/>
      </c>
      <c r="R3883" s="84" t="str">
        <f t="shared" si="850"/>
        <v/>
      </c>
      <c r="S3883" s="84" t="str">
        <f t="shared" si="851"/>
        <v/>
      </c>
      <c r="U3883" s="84" t="str">
        <f t="shared" si="852"/>
        <v/>
      </c>
      <c r="W3883" s="108" t="str">
        <f>IF($N3883="", "", SUM($D$11:$D3883))</f>
        <v/>
      </c>
      <c r="X3883" s="111" t="str">
        <f t="shared" si="853"/>
        <v/>
      </c>
      <c r="Y3883" s="114" t="str">
        <f t="shared" si="857"/>
        <v/>
      </c>
      <c r="Z3883" s="111" t="str">
        <f>IF(X3883="", "", X3883-SUM($Z$11:$Z3882))</f>
        <v/>
      </c>
      <c r="AA3883" s="111" t="str">
        <f>IF($Y3883="", "", $Y3883-SUM($AA$11:$AA3882))</f>
        <v/>
      </c>
      <c r="AB3883" s="111" t="str">
        <f t="shared" si="858"/>
        <v/>
      </c>
      <c r="AC3883" s="121" t="str">
        <f t="shared" si="854"/>
        <v/>
      </c>
      <c r="AD3883" s="122" t="str">
        <f t="shared" si="855"/>
        <v/>
      </c>
      <c r="AE3883" s="123" t="str">
        <f t="shared" si="859"/>
        <v/>
      </c>
      <c r="AG3883" s="150" t="str">
        <f t="shared" si="856"/>
        <v/>
      </c>
    </row>
    <row r="3884" spans="1:33" x14ac:dyDescent="0.25">
      <c r="A3884" s="56"/>
      <c r="B3884" s="70"/>
      <c r="C3884" s="76"/>
      <c r="D3884" s="73"/>
      <c r="E3884" s="79"/>
      <c r="F3884" s="56"/>
      <c r="G3884" s="13" t="str">
        <f t="shared" si="847"/>
        <v/>
      </c>
      <c r="H3884" s="56"/>
      <c r="K3884" s="128"/>
      <c r="L3884" s="128"/>
      <c r="M3884" s="128"/>
      <c r="N3884" s="84" t="str">
        <f t="shared" si="848"/>
        <v/>
      </c>
      <c r="O3884" s="128"/>
      <c r="P3884" s="84" t="str">
        <f t="shared" si="849"/>
        <v/>
      </c>
      <c r="Q3884" s="84" t="str">
        <f t="shared" si="846"/>
        <v/>
      </c>
      <c r="R3884" s="84" t="str">
        <f t="shared" si="850"/>
        <v/>
      </c>
      <c r="S3884" s="84" t="str">
        <f t="shared" si="851"/>
        <v/>
      </c>
      <c r="U3884" s="84" t="str">
        <f t="shared" si="852"/>
        <v/>
      </c>
      <c r="W3884" s="108" t="str">
        <f>IF($N3884="", "", SUM($D$11:$D3884))</f>
        <v/>
      </c>
      <c r="X3884" s="111" t="str">
        <f t="shared" si="853"/>
        <v/>
      </c>
      <c r="Y3884" s="114" t="str">
        <f t="shared" si="857"/>
        <v/>
      </c>
      <c r="Z3884" s="111" t="str">
        <f>IF(X3884="", "", X3884-SUM($Z$11:$Z3883))</f>
        <v/>
      </c>
      <c r="AA3884" s="111" t="str">
        <f>IF($Y3884="", "", $Y3884-SUM($AA$11:$AA3883))</f>
        <v/>
      </c>
      <c r="AB3884" s="111" t="str">
        <f t="shared" si="858"/>
        <v/>
      </c>
      <c r="AC3884" s="121" t="str">
        <f t="shared" si="854"/>
        <v/>
      </c>
      <c r="AD3884" s="122" t="str">
        <f t="shared" si="855"/>
        <v/>
      </c>
      <c r="AE3884" s="123" t="str">
        <f t="shared" si="859"/>
        <v/>
      </c>
      <c r="AG3884" s="150" t="str">
        <f t="shared" si="856"/>
        <v/>
      </c>
    </row>
    <row r="3885" spans="1:33" x14ac:dyDescent="0.25">
      <c r="A3885" s="56"/>
      <c r="B3885" s="70"/>
      <c r="C3885" s="76"/>
      <c r="D3885" s="73"/>
      <c r="E3885" s="79"/>
      <c r="F3885" s="56"/>
      <c r="G3885" s="13" t="str">
        <f t="shared" si="847"/>
        <v/>
      </c>
      <c r="H3885" s="56"/>
      <c r="K3885" s="128"/>
      <c r="L3885" s="128"/>
      <c r="M3885" s="128"/>
      <c r="N3885" s="84" t="str">
        <f t="shared" si="848"/>
        <v/>
      </c>
      <c r="O3885" s="128"/>
      <c r="P3885" s="84" t="str">
        <f t="shared" si="849"/>
        <v/>
      </c>
      <c r="Q3885" s="84" t="str">
        <f t="shared" si="846"/>
        <v/>
      </c>
      <c r="R3885" s="84" t="str">
        <f t="shared" si="850"/>
        <v/>
      </c>
      <c r="S3885" s="84" t="str">
        <f t="shared" si="851"/>
        <v/>
      </c>
      <c r="U3885" s="84" t="str">
        <f t="shared" si="852"/>
        <v/>
      </c>
      <c r="W3885" s="108" t="str">
        <f>IF($N3885="", "", SUM($D$11:$D3885))</f>
        <v/>
      </c>
      <c r="X3885" s="111" t="str">
        <f t="shared" si="853"/>
        <v/>
      </c>
      <c r="Y3885" s="114" t="str">
        <f t="shared" si="857"/>
        <v/>
      </c>
      <c r="Z3885" s="111" t="str">
        <f>IF(X3885="", "", X3885-SUM($Z$11:$Z3884))</f>
        <v/>
      </c>
      <c r="AA3885" s="111" t="str">
        <f>IF($Y3885="", "", $Y3885-SUM($AA$11:$AA3884))</f>
        <v/>
      </c>
      <c r="AB3885" s="111" t="str">
        <f t="shared" si="858"/>
        <v/>
      </c>
      <c r="AC3885" s="121" t="str">
        <f t="shared" si="854"/>
        <v/>
      </c>
      <c r="AD3885" s="122" t="str">
        <f t="shared" si="855"/>
        <v/>
      </c>
      <c r="AE3885" s="123" t="str">
        <f t="shared" si="859"/>
        <v/>
      </c>
      <c r="AG3885" s="150" t="str">
        <f t="shared" si="856"/>
        <v/>
      </c>
    </row>
    <row r="3886" spans="1:33" x14ac:dyDescent="0.25">
      <c r="A3886" s="56"/>
      <c r="B3886" s="70"/>
      <c r="C3886" s="76"/>
      <c r="D3886" s="73"/>
      <c r="E3886" s="79"/>
      <c r="F3886" s="56"/>
      <c r="G3886" s="13" t="str">
        <f t="shared" si="847"/>
        <v/>
      </c>
      <c r="H3886" s="56"/>
      <c r="K3886" s="128"/>
      <c r="L3886" s="128"/>
      <c r="M3886" s="128"/>
      <c r="N3886" s="84" t="str">
        <f t="shared" si="848"/>
        <v/>
      </c>
      <c r="O3886" s="128"/>
      <c r="P3886" s="84" t="str">
        <f t="shared" si="849"/>
        <v/>
      </c>
      <c r="Q3886" s="84" t="str">
        <f t="shared" si="846"/>
        <v/>
      </c>
      <c r="R3886" s="84" t="str">
        <f t="shared" si="850"/>
        <v/>
      </c>
      <c r="S3886" s="84" t="str">
        <f t="shared" si="851"/>
        <v/>
      </c>
      <c r="U3886" s="84" t="str">
        <f t="shared" si="852"/>
        <v/>
      </c>
      <c r="W3886" s="108" t="str">
        <f>IF($N3886="", "", SUM($D$11:$D3886))</f>
        <v/>
      </c>
      <c r="X3886" s="111" t="str">
        <f t="shared" si="853"/>
        <v/>
      </c>
      <c r="Y3886" s="114" t="str">
        <f t="shared" si="857"/>
        <v/>
      </c>
      <c r="Z3886" s="111" t="str">
        <f>IF(X3886="", "", X3886-SUM($Z$11:$Z3885))</f>
        <v/>
      </c>
      <c r="AA3886" s="111" t="str">
        <f>IF($Y3886="", "", $Y3886-SUM($AA$11:$AA3885))</f>
        <v/>
      </c>
      <c r="AB3886" s="111" t="str">
        <f t="shared" si="858"/>
        <v/>
      </c>
      <c r="AC3886" s="121" t="str">
        <f t="shared" si="854"/>
        <v/>
      </c>
      <c r="AD3886" s="122" t="str">
        <f t="shared" si="855"/>
        <v/>
      </c>
      <c r="AE3886" s="123" t="str">
        <f t="shared" si="859"/>
        <v/>
      </c>
      <c r="AG3886" s="150" t="str">
        <f t="shared" si="856"/>
        <v/>
      </c>
    </row>
    <row r="3887" spans="1:33" x14ac:dyDescent="0.25">
      <c r="A3887" s="56"/>
      <c r="B3887" s="70"/>
      <c r="C3887" s="76"/>
      <c r="D3887" s="73"/>
      <c r="E3887" s="79"/>
      <c r="F3887" s="56"/>
      <c r="G3887" s="13" t="str">
        <f t="shared" si="847"/>
        <v/>
      </c>
      <c r="H3887" s="56"/>
      <c r="K3887" s="128"/>
      <c r="L3887" s="128"/>
      <c r="M3887" s="128"/>
      <c r="N3887" s="84" t="str">
        <f t="shared" si="848"/>
        <v/>
      </c>
      <c r="O3887" s="128"/>
      <c r="P3887" s="84" t="str">
        <f t="shared" si="849"/>
        <v/>
      </c>
      <c r="Q3887" s="84" t="str">
        <f t="shared" si="846"/>
        <v/>
      </c>
      <c r="R3887" s="84" t="str">
        <f t="shared" si="850"/>
        <v/>
      </c>
      <c r="S3887" s="84" t="str">
        <f t="shared" si="851"/>
        <v/>
      </c>
      <c r="U3887" s="84" t="str">
        <f t="shared" si="852"/>
        <v/>
      </c>
      <c r="W3887" s="108" t="str">
        <f>IF($N3887="", "", SUM($D$11:$D3887))</f>
        <v/>
      </c>
      <c r="X3887" s="111" t="str">
        <f t="shared" si="853"/>
        <v/>
      </c>
      <c r="Y3887" s="114" t="str">
        <f t="shared" si="857"/>
        <v/>
      </c>
      <c r="Z3887" s="111" t="str">
        <f>IF(X3887="", "", X3887-SUM($Z$11:$Z3886))</f>
        <v/>
      </c>
      <c r="AA3887" s="111" t="str">
        <f>IF($Y3887="", "", $Y3887-SUM($AA$11:$AA3886))</f>
        <v/>
      </c>
      <c r="AB3887" s="111" t="str">
        <f t="shared" si="858"/>
        <v/>
      </c>
      <c r="AC3887" s="121" t="str">
        <f t="shared" si="854"/>
        <v/>
      </c>
      <c r="AD3887" s="122" t="str">
        <f t="shared" si="855"/>
        <v/>
      </c>
      <c r="AE3887" s="123" t="str">
        <f t="shared" si="859"/>
        <v/>
      </c>
      <c r="AG3887" s="150" t="str">
        <f t="shared" si="856"/>
        <v/>
      </c>
    </row>
    <row r="3888" spans="1:33" x14ac:dyDescent="0.25">
      <c r="A3888" s="56"/>
      <c r="B3888" s="70"/>
      <c r="C3888" s="76"/>
      <c r="D3888" s="73"/>
      <c r="E3888" s="79"/>
      <c r="F3888" s="56"/>
      <c r="G3888" s="13" t="str">
        <f t="shared" si="847"/>
        <v/>
      </c>
      <c r="H3888" s="56"/>
      <c r="K3888" s="128"/>
      <c r="L3888" s="128"/>
      <c r="M3888" s="128"/>
      <c r="N3888" s="84" t="str">
        <f t="shared" si="848"/>
        <v/>
      </c>
      <c r="O3888" s="128"/>
      <c r="P3888" s="84" t="str">
        <f t="shared" si="849"/>
        <v/>
      </c>
      <c r="Q3888" s="84" t="str">
        <f t="shared" si="846"/>
        <v/>
      </c>
      <c r="R3888" s="84" t="str">
        <f t="shared" si="850"/>
        <v/>
      </c>
      <c r="S3888" s="84" t="str">
        <f t="shared" si="851"/>
        <v/>
      </c>
      <c r="U3888" s="84" t="str">
        <f t="shared" si="852"/>
        <v/>
      </c>
      <c r="W3888" s="108" t="str">
        <f>IF($N3888="", "", SUM($D$11:$D3888))</f>
        <v/>
      </c>
      <c r="X3888" s="111" t="str">
        <f t="shared" si="853"/>
        <v/>
      </c>
      <c r="Y3888" s="114" t="str">
        <f t="shared" si="857"/>
        <v/>
      </c>
      <c r="Z3888" s="111" t="str">
        <f>IF(X3888="", "", X3888-SUM($Z$11:$Z3887))</f>
        <v/>
      </c>
      <c r="AA3888" s="111" t="str">
        <f>IF($Y3888="", "", $Y3888-SUM($AA$11:$AA3887))</f>
        <v/>
      </c>
      <c r="AB3888" s="111" t="str">
        <f t="shared" si="858"/>
        <v/>
      </c>
      <c r="AC3888" s="121" t="str">
        <f t="shared" si="854"/>
        <v/>
      </c>
      <c r="AD3888" s="122" t="str">
        <f t="shared" si="855"/>
        <v/>
      </c>
      <c r="AE3888" s="123" t="str">
        <f t="shared" si="859"/>
        <v/>
      </c>
      <c r="AG3888" s="150" t="str">
        <f t="shared" si="856"/>
        <v/>
      </c>
    </row>
    <row r="3889" spans="1:33" x14ac:dyDescent="0.25">
      <c r="A3889" s="56"/>
      <c r="B3889" s="70"/>
      <c r="C3889" s="76"/>
      <c r="D3889" s="73"/>
      <c r="E3889" s="79"/>
      <c r="F3889" s="56"/>
      <c r="G3889" s="13" t="str">
        <f t="shared" si="847"/>
        <v/>
      </c>
      <c r="H3889" s="56"/>
      <c r="K3889" s="128"/>
      <c r="L3889" s="128"/>
      <c r="M3889" s="128"/>
      <c r="N3889" s="84" t="str">
        <f t="shared" si="848"/>
        <v/>
      </c>
      <c r="O3889" s="128"/>
      <c r="P3889" s="84" t="str">
        <f t="shared" si="849"/>
        <v/>
      </c>
      <c r="Q3889" s="84" t="str">
        <f t="shared" si="846"/>
        <v/>
      </c>
      <c r="R3889" s="84" t="str">
        <f t="shared" si="850"/>
        <v/>
      </c>
      <c r="S3889" s="84" t="str">
        <f t="shared" si="851"/>
        <v/>
      </c>
      <c r="U3889" s="84" t="str">
        <f t="shared" si="852"/>
        <v/>
      </c>
      <c r="W3889" s="108" t="str">
        <f>IF($N3889="", "", SUM($D$11:$D3889))</f>
        <v/>
      </c>
      <c r="X3889" s="111" t="str">
        <f t="shared" si="853"/>
        <v/>
      </c>
      <c r="Y3889" s="114" t="str">
        <f t="shared" si="857"/>
        <v/>
      </c>
      <c r="Z3889" s="111" t="str">
        <f>IF(X3889="", "", X3889-SUM($Z$11:$Z3888))</f>
        <v/>
      </c>
      <c r="AA3889" s="111" t="str">
        <f>IF($Y3889="", "", $Y3889-SUM($AA$11:$AA3888))</f>
        <v/>
      </c>
      <c r="AB3889" s="111" t="str">
        <f t="shared" si="858"/>
        <v/>
      </c>
      <c r="AC3889" s="121" t="str">
        <f t="shared" si="854"/>
        <v/>
      </c>
      <c r="AD3889" s="122" t="str">
        <f t="shared" si="855"/>
        <v/>
      </c>
      <c r="AE3889" s="123" t="str">
        <f t="shared" si="859"/>
        <v/>
      </c>
      <c r="AG3889" s="150" t="str">
        <f t="shared" si="856"/>
        <v/>
      </c>
    </row>
    <row r="3890" spans="1:33" x14ac:dyDescent="0.25">
      <c r="A3890" s="56"/>
      <c r="B3890" s="70"/>
      <c r="C3890" s="76"/>
      <c r="D3890" s="73"/>
      <c r="E3890" s="79"/>
      <c r="F3890" s="56"/>
      <c r="G3890" s="13" t="str">
        <f t="shared" si="847"/>
        <v/>
      </c>
      <c r="H3890" s="56"/>
      <c r="K3890" s="128"/>
      <c r="L3890" s="128"/>
      <c r="M3890" s="128"/>
      <c r="N3890" s="84" t="str">
        <f t="shared" si="848"/>
        <v/>
      </c>
      <c r="O3890" s="128"/>
      <c r="P3890" s="84" t="str">
        <f t="shared" si="849"/>
        <v/>
      </c>
      <c r="Q3890" s="84" t="str">
        <f t="shared" si="846"/>
        <v/>
      </c>
      <c r="R3890" s="84" t="str">
        <f t="shared" si="850"/>
        <v/>
      </c>
      <c r="S3890" s="84" t="str">
        <f t="shared" si="851"/>
        <v/>
      </c>
      <c r="U3890" s="84" t="str">
        <f t="shared" si="852"/>
        <v/>
      </c>
      <c r="W3890" s="108" t="str">
        <f>IF($N3890="", "", SUM($D$11:$D3890))</f>
        <v/>
      </c>
      <c r="X3890" s="111" t="str">
        <f t="shared" si="853"/>
        <v/>
      </c>
      <c r="Y3890" s="114" t="str">
        <f t="shared" si="857"/>
        <v/>
      </c>
      <c r="Z3890" s="111" t="str">
        <f>IF(X3890="", "", X3890-SUM($Z$11:$Z3889))</f>
        <v/>
      </c>
      <c r="AA3890" s="111" t="str">
        <f>IF($Y3890="", "", $Y3890-SUM($AA$11:$AA3889))</f>
        <v/>
      </c>
      <c r="AB3890" s="111" t="str">
        <f t="shared" si="858"/>
        <v/>
      </c>
      <c r="AC3890" s="121" t="str">
        <f t="shared" si="854"/>
        <v/>
      </c>
      <c r="AD3890" s="122" t="str">
        <f t="shared" si="855"/>
        <v/>
      </c>
      <c r="AE3890" s="123" t="str">
        <f t="shared" si="859"/>
        <v/>
      </c>
      <c r="AG3890" s="150" t="str">
        <f t="shared" si="856"/>
        <v/>
      </c>
    </row>
    <row r="3891" spans="1:33" x14ac:dyDescent="0.25">
      <c r="A3891" s="56"/>
      <c r="B3891" s="70"/>
      <c r="C3891" s="76"/>
      <c r="D3891" s="73"/>
      <c r="E3891" s="79"/>
      <c r="F3891" s="56"/>
      <c r="G3891" s="13" t="str">
        <f t="shared" si="847"/>
        <v/>
      </c>
      <c r="H3891" s="56"/>
      <c r="K3891" s="128"/>
      <c r="L3891" s="128"/>
      <c r="M3891" s="128"/>
      <c r="N3891" s="84" t="str">
        <f t="shared" si="848"/>
        <v/>
      </c>
      <c r="O3891" s="128"/>
      <c r="P3891" s="84" t="str">
        <f t="shared" si="849"/>
        <v/>
      </c>
      <c r="Q3891" s="84" t="str">
        <f t="shared" si="846"/>
        <v/>
      </c>
      <c r="R3891" s="84" t="str">
        <f t="shared" si="850"/>
        <v/>
      </c>
      <c r="S3891" s="84" t="str">
        <f t="shared" si="851"/>
        <v/>
      </c>
      <c r="U3891" s="84" t="str">
        <f t="shared" si="852"/>
        <v/>
      </c>
      <c r="W3891" s="108" t="str">
        <f>IF($N3891="", "", SUM($D$11:$D3891))</f>
        <v/>
      </c>
      <c r="X3891" s="111" t="str">
        <f t="shared" si="853"/>
        <v/>
      </c>
      <c r="Y3891" s="114" t="str">
        <f t="shared" si="857"/>
        <v/>
      </c>
      <c r="Z3891" s="111" t="str">
        <f>IF(X3891="", "", X3891-SUM($Z$11:$Z3890))</f>
        <v/>
      </c>
      <c r="AA3891" s="111" t="str">
        <f>IF($Y3891="", "", $Y3891-SUM($AA$11:$AA3890))</f>
        <v/>
      </c>
      <c r="AB3891" s="111" t="str">
        <f t="shared" si="858"/>
        <v/>
      </c>
      <c r="AC3891" s="121" t="str">
        <f t="shared" si="854"/>
        <v/>
      </c>
      <c r="AD3891" s="122" t="str">
        <f t="shared" si="855"/>
        <v/>
      </c>
      <c r="AE3891" s="123" t="str">
        <f t="shared" si="859"/>
        <v/>
      </c>
      <c r="AG3891" s="150" t="str">
        <f t="shared" si="856"/>
        <v/>
      </c>
    </row>
    <row r="3892" spans="1:33" x14ac:dyDescent="0.25">
      <c r="A3892" s="56"/>
      <c r="B3892" s="70"/>
      <c r="C3892" s="76"/>
      <c r="D3892" s="73"/>
      <c r="E3892" s="79"/>
      <c r="F3892" s="56"/>
      <c r="G3892" s="13" t="str">
        <f t="shared" si="847"/>
        <v/>
      </c>
      <c r="H3892" s="56"/>
      <c r="K3892" s="128"/>
      <c r="L3892" s="128"/>
      <c r="M3892" s="128"/>
      <c r="N3892" s="84" t="str">
        <f t="shared" si="848"/>
        <v/>
      </c>
      <c r="O3892" s="128"/>
      <c r="P3892" s="84" t="str">
        <f t="shared" si="849"/>
        <v/>
      </c>
      <c r="Q3892" s="84" t="str">
        <f t="shared" si="846"/>
        <v/>
      </c>
      <c r="R3892" s="84" t="str">
        <f t="shared" si="850"/>
        <v/>
      </c>
      <c r="S3892" s="84" t="str">
        <f t="shared" si="851"/>
        <v/>
      </c>
      <c r="U3892" s="84" t="str">
        <f t="shared" si="852"/>
        <v/>
      </c>
      <c r="W3892" s="108" t="str">
        <f>IF($N3892="", "", SUM($D$11:$D3892))</f>
        <v/>
      </c>
      <c r="X3892" s="111" t="str">
        <f t="shared" si="853"/>
        <v/>
      </c>
      <c r="Y3892" s="114" t="str">
        <f t="shared" si="857"/>
        <v/>
      </c>
      <c r="Z3892" s="111" t="str">
        <f>IF(X3892="", "", X3892-SUM($Z$11:$Z3891))</f>
        <v/>
      </c>
      <c r="AA3892" s="111" t="str">
        <f>IF($Y3892="", "", $Y3892-SUM($AA$11:$AA3891))</f>
        <v/>
      </c>
      <c r="AB3892" s="111" t="str">
        <f t="shared" si="858"/>
        <v/>
      </c>
      <c r="AC3892" s="121" t="str">
        <f t="shared" si="854"/>
        <v/>
      </c>
      <c r="AD3892" s="122" t="str">
        <f t="shared" si="855"/>
        <v/>
      </c>
      <c r="AE3892" s="123" t="str">
        <f t="shared" si="859"/>
        <v/>
      </c>
      <c r="AG3892" s="150" t="str">
        <f t="shared" si="856"/>
        <v/>
      </c>
    </row>
    <row r="3893" spans="1:33" x14ac:dyDescent="0.25">
      <c r="A3893" s="56"/>
      <c r="B3893" s="70"/>
      <c r="C3893" s="76"/>
      <c r="D3893" s="73"/>
      <c r="E3893" s="79"/>
      <c r="F3893" s="56"/>
      <c r="G3893" s="13" t="str">
        <f t="shared" si="847"/>
        <v/>
      </c>
      <c r="H3893" s="56"/>
      <c r="K3893" s="128"/>
      <c r="L3893" s="128"/>
      <c r="M3893" s="128"/>
      <c r="N3893" s="84" t="str">
        <f t="shared" si="848"/>
        <v/>
      </c>
      <c r="O3893" s="128"/>
      <c r="P3893" s="84" t="str">
        <f t="shared" si="849"/>
        <v/>
      </c>
      <c r="Q3893" s="84" t="str">
        <f t="shared" si="846"/>
        <v/>
      </c>
      <c r="R3893" s="84" t="str">
        <f t="shared" si="850"/>
        <v/>
      </c>
      <c r="S3893" s="84" t="str">
        <f t="shared" si="851"/>
        <v/>
      </c>
      <c r="U3893" s="84" t="str">
        <f t="shared" si="852"/>
        <v/>
      </c>
      <c r="W3893" s="108" t="str">
        <f>IF($N3893="", "", SUM($D$11:$D3893))</f>
        <v/>
      </c>
      <c r="X3893" s="111" t="str">
        <f t="shared" si="853"/>
        <v/>
      </c>
      <c r="Y3893" s="114" t="str">
        <f t="shared" si="857"/>
        <v/>
      </c>
      <c r="Z3893" s="111" t="str">
        <f>IF(X3893="", "", X3893-SUM($Z$11:$Z3892))</f>
        <v/>
      </c>
      <c r="AA3893" s="111" t="str">
        <f>IF($Y3893="", "", $Y3893-SUM($AA$11:$AA3892))</f>
        <v/>
      </c>
      <c r="AB3893" s="111" t="str">
        <f t="shared" si="858"/>
        <v/>
      </c>
      <c r="AC3893" s="121" t="str">
        <f t="shared" si="854"/>
        <v/>
      </c>
      <c r="AD3893" s="122" t="str">
        <f t="shared" si="855"/>
        <v/>
      </c>
      <c r="AE3893" s="123" t="str">
        <f t="shared" si="859"/>
        <v/>
      </c>
      <c r="AG3893" s="150" t="str">
        <f t="shared" si="856"/>
        <v/>
      </c>
    </row>
    <row r="3894" spans="1:33" x14ac:dyDescent="0.25">
      <c r="A3894" s="56"/>
      <c r="B3894" s="70"/>
      <c r="C3894" s="76"/>
      <c r="D3894" s="73"/>
      <c r="E3894" s="79"/>
      <c r="F3894" s="56"/>
      <c r="G3894" s="13" t="str">
        <f t="shared" si="847"/>
        <v/>
      </c>
      <c r="H3894" s="56"/>
      <c r="K3894" s="128"/>
      <c r="L3894" s="128"/>
      <c r="M3894" s="128"/>
      <c r="N3894" s="84" t="str">
        <f t="shared" si="848"/>
        <v/>
      </c>
      <c r="O3894" s="128"/>
      <c r="P3894" s="84" t="str">
        <f t="shared" si="849"/>
        <v/>
      </c>
      <c r="Q3894" s="84" t="str">
        <f t="shared" si="846"/>
        <v/>
      </c>
      <c r="R3894" s="84" t="str">
        <f t="shared" si="850"/>
        <v/>
      </c>
      <c r="S3894" s="84" t="str">
        <f t="shared" si="851"/>
        <v/>
      </c>
      <c r="U3894" s="84" t="str">
        <f t="shared" si="852"/>
        <v/>
      </c>
      <c r="W3894" s="108" t="str">
        <f>IF($N3894="", "", SUM($D$11:$D3894))</f>
        <v/>
      </c>
      <c r="X3894" s="111" t="str">
        <f t="shared" si="853"/>
        <v/>
      </c>
      <c r="Y3894" s="114" t="str">
        <f t="shared" si="857"/>
        <v/>
      </c>
      <c r="Z3894" s="111" t="str">
        <f>IF(X3894="", "", X3894-SUM($Z$11:$Z3893))</f>
        <v/>
      </c>
      <c r="AA3894" s="111" t="str">
        <f>IF($Y3894="", "", $Y3894-SUM($AA$11:$AA3893))</f>
        <v/>
      </c>
      <c r="AB3894" s="111" t="str">
        <f t="shared" si="858"/>
        <v/>
      </c>
      <c r="AC3894" s="121" t="str">
        <f t="shared" si="854"/>
        <v/>
      </c>
      <c r="AD3894" s="122" t="str">
        <f t="shared" si="855"/>
        <v/>
      </c>
      <c r="AE3894" s="123" t="str">
        <f t="shared" si="859"/>
        <v/>
      </c>
      <c r="AG3894" s="150" t="str">
        <f t="shared" si="856"/>
        <v/>
      </c>
    </row>
    <row r="3895" spans="1:33" x14ac:dyDescent="0.25">
      <c r="A3895" s="56"/>
      <c r="B3895" s="70"/>
      <c r="C3895" s="76"/>
      <c r="D3895" s="73"/>
      <c r="E3895" s="79"/>
      <c r="F3895" s="56"/>
      <c r="G3895" s="13" t="str">
        <f t="shared" si="847"/>
        <v/>
      </c>
      <c r="H3895" s="56"/>
      <c r="K3895" s="128"/>
      <c r="L3895" s="128"/>
      <c r="M3895" s="128"/>
      <c r="N3895" s="84" t="str">
        <f t="shared" si="848"/>
        <v/>
      </c>
      <c r="O3895" s="128"/>
      <c r="P3895" s="84" t="str">
        <f t="shared" si="849"/>
        <v/>
      </c>
      <c r="Q3895" s="84" t="str">
        <f t="shared" si="846"/>
        <v/>
      </c>
      <c r="R3895" s="84" t="str">
        <f t="shared" si="850"/>
        <v/>
      </c>
      <c r="S3895" s="84" t="str">
        <f t="shared" si="851"/>
        <v/>
      </c>
      <c r="U3895" s="84" t="str">
        <f t="shared" si="852"/>
        <v/>
      </c>
      <c r="W3895" s="108" t="str">
        <f>IF($N3895="", "", SUM($D$11:$D3895))</f>
        <v/>
      </c>
      <c r="X3895" s="111" t="str">
        <f t="shared" si="853"/>
        <v/>
      </c>
      <c r="Y3895" s="114" t="str">
        <f t="shared" si="857"/>
        <v/>
      </c>
      <c r="Z3895" s="111" t="str">
        <f>IF(X3895="", "", X3895-SUM($Z$11:$Z3894))</f>
        <v/>
      </c>
      <c r="AA3895" s="111" t="str">
        <f>IF($Y3895="", "", $Y3895-SUM($AA$11:$AA3894))</f>
        <v/>
      </c>
      <c r="AB3895" s="111" t="str">
        <f t="shared" si="858"/>
        <v/>
      </c>
      <c r="AC3895" s="121" t="str">
        <f t="shared" si="854"/>
        <v/>
      </c>
      <c r="AD3895" s="122" t="str">
        <f t="shared" si="855"/>
        <v/>
      </c>
      <c r="AE3895" s="123" t="str">
        <f t="shared" si="859"/>
        <v/>
      </c>
      <c r="AG3895" s="150" t="str">
        <f t="shared" si="856"/>
        <v/>
      </c>
    </row>
    <row r="3896" spans="1:33" x14ac:dyDescent="0.25">
      <c r="A3896" s="56"/>
      <c r="B3896" s="70"/>
      <c r="C3896" s="76"/>
      <c r="D3896" s="73"/>
      <c r="E3896" s="79"/>
      <c r="F3896" s="56"/>
      <c r="G3896" s="13" t="str">
        <f t="shared" si="847"/>
        <v/>
      </c>
      <c r="H3896" s="56"/>
      <c r="K3896" s="128"/>
      <c r="L3896" s="128"/>
      <c r="M3896" s="128"/>
      <c r="N3896" s="84" t="str">
        <f t="shared" si="848"/>
        <v/>
      </c>
      <c r="O3896" s="128"/>
      <c r="P3896" s="84" t="str">
        <f t="shared" si="849"/>
        <v/>
      </c>
      <c r="Q3896" s="84" t="str">
        <f t="shared" si="846"/>
        <v/>
      </c>
      <c r="R3896" s="84" t="str">
        <f t="shared" si="850"/>
        <v/>
      </c>
      <c r="S3896" s="84" t="str">
        <f t="shared" si="851"/>
        <v/>
      </c>
      <c r="U3896" s="84" t="str">
        <f t="shared" si="852"/>
        <v/>
      </c>
      <c r="W3896" s="108" t="str">
        <f>IF($N3896="", "", SUM($D$11:$D3896))</f>
        <v/>
      </c>
      <c r="X3896" s="111" t="str">
        <f t="shared" si="853"/>
        <v/>
      </c>
      <c r="Y3896" s="114" t="str">
        <f t="shared" si="857"/>
        <v/>
      </c>
      <c r="Z3896" s="111" t="str">
        <f>IF(X3896="", "", X3896-SUM($Z$11:$Z3895))</f>
        <v/>
      </c>
      <c r="AA3896" s="111" t="str">
        <f>IF($Y3896="", "", $Y3896-SUM($AA$11:$AA3895))</f>
        <v/>
      </c>
      <c r="AB3896" s="111" t="str">
        <f t="shared" si="858"/>
        <v/>
      </c>
      <c r="AC3896" s="121" t="str">
        <f t="shared" si="854"/>
        <v/>
      </c>
      <c r="AD3896" s="122" t="str">
        <f t="shared" si="855"/>
        <v/>
      </c>
      <c r="AE3896" s="123" t="str">
        <f t="shared" si="859"/>
        <v/>
      </c>
      <c r="AG3896" s="150" t="str">
        <f t="shared" si="856"/>
        <v/>
      </c>
    </row>
    <row r="3897" spans="1:33" x14ac:dyDescent="0.25">
      <c r="A3897" s="56"/>
      <c r="B3897" s="70"/>
      <c r="C3897" s="76"/>
      <c r="D3897" s="73"/>
      <c r="E3897" s="79"/>
      <c r="F3897" s="56"/>
      <c r="G3897" s="13" t="str">
        <f t="shared" si="847"/>
        <v/>
      </c>
      <c r="H3897" s="56"/>
      <c r="K3897" s="128"/>
      <c r="L3897" s="128"/>
      <c r="M3897" s="128"/>
      <c r="N3897" s="84" t="str">
        <f t="shared" si="848"/>
        <v/>
      </c>
      <c r="O3897" s="128"/>
      <c r="P3897" s="84" t="str">
        <f t="shared" si="849"/>
        <v/>
      </c>
      <c r="Q3897" s="84" t="str">
        <f t="shared" si="846"/>
        <v/>
      </c>
      <c r="R3897" s="84" t="str">
        <f t="shared" si="850"/>
        <v/>
      </c>
      <c r="S3897" s="84" t="str">
        <f t="shared" si="851"/>
        <v/>
      </c>
      <c r="U3897" s="84" t="str">
        <f t="shared" si="852"/>
        <v/>
      </c>
      <c r="W3897" s="108" t="str">
        <f>IF($N3897="", "", SUM($D$11:$D3897))</f>
        <v/>
      </c>
      <c r="X3897" s="111" t="str">
        <f t="shared" si="853"/>
        <v/>
      </c>
      <c r="Y3897" s="114" t="str">
        <f t="shared" si="857"/>
        <v/>
      </c>
      <c r="Z3897" s="111" t="str">
        <f>IF(X3897="", "", X3897-SUM($Z$11:$Z3896))</f>
        <v/>
      </c>
      <c r="AA3897" s="111" t="str">
        <f>IF($Y3897="", "", $Y3897-SUM($AA$11:$AA3896))</f>
        <v/>
      </c>
      <c r="AB3897" s="111" t="str">
        <f t="shared" si="858"/>
        <v/>
      </c>
      <c r="AC3897" s="121" t="str">
        <f t="shared" si="854"/>
        <v/>
      </c>
      <c r="AD3897" s="122" t="str">
        <f t="shared" si="855"/>
        <v/>
      </c>
      <c r="AE3897" s="123" t="str">
        <f t="shared" si="859"/>
        <v/>
      </c>
      <c r="AG3897" s="150" t="str">
        <f t="shared" si="856"/>
        <v/>
      </c>
    </row>
    <row r="3898" spans="1:33" x14ac:dyDescent="0.25">
      <c r="A3898" s="56"/>
      <c r="B3898" s="70"/>
      <c r="C3898" s="76"/>
      <c r="D3898" s="73"/>
      <c r="E3898" s="79"/>
      <c r="F3898" s="56"/>
      <c r="G3898" s="13" t="str">
        <f t="shared" si="847"/>
        <v/>
      </c>
      <c r="H3898" s="56"/>
      <c r="K3898" s="128"/>
      <c r="L3898" s="128"/>
      <c r="M3898" s="128"/>
      <c r="N3898" s="84" t="str">
        <f t="shared" si="848"/>
        <v/>
      </c>
      <c r="O3898" s="128"/>
      <c r="P3898" s="84" t="str">
        <f t="shared" si="849"/>
        <v/>
      </c>
      <c r="Q3898" s="84" t="str">
        <f t="shared" si="846"/>
        <v/>
      </c>
      <c r="R3898" s="84" t="str">
        <f t="shared" si="850"/>
        <v/>
      </c>
      <c r="S3898" s="84" t="str">
        <f t="shared" si="851"/>
        <v/>
      </c>
      <c r="U3898" s="84" t="str">
        <f t="shared" si="852"/>
        <v/>
      </c>
      <c r="W3898" s="108" t="str">
        <f>IF($N3898="", "", SUM($D$11:$D3898))</f>
        <v/>
      </c>
      <c r="X3898" s="111" t="str">
        <f t="shared" si="853"/>
        <v/>
      </c>
      <c r="Y3898" s="114" t="str">
        <f t="shared" si="857"/>
        <v/>
      </c>
      <c r="Z3898" s="111" t="str">
        <f>IF(X3898="", "", X3898-SUM($Z$11:$Z3897))</f>
        <v/>
      </c>
      <c r="AA3898" s="111" t="str">
        <f>IF($Y3898="", "", $Y3898-SUM($AA$11:$AA3897))</f>
        <v/>
      </c>
      <c r="AB3898" s="111" t="str">
        <f t="shared" si="858"/>
        <v/>
      </c>
      <c r="AC3898" s="121" t="str">
        <f t="shared" si="854"/>
        <v/>
      </c>
      <c r="AD3898" s="122" t="str">
        <f t="shared" si="855"/>
        <v/>
      </c>
      <c r="AE3898" s="123" t="str">
        <f t="shared" si="859"/>
        <v/>
      </c>
      <c r="AG3898" s="150" t="str">
        <f t="shared" si="856"/>
        <v/>
      </c>
    </row>
    <row r="3899" spans="1:33" x14ac:dyDescent="0.25">
      <c r="A3899" s="56"/>
      <c r="B3899" s="70"/>
      <c r="C3899" s="76"/>
      <c r="D3899" s="73"/>
      <c r="E3899" s="79"/>
      <c r="F3899" s="56"/>
      <c r="G3899" s="13" t="str">
        <f t="shared" si="847"/>
        <v/>
      </c>
      <c r="H3899" s="56"/>
      <c r="K3899" s="128"/>
      <c r="L3899" s="128"/>
      <c r="M3899" s="128"/>
      <c r="N3899" s="84" t="str">
        <f t="shared" si="848"/>
        <v/>
      </c>
      <c r="O3899" s="128"/>
      <c r="P3899" s="84" t="str">
        <f t="shared" si="849"/>
        <v/>
      </c>
      <c r="Q3899" s="84" t="str">
        <f t="shared" si="846"/>
        <v/>
      </c>
      <c r="R3899" s="84" t="str">
        <f t="shared" si="850"/>
        <v/>
      </c>
      <c r="S3899" s="84" t="str">
        <f t="shared" si="851"/>
        <v/>
      </c>
      <c r="U3899" s="84" t="str">
        <f t="shared" si="852"/>
        <v/>
      </c>
      <c r="W3899" s="108" t="str">
        <f>IF($N3899="", "", SUM($D$11:$D3899))</f>
        <v/>
      </c>
      <c r="X3899" s="111" t="str">
        <f t="shared" si="853"/>
        <v/>
      </c>
      <c r="Y3899" s="114" t="str">
        <f t="shared" si="857"/>
        <v/>
      </c>
      <c r="Z3899" s="111" t="str">
        <f>IF(X3899="", "", X3899-SUM($Z$11:$Z3898))</f>
        <v/>
      </c>
      <c r="AA3899" s="111" t="str">
        <f>IF($Y3899="", "", $Y3899-SUM($AA$11:$AA3898))</f>
        <v/>
      </c>
      <c r="AB3899" s="111" t="str">
        <f t="shared" si="858"/>
        <v/>
      </c>
      <c r="AC3899" s="121" t="str">
        <f t="shared" si="854"/>
        <v/>
      </c>
      <c r="AD3899" s="122" t="str">
        <f t="shared" si="855"/>
        <v/>
      </c>
      <c r="AE3899" s="123" t="str">
        <f t="shared" si="859"/>
        <v/>
      </c>
      <c r="AG3899" s="150" t="str">
        <f t="shared" si="856"/>
        <v/>
      </c>
    </row>
    <row r="3900" spans="1:33" x14ac:dyDescent="0.25">
      <c r="A3900" s="56"/>
      <c r="B3900" s="70"/>
      <c r="C3900" s="76"/>
      <c r="D3900" s="73"/>
      <c r="E3900" s="79"/>
      <c r="F3900" s="56"/>
      <c r="G3900" s="13" t="str">
        <f t="shared" si="847"/>
        <v/>
      </c>
      <c r="H3900" s="56"/>
      <c r="K3900" s="128"/>
      <c r="L3900" s="128"/>
      <c r="M3900" s="128"/>
      <c r="N3900" s="84" t="str">
        <f t="shared" si="848"/>
        <v/>
      </c>
      <c r="O3900" s="128"/>
      <c r="P3900" s="84" t="str">
        <f t="shared" si="849"/>
        <v/>
      </c>
      <c r="Q3900" s="84" t="str">
        <f t="shared" si="846"/>
        <v/>
      </c>
      <c r="R3900" s="84" t="str">
        <f t="shared" si="850"/>
        <v/>
      </c>
      <c r="S3900" s="84" t="str">
        <f t="shared" si="851"/>
        <v/>
      </c>
      <c r="U3900" s="84" t="str">
        <f t="shared" si="852"/>
        <v/>
      </c>
      <c r="W3900" s="108" t="str">
        <f>IF($N3900="", "", SUM($D$11:$D3900))</f>
        <v/>
      </c>
      <c r="X3900" s="111" t="str">
        <f t="shared" si="853"/>
        <v/>
      </c>
      <c r="Y3900" s="114" t="str">
        <f t="shared" si="857"/>
        <v/>
      </c>
      <c r="Z3900" s="111" t="str">
        <f>IF(X3900="", "", X3900-SUM($Z$11:$Z3899))</f>
        <v/>
      </c>
      <c r="AA3900" s="111" t="str">
        <f>IF($Y3900="", "", $Y3900-SUM($AA$11:$AA3899))</f>
        <v/>
      </c>
      <c r="AB3900" s="111" t="str">
        <f t="shared" si="858"/>
        <v/>
      </c>
      <c r="AC3900" s="121" t="str">
        <f t="shared" si="854"/>
        <v/>
      </c>
      <c r="AD3900" s="122" t="str">
        <f t="shared" si="855"/>
        <v/>
      </c>
      <c r="AE3900" s="123" t="str">
        <f t="shared" si="859"/>
        <v/>
      </c>
      <c r="AG3900" s="150" t="str">
        <f t="shared" si="856"/>
        <v/>
      </c>
    </row>
    <row r="3901" spans="1:33" x14ac:dyDescent="0.25">
      <c r="A3901" s="56"/>
      <c r="B3901" s="70"/>
      <c r="C3901" s="76"/>
      <c r="D3901" s="73"/>
      <c r="E3901" s="79"/>
      <c r="F3901" s="56"/>
      <c r="G3901" s="13" t="str">
        <f t="shared" si="847"/>
        <v/>
      </c>
      <c r="H3901" s="56"/>
      <c r="K3901" s="128"/>
      <c r="L3901" s="128"/>
      <c r="M3901" s="128"/>
      <c r="N3901" s="84" t="str">
        <f t="shared" si="848"/>
        <v/>
      </c>
      <c r="O3901" s="128"/>
      <c r="P3901" s="84" t="str">
        <f t="shared" si="849"/>
        <v/>
      </c>
      <c r="Q3901" s="84" t="str">
        <f t="shared" si="846"/>
        <v/>
      </c>
      <c r="R3901" s="84" t="str">
        <f t="shared" si="850"/>
        <v/>
      </c>
      <c r="S3901" s="84" t="str">
        <f t="shared" si="851"/>
        <v/>
      </c>
      <c r="U3901" s="84" t="str">
        <f t="shared" si="852"/>
        <v/>
      </c>
      <c r="W3901" s="108" t="str">
        <f>IF($N3901="", "", SUM($D$11:$D3901))</f>
        <v/>
      </c>
      <c r="X3901" s="111" t="str">
        <f t="shared" si="853"/>
        <v/>
      </c>
      <c r="Y3901" s="114" t="str">
        <f t="shared" si="857"/>
        <v/>
      </c>
      <c r="Z3901" s="111" t="str">
        <f>IF(X3901="", "", X3901-SUM($Z$11:$Z3900))</f>
        <v/>
      </c>
      <c r="AA3901" s="111" t="str">
        <f>IF($Y3901="", "", $Y3901-SUM($AA$11:$AA3900))</f>
        <v/>
      </c>
      <c r="AB3901" s="111" t="str">
        <f t="shared" si="858"/>
        <v/>
      </c>
      <c r="AC3901" s="121" t="str">
        <f t="shared" si="854"/>
        <v/>
      </c>
      <c r="AD3901" s="122" t="str">
        <f t="shared" si="855"/>
        <v/>
      </c>
      <c r="AE3901" s="123" t="str">
        <f t="shared" si="859"/>
        <v/>
      </c>
      <c r="AG3901" s="150" t="str">
        <f t="shared" si="856"/>
        <v/>
      </c>
    </row>
    <row r="3902" spans="1:33" x14ac:dyDescent="0.25">
      <c r="A3902" s="56"/>
      <c r="B3902" s="70"/>
      <c r="C3902" s="76"/>
      <c r="D3902" s="73"/>
      <c r="E3902" s="79"/>
      <c r="F3902" s="56"/>
      <c r="G3902" s="13" t="str">
        <f t="shared" si="847"/>
        <v/>
      </c>
      <c r="H3902" s="56"/>
      <c r="K3902" s="128"/>
      <c r="L3902" s="128"/>
      <c r="M3902" s="128"/>
      <c r="N3902" s="84" t="str">
        <f t="shared" si="848"/>
        <v/>
      </c>
      <c r="O3902" s="128"/>
      <c r="P3902" s="84" t="str">
        <f t="shared" si="849"/>
        <v/>
      </c>
      <c r="Q3902" s="84" t="str">
        <f t="shared" si="846"/>
        <v/>
      </c>
      <c r="R3902" s="84" t="str">
        <f t="shared" si="850"/>
        <v/>
      </c>
      <c r="S3902" s="84" t="str">
        <f t="shared" si="851"/>
        <v/>
      </c>
      <c r="U3902" s="84" t="str">
        <f t="shared" si="852"/>
        <v/>
      </c>
      <c r="W3902" s="108" t="str">
        <f>IF($N3902="", "", SUM($D$11:$D3902))</f>
        <v/>
      </c>
      <c r="X3902" s="111" t="str">
        <f t="shared" si="853"/>
        <v/>
      </c>
      <c r="Y3902" s="114" t="str">
        <f t="shared" si="857"/>
        <v/>
      </c>
      <c r="Z3902" s="111" t="str">
        <f>IF(X3902="", "", X3902-SUM($Z$11:$Z3901))</f>
        <v/>
      </c>
      <c r="AA3902" s="111" t="str">
        <f>IF($Y3902="", "", $Y3902-SUM($AA$11:$AA3901))</f>
        <v/>
      </c>
      <c r="AB3902" s="111" t="str">
        <f t="shared" si="858"/>
        <v/>
      </c>
      <c r="AC3902" s="121" t="str">
        <f t="shared" si="854"/>
        <v/>
      </c>
      <c r="AD3902" s="122" t="str">
        <f t="shared" si="855"/>
        <v/>
      </c>
      <c r="AE3902" s="123" t="str">
        <f t="shared" si="859"/>
        <v/>
      </c>
      <c r="AG3902" s="150" t="str">
        <f t="shared" si="856"/>
        <v/>
      </c>
    </row>
    <row r="3903" spans="1:33" x14ac:dyDescent="0.25">
      <c r="A3903" s="56"/>
      <c r="B3903" s="70"/>
      <c r="C3903" s="76"/>
      <c r="D3903" s="73"/>
      <c r="E3903" s="79"/>
      <c r="F3903" s="56"/>
      <c r="G3903" s="13" t="str">
        <f t="shared" si="847"/>
        <v/>
      </c>
      <c r="H3903" s="56"/>
      <c r="K3903" s="128"/>
      <c r="L3903" s="128"/>
      <c r="M3903" s="128"/>
      <c r="N3903" s="84" t="str">
        <f t="shared" si="848"/>
        <v/>
      </c>
      <c r="O3903" s="128"/>
      <c r="P3903" s="84" t="str">
        <f t="shared" si="849"/>
        <v/>
      </c>
      <c r="Q3903" s="84" t="str">
        <f t="shared" si="846"/>
        <v/>
      </c>
      <c r="R3903" s="84" t="str">
        <f t="shared" si="850"/>
        <v/>
      </c>
      <c r="S3903" s="84" t="str">
        <f t="shared" si="851"/>
        <v/>
      </c>
      <c r="U3903" s="84" t="str">
        <f t="shared" si="852"/>
        <v/>
      </c>
      <c r="W3903" s="108" t="str">
        <f>IF($N3903="", "", SUM($D$11:$D3903))</f>
        <v/>
      </c>
      <c r="X3903" s="111" t="str">
        <f t="shared" si="853"/>
        <v/>
      </c>
      <c r="Y3903" s="114" t="str">
        <f t="shared" si="857"/>
        <v/>
      </c>
      <c r="Z3903" s="111" t="str">
        <f>IF(X3903="", "", X3903-SUM($Z$11:$Z3902))</f>
        <v/>
      </c>
      <c r="AA3903" s="111" t="str">
        <f>IF($Y3903="", "", $Y3903-SUM($AA$11:$AA3902))</f>
        <v/>
      </c>
      <c r="AB3903" s="111" t="str">
        <f t="shared" si="858"/>
        <v/>
      </c>
      <c r="AC3903" s="121" t="str">
        <f t="shared" si="854"/>
        <v/>
      </c>
      <c r="AD3903" s="122" t="str">
        <f t="shared" si="855"/>
        <v/>
      </c>
      <c r="AE3903" s="123" t="str">
        <f t="shared" si="859"/>
        <v/>
      </c>
      <c r="AG3903" s="150" t="str">
        <f t="shared" si="856"/>
        <v/>
      </c>
    </row>
    <row r="3904" spans="1:33" x14ac:dyDescent="0.25">
      <c r="A3904" s="56"/>
      <c r="B3904" s="70"/>
      <c r="C3904" s="76"/>
      <c r="D3904" s="73"/>
      <c r="E3904" s="79"/>
      <c r="F3904" s="56"/>
      <c r="G3904" s="13" t="str">
        <f t="shared" si="847"/>
        <v/>
      </c>
      <c r="H3904" s="56"/>
      <c r="K3904" s="128"/>
      <c r="L3904" s="128"/>
      <c r="M3904" s="128"/>
      <c r="N3904" s="84" t="str">
        <f t="shared" si="848"/>
        <v/>
      </c>
      <c r="O3904" s="128"/>
      <c r="P3904" s="84" t="str">
        <f t="shared" si="849"/>
        <v/>
      </c>
      <c r="Q3904" s="84" t="str">
        <f t="shared" si="846"/>
        <v/>
      </c>
      <c r="R3904" s="84" t="str">
        <f t="shared" si="850"/>
        <v/>
      </c>
      <c r="S3904" s="84" t="str">
        <f t="shared" si="851"/>
        <v/>
      </c>
      <c r="U3904" s="84" t="str">
        <f t="shared" si="852"/>
        <v/>
      </c>
      <c r="W3904" s="108" t="str">
        <f>IF($N3904="", "", SUM($D$11:$D3904))</f>
        <v/>
      </c>
      <c r="X3904" s="111" t="str">
        <f t="shared" si="853"/>
        <v/>
      </c>
      <c r="Y3904" s="114" t="str">
        <f t="shared" si="857"/>
        <v/>
      </c>
      <c r="Z3904" s="111" t="str">
        <f>IF(X3904="", "", X3904-SUM($Z$11:$Z3903))</f>
        <v/>
      </c>
      <c r="AA3904" s="111" t="str">
        <f>IF($Y3904="", "", $Y3904-SUM($AA$11:$AA3903))</f>
        <v/>
      </c>
      <c r="AB3904" s="111" t="str">
        <f t="shared" si="858"/>
        <v/>
      </c>
      <c r="AC3904" s="121" t="str">
        <f t="shared" si="854"/>
        <v/>
      </c>
      <c r="AD3904" s="122" t="str">
        <f t="shared" si="855"/>
        <v/>
      </c>
      <c r="AE3904" s="123" t="str">
        <f t="shared" si="859"/>
        <v/>
      </c>
      <c r="AG3904" s="150" t="str">
        <f t="shared" si="856"/>
        <v/>
      </c>
    </row>
    <row r="3905" spans="1:33" x14ac:dyDescent="0.25">
      <c r="A3905" s="56"/>
      <c r="B3905" s="70"/>
      <c r="C3905" s="76"/>
      <c r="D3905" s="73"/>
      <c r="E3905" s="79"/>
      <c r="F3905" s="56"/>
      <c r="G3905" s="13" t="str">
        <f t="shared" si="847"/>
        <v/>
      </c>
      <c r="H3905" s="56"/>
      <c r="K3905" s="128"/>
      <c r="L3905" s="128"/>
      <c r="M3905" s="128"/>
      <c r="N3905" s="84" t="str">
        <f t="shared" si="848"/>
        <v/>
      </c>
      <c r="O3905" s="128"/>
      <c r="P3905" s="84" t="str">
        <f t="shared" si="849"/>
        <v/>
      </c>
      <c r="Q3905" s="84" t="str">
        <f t="shared" si="846"/>
        <v/>
      </c>
      <c r="R3905" s="84" t="str">
        <f t="shared" si="850"/>
        <v/>
      </c>
      <c r="S3905" s="84" t="str">
        <f t="shared" si="851"/>
        <v/>
      </c>
      <c r="U3905" s="84" t="str">
        <f t="shared" si="852"/>
        <v/>
      </c>
      <c r="W3905" s="108" t="str">
        <f>IF($N3905="", "", SUM($D$11:$D3905))</f>
        <v/>
      </c>
      <c r="X3905" s="111" t="str">
        <f t="shared" si="853"/>
        <v/>
      </c>
      <c r="Y3905" s="114" t="str">
        <f t="shared" si="857"/>
        <v/>
      </c>
      <c r="Z3905" s="111" t="str">
        <f>IF(X3905="", "", X3905-SUM($Z$11:$Z3904))</f>
        <v/>
      </c>
      <c r="AA3905" s="111" t="str">
        <f>IF($Y3905="", "", $Y3905-SUM($AA$11:$AA3904))</f>
        <v/>
      </c>
      <c r="AB3905" s="111" t="str">
        <f t="shared" si="858"/>
        <v/>
      </c>
      <c r="AC3905" s="121" t="str">
        <f t="shared" si="854"/>
        <v/>
      </c>
      <c r="AD3905" s="122" t="str">
        <f t="shared" si="855"/>
        <v/>
      </c>
      <c r="AE3905" s="123" t="str">
        <f t="shared" si="859"/>
        <v/>
      </c>
      <c r="AG3905" s="150" t="str">
        <f t="shared" si="856"/>
        <v/>
      </c>
    </row>
    <row r="3906" spans="1:33" x14ac:dyDescent="0.25">
      <c r="A3906" s="56"/>
      <c r="B3906" s="70"/>
      <c r="C3906" s="76"/>
      <c r="D3906" s="73"/>
      <c r="E3906" s="79"/>
      <c r="F3906" s="56"/>
      <c r="G3906" s="13" t="str">
        <f t="shared" si="847"/>
        <v/>
      </c>
      <c r="H3906" s="56"/>
      <c r="K3906" s="128"/>
      <c r="L3906" s="128"/>
      <c r="M3906" s="128"/>
      <c r="N3906" s="84" t="str">
        <f t="shared" si="848"/>
        <v/>
      </c>
      <c r="O3906" s="128"/>
      <c r="P3906" s="84" t="str">
        <f t="shared" si="849"/>
        <v/>
      </c>
      <c r="Q3906" s="84" t="str">
        <f t="shared" si="846"/>
        <v/>
      </c>
      <c r="R3906" s="84" t="str">
        <f t="shared" si="850"/>
        <v/>
      </c>
      <c r="S3906" s="84" t="str">
        <f t="shared" si="851"/>
        <v/>
      </c>
      <c r="U3906" s="84" t="str">
        <f t="shared" si="852"/>
        <v/>
      </c>
      <c r="W3906" s="108" t="str">
        <f>IF($N3906="", "", SUM($D$11:$D3906))</f>
        <v/>
      </c>
      <c r="X3906" s="111" t="str">
        <f t="shared" si="853"/>
        <v/>
      </c>
      <c r="Y3906" s="114" t="str">
        <f t="shared" si="857"/>
        <v/>
      </c>
      <c r="Z3906" s="111" t="str">
        <f>IF(X3906="", "", X3906-SUM($Z$11:$Z3905))</f>
        <v/>
      </c>
      <c r="AA3906" s="111" t="str">
        <f>IF($Y3906="", "", $Y3906-SUM($AA$11:$AA3905))</f>
        <v/>
      </c>
      <c r="AB3906" s="111" t="str">
        <f t="shared" si="858"/>
        <v/>
      </c>
      <c r="AC3906" s="121" t="str">
        <f t="shared" si="854"/>
        <v/>
      </c>
      <c r="AD3906" s="122" t="str">
        <f t="shared" si="855"/>
        <v/>
      </c>
      <c r="AE3906" s="123" t="str">
        <f t="shared" si="859"/>
        <v/>
      </c>
      <c r="AG3906" s="150" t="str">
        <f t="shared" si="856"/>
        <v/>
      </c>
    </row>
    <row r="3907" spans="1:33" x14ac:dyDescent="0.25">
      <c r="A3907" s="56"/>
      <c r="B3907" s="70"/>
      <c r="C3907" s="76"/>
      <c r="D3907" s="73"/>
      <c r="E3907" s="79"/>
      <c r="F3907" s="56"/>
      <c r="G3907" s="13" t="str">
        <f t="shared" si="847"/>
        <v/>
      </c>
      <c r="H3907" s="56"/>
      <c r="K3907" s="128"/>
      <c r="L3907" s="128"/>
      <c r="M3907" s="128"/>
      <c r="N3907" s="84" t="str">
        <f t="shared" si="848"/>
        <v/>
      </c>
      <c r="O3907" s="128"/>
      <c r="P3907" s="84" t="str">
        <f t="shared" si="849"/>
        <v/>
      </c>
      <c r="Q3907" s="84" t="str">
        <f t="shared" si="846"/>
        <v/>
      </c>
      <c r="R3907" s="84" t="str">
        <f t="shared" si="850"/>
        <v/>
      </c>
      <c r="S3907" s="84" t="str">
        <f t="shared" si="851"/>
        <v/>
      </c>
      <c r="U3907" s="84" t="str">
        <f t="shared" si="852"/>
        <v/>
      </c>
      <c r="W3907" s="108" t="str">
        <f>IF($N3907="", "", SUM($D$11:$D3907))</f>
        <v/>
      </c>
      <c r="X3907" s="111" t="str">
        <f t="shared" si="853"/>
        <v/>
      </c>
      <c r="Y3907" s="114" t="str">
        <f t="shared" si="857"/>
        <v/>
      </c>
      <c r="Z3907" s="111" t="str">
        <f>IF(X3907="", "", X3907-SUM($Z$11:$Z3906))</f>
        <v/>
      </c>
      <c r="AA3907" s="111" t="str">
        <f>IF($Y3907="", "", $Y3907-SUM($AA$11:$AA3906))</f>
        <v/>
      </c>
      <c r="AB3907" s="111" t="str">
        <f t="shared" si="858"/>
        <v/>
      </c>
      <c r="AC3907" s="121" t="str">
        <f t="shared" si="854"/>
        <v/>
      </c>
      <c r="AD3907" s="122" t="str">
        <f t="shared" si="855"/>
        <v/>
      </c>
      <c r="AE3907" s="123" t="str">
        <f t="shared" si="859"/>
        <v/>
      </c>
      <c r="AG3907" s="150" t="str">
        <f t="shared" si="856"/>
        <v/>
      </c>
    </row>
    <row r="3908" spans="1:33" x14ac:dyDescent="0.25">
      <c r="A3908" s="56"/>
      <c r="B3908" s="70"/>
      <c r="C3908" s="76"/>
      <c r="D3908" s="73"/>
      <c r="E3908" s="79"/>
      <c r="F3908" s="56"/>
      <c r="G3908" s="13" t="str">
        <f t="shared" si="847"/>
        <v/>
      </c>
      <c r="H3908" s="56"/>
      <c r="K3908" s="128"/>
      <c r="L3908" s="128"/>
      <c r="M3908" s="128"/>
      <c r="N3908" s="84" t="str">
        <f t="shared" si="848"/>
        <v/>
      </c>
      <c r="O3908" s="128"/>
      <c r="P3908" s="84" t="str">
        <f t="shared" si="849"/>
        <v/>
      </c>
      <c r="Q3908" s="84" t="str">
        <f t="shared" si="846"/>
        <v/>
      </c>
      <c r="R3908" s="84" t="str">
        <f t="shared" si="850"/>
        <v/>
      </c>
      <c r="S3908" s="84" t="str">
        <f t="shared" si="851"/>
        <v/>
      </c>
      <c r="U3908" s="84" t="str">
        <f t="shared" si="852"/>
        <v/>
      </c>
      <c r="W3908" s="108" t="str">
        <f>IF($N3908="", "", SUM($D$11:$D3908))</f>
        <v/>
      </c>
      <c r="X3908" s="111" t="str">
        <f t="shared" si="853"/>
        <v/>
      </c>
      <c r="Y3908" s="114" t="str">
        <f t="shared" si="857"/>
        <v/>
      </c>
      <c r="Z3908" s="111" t="str">
        <f>IF(X3908="", "", X3908-SUM($Z$11:$Z3907))</f>
        <v/>
      </c>
      <c r="AA3908" s="111" t="str">
        <f>IF($Y3908="", "", $Y3908-SUM($AA$11:$AA3907))</f>
        <v/>
      </c>
      <c r="AB3908" s="111" t="str">
        <f t="shared" si="858"/>
        <v/>
      </c>
      <c r="AC3908" s="121" t="str">
        <f t="shared" si="854"/>
        <v/>
      </c>
      <c r="AD3908" s="122" t="str">
        <f t="shared" si="855"/>
        <v/>
      </c>
      <c r="AE3908" s="123" t="str">
        <f t="shared" si="859"/>
        <v/>
      </c>
      <c r="AG3908" s="150" t="str">
        <f t="shared" si="856"/>
        <v/>
      </c>
    </row>
    <row r="3909" spans="1:33" x14ac:dyDescent="0.25">
      <c r="A3909" s="56"/>
      <c r="B3909" s="70"/>
      <c r="C3909" s="76"/>
      <c r="D3909" s="73"/>
      <c r="E3909" s="79"/>
      <c r="F3909" s="56"/>
      <c r="G3909" s="13" t="str">
        <f t="shared" si="847"/>
        <v/>
      </c>
      <c r="H3909" s="56"/>
      <c r="K3909" s="128"/>
      <c r="L3909" s="128"/>
      <c r="M3909" s="128"/>
      <c r="N3909" s="84" t="str">
        <f t="shared" si="848"/>
        <v/>
      </c>
      <c r="O3909" s="128"/>
      <c r="P3909" s="84" t="str">
        <f t="shared" si="849"/>
        <v/>
      </c>
      <c r="Q3909" s="84" t="str">
        <f t="shared" si="846"/>
        <v/>
      </c>
      <c r="R3909" s="84" t="str">
        <f t="shared" si="850"/>
        <v/>
      </c>
      <c r="S3909" s="84" t="str">
        <f t="shared" si="851"/>
        <v/>
      </c>
      <c r="U3909" s="84" t="str">
        <f t="shared" si="852"/>
        <v/>
      </c>
      <c r="W3909" s="108" t="str">
        <f>IF($N3909="", "", SUM($D$11:$D3909))</f>
        <v/>
      </c>
      <c r="X3909" s="111" t="str">
        <f t="shared" si="853"/>
        <v/>
      </c>
      <c r="Y3909" s="114" t="str">
        <f t="shared" si="857"/>
        <v/>
      </c>
      <c r="Z3909" s="111" t="str">
        <f>IF(X3909="", "", X3909-SUM($Z$11:$Z3908))</f>
        <v/>
      </c>
      <c r="AA3909" s="111" t="str">
        <f>IF($Y3909="", "", $Y3909-SUM($AA$11:$AA3908))</f>
        <v/>
      </c>
      <c r="AB3909" s="111" t="str">
        <f t="shared" si="858"/>
        <v/>
      </c>
      <c r="AC3909" s="121" t="str">
        <f t="shared" si="854"/>
        <v/>
      </c>
      <c r="AD3909" s="122" t="str">
        <f t="shared" si="855"/>
        <v/>
      </c>
      <c r="AE3909" s="123" t="str">
        <f t="shared" si="859"/>
        <v/>
      </c>
      <c r="AG3909" s="150" t="str">
        <f t="shared" si="856"/>
        <v/>
      </c>
    </row>
    <row r="3910" spans="1:33" x14ac:dyDescent="0.25">
      <c r="A3910" s="56"/>
      <c r="B3910" s="70"/>
      <c r="C3910" s="76"/>
      <c r="D3910" s="73"/>
      <c r="E3910" s="79"/>
      <c r="F3910" s="56"/>
      <c r="G3910" s="13" t="str">
        <f t="shared" si="847"/>
        <v/>
      </c>
      <c r="H3910" s="56"/>
      <c r="K3910" s="128"/>
      <c r="L3910" s="128"/>
      <c r="M3910" s="128"/>
      <c r="N3910" s="84" t="str">
        <f t="shared" si="848"/>
        <v/>
      </c>
      <c r="O3910" s="128"/>
      <c r="P3910" s="84" t="str">
        <f t="shared" si="849"/>
        <v/>
      </c>
      <c r="Q3910" s="84" t="str">
        <f t="shared" si="846"/>
        <v/>
      </c>
      <c r="R3910" s="84" t="str">
        <f t="shared" si="850"/>
        <v/>
      </c>
      <c r="S3910" s="84" t="str">
        <f t="shared" si="851"/>
        <v/>
      </c>
      <c r="U3910" s="84" t="str">
        <f t="shared" si="852"/>
        <v/>
      </c>
      <c r="W3910" s="108" t="str">
        <f>IF($N3910="", "", SUM($D$11:$D3910))</f>
        <v/>
      </c>
      <c r="X3910" s="111" t="str">
        <f t="shared" si="853"/>
        <v/>
      </c>
      <c r="Y3910" s="114" t="str">
        <f t="shared" si="857"/>
        <v/>
      </c>
      <c r="Z3910" s="111" t="str">
        <f>IF(X3910="", "", X3910-SUM($Z$11:$Z3909))</f>
        <v/>
      </c>
      <c r="AA3910" s="111" t="str">
        <f>IF($Y3910="", "", $Y3910-SUM($AA$11:$AA3909))</f>
        <v/>
      </c>
      <c r="AB3910" s="111" t="str">
        <f t="shared" si="858"/>
        <v/>
      </c>
      <c r="AC3910" s="121" t="str">
        <f t="shared" si="854"/>
        <v/>
      </c>
      <c r="AD3910" s="122" t="str">
        <f t="shared" si="855"/>
        <v/>
      </c>
      <c r="AE3910" s="123" t="str">
        <f t="shared" si="859"/>
        <v/>
      </c>
      <c r="AG3910" s="150" t="str">
        <f t="shared" si="856"/>
        <v/>
      </c>
    </row>
    <row r="3911" spans="1:33" x14ac:dyDescent="0.25">
      <c r="A3911" s="56"/>
      <c r="B3911" s="70"/>
      <c r="C3911" s="76"/>
      <c r="D3911" s="73"/>
      <c r="E3911" s="79"/>
      <c r="F3911" s="56"/>
      <c r="G3911" s="13" t="str">
        <f t="shared" si="847"/>
        <v/>
      </c>
      <c r="H3911" s="56"/>
      <c r="K3911" s="128"/>
      <c r="L3911" s="128"/>
      <c r="M3911" s="128"/>
      <c r="N3911" s="84" t="str">
        <f t="shared" si="848"/>
        <v/>
      </c>
      <c r="O3911" s="128"/>
      <c r="P3911" s="84" t="str">
        <f t="shared" si="849"/>
        <v/>
      </c>
      <c r="Q3911" s="84" t="str">
        <f t="shared" si="846"/>
        <v/>
      </c>
      <c r="R3911" s="84" t="str">
        <f t="shared" si="850"/>
        <v/>
      </c>
      <c r="S3911" s="84" t="str">
        <f t="shared" si="851"/>
        <v/>
      </c>
      <c r="U3911" s="84" t="str">
        <f t="shared" si="852"/>
        <v/>
      </c>
      <c r="W3911" s="108" t="str">
        <f>IF($N3911="", "", SUM($D$11:$D3911))</f>
        <v/>
      </c>
      <c r="X3911" s="111" t="str">
        <f t="shared" si="853"/>
        <v/>
      </c>
      <c r="Y3911" s="114" t="str">
        <f t="shared" si="857"/>
        <v/>
      </c>
      <c r="Z3911" s="111" t="str">
        <f>IF(X3911="", "", X3911-SUM($Z$11:$Z3910))</f>
        <v/>
      </c>
      <c r="AA3911" s="111" t="str">
        <f>IF($Y3911="", "", $Y3911-SUM($AA$11:$AA3910))</f>
        <v/>
      </c>
      <c r="AB3911" s="111" t="str">
        <f t="shared" si="858"/>
        <v/>
      </c>
      <c r="AC3911" s="121" t="str">
        <f t="shared" si="854"/>
        <v/>
      </c>
      <c r="AD3911" s="122" t="str">
        <f t="shared" si="855"/>
        <v/>
      </c>
      <c r="AE3911" s="123" t="str">
        <f t="shared" si="859"/>
        <v/>
      </c>
      <c r="AG3911" s="150" t="str">
        <f t="shared" si="856"/>
        <v/>
      </c>
    </row>
    <row r="3912" spans="1:33" x14ac:dyDescent="0.25">
      <c r="A3912" s="56"/>
      <c r="B3912" s="70"/>
      <c r="C3912" s="76"/>
      <c r="D3912" s="73"/>
      <c r="E3912" s="79"/>
      <c r="F3912" s="56"/>
      <c r="G3912" s="13" t="str">
        <f t="shared" si="847"/>
        <v/>
      </c>
      <c r="H3912" s="56"/>
      <c r="K3912" s="128"/>
      <c r="L3912" s="128"/>
      <c r="M3912" s="128"/>
      <c r="N3912" s="84" t="str">
        <f t="shared" si="848"/>
        <v/>
      </c>
      <c r="O3912" s="128"/>
      <c r="P3912" s="84" t="str">
        <f t="shared" si="849"/>
        <v/>
      </c>
      <c r="Q3912" s="84" t="str">
        <f t="shared" si="846"/>
        <v/>
      </c>
      <c r="R3912" s="84" t="str">
        <f t="shared" si="850"/>
        <v/>
      </c>
      <c r="S3912" s="84" t="str">
        <f t="shared" si="851"/>
        <v/>
      </c>
      <c r="U3912" s="84" t="str">
        <f t="shared" si="852"/>
        <v/>
      </c>
      <c r="W3912" s="108" t="str">
        <f>IF($N3912="", "", SUM($D$11:$D3912))</f>
        <v/>
      </c>
      <c r="X3912" s="111" t="str">
        <f t="shared" si="853"/>
        <v/>
      </c>
      <c r="Y3912" s="114" t="str">
        <f t="shared" si="857"/>
        <v/>
      </c>
      <c r="Z3912" s="111" t="str">
        <f>IF(X3912="", "", X3912-SUM($Z$11:$Z3911))</f>
        <v/>
      </c>
      <c r="AA3912" s="111" t="str">
        <f>IF($Y3912="", "", $Y3912-SUM($AA$11:$AA3911))</f>
        <v/>
      </c>
      <c r="AB3912" s="111" t="str">
        <f t="shared" si="858"/>
        <v/>
      </c>
      <c r="AC3912" s="121" t="str">
        <f t="shared" si="854"/>
        <v/>
      </c>
      <c r="AD3912" s="122" t="str">
        <f t="shared" si="855"/>
        <v/>
      </c>
      <c r="AE3912" s="123" t="str">
        <f t="shared" si="859"/>
        <v/>
      </c>
      <c r="AG3912" s="150" t="str">
        <f t="shared" si="856"/>
        <v/>
      </c>
    </row>
    <row r="3913" spans="1:33" x14ac:dyDescent="0.25">
      <c r="A3913" s="56"/>
      <c r="B3913" s="70"/>
      <c r="C3913" s="76"/>
      <c r="D3913" s="73"/>
      <c r="E3913" s="79"/>
      <c r="F3913" s="56"/>
      <c r="G3913" s="13" t="str">
        <f t="shared" si="847"/>
        <v/>
      </c>
      <c r="H3913" s="56"/>
      <c r="K3913" s="128"/>
      <c r="L3913" s="128"/>
      <c r="M3913" s="128"/>
      <c r="N3913" s="84" t="str">
        <f t="shared" si="848"/>
        <v/>
      </c>
      <c r="O3913" s="128"/>
      <c r="P3913" s="84" t="str">
        <f t="shared" si="849"/>
        <v/>
      </c>
      <c r="Q3913" s="84" t="str">
        <f t="shared" si="846"/>
        <v/>
      </c>
      <c r="R3913" s="84" t="str">
        <f t="shared" si="850"/>
        <v/>
      </c>
      <c r="S3913" s="84" t="str">
        <f t="shared" si="851"/>
        <v/>
      </c>
      <c r="U3913" s="84" t="str">
        <f t="shared" si="852"/>
        <v/>
      </c>
      <c r="W3913" s="108" t="str">
        <f>IF($N3913="", "", SUM($D$11:$D3913))</f>
        <v/>
      </c>
      <c r="X3913" s="111" t="str">
        <f t="shared" si="853"/>
        <v/>
      </c>
      <c r="Y3913" s="114" t="str">
        <f t="shared" si="857"/>
        <v/>
      </c>
      <c r="Z3913" s="111" t="str">
        <f>IF(X3913="", "", X3913-SUM($Z$11:$Z3912))</f>
        <v/>
      </c>
      <c r="AA3913" s="111" t="str">
        <f>IF($Y3913="", "", $Y3913-SUM($AA$11:$AA3912))</f>
        <v/>
      </c>
      <c r="AB3913" s="111" t="str">
        <f t="shared" si="858"/>
        <v/>
      </c>
      <c r="AC3913" s="121" t="str">
        <f t="shared" si="854"/>
        <v/>
      </c>
      <c r="AD3913" s="122" t="str">
        <f t="shared" si="855"/>
        <v/>
      </c>
      <c r="AE3913" s="123" t="str">
        <f t="shared" si="859"/>
        <v/>
      </c>
      <c r="AG3913" s="150" t="str">
        <f t="shared" si="856"/>
        <v/>
      </c>
    </row>
    <row r="3914" spans="1:33" x14ac:dyDescent="0.25">
      <c r="A3914" s="56"/>
      <c r="B3914" s="70"/>
      <c r="C3914" s="76"/>
      <c r="D3914" s="73"/>
      <c r="E3914" s="79"/>
      <c r="F3914" s="56"/>
      <c r="G3914" s="13" t="str">
        <f t="shared" si="847"/>
        <v/>
      </c>
      <c r="H3914" s="56"/>
      <c r="K3914" s="128"/>
      <c r="L3914" s="128"/>
      <c r="M3914" s="128"/>
      <c r="N3914" s="84" t="str">
        <f t="shared" si="848"/>
        <v/>
      </c>
      <c r="O3914" s="128"/>
      <c r="P3914" s="84" t="str">
        <f t="shared" si="849"/>
        <v/>
      </c>
      <c r="Q3914" s="84" t="str">
        <f t="shared" si="846"/>
        <v/>
      </c>
      <c r="R3914" s="84" t="str">
        <f t="shared" si="850"/>
        <v/>
      </c>
      <c r="S3914" s="84" t="str">
        <f t="shared" si="851"/>
        <v/>
      </c>
      <c r="U3914" s="84" t="str">
        <f t="shared" si="852"/>
        <v/>
      </c>
      <c r="W3914" s="108" t="str">
        <f>IF($N3914="", "", SUM($D$11:$D3914))</f>
        <v/>
      </c>
      <c r="X3914" s="111" t="str">
        <f t="shared" si="853"/>
        <v/>
      </c>
      <c r="Y3914" s="114" t="str">
        <f t="shared" si="857"/>
        <v/>
      </c>
      <c r="Z3914" s="111" t="str">
        <f>IF(X3914="", "", X3914-SUM($Z$11:$Z3913))</f>
        <v/>
      </c>
      <c r="AA3914" s="111" t="str">
        <f>IF($Y3914="", "", $Y3914-SUM($AA$11:$AA3913))</f>
        <v/>
      </c>
      <c r="AB3914" s="111" t="str">
        <f t="shared" si="858"/>
        <v/>
      </c>
      <c r="AC3914" s="121" t="str">
        <f t="shared" si="854"/>
        <v/>
      </c>
      <c r="AD3914" s="122" t="str">
        <f t="shared" si="855"/>
        <v/>
      </c>
      <c r="AE3914" s="123" t="str">
        <f t="shared" si="859"/>
        <v/>
      </c>
      <c r="AG3914" s="150" t="str">
        <f t="shared" si="856"/>
        <v/>
      </c>
    </row>
    <row r="3915" spans="1:33" x14ac:dyDescent="0.25">
      <c r="A3915" s="56"/>
      <c r="B3915" s="70"/>
      <c r="C3915" s="76"/>
      <c r="D3915" s="73"/>
      <c r="E3915" s="79"/>
      <c r="F3915" s="56"/>
      <c r="G3915" s="13" t="str">
        <f t="shared" si="847"/>
        <v/>
      </c>
      <c r="H3915" s="56"/>
      <c r="K3915" s="128"/>
      <c r="L3915" s="128"/>
      <c r="M3915" s="128"/>
      <c r="N3915" s="84" t="str">
        <f t="shared" si="848"/>
        <v/>
      </c>
      <c r="O3915" s="128"/>
      <c r="P3915" s="84" t="str">
        <f t="shared" si="849"/>
        <v/>
      </c>
      <c r="Q3915" s="84" t="str">
        <f t="shared" ref="Q3915:Q3978" si="860">IF($N3915="", "", IF(AND(Q$5="X", C3915=""), $N$6, IF(AND(NOT(C3915=""), COUNTIF(L$11:L$17, C3915)=0), $N$7, "")))</f>
        <v/>
      </c>
      <c r="R3915" s="84" t="str">
        <f t="shared" si="850"/>
        <v/>
      </c>
      <c r="S3915" s="84" t="str">
        <f t="shared" si="851"/>
        <v/>
      </c>
      <c r="U3915" s="84" t="str">
        <f t="shared" si="852"/>
        <v/>
      </c>
      <c r="W3915" s="108" t="str">
        <f>IF($N3915="", "", SUM($D$11:$D3915))</f>
        <v/>
      </c>
      <c r="X3915" s="111" t="str">
        <f t="shared" si="853"/>
        <v/>
      </c>
      <c r="Y3915" s="114" t="str">
        <f t="shared" si="857"/>
        <v/>
      </c>
      <c r="Z3915" s="111" t="str">
        <f>IF(X3915="", "", X3915-SUM($Z$11:$Z3914))</f>
        <v/>
      </c>
      <c r="AA3915" s="111" t="str">
        <f>IF($Y3915="", "", $Y3915-SUM($AA$11:$AA3914))</f>
        <v/>
      </c>
      <c r="AB3915" s="111" t="str">
        <f t="shared" si="858"/>
        <v/>
      </c>
      <c r="AC3915" s="121" t="str">
        <f t="shared" si="854"/>
        <v/>
      </c>
      <c r="AD3915" s="122" t="str">
        <f t="shared" si="855"/>
        <v/>
      </c>
      <c r="AE3915" s="123" t="str">
        <f t="shared" si="859"/>
        <v/>
      </c>
      <c r="AG3915" s="150" t="str">
        <f t="shared" si="856"/>
        <v/>
      </c>
    </row>
    <row r="3916" spans="1:33" x14ac:dyDescent="0.25">
      <c r="A3916" s="56"/>
      <c r="B3916" s="70"/>
      <c r="C3916" s="76"/>
      <c r="D3916" s="73"/>
      <c r="E3916" s="79"/>
      <c r="F3916" s="56"/>
      <c r="G3916" s="13" t="str">
        <f t="shared" ref="G3916:G3979" si="861">IF($B3916="", "", TEXT($B3916, "mmm"))</f>
        <v/>
      </c>
      <c r="H3916" s="56"/>
      <c r="K3916" s="128"/>
      <c r="L3916" s="128"/>
      <c r="M3916" s="128"/>
      <c r="N3916" s="84" t="str">
        <f t="shared" ref="N3916:N3979" si="862">IF(COUNTIF($B3916:$E3916, "")=4, "", "X")</f>
        <v/>
      </c>
      <c r="O3916" s="128"/>
      <c r="P3916" s="84" t="str">
        <f t="shared" ref="P3916:P3979" si="863">IF($N3916="", "", IF(AND(P$5="X", B3916=""), $N$6, IFERROR(IF(AND(NOT(B3916=""), OR(ISNUMBER(B3916)=FALSE, B3916&lt;$L$2, B3916&gt;$L$3)), $N$7, ""), $N$7)))</f>
        <v/>
      </c>
      <c r="Q3916" s="84" t="str">
        <f t="shared" si="860"/>
        <v/>
      </c>
      <c r="R3916" s="84" t="str">
        <f t="shared" ref="R3916:R3979" si="864">IF($N3916="", "", IF(AND(R$5="X", D3916=""), $N$6, IF(AND(NOT(D3916=""), ISNUMBER(D3916)=FALSE), $N$7, "")))</f>
        <v/>
      </c>
      <c r="S3916" s="84" t="str">
        <f t="shared" ref="S3916:S3979" si="865">IF($N3916="", "", IF(AND(S$5="X", E3916=""), $N$6, ""))</f>
        <v/>
      </c>
      <c r="U3916" s="84" t="str">
        <f t="shared" ref="U3916:U3979" si="866">IF($B3916="", "", TEXT($B3916, "mmm yyyy"))</f>
        <v/>
      </c>
      <c r="W3916" s="108" t="str">
        <f>IF($N3916="", "", SUM($D$11:$D3916))</f>
        <v/>
      </c>
      <c r="X3916" s="111" t="str">
        <f t="shared" ref="X3916:X3979" si="867">IF(W3916="", "", IF(W3916&lt;=$X$4, W3916, $X$4))</f>
        <v/>
      </c>
      <c r="Y3916" s="114" t="str">
        <f t="shared" si="857"/>
        <v/>
      </c>
      <c r="Z3916" s="111" t="str">
        <f>IF(X3916="", "", X3916-SUM($Z$11:$Z3915))</f>
        <v/>
      </c>
      <c r="AA3916" s="111" t="str">
        <f>IF($Y3916="", "", $Y3916-SUM($AA$11:$AA3915))</f>
        <v/>
      </c>
      <c r="AB3916" s="111" t="str">
        <f t="shared" si="858"/>
        <v/>
      </c>
      <c r="AC3916" s="121" t="str">
        <f t="shared" ref="AC3916:AC3979" si="868">IF($N3916="", "", $Z3916*$AC$4)</f>
        <v/>
      </c>
      <c r="AD3916" s="122" t="str">
        <f t="shared" ref="AD3916:AD3979" si="869">IF($N3916="", "", $AA3916*$AC$5)</f>
        <v/>
      </c>
      <c r="AE3916" s="123" t="str">
        <f t="shared" si="859"/>
        <v/>
      </c>
      <c r="AG3916" s="150" t="str">
        <f t="shared" ref="AG3916:AG3979" si="870">IF(OR($U3916="", $C3916=""), "", CONCATENATE($C3916, " - ", $U3916))</f>
        <v/>
      </c>
    </row>
    <row r="3917" spans="1:33" x14ac:dyDescent="0.25">
      <c r="A3917" s="56"/>
      <c r="B3917" s="70"/>
      <c r="C3917" s="76"/>
      <c r="D3917" s="73"/>
      <c r="E3917" s="79"/>
      <c r="F3917" s="56"/>
      <c r="G3917" s="13" t="str">
        <f t="shared" si="861"/>
        <v/>
      </c>
      <c r="H3917" s="56"/>
      <c r="K3917" s="128"/>
      <c r="L3917" s="128"/>
      <c r="M3917" s="128"/>
      <c r="N3917" s="84" t="str">
        <f t="shared" si="862"/>
        <v/>
      </c>
      <c r="O3917" s="128"/>
      <c r="P3917" s="84" t="str">
        <f t="shared" si="863"/>
        <v/>
      </c>
      <c r="Q3917" s="84" t="str">
        <f t="shared" si="860"/>
        <v/>
      </c>
      <c r="R3917" s="84" t="str">
        <f t="shared" si="864"/>
        <v/>
      </c>
      <c r="S3917" s="84" t="str">
        <f t="shared" si="865"/>
        <v/>
      </c>
      <c r="U3917" s="84" t="str">
        <f t="shared" si="866"/>
        <v/>
      </c>
      <c r="W3917" s="108" t="str">
        <f>IF($N3917="", "", SUM($D$11:$D3917))</f>
        <v/>
      </c>
      <c r="X3917" s="111" t="str">
        <f t="shared" si="867"/>
        <v/>
      </c>
      <c r="Y3917" s="114" t="str">
        <f t="shared" si="857"/>
        <v/>
      </c>
      <c r="Z3917" s="111" t="str">
        <f>IF(X3917="", "", X3917-SUM($Z$11:$Z3916))</f>
        <v/>
      </c>
      <c r="AA3917" s="111" t="str">
        <f>IF($Y3917="", "", $Y3917-SUM($AA$11:$AA3916))</f>
        <v/>
      </c>
      <c r="AB3917" s="111" t="str">
        <f t="shared" si="858"/>
        <v/>
      </c>
      <c r="AC3917" s="121" t="str">
        <f t="shared" si="868"/>
        <v/>
      </c>
      <c r="AD3917" s="122" t="str">
        <f t="shared" si="869"/>
        <v/>
      </c>
      <c r="AE3917" s="123" t="str">
        <f t="shared" si="859"/>
        <v/>
      </c>
      <c r="AG3917" s="150" t="str">
        <f t="shared" si="870"/>
        <v/>
      </c>
    </row>
    <row r="3918" spans="1:33" x14ac:dyDescent="0.25">
      <c r="A3918" s="56"/>
      <c r="B3918" s="70"/>
      <c r="C3918" s="76"/>
      <c r="D3918" s="73"/>
      <c r="E3918" s="79"/>
      <c r="F3918" s="56"/>
      <c r="G3918" s="13" t="str">
        <f t="shared" si="861"/>
        <v/>
      </c>
      <c r="H3918" s="56"/>
      <c r="K3918" s="128"/>
      <c r="L3918" s="128"/>
      <c r="M3918" s="128"/>
      <c r="N3918" s="84" t="str">
        <f t="shared" si="862"/>
        <v/>
      </c>
      <c r="O3918" s="128"/>
      <c r="P3918" s="84" t="str">
        <f t="shared" si="863"/>
        <v/>
      </c>
      <c r="Q3918" s="84" t="str">
        <f t="shared" si="860"/>
        <v/>
      </c>
      <c r="R3918" s="84" t="str">
        <f t="shared" si="864"/>
        <v/>
      </c>
      <c r="S3918" s="84" t="str">
        <f t="shared" si="865"/>
        <v/>
      </c>
      <c r="U3918" s="84" t="str">
        <f t="shared" si="866"/>
        <v/>
      </c>
      <c r="W3918" s="108" t="str">
        <f>IF($N3918="", "", SUM($D$11:$D3918))</f>
        <v/>
      </c>
      <c r="X3918" s="111" t="str">
        <f t="shared" si="867"/>
        <v/>
      </c>
      <c r="Y3918" s="114" t="str">
        <f t="shared" ref="Y3918:Y3981" si="871">IF(W3918="", "", IF(W3918&lt;=$X$4, 0, W3918-$X$4))</f>
        <v/>
      </c>
      <c r="Z3918" s="111" t="str">
        <f>IF(X3918="", "", X3918-SUM($Z$11:$Z3917))</f>
        <v/>
      </c>
      <c r="AA3918" s="111" t="str">
        <f>IF($Y3918="", "", $Y3918-SUM($AA$11:$AA3917))</f>
        <v/>
      </c>
      <c r="AB3918" s="111" t="str">
        <f t="shared" ref="AB3918:AB3981" si="872">IF($N3918="", "", SUM(Z3918:AA3918))</f>
        <v/>
      </c>
      <c r="AC3918" s="121" t="str">
        <f t="shared" si="868"/>
        <v/>
      </c>
      <c r="AD3918" s="122" t="str">
        <f t="shared" si="869"/>
        <v/>
      </c>
      <c r="AE3918" s="123" t="str">
        <f t="shared" ref="AE3918:AE3981" si="873">IF($N3918="", "", SUM(AC3918:AD3918))</f>
        <v/>
      </c>
      <c r="AG3918" s="150" t="str">
        <f t="shared" si="870"/>
        <v/>
      </c>
    </row>
    <row r="3919" spans="1:33" x14ac:dyDescent="0.25">
      <c r="A3919" s="56"/>
      <c r="B3919" s="70"/>
      <c r="C3919" s="76"/>
      <c r="D3919" s="73"/>
      <c r="E3919" s="79"/>
      <c r="F3919" s="56"/>
      <c r="G3919" s="13" t="str">
        <f t="shared" si="861"/>
        <v/>
      </c>
      <c r="H3919" s="56"/>
      <c r="K3919" s="128"/>
      <c r="L3919" s="128"/>
      <c r="M3919" s="128"/>
      <c r="N3919" s="84" t="str">
        <f t="shared" si="862"/>
        <v/>
      </c>
      <c r="O3919" s="128"/>
      <c r="P3919" s="84" t="str">
        <f t="shared" si="863"/>
        <v/>
      </c>
      <c r="Q3919" s="84" t="str">
        <f t="shared" si="860"/>
        <v/>
      </c>
      <c r="R3919" s="84" t="str">
        <f t="shared" si="864"/>
        <v/>
      </c>
      <c r="S3919" s="84" t="str">
        <f t="shared" si="865"/>
        <v/>
      </c>
      <c r="U3919" s="84" t="str">
        <f t="shared" si="866"/>
        <v/>
      </c>
      <c r="W3919" s="108" t="str">
        <f>IF($N3919="", "", SUM($D$11:$D3919))</f>
        <v/>
      </c>
      <c r="X3919" s="111" t="str">
        <f t="shared" si="867"/>
        <v/>
      </c>
      <c r="Y3919" s="114" t="str">
        <f t="shared" si="871"/>
        <v/>
      </c>
      <c r="Z3919" s="111" t="str">
        <f>IF(X3919="", "", X3919-SUM($Z$11:$Z3918))</f>
        <v/>
      </c>
      <c r="AA3919" s="111" t="str">
        <f>IF($Y3919="", "", $Y3919-SUM($AA$11:$AA3918))</f>
        <v/>
      </c>
      <c r="AB3919" s="111" t="str">
        <f t="shared" si="872"/>
        <v/>
      </c>
      <c r="AC3919" s="121" t="str">
        <f t="shared" si="868"/>
        <v/>
      </c>
      <c r="AD3919" s="122" t="str">
        <f t="shared" si="869"/>
        <v/>
      </c>
      <c r="AE3919" s="123" t="str">
        <f t="shared" si="873"/>
        <v/>
      </c>
      <c r="AG3919" s="150" t="str">
        <f t="shared" si="870"/>
        <v/>
      </c>
    </row>
    <row r="3920" spans="1:33" x14ac:dyDescent="0.25">
      <c r="A3920" s="56"/>
      <c r="B3920" s="70"/>
      <c r="C3920" s="76"/>
      <c r="D3920" s="73"/>
      <c r="E3920" s="79"/>
      <c r="F3920" s="56"/>
      <c r="G3920" s="13" t="str">
        <f t="shared" si="861"/>
        <v/>
      </c>
      <c r="H3920" s="56"/>
      <c r="K3920" s="128"/>
      <c r="L3920" s="128"/>
      <c r="M3920" s="128"/>
      <c r="N3920" s="84" t="str">
        <f t="shared" si="862"/>
        <v/>
      </c>
      <c r="O3920" s="128"/>
      <c r="P3920" s="84" t="str">
        <f t="shared" si="863"/>
        <v/>
      </c>
      <c r="Q3920" s="84" t="str">
        <f t="shared" si="860"/>
        <v/>
      </c>
      <c r="R3920" s="84" t="str">
        <f t="shared" si="864"/>
        <v/>
      </c>
      <c r="S3920" s="84" t="str">
        <f t="shared" si="865"/>
        <v/>
      </c>
      <c r="U3920" s="84" t="str">
        <f t="shared" si="866"/>
        <v/>
      </c>
      <c r="W3920" s="108" t="str">
        <f>IF($N3920="", "", SUM($D$11:$D3920))</f>
        <v/>
      </c>
      <c r="X3920" s="111" t="str">
        <f t="shared" si="867"/>
        <v/>
      </c>
      <c r="Y3920" s="114" t="str">
        <f t="shared" si="871"/>
        <v/>
      </c>
      <c r="Z3920" s="111" t="str">
        <f>IF(X3920="", "", X3920-SUM($Z$11:$Z3919))</f>
        <v/>
      </c>
      <c r="AA3920" s="111" t="str">
        <f>IF($Y3920="", "", $Y3920-SUM($AA$11:$AA3919))</f>
        <v/>
      </c>
      <c r="AB3920" s="111" t="str">
        <f t="shared" si="872"/>
        <v/>
      </c>
      <c r="AC3920" s="121" t="str">
        <f t="shared" si="868"/>
        <v/>
      </c>
      <c r="AD3920" s="122" t="str">
        <f t="shared" si="869"/>
        <v/>
      </c>
      <c r="AE3920" s="123" t="str">
        <f t="shared" si="873"/>
        <v/>
      </c>
      <c r="AG3920" s="150" t="str">
        <f t="shared" si="870"/>
        <v/>
      </c>
    </row>
    <row r="3921" spans="1:33" x14ac:dyDescent="0.25">
      <c r="A3921" s="56"/>
      <c r="B3921" s="70"/>
      <c r="C3921" s="76"/>
      <c r="D3921" s="73"/>
      <c r="E3921" s="79"/>
      <c r="F3921" s="56"/>
      <c r="G3921" s="13" t="str">
        <f t="shared" si="861"/>
        <v/>
      </c>
      <c r="H3921" s="56"/>
      <c r="K3921" s="128"/>
      <c r="L3921" s="128"/>
      <c r="M3921" s="128"/>
      <c r="N3921" s="84" t="str">
        <f t="shared" si="862"/>
        <v/>
      </c>
      <c r="O3921" s="128"/>
      <c r="P3921" s="84" t="str">
        <f t="shared" si="863"/>
        <v/>
      </c>
      <c r="Q3921" s="84" t="str">
        <f t="shared" si="860"/>
        <v/>
      </c>
      <c r="R3921" s="84" t="str">
        <f t="shared" si="864"/>
        <v/>
      </c>
      <c r="S3921" s="84" t="str">
        <f t="shared" si="865"/>
        <v/>
      </c>
      <c r="U3921" s="84" t="str">
        <f t="shared" si="866"/>
        <v/>
      </c>
      <c r="W3921" s="108" t="str">
        <f>IF($N3921="", "", SUM($D$11:$D3921))</f>
        <v/>
      </c>
      <c r="X3921" s="111" t="str">
        <f t="shared" si="867"/>
        <v/>
      </c>
      <c r="Y3921" s="114" t="str">
        <f t="shared" si="871"/>
        <v/>
      </c>
      <c r="Z3921" s="111" t="str">
        <f>IF(X3921="", "", X3921-SUM($Z$11:$Z3920))</f>
        <v/>
      </c>
      <c r="AA3921" s="111" t="str">
        <f>IF($Y3921="", "", $Y3921-SUM($AA$11:$AA3920))</f>
        <v/>
      </c>
      <c r="AB3921" s="111" t="str">
        <f t="shared" si="872"/>
        <v/>
      </c>
      <c r="AC3921" s="121" t="str">
        <f t="shared" si="868"/>
        <v/>
      </c>
      <c r="AD3921" s="122" t="str">
        <f t="shared" si="869"/>
        <v/>
      </c>
      <c r="AE3921" s="123" t="str">
        <f t="shared" si="873"/>
        <v/>
      </c>
      <c r="AG3921" s="150" t="str">
        <f t="shared" si="870"/>
        <v/>
      </c>
    </row>
    <row r="3922" spans="1:33" x14ac:dyDescent="0.25">
      <c r="A3922" s="56"/>
      <c r="B3922" s="70"/>
      <c r="C3922" s="76"/>
      <c r="D3922" s="73"/>
      <c r="E3922" s="79"/>
      <c r="F3922" s="56"/>
      <c r="G3922" s="13" t="str">
        <f t="shared" si="861"/>
        <v/>
      </c>
      <c r="H3922" s="56"/>
      <c r="K3922" s="128"/>
      <c r="L3922" s="128"/>
      <c r="M3922" s="128"/>
      <c r="N3922" s="84" t="str">
        <f t="shared" si="862"/>
        <v/>
      </c>
      <c r="O3922" s="128"/>
      <c r="P3922" s="84" t="str">
        <f t="shared" si="863"/>
        <v/>
      </c>
      <c r="Q3922" s="84" t="str">
        <f t="shared" si="860"/>
        <v/>
      </c>
      <c r="R3922" s="84" t="str">
        <f t="shared" si="864"/>
        <v/>
      </c>
      <c r="S3922" s="84" t="str">
        <f t="shared" si="865"/>
        <v/>
      </c>
      <c r="U3922" s="84" t="str">
        <f t="shared" si="866"/>
        <v/>
      </c>
      <c r="W3922" s="108" t="str">
        <f>IF($N3922="", "", SUM($D$11:$D3922))</f>
        <v/>
      </c>
      <c r="X3922" s="111" t="str">
        <f t="shared" si="867"/>
        <v/>
      </c>
      <c r="Y3922" s="114" t="str">
        <f t="shared" si="871"/>
        <v/>
      </c>
      <c r="Z3922" s="111" t="str">
        <f>IF(X3922="", "", X3922-SUM($Z$11:$Z3921))</f>
        <v/>
      </c>
      <c r="AA3922" s="111" t="str">
        <f>IF($Y3922="", "", $Y3922-SUM($AA$11:$AA3921))</f>
        <v/>
      </c>
      <c r="AB3922" s="111" t="str">
        <f t="shared" si="872"/>
        <v/>
      </c>
      <c r="AC3922" s="121" t="str">
        <f t="shared" si="868"/>
        <v/>
      </c>
      <c r="AD3922" s="122" t="str">
        <f t="shared" si="869"/>
        <v/>
      </c>
      <c r="AE3922" s="123" t="str">
        <f t="shared" si="873"/>
        <v/>
      </c>
      <c r="AG3922" s="150" t="str">
        <f t="shared" si="870"/>
        <v/>
      </c>
    </row>
    <row r="3923" spans="1:33" x14ac:dyDescent="0.25">
      <c r="A3923" s="56"/>
      <c r="B3923" s="70"/>
      <c r="C3923" s="76"/>
      <c r="D3923" s="73"/>
      <c r="E3923" s="79"/>
      <c r="F3923" s="56"/>
      <c r="G3923" s="13" t="str">
        <f t="shared" si="861"/>
        <v/>
      </c>
      <c r="H3923" s="56"/>
      <c r="K3923" s="128"/>
      <c r="L3923" s="128"/>
      <c r="M3923" s="128"/>
      <c r="N3923" s="84" t="str">
        <f t="shared" si="862"/>
        <v/>
      </c>
      <c r="O3923" s="128"/>
      <c r="P3923" s="84" t="str">
        <f t="shared" si="863"/>
        <v/>
      </c>
      <c r="Q3923" s="84" t="str">
        <f t="shared" si="860"/>
        <v/>
      </c>
      <c r="R3923" s="84" t="str">
        <f t="shared" si="864"/>
        <v/>
      </c>
      <c r="S3923" s="84" t="str">
        <f t="shared" si="865"/>
        <v/>
      </c>
      <c r="U3923" s="84" t="str">
        <f t="shared" si="866"/>
        <v/>
      </c>
      <c r="W3923" s="108" t="str">
        <f>IF($N3923="", "", SUM($D$11:$D3923))</f>
        <v/>
      </c>
      <c r="X3923" s="111" t="str">
        <f t="shared" si="867"/>
        <v/>
      </c>
      <c r="Y3923" s="114" t="str">
        <f t="shared" si="871"/>
        <v/>
      </c>
      <c r="Z3923" s="111" t="str">
        <f>IF(X3923="", "", X3923-SUM($Z$11:$Z3922))</f>
        <v/>
      </c>
      <c r="AA3923" s="111" t="str">
        <f>IF($Y3923="", "", $Y3923-SUM($AA$11:$AA3922))</f>
        <v/>
      </c>
      <c r="AB3923" s="111" t="str">
        <f t="shared" si="872"/>
        <v/>
      </c>
      <c r="AC3923" s="121" t="str">
        <f t="shared" si="868"/>
        <v/>
      </c>
      <c r="AD3923" s="122" t="str">
        <f t="shared" si="869"/>
        <v/>
      </c>
      <c r="AE3923" s="123" t="str">
        <f t="shared" si="873"/>
        <v/>
      </c>
      <c r="AG3923" s="150" t="str">
        <f t="shared" si="870"/>
        <v/>
      </c>
    </row>
    <row r="3924" spans="1:33" x14ac:dyDescent="0.25">
      <c r="A3924" s="56"/>
      <c r="B3924" s="70"/>
      <c r="C3924" s="76"/>
      <c r="D3924" s="73"/>
      <c r="E3924" s="79"/>
      <c r="F3924" s="56"/>
      <c r="G3924" s="13" t="str">
        <f t="shared" si="861"/>
        <v/>
      </c>
      <c r="H3924" s="56"/>
      <c r="K3924" s="128"/>
      <c r="L3924" s="128"/>
      <c r="M3924" s="128"/>
      <c r="N3924" s="84" t="str">
        <f t="shared" si="862"/>
        <v/>
      </c>
      <c r="O3924" s="128"/>
      <c r="P3924" s="84" t="str">
        <f t="shared" si="863"/>
        <v/>
      </c>
      <c r="Q3924" s="84" t="str">
        <f t="shared" si="860"/>
        <v/>
      </c>
      <c r="R3924" s="84" t="str">
        <f t="shared" si="864"/>
        <v/>
      </c>
      <c r="S3924" s="84" t="str">
        <f t="shared" si="865"/>
        <v/>
      </c>
      <c r="U3924" s="84" t="str">
        <f t="shared" si="866"/>
        <v/>
      </c>
      <c r="W3924" s="108" t="str">
        <f>IF($N3924="", "", SUM($D$11:$D3924))</f>
        <v/>
      </c>
      <c r="X3924" s="111" t="str">
        <f t="shared" si="867"/>
        <v/>
      </c>
      <c r="Y3924" s="114" t="str">
        <f t="shared" si="871"/>
        <v/>
      </c>
      <c r="Z3924" s="111" t="str">
        <f>IF(X3924="", "", X3924-SUM($Z$11:$Z3923))</f>
        <v/>
      </c>
      <c r="AA3924" s="111" t="str">
        <f>IF($Y3924="", "", $Y3924-SUM($AA$11:$AA3923))</f>
        <v/>
      </c>
      <c r="AB3924" s="111" t="str">
        <f t="shared" si="872"/>
        <v/>
      </c>
      <c r="AC3924" s="121" t="str">
        <f t="shared" si="868"/>
        <v/>
      </c>
      <c r="AD3924" s="122" t="str">
        <f t="shared" si="869"/>
        <v/>
      </c>
      <c r="AE3924" s="123" t="str">
        <f t="shared" si="873"/>
        <v/>
      </c>
      <c r="AG3924" s="150" t="str">
        <f t="shared" si="870"/>
        <v/>
      </c>
    </row>
    <row r="3925" spans="1:33" x14ac:dyDescent="0.25">
      <c r="A3925" s="56"/>
      <c r="B3925" s="70"/>
      <c r="C3925" s="76"/>
      <c r="D3925" s="73"/>
      <c r="E3925" s="79"/>
      <c r="F3925" s="56"/>
      <c r="G3925" s="13" t="str">
        <f t="shared" si="861"/>
        <v/>
      </c>
      <c r="H3925" s="56"/>
      <c r="K3925" s="128"/>
      <c r="L3925" s="128"/>
      <c r="M3925" s="128"/>
      <c r="N3925" s="84" t="str">
        <f t="shared" si="862"/>
        <v/>
      </c>
      <c r="O3925" s="128"/>
      <c r="P3925" s="84" t="str">
        <f t="shared" si="863"/>
        <v/>
      </c>
      <c r="Q3925" s="84" t="str">
        <f t="shared" si="860"/>
        <v/>
      </c>
      <c r="R3925" s="84" t="str">
        <f t="shared" si="864"/>
        <v/>
      </c>
      <c r="S3925" s="84" t="str">
        <f t="shared" si="865"/>
        <v/>
      </c>
      <c r="U3925" s="84" t="str">
        <f t="shared" si="866"/>
        <v/>
      </c>
      <c r="W3925" s="108" t="str">
        <f>IF($N3925="", "", SUM($D$11:$D3925))</f>
        <v/>
      </c>
      <c r="X3925" s="111" t="str">
        <f t="shared" si="867"/>
        <v/>
      </c>
      <c r="Y3925" s="114" t="str">
        <f t="shared" si="871"/>
        <v/>
      </c>
      <c r="Z3925" s="111" t="str">
        <f>IF(X3925="", "", X3925-SUM($Z$11:$Z3924))</f>
        <v/>
      </c>
      <c r="AA3925" s="111" t="str">
        <f>IF($Y3925="", "", $Y3925-SUM($AA$11:$AA3924))</f>
        <v/>
      </c>
      <c r="AB3925" s="111" t="str">
        <f t="shared" si="872"/>
        <v/>
      </c>
      <c r="AC3925" s="121" t="str">
        <f t="shared" si="868"/>
        <v/>
      </c>
      <c r="AD3925" s="122" t="str">
        <f t="shared" si="869"/>
        <v/>
      </c>
      <c r="AE3925" s="123" t="str">
        <f t="shared" si="873"/>
        <v/>
      </c>
      <c r="AG3925" s="150" t="str">
        <f t="shared" si="870"/>
        <v/>
      </c>
    </row>
    <row r="3926" spans="1:33" x14ac:dyDescent="0.25">
      <c r="A3926" s="56"/>
      <c r="B3926" s="70"/>
      <c r="C3926" s="76"/>
      <c r="D3926" s="73"/>
      <c r="E3926" s="79"/>
      <c r="F3926" s="56"/>
      <c r="G3926" s="13" t="str">
        <f t="shared" si="861"/>
        <v/>
      </c>
      <c r="H3926" s="56"/>
      <c r="K3926" s="128"/>
      <c r="L3926" s="128"/>
      <c r="M3926" s="128"/>
      <c r="N3926" s="84" t="str">
        <f t="shared" si="862"/>
        <v/>
      </c>
      <c r="O3926" s="128"/>
      <c r="P3926" s="84" t="str">
        <f t="shared" si="863"/>
        <v/>
      </c>
      <c r="Q3926" s="84" t="str">
        <f t="shared" si="860"/>
        <v/>
      </c>
      <c r="R3926" s="84" t="str">
        <f t="shared" si="864"/>
        <v/>
      </c>
      <c r="S3926" s="84" t="str">
        <f t="shared" si="865"/>
        <v/>
      </c>
      <c r="U3926" s="84" t="str">
        <f t="shared" si="866"/>
        <v/>
      </c>
      <c r="W3926" s="108" t="str">
        <f>IF($N3926="", "", SUM($D$11:$D3926))</f>
        <v/>
      </c>
      <c r="X3926" s="111" t="str">
        <f t="shared" si="867"/>
        <v/>
      </c>
      <c r="Y3926" s="114" t="str">
        <f t="shared" si="871"/>
        <v/>
      </c>
      <c r="Z3926" s="111" t="str">
        <f>IF(X3926="", "", X3926-SUM($Z$11:$Z3925))</f>
        <v/>
      </c>
      <c r="AA3926" s="111" t="str">
        <f>IF($Y3926="", "", $Y3926-SUM($AA$11:$AA3925))</f>
        <v/>
      </c>
      <c r="AB3926" s="111" t="str">
        <f t="shared" si="872"/>
        <v/>
      </c>
      <c r="AC3926" s="121" t="str">
        <f t="shared" si="868"/>
        <v/>
      </c>
      <c r="AD3926" s="122" t="str">
        <f t="shared" si="869"/>
        <v/>
      </c>
      <c r="AE3926" s="123" t="str">
        <f t="shared" si="873"/>
        <v/>
      </c>
      <c r="AG3926" s="150" t="str">
        <f t="shared" si="870"/>
        <v/>
      </c>
    </row>
    <row r="3927" spans="1:33" x14ac:dyDescent="0.25">
      <c r="A3927" s="56"/>
      <c r="B3927" s="70"/>
      <c r="C3927" s="76"/>
      <c r="D3927" s="73"/>
      <c r="E3927" s="79"/>
      <c r="F3927" s="56"/>
      <c r="G3927" s="13" t="str">
        <f t="shared" si="861"/>
        <v/>
      </c>
      <c r="H3927" s="56"/>
      <c r="K3927" s="128"/>
      <c r="L3927" s="128"/>
      <c r="M3927" s="128"/>
      <c r="N3927" s="84" t="str">
        <f t="shared" si="862"/>
        <v/>
      </c>
      <c r="O3927" s="128"/>
      <c r="P3927" s="84" t="str">
        <f t="shared" si="863"/>
        <v/>
      </c>
      <c r="Q3927" s="84" t="str">
        <f t="shared" si="860"/>
        <v/>
      </c>
      <c r="R3927" s="84" t="str">
        <f t="shared" si="864"/>
        <v/>
      </c>
      <c r="S3927" s="84" t="str">
        <f t="shared" si="865"/>
        <v/>
      </c>
      <c r="U3927" s="84" t="str">
        <f t="shared" si="866"/>
        <v/>
      </c>
      <c r="W3927" s="108" t="str">
        <f>IF($N3927="", "", SUM($D$11:$D3927))</f>
        <v/>
      </c>
      <c r="X3927" s="111" t="str">
        <f t="shared" si="867"/>
        <v/>
      </c>
      <c r="Y3927" s="114" t="str">
        <f t="shared" si="871"/>
        <v/>
      </c>
      <c r="Z3927" s="111" t="str">
        <f>IF(X3927="", "", X3927-SUM($Z$11:$Z3926))</f>
        <v/>
      </c>
      <c r="AA3927" s="111" t="str">
        <f>IF($Y3927="", "", $Y3927-SUM($AA$11:$AA3926))</f>
        <v/>
      </c>
      <c r="AB3927" s="111" t="str">
        <f t="shared" si="872"/>
        <v/>
      </c>
      <c r="AC3927" s="121" t="str">
        <f t="shared" si="868"/>
        <v/>
      </c>
      <c r="AD3927" s="122" t="str">
        <f t="shared" si="869"/>
        <v/>
      </c>
      <c r="AE3927" s="123" t="str">
        <f t="shared" si="873"/>
        <v/>
      </c>
      <c r="AG3927" s="150" t="str">
        <f t="shared" si="870"/>
        <v/>
      </c>
    </row>
    <row r="3928" spans="1:33" x14ac:dyDescent="0.25">
      <c r="A3928" s="56"/>
      <c r="B3928" s="70"/>
      <c r="C3928" s="76"/>
      <c r="D3928" s="73"/>
      <c r="E3928" s="79"/>
      <c r="F3928" s="56"/>
      <c r="G3928" s="13" t="str">
        <f t="shared" si="861"/>
        <v/>
      </c>
      <c r="H3928" s="56"/>
      <c r="K3928" s="128"/>
      <c r="L3928" s="128"/>
      <c r="M3928" s="128"/>
      <c r="N3928" s="84" t="str">
        <f t="shared" si="862"/>
        <v/>
      </c>
      <c r="O3928" s="128"/>
      <c r="P3928" s="84" t="str">
        <f t="shared" si="863"/>
        <v/>
      </c>
      <c r="Q3928" s="84" t="str">
        <f t="shared" si="860"/>
        <v/>
      </c>
      <c r="R3928" s="84" t="str">
        <f t="shared" si="864"/>
        <v/>
      </c>
      <c r="S3928" s="84" t="str">
        <f t="shared" si="865"/>
        <v/>
      </c>
      <c r="U3928" s="84" t="str">
        <f t="shared" si="866"/>
        <v/>
      </c>
      <c r="W3928" s="108" t="str">
        <f>IF($N3928="", "", SUM($D$11:$D3928))</f>
        <v/>
      </c>
      <c r="X3928" s="111" t="str">
        <f t="shared" si="867"/>
        <v/>
      </c>
      <c r="Y3928" s="114" t="str">
        <f t="shared" si="871"/>
        <v/>
      </c>
      <c r="Z3928" s="111" t="str">
        <f>IF(X3928="", "", X3928-SUM($Z$11:$Z3927))</f>
        <v/>
      </c>
      <c r="AA3928" s="111" t="str">
        <f>IF($Y3928="", "", $Y3928-SUM($AA$11:$AA3927))</f>
        <v/>
      </c>
      <c r="AB3928" s="111" t="str">
        <f t="shared" si="872"/>
        <v/>
      </c>
      <c r="AC3928" s="121" t="str">
        <f t="shared" si="868"/>
        <v/>
      </c>
      <c r="AD3928" s="122" t="str">
        <f t="shared" si="869"/>
        <v/>
      </c>
      <c r="AE3928" s="123" t="str">
        <f t="shared" si="873"/>
        <v/>
      </c>
      <c r="AG3928" s="150" t="str">
        <f t="shared" si="870"/>
        <v/>
      </c>
    </row>
    <row r="3929" spans="1:33" x14ac:dyDescent="0.25">
      <c r="A3929" s="56"/>
      <c r="B3929" s="70"/>
      <c r="C3929" s="76"/>
      <c r="D3929" s="73"/>
      <c r="E3929" s="79"/>
      <c r="F3929" s="56"/>
      <c r="G3929" s="13" t="str">
        <f t="shared" si="861"/>
        <v/>
      </c>
      <c r="H3929" s="56"/>
      <c r="K3929" s="128"/>
      <c r="L3929" s="128"/>
      <c r="M3929" s="128"/>
      <c r="N3929" s="84" t="str">
        <f t="shared" si="862"/>
        <v/>
      </c>
      <c r="O3929" s="128"/>
      <c r="P3929" s="84" t="str">
        <f t="shared" si="863"/>
        <v/>
      </c>
      <c r="Q3929" s="84" t="str">
        <f t="shared" si="860"/>
        <v/>
      </c>
      <c r="R3929" s="84" t="str">
        <f t="shared" si="864"/>
        <v/>
      </c>
      <c r="S3929" s="84" t="str">
        <f t="shared" si="865"/>
        <v/>
      </c>
      <c r="U3929" s="84" t="str">
        <f t="shared" si="866"/>
        <v/>
      </c>
      <c r="W3929" s="108" t="str">
        <f>IF($N3929="", "", SUM($D$11:$D3929))</f>
        <v/>
      </c>
      <c r="X3929" s="111" t="str">
        <f t="shared" si="867"/>
        <v/>
      </c>
      <c r="Y3929" s="114" t="str">
        <f t="shared" si="871"/>
        <v/>
      </c>
      <c r="Z3929" s="111" t="str">
        <f>IF(X3929="", "", X3929-SUM($Z$11:$Z3928))</f>
        <v/>
      </c>
      <c r="AA3929" s="111" t="str">
        <f>IF($Y3929="", "", $Y3929-SUM($AA$11:$AA3928))</f>
        <v/>
      </c>
      <c r="AB3929" s="111" t="str">
        <f t="shared" si="872"/>
        <v/>
      </c>
      <c r="AC3929" s="121" t="str">
        <f t="shared" si="868"/>
        <v/>
      </c>
      <c r="AD3929" s="122" t="str">
        <f t="shared" si="869"/>
        <v/>
      </c>
      <c r="AE3929" s="123" t="str">
        <f t="shared" si="873"/>
        <v/>
      </c>
      <c r="AG3929" s="150" t="str">
        <f t="shared" si="870"/>
        <v/>
      </c>
    </row>
    <row r="3930" spans="1:33" x14ac:dyDescent="0.25">
      <c r="A3930" s="56"/>
      <c r="B3930" s="70"/>
      <c r="C3930" s="76"/>
      <c r="D3930" s="73"/>
      <c r="E3930" s="79"/>
      <c r="F3930" s="56"/>
      <c r="G3930" s="13" t="str">
        <f t="shared" si="861"/>
        <v/>
      </c>
      <c r="H3930" s="56"/>
      <c r="K3930" s="128"/>
      <c r="L3930" s="128"/>
      <c r="M3930" s="128"/>
      <c r="N3930" s="84" t="str">
        <f t="shared" si="862"/>
        <v/>
      </c>
      <c r="O3930" s="128"/>
      <c r="P3930" s="84" t="str">
        <f t="shared" si="863"/>
        <v/>
      </c>
      <c r="Q3930" s="84" t="str">
        <f t="shared" si="860"/>
        <v/>
      </c>
      <c r="R3930" s="84" t="str">
        <f t="shared" si="864"/>
        <v/>
      </c>
      <c r="S3930" s="84" t="str">
        <f t="shared" si="865"/>
        <v/>
      </c>
      <c r="U3930" s="84" t="str">
        <f t="shared" si="866"/>
        <v/>
      </c>
      <c r="W3930" s="108" t="str">
        <f>IF($N3930="", "", SUM($D$11:$D3930))</f>
        <v/>
      </c>
      <c r="X3930" s="111" t="str">
        <f t="shared" si="867"/>
        <v/>
      </c>
      <c r="Y3930" s="114" t="str">
        <f t="shared" si="871"/>
        <v/>
      </c>
      <c r="Z3930" s="111" t="str">
        <f>IF(X3930="", "", X3930-SUM($Z$11:$Z3929))</f>
        <v/>
      </c>
      <c r="AA3930" s="111" t="str">
        <f>IF($Y3930="", "", $Y3930-SUM($AA$11:$AA3929))</f>
        <v/>
      </c>
      <c r="AB3930" s="111" t="str">
        <f t="shared" si="872"/>
        <v/>
      </c>
      <c r="AC3930" s="121" t="str">
        <f t="shared" si="868"/>
        <v/>
      </c>
      <c r="AD3930" s="122" t="str">
        <f t="shared" si="869"/>
        <v/>
      </c>
      <c r="AE3930" s="123" t="str">
        <f t="shared" si="873"/>
        <v/>
      </c>
      <c r="AG3930" s="150" t="str">
        <f t="shared" si="870"/>
        <v/>
      </c>
    </row>
    <row r="3931" spans="1:33" x14ac:dyDescent="0.25">
      <c r="A3931" s="56"/>
      <c r="B3931" s="70"/>
      <c r="C3931" s="76"/>
      <c r="D3931" s="73"/>
      <c r="E3931" s="79"/>
      <c r="F3931" s="56"/>
      <c r="G3931" s="13" t="str">
        <f t="shared" si="861"/>
        <v/>
      </c>
      <c r="H3931" s="56"/>
      <c r="K3931" s="128"/>
      <c r="L3931" s="128"/>
      <c r="M3931" s="128"/>
      <c r="N3931" s="84" t="str">
        <f t="shared" si="862"/>
        <v/>
      </c>
      <c r="O3931" s="128"/>
      <c r="P3931" s="84" t="str">
        <f t="shared" si="863"/>
        <v/>
      </c>
      <c r="Q3931" s="84" t="str">
        <f t="shared" si="860"/>
        <v/>
      </c>
      <c r="R3931" s="84" t="str">
        <f t="shared" si="864"/>
        <v/>
      </c>
      <c r="S3931" s="84" t="str">
        <f t="shared" si="865"/>
        <v/>
      </c>
      <c r="U3931" s="84" t="str">
        <f t="shared" si="866"/>
        <v/>
      </c>
      <c r="W3931" s="108" t="str">
        <f>IF($N3931="", "", SUM($D$11:$D3931))</f>
        <v/>
      </c>
      <c r="X3931" s="111" t="str">
        <f t="shared" si="867"/>
        <v/>
      </c>
      <c r="Y3931" s="114" t="str">
        <f t="shared" si="871"/>
        <v/>
      </c>
      <c r="Z3931" s="111" t="str">
        <f>IF(X3931="", "", X3931-SUM($Z$11:$Z3930))</f>
        <v/>
      </c>
      <c r="AA3931" s="111" t="str">
        <f>IF($Y3931="", "", $Y3931-SUM($AA$11:$AA3930))</f>
        <v/>
      </c>
      <c r="AB3931" s="111" t="str">
        <f t="shared" si="872"/>
        <v/>
      </c>
      <c r="AC3931" s="121" t="str">
        <f t="shared" si="868"/>
        <v/>
      </c>
      <c r="AD3931" s="122" t="str">
        <f t="shared" si="869"/>
        <v/>
      </c>
      <c r="AE3931" s="123" t="str">
        <f t="shared" si="873"/>
        <v/>
      </c>
      <c r="AG3931" s="150" t="str">
        <f t="shared" si="870"/>
        <v/>
      </c>
    </row>
    <row r="3932" spans="1:33" x14ac:dyDescent="0.25">
      <c r="A3932" s="56"/>
      <c r="B3932" s="70"/>
      <c r="C3932" s="76"/>
      <c r="D3932" s="73"/>
      <c r="E3932" s="79"/>
      <c r="F3932" s="56"/>
      <c r="G3932" s="13" t="str">
        <f t="shared" si="861"/>
        <v/>
      </c>
      <c r="H3932" s="56"/>
      <c r="K3932" s="128"/>
      <c r="L3932" s="128"/>
      <c r="M3932" s="128"/>
      <c r="N3932" s="84" t="str">
        <f t="shared" si="862"/>
        <v/>
      </c>
      <c r="O3932" s="128"/>
      <c r="P3932" s="84" t="str">
        <f t="shared" si="863"/>
        <v/>
      </c>
      <c r="Q3932" s="84" t="str">
        <f t="shared" si="860"/>
        <v/>
      </c>
      <c r="R3932" s="84" t="str">
        <f t="shared" si="864"/>
        <v/>
      </c>
      <c r="S3932" s="84" t="str">
        <f t="shared" si="865"/>
        <v/>
      </c>
      <c r="U3932" s="84" t="str">
        <f t="shared" si="866"/>
        <v/>
      </c>
      <c r="W3932" s="108" t="str">
        <f>IF($N3932="", "", SUM($D$11:$D3932))</f>
        <v/>
      </c>
      <c r="X3932" s="111" t="str">
        <f t="shared" si="867"/>
        <v/>
      </c>
      <c r="Y3932" s="114" t="str">
        <f t="shared" si="871"/>
        <v/>
      </c>
      <c r="Z3932" s="111" t="str">
        <f>IF(X3932="", "", X3932-SUM($Z$11:$Z3931))</f>
        <v/>
      </c>
      <c r="AA3932" s="111" t="str">
        <f>IF($Y3932="", "", $Y3932-SUM($AA$11:$AA3931))</f>
        <v/>
      </c>
      <c r="AB3932" s="111" t="str">
        <f t="shared" si="872"/>
        <v/>
      </c>
      <c r="AC3932" s="121" t="str">
        <f t="shared" si="868"/>
        <v/>
      </c>
      <c r="AD3932" s="122" t="str">
        <f t="shared" si="869"/>
        <v/>
      </c>
      <c r="AE3932" s="123" t="str">
        <f t="shared" si="873"/>
        <v/>
      </c>
      <c r="AG3932" s="150" t="str">
        <f t="shared" si="870"/>
        <v/>
      </c>
    </row>
    <row r="3933" spans="1:33" x14ac:dyDescent="0.25">
      <c r="A3933" s="56"/>
      <c r="B3933" s="70"/>
      <c r="C3933" s="76"/>
      <c r="D3933" s="73"/>
      <c r="E3933" s="79"/>
      <c r="F3933" s="56"/>
      <c r="G3933" s="13" t="str">
        <f t="shared" si="861"/>
        <v/>
      </c>
      <c r="H3933" s="56"/>
      <c r="K3933" s="128"/>
      <c r="L3933" s="128"/>
      <c r="M3933" s="128"/>
      <c r="N3933" s="84" t="str">
        <f t="shared" si="862"/>
        <v/>
      </c>
      <c r="O3933" s="128"/>
      <c r="P3933" s="84" t="str">
        <f t="shared" si="863"/>
        <v/>
      </c>
      <c r="Q3933" s="84" t="str">
        <f t="shared" si="860"/>
        <v/>
      </c>
      <c r="R3933" s="84" t="str">
        <f t="shared" si="864"/>
        <v/>
      </c>
      <c r="S3933" s="84" t="str">
        <f t="shared" si="865"/>
        <v/>
      </c>
      <c r="U3933" s="84" t="str">
        <f t="shared" si="866"/>
        <v/>
      </c>
      <c r="W3933" s="108" t="str">
        <f>IF($N3933="", "", SUM($D$11:$D3933))</f>
        <v/>
      </c>
      <c r="X3933" s="111" t="str">
        <f t="shared" si="867"/>
        <v/>
      </c>
      <c r="Y3933" s="114" t="str">
        <f t="shared" si="871"/>
        <v/>
      </c>
      <c r="Z3933" s="111" t="str">
        <f>IF(X3933="", "", X3933-SUM($Z$11:$Z3932))</f>
        <v/>
      </c>
      <c r="AA3933" s="111" t="str">
        <f>IF($Y3933="", "", $Y3933-SUM($AA$11:$AA3932))</f>
        <v/>
      </c>
      <c r="AB3933" s="111" t="str">
        <f t="shared" si="872"/>
        <v/>
      </c>
      <c r="AC3933" s="121" t="str">
        <f t="shared" si="868"/>
        <v/>
      </c>
      <c r="AD3933" s="122" t="str">
        <f t="shared" si="869"/>
        <v/>
      </c>
      <c r="AE3933" s="123" t="str">
        <f t="shared" si="873"/>
        <v/>
      </c>
      <c r="AG3933" s="150" t="str">
        <f t="shared" si="870"/>
        <v/>
      </c>
    </row>
    <row r="3934" spans="1:33" x14ac:dyDescent="0.25">
      <c r="A3934" s="56"/>
      <c r="B3934" s="70"/>
      <c r="C3934" s="76"/>
      <c r="D3934" s="73"/>
      <c r="E3934" s="79"/>
      <c r="F3934" s="56"/>
      <c r="G3934" s="13" t="str">
        <f t="shared" si="861"/>
        <v/>
      </c>
      <c r="H3934" s="56"/>
      <c r="K3934" s="128"/>
      <c r="L3934" s="128"/>
      <c r="M3934" s="128"/>
      <c r="N3934" s="84" t="str">
        <f t="shared" si="862"/>
        <v/>
      </c>
      <c r="O3934" s="128"/>
      <c r="P3934" s="84" t="str">
        <f t="shared" si="863"/>
        <v/>
      </c>
      <c r="Q3934" s="84" t="str">
        <f t="shared" si="860"/>
        <v/>
      </c>
      <c r="R3934" s="84" t="str">
        <f t="shared" si="864"/>
        <v/>
      </c>
      <c r="S3934" s="84" t="str">
        <f t="shared" si="865"/>
        <v/>
      </c>
      <c r="U3934" s="84" t="str">
        <f t="shared" si="866"/>
        <v/>
      </c>
      <c r="W3934" s="108" t="str">
        <f>IF($N3934="", "", SUM($D$11:$D3934))</f>
        <v/>
      </c>
      <c r="X3934" s="111" t="str">
        <f t="shared" si="867"/>
        <v/>
      </c>
      <c r="Y3934" s="114" t="str">
        <f t="shared" si="871"/>
        <v/>
      </c>
      <c r="Z3934" s="111" t="str">
        <f>IF(X3934="", "", X3934-SUM($Z$11:$Z3933))</f>
        <v/>
      </c>
      <c r="AA3934" s="111" t="str">
        <f>IF($Y3934="", "", $Y3934-SUM($AA$11:$AA3933))</f>
        <v/>
      </c>
      <c r="AB3934" s="111" t="str">
        <f t="shared" si="872"/>
        <v/>
      </c>
      <c r="AC3934" s="121" t="str">
        <f t="shared" si="868"/>
        <v/>
      </c>
      <c r="AD3934" s="122" t="str">
        <f t="shared" si="869"/>
        <v/>
      </c>
      <c r="AE3934" s="123" t="str">
        <f t="shared" si="873"/>
        <v/>
      </c>
      <c r="AG3934" s="150" t="str">
        <f t="shared" si="870"/>
        <v/>
      </c>
    </row>
    <row r="3935" spans="1:33" x14ac:dyDescent="0.25">
      <c r="A3935" s="56"/>
      <c r="B3935" s="70"/>
      <c r="C3935" s="76"/>
      <c r="D3935" s="73"/>
      <c r="E3935" s="79"/>
      <c r="F3935" s="56"/>
      <c r="G3935" s="13" t="str">
        <f t="shared" si="861"/>
        <v/>
      </c>
      <c r="H3935" s="56"/>
      <c r="K3935" s="128"/>
      <c r="L3935" s="128"/>
      <c r="M3935" s="128"/>
      <c r="N3935" s="84" t="str">
        <f t="shared" si="862"/>
        <v/>
      </c>
      <c r="O3935" s="128"/>
      <c r="P3935" s="84" t="str">
        <f t="shared" si="863"/>
        <v/>
      </c>
      <c r="Q3935" s="84" t="str">
        <f t="shared" si="860"/>
        <v/>
      </c>
      <c r="R3935" s="84" t="str">
        <f t="shared" si="864"/>
        <v/>
      </c>
      <c r="S3935" s="84" t="str">
        <f t="shared" si="865"/>
        <v/>
      </c>
      <c r="U3935" s="84" t="str">
        <f t="shared" si="866"/>
        <v/>
      </c>
      <c r="W3935" s="108" t="str">
        <f>IF($N3935="", "", SUM($D$11:$D3935))</f>
        <v/>
      </c>
      <c r="X3935" s="111" t="str">
        <f t="shared" si="867"/>
        <v/>
      </c>
      <c r="Y3935" s="114" t="str">
        <f t="shared" si="871"/>
        <v/>
      </c>
      <c r="Z3935" s="111" t="str">
        <f>IF(X3935="", "", X3935-SUM($Z$11:$Z3934))</f>
        <v/>
      </c>
      <c r="AA3935" s="111" t="str">
        <f>IF($Y3935="", "", $Y3935-SUM($AA$11:$AA3934))</f>
        <v/>
      </c>
      <c r="AB3935" s="111" t="str">
        <f t="shared" si="872"/>
        <v/>
      </c>
      <c r="AC3935" s="121" t="str">
        <f t="shared" si="868"/>
        <v/>
      </c>
      <c r="AD3935" s="122" t="str">
        <f t="shared" si="869"/>
        <v/>
      </c>
      <c r="AE3935" s="123" t="str">
        <f t="shared" si="873"/>
        <v/>
      </c>
      <c r="AG3935" s="150" t="str">
        <f t="shared" si="870"/>
        <v/>
      </c>
    </row>
    <row r="3936" spans="1:33" x14ac:dyDescent="0.25">
      <c r="A3936" s="56"/>
      <c r="B3936" s="70"/>
      <c r="C3936" s="76"/>
      <c r="D3936" s="73"/>
      <c r="E3936" s="79"/>
      <c r="F3936" s="56"/>
      <c r="G3936" s="13" t="str">
        <f t="shared" si="861"/>
        <v/>
      </c>
      <c r="H3936" s="56"/>
      <c r="K3936" s="128"/>
      <c r="L3936" s="128"/>
      <c r="M3936" s="128"/>
      <c r="N3936" s="84" t="str">
        <f t="shared" si="862"/>
        <v/>
      </c>
      <c r="O3936" s="128"/>
      <c r="P3936" s="84" t="str">
        <f t="shared" si="863"/>
        <v/>
      </c>
      <c r="Q3936" s="84" t="str">
        <f t="shared" si="860"/>
        <v/>
      </c>
      <c r="R3936" s="84" t="str">
        <f t="shared" si="864"/>
        <v/>
      </c>
      <c r="S3936" s="84" t="str">
        <f t="shared" si="865"/>
        <v/>
      </c>
      <c r="U3936" s="84" t="str">
        <f t="shared" si="866"/>
        <v/>
      </c>
      <c r="W3936" s="108" t="str">
        <f>IF($N3936="", "", SUM($D$11:$D3936))</f>
        <v/>
      </c>
      <c r="X3936" s="111" t="str">
        <f t="shared" si="867"/>
        <v/>
      </c>
      <c r="Y3936" s="114" t="str">
        <f t="shared" si="871"/>
        <v/>
      </c>
      <c r="Z3936" s="111" t="str">
        <f>IF(X3936="", "", X3936-SUM($Z$11:$Z3935))</f>
        <v/>
      </c>
      <c r="AA3936" s="111" t="str">
        <f>IF($Y3936="", "", $Y3936-SUM($AA$11:$AA3935))</f>
        <v/>
      </c>
      <c r="AB3936" s="111" t="str">
        <f t="shared" si="872"/>
        <v/>
      </c>
      <c r="AC3936" s="121" t="str">
        <f t="shared" si="868"/>
        <v/>
      </c>
      <c r="AD3936" s="122" t="str">
        <f t="shared" si="869"/>
        <v/>
      </c>
      <c r="AE3936" s="123" t="str">
        <f t="shared" si="873"/>
        <v/>
      </c>
      <c r="AG3936" s="150" t="str">
        <f t="shared" si="870"/>
        <v/>
      </c>
    </row>
    <row r="3937" spans="1:33" x14ac:dyDescent="0.25">
      <c r="A3937" s="56"/>
      <c r="B3937" s="70"/>
      <c r="C3937" s="76"/>
      <c r="D3937" s="73"/>
      <c r="E3937" s="79"/>
      <c r="F3937" s="56"/>
      <c r="G3937" s="13" t="str">
        <f t="shared" si="861"/>
        <v/>
      </c>
      <c r="H3937" s="56"/>
      <c r="K3937" s="128"/>
      <c r="L3937" s="128"/>
      <c r="M3937" s="128"/>
      <c r="N3937" s="84" t="str">
        <f t="shared" si="862"/>
        <v/>
      </c>
      <c r="O3937" s="128"/>
      <c r="P3937" s="84" t="str">
        <f t="shared" si="863"/>
        <v/>
      </c>
      <c r="Q3937" s="84" t="str">
        <f t="shared" si="860"/>
        <v/>
      </c>
      <c r="R3937" s="84" t="str">
        <f t="shared" si="864"/>
        <v/>
      </c>
      <c r="S3937" s="84" t="str">
        <f t="shared" si="865"/>
        <v/>
      </c>
      <c r="U3937" s="84" t="str">
        <f t="shared" si="866"/>
        <v/>
      </c>
      <c r="W3937" s="108" t="str">
        <f>IF($N3937="", "", SUM($D$11:$D3937))</f>
        <v/>
      </c>
      <c r="X3937" s="111" t="str">
        <f t="shared" si="867"/>
        <v/>
      </c>
      <c r="Y3937" s="114" t="str">
        <f t="shared" si="871"/>
        <v/>
      </c>
      <c r="Z3937" s="111" t="str">
        <f>IF(X3937="", "", X3937-SUM($Z$11:$Z3936))</f>
        <v/>
      </c>
      <c r="AA3937" s="111" t="str">
        <f>IF($Y3937="", "", $Y3937-SUM($AA$11:$AA3936))</f>
        <v/>
      </c>
      <c r="AB3937" s="111" t="str">
        <f t="shared" si="872"/>
        <v/>
      </c>
      <c r="AC3937" s="121" t="str">
        <f t="shared" si="868"/>
        <v/>
      </c>
      <c r="AD3937" s="122" t="str">
        <f t="shared" si="869"/>
        <v/>
      </c>
      <c r="AE3937" s="123" t="str">
        <f t="shared" si="873"/>
        <v/>
      </c>
      <c r="AG3937" s="150" t="str">
        <f t="shared" si="870"/>
        <v/>
      </c>
    </row>
    <row r="3938" spans="1:33" x14ac:dyDescent="0.25">
      <c r="A3938" s="56"/>
      <c r="B3938" s="70"/>
      <c r="C3938" s="76"/>
      <c r="D3938" s="73"/>
      <c r="E3938" s="79"/>
      <c r="F3938" s="56"/>
      <c r="G3938" s="13" t="str">
        <f t="shared" si="861"/>
        <v/>
      </c>
      <c r="H3938" s="56"/>
      <c r="K3938" s="128"/>
      <c r="L3938" s="128"/>
      <c r="M3938" s="128"/>
      <c r="N3938" s="84" t="str">
        <f t="shared" si="862"/>
        <v/>
      </c>
      <c r="O3938" s="128"/>
      <c r="P3938" s="84" t="str">
        <f t="shared" si="863"/>
        <v/>
      </c>
      <c r="Q3938" s="84" t="str">
        <f t="shared" si="860"/>
        <v/>
      </c>
      <c r="R3938" s="84" t="str">
        <f t="shared" si="864"/>
        <v/>
      </c>
      <c r="S3938" s="84" t="str">
        <f t="shared" si="865"/>
        <v/>
      </c>
      <c r="U3938" s="84" t="str">
        <f t="shared" si="866"/>
        <v/>
      </c>
      <c r="W3938" s="108" t="str">
        <f>IF($N3938="", "", SUM($D$11:$D3938))</f>
        <v/>
      </c>
      <c r="X3938" s="111" t="str">
        <f t="shared" si="867"/>
        <v/>
      </c>
      <c r="Y3938" s="114" t="str">
        <f t="shared" si="871"/>
        <v/>
      </c>
      <c r="Z3938" s="111" t="str">
        <f>IF(X3938="", "", X3938-SUM($Z$11:$Z3937))</f>
        <v/>
      </c>
      <c r="AA3938" s="111" t="str">
        <f>IF($Y3938="", "", $Y3938-SUM($AA$11:$AA3937))</f>
        <v/>
      </c>
      <c r="AB3938" s="111" t="str">
        <f t="shared" si="872"/>
        <v/>
      </c>
      <c r="AC3938" s="121" t="str">
        <f t="shared" si="868"/>
        <v/>
      </c>
      <c r="AD3938" s="122" t="str">
        <f t="shared" si="869"/>
        <v/>
      </c>
      <c r="AE3938" s="123" t="str">
        <f t="shared" si="873"/>
        <v/>
      </c>
      <c r="AG3938" s="150" t="str">
        <f t="shared" si="870"/>
        <v/>
      </c>
    </row>
    <row r="3939" spans="1:33" x14ac:dyDescent="0.25">
      <c r="A3939" s="56"/>
      <c r="B3939" s="70"/>
      <c r="C3939" s="76"/>
      <c r="D3939" s="73"/>
      <c r="E3939" s="79"/>
      <c r="F3939" s="56"/>
      <c r="G3939" s="13" t="str">
        <f t="shared" si="861"/>
        <v/>
      </c>
      <c r="H3939" s="56"/>
      <c r="K3939" s="128"/>
      <c r="L3939" s="128"/>
      <c r="M3939" s="128"/>
      <c r="N3939" s="84" t="str">
        <f t="shared" si="862"/>
        <v/>
      </c>
      <c r="O3939" s="128"/>
      <c r="P3939" s="84" t="str">
        <f t="shared" si="863"/>
        <v/>
      </c>
      <c r="Q3939" s="84" t="str">
        <f t="shared" si="860"/>
        <v/>
      </c>
      <c r="R3939" s="84" t="str">
        <f t="shared" si="864"/>
        <v/>
      </c>
      <c r="S3939" s="84" t="str">
        <f t="shared" si="865"/>
        <v/>
      </c>
      <c r="U3939" s="84" t="str">
        <f t="shared" si="866"/>
        <v/>
      </c>
      <c r="W3939" s="108" t="str">
        <f>IF($N3939="", "", SUM($D$11:$D3939))</f>
        <v/>
      </c>
      <c r="X3939" s="111" t="str">
        <f t="shared" si="867"/>
        <v/>
      </c>
      <c r="Y3939" s="114" t="str">
        <f t="shared" si="871"/>
        <v/>
      </c>
      <c r="Z3939" s="111" t="str">
        <f>IF(X3939="", "", X3939-SUM($Z$11:$Z3938))</f>
        <v/>
      </c>
      <c r="AA3939" s="111" t="str">
        <f>IF($Y3939="", "", $Y3939-SUM($AA$11:$AA3938))</f>
        <v/>
      </c>
      <c r="AB3939" s="111" t="str">
        <f t="shared" si="872"/>
        <v/>
      </c>
      <c r="AC3939" s="121" t="str">
        <f t="shared" si="868"/>
        <v/>
      </c>
      <c r="AD3939" s="122" t="str">
        <f t="shared" si="869"/>
        <v/>
      </c>
      <c r="AE3939" s="123" t="str">
        <f t="shared" si="873"/>
        <v/>
      </c>
      <c r="AG3939" s="150" t="str">
        <f t="shared" si="870"/>
        <v/>
      </c>
    </row>
    <row r="3940" spans="1:33" x14ac:dyDescent="0.25">
      <c r="A3940" s="56"/>
      <c r="B3940" s="70"/>
      <c r="C3940" s="76"/>
      <c r="D3940" s="73"/>
      <c r="E3940" s="79"/>
      <c r="F3940" s="56"/>
      <c r="G3940" s="13" t="str">
        <f t="shared" si="861"/>
        <v/>
      </c>
      <c r="H3940" s="56"/>
      <c r="K3940" s="128"/>
      <c r="L3940" s="128"/>
      <c r="M3940" s="128"/>
      <c r="N3940" s="84" t="str">
        <f t="shared" si="862"/>
        <v/>
      </c>
      <c r="O3940" s="128"/>
      <c r="P3940" s="84" t="str">
        <f t="shared" si="863"/>
        <v/>
      </c>
      <c r="Q3940" s="84" t="str">
        <f t="shared" si="860"/>
        <v/>
      </c>
      <c r="R3940" s="84" t="str">
        <f t="shared" si="864"/>
        <v/>
      </c>
      <c r="S3940" s="84" t="str">
        <f t="shared" si="865"/>
        <v/>
      </c>
      <c r="U3940" s="84" t="str">
        <f t="shared" si="866"/>
        <v/>
      </c>
      <c r="W3940" s="108" t="str">
        <f>IF($N3940="", "", SUM($D$11:$D3940))</f>
        <v/>
      </c>
      <c r="X3940" s="111" t="str">
        <f t="shared" si="867"/>
        <v/>
      </c>
      <c r="Y3940" s="114" t="str">
        <f t="shared" si="871"/>
        <v/>
      </c>
      <c r="Z3940" s="111" t="str">
        <f>IF(X3940="", "", X3940-SUM($Z$11:$Z3939))</f>
        <v/>
      </c>
      <c r="AA3940" s="111" t="str">
        <f>IF($Y3940="", "", $Y3940-SUM($AA$11:$AA3939))</f>
        <v/>
      </c>
      <c r="AB3940" s="111" t="str">
        <f t="shared" si="872"/>
        <v/>
      </c>
      <c r="AC3940" s="121" t="str">
        <f t="shared" si="868"/>
        <v/>
      </c>
      <c r="AD3940" s="122" t="str">
        <f t="shared" si="869"/>
        <v/>
      </c>
      <c r="AE3940" s="123" t="str">
        <f t="shared" si="873"/>
        <v/>
      </c>
      <c r="AG3940" s="150" t="str">
        <f t="shared" si="870"/>
        <v/>
      </c>
    </row>
    <row r="3941" spans="1:33" x14ac:dyDescent="0.25">
      <c r="A3941" s="56"/>
      <c r="B3941" s="70"/>
      <c r="C3941" s="76"/>
      <c r="D3941" s="73"/>
      <c r="E3941" s="79"/>
      <c r="F3941" s="56"/>
      <c r="G3941" s="13" t="str">
        <f t="shared" si="861"/>
        <v/>
      </c>
      <c r="H3941" s="56"/>
      <c r="K3941" s="128"/>
      <c r="L3941" s="128"/>
      <c r="M3941" s="128"/>
      <c r="N3941" s="84" t="str">
        <f t="shared" si="862"/>
        <v/>
      </c>
      <c r="O3941" s="128"/>
      <c r="P3941" s="84" t="str">
        <f t="shared" si="863"/>
        <v/>
      </c>
      <c r="Q3941" s="84" t="str">
        <f t="shared" si="860"/>
        <v/>
      </c>
      <c r="R3941" s="84" t="str">
        <f t="shared" si="864"/>
        <v/>
      </c>
      <c r="S3941" s="84" t="str">
        <f t="shared" si="865"/>
        <v/>
      </c>
      <c r="U3941" s="84" t="str">
        <f t="shared" si="866"/>
        <v/>
      </c>
      <c r="W3941" s="108" t="str">
        <f>IF($N3941="", "", SUM($D$11:$D3941))</f>
        <v/>
      </c>
      <c r="X3941" s="111" t="str">
        <f t="shared" si="867"/>
        <v/>
      </c>
      <c r="Y3941" s="114" t="str">
        <f t="shared" si="871"/>
        <v/>
      </c>
      <c r="Z3941" s="111" t="str">
        <f>IF(X3941="", "", X3941-SUM($Z$11:$Z3940))</f>
        <v/>
      </c>
      <c r="AA3941" s="111" t="str">
        <f>IF($Y3941="", "", $Y3941-SUM($AA$11:$AA3940))</f>
        <v/>
      </c>
      <c r="AB3941" s="111" t="str">
        <f t="shared" si="872"/>
        <v/>
      </c>
      <c r="AC3941" s="121" t="str">
        <f t="shared" si="868"/>
        <v/>
      </c>
      <c r="AD3941" s="122" t="str">
        <f t="shared" si="869"/>
        <v/>
      </c>
      <c r="AE3941" s="123" t="str">
        <f t="shared" si="873"/>
        <v/>
      </c>
      <c r="AG3941" s="150" t="str">
        <f t="shared" si="870"/>
        <v/>
      </c>
    </row>
    <row r="3942" spans="1:33" x14ac:dyDescent="0.25">
      <c r="A3942" s="56"/>
      <c r="B3942" s="70"/>
      <c r="C3942" s="76"/>
      <c r="D3942" s="73"/>
      <c r="E3942" s="79"/>
      <c r="F3942" s="56"/>
      <c r="G3942" s="13" t="str">
        <f t="shared" si="861"/>
        <v/>
      </c>
      <c r="H3942" s="56"/>
      <c r="K3942" s="128"/>
      <c r="L3942" s="128"/>
      <c r="M3942" s="128"/>
      <c r="N3942" s="84" t="str">
        <f t="shared" si="862"/>
        <v/>
      </c>
      <c r="O3942" s="128"/>
      <c r="P3942" s="84" t="str">
        <f t="shared" si="863"/>
        <v/>
      </c>
      <c r="Q3942" s="84" t="str">
        <f t="shared" si="860"/>
        <v/>
      </c>
      <c r="R3942" s="84" t="str">
        <f t="shared" si="864"/>
        <v/>
      </c>
      <c r="S3942" s="84" t="str">
        <f t="shared" si="865"/>
        <v/>
      </c>
      <c r="U3942" s="84" t="str">
        <f t="shared" si="866"/>
        <v/>
      </c>
      <c r="W3942" s="108" t="str">
        <f>IF($N3942="", "", SUM($D$11:$D3942))</f>
        <v/>
      </c>
      <c r="X3942" s="111" t="str">
        <f t="shared" si="867"/>
        <v/>
      </c>
      <c r="Y3942" s="114" t="str">
        <f t="shared" si="871"/>
        <v/>
      </c>
      <c r="Z3942" s="111" t="str">
        <f>IF(X3942="", "", X3942-SUM($Z$11:$Z3941))</f>
        <v/>
      </c>
      <c r="AA3942" s="111" t="str">
        <f>IF($Y3942="", "", $Y3942-SUM($AA$11:$AA3941))</f>
        <v/>
      </c>
      <c r="AB3942" s="111" t="str">
        <f t="shared" si="872"/>
        <v/>
      </c>
      <c r="AC3942" s="121" t="str">
        <f t="shared" si="868"/>
        <v/>
      </c>
      <c r="AD3942" s="122" t="str">
        <f t="shared" si="869"/>
        <v/>
      </c>
      <c r="AE3942" s="123" t="str">
        <f t="shared" si="873"/>
        <v/>
      </c>
      <c r="AG3942" s="150" t="str">
        <f t="shared" si="870"/>
        <v/>
      </c>
    </row>
    <row r="3943" spans="1:33" x14ac:dyDescent="0.25">
      <c r="A3943" s="56"/>
      <c r="B3943" s="70"/>
      <c r="C3943" s="76"/>
      <c r="D3943" s="73"/>
      <c r="E3943" s="79"/>
      <c r="F3943" s="56"/>
      <c r="G3943" s="13" t="str">
        <f t="shared" si="861"/>
        <v/>
      </c>
      <c r="H3943" s="56"/>
      <c r="K3943" s="128"/>
      <c r="L3943" s="128"/>
      <c r="M3943" s="128"/>
      <c r="N3943" s="84" t="str">
        <f t="shared" si="862"/>
        <v/>
      </c>
      <c r="O3943" s="128"/>
      <c r="P3943" s="84" t="str">
        <f t="shared" si="863"/>
        <v/>
      </c>
      <c r="Q3943" s="84" t="str">
        <f t="shared" si="860"/>
        <v/>
      </c>
      <c r="R3943" s="84" t="str">
        <f t="shared" si="864"/>
        <v/>
      </c>
      <c r="S3943" s="84" t="str">
        <f t="shared" si="865"/>
        <v/>
      </c>
      <c r="U3943" s="84" t="str">
        <f t="shared" si="866"/>
        <v/>
      </c>
      <c r="W3943" s="108" t="str">
        <f>IF($N3943="", "", SUM($D$11:$D3943))</f>
        <v/>
      </c>
      <c r="X3943" s="111" t="str">
        <f t="shared" si="867"/>
        <v/>
      </c>
      <c r="Y3943" s="114" t="str">
        <f t="shared" si="871"/>
        <v/>
      </c>
      <c r="Z3943" s="111" t="str">
        <f>IF(X3943="", "", X3943-SUM($Z$11:$Z3942))</f>
        <v/>
      </c>
      <c r="AA3943" s="111" t="str">
        <f>IF($Y3943="", "", $Y3943-SUM($AA$11:$AA3942))</f>
        <v/>
      </c>
      <c r="AB3943" s="111" t="str">
        <f t="shared" si="872"/>
        <v/>
      </c>
      <c r="AC3943" s="121" t="str">
        <f t="shared" si="868"/>
        <v/>
      </c>
      <c r="AD3943" s="122" t="str">
        <f t="shared" si="869"/>
        <v/>
      </c>
      <c r="AE3943" s="123" t="str">
        <f t="shared" si="873"/>
        <v/>
      </c>
      <c r="AG3943" s="150" t="str">
        <f t="shared" si="870"/>
        <v/>
      </c>
    </row>
    <row r="3944" spans="1:33" x14ac:dyDescent="0.25">
      <c r="A3944" s="56"/>
      <c r="B3944" s="70"/>
      <c r="C3944" s="76"/>
      <c r="D3944" s="73"/>
      <c r="E3944" s="79"/>
      <c r="F3944" s="56"/>
      <c r="G3944" s="13" t="str">
        <f t="shared" si="861"/>
        <v/>
      </c>
      <c r="H3944" s="56"/>
      <c r="K3944" s="128"/>
      <c r="L3944" s="128"/>
      <c r="M3944" s="128"/>
      <c r="N3944" s="84" t="str">
        <f t="shared" si="862"/>
        <v/>
      </c>
      <c r="O3944" s="128"/>
      <c r="P3944" s="84" t="str">
        <f t="shared" si="863"/>
        <v/>
      </c>
      <c r="Q3944" s="84" t="str">
        <f t="shared" si="860"/>
        <v/>
      </c>
      <c r="R3944" s="84" t="str">
        <f t="shared" si="864"/>
        <v/>
      </c>
      <c r="S3944" s="84" t="str">
        <f t="shared" si="865"/>
        <v/>
      </c>
      <c r="U3944" s="84" t="str">
        <f t="shared" si="866"/>
        <v/>
      </c>
      <c r="W3944" s="108" t="str">
        <f>IF($N3944="", "", SUM($D$11:$D3944))</f>
        <v/>
      </c>
      <c r="X3944" s="111" t="str">
        <f t="shared" si="867"/>
        <v/>
      </c>
      <c r="Y3944" s="114" t="str">
        <f t="shared" si="871"/>
        <v/>
      </c>
      <c r="Z3944" s="111" t="str">
        <f>IF(X3944="", "", X3944-SUM($Z$11:$Z3943))</f>
        <v/>
      </c>
      <c r="AA3944" s="111" t="str">
        <f>IF($Y3944="", "", $Y3944-SUM($AA$11:$AA3943))</f>
        <v/>
      </c>
      <c r="AB3944" s="111" t="str">
        <f t="shared" si="872"/>
        <v/>
      </c>
      <c r="AC3944" s="121" t="str">
        <f t="shared" si="868"/>
        <v/>
      </c>
      <c r="AD3944" s="122" t="str">
        <f t="shared" si="869"/>
        <v/>
      </c>
      <c r="AE3944" s="123" t="str">
        <f t="shared" si="873"/>
        <v/>
      </c>
      <c r="AG3944" s="150" t="str">
        <f t="shared" si="870"/>
        <v/>
      </c>
    </row>
    <row r="3945" spans="1:33" x14ac:dyDescent="0.25">
      <c r="A3945" s="56"/>
      <c r="B3945" s="70"/>
      <c r="C3945" s="76"/>
      <c r="D3945" s="73"/>
      <c r="E3945" s="79"/>
      <c r="F3945" s="56"/>
      <c r="G3945" s="13" t="str">
        <f t="shared" si="861"/>
        <v/>
      </c>
      <c r="H3945" s="56"/>
      <c r="K3945" s="128"/>
      <c r="L3945" s="128"/>
      <c r="M3945" s="128"/>
      <c r="N3945" s="84" t="str">
        <f t="shared" si="862"/>
        <v/>
      </c>
      <c r="O3945" s="128"/>
      <c r="P3945" s="84" t="str">
        <f t="shared" si="863"/>
        <v/>
      </c>
      <c r="Q3945" s="84" t="str">
        <f t="shared" si="860"/>
        <v/>
      </c>
      <c r="R3945" s="84" t="str">
        <f t="shared" si="864"/>
        <v/>
      </c>
      <c r="S3945" s="84" t="str">
        <f t="shared" si="865"/>
        <v/>
      </c>
      <c r="U3945" s="84" t="str">
        <f t="shared" si="866"/>
        <v/>
      </c>
      <c r="W3945" s="108" t="str">
        <f>IF($N3945="", "", SUM($D$11:$D3945))</f>
        <v/>
      </c>
      <c r="X3945" s="111" t="str">
        <f t="shared" si="867"/>
        <v/>
      </c>
      <c r="Y3945" s="114" t="str">
        <f t="shared" si="871"/>
        <v/>
      </c>
      <c r="Z3945" s="111" t="str">
        <f>IF(X3945="", "", X3945-SUM($Z$11:$Z3944))</f>
        <v/>
      </c>
      <c r="AA3945" s="111" t="str">
        <f>IF($Y3945="", "", $Y3945-SUM($AA$11:$AA3944))</f>
        <v/>
      </c>
      <c r="AB3945" s="111" t="str">
        <f t="shared" si="872"/>
        <v/>
      </c>
      <c r="AC3945" s="121" t="str">
        <f t="shared" si="868"/>
        <v/>
      </c>
      <c r="AD3945" s="122" t="str">
        <f t="shared" si="869"/>
        <v/>
      </c>
      <c r="AE3945" s="123" t="str">
        <f t="shared" si="873"/>
        <v/>
      </c>
      <c r="AG3945" s="150" t="str">
        <f t="shared" si="870"/>
        <v/>
      </c>
    </row>
    <row r="3946" spans="1:33" x14ac:dyDescent="0.25">
      <c r="A3946" s="56"/>
      <c r="B3946" s="70"/>
      <c r="C3946" s="76"/>
      <c r="D3946" s="73"/>
      <c r="E3946" s="79"/>
      <c r="F3946" s="56"/>
      <c r="G3946" s="13" t="str">
        <f t="shared" si="861"/>
        <v/>
      </c>
      <c r="H3946" s="56"/>
      <c r="K3946" s="128"/>
      <c r="L3946" s="128"/>
      <c r="M3946" s="128"/>
      <c r="N3946" s="84" t="str">
        <f t="shared" si="862"/>
        <v/>
      </c>
      <c r="O3946" s="128"/>
      <c r="P3946" s="84" t="str">
        <f t="shared" si="863"/>
        <v/>
      </c>
      <c r="Q3946" s="84" t="str">
        <f t="shared" si="860"/>
        <v/>
      </c>
      <c r="R3946" s="84" t="str">
        <f t="shared" si="864"/>
        <v/>
      </c>
      <c r="S3946" s="84" t="str">
        <f t="shared" si="865"/>
        <v/>
      </c>
      <c r="U3946" s="84" t="str">
        <f t="shared" si="866"/>
        <v/>
      </c>
      <c r="W3946" s="108" t="str">
        <f>IF($N3946="", "", SUM($D$11:$D3946))</f>
        <v/>
      </c>
      <c r="X3946" s="111" t="str">
        <f t="shared" si="867"/>
        <v/>
      </c>
      <c r="Y3946" s="114" t="str">
        <f t="shared" si="871"/>
        <v/>
      </c>
      <c r="Z3946" s="111" t="str">
        <f>IF(X3946="", "", X3946-SUM($Z$11:$Z3945))</f>
        <v/>
      </c>
      <c r="AA3946" s="111" t="str">
        <f>IF($Y3946="", "", $Y3946-SUM($AA$11:$AA3945))</f>
        <v/>
      </c>
      <c r="AB3946" s="111" t="str">
        <f t="shared" si="872"/>
        <v/>
      </c>
      <c r="AC3946" s="121" t="str">
        <f t="shared" si="868"/>
        <v/>
      </c>
      <c r="AD3946" s="122" t="str">
        <f t="shared" si="869"/>
        <v/>
      </c>
      <c r="AE3946" s="123" t="str">
        <f t="shared" si="873"/>
        <v/>
      </c>
      <c r="AG3946" s="150" t="str">
        <f t="shared" si="870"/>
        <v/>
      </c>
    </row>
    <row r="3947" spans="1:33" x14ac:dyDescent="0.25">
      <c r="A3947" s="56"/>
      <c r="B3947" s="70"/>
      <c r="C3947" s="76"/>
      <c r="D3947" s="73"/>
      <c r="E3947" s="79"/>
      <c r="F3947" s="56"/>
      <c r="G3947" s="13" t="str">
        <f t="shared" si="861"/>
        <v/>
      </c>
      <c r="H3947" s="56"/>
      <c r="K3947" s="128"/>
      <c r="L3947" s="128"/>
      <c r="M3947" s="128"/>
      <c r="N3947" s="84" t="str">
        <f t="shared" si="862"/>
        <v/>
      </c>
      <c r="O3947" s="128"/>
      <c r="P3947" s="84" t="str">
        <f t="shared" si="863"/>
        <v/>
      </c>
      <c r="Q3947" s="84" t="str">
        <f t="shared" si="860"/>
        <v/>
      </c>
      <c r="R3947" s="84" t="str">
        <f t="shared" si="864"/>
        <v/>
      </c>
      <c r="S3947" s="84" t="str">
        <f t="shared" si="865"/>
        <v/>
      </c>
      <c r="U3947" s="84" t="str">
        <f t="shared" si="866"/>
        <v/>
      </c>
      <c r="W3947" s="108" t="str">
        <f>IF($N3947="", "", SUM($D$11:$D3947))</f>
        <v/>
      </c>
      <c r="X3947" s="111" t="str">
        <f t="shared" si="867"/>
        <v/>
      </c>
      <c r="Y3947" s="114" t="str">
        <f t="shared" si="871"/>
        <v/>
      </c>
      <c r="Z3947" s="111" t="str">
        <f>IF(X3947="", "", X3947-SUM($Z$11:$Z3946))</f>
        <v/>
      </c>
      <c r="AA3947" s="111" t="str">
        <f>IF($Y3947="", "", $Y3947-SUM($AA$11:$AA3946))</f>
        <v/>
      </c>
      <c r="AB3947" s="111" t="str">
        <f t="shared" si="872"/>
        <v/>
      </c>
      <c r="AC3947" s="121" t="str">
        <f t="shared" si="868"/>
        <v/>
      </c>
      <c r="AD3947" s="122" t="str">
        <f t="shared" si="869"/>
        <v/>
      </c>
      <c r="AE3947" s="123" t="str">
        <f t="shared" si="873"/>
        <v/>
      </c>
      <c r="AG3947" s="150" t="str">
        <f t="shared" si="870"/>
        <v/>
      </c>
    </row>
    <row r="3948" spans="1:33" x14ac:dyDescent="0.25">
      <c r="A3948" s="56"/>
      <c r="B3948" s="70"/>
      <c r="C3948" s="76"/>
      <c r="D3948" s="73"/>
      <c r="E3948" s="79"/>
      <c r="F3948" s="56"/>
      <c r="G3948" s="13" t="str">
        <f t="shared" si="861"/>
        <v/>
      </c>
      <c r="H3948" s="56"/>
      <c r="K3948" s="128"/>
      <c r="L3948" s="128"/>
      <c r="M3948" s="128"/>
      <c r="N3948" s="84" t="str">
        <f t="shared" si="862"/>
        <v/>
      </c>
      <c r="O3948" s="128"/>
      <c r="P3948" s="84" t="str">
        <f t="shared" si="863"/>
        <v/>
      </c>
      <c r="Q3948" s="84" t="str">
        <f t="shared" si="860"/>
        <v/>
      </c>
      <c r="R3948" s="84" t="str">
        <f t="shared" si="864"/>
        <v/>
      </c>
      <c r="S3948" s="84" t="str">
        <f t="shared" si="865"/>
        <v/>
      </c>
      <c r="U3948" s="84" t="str">
        <f t="shared" si="866"/>
        <v/>
      </c>
      <c r="W3948" s="108" t="str">
        <f>IF($N3948="", "", SUM($D$11:$D3948))</f>
        <v/>
      </c>
      <c r="X3948" s="111" t="str">
        <f t="shared" si="867"/>
        <v/>
      </c>
      <c r="Y3948" s="114" t="str">
        <f t="shared" si="871"/>
        <v/>
      </c>
      <c r="Z3948" s="111" t="str">
        <f>IF(X3948="", "", X3948-SUM($Z$11:$Z3947))</f>
        <v/>
      </c>
      <c r="AA3948" s="111" t="str">
        <f>IF($Y3948="", "", $Y3948-SUM($AA$11:$AA3947))</f>
        <v/>
      </c>
      <c r="AB3948" s="111" t="str">
        <f t="shared" si="872"/>
        <v/>
      </c>
      <c r="AC3948" s="121" t="str">
        <f t="shared" si="868"/>
        <v/>
      </c>
      <c r="AD3948" s="122" t="str">
        <f t="shared" si="869"/>
        <v/>
      </c>
      <c r="AE3948" s="123" t="str">
        <f t="shared" si="873"/>
        <v/>
      </c>
      <c r="AG3948" s="150" t="str">
        <f t="shared" si="870"/>
        <v/>
      </c>
    </row>
    <row r="3949" spans="1:33" x14ac:dyDescent="0.25">
      <c r="A3949" s="56"/>
      <c r="B3949" s="70"/>
      <c r="C3949" s="76"/>
      <c r="D3949" s="73"/>
      <c r="E3949" s="79"/>
      <c r="F3949" s="56"/>
      <c r="G3949" s="13" t="str">
        <f t="shared" si="861"/>
        <v/>
      </c>
      <c r="H3949" s="56"/>
      <c r="K3949" s="128"/>
      <c r="L3949" s="128"/>
      <c r="M3949" s="128"/>
      <c r="N3949" s="84" t="str">
        <f t="shared" si="862"/>
        <v/>
      </c>
      <c r="O3949" s="128"/>
      <c r="P3949" s="84" t="str">
        <f t="shared" si="863"/>
        <v/>
      </c>
      <c r="Q3949" s="84" t="str">
        <f t="shared" si="860"/>
        <v/>
      </c>
      <c r="R3949" s="84" t="str">
        <f t="shared" si="864"/>
        <v/>
      </c>
      <c r="S3949" s="84" t="str">
        <f t="shared" si="865"/>
        <v/>
      </c>
      <c r="U3949" s="84" t="str">
        <f t="shared" si="866"/>
        <v/>
      </c>
      <c r="W3949" s="108" t="str">
        <f>IF($N3949="", "", SUM($D$11:$D3949))</f>
        <v/>
      </c>
      <c r="X3949" s="111" t="str">
        <f t="shared" si="867"/>
        <v/>
      </c>
      <c r="Y3949" s="114" t="str">
        <f t="shared" si="871"/>
        <v/>
      </c>
      <c r="Z3949" s="111" t="str">
        <f>IF(X3949="", "", X3949-SUM($Z$11:$Z3948))</f>
        <v/>
      </c>
      <c r="AA3949" s="111" t="str">
        <f>IF($Y3949="", "", $Y3949-SUM($AA$11:$AA3948))</f>
        <v/>
      </c>
      <c r="AB3949" s="111" t="str">
        <f t="shared" si="872"/>
        <v/>
      </c>
      <c r="AC3949" s="121" t="str">
        <f t="shared" si="868"/>
        <v/>
      </c>
      <c r="AD3949" s="122" t="str">
        <f t="shared" si="869"/>
        <v/>
      </c>
      <c r="AE3949" s="123" t="str">
        <f t="shared" si="873"/>
        <v/>
      </c>
      <c r="AG3949" s="150" t="str">
        <f t="shared" si="870"/>
        <v/>
      </c>
    </row>
    <row r="3950" spans="1:33" x14ac:dyDescent="0.25">
      <c r="A3950" s="56"/>
      <c r="B3950" s="70"/>
      <c r="C3950" s="76"/>
      <c r="D3950" s="73"/>
      <c r="E3950" s="79"/>
      <c r="F3950" s="56"/>
      <c r="G3950" s="13" t="str">
        <f t="shared" si="861"/>
        <v/>
      </c>
      <c r="H3950" s="56"/>
      <c r="K3950" s="128"/>
      <c r="L3950" s="128"/>
      <c r="M3950" s="128"/>
      <c r="N3950" s="84" t="str">
        <f t="shared" si="862"/>
        <v/>
      </c>
      <c r="O3950" s="128"/>
      <c r="P3950" s="84" t="str">
        <f t="shared" si="863"/>
        <v/>
      </c>
      <c r="Q3950" s="84" t="str">
        <f t="shared" si="860"/>
        <v/>
      </c>
      <c r="R3950" s="84" t="str">
        <f t="shared" si="864"/>
        <v/>
      </c>
      <c r="S3950" s="84" t="str">
        <f t="shared" si="865"/>
        <v/>
      </c>
      <c r="U3950" s="84" t="str">
        <f t="shared" si="866"/>
        <v/>
      </c>
      <c r="W3950" s="108" t="str">
        <f>IF($N3950="", "", SUM($D$11:$D3950))</f>
        <v/>
      </c>
      <c r="X3950" s="111" t="str">
        <f t="shared" si="867"/>
        <v/>
      </c>
      <c r="Y3950" s="114" t="str">
        <f t="shared" si="871"/>
        <v/>
      </c>
      <c r="Z3950" s="111" t="str">
        <f>IF(X3950="", "", X3950-SUM($Z$11:$Z3949))</f>
        <v/>
      </c>
      <c r="AA3950" s="111" t="str">
        <f>IF($Y3950="", "", $Y3950-SUM($AA$11:$AA3949))</f>
        <v/>
      </c>
      <c r="AB3950" s="111" t="str">
        <f t="shared" si="872"/>
        <v/>
      </c>
      <c r="AC3950" s="121" t="str">
        <f t="shared" si="868"/>
        <v/>
      </c>
      <c r="AD3950" s="122" t="str">
        <f t="shared" si="869"/>
        <v/>
      </c>
      <c r="AE3950" s="123" t="str">
        <f t="shared" si="873"/>
        <v/>
      </c>
      <c r="AG3950" s="150" t="str">
        <f t="shared" si="870"/>
        <v/>
      </c>
    </row>
    <row r="3951" spans="1:33" x14ac:dyDescent="0.25">
      <c r="A3951" s="56"/>
      <c r="B3951" s="70"/>
      <c r="C3951" s="76"/>
      <c r="D3951" s="73"/>
      <c r="E3951" s="79"/>
      <c r="F3951" s="56"/>
      <c r="G3951" s="13" t="str">
        <f t="shared" si="861"/>
        <v/>
      </c>
      <c r="H3951" s="56"/>
      <c r="K3951" s="128"/>
      <c r="L3951" s="128"/>
      <c r="M3951" s="128"/>
      <c r="N3951" s="84" t="str">
        <f t="shared" si="862"/>
        <v/>
      </c>
      <c r="O3951" s="128"/>
      <c r="P3951" s="84" t="str">
        <f t="shared" si="863"/>
        <v/>
      </c>
      <c r="Q3951" s="84" t="str">
        <f t="shared" si="860"/>
        <v/>
      </c>
      <c r="R3951" s="84" t="str">
        <f t="shared" si="864"/>
        <v/>
      </c>
      <c r="S3951" s="84" t="str">
        <f t="shared" si="865"/>
        <v/>
      </c>
      <c r="U3951" s="84" t="str">
        <f t="shared" si="866"/>
        <v/>
      </c>
      <c r="W3951" s="108" t="str">
        <f>IF($N3951="", "", SUM($D$11:$D3951))</f>
        <v/>
      </c>
      <c r="X3951" s="111" t="str">
        <f t="shared" si="867"/>
        <v/>
      </c>
      <c r="Y3951" s="114" t="str">
        <f t="shared" si="871"/>
        <v/>
      </c>
      <c r="Z3951" s="111" t="str">
        <f>IF(X3951="", "", X3951-SUM($Z$11:$Z3950))</f>
        <v/>
      </c>
      <c r="AA3951" s="111" t="str">
        <f>IF($Y3951="", "", $Y3951-SUM($AA$11:$AA3950))</f>
        <v/>
      </c>
      <c r="AB3951" s="111" t="str">
        <f t="shared" si="872"/>
        <v/>
      </c>
      <c r="AC3951" s="121" t="str">
        <f t="shared" si="868"/>
        <v/>
      </c>
      <c r="AD3951" s="122" t="str">
        <f t="shared" si="869"/>
        <v/>
      </c>
      <c r="AE3951" s="123" t="str">
        <f t="shared" si="873"/>
        <v/>
      </c>
      <c r="AG3951" s="150" t="str">
        <f t="shared" si="870"/>
        <v/>
      </c>
    </row>
    <row r="3952" spans="1:33" x14ac:dyDescent="0.25">
      <c r="A3952" s="56"/>
      <c r="B3952" s="70"/>
      <c r="C3952" s="76"/>
      <c r="D3952" s="73"/>
      <c r="E3952" s="79"/>
      <c r="F3952" s="56"/>
      <c r="G3952" s="13" t="str">
        <f t="shared" si="861"/>
        <v/>
      </c>
      <c r="H3952" s="56"/>
      <c r="K3952" s="128"/>
      <c r="L3952" s="128"/>
      <c r="M3952" s="128"/>
      <c r="N3952" s="84" t="str">
        <f t="shared" si="862"/>
        <v/>
      </c>
      <c r="O3952" s="128"/>
      <c r="P3952" s="84" t="str">
        <f t="shared" si="863"/>
        <v/>
      </c>
      <c r="Q3952" s="84" t="str">
        <f t="shared" si="860"/>
        <v/>
      </c>
      <c r="R3952" s="84" t="str">
        <f t="shared" si="864"/>
        <v/>
      </c>
      <c r="S3952" s="84" t="str">
        <f t="shared" si="865"/>
        <v/>
      </c>
      <c r="U3952" s="84" t="str">
        <f t="shared" si="866"/>
        <v/>
      </c>
      <c r="W3952" s="108" t="str">
        <f>IF($N3952="", "", SUM($D$11:$D3952))</f>
        <v/>
      </c>
      <c r="X3952" s="111" t="str">
        <f t="shared" si="867"/>
        <v/>
      </c>
      <c r="Y3952" s="114" t="str">
        <f t="shared" si="871"/>
        <v/>
      </c>
      <c r="Z3952" s="111" t="str">
        <f>IF(X3952="", "", X3952-SUM($Z$11:$Z3951))</f>
        <v/>
      </c>
      <c r="AA3952" s="111" t="str">
        <f>IF($Y3952="", "", $Y3952-SUM($AA$11:$AA3951))</f>
        <v/>
      </c>
      <c r="AB3952" s="111" t="str">
        <f t="shared" si="872"/>
        <v/>
      </c>
      <c r="AC3952" s="121" t="str">
        <f t="shared" si="868"/>
        <v/>
      </c>
      <c r="AD3952" s="122" t="str">
        <f t="shared" si="869"/>
        <v/>
      </c>
      <c r="AE3952" s="123" t="str">
        <f t="shared" si="873"/>
        <v/>
      </c>
      <c r="AG3952" s="150" t="str">
        <f t="shared" si="870"/>
        <v/>
      </c>
    </row>
    <row r="3953" spans="1:33" x14ac:dyDescent="0.25">
      <c r="A3953" s="56"/>
      <c r="B3953" s="70"/>
      <c r="C3953" s="76"/>
      <c r="D3953" s="73"/>
      <c r="E3953" s="79"/>
      <c r="F3953" s="56"/>
      <c r="G3953" s="13" t="str">
        <f t="shared" si="861"/>
        <v/>
      </c>
      <c r="H3953" s="56"/>
      <c r="K3953" s="128"/>
      <c r="L3953" s="128"/>
      <c r="M3953" s="128"/>
      <c r="N3953" s="84" t="str">
        <f t="shared" si="862"/>
        <v/>
      </c>
      <c r="O3953" s="128"/>
      <c r="P3953" s="84" t="str">
        <f t="shared" si="863"/>
        <v/>
      </c>
      <c r="Q3953" s="84" t="str">
        <f t="shared" si="860"/>
        <v/>
      </c>
      <c r="R3953" s="84" t="str">
        <f t="shared" si="864"/>
        <v/>
      </c>
      <c r="S3953" s="84" t="str">
        <f t="shared" si="865"/>
        <v/>
      </c>
      <c r="U3953" s="84" t="str">
        <f t="shared" si="866"/>
        <v/>
      </c>
      <c r="W3953" s="108" t="str">
        <f>IF($N3953="", "", SUM($D$11:$D3953))</f>
        <v/>
      </c>
      <c r="X3953" s="111" t="str">
        <f t="shared" si="867"/>
        <v/>
      </c>
      <c r="Y3953" s="114" t="str">
        <f t="shared" si="871"/>
        <v/>
      </c>
      <c r="Z3953" s="111" t="str">
        <f>IF(X3953="", "", X3953-SUM($Z$11:$Z3952))</f>
        <v/>
      </c>
      <c r="AA3953" s="111" t="str">
        <f>IF($Y3953="", "", $Y3953-SUM($AA$11:$AA3952))</f>
        <v/>
      </c>
      <c r="AB3953" s="111" t="str">
        <f t="shared" si="872"/>
        <v/>
      </c>
      <c r="AC3953" s="121" t="str">
        <f t="shared" si="868"/>
        <v/>
      </c>
      <c r="AD3953" s="122" t="str">
        <f t="shared" si="869"/>
        <v/>
      </c>
      <c r="AE3953" s="123" t="str">
        <f t="shared" si="873"/>
        <v/>
      </c>
      <c r="AG3953" s="150" t="str">
        <f t="shared" si="870"/>
        <v/>
      </c>
    </row>
    <row r="3954" spans="1:33" x14ac:dyDescent="0.25">
      <c r="A3954" s="56"/>
      <c r="B3954" s="70"/>
      <c r="C3954" s="76"/>
      <c r="D3954" s="73"/>
      <c r="E3954" s="79"/>
      <c r="F3954" s="56"/>
      <c r="G3954" s="13" t="str">
        <f t="shared" si="861"/>
        <v/>
      </c>
      <c r="H3954" s="56"/>
      <c r="K3954" s="128"/>
      <c r="L3954" s="128"/>
      <c r="M3954" s="128"/>
      <c r="N3954" s="84" t="str">
        <f t="shared" si="862"/>
        <v/>
      </c>
      <c r="O3954" s="128"/>
      <c r="P3954" s="84" t="str">
        <f t="shared" si="863"/>
        <v/>
      </c>
      <c r="Q3954" s="84" t="str">
        <f t="shared" si="860"/>
        <v/>
      </c>
      <c r="R3954" s="84" t="str">
        <f t="shared" si="864"/>
        <v/>
      </c>
      <c r="S3954" s="84" t="str">
        <f t="shared" si="865"/>
        <v/>
      </c>
      <c r="U3954" s="84" t="str">
        <f t="shared" si="866"/>
        <v/>
      </c>
      <c r="W3954" s="108" t="str">
        <f>IF($N3954="", "", SUM($D$11:$D3954))</f>
        <v/>
      </c>
      <c r="X3954" s="111" t="str">
        <f t="shared" si="867"/>
        <v/>
      </c>
      <c r="Y3954" s="114" t="str">
        <f t="shared" si="871"/>
        <v/>
      </c>
      <c r="Z3954" s="111" t="str">
        <f>IF(X3954="", "", X3954-SUM($Z$11:$Z3953))</f>
        <v/>
      </c>
      <c r="AA3954" s="111" t="str">
        <f>IF($Y3954="", "", $Y3954-SUM($AA$11:$AA3953))</f>
        <v/>
      </c>
      <c r="AB3954" s="111" t="str">
        <f t="shared" si="872"/>
        <v/>
      </c>
      <c r="AC3954" s="121" t="str">
        <f t="shared" si="868"/>
        <v/>
      </c>
      <c r="AD3954" s="122" t="str">
        <f t="shared" si="869"/>
        <v/>
      </c>
      <c r="AE3954" s="123" t="str">
        <f t="shared" si="873"/>
        <v/>
      </c>
      <c r="AG3954" s="150" t="str">
        <f t="shared" si="870"/>
        <v/>
      </c>
    </row>
    <row r="3955" spans="1:33" x14ac:dyDescent="0.25">
      <c r="A3955" s="56"/>
      <c r="B3955" s="70"/>
      <c r="C3955" s="76"/>
      <c r="D3955" s="73"/>
      <c r="E3955" s="79"/>
      <c r="F3955" s="56"/>
      <c r="G3955" s="13" t="str">
        <f t="shared" si="861"/>
        <v/>
      </c>
      <c r="H3955" s="56"/>
      <c r="K3955" s="128"/>
      <c r="L3955" s="128"/>
      <c r="M3955" s="128"/>
      <c r="N3955" s="84" t="str">
        <f t="shared" si="862"/>
        <v/>
      </c>
      <c r="O3955" s="128"/>
      <c r="P3955" s="84" t="str">
        <f t="shared" si="863"/>
        <v/>
      </c>
      <c r="Q3955" s="84" t="str">
        <f t="shared" si="860"/>
        <v/>
      </c>
      <c r="R3955" s="84" t="str">
        <f t="shared" si="864"/>
        <v/>
      </c>
      <c r="S3955" s="84" t="str">
        <f t="shared" si="865"/>
        <v/>
      </c>
      <c r="U3955" s="84" t="str">
        <f t="shared" si="866"/>
        <v/>
      </c>
      <c r="W3955" s="108" t="str">
        <f>IF($N3955="", "", SUM($D$11:$D3955))</f>
        <v/>
      </c>
      <c r="X3955" s="111" t="str">
        <f t="shared" si="867"/>
        <v/>
      </c>
      <c r="Y3955" s="114" t="str">
        <f t="shared" si="871"/>
        <v/>
      </c>
      <c r="Z3955" s="111" t="str">
        <f>IF(X3955="", "", X3955-SUM($Z$11:$Z3954))</f>
        <v/>
      </c>
      <c r="AA3955" s="111" t="str">
        <f>IF($Y3955="", "", $Y3955-SUM($AA$11:$AA3954))</f>
        <v/>
      </c>
      <c r="AB3955" s="111" t="str">
        <f t="shared" si="872"/>
        <v/>
      </c>
      <c r="AC3955" s="121" t="str">
        <f t="shared" si="868"/>
        <v/>
      </c>
      <c r="AD3955" s="122" t="str">
        <f t="shared" si="869"/>
        <v/>
      </c>
      <c r="AE3955" s="123" t="str">
        <f t="shared" si="873"/>
        <v/>
      </c>
      <c r="AG3955" s="150" t="str">
        <f t="shared" si="870"/>
        <v/>
      </c>
    </row>
    <row r="3956" spans="1:33" x14ac:dyDescent="0.25">
      <c r="A3956" s="56"/>
      <c r="B3956" s="70"/>
      <c r="C3956" s="76"/>
      <c r="D3956" s="73"/>
      <c r="E3956" s="79"/>
      <c r="F3956" s="56"/>
      <c r="G3956" s="13" t="str">
        <f t="shared" si="861"/>
        <v/>
      </c>
      <c r="H3956" s="56"/>
      <c r="K3956" s="128"/>
      <c r="L3956" s="128"/>
      <c r="M3956" s="128"/>
      <c r="N3956" s="84" t="str">
        <f t="shared" si="862"/>
        <v/>
      </c>
      <c r="O3956" s="128"/>
      <c r="P3956" s="84" t="str">
        <f t="shared" si="863"/>
        <v/>
      </c>
      <c r="Q3956" s="84" t="str">
        <f t="shared" si="860"/>
        <v/>
      </c>
      <c r="R3956" s="84" t="str">
        <f t="shared" si="864"/>
        <v/>
      </c>
      <c r="S3956" s="84" t="str">
        <f t="shared" si="865"/>
        <v/>
      </c>
      <c r="U3956" s="84" t="str">
        <f t="shared" si="866"/>
        <v/>
      </c>
      <c r="W3956" s="108" t="str">
        <f>IF($N3956="", "", SUM($D$11:$D3956))</f>
        <v/>
      </c>
      <c r="X3956" s="111" t="str">
        <f t="shared" si="867"/>
        <v/>
      </c>
      <c r="Y3956" s="114" t="str">
        <f t="shared" si="871"/>
        <v/>
      </c>
      <c r="Z3956" s="111" t="str">
        <f>IF(X3956="", "", X3956-SUM($Z$11:$Z3955))</f>
        <v/>
      </c>
      <c r="AA3956" s="111" t="str">
        <f>IF($Y3956="", "", $Y3956-SUM($AA$11:$AA3955))</f>
        <v/>
      </c>
      <c r="AB3956" s="111" t="str">
        <f t="shared" si="872"/>
        <v/>
      </c>
      <c r="AC3956" s="121" t="str">
        <f t="shared" si="868"/>
        <v/>
      </c>
      <c r="AD3956" s="122" t="str">
        <f t="shared" si="869"/>
        <v/>
      </c>
      <c r="AE3956" s="123" t="str">
        <f t="shared" si="873"/>
        <v/>
      </c>
      <c r="AG3956" s="150" t="str">
        <f t="shared" si="870"/>
        <v/>
      </c>
    </row>
    <row r="3957" spans="1:33" x14ac:dyDescent="0.25">
      <c r="A3957" s="56"/>
      <c r="B3957" s="70"/>
      <c r="C3957" s="76"/>
      <c r="D3957" s="73"/>
      <c r="E3957" s="79"/>
      <c r="F3957" s="56"/>
      <c r="G3957" s="13" t="str">
        <f t="shared" si="861"/>
        <v/>
      </c>
      <c r="H3957" s="56"/>
      <c r="K3957" s="128"/>
      <c r="L3957" s="128"/>
      <c r="M3957" s="128"/>
      <c r="N3957" s="84" t="str">
        <f t="shared" si="862"/>
        <v/>
      </c>
      <c r="O3957" s="128"/>
      <c r="P3957" s="84" t="str">
        <f t="shared" si="863"/>
        <v/>
      </c>
      <c r="Q3957" s="84" t="str">
        <f t="shared" si="860"/>
        <v/>
      </c>
      <c r="R3957" s="84" t="str">
        <f t="shared" si="864"/>
        <v/>
      </c>
      <c r="S3957" s="84" t="str">
        <f t="shared" si="865"/>
        <v/>
      </c>
      <c r="U3957" s="84" t="str">
        <f t="shared" si="866"/>
        <v/>
      </c>
      <c r="W3957" s="108" t="str">
        <f>IF($N3957="", "", SUM($D$11:$D3957))</f>
        <v/>
      </c>
      <c r="X3957" s="111" t="str">
        <f t="shared" si="867"/>
        <v/>
      </c>
      <c r="Y3957" s="114" t="str">
        <f t="shared" si="871"/>
        <v/>
      </c>
      <c r="Z3957" s="111" t="str">
        <f>IF(X3957="", "", X3957-SUM($Z$11:$Z3956))</f>
        <v/>
      </c>
      <c r="AA3957" s="111" t="str">
        <f>IF($Y3957="", "", $Y3957-SUM($AA$11:$AA3956))</f>
        <v/>
      </c>
      <c r="AB3957" s="111" t="str">
        <f t="shared" si="872"/>
        <v/>
      </c>
      <c r="AC3957" s="121" t="str">
        <f t="shared" si="868"/>
        <v/>
      </c>
      <c r="AD3957" s="122" t="str">
        <f t="shared" si="869"/>
        <v/>
      </c>
      <c r="AE3957" s="123" t="str">
        <f t="shared" si="873"/>
        <v/>
      </c>
      <c r="AG3957" s="150" t="str">
        <f t="shared" si="870"/>
        <v/>
      </c>
    </row>
    <row r="3958" spans="1:33" x14ac:dyDescent="0.25">
      <c r="A3958" s="56"/>
      <c r="B3958" s="70"/>
      <c r="C3958" s="76"/>
      <c r="D3958" s="73"/>
      <c r="E3958" s="79"/>
      <c r="F3958" s="56"/>
      <c r="G3958" s="13" t="str">
        <f t="shared" si="861"/>
        <v/>
      </c>
      <c r="H3958" s="56"/>
      <c r="K3958" s="128"/>
      <c r="L3958" s="128"/>
      <c r="M3958" s="128"/>
      <c r="N3958" s="84" t="str">
        <f t="shared" si="862"/>
        <v/>
      </c>
      <c r="O3958" s="128"/>
      <c r="P3958" s="84" t="str">
        <f t="shared" si="863"/>
        <v/>
      </c>
      <c r="Q3958" s="84" t="str">
        <f t="shared" si="860"/>
        <v/>
      </c>
      <c r="R3958" s="84" t="str">
        <f t="shared" si="864"/>
        <v/>
      </c>
      <c r="S3958" s="84" t="str">
        <f t="shared" si="865"/>
        <v/>
      </c>
      <c r="U3958" s="84" t="str">
        <f t="shared" si="866"/>
        <v/>
      </c>
      <c r="W3958" s="108" t="str">
        <f>IF($N3958="", "", SUM($D$11:$D3958))</f>
        <v/>
      </c>
      <c r="X3958" s="111" t="str">
        <f t="shared" si="867"/>
        <v/>
      </c>
      <c r="Y3958" s="114" t="str">
        <f t="shared" si="871"/>
        <v/>
      </c>
      <c r="Z3958" s="111" t="str">
        <f>IF(X3958="", "", X3958-SUM($Z$11:$Z3957))</f>
        <v/>
      </c>
      <c r="AA3958" s="111" t="str">
        <f>IF($Y3958="", "", $Y3958-SUM($AA$11:$AA3957))</f>
        <v/>
      </c>
      <c r="AB3958" s="111" t="str">
        <f t="shared" si="872"/>
        <v/>
      </c>
      <c r="AC3958" s="121" t="str">
        <f t="shared" si="868"/>
        <v/>
      </c>
      <c r="AD3958" s="122" t="str">
        <f t="shared" si="869"/>
        <v/>
      </c>
      <c r="AE3958" s="123" t="str">
        <f t="shared" si="873"/>
        <v/>
      </c>
      <c r="AG3958" s="150" t="str">
        <f t="shared" si="870"/>
        <v/>
      </c>
    </row>
    <row r="3959" spans="1:33" x14ac:dyDescent="0.25">
      <c r="A3959" s="56"/>
      <c r="B3959" s="70"/>
      <c r="C3959" s="76"/>
      <c r="D3959" s="73"/>
      <c r="E3959" s="79"/>
      <c r="F3959" s="56"/>
      <c r="G3959" s="13" t="str">
        <f t="shared" si="861"/>
        <v/>
      </c>
      <c r="H3959" s="56"/>
      <c r="K3959" s="128"/>
      <c r="L3959" s="128"/>
      <c r="M3959" s="128"/>
      <c r="N3959" s="84" t="str">
        <f t="shared" si="862"/>
        <v/>
      </c>
      <c r="O3959" s="128"/>
      <c r="P3959" s="84" t="str">
        <f t="shared" si="863"/>
        <v/>
      </c>
      <c r="Q3959" s="84" t="str">
        <f t="shared" si="860"/>
        <v/>
      </c>
      <c r="R3959" s="84" t="str">
        <f t="shared" si="864"/>
        <v/>
      </c>
      <c r="S3959" s="84" t="str">
        <f t="shared" si="865"/>
        <v/>
      </c>
      <c r="U3959" s="84" t="str">
        <f t="shared" si="866"/>
        <v/>
      </c>
      <c r="W3959" s="108" t="str">
        <f>IF($N3959="", "", SUM($D$11:$D3959))</f>
        <v/>
      </c>
      <c r="X3959" s="111" t="str">
        <f t="shared" si="867"/>
        <v/>
      </c>
      <c r="Y3959" s="114" t="str">
        <f t="shared" si="871"/>
        <v/>
      </c>
      <c r="Z3959" s="111" t="str">
        <f>IF(X3959="", "", X3959-SUM($Z$11:$Z3958))</f>
        <v/>
      </c>
      <c r="AA3959" s="111" t="str">
        <f>IF($Y3959="", "", $Y3959-SUM($AA$11:$AA3958))</f>
        <v/>
      </c>
      <c r="AB3959" s="111" t="str">
        <f t="shared" si="872"/>
        <v/>
      </c>
      <c r="AC3959" s="121" t="str">
        <f t="shared" si="868"/>
        <v/>
      </c>
      <c r="AD3959" s="122" t="str">
        <f t="shared" si="869"/>
        <v/>
      </c>
      <c r="AE3959" s="123" t="str">
        <f t="shared" si="873"/>
        <v/>
      </c>
      <c r="AG3959" s="150" t="str">
        <f t="shared" si="870"/>
        <v/>
      </c>
    </row>
    <row r="3960" spans="1:33" x14ac:dyDescent="0.25">
      <c r="A3960" s="56"/>
      <c r="B3960" s="70"/>
      <c r="C3960" s="76"/>
      <c r="D3960" s="73"/>
      <c r="E3960" s="79"/>
      <c r="F3960" s="56"/>
      <c r="G3960" s="13" t="str">
        <f t="shared" si="861"/>
        <v/>
      </c>
      <c r="H3960" s="56"/>
      <c r="K3960" s="128"/>
      <c r="L3960" s="128"/>
      <c r="M3960" s="128"/>
      <c r="N3960" s="84" t="str">
        <f t="shared" si="862"/>
        <v/>
      </c>
      <c r="O3960" s="128"/>
      <c r="P3960" s="84" t="str">
        <f t="shared" si="863"/>
        <v/>
      </c>
      <c r="Q3960" s="84" t="str">
        <f t="shared" si="860"/>
        <v/>
      </c>
      <c r="R3960" s="84" t="str">
        <f t="shared" si="864"/>
        <v/>
      </c>
      <c r="S3960" s="84" t="str">
        <f t="shared" si="865"/>
        <v/>
      </c>
      <c r="U3960" s="84" t="str">
        <f t="shared" si="866"/>
        <v/>
      </c>
      <c r="W3960" s="108" t="str">
        <f>IF($N3960="", "", SUM($D$11:$D3960))</f>
        <v/>
      </c>
      <c r="X3960" s="111" t="str">
        <f t="shared" si="867"/>
        <v/>
      </c>
      <c r="Y3960" s="114" t="str">
        <f t="shared" si="871"/>
        <v/>
      </c>
      <c r="Z3960" s="111" t="str">
        <f>IF(X3960="", "", X3960-SUM($Z$11:$Z3959))</f>
        <v/>
      </c>
      <c r="AA3960" s="111" t="str">
        <f>IF($Y3960="", "", $Y3960-SUM($AA$11:$AA3959))</f>
        <v/>
      </c>
      <c r="AB3960" s="111" t="str">
        <f t="shared" si="872"/>
        <v/>
      </c>
      <c r="AC3960" s="121" t="str">
        <f t="shared" si="868"/>
        <v/>
      </c>
      <c r="AD3960" s="122" t="str">
        <f t="shared" si="869"/>
        <v/>
      </c>
      <c r="AE3960" s="123" t="str">
        <f t="shared" si="873"/>
        <v/>
      </c>
      <c r="AG3960" s="150" t="str">
        <f t="shared" si="870"/>
        <v/>
      </c>
    </row>
    <row r="3961" spans="1:33" x14ac:dyDescent="0.25">
      <c r="A3961" s="56"/>
      <c r="B3961" s="70"/>
      <c r="C3961" s="76"/>
      <c r="D3961" s="73"/>
      <c r="E3961" s="79"/>
      <c r="F3961" s="56"/>
      <c r="G3961" s="13" t="str">
        <f t="shared" si="861"/>
        <v/>
      </c>
      <c r="H3961" s="56"/>
      <c r="K3961" s="128"/>
      <c r="L3961" s="128"/>
      <c r="M3961" s="128"/>
      <c r="N3961" s="84" t="str">
        <f t="shared" si="862"/>
        <v/>
      </c>
      <c r="O3961" s="128"/>
      <c r="P3961" s="84" t="str">
        <f t="shared" si="863"/>
        <v/>
      </c>
      <c r="Q3961" s="84" t="str">
        <f t="shared" si="860"/>
        <v/>
      </c>
      <c r="R3961" s="84" t="str">
        <f t="shared" si="864"/>
        <v/>
      </c>
      <c r="S3961" s="84" t="str">
        <f t="shared" si="865"/>
        <v/>
      </c>
      <c r="U3961" s="84" t="str">
        <f t="shared" si="866"/>
        <v/>
      </c>
      <c r="W3961" s="108" t="str">
        <f>IF($N3961="", "", SUM($D$11:$D3961))</f>
        <v/>
      </c>
      <c r="X3961" s="111" t="str">
        <f t="shared" si="867"/>
        <v/>
      </c>
      <c r="Y3961" s="114" t="str">
        <f t="shared" si="871"/>
        <v/>
      </c>
      <c r="Z3961" s="111" t="str">
        <f>IF(X3961="", "", X3961-SUM($Z$11:$Z3960))</f>
        <v/>
      </c>
      <c r="AA3961" s="111" t="str">
        <f>IF($Y3961="", "", $Y3961-SUM($AA$11:$AA3960))</f>
        <v/>
      </c>
      <c r="AB3961" s="111" t="str">
        <f t="shared" si="872"/>
        <v/>
      </c>
      <c r="AC3961" s="121" t="str">
        <f t="shared" si="868"/>
        <v/>
      </c>
      <c r="AD3961" s="122" t="str">
        <f t="shared" si="869"/>
        <v/>
      </c>
      <c r="AE3961" s="123" t="str">
        <f t="shared" si="873"/>
        <v/>
      </c>
      <c r="AG3961" s="150" t="str">
        <f t="shared" si="870"/>
        <v/>
      </c>
    </row>
    <row r="3962" spans="1:33" x14ac:dyDescent="0.25">
      <c r="A3962" s="56"/>
      <c r="B3962" s="70"/>
      <c r="C3962" s="76"/>
      <c r="D3962" s="73"/>
      <c r="E3962" s="79"/>
      <c r="F3962" s="56"/>
      <c r="G3962" s="13" t="str">
        <f t="shared" si="861"/>
        <v/>
      </c>
      <c r="H3962" s="56"/>
      <c r="K3962" s="128"/>
      <c r="L3962" s="128"/>
      <c r="M3962" s="128"/>
      <c r="N3962" s="84" t="str">
        <f t="shared" si="862"/>
        <v/>
      </c>
      <c r="O3962" s="128"/>
      <c r="P3962" s="84" t="str">
        <f t="shared" si="863"/>
        <v/>
      </c>
      <c r="Q3962" s="84" t="str">
        <f t="shared" si="860"/>
        <v/>
      </c>
      <c r="R3962" s="84" t="str">
        <f t="shared" si="864"/>
        <v/>
      </c>
      <c r="S3962" s="84" t="str">
        <f t="shared" si="865"/>
        <v/>
      </c>
      <c r="U3962" s="84" t="str">
        <f t="shared" si="866"/>
        <v/>
      </c>
      <c r="W3962" s="108" t="str">
        <f>IF($N3962="", "", SUM($D$11:$D3962))</f>
        <v/>
      </c>
      <c r="X3962" s="111" t="str">
        <f t="shared" si="867"/>
        <v/>
      </c>
      <c r="Y3962" s="114" t="str">
        <f t="shared" si="871"/>
        <v/>
      </c>
      <c r="Z3962" s="111" t="str">
        <f>IF(X3962="", "", X3962-SUM($Z$11:$Z3961))</f>
        <v/>
      </c>
      <c r="AA3962" s="111" t="str">
        <f>IF($Y3962="", "", $Y3962-SUM($AA$11:$AA3961))</f>
        <v/>
      </c>
      <c r="AB3962" s="111" t="str">
        <f t="shared" si="872"/>
        <v/>
      </c>
      <c r="AC3962" s="121" t="str">
        <f t="shared" si="868"/>
        <v/>
      </c>
      <c r="AD3962" s="122" t="str">
        <f t="shared" si="869"/>
        <v/>
      </c>
      <c r="AE3962" s="123" t="str">
        <f t="shared" si="873"/>
        <v/>
      </c>
      <c r="AG3962" s="150" t="str">
        <f t="shared" si="870"/>
        <v/>
      </c>
    </row>
    <row r="3963" spans="1:33" x14ac:dyDescent="0.25">
      <c r="A3963" s="56"/>
      <c r="B3963" s="70"/>
      <c r="C3963" s="76"/>
      <c r="D3963" s="73"/>
      <c r="E3963" s="79"/>
      <c r="F3963" s="56"/>
      <c r="G3963" s="13" t="str">
        <f t="shared" si="861"/>
        <v/>
      </c>
      <c r="H3963" s="56"/>
      <c r="K3963" s="128"/>
      <c r="L3963" s="128"/>
      <c r="M3963" s="128"/>
      <c r="N3963" s="84" t="str">
        <f t="shared" si="862"/>
        <v/>
      </c>
      <c r="O3963" s="128"/>
      <c r="P3963" s="84" t="str">
        <f t="shared" si="863"/>
        <v/>
      </c>
      <c r="Q3963" s="84" t="str">
        <f t="shared" si="860"/>
        <v/>
      </c>
      <c r="R3963" s="84" t="str">
        <f t="shared" si="864"/>
        <v/>
      </c>
      <c r="S3963" s="84" t="str">
        <f t="shared" si="865"/>
        <v/>
      </c>
      <c r="U3963" s="84" t="str">
        <f t="shared" si="866"/>
        <v/>
      </c>
      <c r="W3963" s="108" t="str">
        <f>IF($N3963="", "", SUM($D$11:$D3963))</f>
        <v/>
      </c>
      <c r="X3963" s="111" t="str">
        <f t="shared" si="867"/>
        <v/>
      </c>
      <c r="Y3963" s="114" t="str">
        <f t="shared" si="871"/>
        <v/>
      </c>
      <c r="Z3963" s="111" t="str">
        <f>IF(X3963="", "", X3963-SUM($Z$11:$Z3962))</f>
        <v/>
      </c>
      <c r="AA3963" s="111" t="str">
        <f>IF($Y3963="", "", $Y3963-SUM($AA$11:$AA3962))</f>
        <v/>
      </c>
      <c r="AB3963" s="111" t="str">
        <f t="shared" si="872"/>
        <v/>
      </c>
      <c r="AC3963" s="121" t="str">
        <f t="shared" si="868"/>
        <v/>
      </c>
      <c r="AD3963" s="122" t="str">
        <f t="shared" si="869"/>
        <v/>
      </c>
      <c r="AE3963" s="123" t="str">
        <f t="shared" si="873"/>
        <v/>
      </c>
      <c r="AG3963" s="150" t="str">
        <f t="shared" si="870"/>
        <v/>
      </c>
    </row>
    <row r="3964" spans="1:33" x14ac:dyDescent="0.25">
      <c r="A3964" s="56"/>
      <c r="B3964" s="70"/>
      <c r="C3964" s="76"/>
      <c r="D3964" s="73"/>
      <c r="E3964" s="79"/>
      <c r="F3964" s="56"/>
      <c r="G3964" s="13" t="str">
        <f t="shared" si="861"/>
        <v/>
      </c>
      <c r="H3964" s="56"/>
      <c r="K3964" s="128"/>
      <c r="L3964" s="128"/>
      <c r="M3964" s="128"/>
      <c r="N3964" s="84" t="str">
        <f t="shared" si="862"/>
        <v/>
      </c>
      <c r="O3964" s="128"/>
      <c r="P3964" s="84" t="str">
        <f t="shared" si="863"/>
        <v/>
      </c>
      <c r="Q3964" s="84" t="str">
        <f t="shared" si="860"/>
        <v/>
      </c>
      <c r="R3964" s="84" t="str">
        <f t="shared" si="864"/>
        <v/>
      </c>
      <c r="S3964" s="84" t="str">
        <f t="shared" si="865"/>
        <v/>
      </c>
      <c r="U3964" s="84" t="str">
        <f t="shared" si="866"/>
        <v/>
      </c>
      <c r="W3964" s="108" t="str">
        <f>IF($N3964="", "", SUM($D$11:$D3964))</f>
        <v/>
      </c>
      <c r="X3964" s="111" t="str">
        <f t="shared" si="867"/>
        <v/>
      </c>
      <c r="Y3964" s="114" t="str">
        <f t="shared" si="871"/>
        <v/>
      </c>
      <c r="Z3964" s="111" t="str">
        <f>IF(X3964="", "", X3964-SUM($Z$11:$Z3963))</f>
        <v/>
      </c>
      <c r="AA3964" s="111" t="str">
        <f>IF($Y3964="", "", $Y3964-SUM($AA$11:$AA3963))</f>
        <v/>
      </c>
      <c r="AB3964" s="111" t="str">
        <f t="shared" si="872"/>
        <v/>
      </c>
      <c r="AC3964" s="121" t="str">
        <f t="shared" si="868"/>
        <v/>
      </c>
      <c r="AD3964" s="122" t="str">
        <f t="shared" si="869"/>
        <v/>
      </c>
      <c r="AE3964" s="123" t="str">
        <f t="shared" si="873"/>
        <v/>
      </c>
      <c r="AG3964" s="150" t="str">
        <f t="shared" si="870"/>
        <v/>
      </c>
    </row>
    <row r="3965" spans="1:33" x14ac:dyDescent="0.25">
      <c r="A3965" s="56"/>
      <c r="B3965" s="70"/>
      <c r="C3965" s="76"/>
      <c r="D3965" s="73"/>
      <c r="E3965" s="79"/>
      <c r="F3965" s="56"/>
      <c r="G3965" s="13" t="str">
        <f t="shared" si="861"/>
        <v/>
      </c>
      <c r="H3965" s="56"/>
      <c r="K3965" s="128"/>
      <c r="L3965" s="128"/>
      <c r="M3965" s="128"/>
      <c r="N3965" s="84" t="str">
        <f t="shared" si="862"/>
        <v/>
      </c>
      <c r="O3965" s="128"/>
      <c r="P3965" s="84" t="str">
        <f t="shared" si="863"/>
        <v/>
      </c>
      <c r="Q3965" s="84" t="str">
        <f t="shared" si="860"/>
        <v/>
      </c>
      <c r="R3965" s="84" t="str">
        <f t="shared" si="864"/>
        <v/>
      </c>
      <c r="S3965" s="84" t="str">
        <f t="shared" si="865"/>
        <v/>
      </c>
      <c r="U3965" s="84" t="str">
        <f t="shared" si="866"/>
        <v/>
      </c>
      <c r="W3965" s="108" t="str">
        <f>IF($N3965="", "", SUM($D$11:$D3965))</f>
        <v/>
      </c>
      <c r="X3965" s="111" t="str">
        <f t="shared" si="867"/>
        <v/>
      </c>
      <c r="Y3965" s="114" t="str">
        <f t="shared" si="871"/>
        <v/>
      </c>
      <c r="Z3965" s="111" t="str">
        <f>IF(X3965="", "", X3965-SUM($Z$11:$Z3964))</f>
        <v/>
      </c>
      <c r="AA3965" s="111" t="str">
        <f>IF($Y3965="", "", $Y3965-SUM($AA$11:$AA3964))</f>
        <v/>
      </c>
      <c r="AB3965" s="111" t="str">
        <f t="shared" si="872"/>
        <v/>
      </c>
      <c r="AC3965" s="121" t="str">
        <f t="shared" si="868"/>
        <v/>
      </c>
      <c r="AD3965" s="122" t="str">
        <f t="shared" si="869"/>
        <v/>
      </c>
      <c r="AE3965" s="123" t="str">
        <f t="shared" si="873"/>
        <v/>
      </c>
      <c r="AG3965" s="150" t="str">
        <f t="shared" si="870"/>
        <v/>
      </c>
    </row>
    <row r="3966" spans="1:33" x14ac:dyDescent="0.25">
      <c r="A3966" s="56"/>
      <c r="B3966" s="70"/>
      <c r="C3966" s="76"/>
      <c r="D3966" s="73"/>
      <c r="E3966" s="79"/>
      <c r="F3966" s="56"/>
      <c r="G3966" s="13" t="str">
        <f t="shared" si="861"/>
        <v/>
      </c>
      <c r="H3966" s="56"/>
      <c r="K3966" s="128"/>
      <c r="L3966" s="128"/>
      <c r="M3966" s="128"/>
      <c r="N3966" s="84" t="str">
        <f t="shared" si="862"/>
        <v/>
      </c>
      <c r="O3966" s="128"/>
      <c r="P3966" s="84" t="str">
        <f t="shared" si="863"/>
        <v/>
      </c>
      <c r="Q3966" s="84" t="str">
        <f t="shared" si="860"/>
        <v/>
      </c>
      <c r="R3966" s="84" t="str">
        <f t="shared" si="864"/>
        <v/>
      </c>
      <c r="S3966" s="84" t="str">
        <f t="shared" si="865"/>
        <v/>
      </c>
      <c r="U3966" s="84" t="str">
        <f t="shared" si="866"/>
        <v/>
      </c>
      <c r="W3966" s="108" t="str">
        <f>IF($N3966="", "", SUM($D$11:$D3966))</f>
        <v/>
      </c>
      <c r="X3966" s="111" t="str">
        <f t="shared" si="867"/>
        <v/>
      </c>
      <c r="Y3966" s="114" t="str">
        <f t="shared" si="871"/>
        <v/>
      </c>
      <c r="Z3966" s="111" t="str">
        <f>IF(X3966="", "", X3966-SUM($Z$11:$Z3965))</f>
        <v/>
      </c>
      <c r="AA3966" s="111" t="str">
        <f>IF($Y3966="", "", $Y3966-SUM($AA$11:$AA3965))</f>
        <v/>
      </c>
      <c r="AB3966" s="111" t="str">
        <f t="shared" si="872"/>
        <v/>
      </c>
      <c r="AC3966" s="121" t="str">
        <f t="shared" si="868"/>
        <v/>
      </c>
      <c r="AD3966" s="122" t="str">
        <f t="shared" si="869"/>
        <v/>
      </c>
      <c r="AE3966" s="123" t="str">
        <f t="shared" si="873"/>
        <v/>
      </c>
      <c r="AG3966" s="150" t="str">
        <f t="shared" si="870"/>
        <v/>
      </c>
    </row>
    <row r="3967" spans="1:33" x14ac:dyDescent="0.25">
      <c r="A3967" s="56"/>
      <c r="B3967" s="70"/>
      <c r="C3967" s="76"/>
      <c r="D3967" s="73"/>
      <c r="E3967" s="79"/>
      <c r="F3967" s="56"/>
      <c r="G3967" s="13" t="str">
        <f t="shared" si="861"/>
        <v/>
      </c>
      <c r="H3967" s="56"/>
      <c r="K3967" s="128"/>
      <c r="L3967" s="128"/>
      <c r="M3967" s="128"/>
      <c r="N3967" s="84" t="str">
        <f t="shared" si="862"/>
        <v/>
      </c>
      <c r="O3967" s="128"/>
      <c r="P3967" s="84" t="str">
        <f t="shared" si="863"/>
        <v/>
      </c>
      <c r="Q3967" s="84" t="str">
        <f t="shared" si="860"/>
        <v/>
      </c>
      <c r="R3967" s="84" t="str">
        <f t="shared" si="864"/>
        <v/>
      </c>
      <c r="S3967" s="84" t="str">
        <f t="shared" si="865"/>
        <v/>
      </c>
      <c r="U3967" s="84" t="str">
        <f t="shared" si="866"/>
        <v/>
      </c>
      <c r="W3967" s="108" t="str">
        <f>IF($N3967="", "", SUM($D$11:$D3967))</f>
        <v/>
      </c>
      <c r="X3967" s="111" t="str">
        <f t="shared" si="867"/>
        <v/>
      </c>
      <c r="Y3967" s="114" t="str">
        <f t="shared" si="871"/>
        <v/>
      </c>
      <c r="Z3967" s="111" t="str">
        <f>IF(X3967="", "", X3967-SUM($Z$11:$Z3966))</f>
        <v/>
      </c>
      <c r="AA3967" s="111" t="str">
        <f>IF($Y3967="", "", $Y3967-SUM($AA$11:$AA3966))</f>
        <v/>
      </c>
      <c r="AB3967" s="111" t="str">
        <f t="shared" si="872"/>
        <v/>
      </c>
      <c r="AC3967" s="121" t="str">
        <f t="shared" si="868"/>
        <v/>
      </c>
      <c r="AD3967" s="122" t="str">
        <f t="shared" si="869"/>
        <v/>
      </c>
      <c r="AE3967" s="123" t="str">
        <f t="shared" si="873"/>
        <v/>
      </c>
      <c r="AG3967" s="150" t="str">
        <f t="shared" si="870"/>
        <v/>
      </c>
    </row>
    <row r="3968" spans="1:33" x14ac:dyDescent="0.25">
      <c r="A3968" s="56"/>
      <c r="B3968" s="70"/>
      <c r="C3968" s="76"/>
      <c r="D3968" s="73"/>
      <c r="E3968" s="79"/>
      <c r="F3968" s="56"/>
      <c r="G3968" s="13" t="str">
        <f t="shared" si="861"/>
        <v/>
      </c>
      <c r="H3968" s="56"/>
      <c r="K3968" s="128"/>
      <c r="L3968" s="128"/>
      <c r="M3968" s="128"/>
      <c r="N3968" s="84" t="str">
        <f t="shared" si="862"/>
        <v/>
      </c>
      <c r="O3968" s="128"/>
      <c r="P3968" s="84" t="str">
        <f t="shared" si="863"/>
        <v/>
      </c>
      <c r="Q3968" s="84" t="str">
        <f t="shared" si="860"/>
        <v/>
      </c>
      <c r="R3968" s="84" t="str">
        <f t="shared" si="864"/>
        <v/>
      </c>
      <c r="S3968" s="84" t="str">
        <f t="shared" si="865"/>
        <v/>
      </c>
      <c r="U3968" s="84" t="str">
        <f t="shared" si="866"/>
        <v/>
      </c>
      <c r="W3968" s="108" t="str">
        <f>IF($N3968="", "", SUM($D$11:$D3968))</f>
        <v/>
      </c>
      <c r="X3968" s="111" t="str">
        <f t="shared" si="867"/>
        <v/>
      </c>
      <c r="Y3968" s="114" t="str">
        <f t="shared" si="871"/>
        <v/>
      </c>
      <c r="Z3968" s="111" t="str">
        <f>IF(X3968="", "", X3968-SUM($Z$11:$Z3967))</f>
        <v/>
      </c>
      <c r="AA3968" s="111" t="str">
        <f>IF($Y3968="", "", $Y3968-SUM($AA$11:$AA3967))</f>
        <v/>
      </c>
      <c r="AB3968" s="111" t="str">
        <f t="shared" si="872"/>
        <v/>
      </c>
      <c r="AC3968" s="121" t="str">
        <f t="shared" si="868"/>
        <v/>
      </c>
      <c r="AD3968" s="122" t="str">
        <f t="shared" si="869"/>
        <v/>
      </c>
      <c r="AE3968" s="123" t="str">
        <f t="shared" si="873"/>
        <v/>
      </c>
      <c r="AG3968" s="150" t="str">
        <f t="shared" si="870"/>
        <v/>
      </c>
    </row>
    <row r="3969" spans="1:33" x14ac:dyDescent="0.25">
      <c r="A3969" s="56"/>
      <c r="B3969" s="70"/>
      <c r="C3969" s="76"/>
      <c r="D3969" s="73"/>
      <c r="E3969" s="79"/>
      <c r="F3969" s="56"/>
      <c r="G3969" s="13" t="str">
        <f t="shared" si="861"/>
        <v/>
      </c>
      <c r="H3969" s="56"/>
      <c r="K3969" s="128"/>
      <c r="L3969" s="128"/>
      <c r="M3969" s="128"/>
      <c r="N3969" s="84" t="str">
        <f t="shared" si="862"/>
        <v/>
      </c>
      <c r="O3969" s="128"/>
      <c r="P3969" s="84" t="str">
        <f t="shared" si="863"/>
        <v/>
      </c>
      <c r="Q3969" s="84" t="str">
        <f t="shared" si="860"/>
        <v/>
      </c>
      <c r="R3969" s="84" t="str">
        <f t="shared" si="864"/>
        <v/>
      </c>
      <c r="S3969" s="84" t="str">
        <f t="shared" si="865"/>
        <v/>
      </c>
      <c r="U3969" s="84" t="str">
        <f t="shared" si="866"/>
        <v/>
      </c>
      <c r="W3969" s="108" t="str">
        <f>IF($N3969="", "", SUM($D$11:$D3969))</f>
        <v/>
      </c>
      <c r="X3969" s="111" t="str">
        <f t="shared" si="867"/>
        <v/>
      </c>
      <c r="Y3969" s="114" t="str">
        <f t="shared" si="871"/>
        <v/>
      </c>
      <c r="Z3969" s="111" t="str">
        <f>IF(X3969="", "", X3969-SUM($Z$11:$Z3968))</f>
        <v/>
      </c>
      <c r="AA3969" s="111" t="str">
        <f>IF($Y3969="", "", $Y3969-SUM($AA$11:$AA3968))</f>
        <v/>
      </c>
      <c r="AB3969" s="111" t="str">
        <f t="shared" si="872"/>
        <v/>
      </c>
      <c r="AC3969" s="121" t="str">
        <f t="shared" si="868"/>
        <v/>
      </c>
      <c r="AD3969" s="122" t="str">
        <f t="shared" si="869"/>
        <v/>
      </c>
      <c r="AE3969" s="123" t="str">
        <f t="shared" si="873"/>
        <v/>
      </c>
      <c r="AG3969" s="150" t="str">
        <f t="shared" si="870"/>
        <v/>
      </c>
    </row>
    <row r="3970" spans="1:33" x14ac:dyDescent="0.25">
      <c r="A3970" s="56"/>
      <c r="B3970" s="70"/>
      <c r="C3970" s="76"/>
      <c r="D3970" s="73"/>
      <c r="E3970" s="79"/>
      <c r="F3970" s="56"/>
      <c r="G3970" s="13" t="str">
        <f t="shared" si="861"/>
        <v/>
      </c>
      <c r="H3970" s="56"/>
      <c r="K3970" s="128"/>
      <c r="L3970" s="128"/>
      <c r="M3970" s="128"/>
      <c r="N3970" s="84" t="str">
        <f t="shared" si="862"/>
        <v/>
      </c>
      <c r="O3970" s="128"/>
      <c r="P3970" s="84" t="str">
        <f t="shared" si="863"/>
        <v/>
      </c>
      <c r="Q3970" s="84" t="str">
        <f t="shared" si="860"/>
        <v/>
      </c>
      <c r="R3970" s="84" t="str">
        <f t="shared" si="864"/>
        <v/>
      </c>
      <c r="S3970" s="84" t="str">
        <f t="shared" si="865"/>
        <v/>
      </c>
      <c r="U3970" s="84" t="str">
        <f t="shared" si="866"/>
        <v/>
      </c>
      <c r="W3970" s="108" t="str">
        <f>IF($N3970="", "", SUM($D$11:$D3970))</f>
        <v/>
      </c>
      <c r="X3970" s="111" t="str">
        <f t="shared" si="867"/>
        <v/>
      </c>
      <c r="Y3970" s="114" t="str">
        <f t="shared" si="871"/>
        <v/>
      </c>
      <c r="Z3970" s="111" t="str">
        <f>IF(X3970="", "", X3970-SUM($Z$11:$Z3969))</f>
        <v/>
      </c>
      <c r="AA3970" s="111" t="str">
        <f>IF($Y3970="", "", $Y3970-SUM($AA$11:$AA3969))</f>
        <v/>
      </c>
      <c r="AB3970" s="111" t="str">
        <f t="shared" si="872"/>
        <v/>
      </c>
      <c r="AC3970" s="121" t="str">
        <f t="shared" si="868"/>
        <v/>
      </c>
      <c r="AD3970" s="122" t="str">
        <f t="shared" si="869"/>
        <v/>
      </c>
      <c r="AE3970" s="123" t="str">
        <f t="shared" si="873"/>
        <v/>
      </c>
      <c r="AG3970" s="150" t="str">
        <f t="shared" si="870"/>
        <v/>
      </c>
    </row>
    <row r="3971" spans="1:33" x14ac:dyDescent="0.25">
      <c r="A3971" s="56"/>
      <c r="B3971" s="70"/>
      <c r="C3971" s="76"/>
      <c r="D3971" s="73"/>
      <c r="E3971" s="79"/>
      <c r="F3971" s="56"/>
      <c r="G3971" s="13" t="str">
        <f t="shared" si="861"/>
        <v/>
      </c>
      <c r="H3971" s="56"/>
      <c r="K3971" s="128"/>
      <c r="L3971" s="128"/>
      <c r="M3971" s="128"/>
      <c r="N3971" s="84" t="str">
        <f t="shared" si="862"/>
        <v/>
      </c>
      <c r="O3971" s="128"/>
      <c r="P3971" s="84" t="str">
        <f t="shared" si="863"/>
        <v/>
      </c>
      <c r="Q3971" s="84" t="str">
        <f t="shared" si="860"/>
        <v/>
      </c>
      <c r="R3971" s="84" t="str">
        <f t="shared" si="864"/>
        <v/>
      </c>
      <c r="S3971" s="84" t="str">
        <f t="shared" si="865"/>
        <v/>
      </c>
      <c r="U3971" s="84" t="str">
        <f t="shared" si="866"/>
        <v/>
      </c>
      <c r="W3971" s="108" t="str">
        <f>IF($N3971="", "", SUM($D$11:$D3971))</f>
        <v/>
      </c>
      <c r="X3971" s="111" t="str">
        <f t="shared" si="867"/>
        <v/>
      </c>
      <c r="Y3971" s="114" t="str">
        <f t="shared" si="871"/>
        <v/>
      </c>
      <c r="Z3971" s="111" t="str">
        <f>IF(X3971="", "", X3971-SUM($Z$11:$Z3970))</f>
        <v/>
      </c>
      <c r="AA3971" s="111" t="str">
        <f>IF($Y3971="", "", $Y3971-SUM($AA$11:$AA3970))</f>
        <v/>
      </c>
      <c r="AB3971" s="111" t="str">
        <f t="shared" si="872"/>
        <v/>
      </c>
      <c r="AC3971" s="121" t="str">
        <f t="shared" si="868"/>
        <v/>
      </c>
      <c r="AD3971" s="122" t="str">
        <f t="shared" si="869"/>
        <v/>
      </c>
      <c r="AE3971" s="123" t="str">
        <f t="shared" si="873"/>
        <v/>
      </c>
      <c r="AG3971" s="150" t="str">
        <f t="shared" si="870"/>
        <v/>
      </c>
    </row>
    <row r="3972" spans="1:33" x14ac:dyDescent="0.25">
      <c r="A3972" s="56"/>
      <c r="B3972" s="70"/>
      <c r="C3972" s="76"/>
      <c r="D3972" s="73"/>
      <c r="E3972" s="79"/>
      <c r="F3972" s="56"/>
      <c r="G3972" s="13" t="str">
        <f t="shared" si="861"/>
        <v/>
      </c>
      <c r="H3972" s="56"/>
      <c r="K3972" s="128"/>
      <c r="L3972" s="128"/>
      <c r="M3972" s="128"/>
      <c r="N3972" s="84" t="str">
        <f t="shared" si="862"/>
        <v/>
      </c>
      <c r="O3972" s="128"/>
      <c r="P3972" s="84" t="str">
        <f t="shared" si="863"/>
        <v/>
      </c>
      <c r="Q3972" s="84" t="str">
        <f t="shared" si="860"/>
        <v/>
      </c>
      <c r="R3972" s="84" t="str">
        <f t="shared" si="864"/>
        <v/>
      </c>
      <c r="S3972" s="84" t="str">
        <f t="shared" si="865"/>
        <v/>
      </c>
      <c r="U3972" s="84" t="str">
        <f t="shared" si="866"/>
        <v/>
      </c>
      <c r="W3972" s="108" t="str">
        <f>IF($N3972="", "", SUM($D$11:$D3972))</f>
        <v/>
      </c>
      <c r="X3972" s="111" t="str">
        <f t="shared" si="867"/>
        <v/>
      </c>
      <c r="Y3972" s="114" t="str">
        <f t="shared" si="871"/>
        <v/>
      </c>
      <c r="Z3972" s="111" t="str">
        <f>IF(X3972="", "", X3972-SUM($Z$11:$Z3971))</f>
        <v/>
      </c>
      <c r="AA3972" s="111" t="str">
        <f>IF($Y3972="", "", $Y3972-SUM($AA$11:$AA3971))</f>
        <v/>
      </c>
      <c r="AB3972" s="111" t="str">
        <f t="shared" si="872"/>
        <v/>
      </c>
      <c r="AC3972" s="121" t="str">
        <f t="shared" si="868"/>
        <v/>
      </c>
      <c r="AD3972" s="122" t="str">
        <f t="shared" si="869"/>
        <v/>
      </c>
      <c r="AE3972" s="123" t="str">
        <f t="shared" si="873"/>
        <v/>
      </c>
      <c r="AG3972" s="150" t="str">
        <f t="shared" si="870"/>
        <v/>
      </c>
    </row>
    <row r="3973" spans="1:33" x14ac:dyDescent="0.25">
      <c r="A3973" s="56"/>
      <c r="B3973" s="70"/>
      <c r="C3973" s="76"/>
      <c r="D3973" s="73"/>
      <c r="E3973" s="79"/>
      <c r="F3973" s="56"/>
      <c r="G3973" s="13" t="str">
        <f t="shared" si="861"/>
        <v/>
      </c>
      <c r="H3973" s="56"/>
      <c r="K3973" s="128"/>
      <c r="L3973" s="128"/>
      <c r="M3973" s="128"/>
      <c r="N3973" s="84" t="str">
        <f t="shared" si="862"/>
        <v/>
      </c>
      <c r="O3973" s="128"/>
      <c r="P3973" s="84" t="str">
        <f t="shared" si="863"/>
        <v/>
      </c>
      <c r="Q3973" s="84" t="str">
        <f t="shared" si="860"/>
        <v/>
      </c>
      <c r="R3973" s="84" t="str">
        <f t="shared" si="864"/>
        <v/>
      </c>
      <c r="S3973" s="84" t="str">
        <f t="shared" si="865"/>
        <v/>
      </c>
      <c r="U3973" s="84" t="str">
        <f t="shared" si="866"/>
        <v/>
      </c>
      <c r="W3973" s="108" t="str">
        <f>IF($N3973="", "", SUM($D$11:$D3973))</f>
        <v/>
      </c>
      <c r="X3973" s="111" t="str">
        <f t="shared" si="867"/>
        <v/>
      </c>
      <c r="Y3973" s="114" t="str">
        <f t="shared" si="871"/>
        <v/>
      </c>
      <c r="Z3973" s="111" t="str">
        <f>IF(X3973="", "", X3973-SUM($Z$11:$Z3972))</f>
        <v/>
      </c>
      <c r="AA3973" s="111" t="str">
        <f>IF($Y3973="", "", $Y3973-SUM($AA$11:$AA3972))</f>
        <v/>
      </c>
      <c r="AB3973" s="111" t="str">
        <f t="shared" si="872"/>
        <v/>
      </c>
      <c r="AC3973" s="121" t="str">
        <f t="shared" si="868"/>
        <v/>
      </c>
      <c r="AD3973" s="122" t="str">
        <f t="shared" si="869"/>
        <v/>
      </c>
      <c r="AE3973" s="123" t="str">
        <f t="shared" si="873"/>
        <v/>
      </c>
      <c r="AG3973" s="150" t="str">
        <f t="shared" si="870"/>
        <v/>
      </c>
    </row>
    <row r="3974" spans="1:33" x14ac:dyDescent="0.25">
      <c r="A3974" s="56"/>
      <c r="B3974" s="70"/>
      <c r="C3974" s="76"/>
      <c r="D3974" s="73"/>
      <c r="E3974" s="79"/>
      <c r="F3974" s="56"/>
      <c r="G3974" s="13" t="str">
        <f t="shared" si="861"/>
        <v/>
      </c>
      <c r="H3974" s="56"/>
      <c r="K3974" s="128"/>
      <c r="L3974" s="128"/>
      <c r="M3974" s="128"/>
      <c r="N3974" s="84" t="str">
        <f t="shared" si="862"/>
        <v/>
      </c>
      <c r="O3974" s="128"/>
      <c r="P3974" s="84" t="str">
        <f t="shared" si="863"/>
        <v/>
      </c>
      <c r="Q3974" s="84" t="str">
        <f t="shared" si="860"/>
        <v/>
      </c>
      <c r="R3974" s="84" t="str">
        <f t="shared" si="864"/>
        <v/>
      </c>
      <c r="S3974" s="84" t="str">
        <f t="shared" si="865"/>
        <v/>
      </c>
      <c r="U3974" s="84" t="str">
        <f t="shared" si="866"/>
        <v/>
      </c>
      <c r="W3974" s="108" t="str">
        <f>IF($N3974="", "", SUM($D$11:$D3974))</f>
        <v/>
      </c>
      <c r="X3974" s="111" t="str">
        <f t="shared" si="867"/>
        <v/>
      </c>
      <c r="Y3974" s="114" t="str">
        <f t="shared" si="871"/>
        <v/>
      </c>
      <c r="Z3974" s="111" t="str">
        <f>IF(X3974="", "", X3974-SUM($Z$11:$Z3973))</f>
        <v/>
      </c>
      <c r="AA3974" s="111" t="str">
        <f>IF($Y3974="", "", $Y3974-SUM($AA$11:$AA3973))</f>
        <v/>
      </c>
      <c r="AB3974" s="111" t="str">
        <f t="shared" si="872"/>
        <v/>
      </c>
      <c r="AC3974" s="121" t="str">
        <f t="shared" si="868"/>
        <v/>
      </c>
      <c r="AD3974" s="122" t="str">
        <f t="shared" si="869"/>
        <v/>
      </c>
      <c r="AE3974" s="123" t="str">
        <f t="shared" si="873"/>
        <v/>
      </c>
      <c r="AG3974" s="150" t="str">
        <f t="shared" si="870"/>
        <v/>
      </c>
    </row>
    <row r="3975" spans="1:33" x14ac:dyDescent="0.25">
      <c r="A3975" s="56"/>
      <c r="B3975" s="70"/>
      <c r="C3975" s="76"/>
      <c r="D3975" s="73"/>
      <c r="E3975" s="79"/>
      <c r="F3975" s="56"/>
      <c r="G3975" s="13" t="str">
        <f t="shared" si="861"/>
        <v/>
      </c>
      <c r="H3975" s="56"/>
      <c r="K3975" s="128"/>
      <c r="L3975" s="128"/>
      <c r="M3975" s="128"/>
      <c r="N3975" s="84" t="str">
        <f t="shared" si="862"/>
        <v/>
      </c>
      <c r="O3975" s="128"/>
      <c r="P3975" s="84" t="str">
        <f t="shared" si="863"/>
        <v/>
      </c>
      <c r="Q3975" s="84" t="str">
        <f t="shared" si="860"/>
        <v/>
      </c>
      <c r="R3975" s="84" t="str">
        <f t="shared" si="864"/>
        <v/>
      </c>
      <c r="S3975" s="84" t="str">
        <f t="shared" si="865"/>
        <v/>
      </c>
      <c r="U3975" s="84" t="str">
        <f t="shared" si="866"/>
        <v/>
      </c>
      <c r="W3975" s="108" t="str">
        <f>IF($N3975="", "", SUM($D$11:$D3975))</f>
        <v/>
      </c>
      <c r="X3975" s="111" t="str">
        <f t="shared" si="867"/>
        <v/>
      </c>
      <c r="Y3975" s="114" t="str">
        <f t="shared" si="871"/>
        <v/>
      </c>
      <c r="Z3975" s="111" t="str">
        <f>IF(X3975="", "", X3975-SUM($Z$11:$Z3974))</f>
        <v/>
      </c>
      <c r="AA3975" s="111" t="str">
        <f>IF($Y3975="", "", $Y3975-SUM($AA$11:$AA3974))</f>
        <v/>
      </c>
      <c r="AB3975" s="111" t="str">
        <f t="shared" si="872"/>
        <v/>
      </c>
      <c r="AC3975" s="121" t="str">
        <f t="shared" si="868"/>
        <v/>
      </c>
      <c r="AD3975" s="122" t="str">
        <f t="shared" si="869"/>
        <v/>
      </c>
      <c r="AE3975" s="123" t="str">
        <f t="shared" si="873"/>
        <v/>
      </c>
      <c r="AG3975" s="150" t="str">
        <f t="shared" si="870"/>
        <v/>
      </c>
    </row>
    <row r="3976" spans="1:33" x14ac:dyDescent="0.25">
      <c r="A3976" s="56"/>
      <c r="B3976" s="70"/>
      <c r="C3976" s="76"/>
      <c r="D3976" s="73"/>
      <c r="E3976" s="79"/>
      <c r="F3976" s="56"/>
      <c r="G3976" s="13" t="str">
        <f t="shared" si="861"/>
        <v/>
      </c>
      <c r="H3976" s="56"/>
      <c r="K3976" s="128"/>
      <c r="L3976" s="128"/>
      <c r="M3976" s="128"/>
      <c r="N3976" s="84" t="str">
        <f t="shared" si="862"/>
        <v/>
      </c>
      <c r="O3976" s="128"/>
      <c r="P3976" s="84" t="str">
        <f t="shared" si="863"/>
        <v/>
      </c>
      <c r="Q3976" s="84" t="str">
        <f t="shared" si="860"/>
        <v/>
      </c>
      <c r="R3976" s="84" t="str">
        <f t="shared" si="864"/>
        <v/>
      </c>
      <c r="S3976" s="84" t="str">
        <f t="shared" si="865"/>
        <v/>
      </c>
      <c r="U3976" s="84" t="str">
        <f t="shared" si="866"/>
        <v/>
      </c>
      <c r="W3976" s="108" t="str">
        <f>IF($N3976="", "", SUM($D$11:$D3976))</f>
        <v/>
      </c>
      <c r="X3976" s="111" t="str">
        <f t="shared" si="867"/>
        <v/>
      </c>
      <c r="Y3976" s="114" t="str">
        <f t="shared" si="871"/>
        <v/>
      </c>
      <c r="Z3976" s="111" t="str">
        <f>IF(X3976="", "", X3976-SUM($Z$11:$Z3975))</f>
        <v/>
      </c>
      <c r="AA3976" s="111" t="str">
        <f>IF($Y3976="", "", $Y3976-SUM($AA$11:$AA3975))</f>
        <v/>
      </c>
      <c r="AB3976" s="111" t="str">
        <f t="shared" si="872"/>
        <v/>
      </c>
      <c r="AC3976" s="121" t="str">
        <f t="shared" si="868"/>
        <v/>
      </c>
      <c r="AD3976" s="122" t="str">
        <f t="shared" si="869"/>
        <v/>
      </c>
      <c r="AE3976" s="123" t="str">
        <f t="shared" si="873"/>
        <v/>
      </c>
      <c r="AG3976" s="150" t="str">
        <f t="shared" si="870"/>
        <v/>
      </c>
    </row>
    <row r="3977" spans="1:33" x14ac:dyDescent="0.25">
      <c r="A3977" s="56"/>
      <c r="B3977" s="70"/>
      <c r="C3977" s="76"/>
      <c r="D3977" s="73"/>
      <c r="E3977" s="79"/>
      <c r="F3977" s="56"/>
      <c r="G3977" s="13" t="str">
        <f t="shared" si="861"/>
        <v/>
      </c>
      <c r="H3977" s="56"/>
      <c r="K3977" s="128"/>
      <c r="L3977" s="128"/>
      <c r="M3977" s="128"/>
      <c r="N3977" s="84" t="str">
        <f t="shared" si="862"/>
        <v/>
      </c>
      <c r="O3977" s="128"/>
      <c r="P3977" s="84" t="str">
        <f t="shared" si="863"/>
        <v/>
      </c>
      <c r="Q3977" s="84" t="str">
        <f t="shared" si="860"/>
        <v/>
      </c>
      <c r="R3977" s="84" t="str">
        <f t="shared" si="864"/>
        <v/>
      </c>
      <c r="S3977" s="84" t="str">
        <f t="shared" si="865"/>
        <v/>
      </c>
      <c r="U3977" s="84" t="str">
        <f t="shared" si="866"/>
        <v/>
      </c>
      <c r="W3977" s="108" t="str">
        <f>IF($N3977="", "", SUM($D$11:$D3977))</f>
        <v/>
      </c>
      <c r="X3977" s="111" t="str">
        <f t="shared" si="867"/>
        <v/>
      </c>
      <c r="Y3977" s="114" t="str">
        <f t="shared" si="871"/>
        <v/>
      </c>
      <c r="Z3977" s="111" t="str">
        <f>IF(X3977="", "", X3977-SUM($Z$11:$Z3976))</f>
        <v/>
      </c>
      <c r="AA3977" s="111" t="str">
        <f>IF($Y3977="", "", $Y3977-SUM($AA$11:$AA3976))</f>
        <v/>
      </c>
      <c r="AB3977" s="111" t="str">
        <f t="shared" si="872"/>
        <v/>
      </c>
      <c r="AC3977" s="121" t="str">
        <f t="shared" si="868"/>
        <v/>
      </c>
      <c r="AD3977" s="122" t="str">
        <f t="shared" si="869"/>
        <v/>
      </c>
      <c r="AE3977" s="123" t="str">
        <f t="shared" si="873"/>
        <v/>
      </c>
      <c r="AG3977" s="150" t="str">
        <f t="shared" si="870"/>
        <v/>
      </c>
    </row>
    <row r="3978" spans="1:33" x14ac:dyDescent="0.25">
      <c r="A3978" s="56"/>
      <c r="B3978" s="70"/>
      <c r="C3978" s="76"/>
      <c r="D3978" s="73"/>
      <c r="E3978" s="79"/>
      <c r="F3978" s="56"/>
      <c r="G3978" s="13" t="str">
        <f t="shared" si="861"/>
        <v/>
      </c>
      <c r="H3978" s="56"/>
      <c r="K3978" s="128"/>
      <c r="L3978" s="128"/>
      <c r="M3978" s="128"/>
      <c r="N3978" s="84" t="str">
        <f t="shared" si="862"/>
        <v/>
      </c>
      <c r="O3978" s="128"/>
      <c r="P3978" s="84" t="str">
        <f t="shared" si="863"/>
        <v/>
      </c>
      <c r="Q3978" s="84" t="str">
        <f t="shared" si="860"/>
        <v/>
      </c>
      <c r="R3978" s="84" t="str">
        <f t="shared" si="864"/>
        <v/>
      </c>
      <c r="S3978" s="84" t="str">
        <f t="shared" si="865"/>
        <v/>
      </c>
      <c r="U3978" s="84" t="str">
        <f t="shared" si="866"/>
        <v/>
      </c>
      <c r="W3978" s="108" t="str">
        <f>IF($N3978="", "", SUM($D$11:$D3978))</f>
        <v/>
      </c>
      <c r="X3978" s="111" t="str">
        <f t="shared" si="867"/>
        <v/>
      </c>
      <c r="Y3978" s="114" t="str">
        <f t="shared" si="871"/>
        <v/>
      </c>
      <c r="Z3978" s="111" t="str">
        <f>IF(X3978="", "", X3978-SUM($Z$11:$Z3977))</f>
        <v/>
      </c>
      <c r="AA3978" s="111" t="str">
        <f>IF($Y3978="", "", $Y3978-SUM($AA$11:$AA3977))</f>
        <v/>
      </c>
      <c r="AB3978" s="111" t="str">
        <f t="shared" si="872"/>
        <v/>
      </c>
      <c r="AC3978" s="121" t="str">
        <f t="shared" si="868"/>
        <v/>
      </c>
      <c r="AD3978" s="122" t="str">
        <f t="shared" si="869"/>
        <v/>
      </c>
      <c r="AE3978" s="123" t="str">
        <f t="shared" si="873"/>
        <v/>
      </c>
      <c r="AG3978" s="150" t="str">
        <f t="shared" si="870"/>
        <v/>
      </c>
    </row>
    <row r="3979" spans="1:33" x14ac:dyDescent="0.25">
      <c r="A3979" s="56"/>
      <c r="B3979" s="70"/>
      <c r="C3979" s="76"/>
      <c r="D3979" s="73"/>
      <c r="E3979" s="79"/>
      <c r="F3979" s="56"/>
      <c r="G3979" s="13" t="str">
        <f t="shared" si="861"/>
        <v/>
      </c>
      <c r="H3979" s="56"/>
      <c r="K3979" s="128"/>
      <c r="L3979" s="128"/>
      <c r="M3979" s="128"/>
      <c r="N3979" s="84" t="str">
        <f t="shared" si="862"/>
        <v/>
      </c>
      <c r="O3979" s="128"/>
      <c r="P3979" s="84" t="str">
        <f t="shared" si="863"/>
        <v/>
      </c>
      <c r="Q3979" s="84" t="str">
        <f t="shared" ref="Q3979:Q4042" si="874">IF($N3979="", "", IF(AND(Q$5="X", C3979=""), $N$6, IF(AND(NOT(C3979=""), COUNTIF(L$11:L$17, C3979)=0), $N$7, "")))</f>
        <v/>
      </c>
      <c r="R3979" s="84" t="str">
        <f t="shared" si="864"/>
        <v/>
      </c>
      <c r="S3979" s="84" t="str">
        <f t="shared" si="865"/>
        <v/>
      </c>
      <c r="U3979" s="84" t="str">
        <f t="shared" si="866"/>
        <v/>
      </c>
      <c r="W3979" s="108" t="str">
        <f>IF($N3979="", "", SUM($D$11:$D3979))</f>
        <v/>
      </c>
      <c r="X3979" s="111" t="str">
        <f t="shared" si="867"/>
        <v/>
      </c>
      <c r="Y3979" s="114" t="str">
        <f t="shared" si="871"/>
        <v/>
      </c>
      <c r="Z3979" s="111" t="str">
        <f>IF(X3979="", "", X3979-SUM($Z$11:$Z3978))</f>
        <v/>
      </c>
      <c r="AA3979" s="111" t="str">
        <f>IF($Y3979="", "", $Y3979-SUM($AA$11:$AA3978))</f>
        <v/>
      </c>
      <c r="AB3979" s="111" t="str">
        <f t="shared" si="872"/>
        <v/>
      </c>
      <c r="AC3979" s="121" t="str">
        <f t="shared" si="868"/>
        <v/>
      </c>
      <c r="AD3979" s="122" t="str">
        <f t="shared" si="869"/>
        <v/>
      </c>
      <c r="AE3979" s="123" t="str">
        <f t="shared" si="873"/>
        <v/>
      </c>
      <c r="AG3979" s="150" t="str">
        <f t="shared" si="870"/>
        <v/>
      </c>
    </row>
    <row r="3980" spans="1:33" x14ac:dyDescent="0.25">
      <c r="A3980" s="56"/>
      <c r="B3980" s="70"/>
      <c r="C3980" s="76"/>
      <c r="D3980" s="73"/>
      <c r="E3980" s="79"/>
      <c r="F3980" s="56"/>
      <c r="G3980" s="13" t="str">
        <f t="shared" ref="G3980:G4043" si="875">IF($B3980="", "", TEXT($B3980, "mmm"))</f>
        <v/>
      </c>
      <c r="H3980" s="56"/>
      <c r="K3980" s="128"/>
      <c r="L3980" s="128"/>
      <c r="M3980" s="128"/>
      <c r="N3980" s="84" t="str">
        <f t="shared" ref="N3980:N4043" si="876">IF(COUNTIF($B3980:$E3980, "")=4, "", "X")</f>
        <v/>
      </c>
      <c r="O3980" s="128"/>
      <c r="P3980" s="84" t="str">
        <f t="shared" ref="P3980:P4043" si="877">IF($N3980="", "", IF(AND(P$5="X", B3980=""), $N$6, IFERROR(IF(AND(NOT(B3980=""), OR(ISNUMBER(B3980)=FALSE, B3980&lt;$L$2, B3980&gt;$L$3)), $N$7, ""), $N$7)))</f>
        <v/>
      </c>
      <c r="Q3980" s="84" t="str">
        <f t="shared" si="874"/>
        <v/>
      </c>
      <c r="R3980" s="84" t="str">
        <f t="shared" ref="R3980:R4043" si="878">IF($N3980="", "", IF(AND(R$5="X", D3980=""), $N$6, IF(AND(NOT(D3980=""), ISNUMBER(D3980)=FALSE), $N$7, "")))</f>
        <v/>
      </c>
      <c r="S3980" s="84" t="str">
        <f t="shared" ref="S3980:S4043" si="879">IF($N3980="", "", IF(AND(S$5="X", E3980=""), $N$6, ""))</f>
        <v/>
      </c>
      <c r="U3980" s="84" t="str">
        <f t="shared" ref="U3980:U4043" si="880">IF($B3980="", "", TEXT($B3980, "mmm yyyy"))</f>
        <v/>
      </c>
      <c r="W3980" s="108" t="str">
        <f>IF($N3980="", "", SUM($D$11:$D3980))</f>
        <v/>
      </c>
      <c r="X3980" s="111" t="str">
        <f t="shared" ref="X3980:X4043" si="881">IF(W3980="", "", IF(W3980&lt;=$X$4, W3980, $X$4))</f>
        <v/>
      </c>
      <c r="Y3980" s="114" t="str">
        <f t="shared" si="871"/>
        <v/>
      </c>
      <c r="Z3980" s="111" t="str">
        <f>IF(X3980="", "", X3980-SUM($Z$11:$Z3979))</f>
        <v/>
      </c>
      <c r="AA3980" s="111" t="str">
        <f>IF($Y3980="", "", $Y3980-SUM($AA$11:$AA3979))</f>
        <v/>
      </c>
      <c r="AB3980" s="111" t="str">
        <f t="shared" si="872"/>
        <v/>
      </c>
      <c r="AC3980" s="121" t="str">
        <f t="shared" ref="AC3980:AC4043" si="882">IF($N3980="", "", $Z3980*$AC$4)</f>
        <v/>
      </c>
      <c r="AD3980" s="122" t="str">
        <f t="shared" ref="AD3980:AD4043" si="883">IF($N3980="", "", $AA3980*$AC$5)</f>
        <v/>
      </c>
      <c r="AE3980" s="123" t="str">
        <f t="shared" si="873"/>
        <v/>
      </c>
      <c r="AG3980" s="150" t="str">
        <f t="shared" ref="AG3980:AG4043" si="884">IF(OR($U3980="", $C3980=""), "", CONCATENATE($C3980, " - ", $U3980))</f>
        <v/>
      </c>
    </row>
    <row r="3981" spans="1:33" x14ac:dyDescent="0.25">
      <c r="A3981" s="56"/>
      <c r="B3981" s="70"/>
      <c r="C3981" s="76"/>
      <c r="D3981" s="73"/>
      <c r="E3981" s="79"/>
      <c r="F3981" s="56"/>
      <c r="G3981" s="13" t="str">
        <f t="shared" si="875"/>
        <v/>
      </c>
      <c r="H3981" s="56"/>
      <c r="K3981" s="128"/>
      <c r="L3981" s="128"/>
      <c r="M3981" s="128"/>
      <c r="N3981" s="84" t="str">
        <f t="shared" si="876"/>
        <v/>
      </c>
      <c r="O3981" s="128"/>
      <c r="P3981" s="84" t="str">
        <f t="shared" si="877"/>
        <v/>
      </c>
      <c r="Q3981" s="84" t="str">
        <f t="shared" si="874"/>
        <v/>
      </c>
      <c r="R3981" s="84" t="str">
        <f t="shared" si="878"/>
        <v/>
      </c>
      <c r="S3981" s="84" t="str">
        <f t="shared" si="879"/>
        <v/>
      </c>
      <c r="U3981" s="84" t="str">
        <f t="shared" si="880"/>
        <v/>
      </c>
      <c r="W3981" s="108" t="str">
        <f>IF($N3981="", "", SUM($D$11:$D3981))</f>
        <v/>
      </c>
      <c r="X3981" s="111" t="str">
        <f t="shared" si="881"/>
        <v/>
      </c>
      <c r="Y3981" s="114" t="str">
        <f t="shared" si="871"/>
        <v/>
      </c>
      <c r="Z3981" s="111" t="str">
        <f>IF(X3981="", "", X3981-SUM($Z$11:$Z3980))</f>
        <v/>
      </c>
      <c r="AA3981" s="111" t="str">
        <f>IF($Y3981="", "", $Y3981-SUM($AA$11:$AA3980))</f>
        <v/>
      </c>
      <c r="AB3981" s="111" t="str">
        <f t="shared" si="872"/>
        <v/>
      </c>
      <c r="AC3981" s="121" t="str">
        <f t="shared" si="882"/>
        <v/>
      </c>
      <c r="AD3981" s="122" t="str">
        <f t="shared" si="883"/>
        <v/>
      </c>
      <c r="AE3981" s="123" t="str">
        <f t="shared" si="873"/>
        <v/>
      </c>
      <c r="AG3981" s="150" t="str">
        <f t="shared" si="884"/>
        <v/>
      </c>
    </row>
    <row r="3982" spans="1:33" x14ac:dyDescent="0.25">
      <c r="A3982" s="56"/>
      <c r="B3982" s="70"/>
      <c r="C3982" s="76"/>
      <c r="D3982" s="73"/>
      <c r="E3982" s="79"/>
      <c r="F3982" s="56"/>
      <c r="G3982" s="13" t="str">
        <f t="shared" si="875"/>
        <v/>
      </c>
      <c r="H3982" s="56"/>
      <c r="K3982" s="128"/>
      <c r="L3982" s="128"/>
      <c r="M3982" s="128"/>
      <c r="N3982" s="84" t="str">
        <f t="shared" si="876"/>
        <v/>
      </c>
      <c r="O3982" s="128"/>
      <c r="P3982" s="84" t="str">
        <f t="shared" si="877"/>
        <v/>
      </c>
      <c r="Q3982" s="84" t="str">
        <f t="shared" si="874"/>
        <v/>
      </c>
      <c r="R3982" s="84" t="str">
        <f t="shared" si="878"/>
        <v/>
      </c>
      <c r="S3982" s="84" t="str">
        <f t="shared" si="879"/>
        <v/>
      </c>
      <c r="U3982" s="84" t="str">
        <f t="shared" si="880"/>
        <v/>
      </c>
      <c r="W3982" s="108" t="str">
        <f>IF($N3982="", "", SUM($D$11:$D3982))</f>
        <v/>
      </c>
      <c r="X3982" s="111" t="str">
        <f t="shared" si="881"/>
        <v/>
      </c>
      <c r="Y3982" s="114" t="str">
        <f t="shared" ref="Y3982:Y4045" si="885">IF(W3982="", "", IF(W3982&lt;=$X$4, 0, W3982-$X$4))</f>
        <v/>
      </c>
      <c r="Z3982" s="111" t="str">
        <f>IF(X3982="", "", X3982-SUM($Z$11:$Z3981))</f>
        <v/>
      </c>
      <c r="AA3982" s="111" t="str">
        <f>IF($Y3982="", "", $Y3982-SUM($AA$11:$AA3981))</f>
        <v/>
      </c>
      <c r="AB3982" s="111" t="str">
        <f t="shared" ref="AB3982:AB4045" si="886">IF($N3982="", "", SUM(Z3982:AA3982))</f>
        <v/>
      </c>
      <c r="AC3982" s="121" t="str">
        <f t="shared" si="882"/>
        <v/>
      </c>
      <c r="AD3982" s="122" t="str">
        <f t="shared" si="883"/>
        <v/>
      </c>
      <c r="AE3982" s="123" t="str">
        <f t="shared" ref="AE3982:AE4045" si="887">IF($N3982="", "", SUM(AC3982:AD3982))</f>
        <v/>
      </c>
      <c r="AG3982" s="150" t="str">
        <f t="shared" si="884"/>
        <v/>
      </c>
    </row>
    <row r="3983" spans="1:33" x14ac:dyDescent="0.25">
      <c r="A3983" s="56"/>
      <c r="B3983" s="70"/>
      <c r="C3983" s="76"/>
      <c r="D3983" s="73"/>
      <c r="E3983" s="79"/>
      <c r="F3983" s="56"/>
      <c r="G3983" s="13" t="str">
        <f t="shared" si="875"/>
        <v/>
      </c>
      <c r="H3983" s="56"/>
      <c r="K3983" s="128"/>
      <c r="L3983" s="128"/>
      <c r="M3983" s="128"/>
      <c r="N3983" s="84" t="str">
        <f t="shared" si="876"/>
        <v/>
      </c>
      <c r="O3983" s="128"/>
      <c r="P3983" s="84" t="str">
        <f t="shared" si="877"/>
        <v/>
      </c>
      <c r="Q3983" s="84" t="str">
        <f t="shared" si="874"/>
        <v/>
      </c>
      <c r="R3983" s="84" t="str">
        <f t="shared" si="878"/>
        <v/>
      </c>
      <c r="S3983" s="84" t="str">
        <f t="shared" si="879"/>
        <v/>
      </c>
      <c r="U3983" s="84" t="str">
        <f t="shared" si="880"/>
        <v/>
      </c>
      <c r="W3983" s="108" t="str">
        <f>IF($N3983="", "", SUM($D$11:$D3983))</f>
        <v/>
      </c>
      <c r="X3983" s="111" t="str">
        <f t="shared" si="881"/>
        <v/>
      </c>
      <c r="Y3983" s="114" t="str">
        <f t="shared" si="885"/>
        <v/>
      </c>
      <c r="Z3983" s="111" t="str">
        <f>IF(X3983="", "", X3983-SUM($Z$11:$Z3982))</f>
        <v/>
      </c>
      <c r="AA3983" s="111" t="str">
        <f>IF($Y3983="", "", $Y3983-SUM($AA$11:$AA3982))</f>
        <v/>
      </c>
      <c r="AB3983" s="111" t="str">
        <f t="shared" si="886"/>
        <v/>
      </c>
      <c r="AC3983" s="121" t="str">
        <f t="shared" si="882"/>
        <v/>
      </c>
      <c r="AD3983" s="122" t="str">
        <f t="shared" si="883"/>
        <v/>
      </c>
      <c r="AE3983" s="123" t="str">
        <f t="shared" si="887"/>
        <v/>
      </c>
      <c r="AG3983" s="150" t="str">
        <f t="shared" si="884"/>
        <v/>
      </c>
    </row>
    <row r="3984" spans="1:33" x14ac:dyDescent="0.25">
      <c r="A3984" s="56"/>
      <c r="B3984" s="70"/>
      <c r="C3984" s="76"/>
      <c r="D3984" s="73"/>
      <c r="E3984" s="79"/>
      <c r="F3984" s="56"/>
      <c r="G3984" s="13" t="str">
        <f t="shared" si="875"/>
        <v/>
      </c>
      <c r="H3984" s="56"/>
      <c r="K3984" s="128"/>
      <c r="L3984" s="128"/>
      <c r="M3984" s="128"/>
      <c r="N3984" s="84" t="str">
        <f t="shared" si="876"/>
        <v/>
      </c>
      <c r="O3984" s="128"/>
      <c r="P3984" s="84" t="str">
        <f t="shared" si="877"/>
        <v/>
      </c>
      <c r="Q3984" s="84" t="str">
        <f t="shared" si="874"/>
        <v/>
      </c>
      <c r="R3984" s="84" t="str">
        <f t="shared" si="878"/>
        <v/>
      </c>
      <c r="S3984" s="84" t="str">
        <f t="shared" si="879"/>
        <v/>
      </c>
      <c r="U3984" s="84" t="str">
        <f t="shared" si="880"/>
        <v/>
      </c>
      <c r="W3984" s="108" t="str">
        <f>IF($N3984="", "", SUM($D$11:$D3984))</f>
        <v/>
      </c>
      <c r="X3984" s="111" t="str">
        <f t="shared" si="881"/>
        <v/>
      </c>
      <c r="Y3984" s="114" t="str">
        <f t="shared" si="885"/>
        <v/>
      </c>
      <c r="Z3984" s="111" t="str">
        <f>IF(X3984="", "", X3984-SUM($Z$11:$Z3983))</f>
        <v/>
      </c>
      <c r="AA3984" s="111" t="str">
        <f>IF($Y3984="", "", $Y3984-SUM($AA$11:$AA3983))</f>
        <v/>
      </c>
      <c r="AB3984" s="111" t="str">
        <f t="shared" si="886"/>
        <v/>
      </c>
      <c r="AC3984" s="121" t="str">
        <f t="shared" si="882"/>
        <v/>
      </c>
      <c r="AD3984" s="122" t="str">
        <f t="shared" si="883"/>
        <v/>
      </c>
      <c r="AE3984" s="123" t="str">
        <f t="shared" si="887"/>
        <v/>
      </c>
      <c r="AG3984" s="150" t="str">
        <f t="shared" si="884"/>
        <v/>
      </c>
    </row>
    <row r="3985" spans="1:33" x14ac:dyDescent="0.25">
      <c r="A3985" s="56"/>
      <c r="B3985" s="70"/>
      <c r="C3985" s="76"/>
      <c r="D3985" s="73"/>
      <c r="E3985" s="79"/>
      <c r="F3985" s="56"/>
      <c r="G3985" s="13" t="str">
        <f t="shared" si="875"/>
        <v/>
      </c>
      <c r="H3985" s="56"/>
      <c r="K3985" s="128"/>
      <c r="L3985" s="128"/>
      <c r="M3985" s="128"/>
      <c r="N3985" s="84" t="str">
        <f t="shared" si="876"/>
        <v/>
      </c>
      <c r="O3985" s="128"/>
      <c r="P3985" s="84" t="str">
        <f t="shared" si="877"/>
        <v/>
      </c>
      <c r="Q3985" s="84" t="str">
        <f t="shared" si="874"/>
        <v/>
      </c>
      <c r="R3985" s="84" t="str">
        <f t="shared" si="878"/>
        <v/>
      </c>
      <c r="S3985" s="84" t="str">
        <f t="shared" si="879"/>
        <v/>
      </c>
      <c r="U3985" s="84" t="str">
        <f t="shared" si="880"/>
        <v/>
      </c>
      <c r="W3985" s="108" t="str">
        <f>IF($N3985="", "", SUM($D$11:$D3985))</f>
        <v/>
      </c>
      <c r="X3985" s="111" t="str">
        <f t="shared" si="881"/>
        <v/>
      </c>
      <c r="Y3985" s="114" t="str">
        <f t="shared" si="885"/>
        <v/>
      </c>
      <c r="Z3985" s="111" t="str">
        <f>IF(X3985="", "", X3985-SUM($Z$11:$Z3984))</f>
        <v/>
      </c>
      <c r="AA3985" s="111" t="str">
        <f>IF($Y3985="", "", $Y3985-SUM($AA$11:$AA3984))</f>
        <v/>
      </c>
      <c r="AB3985" s="111" t="str">
        <f t="shared" si="886"/>
        <v/>
      </c>
      <c r="AC3985" s="121" t="str">
        <f t="shared" si="882"/>
        <v/>
      </c>
      <c r="AD3985" s="122" t="str">
        <f t="shared" si="883"/>
        <v/>
      </c>
      <c r="AE3985" s="123" t="str">
        <f t="shared" si="887"/>
        <v/>
      </c>
      <c r="AG3985" s="150" t="str">
        <f t="shared" si="884"/>
        <v/>
      </c>
    </row>
    <row r="3986" spans="1:33" x14ac:dyDescent="0.25">
      <c r="A3986" s="56"/>
      <c r="B3986" s="70"/>
      <c r="C3986" s="76"/>
      <c r="D3986" s="73"/>
      <c r="E3986" s="79"/>
      <c r="F3986" s="56"/>
      <c r="G3986" s="13" t="str">
        <f t="shared" si="875"/>
        <v/>
      </c>
      <c r="H3986" s="56"/>
      <c r="K3986" s="128"/>
      <c r="L3986" s="128"/>
      <c r="M3986" s="128"/>
      <c r="N3986" s="84" t="str">
        <f t="shared" si="876"/>
        <v/>
      </c>
      <c r="O3986" s="128"/>
      <c r="P3986" s="84" t="str">
        <f t="shared" si="877"/>
        <v/>
      </c>
      <c r="Q3986" s="84" t="str">
        <f t="shared" si="874"/>
        <v/>
      </c>
      <c r="R3986" s="84" t="str">
        <f t="shared" si="878"/>
        <v/>
      </c>
      <c r="S3986" s="84" t="str">
        <f t="shared" si="879"/>
        <v/>
      </c>
      <c r="U3986" s="84" t="str">
        <f t="shared" si="880"/>
        <v/>
      </c>
      <c r="W3986" s="108" t="str">
        <f>IF($N3986="", "", SUM($D$11:$D3986))</f>
        <v/>
      </c>
      <c r="X3986" s="111" t="str">
        <f t="shared" si="881"/>
        <v/>
      </c>
      <c r="Y3986" s="114" t="str">
        <f t="shared" si="885"/>
        <v/>
      </c>
      <c r="Z3986" s="111" t="str">
        <f>IF(X3986="", "", X3986-SUM($Z$11:$Z3985))</f>
        <v/>
      </c>
      <c r="AA3986" s="111" t="str">
        <f>IF($Y3986="", "", $Y3986-SUM($AA$11:$AA3985))</f>
        <v/>
      </c>
      <c r="AB3986" s="111" t="str">
        <f t="shared" si="886"/>
        <v/>
      </c>
      <c r="AC3986" s="121" t="str">
        <f t="shared" si="882"/>
        <v/>
      </c>
      <c r="AD3986" s="122" t="str">
        <f t="shared" si="883"/>
        <v/>
      </c>
      <c r="AE3986" s="123" t="str">
        <f t="shared" si="887"/>
        <v/>
      </c>
      <c r="AG3986" s="150" t="str">
        <f t="shared" si="884"/>
        <v/>
      </c>
    </row>
    <row r="3987" spans="1:33" x14ac:dyDescent="0.25">
      <c r="A3987" s="56"/>
      <c r="B3987" s="70"/>
      <c r="C3987" s="76"/>
      <c r="D3987" s="73"/>
      <c r="E3987" s="79"/>
      <c r="F3987" s="56"/>
      <c r="G3987" s="13" t="str">
        <f t="shared" si="875"/>
        <v/>
      </c>
      <c r="H3987" s="56"/>
      <c r="K3987" s="128"/>
      <c r="L3987" s="128"/>
      <c r="M3987" s="128"/>
      <c r="N3987" s="84" t="str">
        <f t="shared" si="876"/>
        <v/>
      </c>
      <c r="O3987" s="128"/>
      <c r="P3987" s="84" t="str">
        <f t="shared" si="877"/>
        <v/>
      </c>
      <c r="Q3987" s="84" t="str">
        <f t="shared" si="874"/>
        <v/>
      </c>
      <c r="R3987" s="84" t="str">
        <f t="shared" si="878"/>
        <v/>
      </c>
      <c r="S3987" s="84" t="str">
        <f t="shared" si="879"/>
        <v/>
      </c>
      <c r="U3987" s="84" t="str">
        <f t="shared" si="880"/>
        <v/>
      </c>
      <c r="W3987" s="108" t="str">
        <f>IF($N3987="", "", SUM($D$11:$D3987))</f>
        <v/>
      </c>
      <c r="X3987" s="111" t="str">
        <f t="shared" si="881"/>
        <v/>
      </c>
      <c r="Y3987" s="114" t="str">
        <f t="shared" si="885"/>
        <v/>
      </c>
      <c r="Z3987" s="111" t="str">
        <f>IF(X3987="", "", X3987-SUM($Z$11:$Z3986))</f>
        <v/>
      </c>
      <c r="AA3987" s="111" t="str">
        <f>IF($Y3987="", "", $Y3987-SUM($AA$11:$AA3986))</f>
        <v/>
      </c>
      <c r="AB3987" s="111" t="str">
        <f t="shared" si="886"/>
        <v/>
      </c>
      <c r="AC3987" s="121" t="str">
        <f t="shared" si="882"/>
        <v/>
      </c>
      <c r="AD3987" s="122" t="str">
        <f t="shared" si="883"/>
        <v/>
      </c>
      <c r="AE3987" s="123" t="str">
        <f t="shared" si="887"/>
        <v/>
      </c>
      <c r="AG3987" s="150" t="str">
        <f t="shared" si="884"/>
        <v/>
      </c>
    </row>
    <row r="3988" spans="1:33" x14ac:dyDescent="0.25">
      <c r="A3988" s="56"/>
      <c r="B3988" s="70"/>
      <c r="C3988" s="76"/>
      <c r="D3988" s="73"/>
      <c r="E3988" s="79"/>
      <c r="F3988" s="56"/>
      <c r="G3988" s="13" t="str">
        <f t="shared" si="875"/>
        <v/>
      </c>
      <c r="H3988" s="56"/>
      <c r="K3988" s="128"/>
      <c r="L3988" s="128"/>
      <c r="M3988" s="128"/>
      <c r="N3988" s="84" t="str">
        <f t="shared" si="876"/>
        <v/>
      </c>
      <c r="O3988" s="128"/>
      <c r="P3988" s="84" t="str">
        <f t="shared" si="877"/>
        <v/>
      </c>
      <c r="Q3988" s="84" t="str">
        <f t="shared" si="874"/>
        <v/>
      </c>
      <c r="R3988" s="84" t="str">
        <f t="shared" si="878"/>
        <v/>
      </c>
      <c r="S3988" s="84" t="str">
        <f t="shared" si="879"/>
        <v/>
      </c>
      <c r="U3988" s="84" t="str">
        <f t="shared" si="880"/>
        <v/>
      </c>
      <c r="W3988" s="108" t="str">
        <f>IF($N3988="", "", SUM($D$11:$D3988))</f>
        <v/>
      </c>
      <c r="X3988" s="111" t="str">
        <f t="shared" si="881"/>
        <v/>
      </c>
      <c r="Y3988" s="114" t="str">
        <f t="shared" si="885"/>
        <v/>
      </c>
      <c r="Z3988" s="111" t="str">
        <f>IF(X3988="", "", X3988-SUM($Z$11:$Z3987))</f>
        <v/>
      </c>
      <c r="AA3988" s="111" t="str">
        <f>IF($Y3988="", "", $Y3988-SUM($AA$11:$AA3987))</f>
        <v/>
      </c>
      <c r="AB3988" s="111" t="str">
        <f t="shared" si="886"/>
        <v/>
      </c>
      <c r="AC3988" s="121" t="str">
        <f t="shared" si="882"/>
        <v/>
      </c>
      <c r="AD3988" s="122" t="str">
        <f t="shared" si="883"/>
        <v/>
      </c>
      <c r="AE3988" s="123" t="str">
        <f t="shared" si="887"/>
        <v/>
      </c>
      <c r="AG3988" s="150" t="str">
        <f t="shared" si="884"/>
        <v/>
      </c>
    </row>
    <row r="3989" spans="1:33" x14ac:dyDescent="0.25">
      <c r="A3989" s="56"/>
      <c r="B3989" s="70"/>
      <c r="C3989" s="76"/>
      <c r="D3989" s="73"/>
      <c r="E3989" s="79"/>
      <c r="F3989" s="56"/>
      <c r="G3989" s="13" t="str">
        <f t="shared" si="875"/>
        <v/>
      </c>
      <c r="H3989" s="56"/>
      <c r="K3989" s="128"/>
      <c r="L3989" s="128"/>
      <c r="M3989" s="128"/>
      <c r="N3989" s="84" t="str">
        <f t="shared" si="876"/>
        <v/>
      </c>
      <c r="O3989" s="128"/>
      <c r="P3989" s="84" t="str">
        <f t="shared" si="877"/>
        <v/>
      </c>
      <c r="Q3989" s="84" t="str">
        <f t="shared" si="874"/>
        <v/>
      </c>
      <c r="R3989" s="84" t="str">
        <f t="shared" si="878"/>
        <v/>
      </c>
      <c r="S3989" s="84" t="str">
        <f t="shared" si="879"/>
        <v/>
      </c>
      <c r="U3989" s="84" t="str">
        <f t="shared" si="880"/>
        <v/>
      </c>
      <c r="W3989" s="108" t="str">
        <f>IF($N3989="", "", SUM($D$11:$D3989))</f>
        <v/>
      </c>
      <c r="X3989" s="111" t="str">
        <f t="shared" si="881"/>
        <v/>
      </c>
      <c r="Y3989" s="114" t="str">
        <f t="shared" si="885"/>
        <v/>
      </c>
      <c r="Z3989" s="111" t="str">
        <f>IF(X3989="", "", X3989-SUM($Z$11:$Z3988))</f>
        <v/>
      </c>
      <c r="AA3989" s="111" t="str">
        <f>IF($Y3989="", "", $Y3989-SUM($AA$11:$AA3988))</f>
        <v/>
      </c>
      <c r="AB3989" s="111" t="str">
        <f t="shared" si="886"/>
        <v/>
      </c>
      <c r="AC3989" s="121" t="str">
        <f t="shared" si="882"/>
        <v/>
      </c>
      <c r="AD3989" s="122" t="str">
        <f t="shared" si="883"/>
        <v/>
      </c>
      <c r="AE3989" s="123" t="str">
        <f t="shared" si="887"/>
        <v/>
      </c>
      <c r="AG3989" s="150" t="str">
        <f t="shared" si="884"/>
        <v/>
      </c>
    </row>
    <row r="3990" spans="1:33" x14ac:dyDescent="0.25">
      <c r="A3990" s="56"/>
      <c r="B3990" s="70"/>
      <c r="C3990" s="76"/>
      <c r="D3990" s="73"/>
      <c r="E3990" s="79"/>
      <c r="F3990" s="56"/>
      <c r="G3990" s="13" t="str">
        <f t="shared" si="875"/>
        <v/>
      </c>
      <c r="H3990" s="56"/>
      <c r="K3990" s="128"/>
      <c r="L3990" s="128"/>
      <c r="M3990" s="128"/>
      <c r="N3990" s="84" t="str">
        <f t="shared" si="876"/>
        <v/>
      </c>
      <c r="O3990" s="128"/>
      <c r="P3990" s="84" t="str">
        <f t="shared" si="877"/>
        <v/>
      </c>
      <c r="Q3990" s="84" t="str">
        <f t="shared" si="874"/>
        <v/>
      </c>
      <c r="R3990" s="84" t="str">
        <f t="shared" si="878"/>
        <v/>
      </c>
      <c r="S3990" s="84" t="str">
        <f t="shared" si="879"/>
        <v/>
      </c>
      <c r="U3990" s="84" t="str">
        <f t="shared" si="880"/>
        <v/>
      </c>
      <c r="W3990" s="108" t="str">
        <f>IF($N3990="", "", SUM($D$11:$D3990))</f>
        <v/>
      </c>
      <c r="X3990" s="111" t="str">
        <f t="shared" si="881"/>
        <v/>
      </c>
      <c r="Y3990" s="114" t="str">
        <f t="shared" si="885"/>
        <v/>
      </c>
      <c r="Z3990" s="111" t="str">
        <f>IF(X3990="", "", X3990-SUM($Z$11:$Z3989))</f>
        <v/>
      </c>
      <c r="AA3990" s="111" t="str">
        <f>IF($Y3990="", "", $Y3990-SUM($AA$11:$AA3989))</f>
        <v/>
      </c>
      <c r="AB3990" s="111" t="str">
        <f t="shared" si="886"/>
        <v/>
      </c>
      <c r="AC3990" s="121" t="str">
        <f t="shared" si="882"/>
        <v/>
      </c>
      <c r="AD3990" s="122" t="str">
        <f t="shared" si="883"/>
        <v/>
      </c>
      <c r="AE3990" s="123" t="str">
        <f t="shared" si="887"/>
        <v/>
      </c>
      <c r="AG3990" s="150" t="str">
        <f t="shared" si="884"/>
        <v/>
      </c>
    </row>
    <row r="3991" spans="1:33" x14ac:dyDescent="0.25">
      <c r="A3991" s="56"/>
      <c r="B3991" s="70"/>
      <c r="C3991" s="76"/>
      <c r="D3991" s="73"/>
      <c r="E3991" s="79"/>
      <c r="F3991" s="56"/>
      <c r="G3991" s="13" t="str">
        <f t="shared" si="875"/>
        <v/>
      </c>
      <c r="H3991" s="56"/>
      <c r="K3991" s="128"/>
      <c r="L3991" s="128"/>
      <c r="M3991" s="128"/>
      <c r="N3991" s="84" t="str">
        <f t="shared" si="876"/>
        <v/>
      </c>
      <c r="O3991" s="128"/>
      <c r="P3991" s="84" t="str">
        <f t="shared" si="877"/>
        <v/>
      </c>
      <c r="Q3991" s="84" t="str">
        <f t="shared" si="874"/>
        <v/>
      </c>
      <c r="R3991" s="84" t="str">
        <f t="shared" si="878"/>
        <v/>
      </c>
      <c r="S3991" s="84" t="str">
        <f t="shared" si="879"/>
        <v/>
      </c>
      <c r="U3991" s="84" t="str">
        <f t="shared" si="880"/>
        <v/>
      </c>
      <c r="W3991" s="108" t="str">
        <f>IF($N3991="", "", SUM($D$11:$D3991))</f>
        <v/>
      </c>
      <c r="X3991" s="111" t="str">
        <f t="shared" si="881"/>
        <v/>
      </c>
      <c r="Y3991" s="114" t="str">
        <f t="shared" si="885"/>
        <v/>
      </c>
      <c r="Z3991" s="111" t="str">
        <f>IF(X3991="", "", X3991-SUM($Z$11:$Z3990))</f>
        <v/>
      </c>
      <c r="AA3991" s="111" t="str">
        <f>IF($Y3991="", "", $Y3991-SUM($AA$11:$AA3990))</f>
        <v/>
      </c>
      <c r="AB3991" s="111" t="str">
        <f t="shared" si="886"/>
        <v/>
      </c>
      <c r="AC3991" s="121" t="str">
        <f t="shared" si="882"/>
        <v/>
      </c>
      <c r="AD3991" s="122" t="str">
        <f t="shared" si="883"/>
        <v/>
      </c>
      <c r="AE3991" s="123" t="str">
        <f t="shared" si="887"/>
        <v/>
      </c>
      <c r="AG3991" s="150" t="str">
        <f t="shared" si="884"/>
        <v/>
      </c>
    </row>
    <row r="3992" spans="1:33" x14ac:dyDescent="0.25">
      <c r="A3992" s="56"/>
      <c r="B3992" s="70"/>
      <c r="C3992" s="76"/>
      <c r="D3992" s="73"/>
      <c r="E3992" s="79"/>
      <c r="F3992" s="56"/>
      <c r="G3992" s="13" t="str">
        <f t="shared" si="875"/>
        <v/>
      </c>
      <c r="H3992" s="56"/>
      <c r="K3992" s="128"/>
      <c r="L3992" s="128"/>
      <c r="M3992" s="128"/>
      <c r="N3992" s="84" t="str">
        <f t="shared" si="876"/>
        <v/>
      </c>
      <c r="O3992" s="128"/>
      <c r="P3992" s="84" t="str">
        <f t="shared" si="877"/>
        <v/>
      </c>
      <c r="Q3992" s="84" t="str">
        <f t="shared" si="874"/>
        <v/>
      </c>
      <c r="R3992" s="84" t="str">
        <f t="shared" si="878"/>
        <v/>
      </c>
      <c r="S3992" s="84" t="str">
        <f t="shared" si="879"/>
        <v/>
      </c>
      <c r="U3992" s="84" t="str">
        <f t="shared" si="880"/>
        <v/>
      </c>
      <c r="W3992" s="108" t="str">
        <f>IF($N3992="", "", SUM($D$11:$D3992))</f>
        <v/>
      </c>
      <c r="X3992" s="111" t="str">
        <f t="shared" si="881"/>
        <v/>
      </c>
      <c r="Y3992" s="114" t="str">
        <f t="shared" si="885"/>
        <v/>
      </c>
      <c r="Z3992" s="111" t="str">
        <f>IF(X3992="", "", X3992-SUM($Z$11:$Z3991))</f>
        <v/>
      </c>
      <c r="AA3992" s="111" t="str">
        <f>IF($Y3992="", "", $Y3992-SUM($AA$11:$AA3991))</f>
        <v/>
      </c>
      <c r="AB3992" s="111" t="str">
        <f t="shared" si="886"/>
        <v/>
      </c>
      <c r="AC3992" s="121" t="str">
        <f t="shared" si="882"/>
        <v/>
      </c>
      <c r="AD3992" s="122" t="str">
        <f t="shared" si="883"/>
        <v/>
      </c>
      <c r="AE3992" s="123" t="str">
        <f t="shared" si="887"/>
        <v/>
      </c>
      <c r="AG3992" s="150" t="str">
        <f t="shared" si="884"/>
        <v/>
      </c>
    </row>
    <row r="3993" spans="1:33" x14ac:dyDescent="0.25">
      <c r="A3993" s="56"/>
      <c r="B3993" s="70"/>
      <c r="C3993" s="76"/>
      <c r="D3993" s="73"/>
      <c r="E3993" s="79"/>
      <c r="F3993" s="56"/>
      <c r="G3993" s="13" t="str">
        <f t="shared" si="875"/>
        <v/>
      </c>
      <c r="H3993" s="56"/>
      <c r="K3993" s="128"/>
      <c r="L3993" s="128"/>
      <c r="M3993" s="128"/>
      <c r="N3993" s="84" t="str">
        <f t="shared" si="876"/>
        <v/>
      </c>
      <c r="O3993" s="128"/>
      <c r="P3993" s="84" t="str">
        <f t="shared" si="877"/>
        <v/>
      </c>
      <c r="Q3993" s="84" t="str">
        <f t="shared" si="874"/>
        <v/>
      </c>
      <c r="R3993" s="84" t="str">
        <f t="shared" si="878"/>
        <v/>
      </c>
      <c r="S3993" s="84" t="str">
        <f t="shared" si="879"/>
        <v/>
      </c>
      <c r="U3993" s="84" t="str">
        <f t="shared" si="880"/>
        <v/>
      </c>
      <c r="W3993" s="108" t="str">
        <f>IF($N3993="", "", SUM($D$11:$D3993))</f>
        <v/>
      </c>
      <c r="X3993" s="111" t="str">
        <f t="shared" si="881"/>
        <v/>
      </c>
      <c r="Y3993" s="114" t="str">
        <f t="shared" si="885"/>
        <v/>
      </c>
      <c r="Z3993" s="111" t="str">
        <f>IF(X3993="", "", X3993-SUM($Z$11:$Z3992))</f>
        <v/>
      </c>
      <c r="AA3993" s="111" t="str">
        <f>IF($Y3993="", "", $Y3993-SUM($AA$11:$AA3992))</f>
        <v/>
      </c>
      <c r="AB3993" s="111" t="str">
        <f t="shared" si="886"/>
        <v/>
      </c>
      <c r="AC3993" s="121" t="str">
        <f t="shared" si="882"/>
        <v/>
      </c>
      <c r="AD3993" s="122" t="str">
        <f t="shared" si="883"/>
        <v/>
      </c>
      <c r="AE3993" s="123" t="str">
        <f t="shared" si="887"/>
        <v/>
      </c>
      <c r="AG3993" s="150" t="str">
        <f t="shared" si="884"/>
        <v/>
      </c>
    </row>
    <row r="3994" spans="1:33" x14ac:dyDescent="0.25">
      <c r="A3994" s="56"/>
      <c r="B3994" s="70"/>
      <c r="C3994" s="76"/>
      <c r="D3994" s="73"/>
      <c r="E3994" s="79"/>
      <c r="F3994" s="56"/>
      <c r="G3994" s="13" t="str">
        <f t="shared" si="875"/>
        <v/>
      </c>
      <c r="H3994" s="56"/>
      <c r="K3994" s="128"/>
      <c r="L3994" s="128"/>
      <c r="M3994" s="128"/>
      <c r="N3994" s="84" t="str">
        <f t="shared" si="876"/>
        <v/>
      </c>
      <c r="O3994" s="128"/>
      <c r="P3994" s="84" t="str">
        <f t="shared" si="877"/>
        <v/>
      </c>
      <c r="Q3994" s="84" t="str">
        <f t="shared" si="874"/>
        <v/>
      </c>
      <c r="R3994" s="84" t="str">
        <f t="shared" si="878"/>
        <v/>
      </c>
      <c r="S3994" s="84" t="str">
        <f t="shared" si="879"/>
        <v/>
      </c>
      <c r="U3994" s="84" t="str">
        <f t="shared" si="880"/>
        <v/>
      </c>
      <c r="W3994" s="108" t="str">
        <f>IF($N3994="", "", SUM($D$11:$D3994))</f>
        <v/>
      </c>
      <c r="X3994" s="111" t="str">
        <f t="shared" si="881"/>
        <v/>
      </c>
      <c r="Y3994" s="114" t="str">
        <f t="shared" si="885"/>
        <v/>
      </c>
      <c r="Z3994" s="111" t="str">
        <f>IF(X3994="", "", X3994-SUM($Z$11:$Z3993))</f>
        <v/>
      </c>
      <c r="AA3994" s="111" t="str">
        <f>IF($Y3994="", "", $Y3994-SUM($AA$11:$AA3993))</f>
        <v/>
      </c>
      <c r="AB3994" s="111" t="str">
        <f t="shared" si="886"/>
        <v/>
      </c>
      <c r="AC3994" s="121" t="str">
        <f t="shared" si="882"/>
        <v/>
      </c>
      <c r="AD3994" s="122" t="str">
        <f t="shared" si="883"/>
        <v/>
      </c>
      <c r="AE3994" s="123" t="str">
        <f t="shared" si="887"/>
        <v/>
      </c>
      <c r="AG3994" s="150" t="str">
        <f t="shared" si="884"/>
        <v/>
      </c>
    </row>
    <row r="3995" spans="1:33" x14ac:dyDescent="0.25">
      <c r="A3995" s="56"/>
      <c r="B3995" s="70"/>
      <c r="C3995" s="76"/>
      <c r="D3995" s="73"/>
      <c r="E3995" s="79"/>
      <c r="F3995" s="56"/>
      <c r="G3995" s="13" t="str">
        <f t="shared" si="875"/>
        <v/>
      </c>
      <c r="H3995" s="56"/>
      <c r="K3995" s="128"/>
      <c r="L3995" s="128"/>
      <c r="M3995" s="128"/>
      <c r="N3995" s="84" t="str">
        <f t="shared" si="876"/>
        <v/>
      </c>
      <c r="O3995" s="128"/>
      <c r="P3995" s="84" t="str">
        <f t="shared" si="877"/>
        <v/>
      </c>
      <c r="Q3995" s="84" t="str">
        <f t="shared" si="874"/>
        <v/>
      </c>
      <c r="R3995" s="84" t="str">
        <f t="shared" si="878"/>
        <v/>
      </c>
      <c r="S3995" s="84" t="str">
        <f t="shared" si="879"/>
        <v/>
      </c>
      <c r="U3995" s="84" t="str">
        <f t="shared" si="880"/>
        <v/>
      </c>
      <c r="W3995" s="108" t="str">
        <f>IF($N3995="", "", SUM($D$11:$D3995))</f>
        <v/>
      </c>
      <c r="X3995" s="111" t="str">
        <f t="shared" si="881"/>
        <v/>
      </c>
      <c r="Y3995" s="114" t="str">
        <f t="shared" si="885"/>
        <v/>
      </c>
      <c r="Z3995" s="111" t="str">
        <f>IF(X3995="", "", X3995-SUM($Z$11:$Z3994))</f>
        <v/>
      </c>
      <c r="AA3995" s="111" t="str">
        <f>IF($Y3995="", "", $Y3995-SUM($AA$11:$AA3994))</f>
        <v/>
      </c>
      <c r="AB3995" s="111" t="str">
        <f t="shared" si="886"/>
        <v/>
      </c>
      <c r="AC3995" s="121" t="str">
        <f t="shared" si="882"/>
        <v/>
      </c>
      <c r="AD3995" s="122" t="str">
        <f t="shared" si="883"/>
        <v/>
      </c>
      <c r="AE3995" s="123" t="str">
        <f t="shared" si="887"/>
        <v/>
      </c>
      <c r="AG3995" s="150" t="str">
        <f t="shared" si="884"/>
        <v/>
      </c>
    </row>
    <row r="3996" spans="1:33" x14ac:dyDescent="0.25">
      <c r="A3996" s="56"/>
      <c r="B3996" s="70"/>
      <c r="C3996" s="76"/>
      <c r="D3996" s="73"/>
      <c r="E3996" s="79"/>
      <c r="F3996" s="56"/>
      <c r="G3996" s="13" t="str">
        <f t="shared" si="875"/>
        <v/>
      </c>
      <c r="H3996" s="56"/>
      <c r="K3996" s="128"/>
      <c r="L3996" s="128"/>
      <c r="M3996" s="128"/>
      <c r="N3996" s="84" t="str">
        <f t="shared" si="876"/>
        <v/>
      </c>
      <c r="O3996" s="128"/>
      <c r="P3996" s="84" t="str">
        <f t="shared" si="877"/>
        <v/>
      </c>
      <c r="Q3996" s="84" t="str">
        <f t="shared" si="874"/>
        <v/>
      </c>
      <c r="R3996" s="84" t="str">
        <f t="shared" si="878"/>
        <v/>
      </c>
      <c r="S3996" s="84" t="str">
        <f t="shared" si="879"/>
        <v/>
      </c>
      <c r="U3996" s="84" t="str">
        <f t="shared" si="880"/>
        <v/>
      </c>
      <c r="W3996" s="108" t="str">
        <f>IF($N3996="", "", SUM($D$11:$D3996))</f>
        <v/>
      </c>
      <c r="X3996" s="111" t="str">
        <f t="shared" si="881"/>
        <v/>
      </c>
      <c r="Y3996" s="114" t="str">
        <f t="shared" si="885"/>
        <v/>
      </c>
      <c r="Z3996" s="111" t="str">
        <f>IF(X3996="", "", X3996-SUM($Z$11:$Z3995))</f>
        <v/>
      </c>
      <c r="AA3996" s="111" t="str">
        <f>IF($Y3996="", "", $Y3996-SUM($AA$11:$AA3995))</f>
        <v/>
      </c>
      <c r="AB3996" s="111" t="str">
        <f t="shared" si="886"/>
        <v/>
      </c>
      <c r="AC3996" s="121" t="str">
        <f t="shared" si="882"/>
        <v/>
      </c>
      <c r="AD3996" s="122" t="str">
        <f t="shared" si="883"/>
        <v/>
      </c>
      <c r="AE3996" s="123" t="str">
        <f t="shared" si="887"/>
        <v/>
      </c>
      <c r="AG3996" s="150" t="str">
        <f t="shared" si="884"/>
        <v/>
      </c>
    </row>
    <row r="3997" spans="1:33" x14ac:dyDescent="0.25">
      <c r="A3997" s="56"/>
      <c r="B3997" s="70"/>
      <c r="C3997" s="76"/>
      <c r="D3997" s="73"/>
      <c r="E3997" s="79"/>
      <c r="F3997" s="56"/>
      <c r="G3997" s="13" t="str">
        <f t="shared" si="875"/>
        <v/>
      </c>
      <c r="H3997" s="56"/>
      <c r="K3997" s="128"/>
      <c r="L3997" s="128"/>
      <c r="M3997" s="128"/>
      <c r="N3997" s="84" t="str">
        <f t="shared" si="876"/>
        <v/>
      </c>
      <c r="O3997" s="128"/>
      <c r="P3997" s="84" t="str">
        <f t="shared" si="877"/>
        <v/>
      </c>
      <c r="Q3997" s="84" t="str">
        <f t="shared" si="874"/>
        <v/>
      </c>
      <c r="R3997" s="84" t="str">
        <f t="shared" si="878"/>
        <v/>
      </c>
      <c r="S3997" s="84" t="str">
        <f t="shared" si="879"/>
        <v/>
      </c>
      <c r="U3997" s="84" t="str">
        <f t="shared" si="880"/>
        <v/>
      </c>
      <c r="W3997" s="108" t="str">
        <f>IF($N3997="", "", SUM($D$11:$D3997))</f>
        <v/>
      </c>
      <c r="X3997" s="111" t="str">
        <f t="shared" si="881"/>
        <v/>
      </c>
      <c r="Y3997" s="114" t="str">
        <f t="shared" si="885"/>
        <v/>
      </c>
      <c r="Z3997" s="111" t="str">
        <f>IF(X3997="", "", X3997-SUM($Z$11:$Z3996))</f>
        <v/>
      </c>
      <c r="AA3997" s="111" t="str">
        <f>IF($Y3997="", "", $Y3997-SUM($AA$11:$AA3996))</f>
        <v/>
      </c>
      <c r="AB3997" s="111" t="str">
        <f t="shared" si="886"/>
        <v/>
      </c>
      <c r="AC3997" s="121" t="str">
        <f t="shared" si="882"/>
        <v/>
      </c>
      <c r="AD3997" s="122" t="str">
        <f t="shared" si="883"/>
        <v/>
      </c>
      <c r="AE3997" s="123" t="str">
        <f t="shared" si="887"/>
        <v/>
      </c>
      <c r="AG3997" s="150" t="str">
        <f t="shared" si="884"/>
        <v/>
      </c>
    </row>
    <row r="3998" spans="1:33" x14ac:dyDescent="0.25">
      <c r="A3998" s="56"/>
      <c r="B3998" s="70"/>
      <c r="C3998" s="76"/>
      <c r="D3998" s="73"/>
      <c r="E3998" s="79"/>
      <c r="F3998" s="56"/>
      <c r="G3998" s="13" t="str">
        <f t="shared" si="875"/>
        <v/>
      </c>
      <c r="H3998" s="56"/>
      <c r="K3998" s="128"/>
      <c r="L3998" s="128"/>
      <c r="M3998" s="128"/>
      <c r="N3998" s="84" t="str">
        <f t="shared" si="876"/>
        <v/>
      </c>
      <c r="O3998" s="128"/>
      <c r="P3998" s="84" t="str">
        <f t="shared" si="877"/>
        <v/>
      </c>
      <c r="Q3998" s="84" t="str">
        <f t="shared" si="874"/>
        <v/>
      </c>
      <c r="R3998" s="84" t="str">
        <f t="shared" si="878"/>
        <v/>
      </c>
      <c r="S3998" s="84" t="str">
        <f t="shared" si="879"/>
        <v/>
      </c>
      <c r="U3998" s="84" t="str">
        <f t="shared" si="880"/>
        <v/>
      </c>
      <c r="W3998" s="108" t="str">
        <f>IF($N3998="", "", SUM($D$11:$D3998))</f>
        <v/>
      </c>
      <c r="X3998" s="111" t="str">
        <f t="shared" si="881"/>
        <v/>
      </c>
      <c r="Y3998" s="114" t="str">
        <f t="shared" si="885"/>
        <v/>
      </c>
      <c r="Z3998" s="111" t="str">
        <f>IF(X3998="", "", X3998-SUM($Z$11:$Z3997))</f>
        <v/>
      </c>
      <c r="AA3998" s="111" t="str">
        <f>IF($Y3998="", "", $Y3998-SUM($AA$11:$AA3997))</f>
        <v/>
      </c>
      <c r="AB3998" s="111" t="str">
        <f t="shared" si="886"/>
        <v/>
      </c>
      <c r="AC3998" s="121" t="str">
        <f t="shared" si="882"/>
        <v/>
      </c>
      <c r="AD3998" s="122" t="str">
        <f t="shared" si="883"/>
        <v/>
      </c>
      <c r="AE3998" s="123" t="str">
        <f t="shared" si="887"/>
        <v/>
      </c>
      <c r="AG3998" s="150" t="str">
        <f t="shared" si="884"/>
        <v/>
      </c>
    </row>
    <row r="3999" spans="1:33" x14ac:dyDescent="0.25">
      <c r="A3999" s="56"/>
      <c r="B3999" s="70"/>
      <c r="C3999" s="76"/>
      <c r="D3999" s="73"/>
      <c r="E3999" s="79"/>
      <c r="F3999" s="56"/>
      <c r="G3999" s="13" t="str">
        <f t="shared" si="875"/>
        <v/>
      </c>
      <c r="H3999" s="56"/>
      <c r="K3999" s="128"/>
      <c r="L3999" s="128"/>
      <c r="M3999" s="128"/>
      <c r="N3999" s="84" t="str">
        <f t="shared" si="876"/>
        <v/>
      </c>
      <c r="O3999" s="128"/>
      <c r="P3999" s="84" t="str">
        <f t="shared" si="877"/>
        <v/>
      </c>
      <c r="Q3999" s="84" t="str">
        <f t="shared" si="874"/>
        <v/>
      </c>
      <c r="R3999" s="84" t="str">
        <f t="shared" si="878"/>
        <v/>
      </c>
      <c r="S3999" s="84" t="str">
        <f t="shared" si="879"/>
        <v/>
      </c>
      <c r="U3999" s="84" t="str">
        <f t="shared" si="880"/>
        <v/>
      </c>
      <c r="W3999" s="108" t="str">
        <f>IF($N3999="", "", SUM($D$11:$D3999))</f>
        <v/>
      </c>
      <c r="X3999" s="111" t="str">
        <f t="shared" si="881"/>
        <v/>
      </c>
      <c r="Y3999" s="114" t="str">
        <f t="shared" si="885"/>
        <v/>
      </c>
      <c r="Z3999" s="111" t="str">
        <f>IF(X3999="", "", X3999-SUM($Z$11:$Z3998))</f>
        <v/>
      </c>
      <c r="AA3999" s="111" t="str">
        <f>IF($Y3999="", "", $Y3999-SUM($AA$11:$AA3998))</f>
        <v/>
      </c>
      <c r="AB3999" s="111" t="str">
        <f t="shared" si="886"/>
        <v/>
      </c>
      <c r="AC3999" s="121" t="str">
        <f t="shared" si="882"/>
        <v/>
      </c>
      <c r="AD3999" s="122" t="str">
        <f t="shared" si="883"/>
        <v/>
      </c>
      <c r="AE3999" s="123" t="str">
        <f t="shared" si="887"/>
        <v/>
      </c>
      <c r="AG3999" s="150" t="str">
        <f t="shared" si="884"/>
        <v/>
      </c>
    </row>
    <row r="4000" spans="1:33" x14ac:dyDescent="0.25">
      <c r="A4000" s="56"/>
      <c r="B4000" s="70"/>
      <c r="C4000" s="76"/>
      <c r="D4000" s="73"/>
      <c r="E4000" s="79"/>
      <c r="F4000" s="56"/>
      <c r="G4000" s="13" t="str">
        <f t="shared" si="875"/>
        <v/>
      </c>
      <c r="H4000" s="56"/>
      <c r="K4000" s="128"/>
      <c r="L4000" s="128"/>
      <c r="M4000" s="128"/>
      <c r="N4000" s="84" t="str">
        <f t="shared" si="876"/>
        <v/>
      </c>
      <c r="O4000" s="128"/>
      <c r="P4000" s="84" t="str">
        <f t="shared" si="877"/>
        <v/>
      </c>
      <c r="Q4000" s="84" t="str">
        <f t="shared" si="874"/>
        <v/>
      </c>
      <c r="R4000" s="84" t="str">
        <f t="shared" si="878"/>
        <v/>
      </c>
      <c r="S4000" s="84" t="str">
        <f t="shared" si="879"/>
        <v/>
      </c>
      <c r="U4000" s="84" t="str">
        <f t="shared" si="880"/>
        <v/>
      </c>
      <c r="W4000" s="108" t="str">
        <f>IF($N4000="", "", SUM($D$11:$D4000))</f>
        <v/>
      </c>
      <c r="X4000" s="111" t="str">
        <f t="shared" si="881"/>
        <v/>
      </c>
      <c r="Y4000" s="114" t="str">
        <f t="shared" si="885"/>
        <v/>
      </c>
      <c r="Z4000" s="111" t="str">
        <f>IF(X4000="", "", X4000-SUM($Z$11:$Z3999))</f>
        <v/>
      </c>
      <c r="AA4000" s="111" t="str">
        <f>IF($Y4000="", "", $Y4000-SUM($AA$11:$AA3999))</f>
        <v/>
      </c>
      <c r="AB4000" s="111" t="str">
        <f t="shared" si="886"/>
        <v/>
      </c>
      <c r="AC4000" s="121" t="str">
        <f t="shared" si="882"/>
        <v/>
      </c>
      <c r="AD4000" s="122" t="str">
        <f t="shared" si="883"/>
        <v/>
      </c>
      <c r="AE4000" s="123" t="str">
        <f t="shared" si="887"/>
        <v/>
      </c>
      <c r="AG4000" s="150" t="str">
        <f t="shared" si="884"/>
        <v/>
      </c>
    </row>
    <row r="4001" spans="1:33" x14ac:dyDescent="0.25">
      <c r="A4001" s="56"/>
      <c r="B4001" s="70"/>
      <c r="C4001" s="76"/>
      <c r="D4001" s="73"/>
      <c r="E4001" s="79"/>
      <c r="F4001" s="56"/>
      <c r="G4001" s="13" t="str">
        <f t="shared" si="875"/>
        <v/>
      </c>
      <c r="H4001" s="56"/>
      <c r="K4001" s="128"/>
      <c r="L4001" s="128"/>
      <c r="M4001" s="128"/>
      <c r="N4001" s="84" t="str">
        <f t="shared" si="876"/>
        <v/>
      </c>
      <c r="O4001" s="128"/>
      <c r="P4001" s="84" t="str">
        <f t="shared" si="877"/>
        <v/>
      </c>
      <c r="Q4001" s="84" t="str">
        <f t="shared" si="874"/>
        <v/>
      </c>
      <c r="R4001" s="84" t="str">
        <f t="shared" si="878"/>
        <v/>
      </c>
      <c r="S4001" s="84" t="str">
        <f t="shared" si="879"/>
        <v/>
      </c>
      <c r="U4001" s="84" t="str">
        <f t="shared" si="880"/>
        <v/>
      </c>
      <c r="W4001" s="108" t="str">
        <f>IF($N4001="", "", SUM($D$11:$D4001))</f>
        <v/>
      </c>
      <c r="X4001" s="111" t="str">
        <f t="shared" si="881"/>
        <v/>
      </c>
      <c r="Y4001" s="114" t="str">
        <f t="shared" si="885"/>
        <v/>
      </c>
      <c r="Z4001" s="111" t="str">
        <f>IF(X4001="", "", X4001-SUM($Z$11:$Z4000))</f>
        <v/>
      </c>
      <c r="AA4001" s="111" t="str">
        <f>IF($Y4001="", "", $Y4001-SUM($AA$11:$AA4000))</f>
        <v/>
      </c>
      <c r="AB4001" s="111" t="str">
        <f t="shared" si="886"/>
        <v/>
      </c>
      <c r="AC4001" s="121" t="str">
        <f t="shared" si="882"/>
        <v/>
      </c>
      <c r="AD4001" s="122" t="str">
        <f t="shared" si="883"/>
        <v/>
      </c>
      <c r="AE4001" s="123" t="str">
        <f t="shared" si="887"/>
        <v/>
      </c>
      <c r="AG4001" s="150" t="str">
        <f t="shared" si="884"/>
        <v/>
      </c>
    </row>
    <row r="4002" spans="1:33" x14ac:dyDescent="0.25">
      <c r="A4002" s="56"/>
      <c r="B4002" s="70"/>
      <c r="C4002" s="76"/>
      <c r="D4002" s="73"/>
      <c r="E4002" s="79"/>
      <c r="F4002" s="56"/>
      <c r="G4002" s="13" t="str">
        <f t="shared" si="875"/>
        <v/>
      </c>
      <c r="H4002" s="56"/>
      <c r="K4002" s="128"/>
      <c r="L4002" s="128"/>
      <c r="M4002" s="128"/>
      <c r="N4002" s="84" t="str">
        <f t="shared" si="876"/>
        <v/>
      </c>
      <c r="O4002" s="128"/>
      <c r="P4002" s="84" t="str">
        <f t="shared" si="877"/>
        <v/>
      </c>
      <c r="Q4002" s="84" t="str">
        <f t="shared" si="874"/>
        <v/>
      </c>
      <c r="R4002" s="84" t="str">
        <f t="shared" si="878"/>
        <v/>
      </c>
      <c r="S4002" s="84" t="str">
        <f t="shared" si="879"/>
        <v/>
      </c>
      <c r="U4002" s="84" t="str">
        <f t="shared" si="880"/>
        <v/>
      </c>
      <c r="W4002" s="108" t="str">
        <f>IF($N4002="", "", SUM($D$11:$D4002))</f>
        <v/>
      </c>
      <c r="X4002" s="111" t="str">
        <f t="shared" si="881"/>
        <v/>
      </c>
      <c r="Y4002" s="114" t="str">
        <f t="shared" si="885"/>
        <v/>
      </c>
      <c r="Z4002" s="111" t="str">
        <f>IF(X4002="", "", X4002-SUM($Z$11:$Z4001))</f>
        <v/>
      </c>
      <c r="AA4002" s="111" t="str">
        <f>IF($Y4002="", "", $Y4002-SUM($AA$11:$AA4001))</f>
        <v/>
      </c>
      <c r="AB4002" s="111" t="str">
        <f t="shared" si="886"/>
        <v/>
      </c>
      <c r="AC4002" s="121" t="str">
        <f t="shared" si="882"/>
        <v/>
      </c>
      <c r="AD4002" s="122" t="str">
        <f t="shared" si="883"/>
        <v/>
      </c>
      <c r="AE4002" s="123" t="str">
        <f t="shared" si="887"/>
        <v/>
      </c>
      <c r="AG4002" s="150" t="str">
        <f t="shared" si="884"/>
        <v/>
      </c>
    </row>
    <row r="4003" spans="1:33" x14ac:dyDescent="0.25">
      <c r="A4003" s="56"/>
      <c r="B4003" s="70"/>
      <c r="C4003" s="76"/>
      <c r="D4003" s="73"/>
      <c r="E4003" s="79"/>
      <c r="F4003" s="56"/>
      <c r="G4003" s="13" t="str">
        <f t="shared" si="875"/>
        <v/>
      </c>
      <c r="H4003" s="56"/>
      <c r="K4003" s="128"/>
      <c r="L4003" s="128"/>
      <c r="M4003" s="128"/>
      <c r="N4003" s="84" t="str">
        <f t="shared" si="876"/>
        <v/>
      </c>
      <c r="O4003" s="128"/>
      <c r="P4003" s="84" t="str">
        <f t="shared" si="877"/>
        <v/>
      </c>
      <c r="Q4003" s="84" t="str">
        <f t="shared" si="874"/>
        <v/>
      </c>
      <c r="R4003" s="84" t="str">
        <f t="shared" si="878"/>
        <v/>
      </c>
      <c r="S4003" s="84" t="str">
        <f t="shared" si="879"/>
        <v/>
      </c>
      <c r="U4003" s="84" t="str">
        <f t="shared" si="880"/>
        <v/>
      </c>
      <c r="W4003" s="108" t="str">
        <f>IF($N4003="", "", SUM($D$11:$D4003))</f>
        <v/>
      </c>
      <c r="X4003" s="111" t="str">
        <f t="shared" si="881"/>
        <v/>
      </c>
      <c r="Y4003" s="114" t="str">
        <f t="shared" si="885"/>
        <v/>
      </c>
      <c r="Z4003" s="111" t="str">
        <f>IF(X4003="", "", X4003-SUM($Z$11:$Z4002))</f>
        <v/>
      </c>
      <c r="AA4003" s="111" t="str">
        <f>IF($Y4003="", "", $Y4003-SUM($AA$11:$AA4002))</f>
        <v/>
      </c>
      <c r="AB4003" s="111" t="str">
        <f t="shared" si="886"/>
        <v/>
      </c>
      <c r="AC4003" s="121" t="str">
        <f t="shared" si="882"/>
        <v/>
      </c>
      <c r="AD4003" s="122" t="str">
        <f t="shared" si="883"/>
        <v/>
      </c>
      <c r="AE4003" s="123" t="str">
        <f t="shared" si="887"/>
        <v/>
      </c>
      <c r="AG4003" s="150" t="str">
        <f t="shared" si="884"/>
        <v/>
      </c>
    </row>
    <row r="4004" spans="1:33" x14ac:dyDescent="0.25">
      <c r="A4004" s="56"/>
      <c r="B4004" s="70"/>
      <c r="C4004" s="76"/>
      <c r="D4004" s="73"/>
      <c r="E4004" s="79"/>
      <c r="F4004" s="56"/>
      <c r="G4004" s="13" t="str">
        <f t="shared" si="875"/>
        <v/>
      </c>
      <c r="H4004" s="56"/>
      <c r="K4004" s="128"/>
      <c r="L4004" s="128"/>
      <c r="M4004" s="128"/>
      <c r="N4004" s="84" t="str">
        <f t="shared" si="876"/>
        <v/>
      </c>
      <c r="O4004" s="128"/>
      <c r="P4004" s="84" t="str">
        <f t="shared" si="877"/>
        <v/>
      </c>
      <c r="Q4004" s="84" t="str">
        <f t="shared" si="874"/>
        <v/>
      </c>
      <c r="R4004" s="84" t="str">
        <f t="shared" si="878"/>
        <v/>
      </c>
      <c r="S4004" s="84" t="str">
        <f t="shared" si="879"/>
        <v/>
      </c>
      <c r="U4004" s="84" t="str">
        <f t="shared" si="880"/>
        <v/>
      </c>
      <c r="W4004" s="108" t="str">
        <f>IF($N4004="", "", SUM($D$11:$D4004))</f>
        <v/>
      </c>
      <c r="X4004" s="111" t="str">
        <f t="shared" si="881"/>
        <v/>
      </c>
      <c r="Y4004" s="114" t="str">
        <f t="shared" si="885"/>
        <v/>
      </c>
      <c r="Z4004" s="111" t="str">
        <f>IF(X4004="", "", X4004-SUM($Z$11:$Z4003))</f>
        <v/>
      </c>
      <c r="AA4004" s="111" t="str">
        <f>IF($Y4004="", "", $Y4004-SUM($AA$11:$AA4003))</f>
        <v/>
      </c>
      <c r="AB4004" s="111" t="str">
        <f t="shared" si="886"/>
        <v/>
      </c>
      <c r="AC4004" s="121" t="str">
        <f t="shared" si="882"/>
        <v/>
      </c>
      <c r="AD4004" s="122" t="str">
        <f t="shared" si="883"/>
        <v/>
      </c>
      <c r="AE4004" s="123" t="str">
        <f t="shared" si="887"/>
        <v/>
      </c>
      <c r="AG4004" s="150" t="str">
        <f t="shared" si="884"/>
        <v/>
      </c>
    </row>
    <row r="4005" spans="1:33" x14ac:dyDescent="0.25">
      <c r="A4005" s="56"/>
      <c r="B4005" s="70"/>
      <c r="C4005" s="76"/>
      <c r="D4005" s="73"/>
      <c r="E4005" s="79"/>
      <c r="F4005" s="56"/>
      <c r="G4005" s="13" t="str">
        <f t="shared" si="875"/>
        <v/>
      </c>
      <c r="H4005" s="56"/>
      <c r="K4005" s="128"/>
      <c r="L4005" s="128"/>
      <c r="M4005" s="128"/>
      <c r="N4005" s="84" t="str">
        <f t="shared" si="876"/>
        <v/>
      </c>
      <c r="O4005" s="128"/>
      <c r="P4005" s="84" t="str">
        <f t="shared" si="877"/>
        <v/>
      </c>
      <c r="Q4005" s="84" t="str">
        <f t="shared" si="874"/>
        <v/>
      </c>
      <c r="R4005" s="84" t="str">
        <f t="shared" si="878"/>
        <v/>
      </c>
      <c r="S4005" s="84" t="str">
        <f t="shared" si="879"/>
        <v/>
      </c>
      <c r="U4005" s="84" t="str">
        <f t="shared" si="880"/>
        <v/>
      </c>
      <c r="W4005" s="108" t="str">
        <f>IF($N4005="", "", SUM($D$11:$D4005))</f>
        <v/>
      </c>
      <c r="X4005" s="111" t="str">
        <f t="shared" si="881"/>
        <v/>
      </c>
      <c r="Y4005" s="114" t="str">
        <f t="shared" si="885"/>
        <v/>
      </c>
      <c r="Z4005" s="111" t="str">
        <f>IF(X4005="", "", X4005-SUM($Z$11:$Z4004))</f>
        <v/>
      </c>
      <c r="AA4005" s="111" t="str">
        <f>IF($Y4005="", "", $Y4005-SUM($AA$11:$AA4004))</f>
        <v/>
      </c>
      <c r="AB4005" s="111" t="str">
        <f t="shared" si="886"/>
        <v/>
      </c>
      <c r="AC4005" s="121" t="str">
        <f t="shared" si="882"/>
        <v/>
      </c>
      <c r="AD4005" s="122" t="str">
        <f t="shared" si="883"/>
        <v/>
      </c>
      <c r="AE4005" s="123" t="str">
        <f t="shared" si="887"/>
        <v/>
      </c>
      <c r="AG4005" s="150" t="str">
        <f t="shared" si="884"/>
        <v/>
      </c>
    </row>
    <row r="4006" spans="1:33" x14ac:dyDescent="0.25">
      <c r="A4006" s="56"/>
      <c r="B4006" s="70"/>
      <c r="C4006" s="76"/>
      <c r="D4006" s="73"/>
      <c r="E4006" s="79"/>
      <c r="F4006" s="56"/>
      <c r="G4006" s="13" t="str">
        <f t="shared" si="875"/>
        <v/>
      </c>
      <c r="H4006" s="56"/>
      <c r="K4006" s="128"/>
      <c r="L4006" s="128"/>
      <c r="M4006" s="128"/>
      <c r="N4006" s="84" t="str">
        <f t="shared" si="876"/>
        <v/>
      </c>
      <c r="O4006" s="128"/>
      <c r="P4006" s="84" t="str">
        <f t="shared" si="877"/>
        <v/>
      </c>
      <c r="Q4006" s="84" t="str">
        <f t="shared" si="874"/>
        <v/>
      </c>
      <c r="R4006" s="84" t="str">
        <f t="shared" si="878"/>
        <v/>
      </c>
      <c r="S4006" s="84" t="str">
        <f t="shared" si="879"/>
        <v/>
      </c>
      <c r="U4006" s="84" t="str">
        <f t="shared" si="880"/>
        <v/>
      </c>
      <c r="W4006" s="108" t="str">
        <f>IF($N4006="", "", SUM($D$11:$D4006))</f>
        <v/>
      </c>
      <c r="X4006" s="111" t="str">
        <f t="shared" si="881"/>
        <v/>
      </c>
      <c r="Y4006" s="114" t="str">
        <f t="shared" si="885"/>
        <v/>
      </c>
      <c r="Z4006" s="111" t="str">
        <f>IF(X4006="", "", X4006-SUM($Z$11:$Z4005))</f>
        <v/>
      </c>
      <c r="AA4006" s="111" t="str">
        <f>IF($Y4006="", "", $Y4006-SUM($AA$11:$AA4005))</f>
        <v/>
      </c>
      <c r="AB4006" s="111" t="str">
        <f t="shared" si="886"/>
        <v/>
      </c>
      <c r="AC4006" s="121" t="str">
        <f t="shared" si="882"/>
        <v/>
      </c>
      <c r="AD4006" s="122" t="str">
        <f t="shared" si="883"/>
        <v/>
      </c>
      <c r="AE4006" s="123" t="str">
        <f t="shared" si="887"/>
        <v/>
      </c>
      <c r="AG4006" s="150" t="str">
        <f t="shared" si="884"/>
        <v/>
      </c>
    </row>
    <row r="4007" spans="1:33" x14ac:dyDescent="0.25">
      <c r="A4007" s="56"/>
      <c r="B4007" s="70"/>
      <c r="C4007" s="76"/>
      <c r="D4007" s="73"/>
      <c r="E4007" s="79"/>
      <c r="F4007" s="56"/>
      <c r="G4007" s="13" t="str">
        <f t="shared" si="875"/>
        <v/>
      </c>
      <c r="H4007" s="56"/>
      <c r="K4007" s="128"/>
      <c r="L4007" s="128"/>
      <c r="M4007" s="128"/>
      <c r="N4007" s="84" t="str">
        <f t="shared" si="876"/>
        <v/>
      </c>
      <c r="O4007" s="128"/>
      <c r="P4007" s="84" t="str">
        <f t="shared" si="877"/>
        <v/>
      </c>
      <c r="Q4007" s="84" t="str">
        <f t="shared" si="874"/>
        <v/>
      </c>
      <c r="R4007" s="84" t="str">
        <f t="shared" si="878"/>
        <v/>
      </c>
      <c r="S4007" s="84" t="str">
        <f t="shared" si="879"/>
        <v/>
      </c>
      <c r="U4007" s="84" t="str">
        <f t="shared" si="880"/>
        <v/>
      </c>
      <c r="W4007" s="108" t="str">
        <f>IF($N4007="", "", SUM($D$11:$D4007))</f>
        <v/>
      </c>
      <c r="X4007" s="111" t="str">
        <f t="shared" si="881"/>
        <v/>
      </c>
      <c r="Y4007" s="114" t="str">
        <f t="shared" si="885"/>
        <v/>
      </c>
      <c r="Z4007" s="111" t="str">
        <f>IF(X4007="", "", X4007-SUM($Z$11:$Z4006))</f>
        <v/>
      </c>
      <c r="AA4007" s="111" t="str">
        <f>IF($Y4007="", "", $Y4007-SUM($AA$11:$AA4006))</f>
        <v/>
      </c>
      <c r="AB4007" s="111" t="str">
        <f t="shared" si="886"/>
        <v/>
      </c>
      <c r="AC4007" s="121" t="str">
        <f t="shared" si="882"/>
        <v/>
      </c>
      <c r="AD4007" s="122" t="str">
        <f t="shared" si="883"/>
        <v/>
      </c>
      <c r="AE4007" s="123" t="str">
        <f t="shared" si="887"/>
        <v/>
      </c>
      <c r="AG4007" s="150" t="str">
        <f t="shared" si="884"/>
        <v/>
      </c>
    </row>
    <row r="4008" spans="1:33" x14ac:dyDescent="0.25">
      <c r="A4008" s="56"/>
      <c r="B4008" s="70"/>
      <c r="C4008" s="76"/>
      <c r="D4008" s="73"/>
      <c r="E4008" s="79"/>
      <c r="F4008" s="56"/>
      <c r="G4008" s="13" t="str">
        <f t="shared" si="875"/>
        <v/>
      </c>
      <c r="H4008" s="56"/>
      <c r="K4008" s="128"/>
      <c r="L4008" s="128"/>
      <c r="M4008" s="128"/>
      <c r="N4008" s="84" t="str">
        <f t="shared" si="876"/>
        <v/>
      </c>
      <c r="O4008" s="128"/>
      <c r="P4008" s="84" t="str">
        <f t="shared" si="877"/>
        <v/>
      </c>
      <c r="Q4008" s="84" t="str">
        <f t="shared" si="874"/>
        <v/>
      </c>
      <c r="R4008" s="84" t="str">
        <f t="shared" si="878"/>
        <v/>
      </c>
      <c r="S4008" s="84" t="str">
        <f t="shared" si="879"/>
        <v/>
      </c>
      <c r="U4008" s="84" t="str">
        <f t="shared" si="880"/>
        <v/>
      </c>
      <c r="W4008" s="108" t="str">
        <f>IF($N4008="", "", SUM($D$11:$D4008))</f>
        <v/>
      </c>
      <c r="X4008" s="111" t="str">
        <f t="shared" si="881"/>
        <v/>
      </c>
      <c r="Y4008" s="114" t="str">
        <f t="shared" si="885"/>
        <v/>
      </c>
      <c r="Z4008" s="111" t="str">
        <f>IF(X4008="", "", X4008-SUM($Z$11:$Z4007))</f>
        <v/>
      </c>
      <c r="AA4008" s="111" t="str">
        <f>IF($Y4008="", "", $Y4008-SUM($AA$11:$AA4007))</f>
        <v/>
      </c>
      <c r="AB4008" s="111" t="str">
        <f t="shared" si="886"/>
        <v/>
      </c>
      <c r="AC4008" s="121" t="str">
        <f t="shared" si="882"/>
        <v/>
      </c>
      <c r="AD4008" s="122" t="str">
        <f t="shared" si="883"/>
        <v/>
      </c>
      <c r="AE4008" s="123" t="str">
        <f t="shared" si="887"/>
        <v/>
      </c>
      <c r="AG4008" s="150" t="str">
        <f t="shared" si="884"/>
        <v/>
      </c>
    </row>
    <row r="4009" spans="1:33" x14ac:dyDescent="0.25">
      <c r="A4009" s="56"/>
      <c r="B4009" s="70"/>
      <c r="C4009" s="76"/>
      <c r="D4009" s="73"/>
      <c r="E4009" s="79"/>
      <c r="F4009" s="56"/>
      <c r="G4009" s="13" t="str">
        <f t="shared" si="875"/>
        <v/>
      </c>
      <c r="H4009" s="56"/>
      <c r="K4009" s="128"/>
      <c r="L4009" s="128"/>
      <c r="M4009" s="128"/>
      <c r="N4009" s="84" t="str">
        <f t="shared" si="876"/>
        <v/>
      </c>
      <c r="O4009" s="128"/>
      <c r="P4009" s="84" t="str">
        <f t="shared" si="877"/>
        <v/>
      </c>
      <c r="Q4009" s="84" t="str">
        <f t="shared" si="874"/>
        <v/>
      </c>
      <c r="R4009" s="84" t="str">
        <f t="shared" si="878"/>
        <v/>
      </c>
      <c r="S4009" s="84" t="str">
        <f t="shared" si="879"/>
        <v/>
      </c>
      <c r="U4009" s="84" t="str">
        <f t="shared" si="880"/>
        <v/>
      </c>
      <c r="W4009" s="108" t="str">
        <f>IF($N4009="", "", SUM($D$11:$D4009))</f>
        <v/>
      </c>
      <c r="X4009" s="111" t="str">
        <f t="shared" si="881"/>
        <v/>
      </c>
      <c r="Y4009" s="114" t="str">
        <f t="shared" si="885"/>
        <v/>
      </c>
      <c r="Z4009" s="111" t="str">
        <f>IF(X4009="", "", X4009-SUM($Z$11:$Z4008))</f>
        <v/>
      </c>
      <c r="AA4009" s="111" t="str">
        <f>IF($Y4009="", "", $Y4009-SUM($AA$11:$AA4008))</f>
        <v/>
      </c>
      <c r="AB4009" s="111" t="str">
        <f t="shared" si="886"/>
        <v/>
      </c>
      <c r="AC4009" s="121" t="str">
        <f t="shared" si="882"/>
        <v/>
      </c>
      <c r="AD4009" s="122" t="str">
        <f t="shared" si="883"/>
        <v/>
      </c>
      <c r="AE4009" s="123" t="str">
        <f t="shared" si="887"/>
        <v/>
      </c>
      <c r="AG4009" s="150" t="str">
        <f t="shared" si="884"/>
        <v/>
      </c>
    </row>
    <row r="4010" spans="1:33" x14ac:dyDescent="0.25">
      <c r="A4010" s="56"/>
      <c r="B4010" s="70"/>
      <c r="C4010" s="76"/>
      <c r="D4010" s="73"/>
      <c r="E4010" s="79"/>
      <c r="F4010" s="56"/>
      <c r="G4010" s="13" t="str">
        <f t="shared" si="875"/>
        <v/>
      </c>
      <c r="H4010" s="56"/>
      <c r="K4010" s="128"/>
      <c r="L4010" s="128"/>
      <c r="M4010" s="128"/>
      <c r="N4010" s="84" t="str">
        <f t="shared" si="876"/>
        <v/>
      </c>
      <c r="O4010" s="128"/>
      <c r="P4010" s="84" t="str">
        <f t="shared" si="877"/>
        <v/>
      </c>
      <c r="Q4010" s="84" t="str">
        <f t="shared" si="874"/>
        <v/>
      </c>
      <c r="R4010" s="84" t="str">
        <f t="shared" si="878"/>
        <v/>
      </c>
      <c r="S4010" s="84" t="str">
        <f t="shared" si="879"/>
        <v/>
      </c>
      <c r="U4010" s="84" t="str">
        <f t="shared" si="880"/>
        <v/>
      </c>
      <c r="W4010" s="108" t="str">
        <f>IF($N4010="", "", SUM($D$11:$D4010))</f>
        <v/>
      </c>
      <c r="X4010" s="111" t="str">
        <f t="shared" si="881"/>
        <v/>
      </c>
      <c r="Y4010" s="114" t="str">
        <f t="shared" si="885"/>
        <v/>
      </c>
      <c r="Z4010" s="111" t="str">
        <f>IF(X4010="", "", X4010-SUM($Z$11:$Z4009))</f>
        <v/>
      </c>
      <c r="AA4010" s="111" t="str">
        <f>IF($Y4010="", "", $Y4010-SUM($AA$11:$AA4009))</f>
        <v/>
      </c>
      <c r="AB4010" s="111" t="str">
        <f t="shared" si="886"/>
        <v/>
      </c>
      <c r="AC4010" s="121" t="str">
        <f t="shared" si="882"/>
        <v/>
      </c>
      <c r="AD4010" s="122" t="str">
        <f t="shared" si="883"/>
        <v/>
      </c>
      <c r="AE4010" s="123" t="str">
        <f t="shared" si="887"/>
        <v/>
      </c>
      <c r="AG4010" s="150" t="str">
        <f t="shared" si="884"/>
        <v/>
      </c>
    </row>
    <row r="4011" spans="1:33" x14ac:dyDescent="0.25">
      <c r="A4011" s="56"/>
      <c r="B4011" s="70"/>
      <c r="C4011" s="76"/>
      <c r="D4011" s="73"/>
      <c r="E4011" s="79"/>
      <c r="F4011" s="56"/>
      <c r="G4011" s="13" t="str">
        <f t="shared" si="875"/>
        <v/>
      </c>
      <c r="H4011" s="56"/>
      <c r="K4011" s="128"/>
      <c r="L4011" s="128"/>
      <c r="M4011" s="128"/>
      <c r="N4011" s="84" t="str">
        <f t="shared" si="876"/>
        <v/>
      </c>
      <c r="O4011" s="128"/>
      <c r="P4011" s="84" t="str">
        <f t="shared" si="877"/>
        <v/>
      </c>
      <c r="Q4011" s="84" t="str">
        <f t="shared" si="874"/>
        <v/>
      </c>
      <c r="R4011" s="84" t="str">
        <f t="shared" si="878"/>
        <v/>
      </c>
      <c r="S4011" s="84" t="str">
        <f t="shared" si="879"/>
        <v/>
      </c>
      <c r="U4011" s="84" t="str">
        <f t="shared" si="880"/>
        <v/>
      </c>
      <c r="W4011" s="108" t="str">
        <f>IF($N4011="", "", SUM($D$11:$D4011))</f>
        <v/>
      </c>
      <c r="X4011" s="111" t="str">
        <f t="shared" si="881"/>
        <v/>
      </c>
      <c r="Y4011" s="114" t="str">
        <f t="shared" si="885"/>
        <v/>
      </c>
      <c r="Z4011" s="111" t="str">
        <f>IF(X4011="", "", X4011-SUM($Z$11:$Z4010))</f>
        <v/>
      </c>
      <c r="AA4011" s="111" t="str">
        <f>IF($Y4011="", "", $Y4011-SUM($AA$11:$AA4010))</f>
        <v/>
      </c>
      <c r="AB4011" s="111" t="str">
        <f t="shared" si="886"/>
        <v/>
      </c>
      <c r="AC4011" s="121" t="str">
        <f t="shared" si="882"/>
        <v/>
      </c>
      <c r="AD4011" s="122" t="str">
        <f t="shared" si="883"/>
        <v/>
      </c>
      <c r="AE4011" s="123" t="str">
        <f t="shared" si="887"/>
        <v/>
      </c>
      <c r="AG4011" s="150" t="str">
        <f t="shared" si="884"/>
        <v/>
      </c>
    </row>
    <row r="4012" spans="1:33" x14ac:dyDescent="0.25">
      <c r="A4012" s="56"/>
      <c r="B4012" s="70"/>
      <c r="C4012" s="76"/>
      <c r="D4012" s="73"/>
      <c r="E4012" s="79"/>
      <c r="F4012" s="56"/>
      <c r="G4012" s="13" t="str">
        <f t="shared" si="875"/>
        <v/>
      </c>
      <c r="H4012" s="56"/>
      <c r="K4012" s="128"/>
      <c r="L4012" s="128"/>
      <c r="M4012" s="128"/>
      <c r="N4012" s="84" t="str">
        <f t="shared" si="876"/>
        <v/>
      </c>
      <c r="O4012" s="128"/>
      <c r="P4012" s="84" t="str">
        <f t="shared" si="877"/>
        <v/>
      </c>
      <c r="Q4012" s="84" t="str">
        <f t="shared" si="874"/>
        <v/>
      </c>
      <c r="R4012" s="84" t="str">
        <f t="shared" si="878"/>
        <v/>
      </c>
      <c r="S4012" s="84" t="str">
        <f t="shared" si="879"/>
        <v/>
      </c>
      <c r="U4012" s="84" t="str">
        <f t="shared" si="880"/>
        <v/>
      </c>
      <c r="W4012" s="108" t="str">
        <f>IF($N4012="", "", SUM($D$11:$D4012))</f>
        <v/>
      </c>
      <c r="X4012" s="111" t="str">
        <f t="shared" si="881"/>
        <v/>
      </c>
      <c r="Y4012" s="114" t="str">
        <f t="shared" si="885"/>
        <v/>
      </c>
      <c r="Z4012" s="111" t="str">
        <f>IF(X4012="", "", X4012-SUM($Z$11:$Z4011))</f>
        <v/>
      </c>
      <c r="AA4012" s="111" t="str">
        <f>IF($Y4012="", "", $Y4012-SUM($AA$11:$AA4011))</f>
        <v/>
      </c>
      <c r="AB4012" s="111" t="str">
        <f t="shared" si="886"/>
        <v/>
      </c>
      <c r="AC4012" s="121" t="str">
        <f t="shared" si="882"/>
        <v/>
      </c>
      <c r="AD4012" s="122" t="str">
        <f t="shared" si="883"/>
        <v/>
      </c>
      <c r="AE4012" s="123" t="str">
        <f t="shared" si="887"/>
        <v/>
      </c>
      <c r="AG4012" s="150" t="str">
        <f t="shared" si="884"/>
        <v/>
      </c>
    </row>
    <row r="4013" spans="1:33" x14ac:dyDescent="0.25">
      <c r="A4013" s="56"/>
      <c r="B4013" s="70"/>
      <c r="C4013" s="76"/>
      <c r="D4013" s="73"/>
      <c r="E4013" s="79"/>
      <c r="F4013" s="56"/>
      <c r="G4013" s="13" t="str">
        <f t="shared" si="875"/>
        <v/>
      </c>
      <c r="H4013" s="56"/>
      <c r="K4013" s="128"/>
      <c r="L4013" s="128"/>
      <c r="M4013" s="128"/>
      <c r="N4013" s="84" t="str">
        <f t="shared" si="876"/>
        <v/>
      </c>
      <c r="O4013" s="128"/>
      <c r="P4013" s="84" t="str">
        <f t="shared" si="877"/>
        <v/>
      </c>
      <c r="Q4013" s="84" t="str">
        <f t="shared" si="874"/>
        <v/>
      </c>
      <c r="R4013" s="84" t="str">
        <f t="shared" si="878"/>
        <v/>
      </c>
      <c r="S4013" s="84" t="str">
        <f t="shared" si="879"/>
        <v/>
      </c>
      <c r="U4013" s="84" t="str">
        <f t="shared" si="880"/>
        <v/>
      </c>
      <c r="W4013" s="108" t="str">
        <f>IF($N4013="", "", SUM($D$11:$D4013))</f>
        <v/>
      </c>
      <c r="X4013" s="111" t="str">
        <f t="shared" si="881"/>
        <v/>
      </c>
      <c r="Y4013" s="114" t="str">
        <f t="shared" si="885"/>
        <v/>
      </c>
      <c r="Z4013" s="111" t="str">
        <f>IF(X4013="", "", X4013-SUM($Z$11:$Z4012))</f>
        <v/>
      </c>
      <c r="AA4013" s="111" t="str">
        <f>IF($Y4013="", "", $Y4013-SUM($AA$11:$AA4012))</f>
        <v/>
      </c>
      <c r="AB4013" s="111" t="str">
        <f t="shared" si="886"/>
        <v/>
      </c>
      <c r="AC4013" s="121" t="str">
        <f t="shared" si="882"/>
        <v/>
      </c>
      <c r="AD4013" s="122" t="str">
        <f t="shared" si="883"/>
        <v/>
      </c>
      <c r="AE4013" s="123" t="str">
        <f t="shared" si="887"/>
        <v/>
      </c>
      <c r="AG4013" s="150" t="str">
        <f t="shared" si="884"/>
        <v/>
      </c>
    </row>
    <row r="4014" spans="1:33" x14ac:dyDescent="0.25">
      <c r="A4014" s="56"/>
      <c r="B4014" s="70"/>
      <c r="C4014" s="76"/>
      <c r="D4014" s="73"/>
      <c r="E4014" s="79"/>
      <c r="F4014" s="56"/>
      <c r="G4014" s="13" t="str">
        <f t="shared" si="875"/>
        <v/>
      </c>
      <c r="H4014" s="56"/>
      <c r="K4014" s="128"/>
      <c r="L4014" s="128"/>
      <c r="M4014" s="128"/>
      <c r="N4014" s="84" t="str">
        <f t="shared" si="876"/>
        <v/>
      </c>
      <c r="O4014" s="128"/>
      <c r="P4014" s="84" t="str">
        <f t="shared" si="877"/>
        <v/>
      </c>
      <c r="Q4014" s="84" t="str">
        <f t="shared" si="874"/>
        <v/>
      </c>
      <c r="R4014" s="84" t="str">
        <f t="shared" si="878"/>
        <v/>
      </c>
      <c r="S4014" s="84" t="str">
        <f t="shared" si="879"/>
        <v/>
      </c>
      <c r="U4014" s="84" t="str">
        <f t="shared" si="880"/>
        <v/>
      </c>
      <c r="W4014" s="108" t="str">
        <f>IF($N4014="", "", SUM($D$11:$D4014))</f>
        <v/>
      </c>
      <c r="X4014" s="111" t="str">
        <f t="shared" si="881"/>
        <v/>
      </c>
      <c r="Y4014" s="114" t="str">
        <f t="shared" si="885"/>
        <v/>
      </c>
      <c r="Z4014" s="111" t="str">
        <f>IF(X4014="", "", X4014-SUM($Z$11:$Z4013))</f>
        <v/>
      </c>
      <c r="AA4014" s="111" t="str">
        <f>IF($Y4014="", "", $Y4014-SUM($AA$11:$AA4013))</f>
        <v/>
      </c>
      <c r="AB4014" s="111" t="str">
        <f t="shared" si="886"/>
        <v/>
      </c>
      <c r="AC4014" s="121" t="str">
        <f t="shared" si="882"/>
        <v/>
      </c>
      <c r="AD4014" s="122" t="str">
        <f t="shared" si="883"/>
        <v/>
      </c>
      <c r="AE4014" s="123" t="str">
        <f t="shared" si="887"/>
        <v/>
      </c>
      <c r="AG4014" s="150" t="str">
        <f t="shared" si="884"/>
        <v/>
      </c>
    </row>
    <row r="4015" spans="1:33" x14ac:dyDescent="0.25">
      <c r="A4015" s="56"/>
      <c r="B4015" s="70"/>
      <c r="C4015" s="76"/>
      <c r="D4015" s="73"/>
      <c r="E4015" s="79"/>
      <c r="F4015" s="56"/>
      <c r="G4015" s="13" t="str">
        <f t="shared" si="875"/>
        <v/>
      </c>
      <c r="H4015" s="56"/>
      <c r="K4015" s="128"/>
      <c r="L4015" s="128"/>
      <c r="M4015" s="128"/>
      <c r="N4015" s="84" t="str">
        <f t="shared" si="876"/>
        <v/>
      </c>
      <c r="O4015" s="128"/>
      <c r="P4015" s="84" t="str">
        <f t="shared" si="877"/>
        <v/>
      </c>
      <c r="Q4015" s="84" t="str">
        <f t="shared" si="874"/>
        <v/>
      </c>
      <c r="R4015" s="84" t="str">
        <f t="shared" si="878"/>
        <v/>
      </c>
      <c r="S4015" s="84" t="str">
        <f t="shared" si="879"/>
        <v/>
      </c>
      <c r="U4015" s="84" t="str">
        <f t="shared" si="880"/>
        <v/>
      </c>
      <c r="W4015" s="108" t="str">
        <f>IF($N4015="", "", SUM($D$11:$D4015))</f>
        <v/>
      </c>
      <c r="X4015" s="111" t="str">
        <f t="shared" si="881"/>
        <v/>
      </c>
      <c r="Y4015" s="114" t="str">
        <f t="shared" si="885"/>
        <v/>
      </c>
      <c r="Z4015" s="111" t="str">
        <f>IF(X4015="", "", X4015-SUM($Z$11:$Z4014))</f>
        <v/>
      </c>
      <c r="AA4015" s="111" t="str">
        <f>IF($Y4015="", "", $Y4015-SUM($AA$11:$AA4014))</f>
        <v/>
      </c>
      <c r="AB4015" s="111" t="str">
        <f t="shared" si="886"/>
        <v/>
      </c>
      <c r="AC4015" s="121" t="str">
        <f t="shared" si="882"/>
        <v/>
      </c>
      <c r="AD4015" s="122" t="str">
        <f t="shared" si="883"/>
        <v/>
      </c>
      <c r="AE4015" s="123" t="str">
        <f t="shared" si="887"/>
        <v/>
      </c>
      <c r="AG4015" s="150" t="str">
        <f t="shared" si="884"/>
        <v/>
      </c>
    </row>
    <row r="4016" spans="1:33" x14ac:dyDescent="0.25">
      <c r="A4016" s="56"/>
      <c r="B4016" s="70"/>
      <c r="C4016" s="76"/>
      <c r="D4016" s="73"/>
      <c r="E4016" s="79"/>
      <c r="F4016" s="56"/>
      <c r="G4016" s="13" t="str">
        <f t="shared" si="875"/>
        <v/>
      </c>
      <c r="H4016" s="56"/>
      <c r="K4016" s="128"/>
      <c r="L4016" s="128"/>
      <c r="M4016" s="128"/>
      <c r="N4016" s="84" t="str">
        <f t="shared" si="876"/>
        <v/>
      </c>
      <c r="O4016" s="128"/>
      <c r="P4016" s="84" t="str">
        <f t="shared" si="877"/>
        <v/>
      </c>
      <c r="Q4016" s="84" t="str">
        <f t="shared" si="874"/>
        <v/>
      </c>
      <c r="R4016" s="84" t="str">
        <f t="shared" si="878"/>
        <v/>
      </c>
      <c r="S4016" s="84" t="str">
        <f t="shared" si="879"/>
        <v/>
      </c>
      <c r="U4016" s="84" t="str">
        <f t="shared" si="880"/>
        <v/>
      </c>
      <c r="W4016" s="108" t="str">
        <f>IF($N4016="", "", SUM($D$11:$D4016))</f>
        <v/>
      </c>
      <c r="X4016" s="111" t="str">
        <f t="shared" si="881"/>
        <v/>
      </c>
      <c r="Y4016" s="114" t="str">
        <f t="shared" si="885"/>
        <v/>
      </c>
      <c r="Z4016" s="111" t="str">
        <f>IF(X4016="", "", X4016-SUM($Z$11:$Z4015))</f>
        <v/>
      </c>
      <c r="AA4016" s="111" t="str">
        <f>IF($Y4016="", "", $Y4016-SUM($AA$11:$AA4015))</f>
        <v/>
      </c>
      <c r="AB4016" s="111" t="str">
        <f t="shared" si="886"/>
        <v/>
      </c>
      <c r="AC4016" s="121" t="str">
        <f t="shared" si="882"/>
        <v/>
      </c>
      <c r="AD4016" s="122" t="str">
        <f t="shared" si="883"/>
        <v/>
      </c>
      <c r="AE4016" s="123" t="str">
        <f t="shared" si="887"/>
        <v/>
      </c>
      <c r="AG4016" s="150" t="str">
        <f t="shared" si="884"/>
        <v/>
      </c>
    </row>
    <row r="4017" spans="1:33" x14ac:dyDescent="0.25">
      <c r="A4017" s="56"/>
      <c r="B4017" s="70"/>
      <c r="C4017" s="76"/>
      <c r="D4017" s="73"/>
      <c r="E4017" s="79"/>
      <c r="F4017" s="56"/>
      <c r="G4017" s="13" t="str">
        <f t="shared" si="875"/>
        <v/>
      </c>
      <c r="H4017" s="56"/>
      <c r="K4017" s="128"/>
      <c r="L4017" s="128"/>
      <c r="M4017" s="128"/>
      <c r="N4017" s="84" t="str">
        <f t="shared" si="876"/>
        <v/>
      </c>
      <c r="O4017" s="128"/>
      <c r="P4017" s="84" t="str">
        <f t="shared" si="877"/>
        <v/>
      </c>
      <c r="Q4017" s="84" t="str">
        <f t="shared" si="874"/>
        <v/>
      </c>
      <c r="R4017" s="84" t="str">
        <f t="shared" si="878"/>
        <v/>
      </c>
      <c r="S4017" s="84" t="str">
        <f t="shared" si="879"/>
        <v/>
      </c>
      <c r="U4017" s="84" t="str">
        <f t="shared" si="880"/>
        <v/>
      </c>
      <c r="W4017" s="108" t="str">
        <f>IF($N4017="", "", SUM($D$11:$D4017))</f>
        <v/>
      </c>
      <c r="X4017" s="111" t="str">
        <f t="shared" si="881"/>
        <v/>
      </c>
      <c r="Y4017" s="114" t="str">
        <f t="shared" si="885"/>
        <v/>
      </c>
      <c r="Z4017" s="111" t="str">
        <f>IF(X4017="", "", X4017-SUM($Z$11:$Z4016))</f>
        <v/>
      </c>
      <c r="AA4017" s="111" t="str">
        <f>IF($Y4017="", "", $Y4017-SUM($AA$11:$AA4016))</f>
        <v/>
      </c>
      <c r="AB4017" s="111" t="str">
        <f t="shared" si="886"/>
        <v/>
      </c>
      <c r="AC4017" s="121" t="str">
        <f t="shared" si="882"/>
        <v/>
      </c>
      <c r="AD4017" s="122" t="str">
        <f t="shared" si="883"/>
        <v/>
      </c>
      <c r="AE4017" s="123" t="str">
        <f t="shared" si="887"/>
        <v/>
      </c>
      <c r="AG4017" s="150" t="str">
        <f t="shared" si="884"/>
        <v/>
      </c>
    </row>
    <row r="4018" spans="1:33" x14ac:dyDescent="0.25">
      <c r="A4018" s="56"/>
      <c r="B4018" s="70"/>
      <c r="C4018" s="76"/>
      <c r="D4018" s="73"/>
      <c r="E4018" s="79"/>
      <c r="F4018" s="56"/>
      <c r="G4018" s="13" t="str">
        <f t="shared" si="875"/>
        <v/>
      </c>
      <c r="H4018" s="56"/>
      <c r="K4018" s="128"/>
      <c r="L4018" s="128"/>
      <c r="M4018" s="128"/>
      <c r="N4018" s="84" t="str">
        <f t="shared" si="876"/>
        <v/>
      </c>
      <c r="O4018" s="128"/>
      <c r="P4018" s="84" t="str">
        <f t="shared" si="877"/>
        <v/>
      </c>
      <c r="Q4018" s="84" t="str">
        <f t="shared" si="874"/>
        <v/>
      </c>
      <c r="R4018" s="84" t="str">
        <f t="shared" si="878"/>
        <v/>
      </c>
      <c r="S4018" s="84" t="str">
        <f t="shared" si="879"/>
        <v/>
      </c>
      <c r="U4018" s="84" t="str">
        <f t="shared" si="880"/>
        <v/>
      </c>
      <c r="W4018" s="108" t="str">
        <f>IF($N4018="", "", SUM($D$11:$D4018))</f>
        <v/>
      </c>
      <c r="X4018" s="111" t="str">
        <f t="shared" si="881"/>
        <v/>
      </c>
      <c r="Y4018" s="114" t="str">
        <f t="shared" si="885"/>
        <v/>
      </c>
      <c r="Z4018" s="111" t="str">
        <f>IF(X4018="", "", X4018-SUM($Z$11:$Z4017))</f>
        <v/>
      </c>
      <c r="AA4018" s="111" t="str">
        <f>IF($Y4018="", "", $Y4018-SUM($AA$11:$AA4017))</f>
        <v/>
      </c>
      <c r="AB4018" s="111" t="str">
        <f t="shared" si="886"/>
        <v/>
      </c>
      <c r="AC4018" s="121" t="str">
        <f t="shared" si="882"/>
        <v/>
      </c>
      <c r="AD4018" s="122" t="str">
        <f t="shared" si="883"/>
        <v/>
      </c>
      <c r="AE4018" s="123" t="str">
        <f t="shared" si="887"/>
        <v/>
      </c>
      <c r="AG4018" s="150" t="str">
        <f t="shared" si="884"/>
        <v/>
      </c>
    </row>
    <row r="4019" spans="1:33" x14ac:dyDescent="0.25">
      <c r="A4019" s="56"/>
      <c r="B4019" s="70"/>
      <c r="C4019" s="76"/>
      <c r="D4019" s="73"/>
      <c r="E4019" s="79"/>
      <c r="F4019" s="56"/>
      <c r="G4019" s="13" t="str">
        <f t="shared" si="875"/>
        <v/>
      </c>
      <c r="H4019" s="56"/>
      <c r="K4019" s="128"/>
      <c r="L4019" s="128"/>
      <c r="M4019" s="128"/>
      <c r="N4019" s="84" t="str">
        <f t="shared" si="876"/>
        <v/>
      </c>
      <c r="O4019" s="128"/>
      <c r="P4019" s="84" t="str">
        <f t="shared" si="877"/>
        <v/>
      </c>
      <c r="Q4019" s="84" t="str">
        <f t="shared" si="874"/>
        <v/>
      </c>
      <c r="R4019" s="84" t="str">
        <f t="shared" si="878"/>
        <v/>
      </c>
      <c r="S4019" s="84" t="str">
        <f t="shared" si="879"/>
        <v/>
      </c>
      <c r="U4019" s="84" t="str">
        <f t="shared" si="880"/>
        <v/>
      </c>
      <c r="W4019" s="108" t="str">
        <f>IF($N4019="", "", SUM($D$11:$D4019))</f>
        <v/>
      </c>
      <c r="X4019" s="111" t="str">
        <f t="shared" si="881"/>
        <v/>
      </c>
      <c r="Y4019" s="114" t="str">
        <f t="shared" si="885"/>
        <v/>
      </c>
      <c r="Z4019" s="111" t="str">
        <f>IF(X4019="", "", X4019-SUM($Z$11:$Z4018))</f>
        <v/>
      </c>
      <c r="AA4019" s="111" t="str">
        <f>IF($Y4019="", "", $Y4019-SUM($AA$11:$AA4018))</f>
        <v/>
      </c>
      <c r="AB4019" s="111" t="str">
        <f t="shared" si="886"/>
        <v/>
      </c>
      <c r="AC4019" s="121" t="str">
        <f t="shared" si="882"/>
        <v/>
      </c>
      <c r="AD4019" s="122" t="str">
        <f t="shared" si="883"/>
        <v/>
      </c>
      <c r="AE4019" s="123" t="str">
        <f t="shared" si="887"/>
        <v/>
      </c>
      <c r="AG4019" s="150" t="str">
        <f t="shared" si="884"/>
        <v/>
      </c>
    </row>
    <row r="4020" spans="1:33" x14ac:dyDescent="0.25">
      <c r="A4020" s="56"/>
      <c r="B4020" s="70"/>
      <c r="C4020" s="76"/>
      <c r="D4020" s="73"/>
      <c r="E4020" s="79"/>
      <c r="F4020" s="56"/>
      <c r="G4020" s="13" t="str">
        <f t="shared" si="875"/>
        <v/>
      </c>
      <c r="H4020" s="56"/>
      <c r="K4020" s="128"/>
      <c r="L4020" s="128"/>
      <c r="M4020" s="128"/>
      <c r="N4020" s="84" t="str">
        <f t="shared" si="876"/>
        <v/>
      </c>
      <c r="O4020" s="128"/>
      <c r="P4020" s="84" t="str">
        <f t="shared" si="877"/>
        <v/>
      </c>
      <c r="Q4020" s="84" t="str">
        <f t="shared" si="874"/>
        <v/>
      </c>
      <c r="R4020" s="84" t="str">
        <f t="shared" si="878"/>
        <v/>
      </c>
      <c r="S4020" s="84" t="str">
        <f t="shared" si="879"/>
        <v/>
      </c>
      <c r="U4020" s="84" t="str">
        <f t="shared" si="880"/>
        <v/>
      </c>
      <c r="W4020" s="108" t="str">
        <f>IF($N4020="", "", SUM($D$11:$D4020))</f>
        <v/>
      </c>
      <c r="X4020" s="111" t="str">
        <f t="shared" si="881"/>
        <v/>
      </c>
      <c r="Y4020" s="114" t="str">
        <f t="shared" si="885"/>
        <v/>
      </c>
      <c r="Z4020" s="111" t="str">
        <f>IF(X4020="", "", X4020-SUM($Z$11:$Z4019))</f>
        <v/>
      </c>
      <c r="AA4020" s="111" t="str">
        <f>IF($Y4020="", "", $Y4020-SUM($AA$11:$AA4019))</f>
        <v/>
      </c>
      <c r="AB4020" s="111" t="str">
        <f t="shared" si="886"/>
        <v/>
      </c>
      <c r="AC4020" s="121" t="str">
        <f t="shared" si="882"/>
        <v/>
      </c>
      <c r="AD4020" s="122" t="str">
        <f t="shared" si="883"/>
        <v/>
      </c>
      <c r="AE4020" s="123" t="str">
        <f t="shared" si="887"/>
        <v/>
      </c>
      <c r="AG4020" s="150" t="str">
        <f t="shared" si="884"/>
        <v/>
      </c>
    </row>
    <row r="4021" spans="1:33" x14ac:dyDescent="0.25">
      <c r="A4021" s="56"/>
      <c r="B4021" s="70"/>
      <c r="C4021" s="76"/>
      <c r="D4021" s="73"/>
      <c r="E4021" s="79"/>
      <c r="F4021" s="56"/>
      <c r="G4021" s="13" t="str">
        <f t="shared" si="875"/>
        <v/>
      </c>
      <c r="H4021" s="56"/>
      <c r="K4021" s="128"/>
      <c r="L4021" s="128"/>
      <c r="M4021" s="128"/>
      <c r="N4021" s="84" t="str">
        <f t="shared" si="876"/>
        <v/>
      </c>
      <c r="O4021" s="128"/>
      <c r="P4021" s="84" t="str">
        <f t="shared" si="877"/>
        <v/>
      </c>
      <c r="Q4021" s="84" t="str">
        <f t="shared" si="874"/>
        <v/>
      </c>
      <c r="R4021" s="84" t="str">
        <f t="shared" si="878"/>
        <v/>
      </c>
      <c r="S4021" s="84" t="str">
        <f t="shared" si="879"/>
        <v/>
      </c>
      <c r="U4021" s="84" t="str">
        <f t="shared" si="880"/>
        <v/>
      </c>
      <c r="W4021" s="108" t="str">
        <f>IF($N4021="", "", SUM($D$11:$D4021))</f>
        <v/>
      </c>
      <c r="X4021" s="111" t="str">
        <f t="shared" si="881"/>
        <v/>
      </c>
      <c r="Y4021" s="114" t="str">
        <f t="shared" si="885"/>
        <v/>
      </c>
      <c r="Z4021" s="111" t="str">
        <f>IF(X4021="", "", X4021-SUM($Z$11:$Z4020))</f>
        <v/>
      </c>
      <c r="AA4021" s="111" t="str">
        <f>IF($Y4021="", "", $Y4021-SUM($AA$11:$AA4020))</f>
        <v/>
      </c>
      <c r="AB4021" s="111" t="str">
        <f t="shared" si="886"/>
        <v/>
      </c>
      <c r="AC4021" s="121" t="str">
        <f t="shared" si="882"/>
        <v/>
      </c>
      <c r="AD4021" s="122" t="str">
        <f t="shared" si="883"/>
        <v/>
      </c>
      <c r="AE4021" s="123" t="str">
        <f t="shared" si="887"/>
        <v/>
      </c>
      <c r="AG4021" s="150" t="str">
        <f t="shared" si="884"/>
        <v/>
      </c>
    </row>
    <row r="4022" spans="1:33" x14ac:dyDescent="0.25">
      <c r="A4022" s="56"/>
      <c r="B4022" s="70"/>
      <c r="C4022" s="76"/>
      <c r="D4022" s="73"/>
      <c r="E4022" s="79"/>
      <c r="F4022" s="56"/>
      <c r="G4022" s="13" t="str">
        <f t="shared" si="875"/>
        <v/>
      </c>
      <c r="H4022" s="56"/>
      <c r="K4022" s="128"/>
      <c r="L4022" s="128"/>
      <c r="M4022" s="128"/>
      <c r="N4022" s="84" t="str">
        <f t="shared" si="876"/>
        <v/>
      </c>
      <c r="O4022" s="128"/>
      <c r="P4022" s="84" t="str">
        <f t="shared" si="877"/>
        <v/>
      </c>
      <c r="Q4022" s="84" t="str">
        <f t="shared" si="874"/>
        <v/>
      </c>
      <c r="R4022" s="84" t="str">
        <f t="shared" si="878"/>
        <v/>
      </c>
      <c r="S4022" s="84" t="str">
        <f t="shared" si="879"/>
        <v/>
      </c>
      <c r="U4022" s="84" t="str">
        <f t="shared" si="880"/>
        <v/>
      </c>
      <c r="W4022" s="108" t="str">
        <f>IF($N4022="", "", SUM($D$11:$D4022))</f>
        <v/>
      </c>
      <c r="X4022" s="111" t="str">
        <f t="shared" si="881"/>
        <v/>
      </c>
      <c r="Y4022" s="114" t="str">
        <f t="shared" si="885"/>
        <v/>
      </c>
      <c r="Z4022" s="111" t="str">
        <f>IF(X4022="", "", X4022-SUM($Z$11:$Z4021))</f>
        <v/>
      </c>
      <c r="AA4022" s="111" t="str">
        <f>IF($Y4022="", "", $Y4022-SUM($AA$11:$AA4021))</f>
        <v/>
      </c>
      <c r="AB4022" s="111" t="str">
        <f t="shared" si="886"/>
        <v/>
      </c>
      <c r="AC4022" s="121" t="str">
        <f t="shared" si="882"/>
        <v/>
      </c>
      <c r="AD4022" s="122" t="str">
        <f t="shared" si="883"/>
        <v/>
      </c>
      <c r="AE4022" s="123" t="str">
        <f t="shared" si="887"/>
        <v/>
      </c>
      <c r="AG4022" s="150" t="str">
        <f t="shared" si="884"/>
        <v/>
      </c>
    </row>
    <row r="4023" spans="1:33" x14ac:dyDescent="0.25">
      <c r="A4023" s="56"/>
      <c r="B4023" s="70"/>
      <c r="C4023" s="76"/>
      <c r="D4023" s="73"/>
      <c r="E4023" s="79"/>
      <c r="F4023" s="56"/>
      <c r="G4023" s="13" t="str">
        <f t="shared" si="875"/>
        <v/>
      </c>
      <c r="H4023" s="56"/>
      <c r="K4023" s="128"/>
      <c r="L4023" s="128"/>
      <c r="M4023" s="128"/>
      <c r="N4023" s="84" t="str">
        <f t="shared" si="876"/>
        <v/>
      </c>
      <c r="O4023" s="128"/>
      <c r="P4023" s="84" t="str">
        <f t="shared" si="877"/>
        <v/>
      </c>
      <c r="Q4023" s="84" t="str">
        <f t="shared" si="874"/>
        <v/>
      </c>
      <c r="R4023" s="84" t="str">
        <f t="shared" si="878"/>
        <v/>
      </c>
      <c r="S4023" s="84" t="str">
        <f t="shared" si="879"/>
        <v/>
      </c>
      <c r="U4023" s="84" t="str">
        <f t="shared" si="880"/>
        <v/>
      </c>
      <c r="W4023" s="108" t="str">
        <f>IF($N4023="", "", SUM($D$11:$D4023))</f>
        <v/>
      </c>
      <c r="X4023" s="111" t="str">
        <f t="shared" si="881"/>
        <v/>
      </c>
      <c r="Y4023" s="114" t="str">
        <f t="shared" si="885"/>
        <v/>
      </c>
      <c r="Z4023" s="111" t="str">
        <f>IF(X4023="", "", X4023-SUM($Z$11:$Z4022))</f>
        <v/>
      </c>
      <c r="AA4023" s="111" t="str">
        <f>IF($Y4023="", "", $Y4023-SUM($AA$11:$AA4022))</f>
        <v/>
      </c>
      <c r="AB4023" s="111" t="str">
        <f t="shared" si="886"/>
        <v/>
      </c>
      <c r="AC4023" s="121" t="str">
        <f t="shared" si="882"/>
        <v/>
      </c>
      <c r="AD4023" s="122" t="str">
        <f t="shared" si="883"/>
        <v/>
      </c>
      <c r="AE4023" s="123" t="str">
        <f t="shared" si="887"/>
        <v/>
      </c>
      <c r="AG4023" s="150" t="str">
        <f t="shared" si="884"/>
        <v/>
      </c>
    </row>
    <row r="4024" spans="1:33" x14ac:dyDescent="0.25">
      <c r="A4024" s="56"/>
      <c r="B4024" s="70"/>
      <c r="C4024" s="76"/>
      <c r="D4024" s="73"/>
      <c r="E4024" s="79"/>
      <c r="F4024" s="56"/>
      <c r="G4024" s="13" t="str">
        <f t="shared" si="875"/>
        <v/>
      </c>
      <c r="H4024" s="56"/>
      <c r="K4024" s="128"/>
      <c r="L4024" s="128"/>
      <c r="M4024" s="128"/>
      <c r="N4024" s="84" t="str">
        <f t="shared" si="876"/>
        <v/>
      </c>
      <c r="O4024" s="128"/>
      <c r="P4024" s="84" t="str">
        <f t="shared" si="877"/>
        <v/>
      </c>
      <c r="Q4024" s="84" t="str">
        <f t="shared" si="874"/>
        <v/>
      </c>
      <c r="R4024" s="84" t="str">
        <f t="shared" si="878"/>
        <v/>
      </c>
      <c r="S4024" s="84" t="str">
        <f t="shared" si="879"/>
        <v/>
      </c>
      <c r="U4024" s="84" t="str">
        <f t="shared" si="880"/>
        <v/>
      </c>
      <c r="W4024" s="108" t="str">
        <f>IF($N4024="", "", SUM($D$11:$D4024))</f>
        <v/>
      </c>
      <c r="X4024" s="111" t="str">
        <f t="shared" si="881"/>
        <v/>
      </c>
      <c r="Y4024" s="114" t="str">
        <f t="shared" si="885"/>
        <v/>
      </c>
      <c r="Z4024" s="111" t="str">
        <f>IF(X4024="", "", X4024-SUM($Z$11:$Z4023))</f>
        <v/>
      </c>
      <c r="AA4024" s="111" t="str">
        <f>IF($Y4024="", "", $Y4024-SUM($AA$11:$AA4023))</f>
        <v/>
      </c>
      <c r="AB4024" s="111" t="str">
        <f t="shared" si="886"/>
        <v/>
      </c>
      <c r="AC4024" s="121" t="str">
        <f t="shared" si="882"/>
        <v/>
      </c>
      <c r="AD4024" s="122" t="str">
        <f t="shared" si="883"/>
        <v/>
      </c>
      <c r="AE4024" s="123" t="str">
        <f t="shared" si="887"/>
        <v/>
      </c>
      <c r="AG4024" s="150" t="str">
        <f t="shared" si="884"/>
        <v/>
      </c>
    </row>
    <row r="4025" spans="1:33" x14ac:dyDescent="0.25">
      <c r="A4025" s="56"/>
      <c r="B4025" s="70"/>
      <c r="C4025" s="76"/>
      <c r="D4025" s="73"/>
      <c r="E4025" s="79"/>
      <c r="F4025" s="56"/>
      <c r="G4025" s="13" t="str">
        <f t="shared" si="875"/>
        <v/>
      </c>
      <c r="H4025" s="56"/>
      <c r="K4025" s="128"/>
      <c r="L4025" s="128"/>
      <c r="M4025" s="128"/>
      <c r="N4025" s="84" t="str">
        <f t="shared" si="876"/>
        <v/>
      </c>
      <c r="O4025" s="128"/>
      <c r="P4025" s="84" t="str">
        <f t="shared" si="877"/>
        <v/>
      </c>
      <c r="Q4025" s="84" t="str">
        <f t="shared" si="874"/>
        <v/>
      </c>
      <c r="R4025" s="84" t="str">
        <f t="shared" si="878"/>
        <v/>
      </c>
      <c r="S4025" s="84" t="str">
        <f t="shared" si="879"/>
        <v/>
      </c>
      <c r="U4025" s="84" t="str">
        <f t="shared" si="880"/>
        <v/>
      </c>
      <c r="W4025" s="108" t="str">
        <f>IF($N4025="", "", SUM($D$11:$D4025))</f>
        <v/>
      </c>
      <c r="X4025" s="111" t="str">
        <f t="shared" si="881"/>
        <v/>
      </c>
      <c r="Y4025" s="114" t="str">
        <f t="shared" si="885"/>
        <v/>
      </c>
      <c r="Z4025" s="111" t="str">
        <f>IF(X4025="", "", X4025-SUM($Z$11:$Z4024))</f>
        <v/>
      </c>
      <c r="AA4025" s="111" t="str">
        <f>IF($Y4025="", "", $Y4025-SUM($AA$11:$AA4024))</f>
        <v/>
      </c>
      <c r="AB4025" s="111" t="str">
        <f t="shared" si="886"/>
        <v/>
      </c>
      <c r="AC4025" s="121" t="str">
        <f t="shared" si="882"/>
        <v/>
      </c>
      <c r="AD4025" s="122" t="str">
        <f t="shared" si="883"/>
        <v/>
      </c>
      <c r="AE4025" s="123" t="str">
        <f t="shared" si="887"/>
        <v/>
      </c>
      <c r="AG4025" s="150" t="str">
        <f t="shared" si="884"/>
        <v/>
      </c>
    </row>
    <row r="4026" spans="1:33" x14ac:dyDescent="0.25">
      <c r="A4026" s="56"/>
      <c r="B4026" s="70"/>
      <c r="C4026" s="76"/>
      <c r="D4026" s="73"/>
      <c r="E4026" s="79"/>
      <c r="F4026" s="56"/>
      <c r="G4026" s="13" t="str">
        <f t="shared" si="875"/>
        <v/>
      </c>
      <c r="H4026" s="56"/>
      <c r="K4026" s="128"/>
      <c r="L4026" s="128"/>
      <c r="M4026" s="128"/>
      <c r="N4026" s="84" t="str">
        <f t="shared" si="876"/>
        <v/>
      </c>
      <c r="O4026" s="128"/>
      <c r="P4026" s="84" t="str">
        <f t="shared" si="877"/>
        <v/>
      </c>
      <c r="Q4026" s="84" t="str">
        <f t="shared" si="874"/>
        <v/>
      </c>
      <c r="R4026" s="84" t="str">
        <f t="shared" si="878"/>
        <v/>
      </c>
      <c r="S4026" s="84" t="str">
        <f t="shared" si="879"/>
        <v/>
      </c>
      <c r="U4026" s="84" t="str">
        <f t="shared" si="880"/>
        <v/>
      </c>
      <c r="W4026" s="108" t="str">
        <f>IF($N4026="", "", SUM($D$11:$D4026))</f>
        <v/>
      </c>
      <c r="X4026" s="111" t="str">
        <f t="shared" si="881"/>
        <v/>
      </c>
      <c r="Y4026" s="114" t="str">
        <f t="shared" si="885"/>
        <v/>
      </c>
      <c r="Z4026" s="111" t="str">
        <f>IF(X4026="", "", X4026-SUM($Z$11:$Z4025))</f>
        <v/>
      </c>
      <c r="AA4026" s="111" t="str">
        <f>IF($Y4026="", "", $Y4026-SUM($AA$11:$AA4025))</f>
        <v/>
      </c>
      <c r="AB4026" s="111" t="str">
        <f t="shared" si="886"/>
        <v/>
      </c>
      <c r="AC4026" s="121" t="str">
        <f t="shared" si="882"/>
        <v/>
      </c>
      <c r="AD4026" s="122" t="str">
        <f t="shared" si="883"/>
        <v/>
      </c>
      <c r="AE4026" s="123" t="str">
        <f t="shared" si="887"/>
        <v/>
      </c>
      <c r="AG4026" s="150" t="str">
        <f t="shared" si="884"/>
        <v/>
      </c>
    </row>
    <row r="4027" spans="1:33" x14ac:dyDescent="0.25">
      <c r="A4027" s="56"/>
      <c r="B4027" s="70"/>
      <c r="C4027" s="76"/>
      <c r="D4027" s="73"/>
      <c r="E4027" s="79"/>
      <c r="F4027" s="56"/>
      <c r="G4027" s="13" t="str">
        <f t="shared" si="875"/>
        <v/>
      </c>
      <c r="H4027" s="56"/>
      <c r="K4027" s="128"/>
      <c r="L4027" s="128"/>
      <c r="M4027" s="128"/>
      <c r="N4027" s="84" t="str">
        <f t="shared" si="876"/>
        <v/>
      </c>
      <c r="O4027" s="128"/>
      <c r="P4027" s="84" t="str">
        <f t="shared" si="877"/>
        <v/>
      </c>
      <c r="Q4027" s="84" t="str">
        <f t="shared" si="874"/>
        <v/>
      </c>
      <c r="R4027" s="84" t="str">
        <f t="shared" si="878"/>
        <v/>
      </c>
      <c r="S4027" s="84" t="str">
        <f t="shared" si="879"/>
        <v/>
      </c>
      <c r="U4027" s="84" t="str">
        <f t="shared" si="880"/>
        <v/>
      </c>
      <c r="W4027" s="108" t="str">
        <f>IF($N4027="", "", SUM($D$11:$D4027))</f>
        <v/>
      </c>
      <c r="X4027" s="111" t="str">
        <f t="shared" si="881"/>
        <v/>
      </c>
      <c r="Y4027" s="114" t="str">
        <f t="shared" si="885"/>
        <v/>
      </c>
      <c r="Z4027" s="111" t="str">
        <f>IF(X4027="", "", X4027-SUM($Z$11:$Z4026))</f>
        <v/>
      </c>
      <c r="AA4027" s="111" t="str">
        <f>IF($Y4027="", "", $Y4027-SUM($AA$11:$AA4026))</f>
        <v/>
      </c>
      <c r="AB4027" s="111" t="str">
        <f t="shared" si="886"/>
        <v/>
      </c>
      <c r="AC4027" s="121" t="str">
        <f t="shared" si="882"/>
        <v/>
      </c>
      <c r="AD4027" s="122" t="str">
        <f t="shared" si="883"/>
        <v/>
      </c>
      <c r="AE4027" s="123" t="str">
        <f t="shared" si="887"/>
        <v/>
      </c>
      <c r="AG4027" s="150" t="str">
        <f t="shared" si="884"/>
        <v/>
      </c>
    </row>
    <row r="4028" spans="1:33" x14ac:dyDescent="0.25">
      <c r="A4028" s="56"/>
      <c r="B4028" s="70"/>
      <c r="C4028" s="76"/>
      <c r="D4028" s="73"/>
      <c r="E4028" s="79"/>
      <c r="F4028" s="56"/>
      <c r="G4028" s="13" t="str">
        <f t="shared" si="875"/>
        <v/>
      </c>
      <c r="H4028" s="56"/>
      <c r="K4028" s="128"/>
      <c r="L4028" s="128"/>
      <c r="M4028" s="128"/>
      <c r="N4028" s="84" t="str">
        <f t="shared" si="876"/>
        <v/>
      </c>
      <c r="O4028" s="128"/>
      <c r="P4028" s="84" t="str">
        <f t="shared" si="877"/>
        <v/>
      </c>
      <c r="Q4028" s="84" t="str">
        <f t="shared" si="874"/>
        <v/>
      </c>
      <c r="R4028" s="84" t="str">
        <f t="shared" si="878"/>
        <v/>
      </c>
      <c r="S4028" s="84" t="str">
        <f t="shared" si="879"/>
        <v/>
      </c>
      <c r="U4028" s="84" t="str">
        <f t="shared" si="880"/>
        <v/>
      </c>
      <c r="W4028" s="108" t="str">
        <f>IF($N4028="", "", SUM($D$11:$D4028))</f>
        <v/>
      </c>
      <c r="X4028" s="111" t="str">
        <f t="shared" si="881"/>
        <v/>
      </c>
      <c r="Y4028" s="114" t="str">
        <f t="shared" si="885"/>
        <v/>
      </c>
      <c r="Z4028" s="111" t="str">
        <f>IF(X4028="", "", X4028-SUM($Z$11:$Z4027))</f>
        <v/>
      </c>
      <c r="AA4028" s="111" t="str">
        <f>IF($Y4028="", "", $Y4028-SUM($AA$11:$AA4027))</f>
        <v/>
      </c>
      <c r="AB4028" s="111" t="str">
        <f t="shared" si="886"/>
        <v/>
      </c>
      <c r="AC4028" s="121" t="str">
        <f t="shared" si="882"/>
        <v/>
      </c>
      <c r="AD4028" s="122" t="str">
        <f t="shared" si="883"/>
        <v/>
      </c>
      <c r="AE4028" s="123" t="str">
        <f t="shared" si="887"/>
        <v/>
      </c>
      <c r="AG4028" s="150" t="str">
        <f t="shared" si="884"/>
        <v/>
      </c>
    </row>
    <row r="4029" spans="1:33" x14ac:dyDescent="0.25">
      <c r="A4029" s="56"/>
      <c r="B4029" s="70"/>
      <c r="C4029" s="76"/>
      <c r="D4029" s="73"/>
      <c r="E4029" s="79"/>
      <c r="F4029" s="56"/>
      <c r="G4029" s="13" t="str">
        <f t="shared" si="875"/>
        <v/>
      </c>
      <c r="H4029" s="56"/>
      <c r="K4029" s="128"/>
      <c r="L4029" s="128"/>
      <c r="M4029" s="128"/>
      <c r="N4029" s="84" t="str">
        <f t="shared" si="876"/>
        <v/>
      </c>
      <c r="O4029" s="128"/>
      <c r="P4029" s="84" t="str">
        <f t="shared" si="877"/>
        <v/>
      </c>
      <c r="Q4029" s="84" t="str">
        <f t="shared" si="874"/>
        <v/>
      </c>
      <c r="R4029" s="84" t="str">
        <f t="shared" si="878"/>
        <v/>
      </c>
      <c r="S4029" s="84" t="str">
        <f t="shared" si="879"/>
        <v/>
      </c>
      <c r="U4029" s="84" t="str">
        <f t="shared" si="880"/>
        <v/>
      </c>
      <c r="W4029" s="108" t="str">
        <f>IF($N4029="", "", SUM($D$11:$D4029))</f>
        <v/>
      </c>
      <c r="X4029" s="111" t="str">
        <f t="shared" si="881"/>
        <v/>
      </c>
      <c r="Y4029" s="114" t="str">
        <f t="shared" si="885"/>
        <v/>
      </c>
      <c r="Z4029" s="111" t="str">
        <f>IF(X4029="", "", X4029-SUM($Z$11:$Z4028))</f>
        <v/>
      </c>
      <c r="AA4029" s="111" t="str">
        <f>IF($Y4029="", "", $Y4029-SUM($AA$11:$AA4028))</f>
        <v/>
      </c>
      <c r="AB4029" s="111" t="str">
        <f t="shared" si="886"/>
        <v/>
      </c>
      <c r="AC4029" s="121" t="str">
        <f t="shared" si="882"/>
        <v/>
      </c>
      <c r="AD4029" s="122" t="str">
        <f t="shared" si="883"/>
        <v/>
      </c>
      <c r="AE4029" s="123" t="str">
        <f t="shared" si="887"/>
        <v/>
      </c>
      <c r="AG4029" s="150" t="str">
        <f t="shared" si="884"/>
        <v/>
      </c>
    </row>
    <row r="4030" spans="1:33" x14ac:dyDescent="0.25">
      <c r="A4030" s="56"/>
      <c r="B4030" s="70"/>
      <c r="C4030" s="76"/>
      <c r="D4030" s="73"/>
      <c r="E4030" s="79"/>
      <c r="F4030" s="56"/>
      <c r="G4030" s="13" t="str">
        <f t="shared" si="875"/>
        <v/>
      </c>
      <c r="H4030" s="56"/>
      <c r="K4030" s="128"/>
      <c r="L4030" s="128"/>
      <c r="M4030" s="128"/>
      <c r="N4030" s="84" t="str">
        <f t="shared" si="876"/>
        <v/>
      </c>
      <c r="O4030" s="128"/>
      <c r="P4030" s="84" t="str">
        <f t="shared" si="877"/>
        <v/>
      </c>
      <c r="Q4030" s="84" t="str">
        <f t="shared" si="874"/>
        <v/>
      </c>
      <c r="R4030" s="84" t="str">
        <f t="shared" si="878"/>
        <v/>
      </c>
      <c r="S4030" s="84" t="str">
        <f t="shared" si="879"/>
        <v/>
      </c>
      <c r="U4030" s="84" t="str">
        <f t="shared" si="880"/>
        <v/>
      </c>
      <c r="W4030" s="108" t="str">
        <f>IF($N4030="", "", SUM($D$11:$D4030))</f>
        <v/>
      </c>
      <c r="X4030" s="111" t="str">
        <f t="shared" si="881"/>
        <v/>
      </c>
      <c r="Y4030" s="114" t="str">
        <f t="shared" si="885"/>
        <v/>
      </c>
      <c r="Z4030" s="111" t="str">
        <f>IF(X4030="", "", X4030-SUM($Z$11:$Z4029))</f>
        <v/>
      </c>
      <c r="AA4030" s="111" t="str">
        <f>IF($Y4030="", "", $Y4030-SUM($AA$11:$AA4029))</f>
        <v/>
      </c>
      <c r="AB4030" s="111" t="str">
        <f t="shared" si="886"/>
        <v/>
      </c>
      <c r="AC4030" s="121" t="str">
        <f t="shared" si="882"/>
        <v/>
      </c>
      <c r="AD4030" s="122" t="str">
        <f t="shared" si="883"/>
        <v/>
      </c>
      <c r="AE4030" s="123" t="str">
        <f t="shared" si="887"/>
        <v/>
      </c>
      <c r="AG4030" s="150" t="str">
        <f t="shared" si="884"/>
        <v/>
      </c>
    </row>
    <row r="4031" spans="1:33" x14ac:dyDescent="0.25">
      <c r="A4031" s="56"/>
      <c r="B4031" s="70"/>
      <c r="C4031" s="76"/>
      <c r="D4031" s="73"/>
      <c r="E4031" s="79"/>
      <c r="F4031" s="56"/>
      <c r="G4031" s="13" t="str">
        <f t="shared" si="875"/>
        <v/>
      </c>
      <c r="H4031" s="56"/>
      <c r="K4031" s="128"/>
      <c r="L4031" s="128"/>
      <c r="M4031" s="128"/>
      <c r="N4031" s="84" t="str">
        <f t="shared" si="876"/>
        <v/>
      </c>
      <c r="O4031" s="128"/>
      <c r="P4031" s="84" t="str">
        <f t="shared" si="877"/>
        <v/>
      </c>
      <c r="Q4031" s="84" t="str">
        <f t="shared" si="874"/>
        <v/>
      </c>
      <c r="R4031" s="84" t="str">
        <f t="shared" si="878"/>
        <v/>
      </c>
      <c r="S4031" s="84" t="str">
        <f t="shared" si="879"/>
        <v/>
      </c>
      <c r="U4031" s="84" t="str">
        <f t="shared" si="880"/>
        <v/>
      </c>
      <c r="W4031" s="108" t="str">
        <f>IF($N4031="", "", SUM($D$11:$D4031))</f>
        <v/>
      </c>
      <c r="X4031" s="111" t="str">
        <f t="shared" si="881"/>
        <v/>
      </c>
      <c r="Y4031" s="114" t="str">
        <f t="shared" si="885"/>
        <v/>
      </c>
      <c r="Z4031" s="111" t="str">
        <f>IF(X4031="", "", X4031-SUM($Z$11:$Z4030))</f>
        <v/>
      </c>
      <c r="AA4031" s="111" t="str">
        <f>IF($Y4031="", "", $Y4031-SUM($AA$11:$AA4030))</f>
        <v/>
      </c>
      <c r="AB4031" s="111" t="str">
        <f t="shared" si="886"/>
        <v/>
      </c>
      <c r="AC4031" s="121" t="str">
        <f t="shared" si="882"/>
        <v/>
      </c>
      <c r="AD4031" s="122" t="str">
        <f t="shared" si="883"/>
        <v/>
      </c>
      <c r="AE4031" s="123" t="str">
        <f t="shared" si="887"/>
        <v/>
      </c>
      <c r="AG4031" s="150" t="str">
        <f t="shared" si="884"/>
        <v/>
      </c>
    </row>
    <row r="4032" spans="1:33" x14ac:dyDescent="0.25">
      <c r="A4032" s="56"/>
      <c r="B4032" s="70"/>
      <c r="C4032" s="76"/>
      <c r="D4032" s="73"/>
      <c r="E4032" s="79"/>
      <c r="F4032" s="56"/>
      <c r="G4032" s="13" t="str">
        <f t="shared" si="875"/>
        <v/>
      </c>
      <c r="H4032" s="56"/>
      <c r="K4032" s="128"/>
      <c r="L4032" s="128"/>
      <c r="M4032" s="128"/>
      <c r="N4032" s="84" t="str">
        <f t="shared" si="876"/>
        <v/>
      </c>
      <c r="O4032" s="128"/>
      <c r="P4032" s="84" t="str">
        <f t="shared" si="877"/>
        <v/>
      </c>
      <c r="Q4032" s="84" t="str">
        <f t="shared" si="874"/>
        <v/>
      </c>
      <c r="R4032" s="84" t="str">
        <f t="shared" si="878"/>
        <v/>
      </c>
      <c r="S4032" s="84" t="str">
        <f t="shared" si="879"/>
        <v/>
      </c>
      <c r="U4032" s="84" t="str">
        <f t="shared" si="880"/>
        <v/>
      </c>
      <c r="W4032" s="108" t="str">
        <f>IF($N4032="", "", SUM($D$11:$D4032))</f>
        <v/>
      </c>
      <c r="X4032" s="111" t="str">
        <f t="shared" si="881"/>
        <v/>
      </c>
      <c r="Y4032" s="114" t="str">
        <f t="shared" si="885"/>
        <v/>
      </c>
      <c r="Z4032" s="111" t="str">
        <f>IF(X4032="", "", X4032-SUM($Z$11:$Z4031))</f>
        <v/>
      </c>
      <c r="AA4032" s="111" t="str">
        <f>IF($Y4032="", "", $Y4032-SUM($AA$11:$AA4031))</f>
        <v/>
      </c>
      <c r="AB4032" s="111" t="str">
        <f t="shared" si="886"/>
        <v/>
      </c>
      <c r="AC4032" s="121" t="str">
        <f t="shared" si="882"/>
        <v/>
      </c>
      <c r="AD4032" s="122" t="str">
        <f t="shared" si="883"/>
        <v/>
      </c>
      <c r="AE4032" s="123" t="str">
        <f t="shared" si="887"/>
        <v/>
      </c>
      <c r="AG4032" s="150" t="str">
        <f t="shared" si="884"/>
        <v/>
      </c>
    </row>
    <row r="4033" spans="1:33" x14ac:dyDescent="0.25">
      <c r="A4033" s="56"/>
      <c r="B4033" s="70"/>
      <c r="C4033" s="76"/>
      <c r="D4033" s="73"/>
      <c r="E4033" s="79"/>
      <c r="F4033" s="56"/>
      <c r="G4033" s="13" t="str">
        <f t="shared" si="875"/>
        <v/>
      </c>
      <c r="H4033" s="56"/>
      <c r="K4033" s="128"/>
      <c r="L4033" s="128"/>
      <c r="M4033" s="128"/>
      <c r="N4033" s="84" t="str">
        <f t="shared" si="876"/>
        <v/>
      </c>
      <c r="O4033" s="128"/>
      <c r="P4033" s="84" t="str">
        <f t="shared" si="877"/>
        <v/>
      </c>
      <c r="Q4033" s="84" t="str">
        <f t="shared" si="874"/>
        <v/>
      </c>
      <c r="R4033" s="84" t="str">
        <f t="shared" si="878"/>
        <v/>
      </c>
      <c r="S4033" s="84" t="str">
        <f t="shared" si="879"/>
        <v/>
      </c>
      <c r="U4033" s="84" t="str">
        <f t="shared" si="880"/>
        <v/>
      </c>
      <c r="W4033" s="108" t="str">
        <f>IF($N4033="", "", SUM($D$11:$D4033))</f>
        <v/>
      </c>
      <c r="X4033" s="111" t="str">
        <f t="shared" si="881"/>
        <v/>
      </c>
      <c r="Y4033" s="114" t="str">
        <f t="shared" si="885"/>
        <v/>
      </c>
      <c r="Z4033" s="111" t="str">
        <f>IF(X4033="", "", X4033-SUM($Z$11:$Z4032))</f>
        <v/>
      </c>
      <c r="AA4033" s="111" t="str">
        <f>IF($Y4033="", "", $Y4033-SUM($AA$11:$AA4032))</f>
        <v/>
      </c>
      <c r="AB4033" s="111" t="str">
        <f t="shared" si="886"/>
        <v/>
      </c>
      <c r="AC4033" s="121" t="str">
        <f t="shared" si="882"/>
        <v/>
      </c>
      <c r="AD4033" s="122" t="str">
        <f t="shared" si="883"/>
        <v/>
      </c>
      <c r="AE4033" s="123" t="str">
        <f t="shared" si="887"/>
        <v/>
      </c>
      <c r="AG4033" s="150" t="str">
        <f t="shared" si="884"/>
        <v/>
      </c>
    </row>
    <row r="4034" spans="1:33" x14ac:dyDescent="0.25">
      <c r="A4034" s="56"/>
      <c r="B4034" s="70"/>
      <c r="C4034" s="76"/>
      <c r="D4034" s="73"/>
      <c r="E4034" s="79"/>
      <c r="F4034" s="56"/>
      <c r="G4034" s="13" t="str">
        <f t="shared" si="875"/>
        <v/>
      </c>
      <c r="H4034" s="56"/>
      <c r="K4034" s="128"/>
      <c r="L4034" s="128"/>
      <c r="M4034" s="128"/>
      <c r="N4034" s="84" t="str">
        <f t="shared" si="876"/>
        <v/>
      </c>
      <c r="O4034" s="128"/>
      <c r="P4034" s="84" t="str">
        <f t="shared" si="877"/>
        <v/>
      </c>
      <c r="Q4034" s="84" t="str">
        <f t="shared" si="874"/>
        <v/>
      </c>
      <c r="R4034" s="84" t="str">
        <f t="shared" si="878"/>
        <v/>
      </c>
      <c r="S4034" s="84" t="str">
        <f t="shared" si="879"/>
        <v/>
      </c>
      <c r="U4034" s="84" t="str">
        <f t="shared" si="880"/>
        <v/>
      </c>
      <c r="W4034" s="108" t="str">
        <f>IF($N4034="", "", SUM($D$11:$D4034))</f>
        <v/>
      </c>
      <c r="X4034" s="111" t="str">
        <f t="shared" si="881"/>
        <v/>
      </c>
      <c r="Y4034" s="114" t="str">
        <f t="shared" si="885"/>
        <v/>
      </c>
      <c r="Z4034" s="111" t="str">
        <f>IF(X4034="", "", X4034-SUM($Z$11:$Z4033))</f>
        <v/>
      </c>
      <c r="AA4034" s="111" t="str">
        <f>IF($Y4034="", "", $Y4034-SUM($AA$11:$AA4033))</f>
        <v/>
      </c>
      <c r="AB4034" s="111" t="str">
        <f t="shared" si="886"/>
        <v/>
      </c>
      <c r="AC4034" s="121" t="str">
        <f t="shared" si="882"/>
        <v/>
      </c>
      <c r="AD4034" s="122" t="str">
        <f t="shared" si="883"/>
        <v/>
      </c>
      <c r="AE4034" s="123" t="str">
        <f t="shared" si="887"/>
        <v/>
      </c>
      <c r="AG4034" s="150" t="str">
        <f t="shared" si="884"/>
        <v/>
      </c>
    </row>
    <row r="4035" spans="1:33" x14ac:dyDescent="0.25">
      <c r="A4035" s="56"/>
      <c r="B4035" s="70"/>
      <c r="C4035" s="76"/>
      <c r="D4035" s="73"/>
      <c r="E4035" s="79"/>
      <c r="F4035" s="56"/>
      <c r="G4035" s="13" t="str">
        <f t="shared" si="875"/>
        <v/>
      </c>
      <c r="H4035" s="56"/>
      <c r="K4035" s="128"/>
      <c r="L4035" s="128"/>
      <c r="M4035" s="128"/>
      <c r="N4035" s="84" t="str">
        <f t="shared" si="876"/>
        <v/>
      </c>
      <c r="O4035" s="128"/>
      <c r="P4035" s="84" t="str">
        <f t="shared" si="877"/>
        <v/>
      </c>
      <c r="Q4035" s="84" t="str">
        <f t="shared" si="874"/>
        <v/>
      </c>
      <c r="R4035" s="84" t="str">
        <f t="shared" si="878"/>
        <v/>
      </c>
      <c r="S4035" s="84" t="str">
        <f t="shared" si="879"/>
        <v/>
      </c>
      <c r="U4035" s="84" t="str">
        <f t="shared" si="880"/>
        <v/>
      </c>
      <c r="W4035" s="108" t="str">
        <f>IF($N4035="", "", SUM($D$11:$D4035))</f>
        <v/>
      </c>
      <c r="X4035" s="111" t="str">
        <f t="shared" si="881"/>
        <v/>
      </c>
      <c r="Y4035" s="114" t="str">
        <f t="shared" si="885"/>
        <v/>
      </c>
      <c r="Z4035" s="111" t="str">
        <f>IF(X4035="", "", X4035-SUM($Z$11:$Z4034))</f>
        <v/>
      </c>
      <c r="AA4035" s="111" t="str">
        <f>IF($Y4035="", "", $Y4035-SUM($AA$11:$AA4034))</f>
        <v/>
      </c>
      <c r="AB4035" s="111" t="str">
        <f t="shared" si="886"/>
        <v/>
      </c>
      <c r="AC4035" s="121" t="str">
        <f t="shared" si="882"/>
        <v/>
      </c>
      <c r="AD4035" s="122" t="str">
        <f t="shared" si="883"/>
        <v/>
      </c>
      <c r="AE4035" s="123" t="str">
        <f t="shared" si="887"/>
        <v/>
      </c>
      <c r="AG4035" s="150" t="str">
        <f t="shared" si="884"/>
        <v/>
      </c>
    </row>
    <row r="4036" spans="1:33" x14ac:dyDescent="0.25">
      <c r="A4036" s="56"/>
      <c r="B4036" s="70"/>
      <c r="C4036" s="76"/>
      <c r="D4036" s="73"/>
      <c r="E4036" s="79"/>
      <c r="F4036" s="56"/>
      <c r="G4036" s="13" t="str">
        <f t="shared" si="875"/>
        <v/>
      </c>
      <c r="H4036" s="56"/>
      <c r="K4036" s="128"/>
      <c r="L4036" s="128"/>
      <c r="M4036" s="128"/>
      <c r="N4036" s="84" t="str">
        <f t="shared" si="876"/>
        <v/>
      </c>
      <c r="O4036" s="128"/>
      <c r="P4036" s="84" t="str">
        <f t="shared" si="877"/>
        <v/>
      </c>
      <c r="Q4036" s="84" t="str">
        <f t="shared" si="874"/>
        <v/>
      </c>
      <c r="R4036" s="84" t="str">
        <f t="shared" si="878"/>
        <v/>
      </c>
      <c r="S4036" s="84" t="str">
        <f t="shared" si="879"/>
        <v/>
      </c>
      <c r="U4036" s="84" t="str">
        <f t="shared" si="880"/>
        <v/>
      </c>
      <c r="W4036" s="108" t="str">
        <f>IF($N4036="", "", SUM($D$11:$D4036))</f>
        <v/>
      </c>
      <c r="X4036" s="111" t="str">
        <f t="shared" si="881"/>
        <v/>
      </c>
      <c r="Y4036" s="114" t="str">
        <f t="shared" si="885"/>
        <v/>
      </c>
      <c r="Z4036" s="111" t="str">
        <f>IF(X4036="", "", X4036-SUM($Z$11:$Z4035))</f>
        <v/>
      </c>
      <c r="AA4036" s="111" t="str">
        <f>IF($Y4036="", "", $Y4036-SUM($AA$11:$AA4035))</f>
        <v/>
      </c>
      <c r="AB4036" s="111" t="str">
        <f t="shared" si="886"/>
        <v/>
      </c>
      <c r="AC4036" s="121" t="str">
        <f t="shared" si="882"/>
        <v/>
      </c>
      <c r="AD4036" s="122" t="str">
        <f t="shared" si="883"/>
        <v/>
      </c>
      <c r="AE4036" s="123" t="str">
        <f t="shared" si="887"/>
        <v/>
      </c>
      <c r="AG4036" s="150" t="str">
        <f t="shared" si="884"/>
        <v/>
      </c>
    </row>
    <row r="4037" spans="1:33" x14ac:dyDescent="0.25">
      <c r="A4037" s="56"/>
      <c r="B4037" s="70"/>
      <c r="C4037" s="76"/>
      <c r="D4037" s="73"/>
      <c r="E4037" s="79"/>
      <c r="F4037" s="56"/>
      <c r="G4037" s="13" t="str">
        <f t="shared" si="875"/>
        <v/>
      </c>
      <c r="H4037" s="56"/>
      <c r="K4037" s="128"/>
      <c r="L4037" s="128"/>
      <c r="M4037" s="128"/>
      <c r="N4037" s="84" t="str">
        <f t="shared" si="876"/>
        <v/>
      </c>
      <c r="O4037" s="128"/>
      <c r="P4037" s="84" t="str">
        <f t="shared" si="877"/>
        <v/>
      </c>
      <c r="Q4037" s="84" t="str">
        <f t="shared" si="874"/>
        <v/>
      </c>
      <c r="R4037" s="84" t="str">
        <f t="shared" si="878"/>
        <v/>
      </c>
      <c r="S4037" s="84" t="str">
        <f t="shared" si="879"/>
        <v/>
      </c>
      <c r="U4037" s="84" t="str">
        <f t="shared" si="880"/>
        <v/>
      </c>
      <c r="W4037" s="108" t="str">
        <f>IF($N4037="", "", SUM($D$11:$D4037))</f>
        <v/>
      </c>
      <c r="X4037" s="111" t="str">
        <f t="shared" si="881"/>
        <v/>
      </c>
      <c r="Y4037" s="114" t="str">
        <f t="shared" si="885"/>
        <v/>
      </c>
      <c r="Z4037" s="111" t="str">
        <f>IF(X4037="", "", X4037-SUM($Z$11:$Z4036))</f>
        <v/>
      </c>
      <c r="AA4037" s="111" t="str">
        <f>IF($Y4037="", "", $Y4037-SUM($AA$11:$AA4036))</f>
        <v/>
      </c>
      <c r="AB4037" s="111" t="str">
        <f t="shared" si="886"/>
        <v/>
      </c>
      <c r="AC4037" s="121" t="str">
        <f t="shared" si="882"/>
        <v/>
      </c>
      <c r="AD4037" s="122" t="str">
        <f t="shared" si="883"/>
        <v/>
      </c>
      <c r="AE4037" s="123" t="str">
        <f t="shared" si="887"/>
        <v/>
      </c>
      <c r="AG4037" s="150" t="str">
        <f t="shared" si="884"/>
        <v/>
      </c>
    </row>
    <row r="4038" spans="1:33" x14ac:dyDescent="0.25">
      <c r="A4038" s="56"/>
      <c r="B4038" s="70"/>
      <c r="C4038" s="76"/>
      <c r="D4038" s="73"/>
      <c r="E4038" s="79"/>
      <c r="F4038" s="56"/>
      <c r="G4038" s="13" t="str">
        <f t="shared" si="875"/>
        <v/>
      </c>
      <c r="H4038" s="56"/>
      <c r="K4038" s="128"/>
      <c r="L4038" s="128"/>
      <c r="M4038" s="128"/>
      <c r="N4038" s="84" t="str">
        <f t="shared" si="876"/>
        <v/>
      </c>
      <c r="O4038" s="128"/>
      <c r="P4038" s="84" t="str">
        <f t="shared" si="877"/>
        <v/>
      </c>
      <c r="Q4038" s="84" t="str">
        <f t="shared" si="874"/>
        <v/>
      </c>
      <c r="R4038" s="84" t="str">
        <f t="shared" si="878"/>
        <v/>
      </c>
      <c r="S4038" s="84" t="str">
        <f t="shared" si="879"/>
        <v/>
      </c>
      <c r="U4038" s="84" t="str">
        <f t="shared" si="880"/>
        <v/>
      </c>
      <c r="W4038" s="108" t="str">
        <f>IF($N4038="", "", SUM($D$11:$D4038))</f>
        <v/>
      </c>
      <c r="X4038" s="111" t="str">
        <f t="shared" si="881"/>
        <v/>
      </c>
      <c r="Y4038" s="114" t="str">
        <f t="shared" si="885"/>
        <v/>
      </c>
      <c r="Z4038" s="111" t="str">
        <f>IF(X4038="", "", X4038-SUM($Z$11:$Z4037))</f>
        <v/>
      </c>
      <c r="AA4038" s="111" t="str">
        <f>IF($Y4038="", "", $Y4038-SUM($AA$11:$AA4037))</f>
        <v/>
      </c>
      <c r="AB4038" s="111" t="str">
        <f t="shared" si="886"/>
        <v/>
      </c>
      <c r="AC4038" s="121" t="str">
        <f t="shared" si="882"/>
        <v/>
      </c>
      <c r="AD4038" s="122" t="str">
        <f t="shared" si="883"/>
        <v/>
      </c>
      <c r="AE4038" s="123" t="str">
        <f t="shared" si="887"/>
        <v/>
      </c>
      <c r="AG4038" s="150" t="str">
        <f t="shared" si="884"/>
        <v/>
      </c>
    </row>
    <row r="4039" spans="1:33" x14ac:dyDescent="0.25">
      <c r="A4039" s="56"/>
      <c r="B4039" s="70"/>
      <c r="C4039" s="76"/>
      <c r="D4039" s="73"/>
      <c r="E4039" s="79"/>
      <c r="F4039" s="56"/>
      <c r="G4039" s="13" t="str">
        <f t="shared" si="875"/>
        <v/>
      </c>
      <c r="H4039" s="56"/>
      <c r="K4039" s="128"/>
      <c r="L4039" s="128"/>
      <c r="M4039" s="128"/>
      <c r="N4039" s="84" t="str">
        <f t="shared" si="876"/>
        <v/>
      </c>
      <c r="O4039" s="128"/>
      <c r="P4039" s="84" t="str">
        <f t="shared" si="877"/>
        <v/>
      </c>
      <c r="Q4039" s="84" t="str">
        <f t="shared" si="874"/>
        <v/>
      </c>
      <c r="R4039" s="84" t="str">
        <f t="shared" si="878"/>
        <v/>
      </c>
      <c r="S4039" s="84" t="str">
        <f t="shared" si="879"/>
        <v/>
      </c>
      <c r="U4039" s="84" t="str">
        <f t="shared" si="880"/>
        <v/>
      </c>
      <c r="W4039" s="108" t="str">
        <f>IF($N4039="", "", SUM($D$11:$D4039))</f>
        <v/>
      </c>
      <c r="X4039" s="111" t="str">
        <f t="shared" si="881"/>
        <v/>
      </c>
      <c r="Y4039" s="114" t="str">
        <f t="shared" si="885"/>
        <v/>
      </c>
      <c r="Z4039" s="111" t="str">
        <f>IF(X4039="", "", X4039-SUM($Z$11:$Z4038))</f>
        <v/>
      </c>
      <c r="AA4039" s="111" t="str">
        <f>IF($Y4039="", "", $Y4039-SUM($AA$11:$AA4038))</f>
        <v/>
      </c>
      <c r="AB4039" s="111" t="str">
        <f t="shared" si="886"/>
        <v/>
      </c>
      <c r="AC4039" s="121" t="str">
        <f t="shared" si="882"/>
        <v/>
      </c>
      <c r="AD4039" s="122" t="str">
        <f t="shared" si="883"/>
        <v/>
      </c>
      <c r="AE4039" s="123" t="str">
        <f t="shared" si="887"/>
        <v/>
      </c>
      <c r="AG4039" s="150" t="str">
        <f t="shared" si="884"/>
        <v/>
      </c>
    </row>
    <row r="4040" spans="1:33" x14ac:dyDescent="0.25">
      <c r="A4040" s="56"/>
      <c r="B4040" s="70"/>
      <c r="C4040" s="76"/>
      <c r="D4040" s="73"/>
      <c r="E4040" s="79"/>
      <c r="F4040" s="56"/>
      <c r="G4040" s="13" t="str">
        <f t="shared" si="875"/>
        <v/>
      </c>
      <c r="H4040" s="56"/>
      <c r="K4040" s="128"/>
      <c r="L4040" s="128"/>
      <c r="M4040" s="128"/>
      <c r="N4040" s="84" t="str">
        <f t="shared" si="876"/>
        <v/>
      </c>
      <c r="O4040" s="128"/>
      <c r="P4040" s="84" t="str">
        <f t="shared" si="877"/>
        <v/>
      </c>
      <c r="Q4040" s="84" t="str">
        <f t="shared" si="874"/>
        <v/>
      </c>
      <c r="R4040" s="84" t="str">
        <f t="shared" si="878"/>
        <v/>
      </c>
      <c r="S4040" s="84" t="str">
        <f t="shared" si="879"/>
        <v/>
      </c>
      <c r="U4040" s="84" t="str">
        <f t="shared" si="880"/>
        <v/>
      </c>
      <c r="W4040" s="108" t="str">
        <f>IF($N4040="", "", SUM($D$11:$D4040))</f>
        <v/>
      </c>
      <c r="X4040" s="111" t="str">
        <f t="shared" si="881"/>
        <v/>
      </c>
      <c r="Y4040" s="114" t="str">
        <f t="shared" si="885"/>
        <v/>
      </c>
      <c r="Z4040" s="111" t="str">
        <f>IF(X4040="", "", X4040-SUM($Z$11:$Z4039))</f>
        <v/>
      </c>
      <c r="AA4040" s="111" t="str">
        <f>IF($Y4040="", "", $Y4040-SUM($AA$11:$AA4039))</f>
        <v/>
      </c>
      <c r="AB4040" s="111" t="str">
        <f t="shared" si="886"/>
        <v/>
      </c>
      <c r="AC4040" s="121" t="str">
        <f t="shared" si="882"/>
        <v/>
      </c>
      <c r="AD4040" s="122" t="str">
        <f t="shared" si="883"/>
        <v/>
      </c>
      <c r="AE4040" s="123" t="str">
        <f t="shared" si="887"/>
        <v/>
      </c>
      <c r="AG4040" s="150" t="str">
        <f t="shared" si="884"/>
        <v/>
      </c>
    </row>
    <row r="4041" spans="1:33" x14ac:dyDescent="0.25">
      <c r="A4041" s="56"/>
      <c r="B4041" s="70"/>
      <c r="C4041" s="76"/>
      <c r="D4041" s="73"/>
      <c r="E4041" s="79"/>
      <c r="F4041" s="56"/>
      <c r="G4041" s="13" t="str">
        <f t="shared" si="875"/>
        <v/>
      </c>
      <c r="H4041" s="56"/>
      <c r="K4041" s="128"/>
      <c r="L4041" s="128"/>
      <c r="M4041" s="128"/>
      <c r="N4041" s="84" t="str">
        <f t="shared" si="876"/>
        <v/>
      </c>
      <c r="O4041" s="128"/>
      <c r="P4041" s="84" t="str">
        <f t="shared" si="877"/>
        <v/>
      </c>
      <c r="Q4041" s="84" t="str">
        <f t="shared" si="874"/>
        <v/>
      </c>
      <c r="R4041" s="84" t="str">
        <f t="shared" si="878"/>
        <v/>
      </c>
      <c r="S4041" s="84" t="str">
        <f t="shared" si="879"/>
        <v/>
      </c>
      <c r="U4041" s="84" t="str">
        <f t="shared" si="880"/>
        <v/>
      </c>
      <c r="W4041" s="108" t="str">
        <f>IF($N4041="", "", SUM($D$11:$D4041))</f>
        <v/>
      </c>
      <c r="X4041" s="111" t="str">
        <f t="shared" si="881"/>
        <v/>
      </c>
      <c r="Y4041" s="114" t="str">
        <f t="shared" si="885"/>
        <v/>
      </c>
      <c r="Z4041" s="111" t="str">
        <f>IF(X4041="", "", X4041-SUM($Z$11:$Z4040))</f>
        <v/>
      </c>
      <c r="AA4041" s="111" t="str">
        <f>IF($Y4041="", "", $Y4041-SUM($AA$11:$AA4040))</f>
        <v/>
      </c>
      <c r="AB4041" s="111" t="str">
        <f t="shared" si="886"/>
        <v/>
      </c>
      <c r="AC4041" s="121" t="str">
        <f t="shared" si="882"/>
        <v/>
      </c>
      <c r="AD4041" s="122" t="str">
        <f t="shared" si="883"/>
        <v/>
      </c>
      <c r="AE4041" s="123" t="str">
        <f t="shared" si="887"/>
        <v/>
      </c>
      <c r="AG4041" s="150" t="str">
        <f t="shared" si="884"/>
        <v/>
      </c>
    </row>
    <row r="4042" spans="1:33" x14ac:dyDescent="0.25">
      <c r="A4042" s="56"/>
      <c r="B4042" s="70"/>
      <c r="C4042" s="76"/>
      <c r="D4042" s="73"/>
      <c r="E4042" s="79"/>
      <c r="F4042" s="56"/>
      <c r="G4042" s="13" t="str">
        <f t="shared" si="875"/>
        <v/>
      </c>
      <c r="H4042" s="56"/>
      <c r="K4042" s="128"/>
      <c r="L4042" s="128"/>
      <c r="M4042" s="128"/>
      <c r="N4042" s="84" t="str">
        <f t="shared" si="876"/>
        <v/>
      </c>
      <c r="O4042" s="128"/>
      <c r="P4042" s="84" t="str">
        <f t="shared" si="877"/>
        <v/>
      </c>
      <c r="Q4042" s="84" t="str">
        <f t="shared" si="874"/>
        <v/>
      </c>
      <c r="R4042" s="84" t="str">
        <f t="shared" si="878"/>
        <v/>
      </c>
      <c r="S4042" s="84" t="str">
        <f t="shared" si="879"/>
        <v/>
      </c>
      <c r="U4042" s="84" t="str">
        <f t="shared" si="880"/>
        <v/>
      </c>
      <c r="W4042" s="108" t="str">
        <f>IF($N4042="", "", SUM($D$11:$D4042))</f>
        <v/>
      </c>
      <c r="X4042" s="111" t="str">
        <f t="shared" si="881"/>
        <v/>
      </c>
      <c r="Y4042" s="114" t="str">
        <f t="shared" si="885"/>
        <v/>
      </c>
      <c r="Z4042" s="111" t="str">
        <f>IF(X4042="", "", X4042-SUM($Z$11:$Z4041))</f>
        <v/>
      </c>
      <c r="AA4042" s="111" t="str">
        <f>IF($Y4042="", "", $Y4042-SUM($AA$11:$AA4041))</f>
        <v/>
      </c>
      <c r="AB4042" s="111" t="str">
        <f t="shared" si="886"/>
        <v/>
      </c>
      <c r="AC4042" s="121" t="str">
        <f t="shared" si="882"/>
        <v/>
      </c>
      <c r="AD4042" s="122" t="str">
        <f t="shared" si="883"/>
        <v/>
      </c>
      <c r="AE4042" s="123" t="str">
        <f t="shared" si="887"/>
        <v/>
      </c>
      <c r="AG4042" s="150" t="str">
        <f t="shared" si="884"/>
        <v/>
      </c>
    </row>
    <row r="4043" spans="1:33" x14ac:dyDescent="0.25">
      <c r="A4043" s="56"/>
      <c r="B4043" s="70"/>
      <c r="C4043" s="76"/>
      <c r="D4043" s="73"/>
      <c r="E4043" s="79"/>
      <c r="F4043" s="56"/>
      <c r="G4043" s="13" t="str">
        <f t="shared" si="875"/>
        <v/>
      </c>
      <c r="H4043" s="56"/>
      <c r="K4043" s="128"/>
      <c r="L4043" s="128"/>
      <c r="M4043" s="128"/>
      <c r="N4043" s="84" t="str">
        <f t="shared" si="876"/>
        <v/>
      </c>
      <c r="O4043" s="128"/>
      <c r="P4043" s="84" t="str">
        <f t="shared" si="877"/>
        <v/>
      </c>
      <c r="Q4043" s="84" t="str">
        <f t="shared" ref="Q4043:Q4106" si="888">IF($N4043="", "", IF(AND(Q$5="X", C4043=""), $N$6, IF(AND(NOT(C4043=""), COUNTIF(L$11:L$17, C4043)=0), $N$7, "")))</f>
        <v/>
      </c>
      <c r="R4043" s="84" t="str">
        <f t="shared" si="878"/>
        <v/>
      </c>
      <c r="S4043" s="84" t="str">
        <f t="shared" si="879"/>
        <v/>
      </c>
      <c r="U4043" s="84" t="str">
        <f t="shared" si="880"/>
        <v/>
      </c>
      <c r="W4043" s="108" t="str">
        <f>IF($N4043="", "", SUM($D$11:$D4043))</f>
        <v/>
      </c>
      <c r="X4043" s="111" t="str">
        <f t="shared" si="881"/>
        <v/>
      </c>
      <c r="Y4043" s="114" t="str">
        <f t="shared" si="885"/>
        <v/>
      </c>
      <c r="Z4043" s="111" t="str">
        <f>IF(X4043="", "", X4043-SUM($Z$11:$Z4042))</f>
        <v/>
      </c>
      <c r="AA4043" s="111" t="str">
        <f>IF($Y4043="", "", $Y4043-SUM($AA$11:$AA4042))</f>
        <v/>
      </c>
      <c r="AB4043" s="111" t="str">
        <f t="shared" si="886"/>
        <v/>
      </c>
      <c r="AC4043" s="121" t="str">
        <f t="shared" si="882"/>
        <v/>
      </c>
      <c r="AD4043" s="122" t="str">
        <f t="shared" si="883"/>
        <v/>
      </c>
      <c r="AE4043" s="123" t="str">
        <f t="shared" si="887"/>
        <v/>
      </c>
      <c r="AG4043" s="150" t="str">
        <f t="shared" si="884"/>
        <v/>
      </c>
    </row>
    <row r="4044" spans="1:33" x14ac:dyDescent="0.25">
      <c r="A4044" s="56"/>
      <c r="B4044" s="70"/>
      <c r="C4044" s="76"/>
      <c r="D4044" s="73"/>
      <c r="E4044" s="79"/>
      <c r="F4044" s="56"/>
      <c r="G4044" s="13" t="str">
        <f t="shared" ref="G4044:G4107" si="889">IF($B4044="", "", TEXT($B4044, "mmm"))</f>
        <v/>
      </c>
      <c r="H4044" s="56"/>
      <c r="K4044" s="128"/>
      <c r="L4044" s="128"/>
      <c r="M4044" s="128"/>
      <c r="N4044" s="84" t="str">
        <f t="shared" ref="N4044:N4107" si="890">IF(COUNTIF($B4044:$E4044, "")=4, "", "X")</f>
        <v/>
      </c>
      <c r="O4044" s="128"/>
      <c r="P4044" s="84" t="str">
        <f t="shared" ref="P4044:P4107" si="891">IF($N4044="", "", IF(AND(P$5="X", B4044=""), $N$6, IFERROR(IF(AND(NOT(B4044=""), OR(ISNUMBER(B4044)=FALSE, B4044&lt;$L$2, B4044&gt;$L$3)), $N$7, ""), $N$7)))</f>
        <v/>
      </c>
      <c r="Q4044" s="84" t="str">
        <f t="shared" si="888"/>
        <v/>
      </c>
      <c r="R4044" s="84" t="str">
        <f t="shared" ref="R4044:R4107" si="892">IF($N4044="", "", IF(AND(R$5="X", D4044=""), $N$6, IF(AND(NOT(D4044=""), ISNUMBER(D4044)=FALSE), $N$7, "")))</f>
        <v/>
      </c>
      <c r="S4044" s="84" t="str">
        <f t="shared" ref="S4044:S4107" si="893">IF($N4044="", "", IF(AND(S$5="X", E4044=""), $N$6, ""))</f>
        <v/>
      </c>
      <c r="U4044" s="84" t="str">
        <f t="shared" ref="U4044:U4107" si="894">IF($B4044="", "", TEXT($B4044, "mmm yyyy"))</f>
        <v/>
      </c>
      <c r="W4044" s="108" t="str">
        <f>IF($N4044="", "", SUM($D$11:$D4044))</f>
        <v/>
      </c>
      <c r="X4044" s="111" t="str">
        <f t="shared" ref="X4044:X4107" si="895">IF(W4044="", "", IF(W4044&lt;=$X$4, W4044, $X$4))</f>
        <v/>
      </c>
      <c r="Y4044" s="114" t="str">
        <f t="shared" si="885"/>
        <v/>
      </c>
      <c r="Z4044" s="111" t="str">
        <f>IF(X4044="", "", X4044-SUM($Z$11:$Z4043))</f>
        <v/>
      </c>
      <c r="AA4044" s="111" t="str">
        <f>IF($Y4044="", "", $Y4044-SUM($AA$11:$AA4043))</f>
        <v/>
      </c>
      <c r="AB4044" s="111" t="str">
        <f t="shared" si="886"/>
        <v/>
      </c>
      <c r="AC4044" s="121" t="str">
        <f t="shared" ref="AC4044:AC4107" si="896">IF($N4044="", "", $Z4044*$AC$4)</f>
        <v/>
      </c>
      <c r="AD4044" s="122" t="str">
        <f t="shared" ref="AD4044:AD4107" si="897">IF($N4044="", "", $AA4044*$AC$5)</f>
        <v/>
      </c>
      <c r="AE4044" s="123" t="str">
        <f t="shared" si="887"/>
        <v/>
      </c>
      <c r="AG4044" s="150" t="str">
        <f t="shared" ref="AG4044:AG4107" si="898">IF(OR($U4044="", $C4044=""), "", CONCATENATE($C4044, " - ", $U4044))</f>
        <v/>
      </c>
    </row>
    <row r="4045" spans="1:33" x14ac:dyDescent="0.25">
      <c r="A4045" s="56"/>
      <c r="B4045" s="70"/>
      <c r="C4045" s="76"/>
      <c r="D4045" s="73"/>
      <c r="E4045" s="79"/>
      <c r="F4045" s="56"/>
      <c r="G4045" s="13" t="str">
        <f t="shared" si="889"/>
        <v/>
      </c>
      <c r="H4045" s="56"/>
      <c r="K4045" s="128"/>
      <c r="L4045" s="128"/>
      <c r="M4045" s="128"/>
      <c r="N4045" s="84" t="str">
        <f t="shared" si="890"/>
        <v/>
      </c>
      <c r="O4045" s="128"/>
      <c r="P4045" s="84" t="str">
        <f t="shared" si="891"/>
        <v/>
      </c>
      <c r="Q4045" s="84" t="str">
        <f t="shared" si="888"/>
        <v/>
      </c>
      <c r="R4045" s="84" t="str">
        <f t="shared" si="892"/>
        <v/>
      </c>
      <c r="S4045" s="84" t="str">
        <f t="shared" si="893"/>
        <v/>
      </c>
      <c r="U4045" s="84" t="str">
        <f t="shared" si="894"/>
        <v/>
      </c>
      <c r="W4045" s="108" t="str">
        <f>IF($N4045="", "", SUM($D$11:$D4045))</f>
        <v/>
      </c>
      <c r="X4045" s="111" t="str">
        <f t="shared" si="895"/>
        <v/>
      </c>
      <c r="Y4045" s="114" t="str">
        <f t="shared" si="885"/>
        <v/>
      </c>
      <c r="Z4045" s="111" t="str">
        <f>IF(X4045="", "", X4045-SUM($Z$11:$Z4044))</f>
        <v/>
      </c>
      <c r="AA4045" s="111" t="str">
        <f>IF($Y4045="", "", $Y4045-SUM($AA$11:$AA4044))</f>
        <v/>
      </c>
      <c r="AB4045" s="111" t="str">
        <f t="shared" si="886"/>
        <v/>
      </c>
      <c r="AC4045" s="121" t="str">
        <f t="shared" si="896"/>
        <v/>
      </c>
      <c r="AD4045" s="122" t="str">
        <f t="shared" si="897"/>
        <v/>
      </c>
      <c r="AE4045" s="123" t="str">
        <f t="shared" si="887"/>
        <v/>
      </c>
      <c r="AG4045" s="150" t="str">
        <f t="shared" si="898"/>
        <v/>
      </c>
    </row>
    <row r="4046" spans="1:33" x14ac:dyDescent="0.25">
      <c r="A4046" s="56"/>
      <c r="B4046" s="70"/>
      <c r="C4046" s="76"/>
      <c r="D4046" s="73"/>
      <c r="E4046" s="79"/>
      <c r="F4046" s="56"/>
      <c r="G4046" s="13" t="str">
        <f t="shared" si="889"/>
        <v/>
      </c>
      <c r="H4046" s="56"/>
      <c r="K4046" s="128"/>
      <c r="L4046" s="128"/>
      <c r="M4046" s="128"/>
      <c r="N4046" s="84" t="str">
        <f t="shared" si="890"/>
        <v/>
      </c>
      <c r="O4046" s="128"/>
      <c r="P4046" s="84" t="str">
        <f t="shared" si="891"/>
        <v/>
      </c>
      <c r="Q4046" s="84" t="str">
        <f t="shared" si="888"/>
        <v/>
      </c>
      <c r="R4046" s="84" t="str">
        <f t="shared" si="892"/>
        <v/>
      </c>
      <c r="S4046" s="84" t="str">
        <f t="shared" si="893"/>
        <v/>
      </c>
      <c r="U4046" s="84" t="str">
        <f t="shared" si="894"/>
        <v/>
      </c>
      <c r="W4046" s="108" t="str">
        <f>IF($N4046="", "", SUM($D$11:$D4046))</f>
        <v/>
      </c>
      <c r="X4046" s="111" t="str">
        <f t="shared" si="895"/>
        <v/>
      </c>
      <c r="Y4046" s="114" t="str">
        <f t="shared" ref="Y4046:Y4109" si="899">IF(W4046="", "", IF(W4046&lt;=$X$4, 0, W4046-$X$4))</f>
        <v/>
      </c>
      <c r="Z4046" s="111" t="str">
        <f>IF(X4046="", "", X4046-SUM($Z$11:$Z4045))</f>
        <v/>
      </c>
      <c r="AA4046" s="111" t="str">
        <f>IF($Y4046="", "", $Y4046-SUM($AA$11:$AA4045))</f>
        <v/>
      </c>
      <c r="AB4046" s="111" t="str">
        <f t="shared" ref="AB4046:AB4109" si="900">IF($N4046="", "", SUM(Z4046:AA4046))</f>
        <v/>
      </c>
      <c r="AC4046" s="121" t="str">
        <f t="shared" si="896"/>
        <v/>
      </c>
      <c r="AD4046" s="122" t="str">
        <f t="shared" si="897"/>
        <v/>
      </c>
      <c r="AE4046" s="123" t="str">
        <f t="shared" ref="AE4046:AE4109" si="901">IF($N4046="", "", SUM(AC4046:AD4046))</f>
        <v/>
      </c>
      <c r="AG4046" s="150" t="str">
        <f t="shared" si="898"/>
        <v/>
      </c>
    </row>
    <row r="4047" spans="1:33" x14ac:dyDescent="0.25">
      <c r="A4047" s="56"/>
      <c r="B4047" s="70"/>
      <c r="C4047" s="76"/>
      <c r="D4047" s="73"/>
      <c r="E4047" s="79"/>
      <c r="F4047" s="56"/>
      <c r="G4047" s="13" t="str">
        <f t="shared" si="889"/>
        <v/>
      </c>
      <c r="H4047" s="56"/>
      <c r="K4047" s="128"/>
      <c r="L4047" s="128"/>
      <c r="M4047" s="128"/>
      <c r="N4047" s="84" t="str">
        <f t="shared" si="890"/>
        <v/>
      </c>
      <c r="O4047" s="128"/>
      <c r="P4047" s="84" t="str">
        <f t="shared" si="891"/>
        <v/>
      </c>
      <c r="Q4047" s="84" t="str">
        <f t="shared" si="888"/>
        <v/>
      </c>
      <c r="R4047" s="84" t="str">
        <f t="shared" si="892"/>
        <v/>
      </c>
      <c r="S4047" s="84" t="str">
        <f t="shared" si="893"/>
        <v/>
      </c>
      <c r="U4047" s="84" t="str">
        <f t="shared" si="894"/>
        <v/>
      </c>
      <c r="W4047" s="108" t="str">
        <f>IF($N4047="", "", SUM($D$11:$D4047))</f>
        <v/>
      </c>
      <c r="X4047" s="111" t="str">
        <f t="shared" si="895"/>
        <v/>
      </c>
      <c r="Y4047" s="114" t="str">
        <f t="shared" si="899"/>
        <v/>
      </c>
      <c r="Z4047" s="111" t="str">
        <f>IF(X4047="", "", X4047-SUM($Z$11:$Z4046))</f>
        <v/>
      </c>
      <c r="AA4047" s="111" t="str">
        <f>IF($Y4047="", "", $Y4047-SUM($AA$11:$AA4046))</f>
        <v/>
      </c>
      <c r="AB4047" s="111" t="str">
        <f t="shared" si="900"/>
        <v/>
      </c>
      <c r="AC4047" s="121" t="str">
        <f t="shared" si="896"/>
        <v/>
      </c>
      <c r="AD4047" s="122" t="str">
        <f t="shared" si="897"/>
        <v/>
      </c>
      <c r="AE4047" s="123" t="str">
        <f t="shared" si="901"/>
        <v/>
      </c>
      <c r="AG4047" s="150" t="str">
        <f t="shared" si="898"/>
        <v/>
      </c>
    </row>
    <row r="4048" spans="1:33" x14ac:dyDescent="0.25">
      <c r="A4048" s="56"/>
      <c r="B4048" s="70"/>
      <c r="C4048" s="76"/>
      <c r="D4048" s="73"/>
      <c r="E4048" s="79"/>
      <c r="F4048" s="56"/>
      <c r="G4048" s="13" t="str">
        <f t="shared" si="889"/>
        <v/>
      </c>
      <c r="H4048" s="56"/>
      <c r="K4048" s="128"/>
      <c r="L4048" s="128"/>
      <c r="M4048" s="128"/>
      <c r="N4048" s="84" t="str">
        <f t="shared" si="890"/>
        <v/>
      </c>
      <c r="O4048" s="128"/>
      <c r="P4048" s="84" t="str">
        <f t="shared" si="891"/>
        <v/>
      </c>
      <c r="Q4048" s="84" t="str">
        <f t="shared" si="888"/>
        <v/>
      </c>
      <c r="R4048" s="84" t="str">
        <f t="shared" si="892"/>
        <v/>
      </c>
      <c r="S4048" s="84" t="str">
        <f t="shared" si="893"/>
        <v/>
      </c>
      <c r="U4048" s="84" t="str">
        <f t="shared" si="894"/>
        <v/>
      </c>
      <c r="W4048" s="108" t="str">
        <f>IF($N4048="", "", SUM($D$11:$D4048))</f>
        <v/>
      </c>
      <c r="X4048" s="111" t="str">
        <f t="shared" si="895"/>
        <v/>
      </c>
      <c r="Y4048" s="114" t="str">
        <f t="shared" si="899"/>
        <v/>
      </c>
      <c r="Z4048" s="111" t="str">
        <f>IF(X4048="", "", X4048-SUM($Z$11:$Z4047))</f>
        <v/>
      </c>
      <c r="AA4048" s="111" t="str">
        <f>IF($Y4048="", "", $Y4048-SUM($AA$11:$AA4047))</f>
        <v/>
      </c>
      <c r="AB4048" s="111" t="str">
        <f t="shared" si="900"/>
        <v/>
      </c>
      <c r="AC4048" s="121" t="str">
        <f t="shared" si="896"/>
        <v/>
      </c>
      <c r="AD4048" s="122" t="str">
        <f t="shared" si="897"/>
        <v/>
      </c>
      <c r="AE4048" s="123" t="str">
        <f t="shared" si="901"/>
        <v/>
      </c>
      <c r="AG4048" s="150" t="str">
        <f t="shared" si="898"/>
        <v/>
      </c>
    </row>
    <row r="4049" spans="1:33" x14ac:dyDescent="0.25">
      <c r="A4049" s="56"/>
      <c r="B4049" s="70"/>
      <c r="C4049" s="76"/>
      <c r="D4049" s="73"/>
      <c r="E4049" s="79"/>
      <c r="F4049" s="56"/>
      <c r="G4049" s="13" t="str">
        <f t="shared" si="889"/>
        <v/>
      </c>
      <c r="H4049" s="56"/>
      <c r="K4049" s="128"/>
      <c r="L4049" s="128"/>
      <c r="M4049" s="128"/>
      <c r="N4049" s="84" t="str">
        <f t="shared" si="890"/>
        <v/>
      </c>
      <c r="O4049" s="128"/>
      <c r="P4049" s="84" t="str">
        <f t="shared" si="891"/>
        <v/>
      </c>
      <c r="Q4049" s="84" t="str">
        <f t="shared" si="888"/>
        <v/>
      </c>
      <c r="R4049" s="84" t="str">
        <f t="shared" si="892"/>
        <v/>
      </c>
      <c r="S4049" s="84" t="str">
        <f t="shared" si="893"/>
        <v/>
      </c>
      <c r="U4049" s="84" t="str">
        <f t="shared" si="894"/>
        <v/>
      </c>
      <c r="W4049" s="108" t="str">
        <f>IF($N4049="", "", SUM($D$11:$D4049))</f>
        <v/>
      </c>
      <c r="X4049" s="111" t="str">
        <f t="shared" si="895"/>
        <v/>
      </c>
      <c r="Y4049" s="114" t="str">
        <f t="shared" si="899"/>
        <v/>
      </c>
      <c r="Z4049" s="111" t="str">
        <f>IF(X4049="", "", X4049-SUM($Z$11:$Z4048))</f>
        <v/>
      </c>
      <c r="AA4049" s="111" t="str">
        <f>IF($Y4049="", "", $Y4049-SUM($AA$11:$AA4048))</f>
        <v/>
      </c>
      <c r="AB4049" s="111" t="str">
        <f t="shared" si="900"/>
        <v/>
      </c>
      <c r="AC4049" s="121" t="str">
        <f t="shared" si="896"/>
        <v/>
      </c>
      <c r="AD4049" s="122" t="str">
        <f t="shared" si="897"/>
        <v/>
      </c>
      <c r="AE4049" s="123" t="str">
        <f t="shared" si="901"/>
        <v/>
      </c>
      <c r="AG4049" s="150" t="str">
        <f t="shared" si="898"/>
        <v/>
      </c>
    </row>
    <row r="4050" spans="1:33" x14ac:dyDescent="0.25">
      <c r="A4050" s="56"/>
      <c r="B4050" s="70"/>
      <c r="C4050" s="76"/>
      <c r="D4050" s="73"/>
      <c r="E4050" s="79"/>
      <c r="F4050" s="56"/>
      <c r="G4050" s="13" t="str">
        <f t="shared" si="889"/>
        <v/>
      </c>
      <c r="H4050" s="56"/>
      <c r="K4050" s="128"/>
      <c r="L4050" s="128"/>
      <c r="M4050" s="128"/>
      <c r="N4050" s="84" t="str">
        <f t="shared" si="890"/>
        <v/>
      </c>
      <c r="O4050" s="128"/>
      <c r="P4050" s="84" t="str">
        <f t="shared" si="891"/>
        <v/>
      </c>
      <c r="Q4050" s="84" t="str">
        <f t="shared" si="888"/>
        <v/>
      </c>
      <c r="R4050" s="84" t="str">
        <f t="shared" si="892"/>
        <v/>
      </c>
      <c r="S4050" s="84" t="str">
        <f t="shared" si="893"/>
        <v/>
      </c>
      <c r="U4050" s="84" t="str">
        <f t="shared" si="894"/>
        <v/>
      </c>
      <c r="W4050" s="108" t="str">
        <f>IF($N4050="", "", SUM($D$11:$D4050))</f>
        <v/>
      </c>
      <c r="X4050" s="111" t="str">
        <f t="shared" si="895"/>
        <v/>
      </c>
      <c r="Y4050" s="114" t="str">
        <f t="shared" si="899"/>
        <v/>
      </c>
      <c r="Z4050" s="111" t="str">
        <f>IF(X4050="", "", X4050-SUM($Z$11:$Z4049))</f>
        <v/>
      </c>
      <c r="AA4050" s="111" t="str">
        <f>IF($Y4050="", "", $Y4050-SUM($AA$11:$AA4049))</f>
        <v/>
      </c>
      <c r="AB4050" s="111" t="str">
        <f t="shared" si="900"/>
        <v/>
      </c>
      <c r="AC4050" s="121" t="str">
        <f t="shared" si="896"/>
        <v/>
      </c>
      <c r="AD4050" s="122" t="str">
        <f t="shared" si="897"/>
        <v/>
      </c>
      <c r="AE4050" s="123" t="str">
        <f t="shared" si="901"/>
        <v/>
      </c>
      <c r="AG4050" s="150" t="str">
        <f t="shared" si="898"/>
        <v/>
      </c>
    </row>
    <row r="4051" spans="1:33" x14ac:dyDescent="0.25">
      <c r="A4051" s="56"/>
      <c r="B4051" s="70"/>
      <c r="C4051" s="76"/>
      <c r="D4051" s="73"/>
      <c r="E4051" s="79"/>
      <c r="F4051" s="56"/>
      <c r="G4051" s="13" t="str">
        <f t="shared" si="889"/>
        <v/>
      </c>
      <c r="H4051" s="56"/>
      <c r="K4051" s="128"/>
      <c r="L4051" s="128"/>
      <c r="M4051" s="128"/>
      <c r="N4051" s="84" t="str">
        <f t="shared" si="890"/>
        <v/>
      </c>
      <c r="O4051" s="128"/>
      <c r="P4051" s="84" t="str">
        <f t="shared" si="891"/>
        <v/>
      </c>
      <c r="Q4051" s="84" t="str">
        <f t="shared" si="888"/>
        <v/>
      </c>
      <c r="R4051" s="84" t="str">
        <f t="shared" si="892"/>
        <v/>
      </c>
      <c r="S4051" s="84" t="str">
        <f t="shared" si="893"/>
        <v/>
      </c>
      <c r="U4051" s="84" t="str">
        <f t="shared" si="894"/>
        <v/>
      </c>
      <c r="W4051" s="108" t="str">
        <f>IF($N4051="", "", SUM($D$11:$D4051))</f>
        <v/>
      </c>
      <c r="X4051" s="111" t="str">
        <f t="shared" si="895"/>
        <v/>
      </c>
      <c r="Y4051" s="114" t="str">
        <f t="shared" si="899"/>
        <v/>
      </c>
      <c r="Z4051" s="111" t="str">
        <f>IF(X4051="", "", X4051-SUM($Z$11:$Z4050))</f>
        <v/>
      </c>
      <c r="AA4051" s="111" t="str">
        <f>IF($Y4051="", "", $Y4051-SUM($AA$11:$AA4050))</f>
        <v/>
      </c>
      <c r="AB4051" s="111" t="str">
        <f t="shared" si="900"/>
        <v/>
      </c>
      <c r="AC4051" s="121" t="str">
        <f t="shared" si="896"/>
        <v/>
      </c>
      <c r="AD4051" s="122" t="str">
        <f t="shared" si="897"/>
        <v/>
      </c>
      <c r="AE4051" s="123" t="str">
        <f t="shared" si="901"/>
        <v/>
      </c>
      <c r="AG4051" s="150" t="str">
        <f t="shared" si="898"/>
        <v/>
      </c>
    </row>
    <row r="4052" spans="1:33" x14ac:dyDescent="0.25">
      <c r="A4052" s="56"/>
      <c r="B4052" s="70"/>
      <c r="C4052" s="76"/>
      <c r="D4052" s="73"/>
      <c r="E4052" s="79"/>
      <c r="F4052" s="56"/>
      <c r="G4052" s="13" t="str">
        <f t="shared" si="889"/>
        <v/>
      </c>
      <c r="H4052" s="56"/>
      <c r="K4052" s="128"/>
      <c r="L4052" s="128"/>
      <c r="M4052" s="128"/>
      <c r="N4052" s="84" t="str">
        <f t="shared" si="890"/>
        <v/>
      </c>
      <c r="O4052" s="128"/>
      <c r="P4052" s="84" t="str">
        <f t="shared" si="891"/>
        <v/>
      </c>
      <c r="Q4052" s="84" t="str">
        <f t="shared" si="888"/>
        <v/>
      </c>
      <c r="R4052" s="84" t="str">
        <f t="shared" si="892"/>
        <v/>
      </c>
      <c r="S4052" s="84" t="str">
        <f t="shared" si="893"/>
        <v/>
      </c>
      <c r="U4052" s="84" t="str">
        <f t="shared" si="894"/>
        <v/>
      </c>
      <c r="W4052" s="108" t="str">
        <f>IF($N4052="", "", SUM($D$11:$D4052))</f>
        <v/>
      </c>
      <c r="X4052" s="111" t="str">
        <f t="shared" si="895"/>
        <v/>
      </c>
      <c r="Y4052" s="114" t="str">
        <f t="shared" si="899"/>
        <v/>
      </c>
      <c r="Z4052" s="111" t="str">
        <f>IF(X4052="", "", X4052-SUM($Z$11:$Z4051))</f>
        <v/>
      </c>
      <c r="AA4052" s="111" t="str">
        <f>IF($Y4052="", "", $Y4052-SUM($AA$11:$AA4051))</f>
        <v/>
      </c>
      <c r="AB4052" s="111" t="str">
        <f t="shared" si="900"/>
        <v/>
      </c>
      <c r="AC4052" s="121" t="str">
        <f t="shared" si="896"/>
        <v/>
      </c>
      <c r="AD4052" s="122" t="str">
        <f t="shared" si="897"/>
        <v/>
      </c>
      <c r="AE4052" s="123" t="str">
        <f t="shared" si="901"/>
        <v/>
      </c>
      <c r="AG4052" s="150" t="str">
        <f t="shared" si="898"/>
        <v/>
      </c>
    </row>
    <row r="4053" spans="1:33" x14ac:dyDescent="0.25">
      <c r="A4053" s="56"/>
      <c r="B4053" s="70"/>
      <c r="C4053" s="76"/>
      <c r="D4053" s="73"/>
      <c r="E4053" s="79"/>
      <c r="F4053" s="56"/>
      <c r="G4053" s="13" t="str">
        <f t="shared" si="889"/>
        <v/>
      </c>
      <c r="H4053" s="56"/>
      <c r="K4053" s="128"/>
      <c r="L4053" s="128"/>
      <c r="M4053" s="128"/>
      <c r="N4053" s="84" t="str">
        <f t="shared" si="890"/>
        <v/>
      </c>
      <c r="O4053" s="128"/>
      <c r="P4053" s="84" t="str">
        <f t="shared" si="891"/>
        <v/>
      </c>
      <c r="Q4053" s="84" t="str">
        <f t="shared" si="888"/>
        <v/>
      </c>
      <c r="R4053" s="84" t="str">
        <f t="shared" si="892"/>
        <v/>
      </c>
      <c r="S4053" s="84" t="str">
        <f t="shared" si="893"/>
        <v/>
      </c>
      <c r="U4053" s="84" t="str">
        <f t="shared" si="894"/>
        <v/>
      </c>
      <c r="W4053" s="108" t="str">
        <f>IF($N4053="", "", SUM($D$11:$D4053))</f>
        <v/>
      </c>
      <c r="X4053" s="111" t="str">
        <f t="shared" si="895"/>
        <v/>
      </c>
      <c r="Y4053" s="114" t="str">
        <f t="shared" si="899"/>
        <v/>
      </c>
      <c r="Z4053" s="111" t="str">
        <f>IF(X4053="", "", X4053-SUM($Z$11:$Z4052))</f>
        <v/>
      </c>
      <c r="AA4053" s="111" t="str">
        <f>IF($Y4053="", "", $Y4053-SUM($AA$11:$AA4052))</f>
        <v/>
      </c>
      <c r="AB4053" s="111" t="str">
        <f t="shared" si="900"/>
        <v/>
      </c>
      <c r="AC4053" s="121" t="str">
        <f t="shared" si="896"/>
        <v/>
      </c>
      <c r="AD4053" s="122" t="str">
        <f t="shared" si="897"/>
        <v/>
      </c>
      <c r="AE4053" s="123" t="str">
        <f t="shared" si="901"/>
        <v/>
      </c>
      <c r="AG4053" s="150" t="str">
        <f t="shared" si="898"/>
        <v/>
      </c>
    </row>
    <row r="4054" spans="1:33" x14ac:dyDescent="0.25">
      <c r="A4054" s="56"/>
      <c r="B4054" s="70"/>
      <c r="C4054" s="76"/>
      <c r="D4054" s="73"/>
      <c r="E4054" s="79"/>
      <c r="F4054" s="56"/>
      <c r="G4054" s="13" t="str">
        <f t="shared" si="889"/>
        <v/>
      </c>
      <c r="H4054" s="56"/>
      <c r="K4054" s="128"/>
      <c r="L4054" s="128"/>
      <c r="M4054" s="128"/>
      <c r="N4054" s="84" t="str">
        <f t="shared" si="890"/>
        <v/>
      </c>
      <c r="O4054" s="128"/>
      <c r="P4054" s="84" t="str">
        <f t="shared" si="891"/>
        <v/>
      </c>
      <c r="Q4054" s="84" t="str">
        <f t="shared" si="888"/>
        <v/>
      </c>
      <c r="R4054" s="84" t="str">
        <f t="shared" si="892"/>
        <v/>
      </c>
      <c r="S4054" s="84" t="str">
        <f t="shared" si="893"/>
        <v/>
      </c>
      <c r="U4054" s="84" t="str">
        <f t="shared" si="894"/>
        <v/>
      </c>
      <c r="W4054" s="108" t="str">
        <f>IF($N4054="", "", SUM($D$11:$D4054))</f>
        <v/>
      </c>
      <c r="X4054" s="111" t="str">
        <f t="shared" si="895"/>
        <v/>
      </c>
      <c r="Y4054" s="114" t="str">
        <f t="shared" si="899"/>
        <v/>
      </c>
      <c r="Z4054" s="111" t="str">
        <f>IF(X4054="", "", X4054-SUM($Z$11:$Z4053))</f>
        <v/>
      </c>
      <c r="AA4054" s="111" t="str">
        <f>IF($Y4054="", "", $Y4054-SUM($AA$11:$AA4053))</f>
        <v/>
      </c>
      <c r="AB4054" s="111" t="str">
        <f t="shared" si="900"/>
        <v/>
      </c>
      <c r="AC4054" s="121" t="str">
        <f t="shared" si="896"/>
        <v/>
      </c>
      <c r="AD4054" s="122" t="str">
        <f t="shared" si="897"/>
        <v/>
      </c>
      <c r="AE4054" s="123" t="str">
        <f t="shared" si="901"/>
        <v/>
      </c>
      <c r="AG4054" s="150" t="str">
        <f t="shared" si="898"/>
        <v/>
      </c>
    </row>
    <row r="4055" spans="1:33" x14ac:dyDescent="0.25">
      <c r="A4055" s="56"/>
      <c r="B4055" s="70"/>
      <c r="C4055" s="76"/>
      <c r="D4055" s="73"/>
      <c r="E4055" s="79"/>
      <c r="F4055" s="56"/>
      <c r="G4055" s="13" t="str">
        <f t="shared" si="889"/>
        <v/>
      </c>
      <c r="H4055" s="56"/>
      <c r="K4055" s="128"/>
      <c r="L4055" s="128"/>
      <c r="M4055" s="128"/>
      <c r="N4055" s="84" t="str">
        <f t="shared" si="890"/>
        <v/>
      </c>
      <c r="O4055" s="128"/>
      <c r="P4055" s="84" t="str">
        <f t="shared" si="891"/>
        <v/>
      </c>
      <c r="Q4055" s="84" t="str">
        <f t="shared" si="888"/>
        <v/>
      </c>
      <c r="R4055" s="84" t="str">
        <f t="shared" si="892"/>
        <v/>
      </c>
      <c r="S4055" s="84" t="str">
        <f t="shared" si="893"/>
        <v/>
      </c>
      <c r="U4055" s="84" t="str">
        <f t="shared" si="894"/>
        <v/>
      </c>
      <c r="W4055" s="108" t="str">
        <f>IF($N4055="", "", SUM($D$11:$D4055))</f>
        <v/>
      </c>
      <c r="X4055" s="111" t="str">
        <f t="shared" si="895"/>
        <v/>
      </c>
      <c r="Y4055" s="114" t="str">
        <f t="shared" si="899"/>
        <v/>
      </c>
      <c r="Z4055" s="111" t="str">
        <f>IF(X4055="", "", X4055-SUM($Z$11:$Z4054))</f>
        <v/>
      </c>
      <c r="AA4055" s="111" t="str">
        <f>IF($Y4055="", "", $Y4055-SUM($AA$11:$AA4054))</f>
        <v/>
      </c>
      <c r="AB4055" s="111" t="str">
        <f t="shared" si="900"/>
        <v/>
      </c>
      <c r="AC4055" s="121" t="str">
        <f t="shared" si="896"/>
        <v/>
      </c>
      <c r="AD4055" s="122" t="str">
        <f t="shared" si="897"/>
        <v/>
      </c>
      <c r="AE4055" s="123" t="str">
        <f t="shared" si="901"/>
        <v/>
      </c>
      <c r="AG4055" s="150" t="str">
        <f t="shared" si="898"/>
        <v/>
      </c>
    </row>
    <row r="4056" spans="1:33" x14ac:dyDescent="0.25">
      <c r="A4056" s="56"/>
      <c r="B4056" s="70"/>
      <c r="C4056" s="76"/>
      <c r="D4056" s="73"/>
      <c r="E4056" s="79"/>
      <c r="F4056" s="56"/>
      <c r="G4056" s="13" t="str">
        <f t="shared" si="889"/>
        <v/>
      </c>
      <c r="H4056" s="56"/>
      <c r="K4056" s="128"/>
      <c r="L4056" s="128"/>
      <c r="M4056" s="128"/>
      <c r="N4056" s="84" t="str">
        <f t="shared" si="890"/>
        <v/>
      </c>
      <c r="O4056" s="128"/>
      <c r="P4056" s="84" t="str">
        <f t="shared" si="891"/>
        <v/>
      </c>
      <c r="Q4056" s="84" t="str">
        <f t="shared" si="888"/>
        <v/>
      </c>
      <c r="R4056" s="84" t="str">
        <f t="shared" si="892"/>
        <v/>
      </c>
      <c r="S4056" s="84" t="str">
        <f t="shared" si="893"/>
        <v/>
      </c>
      <c r="U4056" s="84" t="str">
        <f t="shared" si="894"/>
        <v/>
      </c>
      <c r="W4056" s="108" t="str">
        <f>IF($N4056="", "", SUM($D$11:$D4056))</f>
        <v/>
      </c>
      <c r="X4056" s="111" t="str">
        <f t="shared" si="895"/>
        <v/>
      </c>
      <c r="Y4056" s="114" t="str">
        <f t="shared" si="899"/>
        <v/>
      </c>
      <c r="Z4056" s="111" t="str">
        <f>IF(X4056="", "", X4056-SUM($Z$11:$Z4055))</f>
        <v/>
      </c>
      <c r="AA4056" s="111" t="str">
        <f>IF($Y4056="", "", $Y4056-SUM($AA$11:$AA4055))</f>
        <v/>
      </c>
      <c r="AB4056" s="111" t="str">
        <f t="shared" si="900"/>
        <v/>
      </c>
      <c r="AC4056" s="121" t="str">
        <f t="shared" si="896"/>
        <v/>
      </c>
      <c r="AD4056" s="122" t="str">
        <f t="shared" si="897"/>
        <v/>
      </c>
      <c r="AE4056" s="123" t="str">
        <f t="shared" si="901"/>
        <v/>
      </c>
      <c r="AG4056" s="150" t="str">
        <f t="shared" si="898"/>
        <v/>
      </c>
    </row>
    <row r="4057" spans="1:33" x14ac:dyDescent="0.25">
      <c r="A4057" s="56"/>
      <c r="B4057" s="70"/>
      <c r="C4057" s="76"/>
      <c r="D4057" s="73"/>
      <c r="E4057" s="79"/>
      <c r="F4057" s="56"/>
      <c r="G4057" s="13" t="str">
        <f t="shared" si="889"/>
        <v/>
      </c>
      <c r="H4057" s="56"/>
      <c r="K4057" s="128"/>
      <c r="L4057" s="128"/>
      <c r="M4057" s="128"/>
      <c r="N4057" s="84" t="str">
        <f t="shared" si="890"/>
        <v/>
      </c>
      <c r="O4057" s="128"/>
      <c r="P4057" s="84" t="str">
        <f t="shared" si="891"/>
        <v/>
      </c>
      <c r="Q4057" s="84" t="str">
        <f t="shared" si="888"/>
        <v/>
      </c>
      <c r="R4057" s="84" t="str">
        <f t="shared" si="892"/>
        <v/>
      </c>
      <c r="S4057" s="84" t="str">
        <f t="shared" si="893"/>
        <v/>
      </c>
      <c r="U4057" s="84" t="str">
        <f t="shared" si="894"/>
        <v/>
      </c>
      <c r="W4057" s="108" t="str">
        <f>IF($N4057="", "", SUM($D$11:$D4057))</f>
        <v/>
      </c>
      <c r="X4057" s="111" t="str">
        <f t="shared" si="895"/>
        <v/>
      </c>
      <c r="Y4057" s="114" t="str">
        <f t="shared" si="899"/>
        <v/>
      </c>
      <c r="Z4057" s="111" t="str">
        <f>IF(X4057="", "", X4057-SUM($Z$11:$Z4056))</f>
        <v/>
      </c>
      <c r="AA4057" s="111" t="str">
        <f>IF($Y4057="", "", $Y4057-SUM($AA$11:$AA4056))</f>
        <v/>
      </c>
      <c r="AB4057" s="111" t="str">
        <f t="shared" si="900"/>
        <v/>
      </c>
      <c r="AC4057" s="121" t="str">
        <f t="shared" si="896"/>
        <v/>
      </c>
      <c r="AD4057" s="122" t="str">
        <f t="shared" si="897"/>
        <v/>
      </c>
      <c r="AE4057" s="123" t="str">
        <f t="shared" si="901"/>
        <v/>
      </c>
      <c r="AG4057" s="150" t="str">
        <f t="shared" si="898"/>
        <v/>
      </c>
    </row>
    <row r="4058" spans="1:33" x14ac:dyDescent="0.25">
      <c r="A4058" s="56"/>
      <c r="B4058" s="70"/>
      <c r="C4058" s="76"/>
      <c r="D4058" s="73"/>
      <c r="E4058" s="79"/>
      <c r="F4058" s="56"/>
      <c r="G4058" s="13" t="str">
        <f t="shared" si="889"/>
        <v/>
      </c>
      <c r="H4058" s="56"/>
      <c r="K4058" s="128"/>
      <c r="L4058" s="128"/>
      <c r="M4058" s="128"/>
      <c r="N4058" s="84" t="str">
        <f t="shared" si="890"/>
        <v/>
      </c>
      <c r="O4058" s="128"/>
      <c r="P4058" s="84" t="str">
        <f t="shared" si="891"/>
        <v/>
      </c>
      <c r="Q4058" s="84" t="str">
        <f t="shared" si="888"/>
        <v/>
      </c>
      <c r="R4058" s="84" t="str">
        <f t="shared" si="892"/>
        <v/>
      </c>
      <c r="S4058" s="84" t="str">
        <f t="shared" si="893"/>
        <v/>
      </c>
      <c r="U4058" s="84" t="str">
        <f t="shared" si="894"/>
        <v/>
      </c>
      <c r="W4058" s="108" t="str">
        <f>IF($N4058="", "", SUM($D$11:$D4058))</f>
        <v/>
      </c>
      <c r="X4058" s="111" t="str">
        <f t="shared" si="895"/>
        <v/>
      </c>
      <c r="Y4058" s="114" t="str">
        <f t="shared" si="899"/>
        <v/>
      </c>
      <c r="Z4058" s="111" t="str">
        <f>IF(X4058="", "", X4058-SUM($Z$11:$Z4057))</f>
        <v/>
      </c>
      <c r="AA4058" s="111" t="str">
        <f>IF($Y4058="", "", $Y4058-SUM($AA$11:$AA4057))</f>
        <v/>
      </c>
      <c r="AB4058" s="111" t="str">
        <f t="shared" si="900"/>
        <v/>
      </c>
      <c r="AC4058" s="121" t="str">
        <f t="shared" si="896"/>
        <v/>
      </c>
      <c r="AD4058" s="122" t="str">
        <f t="shared" si="897"/>
        <v/>
      </c>
      <c r="AE4058" s="123" t="str">
        <f t="shared" si="901"/>
        <v/>
      </c>
      <c r="AG4058" s="150" t="str">
        <f t="shared" si="898"/>
        <v/>
      </c>
    </row>
    <row r="4059" spans="1:33" x14ac:dyDescent="0.25">
      <c r="A4059" s="56"/>
      <c r="B4059" s="70"/>
      <c r="C4059" s="76"/>
      <c r="D4059" s="73"/>
      <c r="E4059" s="79"/>
      <c r="F4059" s="56"/>
      <c r="G4059" s="13" t="str">
        <f t="shared" si="889"/>
        <v/>
      </c>
      <c r="H4059" s="56"/>
      <c r="K4059" s="128"/>
      <c r="L4059" s="128"/>
      <c r="M4059" s="128"/>
      <c r="N4059" s="84" t="str">
        <f t="shared" si="890"/>
        <v/>
      </c>
      <c r="O4059" s="128"/>
      <c r="P4059" s="84" t="str">
        <f t="shared" si="891"/>
        <v/>
      </c>
      <c r="Q4059" s="84" t="str">
        <f t="shared" si="888"/>
        <v/>
      </c>
      <c r="R4059" s="84" t="str">
        <f t="shared" si="892"/>
        <v/>
      </c>
      <c r="S4059" s="84" t="str">
        <f t="shared" si="893"/>
        <v/>
      </c>
      <c r="U4059" s="84" t="str">
        <f t="shared" si="894"/>
        <v/>
      </c>
      <c r="W4059" s="108" t="str">
        <f>IF($N4059="", "", SUM($D$11:$D4059))</f>
        <v/>
      </c>
      <c r="X4059" s="111" t="str">
        <f t="shared" si="895"/>
        <v/>
      </c>
      <c r="Y4059" s="114" t="str">
        <f t="shared" si="899"/>
        <v/>
      </c>
      <c r="Z4059" s="111" t="str">
        <f>IF(X4059="", "", X4059-SUM($Z$11:$Z4058))</f>
        <v/>
      </c>
      <c r="AA4059" s="111" t="str">
        <f>IF($Y4059="", "", $Y4059-SUM($AA$11:$AA4058))</f>
        <v/>
      </c>
      <c r="AB4059" s="111" t="str">
        <f t="shared" si="900"/>
        <v/>
      </c>
      <c r="AC4059" s="121" t="str">
        <f t="shared" si="896"/>
        <v/>
      </c>
      <c r="AD4059" s="122" t="str">
        <f t="shared" si="897"/>
        <v/>
      </c>
      <c r="AE4059" s="123" t="str">
        <f t="shared" si="901"/>
        <v/>
      </c>
      <c r="AG4059" s="150" t="str">
        <f t="shared" si="898"/>
        <v/>
      </c>
    </row>
    <row r="4060" spans="1:33" x14ac:dyDescent="0.25">
      <c r="A4060" s="56"/>
      <c r="B4060" s="70"/>
      <c r="C4060" s="76"/>
      <c r="D4060" s="73"/>
      <c r="E4060" s="79"/>
      <c r="F4060" s="56"/>
      <c r="G4060" s="13" t="str">
        <f t="shared" si="889"/>
        <v/>
      </c>
      <c r="H4060" s="56"/>
      <c r="K4060" s="128"/>
      <c r="L4060" s="128"/>
      <c r="M4060" s="128"/>
      <c r="N4060" s="84" t="str">
        <f t="shared" si="890"/>
        <v/>
      </c>
      <c r="O4060" s="128"/>
      <c r="P4060" s="84" t="str">
        <f t="shared" si="891"/>
        <v/>
      </c>
      <c r="Q4060" s="84" t="str">
        <f t="shared" si="888"/>
        <v/>
      </c>
      <c r="R4060" s="84" t="str">
        <f t="shared" si="892"/>
        <v/>
      </c>
      <c r="S4060" s="84" t="str">
        <f t="shared" si="893"/>
        <v/>
      </c>
      <c r="U4060" s="84" t="str">
        <f t="shared" si="894"/>
        <v/>
      </c>
      <c r="W4060" s="108" t="str">
        <f>IF($N4060="", "", SUM($D$11:$D4060))</f>
        <v/>
      </c>
      <c r="X4060" s="111" t="str">
        <f t="shared" si="895"/>
        <v/>
      </c>
      <c r="Y4060" s="114" t="str">
        <f t="shared" si="899"/>
        <v/>
      </c>
      <c r="Z4060" s="111" t="str">
        <f>IF(X4060="", "", X4060-SUM($Z$11:$Z4059))</f>
        <v/>
      </c>
      <c r="AA4060" s="111" t="str">
        <f>IF($Y4060="", "", $Y4060-SUM($AA$11:$AA4059))</f>
        <v/>
      </c>
      <c r="AB4060" s="111" t="str">
        <f t="shared" si="900"/>
        <v/>
      </c>
      <c r="AC4060" s="121" t="str">
        <f t="shared" si="896"/>
        <v/>
      </c>
      <c r="AD4060" s="122" t="str">
        <f t="shared" si="897"/>
        <v/>
      </c>
      <c r="AE4060" s="123" t="str">
        <f t="shared" si="901"/>
        <v/>
      </c>
      <c r="AG4060" s="150" t="str">
        <f t="shared" si="898"/>
        <v/>
      </c>
    </row>
    <row r="4061" spans="1:33" x14ac:dyDescent="0.25">
      <c r="A4061" s="56"/>
      <c r="B4061" s="70"/>
      <c r="C4061" s="76"/>
      <c r="D4061" s="73"/>
      <c r="E4061" s="79"/>
      <c r="F4061" s="56"/>
      <c r="G4061" s="13" t="str">
        <f t="shared" si="889"/>
        <v/>
      </c>
      <c r="H4061" s="56"/>
      <c r="K4061" s="128"/>
      <c r="L4061" s="128"/>
      <c r="M4061" s="128"/>
      <c r="N4061" s="84" t="str">
        <f t="shared" si="890"/>
        <v/>
      </c>
      <c r="O4061" s="128"/>
      <c r="P4061" s="84" t="str">
        <f t="shared" si="891"/>
        <v/>
      </c>
      <c r="Q4061" s="84" t="str">
        <f t="shared" si="888"/>
        <v/>
      </c>
      <c r="R4061" s="84" t="str">
        <f t="shared" si="892"/>
        <v/>
      </c>
      <c r="S4061" s="84" t="str">
        <f t="shared" si="893"/>
        <v/>
      </c>
      <c r="U4061" s="84" t="str">
        <f t="shared" si="894"/>
        <v/>
      </c>
      <c r="W4061" s="108" t="str">
        <f>IF($N4061="", "", SUM($D$11:$D4061))</f>
        <v/>
      </c>
      <c r="X4061" s="111" t="str">
        <f t="shared" si="895"/>
        <v/>
      </c>
      <c r="Y4061" s="114" t="str">
        <f t="shared" si="899"/>
        <v/>
      </c>
      <c r="Z4061" s="111" t="str">
        <f>IF(X4061="", "", X4061-SUM($Z$11:$Z4060))</f>
        <v/>
      </c>
      <c r="AA4061" s="111" t="str">
        <f>IF($Y4061="", "", $Y4061-SUM($AA$11:$AA4060))</f>
        <v/>
      </c>
      <c r="AB4061" s="111" t="str">
        <f t="shared" si="900"/>
        <v/>
      </c>
      <c r="AC4061" s="121" t="str">
        <f t="shared" si="896"/>
        <v/>
      </c>
      <c r="AD4061" s="122" t="str">
        <f t="shared" si="897"/>
        <v/>
      </c>
      <c r="AE4061" s="123" t="str">
        <f t="shared" si="901"/>
        <v/>
      </c>
      <c r="AG4061" s="150" t="str">
        <f t="shared" si="898"/>
        <v/>
      </c>
    </row>
    <row r="4062" spans="1:33" x14ac:dyDescent="0.25">
      <c r="A4062" s="56"/>
      <c r="B4062" s="70"/>
      <c r="C4062" s="76"/>
      <c r="D4062" s="73"/>
      <c r="E4062" s="79"/>
      <c r="F4062" s="56"/>
      <c r="G4062" s="13" t="str">
        <f t="shared" si="889"/>
        <v/>
      </c>
      <c r="H4062" s="56"/>
      <c r="K4062" s="128"/>
      <c r="L4062" s="128"/>
      <c r="M4062" s="128"/>
      <c r="N4062" s="84" t="str">
        <f t="shared" si="890"/>
        <v/>
      </c>
      <c r="O4062" s="128"/>
      <c r="P4062" s="84" t="str">
        <f t="shared" si="891"/>
        <v/>
      </c>
      <c r="Q4062" s="84" t="str">
        <f t="shared" si="888"/>
        <v/>
      </c>
      <c r="R4062" s="84" t="str">
        <f t="shared" si="892"/>
        <v/>
      </c>
      <c r="S4062" s="84" t="str">
        <f t="shared" si="893"/>
        <v/>
      </c>
      <c r="U4062" s="84" t="str">
        <f t="shared" si="894"/>
        <v/>
      </c>
      <c r="W4062" s="108" t="str">
        <f>IF($N4062="", "", SUM($D$11:$D4062))</f>
        <v/>
      </c>
      <c r="X4062" s="111" t="str">
        <f t="shared" si="895"/>
        <v/>
      </c>
      <c r="Y4062" s="114" t="str">
        <f t="shared" si="899"/>
        <v/>
      </c>
      <c r="Z4062" s="111" t="str">
        <f>IF(X4062="", "", X4062-SUM($Z$11:$Z4061))</f>
        <v/>
      </c>
      <c r="AA4062" s="111" t="str">
        <f>IF($Y4062="", "", $Y4062-SUM($AA$11:$AA4061))</f>
        <v/>
      </c>
      <c r="AB4062" s="111" t="str">
        <f t="shared" si="900"/>
        <v/>
      </c>
      <c r="AC4062" s="121" t="str">
        <f t="shared" si="896"/>
        <v/>
      </c>
      <c r="AD4062" s="122" t="str">
        <f t="shared" si="897"/>
        <v/>
      </c>
      <c r="AE4062" s="123" t="str">
        <f t="shared" si="901"/>
        <v/>
      </c>
      <c r="AG4062" s="150" t="str">
        <f t="shared" si="898"/>
        <v/>
      </c>
    </row>
    <row r="4063" spans="1:33" x14ac:dyDescent="0.25">
      <c r="A4063" s="56"/>
      <c r="B4063" s="70"/>
      <c r="C4063" s="76"/>
      <c r="D4063" s="73"/>
      <c r="E4063" s="79"/>
      <c r="F4063" s="56"/>
      <c r="G4063" s="13" t="str">
        <f t="shared" si="889"/>
        <v/>
      </c>
      <c r="H4063" s="56"/>
      <c r="K4063" s="128"/>
      <c r="L4063" s="128"/>
      <c r="M4063" s="128"/>
      <c r="N4063" s="84" t="str">
        <f t="shared" si="890"/>
        <v/>
      </c>
      <c r="O4063" s="128"/>
      <c r="P4063" s="84" t="str">
        <f t="shared" si="891"/>
        <v/>
      </c>
      <c r="Q4063" s="84" t="str">
        <f t="shared" si="888"/>
        <v/>
      </c>
      <c r="R4063" s="84" t="str">
        <f t="shared" si="892"/>
        <v/>
      </c>
      <c r="S4063" s="84" t="str">
        <f t="shared" si="893"/>
        <v/>
      </c>
      <c r="U4063" s="84" t="str">
        <f t="shared" si="894"/>
        <v/>
      </c>
      <c r="W4063" s="108" t="str">
        <f>IF($N4063="", "", SUM($D$11:$D4063))</f>
        <v/>
      </c>
      <c r="X4063" s="111" t="str">
        <f t="shared" si="895"/>
        <v/>
      </c>
      <c r="Y4063" s="114" t="str">
        <f t="shared" si="899"/>
        <v/>
      </c>
      <c r="Z4063" s="111" t="str">
        <f>IF(X4063="", "", X4063-SUM($Z$11:$Z4062))</f>
        <v/>
      </c>
      <c r="AA4063" s="111" t="str">
        <f>IF($Y4063="", "", $Y4063-SUM($AA$11:$AA4062))</f>
        <v/>
      </c>
      <c r="AB4063" s="111" t="str">
        <f t="shared" si="900"/>
        <v/>
      </c>
      <c r="AC4063" s="121" t="str">
        <f t="shared" si="896"/>
        <v/>
      </c>
      <c r="AD4063" s="122" t="str">
        <f t="shared" si="897"/>
        <v/>
      </c>
      <c r="AE4063" s="123" t="str">
        <f t="shared" si="901"/>
        <v/>
      </c>
      <c r="AG4063" s="150" t="str">
        <f t="shared" si="898"/>
        <v/>
      </c>
    </row>
    <row r="4064" spans="1:33" x14ac:dyDescent="0.25">
      <c r="A4064" s="56"/>
      <c r="B4064" s="70"/>
      <c r="C4064" s="76"/>
      <c r="D4064" s="73"/>
      <c r="E4064" s="79"/>
      <c r="F4064" s="56"/>
      <c r="G4064" s="13" t="str">
        <f t="shared" si="889"/>
        <v/>
      </c>
      <c r="H4064" s="56"/>
      <c r="K4064" s="128"/>
      <c r="L4064" s="128"/>
      <c r="M4064" s="128"/>
      <c r="N4064" s="84" t="str">
        <f t="shared" si="890"/>
        <v/>
      </c>
      <c r="O4064" s="128"/>
      <c r="P4064" s="84" t="str">
        <f t="shared" si="891"/>
        <v/>
      </c>
      <c r="Q4064" s="84" t="str">
        <f t="shared" si="888"/>
        <v/>
      </c>
      <c r="R4064" s="84" t="str">
        <f t="shared" si="892"/>
        <v/>
      </c>
      <c r="S4064" s="84" t="str">
        <f t="shared" si="893"/>
        <v/>
      </c>
      <c r="U4064" s="84" t="str">
        <f t="shared" si="894"/>
        <v/>
      </c>
      <c r="W4064" s="108" t="str">
        <f>IF($N4064="", "", SUM($D$11:$D4064))</f>
        <v/>
      </c>
      <c r="X4064" s="111" t="str">
        <f t="shared" si="895"/>
        <v/>
      </c>
      <c r="Y4064" s="114" t="str">
        <f t="shared" si="899"/>
        <v/>
      </c>
      <c r="Z4064" s="111" t="str">
        <f>IF(X4064="", "", X4064-SUM($Z$11:$Z4063))</f>
        <v/>
      </c>
      <c r="AA4064" s="111" t="str">
        <f>IF($Y4064="", "", $Y4064-SUM($AA$11:$AA4063))</f>
        <v/>
      </c>
      <c r="AB4064" s="111" t="str">
        <f t="shared" si="900"/>
        <v/>
      </c>
      <c r="AC4064" s="121" t="str">
        <f t="shared" si="896"/>
        <v/>
      </c>
      <c r="AD4064" s="122" t="str">
        <f t="shared" si="897"/>
        <v/>
      </c>
      <c r="AE4064" s="123" t="str">
        <f t="shared" si="901"/>
        <v/>
      </c>
      <c r="AG4064" s="150" t="str">
        <f t="shared" si="898"/>
        <v/>
      </c>
    </row>
    <row r="4065" spans="1:33" x14ac:dyDescent="0.25">
      <c r="A4065" s="56"/>
      <c r="B4065" s="70"/>
      <c r="C4065" s="76"/>
      <c r="D4065" s="73"/>
      <c r="E4065" s="79"/>
      <c r="F4065" s="56"/>
      <c r="G4065" s="13" t="str">
        <f t="shared" si="889"/>
        <v/>
      </c>
      <c r="H4065" s="56"/>
      <c r="K4065" s="128"/>
      <c r="L4065" s="128"/>
      <c r="M4065" s="128"/>
      <c r="N4065" s="84" t="str">
        <f t="shared" si="890"/>
        <v/>
      </c>
      <c r="O4065" s="128"/>
      <c r="P4065" s="84" t="str">
        <f t="shared" si="891"/>
        <v/>
      </c>
      <c r="Q4065" s="84" t="str">
        <f t="shared" si="888"/>
        <v/>
      </c>
      <c r="R4065" s="84" t="str">
        <f t="shared" si="892"/>
        <v/>
      </c>
      <c r="S4065" s="84" t="str">
        <f t="shared" si="893"/>
        <v/>
      </c>
      <c r="U4065" s="84" t="str">
        <f t="shared" si="894"/>
        <v/>
      </c>
      <c r="W4065" s="108" t="str">
        <f>IF($N4065="", "", SUM($D$11:$D4065))</f>
        <v/>
      </c>
      <c r="X4065" s="111" t="str">
        <f t="shared" si="895"/>
        <v/>
      </c>
      <c r="Y4065" s="114" t="str">
        <f t="shared" si="899"/>
        <v/>
      </c>
      <c r="Z4065" s="111" t="str">
        <f>IF(X4065="", "", X4065-SUM($Z$11:$Z4064))</f>
        <v/>
      </c>
      <c r="AA4065" s="111" t="str">
        <f>IF($Y4065="", "", $Y4065-SUM($AA$11:$AA4064))</f>
        <v/>
      </c>
      <c r="AB4065" s="111" t="str">
        <f t="shared" si="900"/>
        <v/>
      </c>
      <c r="AC4065" s="121" t="str">
        <f t="shared" si="896"/>
        <v/>
      </c>
      <c r="AD4065" s="122" t="str">
        <f t="shared" si="897"/>
        <v/>
      </c>
      <c r="AE4065" s="123" t="str">
        <f t="shared" si="901"/>
        <v/>
      </c>
      <c r="AG4065" s="150" t="str">
        <f t="shared" si="898"/>
        <v/>
      </c>
    </row>
    <row r="4066" spans="1:33" x14ac:dyDescent="0.25">
      <c r="A4066" s="56"/>
      <c r="B4066" s="70"/>
      <c r="C4066" s="76"/>
      <c r="D4066" s="73"/>
      <c r="E4066" s="79"/>
      <c r="F4066" s="56"/>
      <c r="G4066" s="13" t="str">
        <f t="shared" si="889"/>
        <v/>
      </c>
      <c r="H4066" s="56"/>
      <c r="K4066" s="128"/>
      <c r="L4066" s="128"/>
      <c r="M4066" s="128"/>
      <c r="N4066" s="84" t="str">
        <f t="shared" si="890"/>
        <v/>
      </c>
      <c r="O4066" s="128"/>
      <c r="P4066" s="84" t="str">
        <f t="shared" si="891"/>
        <v/>
      </c>
      <c r="Q4066" s="84" t="str">
        <f t="shared" si="888"/>
        <v/>
      </c>
      <c r="R4066" s="84" t="str">
        <f t="shared" si="892"/>
        <v/>
      </c>
      <c r="S4066" s="84" t="str">
        <f t="shared" si="893"/>
        <v/>
      </c>
      <c r="U4066" s="84" t="str">
        <f t="shared" si="894"/>
        <v/>
      </c>
      <c r="W4066" s="108" t="str">
        <f>IF($N4066="", "", SUM($D$11:$D4066))</f>
        <v/>
      </c>
      <c r="X4066" s="111" t="str">
        <f t="shared" si="895"/>
        <v/>
      </c>
      <c r="Y4066" s="114" t="str">
        <f t="shared" si="899"/>
        <v/>
      </c>
      <c r="Z4066" s="111" t="str">
        <f>IF(X4066="", "", X4066-SUM($Z$11:$Z4065))</f>
        <v/>
      </c>
      <c r="AA4066" s="111" t="str">
        <f>IF($Y4066="", "", $Y4066-SUM($AA$11:$AA4065))</f>
        <v/>
      </c>
      <c r="AB4066" s="111" t="str">
        <f t="shared" si="900"/>
        <v/>
      </c>
      <c r="AC4066" s="121" t="str">
        <f t="shared" si="896"/>
        <v/>
      </c>
      <c r="AD4066" s="122" t="str">
        <f t="shared" si="897"/>
        <v/>
      </c>
      <c r="AE4066" s="123" t="str">
        <f t="shared" si="901"/>
        <v/>
      </c>
      <c r="AG4066" s="150" t="str">
        <f t="shared" si="898"/>
        <v/>
      </c>
    </row>
    <row r="4067" spans="1:33" x14ac:dyDescent="0.25">
      <c r="A4067" s="56"/>
      <c r="B4067" s="70"/>
      <c r="C4067" s="76"/>
      <c r="D4067" s="73"/>
      <c r="E4067" s="79"/>
      <c r="F4067" s="56"/>
      <c r="G4067" s="13" t="str">
        <f t="shared" si="889"/>
        <v/>
      </c>
      <c r="H4067" s="56"/>
      <c r="K4067" s="128"/>
      <c r="L4067" s="128"/>
      <c r="M4067" s="128"/>
      <c r="N4067" s="84" t="str">
        <f t="shared" si="890"/>
        <v/>
      </c>
      <c r="O4067" s="128"/>
      <c r="P4067" s="84" t="str">
        <f t="shared" si="891"/>
        <v/>
      </c>
      <c r="Q4067" s="84" t="str">
        <f t="shared" si="888"/>
        <v/>
      </c>
      <c r="R4067" s="84" t="str">
        <f t="shared" si="892"/>
        <v/>
      </c>
      <c r="S4067" s="84" t="str">
        <f t="shared" si="893"/>
        <v/>
      </c>
      <c r="U4067" s="84" t="str">
        <f t="shared" si="894"/>
        <v/>
      </c>
      <c r="W4067" s="108" t="str">
        <f>IF($N4067="", "", SUM($D$11:$D4067))</f>
        <v/>
      </c>
      <c r="X4067" s="111" t="str">
        <f t="shared" si="895"/>
        <v/>
      </c>
      <c r="Y4067" s="114" t="str">
        <f t="shared" si="899"/>
        <v/>
      </c>
      <c r="Z4067" s="111" t="str">
        <f>IF(X4067="", "", X4067-SUM($Z$11:$Z4066))</f>
        <v/>
      </c>
      <c r="AA4067" s="111" t="str">
        <f>IF($Y4067="", "", $Y4067-SUM($AA$11:$AA4066))</f>
        <v/>
      </c>
      <c r="AB4067" s="111" t="str">
        <f t="shared" si="900"/>
        <v/>
      </c>
      <c r="AC4067" s="121" t="str">
        <f t="shared" si="896"/>
        <v/>
      </c>
      <c r="AD4067" s="122" t="str">
        <f t="shared" si="897"/>
        <v/>
      </c>
      <c r="AE4067" s="123" t="str">
        <f t="shared" si="901"/>
        <v/>
      </c>
      <c r="AG4067" s="150" t="str">
        <f t="shared" si="898"/>
        <v/>
      </c>
    </row>
    <row r="4068" spans="1:33" x14ac:dyDescent="0.25">
      <c r="A4068" s="56"/>
      <c r="B4068" s="70"/>
      <c r="C4068" s="76"/>
      <c r="D4068" s="73"/>
      <c r="E4068" s="79"/>
      <c r="F4068" s="56"/>
      <c r="G4068" s="13" t="str">
        <f t="shared" si="889"/>
        <v/>
      </c>
      <c r="H4068" s="56"/>
      <c r="K4068" s="128"/>
      <c r="L4068" s="128"/>
      <c r="M4068" s="128"/>
      <c r="N4068" s="84" t="str">
        <f t="shared" si="890"/>
        <v/>
      </c>
      <c r="O4068" s="128"/>
      <c r="P4068" s="84" t="str">
        <f t="shared" si="891"/>
        <v/>
      </c>
      <c r="Q4068" s="84" t="str">
        <f t="shared" si="888"/>
        <v/>
      </c>
      <c r="R4068" s="84" t="str">
        <f t="shared" si="892"/>
        <v/>
      </c>
      <c r="S4068" s="84" t="str">
        <f t="shared" si="893"/>
        <v/>
      </c>
      <c r="U4068" s="84" t="str">
        <f t="shared" si="894"/>
        <v/>
      </c>
      <c r="W4068" s="108" t="str">
        <f>IF($N4068="", "", SUM($D$11:$D4068))</f>
        <v/>
      </c>
      <c r="X4068" s="111" t="str">
        <f t="shared" si="895"/>
        <v/>
      </c>
      <c r="Y4068" s="114" t="str">
        <f t="shared" si="899"/>
        <v/>
      </c>
      <c r="Z4068" s="111" t="str">
        <f>IF(X4068="", "", X4068-SUM($Z$11:$Z4067))</f>
        <v/>
      </c>
      <c r="AA4068" s="111" t="str">
        <f>IF($Y4068="", "", $Y4068-SUM($AA$11:$AA4067))</f>
        <v/>
      </c>
      <c r="AB4068" s="111" t="str">
        <f t="shared" si="900"/>
        <v/>
      </c>
      <c r="AC4068" s="121" t="str">
        <f t="shared" si="896"/>
        <v/>
      </c>
      <c r="AD4068" s="122" t="str">
        <f t="shared" si="897"/>
        <v/>
      </c>
      <c r="AE4068" s="123" t="str">
        <f t="shared" si="901"/>
        <v/>
      </c>
      <c r="AG4068" s="150" t="str">
        <f t="shared" si="898"/>
        <v/>
      </c>
    </row>
    <row r="4069" spans="1:33" x14ac:dyDescent="0.25">
      <c r="A4069" s="56"/>
      <c r="B4069" s="70"/>
      <c r="C4069" s="76"/>
      <c r="D4069" s="73"/>
      <c r="E4069" s="79"/>
      <c r="F4069" s="56"/>
      <c r="G4069" s="13" t="str">
        <f t="shared" si="889"/>
        <v/>
      </c>
      <c r="H4069" s="56"/>
      <c r="K4069" s="128"/>
      <c r="L4069" s="128"/>
      <c r="M4069" s="128"/>
      <c r="N4069" s="84" t="str">
        <f t="shared" si="890"/>
        <v/>
      </c>
      <c r="O4069" s="128"/>
      <c r="P4069" s="84" t="str">
        <f t="shared" si="891"/>
        <v/>
      </c>
      <c r="Q4069" s="84" t="str">
        <f t="shared" si="888"/>
        <v/>
      </c>
      <c r="R4069" s="84" t="str">
        <f t="shared" si="892"/>
        <v/>
      </c>
      <c r="S4069" s="84" t="str">
        <f t="shared" si="893"/>
        <v/>
      </c>
      <c r="U4069" s="84" t="str">
        <f t="shared" si="894"/>
        <v/>
      </c>
      <c r="W4069" s="108" t="str">
        <f>IF($N4069="", "", SUM($D$11:$D4069))</f>
        <v/>
      </c>
      <c r="X4069" s="111" t="str">
        <f t="shared" si="895"/>
        <v/>
      </c>
      <c r="Y4069" s="114" t="str">
        <f t="shared" si="899"/>
        <v/>
      </c>
      <c r="Z4069" s="111" t="str">
        <f>IF(X4069="", "", X4069-SUM($Z$11:$Z4068))</f>
        <v/>
      </c>
      <c r="AA4069" s="111" t="str">
        <f>IF($Y4069="", "", $Y4069-SUM($AA$11:$AA4068))</f>
        <v/>
      </c>
      <c r="AB4069" s="111" t="str">
        <f t="shared" si="900"/>
        <v/>
      </c>
      <c r="AC4069" s="121" t="str">
        <f t="shared" si="896"/>
        <v/>
      </c>
      <c r="AD4069" s="122" t="str">
        <f t="shared" si="897"/>
        <v/>
      </c>
      <c r="AE4069" s="123" t="str">
        <f t="shared" si="901"/>
        <v/>
      </c>
      <c r="AG4069" s="150" t="str">
        <f t="shared" si="898"/>
        <v/>
      </c>
    </row>
    <row r="4070" spans="1:33" x14ac:dyDescent="0.25">
      <c r="A4070" s="56"/>
      <c r="B4070" s="70"/>
      <c r="C4070" s="76"/>
      <c r="D4070" s="73"/>
      <c r="E4070" s="79"/>
      <c r="F4070" s="56"/>
      <c r="G4070" s="13" t="str">
        <f t="shared" si="889"/>
        <v/>
      </c>
      <c r="H4070" s="56"/>
      <c r="K4070" s="128"/>
      <c r="L4070" s="128"/>
      <c r="M4070" s="128"/>
      <c r="N4070" s="84" t="str">
        <f t="shared" si="890"/>
        <v/>
      </c>
      <c r="O4070" s="128"/>
      <c r="P4070" s="84" t="str">
        <f t="shared" si="891"/>
        <v/>
      </c>
      <c r="Q4070" s="84" t="str">
        <f t="shared" si="888"/>
        <v/>
      </c>
      <c r="R4070" s="84" t="str">
        <f t="shared" si="892"/>
        <v/>
      </c>
      <c r="S4070" s="84" t="str">
        <f t="shared" si="893"/>
        <v/>
      </c>
      <c r="U4070" s="84" t="str">
        <f t="shared" si="894"/>
        <v/>
      </c>
      <c r="W4070" s="108" t="str">
        <f>IF($N4070="", "", SUM($D$11:$D4070))</f>
        <v/>
      </c>
      <c r="X4070" s="111" t="str">
        <f t="shared" si="895"/>
        <v/>
      </c>
      <c r="Y4070" s="114" t="str">
        <f t="shared" si="899"/>
        <v/>
      </c>
      <c r="Z4070" s="111" t="str">
        <f>IF(X4070="", "", X4070-SUM($Z$11:$Z4069))</f>
        <v/>
      </c>
      <c r="AA4070" s="111" t="str">
        <f>IF($Y4070="", "", $Y4070-SUM($AA$11:$AA4069))</f>
        <v/>
      </c>
      <c r="AB4070" s="111" t="str">
        <f t="shared" si="900"/>
        <v/>
      </c>
      <c r="AC4070" s="121" t="str">
        <f t="shared" si="896"/>
        <v/>
      </c>
      <c r="AD4070" s="122" t="str">
        <f t="shared" si="897"/>
        <v/>
      </c>
      <c r="AE4070" s="123" t="str">
        <f t="shared" si="901"/>
        <v/>
      </c>
      <c r="AG4070" s="150" t="str">
        <f t="shared" si="898"/>
        <v/>
      </c>
    </row>
    <row r="4071" spans="1:33" x14ac:dyDescent="0.25">
      <c r="A4071" s="56"/>
      <c r="B4071" s="70"/>
      <c r="C4071" s="76"/>
      <c r="D4071" s="73"/>
      <c r="E4071" s="79"/>
      <c r="F4071" s="56"/>
      <c r="G4071" s="13" t="str">
        <f t="shared" si="889"/>
        <v/>
      </c>
      <c r="H4071" s="56"/>
      <c r="K4071" s="128"/>
      <c r="L4071" s="128"/>
      <c r="M4071" s="128"/>
      <c r="N4071" s="84" t="str">
        <f t="shared" si="890"/>
        <v/>
      </c>
      <c r="O4071" s="128"/>
      <c r="P4071" s="84" t="str">
        <f t="shared" si="891"/>
        <v/>
      </c>
      <c r="Q4071" s="84" t="str">
        <f t="shared" si="888"/>
        <v/>
      </c>
      <c r="R4071" s="84" t="str">
        <f t="shared" si="892"/>
        <v/>
      </c>
      <c r="S4071" s="84" t="str">
        <f t="shared" si="893"/>
        <v/>
      </c>
      <c r="U4071" s="84" t="str">
        <f t="shared" si="894"/>
        <v/>
      </c>
      <c r="W4071" s="108" t="str">
        <f>IF($N4071="", "", SUM($D$11:$D4071))</f>
        <v/>
      </c>
      <c r="X4071" s="111" t="str">
        <f t="shared" si="895"/>
        <v/>
      </c>
      <c r="Y4071" s="114" t="str">
        <f t="shared" si="899"/>
        <v/>
      </c>
      <c r="Z4071" s="111" t="str">
        <f>IF(X4071="", "", X4071-SUM($Z$11:$Z4070))</f>
        <v/>
      </c>
      <c r="AA4071" s="111" t="str">
        <f>IF($Y4071="", "", $Y4071-SUM($AA$11:$AA4070))</f>
        <v/>
      </c>
      <c r="AB4071" s="111" t="str">
        <f t="shared" si="900"/>
        <v/>
      </c>
      <c r="AC4071" s="121" t="str">
        <f t="shared" si="896"/>
        <v/>
      </c>
      <c r="AD4071" s="122" t="str">
        <f t="shared" si="897"/>
        <v/>
      </c>
      <c r="AE4071" s="123" t="str">
        <f t="shared" si="901"/>
        <v/>
      </c>
      <c r="AG4071" s="150" t="str">
        <f t="shared" si="898"/>
        <v/>
      </c>
    </row>
    <row r="4072" spans="1:33" x14ac:dyDescent="0.25">
      <c r="A4072" s="56"/>
      <c r="B4072" s="70"/>
      <c r="C4072" s="76"/>
      <c r="D4072" s="73"/>
      <c r="E4072" s="79"/>
      <c r="F4072" s="56"/>
      <c r="G4072" s="13" t="str">
        <f t="shared" si="889"/>
        <v/>
      </c>
      <c r="H4072" s="56"/>
      <c r="K4072" s="128"/>
      <c r="L4072" s="128"/>
      <c r="M4072" s="128"/>
      <c r="N4072" s="84" t="str">
        <f t="shared" si="890"/>
        <v/>
      </c>
      <c r="O4072" s="128"/>
      <c r="P4072" s="84" t="str">
        <f t="shared" si="891"/>
        <v/>
      </c>
      <c r="Q4072" s="84" t="str">
        <f t="shared" si="888"/>
        <v/>
      </c>
      <c r="R4072" s="84" t="str">
        <f t="shared" si="892"/>
        <v/>
      </c>
      <c r="S4072" s="84" t="str">
        <f t="shared" si="893"/>
        <v/>
      </c>
      <c r="U4072" s="84" t="str">
        <f t="shared" si="894"/>
        <v/>
      </c>
      <c r="W4072" s="108" t="str">
        <f>IF($N4072="", "", SUM($D$11:$D4072))</f>
        <v/>
      </c>
      <c r="X4072" s="111" t="str">
        <f t="shared" si="895"/>
        <v/>
      </c>
      <c r="Y4072" s="114" t="str">
        <f t="shared" si="899"/>
        <v/>
      </c>
      <c r="Z4072" s="111" t="str">
        <f>IF(X4072="", "", X4072-SUM($Z$11:$Z4071))</f>
        <v/>
      </c>
      <c r="AA4072" s="111" t="str">
        <f>IF($Y4072="", "", $Y4072-SUM($AA$11:$AA4071))</f>
        <v/>
      </c>
      <c r="AB4072" s="111" t="str">
        <f t="shared" si="900"/>
        <v/>
      </c>
      <c r="AC4072" s="121" t="str">
        <f t="shared" si="896"/>
        <v/>
      </c>
      <c r="AD4072" s="122" t="str">
        <f t="shared" si="897"/>
        <v/>
      </c>
      <c r="AE4072" s="123" t="str">
        <f t="shared" si="901"/>
        <v/>
      </c>
      <c r="AG4072" s="150" t="str">
        <f t="shared" si="898"/>
        <v/>
      </c>
    </row>
    <row r="4073" spans="1:33" x14ac:dyDescent="0.25">
      <c r="A4073" s="56"/>
      <c r="B4073" s="70"/>
      <c r="C4073" s="76"/>
      <c r="D4073" s="73"/>
      <c r="E4073" s="79"/>
      <c r="F4073" s="56"/>
      <c r="G4073" s="13" t="str">
        <f t="shared" si="889"/>
        <v/>
      </c>
      <c r="H4073" s="56"/>
      <c r="K4073" s="128"/>
      <c r="L4073" s="128"/>
      <c r="M4073" s="128"/>
      <c r="N4073" s="84" t="str">
        <f t="shared" si="890"/>
        <v/>
      </c>
      <c r="O4073" s="128"/>
      <c r="P4073" s="84" t="str">
        <f t="shared" si="891"/>
        <v/>
      </c>
      <c r="Q4073" s="84" t="str">
        <f t="shared" si="888"/>
        <v/>
      </c>
      <c r="R4073" s="84" t="str">
        <f t="shared" si="892"/>
        <v/>
      </c>
      <c r="S4073" s="84" t="str">
        <f t="shared" si="893"/>
        <v/>
      </c>
      <c r="U4073" s="84" t="str">
        <f t="shared" si="894"/>
        <v/>
      </c>
      <c r="W4073" s="108" t="str">
        <f>IF($N4073="", "", SUM($D$11:$D4073))</f>
        <v/>
      </c>
      <c r="X4073" s="111" t="str">
        <f t="shared" si="895"/>
        <v/>
      </c>
      <c r="Y4073" s="114" t="str">
        <f t="shared" si="899"/>
        <v/>
      </c>
      <c r="Z4073" s="111" t="str">
        <f>IF(X4073="", "", X4073-SUM($Z$11:$Z4072))</f>
        <v/>
      </c>
      <c r="AA4073" s="111" t="str">
        <f>IF($Y4073="", "", $Y4073-SUM($AA$11:$AA4072))</f>
        <v/>
      </c>
      <c r="AB4073" s="111" t="str">
        <f t="shared" si="900"/>
        <v/>
      </c>
      <c r="AC4073" s="121" t="str">
        <f t="shared" si="896"/>
        <v/>
      </c>
      <c r="AD4073" s="122" t="str">
        <f t="shared" si="897"/>
        <v/>
      </c>
      <c r="AE4073" s="123" t="str">
        <f t="shared" si="901"/>
        <v/>
      </c>
      <c r="AG4073" s="150" t="str">
        <f t="shared" si="898"/>
        <v/>
      </c>
    </row>
    <row r="4074" spans="1:33" x14ac:dyDescent="0.25">
      <c r="A4074" s="56"/>
      <c r="B4074" s="70"/>
      <c r="C4074" s="76"/>
      <c r="D4074" s="73"/>
      <c r="E4074" s="79"/>
      <c r="F4074" s="56"/>
      <c r="G4074" s="13" t="str">
        <f t="shared" si="889"/>
        <v/>
      </c>
      <c r="H4074" s="56"/>
      <c r="K4074" s="128"/>
      <c r="L4074" s="128"/>
      <c r="M4074" s="128"/>
      <c r="N4074" s="84" t="str">
        <f t="shared" si="890"/>
        <v/>
      </c>
      <c r="O4074" s="128"/>
      <c r="P4074" s="84" t="str">
        <f t="shared" si="891"/>
        <v/>
      </c>
      <c r="Q4074" s="84" t="str">
        <f t="shared" si="888"/>
        <v/>
      </c>
      <c r="R4074" s="84" t="str">
        <f t="shared" si="892"/>
        <v/>
      </c>
      <c r="S4074" s="84" t="str">
        <f t="shared" si="893"/>
        <v/>
      </c>
      <c r="U4074" s="84" t="str">
        <f t="shared" si="894"/>
        <v/>
      </c>
      <c r="W4074" s="108" t="str">
        <f>IF($N4074="", "", SUM($D$11:$D4074))</f>
        <v/>
      </c>
      <c r="X4074" s="111" t="str">
        <f t="shared" si="895"/>
        <v/>
      </c>
      <c r="Y4074" s="114" t="str">
        <f t="shared" si="899"/>
        <v/>
      </c>
      <c r="Z4074" s="111" t="str">
        <f>IF(X4074="", "", X4074-SUM($Z$11:$Z4073))</f>
        <v/>
      </c>
      <c r="AA4074" s="111" t="str">
        <f>IF($Y4074="", "", $Y4074-SUM($AA$11:$AA4073))</f>
        <v/>
      </c>
      <c r="AB4074" s="111" t="str">
        <f t="shared" si="900"/>
        <v/>
      </c>
      <c r="AC4074" s="121" t="str">
        <f t="shared" si="896"/>
        <v/>
      </c>
      <c r="AD4074" s="122" t="str">
        <f t="shared" si="897"/>
        <v/>
      </c>
      <c r="AE4074" s="123" t="str">
        <f t="shared" si="901"/>
        <v/>
      </c>
      <c r="AG4074" s="150" t="str">
        <f t="shared" si="898"/>
        <v/>
      </c>
    </row>
    <row r="4075" spans="1:33" x14ac:dyDescent="0.25">
      <c r="A4075" s="56"/>
      <c r="B4075" s="70"/>
      <c r="C4075" s="76"/>
      <c r="D4075" s="73"/>
      <c r="E4075" s="79"/>
      <c r="F4075" s="56"/>
      <c r="G4075" s="13" t="str">
        <f t="shared" si="889"/>
        <v/>
      </c>
      <c r="H4075" s="56"/>
      <c r="K4075" s="128"/>
      <c r="L4075" s="128"/>
      <c r="M4075" s="128"/>
      <c r="N4075" s="84" t="str">
        <f t="shared" si="890"/>
        <v/>
      </c>
      <c r="O4075" s="128"/>
      <c r="P4075" s="84" t="str">
        <f t="shared" si="891"/>
        <v/>
      </c>
      <c r="Q4075" s="84" t="str">
        <f t="shared" si="888"/>
        <v/>
      </c>
      <c r="R4075" s="84" t="str">
        <f t="shared" si="892"/>
        <v/>
      </c>
      <c r="S4075" s="84" t="str">
        <f t="shared" si="893"/>
        <v/>
      </c>
      <c r="U4075" s="84" t="str">
        <f t="shared" si="894"/>
        <v/>
      </c>
      <c r="W4075" s="108" t="str">
        <f>IF($N4075="", "", SUM($D$11:$D4075))</f>
        <v/>
      </c>
      <c r="X4075" s="111" t="str">
        <f t="shared" si="895"/>
        <v/>
      </c>
      <c r="Y4075" s="114" t="str">
        <f t="shared" si="899"/>
        <v/>
      </c>
      <c r="Z4075" s="111" t="str">
        <f>IF(X4075="", "", X4075-SUM($Z$11:$Z4074))</f>
        <v/>
      </c>
      <c r="AA4075" s="111" t="str">
        <f>IF($Y4075="", "", $Y4075-SUM($AA$11:$AA4074))</f>
        <v/>
      </c>
      <c r="AB4075" s="111" t="str">
        <f t="shared" si="900"/>
        <v/>
      </c>
      <c r="AC4075" s="121" t="str">
        <f t="shared" si="896"/>
        <v/>
      </c>
      <c r="AD4075" s="122" t="str">
        <f t="shared" si="897"/>
        <v/>
      </c>
      <c r="AE4075" s="123" t="str">
        <f t="shared" si="901"/>
        <v/>
      </c>
      <c r="AG4075" s="150" t="str">
        <f t="shared" si="898"/>
        <v/>
      </c>
    </row>
    <row r="4076" spans="1:33" x14ac:dyDescent="0.25">
      <c r="A4076" s="56"/>
      <c r="B4076" s="70"/>
      <c r="C4076" s="76"/>
      <c r="D4076" s="73"/>
      <c r="E4076" s="79"/>
      <c r="F4076" s="56"/>
      <c r="G4076" s="13" t="str">
        <f t="shared" si="889"/>
        <v/>
      </c>
      <c r="H4076" s="56"/>
      <c r="K4076" s="128"/>
      <c r="L4076" s="128"/>
      <c r="M4076" s="128"/>
      <c r="N4076" s="84" t="str">
        <f t="shared" si="890"/>
        <v/>
      </c>
      <c r="O4076" s="128"/>
      <c r="P4076" s="84" t="str">
        <f t="shared" si="891"/>
        <v/>
      </c>
      <c r="Q4076" s="84" t="str">
        <f t="shared" si="888"/>
        <v/>
      </c>
      <c r="R4076" s="84" t="str">
        <f t="shared" si="892"/>
        <v/>
      </c>
      <c r="S4076" s="84" t="str">
        <f t="shared" si="893"/>
        <v/>
      </c>
      <c r="U4076" s="84" t="str">
        <f t="shared" si="894"/>
        <v/>
      </c>
      <c r="W4076" s="108" t="str">
        <f>IF($N4076="", "", SUM($D$11:$D4076))</f>
        <v/>
      </c>
      <c r="X4076" s="111" t="str">
        <f t="shared" si="895"/>
        <v/>
      </c>
      <c r="Y4076" s="114" t="str">
        <f t="shared" si="899"/>
        <v/>
      </c>
      <c r="Z4076" s="111" t="str">
        <f>IF(X4076="", "", X4076-SUM($Z$11:$Z4075))</f>
        <v/>
      </c>
      <c r="AA4076" s="111" t="str">
        <f>IF($Y4076="", "", $Y4076-SUM($AA$11:$AA4075))</f>
        <v/>
      </c>
      <c r="AB4076" s="111" t="str">
        <f t="shared" si="900"/>
        <v/>
      </c>
      <c r="AC4076" s="121" t="str">
        <f t="shared" si="896"/>
        <v/>
      </c>
      <c r="AD4076" s="122" t="str">
        <f t="shared" si="897"/>
        <v/>
      </c>
      <c r="AE4076" s="123" t="str">
        <f t="shared" si="901"/>
        <v/>
      </c>
      <c r="AG4076" s="150" t="str">
        <f t="shared" si="898"/>
        <v/>
      </c>
    </row>
    <row r="4077" spans="1:33" x14ac:dyDescent="0.25">
      <c r="A4077" s="56"/>
      <c r="B4077" s="70"/>
      <c r="C4077" s="76"/>
      <c r="D4077" s="73"/>
      <c r="E4077" s="79"/>
      <c r="F4077" s="56"/>
      <c r="G4077" s="13" t="str">
        <f t="shared" si="889"/>
        <v/>
      </c>
      <c r="H4077" s="56"/>
      <c r="K4077" s="128"/>
      <c r="L4077" s="128"/>
      <c r="M4077" s="128"/>
      <c r="N4077" s="84" t="str">
        <f t="shared" si="890"/>
        <v/>
      </c>
      <c r="O4077" s="128"/>
      <c r="P4077" s="84" t="str">
        <f t="shared" si="891"/>
        <v/>
      </c>
      <c r="Q4077" s="84" t="str">
        <f t="shared" si="888"/>
        <v/>
      </c>
      <c r="R4077" s="84" t="str">
        <f t="shared" si="892"/>
        <v/>
      </c>
      <c r="S4077" s="84" t="str">
        <f t="shared" si="893"/>
        <v/>
      </c>
      <c r="U4077" s="84" t="str">
        <f t="shared" si="894"/>
        <v/>
      </c>
      <c r="W4077" s="108" t="str">
        <f>IF($N4077="", "", SUM($D$11:$D4077))</f>
        <v/>
      </c>
      <c r="X4077" s="111" t="str">
        <f t="shared" si="895"/>
        <v/>
      </c>
      <c r="Y4077" s="114" t="str">
        <f t="shared" si="899"/>
        <v/>
      </c>
      <c r="Z4077" s="111" t="str">
        <f>IF(X4077="", "", X4077-SUM($Z$11:$Z4076))</f>
        <v/>
      </c>
      <c r="AA4077" s="111" t="str">
        <f>IF($Y4077="", "", $Y4077-SUM($AA$11:$AA4076))</f>
        <v/>
      </c>
      <c r="AB4077" s="111" t="str">
        <f t="shared" si="900"/>
        <v/>
      </c>
      <c r="AC4077" s="121" t="str">
        <f t="shared" si="896"/>
        <v/>
      </c>
      <c r="AD4077" s="122" t="str">
        <f t="shared" si="897"/>
        <v/>
      </c>
      <c r="AE4077" s="123" t="str">
        <f t="shared" si="901"/>
        <v/>
      </c>
      <c r="AG4077" s="150" t="str">
        <f t="shared" si="898"/>
        <v/>
      </c>
    </row>
    <row r="4078" spans="1:33" x14ac:dyDescent="0.25">
      <c r="A4078" s="56"/>
      <c r="B4078" s="70"/>
      <c r="C4078" s="76"/>
      <c r="D4078" s="73"/>
      <c r="E4078" s="79"/>
      <c r="F4078" s="56"/>
      <c r="G4078" s="13" t="str">
        <f t="shared" si="889"/>
        <v/>
      </c>
      <c r="H4078" s="56"/>
      <c r="K4078" s="128"/>
      <c r="L4078" s="128"/>
      <c r="M4078" s="128"/>
      <c r="N4078" s="84" t="str">
        <f t="shared" si="890"/>
        <v/>
      </c>
      <c r="O4078" s="128"/>
      <c r="P4078" s="84" t="str">
        <f t="shared" si="891"/>
        <v/>
      </c>
      <c r="Q4078" s="84" t="str">
        <f t="shared" si="888"/>
        <v/>
      </c>
      <c r="R4078" s="84" t="str">
        <f t="shared" si="892"/>
        <v/>
      </c>
      <c r="S4078" s="84" t="str">
        <f t="shared" si="893"/>
        <v/>
      </c>
      <c r="U4078" s="84" t="str">
        <f t="shared" si="894"/>
        <v/>
      </c>
      <c r="W4078" s="108" t="str">
        <f>IF($N4078="", "", SUM($D$11:$D4078))</f>
        <v/>
      </c>
      <c r="X4078" s="111" t="str">
        <f t="shared" si="895"/>
        <v/>
      </c>
      <c r="Y4078" s="114" t="str">
        <f t="shared" si="899"/>
        <v/>
      </c>
      <c r="Z4078" s="111" t="str">
        <f>IF(X4078="", "", X4078-SUM($Z$11:$Z4077))</f>
        <v/>
      </c>
      <c r="AA4078" s="111" t="str">
        <f>IF($Y4078="", "", $Y4078-SUM($AA$11:$AA4077))</f>
        <v/>
      </c>
      <c r="AB4078" s="111" t="str">
        <f t="shared" si="900"/>
        <v/>
      </c>
      <c r="AC4078" s="121" t="str">
        <f t="shared" si="896"/>
        <v/>
      </c>
      <c r="AD4078" s="122" t="str">
        <f t="shared" si="897"/>
        <v/>
      </c>
      <c r="AE4078" s="123" t="str">
        <f t="shared" si="901"/>
        <v/>
      </c>
      <c r="AG4078" s="150" t="str">
        <f t="shared" si="898"/>
        <v/>
      </c>
    </row>
    <row r="4079" spans="1:33" x14ac:dyDescent="0.25">
      <c r="A4079" s="56"/>
      <c r="B4079" s="70"/>
      <c r="C4079" s="76"/>
      <c r="D4079" s="73"/>
      <c r="E4079" s="79"/>
      <c r="F4079" s="56"/>
      <c r="G4079" s="13" t="str">
        <f t="shared" si="889"/>
        <v/>
      </c>
      <c r="H4079" s="56"/>
      <c r="K4079" s="128"/>
      <c r="L4079" s="128"/>
      <c r="M4079" s="128"/>
      <c r="N4079" s="84" t="str">
        <f t="shared" si="890"/>
        <v/>
      </c>
      <c r="O4079" s="128"/>
      <c r="P4079" s="84" t="str">
        <f t="shared" si="891"/>
        <v/>
      </c>
      <c r="Q4079" s="84" t="str">
        <f t="shared" si="888"/>
        <v/>
      </c>
      <c r="R4079" s="84" t="str">
        <f t="shared" si="892"/>
        <v/>
      </c>
      <c r="S4079" s="84" t="str">
        <f t="shared" si="893"/>
        <v/>
      </c>
      <c r="U4079" s="84" t="str">
        <f t="shared" si="894"/>
        <v/>
      </c>
      <c r="W4079" s="108" t="str">
        <f>IF($N4079="", "", SUM($D$11:$D4079))</f>
        <v/>
      </c>
      <c r="X4079" s="111" t="str">
        <f t="shared" si="895"/>
        <v/>
      </c>
      <c r="Y4079" s="114" t="str">
        <f t="shared" si="899"/>
        <v/>
      </c>
      <c r="Z4079" s="111" t="str">
        <f>IF(X4079="", "", X4079-SUM($Z$11:$Z4078))</f>
        <v/>
      </c>
      <c r="AA4079" s="111" t="str">
        <f>IF($Y4079="", "", $Y4079-SUM($AA$11:$AA4078))</f>
        <v/>
      </c>
      <c r="AB4079" s="111" t="str">
        <f t="shared" si="900"/>
        <v/>
      </c>
      <c r="AC4079" s="121" t="str">
        <f t="shared" si="896"/>
        <v/>
      </c>
      <c r="AD4079" s="122" t="str">
        <f t="shared" si="897"/>
        <v/>
      </c>
      <c r="AE4079" s="123" t="str">
        <f t="shared" si="901"/>
        <v/>
      </c>
      <c r="AG4079" s="150" t="str">
        <f t="shared" si="898"/>
        <v/>
      </c>
    </row>
    <row r="4080" spans="1:33" x14ac:dyDescent="0.25">
      <c r="A4080" s="56"/>
      <c r="B4080" s="70"/>
      <c r="C4080" s="76"/>
      <c r="D4080" s="73"/>
      <c r="E4080" s="79"/>
      <c r="F4080" s="56"/>
      <c r="G4080" s="13" t="str">
        <f t="shared" si="889"/>
        <v/>
      </c>
      <c r="H4080" s="56"/>
      <c r="K4080" s="128"/>
      <c r="L4080" s="128"/>
      <c r="M4080" s="128"/>
      <c r="N4080" s="84" t="str">
        <f t="shared" si="890"/>
        <v/>
      </c>
      <c r="O4080" s="128"/>
      <c r="P4080" s="84" t="str">
        <f t="shared" si="891"/>
        <v/>
      </c>
      <c r="Q4080" s="84" t="str">
        <f t="shared" si="888"/>
        <v/>
      </c>
      <c r="R4080" s="84" t="str">
        <f t="shared" si="892"/>
        <v/>
      </c>
      <c r="S4080" s="84" t="str">
        <f t="shared" si="893"/>
        <v/>
      </c>
      <c r="U4080" s="84" t="str">
        <f t="shared" si="894"/>
        <v/>
      </c>
      <c r="W4080" s="108" t="str">
        <f>IF($N4080="", "", SUM($D$11:$D4080))</f>
        <v/>
      </c>
      <c r="X4080" s="111" t="str">
        <f t="shared" si="895"/>
        <v/>
      </c>
      <c r="Y4080" s="114" t="str">
        <f t="shared" si="899"/>
        <v/>
      </c>
      <c r="Z4080" s="111" t="str">
        <f>IF(X4080="", "", X4080-SUM($Z$11:$Z4079))</f>
        <v/>
      </c>
      <c r="AA4080" s="111" t="str">
        <f>IF($Y4080="", "", $Y4080-SUM($AA$11:$AA4079))</f>
        <v/>
      </c>
      <c r="AB4080" s="111" t="str">
        <f t="shared" si="900"/>
        <v/>
      </c>
      <c r="AC4080" s="121" t="str">
        <f t="shared" si="896"/>
        <v/>
      </c>
      <c r="AD4080" s="122" t="str">
        <f t="shared" si="897"/>
        <v/>
      </c>
      <c r="AE4080" s="123" t="str">
        <f t="shared" si="901"/>
        <v/>
      </c>
      <c r="AG4080" s="150" t="str">
        <f t="shared" si="898"/>
        <v/>
      </c>
    </row>
    <row r="4081" spans="1:33" x14ac:dyDescent="0.25">
      <c r="A4081" s="56"/>
      <c r="B4081" s="70"/>
      <c r="C4081" s="76"/>
      <c r="D4081" s="73"/>
      <c r="E4081" s="79"/>
      <c r="F4081" s="56"/>
      <c r="G4081" s="13" t="str">
        <f t="shared" si="889"/>
        <v/>
      </c>
      <c r="H4081" s="56"/>
      <c r="K4081" s="128"/>
      <c r="L4081" s="128"/>
      <c r="M4081" s="128"/>
      <c r="N4081" s="84" t="str">
        <f t="shared" si="890"/>
        <v/>
      </c>
      <c r="O4081" s="128"/>
      <c r="P4081" s="84" t="str">
        <f t="shared" si="891"/>
        <v/>
      </c>
      <c r="Q4081" s="84" t="str">
        <f t="shared" si="888"/>
        <v/>
      </c>
      <c r="R4081" s="84" t="str">
        <f t="shared" si="892"/>
        <v/>
      </c>
      <c r="S4081" s="84" t="str">
        <f t="shared" si="893"/>
        <v/>
      </c>
      <c r="U4081" s="84" t="str">
        <f t="shared" si="894"/>
        <v/>
      </c>
      <c r="W4081" s="108" t="str">
        <f>IF($N4081="", "", SUM($D$11:$D4081))</f>
        <v/>
      </c>
      <c r="X4081" s="111" t="str">
        <f t="shared" si="895"/>
        <v/>
      </c>
      <c r="Y4081" s="114" t="str">
        <f t="shared" si="899"/>
        <v/>
      </c>
      <c r="Z4081" s="111" t="str">
        <f>IF(X4081="", "", X4081-SUM($Z$11:$Z4080))</f>
        <v/>
      </c>
      <c r="AA4081" s="111" t="str">
        <f>IF($Y4081="", "", $Y4081-SUM($AA$11:$AA4080))</f>
        <v/>
      </c>
      <c r="AB4081" s="111" t="str">
        <f t="shared" si="900"/>
        <v/>
      </c>
      <c r="AC4081" s="121" t="str">
        <f t="shared" si="896"/>
        <v/>
      </c>
      <c r="AD4081" s="122" t="str">
        <f t="shared" si="897"/>
        <v/>
      </c>
      <c r="AE4081" s="123" t="str">
        <f t="shared" si="901"/>
        <v/>
      </c>
      <c r="AG4081" s="150" t="str">
        <f t="shared" si="898"/>
        <v/>
      </c>
    </row>
    <row r="4082" spans="1:33" x14ac:dyDescent="0.25">
      <c r="A4082" s="56"/>
      <c r="B4082" s="70"/>
      <c r="C4082" s="76"/>
      <c r="D4082" s="73"/>
      <c r="E4082" s="79"/>
      <c r="F4082" s="56"/>
      <c r="G4082" s="13" t="str">
        <f t="shared" si="889"/>
        <v/>
      </c>
      <c r="H4082" s="56"/>
      <c r="K4082" s="128"/>
      <c r="L4082" s="128"/>
      <c r="M4082" s="128"/>
      <c r="N4082" s="84" t="str">
        <f t="shared" si="890"/>
        <v/>
      </c>
      <c r="O4082" s="128"/>
      <c r="P4082" s="84" t="str">
        <f t="shared" si="891"/>
        <v/>
      </c>
      <c r="Q4082" s="84" t="str">
        <f t="shared" si="888"/>
        <v/>
      </c>
      <c r="R4082" s="84" t="str">
        <f t="shared" si="892"/>
        <v/>
      </c>
      <c r="S4082" s="84" t="str">
        <f t="shared" si="893"/>
        <v/>
      </c>
      <c r="U4082" s="84" t="str">
        <f t="shared" si="894"/>
        <v/>
      </c>
      <c r="W4082" s="108" t="str">
        <f>IF($N4082="", "", SUM($D$11:$D4082))</f>
        <v/>
      </c>
      <c r="X4082" s="111" t="str">
        <f t="shared" si="895"/>
        <v/>
      </c>
      <c r="Y4082" s="114" t="str">
        <f t="shared" si="899"/>
        <v/>
      </c>
      <c r="Z4082" s="111" t="str">
        <f>IF(X4082="", "", X4082-SUM($Z$11:$Z4081))</f>
        <v/>
      </c>
      <c r="AA4082" s="111" t="str">
        <f>IF($Y4082="", "", $Y4082-SUM($AA$11:$AA4081))</f>
        <v/>
      </c>
      <c r="AB4082" s="111" t="str">
        <f t="shared" si="900"/>
        <v/>
      </c>
      <c r="AC4082" s="121" t="str">
        <f t="shared" si="896"/>
        <v/>
      </c>
      <c r="AD4082" s="122" t="str">
        <f t="shared" si="897"/>
        <v/>
      </c>
      <c r="AE4082" s="123" t="str">
        <f t="shared" si="901"/>
        <v/>
      </c>
      <c r="AG4082" s="150" t="str">
        <f t="shared" si="898"/>
        <v/>
      </c>
    </row>
    <row r="4083" spans="1:33" x14ac:dyDescent="0.25">
      <c r="A4083" s="56"/>
      <c r="B4083" s="70"/>
      <c r="C4083" s="76"/>
      <c r="D4083" s="73"/>
      <c r="E4083" s="79"/>
      <c r="F4083" s="56"/>
      <c r="G4083" s="13" t="str">
        <f t="shared" si="889"/>
        <v/>
      </c>
      <c r="H4083" s="56"/>
      <c r="K4083" s="128"/>
      <c r="L4083" s="128"/>
      <c r="M4083" s="128"/>
      <c r="N4083" s="84" t="str">
        <f t="shared" si="890"/>
        <v/>
      </c>
      <c r="O4083" s="128"/>
      <c r="P4083" s="84" t="str">
        <f t="shared" si="891"/>
        <v/>
      </c>
      <c r="Q4083" s="84" t="str">
        <f t="shared" si="888"/>
        <v/>
      </c>
      <c r="R4083" s="84" t="str">
        <f t="shared" si="892"/>
        <v/>
      </c>
      <c r="S4083" s="84" t="str">
        <f t="shared" si="893"/>
        <v/>
      </c>
      <c r="U4083" s="84" t="str">
        <f t="shared" si="894"/>
        <v/>
      </c>
      <c r="W4083" s="108" t="str">
        <f>IF($N4083="", "", SUM($D$11:$D4083))</f>
        <v/>
      </c>
      <c r="X4083" s="111" t="str">
        <f t="shared" si="895"/>
        <v/>
      </c>
      <c r="Y4083" s="114" t="str">
        <f t="shared" si="899"/>
        <v/>
      </c>
      <c r="Z4083" s="111" t="str">
        <f>IF(X4083="", "", X4083-SUM($Z$11:$Z4082))</f>
        <v/>
      </c>
      <c r="AA4083" s="111" t="str">
        <f>IF($Y4083="", "", $Y4083-SUM($AA$11:$AA4082))</f>
        <v/>
      </c>
      <c r="AB4083" s="111" t="str">
        <f t="shared" si="900"/>
        <v/>
      </c>
      <c r="AC4083" s="121" t="str">
        <f t="shared" si="896"/>
        <v/>
      </c>
      <c r="AD4083" s="122" t="str">
        <f t="shared" si="897"/>
        <v/>
      </c>
      <c r="AE4083" s="123" t="str">
        <f t="shared" si="901"/>
        <v/>
      </c>
      <c r="AG4083" s="150" t="str">
        <f t="shared" si="898"/>
        <v/>
      </c>
    </row>
    <row r="4084" spans="1:33" x14ac:dyDescent="0.25">
      <c r="A4084" s="56"/>
      <c r="B4084" s="70"/>
      <c r="C4084" s="76"/>
      <c r="D4084" s="73"/>
      <c r="E4084" s="79"/>
      <c r="F4084" s="56"/>
      <c r="G4084" s="13" t="str">
        <f t="shared" si="889"/>
        <v/>
      </c>
      <c r="H4084" s="56"/>
      <c r="K4084" s="128"/>
      <c r="L4084" s="128"/>
      <c r="M4084" s="128"/>
      <c r="N4084" s="84" t="str">
        <f t="shared" si="890"/>
        <v/>
      </c>
      <c r="O4084" s="128"/>
      <c r="P4084" s="84" t="str">
        <f t="shared" si="891"/>
        <v/>
      </c>
      <c r="Q4084" s="84" t="str">
        <f t="shared" si="888"/>
        <v/>
      </c>
      <c r="R4084" s="84" t="str">
        <f t="shared" si="892"/>
        <v/>
      </c>
      <c r="S4084" s="84" t="str">
        <f t="shared" si="893"/>
        <v/>
      </c>
      <c r="U4084" s="84" t="str">
        <f t="shared" si="894"/>
        <v/>
      </c>
      <c r="W4084" s="108" t="str">
        <f>IF($N4084="", "", SUM($D$11:$D4084))</f>
        <v/>
      </c>
      <c r="X4084" s="111" t="str">
        <f t="shared" si="895"/>
        <v/>
      </c>
      <c r="Y4084" s="114" t="str">
        <f t="shared" si="899"/>
        <v/>
      </c>
      <c r="Z4084" s="111" t="str">
        <f>IF(X4084="", "", X4084-SUM($Z$11:$Z4083))</f>
        <v/>
      </c>
      <c r="AA4084" s="111" t="str">
        <f>IF($Y4084="", "", $Y4084-SUM($AA$11:$AA4083))</f>
        <v/>
      </c>
      <c r="AB4084" s="111" t="str">
        <f t="shared" si="900"/>
        <v/>
      </c>
      <c r="AC4084" s="121" t="str">
        <f t="shared" si="896"/>
        <v/>
      </c>
      <c r="AD4084" s="122" t="str">
        <f t="shared" si="897"/>
        <v/>
      </c>
      <c r="AE4084" s="123" t="str">
        <f t="shared" si="901"/>
        <v/>
      </c>
      <c r="AG4084" s="150" t="str">
        <f t="shared" si="898"/>
        <v/>
      </c>
    </row>
    <row r="4085" spans="1:33" x14ac:dyDescent="0.25">
      <c r="A4085" s="56"/>
      <c r="B4085" s="70"/>
      <c r="C4085" s="76"/>
      <c r="D4085" s="73"/>
      <c r="E4085" s="79"/>
      <c r="F4085" s="56"/>
      <c r="G4085" s="13" t="str">
        <f t="shared" si="889"/>
        <v/>
      </c>
      <c r="H4085" s="56"/>
      <c r="K4085" s="128"/>
      <c r="L4085" s="128"/>
      <c r="M4085" s="128"/>
      <c r="N4085" s="84" t="str">
        <f t="shared" si="890"/>
        <v/>
      </c>
      <c r="O4085" s="128"/>
      <c r="P4085" s="84" t="str">
        <f t="shared" si="891"/>
        <v/>
      </c>
      <c r="Q4085" s="84" t="str">
        <f t="shared" si="888"/>
        <v/>
      </c>
      <c r="R4085" s="84" t="str">
        <f t="shared" si="892"/>
        <v/>
      </c>
      <c r="S4085" s="84" t="str">
        <f t="shared" si="893"/>
        <v/>
      </c>
      <c r="U4085" s="84" t="str">
        <f t="shared" si="894"/>
        <v/>
      </c>
      <c r="W4085" s="108" t="str">
        <f>IF($N4085="", "", SUM($D$11:$D4085))</f>
        <v/>
      </c>
      <c r="X4085" s="111" t="str">
        <f t="shared" si="895"/>
        <v/>
      </c>
      <c r="Y4085" s="114" t="str">
        <f t="shared" si="899"/>
        <v/>
      </c>
      <c r="Z4085" s="111" t="str">
        <f>IF(X4085="", "", X4085-SUM($Z$11:$Z4084))</f>
        <v/>
      </c>
      <c r="AA4085" s="111" t="str">
        <f>IF($Y4085="", "", $Y4085-SUM($AA$11:$AA4084))</f>
        <v/>
      </c>
      <c r="AB4085" s="111" t="str">
        <f t="shared" si="900"/>
        <v/>
      </c>
      <c r="AC4085" s="121" t="str">
        <f t="shared" si="896"/>
        <v/>
      </c>
      <c r="AD4085" s="122" t="str">
        <f t="shared" si="897"/>
        <v/>
      </c>
      <c r="AE4085" s="123" t="str">
        <f t="shared" si="901"/>
        <v/>
      </c>
      <c r="AG4085" s="150" t="str">
        <f t="shared" si="898"/>
        <v/>
      </c>
    </row>
    <row r="4086" spans="1:33" x14ac:dyDescent="0.25">
      <c r="A4086" s="56"/>
      <c r="B4086" s="70"/>
      <c r="C4086" s="76"/>
      <c r="D4086" s="73"/>
      <c r="E4086" s="79"/>
      <c r="F4086" s="56"/>
      <c r="G4086" s="13" t="str">
        <f t="shared" si="889"/>
        <v/>
      </c>
      <c r="H4086" s="56"/>
      <c r="K4086" s="128"/>
      <c r="L4086" s="128"/>
      <c r="M4086" s="128"/>
      <c r="N4086" s="84" t="str">
        <f t="shared" si="890"/>
        <v/>
      </c>
      <c r="O4086" s="128"/>
      <c r="P4086" s="84" t="str">
        <f t="shared" si="891"/>
        <v/>
      </c>
      <c r="Q4086" s="84" t="str">
        <f t="shared" si="888"/>
        <v/>
      </c>
      <c r="R4086" s="84" t="str">
        <f t="shared" si="892"/>
        <v/>
      </c>
      <c r="S4086" s="84" t="str">
        <f t="shared" si="893"/>
        <v/>
      </c>
      <c r="U4086" s="84" t="str">
        <f t="shared" si="894"/>
        <v/>
      </c>
      <c r="W4086" s="108" t="str">
        <f>IF($N4086="", "", SUM($D$11:$D4086))</f>
        <v/>
      </c>
      <c r="X4086" s="111" t="str">
        <f t="shared" si="895"/>
        <v/>
      </c>
      <c r="Y4086" s="114" t="str">
        <f t="shared" si="899"/>
        <v/>
      </c>
      <c r="Z4086" s="111" t="str">
        <f>IF(X4086="", "", X4086-SUM($Z$11:$Z4085))</f>
        <v/>
      </c>
      <c r="AA4086" s="111" t="str">
        <f>IF($Y4086="", "", $Y4086-SUM($AA$11:$AA4085))</f>
        <v/>
      </c>
      <c r="AB4086" s="111" t="str">
        <f t="shared" si="900"/>
        <v/>
      </c>
      <c r="AC4086" s="121" t="str">
        <f t="shared" si="896"/>
        <v/>
      </c>
      <c r="AD4086" s="122" t="str">
        <f t="shared" si="897"/>
        <v/>
      </c>
      <c r="AE4086" s="123" t="str">
        <f t="shared" si="901"/>
        <v/>
      </c>
      <c r="AG4086" s="150" t="str">
        <f t="shared" si="898"/>
        <v/>
      </c>
    </row>
    <row r="4087" spans="1:33" x14ac:dyDescent="0.25">
      <c r="A4087" s="56"/>
      <c r="B4087" s="70"/>
      <c r="C4087" s="76"/>
      <c r="D4087" s="73"/>
      <c r="E4087" s="79"/>
      <c r="F4087" s="56"/>
      <c r="G4087" s="13" t="str">
        <f t="shared" si="889"/>
        <v/>
      </c>
      <c r="H4087" s="56"/>
      <c r="K4087" s="128"/>
      <c r="L4087" s="128"/>
      <c r="M4087" s="128"/>
      <c r="N4087" s="84" t="str">
        <f t="shared" si="890"/>
        <v/>
      </c>
      <c r="O4087" s="128"/>
      <c r="P4087" s="84" t="str">
        <f t="shared" si="891"/>
        <v/>
      </c>
      <c r="Q4087" s="84" t="str">
        <f t="shared" si="888"/>
        <v/>
      </c>
      <c r="R4087" s="84" t="str">
        <f t="shared" si="892"/>
        <v/>
      </c>
      <c r="S4087" s="84" t="str">
        <f t="shared" si="893"/>
        <v/>
      </c>
      <c r="U4087" s="84" t="str">
        <f t="shared" si="894"/>
        <v/>
      </c>
      <c r="W4087" s="108" t="str">
        <f>IF($N4087="", "", SUM($D$11:$D4087))</f>
        <v/>
      </c>
      <c r="X4087" s="111" t="str">
        <f t="shared" si="895"/>
        <v/>
      </c>
      <c r="Y4087" s="114" t="str">
        <f t="shared" si="899"/>
        <v/>
      </c>
      <c r="Z4087" s="111" t="str">
        <f>IF(X4087="", "", X4087-SUM($Z$11:$Z4086))</f>
        <v/>
      </c>
      <c r="AA4087" s="111" t="str">
        <f>IF($Y4087="", "", $Y4087-SUM($AA$11:$AA4086))</f>
        <v/>
      </c>
      <c r="AB4087" s="111" t="str">
        <f t="shared" si="900"/>
        <v/>
      </c>
      <c r="AC4087" s="121" t="str">
        <f t="shared" si="896"/>
        <v/>
      </c>
      <c r="AD4087" s="122" t="str">
        <f t="shared" si="897"/>
        <v/>
      </c>
      <c r="AE4087" s="123" t="str">
        <f t="shared" si="901"/>
        <v/>
      </c>
      <c r="AG4087" s="150" t="str">
        <f t="shared" si="898"/>
        <v/>
      </c>
    </row>
    <row r="4088" spans="1:33" x14ac:dyDescent="0.25">
      <c r="A4088" s="56"/>
      <c r="B4088" s="70"/>
      <c r="C4088" s="76"/>
      <c r="D4088" s="73"/>
      <c r="E4088" s="79"/>
      <c r="F4088" s="56"/>
      <c r="G4088" s="13" t="str">
        <f t="shared" si="889"/>
        <v/>
      </c>
      <c r="H4088" s="56"/>
      <c r="K4088" s="128"/>
      <c r="L4088" s="128"/>
      <c r="M4088" s="128"/>
      <c r="N4088" s="84" t="str">
        <f t="shared" si="890"/>
        <v/>
      </c>
      <c r="O4088" s="128"/>
      <c r="P4088" s="84" t="str">
        <f t="shared" si="891"/>
        <v/>
      </c>
      <c r="Q4088" s="84" t="str">
        <f t="shared" si="888"/>
        <v/>
      </c>
      <c r="R4088" s="84" t="str">
        <f t="shared" si="892"/>
        <v/>
      </c>
      <c r="S4088" s="84" t="str">
        <f t="shared" si="893"/>
        <v/>
      </c>
      <c r="U4088" s="84" t="str">
        <f t="shared" si="894"/>
        <v/>
      </c>
      <c r="W4088" s="108" t="str">
        <f>IF($N4088="", "", SUM($D$11:$D4088))</f>
        <v/>
      </c>
      <c r="X4088" s="111" t="str">
        <f t="shared" si="895"/>
        <v/>
      </c>
      <c r="Y4088" s="114" t="str">
        <f t="shared" si="899"/>
        <v/>
      </c>
      <c r="Z4088" s="111" t="str">
        <f>IF(X4088="", "", X4088-SUM($Z$11:$Z4087))</f>
        <v/>
      </c>
      <c r="AA4088" s="111" t="str">
        <f>IF($Y4088="", "", $Y4088-SUM($AA$11:$AA4087))</f>
        <v/>
      </c>
      <c r="AB4088" s="111" t="str">
        <f t="shared" si="900"/>
        <v/>
      </c>
      <c r="AC4088" s="121" t="str">
        <f t="shared" si="896"/>
        <v/>
      </c>
      <c r="AD4088" s="122" t="str">
        <f t="shared" si="897"/>
        <v/>
      </c>
      <c r="AE4088" s="123" t="str">
        <f t="shared" si="901"/>
        <v/>
      </c>
      <c r="AG4088" s="150" t="str">
        <f t="shared" si="898"/>
        <v/>
      </c>
    </row>
    <row r="4089" spans="1:33" x14ac:dyDescent="0.25">
      <c r="A4089" s="56"/>
      <c r="B4089" s="70"/>
      <c r="C4089" s="76"/>
      <c r="D4089" s="73"/>
      <c r="E4089" s="79"/>
      <c r="F4089" s="56"/>
      <c r="G4089" s="13" t="str">
        <f t="shared" si="889"/>
        <v/>
      </c>
      <c r="H4089" s="56"/>
      <c r="K4089" s="128"/>
      <c r="L4089" s="128"/>
      <c r="M4089" s="128"/>
      <c r="N4089" s="84" t="str">
        <f t="shared" si="890"/>
        <v/>
      </c>
      <c r="O4089" s="128"/>
      <c r="P4089" s="84" t="str">
        <f t="shared" si="891"/>
        <v/>
      </c>
      <c r="Q4089" s="84" t="str">
        <f t="shared" si="888"/>
        <v/>
      </c>
      <c r="R4089" s="84" t="str">
        <f t="shared" si="892"/>
        <v/>
      </c>
      <c r="S4089" s="84" t="str">
        <f t="shared" si="893"/>
        <v/>
      </c>
      <c r="U4089" s="84" t="str">
        <f t="shared" si="894"/>
        <v/>
      </c>
      <c r="W4089" s="108" t="str">
        <f>IF($N4089="", "", SUM($D$11:$D4089))</f>
        <v/>
      </c>
      <c r="X4089" s="111" t="str">
        <f t="shared" si="895"/>
        <v/>
      </c>
      <c r="Y4089" s="114" t="str">
        <f t="shared" si="899"/>
        <v/>
      </c>
      <c r="Z4089" s="111" t="str">
        <f>IF(X4089="", "", X4089-SUM($Z$11:$Z4088))</f>
        <v/>
      </c>
      <c r="AA4089" s="111" t="str">
        <f>IF($Y4089="", "", $Y4089-SUM($AA$11:$AA4088))</f>
        <v/>
      </c>
      <c r="AB4089" s="111" t="str">
        <f t="shared" si="900"/>
        <v/>
      </c>
      <c r="AC4089" s="121" t="str">
        <f t="shared" si="896"/>
        <v/>
      </c>
      <c r="AD4089" s="122" t="str">
        <f t="shared" si="897"/>
        <v/>
      </c>
      <c r="AE4089" s="123" t="str">
        <f t="shared" si="901"/>
        <v/>
      </c>
      <c r="AG4089" s="150" t="str">
        <f t="shared" si="898"/>
        <v/>
      </c>
    </row>
    <row r="4090" spans="1:33" x14ac:dyDescent="0.25">
      <c r="A4090" s="56"/>
      <c r="B4090" s="70"/>
      <c r="C4090" s="76"/>
      <c r="D4090" s="73"/>
      <c r="E4090" s="79"/>
      <c r="F4090" s="56"/>
      <c r="G4090" s="13" t="str">
        <f t="shared" si="889"/>
        <v/>
      </c>
      <c r="H4090" s="56"/>
      <c r="K4090" s="128"/>
      <c r="L4090" s="128"/>
      <c r="M4090" s="128"/>
      <c r="N4090" s="84" t="str">
        <f t="shared" si="890"/>
        <v/>
      </c>
      <c r="O4090" s="128"/>
      <c r="P4090" s="84" t="str">
        <f t="shared" si="891"/>
        <v/>
      </c>
      <c r="Q4090" s="84" t="str">
        <f t="shared" si="888"/>
        <v/>
      </c>
      <c r="R4090" s="84" t="str">
        <f t="shared" si="892"/>
        <v/>
      </c>
      <c r="S4090" s="84" t="str">
        <f t="shared" si="893"/>
        <v/>
      </c>
      <c r="U4090" s="84" t="str">
        <f t="shared" si="894"/>
        <v/>
      </c>
      <c r="W4090" s="108" t="str">
        <f>IF($N4090="", "", SUM($D$11:$D4090))</f>
        <v/>
      </c>
      <c r="X4090" s="111" t="str">
        <f t="shared" si="895"/>
        <v/>
      </c>
      <c r="Y4090" s="114" t="str">
        <f t="shared" si="899"/>
        <v/>
      </c>
      <c r="Z4090" s="111" t="str">
        <f>IF(X4090="", "", X4090-SUM($Z$11:$Z4089))</f>
        <v/>
      </c>
      <c r="AA4090" s="111" t="str">
        <f>IF($Y4090="", "", $Y4090-SUM($AA$11:$AA4089))</f>
        <v/>
      </c>
      <c r="AB4090" s="111" t="str">
        <f t="shared" si="900"/>
        <v/>
      </c>
      <c r="AC4090" s="121" t="str">
        <f t="shared" si="896"/>
        <v/>
      </c>
      <c r="AD4090" s="122" t="str">
        <f t="shared" si="897"/>
        <v/>
      </c>
      <c r="AE4090" s="123" t="str">
        <f t="shared" si="901"/>
        <v/>
      </c>
      <c r="AG4090" s="150" t="str">
        <f t="shared" si="898"/>
        <v/>
      </c>
    </row>
    <row r="4091" spans="1:33" x14ac:dyDescent="0.25">
      <c r="A4091" s="56"/>
      <c r="B4091" s="70"/>
      <c r="C4091" s="76"/>
      <c r="D4091" s="73"/>
      <c r="E4091" s="79"/>
      <c r="F4091" s="56"/>
      <c r="G4091" s="13" t="str">
        <f t="shared" si="889"/>
        <v/>
      </c>
      <c r="H4091" s="56"/>
      <c r="K4091" s="128"/>
      <c r="L4091" s="128"/>
      <c r="M4091" s="128"/>
      <c r="N4091" s="84" t="str">
        <f t="shared" si="890"/>
        <v/>
      </c>
      <c r="O4091" s="128"/>
      <c r="P4091" s="84" t="str">
        <f t="shared" si="891"/>
        <v/>
      </c>
      <c r="Q4091" s="84" t="str">
        <f t="shared" si="888"/>
        <v/>
      </c>
      <c r="R4091" s="84" t="str">
        <f t="shared" si="892"/>
        <v/>
      </c>
      <c r="S4091" s="84" t="str">
        <f t="shared" si="893"/>
        <v/>
      </c>
      <c r="U4091" s="84" t="str">
        <f t="shared" si="894"/>
        <v/>
      </c>
      <c r="W4091" s="108" t="str">
        <f>IF($N4091="", "", SUM($D$11:$D4091))</f>
        <v/>
      </c>
      <c r="X4091" s="111" t="str">
        <f t="shared" si="895"/>
        <v/>
      </c>
      <c r="Y4091" s="114" t="str">
        <f t="shared" si="899"/>
        <v/>
      </c>
      <c r="Z4091" s="111" t="str">
        <f>IF(X4091="", "", X4091-SUM($Z$11:$Z4090))</f>
        <v/>
      </c>
      <c r="AA4091" s="111" t="str">
        <f>IF($Y4091="", "", $Y4091-SUM($AA$11:$AA4090))</f>
        <v/>
      </c>
      <c r="AB4091" s="111" t="str">
        <f t="shared" si="900"/>
        <v/>
      </c>
      <c r="AC4091" s="121" t="str">
        <f t="shared" si="896"/>
        <v/>
      </c>
      <c r="AD4091" s="122" t="str">
        <f t="shared" si="897"/>
        <v/>
      </c>
      <c r="AE4091" s="123" t="str">
        <f t="shared" si="901"/>
        <v/>
      </c>
      <c r="AG4091" s="150" t="str">
        <f t="shared" si="898"/>
        <v/>
      </c>
    </row>
    <row r="4092" spans="1:33" x14ac:dyDescent="0.25">
      <c r="A4092" s="56"/>
      <c r="B4092" s="70"/>
      <c r="C4092" s="76"/>
      <c r="D4092" s="73"/>
      <c r="E4092" s="79"/>
      <c r="F4092" s="56"/>
      <c r="G4092" s="13" t="str">
        <f t="shared" si="889"/>
        <v/>
      </c>
      <c r="H4092" s="56"/>
      <c r="K4092" s="128"/>
      <c r="L4092" s="128"/>
      <c r="M4092" s="128"/>
      <c r="N4092" s="84" t="str">
        <f t="shared" si="890"/>
        <v/>
      </c>
      <c r="O4092" s="128"/>
      <c r="P4092" s="84" t="str">
        <f t="shared" si="891"/>
        <v/>
      </c>
      <c r="Q4092" s="84" t="str">
        <f t="shared" si="888"/>
        <v/>
      </c>
      <c r="R4092" s="84" t="str">
        <f t="shared" si="892"/>
        <v/>
      </c>
      <c r="S4092" s="84" t="str">
        <f t="shared" si="893"/>
        <v/>
      </c>
      <c r="U4092" s="84" t="str">
        <f t="shared" si="894"/>
        <v/>
      </c>
      <c r="W4092" s="108" t="str">
        <f>IF($N4092="", "", SUM($D$11:$D4092))</f>
        <v/>
      </c>
      <c r="X4092" s="111" t="str">
        <f t="shared" si="895"/>
        <v/>
      </c>
      <c r="Y4092" s="114" t="str">
        <f t="shared" si="899"/>
        <v/>
      </c>
      <c r="Z4092" s="111" t="str">
        <f>IF(X4092="", "", X4092-SUM($Z$11:$Z4091))</f>
        <v/>
      </c>
      <c r="AA4092" s="111" t="str">
        <f>IF($Y4092="", "", $Y4092-SUM($AA$11:$AA4091))</f>
        <v/>
      </c>
      <c r="AB4092" s="111" t="str">
        <f t="shared" si="900"/>
        <v/>
      </c>
      <c r="AC4092" s="121" t="str">
        <f t="shared" si="896"/>
        <v/>
      </c>
      <c r="AD4092" s="122" t="str">
        <f t="shared" si="897"/>
        <v/>
      </c>
      <c r="AE4092" s="123" t="str">
        <f t="shared" si="901"/>
        <v/>
      </c>
      <c r="AG4092" s="150" t="str">
        <f t="shared" si="898"/>
        <v/>
      </c>
    </row>
    <row r="4093" spans="1:33" x14ac:dyDescent="0.25">
      <c r="A4093" s="56"/>
      <c r="B4093" s="70"/>
      <c r="C4093" s="76"/>
      <c r="D4093" s="73"/>
      <c r="E4093" s="79"/>
      <c r="F4093" s="56"/>
      <c r="G4093" s="13" t="str">
        <f t="shared" si="889"/>
        <v/>
      </c>
      <c r="H4093" s="56"/>
      <c r="K4093" s="128"/>
      <c r="L4093" s="128"/>
      <c r="M4093" s="128"/>
      <c r="N4093" s="84" t="str">
        <f t="shared" si="890"/>
        <v/>
      </c>
      <c r="O4093" s="128"/>
      <c r="P4093" s="84" t="str">
        <f t="shared" si="891"/>
        <v/>
      </c>
      <c r="Q4093" s="84" t="str">
        <f t="shared" si="888"/>
        <v/>
      </c>
      <c r="R4093" s="84" t="str">
        <f t="shared" si="892"/>
        <v/>
      </c>
      <c r="S4093" s="84" t="str">
        <f t="shared" si="893"/>
        <v/>
      </c>
      <c r="U4093" s="84" t="str">
        <f t="shared" si="894"/>
        <v/>
      </c>
      <c r="W4093" s="108" t="str">
        <f>IF($N4093="", "", SUM($D$11:$D4093))</f>
        <v/>
      </c>
      <c r="X4093" s="111" t="str">
        <f t="shared" si="895"/>
        <v/>
      </c>
      <c r="Y4093" s="114" t="str">
        <f t="shared" si="899"/>
        <v/>
      </c>
      <c r="Z4093" s="111" t="str">
        <f>IF(X4093="", "", X4093-SUM($Z$11:$Z4092))</f>
        <v/>
      </c>
      <c r="AA4093" s="111" t="str">
        <f>IF($Y4093="", "", $Y4093-SUM($AA$11:$AA4092))</f>
        <v/>
      </c>
      <c r="AB4093" s="111" t="str">
        <f t="shared" si="900"/>
        <v/>
      </c>
      <c r="AC4093" s="121" t="str">
        <f t="shared" si="896"/>
        <v/>
      </c>
      <c r="AD4093" s="122" t="str">
        <f t="shared" si="897"/>
        <v/>
      </c>
      <c r="AE4093" s="123" t="str">
        <f t="shared" si="901"/>
        <v/>
      </c>
      <c r="AG4093" s="150" t="str">
        <f t="shared" si="898"/>
        <v/>
      </c>
    </row>
    <row r="4094" spans="1:33" x14ac:dyDescent="0.25">
      <c r="A4094" s="56"/>
      <c r="B4094" s="70"/>
      <c r="C4094" s="76"/>
      <c r="D4094" s="73"/>
      <c r="E4094" s="79"/>
      <c r="F4094" s="56"/>
      <c r="G4094" s="13" t="str">
        <f t="shared" si="889"/>
        <v/>
      </c>
      <c r="H4094" s="56"/>
      <c r="K4094" s="128"/>
      <c r="L4094" s="128"/>
      <c r="M4094" s="128"/>
      <c r="N4094" s="84" t="str">
        <f t="shared" si="890"/>
        <v/>
      </c>
      <c r="O4094" s="128"/>
      <c r="P4094" s="84" t="str">
        <f t="shared" si="891"/>
        <v/>
      </c>
      <c r="Q4094" s="84" t="str">
        <f t="shared" si="888"/>
        <v/>
      </c>
      <c r="R4094" s="84" t="str">
        <f t="shared" si="892"/>
        <v/>
      </c>
      <c r="S4094" s="84" t="str">
        <f t="shared" si="893"/>
        <v/>
      </c>
      <c r="U4094" s="84" t="str">
        <f t="shared" si="894"/>
        <v/>
      </c>
      <c r="W4094" s="108" t="str">
        <f>IF($N4094="", "", SUM($D$11:$D4094))</f>
        <v/>
      </c>
      <c r="X4094" s="111" t="str">
        <f t="shared" si="895"/>
        <v/>
      </c>
      <c r="Y4094" s="114" t="str">
        <f t="shared" si="899"/>
        <v/>
      </c>
      <c r="Z4094" s="111" t="str">
        <f>IF(X4094="", "", X4094-SUM($Z$11:$Z4093))</f>
        <v/>
      </c>
      <c r="AA4094" s="111" t="str">
        <f>IF($Y4094="", "", $Y4094-SUM($AA$11:$AA4093))</f>
        <v/>
      </c>
      <c r="AB4094" s="111" t="str">
        <f t="shared" si="900"/>
        <v/>
      </c>
      <c r="AC4094" s="121" t="str">
        <f t="shared" si="896"/>
        <v/>
      </c>
      <c r="AD4094" s="122" t="str">
        <f t="shared" si="897"/>
        <v/>
      </c>
      <c r="AE4094" s="123" t="str">
        <f t="shared" si="901"/>
        <v/>
      </c>
      <c r="AG4094" s="150" t="str">
        <f t="shared" si="898"/>
        <v/>
      </c>
    </row>
    <row r="4095" spans="1:33" x14ac:dyDescent="0.25">
      <c r="A4095" s="56"/>
      <c r="B4095" s="70"/>
      <c r="C4095" s="76"/>
      <c r="D4095" s="73"/>
      <c r="E4095" s="79"/>
      <c r="F4095" s="56"/>
      <c r="G4095" s="13" t="str">
        <f t="shared" si="889"/>
        <v/>
      </c>
      <c r="H4095" s="56"/>
      <c r="K4095" s="128"/>
      <c r="L4095" s="128"/>
      <c r="M4095" s="128"/>
      <c r="N4095" s="84" t="str">
        <f t="shared" si="890"/>
        <v/>
      </c>
      <c r="O4095" s="128"/>
      <c r="P4095" s="84" t="str">
        <f t="shared" si="891"/>
        <v/>
      </c>
      <c r="Q4095" s="84" t="str">
        <f t="shared" si="888"/>
        <v/>
      </c>
      <c r="R4095" s="84" t="str">
        <f t="shared" si="892"/>
        <v/>
      </c>
      <c r="S4095" s="84" t="str">
        <f t="shared" si="893"/>
        <v/>
      </c>
      <c r="U4095" s="84" t="str">
        <f t="shared" si="894"/>
        <v/>
      </c>
      <c r="W4095" s="108" t="str">
        <f>IF($N4095="", "", SUM($D$11:$D4095))</f>
        <v/>
      </c>
      <c r="X4095" s="111" t="str">
        <f t="shared" si="895"/>
        <v/>
      </c>
      <c r="Y4095" s="114" t="str">
        <f t="shared" si="899"/>
        <v/>
      </c>
      <c r="Z4095" s="111" t="str">
        <f>IF(X4095="", "", X4095-SUM($Z$11:$Z4094))</f>
        <v/>
      </c>
      <c r="AA4095" s="111" t="str">
        <f>IF($Y4095="", "", $Y4095-SUM($AA$11:$AA4094))</f>
        <v/>
      </c>
      <c r="AB4095" s="111" t="str">
        <f t="shared" si="900"/>
        <v/>
      </c>
      <c r="AC4095" s="121" t="str">
        <f t="shared" si="896"/>
        <v/>
      </c>
      <c r="AD4095" s="122" t="str">
        <f t="shared" si="897"/>
        <v/>
      </c>
      <c r="AE4095" s="123" t="str">
        <f t="shared" si="901"/>
        <v/>
      </c>
      <c r="AG4095" s="150" t="str">
        <f t="shared" si="898"/>
        <v/>
      </c>
    </row>
    <row r="4096" spans="1:33" x14ac:dyDescent="0.25">
      <c r="A4096" s="56"/>
      <c r="B4096" s="70"/>
      <c r="C4096" s="76"/>
      <c r="D4096" s="73"/>
      <c r="E4096" s="79"/>
      <c r="F4096" s="56"/>
      <c r="G4096" s="13" t="str">
        <f t="shared" si="889"/>
        <v/>
      </c>
      <c r="H4096" s="56"/>
      <c r="K4096" s="128"/>
      <c r="L4096" s="128"/>
      <c r="M4096" s="128"/>
      <c r="N4096" s="84" t="str">
        <f t="shared" si="890"/>
        <v/>
      </c>
      <c r="O4096" s="128"/>
      <c r="P4096" s="84" t="str">
        <f t="shared" si="891"/>
        <v/>
      </c>
      <c r="Q4096" s="84" t="str">
        <f t="shared" si="888"/>
        <v/>
      </c>
      <c r="R4096" s="84" t="str">
        <f t="shared" si="892"/>
        <v/>
      </c>
      <c r="S4096" s="84" t="str">
        <f t="shared" si="893"/>
        <v/>
      </c>
      <c r="U4096" s="84" t="str">
        <f t="shared" si="894"/>
        <v/>
      </c>
      <c r="W4096" s="108" t="str">
        <f>IF($N4096="", "", SUM($D$11:$D4096))</f>
        <v/>
      </c>
      <c r="X4096" s="111" t="str">
        <f t="shared" si="895"/>
        <v/>
      </c>
      <c r="Y4096" s="114" t="str">
        <f t="shared" si="899"/>
        <v/>
      </c>
      <c r="Z4096" s="111" t="str">
        <f>IF(X4096="", "", X4096-SUM($Z$11:$Z4095))</f>
        <v/>
      </c>
      <c r="AA4096" s="111" t="str">
        <f>IF($Y4096="", "", $Y4096-SUM($AA$11:$AA4095))</f>
        <v/>
      </c>
      <c r="AB4096" s="111" t="str">
        <f t="shared" si="900"/>
        <v/>
      </c>
      <c r="AC4096" s="121" t="str">
        <f t="shared" si="896"/>
        <v/>
      </c>
      <c r="AD4096" s="122" t="str">
        <f t="shared" si="897"/>
        <v/>
      </c>
      <c r="AE4096" s="123" t="str">
        <f t="shared" si="901"/>
        <v/>
      </c>
      <c r="AG4096" s="150" t="str">
        <f t="shared" si="898"/>
        <v/>
      </c>
    </row>
    <row r="4097" spans="1:33" x14ac:dyDescent="0.25">
      <c r="A4097" s="56"/>
      <c r="B4097" s="70"/>
      <c r="C4097" s="76"/>
      <c r="D4097" s="73"/>
      <c r="E4097" s="79"/>
      <c r="F4097" s="56"/>
      <c r="G4097" s="13" t="str">
        <f t="shared" si="889"/>
        <v/>
      </c>
      <c r="H4097" s="56"/>
      <c r="K4097" s="128"/>
      <c r="L4097" s="128"/>
      <c r="M4097" s="128"/>
      <c r="N4097" s="84" t="str">
        <f t="shared" si="890"/>
        <v/>
      </c>
      <c r="O4097" s="128"/>
      <c r="P4097" s="84" t="str">
        <f t="shared" si="891"/>
        <v/>
      </c>
      <c r="Q4097" s="84" t="str">
        <f t="shared" si="888"/>
        <v/>
      </c>
      <c r="R4097" s="84" t="str">
        <f t="shared" si="892"/>
        <v/>
      </c>
      <c r="S4097" s="84" t="str">
        <f t="shared" si="893"/>
        <v/>
      </c>
      <c r="U4097" s="84" t="str">
        <f t="shared" si="894"/>
        <v/>
      </c>
      <c r="W4097" s="108" t="str">
        <f>IF($N4097="", "", SUM($D$11:$D4097))</f>
        <v/>
      </c>
      <c r="X4097" s="111" t="str">
        <f t="shared" si="895"/>
        <v/>
      </c>
      <c r="Y4097" s="114" t="str">
        <f t="shared" si="899"/>
        <v/>
      </c>
      <c r="Z4097" s="111" t="str">
        <f>IF(X4097="", "", X4097-SUM($Z$11:$Z4096))</f>
        <v/>
      </c>
      <c r="AA4097" s="111" t="str">
        <f>IF($Y4097="", "", $Y4097-SUM($AA$11:$AA4096))</f>
        <v/>
      </c>
      <c r="AB4097" s="111" t="str">
        <f t="shared" si="900"/>
        <v/>
      </c>
      <c r="AC4097" s="121" t="str">
        <f t="shared" si="896"/>
        <v/>
      </c>
      <c r="AD4097" s="122" t="str">
        <f t="shared" si="897"/>
        <v/>
      </c>
      <c r="AE4097" s="123" t="str">
        <f t="shared" si="901"/>
        <v/>
      </c>
      <c r="AG4097" s="150" t="str">
        <f t="shared" si="898"/>
        <v/>
      </c>
    </row>
    <row r="4098" spans="1:33" x14ac:dyDescent="0.25">
      <c r="A4098" s="56"/>
      <c r="B4098" s="70"/>
      <c r="C4098" s="76"/>
      <c r="D4098" s="73"/>
      <c r="E4098" s="79"/>
      <c r="F4098" s="56"/>
      <c r="G4098" s="13" t="str">
        <f t="shared" si="889"/>
        <v/>
      </c>
      <c r="H4098" s="56"/>
      <c r="K4098" s="128"/>
      <c r="L4098" s="128"/>
      <c r="M4098" s="128"/>
      <c r="N4098" s="84" t="str">
        <f t="shared" si="890"/>
        <v/>
      </c>
      <c r="O4098" s="128"/>
      <c r="P4098" s="84" t="str">
        <f t="shared" si="891"/>
        <v/>
      </c>
      <c r="Q4098" s="84" t="str">
        <f t="shared" si="888"/>
        <v/>
      </c>
      <c r="R4098" s="84" t="str">
        <f t="shared" si="892"/>
        <v/>
      </c>
      <c r="S4098" s="84" t="str">
        <f t="shared" si="893"/>
        <v/>
      </c>
      <c r="U4098" s="84" t="str">
        <f t="shared" si="894"/>
        <v/>
      </c>
      <c r="W4098" s="108" t="str">
        <f>IF($N4098="", "", SUM($D$11:$D4098))</f>
        <v/>
      </c>
      <c r="X4098" s="111" t="str">
        <f t="shared" si="895"/>
        <v/>
      </c>
      <c r="Y4098" s="114" t="str">
        <f t="shared" si="899"/>
        <v/>
      </c>
      <c r="Z4098" s="111" t="str">
        <f>IF(X4098="", "", X4098-SUM($Z$11:$Z4097))</f>
        <v/>
      </c>
      <c r="AA4098" s="111" t="str">
        <f>IF($Y4098="", "", $Y4098-SUM($AA$11:$AA4097))</f>
        <v/>
      </c>
      <c r="AB4098" s="111" t="str">
        <f t="shared" si="900"/>
        <v/>
      </c>
      <c r="AC4098" s="121" t="str">
        <f t="shared" si="896"/>
        <v/>
      </c>
      <c r="AD4098" s="122" t="str">
        <f t="shared" si="897"/>
        <v/>
      </c>
      <c r="AE4098" s="123" t="str">
        <f t="shared" si="901"/>
        <v/>
      </c>
      <c r="AG4098" s="150" t="str">
        <f t="shared" si="898"/>
        <v/>
      </c>
    </row>
    <row r="4099" spans="1:33" x14ac:dyDescent="0.25">
      <c r="A4099" s="56"/>
      <c r="B4099" s="70"/>
      <c r="C4099" s="76"/>
      <c r="D4099" s="73"/>
      <c r="E4099" s="79"/>
      <c r="F4099" s="56"/>
      <c r="G4099" s="13" t="str">
        <f t="shared" si="889"/>
        <v/>
      </c>
      <c r="H4099" s="56"/>
      <c r="K4099" s="128"/>
      <c r="L4099" s="128"/>
      <c r="M4099" s="128"/>
      <c r="N4099" s="84" t="str">
        <f t="shared" si="890"/>
        <v/>
      </c>
      <c r="O4099" s="128"/>
      <c r="P4099" s="84" t="str">
        <f t="shared" si="891"/>
        <v/>
      </c>
      <c r="Q4099" s="84" t="str">
        <f t="shared" si="888"/>
        <v/>
      </c>
      <c r="R4099" s="84" t="str">
        <f t="shared" si="892"/>
        <v/>
      </c>
      <c r="S4099" s="84" t="str">
        <f t="shared" si="893"/>
        <v/>
      </c>
      <c r="U4099" s="84" t="str">
        <f t="shared" si="894"/>
        <v/>
      </c>
      <c r="W4099" s="108" t="str">
        <f>IF($N4099="", "", SUM($D$11:$D4099))</f>
        <v/>
      </c>
      <c r="X4099" s="111" t="str">
        <f t="shared" si="895"/>
        <v/>
      </c>
      <c r="Y4099" s="114" t="str">
        <f t="shared" si="899"/>
        <v/>
      </c>
      <c r="Z4099" s="111" t="str">
        <f>IF(X4099="", "", X4099-SUM($Z$11:$Z4098))</f>
        <v/>
      </c>
      <c r="AA4099" s="111" t="str">
        <f>IF($Y4099="", "", $Y4099-SUM($AA$11:$AA4098))</f>
        <v/>
      </c>
      <c r="AB4099" s="111" t="str">
        <f t="shared" si="900"/>
        <v/>
      </c>
      <c r="AC4099" s="121" t="str">
        <f t="shared" si="896"/>
        <v/>
      </c>
      <c r="AD4099" s="122" t="str">
        <f t="shared" si="897"/>
        <v/>
      </c>
      <c r="AE4099" s="123" t="str">
        <f t="shared" si="901"/>
        <v/>
      </c>
      <c r="AG4099" s="150" t="str">
        <f t="shared" si="898"/>
        <v/>
      </c>
    </row>
    <row r="4100" spans="1:33" x14ac:dyDescent="0.25">
      <c r="A4100" s="56"/>
      <c r="B4100" s="70"/>
      <c r="C4100" s="76"/>
      <c r="D4100" s="73"/>
      <c r="E4100" s="79"/>
      <c r="F4100" s="56"/>
      <c r="G4100" s="13" t="str">
        <f t="shared" si="889"/>
        <v/>
      </c>
      <c r="H4100" s="56"/>
      <c r="K4100" s="128"/>
      <c r="L4100" s="128"/>
      <c r="M4100" s="128"/>
      <c r="N4100" s="84" t="str">
        <f t="shared" si="890"/>
        <v/>
      </c>
      <c r="O4100" s="128"/>
      <c r="P4100" s="84" t="str">
        <f t="shared" si="891"/>
        <v/>
      </c>
      <c r="Q4100" s="84" t="str">
        <f t="shared" si="888"/>
        <v/>
      </c>
      <c r="R4100" s="84" t="str">
        <f t="shared" si="892"/>
        <v/>
      </c>
      <c r="S4100" s="84" t="str">
        <f t="shared" si="893"/>
        <v/>
      </c>
      <c r="U4100" s="84" t="str">
        <f t="shared" si="894"/>
        <v/>
      </c>
      <c r="W4100" s="108" t="str">
        <f>IF($N4100="", "", SUM($D$11:$D4100))</f>
        <v/>
      </c>
      <c r="X4100" s="111" t="str">
        <f t="shared" si="895"/>
        <v/>
      </c>
      <c r="Y4100" s="114" t="str">
        <f t="shared" si="899"/>
        <v/>
      </c>
      <c r="Z4100" s="111" t="str">
        <f>IF(X4100="", "", X4100-SUM($Z$11:$Z4099))</f>
        <v/>
      </c>
      <c r="AA4100" s="111" t="str">
        <f>IF($Y4100="", "", $Y4100-SUM($AA$11:$AA4099))</f>
        <v/>
      </c>
      <c r="AB4100" s="111" t="str">
        <f t="shared" si="900"/>
        <v/>
      </c>
      <c r="AC4100" s="121" t="str">
        <f t="shared" si="896"/>
        <v/>
      </c>
      <c r="AD4100" s="122" t="str">
        <f t="shared" si="897"/>
        <v/>
      </c>
      <c r="AE4100" s="123" t="str">
        <f t="shared" si="901"/>
        <v/>
      </c>
      <c r="AG4100" s="150" t="str">
        <f t="shared" si="898"/>
        <v/>
      </c>
    </row>
    <row r="4101" spans="1:33" x14ac:dyDescent="0.25">
      <c r="A4101" s="56"/>
      <c r="B4101" s="70"/>
      <c r="C4101" s="76"/>
      <c r="D4101" s="73"/>
      <c r="E4101" s="79"/>
      <c r="F4101" s="56"/>
      <c r="G4101" s="13" t="str">
        <f t="shared" si="889"/>
        <v/>
      </c>
      <c r="H4101" s="56"/>
      <c r="K4101" s="128"/>
      <c r="L4101" s="128"/>
      <c r="M4101" s="128"/>
      <c r="N4101" s="84" t="str">
        <f t="shared" si="890"/>
        <v/>
      </c>
      <c r="O4101" s="128"/>
      <c r="P4101" s="84" t="str">
        <f t="shared" si="891"/>
        <v/>
      </c>
      <c r="Q4101" s="84" t="str">
        <f t="shared" si="888"/>
        <v/>
      </c>
      <c r="R4101" s="84" t="str">
        <f t="shared" si="892"/>
        <v/>
      </c>
      <c r="S4101" s="84" t="str">
        <f t="shared" si="893"/>
        <v/>
      </c>
      <c r="U4101" s="84" t="str">
        <f t="shared" si="894"/>
        <v/>
      </c>
      <c r="W4101" s="108" t="str">
        <f>IF($N4101="", "", SUM($D$11:$D4101))</f>
        <v/>
      </c>
      <c r="X4101" s="111" t="str">
        <f t="shared" si="895"/>
        <v/>
      </c>
      <c r="Y4101" s="114" t="str">
        <f t="shared" si="899"/>
        <v/>
      </c>
      <c r="Z4101" s="111" t="str">
        <f>IF(X4101="", "", X4101-SUM($Z$11:$Z4100))</f>
        <v/>
      </c>
      <c r="AA4101" s="111" t="str">
        <f>IF($Y4101="", "", $Y4101-SUM($AA$11:$AA4100))</f>
        <v/>
      </c>
      <c r="AB4101" s="111" t="str">
        <f t="shared" si="900"/>
        <v/>
      </c>
      <c r="AC4101" s="121" t="str">
        <f t="shared" si="896"/>
        <v/>
      </c>
      <c r="AD4101" s="122" t="str">
        <f t="shared" si="897"/>
        <v/>
      </c>
      <c r="AE4101" s="123" t="str">
        <f t="shared" si="901"/>
        <v/>
      </c>
      <c r="AG4101" s="150" t="str">
        <f t="shared" si="898"/>
        <v/>
      </c>
    </row>
    <row r="4102" spans="1:33" x14ac:dyDescent="0.25">
      <c r="A4102" s="56"/>
      <c r="B4102" s="70"/>
      <c r="C4102" s="76"/>
      <c r="D4102" s="73"/>
      <c r="E4102" s="79"/>
      <c r="F4102" s="56"/>
      <c r="G4102" s="13" t="str">
        <f t="shared" si="889"/>
        <v/>
      </c>
      <c r="H4102" s="56"/>
      <c r="K4102" s="128"/>
      <c r="L4102" s="128"/>
      <c r="M4102" s="128"/>
      <c r="N4102" s="84" t="str">
        <f t="shared" si="890"/>
        <v/>
      </c>
      <c r="O4102" s="128"/>
      <c r="P4102" s="84" t="str">
        <f t="shared" si="891"/>
        <v/>
      </c>
      <c r="Q4102" s="84" t="str">
        <f t="shared" si="888"/>
        <v/>
      </c>
      <c r="R4102" s="84" t="str">
        <f t="shared" si="892"/>
        <v/>
      </c>
      <c r="S4102" s="84" t="str">
        <f t="shared" si="893"/>
        <v/>
      </c>
      <c r="U4102" s="84" t="str">
        <f t="shared" si="894"/>
        <v/>
      </c>
      <c r="W4102" s="108" t="str">
        <f>IF($N4102="", "", SUM($D$11:$D4102))</f>
        <v/>
      </c>
      <c r="X4102" s="111" t="str">
        <f t="shared" si="895"/>
        <v/>
      </c>
      <c r="Y4102" s="114" t="str">
        <f t="shared" si="899"/>
        <v/>
      </c>
      <c r="Z4102" s="111" t="str">
        <f>IF(X4102="", "", X4102-SUM($Z$11:$Z4101))</f>
        <v/>
      </c>
      <c r="AA4102" s="111" t="str">
        <f>IF($Y4102="", "", $Y4102-SUM($AA$11:$AA4101))</f>
        <v/>
      </c>
      <c r="AB4102" s="111" t="str">
        <f t="shared" si="900"/>
        <v/>
      </c>
      <c r="AC4102" s="121" t="str">
        <f t="shared" si="896"/>
        <v/>
      </c>
      <c r="AD4102" s="122" t="str">
        <f t="shared" si="897"/>
        <v/>
      </c>
      <c r="AE4102" s="123" t="str">
        <f t="shared" si="901"/>
        <v/>
      </c>
      <c r="AG4102" s="150" t="str">
        <f t="shared" si="898"/>
        <v/>
      </c>
    </row>
    <row r="4103" spans="1:33" x14ac:dyDescent="0.25">
      <c r="A4103" s="56"/>
      <c r="B4103" s="70"/>
      <c r="C4103" s="76"/>
      <c r="D4103" s="73"/>
      <c r="E4103" s="79"/>
      <c r="F4103" s="56"/>
      <c r="G4103" s="13" t="str">
        <f t="shared" si="889"/>
        <v/>
      </c>
      <c r="H4103" s="56"/>
      <c r="K4103" s="128"/>
      <c r="L4103" s="128"/>
      <c r="M4103" s="128"/>
      <c r="N4103" s="84" t="str">
        <f t="shared" si="890"/>
        <v/>
      </c>
      <c r="O4103" s="128"/>
      <c r="P4103" s="84" t="str">
        <f t="shared" si="891"/>
        <v/>
      </c>
      <c r="Q4103" s="84" t="str">
        <f t="shared" si="888"/>
        <v/>
      </c>
      <c r="R4103" s="84" t="str">
        <f t="shared" si="892"/>
        <v/>
      </c>
      <c r="S4103" s="84" t="str">
        <f t="shared" si="893"/>
        <v/>
      </c>
      <c r="U4103" s="84" t="str">
        <f t="shared" si="894"/>
        <v/>
      </c>
      <c r="W4103" s="108" t="str">
        <f>IF($N4103="", "", SUM($D$11:$D4103))</f>
        <v/>
      </c>
      <c r="X4103" s="111" t="str">
        <f t="shared" si="895"/>
        <v/>
      </c>
      <c r="Y4103" s="114" t="str">
        <f t="shared" si="899"/>
        <v/>
      </c>
      <c r="Z4103" s="111" t="str">
        <f>IF(X4103="", "", X4103-SUM($Z$11:$Z4102))</f>
        <v/>
      </c>
      <c r="AA4103" s="111" t="str">
        <f>IF($Y4103="", "", $Y4103-SUM($AA$11:$AA4102))</f>
        <v/>
      </c>
      <c r="AB4103" s="111" t="str">
        <f t="shared" si="900"/>
        <v/>
      </c>
      <c r="AC4103" s="121" t="str">
        <f t="shared" si="896"/>
        <v/>
      </c>
      <c r="AD4103" s="122" t="str">
        <f t="shared" si="897"/>
        <v/>
      </c>
      <c r="AE4103" s="123" t="str">
        <f t="shared" si="901"/>
        <v/>
      </c>
      <c r="AG4103" s="150" t="str">
        <f t="shared" si="898"/>
        <v/>
      </c>
    </row>
    <row r="4104" spans="1:33" x14ac:dyDescent="0.25">
      <c r="A4104" s="56"/>
      <c r="B4104" s="70"/>
      <c r="C4104" s="76"/>
      <c r="D4104" s="73"/>
      <c r="E4104" s="79"/>
      <c r="F4104" s="56"/>
      <c r="G4104" s="13" t="str">
        <f t="shared" si="889"/>
        <v/>
      </c>
      <c r="H4104" s="56"/>
      <c r="K4104" s="128"/>
      <c r="L4104" s="128"/>
      <c r="M4104" s="128"/>
      <c r="N4104" s="84" t="str">
        <f t="shared" si="890"/>
        <v/>
      </c>
      <c r="O4104" s="128"/>
      <c r="P4104" s="84" t="str">
        <f t="shared" si="891"/>
        <v/>
      </c>
      <c r="Q4104" s="84" t="str">
        <f t="shared" si="888"/>
        <v/>
      </c>
      <c r="R4104" s="84" t="str">
        <f t="shared" si="892"/>
        <v/>
      </c>
      <c r="S4104" s="84" t="str">
        <f t="shared" si="893"/>
        <v/>
      </c>
      <c r="U4104" s="84" t="str">
        <f t="shared" si="894"/>
        <v/>
      </c>
      <c r="W4104" s="108" t="str">
        <f>IF($N4104="", "", SUM($D$11:$D4104))</f>
        <v/>
      </c>
      <c r="X4104" s="111" t="str">
        <f t="shared" si="895"/>
        <v/>
      </c>
      <c r="Y4104" s="114" t="str">
        <f t="shared" si="899"/>
        <v/>
      </c>
      <c r="Z4104" s="111" t="str">
        <f>IF(X4104="", "", X4104-SUM($Z$11:$Z4103))</f>
        <v/>
      </c>
      <c r="AA4104" s="111" t="str">
        <f>IF($Y4104="", "", $Y4104-SUM($AA$11:$AA4103))</f>
        <v/>
      </c>
      <c r="AB4104" s="111" t="str">
        <f t="shared" si="900"/>
        <v/>
      </c>
      <c r="AC4104" s="121" t="str">
        <f t="shared" si="896"/>
        <v/>
      </c>
      <c r="AD4104" s="122" t="str">
        <f t="shared" si="897"/>
        <v/>
      </c>
      <c r="AE4104" s="123" t="str">
        <f t="shared" si="901"/>
        <v/>
      </c>
      <c r="AG4104" s="150" t="str">
        <f t="shared" si="898"/>
        <v/>
      </c>
    </row>
    <row r="4105" spans="1:33" x14ac:dyDescent="0.25">
      <c r="A4105" s="56"/>
      <c r="B4105" s="70"/>
      <c r="C4105" s="76"/>
      <c r="D4105" s="73"/>
      <c r="E4105" s="79"/>
      <c r="F4105" s="56"/>
      <c r="G4105" s="13" t="str">
        <f t="shared" si="889"/>
        <v/>
      </c>
      <c r="H4105" s="56"/>
      <c r="K4105" s="128"/>
      <c r="L4105" s="128"/>
      <c r="M4105" s="128"/>
      <c r="N4105" s="84" t="str">
        <f t="shared" si="890"/>
        <v/>
      </c>
      <c r="O4105" s="128"/>
      <c r="P4105" s="84" t="str">
        <f t="shared" si="891"/>
        <v/>
      </c>
      <c r="Q4105" s="84" t="str">
        <f t="shared" si="888"/>
        <v/>
      </c>
      <c r="R4105" s="84" t="str">
        <f t="shared" si="892"/>
        <v/>
      </c>
      <c r="S4105" s="84" t="str">
        <f t="shared" si="893"/>
        <v/>
      </c>
      <c r="U4105" s="84" t="str">
        <f t="shared" si="894"/>
        <v/>
      </c>
      <c r="W4105" s="108" t="str">
        <f>IF($N4105="", "", SUM($D$11:$D4105))</f>
        <v/>
      </c>
      <c r="X4105" s="111" t="str">
        <f t="shared" si="895"/>
        <v/>
      </c>
      <c r="Y4105" s="114" t="str">
        <f t="shared" si="899"/>
        <v/>
      </c>
      <c r="Z4105" s="111" t="str">
        <f>IF(X4105="", "", X4105-SUM($Z$11:$Z4104))</f>
        <v/>
      </c>
      <c r="AA4105" s="111" t="str">
        <f>IF($Y4105="", "", $Y4105-SUM($AA$11:$AA4104))</f>
        <v/>
      </c>
      <c r="AB4105" s="111" t="str">
        <f t="shared" si="900"/>
        <v/>
      </c>
      <c r="AC4105" s="121" t="str">
        <f t="shared" si="896"/>
        <v/>
      </c>
      <c r="AD4105" s="122" t="str">
        <f t="shared" si="897"/>
        <v/>
      </c>
      <c r="AE4105" s="123" t="str">
        <f t="shared" si="901"/>
        <v/>
      </c>
      <c r="AG4105" s="150" t="str">
        <f t="shared" si="898"/>
        <v/>
      </c>
    </row>
    <row r="4106" spans="1:33" x14ac:dyDescent="0.25">
      <c r="A4106" s="56"/>
      <c r="B4106" s="70"/>
      <c r="C4106" s="76"/>
      <c r="D4106" s="73"/>
      <c r="E4106" s="79"/>
      <c r="F4106" s="56"/>
      <c r="G4106" s="13" t="str">
        <f t="shared" si="889"/>
        <v/>
      </c>
      <c r="H4106" s="56"/>
      <c r="K4106" s="128"/>
      <c r="L4106" s="128"/>
      <c r="M4106" s="128"/>
      <c r="N4106" s="84" t="str">
        <f t="shared" si="890"/>
        <v/>
      </c>
      <c r="O4106" s="128"/>
      <c r="P4106" s="84" t="str">
        <f t="shared" si="891"/>
        <v/>
      </c>
      <c r="Q4106" s="84" t="str">
        <f t="shared" si="888"/>
        <v/>
      </c>
      <c r="R4106" s="84" t="str">
        <f t="shared" si="892"/>
        <v/>
      </c>
      <c r="S4106" s="84" t="str">
        <f t="shared" si="893"/>
        <v/>
      </c>
      <c r="U4106" s="84" t="str">
        <f t="shared" si="894"/>
        <v/>
      </c>
      <c r="W4106" s="108" t="str">
        <f>IF($N4106="", "", SUM($D$11:$D4106))</f>
        <v/>
      </c>
      <c r="X4106" s="111" t="str">
        <f t="shared" si="895"/>
        <v/>
      </c>
      <c r="Y4106" s="114" t="str">
        <f t="shared" si="899"/>
        <v/>
      </c>
      <c r="Z4106" s="111" t="str">
        <f>IF(X4106="", "", X4106-SUM($Z$11:$Z4105))</f>
        <v/>
      </c>
      <c r="AA4106" s="111" t="str">
        <f>IF($Y4106="", "", $Y4106-SUM($AA$11:$AA4105))</f>
        <v/>
      </c>
      <c r="AB4106" s="111" t="str">
        <f t="shared" si="900"/>
        <v/>
      </c>
      <c r="AC4106" s="121" t="str">
        <f t="shared" si="896"/>
        <v/>
      </c>
      <c r="AD4106" s="122" t="str">
        <f t="shared" si="897"/>
        <v/>
      </c>
      <c r="AE4106" s="123" t="str">
        <f t="shared" si="901"/>
        <v/>
      </c>
      <c r="AG4106" s="150" t="str">
        <f t="shared" si="898"/>
        <v/>
      </c>
    </row>
    <row r="4107" spans="1:33" x14ac:dyDescent="0.25">
      <c r="A4107" s="56"/>
      <c r="B4107" s="70"/>
      <c r="C4107" s="76"/>
      <c r="D4107" s="73"/>
      <c r="E4107" s="79"/>
      <c r="F4107" s="56"/>
      <c r="G4107" s="13" t="str">
        <f t="shared" si="889"/>
        <v/>
      </c>
      <c r="H4107" s="56"/>
      <c r="K4107" s="128"/>
      <c r="L4107" s="128"/>
      <c r="M4107" s="128"/>
      <c r="N4107" s="84" t="str">
        <f t="shared" si="890"/>
        <v/>
      </c>
      <c r="O4107" s="128"/>
      <c r="P4107" s="84" t="str">
        <f t="shared" si="891"/>
        <v/>
      </c>
      <c r="Q4107" s="84" t="str">
        <f t="shared" ref="Q4107:Q4170" si="902">IF($N4107="", "", IF(AND(Q$5="X", C4107=""), $N$6, IF(AND(NOT(C4107=""), COUNTIF(L$11:L$17, C4107)=0), $N$7, "")))</f>
        <v/>
      </c>
      <c r="R4107" s="84" t="str">
        <f t="shared" si="892"/>
        <v/>
      </c>
      <c r="S4107" s="84" t="str">
        <f t="shared" si="893"/>
        <v/>
      </c>
      <c r="U4107" s="84" t="str">
        <f t="shared" si="894"/>
        <v/>
      </c>
      <c r="W4107" s="108" t="str">
        <f>IF($N4107="", "", SUM($D$11:$D4107))</f>
        <v/>
      </c>
      <c r="X4107" s="111" t="str">
        <f t="shared" si="895"/>
        <v/>
      </c>
      <c r="Y4107" s="114" t="str">
        <f t="shared" si="899"/>
        <v/>
      </c>
      <c r="Z4107" s="111" t="str">
        <f>IF(X4107="", "", X4107-SUM($Z$11:$Z4106))</f>
        <v/>
      </c>
      <c r="AA4107" s="111" t="str">
        <f>IF($Y4107="", "", $Y4107-SUM($AA$11:$AA4106))</f>
        <v/>
      </c>
      <c r="AB4107" s="111" t="str">
        <f t="shared" si="900"/>
        <v/>
      </c>
      <c r="AC4107" s="121" t="str">
        <f t="shared" si="896"/>
        <v/>
      </c>
      <c r="AD4107" s="122" t="str">
        <f t="shared" si="897"/>
        <v/>
      </c>
      <c r="AE4107" s="123" t="str">
        <f t="shared" si="901"/>
        <v/>
      </c>
      <c r="AG4107" s="150" t="str">
        <f t="shared" si="898"/>
        <v/>
      </c>
    </row>
    <row r="4108" spans="1:33" x14ac:dyDescent="0.25">
      <c r="A4108" s="56"/>
      <c r="B4108" s="70"/>
      <c r="C4108" s="76"/>
      <c r="D4108" s="73"/>
      <c r="E4108" s="79"/>
      <c r="F4108" s="56"/>
      <c r="G4108" s="13" t="str">
        <f t="shared" ref="G4108:G4171" si="903">IF($B4108="", "", TEXT($B4108, "mmm"))</f>
        <v/>
      </c>
      <c r="H4108" s="56"/>
      <c r="K4108" s="128"/>
      <c r="L4108" s="128"/>
      <c r="M4108" s="128"/>
      <c r="N4108" s="84" t="str">
        <f t="shared" ref="N4108:N4171" si="904">IF(COUNTIF($B4108:$E4108, "")=4, "", "X")</f>
        <v/>
      </c>
      <c r="O4108" s="128"/>
      <c r="P4108" s="84" t="str">
        <f t="shared" ref="P4108:P4171" si="905">IF($N4108="", "", IF(AND(P$5="X", B4108=""), $N$6, IFERROR(IF(AND(NOT(B4108=""), OR(ISNUMBER(B4108)=FALSE, B4108&lt;$L$2, B4108&gt;$L$3)), $N$7, ""), $N$7)))</f>
        <v/>
      </c>
      <c r="Q4108" s="84" t="str">
        <f t="shared" si="902"/>
        <v/>
      </c>
      <c r="R4108" s="84" t="str">
        <f t="shared" ref="R4108:R4171" si="906">IF($N4108="", "", IF(AND(R$5="X", D4108=""), $N$6, IF(AND(NOT(D4108=""), ISNUMBER(D4108)=FALSE), $N$7, "")))</f>
        <v/>
      </c>
      <c r="S4108" s="84" t="str">
        <f t="shared" ref="S4108:S4171" si="907">IF($N4108="", "", IF(AND(S$5="X", E4108=""), $N$6, ""))</f>
        <v/>
      </c>
      <c r="U4108" s="84" t="str">
        <f t="shared" ref="U4108:U4171" si="908">IF($B4108="", "", TEXT($B4108, "mmm yyyy"))</f>
        <v/>
      </c>
      <c r="W4108" s="108" t="str">
        <f>IF($N4108="", "", SUM($D$11:$D4108))</f>
        <v/>
      </c>
      <c r="X4108" s="111" t="str">
        <f t="shared" ref="X4108:X4171" si="909">IF(W4108="", "", IF(W4108&lt;=$X$4, W4108, $X$4))</f>
        <v/>
      </c>
      <c r="Y4108" s="114" t="str">
        <f t="shared" si="899"/>
        <v/>
      </c>
      <c r="Z4108" s="111" t="str">
        <f>IF(X4108="", "", X4108-SUM($Z$11:$Z4107))</f>
        <v/>
      </c>
      <c r="AA4108" s="111" t="str">
        <f>IF($Y4108="", "", $Y4108-SUM($AA$11:$AA4107))</f>
        <v/>
      </c>
      <c r="AB4108" s="111" t="str">
        <f t="shared" si="900"/>
        <v/>
      </c>
      <c r="AC4108" s="121" t="str">
        <f t="shared" ref="AC4108:AC4171" si="910">IF($N4108="", "", $Z4108*$AC$4)</f>
        <v/>
      </c>
      <c r="AD4108" s="122" t="str">
        <f t="shared" ref="AD4108:AD4171" si="911">IF($N4108="", "", $AA4108*$AC$5)</f>
        <v/>
      </c>
      <c r="AE4108" s="123" t="str">
        <f t="shared" si="901"/>
        <v/>
      </c>
      <c r="AG4108" s="150" t="str">
        <f t="shared" ref="AG4108:AG4171" si="912">IF(OR($U4108="", $C4108=""), "", CONCATENATE($C4108, " - ", $U4108))</f>
        <v/>
      </c>
    </row>
    <row r="4109" spans="1:33" x14ac:dyDescent="0.25">
      <c r="A4109" s="56"/>
      <c r="B4109" s="70"/>
      <c r="C4109" s="76"/>
      <c r="D4109" s="73"/>
      <c r="E4109" s="79"/>
      <c r="F4109" s="56"/>
      <c r="G4109" s="13" t="str">
        <f t="shared" si="903"/>
        <v/>
      </c>
      <c r="H4109" s="56"/>
      <c r="K4109" s="128"/>
      <c r="L4109" s="128"/>
      <c r="M4109" s="128"/>
      <c r="N4109" s="84" t="str">
        <f t="shared" si="904"/>
        <v/>
      </c>
      <c r="O4109" s="128"/>
      <c r="P4109" s="84" t="str">
        <f t="shared" si="905"/>
        <v/>
      </c>
      <c r="Q4109" s="84" t="str">
        <f t="shared" si="902"/>
        <v/>
      </c>
      <c r="R4109" s="84" t="str">
        <f t="shared" si="906"/>
        <v/>
      </c>
      <c r="S4109" s="84" t="str">
        <f t="shared" si="907"/>
        <v/>
      </c>
      <c r="U4109" s="84" t="str">
        <f t="shared" si="908"/>
        <v/>
      </c>
      <c r="W4109" s="108" t="str">
        <f>IF($N4109="", "", SUM($D$11:$D4109))</f>
        <v/>
      </c>
      <c r="X4109" s="111" t="str">
        <f t="shared" si="909"/>
        <v/>
      </c>
      <c r="Y4109" s="114" t="str">
        <f t="shared" si="899"/>
        <v/>
      </c>
      <c r="Z4109" s="111" t="str">
        <f>IF(X4109="", "", X4109-SUM($Z$11:$Z4108))</f>
        <v/>
      </c>
      <c r="AA4109" s="111" t="str">
        <f>IF($Y4109="", "", $Y4109-SUM($AA$11:$AA4108))</f>
        <v/>
      </c>
      <c r="AB4109" s="111" t="str">
        <f t="shared" si="900"/>
        <v/>
      </c>
      <c r="AC4109" s="121" t="str">
        <f t="shared" si="910"/>
        <v/>
      </c>
      <c r="AD4109" s="122" t="str">
        <f t="shared" si="911"/>
        <v/>
      </c>
      <c r="AE4109" s="123" t="str">
        <f t="shared" si="901"/>
        <v/>
      </c>
      <c r="AG4109" s="150" t="str">
        <f t="shared" si="912"/>
        <v/>
      </c>
    </row>
    <row r="4110" spans="1:33" x14ac:dyDescent="0.25">
      <c r="A4110" s="56"/>
      <c r="B4110" s="70"/>
      <c r="C4110" s="76"/>
      <c r="D4110" s="73"/>
      <c r="E4110" s="79"/>
      <c r="F4110" s="56"/>
      <c r="G4110" s="13" t="str">
        <f t="shared" si="903"/>
        <v/>
      </c>
      <c r="H4110" s="56"/>
      <c r="K4110" s="128"/>
      <c r="L4110" s="128"/>
      <c r="M4110" s="128"/>
      <c r="N4110" s="84" t="str">
        <f t="shared" si="904"/>
        <v/>
      </c>
      <c r="O4110" s="128"/>
      <c r="P4110" s="84" t="str">
        <f t="shared" si="905"/>
        <v/>
      </c>
      <c r="Q4110" s="84" t="str">
        <f t="shared" si="902"/>
        <v/>
      </c>
      <c r="R4110" s="84" t="str">
        <f t="shared" si="906"/>
        <v/>
      </c>
      <c r="S4110" s="84" t="str">
        <f t="shared" si="907"/>
        <v/>
      </c>
      <c r="U4110" s="84" t="str">
        <f t="shared" si="908"/>
        <v/>
      </c>
      <c r="W4110" s="108" t="str">
        <f>IF($N4110="", "", SUM($D$11:$D4110))</f>
        <v/>
      </c>
      <c r="X4110" s="111" t="str">
        <f t="shared" si="909"/>
        <v/>
      </c>
      <c r="Y4110" s="114" t="str">
        <f t="shared" ref="Y4110:Y4173" si="913">IF(W4110="", "", IF(W4110&lt;=$X$4, 0, W4110-$X$4))</f>
        <v/>
      </c>
      <c r="Z4110" s="111" t="str">
        <f>IF(X4110="", "", X4110-SUM($Z$11:$Z4109))</f>
        <v/>
      </c>
      <c r="AA4110" s="111" t="str">
        <f>IF($Y4110="", "", $Y4110-SUM($AA$11:$AA4109))</f>
        <v/>
      </c>
      <c r="AB4110" s="111" t="str">
        <f t="shared" ref="AB4110:AB4173" si="914">IF($N4110="", "", SUM(Z4110:AA4110))</f>
        <v/>
      </c>
      <c r="AC4110" s="121" t="str">
        <f t="shared" si="910"/>
        <v/>
      </c>
      <c r="AD4110" s="122" t="str">
        <f t="shared" si="911"/>
        <v/>
      </c>
      <c r="AE4110" s="123" t="str">
        <f t="shared" ref="AE4110:AE4173" si="915">IF($N4110="", "", SUM(AC4110:AD4110))</f>
        <v/>
      </c>
      <c r="AG4110" s="150" t="str">
        <f t="shared" si="912"/>
        <v/>
      </c>
    </row>
    <row r="4111" spans="1:33" x14ac:dyDescent="0.25">
      <c r="A4111" s="56"/>
      <c r="B4111" s="70"/>
      <c r="C4111" s="76"/>
      <c r="D4111" s="73"/>
      <c r="E4111" s="79"/>
      <c r="F4111" s="56"/>
      <c r="G4111" s="13" t="str">
        <f t="shared" si="903"/>
        <v/>
      </c>
      <c r="H4111" s="56"/>
      <c r="K4111" s="128"/>
      <c r="L4111" s="128"/>
      <c r="M4111" s="128"/>
      <c r="N4111" s="84" t="str">
        <f t="shared" si="904"/>
        <v/>
      </c>
      <c r="O4111" s="128"/>
      <c r="P4111" s="84" t="str">
        <f t="shared" si="905"/>
        <v/>
      </c>
      <c r="Q4111" s="84" t="str">
        <f t="shared" si="902"/>
        <v/>
      </c>
      <c r="R4111" s="84" t="str">
        <f t="shared" si="906"/>
        <v/>
      </c>
      <c r="S4111" s="84" t="str">
        <f t="shared" si="907"/>
        <v/>
      </c>
      <c r="U4111" s="84" t="str">
        <f t="shared" si="908"/>
        <v/>
      </c>
      <c r="W4111" s="108" t="str">
        <f>IF($N4111="", "", SUM($D$11:$D4111))</f>
        <v/>
      </c>
      <c r="X4111" s="111" t="str">
        <f t="shared" si="909"/>
        <v/>
      </c>
      <c r="Y4111" s="114" t="str">
        <f t="shared" si="913"/>
        <v/>
      </c>
      <c r="Z4111" s="111" t="str">
        <f>IF(X4111="", "", X4111-SUM($Z$11:$Z4110))</f>
        <v/>
      </c>
      <c r="AA4111" s="111" t="str">
        <f>IF($Y4111="", "", $Y4111-SUM($AA$11:$AA4110))</f>
        <v/>
      </c>
      <c r="AB4111" s="111" t="str">
        <f t="shared" si="914"/>
        <v/>
      </c>
      <c r="AC4111" s="121" t="str">
        <f t="shared" si="910"/>
        <v/>
      </c>
      <c r="AD4111" s="122" t="str">
        <f t="shared" si="911"/>
        <v/>
      </c>
      <c r="AE4111" s="123" t="str">
        <f t="shared" si="915"/>
        <v/>
      </c>
      <c r="AG4111" s="150" t="str">
        <f t="shared" si="912"/>
        <v/>
      </c>
    </row>
    <row r="4112" spans="1:33" x14ac:dyDescent="0.25">
      <c r="A4112" s="56"/>
      <c r="B4112" s="70"/>
      <c r="C4112" s="76"/>
      <c r="D4112" s="73"/>
      <c r="E4112" s="79"/>
      <c r="F4112" s="56"/>
      <c r="G4112" s="13" t="str">
        <f t="shared" si="903"/>
        <v/>
      </c>
      <c r="H4112" s="56"/>
      <c r="K4112" s="128"/>
      <c r="L4112" s="128"/>
      <c r="M4112" s="128"/>
      <c r="N4112" s="84" t="str">
        <f t="shared" si="904"/>
        <v/>
      </c>
      <c r="O4112" s="128"/>
      <c r="P4112" s="84" t="str">
        <f t="shared" si="905"/>
        <v/>
      </c>
      <c r="Q4112" s="84" t="str">
        <f t="shared" si="902"/>
        <v/>
      </c>
      <c r="R4112" s="84" t="str">
        <f t="shared" si="906"/>
        <v/>
      </c>
      <c r="S4112" s="84" t="str">
        <f t="shared" si="907"/>
        <v/>
      </c>
      <c r="U4112" s="84" t="str">
        <f t="shared" si="908"/>
        <v/>
      </c>
      <c r="W4112" s="108" t="str">
        <f>IF($N4112="", "", SUM($D$11:$D4112))</f>
        <v/>
      </c>
      <c r="X4112" s="111" t="str">
        <f t="shared" si="909"/>
        <v/>
      </c>
      <c r="Y4112" s="114" t="str">
        <f t="shared" si="913"/>
        <v/>
      </c>
      <c r="Z4112" s="111" t="str">
        <f>IF(X4112="", "", X4112-SUM($Z$11:$Z4111))</f>
        <v/>
      </c>
      <c r="AA4112" s="111" t="str">
        <f>IF($Y4112="", "", $Y4112-SUM($AA$11:$AA4111))</f>
        <v/>
      </c>
      <c r="AB4112" s="111" t="str">
        <f t="shared" si="914"/>
        <v/>
      </c>
      <c r="AC4112" s="121" t="str">
        <f t="shared" si="910"/>
        <v/>
      </c>
      <c r="AD4112" s="122" t="str">
        <f t="shared" si="911"/>
        <v/>
      </c>
      <c r="AE4112" s="123" t="str">
        <f t="shared" si="915"/>
        <v/>
      </c>
      <c r="AG4112" s="150" t="str">
        <f t="shared" si="912"/>
        <v/>
      </c>
    </row>
    <row r="4113" spans="1:33" x14ac:dyDescent="0.25">
      <c r="A4113" s="56"/>
      <c r="B4113" s="70"/>
      <c r="C4113" s="76"/>
      <c r="D4113" s="73"/>
      <c r="E4113" s="79"/>
      <c r="F4113" s="56"/>
      <c r="G4113" s="13" t="str">
        <f t="shared" si="903"/>
        <v/>
      </c>
      <c r="H4113" s="56"/>
      <c r="K4113" s="128"/>
      <c r="L4113" s="128"/>
      <c r="M4113" s="128"/>
      <c r="N4113" s="84" t="str">
        <f t="shared" si="904"/>
        <v/>
      </c>
      <c r="O4113" s="128"/>
      <c r="P4113" s="84" t="str">
        <f t="shared" si="905"/>
        <v/>
      </c>
      <c r="Q4113" s="84" t="str">
        <f t="shared" si="902"/>
        <v/>
      </c>
      <c r="R4113" s="84" t="str">
        <f t="shared" si="906"/>
        <v/>
      </c>
      <c r="S4113" s="84" t="str">
        <f t="shared" si="907"/>
        <v/>
      </c>
      <c r="U4113" s="84" t="str">
        <f t="shared" si="908"/>
        <v/>
      </c>
      <c r="W4113" s="108" t="str">
        <f>IF($N4113="", "", SUM($D$11:$D4113))</f>
        <v/>
      </c>
      <c r="X4113" s="111" t="str">
        <f t="shared" si="909"/>
        <v/>
      </c>
      <c r="Y4113" s="114" t="str">
        <f t="shared" si="913"/>
        <v/>
      </c>
      <c r="Z4113" s="111" t="str">
        <f>IF(X4113="", "", X4113-SUM($Z$11:$Z4112))</f>
        <v/>
      </c>
      <c r="AA4113" s="111" t="str">
        <f>IF($Y4113="", "", $Y4113-SUM($AA$11:$AA4112))</f>
        <v/>
      </c>
      <c r="AB4113" s="111" t="str">
        <f t="shared" si="914"/>
        <v/>
      </c>
      <c r="AC4113" s="121" t="str">
        <f t="shared" si="910"/>
        <v/>
      </c>
      <c r="AD4113" s="122" t="str">
        <f t="shared" si="911"/>
        <v/>
      </c>
      <c r="AE4113" s="123" t="str">
        <f t="shared" si="915"/>
        <v/>
      </c>
      <c r="AG4113" s="150" t="str">
        <f t="shared" si="912"/>
        <v/>
      </c>
    </row>
    <row r="4114" spans="1:33" x14ac:dyDescent="0.25">
      <c r="A4114" s="56"/>
      <c r="B4114" s="70"/>
      <c r="C4114" s="76"/>
      <c r="D4114" s="73"/>
      <c r="E4114" s="79"/>
      <c r="F4114" s="56"/>
      <c r="G4114" s="13" t="str">
        <f t="shared" si="903"/>
        <v/>
      </c>
      <c r="H4114" s="56"/>
      <c r="K4114" s="128"/>
      <c r="L4114" s="128"/>
      <c r="M4114" s="128"/>
      <c r="N4114" s="84" t="str">
        <f t="shared" si="904"/>
        <v/>
      </c>
      <c r="O4114" s="128"/>
      <c r="P4114" s="84" t="str">
        <f t="shared" si="905"/>
        <v/>
      </c>
      <c r="Q4114" s="84" t="str">
        <f t="shared" si="902"/>
        <v/>
      </c>
      <c r="R4114" s="84" t="str">
        <f t="shared" si="906"/>
        <v/>
      </c>
      <c r="S4114" s="84" t="str">
        <f t="shared" si="907"/>
        <v/>
      </c>
      <c r="U4114" s="84" t="str">
        <f t="shared" si="908"/>
        <v/>
      </c>
      <c r="W4114" s="108" t="str">
        <f>IF($N4114="", "", SUM($D$11:$D4114))</f>
        <v/>
      </c>
      <c r="X4114" s="111" t="str">
        <f t="shared" si="909"/>
        <v/>
      </c>
      <c r="Y4114" s="114" t="str">
        <f t="shared" si="913"/>
        <v/>
      </c>
      <c r="Z4114" s="111" t="str">
        <f>IF(X4114="", "", X4114-SUM($Z$11:$Z4113))</f>
        <v/>
      </c>
      <c r="AA4114" s="111" t="str">
        <f>IF($Y4114="", "", $Y4114-SUM($AA$11:$AA4113))</f>
        <v/>
      </c>
      <c r="AB4114" s="111" t="str">
        <f t="shared" si="914"/>
        <v/>
      </c>
      <c r="AC4114" s="121" t="str">
        <f t="shared" si="910"/>
        <v/>
      </c>
      <c r="AD4114" s="122" t="str">
        <f t="shared" si="911"/>
        <v/>
      </c>
      <c r="AE4114" s="123" t="str">
        <f t="shared" si="915"/>
        <v/>
      </c>
      <c r="AG4114" s="150" t="str">
        <f t="shared" si="912"/>
        <v/>
      </c>
    </row>
    <row r="4115" spans="1:33" x14ac:dyDescent="0.25">
      <c r="A4115" s="56"/>
      <c r="B4115" s="70"/>
      <c r="C4115" s="76"/>
      <c r="D4115" s="73"/>
      <c r="E4115" s="79"/>
      <c r="F4115" s="56"/>
      <c r="G4115" s="13" t="str">
        <f t="shared" si="903"/>
        <v/>
      </c>
      <c r="H4115" s="56"/>
      <c r="K4115" s="128"/>
      <c r="L4115" s="128"/>
      <c r="M4115" s="128"/>
      <c r="N4115" s="84" t="str">
        <f t="shared" si="904"/>
        <v/>
      </c>
      <c r="O4115" s="128"/>
      <c r="P4115" s="84" t="str">
        <f t="shared" si="905"/>
        <v/>
      </c>
      <c r="Q4115" s="84" t="str">
        <f t="shared" si="902"/>
        <v/>
      </c>
      <c r="R4115" s="84" t="str">
        <f t="shared" si="906"/>
        <v/>
      </c>
      <c r="S4115" s="84" t="str">
        <f t="shared" si="907"/>
        <v/>
      </c>
      <c r="U4115" s="84" t="str">
        <f t="shared" si="908"/>
        <v/>
      </c>
      <c r="W4115" s="108" t="str">
        <f>IF($N4115="", "", SUM($D$11:$D4115))</f>
        <v/>
      </c>
      <c r="X4115" s="111" t="str">
        <f t="shared" si="909"/>
        <v/>
      </c>
      <c r="Y4115" s="114" t="str">
        <f t="shared" si="913"/>
        <v/>
      </c>
      <c r="Z4115" s="111" t="str">
        <f>IF(X4115="", "", X4115-SUM($Z$11:$Z4114))</f>
        <v/>
      </c>
      <c r="AA4115" s="111" t="str">
        <f>IF($Y4115="", "", $Y4115-SUM($AA$11:$AA4114))</f>
        <v/>
      </c>
      <c r="AB4115" s="111" t="str">
        <f t="shared" si="914"/>
        <v/>
      </c>
      <c r="AC4115" s="121" t="str">
        <f t="shared" si="910"/>
        <v/>
      </c>
      <c r="AD4115" s="122" t="str">
        <f t="shared" si="911"/>
        <v/>
      </c>
      <c r="AE4115" s="123" t="str">
        <f t="shared" si="915"/>
        <v/>
      </c>
      <c r="AG4115" s="150" t="str">
        <f t="shared" si="912"/>
        <v/>
      </c>
    </row>
    <row r="4116" spans="1:33" x14ac:dyDescent="0.25">
      <c r="A4116" s="56"/>
      <c r="B4116" s="70"/>
      <c r="C4116" s="76"/>
      <c r="D4116" s="73"/>
      <c r="E4116" s="79"/>
      <c r="F4116" s="56"/>
      <c r="G4116" s="13" t="str">
        <f t="shared" si="903"/>
        <v/>
      </c>
      <c r="H4116" s="56"/>
      <c r="K4116" s="128"/>
      <c r="L4116" s="128"/>
      <c r="M4116" s="128"/>
      <c r="N4116" s="84" t="str">
        <f t="shared" si="904"/>
        <v/>
      </c>
      <c r="O4116" s="128"/>
      <c r="P4116" s="84" t="str">
        <f t="shared" si="905"/>
        <v/>
      </c>
      <c r="Q4116" s="84" t="str">
        <f t="shared" si="902"/>
        <v/>
      </c>
      <c r="R4116" s="84" t="str">
        <f t="shared" si="906"/>
        <v/>
      </c>
      <c r="S4116" s="84" t="str">
        <f t="shared" si="907"/>
        <v/>
      </c>
      <c r="U4116" s="84" t="str">
        <f t="shared" si="908"/>
        <v/>
      </c>
      <c r="W4116" s="108" t="str">
        <f>IF($N4116="", "", SUM($D$11:$D4116))</f>
        <v/>
      </c>
      <c r="X4116" s="111" t="str">
        <f t="shared" si="909"/>
        <v/>
      </c>
      <c r="Y4116" s="114" t="str">
        <f t="shared" si="913"/>
        <v/>
      </c>
      <c r="Z4116" s="111" t="str">
        <f>IF(X4116="", "", X4116-SUM($Z$11:$Z4115))</f>
        <v/>
      </c>
      <c r="AA4116" s="111" t="str">
        <f>IF($Y4116="", "", $Y4116-SUM($AA$11:$AA4115))</f>
        <v/>
      </c>
      <c r="AB4116" s="111" t="str">
        <f t="shared" si="914"/>
        <v/>
      </c>
      <c r="AC4116" s="121" t="str">
        <f t="shared" si="910"/>
        <v/>
      </c>
      <c r="AD4116" s="122" t="str">
        <f t="shared" si="911"/>
        <v/>
      </c>
      <c r="AE4116" s="123" t="str">
        <f t="shared" si="915"/>
        <v/>
      </c>
      <c r="AG4116" s="150" t="str">
        <f t="shared" si="912"/>
        <v/>
      </c>
    </row>
    <row r="4117" spans="1:33" x14ac:dyDescent="0.25">
      <c r="A4117" s="56"/>
      <c r="B4117" s="70"/>
      <c r="C4117" s="76"/>
      <c r="D4117" s="73"/>
      <c r="E4117" s="79"/>
      <c r="F4117" s="56"/>
      <c r="G4117" s="13" t="str">
        <f t="shared" si="903"/>
        <v/>
      </c>
      <c r="H4117" s="56"/>
      <c r="K4117" s="128"/>
      <c r="L4117" s="128"/>
      <c r="M4117" s="128"/>
      <c r="N4117" s="84" t="str">
        <f t="shared" si="904"/>
        <v/>
      </c>
      <c r="O4117" s="128"/>
      <c r="P4117" s="84" t="str">
        <f t="shared" si="905"/>
        <v/>
      </c>
      <c r="Q4117" s="84" t="str">
        <f t="shared" si="902"/>
        <v/>
      </c>
      <c r="R4117" s="84" t="str">
        <f t="shared" si="906"/>
        <v/>
      </c>
      <c r="S4117" s="84" t="str">
        <f t="shared" si="907"/>
        <v/>
      </c>
      <c r="U4117" s="84" t="str">
        <f t="shared" si="908"/>
        <v/>
      </c>
      <c r="W4117" s="108" t="str">
        <f>IF($N4117="", "", SUM($D$11:$D4117))</f>
        <v/>
      </c>
      <c r="X4117" s="111" t="str">
        <f t="shared" si="909"/>
        <v/>
      </c>
      <c r="Y4117" s="114" t="str">
        <f t="shared" si="913"/>
        <v/>
      </c>
      <c r="Z4117" s="111" t="str">
        <f>IF(X4117="", "", X4117-SUM($Z$11:$Z4116))</f>
        <v/>
      </c>
      <c r="AA4117" s="111" t="str">
        <f>IF($Y4117="", "", $Y4117-SUM($AA$11:$AA4116))</f>
        <v/>
      </c>
      <c r="AB4117" s="111" t="str">
        <f t="shared" si="914"/>
        <v/>
      </c>
      <c r="AC4117" s="121" t="str">
        <f t="shared" si="910"/>
        <v/>
      </c>
      <c r="AD4117" s="122" t="str">
        <f t="shared" si="911"/>
        <v/>
      </c>
      <c r="AE4117" s="123" t="str">
        <f t="shared" si="915"/>
        <v/>
      </c>
      <c r="AG4117" s="150" t="str">
        <f t="shared" si="912"/>
        <v/>
      </c>
    </row>
    <row r="4118" spans="1:33" x14ac:dyDescent="0.25">
      <c r="A4118" s="56"/>
      <c r="B4118" s="70"/>
      <c r="C4118" s="76"/>
      <c r="D4118" s="73"/>
      <c r="E4118" s="79"/>
      <c r="F4118" s="56"/>
      <c r="G4118" s="13" t="str">
        <f t="shared" si="903"/>
        <v/>
      </c>
      <c r="H4118" s="56"/>
      <c r="K4118" s="128"/>
      <c r="L4118" s="128"/>
      <c r="M4118" s="128"/>
      <c r="N4118" s="84" t="str">
        <f t="shared" si="904"/>
        <v/>
      </c>
      <c r="O4118" s="128"/>
      <c r="P4118" s="84" t="str">
        <f t="shared" si="905"/>
        <v/>
      </c>
      <c r="Q4118" s="84" t="str">
        <f t="shared" si="902"/>
        <v/>
      </c>
      <c r="R4118" s="84" t="str">
        <f t="shared" si="906"/>
        <v/>
      </c>
      <c r="S4118" s="84" t="str">
        <f t="shared" si="907"/>
        <v/>
      </c>
      <c r="U4118" s="84" t="str">
        <f t="shared" si="908"/>
        <v/>
      </c>
      <c r="W4118" s="108" t="str">
        <f>IF($N4118="", "", SUM($D$11:$D4118))</f>
        <v/>
      </c>
      <c r="X4118" s="111" t="str">
        <f t="shared" si="909"/>
        <v/>
      </c>
      <c r="Y4118" s="114" t="str">
        <f t="shared" si="913"/>
        <v/>
      </c>
      <c r="Z4118" s="111" t="str">
        <f>IF(X4118="", "", X4118-SUM($Z$11:$Z4117))</f>
        <v/>
      </c>
      <c r="AA4118" s="111" t="str">
        <f>IF($Y4118="", "", $Y4118-SUM($AA$11:$AA4117))</f>
        <v/>
      </c>
      <c r="AB4118" s="111" t="str">
        <f t="shared" si="914"/>
        <v/>
      </c>
      <c r="AC4118" s="121" t="str">
        <f t="shared" si="910"/>
        <v/>
      </c>
      <c r="AD4118" s="122" t="str">
        <f t="shared" si="911"/>
        <v/>
      </c>
      <c r="AE4118" s="123" t="str">
        <f t="shared" si="915"/>
        <v/>
      </c>
      <c r="AG4118" s="150" t="str">
        <f t="shared" si="912"/>
        <v/>
      </c>
    </row>
    <row r="4119" spans="1:33" x14ac:dyDescent="0.25">
      <c r="A4119" s="56"/>
      <c r="B4119" s="70"/>
      <c r="C4119" s="76"/>
      <c r="D4119" s="73"/>
      <c r="E4119" s="79"/>
      <c r="F4119" s="56"/>
      <c r="G4119" s="13" t="str">
        <f t="shared" si="903"/>
        <v/>
      </c>
      <c r="H4119" s="56"/>
      <c r="K4119" s="128"/>
      <c r="L4119" s="128"/>
      <c r="M4119" s="128"/>
      <c r="N4119" s="84" t="str">
        <f t="shared" si="904"/>
        <v/>
      </c>
      <c r="O4119" s="128"/>
      <c r="P4119" s="84" t="str">
        <f t="shared" si="905"/>
        <v/>
      </c>
      <c r="Q4119" s="84" t="str">
        <f t="shared" si="902"/>
        <v/>
      </c>
      <c r="R4119" s="84" t="str">
        <f t="shared" si="906"/>
        <v/>
      </c>
      <c r="S4119" s="84" t="str">
        <f t="shared" si="907"/>
        <v/>
      </c>
      <c r="U4119" s="84" t="str">
        <f t="shared" si="908"/>
        <v/>
      </c>
      <c r="W4119" s="108" t="str">
        <f>IF($N4119="", "", SUM($D$11:$D4119))</f>
        <v/>
      </c>
      <c r="X4119" s="111" t="str">
        <f t="shared" si="909"/>
        <v/>
      </c>
      <c r="Y4119" s="114" t="str">
        <f t="shared" si="913"/>
        <v/>
      </c>
      <c r="Z4119" s="111" t="str">
        <f>IF(X4119="", "", X4119-SUM($Z$11:$Z4118))</f>
        <v/>
      </c>
      <c r="AA4119" s="111" t="str">
        <f>IF($Y4119="", "", $Y4119-SUM($AA$11:$AA4118))</f>
        <v/>
      </c>
      <c r="AB4119" s="111" t="str">
        <f t="shared" si="914"/>
        <v/>
      </c>
      <c r="AC4119" s="121" t="str">
        <f t="shared" si="910"/>
        <v/>
      </c>
      <c r="AD4119" s="122" t="str">
        <f t="shared" si="911"/>
        <v/>
      </c>
      <c r="AE4119" s="123" t="str">
        <f t="shared" si="915"/>
        <v/>
      </c>
      <c r="AG4119" s="150" t="str">
        <f t="shared" si="912"/>
        <v/>
      </c>
    </row>
    <row r="4120" spans="1:33" x14ac:dyDescent="0.25">
      <c r="A4120" s="56"/>
      <c r="B4120" s="70"/>
      <c r="C4120" s="76"/>
      <c r="D4120" s="73"/>
      <c r="E4120" s="79"/>
      <c r="F4120" s="56"/>
      <c r="G4120" s="13" t="str">
        <f t="shared" si="903"/>
        <v/>
      </c>
      <c r="H4120" s="56"/>
      <c r="K4120" s="128"/>
      <c r="L4120" s="128"/>
      <c r="M4120" s="128"/>
      <c r="N4120" s="84" t="str">
        <f t="shared" si="904"/>
        <v/>
      </c>
      <c r="O4120" s="128"/>
      <c r="P4120" s="84" t="str">
        <f t="shared" si="905"/>
        <v/>
      </c>
      <c r="Q4120" s="84" t="str">
        <f t="shared" si="902"/>
        <v/>
      </c>
      <c r="R4120" s="84" t="str">
        <f t="shared" si="906"/>
        <v/>
      </c>
      <c r="S4120" s="84" t="str">
        <f t="shared" si="907"/>
        <v/>
      </c>
      <c r="U4120" s="84" t="str">
        <f t="shared" si="908"/>
        <v/>
      </c>
      <c r="W4120" s="108" t="str">
        <f>IF($N4120="", "", SUM($D$11:$D4120))</f>
        <v/>
      </c>
      <c r="X4120" s="111" t="str">
        <f t="shared" si="909"/>
        <v/>
      </c>
      <c r="Y4120" s="114" t="str">
        <f t="shared" si="913"/>
        <v/>
      </c>
      <c r="Z4120" s="111" t="str">
        <f>IF(X4120="", "", X4120-SUM($Z$11:$Z4119))</f>
        <v/>
      </c>
      <c r="AA4120" s="111" t="str">
        <f>IF($Y4120="", "", $Y4120-SUM($AA$11:$AA4119))</f>
        <v/>
      </c>
      <c r="AB4120" s="111" t="str">
        <f t="shared" si="914"/>
        <v/>
      </c>
      <c r="AC4120" s="121" t="str">
        <f t="shared" si="910"/>
        <v/>
      </c>
      <c r="AD4120" s="122" t="str">
        <f t="shared" si="911"/>
        <v/>
      </c>
      <c r="AE4120" s="123" t="str">
        <f t="shared" si="915"/>
        <v/>
      </c>
      <c r="AG4120" s="150" t="str">
        <f t="shared" si="912"/>
        <v/>
      </c>
    </row>
    <row r="4121" spans="1:33" x14ac:dyDescent="0.25">
      <c r="A4121" s="56"/>
      <c r="B4121" s="70"/>
      <c r="C4121" s="76"/>
      <c r="D4121" s="73"/>
      <c r="E4121" s="79"/>
      <c r="F4121" s="56"/>
      <c r="G4121" s="13" t="str">
        <f t="shared" si="903"/>
        <v/>
      </c>
      <c r="H4121" s="56"/>
      <c r="K4121" s="128"/>
      <c r="L4121" s="128"/>
      <c r="M4121" s="128"/>
      <c r="N4121" s="84" t="str">
        <f t="shared" si="904"/>
        <v/>
      </c>
      <c r="O4121" s="128"/>
      <c r="P4121" s="84" t="str">
        <f t="shared" si="905"/>
        <v/>
      </c>
      <c r="Q4121" s="84" t="str">
        <f t="shared" si="902"/>
        <v/>
      </c>
      <c r="R4121" s="84" t="str">
        <f t="shared" si="906"/>
        <v/>
      </c>
      <c r="S4121" s="84" t="str">
        <f t="shared" si="907"/>
        <v/>
      </c>
      <c r="U4121" s="84" t="str">
        <f t="shared" si="908"/>
        <v/>
      </c>
      <c r="W4121" s="108" t="str">
        <f>IF($N4121="", "", SUM($D$11:$D4121))</f>
        <v/>
      </c>
      <c r="X4121" s="111" t="str">
        <f t="shared" si="909"/>
        <v/>
      </c>
      <c r="Y4121" s="114" t="str">
        <f t="shared" si="913"/>
        <v/>
      </c>
      <c r="Z4121" s="111" t="str">
        <f>IF(X4121="", "", X4121-SUM($Z$11:$Z4120))</f>
        <v/>
      </c>
      <c r="AA4121" s="111" t="str">
        <f>IF($Y4121="", "", $Y4121-SUM($AA$11:$AA4120))</f>
        <v/>
      </c>
      <c r="AB4121" s="111" t="str">
        <f t="shared" si="914"/>
        <v/>
      </c>
      <c r="AC4121" s="121" t="str">
        <f t="shared" si="910"/>
        <v/>
      </c>
      <c r="AD4121" s="122" t="str">
        <f t="shared" si="911"/>
        <v/>
      </c>
      <c r="AE4121" s="123" t="str">
        <f t="shared" si="915"/>
        <v/>
      </c>
      <c r="AG4121" s="150" t="str">
        <f t="shared" si="912"/>
        <v/>
      </c>
    </row>
    <row r="4122" spans="1:33" x14ac:dyDescent="0.25">
      <c r="A4122" s="56"/>
      <c r="B4122" s="70"/>
      <c r="C4122" s="76"/>
      <c r="D4122" s="73"/>
      <c r="E4122" s="79"/>
      <c r="F4122" s="56"/>
      <c r="G4122" s="13" t="str">
        <f t="shared" si="903"/>
        <v/>
      </c>
      <c r="H4122" s="56"/>
      <c r="K4122" s="128"/>
      <c r="L4122" s="128"/>
      <c r="M4122" s="128"/>
      <c r="N4122" s="84" t="str">
        <f t="shared" si="904"/>
        <v/>
      </c>
      <c r="O4122" s="128"/>
      <c r="P4122" s="84" t="str">
        <f t="shared" si="905"/>
        <v/>
      </c>
      <c r="Q4122" s="84" t="str">
        <f t="shared" si="902"/>
        <v/>
      </c>
      <c r="R4122" s="84" t="str">
        <f t="shared" si="906"/>
        <v/>
      </c>
      <c r="S4122" s="84" t="str">
        <f t="shared" si="907"/>
        <v/>
      </c>
      <c r="U4122" s="84" t="str">
        <f t="shared" si="908"/>
        <v/>
      </c>
      <c r="W4122" s="108" t="str">
        <f>IF($N4122="", "", SUM($D$11:$D4122))</f>
        <v/>
      </c>
      <c r="X4122" s="111" t="str">
        <f t="shared" si="909"/>
        <v/>
      </c>
      <c r="Y4122" s="114" t="str">
        <f t="shared" si="913"/>
        <v/>
      </c>
      <c r="Z4122" s="111" t="str">
        <f>IF(X4122="", "", X4122-SUM($Z$11:$Z4121))</f>
        <v/>
      </c>
      <c r="AA4122" s="111" t="str">
        <f>IF($Y4122="", "", $Y4122-SUM($AA$11:$AA4121))</f>
        <v/>
      </c>
      <c r="AB4122" s="111" t="str">
        <f t="shared" si="914"/>
        <v/>
      </c>
      <c r="AC4122" s="121" t="str">
        <f t="shared" si="910"/>
        <v/>
      </c>
      <c r="AD4122" s="122" t="str">
        <f t="shared" si="911"/>
        <v/>
      </c>
      <c r="AE4122" s="123" t="str">
        <f t="shared" si="915"/>
        <v/>
      </c>
      <c r="AG4122" s="150" t="str">
        <f t="shared" si="912"/>
        <v/>
      </c>
    </row>
    <row r="4123" spans="1:33" x14ac:dyDescent="0.25">
      <c r="A4123" s="56"/>
      <c r="B4123" s="70"/>
      <c r="C4123" s="76"/>
      <c r="D4123" s="73"/>
      <c r="E4123" s="79"/>
      <c r="F4123" s="56"/>
      <c r="G4123" s="13" t="str">
        <f t="shared" si="903"/>
        <v/>
      </c>
      <c r="H4123" s="56"/>
      <c r="K4123" s="128"/>
      <c r="L4123" s="128"/>
      <c r="M4123" s="128"/>
      <c r="N4123" s="84" t="str">
        <f t="shared" si="904"/>
        <v/>
      </c>
      <c r="O4123" s="128"/>
      <c r="P4123" s="84" t="str">
        <f t="shared" si="905"/>
        <v/>
      </c>
      <c r="Q4123" s="84" t="str">
        <f t="shared" si="902"/>
        <v/>
      </c>
      <c r="R4123" s="84" t="str">
        <f t="shared" si="906"/>
        <v/>
      </c>
      <c r="S4123" s="84" t="str">
        <f t="shared" si="907"/>
        <v/>
      </c>
      <c r="U4123" s="84" t="str">
        <f t="shared" si="908"/>
        <v/>
      </c>
      <c r="W4123" s="108" t="str">
        <f>IF($N4123="", "", SUM($D$11:$D4123))</f>
        <v/>
      </c>
      <c r="X4123" s="111" t="str">
        <f t="shared" si="909"/>
        <v/>
      </c>
      <c r="Y4123" s="114" t="str">
        <f t="shared" si="913"/>
        <v/>
      </c>
      <c r="Z4123" s="111" t="str">
        <f>IF(X4123="", "", X4123-SUM($Z$11:$Z4122))</f>
        <v/>
      </c>
      <c r="AA4123" s="111" t="str">
        <f>IF($Y4123="", "", $Y4123-SUM($AA$11:$AA4122))</f>
        <v/>
      </c>
      <c r="AB4123" s="111" t="str">
        <f t="shared" si="914"/>
        <v/>
      </c>
      <c r="AC4123" s="121" t="str">
        <f t="shared" si="910"/>
        <v/>
      </c>
      <c r="AD4123" s="122" t="str">
        <f t="shared" si="911"/>
        <v/>
      </c>
      <c r="AE4123" s="123" t="str">
        <f t="shared" si="915"/>
        <v/>
      </c>
      <c r="AG4123" s="150" t="str">
        <f t="shared" si="912"/>
        <v/>
      </c>
    </row>
    <row r="4124" spans="1:33" x14ac:dyDescent="0.25">
      <c r="A4124" s="56"/>
      <c r="B4124" s="70"/>
      <c r="C4124" s="76"/>
      <c r="D4124" s="73"/>
      <c r="E4124" s="79"/>
      <c r="F4124" s="56"/>
      <c r="G4124" s="13" t="str">
        <f t="shared" si="903"/>
        <v/>
      </c>
      <c r="H4124" s="56"/>
      <c r="K4124" s="128"/>
      <c r="L4124" s="128"/>
      <c r="M4124" s="128"/>
      <c r="N4124" s="84" t="str">
        <f t="shared" si="904"/>
        <v/>
      </c>
      <c r="O4124" s="128"/>
      <c r="P4124" s="84" t="str">
        <f t="shared" si="905"/>
        <v/>
      </c>
      <c r="Q4124" s="84" t="str">
        <f t="shared" si="902"/>
        <v/>
      </c>
      <c r="R4124" s="84" t="str">
        <f t="shared" si="906"/>
        <v/>
      </c>
      <c r="S4124" s="84" t="str">
        <f t="shared" si="907"/>
        <v/>
      </c>
      <c r="U4124" s="84" t="str">
        <f t="shared" si="908"/>
        <v/>
      </c>
      <c r="W4124" s="108" t="str">
        <f>IF($N4124="", "", SUM($D$11:$D4124))</f>
        <v/>
      </c>
      <c r="X4124" s="111" t="str">
        <f t="shared" si="909"/>
        <v/>
      </c>
      <c r="Y4124" s="114" t="str">
        <f t="shared" si="913"/>
        <v/>
      </c>
      <c r="Z4124" s="111" t="str">
        <f>IF(X4124="", "", X4124-SUM($Z$11:$Z4123))</f>
        <v/>
      </c>
      <c r="AA4124" s="111" t="str">
        <f>IF($Y4124="", "", $Y4124-SUM($AA$11:$AA4123))</f>
        <v/>
      </c>
      <c r="AB4124" s="111" t="str">
        <f t="shared" si="914"/>
        <v/>
      </c>
      <c r="AC4124" s="121" t="str">
        <f t="shared" si="910"/>
        <v/>
      </c>
      <c r="AD4124" s="122" t="str">
        <f t="shared" si="911"/>
        <v/>
      </c>
      <c r="AE4124" s="123" t="str">
        <f t="shared" si="915"/>
        <v/>
      </c>
      <c r="AG4124" s="150" t="str">
        <f t="shared" si="912"/>
        <v/>
      </c>
    </row>
    <row r="4125" spans="1:33" x14ac:dyDescent="0.25">
      <c r="A4125" s="56"/>
      <c r="B4125" s="70"/>
      <c r="C4125" s="76"/>
      <c r="D4125" s="73"/>
      <c r="E4125" s="79"/>
      <c r="F4125" s="56"/>
      <c r="G4125" s="13" t="str">
        <f t="shared" si="903"/>
        <v/>
      </c>
      <c r="H4125" s="56"/>
      <c r="K4125" s="128"/>
      <c r="L4125" s="128"/>
      <c r="M4125" s="128"/>
      <c r="N4125" s="84" t="str">
        <f t="shared" si="904"/>
        <v/>
      </c>
      <c r="O4125" s="128"/>
      <c r="P4125" s="84" t="str">
        <f t="shared" si="905"/>
        <v/>
      </c>
      <c r="Q4125" s="84" t="str">
        <f t="shared" si="902"/>
        <v/>
      </c>
      <c r="R4125" s="84" t="str">
        <f t="shared" si="906"/>
        <v/>
      </c>
      <c r="S4125" s="84" t="str">
        <f t="shared" si="907"/>
        <v/>
      </c>
      <c r="U4125" s="84" t="str">
        <f t="shared" si="908"/>
        <v/>
      </c>
      <c r="W4125" s="108" t="str">
        <f>IF($N4125="", "", SUM($D$11:$D4125))</f>
        <v/>
      </c>
      <c r="X4125" s="111" t="str">
        <f t="shared" si="909"/>
        <v/>
      </c>
      <c r="Y4125" s="114" t="str">
        <f t="shared" si="913"/>
        <v/>
      </c>
      <c r="Z4125" s="111" t="str">
        <f>IF(X4125="", "", X4125-SUM($Z$11:$Z4124))</f>
        <v/>
      </c>
      <c r="AA4125" s="111" t="str">
        <f>IF($Y4125="", "", $Y4125-SUM($AA$11:$AA4124))</f>
        <v/>
      </c>
      <c r="AB4125" s="111" t="str">
        <f t="shared" si="914"/>
        <v/>
      </c>
      <c r="AC4125" s="121" t="str">
        <f t="shared" si="910"/>
        <v/>
      </c>
      <c r="AD4125" s="122" t="str">
        <f t="shared" si="911"/>
        <v/>
      </c>
      <c r="AE4125" s="123" t="str">
        <f t="shared" si="915"/>
        <v/>
      </c>
      <c r="AG4125" s="150" t="str">
        <f t="shared" si="912"/>
        <v/>
      </c>
    </row>
    <row r="4126" spans="1:33" x14ac:dyDescent="0.25">
      <c r="A4126" s="56"/>
      <c r="B4126" s="70"/>
      <c r="C4126" s="76"/>
      <c r="D4126" s="73"/>
      <c r="E4126" s="79"/>
      <c r="F4126" s="56"/>
      <c r="G4126" s="13" t="str">
        <f t="shared" si="903"/>
        <v/>
      </c>
      <c r="H4126" s="56"/>
      <c r="K4126" s="128"/>
      <c r="L4126" s="128"/>
      <c r="M4126" s="128"/>
      <c r="N4126" s="84" t="str">
        <f t="shared" si="904"/>
        <v/>
      </c>
      <c r="O4126" s="128"/>
      <c r="P4126" s="84" t="str">
        <f t="shared" si="905"/>
        <v/>
      </c>
      <c r="Q4126" s="84" t="str">
        <f t="shared" si="902"/>
        <v/>
      </c>
      <c r="R4126" s="84" t="str">
        <f t="shared" si="906"/>
        <v/>
      </c>
      <c r="S4126" s="84" t="str">
        <f t="shared" si="907"/>
        <v/>
      </c>
      <c r="U4126" s="84" t="str">
        <f t="shared" si="908"/>
        <v/>
      </c>
      <c r="W4126" s="108" t="str">
        <f>IF($N4126="", "", SUM($D$11:$D4126))</f>
        <v/>
      </c>
      <c r="X4126" s="111" t="str">
        <f t="shared" si="909"/>
        <v/>
      </c>
      <c r="Y4126" s="114" t="str">
        <f t="shared" si="913"/>
        <v/>
      </c>
      <c r="Z4126" s="111" t="str">
        <f>IF(X4126="", "", X4126-SUM($Z$11:$Z4125))</f>
        <v/>
      </c>
      <c r="AA4126" s="111" t="str">
        <f>IF($Y4126="", "", $Y4126-SUM($AA$11:$AA4125))</f>
        <v/>
      </c>
      <c r="AB4126" s="111" t="str">
        <f t="shared" si="914"/>
        <v/>
      </c>
      <c r="AC4126" s="121" t="str">
        <f t="shared" si="910"/>
        <v/>
      </c>
      <c r="AD4126" s="122" t="str">
        <f t="shared" si="911"/>
        <v/>
      </c>
      <c r="AE4126" s="123" t="str">
        <f t="shared" si="915"/>
        <v/>
      </c>
      <c r="AG4126" s="150" t="str">
        <f t="shared" si="912"/>
        <v/>
      </c>
    </row>
    <row r="4127" spans="1:33" x14ac:dyDescent="0.25">
      <c r="A4127" s="56"/>
      <c r="B4127" s="70"/>
      <c r="C4127" s="76"/>
      <c r="D4127" s="73"/>
      <c r="E4127" s="79"/>
      <c r="F4127" s="56"/>
      <c r="G4127" s="13" t="str">
        <f t="shared" si="903"/>
        <v/>
      </c>
      <c r="H4127" s="56"/>
      <c r="K4127" s="128"/>
      <c r="L4127" s="128"/>
      <c r="M4127" s="128"/>
      <c r="N4127" s="84" t="str">
        <f t="shared" si="904"/>
        <v/>
      </c>
      <c r="O4127" s="128"/>
      <c r="P4127" s="84" t="str">
        <f t="shared" si="905"/>
        <v/>
      </c>
      <c r="Q4127" s="84" t="str">
        <f t="shared" si="902"/>
        <v/>
      </c>
      <c r="R4127" s="84" t="str">
        <f t="shared" si="906"/>
        <v/>
      </c>
      <c r="S4127" s="84" t="str">
        <f t="shared" si="907"/>
        <v/>
      </c>
      <c r="U4127" s="84" t="str">
        <f t="shared" si="908"/>
        <v/>
      </c>
      <c r="W4127" s="108" t="str">
        <f>IF($N4127="", "", SUM($D$11:$D4127))</f>
        <v/>
      </c>
      <c r="X4127" s="111" t="str">
        <f t="shared" si="909"/>
        <v/>
      </c>
      <c r="Y4127" s="114" t="str">
        <f t="shared" si="913"/>
        <v/>
      </c>
      <c r="Z4127" s="111" t="str">
        <f>IF(X4127="", "", X4127-SUM($Z$11:$Z4126))</f>
        <v/>
      </c>
      <c r="AA4127" s="111" t="str">
        <f>IF($Y4127="", "", $Y4127-SUM($AA$11:$AA4126))</f>
        <v/>
      </c>
      <c r="AB4127" s="111" t="str">
        <f t="shared" si="914"/>
        <v/>
      </c>
      <c r="AC4127" s="121" t="str">
        <f t="shared" si="910"/>
        <v/>
      </c>
      <c r="AD4127" s="122" t="str">
        <f t="shared" si="911"/>
        <v/>
      </c>
      <c r="AE4127" s="123" t="str">
        <f t="shared" si="915"/>
        <v/>
      </c>
      <c r="AG4127" s="150" t="str">
        <f t="shared" si="912"/>
        <v/>
      </c>
    </row>
    <row r="4128" spans="1:33" x14ac:dyDescent="0.25">
      <c r="A4128" s="56"/>
      <c r="B4128" s="70"/>
      <c r="C4128" s="76"/>
      <c r="D4128" s="73"/>
      <c r="E4128" s="79"/>
      <c r="F4128" s="56"/>
      <c r="G4128" s="13" t="str">
        <f t="shared" si="903"/>
        <v/>
      </c>
      <c r="H4128" s="56"/>
      <c r="K4128" s="128"/>
      <c r="L4128" s="128"/>
      <c r="M4128" s="128"/>
      <c r="N4128" s="84" t="str">
        <f t="shared" si="904"/>
        <v/>
      </c>
      <c r="O4128" s="128"/>
      <c r="P4128" s="84" t="str">
        <f t="shared" si="905"/>
        <v/>
      </c>
      <c r="Q4128" s="84" t="str">
        <f t="shared" si="902"/>
        <v/>
      </c>
      <c r="R4128" s="84" t="str">
        <f t="shared" si="906"/>
        <v/>
      </c>
      <c r="S4128" s="84" t="str">
        <f t="shared" si="907"/>
        <v/>
      </c>
      <c r="U4128" s="84" t="str">
        <f t="shared" si="908"/>
        <v/>
      </c>
      <c r="W4128" s="108" t="str">
        <f>IF($N4128="", "", SUM($D$11:$D4128))</f>
        <v/>
      </c>
      <c r="X4128" s="111" t="str">
        <f t="shared" si="909"/>
        <v/>
      </c>
      <c r="Y4128" s="114" t="str">
        <f t="shared" si="913"/>
        <v/>
      </c>
      <c r="Z4128" s="111" t="str">
        <f>IF(X4128="", "", X4128-SUM($Z$11:$Z4127))</f>
        <v/>
      </c>
      <c r="AA4128" s="111" t="str">
        <f>IF($Y4128="", "", $Y4128-SUM($AA$11:$AA4127))</f>
        <v/>
      </c>
      <c r="AB4128" s="111" t="str">
        <f t="shared" si="914"/>
        <v/>
      </c>
      <c r="AC4128" s="121" t="str">
        <f t="shared" si="910"/>
        <v/>
      </c>
      <c r="AD4128" s="122" t="str">
        <f t="shared" si="911"/>
        <v/>
      </c>
      <c r="AE4128" s="123" t="str">
        <f t="shared" si="915"/>
        <v/>
      </c>
      <c r="AG4128" s="150" t="str">
        <f t="shared" si="912"/>
        <v/>
      </c>
    </row>
    <row r="4129" spans="1:33" x14ac:dyDescent="0.25">
      <c r="A4129" s="56"/>
      <c r="B4129" s="70"/>
      <c r="C4129" s="76"/>
      <c r="D4129" s="73"/>
      <c r="E4129" s="79"/>
      <c r="F4129" s="56"/>
      <c r="G4129" s="13" t="str">
        <f t="shared" si="903"/>
        <v/>
      </c>
      <c r="H4129" s="56"/>
      <c r="K4129" s="128"/>
      <c r="L4129" s="128"/>
      <c r="M4129" s="128"/>
      <c r="N4129" s="84" t="str">
        <f t="shared" si="904"/>
        <v/>
      </c>
      <c r="O4129" s="128"/>
      <c r="P4129" s="84" t="str">
        <f t="shared" si="905"/>
        <v/>
      </c>
      <c r="Q4129" s="84" t="str">
        <f t="shared" si="902"/>
        <v/>
      </c>
      <c r="R4129" s="84" t="str">
        <f t="shared" si="906"/>
        <v/>
      </c>
      <c r="S4129" s="84" t="str">
        <f t="shared" si="907"/>
        <v/>
      </c>
      <c r="U4129" s="84" t="str">
        <f t="shared" si="908"/>
        <v/>
      </c>
      <c r="W4129" s="108" t="str">
        <f>IF($N4129="", "", SUM($D$11:$D4129))</f>
        <v/>
      </c>
      <c r="X4129" s="111" t="str">
        <f t="shared" si="909"/>
        <v/>
      </c>
      <c r="Y4129" s="114" t="str">
        <f t="shared" si="913"/>
        <v/>
      </c>
      <c r="Z4129" s="111" t="str">
        <f>IF(X4129="", "", X4129-SUM($Z$11:$Z4128))</f>
        <v/>
      </c>
      <c r="AA4129" s="111" t="str">
        <f>IF($Y4129="", "", $Y4129-SUM($AA$11:$AA4128))</f>
        <v/>
      </c>
      <c r="AB4129" s="111" t="str">
        <f t="shared" si="914"/>
        <v/>
      </c>
      <c r="AC4129" s="121" t="str">
        <f t="shared" si="910"/>
        <v/>
      </c>
      <c r="AD4129" s="122" t="str">
        <f t="shared" si="911"/>
        <v/>
      </c>
      <c r="AE4129" s="123" t="str">
        <f t="shared" si="915"/>
        <v/>
      </c>
      <c r="AG4129" s="150" t="str">
        <f t="shared" si="912"/>
        <v/>
      </c>
    </row>
    <row r="4130" spans="1:33" x14ac:dyDescent="0.25">
      <c r="A4130" s="56"/>
      <c r="B4130" s="70"/>
      <c r="C4130" s="76"/>
      <c r="D4130" s="73"/>
      <c r="E4130" s="79"/>
      <c r="F4130" s="56"/>
      <c r="G4130" s="13" t="str">
        <f t="shared" si="903"/>
        <v/>
      </c>
      <c r="H4130" s="56"/>
      <c r="K4130" s="128"/>
      <c r="L4130" s="128"/>
      <c r="M4130" s="128"/>
      <c r="N4130" s="84" t="str">
        <f t="shared" si="904"/>
        <v/>
      </c>
      <c r="O4130" s="128"/>
      <c r="P4130" s="84" t="str">
        <f t="shared" si="905"/>
        <v/>
      </c>
      <c r="Q4130" s="84" t="str">
        <f t="shared" si="902"/>
        <v/>
      </c>
      <c r="R4130" s="84" t="str">
        <f t="shared" si="906"/>
        <v/>
      </c>
      <c r="S4130" s="84" t="str">
        <f t="shared" si="907"/>
        <v/>
      </c>
      <c r="U4130" s="84" t="str">
        <f t="shared" si="908"/>
        <v/>
      </c>
      <c r="W4130" s="108" t="str">
        <f>IF($N4130="", "", SUM($D$11:$D4130))</f>
        <v/>
      </c>
      <c r="X4130" s="111" t="str">
        <f t="shared" si="909"/>
        <v/>
      </c>
      <c r="Y4130" s="114" t="str">
        <f t="shared" si="913"/>
        <v/>
      </c>
      <c r="Z4130" s="111" t="str">
        <f>IF(X4130="", "", X4130-SUM($Z$11:$Z4129))</f>
        <v/>
      </c>
      <c r="AA4130" s="111" t="str">
        <f>IF($Y4130="", "", $Y4130-SUM($AA$11:$AA4129))</f>
        <v/>
      </c>
      <c r="AB4130" s="111" t="str">
        <f t="shared" si="914"/>
        <v/>
      </c>
      <c r="AC4130" s="121" t="str">
        <f t="shared" si="910"/>
        <v/>
      </c>
      <c r="AD4130" s="122" t="str">
        <f t="shared" si="911"/>
        <v/>
      </c>
      <c r="AE4130" s="123" t="str">
        <f t="shared" si="915"/>
        <v/>
      </c>
      <c r="AG4130" s="150" t="str">
        <f t="shared" si="912"/>
        <v/>
      </c>
    </row>
    <row r="4131" spans="1:33" x14ac:dyDescent="0.25">
      <c r="A4131" s="56"/>
      <c r="B4131" s="70"/>
      <c r="C4131" s="76"/>
      <c r="D4131" s="73"/>
      <c r="E4131" s="79"/>
      <c r="F4131" s="56"/>
      <c r="G4131" s="13" t="str">
        <f t="shared" si="903"/>
        <v/>
      </c>
      <c r="H4131" s="56"/>
      <c r="K4131" s="128"/>
      <c r="L4131" s="128"/>
      <c r="M4131" s="128"/>
      <c r="N4131" s="84" t="str">
        <f t="shared" si="904"/>
        <v/>
      </c>
      <c r="O4131" s="128"/>
      <c r="P4131" s="84" t="str">
        <f t="shared" si="905"/>
        <v/>
      </c>
      <c r="Q4131" s="84" t="str">
        <f t="shared" si="902"/>
        <v/>
      </c>
      <c r="R4131" s="84" t="str">
        <f t="shared" si="906"/>
        <v/>
      </c>
      <c r="S4131" s="84" t="str">
        <f t="shared" si="907"/>
        <v/>
      </c>
      <c r="U4131" s="84" t="str">
        <f t="shared" si="908"/>
        <v/>
      </c>
      <c r="W4131" s="108" t="str">
        <f>IF($N4131="", "", SUM($D$11:$D4131))</f>
        <v/>
      </c>
      <c r="X4131" s="111" t="str">
        <f t="shared" si="909"/>
        <v/>
      </c>
      <c r="Y4131" s="114" t="str">
        <f t="shared" si="913"/>
        <v/>
      </c>
      <c r="Z4131" s="111" t="str">
        <f>IF(X4131="", "", X4131-SUM($Z$11:$Z4130))</f>
        <v/>
      </c>
      <c r="AA4131" s="111" t="str">
        <f>IF($Y4131="", "", $Y4131-SUM($AA$11:$AA4130))</f>
        <v/>
      </c>
      <c r="AB4131" s="111" t="str">
        <f t="shared" si="914"/>
        <v/>
      </c>
      <c r="AC4131" s="121" t="str">
        <f t="shared" si="910"/>
        <v/>
      </c>
      <c r="AD4131" s="122" t="str">
        <f t="shared" si="911"/>
        <v/>
      </c>
      <c r="AE4131" s="123" t="str">
        <f t="shared" si="915"/>
        <v/>
      </c>
      <c r="AG4131" s="150" t="str">
        <f t="shared" si="912"/>
        <v/>
      </c>
    </row>
    <row r="4132" spans="1:33" x14ac:dyDescent="0.25">
      <c r="A4132" s="56"/>
      <c r="B4132" s="70"/>
      <c r="C4132" s="76"/>
      <c r="D4132" s="73"/>
      <c r="E4132" s="79"/>
      <c r="F4132" s="56"/>
      <c r="G4132" s="13" t="str">
        <f t="shared" si="903"/>
        <v/>
      </c>
      <c r="H4132" s="56"/>
      <c r="K4132" s="128"/>
      <c r="L4132" s="128"/>
      <c r="M4132" s="128"/>
      <c r="N4132" s="84" t="str">
        <f t="shared" si="904"/>
        <v/>
      </c>
      <c r="O4132" s="128"/>
      <c r="P4132" s="84" t="str">
        <f t="shared" si="905"/>
        <v/>
      </c>
      <c r="Q4132" s="84" t="str">
        <f t="shared" si="902"/>
        <v/>
      </c>
      <c r="R4132" s="84" t="str">
        <f t="shared" si="906"/>
        <v/>
      </c>
      <c r="S4132" s="84" t="str">
        <f t="shared" si="907"/>
        <v/>
      </c>
      <c r="U4132" s="84" t="str">
        <f t="shared" si="908"/>
        <v/>
      </c>
      <c r="W4132" s="108" t="str">
        <f>IF($N4132="", "", SUM($D$11:$D4132))</f>
        <v/>
      </c>
      <c r="X4132" s="111" t="str">
        <f t="shared" si="909"/>
        <v/>
      </c>
      <c r="Y4132" s="114" t="str">
        <f t="shared" si="913"/>
        <v/>
      </c>
      <c r="Z4132" s="111" t="str">
        <f>IF(X4132="", "", X4132-SUM($Z$11:$Z4131))</f>
        <v/>
      </c>
      <c r="AA4132" s="111" t="str">
        <f>IF($Y4132="", "", $Y4132-SUM($AA$11:$AA4131))</f>
        <v/>
      </c>
      <c r="AB4132" s="111" t="str">
        <f t="shared" si="914"/>
        <v/>
      </c>
      <c r="AC4132" s="121" t="str">
        <f t="shared" si="910"/>
        <v/>
      </c>
      <c r="AD4132" s="122" t="str">
        <f t="shared" si="911"/>
        <v/>
      </c>
      <c r="AE4132" s="123" t="str">
        <f t="shared" si="915"/>
        <v/>
      </c>
      <c r="AG4132" s="150" t="str">
        <f t="shared" si="912"/>
        <v/>
      </c>
    </row>
    <row r="4133" spans="1:33" x14ac:dyDescent="0.25">
      <c r="A4133" s="56"/>
      <c r="B4133" s="70"/>
      <c r="C4133" s="76"/>
      <c r="D4133" s="73"/>
      <c r="E4133" s="79"/>
      <c r="F4133" s="56"/>
      <c r="G4133" s="13" t="str">
        <f t="shared" si="903"/>
        <v/>
      </c>
      <c r="H4133" s="56"/>
      <c r="K4133" s="128"/>
      <c r="L4133" s="128"/>
      <c r="M4133" s="128"/>
      <c r="N4133" s="84" t="str">
        <f t="shared" si="904"/>
        <v/>
      </c>
      <c r="O4133" s="128"/>
      <c r="P4133" s="84" t="str">
        <f t="shared" si="905"/>
        <v/>
      </c>
      <c r="Q4133" s="84" t="str">
        <f t="shared" si="902"/>
        <v/>
      </c>
      <c r="R4133" s="84" t="str">
        <f t="shared" si="906"/>
        <v/>
      </c>
      <c r="S4133" s="84" t="str">
        <f t="shared" si="907"/>
        <v/>
      </c>
      <c r="U4133" s="84" t="str">
        <f t="shared" si="908"/>
        <v/>
      </c>
      <c r="W4133" s="108" t="str">
        <f>IF($N4133="", "", SUM($D$11:$D4133))</f>
        <v/>
      </c>
      <c r="X4133" s="111" t="str">
        <f t="shared" si="909"/>
        <v/>
      </c>
      <c r="Y4133" s="114" t="str">
        <f t="shared" si="913"/>
        <v/>
      </c>
      <c r="Z4133" s="111" t="str">
        <f>IF(X4133="", "", X4133-SUM($Z$11:$Z4132))</f>
        <v/>
      </c>
      <c r="AA4133" s="111" t="str">
        <f>IF($Y4133="", "", $Y4133-SUM($AA$11:$AA4132))</f>
        <v/>
      </c>
      <c r="AB4133" s="111" t="str">
        <f t="shared" si="914"/>
        <v/>
      </c>
      <c r="AC4133" s="121" t="str">
        <f t="shared" si="910"/>
        <v/>
      </c>
      <c r="AD4133" s="122" t="str">
        <f t="shared" si="911"/>
        <v/>
      </c>
      <c r="AE4133" s="123" t="str">
        <f t="shared" si="915"/>
        <v/>
      </c>
      <c r="AG4133" s="150" t="str">
        <f t="shared" si="912"/>
        <v/>
      </c>
    </row>
    <row r="4134" spans="1:33" x14ac:dyDescent="0.25">
      <c r="A4134" s="56"/>
      <c r="B4134" s="70"/>
      <c r="C4134" s="76"/>
      <c r="D4134" s="73"/>
      <c r="E4134" s="79"/>
      <c r="F4134" s="56"/>
      <c r="G4134" s="13" t="str">
        <f t="shared" si="903"/>
        <v/>
      </c>
      <c r="H4134" s="56"/>
      <c r="K4134" s="128"/>
      <c r="L4134" s="128"/>
      <c r="M4134" s="128"/>
      <c r="N4134" s="84" t="str">
        <f t="shared" si="904"/>
        <v/>
      </c>
      <c r="O4134" s="128"/>
      <c r="P4134" s="84" t="str">
        <f t="shared" si="905"/>
        <v/>
      </c>
      <c r="Q4134" s="84" t="str">
        <f t="shared" si="902"/>
        <v/>
      </c>
      <c r="R4134" s="84" t="str">
        <f t="shared" si="906"/>
        <v/>
      </c>
      <c r="S4134" s="84" t="str">
        <f t="shared" si="907"/>
        <v/>
      </c>
      <c r="U4134" s="84" t="str">
        <f t="shared" si="908"/>
        <v/>
      </c>
      <c r="W4134" s="108" t="str">
        <f>IF($N4134="", "", SUM($D$11:$D4134))</f>
        <v/>
      </c>
      <c r="X4134" s="111" t="str">
        <f t="shared" si="909"/>
        <v/>
      </c>
      <c r="Y4134" s="114" t="str">
        <f t="shared" si="913"/>
        <v/>
      </c>
      <c r="Z4134" s="111" t="str">
        <f>IF(X4134="", "", X4134-SUM($Z$11:$Z4133))</f>
        <v/>
      </c>
      <c r="AA4134" s="111" t="str">
        <f>IF($Y4134="", "", $Y4134-SUM($AA$11:$AA4133))</f>
        <v/>
      </c>
      <c r="AB4134" s="111" t="str">
        <f t="shared" si="914"/>
        <v/>
      </c>
      <c r="AC4134" s="121" t="str">
        <f t="shared" si="910"/>
        <v/>
      </c>
      <c r="AD4134" s="122" t="str">
        <f t="shared" si="911"/>
        <v/>
      </c>
      <c r="AE4134" s="123" t="str">
        <f t="shared" si="915"/>
        <v/>
      </c>
      <c r="AG4134" s="150" t="str">
        <f t="shared" si="912"/>
        <v/>
      </c>
    </row>
    <row r="4135" spans="1:33" x14ac:dyDescent="0.25">
      <c r="A4135" s="56"/>
      <c r="B4135" s="70"/>
      <c r="C4135" s="76"/>
      <c r="D4135" s="73"/>
      <c r="E4135" s="79"/>
      <c r="F4135" s="56"/>
      <c r="G4135" s="13" t="str">
        <f t="shared" si="903"/>
        <v/>
      </c>
      <c r="H4135" s="56"/>
      <c r="K4135" s="128"/>
      <c r="L4135" s="128"/>
      <c r="M4135" s="128"/>
      <c r="N4135" s="84" t="str">
        <f t="shared" si="904"/>
        <v/>
      </c>
      <c r="O4135" s="128"/>
      <c r="P4135" s="84" t="str">
        <f t="shared" si="905"/>
        <v/>
      </c>
      <c r="Q4135" s="84" t="str">
        <f t="shared" si="902"/>
        <v/>
      </c>
      <c r="R4135" s="84" t="str">
        <f t="shared" si="906"/>
        <v/>
      </c>
      <c r="S4135" s="84" t="str">
        <f t="shared" si="907"/>
        <v/>
      </c>
      <c r="U4135" s="84" t="str">
        <f t="shared" si="908"/>
        <v/>
      </c>
      <c r="W4135" s="108" t="str">
        <f>IF($N4135="", "", SUM($D$11:$D4135))</f>
        <v/>
      </c>
      <c r="X4135" s="111" t="str">
        <f t="shared" si="909"/>
        <v/>
      </c>
      <c r="Y4135" s="114" t="str">
        <f t="shared" si="913"/>
        <v/>
      </c>
      <c r="Z4135" s="111" t="str">
        <f>IF(X4135="", "", X4135-SUM($Z$11:$Z4134))</f>
        <v/>
      </c>
      <c r="AA4135" s="111" t="str">
        <f>IF($Y4135="", "", $Y4135-SUM($AA$11:$AA4134))</f>
        <v/>
      </c>
      <c r="AB4135" s="111" t="str">
        <f t="shared" si="914"/>
        <v/>
      </c>
      <c r="AC4135" s="121" t="str">
        <f t="shared" si="910"/>
        <v/>
      </c>
      <c r="AD4135" s="122" t="str">
        <f t="shared" si="911"/>
        <v/>
      </c>
      <c r="AE4135" s="123" t="str">
        <f t="shared" si="915"/>
        <v/>
      </c>
      <c r="AG4135" s="150" t="str">
        <f t="shared" si="912"/>
        <v/>
      </c>
    </row>
    <row r="4136" spans="1:33" x14ac:dyDescent="0.25">
      <c r="A4136" s="56"/>
      <c r="B4136" s="70"/>
      <c r="C4136" s="76"/>
      <c r="D4136" s="73"/>
      <c r="E4136" s="79"/>
      <c r="F4136" s="56"/>
      <c r="G4136" s="13" t="str">
        <f t="shared" si="903"/>
        <v/>
      </c>
      <c r="H4136" s="56"/>
      <c r="K4136" s="128"/>
      <c r="L4136" s="128"/>
      <c r="M4136" s="128"/>
      <c r="N4136" s="84" t="str">
        <f t="shared" si="904"/>
        <v/>
      </c>
      <c r="O4136" s="128"/>
      <c r="P4136" s="84" t="str">
        <f t="shared" si="905"/>
        <v/>
      </c>
      <c r="Q4136" s="84" t="str">
        <f t="shared" si="902"/>
        <v/>
      </c>
      <c r="R4136" s="84" t="str">
        <f t="shared" si="906"/>
        <v/>
      </c>
      <c r="S4136" s="84" t="str">
        <f t="shared" si="907"/>
        <v/>
      </c>
      <c r="U4136" s="84" t="str">
        <f t="shared" si="908"/>
        <v/>
      </c>
      <c r="W4136" s="108" t="str">
        <f>IF($N4136="", "", SUM($D$11:$D4136))</f>
        <v/>
      </c>
      <c r="X4136" s="111" t="str">
        <f t="shared" si="909"/>
        <v/>
      </c>
      <c r="Y4136" s="114" t="str">
        <f t="shared" si="913"/>
        <v/>
      </c>
      <c r="Z4136" s="111" t="str">
        <f>IF(X4136="", "", X4136-SUM($Z$11:$Z4135))</f>
        <v/>
      </c>
      <c r="AA4136" s="111" t="str">
        <f>IF($Y4136="", "", $Y4136-SUM($AA$11:$AA4135))</f>
        <v/>
      </c>
      <c r="AB4136" s="111" t="str">
        <f t="shared" si="914"/>
        <v/>
      </c>
      <c r="AC4136" s="121" t="str">
        <f t="shared" si="910"/>
        <v/>
      </c>
      <c r="AD4136" s="122" t="str">
        <f t="shared" si="911"/>
        <v/>
      </c>
      <c r="AE4136" s="123" t="str">
        <f t="shared" si="915"/>
        <v/>
      </c>
      <c r="AG4136" s="150" t="str">
        <f t="shared" si="912"/>
        <v/>
      </c>
    </row>
    <row r="4137" spans="1:33" x14ac:dyDescent="0.25">
      <c r="A4137" s="56"/>
      <c r="B4137" s="70"/>
      <c r="C4137" s="76"/>
      <c r="D4137" s="73"/>
      <c r="E4137" s="79"/>
      <c r="F4137" s="56"/>
      <c r="G4137" s="13" t="str">
        <f t="shared" si="903"/>
        <v/>
      </c>
      <c r="H4137" s="56"/>
      <c r="K4137" s="128"/>
      <c r="L4137" s="128"/>
      <c r="M4137" s="128"/>
      <c r="N4137" s="84" t="str">
        <f t="shared" si="904"/>
        <v/>
      </c>
      <c r="O4137" s="128"/>
      <c r="P4137" s="84" t="str">
        <f t="shared" si="905"/>
        <v/>
      </c>
      <c r="Q4137" s="84" t="str">
        <f t="shared" si="902"/>
        <v/>
      </c>
      <c r="R4137" s="84" t="str">
        <f t="shared" si="906"/>
        <v/>
      </c>
      <c r="S4137" s="84" t="str">
        <f t="shared" si="907"/>
        <v/>
      </c>
      <c r="U4137" s="84" t="str">
        <f t="shared" si="908"/>
        <v/>
      </c>
      <c r="W4137" s="108" t="str">
        <f>IF($N4137="", "", SUM($D$11:$D4137))</f>
        <v/>
      </c>
      <c r="X4137" s="111" t="str">
        <f t="shared" si="909"/>
        <v/>
      </c>
      <c r="Y4137" s="114" t="str">
        <f t="shared" si="913"/>
        <v/>
      </c>
      <c r="Z4137" s="111" t="str">
        <f>IF(X4137="", "", X4137-SUM($Z$11:$Z4136))</f>
        <v/>
      </c>
      <c r="AA4137" s="111" t="str">
        <f>IF($Y4137="", "", $Y4137-SUM($AA$11:$AA4136))</f>
        <v/>
      </c>
      <c r="AB4137" s="111" t="str">
        <f t="shared" si="914"/>
        <v/>
      </c>
      <c r="AC4137" s="121" t="str">
        <f t="shared" si="910"/>
        <v/>
      </c>
      <c r="AD4137" s="122" t="str">
        <f t="shared" si="911"/>
        <v/>
      </c>
      <c r="AE4137" s="123" t="str">
        <f t="shared" si="915"/>
        <v/>
      </c>
      <c r="AG4137" s="150" t="str">
        <f t="shared" si="912"/>
        <v/>
      </c>
    </row>
    <row r="4138" spans="1:33" x14ac:dyDescent="0.25">
      <c r="A4138" s="56"/>
      <c r="B4138" s="70"/>
      <c r="C4138" s="76"/>
      <c r="D4138" s="73"/>
      <c r="E4138" s="79"/>
      <c r="F4138" s="56"/>
      <c r="G4138" s="13" t="str">
        <f t="shared" si="903"/>
        <v/>
      </c>
      <c r="H4138" s="56"/>
      <c r="K4138" s="128"/>
      <c r="L4138" s="128"/>
      <c r="M4138" s="128"/>
      <c r="N4138" s="84" t="str">
        <f t="shared" si="904"/>
        <v/>
      </c>
      <c r="O4138" s="128"/>
      <c r="P4138" s="84" t="str">
        <f t="shared" si="905"/>
        <v/>
      </c>
      <c r="Q4138" s="84" t="str">
        <f t="shared" si="902"/>
        <v/>
      </c>
      <c r="R4138" s="84" t="str">
        <f t="shared" si="906"/>
        <v/>
      </c>
      <c r="S4138" s="84" t="str">
        <f t="shared" si="907"/>
        <v/>
      </c>
      <c r="U4138" s="84" t="str">
        <f t="shared" si="908"/>
        <v/>
      </c>
      <c r="W4138" s="108" t="str">
        <f>IF($N4138="", "", SUM($D$11:$D4138))</f>
        <v/>
      </c>
      <c r="X4138" s="111" t="str">
        <f t="shared" si="909"/>
        <v/>
      </c>
      <c r="Y4138" s="114" t="str">
        <f t="shared" si="913"/>
        <v/>
      </c>
      <c r="Z4138" s="111" t="str">
        <f>IF(X4138="", "", X4138-SUM($Z$11:$Z4137))</f>
        <v/>
      </c>
      <c r="AA4138" s="111" t="str">
        <f>IF($Y4138="", "", $Y4138-SUM($AA$11:$AA4137))</f>
        <v/>
      </c>
      <c r="AB4138" s="111" t="str">
        <f t="shared" si="914"/>
        <v/>
      </c>
      <c r="AC4138" s="121" t="str">
        <f t="shared" si="910"/>
        <v/>
      </c>
      <c r="AD4138" s="122" t="str">
        <f t="shared" si="911"/>
        <v/>
      </c>
      <c r="AE4138" s="123" t="str">
        <f t="shared" si="915"/>
        <v/>
      </c>
      <c r="AG4138" s="150" t="str">
        <f t="shared" si="912"/>
        <v/>
      </c>
    </row>
    <row r="4139" spans="1:33" x14ac:dyDescent="0.25">
      <c r="A4139" s="56"/>
      <c r="B4139" s="70"/>
      <c r="C4139" s="76"/>
      <c r="D4139" s="73"/>
      <c r="E4139" s="79"/>
      <c r="F4139" s="56"/>
      <c r="G4139" s="13" t="str">
        <f t="shared" si="903"/>
        <v/>
      </c>
      <c r="H4139" s="56"/>
      <c r="K4139" s="128"/>
      <c r="L4139" s="128"/>
      <c r="M4139" s="128"/>
      <c r="N4139" s="84" t="str">
        <f t="shared" si="904"/>
        <v/>
      </c>
      <c r="O4139" s="128"/>
      <c r="P4139" s="84" t="str">
        <f t="shared" si="905"/>
        <v/>
      </c>
      <c r="Q4139" s="84" t="str">
        <f t="shared" si="902"/>
        <v/>
      </c>
      <c r="R4139" s="84" t="str">
        <f t="shared" si="906"/>
        <v/>
      </c>
      <c r="S4139" s="84" t="str">
        <f t="shared" si="907"/>
        <v/>
      </c>
      <c r="U4139" s="84" t="str">
        <f t="shared" si="908"/>
        <v/>
      </c>
      <c r="W4139" s="108" t="str">
        <f>IF($N4139="", "", SUM($D$11:$D4139))</f>
        <v/>
      </c>
      <c r="X4139" s="111" t="str">
        <f t="shared" si="909"/>
        <v/>
      </c>
      <c r="Y4139" s="114" t="str">
        <f t="shared" si="913"/>
        <v/>
      </c>
      <c r="Z4139" s="111" t="str">
        <f>IF(X4139="", "", X4139-SUM($Z$11:$Z4138))</f>
        <v/>
      </c>
      <c r="AA4139" s="111" t="str">
        <f>IF($Y4139="", "", $Y4139-SUM($AA$11:$AA4138))</f>
        <v/>
      </c>
      <c r="AB4139" s="111" t="str">
        <f t="shared" si="914"/>
        <v/>
      </c>
      <c r="AC4139" s="121" t="str">
        <f t="shared" si="910"/>
        <v/>
      </c>
      <c r="AD4139" s="122" t="str">
        <f t="shared" si="911"/>
        <v/>
      </c>
      <c r="AE4139" s="123" t="str">
        <f t="shared" si="915"/>
        <v/>
      </c>
      <c r="AG4139" s="150" t="str">
        <f t="shared" si="912"/>
        <v/>
      </c>
    </row>
    <row r="4140" spans="1:33" x14ac:dyDescent="0.25">
      <c r="A4140" s="56"/>
      <c r="B4140" s="70"/>
      <c r="C4140" s="76"/>
      <c r="D4140" s="73"/>
      <c r="E4140" s="79"/>
      <c r="F4140" s="56"/>
      <c r="G4140" s="13" t="str">
        <f t="shared" si="903"/>
        <v/>
      </c>
      <c r="H4140" s="56"/>
      <c r="K4140" s="128"/>
      <c r="L4140" s="128"/>
      <c r="M4140" s="128"/>
      <c r="N4140" s="84" t="str">
        <f t="shared" si="904"/>
        <v/>
      </c>
      <c r="O4140" s="128"/>
      <c r="P4140" s="84" t="str">
        <f t="shared" si="905"/>
        <v/>
      </c>
      <c r="Q4140" s="84" t="str">
        <f t="shared" si="902"/>
        <v/>
      </c>
      <c r="R4140" s="84" t="str">
        <f t="shared" si="906"/>
        <v/>
      </c>
      <c r="S4140" s="84" t="str">
        <f t="shared" si="907"/>
        <v/>
      </c>
      <c r="U4140" s="84" t="str">
        <f t="shared" si="908"/>
        <v/>
      </c>
      <c r="W4140" s="108" t="str">
        <f>IF($N4140="", "", SUM($D$11:$D4140))</f>
        <v/>
      </c>
      <c r="X4140" s="111" t="str">
        <f t="shared" si="909"/>
        <v/>
      </c>
      <c r="Y4140" s="114" t="str">
        <f t="shared" si="913"/>
        <v/>
      </c>
      <c r="Z4140" s="111" t="str">
        <f>IF(X4140="", "", X4140-SUM($Z$11:$Z4139))</f>
        <v/>
      </c>
      <c r="AA4140" s="111" t="str">
        <f>IF($Y4140="", "", $Y4140-SUM($AA$11:$AA4139))</f>
        <v/>
      </c>
      <c r="AB4140" s="111" t="str">
        <f t="shared" si="914"/>
        <v/>
      </c>
      <c r="AC4140" s="121" t="str">
        <f t="shared" si="910"/>
        <v/>
      </c>
      <c r="AD4140" s="122" t="str">
        <f t="shared" si="911"/>
        <v/>
      </c>
      <c r="AE4140" s="123" t="str">
        <f t="shared" si="915"/>
        <v/>
      </c>
      <c r="AG4140" s="150" t="str">
        <f t="shared" si="912"/>
        <v/>
      </c>
    </row>
    <row r="4141" spans="1:33" x14ac:dyDescent="0.25">
      <c r="A4141" s="56"/>
      <c r="B4141" s="70"/>
      <c r="C4141" s="76"/>
      <c r="D4141" s="73"/>
      <c r="E4141" s="79"/>
      <c r="F4141" s="56"/>
      <c r="G4141" s="13" t="str">
        <f t="shared" si="903"/>
        <v/>
      </c>
      <c r="H4141" s="56"/>
      <c r="K4141" s="128"/>
      <c r="L4141" s="128"/>
      <c r="M4141" s="128"/>
      <c r="N4141" s="84" t="str">
        <f t="shared" si="904"/>
        <v/>
      </c>
      <c r="O4141" s="128"/>
      <c r="P4141" s="84" t="str">
        <f t="shared" si="905"/>
        <v/>
      </c>
      <c r="Q4141" s="84" t="str">
        <f t="shared" si="902"/>
        <v/>
      </c>
      <c r="R4141" s="84" t="str">
        <f t="shared" si="906"/>
        <v/>
      </c>
      <c r="S4141" s="84" t="str">
        <f t="shared" si="907"/>
        <v/>
      </c>
      <c r="U4141" s="84" t="str">
        <f t="shared" si="908"/>
        <v/>
      </c>
      <c r="W4141" s="108" t="str">
        <f>IF($N4141="", "", SUM($D$11:$D4141))</f>
        <v/>
      </c>
      <c r="X4141" s="111" t="str">
        <f t="shared" si="909"/>
        <v/>
      </c>
      <c r="Y4141" s="114" t="str">
        <f t="shared" si="913"/>
        <v/>
      </c>
      <c r="Z4141" s="111" t="str">
        <f>IF(X4141="", "", X4141-SUM($Z$11:$Z4140))</f>
        <v/>
      </c>
      <c r="AA4141" s="111" t="str">
        <f>IF($Y4141="", "", $Y4141-SUM($AA$11:$AA4140))</f>
        <v/>
      </c>
      <c r="AB4141" s="111" t="str">
        <f t="shared" si="914"/>
        <v/>
      </c>
      <c r="AC4141" s="121" t="str">
        <f t="shared" si="910"/>
        <v/>
      </c>
      <c r="AD4141" s="122" t="str">
        <f t="shared" si="911"/>
        <v/>
      </c>
      <c r="AE4141" s="123" t="str">
        <f t="shared" si="915"/>
        <v/>
      </c>
      <c r="AG4141" s="150" t="str">
        <f t="shared" si="912"/>
        <v/>
      </c>
    </row>
    <row r="4142" spans="1:33" x14ac:dyDescent="0.25">
      <c r="A4142" s="56"/>
      <c r="B4142" s="70"/>
      <c r="C4142" s="76"/>
      <c r="D4142" s="73"/>
      <c r="E4142" s="79"/>
      <c r="F4142" s="56"/>
      <c r="G4142" s="13" t="str">
        <f t="shared" si="903"/>
        <v/>
      </c>
      <c r="H4142" s="56"/>
      <c r="K4142" s="128"/>
      <c r="L4142" s="128"/>
      <c r="M4142" s="128"/>
      <c r="N4142" s="84" t="str">
        <f t="shared" si="904"/>
        <v/>
      </c>
      <c r="O4142" s="128"/>
      <c r="P4142" s="84" t="str">
        <f t="shared" si="905"/>
        <v/>
      </c>
      <c r="Q4142" s="84" t="str">
        <f t="shared" si="902"/>
        <v/>
      </c>
      <c r="R4142" s="84" t="str">
        <f t="shared" si="906"/>
        <v/>
      </c>
      <c r="S4142" s="84" t="str">
        <f t="shared" si="907"/>
        <v/>
      </c>
      <c r="U4142" s="84" t="str">
        <f t="shared" si="908"/>
        <v/>
      </c>
      <c r="W4142" s="108" t="str">
        <f>IF($N4142="", "", SUM($D$11:$D4142))</f>
        <v/>
      </c>
      <c r="X4142" s="111" t="str">
        <f t="shared" si="909"/>
        <v/>
      </c>
      <c r="Y4142" s="114" t="str">
        <f t="shared" si="913"/>
        <v/>
      </c>
      <c r="Z4142" s="111" t="str">
        <f>IF(X4142="", "", X4142-SUM($Z$11:$Z4141))</f>
        <v/>
      </c>
      <c r="AA4142" s="111" t="str">
        <f>IF($Y4142="", "", $Y4142-SUM($AA$11:$AA4141))</f>
        <v/>
      </c>
      <c r="AB4142" s="111" t="str">
        <f t="shared" si="914"/>
        <v/>
      </c>
      <c r="AC4142" s="121" t="str">
        <f t="shared" si="910"/>
        <v/>
      </c>
      <c r="AD4142" s="122" t="str">
        <f t="shared" si="911"/>
        <v/>
      </c>
      <c r="AE4142" s="123" t="str">
        <f t="shared" si="915"/>
        <v/>
      </c>
      <c r="AG4142" s="150" t="str">
        <f t="shared" si="912"/>
        <v/>
      </c>
    </row>
    <row r="4143" spans="1:33" x14ac:dyDescent="0.25">
      <c r="A4143" s="56"/>
      <c r="B4143" s="70"/>
      <c r="C4143" s="76"/>
      <c r="D4143" s="73"/>
      <c r="E4143" s="79"/>
      <c r="F4143" s="56"/>
      <c r="G4143" s="13" t="str">
        <f t="shared" si="903"/>
        <v/>
      </c>
      <c r="H4143" s="56"/>
      <c r="K4143" s="128"/>
      <c r="L4143" s="128"/>
      <c r="M4143" s="128"/>
      <c r="N4143" s="84" t="str">
        <f t="shared" si="904"/>
        <v/>
      </c>
      <c r="O4143" s="128"/>
      <c r="P4143" s="84" t="str">
        <f t="shared" si="905"/>
        <v/>
      </c>
      <c r="Q4143" s="84" t="str">
        <f t="shared" si="902"/>
        <v/>
      </c>
      <c r="R4143" s="84" t="str">
        <f t="shared" si="906"/>
        <v/>
      </c>
      <c r="S4143" s="84" t="str">
        <f t="shared" si="907"/>
        <v/>
      </c>
      <c r="U4143" s="84" t="str">
        <f t="shared" si="908"/>
        <v/>
      </c>
      <c r="W4143" s="108" t="str">
        <f>IF($N4143="", "", SUM($D$11:$D4143))</f>
        <v/>
      </c>
      <c r="X4143" s="111" t="str">
        <f t="shared" si="909"/>
        <v/>
      </c>
      <c r="Y4143" s="114" t="str">
        <f t="shared" si="913"/>
        <v/>
      </c>
      <c r="Z4143" s="111" t="str">
        <f>IF(X4143="", "", X4143-SUM($Z$11:$Z4142))</f>
        <v/>
      </c>
      <c r="AA4143" s="111" t="str">
        <f>IF($Y4143="", "", $Y4143-SUM($AA$11:$AA4142))</f>
        <v/>
      </c>
      <c r="AB4143" s="111" t="str">
        <f t="shared" si="914"/>
        <v/>
      </c>
      <c r="AC4143" s="121" t="str">
        <f t="shared" si="910"/>
        <v/>
      </c>
      <c r="AD4143" s="122" t="str">
        <f t="shared" si="911"/>
        <v/>
      </c>
      <c r="AE4143" s="123" t="str">
        <f t="shared" si="915"/>
        <v/>
      </c>
      <c r="AG4143" s="150" t="str">
        <f t="shared" si="912"/>
        <v/>
      </c>
    </row>
    <row r="4144" spans="1:33" x14ac:dyDescent="0.25">
      <c r="A4144" s="56"/>
      <c r="B4144" s="70"/>
      <c r="C4144" s="76"/>
      <c r="D4144" s="73"/>
      <c r="E4144" s="79"/>
      <c r="F4144" s="56"/>
      <c r="G4144" s="13" t="str">
        <f t="shared" si="903"/>
        <v/>
      </c>
      <c r="H4144" s="56"/>
      <c r="K4144" s="128"/>
      <c r="L4144" s="128"/>
      <c r="M4144" s="128"/>
      <c r="N4144" s="84" t="str">
        <f t="shared" si="904"/>
        <v/>
      </c>
      <c r="O4144" s="128"/>
      <c r="P4144" s="84" t="str">
        <f t="shared" si="905"/>
        <v/>
      </c>
      <c r="Q4144" s="84" t="str">
        <f t="shared" si="902"/>
        <v/>
      </c>
      <c r="R4144" s="84" t="str">
        <f t="shared" si="906"/>
        <v/>
      </c>
      <c r="S4144" s="84" t="str">
        <f t="shared" si="907"/>
        <v/>
      </c>
      <c r="U4144" s="84" t="str">
        <f t="shared" si="908"/>
        <v/>
      </c>
      <c r="W4144" s="108" t="str">
        <f>IF($N4144="", "", SUM($D$11:$D4144))</f>
        <v/>
      </c>
      <c r="X4144" s="111" t="str">
        <f t="shared" si="909"/>
        <v/>
      </c>
      <c r="Y4144" s="114" t="str">
        <f t="shared" si="913"/>
        <v/>
      </c>
      <c r="Z4144" s="111" t="str">
        <f>IF(X4144="", "", X4144-SUM($Z$11:$Z4143))</f>
        <v/>
      </c>
      <c r="AA4144" s="111" t="str">
        <f>IF($Y4144="", "", $Y4144-SUM($AA$11:$AA4143))</f>
        <v/>
      </c>
      <c r="AB4144" s="111" t="str">
        <f t="shared" si="914"/>
        <v/>
      </c>
      <c r="AC4144" s="121" t="str">
        <f t="shared" si="910"/>
        <v/>
      </c>
      <c r="AD4144" s="122" t="str">
        <f t="shared" si="911"/>
        <v/>
      </c>
      <c r="AE4144" s="123" t="str">
        <f t="shared" si="915"/>
        <v/>
      </c>
      <c r="AG4144" s="150" t="str">
        <f t="shared" si="912"/>
        <v/>
      </c>
    </row>
    <row r="4145" spans="1:33" x14ac:dyDescent="0.25">
      <c r="A4145" s="56"/>
      <c r="B4145" s="70"/>
      <c r="C4145" s="76"/>
      <c r="D4145" s="73"/>
      <c r="E4145" s="79"/>
      <c r="F4145" s="56"/>
      <c r="G4145" s="13" t="str">
        <f t="shared" si="903"/>
        <v/>
      </c>
      <c r="H4145" s="56"/>
      <c r="K4145" s="128"/>
      <c r="L4145" s="128"/>
      <c r="M4145" s="128"/>
      <c r="N4145" s="84" t="str">
        <f t="shared" si="904"/>
        <v/>
      </c>
      <c r="O4145" s="128"/>
      <c r="P4145" s="84" t="str">
        <f t="shared" si="905"/>
        <v/>
      </c>
      <c r="Q4145" s="84" t="str">
        <f t="shared" si="902"/>
        <v/>
      </c>
      <c r="R4145" s="84" t="str">
        <f t="shared" si="906"/>
        <v/>
      </c>
      <c r="S4145" s="84" t="str">
        <f t="shared" si="907"/>
        <v/>
      </c>
      <c r="U4145" s="84" t="str">
        <f t="shared" si="908"/>
        <v/>
      </c>
      <c r="W4145" s="108" t="str">
        <f>IF($N4145="", "", SUM($D$11:$D4145))</f>
        <v/>
      </c>
      <c r="X4145" s="111" t="str">
        <f t="shared" si="909"/>
        <v/>
      </c>
      <c r="Y4145" s="114" t="str">
        <f t="shared" si="913"/>
        <v/>
      </c>
      <c r="Z4145" s="111" t="str">
        <f>IF(X4145="", "", X4145-SUM($Z$11:$Z4144))</f>
        <v/>
      </c>
      <c r="AA4145" s="111" t="str">
        <f>IF($Y4145="", "", $Y4145-SUM($AA$11:$AA4144))</f>
        <v/>
      </c>
      <c r="AB4145" s="111" t="str">
        <f t="shared" si="914"/>
        <v/>
      </c>
      <c r="AC4145" s="121" t="str">
        <f t="shared" si="910"/>
        <v/>
      </c>
      <c r="AD4145" s="122" t="str">
        <f t="shared" si="911"/>
        <v/>
      </c>
      <c r="AE4145" s="123" t="str">
        <f t="shared" si="915"/>
        <v/>
      </c>
      <c r="AG4145" s="150" t="str">
        <f t="shared" si="912"/>
        <v/>
      </c>
    </row>
    <row r="4146" spans="1:33" x14ac:dyDescent="0.25">
      <c r="A4146" s="56"/>
      <c r="B4146" s="70"/>
      <c r="C4146" s="76"/>
      <c r="D4146" s="73"/>
      <c r="E4146" s="79"/>
      <c r="F4146" s="56"/>
      <c r="G4146" s="13" t="str">
        <f t="shared" si="903"/>
        <v/>
      </c>
      <c r="H4146" s="56"/>
      <c r="K4146" s="128"/>
      <c r="L4146" s="128"/>
      <c r="M4146" s="128"/>
      <c r="N4146" s="84" t="str">
        <f t="shared" si="904"/>
        <v/>
      </c>
      <c r="O4146" s="128"/>
      <c r="P4146" s="84" t="str">
        <f t="shared" si="905"/>
        <v/>
      </c>
      <c r="Q4146" s="84" t="str">
        <f t="shared" si="902"/>
        <v/>
      </c>
      <c r="R4146" s="84" t="str">
        <f t="shared" si="906"/>
        <v/>
      </c>
      <c r="S4146" s="84" t="str">
        <f t="shared" si="907"/>
        <v/>
      </c>
      <c r="U4146" s="84" t="str">
        <f t="shared" si="908"/>
        <v/>
      </c>
      <c r="W4146" s="108" t="str">
        <f>IF($N4146="", "", SUM($D$11:$D4146))</f>
        <v/>
      </c>
      <c r="X4146" s="111" t="str">
        <f t="shared" si="909"/>
        <v/>
      </c>
      <c r="Y4146" s="114" t="str">
        <f t="shared" si="913"/>
        <v/>
      </c>
      <c r="Z4146" s="111" t="str">
        <f>IF(X4146="", "", X4146-SUM($Z$11:$Z4145))</f>
        <v/>
      </c>
      <c r="AA4146" s="111" t="str">
        <f>IF($Y4146="", "", $Y4146-SUM($AA$11:$AA4145))</f>
        <v/>
      </c>
      <c r="AB4146" s="111" t="str">
        <f t="shared" si="914"/>
        <v/>
      </c>
      <c r="AC4146" s="121" t="str">
        <f t="shared" si="910"/>
        <v/>
      </c>
      <c r="AD4146" s="122" t="str">
        <f t="shared" si="911"/>
        <v/>
      </c>
      <c r="AE4146" s="123" t="str">
        <f t="shared" si="915"/>
        <v/>
      </c>
      <c r="AG4146" s="150" t="str">
        <f t="shared" si="912"/>
        <v/>
      </c>
    </row>
    <row r="4147" spans="1:33" x14ac:dyDescent="0.25">
      <c r="A4147" s="56"/>
      <c r="B4147" s="70"/>
      <c r="C4147" s="76"/>
      <c r="D4147" s="73"/>
      <c r="E4147" s="79"/>
      <c r="F4147" s="56"/>
      <c r="G4147" s="13" t="str">
        <f t="shared" si="903"/>
        <v/>
      </c>
      <c r="H4147" s="56"/>
      <c r="K4147" s="128"/>
      <c r="L4147" s="128"/>
      <c r="M4147" s="128"/>
      <c r="N4147" s="84" t="str">
        <f t="shared" si="904"/>
        <v/>
      </c>
      <c r="O4147" s="128"/>
      <c r="P4147" s="84" t="str">
        <f t="shared" si="905"/>
        <v/>
      </c>
      <c r="Q4147" s="84" t="str">
        <f t="shared" si="902"/>
        <v/>
      </c>
      <c r="R4147" s="84" t="str">
        <f t="shared" si="906"/>
        <v/>
      </c>
      <c r="S4147" s="84" t="str">
        <f t="shared" si="907"/>
        <v/>
      </c>
      <c r="U4147" s="84" t="str">
        <f t="shared" si="908"/>
        <v/>
      </c>
      <c r="W4147" s="108" t="str">
        <f>IF($N4147="", "", SUM($D$11:$D4147))</f>
        <v/>
      </c>
      <c r="X4147" s="111" t="str">
        <f t="shared" si="909"/>
        <v/>
      </c>
      <c r="Y4147" s="114" t="str">
        <f t="shared" si="913"/>
        <v/>
      </c>
      <c r="Z4147" s="111" t="str">
        <f>IF(X4147="", "", X4147-SUM($Z$11:$Z4146))</f>
        <v/>
      </c>
      <c r="AA4147" s="111" t="str">
        <f>IF($Y4147="", "", $Y4147-SUM($AA$11:$AA4146))</f>
        <v/>
      </c>
      <c r="AB4147" s="111" t="str">
        <f t="shared" si="914"/>
        <v/>
      </c>
      <c r="AC4147" s="121" t="str">
        <f t="shared" si="910"/>
        <v/>
      </c>
      <c r="AD4147" s="122" t="str">
        <f t="shared" si="911"/>
        <v/>
      </c>
      <c r="AE4147" s="123" t="str">
        <f t="shared" si="915"/>
        <v/>
      </c>
      <c r="AG4147" s="150" t="str">
        <f t="shared" si="912"/>
        <v/>
      </c>
    </row>
    <row r="4148" spans="1:33" x14ac:dyDescent="0.25">
      <c r="A4148" s="56"/>
      <c r="B4148" s="70"/>
      <c r="C4148" s="76"/>
      <c r="D4148" s="73"/>
      <c r="E4148" s="79"/>
      <c r="F4148" s="56"/>
      <c r="G4148" s="13" t="str">
        <f t="shared" si="903"/>
        <v/>
      </c>
      <c r="H4148" s="56"/>
      <c r="K4148" s="128"/>
      <c r="L4148" s="128"/>
      <c r="M4148" s="128"/>
      <c r="N4148" s="84" t="str">
        <f t="shared" si="904"/>
        <v/>
      </c>
      <c r="O4148" s="128"/>
      <c r="P4148" s="84" t="str">
        <f t="shared" si="905"/>
        <v/>
      </c>
      <c r="Q4148" s="84" t="str">
        <f t="shared" si="902"/>
        <v/>
      </c>
      <c r="R4148" s="84" t="str">
        <f t="shared" si="906"/>
        <v/>
      </c>
      <c r="S4148" s="84" t="str">
        <f t="shared" si="907"/>
        <v/>
      </c>
      <c r="U4148" s="84" t="str">
        <f t="shared" si="908"/>
        <v/>
      </c>
      <c r="W4148" s="108" t="str">
        <f>IF($N4148="", "", SUM($D$11:$D4148))</f>
        <v/>
      </c>
      <c r="X4148" s="111" t="str">
        <f t="shared" si="909"/>
        <v/>
      </c>
      <c r="Y4148" s="114" t="str">
        <f t="shared" si="913"/>
        <v/>
      </c>
      <c r="Z4148" s="111" t="str">
        <f>IF(X4148="", "", X4148-SUM($Z$11:$Z4147))</f>
        <v/>
      </c>
      <c r="AA4148" s="111" t="str">
        <f>IF($Y4148="", "", $Y4148-SUM($AA$11:$AA4147))</f>
        <v/>
      </c>
      <c r="AB4148" s="111" t="str">
        <f t="shared" si="914"/>
        <v/>
      </c>
      <c r="AC4148" s="121" t="str">
        <f t="shared" si="910"/>
        <v/>
      </c>
      <c r="AD4148" s="122" t="str">
        <f t="shared" si="911"/>
        <v/>
      </c>
      <c r="AE4148" s="123" t="str">
        <f t="shared" si="915"/>
        <v/>
      </c>
      <c r="AG4148" s="150" t="str">
        <f t="shared" si="912"/>
        <v/>
      </c>
    </row>
    <row r="4149" spans="1:33" x14ac:dyDescent="0.25">
      <c r="A4149" s="56"/>
      <c r="B4149" s="70"/>
      <c r="C4149" s="76"/>
      <c r="D4149" s="73"/>
      <c r="E4149" s="79"/>
      <c r="F4149" s="56"/>
      <c r="G4149" s="13" t="str">
        <f t="shared" si="903"/>
        <v/>
      </c>
      <c r="H4149" s="56"/>
      <c r="K4149" s="128"/>
      <c r="L4149" s="128"/>
      <c r="M4149" s="128"/>
      <c r="N4149" s="84" t="str">
        <f t="shared" si="904"/>
        <v/>
      </c>
      <c r="O4149" s="128"/>
      <c r="P4149" s="84" t="str">
        <f t="shared" si="905"/>
        <v/>
      </c>
      <c r="Q4149" s="84" t="str">
        <f t="shared" si="902"/>
        <v/>
      </c>
      <c r="R4149" s="84" t="str">
        <f t="shared" si="906"/>
        <v/>
      </c>
      <c r="S4149" s="84" t="str">
        <f t="shared" si="907"/>
        <v/>
      </c>
      <c r="U4149" s="84" t="str">
        <f t="shared" si="908"/>
        <v/>
      </c>
      <c r="W4149" s="108" t="str">
        <f>IF($N4149="", "", SUM($D$11:$D4149))</f>
        <v/>
      </c>
      <c r="X4149" s="111" t="str">
        <f t="shared" si="909"/>
        <v/>
      </c>
      <c r="Y4149" s="114" t="str">
        <f t="shared" si="913"/>
        <v/>
      </c>
      <c r="Z4149" s="111" t="str">
        <f>IF(X4149="", "", X4149-SUM($Z$11:$Z4148))</f>
        <v/>
      </c>
      <c r="AA4149" s="111" t="str">
        <f>IF($Y4149="", "", $Y4149-SUM($AA$11:$AA4148))</f>
        <v/>
      </c>
      <c r="AB4149" s="111" t="str">
        <f t="shared" si="914"/>
        <v/>
      </c>
      <c r="AC4149" s="121" t="str">
        <f t="shared" si="910"/>
        <v/>
      </c>
      <c r="AD4149" s="122" t="str">
        <f t="shared" si="911"/>
        <v/>
      </c>
      <c r="AE4149" s="123" t="str">
        <f t="shared" si="915"/>
        <v/>
      </c>
      <c r="AG4149" s="150" t="str">
        <f t="shared" si="912"/>
        <v/>
      </c>
    </row>
    <row r="4150" spans="1:33" x14ac:dyDescent="0.25">
      <c r="A4150" s="56"/>
      <c r="B4150" s="70"/>
      <c r="C4150" s="76"/>
      <c r="D4150" s="73"/>
      <c r="E4150" s="79"/>
      <c r="F4150" s="56"/>
      <c r="G4150" s="13" t="str">
        <f t="shared" si="903"/>
        <v/>
      </c>
      <c r="H4150" s="56"/>
      <c r="K4150" s="128"/>
      <c r="L4150" s="128"/>
      <c r="M4150" s="128"/>
      <c r="N4150" s="84" t="str">
        <f t="shared" si="904"/>
        <v/>
      </c>
      <c r="O4150" s="128"/>
      <c r="P4150" s="84" t="str">
        <f t="shared" si="905"/>
        <v/>
      </c>
      <c r="Q4150" s="84" t="str">
        <f t="shared" si="902"/>
        <v/>
      </c>
      <c r="R4150" s="84" t="str">
        <f t="shared" si="906"/>
        <v/>
      </c>
      <c r="S4150" s="84" t="str">
        <f t="shared" si="907"/>
        <v/>
      </c>
      <c r="U4150" s="84" t="str">
        <f t="shared" si="908"/>
        <v/>
      </c>
      <c r="W4150" s="108" t="str">
        <f>IF($N4150="", "", SUM($D$11:$D4150))</f>
        <v/>
      </c>
      <c r="X4150" s="111" t="str">
        <f t="shared" si="909"/>
        <v/>
      </c>
      <c r="Y4150" s="114" t="str">
        <f t="shared" si="913"/>
        <v/>
      </c>
      <c r="Z4150" s="111" t="str">
        <f>IF(X4150="", "", X4150-SUM($Z$11:$Z4149))</f>
        <v/>
      </c>
      <c r="AA4150" s="111" t="str">
        <f>IF($Y4150="", "", $Y4150-SUM($AA$11:$AA4149))</f>
        <v/>
      </c>
      <c r="AB4150" s="111" t="str">
        <f t="shared" si="914"/>
        <v/>
      </c>
      <c r="AC4150" s="121" t="str">
        <f t="shared" si="910"/>
        <v/>
      </c>
      <c r="AD4150" s="122" t="str">
        <f t="shared" si="911"/>
        <v/>
      </c>
      <c r="AE4150" s="123" t="str">
        <f t="shared" si="915"/>
        <v/>
      </c>
      <c r="AG4150" s="150" t="str">
        <f t="shared" si="912"/>
        <v/>
      </c>
    </row>
    <row r="4151" spans="1:33" x14ac:dyDescent="0.25">
      <c r="A4151" s="56"/>
      <c r="B4151" s="70"/>
      <c r="C4151" s="76"/>
      <c r="D4151" s="73"/>
      <c r="E4151" s="79"/>
      <c r="F4151" s="56"/>
      <c r="G4151" s="13" t="str">
        <f t="shared" si="903"/>
        <v/>
      </c>
      <c r="H4151" s="56"/>
      <c r="K4151" s="128"/>
      <c r="L4151" s="128"/>
      <c r="M4151" s="128"/>
      <c r="N4151" s="84" t="str">
        <f t="shared" si="904"/>
        <v/>
      </c>
      <c r="O4151" s="128"/>
      <c r="P4151" s="84" t="str">
        <f t="shared" si="905"/>
        <v/>
      </c>
      <c r="Q4151" s="84" t="str">
        <f t="shared" si="902"/>
        <v/>
      </c>
      <c r="R4151" s="84" t="str">
        <f t="shared" si="906"/>
        <v/>
      </c>
      <c r="S4151" s="84" t="str">
        <f t="shared" si="907"/>
        <v/>
      </c>
      <c r="U4151" s="84" t="str">
        <f t="shared" si="908"/>
        <v/>
      </c>
      <c r="W4151" s="108" t="str">
        <f>IF($N4151="", "", SUM($D$11:$D4151))</f>
        <v/>
      </c>
      <c r="X4151" s="111" t="str">
        <f t="shared" si="909"/>
        <v/>
      </c>
      <c r="Y4151" s="114" t="str">
        <f t="shared" si="913"/>
        <v/>
      </c>
      <c r="Z4151" s="111" t="str">
        <f>IF(X4151="", "", X4151-SUM($Z$11:$Z4150))</f>
        <v/>
      </c>
      <c r="AA4151" s="111" t="str">
        <f>IF($Y4151="", "", $Y4151-SUM($AA$11:$AA4150))</f>
        <v/>
      </c>
      <c r="AB4151" s="111" t="str">
        <f t="shared" si="914"/>
        <v/>
      </c>
      <c r="AC4151" s="121" t="str">
        <f t="shared" si="910"/>
        <v/>
      </c>
      <c r="AD4151" s="122" t="str">
        <f t="shared" si="911"/>
        <v/>
      </c>
      <c r="AE4151" s="123" t="str">
        <f t="shared" si="915"/>
        <v/>
      </c>
      <c r="AG4151" s="150" t="str">
        <f t="shared" si="912"/>
        <v/>
      </c>
    </row>
    <row r="4152" spans="1:33" x14ac:dyDescent="0.25">
      <c r="A4152" s="56"/>
      <c r="B4152" s="70"/>
      <c r="C4152" s="76"/>
      <c r="D4152" s="73"/>
      <c r="E4152" s="79"/>
      <c r="F4152" s="56"/>
      <c r="G4152" s="13" t="str">
        <f t="shared" si="903"/>
        <v/>
      </c>
      <c r="H4152" s="56"/>
      <c r="K4152" s="128"/>
      <c r="L4152" s="128"/>
      <c r="M4152" s="128"/>
      <c r="N4152" s="84" t="str">
        <f t="shared" si="904"/>
        <v/>
      </c>
      <c r="O4152" s="128"/>
      <c r="P4152" s="84" t="str">
        <f t="shared" si="905"/>
        <v/>
      </c>
      <c r="Q4152" s="84" t="str">
        <f t="shared" si="902"/>
        <v/>
      </c>
      <c r="R4152" s="84" t="str">
        <f t="shared" si="906"/>
        <v/>
      </c>
      <c r="S4152" s="84" t="str">
        <f t="shared" si="907"/>
        <v/>
      </c>
      <c r="U4152" s="84" t="str">
        <f t="shared" si="908"/>
        <v/>
      </c>
      <c r="W4152" s="108" t="str">
        <f>IF($N4152="", "", SUM($D$11:$D4152))</f>
        <v/>
      </c>
      <c r="X4152" s="111" t="str">
        <f t="shared" si="909"/>
        <v/>
      </c>
      <c r="Y4152" s="114" t="str">
        <f t="shared" si="913"/>
        <v/>
      </c>
      <c r="Z4152" s="111" t="str">
        <f>IF(X4152="", "", X4152-SUM($Z$11:$Z4151))</f>
        <v/>
      </c>
      <c r="AA4152" s="111" t="str">
        <f>IF($Y4152="", "", $Y4152-SUM($AA$11:$AA4151))</f>
        <v/>
      </c>
      <c r="AB4152" s="111" t="str">
        <f t="shared" si="914"/>
        <v/>
      </c>
      <c r="AC4152" s="121" t="str">
        <f t="shared" si="910"/>
        <v/>
      </c>
      <c r="AD4152" s="122" t="str">
        <f t="shared" si="911"/>
        <v/>
      </c>
      <c r="AE4152" s="123" t="str">
        <f t="shared" si="915"/>
        <v/>
      </c>
      <c r="AG4152" s="150" t="str">
        <f t="shared" si="912"/>
        <v/>
      </c>
    </row>
    <row r="4153" spans="1:33" x14ac:dyDescent="0.25">
      <c r="A4153" s="56"/>
      <c r="B4153" s="70"/>
      <c r="C4153" s="76"/>
      <c r="D4153" s="73"/>
      <c r="E4153" s="79"/>
      <c r="F4153" s="56"/>
      <c r="G4153" s="13" t="str">
        <f t="shared" si="903"/>
        <v/>
      </c>
      <c r="H4153" s="56"/>
      <c r="K4153" s="128"/>
      <c r="L4153" s="128"/>
      <c r="M4153" s="128"/>
      <c r="N4153" s="84" t="str">
        <f t="shared" si="904"/>
        <v/>
      </c>
      <c r="O4153" s="128"/>
      <c r="P4153" s="84" t="str">
        <f t="shared" si="905"/>
        <v/>
      </c>
      <c r="Q4153" s="84" t="str">
        <f t="shared" si="902"/>
        <v/>
      </c>
      <c r="R4153" s="84" t="str">
        <f t="shared" si="906"/>
        <v/>
      </c>
      <c r="S4153" s="84" t="str">
        <f t="shared" si="907"/>
        <v/>
      </c>
      <c r="U4153" s="84" t="str">
        <f t="shared" si="908"/>
        <v/>
      </c>
      <c r="W4153" s="108" t="str">
        <f>IF($N4153="", "", SUM($D$11:$D4153))</f>
        <v/>
      </c>
      <c r="X4153" s="111" t="str">
        <f t="shared" si="909"/>
        <v/>
      </c>
      <c r="Y4153" s="114" t="str">
        <f t="shared" si="913"/>
        <v/>
      </c>
      <c r="Z4153" s="111" t="str">
        <f>IF(X4153="", "", X4153-SUM($Z$11:$Z4152))</f>
        <v/>
      </c>
      <c r="AA4153" s="111" t="str">
        <f>IF($Y4153="", "", $Y4153-SUM($AA$11:$AA4152))</f>
        <v/>
      </c>
      <c r="AB4153" s="111" t="str">
        <f t="shared" si="914"/>
        <v/>
      </c>
      <c r="AC4153" s="121" t="str">
        <f t="shared" si="910"/>
        <v/>
      </c>
      <c r="AD4153" s="122" t="str">
        <f t="shared" si="911"/>
        <v/>
      </c>
      <c r="AE4153" s="123" t="str">
        <f t="shared" si="915"/>
        <v/>
      </c>
      <c r="AG4153" s="150" t="str">
        <f t="shared" si="912"/>
        <v/>
      </c>
    </row>
    <row r="4154" spans="1:33" x14ac:dyDescent="0.25">
      <c r="A4154" s="56"/>
      <c r="B4154" s="70"/>
      <c r="C4154" s="76"/>
      <c r="D4154" s="73"/>
      <c r="E4154" s="79"/>
      <c r="F4154" s="56"/>
      <c r="G4154" s="13" t="str">
        <f t="shared" si="903"/>
        <v/>
      </c>
      <c r="H4154" s="56"/>
      <c r="K4154" s="128"/>
      <c r="L4154" s="128"/>
      <c r="M4154" s="128"/>
      <c r="N4154" s="84" t="str">
        <f t="shared" si="904"/>
        <v/>
      </c>
      <c r="O4154" s="128"/>
      <c r="P4154" s="84" t="str">
        <f t="shared" si="905"/>
        <v/>
      </c>
      <c r="Q4154" s="84" t="str">
        <f t="shared" si="902"/>
        <v/>
      </c>
      <c r="R4154" s="84" t="str">
        <f t="shared" si="906"/>
        <v/>
      </c>
      <c r="S4154" s="84" t="str">
        <f t="shared" si="907"/>
        <v/>
      </c>
      <c r="U4154" s="84" t="str">
        <f t="shared" si="908"/>
        <v/>
      </c>
      <c r="W4154" s="108" t="str">
        <f>IF($N4154="", "", SUM($D$11:$D4154))</f>
        <v/>
      </c>
      <c r="X4154" s="111" t="str">
        <f t="shared" si="909"/>
        <v/>
      </c>
      <c r="Y4154" s="114" t="str">
        <f t="shared" si="913"/>
        <v/>
      </c>
      <c r="Z4154" s="111" t="str">
        <f>IF(X4154="", "", X4154-SUM($Z$11:$Z4153))</f>
        <v/>
      </c>
      <c r="AA4154" s="111" t="str">
        <f>IF($Y4154="", "", $Y4154-SUM($AA$11:$AA4153))</f>
        <v/>
      </c>
      <c r="AB4154" s="111" t="str">
        <f t="shared" si="914"/>
        <v/>
      </c>
      <c r="AC4154" s="121" t="str">
        <f t="shared" si="910"/>
        <v/>
      </c>
      <c r="AD4154" s="122" t="str">
        <f t="shared" si="911"/>
        <v/>
      </c>
      <c r="AE4154" s="123" t="str">
        <f t="shared" si="915"/>
        <v/>
      </c>
      <c r="AG4154" s="150" t="str">
        <f t="shared" si="912"/>
        <v/>
      </c>
    </row>
    <row r="4155" spans="1:33" x14ac:dyDescent="0.25">
      <c r="A4155" s="56"/>
      <c r="B4155" s="70"/>
      <c r="C4155" s="76"/>
      <c r="D4155" s="73"/>
      <c r="E4155" s="79"/>
      <c r="F4155" s="56"/>
      <c r="G4155" s="13" t="str">
        <f t="shared" si="903"/>
        <v/>
      </c>
      <c r="H4155" s="56"/>
      <c r="K4155" s="128"/>
      <c r="L4155" s="128"/>
      <c r="M4155" s="128"/>
      <c r="N4155" s="84" t="str">
        <f t="shared" si="904"/>
        <v/>
      </c>
      <c r="O4155" s="128"/>
      <c r="P4155" s="84" t="str">
        <f t="shared" si="905"/>
        <v/>
      </c>
      <c r="Q4155" s="84" t="str">
        <f t="shared" si="902"/>
        <v/>
      </c>
      <c r="R4155" s="84" t="str">
        <f t="shared" si="906"/>
        <v/>
      </c>
      <c r="S4155" s="84" t="str">
        <f t="shared" si="907"/>
        <v/>
      </c>
      <c r="U4155" s="84" t="str">
        <f t="shared" si="908"/>
        <v/>
      </c>
      <c r="W4155" s="108" t="str">
        <f>IF($N4155="", "", SUM($D$11:$D4155))</f>
        <v/>
      </c>
      <c r="X4155" s="111" t="str">
        <f t="shared" si="909"/>
        <v/>
      </c>
      <c r="Y4155" s="114" t="str">
        <f t="shared" si="913"/>
        <v/>
      </c>
      <c r="Z4155" s="111" t="str">
        <f>IF(X4155="", "", X4155-SUM($Z$11:$Z4154))</f>
        <v/>
      </c>
      <c r="AA4155" s="111" t="str">
        <f>IF($Y4155="", "", $Y4155-SUM($AA$11:$AA4154))</f>
        <v/>
      </c>
      <c r="AB4155" s="111" t="str">
        <f t="shared" si="914"/>
        <v/>
      </c>
      <c r="AC4155" s="121" t="str">
        <f t="shared" si="910"/>
        <v/>
      </c>
      <c r="AD4155" s="122" t="str">
        <f t="shared" si="911"/>
        <v/>
      </c>
      <c r="AE4155" s="123" t="str">
        <f t="shared" si="915"/>
        <v/>
      </c>
      <c r="AG4155" s="150" t="str">
        <f t="shared" si="912"/>
        <v/>
      </c>
    </row>
    <row r="4156" spans="1:33" x14ac:dyDescent="0.25">
      <c r="A4156" s="56"/>
      <c r="B4156" s="70"/>
      <c r="C4156" s="76"/>
      <c r="D4156" s="73"/>
      <c r="E4156" s="79"/>
      <c r="F4156" s="56"/>
      <c r="G4156" s="13" t="str">
        <f t="shared" si="903"/>
        <v/>
      </c>
      <c r="H4156" s="56"/>
      <c r="K4156" s="128"/>
      <c r="L4156" s="128"/>
      <c r="M4156" s="128"/>
      <c r="N4156" s="84" t="str">
        <f t="shared" si="904"/>
        <v/>
      </c>
      <c r="O4156" s="128"/>
      <c r="P4156" s="84" t="str">
        <f t="shared" si="905"/>
        <v/>
      </c>
      <c r="Q4156" s="84" t="str">
        <f t="shared" si="902"/>
        <v/>
      </c>
      <c r="R4156" s="84" t="str">
        <f t="shared" si="906"/>
        <v/>
      </c>
      <c r="S4156" s="84" t="str">
        <f t="shared" si="907"/>
        <v/>
      </c>
      <c r="U4156" s="84" t="str">
        <f t="shared" si="908"/>
        <v/>
      </c>
      <c r="W4156" s="108" t="str">
        <f>IF($N4156="", "", SUM($D$11:$D4156))</f>
        <v/>
      </c>
      <c r="X4156" s="111" t="str">
        <f t="shared" si="909"/>
        <v/>
      </c>
      <c r="Y4156" s="114" t="str">
        <f t="shared" si="913"/>
        <v/>
      </c>
      <c r="Z4156" s="111" t="str">
        <f>IF(X4156="", "", X4156-SUM($Z$11:$Z4155))</f>
        <v/>
      </c>
      <c r="AA4156" s="111" t="str">
        <f>IF($Y4156="", "", $Y4156-SUM($AA$11:$AA4155))</f>
        <v/>
      </c>
      <c r="AB4156" s="111" t="str">
        <f t="shared" si="914"/>
        <v/>
      </c>
      <c r="AC4156" s="121" t="str">
        <f t="shared" si="910"/>
        <v/>
      </c>
      <c r="AD4156" s="122" t="str">
        <f t="shared" si="911"/>
        <v/>
      </c>
      <c r="AE4156" s="123" t="str">
        <f t="shared" si="915"/>
        <v/>
      </c>
      <c r="AG4156" s="150" t="str">
        <f t="shared" si="912"/>
        <v/>
      </c>
    </row>
    <row r="4157" spans="1:33" x14ac:dyDescent="0.25">
      <c r="A4157" s="56"/>
      <c r="B4157" s="70"/>
      <c r="C4157" s="76"/>
      <c r="D4157" s="73"/>
      <c r="E4157" s="79"/>
      <c r="F4157" s="56"/>
      <c r="G4157" s="13" t="str">
        <f t="shared" si="903"/>
        <v/>
      </c>
      <c r="H4157" s="56"/>
      <c r="K4157" s="128"/>
      <c r="L4157" s="128"/>
      <c r="M4157" s="128"/>
      <c r="N4157" s="84" t="str">
        <f t="shared" si="904"/>
        <v/>
      </c>
      <c r="O4157" s="128"/>
      <c r="P4157" s="84" t="str">
        <f t="shared" si="905"/>
        <v/>
      </c>
      <c r="Q4157" s="84" t="str">
        <f t="shared" si="902"/>
        <v/>
      </c>
      <c r="R4157" s="84" t="str">
        <f t="shared" si="906"/>
        <v/>
      </c>
      <c r="S4157" s="84" t="str">
        <f t="shared" si="907"/>
        <v/>
      </c>
      <c r="U4157" s="84" t="str">
        <f t="shared" si="908"/>
        <v/>
      </c>
      <c r="W4157" s="108" t="str">
        <f>IF($N4157="", "", SUM($D$11:$D4157))</f>
        <v/>
      </c>
      <c r="X4157" s="111" t="str">
        <f t="shared" si="909"/>
        <v/>
      </c>
      <c r="Y4157" s="114" t="str">
        <f t="shared" si="913"/>
        <v/>
      </c>
      <c r="Z4157" s="111" t="str">
        <f>IF(X4157="", "", X4157-SUM($Z$11:$Z4156))</f>
        <v/>
      </c>
      <c r="AA4157" s="111" t="str">
        <f>IF($Y4157="", "", $Y4157-SUM($AA$11:$AA4156))</f>
        <v/>
      </c>
      <c r="AB4157" s="111" t="str">
        <f t="shared" si="914"/>
        <v/>
      </c>
      <c r="AC4157" s="121" t="str">
        <f t="shared" si="910"/>
        <v/>
      </c>
      <c r="AD4157" s="122" t="str">
        <f t="shared" si="911"/>
        <v/>
      </c>
      <c r="AE4157" s="123" t="str">
        <f t="shared" si="915"/>
        <v/>
      </c>
      <c r="AG4157" s="150" t="str">
        <f t="shared" si="912"/>
        <v/>
      </c>
    </row>
    <row r="4158" spans="1:33" x14ac:dyDescent="0.25">
      <c r="A4158" s="56"/>
      <c r="B4158" s="70"/>
      <c r="C4158" s="76"/>
      <c r="D4158" s="73"/>
      <c r="E4158" s="79"/>
      <c r="F4158" s="56"/>
      <c r="G4158" s="13" t="str">
        <f t="shared" si="903"/>
        <v/>
      </c>
      <c r="H4158" s="56"/>
      <c r="K4158" s="128"/>
      <c r="L4158" s="128"/>
      <c r="M4158" s="128"/>
      <c r="N4158" s="84" t="str">
        <f t="shared" si="904"/>
        <v/>
      </c>
      <c r="O4158" s="128"/>
      <c r="P4158" s="84" t="str">
        <f t="shared" si="905"/>
        <v/>
      </c>
      <c r="Q4158" s="84" t="str">
        <f t="shared" si="902"/>
        <v/>
      </c>
      <c r="R4158" s="84" t="str">
        <f t="shared" si="906"/>
        <v/>
      </c>
      <c r="S4158" s="84" t="str">
        <f t="shared" si="907"/>
        <v/>
      </c>
      <c r="U4158" s="84" t="str">
        <f t="shared" si="908"/>
        <v/>
      </c>
      <c r="W4158" s="108" t="str">
        <f>IF($N4158="", "", SUM($D$11:$D4158))</f>
        <v/>
      </c>
      <c r="X4158" s="111" t="str">
        <f t="shared" si="909"/>
        <v/>
      </c>
      <c r="Y4158" s="114" t="str">
        <f t="shared" si="913"/>
        <v/>
      </c>
      <c r="Z4158" s="111" t="str">
        <f>IF(X4158="", "", X4158-SUM($Z$11:$Z4157))</f>
        <v/>
      </c>
      <c r="AA4158" s="111" t="str">
        <f>IF($Y4158="", "", $Y4158-SUM($AA$11:$AA4157))</f>
        <v/>
      </c>
      <c r="AB4158" s="111" t="str">
        <f t="shared" si="914"/>
        <v/>
      </c>
      <c r="AC4158" s="121" t="str">
        <f t="shared" si="910"/>
        <v/>
      </c>
      <c r="AD4158" s="122" t="str">
        <f t="shared" si="911"/>
        <v/>
      </c>
      <c r="AE4158" s="123" t="str">
        <f t="shared" si="915"/>
        <v/>
      </c>
      <c r="AG4158" s="150" t="str">
        <f t="shared" si="912"/>
        <v/>
      </c>
    </row>
    <row r="4159" spans="1:33" x14ac:dyDescent="0.25">
      <c r="A4159" s="56"/>
      <c r="B4159" s="70"/>
      <c r="C4159" s="76"/>
      <c r="D4159" s="73"/>
      <c r="E4159" s="79"/>
      <c r="F4159" s="56"/>
      <c r="G4159" s="13" t="str">
        <f t="shared" si="903"/>
        <v/>
      </c>
      <c r="H4159" s="56"/>
      <c r="K4159" s="128"/>
      <c r="L4159" s="128"/>
      <c r="M4159" s="128"/>
      <c r="N4159" s="84" t="str">
        <f t="shared" si="904"/>
        <v/>
      </c>
      <c r="O4159" s="128"/>
      <c r="P4159" s="84" t="str">
        <f t="shared" si="905"/>
        <v/>
      </c>
      <c r="Q4159" s="84" t="str">
        <f t="shared" si="902"/>
        <v/>
      </c>
      <c r="R4159" s="84" t="str">
        <f t="shared" si="906"/>
        <v/>
      </c>
      <c r="S4159" s="84" t="str">
        <f t="shared" si="907"/>
        <v/>
      </c>
      <c r="U4159" s="84" t="str">
        <f t="shared" si="908"/>
        <v/>
      </c>
      <c r="W4159" s="108" t="str">
        <f>IF($N4159="", "", SUM($D$11:$D4159))</f>
        <v/>
      </c>
      <c r="X4159" s="111" t="str">
        <f t="shared" si="909"/>
        <v/>
      </c>
      <c r="Y4159" s="114" t="str">
        <f t="shared" si="913"/>
        <v/>
      </c>
      <c r="Z4159" s="111" t="str">
        <f>IF(X4159="", "", X4159-SUM($Z$11:$Z4158))</f>
        <v/>
      </c>
      <c r="AA4159" s="111" t="str">
        <f>IF($Y4159="", "", $Y4159-SUM($AA$11:$AA4158))</f>
        <v/>
      </c>
      <c r="AB4159" s="111" t="str">
        <f t="shared" si="914"/>
        <v/>
      </c>
      <c r="AC4159" s="121" t="str">
        <f t="shared" si="910"/>
        <v/>
      </c>
      <c r="AD4159" s="122" t="str">
        <f t="shared" si="911"/>
        <v/>
      </c>
      <c r="AE4159" s="123" t="str">
        <f t="shared" si="915"/>
        <v/>
      </c>
      <c r="AG4159" s="150" t="str">
        <f t="shared" si="912"/>
        <v/>
      </c>
    </row>
    <row r="4160" spans="1:33" x14ac:dyDescent="0.25">
      <c r="A4160" s="56"/>
      <c r="B4160" s="70"/>
      <c r="C4160" s="76"/>
      <c r="D4160" s="73"/>
      <c r="E4160" s="79"/>
      <c r="F4160" s="56"/>
      <c r="G4160" s="13" t="str">
        <f t="shared" si="903"/>
        <v/>
      </c>
      <c r="H4160" s="56"/>
      <c r="K4160" s="128"/>
      <c r="L4160" s="128"/>
      <c r="M4160" s="128"/>
      <c r="N4160" s="84" t="str">
        <f t="shared" si="904"/>
        <v/>
      </c>
      <c r="O4160" s="128"/>
      <c r="P4160" s="84" t="str">
        <f t="shared" si="905"/>
        <v/>
      </c>
      <c r="Q4160" s="84" t="str">
        <f t="shared" si="902"/>
        <v/>
      </c>
      <c r="R4160" s="84" t="str">
        <f t="shared" si="906"/>
        <v/>
      </c>
      <c r="S4160" s="84" t="str">
        <f t="shared" si="907"/>
        <v/>
      </c>
      <c r="U4160" s="84" t="str">
        <f t="shared" si="908"/>
        <v/>
      </c>
      <c r="W4160" s="108" t="str">
        <f>IF($N4160="", "", SUM($D$11:$D4160))</f>
        <v/>
      </c>
      <c r="X4160" s="111" t="str">
        <f t="shared" si="909"/>
        <v/>
      </c>
      <c r="Y4160" s="114" t="str">
        <f t="shared" si="913"/>
        <v/>
      </c>
      <c r="Z4160" s="111" t="str">
        <f>IF(X4160="", "", X4160-SUM($Z$11:$Z4159))</f>
        <v/>
      </c>
      <c r="AA4160" s="111" t="str">
        <f>IF($Y4160="", "", $Y4160-SUM($AA$11:$AA4159))</f>
        <v/>
      </c>
      <c r="AB4160" s="111" t="str">
        <f t="shared" si="914"/>
        <v/>
      </c>
      <c r="AC4160" s="121" t="str">
        <f t="shared" si="910"/>
        <v/>
      </c>
      <c r="AD4160" s="122" t="str">
        <f t="shared" si="911"/>
        <v/>
      </c>
      <c r="AE4160" s="123" t="str">
        <f t="shared" si="915"/>
        <v/>
      </c>
      <c r="AG4160" s="150" t="str">
        <f t="shared" si="912"/>
        <v/>
      </c>
    </row>
    <row r="4161" spans="1:33" x14ac:dyDescent="0.25">
      <c r="A4161" s="56"/>
      <c r="B4161" s="70"/>
      <c r="C4161" s="76"/>
      <c r="D4161" s="73"/>
      <c r="E4161" s="79"/>
      <c r="F4161" s="56"/>
      <c r="G4161" s="13" t="str">
        <f t="shared" si="903"/>
        <v/>
      </c>
      <c r="H4161" s="56"/>
      <c r="K4161" s="128"/>
      <c r="L4161" s="128"/>
      <c r="M4161" s="128"/>
      <c r="N4161" s="84" t="str">
        <f t="shared" si="904"/>
        <v/>
      </c>
      <c r="O4161" s="128"/>
      <c r="P4161" s="84" t="str">
        <f t="shared" si="905"/>
        <v/>
      </c>
      <c r="Q4161" s="84" t="str">
        <f t="shared" si="902"/>
        <v/>
      </c>
      <c r="R4161" s="84" t="str">
        <f t="shared" si="906"/>
        <v/>
      </c>
      <c r="S4161" s="84" t="str">
        <f t="shared" si="907"/>
        <v/>
      </c>
      <c r="U4161" s="84" t="str">
        <f t="shared" si="908"/>
        <v/>
      </c>
      <c r="W4161" s="108" t="str">
        <f>IF($N4161="", "", SUM($D$11:$D4161))</f>
        <v/>
      </c>
      <c r="X4161" s="111" t="str">
        <f t="shared" si="909"/>
        <v/>
      </c>
      <c r="Y4161" s="114" t="str">
        <f t="shared" si="913"/>
        <v/>
      </c>
      <c r="Z4161" s="111" t="str">
        <f>IF(X4161="", "", X4161-SUM($Z$11:$Z4160))</f>
        <v/>
      </c>
      <c r="AA4161" s="111" t="str">
        <f>IF($Y4161="", "", $Y4161-SUM($AA$11:$AA4160))</f>
        <v/>
      </c>
      <c r="AB4161" s="111" t="str">
        <f t="shared" si="914"/>
        <v/>
      </c>
      <c r="AC4161" s="121" t="str">
        <f t="shared" si="910"/>
        <v/>
      </c>
      <c r="AD4161" s="122" t="str">
        <f t="shared" si="911"/>
        <v/>
      </c>
      <c r="AE4161" s="123" t="str">
        <f t="shared" si="915"/>
        <v/>
      </c>
      <c r="AG4161" s="150" t="str">
        <f t="shared" si="912"/>
        <v/>
      </c>
    </row>
    <row r="4162" spans="1:33" x14ac:dyDescent="0.25">
      <c r="A4162" s="56"/>
      <c r="B4162" s="70"/>
      <c r="C4162" s="76"/>
      <c r="D4162" s="73"/>
      <c r="E4162" s="79"/>
      <c r="F4162" s="56"/>
      <c r="G4162" s="13" t="str">
        <f t="shared" si="903"/>
        <v/>
      </c>
      <c r="H4162" s="56"/>
      <c r="K4162" s="128"/>
      <c r="L4162" s="128"/>
      <c r="M4162" s="128"/>
      <c r="N4162" s="84" t="str">
        <f t="shared" si="904"/>
        <v/>
      </c>
      <c r="O4162" s="128"/>
      <c r="P4162" s="84" t="str">
        <f t="shared" si="905"/>
        <v/>
      </c>
      <c r="Q4162" s="84" t="str">
        <f t="shared" si="902"/>
        <v/>
      </c>
      <c r="R4162" s="84" t="str">
        <f t="shared" si="906"/>
        <v/>
      </c>
      <c r="S4162" s="84" t="str">
        <f t="shared" si="907"/>
        <v/>
      </c>
      <c r="U4162" s="84" t="str">
        <f t="shared" si="908"/>
        <v/>
      </c>
      <c r="W4162" s="108" t="str">
        <f>IF($N4162="", "", SUM($D$11:$D4162))</f>
        <v/>
      </c>
      <c r="X4162" s="111" t="str">
        <f t="shared" si="909"/>
        <v/>
      </c>
      <c r="Y4162" s="114" t="str">
        <f t="shared" si="913"/>
        <v/>
      </c>
      <c r="Z4162" s="111" t="str">
        <f>IF(X4162="", "", X4162-SUM($Z$11:$Z4161))</f>
        <v/>
      </c>
      <c r="AA4162" s="111" t="str">
        <f>IF($Y4162="", "", $Y4162-SUM($AA$11:$AA4161))</f>
        <v/>
      </c>
      <c r="AB4162" s="111" t="str">
        <f t="shared" si="914"/>
        <v/>
      </c>
      <c r="AC4162" s="121" t="str">
        <f t="shared" si="910"/>
        <v/>
      </c>
      <c r="AD4162" s="122" t="str">
        <f t="shared" si="911"/>
        <v/>
      </c>
      <c r="AE4162" s="123" t="str">
        <f t="shared" si="915"/>
        <v/>
      </c>
      <c r="AG4162" s="150" t="str">
        <f t="shared" si="912"/>
        <v/>
      </c>
    </row>
    <row r="4163" spans="1:33" x14ac:dyDescent="0.25">
      <c r="A4163" s="56"/>
      <c r="B4163" s="70"/>
      <c r="C4163" s="76"/>
      <c r="D4163" s="73"/>
      <c r="E4163" s="79"/>
      <c r="F4163" s="56"/>
      <c r="G4163" s="13" t="str">
        <f t="shared" si="903"/>
        <v/>
      </c>
      <c r="H4163" s="56"/>
      <c r="K4163" s="128"/>
      <c r="L4163" s="128"/>
      <c r="M4163" s="128"/>
      <c r="N4163" s="84" t="str">
        <f t="shared" si="904"/>
        <v/>
      </c>
      <c r="O4163" s="128"/>
      <c r="P4163" s="84" t="str">
        <f t="shared" si="905"/>
        <v/>
      </c>
      <c r="Q4163" s="84" t="str">
        <f t="shared" si="902"/>
        <v/>
      </c>
      <c r="R4163" s="84" t="str">
        <f t="shared" si="906"/>
        <v/>
      </c>
      <c r="S4163" s="84" t="str">
        <f t="shared" si="907"/>
        <v/>
      </c>
      <c r="U4163" s="84" t="str">
        <f t="shared" si="908"/>
        <v/>
      </c>
      <c r="W4163" s="108" t="str">
        <f>IF($N4163="", "", SUM($D$11:$D4163))</f>
        <v/>
      </c>
      <c r="X4163" s="111" t="str">
        <f t="shared" si="909"/>
        <v/>
      </c>
      <c r="Y4163" s="114" t="str">
        <f t="shared" si="913"/>
        <v/>
      </c>
      <c r="Z4163" s="111" t="str">
        <f>IF(X4163="", "", X4163-SUM($Z$11:$Z4162))</f>
        <v/>
      </c>
      <c r="AA4163" s="111" t="str">
        <f>IF($Y4163="", "", $Y4163-SUM($AA$11:$AA4162))</f>
        <v/>
      </c>
      <c r="AB4163" s="111" t="str">
        <f t="shared" si="914"/>
        <v/>
      </c>
      <c r="AC4163" s="121" t="str">
        <f t="shared" si="910"/>
        <v/>
      </c>
      <c r="AD4163" s="122" t="str">
        <f t="shared" si="911"/>
        <v/>
      </c>
      <c r="AE4163" s="123" t="str">
        <f t="shared" si="915"/>
        <v/>
      </c>
      <c r="AG4163" s="150" t="str">
        <f t="shared" si="912"/>
        <v/>
      </c>
    </row>
    <row r="4164" spans="1:33" x14ac:dyDescent="0.25">
      <c r="A4164" s="56"/>
      <c r="B4164" s="70"/>
      <c r="C4164" s="76"/>
      <c r="D4164" s="73"/>
      <c r="E4164" s="79"/>
      <c r="F4164" s="56"/>
      <c r="G4164" s="13" t="str">
        <f t="shared" si="903"/>
        <v/>
      </c>
      <c r="H4164" s="56"/>
      <c r="K4164" s="128"/>
      <c r="L4164" s="128"/>
      <c r="M4164" s="128"/>
      <c r="N4164" s="84" t="str">
        <f t="shared" si="904"/>
        <v/>
      </c>
      <c r="O4164" s="128"/>
      <c r="P4164" s="84" t="str">
        <f t="shared" si="905"/>
        <v/>
      </c>
      <c r="Q4164" s="84" t="str">
        <f t="shared" si="902"/>
        <v/>
      </c>
      <c r="R4164" s="84" t="str">
        <f t="shared" si="906"/>
        <v/>
      </c>
      <c r="S4164" s="84" t="str">
        <f t="shared" si="907"/>
        <v/>
      </c>
      <c r="U4164" s="84" t="str">
        <f t="shared" si="908"/>
        <v/>
      </c>
      <c r="W4164" s="108" t="str">
        <f>IF($N4164="", "", SUM($D$11:$D4164))</f>
        <v/>
      </c>
      <c r="X4164" s="111" t="str">
        <f t="shared" si="909"/>
        <v/>
      </c>
      <c r="Y4164" s="114" t="str">
        <f t="shared" si="913"/>
        <v/>
      </c>
      <c r="Z4164" s="111" t="str">
        <f>IF(X4164="", "", X4164-SUM($Z$11:$Z4163))</f>
        <v/>
      </c>
      <c r="AA4164" s="111" t="str">
        <f>IF($Y4164="", "", $Y4164-SUM($AA$11:$AA4163))</f>
        <v/>
      </c>
      <c r="AB4164" s="111" t="str">
        <f t="shared" si="914"/>
        <v/>
      </c>
      <c r="AC4164" s="121" t="str">
        <f t="shared" si="910"/>
        <v/>
      </c>
      <c r="AD4164" s="122" t="str">
        <f t="shared" si="911"/>
        <v/>
      </c>
      <c r="AE4164" s="123" t="str">
        <f t="shared" si="915"/>
        <v/>
      </c>
      <c r="AG4164" s="150" t="str">
        <f t="shared" si="912"/>
        <v/>
      </c>
    </row>
    <row r="4165" spans="1:33" x14ac:dyDescent="0.25">
      <c r="A4165" s="56"/>
      <c r="B4165" s="70"/>
      <c r="C4165" s="76"/>
      <c r="D4165" s="73"/>
      <c r="E4165" s="79"/>
      <c r="F4165" s="56"/>
      <c r="G4165" s="13" t="str">
        <f t="shared" si="903"/>
        <v/>
      </c>
      <c r="H4165" s="56"/>
      <c r="K4165" s="128"/>
      <c r="L4165" s="128"/>
      <c r="M4165" s="128"/>
      <c r="N4165" s="84" t="str">
        <f t="shared" si="904"/>
        <v/>
      </c>
      <c r="O4165" s="128"/>
      <c r="P4165" s="84" t="str">
        <f t="shared" si="905"/>
        <v/>
      </c>
      <c r="Q4165" s="84" t="str">
        <f t="shared" si="902"/>
        <v/>
      </c>
      <c r="R4165" s="84" t="str">
        <f t="shared" si="906"/>
        <v/>
      </c>
      <c r="S4165" s="84" t="str">
        <f t="shared" si="907"/>
        <v/>
      </c>
      <c r="U4165" s="84" t="str">
        <f t="shared" si="908"/>
        <v/>
      </c>
      <c r="W4165" s="108" t="str">
        <f>IF($N4165="", "", SUM($D$11:$D4165))</f>
        <v/>
      </c>
      <c r="X4165" s="111" t="str">
        <f t="shared" si="909"/>
        <v/>
      </c>
      <c r="Y4165" s="114" t="str">
        <f t="shared" si="913"/>
        <v/>
      </c>
      <c r="Z4165" s="111" t="str">
        <f>IF(X4165="", "", X4165-SUM($Z$11:$Z4164))</f>
        <v/>
      </c>
      <c r="AA4165" s="111" t="str">
        <f>IF($Y4165="", "", $Y4165-SUM($AA$11:$AA4164))</f>
        <v/>
      </c>
      <c r="AB4165" s="111" t="str">
        <f t="shared" si="914"/>
        <v/>
      </c>
      <c r="AC4165" s="121" t="str">
        <f t="shared" si="910"/>
        <v/>
      </c>
      <c r="AD4165" s="122" t="str">
        <f t="shared" si="911"/>
        <v/>
      </c>
      <c r="AE4165" s="123" t="str">
        <f t="shared" si="915"/>
        <v/>
      </c>
      <c r="AG4165" s="150" t="str">
        <f t="shared" si="912"/>
        <v/>
      </c>
    </row>
    <row r="4166" spans="1:33" x14ac:dyDescent="0.25">
      <c r="A4166" s="56"/>
      <c r="B4166" s="70"/>
      <c r="C4166" s="76"/>
      <c r="D4166" s="73"/>
      <c r="E4166" s="79"/>
      <c r="F4166" s="56"/>
      <c r="G4166" s="13" t="str">
        <f t="shared" si="903"/>
        <v/>
      </c>
      <c r="H4166" s="56"/>
      <c r="K4166" s="128"/>
      <c r="L4166" s="128"/>
      <c r="M4166" s="128"/>
      <c r="N4166" s="84" t="str">
        <f t="shared" si="904"/>
        <v/>
      </c>
      <c r="O4166" s="128"/>
      <c r="P4166" s="84" t="str">
        <f t="shared" si="905"/>
        <v/>
      </c>
      <c r="Q4166" s="84" t="str">
        <f t="shared" si="902"/>
        <v/>
      </c>
      <c r="R4166" s="84" t="str">
        <f t="shared" si="906"/>
        <v/>
      </c>
      <c r="S4166" s="84" t="str">
        <f t="shared" si="907"/>
        <v/>
      </c>
      <c r="U4166" s="84" t="str">
        <f t="shared" si="908"/>
        <v/>
      </c>
      <c r="W4166" s="108" t="str">
        <f>IF($N4166="", "", SUM($D$11:$D4166))</f>
        <v/>
      </c>
      <c r="X4166" s="111" t="str">
        <f t="shared" si="909"/>
        <v/>
      </c>
      <c r="Y4166" s="114" t="str">
        <f t="shared" si="913"/>
        <v/>
      </c>
      <c r="Z4166" s="111" t="str">
        <f>IF(X4166="", "", X4166-SUM($Z$11:$Z4165))</f>
        <v/>
      </c>
      <c r="AA4166" s="111" t="str">
        <f>IF($Y4166="", "", $Y4166-SUM($AA$11:$AA4165))</f>
        <v/>
      </c>
      <c r="AB4166" s="111" t="str">
        <f t="shared" si="914"/>
        <v/>
      </c>
      <c r="AC4166" s="121" t="str">
        <f t="shared" si="910"/>
        <v/>
      </c>
      <c r="AD4166" s="122" t="str">
        <f t="shared" si="911"/>
        <v/>
      </c>
      <c r="AE4166" s="123" t="str">
        <f t="shared" si="915"/>
        <v/>
      </c>
      <c r="AG4166" s="150" t="str">
        <f t="shared" si="912"/>
        <v/>
      </c>
    </row>
    <row r="4167" spans="1:33" x14ac:dyDescent="0.25">
      <c r="A4167" s="56"/>
      <c r="B4167" s="70"/>
      <c r="C4167" s="76"/>
      <c r="D4167" s="73"/>
      <c r="E4167" s="79"/>
      <c r="F4167" s="56"/>
      <c r="G4167" s="13" t="str">
        <f t="shared" si="903"/>
        <v/>
      </c>
      <c r="H4167" s="56"/>
      <c r="K4167" s="128"/>
      <c r="L4167" s="128"/>
      <c r="M4167" s="128"/>
      <c r="N4167" s="84" t="str">
        <f t="shared" si="904"/>
        <v/>
      </c>
      <c r="O4167" s="128"/>
      <c r="P4167" s="84" t="str">
        <f t="shared" si="905"/>
        <v/>
      </c>
      <c r="Q4167" s="84" t="str">
        <f t="shared" si="902"/>
        <v/>
      </c>
      <c r="R4167" s="84" t="str">
        <f t="shared" si="906"/>
        <v/>
      </c>
      <c r="S4167" s="84" t="str">
        <f t="shared" si="907"/>
        <v/>
      </c>
      <c r="U4167" s="84" t="str">
        <f t="shared" si="908"/>
        <v/>
      </c>
      <c r="W4167" s="108" t="str">
        <f>IF($N4167="", "", SUM($D$11:$D4167))</f>
        <v/>
      </c>
      <c r="X4167" s="111" t="str">
        <f t="shared" si="909"/>
        <v/>
      </c>
      <c r="Y4167" s="114" t="str">
        <f t="shared" si="913"/>
        <v/>
      </c>
      <c r="Z4167" s="111" t="str">
        <f>IF(X4167="", "", X4167-SUM($Z$11:$Z4166))</f>
        <v/>
      </c>
      <c r="AA4167" s="111" t="str">
        <f>IF($Y4167="", "", $Y4167-SUM($AA$11:$AA4166))</f>
        <v/>
      </c>
      <c r="AB4167" s="111" t="str">
        <f t="shared" si="914"/>
        <v/>
      </c>
      <c r="AC4167" s="121" t="str">
        <f t="shared" si="910"/>
        <v/>
      </c>
      <c r="AD4167" s="122" t="str">
        <f t="shared" si="911"/>
        <v/>
      </c>
      <c r="AE4167" s="123" t="str">
        <f t="shared" si="915"/>
        <v/>
      </c>
      <c r="AG4167" s="150" t="str">
        <f t="shared" si="912"/>
        <v/>
      </c>
    </row>
    <row r="4168" spans="1:33" x14ac:dyDescent="0.25">
      <c r="A4168" s="56"/>
      <c r="B4168" s="70"/>
      <c r="C4168" s="76"/>
      <c r="D4168" s="73"/>
      <c r="E4168" s="79"/>
      <c r="F4168" s="56"/>
      <c r="G4168" s="13" t="str">
        <f t="shared" si="903"/>
        <v/>
      </c>
      <c r="H4168" s="56"/>
      <c r="K4168" s="128"/>
      <c r="L4168" s="128"/>
      <c r="M4168" s="128"/>
      <c r="N4168" s="84" t="str">
        <f t="shared" si="904"/>
        <v/>
      </c>
      <c r="O4168" s="128"/>
      <c r="P4168" s="84" t="str">
        <f t="shared" si="905"/>
        <v/>
      </c>
      <c r="Q4168" s="84" t="str">
        <f t="shared" si="902"/>
        <v/>
      </c>
      <c r="R4168" s="84" t="str">
        <f t="shared" si="906"/>
        <v/>
      </c>
      <c r="S4168" s="84" t="str">
        <f t="shared" si="907"/>
        <v/>
      </c>
      <c r="U4168" s="84" t="str">
        <f t="shared" si="908"/>
        <v/>
      </c>
      <c r="W4168" s="108" t="str">
        <f>IF($N4168="", "", SUM($D$11:$D4168))</f>
        <v/>
      </c>
      <c r="X4168" s="111" t="str">
        <f t="shared" si="909"/>
        <v/>
      </c>
      <c r="Y4168" s="114" t="str">
        <f t="shared" si="913"/>
        <v/>
      </c>
      <c r="Z4168" s="111" t="str">
        <f>IF(X4168="", "", X4168-SUM($Z$11:$Z4167))</f>
        <v/>
      </c>
      <c r="AA4168" s="111" t="str">
        <f>IF($Y4168="", "", $Y4168-SUM($AA$11:$AA4167))</f>
        <v/>
      </c>
      <c r="AB4168" s="111" t="str">
        <f t="shared" si="914"/>
        <v/>
      </c>
      <c r="AC4168" s="121" t="str">
        <f t="shared" si="910"/>
        <v/>
      </c>
      <c r="AD4168" s="122" t="str">
        <f t="shared" si="911"/>
        <v/>
      </c>
      <c r="AE4168" s="123" t="str">
        <f t="shared" si="915"/>
        <v/>
      </c>
      <c r="AG4168" s="150" t="str">
        <f t="shared" si="912"/>
        <v/>
      </c>
    </row>
    <row r="4169" spans="1:33" x14ac:dyDescent="0.25">
      <c r="A4169" s="56"/>
      <c r="B4169" s="70"/>
      <c r="C4169" s="76"/>
      <c r="D4169" s="73"/>
      <c r="E4169" s="79"/>
      <c r="F4169" s="56"/>
      <c r="G4169" s="13" t="str">
        <f t="shared" si="903"/>
        <v/>
      </c>
      <c r="H4169" s="56"/>
      <c r="K4169" s="128"/>
      <c r="L4169" s="128"/>
      <c r="M4169" s="128"/>
      <c r="N4169" s="84" t="str">
        <f t="shared" si="904"/>
        <v/>
      </c>
      <c r="O4169" s="128"/>
      <c r="P4169" s="84" t="str">
        <f t="shared" si="905"/>
        <v/>
      </c>
      <c r="Q4169" s="84" t="str">
        <f t="shared" si="902"/>
        <v/>
      </c>
      <c r="R4169" s="84" t="str">
        <f t="shared" si="906"/>
        <v/>
      </c>
      <c r="S4169" s="84" t="str">
        <f t="shared" si="907"/>
        <v/>
      </c>
      <c r="U4169" s="84" t="str">
        <f t="shared" si="908"/>
        <v/>
      </c>
      <c r="W4169" s="108" t="str">
        <f>IF($N4169="", "", SUM($D$11:$D4169))</f>
        <v/>
      </c>
      <c r="X4169" s="111" t="str">
        <f t="shared" si="909"/>
        <v/>
      </c>
      <c r="Y4169" s="114" t="str">
        <f t="shared" si="913"/>
        <v/>
      </c>
      <c r="Z4169" s="111" t="str">
        <f>IF(X4169="", "", X4169-SUM($Z$11:$Z4168))</f>
        <v/>
      </c>
      <c r="AA4169" s="111" t="str">
        <f>IF($Y4169="", "", $Y4169-SUM($AA$11:$AA4168))</f>
        <v/>
      </c>
      <c r="AB4169" s="111" t="str">
        <f t="shared" si="914"/>
        <v/>
      </c>
      <c r="AC4169" s="121" t="str">
        <f t="shared" si="910"/>
        <v/>
      </c>
      <c r="AD4169" s="122" t="str">
        <f t="shared" si="911"/>
        <v/>
      </c>
      <c r="AE4169" s="123" t="str">
        <f t="shared" si="915"/>
        <v/>
      </c>
      <c r="AG4169" s="150" t="str">
        <f t="shared" si="912"/>
        <v/>
      </c>
    </row>
    <row r="4170" spans="1:33" x14ac:dyDescent="0.25">
      <c r="A4170" s="56"/>
      <c r="B4170" s="70"/>
      <c r="C4170" s="76"/>
      <c r="D4170" s="73"/>
      <c r="E4170" s="79"/>
      <c r="F4170" s="56"/>
      <c r="G4170" s="13" t="str">
        <f t="shared" si="903"/>
        <v/>
      </c>
      <c r="H4170" s="56"/>
      <c r="K4170" s="128"/>
      <c r="L4170" s="128"/>
      <c r="M4170" s="128"/>
      <c r="N4170" s="84" t="str">
        <f t="shared" si="904"/>
        <v/>
      </c>
      <c r="O4170" s="128"/>
      <c r="P4170" s="84" t="str">
        <f t="shared" si="905"/>
        <v/>
      </c>
      <c r="Q4170" s="84" t="str">
        <f t="shared" si="902"/>
        <v/>
      </c>
      <c r="R4170" s="84" t="str">
        <f t="shared" si="906"/>
        <v/>
      </c>
      <c r="S4170" s="84" t="str">
        <f t="shared" si="907"/>
        <v/>
      </c>
      <c r="U4170" s="84" t="str">
        <f t="shared" si="908"/>
        <v/>
      </c>
      <c r="W4170" s="108" t="str">
        <f>IF($N4170="", "", SUM($D$11:$D4170))</f>
        <v/>
      </c>
      <c r="X4170" s="111" t="str">
        <f t="shared" si="909"/>
        <v/>
      </c>
      <c r="Y4170" s="114" t="str">
        <f t="shared" si="913"/>
        <v/>
      </c>
      <c r="Z4170" s="111" t="str">
        <f>IF(X4170="", "", X4170-SUM($Z$11:$Z4169))</f>
        <v/>
      </c>
      <c r="AA4170" s="111" t="str">
        <f>IF($Y4170="", "", $Y4170-SUM($AA$11:$AA4169))</f>
        <v/>
      </c>
      <c r="AB4170" s="111" t="str">
        <f t="shared" si="914"/>
        <v/>
      </c>
      <c r="AC4170" s="121" t="str">
        <f t="shared" si="910"/>
        <v/>
      </c>
      <c r="AD4170" s="122" t="str">
        <f t="shared" si="911"/>
        <v/>
      </c>
      <c r="AE4170" s="123" t="str">
        <f t="shared" si="915"/>
        <v/>
      </c>
      <c r="AG4170" s="150" t="str">
        <f t="shared" si="912"/>
        <v/>
      </c>
    </row>
    <row r="4171" spans="1:33" x14ac:dyDescent="0.25">
      <c r="A4171" s="56"/>
      <c r="B4171" s="70"/>
      <c r="C4171" s="76"/>
      <c r="D4171" s="73"/>
      <c r="E4171" s="79"/>
      <c r="F4171" s="56"/>
      <c r="G4171" s="13" t="str">
        <f t="shared" si="903"/>
        <v/>
      </c>
      <c r="H4171" s="56"/>
      <c r="K4171" s="128"/>
      <c r="L4171" s="128"/>
      <c r="M4171" s="128"/>
      <c r="N4171" s="84" t="str">
        <f t="shared" si="904"/>
        <v/>
      </c>
      <c r="O4171" s="128"/>
      <c r="P4171" s="84" t="str">
        <f t="shared" si="905"/>
        <v/>
      </c>
      <c r="Q4171" s="84" t="str">
        <f t="shared" ref="Q4171:Q4234" si="916">IF($N4171="", "", IF(AND(Q$5="X", C4171=""), $N$6, IF(AND(NOT(C4171=""), COUNTIF(L$11:L$17, C4171)=0), $N$7, "")))</f>
        <v/>
      </c>
      <c r="R4171" s="84" t="str">
        <f t="shared" si="906"/>
        <v/>
      </c>
      <c r="S4171" s="84" t="str">
        <f t="shared" si="907"/>
        <v/>
      </c>
      <c r="U4171" s="84" t="str">
        <f t="shared" si="908"/>
        <v/>
      </c>
      <c r="W4171" s="108" t="str">
        <f>IF($N4171="", "", SUM($D$11:$D4171))</f>
        <v/>
      </c>
      <c r="X4171" s="111" t="str">
        <f t="shared" si="909"/>
        <v/>
      </c>
      <c r="Y4171" s="114" t="str">
        <f t="shared" si="913"/>
        <v/>
      </c>
      <c r="Z4171" s="111" t="str">
        <f>IF(X4171="", "", X4171-SUM($Z$11:$Z4170))</f>
        <v/>
      </c>
      <c r="AA4171" s="111" t="str">
        <f>IF($Y4171="", "", $Y4171-SUM($AA$11:$AA4170))</f>
        <v/>
      </c>
      <c r="AB4171" s="111" t="str">
        <f t="shared" si="914"/>
        <v/>
      </c>
      <c r="AC4171" s="121" t="str">
        <f t="shared" si="910"/>
        <v/>
      </c>
      <c r="AD4171" s="122" t="str">
        <f t="shared" si="911"/>
        <v/>
      </c>
      <c r="AE4171" s="123" t="str">
        <f t="shared" si="915"/>
        <v/>
      </c>
      <c r="AG4171" s="150" t="str">
        <f t="shared" si="912"/>
        <v/>
      </c>
    </row>
    <row r="4172" spans="1:33" x14ac:dyDescent="0.25">
      <c r="A4172" s="56"/>
      <c r="B4172" s="70"/>
      <c r="C4172" s="76"/>
      <c r="D4172" s="73"/>
      <c r="E4172" s="79"/>
      <c r="F4172" s="56"/>
      <c r="G4172" s="13" t="str">
        <f t="shared" ref="G4172:G4235" si="917">IF($B4172="", "", TEXT($B4172, "mmm"))</f>
        <v/>
      </c>
      <c r="H4172" s="56"/>
      <c r="K4172" s="128"/>
      <c r="L4172" s="128"/>
      <c r="M4172" s="128"/>
      <c r="N4172" s="84" t="str">
        <f t="shared" ref="N4172:N4235" si="918">IF(COUNTIF($B4172:$E4172, "")=4, "", "X")</f>
        <v/>
      </c>
      <c r="O4172" s="128"/>
      <c r="P4172" s="84" t="str">
        <f t="shared" ref="P4172:P4235" si="919">IF($N4172="", "", IF(AND(P$5="X", B4172=""), $N$6, IFERROR(IF(AND(NOT(B4172=""), OR(ISNUMBER(B4172)=FALSE, B4172&lt;$L$2, B4172&gt;$L$3)), $N$7, ""), $N$7)))</f>
        <v/>
      </c>
      <c r="Q4172" s="84" t="str">
        <f t="shared" si="916"/>
        <v/>
      </c>
      <c r="R4172" s="84" t="str">
        <f t="shared" ref="R4172:R4235" si="920">IF($N4172="", "", IF(AND(R$5="X", D4172=""), $N$6, IF(AND(NOT(D4172=""), ISNUMBER(D4172)=FALSE), $N$7, "")))</f>
        <v/>
      </c>
      <c r="S4172" s="84" t="str">
        <f t="shared" ref="S4172:S4235" si="921">IF($N4172="", "", IF(AND(S$5="X", E4172=""), $N$6, ""))</f>
        <v/>
      </c>
      <c r="U4172" s="84" t="str">
        <f t="shared" ref="U4172:U4235" si="922">IF($B4172="", "", TEXT($B4172, "mmm yyyy"))</f>
        <v/>
      </c>
      <c r="W4172" s="108" t="str">
        <f>IF($N4172="", "", SUM($D$11:$D4172))</f>
        <v/>
      </c>
      <c r="X4172" s="111" t="str">
        <f t="shared" ref="X4172:X4235" si="923">IF(W4172="", "", IF(W4172&lt;=$X$4, W4172, $X$4))</f>
        <v/>
      </c>
      <c r="Y4172" s="114" t="str">
        <f t="shared" si="913"/>
        <v/>
      </c>
      <c r="Z4172" s="111" t="str">
        <f>IF(X4172="", "", X4172-SUM($Z$11:$Z4171))</f>
        <v/>
      </c>
      <c r="AA4172" s="111" t="str">
        <f>IF($Y4172="", "", $Y4172-SUM($AA$11:$AA4171))</f>
        <v/>
      </c>
      <c r="AB4172" s="111" t="str">
        <f t="shared" si="914"/>
        <v/>
      </c>
      <c r="AC4172" s="121" t="str">
        <f t="shared" ref="AC4172:AC4235" si="924">IF($N4172="", "", $Z4172*$AC$4)</f>
        <v/>
      </c>
      <c r="AD4172" s="122" t="str">
        <f t="shared" ref="AD4172:AD4235" si="925">IF($N4172="", "", $AA4172*$AC$5)</f>
        <v/>
      </c>
      <c r="AE4172" s="123" t="str">
        <f t="shared" si="915"/>
        <v/>
      </c>
      <c r="AG4172" s="150" t="str">
        <f t="shared" ref="AG4172:AG4235" si="926">IF(OR($U4172="", $C4172=""), "", CONCATENATE($C4172, " - ", $U4172))</f>
        <v/>
      </c>
    </row>
    <row r="4173" spans="1:33" x14ac:dyDescent="0.25">
      <c r="A4173" s="56"/>
      <c r="B4173" s="70"/>
      <c r="C4173" s="76"/>
      <c r="D4173" s="73"/>
      <c r="E4173" s="79"/>
      <c r="F4173" s="56"/>
      <c r="G4173" s="13" t="str">
        <f t="shared" si="917"/>
        <v/>
      </c>
      <c r="H4173" s="56"/>
      <c r="K4173" s="128"/>
      <c r="L4173" s="128"/>
      <c r="M4173" s="128"/>
      <c r="N4173" s="84" t="str">
        <f t="shared" si="918"/>
        <v/>
      </c>
      <c r="O4173" s="128"/>
      <c r="P4173" s="84" t="str">
        <f t="shared" si="919"/>
        <v/>
      </c>
      <c r="Q4173" s="84" t="str">
        <f t="shared" si="916"/>
        <v/>
      </c>
      <c r="R4173" s="84" t="str">
        <f t="shared" si="920"/>
        <v/>
      </c>
      <c r="S4173" s="84" t="str">
        <f t="shared" si="921"/>
        <v/>
      </c>
      <c r="U4173" s="84" t="str">
        <f t="shared" si="922"/>
        <v/>
      </c>
      <c r="W4173" s="108" t="str">
        <f>IF($N4173="", "", SUM($D$11:$D4173))</f>
        <v/>
      </c>
      <c r="X4173" s="111" t="str">
        <f t="shared" si="923"/>
        <v/>
      </c>
      <c r="Y4173" s="114" t="str">
        <f t="shared" si="913"/>
        <v/>
      </c>
      <c r="Z4173" s="111" t="str">
        <f>IF(X4173="", "", X4173-SUM($Z$11:$Z4172))</f>
        <v/>
      </c>
      <c r="AA4173" s="111" t="str">
        <f>IF($Y4173="", "", $Y4173-SUM($AA$11:$AA4172))</f>
        <v/>
      </c>
      <c r="AB4173" s="111" t="str">
        <f t="shared" si="914"/>
        <v/>
      </c>
      <c r="AC4173" s="121" t="str">
        <f t="shared" si="924"/>
        <v/>
      </c>
      <c r="AD4173" s="122" t="str">
        <f t="shared" si="925"/>
        <v/>
      </c>
      <c r="AE4173" s="123" t="str">
        <f t="shared" si="915"/>
        <v/>
      </c>
      <c r="AG4173" s="150" t="str">
        <f t="shared" si="926"/>
        <v/>
      </c>
    </row>
    <row r="4174" spans="1:33" x14ac:dyDescent="0.25">
      <c r="A4174" s="56"/>
      <c r="B4174" s="70"/>
      <c r="C4174" s="76"/>
      <c r="D4174" s="73"/>
      <c r="E4174" s="79"/>
      <c r="F4174" s="56"/>
      <c r="G4174" s="13" t="str">
        <f t="shared" si="917"/>
        <v/>
      </c>
      <c r="H4174" s="56"/>
      <c r="K4174" s="128"/>
      <c r="L4174" s="128"/>
      <c r="M4174" s="128"/>
      <c r="N4174" s="84" t="str">
        <f t="shared" si="918"/>
        <v/>
      </c>
      <c r="O4174" s="128"/>
      <c r="P4174" s="84" t="str">
        <f t="shared" si="919"/>
        <v/>
      </c>
      <c r="Q4174" s="84" t="str">
        <f t="shared" si="916"/>
        <v/>
      </c>
      <c r="R4174" s="84" t="str">
        <f t="shared" si="920"/>
        <v/>
      </c>
      <c r="S4174" s="84" t="str">
        <f t="shared" si="921"/>
        <v/>
      </c>
      <c r="U4174" s="84" t="str">
        <f t="shared" si="922"/>
        <v/>
      </c>
      <c r="W4174" s="108" t="str">
        <f>IF($N4174="", "", SUM($D$11:$D4174))</f>
        <v/>
      </c>
      <c r="X4174" s="111" t="str">
        <f t="shared" si="923"/>
        <v/>
      </c>
      <c r="Y4174" s="114" t="str">
        <f t="shared" ref="Y4174:Y4237" si="927">IF(W4174="", "", IF(W4174&lt;=$X$4, 0, W4174-$X$4))</f>
        <v/>
      </c>
      <c r="Z4174" s="111" t="str">
        <f>IF(X4174="", "", X4174-SUM($Z$11:$Z4173))</f>
        <v/>
      </c>
      <c r="AA4174" s="111" t="str">
        <f>IF($Y4174="", "", $Y4174-SUM($AA$11:$AA4173))</f>
        <v/>
      </c>
      <c r="AB4174" s="111" t="str">
        <f t="shared" ref="AB4174:AB4237" si="928">IF($N4174="", "", SUM(Z4174:AA4174))</f>
        <v/>
      </c>
      <c r="AC4174" s="121" t="str">
        <f t="shared" si="924"/>
        <v/>
      </c>
      <c r="AD4174" s="122" t="str">
        <f t="shared" si="925"/>
        <v/>
      </c>
      <c r="AE4174" s="123" t="str">
        <f t="shared" ref="AE4174:AE4237" si="929">IF($N4174="", "", SUM(AC4174:AD4174))</f>
        <v/>
      </c>
      <c r="AG4174" s="150" t="str">
        <f t="shared" si="926"/>
        <v/>
      </c>
    </row>
    <row r="4175" spans="1:33" x14ac:dyDescent="0.25">
      <c r="A4175" s="56"/>
      <c r="B4175" s="70"/>
      <c r="C4175" s="76"/>
      <c r="D4175" s="73"/>
      <c r="E4175" s="79"/>
      <c r="F4175" s="56"/>
      <c r="G4175" s="13" t="str">
        <f t="shared" si="917"/>
        <v/>
      </c>
      <c r="H4175" s="56"/>
      <c r="K4175" s="128"/>
      <c r="L4175" s="128"/>
      <c r="M4175" s="128"/>
      <c r="N4175" s="84" t="str">
        <f t="shared" si="918"/>
        <v/>
      </c>
      <c r="O4175" s="128"/>
      <c r="P4175" s="84" t="str">
        <f t="shared" si="919"/>
        <v/>
      </c>
      <c r="Q4175" s="84" t="str">
        <f t="shared" si="916"/>
        <v/>
      </c>
      <c r="R4175" s="84" t="str">
        <f t="shared" si="920"/>
        <v/>
      </c>
      <c r="S4175" s="84" t="str">
        <f t="shared" si="921"/>
        <v/>
      </c>
      <c r="U4175" s="84" t="str">
        <f t="shared" si="922"/>
        <v/>
      </c>
      <c r="W4175" s="108" t="str">
        <f>IF($N4175="", "", SUM($D$11:$D4175))</f>
        <v/>
      </c>
      <c r="X4175" s="111" t="str">
        <f t="shared" si="923"/>
        <v/>
      </c>
      <c r="Y4175" s="114" t="str">
        <f t="shared" si="927"/>
        <v/>
      </c>
      <c r="Z4175" s="111" t="str">
        <f>IF(X4175="", "", X4175-SUM($Z$11:$Z4174))</f>
        <v/>
      </c>
      <c r="AA4175" s="111" t="str">
        <f>IF($Y4175="", "", $Y4175-SUM($AA$11:$AA4174))</f>
        <v/>
      </c>
      <c r="AB4175" s="111" t="str">
        <f t="shared" si="928"/>
        <v/>
      </c>
      <c r="AC4175" s="121" t="str">
        <f t="shared" si="924"/>
        <v/>
      </c>
      <c r="AD4175" s="122" t="str">
        <f t="shared" si="925"/>
        <v/>
      </c>
      <c r="AE4175" s="123" t="str">
        <f t="shared" si="929"/>
        <v/>
      </c>
      <c r="AG4175" s="150" t="str">
        <f t="shared" si="926"/>
        <v/>
      </c>
    </row>
    <row r="4176" spans="1:33" x14ac:dyDescent="0.25">
      <c r="A4176" s="56"/>
      <c r="B4176" s="70"/>
      <c r="C4176" s="76"/>
      <c r="D4176" s="73"/>
      <c r="E4176" s="79"/>
      <c r="F4176" s="56"/>
      <c r="G4176" s="13" t="str">
        <f t="shared" si="917"/>
        <v/>
      </c>
      <c r="H4176" s="56"/>
      <c r="K4176" s="128"/>
      <c r="L4176" s="128"/>
      <c r="M4176" s="128"/>
      <c r="N4176" s="84" t="str">
        <f t="shared" si="918"/>
        <v/>
      </c>
      <c r="O4176" s="128"/>
      <c r="P4176" s="84" t="str">
        <f t="shared" si="919"/>
        <v/>
      </c>
      <c r="Q4176" s="84" t="str">
        <f t="shared" si="916"/>
        <v/>
      </c>
      <c r="R4176" s="84" t="str">
        <f t="shared" si="920"/>
        <v/>
      </c>
      <c r="S4176" s="84" t="str">
        <f t="shared" si="921"/>
        <v/>
      </c>
      <c r="U4176" s="84" t="str">
        <f t="shared" si="922"/>
        <v/>
      </c>
      <c r="W4176" s="108" t="str">
        <f>IF($N4176="", "", SUM($D$11:$D4176))</f>
        <v/>
      </c>
      <c r="X4176" s="111" t="str">
        <f t="shared" si="923"/>
        <v/>
      </c>
      <c r="Y4176" s="114" t="str">
        <f t="shared" si="927"/>
        <v/>
      </c>
      <c r="Z4176" s="111" t="str">
        <f>IF(X4176="", "", X4176-SUM($Z$11:$Z4175))</f>
        <v/>
      </c>
      <c r="AA4176" s="111" t="str">
        <f>IF($Y4176="", "", $Y4176-SUM($AA$11:$AA4175))</f>
        <v/>
      </c>
      <c r="AB4176" s="111" t="str">
        <f t="shared" si="928"/>
        <v/>
      </c>
      <c r="AC4176" s="121" t="str">
        <f t="shared" si="924"/>
        <v/>
      </c>
      <c r="AD4176" s="122" t="str">
        <f t="shared" si="925"/>
        <v/>
      </c>
      <c r="AE4176" s="123" t="str">
        <f t="shared" si="929"/>
        <v/>
      </c>
      <c r="AG4176" s="150" t="str">
        <f t="shared" si="926"/>
        <v/>
      </c>
    </row>
    <row r="4177" spans="1:33" x14ac:dyDescent="0.25">
      <c r="A4177" s="56"/>
      <c r="B4177" s="70"/>
      <c r="C4177" s="76"/>
      <c r="D4177" s="73"/>
      <c r="E4177" s="79"/>
      <c r="F4177" s="56"/>
      <c r="G4177" s="13" t="str">
        <f t="shared" si="917"/>
        <v/>
      </c>
      <c r="H4177" s="56"/>
      <c r="K4177" s="128"/>
      <c r="L4177" s="128"/>
      <c r="M4177" s="128"/>
      <c r="N4177" s="84" t="str">
        <f t="shared" si="918"/>
        <v/>
      </c>
      <c r="O4177" s="128"/>
      <c r="P4177" s="84" t="str">
        <f t="shared" si="919"/>
        <v/>
      </c>
      <c r="Q4177" s="84" t="str">
        <f t="shared" si="916"/>
        <v/>
      </c>
      <c r="R4177" s="84" t="str">
        <f t="shared" si="920"/>
        <v/>
      </c>
      <c r="S4177" s="84" t="str">
        <f t="shared" si="921"/>
        <v/>
      </c>
      <c r="U4177" s="84" t="str">
        <f t="shared" si="922"/>
        <v/>
      </c>
      <c r="W4177" s="108" t="str">
        <f>IF($N4177="", "", SUM($D$11:$D4177))</f>
        <v/>
      </c>
      <c r="X4177" s="111" t="str">
        <f t="shared" si="923"/>
        <v/>
      </c>
      <c r="Y4177" s="114" t="str">
        <f t="shared" si="927"/>
        <v/>
      </c>
      <c r="Z4177" s="111" t="str">
        <f>IF(X4177="", "", X4177-SUM($Z$11:$Z4176))</f>
        <v/>
      </c>
      <c r="AA4177" s="111" t="str">
        <f>IF($Y4177="", "", $Y4177-SUM($AA$11:$AA4176))</f>
        <v/>
      </c>
      <c r="AB4177" s="111" t="str">
        <f t="shared" si="928"/>
        <v/>
      </c>
      <c r="AC4177" s="121" t="str">
        <f t="shared" si="924"/>
        <v/>
      </c>
      <c r="AD4177" s="122" t="str">
        <f t="shared" si="925"/>
        <v/>
      </c>
      <c r="AE4177" s="123" t="str">
        <f t="shared" si="929"/>
        <v/>
      </c>
      <c r="AG4177" s="150" t="str">
        <f t="shared" si="926"/>
        <v/>
      </c>
    </row>
    <row r="4178" spans="1:33" x14ac:dyDescent="0.25">
      <c r="A4178" s="56"/>
      <c r="B4178" s="70"/>
      <c r="C4178" s="76"/>
      <c r="D4178" s="73"/>
      <c r="E4178" s="79"/>
      <c r="F4178" s="56"/>
      <c r="G4178" s="13" t="str">
        <f t="shared" si="917"/>
        <v/>
      </c>
      <c r="H4178" s="56"/>
      <c r="K4178" s="128"/>
      <c r="L4178" s="128"/>
      <c r="M4178" s="128"/>
      <c r="N4178" s="84" t="str">
        <f t="shared" si="918"/>
        <v/>
      </c>
      <c r="O4178" s="128"/>
      <c r="P4178" s="84" t="str">
        <f t="shared" si="919"/>
        <v/>
      </c>
      <c r="Q4178" s="84" t="str">
        <f t="shared" si="916"/>
        <v/>
      </c>
      <c r="R4178" s="84" t="str">
        <f t="shared" si="920"/>
        <v/>
      </c>
      <c r="S4178" s="84" t="str">
        <f t="shared" si="921"/>
        <v/>
      </c>
      <c r="U4178" s="84" t="str">
        <f t="shared" si="922"/>
        <v/>
      </c>
      <c r="W4178" s="108" t="str">
        <f>IF($N4178="", "", SUM($D$11:$D4178))</f>
        <v/>
      </c>
      <c r="X4178" s="111" t="str">
        <f t="shared" si="923"/>
        <v/>
      </c>
      <c r="Y4178" s="114" t="str">
        <f t="shared" si="927"/>
        <v/>
      </c>
      <c r="Z4178" s="111" t="str">
        <f>IF(X4178="", "", X4178-SUM($Z$11:$Z4177))</f>
        <v/>
      </c>
      <c r="AA4178" s="111" t="str">
        <f>IF($Y4178="", "", $Y4178-SUM($AA$11:$AA4177))</f>
        <v/>
      </c>
      <c r="AB4178" s="111" t="str">
        <f t="shared" si="928"/>
        <v/>
      </c>
      <c r="AC4178" s="121" t="str">
        <f t="shared" si="924"/>
        <v/>
      </c>
      <c r="AD4178" s="122" t="str">
        <f t="shared" si="925"/>
        <v/>
      </c>
      <c r="AE4178" s="123" t="str">
        <f t="shared" si="929"/>
        <v/>
      </c>
      <c r="AG4178" s="150" t="str">
        <f t="shared" si="926"/>
        <v/>
      </c>
    </row>
    <row r="4179" spans="1:33" x14ac:dyDescent="0.25">
      <c r="A4179" s="56"/>
      <c r="B4179" s="70"/>
      <c r="C4179" s="76"/>
      <c r="D4179" s="73"/>
      <c r="E4179" s="79"/>
      <c r="F4179" s="56"/>
      <c r="G4179" s="13" t="str">
        <f t="shared" si="917"/>
        <v/>
      </c>
      <c r="H4179" s="56"/>
      <c r="K4179" s="128"/>
      <c r="L4179" s="128"/>
      <c r="M4179" s="128"/>
      <c r="N4179" s="84" t="str">
        <f t="shared" si="918"/>
        <v/>
      </c>
      <c r="O4179" s="128"/>
      <c r="P4179" s="84" t="str">
        <f t="shared" si="919"/>
        <v/>
      </c>
      <c r="Q4179" s="84" t="str">
        <f t="shared" si="916"/>
        <v/>
      </c>
      <c r="R4179" s="84" t="str">
        <f t="shared" si="920"/>
        <v/>
      </c>
      <c r="S4179" s="84" t="str">
        <f t="shared" si="921"/>
        <v/>
      </c>
      <c r="U4179" s="84" t="str">
        <f t="shared" si="922"/>
        <v/>
      </c>
      <c r="W4179" s="108" t="str">
        <f>IF($N4179="", "", SUM($D$11:$D4179))</f>
        <v/>
      </c>
      <c r="X4179" s="111" t="str">
        <f t="shared" si="923"/>
        <v/>
      </c>
      <c r="Y4179" s="114" t="str">
        <f t="shared" si="927"/>
        <v/>
      </c>
      <c r="Z4179" s="111" t="str">
        <f>IF(X4179="", "", X4179-SUM($Z$11:$Z4178))</f>
        <v/>
      </c>
      <c r="AA4179" s="111" t="str">
        <f>IF($Y4179="", "", $Y4179-SUM($AA$11:$AA4178))</f>
        <v/>
      </c>
      <c r="AB4179" s="111" t="str">
        <f t="shared" si="928"/>
        <v/>
      </c>
      <c r="AC4179" s="121" t="str">
        <f t="shared" si="924"/>
        <v/>
      </c>
      <c r="AD4179" s="122" t="str">
        <f t="shared" si="925"/>
        <v/>
      </c>
      <c r="AE4179" s="123" t="str">
        <f t="shared" si="929"/>
        <v/>
      </c>
      <c r="AG4179" s="150" t="str">
        <f t="shared" si="926"/>
        <v/>
      </c>
    </row>
    <row r="4180" spans="1:33" x14ac:dyDescent="0.25">
      <c r="A4180" s="56"/>
      <c r="B4180" s="70"/>
      <c r="C4180" s="76"/>
      <c r="D4180" s="73"/>
      <c r="E4180" s="79"/>
      <c r="F4180" s="56"/>
      <c r="G4180" s="13" t="str">
        <f t="shared" si="917"/>
        <v/>
      </c>
      <c r="H4180" s="56"/>
      <c r="K4180" s="128"/>
      <c r="L4180" s="128"/>
      <c r="M4180" s="128"/>
      <c r="N4180" s="84" t="str">
        <f t="shared" si="918"/>
        <v/>
      </c>
      <c r="O4180" s="128"/>
      <c r="P4180" s="84" t="str">
        <f t="shared" si="919"/>
        <v/>
      </c>
      <c r="Q4180" s="84" t="str">
        <f t="shared" si="916"/>
        <v/>
      </c>
      <c r="R4180" s="84" t="str">
        <f t="shared" si="920"/>
        <v/>
      </c>
      <c r="S4180" s="84" t="str">
        <f t="shared" si="921"/>
        <v/>
      </c>
      <c r="U4180" s="84" t="str">
        <f t="shared" si="922"/>
        <v/>
      </c>
      <c r="W4180" s="108" t="str">
        <f>IF($N4180="", "", SUM($D$11:$D4180))</f>
        <v/>
      </c>
      <c r="X4180" s="111" t="str">
        <f t="shared" si="923"/>
        <v/>
      </c>
      <c r="Y4180" s="114" t="str">
        <f t="shared" si="927"/>
        <v/>
      </c>
      <c r="Z4180" s="111" t="str">
        <f>IF(X4180="", "", X4180-SUM($Z$11:$Z4179))</f>
        <v/>
      </c>
      <c r="AA4180" s="111" t="str">
        <f>IF($Y4180="", "", $Y4180-SUM($AA$11:$AA4179))</f>
        <v/>
      </c>
      <c r="AB4180" s="111" t="str">
        <f t="shared" si="928"/>
        <v/>
      </c>
      <c r="AC4180" s="121" t="str">
        <f t="shared" si="924"/>
        <v/>
      </c>
      <c r="AD4180" s="122" t="str">
        <f t="shared" si="925"/>
        <v/>
      </c>
      <c r="AE4180" s="123" t="str">
        <f t="shared" si="929"/>
        <v/>
      </c>
      <c r="AG4180" s="150" t="str">
        <f t="shared" si="926"/>
        <v/>
      </c>
    </row>
    <row r="4181" spans="1:33" x14ac:dyDescent="0.25">
      <c r="A4181" s="56"/>
      <c r="B4181" s="70"/>
      <c r="C4181" s="76"/>
      <c r="D4181" s="73"/>
      <c r="E4181" s="79"/>
      <c r="F4181" s="56"/>
      <c r="G4181" s="13" t="str">
        <f t="shared" si="917"/>
        <v/>
      </c>
      <c r="H4181" s="56"/>
      <c r="K4181" s="128"/>
      <c r="L4181" s="128"/>
      <c r="M4181" s="128"/>
      <c r="N4181" s="84" t="str">
        <f t="shared" si="918"/>
        <v/>
      </c>
      <c r="O4181" s="128"/>
      <c r="P4181" s="84" t="str">
        <f t="shared" si="919"/>
        <v/>
      </c>
      <c r="Q4181" s="84" t="str">
        <f t="shared" si="916"/>
        <v/>
      </c>
      <c r="R4181" s="84" t="str">
        <f t="shared" si="920"/>
        <v/>
      </c>
      <c r="S4181" s="84" t="str">
        <f t="shared" si="921"/>
        <v/>
      </c>
      <c r="U4181" s="84" t="str">
        <f t="shared" si="922"/>
        <v/>
      </c>
      <c r="W4181" s="108" t="str">
        <f>IF($N4181="", "", SUM($D$11:$D4181))</f>
        <v/>
      </c>
      <c r="X4181" s="111" t="str">
        <f t="shared" si="923"/>
        <v/>
      </c>
      <c r="Y4181" s="114" t="str">
        <f t="shared" si="927"/>
        <v/>
      </c>
      <c r="Z4181" s="111" t="str">
        <f>IF(X4181="", "", X4181-SUM($Z$11:$Z4180))</f>
        <v/>
      </c>
      <c r="AA4181" s="111" t="str">
        <f>IF($Y4181="", "", $Y4181-SUM($AA$11:$AA4180))</f>
        <v/>
      </c>
      <c r="AB4181" s="111" t="str">
        <f t="shared" si="928"/>
        <v/>
      </c>
      <c r="AC4181" s="121" t="str">
        <f t="shared" si="924"/>
        <v/>
      </c>
      <c r="AD4181" s="122" t="str">
        <f t="shared" si="925"/>
        <v/>
      </c>
      <c r="AE4181" s="123" t="str">
        <f t="shared" si="929"/>
        <v/>
      </c>
      <c r="AG4181" s="150" t="str">
        <f t="shared" si="926"/>
        <v/>
      </c>
    </row>
    <row r="4182" spans="1:33" x14ac:dyDescent="0.25">
      <c r="A4182" s="56"/>
      <c r="B4182" s="70"/>
      <c r="C4182" s="76"/>
      <c r="D4182" s="73"/>
      <c r="E4182" s="79"/>
      <c r="F4182" s="56"/>
      <c r="G4182" s="13" t="str">
        <f t="shared" si="917"/>
        <v/>
      </c>
      <c r="H4182" s="56"/>
      <c r="K4182" s="128"/>
      <c r="L4182" s="128"/>
      <c r="M4182" s="128"/>
      <c r="N4182" s="84" t="str">
        <f t="shared" si="918"/>
        <v/>
      </c>
      <c r="O4182" s="128"/>
      <c r="P4182" s="84" t="str">
        <f t="shared" si="919"/>
        <v/>
      </c>
      <c r="Q4182" s="84" t="str">
        <f t="shared" si="916"/>
        <v/>
      </c>
      <c r="R4182" s="84" t="str">
        <f t="shared" si="920"/>
        <v/>
      </c>
      <c r="S4182" s="84" t="str">
        <f t="shared" si="921"/>
        <v/>
      </c>
      <c r="U4182" s="84" t="str">
        <f t="shared" si="922"/>
        <v/>
      </c>
      <c r="W4182" s="108" t="str">
        <f>IF($N4182="", "", SUM($D$11:$D4182))</f>
        <v/>
      </c>
      <c r="X4182" s="111" t="str">
        <f t="shared" si="923"/>
        <v/>
      </c>
      <c r="Y4182" s="114" t="str">
        <f t="shared" si="927"/>
        <v/>
      </c>
      <c r="Z4182" s="111" t="str">
        <f>IF(X4182="", "", X4182-SUM($Z$11:$Z4181))</f>
        <v/>
      </c>
      <c r="AA4182" s="111" t="str">
        <f>IF($Y4182="", "", $Y4182-SUM($AA$11:$AA4181))</f>
        <v/>
      </c>
      <c r="AB4182" s="111" t="str">
        <f t="shared" si="928"/>
        <v/>
      </c>
      <c r="AC4182" s="121" t="str">
        <f t="shared" si="924"/>
        <v/>
      </c>
      <c r="AD4182" s="122" t="str">
        <f t="shared" si="925"/>
        <v/>
      </c>
      <c r="AE4182" s="123" t="str">
        <f t="shared" si="929"/>
        <v/>
      </c>
      <c r="AG4182" s="150" t="str">
        <f t="shared" si="926"/>
        <v/>
      </c>
    </row>
    <row r="4183" spans="1:33" x14ac:dyDescent="0.25">
      <c r="A4183" s="56"/>
      <c r="B4183" s="70"/>
      <c r="C4183" s="76"/>
      <c r="D4183" s="73"/>
      <c r="E4183" s="79"/>
      <c r="F4183" s="56"/>
      <c r="G4183" s="13" t="str">
        <f t="shared" si="917"/>
        <v/>
      </c>
      <c r="H4183" s="56"/>
      <c r="K4183" s="128"/>
      <c r="L4183" s="128"/>
      <c r="M4183" s="128"/>
      <c r="N4183" s="84" t="str">
        <f t="shared" si="918"/>
        <v/>
      </c>
      <c r="O4183" s="128"/>
      <c r="P4183" s="84" t="str">
        <f t="shared" si="919"/>
        <v/>
      </c>
      <c r="Q4183" s="84" t="str">
        <f t="shared" si="916"/>
        <v/>
      </c>
      <c r="R4183" s="84" t="str">
        <f t="shared" si="920"/>
        <v/>
      </c>
      <c r="S4183" s="84" t="str">
        <f t="shared" si="921"/>
        <v/>
      </c>
      <c r="U4183" s="84" t="str">
        <f t="shared" si="922"/>
        <v/>
      </c>
      <c r="W4183" s="108" t="str">
        <f>IF($N4183="", "", SUM($D$11:$D4183))</f>
        <v/>
      </c>
      <c r="X4183" s="111" t="str">
        <f t="shared" si="923"/>
        <v/>
      </c>
      <c r="Y4183" s="114" t="str">
        <f t="shared" si="927"/>
        <v/>
      </c>
      <c r="Z4183" s="111" t="str">
        <f>IF(X4183="", "", X4183-SUM($Z$11:$Z4182))</f>
        <v/>
      </c>
      <c r="AA4183" s="111" t="str">
        <f>IF($Y4183="", "", $Y4183-SUM($AA$11:$AA4182))</f>
        <v/>
      </c>
      <c r="AB4183" s="111" t="str">
        <f t="shared" si="928"/>
        <v/>
      </c>
      <c r="AC4183" s="121" t="str">
        <f t="shared" si="924"/>
        <v/>
      </c>
      <c r="AD4183" s="122" t="str">
        <f t="shared" si="925"/>
        <v/>
      </c>
      <c r="AE4183" s="123" t="str">
        <f t="shared" si="929"/>
        <v/>
      </c>
      <c r="AG4183" s="150" t="str">
        <f t="shared" si="926"/>
        <v/>
      </c>
    </row>
    <row r="4184" spans="1:33" x14ac:dyDescent="0.25">
      <c r="A4184" s="56"/>
      <c r="B4184" s="70"/>
      <c r="C4184" s="76"/>
      <c r="D4184" s="73"/>
      <c r="E4184" s="79"/>
      <c r="F4184" s="56"/>
      <c r="G4184" s="13" t="str">
        <f t="shared" si="917"/>
        <v/>
      </c>
      <c r="H4184" s="56"/>
      <c r="K4184" s="128"/>
      <c r="L4184" s="128"/>
      <c r="M4184" s="128"/>
      <c r="N4184" s="84" t="str">
        <f t="shared" si="918"/>
        <v/>
      </c>
      <c r="O4184" s="128"/>
      <c r="P4184" s="84" t="str">
        <f t="shared" si="919"/>
        <v/>
      </c>
      <c r="Q4184" s="84" t="str">
        <f t="shared" si="916"/>
        <v/>
      </c>
      <c r="R4184" s="84" t="str">
        <f t="shared" si="920"/>
        <v/>
      </c>
      <c r="S4184" s="84" t="str">
        <f t="shared" si="921"/>
        <v/>
      </c>
      <c r="U4184" s="84" t="str">
        <f t="shared" si="922"/>
        <v/>
      </c>
      <c r="W4184" s="108" t="str">
        <f>IF($N4184="", "", SUM($D$11:$D4184))</f>
        <v/>
      </c>
      <c r="X4184" s="111" t="str">
        <f t="shared" si="923"/>
        <v/>
      </c>
      <c r="Y4184" s="114" t="str">
        <f t="shared" si="927"/>
        <v/>
      </c>
      <c r="Z4184" s="111" t="str">
        <f>IF(X4184="", "", X4184-SUM($Z$11:$Z4183))</f>
        <v/>
      </c>
      <c r="AA4184" s="111" t="str">
        <f>IF($Y4184="", "", $Y4184-SUM($AA$11:$AA4183))</f>
        <v/>
      </c>
      <c r="AB4184" s="111" t="str">
        <f t="shared" si="928"/>
        <v/>
      </c>
      <c r="AC4184" s="121" t="str">
        <f t="shared" si="924"/>
        <v/>
      </c>
      <c r="AD4184" s="122" t="str">
        <f t="shared" si="925"/>
        <v/>
      </c>
      <c r="AE4184" s="123" t="str">
        <f t="shared" si="929"/>
        <v/>
      </c>
      <c r="AG4184" s="150" t="str">
        <f t="shared" si="926"/>
        <v/>
      </c>
    </row>
    <row r="4185" spans="1:33" x14ac:dyDescent="0.25">
      <c r="A4185" s="56"/>
      <c r="B4185" s="70"/>
      <c r="C4185" s="76"/>
      <c r="D4185" s="73"/>
      <c r="E4185" s="79"/>
      <c r="F4185" s="56"/>
      <c r="G4185" s="13" t="str">
        <f t="shared" si="917"/>
        <v/>
      </c>
      <c r="H4185" s="56"/>
      <c r="K4185" s="128"/>
      <c r="L4185" s="128"/>
      <c r="M4185" s="128"/>
      <c r="N4185" s="84" t="str">
        <f t="shared" si="918"/>
        <v/>
      </c>
      <c r="O4185" s="128"/>
      <c r="P4185" s="84" t="str">
        <f t="shared" si="919"/>
        <v/>
      </c>
      <c r="Q4185" s="84" t="str">
        <f t="shared" si="916"/>
        <v/>
      </c>
      <c r="R4185" s="84" t="str">
        <f t="shared" si="920"/>
        <v/>
      </c>
      <c r="S4185" s="84" t="str">
        <f t="shared" si="921"/>
        <v/>
      </c>
      <c r="U4185" s="84" t="str">
        <f t="shared" si="922"/>
        <v/>
      </c>
      <c r="W4185" s="108" t="str">
        <f>IF($N4185="", "", SUM($D$11:$D4185))</f>
        <v/>
      </c>
      <c r="X4185" s="111" t="str">
        <f t="shared" si="923"/>
        <v/>
      </c>
      <c r="Y4185" s="114" t="str">
        <f t="shared" si="927"/>
        <v/>
      </c>
      <c r="Z4185" s="111" t="str">
        <f>IF(X4185="", "", X4185-SUM($Z$11:$Z4184))</f>
        <v/>
      </c>
      <c r="AA4185" s="111" t="str">
        <f>IF($Y4185="", "", $Y4185-SUM($AA$11:$AA4184))</f>
        <v/>
      </c>
      <c r="AB4185" s="111" t="str">
        <f t="shared" si="928"/>
        <v/>
      </c>
      <c r="AC4185" s="121" t="str">
        <f t="shared" si="924"/>
        <v/>
      </c>
      <c r="AD4185" s="122" t="str">
        <f t="shared" si="925"/>
        <v/>
      </c>
      <c r="AE4185" s="123" t="str">
        <f t="shared" si="929"/>
        <v/>
      </c>
      <c r="AG4185" s="150" t="str">
        <f t="shared" si="926"/>
        <v/>
      </c>
    </row>
    <row r="4186" spans="1:33" x14ac:dyDescent="0.25">
      <c r="A4186" s="56"/>
      <c r="B4186" s="70"/>
      <c r="C4186" s="76"/>
      <c r="D4186" s="73"/>
      <c r="E4186" s="79"/>
      <c r="F4186" s="56"/>
      <c r="G4186" s="13" t="str">
        <f t="shared" si="917"/>
        <v/>
      </c>
      <c r="H4186" s="56"/>
      <c r="K4186" s="128"/>
      <c r="L4186" s="128"/>
      <c r="M4186" s="128"/>
      <c r="N4186" s="84" t="str">
        <f t="shared" si="918"/>
        <v/>
      </c>
      <c r="O4186" s="128"/>
      <c r="P4186" s="84" t="str">
        <f t="shared" si="919"/>
        <v/>
      </c>
      <c r="Q4186" s="84" t="str">
        <f t="shared" si="916"/>
        <v/>
      </c>
      <c r="R4186" s="84" t="str">
        <f t="shared" si="920"/>
        <v/>
      </c>
      <c r="S4186" s="84" t="str">
        <f t="shared" si="921"/>
        <v/>
      </c>
      <c r="U4186" s="84" t="str">
        <f t="shared" si="922"/>
        <v/>
      </c>
      <c r="W4186" s="108" t="str">
        <f>IF($N4186="", "", SUM($D$11:$D4186))</f>
        <v/>
      </c>
      <c r="X4186" s="111" t="str">
        <f t="shared" si="923"/>
        <v/>
      </c>
      <c r="Y4186" s="114" t="str">
        <f t="shared" si="927"/>
        <v/>
      </c>
      <c r="Z4186" s="111" t="str">
        <f>IF(X4186="", "", X4186-SUM($Z$11:$Z4185))</f>
        <v/>
      </c>
      <c r="AA4186" s="111" t="str">
        <f>IF($Y4186="", "", $Y4186-SUM($AA$11:$AA4185))</f>
        <v/>
      </c>
      <c r="AB4186" s="111" t="str">
        <f t="shared" si="928"/>
        <v/>
      </c>
      <c r="AC4186" s="121" t="str">
        <f t="shared" si="924"/>
        <v/>
      </c>
      <c r="AD4186" s="122" t="str">
        <f t="shared" si="925"/>
        <v/>
      </c>
      <c r="AE4186" s="123" t="str">
        <f t="shared" si="929"/>
        <v/>
      </c>
      <c r="AG4186" s="150" t="str">
        <f t="shared" si="926"/>
        <v/>
      </c>
    </row>
    <row r="4187" spans="1:33" x14ac:dyDescent="0.25">
      <c r="A4187" s="56"/>
      <c r="B4187" s="70"/>
      <c r="C4187" s="76"/>
      <c r="D4187" s="73"/>
      <c r="E4187" s="79"/>
      <c r="F4187" s="56"/>
      <c r="G4187" s="13" t="str">
        <f t="shared" si="917"/>
        <v/>
      </c>
      <c r="H4187" s="56"/>
      <c r="K4187" s="128"/>
      <c r="L4187" s="128"/>
      <c r="M4187" s="128"/>
      <c r="N4187" s="84" t="str">
        <f t="shared" si="918"/>
        <v/>
      </c>
      <c r="O4187" s="128"/>
      <c r="P4187" s="84" t="str">
        <f t="shared" si="919"/>
        <v/>
      </c>
      <c r="Q4187" s="84" t="str">
        <f t="shared" si="916"/>
        <v/>
      </c>
      <c r="R4187" s="84" t="str">
        <f t="shared" si="920"/>
        <v/>
      </c>
      <c r="S4187" s="84" t="str">
        <f t="shared" si="921"/>
        <v/>
      </c>
      <c r="U4187" s="84" t="str">
        <f t="shared" si="922"/>
        <v/>
      </c>
      <c r="W4187" s="108" t="str">
        <f>IF($N4187="", "", SUM($D$11:$D4187))</f>
        <v/>
      </c>
      <c r="X4187" s="111" t="str">
        <f t="shared" si="923"/>
        <v/>
      </c>
      <c r="Y4187" s="114" t="str">
        <f t="shared" si="927"/>
        <v/>
      </c>
      <c r="Z4187" s="111" t="str">
        <f>IF(X4187="", "", X4187-SUM($Z$11:$Z4186))</f>
        <v/>
      </c>
      <c r="AA4187" s="111" t="str">
        <f>IF($Y4187="", "", $Y4187-SUM($AA$11:$AA4186))</f>
        <v/>
      </c>
      <c r="AB4187" s="111" t="str">
        <f t="shared" si="928"/>
        <v/>
      </c>
      <c r="AC4187" s="121" t="str">
        <f t="shared" si="924"/>
        <v/>
      </c>
      <c r="AD4187" s="122" t="str">
        <f t="shared" si="925"/>
        <v/>
      </c>
      <c r="AE4187" s="123" t="str">
        <f t="shared" si="929"/>
        <v/>
      </c>
      <c r="AG4187" s="150" t="str">
        <f t="shared" si="926"/>
        <v/>
      </c>
    </row>
    <row r="4188" spans="1:33" x14ac:dyDescent="0.25">
      <c r="A4188" s="56"/>
      <c r="B4188" s="70"/>
      <c r="C4188" s="76"/>
      <c r="D4188" s="73"/>
      <c r="E4188" s="79"/>
      <c r="F4188" s="56"/>
      <c r="G4188" s="13" t="str">
        <f t="shared" si="917"/>
        <v/>
      </c>
      <c r="H4188" s="56"/>
      <c r="K4188" s="128"/>
      <c r="L4188" s="128"/>
      <c r="M4188" s="128"/>
      <c r="N4188" s="84" t="str">
        <f t="shared" si="918"/>
        <v/>
      </c>
      <c r="O4188" s="128"/>
      <c r="P4188" s="84" t="str">
        <f t="shared" si="919"/>
        <v/>
      </c>
      <c r="Q4188" s="84" t="str">
        <f t="shared" si="916"/>
        <v/>
      </c>
      <c r="R4188" s="84" t="str">
        <f t="shared" si="920"/>
        <v/>
      </c>
      <c r="S4188" s="84" t="str">
        <f t="shared" si="921"/>
        <v/>
      </c>
      <c r="U4188" s="84" t="str">
        <f t="shared" si="922"/>
        <v/>
      </c>
      <c r="W4188" s="108" t="str">
        <f>IF($N4188="", "", SUM($D$11:$D4188))</f>
        <v/>
      </c>
      <c r="X4188" s="111" t="str">
        <f t="shared" si="923"/>
        <v/>
      </c>
      <c r="Y4188" s="114" t="str">
        <f t="shared" si="927"/>
        <v/>
      </c>
      <c r="Z4188" s="111" t="str">
        <f>IF(X4188="", "", X4188-SUM($Z$11:$Z4187))</f>
        <v/>
      </c>
      <c r="AA4188" s="111" t="str">
        <f>IF($Y4188="", "", $Y4188-SUM($AA$11:$AA4187))</f>
        <v/>
      </c>
      <c r="AB4188" s="111" t="str">
        <f t="shared" si="928"/>
        <v/>
      </c>
      <c r="AC4188" s="121" t="str">
        <f t="shared" si="924"/>
        <v/>
      </c>
      <c r="AD4188" s="122" t="str">
        <f t="shared" si="925"/>
        <v/>
      </c>
      <c r="AE4188" s="123" t="str">
        <f t="shared" si="929"/>
        <v/>
      </c>
      <c r="AG4188" s="150" t="str">
        <f t="shared" si="926"/>
        <v/>
      </c>
    </row>
    <row r="4189" spans="1:33" x14ac:dyDescent="0.25">
      <c r="A4189" s="56"/>
      <c r="B4189" s="70"/>
      <c r="C4189" s="76"/>
      <c r="D4189" s="73"/>
      <c r="E4189" s="79"/>
      <c r="F4189" s="56"/>
      <c r="G4189" s="13" t="str">
        <f t="shared" si="917"/>
        <v/>
      </c>
      <c r="H4189" s="56"/>
      <c r="K4189" s="128"/>
      <c r="L4189" s="128"/>
      <c r="M4189" s="128"/>
      <c r="N4189" s="84" t="str">
        <f t="shared" si="918"/>
        <v/>
      </c>
      <c r="O4189" s="128"/>
      <c r="P4189" s="84" t="str">
        <f t="shared" si="919"/>
        <v/>
      </c>
      <c r="Q4189" s="84" t="str">
        <f t="shared" si="916"/>
        <v/>
      </c>
      <c r="R4189" s="84" t="str">
        <f t="shared" si="920"/>
        <v/>
      </c>
      <c r="S4189" s="84" t="str">
        <f t="shared" si="921"/>
        <v/>
      </c>
      <c r="U4189" s="84" t="str">
        <f t="shared" si="922"/>
        <v/>
      </c>
      <c r="W4189" s="108" t="str">
        <f>IF($N4189="", "", SUM($D$11:$D4189))</f>
        <v/>
      </c>
      <c r="X4189" s="111" t="str">
        <f t="shared" si="923"/>
        <v/>
      </c>
      <c r="Y4189" s="114" t="str">
        <f t="shared" si="927"/>
        <v/>
      </c>
      <c r="Z4189" s="111" t="str">
        <f>IF(X4189="", "", X4189-SUM($Z$11:$Z4188))</f>
        <v/>
      </c>
      <c r="AA4189" s="111" t="str">
        <f>IF($Y4189="", "", $Y4189-SUM($AA$11:$AA4188))</f>
        <v/>
      </c>
      <c r="AB4189" s="111" t="str">
        <f t="shared" si="928"/>
        <v/>
      </c>
      <c r="AC4189" s="121" t="str">
        <f t="shared" si="924"/>
        <v/>
      </c>
      <c r="AD4189" s="122" t="str">
        <f t="shared" si="925"/>
        <v/>
      </c>
      <c r="AE4189" s="123" t="str">
        <f t="shared" si="929"/>
        <v/>
      </c>
      <c r="AG4189" s="150" t="str">
        <f t="shared" si="926"/>
        <v/>
      </c>
    </row>
    <row r="4190" spans="1:33" x14ac:dyDescent="0.25">
      <c r="A4190" s="56"/>
      <c r="B4190" s="70"/>
      <c r="C4190" s="76"/>
      <c r="D4190" s="73"/>
      <c r="E4190" s="79"/>
      <c r="F4190" s="56"/>
      <c r="G4190" s="13" t="str">
        <f t="shared" si="917"/>
        <v/>
      </c>
      <c r="H4190" s="56"/>
      <c r="K4190" s="128"/>
      <c r="L4190" s="128"/>
      <c r="M4190" s="128"/>
      <c r="N4190" s="84" t="str">
        <f t="shared" si="918"/>
        <v/>
      </c>
      <c r="O4190" s="128"/>
      <c r="P4190" s="84" t="str">
        <f t="shared" si="919"/>
        <v/>
      </c>
      <c r="Q4190" s="84" t="str">
        <f t="shared" si="916"/>
        <v/>
      </c>
      <c r="R4190" s="84" t="str">
        <f t="shared" si="920"/>
        <v/>
      </c>
      <c r="S4190" s="84" t="str">
        <f t="shared" si="921"/>
        <v/>
      </c>
      <c r="U4190" s="84" t="str">
        <f t="shared" si="922"/>
        <v/>
      </c>
      <c r="W4190" s="108" t="str">
        <f>IF($N4190="", "", SUM($D$11:$D4190))</f>
        <v/>
      </c>
      <c r="X4190" s="111" t="str">
        <f t="shared" si="923"/>
        <v/>
      </c>
      <c r="Y4190" s="114" t="str">
        <f t="shared" si="927"/>
        <v/>
      </c>
      <c r="Z4190" s="111" t="str">
        <f>IF(X4190="", "", X4190-SUM($Z$11:$Z4189))</f>
        <v/>
      </c>
      <c r="AA4190" s="111" t="str">
        <f>IF($Y4190="", "", $Y4190-SUM($AA$11:$AA4189))</f>
        <v/>
      </c>
      <c r="AB4190" s="111" t="str">
        <f t="shared" si="928"/>
        <v/>
      </c>
      <c r="AC4190" s="121" t="str">
        <f t="shared" si="924"/>
        <v/>
      </c>
      <c r="AD4190" s="122" t="str">
        <f t="shared" si="925"/>
        <v/>
      </c>
      <c r="AE4190" s="123" t="str">
        <f t="shared" si="929"/>
        <v/>
      </c>
      <c r="AG4190" s="150" t="str">
        <f t="shared" si="926"/>
        <v/>
      </c>
    </row>
    <row r="4191" spans="1:33" x14ac:dyDescent="0.25">
      <c r="A4191" s="56"/>
      <c r="B4191" s="70"/>
      <c r="C4191" s="76"/>
      <c r="D4191" s="73"/>
      <c r="E4191" s="79"/>
      <c r="F4191" s="56"/>
      <c r="G4191" s="13" t="str">
        <f t="shared" si="917"/>
        <v/>
      </c>
      <c r="H4191" s="56"/>
      <c r="K4191" s="128"/>
      <c r="L4191" s="128"/>
      <c r="M4191" s="128"/>
      <c r="N4191" s="84" t="str">
        <f t="shared" si="918"/>
        <v/>
      </c>
      <c r="O4191" s="128"/>
      <c r="P4191" s="84" t="str">
        <f t="shared" si="919"/>
        <v/>
      </c>
      <c r="Q4191" s="84" t="str">
        <f t="shared" si="916"/>
        <v/>
      </c>
      <c r="R4191" s="84" t="str">
        <f t="shared" si="920"/>
        <v/>
      </c>
      <c r="S4191" s="84" t="str">
        <f t="shared" si="921"/>
        <v/>
      </c>
      <c r="U4191" s="84" t="str">
        <f t="shared" si="922"/>
        <v/>
      </c>
      <c r="W4191" s="108" t="str">
        <f>IF($N4191="", "", SUM($D$11:$D4191))</f>
        <v/>
      </c>
      <c r="X4191" s="111" t="str">
        <f t="shared" si="923"/>
        <v/>
      </c>
      <c r="Y4191" s="114" t="str">
        <f t="shared" si="927"/>
        <v/>
      </c>
      <c r="Z4191" s="111" t="str">
        <f>IF(X4191="", "", X4191-SUM($Z$11:$Z4190))</f>
        <v/>
      </c>
      <c r="AA4191" s="111" t="str">
        <f>IF($Y4191="", "", $Y4191-SUM($AA$11:$AA4190))</f>
        <v/>
      </c>
      <c r="AB4191" s="111" t="str">
        <f t="shared" si="928"/>
        <v/>
      </c>
      <c r="AC4191" s="121" t="str">
        <f t="shared" si="924"/>
        <v/>
      </c>
      <c r="AD4191" s="122" t="str">
        <f t="shared" si="925"/>
        <v/>
      </c>
      <c r="AE4191" s="123" t="str">
        <f t="shared" si="929"/>
        <v/>
      </c>
      <c r="AG4191" s="150" t="str">
        <f t="shared" si="926"/>
        <v/>
      </c>
    </row>
    <row r="4192" spans="1:33" x14ac:dyDescent="0.25">
      <c r="A4192" s="56"/>
      <c r="B4192" s="70"/>
      <c r="C4192" s="76"/>
      <c r="D4192" s="73"/>
      <c r="E4192" s="79"/>
      <c r="F4192" s="56"/>
      <c r="G4192" s="13" t="str">
        <f t="shared" si="917"/>
        <v/>
      </c>
      <c r="H4192" s="56"/>
      <c r="K4192" s="128"/>
      <c r="L4192" s="128"/>
      <c r="M4192" s="128"/>
      <c r="N4192" s="84" t="str">
        <f t="shared" si="918"/>
        <v/>
      </c>
      <c r="O4192" s="128"/>
      <c r="P4192" s="84" t="str">
        <f t="shared" si="919"/>
        <v/>
      </c>
      <c r="Q4192" s="84" t="str">
        <f t="shared" si="916"/>
        <v/>
      </c>
      <c r="R4192" s="84" t="str">
        <f t="shared" si="920"/>
        <v/>
      </c>
      <c r="S4192" s="84" t="str">
        <f t="shared" si="921"/>
        <v/>
      </c>
      <c r="U4192" s="84" t="str">
        <f t="shared" si="922"/>
        <v/>
      </c>
      <c r="W4192" s="108" t="str">
        <f>IF($N4192="", "", SUM($D$11:$D4192))</f>
        <v/>
      </c>
      <c r="X4192" s="111" t="str">
        <f t="shared" si="923"/>
        <v/>
      </c>
      <c r="Y4192" s="114" t="str">
        <f t="shared" si="927"/>
        <v/>
      </c>
      <c r="Z4192" s="111" t="str">
        <f>IF(X4192="", "", X4192-SUM($Z$11:$Z4191))</f>
        <v/>
      </c>
      <c r="AA4192" s="111" t="str">
        <f>IF($Y4192="", "", $Y4192-SUM($AA$11:$AA4191))</f>
        <v/>
      </c>
      <c r="AB4192" s="111" t="str">
        <f t="shared" si="928"/>
        <v/>
      </c>
      <c r="AC4192" s="121" t="str">
        <f t="shared" si="924"/>
        <v/>
      </c>
      <c r="AD4192" s="122" t="str">
        <f t="shared" si="925"/>
        <v/>
      </c>
      <c r="AE4192" s="123" t="str">
        <f t="shared" si="929"/>
        <v/>
      </c>
      <c r="AG4192" s="150" t="str">
        <f t="shared" si="926"/>
        <v/>
      </c>
    </row>
    <row r="4193" spans="1:33" x14ac:dyDescent="0.25">
      <c r="A4193" s="56"/>
      <c r="B4193" s="70"/>
      <c r="C4193" s="76"/>
      <c r="D4193" s="73"/>
      <c r="E4193" s="79"/>
      <c r="F4193" s="56"/>
      <c r="G4193" s="13" t="str">
        <f t="shared" si="917"/>
        <v/>
      </c>
      <c r="H4193" s="56"/>
      <c r="K4193" s="128"/>
      <c r="L4193" s="128"/>
      <c r="M4193" s="128"/>
      <c r="N4193" s="84" t="str">
        <f t="shared" si="918"/>
        <v/>
      </c>
      <c r="O4193" s="128"/>
      <c r="P4193" s="84" t="str">
        <f t="shared" si="919"/>
        <v/>
      </c>
      <c r="Q4193" s="84" t="str">
        <f t="shared" si="916"/>
        <v/>
      </c>
      <c r="R4193" s="84" t="str">
        <f t="shared" si="920"/>
        <v/>
      </c>
      <c r="S4193" s="84" t="str">
        <f t="shared" si="921"/>
        <v/>
      </c>
      <c r="U4193" s="84" t="str">
        <f t="shared" si="922"/>
        <v/>
      </c>
      <c r="W4193" s="108" t="str">
        <f>IF($N4193="", "", SUM($D$11:$D4193))</f>
        <v/>
      </c>
      <c r="X4193" s="111" t="str">
        <f t="shared" si="923"/>
        <v/>
      </c>
      <c r="Y4193" s="114" t="str">
        <f t="shared" si="927"/>
        <v/>
      </c>
      <c r="Z4193" s="111" t="str">
        <f>IF(X4193="", "", X4193-SUM($Z$11:$Z4192))</f>
        <v/>
      </c>
      <c r="AA4193" s="111" t="str">
        <f>IF($Y4193="", "", $Y4193-SUM($AA$11:$AA4192))</f>
        <v/>
      </c>
      <c r="AB4193" s="111" t="str">
        <f t="shared" si="928"/>
        <v/>
      </c>
      <c r="AC4193" s="121" t="str">
        <f t="shared" si="924"/>
        <v/>
      </c>
      <c r="AD4193" s="122" t="str">
        <f t="shared" si="925"/>
        <v/>
      </c>
      <c r="AE4193" s="123" t="str">
        <f t="shared" si="929"/>
        <v/>
      </c>
      <c r="AG4193" s="150" t="str">
        <f t="shared" si="926"/>
        <v/>
      </c>
    </row>
    <row r="4194" spans="1:33" x14ac:dyDescent="0.25">
      <c r="A4194" s="56"/>
      <c r="B4194" s="70"/>
      <c r="C4194" s="76"/>
      <c r="D4194" s="73"/>
      <c r="E4194" s="79"/>
      <c r="F4194" s="56"/>
      <c r="G4194" s="13" t="str">
        <f t="shared" si="917"/>
        <v/>
      </c>
      <c r="H4194" s="56"/>
      <c r="K4194" s="128"/>
      <c r="L4194" s="128"/>
      <c r="M4194" s="128"/>
      <c r="N4194" s="84" t="str">
        <f t="shared" si="918"/>
        <v/>
      </c>
      <c r="O4194" s="128"/>
      <c r="P4194" s="84" t="str">
        <f t="shared" si="919"/>
        <v/>
      </c>
      <c r="Q4194" s="84" t="str">
        <f t="shared" si="916"/>
        <v/>
      </c>
      <c r="R4194" s="84" t="str">
        <f t="shared" si="920"/>
        <v/>
      </c>
      <c r="S4194" s="84" t="str">
        <f t="shared" si="921"/>
        <v/>
      </c>
      <c r="U4194" s="84" t="str">
        <f t="shared" si="922"/>
        <v/>
      </c>
      <c r="W4194" s="108" t="str">
        <f>IF($N4194="", "", SUM($D$11:$D4194))</f>
        <v/>
      </c>
      <c r="X4194" s="111" t="str">
        <f t="shared" si="923"/>
        <v/>
      </c>
      <c r="Y4194" s="114" t="str">
        <f t="shared" si="927"/>
        <v/>
      </c>
      <c r="Z4194" s="111" t="str">
        <f>IF(X4194="", "", X4194-SUM($Z$11:$Z4193))</f>
        <v/>
      </c>
      <c r="AA4194" s="111" t="str">
        <f>IF($Y4194="", "", $Y4194-SUM($AA$11:$AA4193))</f>
        <v/>
      </c>
      <c r="AB4194" s="111" t="str">
        <f t="shared" si="928"/>
        <v/>
      </c>
      <c r="AC4194" s="121" t="str">
        <f t="shared" si="924"/>
        <v/>
      </c>
      <c r="AD4194" s="122" t="str">
        <f t="shared" si="925"/>
        <v/>
      </c>
      <c r="AE4194" s="123" t="str">
        <f t="shared" si="929"/>
        <v/>
      </c>
      <c r="AG4194" s="150" t="str">
        <f t="shared" si="926"/>
        <v/>
      </c>
    </row>
    <row r="4195" spans="1:33" x14ac:dyDescent="0.25">
      <c r="A4195" s="56"/>
      <c r="B4195" s="70"/>
      <c r="C4195" s="76"/>
      <c r="D4195" s="73"/>
      <c r="E4195" s="79"/>
      <c r="F4195" s="56"/>
      <c r="G4195" s="13" t="str">
        <f t="shared" si="917"/>
        <v/>
      </c>
      <c r="H4195" s="56"/>
      <c r="K4195" s="128"/>
      <c r="L4195" s="128"/>
      <c r="M4195" s="128"/>
      <c r="N4195" s="84" t="str">
        <f t="shared" si="918"/>
        <v/>
      </c>
      <c r="O4195" s="128"/>
      <c r="P4195" s="84" t="str">
        <f t="shared" si="919"/>
        <v/>
      </c>
      <c r="Q4195" s="84" t="str">
        <f t="shared" si="916"/>
        <v/>
      </c>
      <c r="R4195" s="84" t="str">
        <f t="shared" si="920"/>
        <v/>
      </c>
      <c r="S4195" s="84" t="str">
        <f t="shared" si="921"/>
        <v/>
      </c>
      <c r="U4195" s="84" t="str">
        <f t="shared" si="922"/>
        <v/>
      </c>
      <c r="W4195" s="108" t="str">
        <f>IF($N4195="", "", SUM($D$11:$D4195))</f>
        <v/>
      </c>
      <c r="X4195" s="111" t="str">
        <f t="shared" si="923"/>
        <v/>
      </c>
      <c r="Y4195" s="114" t="str">
        <f t="shared" si="927"/>
        <v/>
      </c>
      <c r="Z4195" s="111" t="str">
        <f>IF(X4195="", "", X4195-SUM($Z$11:$Z4194))</f>
        <v/>
      </c>
      <c r="AA4195" s="111" t="str">
        <f>IF($Y4195="", "", $Y4195-SUM($AA$11:$AA4194))</f>
        <v/>
      </c>
      <c r="AB4195" s="111" t="str">
        <f t="shared" si="928"/>
        <v/>
      </c>
      <c r="AC4195" s="121" t="str">
        <f t="shared" si="924"/>
        <v/>
      </c>
      <c r="AD4195" s="122" t="str">
        <f t="shared" si="925"/>
        <v/>
      </c>
      <c r="AE4195" s="123" t="str">
        <f t="shared" si="929"/>
        <v/>
      </c>
      <c r="AG4195" s="150" t="str">
        <f t="shared" si="926"/>
        <v/>
      </c>
    </row>
    <row r="4196" spans="1:33" x14ac:dyDescent="0.25">
      <c r="A4196" s="56"/>
      <c r="B4196" s="70"/>
      <c r="C4196" s="76"/>
      <c r="D4196" s="73"/>
      <c r="E4196" s="79"/>
      <c r="F4196" s="56"/>
      <c r="G4196" s="13" t="str">
        <f t="shared" si="917"/>
        <v/>
      </c>
      <c r="H4196" s="56"/>
      <c r="K4196" s="128"/>
      <c r="L4196" s="128"/>
      <c r="M4196" s="128"/>
      <c r="N4196" s="84" t="str">
        <f t="shared" si="918"/>
        <v/>
      </c>
      <c r="O4196" s="128"/>
      <c r="P4196" s="84" t="str">
        <f t="shared" si="919"/>
        <v/>
      </c>
      <c r="Q4196" s="84" t="str">
        <f t="shared" si="916"/>
        <v/>
      </c>
      <c r="R4196" s="84" t="str">
        <f t="shared" si="920"/>
        <v/>
      </c>
      <c r="S4196" s="84" t="str">
        <f t="shared" si="921"/>
        <v/>
      </c>
      <c r="U4196" s="84" t="str">
        <f t="shared" si="922"/>
        <v/>
      </c>
      <c r="W4196" s="108" t="str">
        <f>IF($N4196="", "", SUM($D$11:$D4196))</f>
        <v/>
      </c>
      <c r="X4196" s="111" t="str">
        <f t="shared" si="923"/>
        <v/>
      </c>
      <c r="Y4196" s="114" t="str">
        <f t="shared" si="927"/>
        <v/>
      </c>
      <c r="Z4196" s="111" t="str">
        <f>IF(X4196="", "", X4196-SUM($Z$11:$Z4195))</f>
        <v/>
      </c>
      <c r="AA4196" s="111" t="str">
        <f>IF($Y4196="", "", $Y4196-SUM($AA$11:$AA4195))</f>
        <v/>
      </c>
      <c r="AB4196" s="111" t="str">
        <f t="shared" si="928"/>
        <v/>
      </c>
      <c r="AC4196" s="121" t="str">
        <f t="shared" si="924"/>
        <v/>
      </c>
      <c r="AD4196" s="122" t="str">
        <f t="shared" si="925"/>
        <v/>
      </c>
      <c r="AE4196" s="123" t="str">
        <f t="shared" si="929"/>
        <v/>
      </c>
      <c r="AG4196" s="150" t="str">
        <f t="shared" si="926"/>
        <v/>
      </c>
    </row>
    <row r="4197" spans="1:33" x14ac:dyDescent="0.25">
      <c r="A4197" s="56"/>
      <c r="B4197" s="70"/>
      <c r="C4197" s="76"/>
      <c r="D4197" s="73"/>
      <c r="E4197" s="79"/>
      <c r="F4197" s="56"/>
      <c r="G4197" s="13" t="str">
        <f t="shared" si="917"/>
        <v/>
      </c>
      <c r="H4197" s="56"/>
      <c r="K4197" s="128"/>
      <c r="L4197" s="128"/>
      <c r="M4197" s="128"/>
      <c r="N4197" s="84" t="str">
        <f t="shared" si="918"/>
        <v/>
      </c>
      <c r="O4197" s="128"/>
      <c r="P4197" s="84" t="str">
        <f t="shared" si="919"/>
        <v/>
      </c>
      <c r="Q4197" s="84" t="str">
        <f t="shared" si="916"/>
        <v/>
      </c>
      <c r="R4197" s="84" t="str">
        <f t="shared" si="920"/>
        <v/>
      </c>
      <c r="S4197" s="84" t="str">
        <f t="shared" si="921"/>
        <v/>
      </c>
      <c r="U4197" s="84" t="str">
        <f t="shared" si="922"/>
        <v/>
      </c>
      <c r="W4197" s="108" t="str">
        <f>IF($N4197="", "", SUM($D$11:$D4197))</f>
        <v/>
      </c>
      <c r="X4197" s="111" t="str">
        <f t="shared" si="923"/>
        <v/>
      </c>
      <c r="Y4197" s="114" t="str">
        <f t="shared" si="927"/>
        <v/>
      </c>
      <c r="Z4197" s="111" t="str">
        <f>IF(X4197="", "", X4197-SUM($Z$11:$Z4196))</f>
        <v/>
      </c>
      <c r="AA4197" s="111" t="str">
        <f>IF($Y4197="", "", $Y4197-SUM($AA$11:$AA4196))</f>
        <v/>
      </c>
      <c r="AB4197" s="111" t="str">
        <f t="shared" si="928"/>
        <v/>
      </c>
      <c r="AC4197" s="121" t="str">
        <f t="shared" si="924"/>
        <v/>
      </c>
      <c r="AD4197" s="122" t="str">
        <f t="shared" si="925"/>
        <v/>
      </c>
      <c r="AE4197" s="123" t="str">
        <f t="shared" si="929"/>
        <v/>
      </c>
      <c r="AG4197" s="150" t="str">
        <f t="shared" si="926"/>
        <v/>
      </c>
    </row>
    <row r="4198" spans="1:33" x14ac:dyDescent="0.25">
      <c r="A4198" s="56"/>
      <c r="B4198" s="70"/>
      <c r="C4198" s="76"/>
      <c r="D4198" s="73"/>
      <c r="E4198" s="79"/>
      <c r="F4198" s="56"/>
      <c r="G4198" s="13" t="str">
        <f t="shared" si="917"/>
        <v/>
      </c>
      <c r="H4198" s="56"/>
      <c r="K4198" s="128"/>
      <c r="L4198" s="128"/>
      <c r="M4198" s="128"/>
      <c r="N4198" s="84" t="str">
        <f t="shared" si="918"/>
        <v/>
      </c>
      <c r="O4198" s="128"/>
      <c r="P4198" s="84" t="str">
        <f t="shared" si="919"/>
        <v/>
      </c>
      <c r="Q4198" s="84" t="str">
        <f t="shared" si="916"/>
        <v/>
      </c>
      <c r="R4198" s="84" t="str">
        <f t="shared" si="920"/>
        <v/>
      </c>
      <c r="S4198" s="84" t="str">
        <f t="shared" si="921"/>
        <v/>
      </c>
      <c r="U4198" s="84" t="str">
        <f t="shared" si="922"/>
        <v/>
      </c>
      <c r="W4198" s="108" t="str">
        <f>IF($N4198="", "", SUM($D$11:$D4198))</f>
        <v/>
      </c>
      <c r="X4198" s="111" t="str">
        <f t="shared" si="923"/>
        <v/>
      </c>
      <c r="Y4198" s="114" t="str">
        <f t="shared" si="927"/>
        <v/>
      </c>
      <c r="Z4198" s="111" t="str">
        <f>IF(X4198="", "", X4198-SUM($Z$11:$Z4197))</f>
        <v/>
      </c>
      <c r="AA4198" s="111" t="str">
        <f>IF($Y4198="", "", $Y4198-SUM($AA$11:$AA4197))</f>
        <v/>
      </c>
      <c r="AB4198" s="111" t="str">
        <f t="shared" si="928"/>
        <v/>
      </c>
      <c r="AC4198" s="121" t="str">
        <f t="shared" si="924"/>
        <v/>
      </c>
      <c r="AD4198" s="122" t="str">
        <f t="shared" si="925"/>
        <v/>
      </c>
      <c r="AE4198" s="123" t="str">
        <f t="shared" si="929"/>
        <v/>
      </c>
      <c r="AG4198" s="150" t="str">
        <f t="shared" si="926"/>
        <v/>
      </c>
    </row>
    <row r="4199" spans="1:33" x14ac:dyDescent="0.25">
      <c r="A4199" s="56"/>
      <c r="B4199" s="70"/>
      <c r="C4199" s="76"/>
      <c r="D4199" s="73"/>
      <c r="E4199" s="79"/>
      <c r="F4199" s="56"/>
      <c r="G4199" s="13" t="str">
        <f t="shared" si="917"/>
        <v/>
      </c>
      <c r="H4199" s="56"/>
      <c r="K4199" s="128"/>
      <c r="L4199" s="128"/>
      <c r="M4199" s="128"/>
      <c r="N4199" s="84" t="str">
        <f t="shared" si="918"/>
        <v/>
      </c>
      <c r="O4199" s="128"/>
      <c r="P4199" s="84" t="str">
        <f t="shared" si="919"/>
        <v/>
      </c>
      <c r="Q4199" s="84" t="str">
        <f t="shared" si="916"/>
        <v/>
      </c>
      <c r="R4199" s="84" t="str">
        <f t="shared" si="920"/>
        <v/>
      </c>
      <c r="S4199" s="84" t="str">
        <f t="shared" si="921"/>
        <v/>
      </c>
      <c r="U4199" s="84" t="str">
        <f t="shared" si="922"/>
        <v/>
      </c>
      <c r="W4199" s="108" t="str">
        <f>IF($N4199="", "", SUM($D$11:$D4199))</f>
        <v/>
      </c>
      <c r="X4199" s="111" t="str">
        <f t="shared" si="923"/>
        <v/>
      </c>
      <c r="Y4199" s="114" t="str">
        <f t="shared" si="927"/>
        <v/>
      </c>
      <c r="Z4199" s="111" t="str">
        <f>IF(X4199="", "", X4199-SUM($Z$11:$Z4198))</f>
        <v/>
      </c>
      <c r="AA4199" s="111" t="str">
        <f>IF($Y4199="", "", $Y4199-SUM($AA$11:$AA4198))</f>
        <v/>
      </c>
      <c r="AB4199" s="111" t="str">
        <f t="shared" si="928"/>
        <v/>
      </c>
      <c r="AC4199" s="121" t="str">
        <f t="shared" si="924"/>
        <v/>
      </c>
      <c r="AD4199" s="122" t="str">
        <f t="shared" si="925"/>
        <v/>
      </c>
      <c r="AE4199" s="123" t="str">
        <f t="shared" si="929"/>
        <v/>
      </c>
      <c r="AG4199" s="150" t="str">
        <f t="shared" si="926"/>
        <v/>
      </c>
    </row>
    <row r="4200" spans="1:33" x14ac:dyDescent="0.25">
      <c r="A4200" s="56"/>
      <c r="B4200" s="70"/>
      <c r="C4200" s="76"/>
      <c r="D4200" s="73"/>
      <c r="E4200" s="79"/>
      <c r="F4200" s="56"/>
      <c r="G4200" s="13" t="str">
        <f t="shared" si="917"/>
        <v/>
      </c>
      <c r="H4200" s="56"/>
      <c r="K4200" s="128"/>
      <c r="L4200" s="128"/>
      <c r="M4200" s="128"/>
      <c r="N4200" s="84" t="str">
        <f t="shared" si="918"/>
        <v/>
      </c>
      <c r="O4200" s="128"/>
      <c r="P4200" s="84" t="str">
        <f t="shared" si="919"/>
        <v/>
      </c>
      <c r="Q4200" s="84" t="str">
        <f t="shared" si="916"/>
        <v/>
      </c>
      <c r="R4200" s="84" t="str">
        <f t="shared" si="920"/>
        <v/>
      </c>
      <c r="S4200" s="84" t="str">
        <f t="shared" si="921"/>
        <v/>
      </c>
      <c r="U4200" s="84" t="str">
        <f t="shared" si="922"/>
        <v/>
      </c>
      <c r="W4200" s="108" t="str">
        <f>IF($N4200="", "", SUM($D$11:$D4200))</f>
        <v/>
      </c>
      <c r="X4200" s="111" t="str">
        <f t="shared" si="923"/>
        <v/>
      </c>
      <c r="Y4200" s="114" t="str">
        <f t="shared" si="927"/>
        <v/>
      </c>
      <c r="Z4200" s="111" t="str">
        <f>IF(X4200="", "", X4200-SUM($Z$11:$Z4199))</f>
        <v/>
      </c>
      <c r="AA4200" s="111" t="str">
        <f>IF($Y4200="", "", $Y4200-SUM($AA$11:$AA4199))</f>
        <v/>
      </c>
      <c r="AB4200" s="111" t="str">
        <f t="shared" si="928"/>
        <v/>
      </c>
      <c r="AC4200" s="121" t="str">
        <f t="shared" si="924"/>
        <v/>
      </c>
      <c r="AD4200" s="122" t="str">
        <f t="shared" si="925"/>
        <v/>
      </c>
      <c r="AE4200" s="123" t="str">
        <f t="shared" si="929"/>
        <v/>
      </c>
      <c r="AG4200" s="150" t="str">
        <f t="shared" si="926"/>
        <v/>
      </c>
    </row>
    <row r="4201" spans="1:33" x14ac:dyDescent="0.25">
      <c r="A4201" s="56"/>
      <c r="B4201" s="70"/>
      <c r="C4201" s="76"/>
      <c r="D4201" s="73"/>
      <c r="E4201" s="79"/>
      <c r="F4201" s="56"/>
      <c r="G4201" s="13" t="str">
        <f t="shared" si="917"/>
        <v/>
      </c>
      <c r="H4201" s="56"/>
      <c r="K4201" s="128"/>
      <c r="L4201" s="128"/>
      <c r="M4201" s="128"/>
      <c r="N4201" s="84" t="str">
        <f t="shared" si="918"/>
        <v/>
      </c>
      <c r="O4201" s="128"/>
      <c r="P4201" s="84" t="str">
        <f t="shared" si="919"/>
        <v/>
      </c>
      <c r="Q4201" s="84" t="str">
        <f t="shared" si="916"/>
        <v/>
      </c>
      <c r="R4201" s="84" t="str">
        <f t="shared" si="920"/>
        <v/>
      </c>
      <c r="S4201" s="84" t="str">
        <f t="shared" si="921"/>
        <v/>
      </c>
      <c r="U4201" s="84" t="str">
        <f t="shared" si="922"/>
        <v/>
      </c>
      <c r="W4201" s="108" t="str">
        <f>IF($N4201="", "", SUM($D$11:$D4201))</f>
        <v/>
      </c>
      <c r="X4201" s="111" t="str">
        <f t="shared" si="923"/>
        <v/>
      </c>
      <c r="Y4201" s="114" t="str">
        <f t="shared" si="927"/>
        <v/>
      </c>
      <c r="Z4201" s="111" t="str">
        <f>IF(X4201="", "", X4201-SUM($Z$11:$Z4200))</f>
        <v/>
      </c>
      <c r="AA4201" s="111" t="str">
        <f>IF($Y4201="", "", $Y4201-SUM($AA$11:$AA4200))</f>
        <v/>
      </c>
      <c r="AB4201" s="111" t="str">
        <f t="shared" si="928"/>
        <v/>
      </c>
      <c r="AC4201" s="121" t="str">
        <f t="shared" si="924"/>
        <v/>
      </c>
      <c r="AD4201" s="122" t="str">
        <f t="shared" si="925"/>
        <v/>
      </c>
      <c r="AE4201" s="123" t="str">
        <f t="shared" si="929"/>
        <v/>
      </c>
      <c r="AG4201" s="150" t="str">
        <f t="shared" si="926"/>
        <v/>
      </c>
    </row>
    <row r="4202" spans="1:33" x14ac:dyDescent="0.25">
      <c r="A4202" s="56"/>
      <c r="B4202" s="70"/>
      <c r="C4202" s="76"/>
      <c r="D4202" s="73"/>
      <c r="E4202" s="79"/>
      <c r="F4202" s="56"/>
      <c r="G4202" s="13" t="str">
        <f t="shared" si="917"/>
        <v/>
      </c>
      <c r="H4202" s="56"/>
      <c r="K4202" s="128"/>
      <c r="L4202" s="128"/>
      <c r="M4202" s="128"/>
      <c r="N4202" s="84" t="str">
        <f t="shared" si="918"/>
        <v/>
      </c>
      <c r="O4202" s="128"/>
      <c r="P4202" s="84" t="str">
        <f t="shared" si="919"/>
        <v/>
      </c>
      <c r="Q4202" s="84" t="str">
        <f t="shared" si="916"/>
        <v/>
      </c>
      <c r="R4202" s="84" t="str">
        <f t="shared" si="920"/>
        <v/>
      </c>
      <c r="S4202" s="84" t="str">
        <f t="shared" si="921"/>
        <v/>
      </c>
      <c r="U4202" s="84" t="str">
        <f t="shared" si="922"/>
        <v/>
      </c>
      <c r="W4202" s="108" t="str">
        <f>IF($N4202="", "", SUM($D$11:$D4202))</f>
        <v/>
      </c>
      <c r="X4202" s="111" t="str">
        <f t="shared" si="923"/>
        <v/>
      </c>
      <c r="Y4202" s="114" t="str">
        <f t="shared" si="927"/>
        <v/>
      </c>
      <c r="Z4202" s="111" t="str">
        <f>IF(X4202="", "", X4202-SUM($Z$11:$Z4201))</f>
        <v/>
      </c>
      <c r="AA4202" s="111" t="str">
        <f>IF($Y4202="", "", $Y4202-SUM($AA$11:$AA4201))</f>
        <v/>
      </c>
      <c r="AB4202" s="111" t="str">
        <f t="shared" si="928"/>
        <v/>
      </c>
      <c r="AC4202" s="121" t="str">
        <f t="shared" si="924"/>
        <v/>
      </c>
      <c r="AD4202" s="122" t="str">
        <f t="shared" si="925"/>
        <v/>
      </c>
      <c r="AE4202" s="123" t="str">
        <f t="shared" si="929"/>
        <v/>
      </c>
      <c r="AG4202" s="150" t="str">
        <f t="shared" si="926"/>
        <v/>
      </c>
    </row>
    <row r="4203" spans="1:33" x14ac:dyDescent="0.25">
      <c r="A4203" s="56"/>
      <c r="B4203" s="70"/>
      <c r="C4203" s="76"/>
      <c r="D4203" s="73"/>
      <c r="E4203" s="79"/>
      <c r="F4203" s="56"/>
      <c r="G4203" s="13" t="str">
        <f t="shared" si="917"/>
        <v/>
      </c>
      <c r="H4203" s="56"/>
      <c r="K4203" s="128"/>
      <c r="L4203" s="128"/>
      <c r="M4203" s="128"/>
      <c r="N4203" s="84" t="str">
        <f t="shared" si="918"/>
        <v/>
      </c>
      <c r="O4203" s="128"/>
      <c r="P4203" s="84" t="str">
        <f t="shared" si="919"/>
        <v/>
      </c>
      <c r="Q4203" s="84" t="str">
        <f t="shared" si="916"/>
        <v/>
      </c>
      <c r="R4203" s="84" t="str">
        <f t="shared" si="920"/>
        <v/>
      </c>
      <c r="S4203" s="84" t="str">
        <f t="shared" si="921"/>
        <v/>
      </c>
      <c r="U4203" s="84" t="str">
        <f t="shared" si="922"/>
        <v/>
      </c>
      <c r="W4203" s="108" t="str">
        <f>IF($N4203="", "", SUM($D$11:$D4203))</f>
        <v/>
      </c>
      <c r="X4203" s="111" t="str">
        <f t="shared" si="923"/>
        <v/>
      </c>
      <c r="Y4203" s="114" t="str">
        <f t="shared" si="927"/>
        <v/>
      </c>
      <c r="Z4203" s="111" t="str">
        <f>IF(X4203="", "", X4203-SUM($Z$11:$Z4202))</f>
        <v/>
      </c>
      <c r="AA4203" s="111" t="str">
        <f>IF($Y4203="", "", $Y4203-SUM($AA$11:$AA4202))</f>
        <v/>
      </c>
      <c r="AB4203" s="111" t="str">
        <f t="shared" si="928"/>
        <v/>
      </c>
      <c r="AC4203" s="121" t="str">
        <f t="shared" si="924"/>
        <v/>
      </c>
      <c r="AD4203" s="122" t="str">
        <f t="shared" si="925"/>
        <v/>
      </c>
      <c r="AE4203" s="123" t="str">
        <f t="shared" si="929"/>
        <v/>
      </c>
      <c r="AG4203" s="150" t="str">
        <f t="shared" si="926"/>
        <v/>
      </c>
    </row>
    <row r="4204" spans="1:33" x14ac:dyDescent="0.25">
      <c r="A4204" s="56"/>
      <c r="B4204" s="70"/>
      <c r="C4204" s="76"/>
      <c r="D4204" s="73"/>
      <c r="E4204" s="79"/>
      <c r="F4204" s="56"/>
      <c r="G4204" s="13" t="str">
        <f t="shared" si="917"/>
        <v/>
      </c>
      <c r="H4204" s="56"/>
      <c r="K4204" s="128"/>
      <c r="L4204" s="128"/>
      <c r="M4204" s="128"/>
      <c r="N4204" s="84" t="str">
        <f t="shared" si="918"/>
        <v/>
      </c>
      <c r="O4204" s="128"/>
      <c r="P4204" s="84" t="str">
        <f t="shared" si="919"/>
        <v/>
      </c>
      <c r="Q4204" s="84" t="str">
        <f t="shared" si="916"/>
        <v/>
      </c>
      <c r="R4204" s="84" t="str">
        <f t="shared" si="920"/>
        <v/>
      </c>
      <c r="S4204" s="84" t="str">
        <f t="shared" si="921"/>
        <v/>
      </c>
      <c r="U4204" s="84" t="str">
        <f t="shared" si="922"/>
        <v/>
      </c>
      <c r="W4204" s="108" t="str">
        <f>IF($N4204="", "", SUM($D$11:$D4204))</f>
        <v/>
      </c>
      <c r="X4204" s="111" t="str">
        <f t="shared" si="923"/>
        <v/>
      </c>
      <c r="Y4204" s="114" t="str">
        <f t="shared" si="927"/>
        <v/>
      </c>
      <c r="Z4204" s="111" t="str">
        <f>IF(X4204="", "", X4204-SUM($Z$11:$Z4203))</f>
        <v/>
      </c>
      <c r="AA4204" s="111" t="str">
        <f>IF($Y4204="", "", $Y4204-SUM($AA$11:$AA4203))</f>
        <v/>
      </c>
      <c r="AB4204" s="111" t="str">
        <f t="shared" si="928"/>
        <v/>
      </c>
      <c r="AC4204" s="121" t="str">
        <f t="shared" si="924"/>
        <v/>
      </c>
      <c r="AD4204" s="122" t="str">
        <f t="shared" si="925"/>
        <v/>
      </c>
      <c r="AE4204" s="123" t="str">
        <f t="shared" si="929"/>
        <v/>
      </c>
      <c r="AG4204" s="150" t="str">
        <f t="shared" si="926"/>
        <v/>
      </c>
    </row>
    <row r="4205" spans="1:33" x14ac:dyDescent="0.25">
      <c r="A4205" s="56"/>
      <c r="B4205" s="70"/>
      <c r="C4205" s="76"/>
      <c r="D4205" s="73"/>
      <c r="E4205" s="79"/>
      <c r="F4205" s="56"/>
      <c r="G4205" s="13" t="str">
        <f t="shared" si="917"/>
        <v/>
      </c>
      <c r="H4205" s="56"/>
      <c r="K4205" s="128"/>
      <c r="L4205" s="128"/>
      <c r="M4205" s="128"/>
      <c r="N4205" s="84" t="str">
        <f t="shared" si="918"/>
        <v/>
      </c>
      <c r="O4205" s="128"/>
      <c r="P4205" s="84" t="str">
        <f t="shared" si="919"/>
        <v/>
      </c>
      <c r="Q4205" s="84" t="str">
        <f t="shared" si="916"/>
        <v/>
      </c>
      <c r="R4205" s="84" t="str">
        <f t="shared" si="920"/>
        <v/>
      </c>
      <c r="S4205" s="84" t="str">
        <f t="shared" si="921"/>
        <v/>
      </c>
      <c r="U4205" s="84" t="str">
        <f t="shared" si="922"/>
        <v/>
      </c>
      <c r="W4205" s="108" t="str">
        <f>IF($N4205="", "", SUM($D$11:$D4205))</f>
        <v/>
      </c>
      <c r="X4205" s="111" t="str">
        <f t="shared" si="923"/>
        <v/>
      </c>
      <c r="Y4205" s="114" t="str">
        <f t="shared" si="927"/>
        <v/>
      </c>
      <c r="Z4205" s="111" t="str">
        <f>IF(X4205="", "", X4205-SUM($Z$11:$Z4204))</f>
        <v/>
      </c>
      <c r="AA4205" s="111" t="str">
        <f>IF($Y4205="", "", $Y4205-SUM($AA$11:$AA4204))</f>
        <v/>
      </c>
      <c r="AB4205" s="111" t="str">
        <f t="shared" si="928"/>
        <v/>
      </c>
      <c r="AC4205" s="121" t="str">
        <f t="shared" si="924"/>
        <v/>
      </c>
      <c r="AD4205" s="122" t="str">
        <f t="shared" si="925"/>
        <v/>
      </c>
      <c r="AE4205" s="123" t="str">
        <f t="shared" si="929"/>
        <v/>
      </c>
      <c r="AG4205" s="150" t="str">
        <f t="shared" si="926"/>
        <v/>
      </c>
    </row>
    <row r="4206" spans="1:33" x14ac:dyDescent="0.25">
      <c r="A4206" s="56"/>
      <c r="B4206" s="70"/>
      <c r="C4206" s="76"/>
      <c r="D4206" s="73"/>
      <c r="E4206" s="79"/>
      <c r="F4206" s="56"/>
      <c r="G4206" s="13" t="str">
        <f t="shared" si="917"/>
        <v/>
      </c>
      <c r="H4206" s="56"/>
      <c r="K4206" s="128"/>
      <c r="L4206" s="128"/>
      <c r="M4206" s="128"/>
      <c r="N4206" s="84" t="str">
        <f t="shared" si="918"/>
        <v/>
      </c>
      <c r="O4206" s="128"/>
      <c r="P4206" s="84" t="str">
        <f t="shared" si="919"/>
        <v/>
      </c>
      <c r="Q4206" s="84" t="str">
        <f t="shared" si="916"/>
        <v/>
      </c>
      <c r="R4206" s="84" t="str">
        <f t="shared" si="920"/>
        <v/>
      </c>
      <c r="S4206" s="84" t="str">
        <f t="shared" si="921"/>
        <v/>
      </c>
      <c r="U4206" s="84" t="str">
        <f t="shared" si="922"/>
        <v/>
      </c>
      <c r="W4206" s="108" t="str">
        <f>IF($N4206="", "", SUM($D$11:$D4206))</f>
        <v/>
      </c>
      <c r="X4206" s="111" t="str">
        <f t="shared" si="923"/>
        <v/>
      </c>
      <c r="Y4206" s="114" t="str">
        <f t="shared" si="927"/>
        <v/>
      </c>
      <c r="Z4206" s="111" t="str">
        <f>IF(X4206="", "", X4206-SUM($Z$11:$Z4205))</f>
        <v/>
      </c>
      <c r="AA4206" s="111" t="str">
        <f>IF($Y4206="", "", $Y4206-SUM($AA$11:$AA4205))</f>
        <v/>
      </c>
      <c r="AB4206" s="111" t="str">
        <f t="shared" si="928"/>
        <v/>
      </c>
      <c r="AC4206" s="121" t="str">
        <f t="shared" si="924"/>
        <v/>
      </c>
      <c r="AD4206" s="122" t="str">
        <f t="shared" si="925"/>
        <v/>
      </c>
      <c r="AE4206" s="123" t="str">
        <f t="shared" si="929"/>
        <v/>
      </c>
      <c r="AG4206" s="150" t="str">
        <f t="shared" si="926"/>
        <v/>
      </c>
    </row>
    <row r="4207" spans="1:33" x14ac:dyDescent="0.25">
      <c r="A4207" s="56"/>
      <c r="B4207" s="70"/>
      <c r="C4207" s="76"/>
      <c r="D4207" s="73"/>
      <c r="E4207" s="79"/>
      <c r="F4207" s="56"/>
      <c r="G4207" s="13" t="str">
        <f t="shared" si="917"/>
        <v/>
      </c>
      <c r="H4207" s="56"/>
      <c r="K4207" s="128"/>
      <c r="L4207" s="128"/>
      <c r="M4207" s="128"/>
      <c r="N4207" s="84" t="str">
        <f t="shared" si="918"/>
        <v/>
      </c>
      <c r="O4207" s="128"/>
      <c r="P4207" s="84" t="str">
        <f t="shared" si="919"/>
        <v/>
      </c>
      <c r="Q4207" s="84" t="str">
        <f t="shared" si="916"/>
        <v/>
      </c>
      <c r="R4207" s="84" t="str">
        <f t="shared" si="920"/>
        <v/>
      </c>
      <c r="S4207" s="84" t="str">
        <f t="shared" si="921"/>
        <v/>
      </c>
      <c r="U4207" s="84" t="str">
        <f t="shared" si="922"/>
        <v/>
      </c>
      <c r="W4207" s="108" t="str">
        <f>IF($N4207="", "", SUM($D$11:$D4207))</f>
        <v/>
      </c>
      <c r="X4207" s="111" t="str">
        <f t="shared" si="923"/>
        <v/>
      </c>
      <c r="Y4207" s="114" t="str">
        <f t="shared" si="927"/>
        <v/>
      </c>
      <c r="Z4207" s="111" t="str">
        <f>IF(X4207="", "", X4207-SUM($Z$11:$Z4206))</f>
        <v/>
      </c>
      <c r="AA4207" s="111" t="str">
        <f>IF($Y4207="", "", $Y4207-SUM($AA$11:$AA4206))</f>
        <v/>
      </c>
      <c r="AB4207" s="111" t="str">
        <f t="shared" si="928"/>
        <v/>
      </c>
      <c r="AC4207" s="121" t="str">
        <f t="shared" si="924"/>
        <v/>
      </c>
      <c r="AD4207" s="122" t="str">
        <f t="shared" si="925"/>
        <v/>
      </c>
      <c r="AE4207" s="123" t="str">
        <f t="shared" si="929"/>
        <v/>
      </c>
      <c r="AG4207" s="150" t="str">
        <f t="shared" si="926"/>
        <v/>
      </c>
    </row>
    <row r="4208" spans="1:33" x14ac:dyDescent="0.25">
      <c r="A4208" s="56"/>
      <c r="B4208" s="70"/>
      <c r="C4208" s="76"/>
      <c r="D4208" s="73"/>
      <c r="E4208" s="79"/>
      <c r="F4208" s="56"/>
      <c r="G4208" s="13" t="str">
        <f t="shared" si="917"/>
        <v/>
      </c>
      <c r="H4208" s="56"/>
      <c r="K4208" s="128"/>
      <c r="L4208" s="128"/>
      <c r="M4208" s="128"/>
      <c r="N4208" s="84" t="str">
        <f t="shared" si="918"/>
        <v/>
      </c>
      <c r="O4208" s="128"/>
      <c r="P4208" s="84" t="str">
        <f t="shared" si="919"/>
        <v/>
      </c>
      <c r="Q4208" s="84" t="str">
        <f t="shared" si="916"/>
        <v/>
      </c>
      <c r="R4208" s="84" t="str">
        <f t="shared" si="920"/>
        <v/>
      </c>
      <c r="S4208" s="84" t="str">
        <f t="shared" si="921"/>
        <v/>
      </c>
      <c r="U4208" s="84" t="str">
        <f t="shared" si="922"/>
        <v/>
      </c>
      <c r="W4208" s="108" t="str">
        <f>IF($N4208="", "", SUM($D$11:$D4208))</f>
        <v/>
      </c>
      <c r="X4208" s="111" t="str">
        <f t="shared" si="923"/>
        <v/>
      </c>
      <c r="Y4208" s="114" t="str">
        <f t="shared" si="927"/>
        <v/>
      </c>
      <c r="Z4208" s="111" t="str">
        <f>IF(X4208="", "", X4208-SUM($Z$11:$Z4207))</f>
        <v/>
      </c>
      <c r="AA4208" s="111" t="str">
        <f>IF($Y4208="", "", $Y4208-SUM($AA$11:$AA4207))</f>
        <v/>
      </c>
      <c r="AB4208" s="111" t="str">
        <f t="shared" si="928"/>
        <v/>
      </c>
      <c r="AC4208" s="121" t="str">
        <f t="shared" si="924"/>
        <v/>
      </c>
      <c r="AD4208" s="122" t="str">
        <f t="shared" si="925"/>
        <v/>
      </c>
      <c r="AE4208" s="123" t="str">
        <f t="shared" si="929"/>
        <v/>
      </c>
      <c r="AG4208" s="150" t="str">
        <f t="shared" si="926"/>
        <v/>
      </c>
    </row>
    <row r="4209" spans="1:33" x14ac:dyDescent="0.25">
      <c r="A4209" s="56"/>
      <c r="B4209" s="70"/>
      <c r="C4209" s="76"/>
      <c r="D4209" s="73"/>
      <c r="E4209" s="79"/>
      <c r="F4209" s="56"/>
      <c r="G4209" s="13" t="str">
        <f t="shared" si="917"/>
        <v/>
      </c>
      <c r="H4209" s="56"/>
      <c r="K4209" s="128"/>
      <c r="L4209" s="128"/>
      <c r="M4209" s="128"/>
      <c r="N4209" s="84" t="str">
        <f t="shared" si="918"/>
        <v/>
      </c>
      <c r="O4209" s="128"/>
      <c r="P4209" s="84" t="str">
        <f t="shared" si="919"/>
        <v/>
      </c>
      <c r="Q4209" s="84" t="str">
        <f t="shared" si="916"/>
        <v/>
      </c>
      <c r="R4209" s="84" t="str">
        <f t="shared" si="920"/>
        <v/>
      </c>
      <c r="S4209" s="84" t="str">
        <f t="shared" si="921"/>
        <v/>
      </c>
      <c r="U4209" s="84" t="str">
        <f t="shared" si="922"/>
        <v/>
      </c>
      <c r="W4209" s="108" t="str">
        <f>IF($N4209="", "", SUM($D$11:$D4209))</f>
        <v/>
      </c>
      <c r="X4209" s="111" t="str">
        <f t="shared" si="923"/>
        <v/>
      </c>
      <c r="Y4209" s="114" t="str">
        <f t="shared" si="927"/>
        <v/>
      </c>
      <c r="Z4209" s="111" t="str">
        <f>IF(X4209="", "", X4209-SUM($Z$11:$Z4208))</f>
        <v/>
      </c>
      <c r="AA4209" s="111" t="str">
        <f>IF($Y4209="", "", $Y4209-SUM($AA$11:$AA4208))</f>
        <v/>
      </c>
      <c r="AB4209" s="111" t="str">
        <f t="shared" si="928"/>
        <v/>
      </c>
      <c r="AC4209" s="121" t="str">
        <f t="shared" si="924"/>
        <v/>
      </c>
      <c r="AD4209" s="122" t="str">
        <f t="shared" si="925"/>
        <v/>
      </c>
      <c r="AE4209" s="123" t="str">
        <f t="shared" si="929"/>
        <v/>
      </c>
      <c r="AG4209" s="150" t="str">
        <f t="shared" si="926"/>
        <v/>
      </c>
    </row>
    <row r="4210" spans="1:33" x14ac:dyDescent="0.25">
      <c r="A4210" s="56"/>
      <c r="B4210" s="70"/>
      <c r="C4210" s="76"/>
      <c r="D4210" s="73"/>
      <c r="E4210" s="79"/>
      <c r="F4210" s="56"/>
      <c r="G4210" s="13" t="str">
        <f t="shared" si="917"/>
        <v/>
      </c>
      <c r="H4210" s="56"/>
      <c r="K4210" s="128"/>
      <c r="L4210" s="128"/>
      <c r="M4210" s="128"/>
      <c r="N4210" s="84" t="str">
        <f t="shared" si="918"/>
        <v/>
      </c>
      <c r="O4210" s="128"/>
      <c r="P4210" s="84" t="str">
        <f t="shared" si="919"/>
        <v/>
      </c>
      <c r="Q4210" s="84" t="str">
        <f t="shared" si="916"/>
        <v/>
      </c>
      <c r="R4210" s="84" t="str">
        <f t="shared" si="920"/>
        <v/>
      </c>
      <c r="S4210" s="84" t="str">
        <f t="shared" si="921"/>
        <v/>
      </c>
      <c r="U4210" s="84" t="str">
        <f t="shared" si="922"/>
        <v/>
      </c>
      <c r="W4210" s="108" t="str">
        <f>IF($N4210="", "", SUM($D$11:$D4210))</f>
        <v/>
      </c>
      <c r="X4210" s="111" t="str">
        <f t="shared" si="923"/>
        <v/>
      </c>
      <c r="Y4210" s="114" t="str">
        <f t="shared" si="927"/>
        <v/>
      </c>
      <c r="Z4210" s="111" t="str">
        <f>IF(X4210="", "", X4210-SUM($Z$11:$Z4209))</f>
        <v/>
      </c>
      <c r="AA4210" s="111" t="str">
        <f>IF($Y4210="", "", $Y4210-SUM($AA$11:$AA4209))</f>
        <v/>
      </c>
      <c r="AB4210" s="111" t="str">
        <f t="shared" si="928"/>
        <v/>
      </c>
      <c r="AC4210" s="121" t="str">
        <f t="shared" si="924"/>
        <v/>
      </c>
      <c r="AD4210" s="122" t="str">
        <f t="shared" si="925"/>
        <v/>
      </c>
      <c r="AE4210" s="123" t="str">
        <f t="shared" si="929"/>
        <v/>
      </c>
      <c r="AG4210" s="150" t="str">
        <f t="shared" si="926"/>
        <v/>
      </c>
    </row>
    <row r="4211" spans="1:33" x14ac:dyDescent="0.25">
      <c r="A4211" s="56"/>
      <c r="B4211" s="70"/>
      <c r="C4211" s="76"/>
      <c r="D4211" s="73"/>
      <c r="E4211" s="79"/>
      <c r="F4211" s="56"/>
      <c r="G4211" s="13" t="str">
        <f t="shared" si="917"/>
        <v/>
      </c>
      <c r="H4211" s="56"/>
      <c r="K4211" s="128"/>
      <c r="L4211" s="128"/>
      <c r="M4211" s="128"/>
      <c r="N4211" s="84" t="str">
        <f t="shared" si="918"/>
        <v/>
      </c>
      <c r="O4211" s="128"/>
      <c r="P4211" s="84" t="str">
        <f t="shared" si="919"/>
        <v/>
      </c>
      <c r="Q4211" s="84" t="str">
        <f t="shared" si="916"/>
        <v/>
      </c>
      <c r="R4211" s="84" t="str">
        <f t="shared" si="920"/>
        <v/>
      </c>
      <c r="S4211" s="84" t="str">
        <f t="shared" si="921"/>
        <v/>
      </c>
      <c r="U4211" s="84" t="str">
        <f t="shared" si="922"/>
        <v/>
      </c>
      <c r="W4211" s="108" t="str">
        <f>IF($N4211="", "", SUM($D$11:$D4211))</f>
        <v/>
      </c>
      <c r="X4211" s="111" t="str">
        <f t="shared" si="923"/>
        <v/>
      </c>
      <c r="Y4211" s="114" t="str">
        <f t="shared" si="927"/>
        <v/>
      </c>
      <c r="Z4211" s="111" t="str">
        <f>IF(X4211="", "", X4211-SUM($Z$11:$Z4210))</f>
        <v/>
      </c>
      <c r="AA4211" s="111" t="str">
        <f>IF($Y4211="", "", $Y4211-SUM($AA$11:$AA4210))</f>
        <v/>
      </c>
      <c r="AB4211" s="111" t="str">
        <f t="shared" si="928"/>
        <v/>
      </c>
      <c r="AC4211" s="121" t="str">
        <f t="shared" si="924"/>
        <v/>
      </c>
      <c r="AD4211" s="122" t="str">
        <f t="shared" si="925"/>
        <v/>
      </c>
      <c r="AE4211" s="123" t="str">
        <f t="shared" si="929"/>
        <v/>
      </c>
      <c r="AG4211" s="150" t="str">
        <f t="shared" si="926"/>
        <v/>
      </c>
    </row>
    <row r="4212" spans="1:33" x14ac:dyDescent="0.25">
      <c r="A4212" s="56"/>
      <c r="B4212" s="70"/>
      <c r="C4212" s="76"/>
      <c r="D4212" s="73"/>
      <c r="E4212" s="79"/>
      <c r="F4212" s="56"/>
      <c r="G4212" s="13" t="str">
        <f t="shared" si="917"/>
        <v/>
      </c>
      <c r="H4212" s="56"/>
      <c r="K4212" s="128"/>
      <c r="L4212" s="128"/>
      <c r="M4212" s="128"/>
      <c r="N4212" s="84" t="str">
        <f t="shared" si="918"/>
        <v/>
      </c>
      <c r="O4212" s="128"/>
      <c r="P4212" s="84" t="str">
        <f t="shared" si="919"/>
        <v/>
      </c>
      <c r="Q4212" s="84" t="str">
        <f t="shared" si="916"/>
        <v/>
      </c>
      <c r="R4212" s="84" t="str">
        <f t="shared" si="920"/>
        <v/>
      </c>
      <c r="S4212" s="84" t="str">
        <f t="shared" si="921"/>
        <v/>
      </c>
      <c r="U4212" s="84" t="str">
        <f t="shared" si="922"/>
        <v/>
      </c>
      <c r="W4212" s="108" t="str">
        <f>IF($N4212="", "", SUM($D$11:$D4212))</f>
        <v/>
      </c>
      <c r="X4212" s="111" t="str">
        <f t="shared" si="923"/>
        <v/>
      </c>
      <c r="Y4212" s="114" t="str">
        <f t="shared" si="927"/>
        <v/>
      </c>
      <c r="Z4212" s="111" t="str">
        <f>IF(X4212="", "", X4212-SUM($Z$11:$Z4211))</f>
        <v/>
      </c>
      <c r="AA4212" s="111" t="str">
        <f>IF($Y4212="", "", $Y4212-SUM($AA$11:$AA4211))</f>
        <v/>
      </c>
      <c r="AB4212" s="111" t="str">
        <f t="shared" si="928"/>
        <v/>
      </c>
      <c r="AC4212" s="121" t="str">
        <f t="shared" si="924"/>
        <v/>
      </c>
      <c r="AD4212" s="122" t="str">
        <f t="shared" si="925"/>
        <v/>
      </c>
      <c r="AE4212" s="123" t="str">
        <f t="shared" si="929"/>
        <v/>
      </c>
      <c r="AG4212" s="150" t="str">
        <f t="shared" si="926"/>
        <v/>
      </c>
    </row>
    <row r="4213" spans="1:33" x14ac:dyDescent="0.25">
      <c r="A4213" s="56"/>
      <c r="B4213" s="70"/>
      <c r="C4213" s="76"/>
      <c r="D4213" s="73"/>
      <c r="E4213" s="79"/>
      <c r="F4213" s="56"/>
      <c r="G4213" s="13" t="str">
        <f t="shared" si="917"/>
        <v/>
      </c>
      <c r="H4213" s="56"/>
      <c r="K4213" s="128"/>
      <c r="L4213" s="128"/>
      <c r="M4213" s="128"/>
      <c r="N4213" s="84" t="str">
        <f t="shared" si="918"/>
        <v/>
      </c>
      <c r="O4213" s="128"/>
      <c r="P4213" s="84" t="str">
        <f t="shared" si="919"/>
        <v/>
      </c>
      <c r="Q4213" s="84" t="str">
        <f t="shared" si="916"/>
        <v/>
      </c>
      <c r="R4213" s="84" t="str">
        <f t="shared" si="920"/>
        <v/>
      </c>
      <c r="S4213" s="84" t="str">
        <f t="shared" si="921"/>
        <v/>
      </c>
      <c r="U4213" s="84" t="str">
        <f t="shared" si="922"/>
        <v/>
      </c>
      <c r="W4213" s="108" t="str">
        <f>IF($N4213="", "", SUM($D$11:$D4213))</f>
        <v/>
      </c>
      <c r="X4213" s="111" t="str">
        <f t="shared" si="923"/>
        <v/>
      </c>
      <c r="Y4213" s="114" t="str">
        <f t="shared" si="927"/>
        <v/>
      </c>
      <c r="Z4213" s="111" t="str">
        <f>IF(X4213="", "", X4213-SUM($Z$11:$Z4212))</f>
        <v/>
      </c>
      <c r="AA4213" s="111" t="str">
        <f>IF($Y4213="", "", $Y4213-SUM($AA$11:$AA4212))</f>
        <v/>
      </c>
      <c r="AB4213" s="111" t="str">
        <f t="shared" si="928"/>
        <v/>
      </c>
      <c r="AC4213" s="121" t="str">
        <f t="shared" si="924"/>
        <v/>
      </c>
      <c r="AD4213" s="122" t="str">
        <f t="shared" si="925"/>
        <v/>
      </c>
      <c r="AE4213" s="123" t="str">
        <f t="shared" si="929"/>
        <v/>
      </c>
      <c r="AG4213" s="150" t="str">
        <f t="shared" si="926"/>
        <v/>
      </c>
    </row>
    <row r="4214" spans="1:33" x14ac:dyDescent="0.25">
      <c r="A4214" s="56"/>
      <c r="B4214" s="70"/>
      <c r="C4214" s="76"/>
      <c r="D4214" s="73"/>
      <c r="E4214" s="79"/>
      <c r="F4214" s="56"/>
      <c r="G4214" s="13" t="str">
        <f t="shared" si="917"/>
        <v/>
      </c>
      <c r="H4214" s="56"/>
      <c r="K4214" s="128"/>
      <c r="L4214" s="128"/>
      <c r="M4214" s="128"/>
      <c r="N4214" s="84" t="str">
        <f t="shared" si="918"/>
        <v/>
      </c>
      <c r="O4214" s="128"/>
      <c r="P4214" s="84" t="str">
        <f t="shared" si="919"/>
        <v/>
      </c>
      <c r="Q4214" s="84" t="str">
        <f t="shared" si="916"/>
        <v/>
      </c>
      <c r="R4214" s="84" t="str">
        <f t="shared" si="920"/>
        <v/>
      </c>
      <c r="S4214" s="84" t="str">
        <f t="shared" si="921"/>
        <v/>
      </c>
      <c r="U4214" s="84" t="str">
        <f t="shared" si="922"/>
        <v/>
      </c>
      <c r="W4214" s="108" t="str">
        <f>IF($N4214="", "", SUM($D$11:$D4214))</f>
        <v/>
      </c>
      <c r="X4214" s="111" t="str">
        <f t="shared" si="923"/>
        <v/>
      </c>
      <c r="Y4214" s="114" t="str">
        <f t="shared" si="927"/>
        <v/>
      </c>
      <c r="Z4214" s="111" t="str">
        <f>IF(X4214="", "", X4214-SUM($Z$11:$Z4213))</f>
        <v/>
      </c>
      <c r="AA4214" s="111" t="str">
        <f>IF($Y4214="", "", $Y4214-SUM($AA$11:$AA4213))</f>
        <v/>
      </c>
      <c r="AB4214" s="111" t="str">
        <f t="shared" si="928"/>
        <v/>
      </c>
      <c r="AC4214" s="121" t="str">
        <f t="shared" si="924"/>
        <v/>
      </c>
      <c r="AD4214" s="122" t="str">
        <f t="shared" si="925"/>
        <v/>
      </c>
      <c r="AE4214" s="123" t="str">
        <f t="shared" si="929"/>
        <v/>
      </c>
      <c r="AG4214" s="150" t="str">
        <f t="shared" si="926"/>
        <v/>
      </c>
    </row>
    <row r="4215" spans="1:33" x14ac:dyDescent="0.25">
      <c r="A4215" s="56"/>
      <c r="B4215" s="70"/>
      <c r="C4215" s="76"/>
      <c r="D4215" s="73"/>
      <c r="E4215" s="79"/>
      <c r="F4215" s="56"/>
      <c r="G4215" s="13" t="str">
        <f t="shared" si="917"/>
        <v/>
      </c>
      <c r="H4215" s="56"/>
      <c r="K4215" s="128"/>
      <c r="L4215" s="128"/>
      <c r="M4215" s="128"/>
      <c r="N4215" s="84" t="str">
        <f t="shared" si="918"/>
        <v/>
      </c>
      <c r="O4215" s="128"/>
      <c r="P4215" s="84" t="str">
        <f t="shared" si="919"/>
        <v/>
      </c>
      <c r="Q4215" s="84" t="str">
        <f t="shared" si="916"/>
        <v/>
      </c>
      <c r="R4215" s="84" t="str">
        <f t="shared" si="920"/>
        <v/>
      </c>
      <c r="S4215" s="84" t="str">
        <f t="shared" si="921"/>
        <v/>
      </c>
      <c r="U4215" s="84" t="str">
        <f t="shared" si="922"/>
        <v/>
      </c>
      <c r="W4215" s="108" t="str">
        <f>IF($N4215="", "", SUM($D$11:$D4215))</f>
        <v/>
      </c>
      <c r="X4215" s="111" t="str">
        <f t="shared" si="923"/>
        <v/>
      </c>
      <c r="Y4215" s="114" t="str">
        <f t="shared" si="927"/>
        <v/>
      </c>
      <c r="Z4215" s="111" t="str">
        <f>IF(X4215="", "", X4215-SUM($Z$11:$Z4214))</f>
        <v/>
      </c>
      <c r="AA4215" s="111" t="str">
        <f>IF($Y4215="", "", $Y4215-SUM($AA$11:$AA4214))</f>
        <v/>
      </c>
      <c r="AB4215" s="111" t="str">
        <f t="shared" si="928"/>
        <v/>
      </c>
      <c r="AC4215" s="121" t="str">
        <f t="shared" si="924"/>
        <v/>
      </c>
      <c r="AD4215" s="122" t="str">
        <f t="shared" si="925"/>
        <v/>
      </c>
      <c r="AE4215" s="123" t="str">
        <f t="shared" si="929"/>
        <v/>
      </c>
      <c r="AG4215" s="150" t="str">
        <f t="shared" si="926"/>
        <v/>
      </c>
    </row>
    <row r="4216" spans="1:33" x14ac:dyDescent="0.25">
      <c r="A4216" s="56"/>
      <c r="B4216" s="70"/>
      <c r="C4216" s="76"/>
      <c r="D4216" s="73"/>
      <c r="E4216" s="79"/>
      <c r="F4216" s="56"/>
      <c r="G4216" s="13" t="str">
        <f t="shared" si="917"/>
        <v/>
      </c>
      <c r="H4216" s="56"/>
      <c r="K4216" s="128"/>
      <c r="L4216" s="128"/>
      <c r="M4216" s="128"/>
      <c r="N4216" s="84" t="str">
        <f t="shared" si="918"/>
        <v/>
      </c>
      <c r="O4216" s="128"/>
      <c r="P4216" s="84" t="str">
        <f t="shared" si="919"/>
        <v/>
      </c>
      <c r="Q4216" s="84" t="str">
        <f t="shared" si="916"/>
        <v/>
      </c>
      <c r="R4216" s="84" t="str">
        <f t="shared" si="920"/>
        <v/>
      </c>
      <c r="S4216" s="84" t="str">
        <f t="shared" si="921"/>
        <v/>
      </c>
      <c r="U4216" s="84" t="str">
        <f t="shared" si="922"/>
        <v/>
      </c>
      <c r="W4216" s="108" t="str">
        <f>IF($N4216="", "", SUM($D$11:$D4216))</f>
        <v/>
      </c>
      <c r="X4216" s="111" t="str">
        <f t="shared" si="923"/>
        <v/>
      </c>
      <c r="Y4216" s="114" t="str">
        <f t="shared" si="927"/>
        <v/>
      </c>
      <c r="Z4216" s="111" t="str">
        <f>IF(X4216="", "", X4216-SUM($Z$11:$Z4215))</f>
        <v/>
      </c>
      <c r="AA4216" s="111" t="str">
        <f>IF($Y4216="", "", $Y4216-SUM($AA$11:$AA4215))</f>
        <v/>
      </c>
      <c r="AB4216" s="111" t="str">
        <f t="shared" si="928"/>
        <v/>
      </c>
      <c r="AC4216" s="121" t="str">
        <f t="shared" si="924"/>
        <v/>
      </c>
      <c r="AD4216" s="122" t="str">
        <f t="shared" si="925"/>
        <v/>
      </c>
      <c r="AE4216" s="123" t="str">
        <f t="shared" si="929"/>
        <v/>
      </c>
      <c r="AG4216" s="150" t="str">
        <f t="shared" si="926"/>
        <v/>
      </c>
    </row>
    <row r="4217" spans="1:33" x14ac:dyDescent="0.25">
      <c r="A4217" s="56"/>
      <c r="B4217" s="70"/>
      <c r="C4217" s="76"/>
      <c r="D4217" s="73"/>
      <c r="E4217" s="79"/>
      <c r="F4217" s="56"/>
      <c r="G4217" s="13" t="str">
        <f t="shared" si="917"/>
        <v/>
      </c>
      <c r="H4217" s="56"/>
      <c r="K4217" s="128"/>
      <c r="L4217" s="128"/>
      <c r="M4217" s="128"/>
      <c r="N4217" s="84" t="str">
        <f t="shared" si="918"/>
        <v/>
      </c>
      <c r="O4217" s="128"/>
      <c r="P4217" s="84" t="str">
        <f t="shared" si="919"/>
        <v/>
      </c>
      <c r="Q4217" s="84" t="str">
        <f t="shared" si="916"/>
        <v/>
      </c>
      <c r="R4217" s="84" t="str">
        <f t="shared" si="920"/>
        <v/>
      </c>
      <c r="S4217" s="84" t="str">
        <f t="shared" si="921"/>
        <v/>
      </c>
      <c r="U4217" s="84" t="str">
        <f t="shared" si="922"/>
        <v/>
      </c>
      <c r="W4217" s="108" t="str">
        <f>IF($N4217="", "", SUM($D$11:$D4217))</f>
        <v/>
      </c>
      <c r="X4217" s="111" t="str">
        <f t="shared" si="923"/>
        <v/>
      </c>
      <c r="Y4217" s="114" t="str">
        <f t="shared" si="927"/>
        <v/>
      </c>
      <c r="Z4217" s="111" t="str">
        <f>IF(X4217="", "", X4217-SUM($Z$11:$Z4216))</f>
        <v/>
      </c>
      <c r="AA4217" s="111" t="str">
        <f>IF($Y4217="", "", $Y4217-SUM($AA$11:$AA4216))</f>
        <v/>
      </c>
      <c r="AB4217" s="111" t="str">
        <f t="shared" si="928"/>
        <v/>
      </c>
      <c r="AC4217" s="121" t="str">
        <f t="shared" si="924"/>
        <v/>
      </c>
      <c r="AD4217" s="122" t="str">
        <f t="shared" si="925"/>
        <v/>
      </c>
      <c r="AE4217" s="123" t="str">
        <f t="shared" si="929"/>
        <v/>
      </c>
      <c r="AG4217" s="150" t="str">
        <f t="shared" si="926"/>
        <v/>
      </c>
    </row>
    <row r="4218" spans="1:33" x14ac:dyDescent="0.25">
      <c r="A4218" s="56"/>
      <c r="B4218" s="70"/>
      <c r="C4218" s="76"/>
      <c r="D4218" s="73"/>
      <c r="E4218" s="79"/>
      <c r="F4218" s="56"/>
      <c r="G4218" s="13" t="str">
        <f t="shared" si="917"/>
        <v/>
      </c>
      <c r="H4218" s="56"/>
      <c r="K4218" s="128"/>
      <c r="L4218" s="128"/>
      <c r="M4218" s="128"/>
      <c r="N4218" s="84" t="str">
        <f t="shared" si="918"/>
        <v/>
      </c>
      <c r="O4218" s="128"/>
      <c r="P4218" s="84" t="str">
        <f t="shared" si="919"/>
        <v/>
      </c>
      <c r="Q4218" s="84" t="str">
        <f t="shared" si="916"/>
        <v/>
      </c>
      <c r="R4218" s="84" t="str">
        <f t="shared" si="920"/>
        <v/>
      </c>
      <c r="S4218" s="84" t="str">
        <f t="shared" si="921"/>
        <v/>
      </c>
      <c r="U4218" s="84" t="str">
        <f t="shared" si="922"/>
        <v/>
      </c>
      <c r="W4218" s="108" t="str">
        <f>IF($N4218="", "", SUM($D$11:$D4218))</f>
        <v/>
      </c>
      <c r="X4218" s="111" t="str">
        <f t="shared" si="923"/>
        <v/>
      </c>
      <c r="Y4218" s="114" t="str">
        <f t="shared" si="927"/>
        <v/>
      </c>
      <c r="Z4218" s="111" t="str">
        <f>IF(X4218="", "", X4218-SUM($Z$11:$Z4217))</f>
        <v/>
      </c>
      <c r="AA4218" s="111" t="str">
        <f>IF($Y4218="", "", $Y4218-SUM($AA$11:$AA4217))</f>
        <v/>
      </c>
      <c r="AB4218" s="111" t="str">
        <f t="shared" si="928"/>
        <v/>
      </c>
      <c r="AC4218" s="121" t="str">
        <f t="shared" si="924"/>
        <v/>
      </c>
      <c r="AD4218" s="122" t="str">
        <f t="shared" si="925"/>
        <v/>
      </c>
      <c r="AE4218" s="123" t="str">
        <f t="shared" si="929"/>
        <v/>
      </c>
      <c r="AG4218" s="150" t="str">
        <f t="shared" si="926"/>
        <v/>
      </c>
    </row>
    <row r="4219" spans="1:33" x14ac:dyDescent="0.25">
      <c r="A4219" s="56"/>
      <c r="B4219" s="70"/>
      <c r="C4219" s="76"/>
      <c r="D4219" s="73"/>
      <c r="E4219" s="79"/>
      <c r="F4219" s="56"/>
      <c r="G4219" s="13" t="str">
        <f t="shared" si="917"/>
        <v/>
      </c>
      <c r="H4219" s="56"/>
      <c r="K4219" s="128"/>
      <c r="L4219" s="128"/>
      <c r="M4219" s="128"/>
      <c r="N4219" s="84" t="str">
        <f t="shared" si="918"/>
        <v/>
      </c>
      <c r="O4219" s="128"/>
      <c r="P4219" s="84" t="str">
        <f t="shared" si="919"/>
        <v/>
      </c>
      <c r="Q4219" s="84" t="str">
        <f t="shared" si="916"/>
        <v/>
      </c>
      <c r="R4219" s="84" t="str">
        <f t="shared" si="920"/>
        <v/>
      </c>
      <c r="S4219" s="84" t="str">
        <f t="shared" si="921"/>
        <v/>
      </c>
      <c r="U4219" s="84" t="str">
        <f t="shared" si="922"/>
        <v/>
      </c>
      <c r="W4219" s="108" t="str">
        <f>IF($N4219="", "", SUM($D$11:$D4219))</f>
        <v/>
      </c>
      <c r="X4219" s="111" t="str">
        <f t="shared" si="923"/>
        <v/>
      </c>
      <c r="Y4219" s="114" t="str">
        <f t="shared" si="927"/>
        <v/>
      </c>
      <c r="Z4219" s="111" t="str">
        <f>IF(X4219="", "", X4219-SUM($Z$11:$Z4218))</f>
        <v/>
      </c>
      <c r="AA4219" s="111" t="str">
        <f>IF($Y4219="", "", $Y4219-SUM($AA$11:$AA4218))</f>
        <v/>
      </c>
      <c r="AB4219" s="111" t="str">
        <f t="shared" si="928"/>
        <v/>
      </c>
      <c r="AC4219" s="121" t="str">
        <f t="shared" si="924"/>
        <v/>
      </c>
      <c r="AD4219" s="122" t="str">
        <f t="shared" si="925"/>
        <v/>
      </c>
      <c r="AE4219" s="123" t="str">
        <f t="shared" si="929"/>
        <v/>
      </c>
      <c r="AG4219" s="150" t="str">
        <f t="shared" si="926"/>
        <v/>
      </c>
    </row>
    <row r="4220" spans="1:33" x14ac:dyDescent="0.25">
      <c r="A4220" s="56"/>
      <c r="B4220" s="70"/>
      <c r="C4220" s="76"/>
      <c r="D4220" s="73"/>
      <c r="E4220" s="79"/>
      <c r="F4220" s="56"/>
      <c r="G4220" s="13" t="str">
        <f t="shared" si="917"/>
        <v/>
      </c>
      <c r="H4220" s="56"/>
      <c r="K4220" s="128"/>
      <c r="L4220" s="128"/>
      <c r="M4220" s="128"/>
      <c r="N4220" s="84" t="str">
        <f t="shared" si="918"/>
        <v/>
      </c>
      <c r="O4220" s="128"/>
      <c r="P4220" s="84" t="str">
        <f t="shared" si="919"/>
        <v/>
      </c>
      <c r="Q4220" s="84" t="str">
        <f t="shared" si="916"/>
        <v/>
      </c>
      <c r="R4220" s="84" t="str">
        <f t="shared" si="920"/>
        <v/>
      </c>
      <c r="S4220" s="84" t="str">
        <f t="shared" si="921"/>
        <v/>
      </c>
      <c r="U4220" s="84" t="str">
        <f t="shared" si="922"/>
        <v/>
      </c>
      <c r="W4220" s="108" t="str">
        <f>IF($N4220="", "", SUM($D$11:$D4220))</f>
        <v/>
      </c>
      <c r="X4220" s="111" t="str">
        <f t="shared" si="923"/>
        <v/>
      </c>
      <c r="Y4220" s="114" t="str">
        <f t="shared" si="927"/>
        <v/>
      </c>
      <c r="Z4220" s="111" t="str">
        <f>IF(X4220="", "", X4220-SUM($Z$11:$Z4219))</f>
        <v/>
      </c>
      <c r="AA4220" s="111" t="str">
        <f>IF($Y4220="", "", $Y4220-SUM($AA$11:$AA4219))</f>
        <v/>
      </c>
      <c r="AB4220" s="111" t="str">
        <f t="shared" si="928"/>
        <v/>
      </c>
      <c r="AC4220" s="121" t="str">
        <f t="shared" si="924"/>
        <v/>
      </c>
      <c r="AD4220" s="122" t="str">
        <f t="shared" si="925"/>
        <v/>
      </c>
      <c r="AE4220" s="123" t="str">
        <f t="shared" si="929"/>
        <v/>
      </c>
      <c r="AG4220" s="150" t="str">
        <f t="shared" si="926"/>
        <v/>
      </c>
    </row>
    <row r="4221" spans="1:33" x14ac:dyDescent="0.25">
      <c r="A4221" s="56"/>
      <c r="B4221" s="70"/>
      <c r="C4221" s="76"/>
      <c r="D4221" s="73"/>
      <c r="E4221" s="79"/>
      <c r="F4221" s="56"/>
      <c r="G4221" s="13" t="str">
        <f t="shared" si="917"/>
        <v/>
      </c>
      <c r="H4221" s="56"/>
      <c r="K4221" s="128"/>
      <c r="L4221" s="128"/>
      <c r="M4221" s="128"/>
      <c r="N4221" s="84" t="str">
        <f t="shared" si="918"/>
        <v/>
      </c>
      <c r="O4221" s="128"/>
      <c r="P4221" s="84" t="str">
        <f t="shared" si="919"/>
        <v/>
      </c>
      <c r="Q4221" s="84" t="str">
        <f t="shared" si="916"/>
        <v/>
      </c>
      <c r="R4221" s="84" t="str">
        <f t="shared" si="920"/>
        <v/>
      </c>
      <c r="S4221" s="84" t="str">
        <f t="shared" si="921"/>
        <v/>
      </c>
      <c r="U4221" s="84" t="str">
        <f t="shared" si="922"/>
        <v/>
      </c>
      <c r="W4221" s="108" t="str">
        <f>IF($N4221="", "", SUM($D$11:$D4221))</f>
        <v/>
      </c>
      <c r="X4221" s="111" t="str">
        <f t="shared" si="923"/>
        <v/>
      </c>
      <c r="Y4221" s="114" t="str">
        <f t="shared" si="927"/>
        <v/>
      </c>
      <c r="Z4221" s="111" t="str">
        <f>IF(X4221="", "", X4221-SUM($Z$11:$Z4220))</f>
        <v/>
      </c>
      <c r="AA4221" s="111" t="str">
        <f>IF($Y4221="", "", $Y4221-SUM($AA$11:$AA4220))</f>
        <v/>
      </c>
      <c r="AB4221" s="111" t="str">
        <f t="shared" si="928"/>
        <v/>
      </c>
      <c r="AC4221" s="121" t="str">
        <f t="shared" si="924"/>
        <v/>
      </c>
      <c r="AD4221" s="122" t="str">
        <f t="shared" si="925"/>
        <v/>
      </c>
      <c r="AE4221" s="123" t="str">
        <f t="shared" si="929"/>
        <v/>
      </c>
      <c r="AG4221" s="150" t="str">
        <f t="shared" si="926"/>
        <v/>
      </c>
    </row>
    <row r="4222" spans="1:33" x14ac:dyDescent="0.25">
      <c r="A4222" s="56"/>
      <c r="B4222" s="70"/>
      <c r="C4222" s="76"/>
      <c r="D4222" s="73"/>
      <c r="E4222" s="79"/>
      <c r="F4222" s="56"/>
      <c r="G4222" s="13" t="str">
        <f t="shared" si="917"/>
        <v/>
      </c>
      <c r="H4222" s="56"/>
      <c r="K4222" s="128"/>
      <c r="L4222" s="128"/>
      <c r="M4222" s="128"/>
      <c r="N4222" s="84" t="str">
        <f t="shared" si="918"/>
        <v/>
      </c>
      <c r="O4222" s="128"/>
      <c r="P4222" s="84" t="str">
        <f t="shared" si="919"/>
        <v/>
      </c>
      <c r="Q4222" s="84" t="str">
        <f t="shared" si="916"/>
        <v/>
      </c>
      <c r="R4222" s="84" t="str">
        <f t="shared" si="920"/>
        <v/>
      </c>
      <c r="S4222" s="84" t="str">
        <f t="shared" si="921"/>
        <v/>
      </c>
      <c r="U4222" s="84" t="str">
        <f t="shared" si="922"/>
        <v/>
      </c>
      <c r="W4222" s="108" t="str">
        <f>IF($N4222="", "", SUM($D$11:$D4222))</f>
        <v/>
      </c>
      <c r="X4222" s="111" t="str">
        <f t="shared" si="923"/>
        <v/>
      </c>
      <c r="Y4222" s="114" t="str">
        <f t="shared" si="927"/>
        <v/>
      </c>
      <c r="Z4222" s="111" t="str">
        <f>IF(X4222="", "", X4222-SUM($Z$11:$Z4221))</f>
        <v/>
      </c>
      <c r="AA4222" s="111" t="str">
        <f>IF($Y4222="", "", $Y4222-SUM($AA$11:$AA4221))</f>
        <v/>
      </c>
      <c r="AB4222" s="111" t="str">
        <f t="shared" si="928"/>
        <v/>
      </c>
      <c r="AC4222" s="121" t="str">
        <f t="shared" si="924"/>
        <v/>
      </c>
      <c r="AD4222" s="122" t="str">
        <f t="shared" si="925"/>
        <v/>
      </c>
      <c r="AE4222" s="123" t="str">
        <f t="shared" si="929"/>
        <v/>
      </c>
      <c r="AG4222" s="150" t="str">
        <f t="shared" si="926"/>
        <v/>
      </c>
    </row>
    <row r="4223" spans="1:33" x14ac:dyDescent="0.25">
      <c r="A4223" s="56"/>
      <c r="B4223" s="70"/>
      <c r="C4223" s="76"/>
      <c r="D4223" s="73"/>
      <c r="E4223" s="79"/>
      <c r="F4223" s="56"/>
      <c r="G4223" s="13" t="str">
        <f t="shared" si="917"/>
        <v/>
      </c>
      <c r="H4223" s="56"/>
      <c r="K4223" s="128"/>
      <c r="L4223" s="128"/>
      <c r="M4223" s="128"/>
      <c r="N4223" s="84" t="str">
        <f t="shared" si="918"/>
        <v/>
      </c>
      <c r="O4223" s="128"/>
      <c r="P4223" s="84" t="str">
        <f t="shared" si="919"/>
        <v/>
      </c>
      <c r="Q4223" s="84" t="str">
        <f t="shared" si="916"/>
        <v/>
      </c>
      <c r="R4223" s="84" t="str">
        <f t="shared" si="920"/>
        <v/>
      </c>
      <c r="S4223" s="84" t="str">
        <f t="shared" si="921"/>
        <v/>
      </c>
      <c r="U4223" s="84" t="str">
        <f t="shared" si="922"/>
        <v/>
      </c>
      <c r="W4223" s="108" t="str">
        <f>IF($N4223="", "", SUM($D$11:$D4223))</f>
        <v/>
      </c>
      <c r="X4223" s="111" t="str">
        <f t="shared" si="923"/>
        <v/>
      </c>
      <c r="Y4223" s="114" t="str">
        <f t="shared" si="927"/>
        <v/>
      </c>
      <c r="Z4223" s="111" t="str">
        <f>IF(X4223="", "", X4223-SUM($Z$11:$Z4222))</f>
        <v/>
      </c>
      <c r="AA4223" s="111" t="str">
        <f>IF($Y4223="", "", $Y4223-SUM($AA$11:$AA4222))</f>
        <v/>
      </c>
      <c r="AB4223" s="111" t="str">
        <f t="shared" si="928"/>
        <v/>
      </c>
      <c r="AC4223" s="121" t="str">
        <f t="shared" si="924"/>
        <v/>
      </c>
      <c r="AD4223" s="122" t="str">
        <f t="shared" si="925"/>
        <v/>
      </c>
      <c r="AE4223" s="123" t="str">
        <f t="shared" si="929"/>
        <v/>
      </c>
      <c r="AG4223" s="150" t="str">
        <f t="shared" si="926"/>
        <v/>
      </c>
    </row>
    <row r="4224" spans="1:33" x14ac:dyDescent="0.25">
      <c r="A4224" s="56"/>
      <c r="B4224" s="70"/>
      <c r="C4224" s="76"/>
      <c r="D4224" s="73"/>
      <c r="E4224" s="79"/>
      <c r="F4224" s="56"/>
      <c r="G4224" s="13" t="str">
        <f t="shared" si="917"/>
        <v/>
      </c>
      <c r="H4224" s="56"/>
      <c r="K4224" s="128"/>
      <c r="L4224" s="128"/>
      <c r="M4224" s="128"/>
      <c r="N4224" s="84" t="str">
        <f t="shared" si="918"/>
        <v/>
      </c>
      <c r="O4224" s="128"/>
      <c r="P4224" s="84" t="str">
        <f t="shared" si="919"/>
        <v/>
      </c>
      <c r="Q4224" s="84" t="str">
        <f t="shared" si="916"/>
        <v/>
      </c>
      <c r="R4224" s="84" t="str">
        <f t="shared" si="920"/>
        <v/>
      </c>
      <c r="S4224" s="84" t="str">
        <f t="shared" si="921"/>
        <v/>
      </c>
      <c r="U4224" s="84" t="str">
        <f t="shared" si="922"/>
        <v/>
      </c>
      <c r="W4224" s="108" t="str">
        <f>IF($N4224="", "", SUM($D$11:$D4224))</f>
        <v/>
      </c>
      <c r="X4224" s="111" t="str">
        <f t="shared" si="923"/>
        <v/>
      </c>
      <c r="Y4224" s="114" t="str">
        <f t="shared" si="927"/>
        <v/>
      </c>
      <c r="Z4224" s="111" t="str">
        <f>IF(X4224="", "", X4224-SUM($Z$11:$Z4223))</f>
        <v/>
      </c>
      <c r="AA4224" s="111" t="str">
        <f>IF($Y4224="", "", $Y4224-SUM($AA$11:$AA4223))</f>
        <v/>
      </c>
      <c r="AB4224" s="111" t="str">
        <f t="shared" si="928"/>
        <v/>
      </c>
      <c r="AC4224" s="121" t="str">
        <f t="shared" si="924"/>
        <v/>
      </c>
      <c r="AD4224" s="122" t="str">
        <f t="shared" si="925"/>
        <v/>
      </c>
      <c r="AE4224" s="123" t="str">
        <f t="shared" si="929"/>
        <v/>
      </c>
      <c r="AG4224" s="150" t="str">
        <f t="shared" si="926"/>
        <v/>
      </c>
    </row>
    <row r="4225" spans="1:33" x14ac:dyDescent="0.25">
      <c r="A4225" s="56"/>
      <c r="B4225" s="70"/>
      <c r="C4225" s="76"/>
      <c r="D4225" s="73"/>
      <c r="E4225" s="79"/>
      <c r="F4225" s="56"/>
      <c r="G4225" s="13" t="str">
        <f t="shared" si="917"/>
        <v/>
      </c>
      <c r="H4225" s="56"/>
      <c r="K4225" s="128"/>
      <c r="L4225" s="128"/>
      <c r="M4225" s="128"/>
      <c r="N4225" s="84" t="str">
        <f t="shared" si="918"/>
        <v/>
      </c>
      <c r="O4225" s="128"/>
      <c r="P4225" s="84" t="str">
        <f t="shared" si="919"/>
        <v/>
      </c>
      <c r="Q4225" s="84" t="str">
        <f t="shared" si="916"/>
        <v/>
      </c>
      <c r="R4225" s="84" t="str">
        <f t="shared" si="920"/>
        <v/>
      </c>
      <c r="S4225" s="84" t="str">
        <f t="shared" si="921"/>
        <v/>
      </c>
      <c r="U4225" s="84" t="str">
        <f t="shared" si="922"/>
        <v/>
      </c>
      <c r="W4225" s="108" t="str">
        <f>IF($N4225="", "", SUM($D$11:$D4225))</f>
        <v/>
      </c>
      <c r="X4225" s="111" t="str">
        <f t="shared" si="923"/>
        <v/>
      </c>
      <c r="Y4225" s="114" t="str">
        <f t="shared" si="927"/>
        <v/>
      </c>
      <c r="Z4225" s="111" t="str">
        <f>IF(X4225="", "", X4225-SUM($Z$11:$Z4224))</f>
        <v/>
      </c>
      <c r="AA4225" s="111" t="str">
        <f>IF($Y4225="", "", $Y4225-SUM($AA$11:$AA4224))</f>
        <v/>
      </c>
      <c r="AB4225" s="111" t="str">
        <f t="shared" si="928"/>
        <v/>
      </c>
      <c r="AC4225" s="121" t="str">
        <f t="shared" si="924"/>
        <v/>
      </c>
      <c r="AD4225" s="122" t="str">
        <f t="shared" si="925"/>
        <v/>
      </c>
      <c r="AE4225" s="123" t="str">
        <f t="shared" si="929"/>
        <v/>
      </c>
      <c r="AG4225" s="150" t="str">
        <f t="shared" si="926"/>
        <v/>
      </c>
    </row>
    <row r="4226" spans="1:33" x14ac:dyDescent="0.25">
      <c r="A4226" s="56"/>
      <c r="B4226" s="70"/>
      <c r="C4226" s="76"/>
      <c r="D4226" s="73"/>
      <c r="E4226" s="79"/>
      <c r="F4226" s="56"/>
      <c r="G4226" s="13" t="str">
        <f t="shared" si="917"/>
        <v/>
      </c>
      <c r="H4226" s="56"/>
      <c r="K4226" s="128"/>
      <c r="L4226" s="128"/>
      <c r="M4226" s="128"/>
      <c r="N4226" s="84" t="str">
        <f t="shared" si="918"/>
        <v/>
      </c>
      <c r="O4226" s="128"/>
      <c r="P4226" s="84" t="str">
        <f t="shared" si="919"/>
        <v/>
      </c>
      <c r="Q4226" s="84" t="str">
        <f t="shared" si="916"/>
        <v/>
      </c>
      <c r="R4226" s="84" t="str">
        <f t="shared" si="920"/>
        <v/>
      </c>
      <c r="S4226" s="84" t="str">
        <f t="shared" si="921"/>
        <v/>
      </c>
      <c r="U4226" s="84" t="str">
        <f t="shared" si="922"/>
        <v/>
      </c>
      <c r="W4226" s="108" t="str">
        <f>IF($N4226="", "", SUM($D$11:$D4226))</f>
        <v/>
      </c>
      <c r="X4226" s="111" t="str">
        <f t="shared" si="923"/>
        <v/>
      </c>
      <c r="Y4226" s="114" t="str">
        <f t="shared" si="927"/>
        <v/>
      </c>
      <c r="Z4226" s="111" t="str">
        <f>IF(X4226="", "", X4226-SUM($Z$11:$Z4225))</f>
        <v/>
      </c>
      <c r="AA4226" s="111" t="str">
        <f>IF($Y4226="", "", $Y4226-SUM($AA$11:$AA4225))</f>
        <v/>
      </c>
      <c r="AB4226" s="111" t="str">
        <f t="shared" si="928"/>
        <v/>
      </c>
      <c r="AC4226" s="121" t="str">
        <f t="shared" si="924"/>
        <v/>
      </c>
      <c r="AD4226" s="122" t="str">
        <f t="shared" si="925"/>
        <v/>
      </c>
      <c r="AE4226" s="123" t="str">
        <f t="shared" si="929"/>
        <v/>
      </c>
      <c r="AG4226" s="150" t="str">
        <f t="shared" si="926"/>
        <v/>
      </c>
    </row>
    <row r="4227" spans="1:33" x14ac:dyDescent="0.25">
      <c r="A4227" s="56"/>
      <c r="B4227" s="70"/>
      <c r="C4227" s="76"/>
      <c r="D4227" s="73"/>
      <c r="E4227" s="79"/>
      <c r="F4227" s="56"/>
      <c r="G4227" s="13" t="str">
        <f t="shared" si="917"/>
        <v/>
      </c>
      <c r="H4227" s="56"/>
      <c r="K4227" s="128"/>
      <c r="L4227" s="128"/>
      <c r="M4227" s="128"/>
      <c r="N4227" s="84" t="str">
        <f t="shared" si="918"/>
        <v/>
      </c>
      <c r="O4227" s="128"/>
      <c r="P4227" s="84" t="str">
        <f t="shared" si="919"/>
        <v/>
      </c>
      <c r="Q4227" s="84" t="str">
        <f t="shared" si="916"/>
        <v/>
      </c>
      <c r="R4227" s="84" t="str">
        <f t="shared" si="920"/>
        <v/>
      </c>
      <c r="S4227" s="84" t="str">
        <f t="shared" si="921"/>
        <v/>
      </c>
      <c r="U4227" s="84" t="str">
        <f t="shared" si="922"/>
        <v/>
      </c>
      <c r="W4227" s="108" t="str">
        <f>IF($N4227="", "", SUM($D$11:$D4227))</f>
        <v/>
      </c>
      <c r="X4227" s="111" t="str">
        <f t="shared" si="923"/>
        <v/>
      </c>
      <c r="Y4227" s="114" t="str">
        <f t="shared" si="927"/>
        <v/>
      </c>
      <c r="Z4227" s="111" t="str">
        <f>IF(X4227="", "", X4227-SUM($Z$11:$Z4226))</f>
        <v/>
      </c>
      <c r="AA4227" s="111" t="str">
        <f>IF($Y4227="", "", $Y4227-SUM($AA$11:$AA4226))</f>
        <v/>
      </c>
      <c r="AB4227" s="111" t="str">
        <f t="shared" si="928"/>
        <v/>
      </c>
      <c r="AC4227" s="121" t="str">
        <f t="shared" si="924"/>
        <v/>
      </c>
      <c r="AD4227" s="122" t="str">
        <f t="shared" si="925"/>
        <v/>
      </c>
      <c r="AE4227" s="123" t="str">
        <f t="shared" si="929"/>
        <v/>
      </c>
      <c r="AG4227" s="150" t="str">
        <f t="shared" si="926"/>
        <v/>
      </c>
    </row>
    <row r="4228" spans="1:33" x14ac:dyDescent="0.25">
      <c r="A4228" s="56"/>
      <c r="B4228" s="70"/>
      <c r="C4228" s="76"/>
      <c r="D4228" s="73"/>
      <c r="E4228" s="79"/>
      <c r="F4228" s="56"/>
      <c r="G4228" s="13" t="str">
        <f t="shared" si="917"/>
        <v/>
      </c>
      <c r="H4228" s="56"/>
      <c r="K4228" s="128"/>
      <c r="L4228" s="128"/>
      <c r="M4228" s="128"/>
      <c r="N4228" s="84" t="str">
        <f t="shared" si="918"/>
        <v/>
      </c>
      <c r="O4228" s="128"/>
      <c r="P4228" s="84" t="str">
        <f t="shared" si="919"/>
        <v/>
      </c>
      <c r="Q4228" s="84" t="str">
        <f t="shared" si="916"/>
        <v/>
      </c>
      <c r="R4228" s="84" t="str">
        <f t="shared" si="920"/>
        <v/>
      </c>
      <c r="S4228" s="84" t="str">
        <f t="shared" si="921"/>
        <v/>
      </c>
      <c r="U4228" s="84" t="str">
        <f t="shared" si="922"/>
        <v/>
      </c>
      <c r="W4228" s="108" t="str">
        <f>IF($N4228="", "", SUM($D$11:$D4228))</f>
        <v/>
      </c>
      <c r="X4228" s="111" t="str">
        <f t="shared" si="923"/>
        <v/>
      </c>
      <c r="Y4228" s="114" t="str">
        <f t="shared" si="927"/>
        <v/>
      </c>
      <c r="Z4228" s="111" t="str">
        <f>IF(X4228="", "", X4228-SUM($Z$11:$Z4227))</f>
        <v/>
      </c>
      <c r="AA4228" s="111" t="str">
        <f>IF($Y4228="", "", $Y4228-SUM($AA$11:$AA4227))</f>
        <v/>
      </c>
      <c r="AB4228" s="111" t="str">
        <f t="shared" si="928"/>
        <v/>
      </c>
      <c r="AC4228" s="121" t="str">
        <f t="shared" si="924"/>
        <v/>
      </c>
      <c r="AD4228" s="122" t="str">
        <f t="shared" si="925"/>
        <v/>
      </c>
      <c r="AE4228" s="123" t="str">
        <f t="shared" si="929"/>
        <v/>
      </c>
      <c r="AG4228" s="150" t="str">
        <f t="shared" si="926"/>
        <v/>
      </c>
    </row>
    <row r="4229" spans="1:33" x14ac:dyDescent="0.25">
      <c r="A4229" s="56"/>
      <c r="B4229" s="70"/>
      <c r="C4229" s="76"/>
      <c r="D4229" s="73"/>
      <c r="E4229" s="79"/>
      <c r="F4229" s="56"/>
      <c r="G4229" s="13" t="str">
        <f t="shared" si="917"/>
        <v/>
      </c>
      <c r="H4229" s="56"/>
      <c r="K4229" s="128"/>
      <c r="L4229" s="128"/>
      <c r="M4229" s="128"/>
      <c r="N4229" s="84" t="str">
        <f t="shared" si="918"/>
        <v/>
      </c>
      <c r="O4229" s="128"/>
      <c r="P4229" s="84" t="str">
        <f t="shared" si="919"/>
        <v/>
      </c>
      <c r="Q4229" s="84" t="str">
        <f t="shared" si="916"/>
        <v/>
      </c>
      <c r="R4229" s="84" t="str">
        <f t="shared" si="920"/>
        <v/>
      </c>
      <c r="S4229" s="84" t="str">
        <f t="shared" si="921"/>
        <v/>
      </c>
      <c r="U4229" s="84" t="str">
        <f t="shared" si="922"/>
        <v/>
      </c>
      <c r="W4229" s="108" t="str">
        <f>IF($N4229="", "", SUM($D$11:$D4229))</f>
        <v/>
      </c>
      <c r="X4229" s="111" t="str">
        <f t="shared" si="923"/>
        <v/>
      </c>
      <c r="Y4229" s="114" t="str">
        <f t="shared" si="927"/>
        <v/>
      </c>
      <c r="Z4229" s="111" t="str">
        <f>IF(X4229="", "", X4229-SUM($Z$11:$Z4228))</f>
        <v/>
      </c>
      <c r="AA4229" s="111" t="str">
        <f>IF($Y4229="", "", $Y4229-SUM($AA$11:$AA4228))</f>
        <v/>
      </c>
      <c r="AB4229" s="111" t="str">
        <f t="shared" si="928"/>
        <v/>
      </c>
      <c r="AC4229" s="121" t="str">
        <f t="shared" si="924"/>
        <v/>
      </c>
      <c r="AD4229" s="122" t="str">
        <f t="shared" si="925"/>
        <v/>
      </c>
      <c r="AE4229" s="123" t="str">
        <f t="shared" si="929"/>
        <v/>
      </c>
      <c r="AG4229" s="150" t="str">
        <f t="shared" si="926"/>
        <v/>
      </c>
    </row>
    <row r="4230" spans="1:33" x14ac:dyDescent="0.25">
      <c r="A4230" s="56"/>
      <c r="B4230" s="70"/>
      <c r="C4230" s="76"/>
      <c r="D4230" s="73"/>
      <c r="E4230" s="79"/>
      <c r="F4230" s="56"/>
      <c r="G4230" s="13" t="str">
        <f t="shared" si="917"/>
        <v/>
      </c>
      <c r="H4230" s="56"/>
      <c r="K4230" s="128"/>
      <c r="L4230" s="128"/>
      <c r="M4230" s="128"/>
      <c r="N4230" s="84" t="str">
        <f t="shared" si="918"/>
        <v/>
      </c>
      <c r="O4230" s="128"/>
      <c r="P4230" s="84" t="str">
        <f t="shared" si="919"/>
        <v/>
      </c>
      <c r="Q4230" s="84" t="str">
        <f t="shared" si="916"/>
        <v/>
      </c>
      <c r="R4230" s="84" t="str">
        <f t="shared" si="920"/>
        <v/>
      </c>
      <c r="S4230" s="84" t="str">
        <f t="shared" si="921"/>
        <v/>
      </c>
      <c r="U4230" s="84" t="str">
        <f t="shared" si="922"/>
        <v/>
      </c>
      <c r="W4230" s="108" t="str">
        <f>IF($N4230="", "", SUM($D$11:$D4230))</f>
        <v/>
      </c>
      <c r="X4230" s="111" t="str">
        <f t="shared" si="923"/>
        <v/>
      </c>
      <c r="Y4230" s="114" t="str">
        <f t="shared" si="927"/>
        <v/>
      </c>
      <c r="Z4230" s="111" t="str">
        <f>IF(X4230="", "", X4230-SUM($Z$11:$Z4229))</f>
        <v/>
      </c>
      <c r="AA4230" s="111" t="str">
        <f>IF($Y4230="", "", $Y4230-SUM($AA$11:$AA4229))</f>
        <v/>
      </c>
      <c r="AB4230" s="111" t="str">
        <f t="shared" si="928"/>
        <v/>
      </c>
      <c r="AC4230" s="121" t="str">
        <f t="shared" si="924"/>
        <v/>
      </c>
      <c r="AD4230" s="122" t="str">
        <f t="shared" si="925"/>
        <v/>
      </c>
      <c r="AE4230" s="123" t="str">
        <f t="shared" si="929"/>
        <v/>
      </c>
      <c r="AG4230" s="150" t="str">
        <f t="shared" si="926"/>
        <v/>
      </c>
    </row>
    <row r="4231" spans="1:33" x14ac:dyDescent="0.25">
      <c r="A4231" s="56"/>
      <c r="B4231" s="70"/>
      <c r="C4231" s="76"/>
      <c r="D4231" s="73"/>
      <c r="E4231" s="79"/>
      <c r="F4231" s="56"/>
      <c r="G4231" s="13" t="str">
        <f t="shared" si="917"/>
        <v/>
      </c>
      <c r="H4231" s="56"/>
      <c r="K4231" s="128"/>
      <c r="L4231" s="128"/>
      <c r="M4231" s="128"/>
      <c r="N4231" s="84" t="str">
        <f t="shared" si="918"/>
        <v/>
      </c>
      <c r="O4231" s="128"/>
      <c r="P4231" s="84" t="str">
        <f t="shared" si="919"/>
        <v/>
      </c>
      <c r="Q4231" s="84" t="str">
        <f t="shared" si="916"/>
        <v/>
      </c>
      <c r="R4231" s="84" t="str">
        <f t="shared" si="920"/>
        <v/>
      </c>
      <c r="S4231" s="84" t="str">
        <f t="shared" si="921"/>
        <v/>
      </c>
      <c r="U4231" s="84" t="str">
        <f t="shared" si="922"/>
        <v/>
      </c>
      <c r="W4231" s="108" t="str">
        <f>IF($N4231="", "", SUM($D$11:$D4231))</f>
        <v/>
      </c>
      <c r="X4231" s="111" t="str">
        <f t="shared" si="923"/>
        <v/>
      </c>
      <c r="Y4231" s="114" t="str">
        <f t="shared" si="927"/>
        <v/>
      </c>
      <c r="Z4231" s="111" t="str">
        <f>IF(X4231="", "", X4231-SUM($Z$11:$Z4230))</f>
        <v/>
      </c>
      <c r="AA4231" s="111" t="str">
        <f>IF($Y4231="", "", $Y4231-SUM($AA$11:$AA4230))</f>
        <v/>
      </c>
      <c r="AB4231" s="111" t="str">
        <f t="shared" si="928"/>
        <v/>
      </c>
      <c r="AC4231" s="121" t="str">
        <f t="shared" si="924"/>
        <v/>
      </c>
      <c r="AD4231" s="122" t="str">
        <f t="shared" si="925"/>
        <v/>
      </c>
      <c r="AE4231" s="123" t="str">
        <f t="shared" si="929"/>
        <v/>
      </c>
      <c r="AG4231" s="150" t="str">
        <f t="shared" si="926"/>
        <v/>
      </c>
    </row>
    <row r="4232" spans="1:33" x14ac:dyDescent="0.25">
      <c r="A4232" s="56"/>
      <c r="B4232" s="70"/>
      <c r="C4232" s="76"/>
      <c r="D4232" s="73"/>
      <c r="E4232" s="79"/>
      <c r="F4232" s="56"/>
      <c r="G4232" s="13" t="str">
        <f t="shared" si="917"/>
        <v/>
      </c>
      <c r="H4232" s="56"/>
      <c r="K4232" s="128"/>
      <c r="L4232" s="128"/>
      <c r="M4232" s="128"/>
      <c r="N4232" s="84" t="str">
        <f t="shared" si="918"/>
        <v/>
      </c>
      <c r="O4232" s="128"/>
      <c r="P4232" s="84" t="str">
        <f t="shared" si="919"/>
        <v/>
      </c>
      <c r="Q4232" s="84" t="str">
        <f t="shared" si="916"/>
        <v/>
      </c>
      <c r="R4232" s="84" t="str">
        <f t="shared" si="920"/>
        <v/>
      </c>
      <c r="S4232" s="84" t="str">
        <f t="shared" si="921"/>
        <v/>
      </c>
      <c r="U4232" s="84" t="str">
        <f t="shared" si="922"/>
        <v/>
      </c>
      <c r="W4232" s="108" t="str">
        <f>IF($N4232="", "", SUM($D$11:$D4232))</f>
        <v/>
      </c>
      <c r="X4232" s="111" t="str">
        <f t="shared" si="923"/>
        <v/>
      </c>
      <c r="Y4232" s="114" t="str">
        <f t="shared" si="927"/>
        <v/>
      </c>
      <c r="Z4232" s="111" t="str">
        <f>IF(X4232="", "", X4232-SUM($Z$11:$Z4231))</f>
        <v/>
      </c>
      <c r="AA4232" s="111" t="str">
        <f>IF($Y4232="", "", $Y4232-SUM($AA$11:$AA4231))</f>
        <v/>
      </c>
      <c r="AB4232" s="111" t="str">
        <f t="shared" si="928"/>
        <v/>
      </c>
      <c r="AC4232" s="121" t="str">
        <f t="shared" si="924"/>
        <v/>
      </c>
      <c r="AD4232" s="122" t="str">
        <f t="shared" si="925"/>
        <v/>
      </c>
      <c r="AE4232" s="123" t="str">
        <f t="shared" si="929"/>
        <v/>
      </c>
      <c r="AG4232" s="150" t="str">
        <f t="shared" si="926"/>
        <v/>
      </c>
    </row>
    <row r="4233" spans="1:33" x14ac:dyDescent="0.25">
      <c r="A4233" s="56"/>
      <c r="B4233" s="70"/>
      <c r="C4233" s="76"/>
      <c r="D4233" s="73"/>
      <c r="E4233" s="79"/>
      <c r="F4233" s="56"/>
      <c r="G4233" s="13" t="str">
        <f t="shared" si="917"/>
        <v/>
      </c>
      <c r="H4233" s="56"/>
      <c r="K4233" s="128"/>
      <c r="L4233" s="128"/>
      <c r="M4233" s="128"/>
      <c r="N4233" s="84" t="str">
        <f t="shared" si="918"/>
        <v/>
      </c>
      <c r="O4233" s="128"/>
      <c r="P4233" s="84" t="str">
        <f t="shared" si="919"/>
        <v/>
      </c>
      <c r="Q4233" s="84" t="str">
        <f t="shared" si="916"/>
        <v/>
      </c>
      <c r="R4233" s="84" t="str">
        <f t="shared" si="920"/>
        <v/>
      </c>
      <c r="S4233" s="84" t="str">
        <f t="shared" si="921"/>
        <v/>
      </c>
      <c r="U4233" s="84" t="str">
        <f t="shared" si="922"/>
        <v/>
      </c>
      <c r="W4233" s="108" t="str">
        <f>IF($N4233="", "", SUM($D$11:$D4233))</f>
        <v/>
      </c>
      <c r="X4233" s="111" t="str">
        <f t="shared" si="923"/>
        <v/>
      </c>
      <c r="Y4233" s="114" t="str">
        <f t="shared" si="927"/>
        <v/>
      </c>
      <c r="Z4233" s="111" t="str">
        <f>IF(X4233="", "", X4233-SUM($Z$11:$Z4232))</f>
        <v/>
      </c>
      <c r="AA4233" s="111" t="str">
        <f>IF($Y4233="", "", $Y4233-SUM($AA$11:$AA4232))</f>
        <v/>
      </c>
      <c r="AB4233" s="111" t="str">
        <f t="shared" si="928"/>
        <v/>
      </c>
      <c r="AC4233" s="121" t="str">
        <f t="shared" si="924"/>
        <v/>
      </c>
      <c r="AD4233" s="122" t="str">
        <f t="shared" si="925"/>
        <v/>
      </c>
      <c r="AE4233" s="123" t="str">
        <f t="shared" si="929"/>
        <v/>
      </c>
      <c r="AG4233" s="150" t="str">
        <f t="shared" si="926"/>
        <v/>
      </c>
    </row>
    <row r="4234" spans="1:33" x14ac:dyDescent="0.25">
      <c r="A4234" s="56"/>
      <c r="B4234" s="70"/>
      <c r="C4234" s="76"/>
      <c r="D4234" s="73"/>
      <c r="E4234" s="79"/>
      <c r="F4234" s="56"/>
      <c r="G4234" s="13" t="str">
        <f t="shared" si="917"/>
        <v/>
      </c>
      <c r="H4234" s="56"/>
      <c r="K4234" s="128"/>
      <c r="L4234" s="128"/>
      <c r="M4234" s="128"/>
      <c r="N4234" s="84" t="str">
        <f t="shared" si="918"/>
        <v/>
      </c>
      <c r="O4234" s="128"/>
      <c r="P4234" s="84" t="str">
        <f t="shared" si="919"/>
        <v/>
      </c>
      <c r="Q4234" s="84" t="str">
        <f t="shared" si="916"/>
        <v/>
      </c>
      <c r="R4234" s="84" t="str">
        <f t="shared" si="920"/>
        <v/>
      </c>
      <c r="S4234" s="84" t="str">
        <f t="shared" si="921"/>
        <v/>
      </c>
      <c r="U4234" s="84" t="str">
        <f t="shared" si="922"/>
        <v/>
      </c>
      <c r="W4234" s="108" t="str">
        <f>IF($N4234="", "", SUM($D$11:$D4234))</f>
        <v/>
      </c>
      <c r="X4234" s="111" t="str">
        <f t="shared" si="923"/>
        <v/>
      </c>
      <c r="Y4234" s="114" t="str">
        <f t="shared" si="927"/>
        <v/>
      </c>
      <c r="Z4234" s="111" t="str">
        <f>IF(X4234="", "", X4234-SUM($Z$11:$Z4233))</f>
        <v/>
      </c>
      <c r="AA4234" s="111" t="str">
        <f>IF($Y4234="", "", $Y4234-SUM($AA$11:$AA4233))</f>
        <v/>
      </c>
      <c r="AB4234" s="111" t="str">
        <f t="shared" si="928"/>
        <v/>
      </c>
      <c r="AC4234" s="121" t="str">
        <f t="shared" si="924"/>
        <v/>
      </c>
      <c r="AD4234" s="122" t="str">
        <f t="shared" si="925"/>
        <v/>
      </c>
      <c r="AE4234" s="123" t="str">
        <f t="shared" si="929"/>
        <v/>
      </c>
      <c r="AG4234" s="150" t="str">
        <f t="shared" si="926"/>
        <v/>
      </c>
    </row>
    <row r="4235" spans="1:33" x14ac:dyDescent="0.25">
      <c r="A4235" s="56"/>
      <c r="B4235" s="70"/>
      <c r="C4235" s="76"/>
      <c r="D4235" s="73"/>
      <c r="E4235" s="79"/>
      <c r="F4235" s="56"/>
      <c r="G4235" s="13" t="str">
        <f t="shared" si="917"/>
        <v/>
      </c>
      <c r="H4235" s="56"/>
      <c r="K4235" s="128"/>
      <c r="L4235" s="128"/>
      <c r="M4235" s="128"/>
      <c r="N4235" s="84" t="str">
        <f t="shared" si="918"/>
        <v/>
      </c>
      <c r="O4235" s="128"/>
      <c r="P4235" s="84" t="str">
        <f t="shared" si="919"/>
        <v/>
      </c>
      <c r="Q4235" s="84" t="str">
        <f t="shared" ref="Q4235:Q4298" si="930">IF($N4235="", "", IF(AND(Q$5="X", C4235=""), $N$6, IF(AND(NOT(C4235=""), COUNTIF(L$11:L$17, C4235)=0), $N$7, "")))</f>
        <v/>
      </c>
      <c r="R4235" s="84" t="str">
        <f t="shared" si="920"/>
        <v/>
      </c>
      <c r="S4235" s="84" t="str">
        <f t="shared" si="921"/>
        <v/>
      </c>
      <c r="U4235" s="84" t="str">
        <f t="shared" si="922"/>
        <v/>
      </c>
      <c r="W4235" s="108" t="str">
        <f>IF($N4235="", "", SUM($D$11:$D4235))</f>
        <v/>
      </c>
      <c r="X4235" s="111" t="str">
        <f t="shared" si="923"/>
        <v/>
      </c>
      <c r="Y4235" s="114" t="str">
        <f t="shared" si="927"/>
        <v/>
      </c>
      <c r="Z4235" s="111" t="str">
        <f>IF(X4235="", "", X4235-SUM($Z$11:$Z4234))</f>
        <v/>
      </c>
      <c r="AA4235" s="111" t="str">
        <f>IF($Y4235="", "", $Y4235-SUM($AA$11:$AA4234))</f>
        <v/>
      </c>
      <c r="AB4235" s="111" t="str">
        <f t="shared" si="928"/>
        <v/>
      </c>
      <c r="AC4235" s="121" t="str">
        <f t="shared" si="924"/>
        <v/>
      </c>
      <c r="AD4235" s="122" t="str">
        <f t="shared" si="925"/>
        <v/>
      </c>
      <c r="AE4235" s="123" t="str">
        <f t="shared" si="929"/>
        <v/>
      </c>
      <c r="AG4235" s="150" t="str">
        <f t="shared" si="926"/>
        <v/>
      </c>
    </row>
    <row r="4236" spans="1:33" x14ac:dyDescent="0.25">
      <c r="A4236" s="56"/>
      <c r="B4236" s="70"/>
      <c r="C4236" s="76"/>
      <c r="D4236" s="73"/>
      <c r="E4236" s="79"/>
      <c r="F4236" s="56"/>
      <c r="G4236" s="13" t="str">
        <f t="shared" ref="G4236:G4299" si="931">IF($B4236="", "", TEXT($B4236, "mmm"))</f>
        <v/>
      </c>
      <c r="H4236" s="56"/>
      <c r="K4236" s="128"/>
      <c r="L4236" s="128"/>
      <c r="M4236" s="128"/>
      <c r="N4236" s="84" t="str">
        <f t="shared" ref="N4236:N4299" si="932">IF(COUNTIF($B4236:$E4236, "")=4, "", "X")</f>
        <v/>
      </c>
      <c r="O4236" s="128"/>
      <c r="P4236" s="84" t="str">
        <f t="shared" ref="P4236:P4299" si="933">IF($N4236="", "", IF(AND(P$5="X", B4236=""), $N$6, IFERROR(IF(AND(NOT(B4236=""), OR(ISNUMBER(B4236)=FALSE, B4236&lt;$L$2, B4236&gt;$L$3)), $N$7, ""), $N$7)))</f>
        <v/>
      </c>
      <c r="Q4236" s="84" t="str">
        <f t="shared" si="930"/>
        <v/>
      </c>
      <c r="R4236" s="84" t="str">
        <f t="shared" ref="R4236:R4299" si="934">IF($N4236="", "", IF(AND(R$5="X", D4236=""), $N$6, IF(AND(NOT(D4236=""), ISNUMBER(D4236)=FALSE), $N$7, "")))</f>
        <v/>
      </c>
      <c r="S4236" s="84" t="str">
        <f t="shared" ref="S4236:S4299" si="935">IF($N4236="", "", IF(AND(S$5="X", E4236=""), $N$6, ""))</f>
        <v/>
      </c>
      <c r="U4236" s="84" t="str">
        <f t="shared" ref="U4236:U4299" si="936">IF($B4236="", "", TEXT($B4236, "mmm yyyy"))</f>
        <v/>
      </c>
      <c r="W4236" s="108" t="str">
        <f>IF($N4236="", "", SUM($D$11:$D4236))</f>
        <v/>
      </c>
      <c r="X4236" s="111" t="str">
        <f t="shared" ref="X4236:X4299" si="937">IF(W4236="", "", IF(W4236&lt;=$X$4, W4236, $X$4))</f>
        <v/>
      </c>
      <c r="Y4236" s="114" t="str">
        <f t="shared" si="927"/>
        <v/>
      </c>
      <c r="Z4236" s="111" t="str">
        <f>IF(X4236="", "", X4236-SUM($Z$11:$Z4235))</f>
        <v/>
      </c>
      <c r="AA4236" s="111" t="str">
        <f>IF($Y4236="", "", $Y4236-SUM($AA$11:$AA4235))</f>
        <v/>
      </c>
      <c r="AB4236" s="111" t="str">
        <f t="shared" si="928"/>
        <v/>
      </c>
      <c r="AC4236" s="121" t="str">
        <f t="shared" ref="AC4236:AC4299" si="938">IF($N4236="", "", $Z4236*$AC$4)</f>
        <v/>
      </c>
      <c r="AD4236" s="122" t="str">
        <f t="shared" ref="AD4236:AD4299" si="939">IF($N4236="", "", $AA4236*$AC$5)</f>
        <v/>
      </c>
      <c r="AE4236" s="123" t="str">
        <f t="shared" si="929"/>
        <v/>
      </c>
      <c r="AG4236" s="150" t="str">
        <f t="shared" ref="AG4236:AG4299" si="940">IF(OR($U4236="", $C4236=""), "", CONCATENATE($C4236, " - ", $U4236))</f>
        <v/>
      </c>
    </row>
    <row r="4237" spans="1:33" x14ac:dyDescent="0.25">
      <c r="A4237" s="56"/>
      <c r="B4237" s="70"/>
      <c r="C4237" s="76"/>
      <c r="D4237" s="73"/>
      <c r="E4237" s="79"/>
      <c r="F4237" s="56"/>
      <c r="G4237" s="13" t="str">
        <f t="shared" si="931"/>
        <v/>
      </c>
      <c r="H4237" s="56"/>
      <c r="K4237" s="128"/>
      <c r="L4237" s="128"/>
      <c r="M4237" s="128"/>
      <c r="N4237" s="84" t="str">
        <f t="shared" si="932"/>
        <v/>
      </c>
      <c r="O4237" s="128"/>
      <c r="P4237" s="84" t="str">
        <f t="shared" si="933"/>
        <v/>
      </c>
      <c r="Q4237" s="84" t="str">
        <f t="shared" si="930"/>
        <v/>
      </c>
      <c r="R4237" s="84" t="str">
        <f t="shared" si="934"/>
        <v/>
      </c>
      <c r="S4237" s="84" t="str">
        <f t="shared" si="935"/>
        <v/>
      </c>
      <c r="U4237" s="84" t="str">
        <f t="shared" si="936"/>
        <v/>
      </c>
      <c r="W4237" s="108" t="str">
        <f>IF($N4237="", "", SUM($D$11:$D4237))</f>
        <v/>
      </c>
      <c r="X4237" s="111" t="str">
        <f t="shared" si="937"/>
        <v/>
      </c>
      <c r="Y4237" s="114" t="str">
        <f t="shared" si="927"/>
        <v/>
      </c>
      <c r="Z4237" s="111" t="str">
        <f>IF(X4237="", "", X4237-SUM($Z$11:$Z4236))</f>
        <v/>
      </c>
      <c r="AA4237" s="111" t="str">
        <f>IF($Y4237="", "", $Y4237-SUM($AA$11:$AA4236))</f>
        <v/>
      </c>
      <c r="AB4237" s="111" t="str">
        <f t="shared" si="928"/>
        <v/>
      </c>
      <c r="AC4237" s="121" t="str">
        <f t="shared" si="938"/>
        <v/>
      </c>
      <c r="AD4237" s="122" t="str">
        <f t="shared" si="939"/>
        <v/>
      </c>
      <c r="AE4237" s="123" t="str">
        <f t="shared" si="929"/>
        <v/>
      </c>
      <c r="AG4237" s="150" t="str">
        <f t="shared" si="940"/>
        <v/>
      </c>
    </row>
    <row r="4238" spans="1:33" x14ac:dyDescent="0.25">
      <c r="A4238" s="56"/>
      <c r="B4238" s="70"/>
      <c r="C4238" s="76"/>
      <c r="D4238" s="73"/>
      <c r="E4238" s="79"/>
      <c r="F4238" s="56"/>
      <c r="G4238" s="13" t="str">
        <f t="shared" si="931"/>
        <v/>
      </c>
      <c r="H4238" s="56"/>
      <c r="K4238" s="128"/>
      <c r="L4238" s="128"/>
      <c r="M4238" s="128"/>
      <c r="N4238" s="84" t="str">
        <f t="shared" si="932"/>
        <v/>
      </c>
      <c r="O4238" s="128"/>
      <c r="P4238" s="84" t="str">
        <f t="shared" si="933"/>
        <v/>
      </c>
      <c r="Q4238" s="84" t="str">
        <f t="shared" si="930"/>
        <v/>
      </c>
      <c r="R4238" s="84" t="str">
        <f t="shared" si="934"/>
        <v/>
      </c>
      <c r="S4238" s="84" t="str">
        <f t="shared" si="935"/>
        <v/>
      </c>
      <c r="U4238" s="84" t="str">
        <f t="shared" si="936"/>
        <v/>
      </c>
      <c r="W4238" s="108" t="str">
        <f>IF($N4238="", "", SUM($D$11:$D4238))</f>
        <v/>
      </c>
      <c r="X4238" s="111" t="str">
        <f t="shared" si="937"/>
        <v/>
      </c>
      <c r="Y4238" s="114" t="str">
        <f t="shared" ref="Y4238:Y4301" si="941">IF(W4238="", "", IF(W4238&lt;=$X$4, 0, W4238-$X$4))</f>
        <v/>
      </c>
      <c r="Z4238" s="111" t="str">
        <f>IF(X4238="", "", X4238-SUM($Z$11:$Z4237))</f>
        <v/>
      </c>
      <c r="AA4238" s="111" t="str">
        <f>IF($Y4238="", "", $Y4238-SUM($AA$11:$AA4237))</f>
        <v/>
      </c>
      <c r="AB4238" s="111" t="str">
        <f t="shared" ref="AB4238:AB4301" si="942">IF($N4238="", "", SUM(Z4238:AA4238))</f>
        <v/>
      </c>
      <c r="AC4238" s="121" t="str">
        <f t="shared" si="938"/>
        <v/>
      </c>
      <c r="AD4238" s="122" t="str">
        <f t="shared" si="939"/>
        <v/>
      </c>
      <c r="AE4238" s="123" t="str">
        <f t="shared" ref="AE4238:AE4301" si="943">IF($N4238="", "", SUM(AC4238:AD4238))</f>
        <v/>
      </c>
      <c r="AG4238" s="150" t="str">
        <f t="shared" si="940"/>
        <v/>
      </c>
    </row>
    <row r="4239" spans="1:33" x14ac:dyDescent="0.25">
      <c r="A4239" s="56"/>
      <c r="B4239" s="70"/>
      <c r="C4239" s="76"/>
      <c r="D4239" s="73"/>
      <c r="E4239" s="79"/>
      <c r="F4239" s="56"/>
      <c r="G4239" s="13" t="str">
        <f t="shared" si="931"/>
        <v/>
      </c>
      <c r="H4239" s="56"/>
      <c r="K4239" s="128"/>
      <c r="L4239" s="128"/>
      <c r="M4239" s="128"/>
      <c r="N4239" s="84" t="str">
        <f t="shared" si="932"/>
        <v/>
      </c>
      <c r="O4239" s="128"/>
      <c r="P4239" s="84" t="str">
        <f t="shared" si="933"/>
        <v/>
      </c>
      <c r="Q4239" s="84" t="str">
        <f t="shared" si="930"/>
        <v/>
      </c>
      <c r="R4239" s="84" t="str">
        <f t="shared" si="934"/>
        <v/>
      </c>
      <c r="S4239" s="84" t="str">
        <f t="shared" si="935"/>
        <v/>
      </c>
      <c r="U4239" s="84" t="str">
        <f t="shared" si="936"/>
        <v/>
      </c>
      <c r="W4239" s="108" t="str">
        <f>IF($N4239="", "", SUM($D$11:$D4239))</f>
        <v/>
      </c>
      <c r="X4239" s="111" t="str">
        <f t="shared" si="937"/>
        <v/>
      </c>
      <c r="Y4239" s="114" t="str">
        <f t="shared" si="941"/>
        <v/>
      </c>
      <c r="Z4239" s="111" t="str">
        <f>IF(X4239="", "", X4239-SUM($Z$11:$Z4238))</f>
        <v/>
      </c>
      <c r="AA4239" s="111" t="str">
        <f>IF($Y4239="", "", $Y4239-SUM($AA$11:$AA4238))</f>
        <v/>
      </c>
      <c r="AB4239" s="111" t="str">
        <f t="shared" si="942"/>
        <v/>
      </c>
      <c r="AC4239" s="121" t="str">
        <f t="shared" si="938"/>
        <v/>
      </c>
      <c r="AD4239" s="122" t="str">
        <f t="shared" si="939"/>
        <v/>
      </c>
      <c r="AE4239" s="123" t="str">
        <f t="shared" si="943"/>
        <v/>
      </c>
      <c r="AG4239" s="150" t="str">
        <f t="shared" si="940"/>
        <v/>
      </c>
    </row>
    <row r="4240" spans="1:33" x14ac:dyDescent="0.25">
      <c r="A4240" s="56"/>
      <c r="B4240" s="70"/>
      <c r="C4240" s="76"/>
      <c r="D4240" s="73"/>
      <c r="E4240" s="79"/>
      <c r="F4240" s="56"/>
      <c r="G4240" s="13" t="str">
        <f t="shared" si="931"/>
        <v/>
      </c>
      <c r="H4240" s="56"/>
      <c r="K4240" s="128"/>
      <c r="L4240" s="128"/>
      <c r="M4240" s="128"/>
      <c r="N4240" s="84" t="str">
        <f t="shared" si="932"/>
        <v/>
      </c>
      <c r="O4240" s="128"/>
      <c r="P4240" s="84" t="str">
        <f t="shared" si="933"/>
        <v/>
      </c>
      <c r="Q4240" s="84" t="str">
        <f t="shared" si="930"/>
        <v/>
      </c>
      <c r="R4240" s="84" t="str">
        <f t="shared" si="934"/>
        <v/>
      </c>
      <c r="S4240" s="84" t="str">
        <f t="shared" si="935"/>
        <v/>
      </c>
      <c r="U4240" s="84" t="str">
        <f t="shared" si="936"/>
        <v/>
      </c>
      <c r="W4240" s="108" t="str">
        <f>IF($N4240="", "", SUM($D$11:$D4240))</f>
        <v/>
      </c>
      <c r="X4240" s="111" t="str">
        <f t="shared" si="937"/>
        <v/>
      </c>
      <c r="Y4240" s="114" t="str">
        <f t="shared" si="941"/>
        <v/>
      </c>
      <c r="Z4240" s="111" t="str">
        <f>IF(X4240="", "", X4240-SUM($Z$11:$Z4239))</f>
        <v/>
      </c>
      <c r="AA4240" s="111" t="str">
        <f>IF($Y4240="", "", $Y4240-SUM($AA$11:$AA4239))</f>
        <v/>
      </c>
      <c r="AB4240" s="111" t="str">
        <f t="shared" si="942"/>
        <v/>
      </c>
      <c r="AC4240" s="121" t="str">
        <f t="shared" si="938"/>
        <v/>
      </c>
      <c r="AD4240" s="122" t="str">
        <f t="shared" si="939"/>
        <v/>
      </c>
      <c r="AE4240" s="123" t="str">
        <f t="shared" si="943"/>
        <v/>
      </c>
      <c r="AG4240" s="150" t="str">
        <f t="shared" si="940"/>
        <v/>
      </c>
    </row>
    <row r="4241" spans="1:33" x14ac:dyDescent="0.25">
      <c r="A4241" s="56"/>
      <c r="B4241" s="70"/>
      <c r="C4241" s="76"/>
      <c r="D4241" s="73"/>
      <c r="E4241" s="79"/>
      <c r="F4241" s="56"/>
      <c r="G4241" s="13" t="str">
        <f t="shared" si="931"/>
        <v/>
      </c>
      <c r="H4241" s="56"/>
      <c r="K4241" s="128"/>
      <c r="L4241" s="128"/>
      <c r="M4241" s="128"/>
      <c r="N4241" s="84" t="str">
        <f t="shared" si="932"/>
        <v/>
      </c>
      <c r="O4241" s="128"/>
      <c r="P4241" s="84" t="str">
        <f t="shared" si="933"/>
        <v/>
      </c>
      <c r="Q4241" s="84" t="str">
        <f t="shared" si="930"/>
        <v/>
      </c>
      <c r="R4241" s="84" t="str">
        <f t="shared" si="934"/>
        <v/>
      </c>
      <c r="S4241" s="84" t="str">
        <f t="shared" si="935"/>
        <v/>
      </c>
      <c r="U4241" s="84" t="str">
        <f t="shared" si="936"/>
        <v/>
      </c>
      <c r="W4241" s="108" t="str">
        <f>IF($N4241="", "", SUM($D$11:$D4241))</f>
        <v/>
      </c>
      <c r="X4241" s="111" t="str">
        <f t="shared" si="937"/>
        <v/>
      </c>
      <c r="Y4241" s="114" t="str">
        <f t="shared" si="941"/>
        <v/>
      </c>
      <c r="Z4241" s="111" t="str">
        <f>IF(X4241="", "", X4241-SUM($Z$11:$Z4240))</f>
        <v/>
      </c>
      <c r="AA4241" s="111" t="str">
        <f>IF($Y4241="", "", $Y4241-SUM($AA$11:$AA4240))</f>
        <v/>
      </c>
      <c r="AB4241" s="111" t="str">
        <f t="shared" si="942"/>
        <v/>
      </c>
      <c r="AC4241" s="121" t="str">
        <f t="shared" si="938"/>
        <v/>
      </c>
      <c r="AD4241" s="122" t="str">
        <f t="shared" si="939"/>
        <v/>
      </c>
      <c r="AE4241" s="123" t="str">
        <f t="shared" si="943"/>
        <v/>
      </c>
      <c r="AG4241" s="150" t="str">
        <f t="shared" si="940"/>
        <v/>
      </c>
    </row>
    <row r="4242" spans="1:33" x14ac:dyDescent="0.25">
      <c r="A4242" s="56"/>
      <c r="B4242" s="70"/>
      <c r="C4242" s="76"/>
      <c r="D4242" s="73"/>
      <c r="E4242" s="79"/>
      <c r="F4242" s="56"/>
      <c r="G4242" s="13" t="str">
        <f t="shared" si="931"/>
        <v/>
      </c>
      <c r="H4242" s="56"/>
      <c r="K4242" s="128"/>
      <c r="L4242" s="128"/>
      <c r="M4242" s="128"/>
      <c r="N4242" s="84" t="str">
        <f t="shared" si="932"/>
        <v/>
      </c>
      <c r="O4242" s="128"/>
      <c r="P4242" s="84" t="str">
        <f t="shared" si="933"/>
        <v/>
      </c>
      <c r="Q4242" s="84" t="str">
        <f t="shared" si="930"/>
        <v/>
      </c>
      <c r="R4242" s="84" t="str">
        <f t="shared" si="934"/>
        <v/>
      </c>
      <c r="S4242" s="84" t="str">
        <f t="shared" si="935"/>
        <v/>
      </c>
      <c r="U4242" s="84" t="str">
        <f t="shared" si="936"/>
        <v/>
      </c>
      <c r="W4242" s="108" t="str">
        <f>IF($N4242="", "", SUM($D$11:$D4242))</f>
        <v/>
      </c>
      <c r="X4242" s="111" t="str">
        <f t="shared" si="937"/>
        <v/>
      </c>
      <c r="Y4242" s="114" t="str">
        <f t="shared" si="941"/>
        <v/>
      </c>
      <c r="Z4242" s="111" t="str">
        <f>IF(X4242="", "", X4242-SUM($Z$11:$Z4241))</f>
        <v/>
      </c>
      <c r="AA4242" s="111" t="str">
        <f>IF($Y4242="", "", $Y4242-SUM($AA$11:$AA4241))</f>
        <v/>
      </c>
      <c r="AB4242" s="111" t="str">
        <f t="shared" si="942"/>
        <v/>
      </c>
      <c r="AC4242" s="121" t="str">
        <f t="shared" si="938"/>
        <v/>
      </c>
      <c r="AD4242" s="122" t="str">
        <f t="shared" si="939"/>
        <v/>
      </c>
      <c r="AE4242" s="123" t="str">
        <f t="shared" si="943"/>
        <v/>
      </c>
      <c r="AG4242" s="150" t="str">
        <f t="shared" si="940"/>
        <v/>
      </c>
    </row>
    <row r="4243" spans="1:33" x14ac:dyDescent="0.25">
      <c r="A4243" s="56"/>
      <c r="B4243" s="70"/>
      <c r="C4243" s="76"/>
      <c r="D4243" s="73"/>
      <c r="E4243" s="79"/>
      <c r="F4243" s="56"/>
      <c r="G4243" s="13" t="str">
        <f t="shared" si="931"/>
        <v/>
      </c>
      <c r="H4243" s="56"/>
      <c r="K4243" s="128"/>
      <c r="L4243" s="128"/>
      <c r="M4243" s="128"/>
      <c r="N4243" s="84" t="str">
        <f t="shared" si="932"/>
        <v/>
      </c>
      <c r="O4243" s="128"/>
      <c r="P4243" s="84" t="str">
        <f t="shared" si="933"/>
        <v/>
      </c>
      <c r="Q4243" s="84" t="str">
        <f t="shared" si="930"/>
        <v/>
      </c>
      <c r="R4243" s="84" t="str">
        <f t="shared" si="934"/>
        <v/>
      </c>
      <c r="S4243" s="84" t="str">
        <f t="shared" si="935"/>
        <v/>
      </c>
      <c r="U4243" s="84" t="str">
        <f t="shared" si="936"/>
        <v/>
      </c>
      <c r="W4243" s="108" t="str">
        <f>IF($N4243="", "", SUM($D$11:$D4243))</f>
        <v/>
      </c>
      <c r="X4243" s="111" t="str">
        <f t="shared" si="937"/>
        <v/>
      </c>
      <c r="Y4243" s="114" t="str">
        <f t="shared" si="941"/>
        <v/>
      </c>
      <c r="Z4243" s="111" t="str">
        <f>IF(X4243="", "", X4243-SUM($Z$11:$Z4242))</f>
        <v/>
      </c>
      <c r="AA4243" s="111" t="str">
        <f>IF($Y4243="", "", $Y4243-SUM($AA$11:$AA4242))</f>
        <v/>
      </c>
      <c r="AB4243" s="111" t="str">
        <f t="shared" si="942"/>
        <v/>
      </c>
      <c r="AC4243" s="121" t="str">
        <f t="shared" si="938"/>
        <v/>
      </c>
      <c r="AD4243" s="122" t="str">
        <f t="shared" si="939"/>
        <v/>
      </c>
      <c r="AE4243" s="123" t="str">
        <f t="shared" si="943"/>
        <v/>
      </c>
      <c r="AG4243" s="150" t="str">
        <f t="shared" si="940"/>
        <v/>
      </c>
    </row>
    <row r="4244" spans="1:33" x14ac:dyDescent="0.25">
      <c r="A4244" s="56"/>
      <c r="B4244" s="70"/>
      <c r="C4244" s="76"/>
      <c r="D4244" s="73"/>
      <c r="E4244" s="79"/>
      <c r="F4244" s="56"/>
      <c r="G4244" s="13" t="str">
        <f t="shared" si="931"/>
        <v/>
      </c>
      <c r="H4244" s="56"/>
      <c r="K4244" s="128"/>
      <c r="L4244" s="128"/>
      <c r="M4244" s="128"/>
      <c r="N4244" s="84" t="str">
        <f t="shared" si="932"/>
        <v/>
      </c>
      <c r="O4244" s="128"/>
      <c r="P4244" s="84" t="str">
        <f t="shared" si="933"/>
        <v/>
      </c>
      <c r="Q4244" s="84" t="str">
        <f t="shared" si="930"/>
        <v/>
      </c>
      <c r="R4244" s="84" t="str">
        <f t="shared" si="934"/>
        <v/>
      </c>
      <c r="S4244" s="84" t="str">
        <f t="shared" si="935"/>
        <v/>
      </c>
      <c r="U4244" s="84" t="str">
        <f t="shared" si="936"/>
        <v/>
      </c>
      <c r="W4244" s="108" t="str">
        <f>IF($N4244="", "", SUM($D$11:$D4244))</f>
        <v/>
      </c>
      <c r="X4244" s="111" t="str">
        <f t="shared" si="937"/>
        <v/>
      </c>
      <c r="Y4244" s="114" t="str">
        <f t="shared" si="941"/>
        <v/>
      </c>
      <c r="Z4244" s="111" t="str">
        <f>IF(X4244="", "", X4244-SUM($Z$11:$Z4243))</f>
        <v/>
      </c>
      <c r="AA4244" s="111" t="str">
        <f>IF($Y4244="", "", $Y4244-SUM($AA$11:$AA4243))</f>
        <v/>
      </c>
      <c r="AB4244" s="111" t="str">
        <f t="shared" si="942"/>
        <v/>
      </c>
      <c r="AC4244" s="121" t="str">
        <f t="shared" si="938"/>
        <v/>
      </c>
      <c r="AD4244" s="122" t="str">
        <f t="shared" si="939"/>
        <v/>
      </c>
      <c r="AE4244" s="123" t="str">
        <f t="shared" si="943"/>
        <v/>
      </c>
      <c r="AG4244" s="150" t="str">
        <f t="shared" si="940"/>
        <v/>
      </c>
    </row>
    <row r="4245" spans="1:33" x14ac:dyDescent="0.25">
      <c r="A4245" s="56"/>
      <c r="B4245" s="70"/>
      <c r="C4245" s="76"/>
      <c r="D4245" s="73"/>
      <c r="E4245" s="79"/>
      <c r="F4245" s="56"/>
      <c r="G4245" s="13" t="str">
        <f t="shared" si="931"/>
        <v/>
      </c>
      <c r="H4245" s="56"/>
      <c r="K4245" s="128"/>
      <c r="L4245" s="128"/>
      <c r="M4245" s="128"/>
      <c r="N4245" s="84" t="str">
        <f t="shared" si="932"/>
        <v/>
      </c>
      <c r="O4245" s="128"/>
      <c r="P4245" s="84" t="str">
        <f t="shared" si="933"/>
        <v/>
      </c>
      <c r="Q4245" s="84" t="str">
        <f t="shared" si="930"/>
        <v/>
      </c>
      <c r="R4245" s="84" t="str">
        <f t="shared" si="934"/>
        <v/>
      </c>
      <c r="S4245" s="84" t="str">
        <f t="shared" si="935"/>
        <v/>
      </c>
      <c r="U4245" s="84" t="str">
        <f t="shared" si="936"/>
        <v/>
      </c>
      <c r="W4245" s="108" t="str">
        <f>IF($N4245="", "", SUM($D$11:$D4245))</f>
        <v/>
      </c>
      <c r="X4245" s="111" t="str">
        <f t="shared" si="937"/>
        <v/>
      </c>
      <c r="Y4245" s="114" t="str">
        <f t="shared" si="941"/>
        <v/>
      </c>
      <c r="Z4245" s="111" t="str">
        <f>IF(X4245="", "", X4245-SUM($Z$11:$Z4244))</f>
        <v/>
      </c>
      <c r="AA4245" s="111" t="str">
        <f>IF($Y4245="", "", $Y4245-SUM($AA$11:$AA4244))</f>
        <v/>
      </c>
      <c r="AB4245" s="111" t="str">
        <f t="shared" si="942"/>
        <v/>
      </c>
      <c r="AC4245" s="121" t="str">
        <f t="shared" si="938"/>
        <v/>
      </c>
      <c r="AD4245" s="122" t="str">
        <f t="shared" si="939"/>
        <v/>
      </c>
      <c r="AE4245" s="123" t="str">
        <f t="shared" si="943"/>
        <v/>
      </c>
      <c r="AG4245" s="150" t="str">
        <f t="shared" si="940"/>
        <v/>
      </c>
    </row>
    <row r="4246" spans="1:33" x14ac:dyDescent="0.25">
      <c r="A4246" s="56"/>
      <c r="B4246" s="70"/>
      <c r="C4246" s="76"/>
      <c r="D4246" s="73"/>
      <c r="E4246" s="79"/>
      <c r="F4246" s="56"/>
      <c r="G4246" s="13" t="str">
        <f t="shared" si="931"/>
        <v/>
      </c>
      <c r="H4246" s="56"/>
      <c r="K4246" s="128"/>
      <c r="L4246" s="128"/>
      <c r="M4246" s="128"/>
      <c r="N4246" s="84" t="str">
        <f t="shared" si="932"/>
        <v/>
      </c>
      <c r="O4246" s="128"/>
      <c r="P4246" s="84" t="str">
        <f t="shared" si="933"/>
        <v/>
      </c>
      <c r="Q4246" s="84" t="str">
        <f t="shared" si="930"/>
        <v/>
      </c>
      <c r="R4246" s="84" t="str">
        <f t="shared" si="934"/>
        <v/>
      </c>
      <c r="S4246" s="84" t="str">
        <f t="shared" si="935"/>
        <v/>
      </c>
      <c r="U4246" s="84" t="str">
        <f t="shared" si="936"/>
        <v/>
      </c>
      <c r="W4246" s="108" t="str">
        <f>IF($N4246="", "", SUM($D$11:$D4246))</f>
        <v/>
      </c>
      <c r="X4246" s="111" t="str">
        <f t="shared" si="937"/>
        <v/>
      </c>
      <c r="Y4246" s="114" t="str">
        <f t="shared" si="941"/>
        <v/>
      </c>
      <c r="Z4246" s="111" t="str">
        <f>IF(X4246="", "", X4246-SUM($Z$11:$Z4245))</f>
        <v/>
      </c>
      <c r="AA4246" s="111" t="str">
        <f>IF($Y4246="", "", $Y4246-SUM($AA$11:$AA4245))</f>
        <v/>
      </c>
      <c r="AB4246" s="111" t="str">
        <f t="shared" si="942"/>
        <v/>
      </c>
      <c r="AC4246" s="121" t="str">
        <f t="shared" si="938"/>
        <v/>
      </c>
      <c r="AD4246" s="122" t="str">
        <f t="shared" si="939"/>
        <v/>
      </c>
      <c r="AE4246" s="123" t="str">
        <f t="shared" si="943"/>
        <v/>
      </c>
      <c r="AG4246" s="150" t="str">
        <f t="shared" si="940"/>
        <v/>
      </c>
    </row>
    <row r="4247" spans="1:33" x14ac:dyDescent="0.25">
      <c r="A4247" s="56"/>
      <c r="B4247" s="70"/>
      <c r="C4247" s="76"/>
      <c r="D4247" s="73"/>
      <c r="E4247" s="79"/>
      <c r="F4247" s="56"/>
      <c r="G4247" s="13" t="str">
        <f t="shared" si="931"/>
        <v/>
      </c>
      <c r="H4247" s="56"/>
      <c r="K4247" s="128"/>
      <c r="L4247" s="128"/>
      <c r="M4247" s="128"/>
      <c r="N4247" s="84" t="str">
        <f t="shared" si="932"/>
        <v/>
      </c>
      <c r="O4247" s="128"/>
      <c r="P4247" s="84" t="str">
        <f t="shared" si="933"/>
        <v/>
      </c>
      <c r="Q4247" s="84" t="str">
        <f t="shared" si="930"/>
        <v/>
      </c>
      <c r="R4247" s="84" t="str">
        <f t="shared" si="934"/>
        <v/>
      </c>
      <c r="S4247" s="84" t="str">
        <f t="shared" si="935"/>
        <v/>
      </c>
      <c r="U4247" s="84" t="str">
        <f t="shared" si="936"/>
        <v/>
      </c>
      <c r="W4247" s="108" t="str">
        <f>IF($N4247="", "", SUM($D$11:$D4247))</f>
        <v/>
      </c>
      <c r="X4247" s="111" t="str">
        <f t="shared" si="937"/>
        <v/>
      </c>
      <c r="Y4247" s="114" t="str">
        <f t="shared" si="941"/>
        <v/>
      </c>
      <c r="Z4247" s="111" t="str">
        <f>IF(X4247="", "", X4247-SUM($Z$11:$Z4246))</f>
        <v/>
      </c>
      <c r="AA4247" s="111" t="str">
        <f>IF($Y4247="", "", $Y4247-SUM($AA$11:$AA4246))</f>
        <v/>
      </c>
      <c r="AB4247" s="111" t="str">
        <f t="shared" si="942"/>
        <v/>
      </c>
      <c r="AC4247" s="121" t="str">
        <f t="shared" si="938"/>
        <v/>
      </c>
      <c r="AD4247" s="122" t="str">
        <f t="shared" si="939"/>
        <v/>
      </c>
      <c r="AE4247" s="123" t="str">
        <f t="shared" si="943"/>
        <v/>
      </c>
      <c r="AG4247" s="150" t="str">
        <f t="shared" si="940"/>
        <v/>
      </c>
    </row>
    <row r="4248" spans="1:33" x14ac:dyDescent="0.25">
      <c r="A4248" s="56"/>
      <c r="B4248" s="70"/>
      <c r="C4248" s="76"/>
      <c r="D4248" s="73"/>
      <c r="E4248" s="79"/>
      <c r="F4248" s="56"/>
      <c r="G4248" s="13" t="str">
        <f t="shared" si="931"/>
        <v/>
      </c>
      <c r="H4248" s="56"/>
      <c r="K4248" s="128"/>
      <c r="L4248" s="128"/>
      <c r="M4248" s="128"/>
      <c r="N4248" s="84" t="str">
        <f t="shared" si="932"/>
        <v/>
      </c>
      <c r="O4248" s="128"/>
      <c r="P4248" s="84" t="str">
        <f t="shared" si="933"/>
        <v/>
      </c>
      <c r="Q4248" s="84" t="str">
        <f t="shared" si="930"/>
        <v/>
      </c>
      <c r="R4248" s="84" t="str">
        <f t="shared" si="934"/>
        <v/>
      </c>
      <c r="S4248" s="84" t="str">
        <f t="shared" si="935"/>
        <v/>
      </c>
      <c r="U4248" s="84" t="str">
        <f t="shared" si="936"/>
        <v/>
      </c>
      <c r="W4248" s="108" t="str">
        <f>IF($N4248="", "", SUM($D$11:$D4248))</f>
        <v/>
      </c>
      <c r="X4248" s="111" t="str">
        <f t="shared" si="937"/>
        <v/>
      </c>
      <c r="Y4248" s="114" t="str">
        <f t="shared" si="941"/>
        <v/>
      </c>
      <c r="Z4248" s="111" t="str">
        <f>IF(X4248="", "", X4248-SUM($Z$11:$Z4247))</f>
        <v/>
      </c>
      <c r="AA4248" s="111" t="str">
        <f>IF($Y4248="", "", $Y4248-SUM($AA$11:$AA4247))</f>
        <v/>
      </c>
      <c r="AB4248" s="111" t="str">
        <f t="shared" si="942"/>
        <v/>
      </c>
      <c r="AC4248" s="121" t="str">
        <f t="shared" si="938"/>
        <v/>
      </c>
      <c r="AD4248" s="122" t="str">
        <f t="shared" si="939"/>
        <v/>
      </c>
      <c r="AE4248" s="123" t="str">
        <f t="shared" si="943"/>
        <v/>
      </c>
      <c r="AG4248" s="150" t="str">
        <f t="shared" si="940"/>
        <v/>
      </c>
    </row>
    <row r="4249" spans="1:33" x14ac:dyDescent="0.25">
      <c r="A4249" s="56"/>
      <c r="B4249" s="70"/>
      <c r="C4249" s="76"/>
      <c r="D4249" s="73"/>
      <c r="E4249" s="79"/>
      <c r="F4249" s="56"/>
      <c r="G4249" s="13" t="str">
        <f t="shared" si="931"/>
        <v/>
      </c>
      <c r="H4249" s="56"/>
      <c r="K4249" s="128"/>
      <c r="L4249" s="128"/>
      <c r="M4249" s="128"/>
      <c r="N4249" s="84" t="str">
        <f t="shared" si="932"/>
        <v/>
      </c>
      <c r="O4249" s="128"/>
      <c r="P4249" s="84" t="str">
        <f t="shared" si="933"/>
        <v/>
      </c>
      <c r="Q4249" s="84" t="str">
        <f t="shared" si="930"/>
        <v/>
      </c>
      <c r="R4249" s="84" t="str">
        <f t="shared" si="934"/>
        <v/>
      </c>
      <c r="S4249" s="84" t="str">
        <f t="shared" si="935"/>
        <v/>
      </c>
      <c r="U4249" s="84" t="str">
        <f t="shared" si="936"/>
        <v/>
      </c>
      <c r="W4249" s="108" t="str">
        <f>IF($N4249="", "", SUM($D$11:$D4249))</f>
        <v/>
      </c>
      <c r="X4249" s="111" t="str">
        <f t="shared" si="937"/>
        <v/>
      </c>
      <c r="Y4249" s="114" t="str">
        <f t="shared" si="941"/>
        <v/>
      </c>
      <c r="Z4249" s="111" t="str">
        <f>IF(X4249="", "", X4249-SUM($Z$11:$Z4248))</f>
        <v/>
      </c>
      <c r="AA4249" s="111" t="str">
        <f>IF($Y4249="", "", $Y4249-SUM($AA$11:$AA4248))</f>
        <v/>
      </c>
      <c r="AB4249" s="111" t="str">
        <f t="shared" si="942"/>
        <v/>
      </c>
      <c r="AC4249" s="121" t="str">
        <f t="shared" si="938"/>
        <v/>
      </c>
      <c r="AD4249" s="122" t="str">
        <f t="shared" si="939"/>
        <v/>
      </c>
      <c r="AE4249" s="123" t="str">
        <f t="shared" si="943"/>
        <v/>
      </c>
      <c r="AG4249" s="150" t="str">
        <f t="shared" si="940"/>
        <v/>
      </c>
    </row>
    <row r="4250" spans="1:33" x14ac:dyDescent="0.25">
      <c r="A4250" s="56"/>
      <c r="B4250" s="70"/>
      <c r="C4250" s="76"/>
      <c r="D4250" s="73"/>
      <c r="E4250" s="79"/>
      <c r="F4250" s="56"/>
      <c r="G4250" s="13" t="str">
        <f t="shared" si="931"/>
        <v/>
      </c>
      <c r="H4250" s="56"/>
      <c r="K4250" s="128"/>
      <c r="L4250" s="128"/>
      <c r="M4250" s="128"/>
      <c r="N4250" s="84" t="str">
        <f t="shared" si="932"/>
        <v/>
      </c>
      <c r="O4250" s="128"/>
      <c r="P4250" s="84" t="str">
        <f t="shared" si="933"/>
        <v/>
      </c>
      <c r="Q4250" s="84" t="str">
        <f t="shared" si="930"/>
        <v/>
      </c>
      <c r="R4250" s="84" t="str">
        <f t="shared" si="934"/>
        <v/>
      </c>
      <c r="S4250" s="84" t="str">
        <f t="shared" si="935"/>
        <v/>
      </c>
      <c r="U4250" s="84" t="str">
        <f t="shared" si="936"/>
        <v/>
      </c>
      <c r="W4250" s="108" t="str">
        <f>IF($N4250="", "", SUM($D$11:$D4250))</f>
        <v/>
      </c>
      <c r="X4250" s="111" t="str">
        <f t="shared" si="937"/>
        <v/>
      </c>
      <c r="Y4250" s="114" t="str">
        <f t="shared" si="941"/>
        <v/>
      </c>
      <c r="Z4250" s="111" t="str">
        <f>IF(X4250="", "", X4250-SUM($Z$11:$Z4249))</f>
        <v/>
      </c>
      <c r="AA4250" s="111" t="str">
        <f>IF($Y4250="", "", $Y4250-SUM($AA$11:$AA4249))</f>
        <v/>
      </c>
      <c r="AB4250" s="111" t="str">
        <f t="shared" si="942"/>
        <v/>
      </c>
      <c r="AC4250" s="121" t="str">
        <f t="shared" si="938"/>
        <v/>
      </c>
      <c r="AD4250" s="122" t="str">
        <f t="shared" si="939"/>
        <v/>
      </c>
      <c r="AE4250" s="123" t="str">
        <f t="shared" si="943"/>
        <v/>
      </c>
      <c r="AG4250" s="150" t="str">
        <f t="shared" si="940"/>
        <v/>
      </c>
    </row>
    <row r="4251" spans="1:33" x14ac:dyDescent="0.25">
      <c r="A4251" s="56"/>
      <c r="B4251" s="70"/>
      <c r="C4251" s="76"/>
      <c r="D4251" s="73"/>
      <c r="E4251" s="79"/>
      <c r="F4251" s="56"/>
      <c r="G4251" s="13" t="str">
        <f t="shared" si="931"/>
        <v/>
      </c>
      <c r="H4251" s="56"/>
      <c r="K4251" s="128"/>
      <c r="L4251" s="128"/>
      <c r="M4251" s="128"/>
      <c r="N4251" s="84" t="str">
        <f t="shared" si="932"/>
        <v/>
      </c>
      <c r="O4251" s="128"/>
      <c r="P4251" s="84" t="str">
        <f t="shared" si="933"/>
        <v/>
      </c>
      <c r="Q4251" s="84" t="str">
        <f t="shared" si="930"/>
        <v/>
      </c>
      <c r="R4251" s="84" t="str">
        <f t="shared" si="934"/>
        <v/>
      </c>
      <c r="S4251" s="84" t="str">
        <f t="shared" si="935"/>
        <v/>
      </c>
      <c r="U4251" s="84" t="str">
        <f t="shared" si="936"/>
        <v/>
      </c>
      <c r="W4251" s="108" t="str">
        <f>IF($N4251="", "", SUM($D$11:$D4251))</f>
        <v/>
      </c>
      <c r="X4251" s="111" t="str">
        <f t="shared" si="937"/>
        <v/>
      </c>
      <c r="Y4251" s="114" t="str">
        <f t="shared" si="941"/>
        <v/>
      </c>
      <c r="Z4251" s="111" t="str">
        <f>IF(X4251="", "", X4251-SUM($Z$11:$Z4250))</f>
        <v/>
      </c>
      <c r="AA4251" s="111" t="str">
        <f>IF($Y4251="", "", $Y4251-SUM($AA$11:$AA4250))</f>
        <v/>
      </c>
      <c r="AB4251" s="111" t="str">
        <f t="shared" si="942"/>
        <v/>
      </c>
      <c r="AC4251" s="121" t="str">
        <f t="shared" si="938"/>
        <v/>
      </c>
      <c r="AD4251" s="122" t="str">
        <f t="shared" si="939"/>
        <v/>
      </c>
      <c r="AE4251" s="123" t="str">
        <f t="shared" si="943"/>
        <v/>
      </c>
      <c r="AG4251" s="150" t="str">
        <f t="shared" si="940"/>
        <v/>
      </c>
    </row>
    <row r="4252" spans="1:33" x14ac:dyDescent="0.25">
      <c r="A4252" s="56"/>
      <c r="B4252" s="70"/>
      <c r="C4252" s="76"/>
      <c r="D4252" s="73"/>
      <c r="E4252" s="79"/>
      <c r="F4252" s="56"/>
      <c r="G4252" s="13" t="str">
        <f t="shared" si="931"/>
        <v/>
      </c>
      <c r="H4252" s="56"/>
      <c r="K4252" s="128"/>
      <c r="L4252" s="128"/>
      <c r="M4252" s="128"/>
      <c r="N4252" s="84" t="str">
        <f t="shared" si="932"/>
        <v/>
      </c>
      <c r="O4252" s="128"/>
      <c r="P4252" s="84" t="str">
        <f t="shared" si="933"/>
        <v/>
      </c>
      <c r="Q4252" s="84" t="str">
        <f t="shared" si="930"/>
        <v/>
      </c>
      <c r="R4252" s="84" t="str">
        <f t="shared" si="934"/>
        <v/>
      </c>
      <c r="S4252" s="84" t="str">
        <f t="shared" si="935"/>
        <v/>
      </c>
      <c r="U4252" s="84" t="str">
        <f t="shared" si="936"/>
        <v/>
      </c>
      <c r="W4252" s="108" t="str">
        <f>IF($N4252="", "", SUM($D$11:$D4252))</f>
        <v/>
      </c>
      <c r="X4252" s="111" t="str">
        <f t="shared" si="937"/>
        <v/>
      </c>
      <c r="Y4252" s="114" t="str">
        <f t="shared" si="941"/>
        <v/>
      </c>
      <c r="Z4252" s="111" t="str">
        <f>IF(X4252="", "", X4252-SUM($Z$11:$Z4251))</f>
        <v/>
      </c>
      <c r="AA4252" s="111" t="str">
        <f>IF($Y4252="", "", $Y4252-SUM($AA$11:$AA4251))</f>
        <v/>
      </c>
      <c r="AB4252" s="111" t="str">
        <f t="shared" si="942"/>
        <v/>
      </c>
      <c r="AC4252" s="121" t="str">
        <f t="shared" si="938"/>
        <v/>
      </c>
      <c r="AD4252" s="122" t="str">
        <f t="shared" si="939"/>
        <v/>
      </c>
      <c r="AE4252" s="123" t="str">
        <f t="shared" si="943"/>
        <v/>
      </c>
      <c r="AG4252" s="150" t="str">
        <f t="shared" si="940"/>
        <v/>
      </c>
    </row>
    <row r="4253" spans="1:33" x14ac:dyDescent="0.25">
      <c r="A4253" s="56"/>
      <c r="B4253" s="70"/>
      <c r="C4253" s="76"/>
      <c r="D4253" s="73"/>
      <c r="E4253" s="79"/>
      <c r="F4253" s="56"/>
      <c r="G4253" s="13" t="str">
        <f t="shared" si="931"/>
        <v/>
      </c>
      <c r="H4253" s="56"/>
      <c r="K4253" s="128"/>
      <c r="L4253" s="128"/>
      <c r="M4253" s="128"/>
      <c r="N4253" s="84" t="str">
        <f t="shared" si="932"/>
        <v/>
      </c>
      <c r="O4253" s="128"/>
      <c r="P4253" s="84" t="str">
        <f t="shared" si="933"/>
        <v/>
      </c>
      <c r="Q4253" s="84" t="str">
        <f t="shared" si="930"/>
        <v/>
      </c>
      <c r="R4253" s="84" t="str">
        <f t="shared" si="934"/>
        <v/>
      </c>
      <c r="S4253" s="84" t="str">
        <f t="shared" si="935"/>
        <v/>
      </c>
      <c r="U4253" s="84" t="str">
        <f t="shared" si="936"/>
        <v/>
      </c>
      <c r="W4253" s="108" t="str">
        <f>IF($N4253="", "", SUM($D$11:$D4253))</f>
        <v/>
      </c>
      <c r="X4253" s="111" t="str">
        <f t="shared" si="937"/>
        <v/>
      </c>
      <c r="Y4253" s="114" t="str">
        <f t="shared" si="941"/>
        <v/>
      </c>
      <c r="Z4253" s="111" t="str">
        <f>IF(X4253="", "", X4253-SUM($Z$11:$Z4252))</f>
        <v/>
      </c>
      <c r="AA4253" s="111" t="str">
        <f>IF($Y4253="", "", $Y4253-SUM($AA$11:$AA4252))</f>
        <v/>
      </c>
      <c r="AB4253" s="111" t="str">
        <f t="shared" si="942"/>
        <v/>
      </c>
      <c r="AC4253" s="121" t="str">
        <f t="shared" si="938"/>
        <v/>
      </c>
      <c r="AD4253" s="122" t="str">
        <f t="shared" si="939"/>
        <v/>
      </c>
      <c r="AE4253" s="123" t="str">
        <f t="shared" si="943"/>
        <v/>
      </c>
      <c r="AG4253" s="150" t="str">
        <f t="shared" si="940"/>
        <v/>
      </c>
    </row>
    <row r="4254" spans="1:33" x14ac:dyDescent="0.25">
      <c r="A4254" s="56"/>
      <c r="B4254" s="70"/>
      <c r="C4254" s="76"/>
      <c r="D4254" s="73"/>
      <c r="E4254" s="79"/>
      <c r="F4254" s="56"/>
      <c r="G4254" s="13" t="str">
        <f t="shared" si="931"/>
        <v/>
      </c>
      <c r="H4254" s="56"/>
      <c r="K4254" s="128"/>
      <c r="L4254" s="128"/>
      <c r="M4254" s="128"/>
      <c r="N4254" s="84" t="str">
        <f t="shared" si="932"/>
        <v/>
      </c>
      <c r="O4254" s="128"/>
      <c r="P4254" s="84" t="str">
        <f t="shared" si="933"/>
        <v/>
      </c>
      <c r="Q4254" s="84" t="str">
        <f t="shared" si="930"/>
        <v/>
      </c>
      <c r="R4254" s="84" t="str">
        <f t="shared" si="934"/>
        <v/>
      </c>
      <c r="S4254" s="84" t="str">
        <f t="shared" si="935"/>
        <v/>
      </c>
      <c r="U4254" s="84" t="str">
        <f t="shared" si="936"/>
        <v/>
      </c>
      <c r="W4254" s="108" t="str">
        <f>IF($N4254="", "", SUM($D$11:$D4254))</f>
        <v/>
      </c>
      <c r="X4254" s="111" t="str">
        <f t="shared" si="937"/>
        <v/>
      </c>
      <c r="Y4254" s="114" t="str">
        <f t="shared" si="941"/>
        <v/>
      </c>
      <c r="Z4254" s="111" t="str">
        <f>IF(X4254="", "", X4254-SUM($Z$11:$Z4253))</f>
        <v/>
      </c>
      <c r="AA4254" s="111" t="str">
        <f>IF($Y4254="", "", $Y4254-SUM($AA$11:$AA4253))</f>
        <v/>
      </c>
      <c r="AB4254" s="111" t="str">
        <f t="shared" si="942"/>
        <v/>
      </c>
      <c r="AC4254" s="121" t="str">
        <f t="shared" si="938"/>
        <v/>
      </c>
      <c r="AD4254" s="122" t="str">
        <f t="shared" si="939"/>
        <v/>
      </c>
      <c r="AE4254" s="123" t="str">
        <f t="shared" si="943"/>
        <v/>
      </c>
      <c r="AG4254" s="150" t="str">
        <f t="shared" si="940"/>
        <v/>
      </c>
    </row>
    <row r="4255" spans="1:33" x14ac:dyDescent="0.25">
      <c r="A4255" s="56"/>
      <c r="B4255" s="70"/>
      <c r="C4255" s="76"/>
      <c r="D4255" s="73"/>
      <c r="E4255" s="79"/>
      <c r="F4255" s="56"/>
      <c r="G4255" s="13" t="str">
        <f t="shared" si="931"/>
        <v/>
      </c>
      <c r="H4255" s="56"/>
      <c r="K4255" s="128"/>
      <c r="L4255" s="128"/>
      <c r="M4255" s="128"/>
      <c r="N4255" s="84" t="str">
        <f t="shared" si="932"/>
        <v/>
      </c>
      <c r="O4255" s="128"/>
      <c r="P4255" s="84" t="str">
        <f t="shared" si="933"/>
        <v/>
      </c>
      <c r="Q4255" s="84" t="str">
        <f t="shared" si="930"/>
        <v/>
      </c>
      <c r="R4255" s="84" t="str">
        <f t="shared" si="934"/>
        <v/>
      </c>
      <c r="S4255" s="84" t="str">
        <f t="shared" si="935"/>
        <v/>
      </c>
      <c r="U4255" s="84" t="str">
        <f t="shared" si="936"/>
        <v/>
      </c>
      <c r="W4255" s="108" t="str">
        <f>IF($N4255="", "", SUM($D$11:$D4255))</f>
        <v/>
      </c>
      <c r="X4255" s="111" t="str">
        <f t="shared" si="937"/>
        <v/>
      </c>
      <c r="Y4255" s="114" t="str">
        <f t="shared" si="941"/>
        <v/>
      </c>
      <c r="Z4255" s="111" t="str">
        <f>IF(X4255="", "", X4255-SUM($Z$11:$Z4254))</f>
        <v/>
      </c>
      <c r="AA4255" s="111" t="str">
        <f>IF($Y4255="", "", $Y4255-SUM($AA$11:$AA4254))</f>
        <v/>
      </c>
      <c r="AB4255" s="111" t="str">
        <f t="shared" si="942"/>
        <v/>
      </c>
      <c r="AC4255" s="121" t="str">
        <f t="shared" si="938"/>
        <v/>
      </c>
      <c r="AD4255" s="122" t="str">
        <f t="shared" si="939"/>
        <v/>
      </c>
      <c r="AE4255" s="123" t="str">
        <f t="shared" si="943"/>
        <v/>
      </c>
      <c r="AG4255" s="150" t="str">
        <f t="shared" si="940"/>
        <v/>
      </c>
    </row>
    <row r="4256" spans="1:33" x14ac:dyDescent="0.25">
      <c r="A4256" s="56"/>
      <c r="B4256" s="70"/>
      <c r="C4256" s="76"/>
      <c r="D4256" s="73"/>
      <c r="E4256" s="79"/>
      <c r="F4256" s="56"/>
      <c r="G4256" s="13" t="str">
        <f t="shared" si="931"/>
        <v/>
      </c>
      <c r="H4256" s="56"/>
      <c r="K4256" s="128"/>
      <c r="L4256" s="128"/>
      <c r="M4256" s="128"/>
      <c r="N4256" s="84" t="str">
        <f t="shared" si="932"/>
        <v/>
      </c>
      <c r="O4256" s="128"/>
      <c r="P4256" s="84" t="str">
        <f t="shared" si="933"/>
        <v/>
      </c>
      <c r="Q4256" s="84" t="str">
        <f t="shared" si="930"/>
        <v/>
      </c>
      <c r="R4256" s="84" t="str">
        <f t="shared" si="934"/>
        <v/>
      </c>
      <c r="S4256" s="84" t="str">
        <f t="shared" si="935"/>
        <v/>
      </c>
      <c r="U4256" s="84" t="str">
        <f t="shared" si="936"/>
        <v/>
      </c>
      <c r="W4256" s="108" t="str">
        <f>IF($N4256="", "", SUM($D$11:$D4256))</f>
        <v/>
      </c>
      <c r="X4256" s="111" t="str">
        <f t="shared" si="937"/>
        <v/>
      </c>
      <c r="Y4256" s="114" t="str">
        <f t="shared" si="941"/>
        <v/>
      </c>
      <c r="Z4256" s="111" t="str">
        <f>IF(X4256="", "", X4256-SUM($Z$11:$Z4255))</f>
        <v/>
      </c>
      <c r="AA4256" s="111" t="str">
        <f>IF($Y4256="", "", $Y4256-SUM($AA$11:$AA4255))</f>
        <v/>
      </c>
      <c r="AB4256" s="111" t="str">
        <f t="shared" si="942"/>
        <v/>
      </c>
      <c r="AC4256" s="121" t="str">
        <f t="shared" si="938"/>
        <v/>
      </c>
      <c r="AD4256" s="122" t="str">
        <f t="shared" si="939"/>
        <v/>
      </c>
      <c r="AE4256" s="123" t="str">
        <f t="shared" si="943"/>
        <v/>
      </c>
      <c r="AG4256" s="150" t="str">
        <f t="shared" si="940"/>
        <v/>
      </c>
    </row>
    <row r="4257" spans="1:33" x14ac:dyDescent="0.25">
      <c r="A4257" s="56"/>
      <c r="B4257" s="70"/>
      <c r="C4257" s="76"/>
      <c r="D4257" s="73"/>
      <c r="E4257" s="79"/>
      <c r="F4257" s="56"/>
      <c r="G4257" s="13" t="str">
        <f t="shared" si="931"/>
        <v/>
      </c>
      <c r="H4257" s="56"/>
      <c r="K4257" s="128"/>
      <c r="L4257" s="128"/>
      <c r="M4257" s="128"/>
      <c r="N4257" s="84" t="str">
        <f t="shared" si="932"/>
        <v/>
      </c>
      <c r="O4257" s="128"/>
      <c r="P4257" s="84" t="str">
        <f t="shared" si="933"/>
        <v/>
      </c>
      <c r="Q4257" s="84" t="str">
        <f t="shared" si="930"/>
        <v/>
      </c>
      <c r="R4257" s="84" t="str">
        <f t="shared" si="934"/>
        <v/>
      </c>
      <c r="S4257" s="84" t="str">
        <f t="shared" si="935"/>
        <v/>
      </c>
      <c r="U4257" s="84" t="str">
        <f t="shared" si="936"/>
        <v/>
      </c>
      <c r="W4257" s="108" t="str">
        <f>IF($N4257="", "", SUM($D$11:$D4257))</f>
        <v/>
      </c>
      <c r="X4257" s="111" t="str">
        <f t="shared" si="937"/>
        <v/>
      </c>
      <c r="Y4257" s="114" t="str">
        <f t="shared" si="941"/>
        <v/>
      </c>
      <c r="Z4257" s="111" t="str">
        <f>IF(X4257="", "", X4257-SUM($Z$11:$Z4256))</f>
        <v/>
      </c>
      <c r="AA4257" s="111" t="str">
        <f>IF($Y4257="", "", $Y4257-SUM($AA$11:$AA4256))</f>
        <v/>
      </c>
      <c r="AB4257" s="111" t="str">
        <f t="shared" si="942"/>
        <v/>
      </c>
      <c r="AC4257" s="121" t="str">
        <f t="shared" si="938"/>
        <v/>
      </c>
      <c r="AD4257" s="122" t="str">
        <f t="shared" si="939"/>
        <v/>
      </c>
      <c r="AE4257" s="123" t="str">
        <f t="shared" si="943"/>
        <v/>
      </c>
      <c r="AG4257" s="150" t="str">
        <f t="shared" si="940"/>
        <v/>
      </c>
    </row>
    <row r="4258" spans="1:33" x14ac:dyDescent="0.25">
      <c r="A4258" s="56"/>
      <c r="B4258" s="70"/>
      <c r="C4258" s="76"/>
      <c r="D4258" s="73"/>
      <c r="E4258" s="79"/>
      <c r="F4258" s="56"/>
      <c r="G4258" s="13" t="str">
        <f t="shared" si="931"/>
        <v/>
      </c>
      <c r="H4258" s="56"/>
      <c r="K4258" s="128"/>
      <c r="L4258" s="128"/>
      <c r="M4258" s="128"/>
      <c r="N4258" s="84" t="str">
        <f t="shared" si="932"/>
        <v/>
      </c>
      <c r="O4258" s="128"/>
      <c r="P4258" s="84" t="str">
        <f t="shared" si="933"/>
        <v/>
      </c>
      <c r="Q4258" s="84" t="str">
        <f t="shared" si="930"/>
        <v/>
      </c>
      <c r="R4258" s="84" t="str">
        <f t="shared" si="934"/>
        <v/>
      </c>
      <c r="S4258" s="84" t="str">
        <f t="shared" si="935"/>
        <v/>
      </c>
      <c r="U4258" s="84" t="str">
        <f t="shared" si="936"/>
        <v/>
      </c>
      <c r="W4258" s="108" t="str">
        <f>IF($N4258="", "", SUM($D$11:$D4258))</f>
        <v/>
      </c>
      <c r="X4258" s="111" t="str">
        <f t="shared" si="937"/>
        <v/>
      </c>
      <c r="Y4258" s="114" t="str">
        <f t="shared" si="941"/>
        <v/>
      </c>
      <c r="Z4258" s="111" t="str">
        <f>IF(X4258="", "", X4258-SUM($Z$11:$Z4257))</f>
        <v/>
      </c>
      <c r="AA4258" s="111" t="str">
        <f>IF($Y4258="", "", $Y4258-SUM($AA$11:$AA4257))</f>
        <v/>
      </c>
      <c r="AB4258" s="111" t="str">
        <f t="shared" si="942"/>
        <v/>
      </c>
      <c r="AC4258" s="121" t="str">
        <f t="shared" si="938"/>
        <v/>
      </c>
      <c r="AD4258" s="122" t="str">
        <f t="shared" si="939"/>
        <v/>
      </c>
      <c r="AE4258" s="123" t="str">
        <f t="shared" si="943"/>
        <v/>
      </c>
      <c r="AG4258" s="150" t="str">
        <f t="shared" si="940"/>
        <v/>
      </c>
    </row>
    <row r="4259" spans="1:33" x14ac:dyDescent="0.25">
      <c r="A4259" s="56"/>
      <c r="B4259" s="70"/>
      <c r="C4259" s="76"/>
      <c r="D4259" s="73"/>
      <c r="E4259" s="79"/>
      <c r="F4259" s="56"/>
      <c r="G4259" s="13" t="str">
        <f t="shared" si="931"/>
        <v/>
      </c>
      <c r="H4259" s="56"/>
      <c r="K4259" s="128"/>
      <c r="L4259" s="128"/>
      <c r="M4259" s="128"/>
      <c r="N4259" s="84" t="str">
        <f t="shared" si="932"/>
        <v/>
      </c>
      <c r="O4259" s="128"/>
      <c r="P4259" s="84" t="str">
        <f t="shared" si="933"/>
        <v/>
      </c>
      <c r="Q4259" s="84" t="str">
        <f t="shared" si="930"/>
        <v/>
      </c>
      <c r="R4259" s="84" t="str">
        <f t="shared" si="934"/>
        <v/>
      </c>
      <c r="S4259" s="84" t="str">
        <f t="shared" si="935"/>
        <v/>
      </c>
      <c r="U4259" s="84" t="str">
        <f t="shared" si="936"/>
        <v/>
      </c>
      <c r="W4259" s="108" t="str">
        <f>IF($N4259="", "", SUM($D$11:$D4259))</f>
        <v/>
      </c>
      <c r="X4259" s="111" t="str">
        <f t="shared" si="937"/>
        <v/>
      </c>
      <c r="Y4259" s="114" t="str">
        <f t="shared" si="941"/>
        <v/>
      </c>
      <c r="Z4259" s="111" t="str">
        <f>IF(X4259="", "", X4259-SUM($Z$11:$Z4258))</f>
        <v/>
      </c>
      <c r="AA4259" s="111" t="str">
        <f>IF($Y4259="", "", $Y4259-SUM($AA$11:$AA4258))</f>
        <v/>
      </c>
      <c r="AB4259" s="111" t="str">
        <f t="shared" si="942"/>
        <v/>
      </c>
      <c r="AC4259" s="121" t="str">
        <f t="shared" si="938"/>
        <v/>
      </c>
      <c r="AD4259" s="122" t="str">
        <f t="shared" si="939"/>
        <v/>
      </c>
      <c r="AE4259" s="123" t="str">
        <f t="shared" si="943"/>
        <v/>
      </c>
      <c r="AG4259" s="150" t="str">
        <f t="shared" si="940"/>
        <v/>
      </c>
    </row>
    <row r="4260" spans="1:33" x14ac:dyDescent="0.25">
      <c r="A4260" s="56"/>
      <c r="B4260" s="70"/>
      <c r="C4260" s="76"/>
      <c r="D4260" s="73"/>
      <c r="E4260" s="79"/>
      <c r="F4260" s="56"/>
      <c r="G4260" s="13" t="str">
        <f t="shared" si="931"/>
        <v/>
      </c>
      <c r="H4260" s="56"/>
      <c r="K4260" s="128"/>
      <c r="L4260" s="128"/>
      <c r="M4260" s="128"/>
      <c r="N4260" s="84" t="str">
        <f t="shared" si="932"/>
        <v/>
      </c>
      <c r="O4260" s="128"/>
      <c r="P4260" s="84" t="str">
        <f t="shared" si="933"/>
        <v/>
      </c>
      <c r="Q4260" s="84" t="str">
        <f t="shared" si="930"/>
        <v/>
      </c>
      <c r="R4260" s="84" t="str">
        <f t="shared" si="934"/>
        <v/>
      </c>
      <c r="S4260" s="84" t="str">
        <f t="shared" si="935"/>
        <v/>
      </c>
      <c r="U4260" s="84" t="str">
        <f t="shared" si="936"/>
        <v/>
      </c>
      <c r="W4260" s="108" t="str">
        <f>IF($N4260="", "", SUM($D$11:$D4260))</f>
        <v/>
      </c>
      <c r="X4260" s="111" t="str">
        <f t="shared" si="937"/>
        <v/>
      </c>
      <c r="Y4260" s="114" t="str">
        <f t="shared" si="941"/>
        <v/>
      </c>
      <c r="Z4260" s="111" t="str">
        <f>IF(X4260="", "", X4260-SUM($Z$11:$Z4259))</f>
        <v/>
      </c>
      <c r="AA4260" s="111" t="str">
        <f>IF($Y4260="", "", $Y4260-SUM($AA$11:$AA4259))</f>
        <v/>
      </c>
      <c r="AB4260" s="111" t="str">
        <f t="shared" si="942"/>
        <v/>
      </c>
      <c r="AC4260" s="121" t="str">
        <f t="shared" si="938"/>
        <v/>
      </c>
      <c r="AD4260" s="122" t="str">
        <f t="shared" si="939"/>
        <v/>
      </c>
      <c r="AE4260" s="123" t="str">
        <f t="shared" si="943"/>
        <v/>
      </c>
      <c r="AG4260" s="150" t="str">
        <f t="shared" si="940"/>
        <v/>
      </c>
    </row>
    <row r="4261" spans="1:33" x14ac:dyDescent="0.25">
      <c r="A4261" s="56"/>
      <c r="B4261" s="70"/>
      <c r="C4261" s="76"/>
      <c r="D4261" s="73"/>
      <c r="E4261" s="79"/>
      <c r="F4261" s="56"/>
      <c r="G4261" s="13" t="str">
        <f t="shared" si="931"/>
        <v/>
      </c>
      <c r="H4261" s="56"/>
      <c r="K4261" s="128"/>
      <c r="L4261" s="128"/>
      <c r="M4261" s="128"/>
      <c r="N4261" s="84" t="str">
        <f t="shared" si="932"/>
        <v/>
      </c>
      <c r="O4261" s="128"/>
      <c r="P4261" s="84" t="str">
        <f t="shared" si="933"/>
        <v/>
      </c>
      <c r="Q4261" s="84" t="str">
        <f t="shared" si="930"/>
        <v/>
      </c>
      <c r="R4261" s="84" t="str">
        <f t="shared" si="934"/>
        <v/>
      </c>
      <c r="S4261" s="84" t="str">
        <f t="shared" si="935"/>
        <v/>
      </c>
      <c r="U4261" s="84" t="str">
        <f t="shared" si="936"/>
        <v/>
      </c>
      <c r="W4261" s="108" t="str">
        <f>IF($N4261="", "", SUM($D$11:$D4261))</f>
        <v/>
      </c>
      <c r="X4261" s="111" t="str">
        <f t="shared" si="937"/>
        <v/>
      </c>
      <c r="Y4261" s="114" t="str">
        <f t="shared" si="941"/>
        <v/>
      </c>
      <c r="Z4261" s="111" t="str">
        <f>IF(X4261="", "", X4261-SUM($Z$11:$Z4260))</f>
        <v/>
      </c>
      <c r="AA4261" s="111" t="str">
        <f>IF($Y4261="", "", $Y4261-SUM($AA$11:$AA4260))</f>
        <v/>
      </c>
      <c r="AB4261" s="111" t="str">
        <f t="shared" si="942"/>
        <v/>
      </c>
      <c r="AC4261" s="121" t="str">
        <f t="shared" si="938"/>
        <v/>
      </c>
      <c r="AD4261" s="122" t="str">
        <f t="shared" si="939"/>
        <v/>
      </c>
      <c r="AE4261" s="123" t="str">
        <f t="shared" si="943"/>
        <v/>
      </c>
      <c r="AG4261" s="150" t="str">
        <f t="shared" si="940"/>
        <v/>
      </c>
    </row>
    <row r="4262" spans="1:33" x14ac:dyDescent="0.25">
      <c r="A4262" s="56"/>
      <c r="B4262" s="70"/>
      <c r="C4262" s="76"/>
      <c r="D4262" s="73"/>
      <c r="E4262" s="79"/>
      <c r="F4262" s="56"/>
      <c r="G4262" s="13" t="str">
        <f t="shared" si="931"/>
        <v/>
      </c>
      <c r="H4262" s="56"/>
      <c r="K4262" s="128"/>
      <c r="L4262" s="128"/>
      <c r="M4262" s="128"/>
      <c r="N4262" s="84" t="str">
        <f t="shared" si="932"/>
        <v/>
      </c>
      <c r="O4262" s="128"/>
      <c r="P4262" s="84" t="str">
        <f t="shared" si="933"/>
        <v/>
      </c>
      <c r="Q4262" s="84" t="str">
        <f t="shared" si="930"/>
        <v/>
      </c>
      <c r="R4262" s="84" t="str">
        <f t="shared" si="934"/>
        <v/>
      </c>
      <c r="S4262" s="84" t="str">
        <f t="shared" si="935"/>
        <v/>
      </c>
      <c r="U4262" s="84" t="str">
        <f t="shared" si="936"/>
        <v/>
      </c>
      <c r="W4262" s="108" t="str">
        <f>IF($N4262="", "", SUM($D$11:$D4262))</f>
        <v/>
      </c>
      <c r="X4262" s="111" t="str">
        <f t="shared" si="937"/>
        <v/>
      </c>
      <c r="Y4262" s="114" t="str">
        <f t="shared" si="941"/>
        <v/>
      </c>
      <c r="Z4262" s="111" t="str">
        <f>IF(X4262="", "", X4262-SUM($Z$11:$Z4261))</f>
        <v/>
      </c>
      <c r="AA4262" s="111" t="str">
        <f>IF($Y4262="", "", $Y4262-SUM($AA$11:$AA4261))</f>
        <v/>
      </c>
      <c r="AB4262" s="111" t="str">
        <f t="shared" si="942"/>
        <v/>
      </c>
      <c r="AC4262" s="121" t="str">
        <f t="shared" si="938"/>
        <v/>
      </c>
      <c r="AD4262" s="122" t="str">
        <f t="shared" si="939"/>
        <v/>
      </c>
      <c r="AE4262" s="123" t="str">
        <f t="shared" si="943"/>
        <v/>
      </c>
      <c r="AG4262" s="150" t="str">
        <f t="shared" si="940"/>
        <v/>
      </c>
    </row>
    <row r="4263" spans="1:33" x14ac:dyDescent="0.25">
      <c r="A4263" s="56"/>
      <c r="B4263" s="70"/>
      <c r="C4263" s="76"/>
      <c r="D4263" s="73"/>
      <c r="E4263" s="79"/>
      <c r="F4263" s="56"/>
      <c r="G4263" s="13" t="str">
        <f t="shared" si="931"/>
        <v/>
      </c>
      <c r="H4263" s="56"/>
      <c r="K4263" s="128"/>
      <c r="L4263" s="128"/>
      <c r="M4263" s="128"/>
      <c r="N4263" s="84" t="str">
        <f t="shared" si="932"/>
        <v/>
      </c>
      <c r="O4263" s="128"/>
      <c r="P4263" s="84" t="str">
        <f t="shared" si="933"/>
        <v/>
      </c>
      <c r="Q4263" s="84" t="str">
        <f t="shared" si="930"/>
        <v/>
      </c>
      <c r="R4263" s="84" t="str">
        <f t="shared" si="934"/>
        <v/>
      </c>
      <c r="S4263" s="84" t="str">
        <f t="shared" si="935"/>
        <v/>
      </c>
      <c r="U4263" s="84" t="str">
        <f t="shared" si="936"/>
        <v/>
      </c>
      <c r="W4263" s="108" t="str">
        <f>IF($N4263="", "", SUM($D$11:$D4263))</f>
        <v/>
      </c>
      <c r="X4263" s="111" t="str">
        <f t="shared" si="937"/>
        <v/>
      </c>
      <c r="Y4263" s="114" t="str">
        <f t="shared" si="941"/>
        <v/>
      </c>
      <c r="Z4263" s="111" t="str">
        <f>IF(X4263="", "", X4263-SUM($Z$11:$Z4262))</f>
        <v/>
      </c>
      <c r="AA4263" s="111" t="str">
        <f>IF($Y4263="", "", $Y4263-SUM($AA$11:$AA4262))</f>
        <v/>
      </c>
      <c r="AB4263" s="111" t="str">
        <f t="shared" si="942"/>
        <v/>
      </c>
      <c r="AC4263" s="121" t="str">
        <f t="shared" si="938"/>
        <v/>
      </c>
      <c r="AD4263" s="122" t="str">
        <f t="shared" si="939"/>
        <v/>
      </c>
      <c r="AE4263" s="123" t="str">
        <f t="shared" si="943"/>
        <v/>
      </c>
      <c r="AG4263" s="150" t="str">
        <f t="shared" si="940"/>
        <v/>
      </c>
    </row>
    <row r="4264" spans="1:33" x14ac:dyDescent="0.25">
      <c r="A4264" s="56"/>
      <c r="B4264" s="70"/>
      <c r="C4264" s="76"/>
      <c r="D4264" s="73"/>
      <c r="E4264" s="79"/>
      <c r="F4264" s="56"/>
      <c r="G4264" s="13" t="str">
        <f t="shared" si="931"/>
        <v/>
      </c>
      <c r="H4264" s="56"/>
      <c r="K4264" s="128"/>
      <c r="L4264" s="128"/>
      <c r="M4264" s="128"/>
      <c r="N4264" s="84" t="str">
        <f t="shared" si="932"/>
        <v/>
      </c>
      <c r="O4264" s="128"/>
      <c r="P4264" s="84" t="str">
        <f t="shared" si="933"/>
        <v/>
      </c>
      <c r="Q4264" s="84" t="str">
        <f t="shared" si="930"/>
        <v/>
      </c>
      <c r="R4264" s="84" t="str">
        <f t="shared" si="934"/>
        <v/>
      </c>
      <c r="S4264" s="84" t="str">
        <f t="shared" si="935"/>
        <v/>
      </c>
      <c r="U4264" s="84" t="str">
        <f t="shared" si="936"/>
        <v/>
      </c>
      <c r="W4264" s="108" t="str">
        <f>IF($N4264="", "", SUM($D$11:$D4264))</f>
        <v/>
      </c>
      <c r="X4264" s="111" t="str">
        <f t="shared" si="937"/>
        <v/>
      </c>
      <c r="Y4264" s="114" t="str">
        <f t="shared" si="941"/>
        <v/>
      </c>
      <c r="Z4264" s="111" t="str">
        <f>IF(X4264="", "", X4264-SUM($Z$11:$Z4263))</f>
        <v/>
      </c>
      <c r="AA4264" s="111" t="str">
        <f>IF($Y4264="", "", $Y4264-SUM($AA$11:$AA4263))</f>
        <v/>
      </c>
      <c r="AB4264" s="111" t="str">
        <f t="shared" si="942"/>
        <v/>
      </c>
      <c r="AC4264" s="121" t="str">
        <f t="shared" si="938"/>
        <v/>
      </c>
      <c r="AD4264" s="122" t="str">
        <f t="shared" si="939"/>
        <v/>
      </c>
      <c r="AE4264" s="123" t="str">
        <f t="shared" si="943"/>
        <v/>
      </c>
      <c r="AG4264" s="150" t="str">
        <f t="shared" si="940"/>
        <v/>
      </c>
    </row>
    <row r="4265" spans="1:33" x14ac:dyDescent="0.25">
      <c r="A4265" s="56"/>
      <c r="B4265" s="70"/>
      <c r="C4265" s="76"/>
      <c r="D4265" s="73"/>
      <c r="E4265" s="79"/>
      <c r="F4265" s="56"/>
      <c r="G4265" s="13" t="str">
        <f t="shared" si="931"/>
        <v/>
      </c>
      <c r="H4265" s="56"/>
      <c r="K4265" s="128"/>
      <c r="L4265" s="128"/>
      <c r="M4265" s="128"/>
      <c r="N4265" s="84" t="str">
        <f t="shared" si="932"/>
        <v/>
      </c>
      <c r="O4265" s="128"/>
      <c r="P4265" s="84" t="str">
        <f t="shared" si="933"/>
        <v/>
      </c>
      <c r="Q4265" s="84" t="str">
        <f t="shared" si="930"/>
        <v/>
      </c>
      <c r="R4265" s="84" t="str">
        <f t="shared" si="934"/>
        <v/>
      </c>
      <c r="S4265" s="84" t="str">
        <f t="shared" si="935"/>
        <v/>
      </c>
      <c r="U4265" s="84" t="str">
        <f t="shared" si="936"/>
        <v/>
      </c>
      <c r="W4265" s="108" t="str">
        <f>IF($N4265="", "", SUM($D$11:$D4265))</f>
        <v/>
      </c>
      <c r="X4265" s="111" t="str">
        <f t="shared" si="937"/>
        <v/>
      </c>
      <c r="Y4265" s="114" t="str">
        <f t="shared" si="941"/>
        <v/>
      </c>
      <c r="Z4265" s="111" t="str">
        <f>IF(X4265="", "", X4265-SUM($Z$11:$Z4264))</f>
        <v/>
      </c>
      <c r="AA4265" s="111" t="str">
        <f>IF($Y4265="", "", $Y4265-SUM($AA$11:$AA4264))</f>
        <v/>
      </c>
      <c r="AB4265" s="111" t="str">
        <f t="shared" si="942"/>
        <v/>
      </c>
      <c r="AC4265" s="121" t="str">
        <f t="shared" si="938"/>
        <v/>
      </c>
      <c r="AD4265" s="122" t="str">
        <f t="shared" si="939"/>
        <v/>
      </c>
      <c r="AE4265" s="123" t="str">
        <f t="shared" si="943"/>
        <v/>
      </c>
      <c r="AG4265" s="150" t="str">
        <f t="shared" si="940"/>
        <v/>
      </c>
    </row>
    <row r="4266" spans="1:33" x14ac:dyDescent="0.25">
      <c r="A4266" s="56"/>
      <c r="B4266" s="70"/>
      <c r="C4266" s="76"/>
      <c r="D4266" s="73"/>
      <c r="E4266" s="79"/>
      <c r="F4266" s="56"/>
      <c r="G4266" s="13" t="str">
        <f t="shared" si="931"/>
        <v/>
      </c>
      <c r="H4266" s="56"/>
      <c r="K4266" s="128"/>
      <c r="L4266" s="128"/>
      <c r="M4266" s="128"/>
      <c r="N4266" s="84" t="str">
        <f t="shared" si="932"/>
        <v/>
      </c>
      <c r="O4266" s="128"/>
      <c r="P4266" s="84" t="str">
        <f t="shared" si="933"/>
        <v/>
      </c>
      <c r="Q4266" s="84" t="str">
        <f t="shared" si="930"/>
        <v/>
      </c>
      <c r="R4266" s="84" t="str">
        <f t="shared" si="934"/>
        <v/>
      </c>
      <c r="S4266" s="84" t="str">
        <f t="shared" si="935"/>
        <v/>
      </c>
      <c r="U4266" s="84" t="str">
        <f t="shared" si="936"/>
        <v/>
      </c>
      <c r="W4266" s="108" t="str">
        <f>IF($N4266="", "", SUM($D$11:$D4266))</f>
        <v/>
      </c>
      <c r="X4266" s="111" t="str">
        <f t="shared" si="937"/>
        <v/>
      </c>
      <c r="Y4266" s="114" t="str">
        <f t="shared" si="941"/>
        <v/>
      </c>
      <c r="Z4266" s="111" t="str">
        <f>IF(X4266="", "", X4266-SUM($Z$11:$Z4265))</f>
        <v/>
      </c>
      <c r="AA4266" s="111" t="str">
        <f>IF($Y4266="", "", $Y4266-SUM($AA$11:$AA4265))</f>
        <v/>
      </c>
      <c r="AB4266" s="111" t="str">
        <f t="shared" si="942"/>
        <v/>
      </c>
      <c r="AC4266" s="121" t="str">
        <f t="shared" si="938"/>
        <v/>
      </c>
      <c r="AD4266" s="122" t="str">
        <f t="shared" si="939"/>
        <v/>
      </c>
      <c r="AE4266" s="123" t="str">
        <f t="shared" si="943"/>
        <v/>
      </c>
      <c r="AG4266" s="150" t="str">
        <f t="shared" si="940"/>
        <v/>
      </c>
    </row>
    <row r="4267" spans="1:33" x14ac:dyDescent="0.25">
      <c r="A4267" s="56"/>
      <c r="B4267" s="70"/>
      <c r="C4267" s="76"/>
      <c r="D4267" s="73"/>
      <c r="E4267" s="79"/>
      <c r="F4267" s="56"/>
      <c r="G4267" s="13" t="str">
        <f t="shared" si="931"/>
        <v/>
      </c>
      <c r="H4267" s="56"/>
      <c r="K4267" s="128"/>
      <c r="L4267" s="128"/>
      <c r="M4267" s="128"/>
      <c r="N4267" s="84" t="str">
        <f t="shared" si="932"/>
        <v/>
      </c>
      <c r="O4267" s="128"/>
      <c r="P4267" s="84" t="str">
        <f t="shared" si="933"/>
        <v/>
      </c>
      <c r="Q4267" s="84" t="str">
        <f t="shared" si="930"/>
        <v/>
      </c>
      <c r="R4267" s="84" t="str">
        <f t="shared" si="934"/>
        <v/>
      </c>
      <c r="S4267" s="84" t="str">
        <f t="shared" si="935"/>
        <v/>
      </c>
      <c r="U4267" s="84" t="str">
        <f t="shared" si="936"/>
        <v/>
      </c>
      <c r="W4267" s="108" t="str">
        <f>IF($N4267="", "", SUM($D$11:$D4267))</f>
        <v/>
      </c>
      <c r="X4267" s="111" t="str">
        <f t="shared" si="937"/>
        <v/>
      </c>
      <c r="Y4267" s="114" t="str">
        <f t="shared" si="941"/>
        <v/>
      </c>
      <c r="Z4267" s="111" t="str">
        <f>IF(X4267="", "", X4267-SUM($Z$11:$Z4266))</f>
        <v/>
      </c>
      <c r="AA4267" s="111" t="str">
        <f>IF($Y4267="", "", $Y4267-SUM($AA$11:$AA4266))</f>
        <v/>
      </c>
      <c r="AB4267" s="111" t="str">
        <f t="shared" si="942"/>
        <v/>
      </c>
      <c r="AC4267" s="121" t="str">
        <f t="shared" si="938"/>
        <v/>
      </c>
      <c r="AD4267" s="122" t="str">
        <f t="shared" si="939"/>
        <v/>
      </c>
      <c r="AE4267" s="123" t="str">
        <f t="shared" si="943"/>
        <v/>
      </c>
      <c r="AG4267" s="150" t="str">
        <f t="shared" si="940"/>
        <v/>
      </c>
    </row>
    <row r="4268" spans="1:33" x14ac:dyDescent="0.25">
      <c r="A4268" s="56"/>
      <c r="B4268" s="70"/>
      <c r="C4268" s="76"/>
      <c r="D4268" s="73"/>
      <c r="E4268" s="79"/>
      <c r="F4268" s="56"/>
      <c r="G4268" s="13" t="str">
        <f t="shared" si="931"/>
        <v/>
      </c>
      <c r="H4268" s="56"/>
      <c r="K4268" s="128"/>
      <c r="L4268" s="128"/>
      <c r="M4268" s="128"/>
      <c r="N4268" s="84" t="str">
        <f t="shared" si="932"/>
        <v/>
      </c>
      <c r="O4268" s="128"/>
      <c r="P4268" s="84" t="str">
        <f t="shared" si="933"/>
        <v/>
      </c>
      <c r="Q4268" s="84" t="str">
        <f t="shared" si="930"/>
        <v/>
      </c>
      <c r="R4268" s="84" t="str">
        <f t="shared" si="934"/>
        <v/>
      </c>
      <c r="S4268" s="84" t="str">
        <f t="shared" si="935"/>
        <v/>
      </c>
      <c r="U4268" s="84" t="str">
        <f t="shared" si="936"/>
        <v/>
      </c>
      <c r="W4268" s="108" t="str">
        <f>IF($N4268="", "", SUM($D$11:$D4268))</f>
        <v/>
      </c>
      <c r="X4268" s="111" t="str">
        <f t="shared" si="937"/>
        <v/>
      </c>
      <c r="Y4268" s="114" t="str">
        <f t="shared" si="941"/>
        <v/>
      </c>
      <c r="Z4268" s="111" t="str">
        <f>IF(X4268="", "", X4268-SUM($Z$11:$Z4267))</f>
        <v/>
      </c>
      <c r="AA4268" s="111" t="str">
        <f>IF($Y4268="", "", $Y4268-SUM($AA$11:$AA4267))</f>
        <v/>
      </c>
      <c r="AB4268" s="111" t="str">
        <f t="shared" si="942"/>
        <v/>
      </c>
      <c r="AC4268" s="121" t="str">
        <f t="shared" si="938"/>
        <v/>
      </c>
      <c r="AD4268" s="122" t="str">
        <f t="shared" si="939"/>
        <v/>
      </c>
      <c r="AE4268" s="123" t="str">
        <f t="shared" si="943"/>
        <v/>
      </c>
      <c r="AG4268" s="150" t="str">
        <f t="shared" si="940"/>
        <v/>
      </c>
    </row>
    <row r="4269" spans="1:33" x14ac:dyDescent="0.25">
      <c r="A4269" s="56"/>
      <c r="B4269" s="70"/>
      <c r="C4269" s="76"/>
      <c r="D4269" s="73"/>
      <c r="E4269" s="79"/>
      <c r="F4269" s="56"/>
      <c r="G4269" s="13" t="str">
        <f t="shared" si="931"/>
        <v/>
      </c>
      <c r="H4269" s="56"/>
      <c r="K4269" s="128"/>
      <c r="L4269" s="128"/>
      <c r="M4269" s="128"/>
      <c r="N4269" s="84" t="str">
        <f t="shared" si="932"/>
        <v/>
      </c>
      <c r="O4269" s="128"/>
      <c r="P4269" s="84" t="str">
        <f t="shared" si="933"/>
        <v/>
      </c>
      <c r="Q4269" s="84" t="str">
        <f t="shared" si="930"/>
        <v/>
      </c>
      <c r="R4269" s="84" t="str">
        <f t="shared" si="934"/>
        <v/>
      </c>
      <c r="S4269" s="84" t="str">
        <f t="shared" si="935"/>
        <v/>
      </c>
      <c r="U4269" s="84" t="str">
        <f t="shared" si="936"/>
        <v/>
      </c>
      <c r="W4269" s="108" t="str">
        <f>IF($N4269="", "", SUM($D$11:$D4269))</f>
        <v/>
      </c>
      <c r="X4269" s="111" t="str">
        <f t="shared" si="937"/>
        <v/>
      </c>
      <c r="Y4269" s="114" t="str">
        <f t="shared" si="941"/>
        <v/>
      </c>
      <c r="Z4269" s="111" t="str">
        <f>IF(X4269="", "", X4269-SUM($Z$11:$Z4268))</f>
        <v/>
      </c>
      <c r="AA4269" s="111" t="str">
        <f>IF($Y4269="", "", $Y4269-SUM($AA$11:$AA4268))</f>
        <v/>
      </c>
      <c r="AB4269" s="111" t="str">
        <f t="shared" si="942"/>
        <v/>
      </c>
      <c r="AC4269" s="121" t="str">
        <f t="shared" si="938"/>
        <v/>
      </c>
      <c r="AD4269" s="122" t="str">
        <f t="shared" si="939"/>
        <v/>
      </c>
      <c r="AE4269" s="123" t="str">
        <f t="shared" si="943"/>
        <v/>
      </c>
      <c r="AG4269" s="150" t="str">
        <f t="shared" si="940"/>
        <v/>
      </c>
    </row>
    <row r="4270" spans="1:33" x14ac:dyDescent="0.25">
      <c r="A4270" s="56"/>
      <c r="B4270" s="70"/>
      <c r="C4270" s="76"/>
      <c r="D4270" s="73"/>
      <c r="E4270" s="79"/>
      <c r="F4270" s="56"/>
      <c r="G4270" s="13" t="str">
        <f t="shared" si="931"/>
        <v/>
      </c>
      <c r="H4270" s="56"/>
      <c r="K4270" s="128"/>
      <c r="L4270" s="128"/>
      <c r="M4270" s="128"/>
      <c r="N4270" s="84" t="str">
        <f t="shared" si="932"/>
        <v/>
      </c>
      <c r="O4270" s="128"/>
      <c r="P4270" s="84" t="str">
        <f t="shared" si="933"/>
        <v/>
      </c>
      <c r="Q4270" s="84" t="str">
        <f t="shared" si="930"/>
        <v/>
      </c>
      <c r="R4270" s="84" t="str">
        <f t="shared" si="934"/>
        <v/>
      </c>
      <c r="S4270" s="84" t="str">
        <f t="shared" si="935"/>
        <v/>
      </c>
      <c r="U4270" s="84" t="str">
        <f t="shared" si="936"/>
        <v/>
      </c>
      <c r="W4270" s="108" t="str">
        <f>IF($N4270="", "", SUM($D$11:$D4270))</f>
        <v/>
      </c>
      <c r="X4270" s="111" t="str">
        <f t="shared" si="937"/>
        <v/>
      </c>
      <c r="Y4270" s="114" t="str">
        <f t="shared" si="941"/>
        <v/>
      </c>
      <c r="Z4270" s="111" t="str">
        <f>IF(X4270="", "", X4270-SUM($Z$11:$Z4269))</f>
        <v/>
      </c>
      <c r="AA4270" s="111" t="str">
        <f>IF($Y4270="", "", $Y4270-SUM($AA$11:$AA4269))</f>
        <v/>
      </c>
      <c r="AB4270" s="111" t="str">
        <f t="shared" si="942"/>
        <v/>
      </c>
      <c r="AC4270" s="121" t="str">
        <f t="shared" si="938"/>
        <v/>
      </c>
      <c r="AD4270" s="122" t="str">
        <f t="shared" si="939"/>
        <v/>
      </c>
      <c r="AE4270" s="123" t="str">
        <f t="shared" si="943"/>
        <v/>
      </c>
      <c r="AG4270" s="150" t="str">
        <f t="shared" si="940"/>
        <v/>
      </c>
    </row>
    <row r="4271" spans="1:33" x14ac:dyDescent="0.25">
      <c r="A4271" s="56"/>
      <c r="B4271" s="70"/>
      <c r="C4271" s="76"/>
      <c r="D4271" s="73"/>
      <c r="E4271" s="79"/>
      <c r="F4271" s="56"/>
      <c r="G4271" s="13" t="str">
        <f t="shared" si="931"/>
        <v/>
      </c>
      <c r="H4271" s="56"/>
      <c r="K4271" s="128"/>
      <c r="L4271" s="128"/>
      <c r="M4271" s="128"/>
      <c r="N4271" s="84" t="str">
        <f t="shared" si="932"/>
        <v/>
      </c>
      <c r="O4271" s="128"/>
      <c r="P4271" s="84" t="str">
        <f t="shared" si="933"/>
        <v/>
      </c>
      <c r="Q4271" s="84" t="str">
        <f t="shared" si="930"/>
        <v/>
      </c>
      <c r="R4271" s="84" t="str">
        <f t="shared" si="934"/>
        <v/>
      </c>
      <c r="S4271" s="84" t="str">
        <f t="shared" si="935"/>
        <v/>
      </c>
      <c r="U4271" s="84" t="str">
        <f t="shared" si="936"/>
        <v/>
      </c>
      <c r="W4271" s="108" t="str">
        <f>IF($N4271="", "", SUM($D$11:$D4271))</f>
        <v/>
      </c>
      <c r="X4271" s="111" t="str">
        <f t="shared" si="937"/>
        <v/>
      </c>
      <c r="Y4271" s="114" t="str">
        <f t="shared" si="941"/>
        <v/>
      </c>
      <c r="Z4271" s="111" t="str">
        <f>IF(X4271="", "", X4271-SUM($Z$11:$Z4270))</f>
        <v/>
      </c>
      <c r="AA4271" s="111" t="str">
        <f>IF($Y4271="", "", $Y4271-SUM($AA$11:$AA4270))</f>
        <v/>
      </c>
      <c r="AB4271" s="111" t="str">
        <f t="shared" si="942"/>
        <v/>
      </c>
      <c r="AC4271" s="121" t="str">
        <f t="shared" si="938"/>
        <v/>
      </c>
      <c r="AD4271" s="122" t="str">
        <f t="shared" si="939"/>
        <v/>
      </c>
      <c r="AE4271" s="123" t="str">
        <f t="shared" si="943"/>
        <v/>
      </c>
      <c r="AG4271" s="150" t="str">
        <f t="shared" si="940"/>
        <v/>
      </c>
    </row>
    <row r="4272" spans="1:33" x14ac:dyDescent="0.25">
      <c r="A4272" s="56"/>
      <c r="B4272" s="70"/>
      <c r="C4272" s="76"/>
      <c r="D4272" s="73"/>
      <c r="E4272" s="79"/>
      <c r="F4272" s="56"/>
      <c r="G4272" s="13" t="str">
        <f t="shared" si="931"/>
        <v/>
      </c>
      <c r="H4272" s="56"/>
      <c r="K4272" s="128"/>
      <c r="L4272" s="128"/>
      <c r="M4272" s="128"/>
      <c r="N4272" s="84" t="str">
        <f t="shared" si="932"/>
        <v/>
      </c>
      <c r="O4272" s="128"/>
      <c r="P4272" s="84" t="str">
        <f t="shared" si="933"/>
        <v/>
      </c>
      <c r="Q4272" s="84" t="str">
        <f t="shared" si="930"/>
        <v/>
      </c>
      <c r="R4272" s="84" t="str">
        <f t="shared" si="934"/>
        <v/>
      </c>
      <c r="S4272" s="84" t="str">
        <f t="shared" si="935"/>
        <v/>
      </c>
      <c r="U4272" s="84" t="str">
        <f t="shared" si="936"/>
        <v/>
      </c>
      <c r="W4272" s="108" t="str">
        <f>IF($N4272="", "", SUM($D$11:$D4272))</f>
        <v/>
      </c>
      <c r="X4272" s="111" t="str">
        <f t="shared" si="937"/>
        <v/>
      </c>
      <c r="Y4272" s="114" t="str">
        <f t="shared" si="941"/>
        <v/>
      </c>
      <c r="Z4272" s="111" t="str">
        <f>IF(X4272="", "", X4272-SUM($Z$11:$Z4271))</f>
        <v/>
      </c>
      <c r="AA4272" s="111" t="str">
        <f>IF($Y4272="", "", $Y4272-SUM($AA$11:$AA4271))</f>
        <v/>
      </c>
      <c r="AB4272" s="111" t="str">
        <f t="shared" si="942"/>
        <v/>
      </c>
      <c r="AC4272" s="121" t="str">
        <f t="shared" si="938"/>
        <v/>
      </c>
      <c r="AD4272" s="122" t="str">
        <f t="shared" si="939"/>
        <v/>
      </c>
      <c r="AE4272" s="123" t="str">
        <f t="shared" si="943"/>
        <v/>
      </c>
      <c r="AG4272" s="150" t="str">
        <f t="shared" si="940"/>
        <v/>
      </c>
    </row>
    <row r="4273" spans="1:33" x14ac:dyDescent="0.25">
      <c r="A4273" s="56"/>
      <c r="B4273" s="70"/>
      <c r="C4273" s="76"/>
      <c r="D4273" s="73"/>
      <c r="E4273" s="79"/>
      <c r="F4273" s="56"/>
      <c r="G4273" s="13" t="str">
        <f t="shared" si="931"/>
        <v/>
      </c>
      <c r="H4273" s="56"/>
      <c r="K4273" s="128"/>
      <c r="L4273" s="128"/>
      <c r="M4273" s="128"/>
      <c r="N4273" s="84" t="str">
        <f t="shared" si="932"/>
        <v/>
      </c>
      <c r="O4273" s="128"/>
      <c r="P4273" s="84" t="str">
        <f t="shared" si="933"/>
        <v/>
      </c>
      <c r="Q4273" s="84" t="str">
        <f t="shared" si="930"/>
        <v/>
      </c>
      <c r="R4273" s="84" t="str">
        <f t="shared" si="934"/>
        <v/>
      </c>
      <c r="S4273" s="84" t="str">
        <f t="shared" si="935"/>
        <v/>
      </c>
      <c r="U4273" s="84" t="str">
        <f t="shared" si="936"/>
        <v/>
      </c>
      <c r="W4273" s="108" t="str">
        <f>IF($N4273="", "", SUM($D$11:$D4273))</f>
        <v/>
      </c>
      <c r="X4273" s="111" t="str">
        <f t="shared" si="937"/>
        <v/>
      </c>
      <c r="Y4273" s="114" t="str">
        <f t="shared" si="941"/>
        <v/>
      </c>
      <c r="Z4273" s="111" t="str">
        <f>IF(X4273="", "", X4273-SUM($Z$11:$Z4272))</f>
        <v/>
      </c>
      <c r="AA4273" s="111" t="str">
        <f>IF($Y4273="", "", $Y4273-SUM($AA$11:$AA4272))</f>
        <v/>
      </c>
      <c r="AB4273" s="111" t="str">
        <f t="shared" si="942"/>
        <v/>
      </c>
      <c r="AC4273" s="121" t="str">
        <f t="shared" si="938"/>
        <v/>
      </c>
      <c r="AD4273" s="122" t="str">
        <f t="shared" si="939"/>
        <v/>
      </c>
      <c r="AE4273" s="123" t="str">
        <f t="shared" si="943"/>
        <v/>
      </c>
      <c r="AG4273" s="150" t="str">
        <f t="shared" si="940"/>
        <v/>
      </c>
    </row>
    <row r="4274" spans="1:33" x14ac:dyDescent="0.25">
      <c r="A4274" s="56"/>
      <c r="B4274" s="70"/>
      <c r="C4274" s="76"/>
      <c r="D4274" s="73"/>
      <c r="E4274" s="79"/>
      <c r="F4274" s="56"/>
      <c r="G4274" s="13" t="str">
        <f t="shared" si="931"/>
        <v/>
      </c>
      <c r="H4274" s="56"/>
      <c r="K4274" s="128"/>
      <c r="L4274" s="128"/>
      <c r="M4274" s="128"/>
      <c r="N4274" s="84" t="str">
        <f t="shared" si="932"/>
        <v/>
      </c>
      <c r="O4274" s="128"/>
      <c r="P4274" s="84" t="str">
        <f t="shared" si="933"/>
        <v/>
      </c>
      <c r="Q4274" s="84" t="str">
        <f t="shared" si="930"/>
        <v/>
      </c>
      <c r="R4274" s="84" t="str">
        <f t="shared" si="934"/>
        <v/>
      </c>
      <c r="S4274" s="84" t="str">
        <f t="shared" si="935"/>
        <v/>
      </c>
      <c r="U4274" s="84" t="str">
        <f t="shared" si="936"/>
        <v/>
      </c>
      <c r="W4274" s="108" t="str">
        <f>IF($N4274="", "", SUM($D$11:$D4274))</f>
        <v/>
      </c>
      <c r="X4274" s="111" t="str">
        <f t="shared" si="937"/>
        <v/>
      </c>
      <c r="Y4274" s="114" t="str">
        <f t="shared" si="941"/>
        <v/>
      </c>
      <c r="Z4274" s="111" t="str">
        <f>IF(X4274="", "", X4274-SUM($Z$11:$Z4273))</f>
        <v/>
      </c>
      <c r="AA4274" s="111" t="str">
        <f>IF($Y4274="", "", $Y4274-SUM($AA$11:$AA4273))</f>
        <v/>
      </c>
      <c r="AB4274" s="111" t="str">
        <f t="shared" si="942"/>
        <v/>
      </c>
      <c r="AC4274" s="121" t="str">
        <f t="shared" si="938"/>
        <v/>
      </c>
      <c r="AD4274" s="122" t="str">
        <f t="shared" si="939"/>
        <v/>
      </c>
      <c r="AE4274" s="123" t="str">
        <f t="shared" si="943"/>
        <v/>
      </c>
      <c r="AG4274" s="150" t="str">
        <f t="shared" si="940"/>
        <v/>
      </c>
    </row>
    <row r="4275" spans="1:33" x14ac:dyDescent="0.25">
      <c r="A4275" s="56"/>
      <c r="B4275" s="70"/>
      <c r="C4275" s="76"/>
      <c r="D4275" s="73"/>
      <c r="E4275" s="79"/>
      <c r="F4275" s="56"/>
      <c r="G4275" s="13" t="str">
        <f t="shared" si="931"/>
        <v/>
      </c>
      <c r="H4275" s="56"/>
      <c r="K4275" s="128"/>
      <c r="L4275" s="128"/>
      <c r="M4275" s="128"/>
      <c r="N4275" s="84" t="str">
        <f t="shared" si="932"/>
        <v/>
      </c>
      <c r="O4275" s="128"/>
      <c r="P4275" s="84" t="str">
        <f t="shared" si="933"/>
        <v/>
      </c>
      <c r="Q4275" s="84" t="str">
        <f t="shared" si="930"/>
        <v/>
      </c>
      <c r="R4275" s="84" t="str">
        <f t="shared" si="934"/>
        <v/>
      </c>
      <c r="S4275" s="84" t="str">
        <f t="shared" si="935"/>
        <v/>
      </c>
      <c r="U4275" s="84" t="str">
        <f t="shared" si="936"/>
        <v/>
      </c>
      <c r="W4275" s="108" t="str">
        <f>IF($N4275="", "", SUM($D$11:$D4275))</f>
        <v/>
      </c>
      <c r="X4275" s="111" t="str">
        <f t="shared" si="937"/>
        <v/>
      </c>
      <c r="Y4275" s="114" t="str">
        <f t="shared" si="941"/>
        <v/>
      </c>
      <c r="Z4275" s="111" t="str">
        <f>IF(X4275="", "", X4275-SUM($Z$11:$Z4274))</f>
        <v/>
      </c>
      <c r="AA4275" s="111" t="str">
        <f>IF($Y4275="", "", $Y4275-SUM($AA$11:$AA4274))</f>
        <v/>
      </c>
      <c r="AB4275" s="111" t="str">
        <f t="shared" si="942"/>
        <v/>
      </c>
      <c r="AC4275" s="121" t="str">
        <f t="shared" si="938"/>
        <v/>
      </c>
      <c r="AD4275" s="122" t="str">
        <f t="shared" si="939"/>
        <v/>
      </c>
      <c r="AE4275" s="123" t="str">
        <f t="shared" si="943"/>
        <v/>
      </c>
      <c r="AG4275" s="150" t="str">
        <f t="shared" si="940"/>
        <v/>
      </c>
    </row>
    <row r="4276" spans="1:33" x14ac:dyDescent="0.25">
      <c r="A4276" s="56"/>
      <c r="B4276" s="70"/>
      <c r="C4276" s="76"/>
      <c r="D4276" s="73"/>
      <c r="E4276" s="79"/>
      <c r="F4276" s="56"/>
      <c r="G4276" s="13" t="str">
        <f t="shared" si="931"/>
        <v/>
      </c>
      <c r="H4276" s="56"/>
      <c r="K4276" s="128"/>
      <c r="L4276" s="128"/>
      <c r="M4276" s="128"/>
      <c r="N4276" s="84" t="str">
        <f t="shared" si="932"/>
        <v/>
      </c>
      <c r="O4276" s="128"/>
      <c r="P4276" s="84" t="str">
        <f t="shared" si="933"/>
        <v/>
      </c>
      <c r="Q4276" s="84" t="str">
        <f t="shared" si="930"/>
        <v/>
      </c>
      <c r="R4276" s="84" t="str">
        <f t="shared" si="934"/>
        <v/>
      </c>
      <c r="S4276" s="84" t="str">
        <f t="shared" si="935"/>
        <v/>
      </c>
      <c r="U4276" s="84" t="str">
        <f t="shared" si="936"/>
        <v/>
      </c>
      <c r="W4276" s="108" t="str">
        <f>IF($N4276="", "", SUM($D$11:$D4276))</f>
        <v/>
      </c>
      <c r="X4276" s="111" t="str">
        <f t="shared" si="937"/>
        <v/>
      </c>
      <c r="Y4276" s="114" t="str">
        <f t="shared" si="941"/>
        <v/>
      </c>
      <c r="Z4276" s="111" t="str">
        <f>IF(X4276="", "", X4276-SUM($Z$11:$Z4275))</f>
        <v/>
      </c>
      <c r="AA4276" s="111" t="str">
        <f>IF($Y4276="", "", $Y4276-SUM($AA$11:$AA4275))</f>
        <v/>
      </c>
      <c r="AB4276" s="111" t="str">
        <f t="shared" si="942"/>
        <v/>
      </c>
      <c r="AC4276" s="121" t="str">
        <f t="shared" si="938"/>
        <v/>
      </c>
      <c r="AD4276" s="122" t="str">
        <f t="shared" si="939"/>
        <v/>
      </c>
      <c r="AE4276" s="123" t="str">
        <f t="shared" si="943"/>
        <v/>
      </c>
      <c r="AG4276" s="150" t="str">
        <f t="shared" si="940"/>
        <v/>
      </c>
    </row>
    <row r="4277" spans="1:33" x14ac:dyDescent="0.25">
      <c r="A4277" s="56"/>
      <c r="B4277" s="70"/>
      <c r="C4277" s="76"/>
      <c r="D4277" s="73"/>
      <c r="E4277" s="79"/>
      <c r="F4277" s="56"/>
      <c r="G4277" s="13" t="str">
        <f t="shared" si="931"/>
        <v/>
      </c>
      <c r="H4277" s="56"/>
      <c r="K4277" s="128"/>
      <c r="L4277" s="128"/>
      <c r="M4277" s="128"/>
      <c r="N4277" s="84" t="str">
        <f t="shared" si="932"/>
        <v/>
      </c>
      <c r="O4277" s="128"/>
      <c r="P4277" s="84" t="str">
        <f t="shared" si="933"/>
        <v/>
      </c>
      <c r="Q4277" s="84" t="str">
        <f t="shared" si="930"/>
        <v/>
      </c>
      <c r="R4277" s="84" t="str">
        <f t="shared" si="934"/>
        <v/>
      </c>
      <c r="S4277" s="84" t="str">
        <f t="shared" si="935"/>
        <v/>
      </c>
      <c r="U4277" s="84" t="str">
        <f t="shared" si="936"/>
        <v/>
      </c>
      <c r="W4277" s="108" t="str">
        <f>IF($N4277="", "", SUM($D$11:$D4277))</f>
        <v/>
      </c>
      <c r="X4277" s="111" t="str">
        <f t="shared" si="937"/>
        <v/>
      </c>
      <c r="Y4277" s="114" t="str">
        <f t="shared" si="941"/>
        <v/>
      </c>
      <c r="Z4277" s="111" t="str">
        <f>IF(X4277="", "", X4277-SUM($Z$11:$Z4276))</f>
        <v/>
      </c>
      <c r="AA4277" s="111" t="str">
        <f>IF($Y4277="", "", $Y4277-SUM($AA$11:$AA4276))</f>
        <v/>
      </c>
      <c r="AB4277" s="111" t="str">
        <f t="shared" si="942"/>
        <v/>
      </c>
      <c r="AC4277" s="121" t="str">
        <f t="shared" si="938"/>
        <v/>
      </c>
      <c r="AD4277" s="122" t="str">
        <f t="shared" si="939"/>
        <v/>
      </c>
      <c r="AE4277" s="123" t="str">
        <f t="shared" si="943"/>
        <v/>
      </c>
      <c r="AG4277" s="150" t="str">
        <f t="shared" si="940"/>
        <v/>
      </c>
    </row>
    <row r="4278" spans="1:33" x14ac:dyDescent="0.25">
      <c r="A4278" s="56"/>
      <c r="B4278" s="70"/>
      <c r="C4278" s="76"/>
      <c r="D4278" s="73"/>
      <c r="E4278" s="79"/>
      <c r="F4278" s="56"/>
      <c r="G4278" s="13" t="str">
        <f t="shared" si="931"/>
        <v/>
      </c>
      <c r="H4278" s="56"/>
      <c r="K4278" s="128"/>
      <c r="L4278" s="128"/>
      <c r="M4278" s="128"/>
      <c r="N4278" s="84" t="str">
        <f t="shared" si="932"/>
        <v/>
      </c>
      <c r="O4278" s="128"/>
      <c r="P4278" s="84" t="str">
        <f t="shared" si="933"/>
        <v/>
      </c>
      <c r="Q4278" s="84" t="str">
        <f t="shared" si="930"/>
        <v/>
      </c>
      <c r="R4278" s="84" t="str">
        <f t="shared" si="934"/>
        <v/>
      </c>
      <c r="S4278" s="84" t="str">
        <f t="shared" si="935"/>
        <v/>
      </c>
      <c r="U4278" s="84" t="str">
        <f t="shared" si="936"/>
        <v/>
      </c>
      <c r="W4278" s="108" t="str">
        <f>IF($N4278="", "", SUM($D$11:$D4278))</f>
        <v/>
      </c>
      <c r="X4278" s="111" t="str">
        <f t="shared" si="937"/>
        <v/>
      </c>
      <c r="Y4278" s="114" t="str">
        <f t="shared" si="941"/>
        <v/>
      </c>
      <c r="Z4278" s="111" t="str">
        <f>IF(X4278="", "", X4278-SUM($Z$11:$Z4277))</f>
        <v/>
      </c>
      <c r="AA4278" s="111" t="str">
        <f>IF($Y4278="", "", $Y4278-SUM($AA$11:$AA4277))</f>
        <v/>
      </c>
      <c r="AB4278" s="111" t="str">
        <f t="shared" si="942"/>
        <v/>
      </c>
      <c r="AC4278" s="121" t="str">
        <f t="shared" si="938"/>
        <v/>
      </c>
      <c r="AD4278" s="122" t="str">
        <f t="shared" si="939"/>
        <v/>
      </c>
      <c r="AE4278" s="123" t="str">
        <f t="shared" si="943"/>
        <v/>
      </c>
      <c r="AG4278" s="150" t="str">
        <f t="shared" si="940"/>
        <v/>
      </c>
    </row>
    <row r="4279" spans="1:33" x14ac:dyDescent="0.25">
      <c r="A4279" s="56"/>
      <c r="B4279" s="70"/>
      <c r="C4279" s="76"/>
      <c r="D4279" s="73"/>
      <c r="E4279" s="79"/>
      <c r="F4279" s="56"/>
      <c r="G4279" s="13" t="str">
        <f t="shared" si="931"/>
        <v/>
      </c>
      <c r="H4279" s="56"/>
      <c r="K4279" s="128"/>
      <c r="L4279" s="128"/>
      <c r="M4279" s="128"/>
      <c r="N4279" s="84" t="str">
        <f t="shared" si="932"/>
        <v/>
      </c>
      <c r="O4279" s="128"/>
      <c r="P4279" s="84" t="str">
        <f t="shared" si="933"/>
        <v/>
      </c>
      <c r="Q4279" s="84" t="str">
        <f t="shared" si="930"/>
        <v/>
      </c>
      <c r="R4279" s="84" t="str">
        <f t="shared" si="934"/>
        <v/>
      </c>
      <c r="S4279" s="84" t="str">
        <f t="shared" si="935"/>
        <v/>
      </c>
      <c r="U4279" s="84" t="str">
        <f t="shared" si="936"/>
        <v/>
      </c>
      <c r="W4279" s="108" t="str">
        <f>IF($N4279="", "", SUM($D$11:$D4279))</f>
        <v/>
      </c>
      <c r="X4279" s="111" t="str">
        <f t="shared" si="937"/>
        <v/>
      </c>
      <c r="Y4279" s="114" t="str">
        <f t="shared" si="941"/>
        <v/>
      </c>
      <c r="Z4279" s="111" t="str">
        <f>IF(X4279="", "", X4279-SUM($Z$11:$Z4278))</f>
        <v/>
      </c>
      <c r="AA4279" s="111" t="str">
        <f>IF($Y4279="", "", $Y4279-SUM($AA$11:$AA4278))</f>
        <v/>
      </c>
      <c r="AB4279" s="111" t="str">
        <f t="shared" si="942"/>
        <v/>
      </c>
      <c r="AC4279" s="121" t="str">
        <f t="shared" si="938"/>
        <v/>
      </c>
      <c r="AD4279" s="122" t="str">
        <f t="shared" si="939"/>
        <v/>
      </c>
      <c r="AE4279" s="123" t="str">
        <f t="shared" si="943"/>
        <v/>
      </c>
      <c r="AG4279" s="150" t="str">
        <f t="shared" si="940"/>
        <v/>
      </c>
    </row>
    <row r="4280" spans="1:33" x14ac:dyDescent="0.25">
      <c r="A4280" s="56"/>
      <c r="B4280" s="70"/>
      <c r="C4280" s="76"/>
      <c r="D4280" s="73"/>
      <c r="E4280" s="79"/>
      <c r="F4280" s="56"/>
      <c r="G4280" s="13" t="str">
        <f t="shared" si="931"/>
        <v/>
      </c>
      <c r="H4280" s="56"/>
      <c r="K4280" s="128"/>
      <c r="L4280" s="128"/>
      <c r="M4280" s="128"/>
      <c r="N4280" s="84" t="str">
        <f t="shared" si="932"/>
        <v/>
      </c>
      <c r="O4280" s="128"/>
      <c r="P4280" s="84" t="str">
        <f t="shared" si="933"/>
        <v/>
      </c>
      <c r="Q4280" s="84" t="str">
        <f t="shared" si="930"/>
        <v/>
      </c>
      <c r="R4280" s="84" t="str">
        <f t="shared" si="934"/>
        <v/>
      </c>
      <c r="S4280" s="84" t="str">
        <f t="shared" si="935"/>
        <v/>
      </c>
      <c r="U4280" s="84" t="str">
        <f t="shared" si="936"/>
        <v/>
      </c>
      <c r="W4280" s="108" t="str">
        <f>IF($N4280="", "", SUM($D$11:$D4280))</f>
        <v/>
      </c>
      <c r="X4280" s="111" t="str">
        <f t="shared" si="937"/>
        <v/>
      </c>
      <c r="Y4280" s="114" t="str">
        <f t="shared" si="941"/>
        <v/>
      </c>
      <c r="Z4280" s="111" t="str">
        <f>IF(X4280="", "", X4280-SUM($Z$11:$Z4279))</f>
        <v/>
      </c>
      <c r="AA4280" s="111" t="str">
        <f>IF($Y4280="", "", $Y4280-SUM($AA$11:$AA4279))</f>
        <v/>
      </c>
      <c r="AB4280" s="111" t="str">
        <f t="shared" si="942"/>
        <v/>
      </c>
      <c r="AC4280" s="121" t="str">
        <f t="shared" si="938"/>
        <v/>
      </c>
      <c r="AD4280" s="122" t="str">
        <f t="shared" si="939"/>
        <v/>
      </c>
      <c r="AE4280" s="123" t="str">
        <f t="shared" si="943"/>
        <v/>
      </c>
      <c r="AG4280" s="150" t="str">
        <f t="shared" si="940"/>
        <v/>
      </c>
    </row>
    <row r="4281" spans="1:33" x14ac:dyDescent="0.25">
      <c r="A4281" s="56"/>
      <c r="B4281" s="70"/>
      <c r="C4281" s="76"/>
      <c r="D4281" s="73"/>
      <c r="E4281" s="79"/>
      <c r="F4281" s="56"/>
      <c r="G4281" s="13" t="str">
        <f t="shared" si="931"/>
        <v/>
      </c>
      <c r="H4281" s="56"/>
      <c r="K4281" s="128"/>
      <c r="L4281" s="128"/>
      <c r="M4281" s="128"/>
      <c r="N4281" s="84" t="str">
        <f t="shared" si="932"/>
        <v/>
      </c>
      <c r="O4281" s="128"/>
      <c r="P4281" s="84" t="str">
        <f t="shared" si="933"/>
        <v/>
      </c>
      <c r="Q4281" s="84" t="str">
        <f t="shared" si="930"/>
        <v/>
      </c>
      <c r="R4281" s="84" t="str">
        <f t="shared" si="934"/>
        <v/>
      </c>
      <c r="S4281" s="84" t="str">
        <f t="shared" si="935"/>
        <v/>
      </c>
      <c r="U4281" s="84" t="str">
        <f t="shared" si="936"/>
        <v/>
      </c>
      <c r="W4281" s="108" t="str">
        <f>IF($N4281="", "", SUM($D$11:$D4281))</f>
        <v/>
      </c>
      <c r="X4281" s="111" t="str">
        <f t="shared" si="937"/>
        <v/>
      </c>
      <c r="Y4281" s="114" t="str">
        <f t="shared" si="941"/>
        <v/>
      </c>
      <c r="Z4281" s="111" t="str">
        <f>IF(X4281="", "", X4281-SUM($Z$11:$Z4280))</f>
        <v/>
      </c>
      <c r="AA4281" s="111" t="str">
        <f>IF($Y4281="", "", $Y4281-SUM($AA$11:$AA4280))</f>
        <v/>
      </c>
      <c r="AB4281" s="111" t="str">
        <f t="shared" si="942"/>
        <v/>
      </c>
      <c r="AC4281" s="121" t="str">
        <f t="shared" si="938"/>
        <v/>
      </c>
      <c r="AD4281" s="122" t="str">
        <f t="shared" si="939"/>
        <v/>
      </c>
      <c r="AE4281" s="123" t="str">
        <f t="shared" si="943"/>
        <v/>
      </c>
      <c r="AG4281" s="150" t="str">
        <f t="shared" si="940"/>
        <v/>
      </c>
    </row>
    <row r="4282" spans="1:33" x14ac:dyDescent="0.25">
      <c r="A4282" s="56"/>
      <c r="B4282" s="70"/>
      <c r="C4282" s="76"/>
      <c r="D4282" s="73"/>
      <c r="E4282" s="79"/>
      <c r="F4282" s="56"/>
      <c r="G4282" s="13" t="str">
        <f t="shared" si="931"/>
        <v/>
      </c>
      <c r="H4282" s="56"/>
      <c r="K4282" s="128"/>
      <c r="L4282" s="128"/>
      <c r="M4282" s="128"/>
      <c r="N4282" s="84" t="str">
        <f t="shared" si="932"/>
        <v/>
      </c>
      <c r="O4282" s="128"/>
      <c r="P4282" s="84" t="str">
        <f t="shared" si="933"/>
        <v/>
      </c>
      <c r="Q4282" s="84" t="str">
        <f t="shared" si="930"/>
        <v/>
      </c>
      <c r="R4282" s="84" t="str">
        <f t="shared" si="934"/>
        <v/>
      </c>
      <c r="S4282" s="84" t="str">
        <f t="shared" si="935"/>
        <v/>
      </c>
      <c r="U4282" s="84" t="str">
        <f t="shared" si="936"/>
        <v/>
      </c>
      <c r="W4282" s="108" t="str">
        <f>IF($N4282="", "", SUM($D$11:$D4282))</f>
        <v/>
      </c>
      <c r="X4282" s="111" t="str">
        <f t="shared" si="937"/>
        <v/>
      </c>
      <c r="Y4282" s="114" t="str">
        <f t="shared" si="941"/>
        <v/>
      </c>
      <c r="Z4282" s="111" t="str">
        <f>IF(X4282="", "", X4282-SUM($Z$11:$Z4281))</f>
        <v/>
      </c>
      <c r="AA4282" s="111" t="str">
        <f>IF($Y4282="", "", $Y4282-SUM($AA$11:$AA4281))</f>
        <v/>
      </c>
      <c r="AB4282" s="111" t="str">
        <f t="shared" si="942"/>
        <v/>
      </c>
      <c r="AC4282" s="121" t="str">
        <f t="shared" si="938"/>
        <v/>
      </c>
      <c r="AD4282" s="122" t="str">
        <f t="shared" si="939"/>
        <v/>
      </c>
      <c r="AE4282" s="123" t="str">
        <f t="shared" si="943"/>
        <v/>
      </c>
      <c r="AG4282" s="150" t="str">
        <f t="shared" si="940"/>
        <v/>
      </c>
    </row>
    <row r="4283" spans="1:33" x14ac:dyDescent="0.25">
      <c r="A4283" s="56"/>
      <c r="B4283" s="70"/>
      <c r="C4283" s="76"/>
      <c r="D4283" s="73"/>
      <c r="E4283" s="79"/>
      <c r="F4283" s="56"/>
      <c r="G4283" s="13" t="str">
        <f t="shared" si="931"/>
        <v/>
      </c>
      <c r="H4283" s="56"/>
      <c r="K4283" s="128"/>
      <c r="L4283" s="128"/>
      <c r="M4283" s="128"/>
      <c r="N4283" s="84" t="str">
        <f t="shared" si="932"/>
        <v/>
      </c>
      <c r="O4283" s="128"/>
      <c r="P4283" s="84" t="str">
        <f t="shared" si="933"/>
        <v/>
      </c>
      <c r="Q4283" s="84" t="str">
        <f t="shared" si="930"/>
        <v/>
      </c>
      <c r="R4283" s="84" t="str">
        <f t="shared" si="934"/>
        <v/>
      </c>
      <c r="S4283" s="84" t="str">
        <f t="shared" si="935"/>
        <v/>
      </c>
      <c r="U4283" s="84" t="str">
        <f t="shared" si="936"/>
        <v/>
      </c>
      <c r="W4283" s="108" t="str">
        <f>IF($N4283="", "", SUM($D$11:$D4283))</f>
        <v/>
      </c>
      <c r="X4283" s="111" t="str">
        <f t="shared" si="937"/>
        <v/>
      </c>
      <c r="Y4283" s="114" t="str">
        <f t="shared" si="941"/>
        <v/>
      </c>
      <c r="Z4283" s="111" t="str">
        <f>IF(X4283="", "", X4283-SUM($Z$11:$Z4282))</f>
        <v/>
      </c>
      <c r="AA4283" s="111" t="str">
        <f>IF($Y4283="", "", $Y4283-SUM($AA$11:$AA4282))</f>
        <v/>
      </c>
      <c r="AB4283" s="111" t="str">
        <f t="shared" si="942"/>
        <v/>
      </c>
      <c r="AC4283" s="121" t="str">
        <f t="shared" si="938"/>
        <v/>
      </c>
      <c r="AD4283" s="122" t="str">
        <f t="shared" si="939"/>
        <v/>
      </c>
      <c r="AE4283" s="123" t="str">
        <f t="shared" si="943"/>
        <v/>
      </c>
      <c r="AG4283" s="150" t="str">
        <f t="shared" si="940"/>
        <v/>
      </c>
    </row>
    <row r="4284" spans="1:33" x14ac:dyDescent="0.25">
      <c r="A4284" s="56"/>
      <c r="B4284" s="70"/>
      <c r="C4284" s="76"/>
      <c r="D4284" s="73"/>
      <c r="E4284" s="79"/>
      <c r="F4284" s="56"/>
      <c r="G4284" s="13" t="str">
        <f t="shared" si="931"/>
        <v/>
      </c>
      <c r="H4284" s="56"/>
      <c r="K4284" s="128"/>
      <c r="L4284" s="128"/>
      <c r="M4284" s="128"/>
      <c r="N4284" s="84" t="str">
        <f t="shared" si="932"/>
        <v/>
      </c>
      <c r="O4284" s="128"/>
      <c r="P4284" s="84" t="str">
        <f t="shared" si="933"/>
        <v/>
      </c>
      <c r="Q4284" s="84" t="str">
        <f t="shared" si="930"/>
        <v/>
      </c>
      <c r="R4284" s="84" t="str">
        <f t="shared" si="934"/>
        <v/>
      </c>
      <c r="S4284" s="84" t="str">
        <f t="shared" si="935"/>
        <v/>
      </c>
      <c r="U4284" s="84" t="str">
        <f t="shared" si="936"/>
        <v/>
      </c>
      <c r="W4284" s="108" t="str">
        <f>IF($N4284="", "", SUM($D$11:$D4284))</f>
        <v/>
      </c>
      <c r="X4284" s="111" t="str">
        <f t="shared" si="937"/>
        <v/>
      </c>
      <c r="Y4284" s="114" t="str">
        <f t="shared" si="941"/>
        <v/>
      </c>
      <c r="Z4284" s="111" t="str">
        <f>IF(X4284="", "", X4284-SUM($Z$11:$Z4283))</f>
        <v/>
      </c>
      <c r="AA4284" s="111" t="str">
        <f>IF($Y4284="", "", $Y4284-SUM($AA$11:$AA4283))</f>
        <v/>
      </c>
      <c r="AB4284" s="111" t="str">
        <f t="shared" si="942"/>
        <v/>
      </c>
      <c r="AC4284" s="121" t="str">
        <f t="shared" si="938"/>
        <v/>
      </c>
      <c r="AD4284" s="122" t="str">
        <f t="shared" si="939"/>
        <v/>
      </c>
      <c r="AE4284" s="123" t="str">
        <f t="shared" si="943"/>
        <v/>
      </c>
      <c r="AG4284" s="150" t="str">
        <f t="shared" si="940"/>
        <v/>
      </c>
    </row>
    <row r="4285" spans="1:33" x14ac:dyDescent="0.25">
      <c r="A4285" s="56"/>
      <c r="B4285" s="70"/>
      <c r="C4285" s="76"/>
      <c r="D4285" s="73"/>
      <c r="E4285" s="79"/>
      <c r="F4285" s="56"/>
      <c r="G4285" s="13" t="str">
        <f t="shared" si="931"/>
        <v/>
      </c>
      <c r="H4285" s="56"/>
      <c r="K4285" s="128"/>
      <c r="L4285" s="128"/>
      <c r="M4285" s="128"/>
      <c r="N4285" s="84" t="str">
        <f t="shared" si="932"/>
        <v/>
      </c>
      <c r="O4285" s="128"/>
      <c r="P4285" s="84" t="str">
        <f t="shared" si="933"/>
        <v/>
      </c>
      <c r="Q4285" s="84" t="str">
        <f t="shared" si="930"/>
        <v/>
      </c>
      <c r="R4285" s="84" t="str">
        <f t="shared" si="934"/>
        <v/>
      </c>
      <c r="S4285" s="84" t="str">
        <f t="shared" si="935"/>
        <v/>
      </c>
      <c r="U4285" s="84" t="str">
        <f t="shared" si="936"/>
        <v/>
      </c>
      <c r="W4285" s="108" t="str">
        <f>IF($N4285="", "", SUM($D$11:$D4285))</f>
        <v/>
      </c>
      <c r="X4285" s="111" t="str">
        <f t="shared" si="937"/>
        <v/>
      </c>
      <c r="Y4285" s="114" t="str">
        <f t="shared" si="941"/>
        <v/>
      </c>
      <c r="Z4285" s="111" t="str">
        <f>IF(X4285="", "", X4285-SUM($Z$11:$Z4284))</f>
        <v/>
      </c>
      <c r="AA4285" s="111" t="str">
        <f>IF($Y4285="", "", $Y4285-SUM($AA$11:$AA4284))</f>
        <v/>
      </c>
      <c r="AB4285" s="111" t="str">
        <f t="shared" si="942"/>
        <v/>
      </c>
      <c r="AC4285" s="121" t="str">
        <f t="shared" si="938"/>
        <v/>
      </c>
      <c r="AD4285" s="122" t="str">
        <f t="shared" si="939"/>
        <v/>
      </c>
      <c r="AE4285" s="123" t="str">
        <f t="shared" si="943"/>
        <v/>
      </c>
      <c r="AG4285" s="150" t="str">
        <f t="shared" si="940"/>
        <v/>
      </c>
    </row>
    <row r="4286" spans="1:33" x14ac:dyDescent="0.25">
      <c r="A4286" s="56"/>
      <c r="B4286" s="70"/>
      <c r="C4286" s="76"/>
      <c r="D4286" s="73"/>
      <c r="E4286" s="79"/>
      <c r="F4286" s="56"/>
      <c r="G4286" s="13" t="str">
        <f t="shared" si="931"/>
        <v/>
      </c>
      <c r="H4286" s="56"/>
      <c r="K4286" s="128"/>
      <c r="L4286" s="128"/>
      <c r="M4286" s="128"/>
      <c r="N4286" s="84" t="str">
        <f t="shared" si="932"/>
        <v/>
      </c>
      <c r="O4286" s="128"/>
      <c r="P4286" s="84" t="str">
        <f t="shared" si="933"/>
        <v/>
      </c>
      <c r="Q4286" s="84" t="str">
        <f t="shared" si="930"/>
        <v/>
      </c>
      <c r="R4286" s="84" t="str">
        <f t="shared" si="934"/>
        <v/>
      </c>
      <c r="S4286" s="84" t="str">
        <f t="shared" si="935"/>
        <v/>
      </c>
      <c r="U4286" s="84" t="str">
        <f t="shared" si="936"/>
        <v/>
      </c>
      <c r="W4286" s="108" t="str">
        <f>IF($N4286="", "", SUM($D$11:$D4286))</f>
        <v/>
      </c>
      <c r="X4286" s="111" t="str">
        <f t="shared" si="937"/>
        <v/>
      </c>
      <c r="Y4286" s="114" t="str">
        <f t="shared" si="941"/>
        <v/>
      </c>
      <c r="Z4286" s="111" t="str">
        <f>IF(X4286="", "", X4286-SUM($Z$11:$Z4285))</f>
        <v/>
      </c>
      <c r="AA4286" s="111" t="str">
        <f>IF($Y4286="", "", $Y4286-SUM($AA$11:$AA4285))</f>
        <v/>
      </c>
      <c r="AB4286" s="111" t="str">
        <f t="shared" si="942"/>
        <v/>
      </c>
      <c r="AC4286" s="121" t="str">
        <f t="shared" si="938"/>
        <v/>
      </c>
      <c r="AD4286" s="122" t="str">
        <f t="shared" si="939"/>
        <v/>
      </c>
      <c r="AE4286" s="123" t="str">
        <f t="shared" si="943"/>
        <v/>
      </c>
      <c r="AG4286" s="150" t="str">
        <f t="shared" si="940"/>
        <v/>
      </c>
    </row>
    <row r="4287" spans="1:33" x14ac:dyDescent="0.25">
      <c r="A4287" s="56"/>
      <c r="B4287" s="70"/>
      <c r="C4287" s="76"/>
      <c r="D4287" s="73"/>
      <c r="E4287" s="79"/>
      <c r="F4287" s="56"/>
      <c r="G4287" s="13" t="str">
        <f t="shared" si="931"/>
        <v/>
      </c>
      <c r="H4287" s="56"/>
      <c r="K4287" s="128"/>
      <c r="L4287" s="128"/>
      <c r="M4287" s="128"/>
      <c r="N4287" s="84" t="str">
        <f t="shared" si="932"/>
        <v/>
      </c>
      <c r="O4287" s="128"/>
      <c r="P4287" s="84" t="str">
        <f t="shared" si="933"/>
        <v/>
      </c>
      <c r="Q4287" s="84" t="str">
        <f t="shared" si="930"/>
        <v/>
      </c>
      <c r="R4287" s="84" t="str">
        <f t="shared" si="934"/>
        <v/>
      </c>
      <c r="S4287" s="84" t="str">
        <f t="shared" si="935"/>
        <v/>
      </c>
      <c r="U4287" s="84" t="str">
        <f t="shared" si="936"/>
        <v/>
      </c>
      <c r="W4287" s="108" t="str">
        <f>IF($N4287="", "", SUM($D$11:$D4287))</f>
        <v/>
      </c>
      <c r="X4287" s="111" t="str">
        <f t="shared" si="937"/>
        <v/>
      </c>
      <c r="Y4287" s="114" t="str">
        <f t="shared" si="941"/>
        <v/>
      </c>
      <c r="Z4287" s="111" t="str">
        <f>IF(X4287="", "", X4287-SUM($Z$11:$Z4286))</f>
        <v/>
      </c>
      <c r="AA4287" s="111" t="str">
        <f>IF($Y4287="", "", $Y4287-SUM($AA$11:$AA4286))</f>
        <v/>
      </c>
      <c r="AB4287" s="111" t="str">
        <f t="shared" si="942"/>
        <v/>
      </c>
      <c r="AC4287" s="121" t="str">
        <f t="shared" si="938"/>
        <v/>
      </c>
      <c r="AD4287" s="122" t="str">
        <f t="shared" si="939"/>
        <v/>
      </c>
      <c r="AE4287" s="123" t="str">
        <f t="shared" si="943"/>
        <v/>
      </c>
      <c r="AG4287" s="150" t="str">
        <f t="shared" si="940"/>
        <v/>
      </c>
    </row>
    <row r="4288" spans="1:33" x14ac:dyDescent="0.25">
      <c r="A4288" s="56"/>
      <c r="B4288" s="70"/>
      <c r="C4288" s="76"/>
      <c r="D4288" s="73"/>
      <c r="E4288" s="79"/>
      <c r="F4288" s="56"/>
      <c r="G4288" s="13" t="str">
        <f t="shared" si="931"/>
        <v/>
      </c>
      <c r="H4288" s="56"/>
      <c r="K4288" s="128"/>
      <c r="L4288" s="128"/>
      <c r="M4288" s="128"/>
      <c r="N4288" s="84" t="str">
        <f t="shared" si="932"/>
        <v/>
      </c>
      <c r="O4288" s="128"/>
      <c r="P4288" s="84" t="str">
        <f t="shared" si="933"/>
        <v/>
      </c>
      <c r="Q4288" s="84" t="str">
        <f t="shared" si="930"/>
        <v/>
      </c>
      <c r="R4288" s="84" t="str">
        <f t="shared" si="934"/>
        <v/>
      </c>
      <c r="S4288" s="84" t="str">
        <f t="shared" si="935"/>
        <v/>
      </c>
      <c r="U4288" s="84" t="str">
        <f t="shared" si="936"/>
        <v/>
      </c>
      <c r="W4288" s="108" t="str">
        <f>IF($N4288="", "", SUM($D$11:$D4288))</f>
        <v/>
      </c>
      <c r="X4288" s="111" t="str">
        <f t="shared" si="937"/>
        <v/>
      </c>
      <c r="Y4288" s="114" t="str">
        <f t="shared" si="941"/>
        <v/>
      </c>
      <c r="Z4288" s="111" t="str">
        <f>IF(X4288="", "", X4288-SUM($Z$11:$Z4287))</f>
        <v/>
      </c>
      <c r="AA4288" s="111" t="str">
        <f>IF($Y4288="", "", $Y4288-SUM($AA$11:$AA4287))</f>
        <v/>
      </c>
      <c r="AB4288" s="111" t="str">
        <f t="shared" si="942"/>
        <v/>
      </c>
      <c r="AC4288" s="121" t="str">
        <f t="shared" si="938"/>
        <v/>
      </c>
      <c r="AD4288" s="122" t="str">
        <f t="shared" si="939"/>
        <v/>
      </c>
      <c r="AE4288" s="123" t="str">
        <f t="shared" si="943"/>
        <v/>
      </c>
      <c r="AG4288" s="150" t="str">
        <f t="shared" si="940"/>
        <v/>
      </c>
    </row>
    <row r="4289" spans="1:33" x14ac:dyDescent="0.25">
      <c r="A4289" s="56"/>
      <c r="B4289" s="70"/>
      <c r="C4289" s="76"/>
      <c r="D4289" s="73"/>
      <c r="E4289" s="79"/>
      <c r="F4289" s="56"/>
      <c r="G4289" s="13" t="str">
        <f t="shared" si="931"/>
        <v/>
      </c>
      <c r="H4289" s="56"/>
      <c r="K4289" s="128"/>
      <c r="L4289" s="128"/>
      <c r="M4289" s="128"/>
      <c r="N4289" s="84" t="str">
        <f t="shared" si="932"/>
        <v/>
      </c>
      <c r="O4289" s="128"/>
      <c r="P4289" s="84" t="str">
        <f t="shared" si="933"/>
        <v/>
      </c>
      <c r="Q4289" s="84" t="str">
        <f t="shared" si="930"/>
        <v/>
      </c>
      <c r="R4289" s="84" t="str">
        <f t="shared" si="934"/>
        <v/>
      </c>
      <c r="S4289" s="84" t="str">
        <f t="shared" si="935"/>
        <v/>
      </c>
      <c r="U4289" s="84" t="str">
        <f t="shared" si="936"/>
        <v/>
      </c>
      <c r="W4289" s="108" t="str">
        <f>IF($N4289="", "", SUM($D$11:$D4289))</f>
        <v/>
      </c>
      <c r="X4289" s="111" t="str">
        <f t="shared" si="937"/>
        <v/>
      </c>
      <c r="Y4289" s="114" t="str">
        <f t="shared" si="941"/>
        <v/>
      </c>
      <c r="Z4289" s="111" t="str">
        <f>IF(X4289="", "", X4289-SUM($Z$11:$Z4288))</f>
        <v/>
      </c>
      <c r="AA4289" s="111" t="str">
        <f>IF($Y4289="", "", $Y4289-SUM($AA$11:$AA4288))</f>
        <v/>
      </c>
      <c r="AB4289" s="111" t="str">
        <f t="shared" si="942"/>
        <v/>
      </c>
      <c r="AC4289" s="121" t="str">
        <f t="shared" si="938"/>
        <v/>
      </c>
      <c r="AD4289" s="122" t="str">
        <f t="shared" si="939"/>
        <v/>
      </c>
      <c r="AE4289" s="123" t="str">
        <f t="shared" si="943"/>
        <v/>
      </c>
      <c r="AG4289" s="150" t="str">
        <f t="shared" si="940"/>
        <v/>
      </c>
    </row>
    <row r="4290" spans="1:33" x14ac:dyDescent="0.25">
      <c r="A4290" s="56"/>
      <c r="B4290" s="70"/>
      <c r="C4290" s="76"/>
      <c r="D4290" s="73"/>
      <c r="E4290" s="79"/>
      <c r="F4290" s="56"/>
      <c r="G4290" s="13" t="str">
        <f t="shared" si="931"/>
        <v/>
      </c>
      <c r="H4290" s="56"/>
      <c r="K4290" s="128"/>
      <c r="L4290" s="128"/>
      <c r="M4290" s="128"/>
      <c r="N4290" s="84" t="str">
        <f t="shared" si="932"/>
        <v/>
      </c>
      <c r="O4290" s="128"/>
      <c r="P4290" s="84" t="str">
        <f t="shared" si="933"/>
        <v/>
      </c>
      <c r="Q4290" s="84" t="str">
        <f t="shared" si="930"/>
        <v/>
      </c>
      <c r="R4290" s="84" t="str">
        <f t="shared" si="934"/>
        <v/>
      </c>
      <c r="S4290" s="84" t="str">
        <f t="shared" si="935"/>
        <v/>
      </c>
      <c r="U4290" s="84" t="str">
        <f t="shared" si="936"/>
        <v/>
      </c>
      <c r="W4290" s="108" t="str">
        <f>IF($N4290="", "", SUM($D$11:$D4290))</f>
        <v/>
      </c>
      <c r="X4290" s="111" t="str">
        <f t="shared" si="937"/>
        <v/>
      </c>
      <c r="Y4290" s="114" t="str">
        <f t="shared" si="941"/>
        <v/>
      </c>
      <c r="Z4290" s="111" t="str">
        <f>IF(X4290="", "", X4290-SUM($Z$11:$Z4289))</f>
        <v/>
      </c>
      <c r="AA4290" s="111" t="str">
        <f>IF($Y4290="", "", $Y4290-SUM($AA$11:$AA4289))</f>
        <v/>
      </c>
      <c r="AB4290" s="111" t="str">
        <f t="shared" si="942"/>
        <v/>
      </c>
      <c r="AC4290" s="121" t="str">
        <f t="shared" si="938"/>
        <v/>
      </c>
      <c r="AD4290" s="122" t="str">
        <f t="shared" si="939"/>
        <v/>
      </c>
      <c r="AE4290" s="123" t="str">
        <f t="shared" si="943"/>
        <v/>
      </c>
      <c r="AG4290" s="150" t="str">
        <f t="shared" si="940"/>
        <v/>
      </c>
    </row>
    <row r="4291" spans="1:33" x14ac:dyDescent="0.25">
      <c r="A4291" s="56"/>
      <c r="B4291" s="70"/>
      <c r="C4291" s="76"/>
      <c r="D4291" s="73"/>
      <c r="E4291" s="79"/>
      <c r="F4291" s="56"/>
      <c r="G4291" s="13" t="str">
        <f t="shared" si="931"/>
        <v/>
      </c>
      <c r="H4291" s="56"/>
      <c r="K4291" s="128"/>
      <c r="L4291" s="128"/>
      <c r="M4291" s="128"/>
      <c r="N4291" s="84" t="str">
        <f t="shared" si="932"/>
        <v/>
      </c>
      <c r="O4291" s="128"/>
      <c r="P4291" s="84" t="str">
        <f t="shared" si="933"/>
        <v/>
      </c>
      <c r="Q4291" s="84" t="str">
        <f t="shared" si="930"/>
        <v/>
      </c>
      <c r="R4291" s="84" t="str">
        <f t="shared" si="934"/>
        <v/>
      </c>
      <c r="S4291" s="84" t="str">
        <f t="shared" si="935"/>
        <v/>
      </c>
      <c r="U4291" s="84" t="str">
        <f t="shared" si="936"/>
        <v/>
      </c>
      <c r="W4291" s="108" t="str">
        <f>IF($N4291="", "", SUM($D$11:$D4291))</f>
        <v/>
      </c>
      <c r="X4291" s="111" t="str">
        <f t="shared" si="937"/>
        <v/>
      </c>
      <c r="Y4291" s="114" t="str">
        <f t="shared" si="941"/>
        <v/>
      </c>
      <c r="Z4291" s="111" t="str">
        <f>IF(X4291="", "", X4291-SUM($Z$11:$Z4290))</f>
        <v/>
      </c>
      <c r="AA4291" s="111" t="str">
        <f>IF($Y4291="", "", $Y4291-SUM($AA$11:$AA4290))</f>
        <v/>
      </c>
      <c r="AB4291" s="111" t="str">
        <f t="shared" si="942"/>
        <v/>
      </c>
      <c r="AC4291" s="121" t="str">
        <f t="shared" si="938"/>
        <v/>
      </c>
      <c r="AD4291" s="122" t="str">
        <f t="shared" si="939"/>
        <v/>
      </c>
      <c r="AE4291" s="123" t="str">
        <f t="shared" si="943"/>
        <v/>
      </c>
      <c r="AG4291" s="150" t="str">
        <f t="shared" si="940"/>
        <v/>
      </c>
    </row>
    <row r="4292" spans="1:33" x14ac:dyDescent="0.25">
      <c r="A4292" s="56"/>
      <c r="B4292" s="70"/>
      <c r="C4292" s="76"/>
      <c r="D4292" s="73"/>
      <c r="E4292" s="79"/>
      <c r="F4292" s="56"/>
      <c r="G4292" s="13" t="str">
        <f t="shared" si="931"/>
        <v/>
      </c>
      <c r="H4292" s="56"/>
      <c r="K4292" s="128"/>
      <c r="L4292" s="128"/>
      <c r="M4292" s="128"/>
      <c r="N4292" s="84" t="str">
        <f t="shared" si="932"/>
        <v/>
      </c>
      <c r="O4292" s="128"/>
      <c r="P4292" s="84" t="str">
        <f t="shared" si="933"/>
        <v/>
      </c>
      <c r="Q4292" s="84" t="str">
        <f t="shared" si="930"/>
        <v/>
      </c>
      <c r="R4292" s="84" t="str">
        <f t="shared" si="934"/>
        <v/>
      </c>
      <c r="S4292" s="84" t="str">
        <f t="shared" si="935"/>
        <v/>
      </c>
      <c r="U4292" s="84" t="str">
        <f t="shared" si="936"/>
        <v/>
      </c>
      <c r="W4292" s="108" t="str">
        <f>IF($N4292="", "", SUM($D$11:$D4292))</f>
        <v/>
      </c>
      <c r="X4292" s="111" t="str">
        <f t="shared" si="937"/>
        <v/>
      </c>
      <c r="Y4292" s="114" t="str">
        <f t="shared" si="941"/>
        <v/>
      </c>
      <c r="Z4292" s="111" t="str">
        <f>IF(X4292="", "", X4292-SUM($Z$11:$Z4291))</f>
        <v/>
      </c>
      <c r="AA4292" s="111" t="str">
        <f>IF($Y4292="", "", $Y4292-SUM($AA$11:$AA4291))</f>
        <v/>
      </c>
      <c r="AB4292" s="111" t="str">
        <f t="shared" si="942"/>
        <v/>
      </c>
      <c r="AC4292" s="121" t="str">
        <f t="shared" si="938"/>
        <v/>
      </c>
      <c r="AD4292" s="122" t="str">
        <f t="shared" si="939"/>
        <v/>
      </c>
      <c r="AE4292" s="123" t="str">
        <f t="shared" si="943"/>
        <v/>
      </c>
      <c r="AG4292" s="150" t="str">
        <f t="shared" si="940"/>
        <v/>
      </c>
    </row>
    <row r="4293" spans="1:33" x14ac:dyDescent="0.25">
      <c r="A4293" s="56"/>
      <c r="B4293" s="70"/>
      <c r="C4293" s="76"/>
      <c r="D4293" s="73"/>
      <c r="E4293" s="79"/>
      <c r="F4293" s="56"/>
      <c r="G4293" s="13" t="str">
        <f t="shared" si="931"/>
        <v/>
      </c>
      <c r="H4293" s="56"/>
      <c r="K4293" s="128"/>
      <c r="L4293" s="128"/>
      <c r="M4293" s="128"/>
      <c r="N4293" s="84" t="str">
        <f t="shared" si="932"/>
        <v/>
      </c>
      <c r="O4293" s="128"/>
      <c r="P4293" s="84" t="str">
        <f t="shared" si="933"/>
        <v/>
      </c>
      <c r="Q4293" s="84" t="str">
        <f t="shared" si="930"/>
        <v/>
      </c>
      <c r="R4293" s="84" t="str">
        <f t="shared" si="934"/>
        <v/>
      </c>
      <c r="S4293" s="84" t="str">
        <f t="shared" si="935"/>
        <v/>
      </c>
      <c r="U4293" s="84" t="str">
        <f t="shared" si="936"/>
        <v/>
      </c>
      <c r="W4293" s="108" t="str">
        <f>IF($N4293="", "", SUM($D$11:$D4293))</f>
        <v/>
      </c>
      <c r="X4293" s="111" t="str">
        <f t="shared" si="937"/>
        <v/>
      </c>
      <c r="Y4293" s="114" t="str">
        <f t="shared" si="941"/>
        <v/>
      </c>
      <c r="Z4293" s="111" t="str">
        <f>IF(X4293="", "", X4293-SUM($Z$11:$Z4292))</f>
        <v/>
      </c>
      <c r="AA4293" s="111" t="str">
        <f>IF($Y4293="", "", $Y4293-SUM($AA$11:$AA4292))</f>
        <v/>
      </c>
      <c r="AB4293" s="111" t="str">
        <f t="shared" si="942"/>
        <v/>
      </c>
      <c r="AC4293" s="121" t="str">
        <f t="shared" si="938"/>
        <v/>
      </c>
      <c r="AD4293" s="122" t="str">
        <f t="shared" si="939"/>
        <v/>
      </c>
      <c r="AE4293" s="123" t="str">
        <f t="shared" si="943"/>
        <v/>
      </c>
      <c r="AG4293" s="150" t="str">
        <f t="shared" si="940"/>
        <v/>
      </c>
    </row>
    <row r="4294" spans="1:33" x14ac:dyDescent="0.25">
      <c r="A4294" s="56"/>
      <c r="B4294" s="70"/>
      <c r="C4294" s="76"/>
      <c r="D4294" s="73"/>
      <c r="E4294" s="79"/>
      <c r="F4294" s="56"/>
      <c r="G4294" s="13" t="str">
        <f t="shared" si="931"/>
        <v/>
      </c>
      <c r="H4294" s="56"/>
      <c r="K4294" s="128"/>
      <c r="L4294" s="128"/>
      <c r="M4294" s="128"/>
      <c r="N4294" s="84" t="str">
        <f t="shared" si="932"/>
        <v/>
      </c>
      <c r="O4294" s="128"/>
      <c r="P4294" s="84" t="str">
        <f t="shared" si="933"/>
        <v/>
      </c>
      <c r="Q4294" s="84" t="str">
        <f t="shared" si="930"/>
        <v/>
      </c>
      <c r="R4294" s="84" t="str">
        <f t="shared" si="934"/>
        <v/>
      </c>
      <c r="S4294" s="84" t="str">
        <f t="shared" si="935"/>
        <v/>
      </c>
      <c r="U4294" s="84" t="str">
        <f t="shared" si="936"/>
        <v/>
      </c>
      <c r="W4294" s="108" t="str">
        <f>IF($N4294="", "", SUM($D$11:$D4294))</f>
        <v/>
      </c>
      <c r="X4294" s="111" t="str">
        <f t="shared" si="937"/>
        <v/>
      </c>
      <c r="Y4294" s="114" t="str">
        <f t="shared" si="941"/>
        <v/>
      </c>
      <c r="Z4294" s="111" t="str">
        <f>IF(X4294="", "", X4294-SUM($Z$11:$Z4293))</f>
        <v/>
      </c>
      <c r="AA4294" s="111" t="str">
        <f>IF($Y4294="", "", $Y4294-SUM($AA$11:$AA4293))</f>
        <v/>
      </c>
      <c r="AB4294" s="111" t="str">
        <f t="shared" si="942"/>
        <v/>
      </c>
      <c r="AC4294" s="121" t="str">
        <f t="shared" si="938"/>
        <v/>
      </c>
      <c r="AD4294" s="122" t="str">
        <f t="shared" si="939"/>
        <v/>
      </c>
      <c r="AE4294" s="123" t="str">
        <f t="shared" si="943"/>
        <v/>
      </c>
      <c r="AG4294" s="150" t="str">
        <f t="shared" si="940"/>
        <v/>
      </c>
    </row>
    <row r="4295" spans="1:33" x14ac:dyDescent="0.25">
      <c r="A4295" s="56"/>
      <c r="B4295" s="70"/>
      <c r="C4295" s="76"/>
      <c r="D4295" s="73"/>
      <c r="E4295" s="79"/>
      <c r="F4295" s="56"/>
      <c r="G4295" s="13" t="str">
        <f t="shared" si="931"/>
        <v/>
      </c>
      <c r="H4295" s="56"/>
      <c r="K4295" s="128"/>
      <c r="L4295" s="128"/>
      <c r="M4295" s="128"/>
      <c r="N4295" s="84" t="str">
        <f t="shared" si="932"/>
        <v/>
      </c>
      <c r="O4295" s="128"/>
      <c r="P4295" s="84" t="str">
        <f t="shared" si="933"/>
        <v/>
      </c>
      <c r="Q4295" s="84" t="str">
        <f t="shared" si="930"/>
        <v/>
      </c>
      <c r="R4295" s="84" t="str">
        <f t="shared" si="934"/>
        <v/>
      </c>
      <c r="S4295" s="84" t="str">
        <f t="shared" si="935"/>
        <v/>
      </c>
      <c r="U4295" s="84" t="str">
        <f t="shared" si="936"/>
        <v/>
      </c>
      <c r="W4295" s="108" t="str">
        <f>IF($N4295="", "", SUM($D$11:$D4295))</f>
        <v/>
      </c>
      <c r="X4295" s="111" t="str">
        <f t="shared" si="937"/>
        <v/>
      </c>
      <c r="Y4295" s="114" t="str">
        <f t="shared" si="941"/>
        <v/>
      </c>
      <c r="Z4295" s="111" t="str">
        <f>IF(X4295="", "", X4295-SUM($Z$11:$Z4294))</f>
        <v/>
      </c>
      <c r="AA4295" s="111" t="str">
        <f>IF($Y4295="", "", $Y4295-SUM($AA$11:$AA4294))</f>
        <v/>
      </c>
      <c r="AB4295" s="111" t="str">
        <f t="shared" si="942"/>
        <v/>
      </c>
      <c r="AC4295" s="121" t="str">
        <f t="shared" si="938"/>
        <v/>
      </c>
      <c r="AD4295" s="122" t="str">
        <f t="shared" si="939"/>
        <v/>
      </c>
      <c r="AE4295" s="123" t="str">
        <f t="shared" si="943"/>
        <v/>
      </c>
      <c r="AG4295" s="150" t="str">
        <f t="shared" si="940"/>
        <v/>
      </c>
    </row>
    <row r="4296" spans="1:33" x14ac:dyDescent="0.25">
      <c r="A4296" s="56"/>
      <c r="B4296" s="70"/>
      <c r="C4296" s="76"/>
      <c r="D4296" s="73"/>
      <c r="E4296" s="79"/>
      <c r="F4296" s="56"/>
      <c r="G4296" s="13" t="str">
        <f t="shared" si="931"/>
        <v/>
      </c>
      <c r="H4296" s="56"/>
      <c r="K4296" s="128"/>
      <c r="L4296" s="128"/>
      <c r="M4296" s="128"/>
      <c r="N4296" s="84" t="str">
        <f t="shared" si="932"/>
        <v/>
      </c>
      <c r="O4296" s="128"/>
      <c r="P4296" s="84" t="str">
        <f t="shared" si="933"/>
        <v/>
      </c>
      <c r="Q4296" s="84" t="str">
        <f t="shared" si="930"/>
        <v/>
      </c>
      <c r="R4296" s="84" t="str">
        <f t="shared" si="934"/>
        <v/>
      </c>
      <c r="S4296" s="84" t="str">
        <f t="shared" si="935"/>
        <v/>
      </c>
      <c r="U4296" s="84" t="str">
        <f t="shared" si="936"/>
        <v/>
      </c>
      <c r="W4296" s="108" t="str">
        <f>IF($N4296="", "", SUM($D$11:$D4296))</f>
        <v/>
      </c>
      <c r="X4296" s="111" t="str">
        <f t="shared" si="937"/>
        <v/>
      </c>
      <c r="Y4296" s="114" t="str">
        <f t="shared" si="941"/>
        <v/>
      </c>
      <c r="Z4296" s="111" t="str">
        <f>IF(X4296="", "", X4296-SUM($Z$11:$Z4295))</f>
        <v/>
      </c>
      <c r="AA4296" s="111" t="str">
        <f>IF($Y4296="", "", $Y4296-SUM($AA$11:$AA4295))</f>
        <v/>
      </c>
      <c r="AB4296" s="111" t="str">
        <f t="shared" si="942"/>
        <v/>
      </c>
      <c r="AC4296" s="121" t="str">
        <f t="shared" si="938"/>
        <v/>
      </c>
      <c r="AD4296" s="122" t="str">
        <f t="shared" si="939"/>
        <v/>
      </c>
      <c r="AE4296" s="123" t="str">
        <f t="shared" si="943"/>
        <v/>
      </c>
      <c r="AG4296" s="150" t="str">
        <f t="shared" si="940"/>
        <v/>
      </c>
    </row>
    <row r="4297" spans="1:33" x14ac:dyDescent="0.25">
      <c r="A4297" s="56"/>
      <c r="B4297" s="70"/>
      <c r="C4297" s="76"/>
      <c r="D4297" s="73"/>
      <c r="E4297" s="79"/>
      <c r="F4297" s="56"/>
      <c r="G4297" s="13" t="str">
        <f t="shared" si="931"/>
        <v/>
      </c>
      <c r="H4297" s="56"/>
      <c r="K4297" s="128"/>
      <c r="L4297" s="128"/>
      <c r="M4297" s="128"/>
      <c r="N4297" s="84" t="str">
        <f t="shared" si="932"/>
        <v/>
      </c>
      <c r="O4297" s="128"/>
      <c r="P4297" s="84" t="str">
        <f t="shared" si="933"/>
        <v/>
      </c>
      <c r="Q4297" s="84" t="str">
        <f t="shared" si="930"/>
        <v/>
      </c>
      <c r="R4297" s="84" t="str">
        <f t="shared" si="934"/>
        <v/>
      </c>
      <c r="S4297" s="84" t="str">
        <f t="shared" si="935"/>
        <v/>
      </c>
      <c r="U4297" s="84" t="str">
        <f t="shared" si="936"/>
        <v/>
      </c>
      <c r="W4297" s="108" t="str">
        <f>IF($N4297="", "", SUM($D$11:$D4297))</f>
        <v/>
      </c>
      <c r="X4297" s="111" t="str">
        <f t="shared" si="937"/>
        <v/>
      </c>
      <c r="Y4297" s="114" t="str">
        <f t="shared" si="941"/>
        <v/>
      </c>
      <c r="Z4297" s="111" t="str">
        <f>IF(X4297="", "", X4297-SUM($Z$11:$Z4296))</f>
        <v/>
      </c>
      <c r="AA4297" s="111" t="str">
        <f>IF($Y4297="", "", $Y4297-SUM($AA$11:$AA4296))</f>
        <v/>
      </c>
      <c r="AB4297" s="111" t="str">
        <f t="shared" si="942"/>
        <v/>
      </c>
      <c r="AC4297" s="121" t="str">
        <f t="shared" si="938"/>
        <v/>
      </c>
      <c r="AD4297" s="122" t="str">
        <f t="shared" si="939"/>
        <v/>
      </c>
      <c r="AE4297" s="123" t="str">
        <f t="shared" si="943"/>
        <v/>
      </c>
      <c r="AG4297" s="150" t="str">
        <f t="shared" si="940"/>
        <v/>
      </c>
    </row>
    <row r="4298" spans="1:33" x14ac:dyDescent="0.25">
      <c r="A4298" s="56"/>
      <c r="B4298" s="70"/>
      <c r="C4298" s="76"/>
      <c r="D4298" s="73"/>
      <c r="E4298" s="79"/>
      <c r="F4298" s="56"/>
      <c r="G4298" s="13" t="str">
        <f t="shared" si="931"/>
        <v/>
      </c>
      <c r="H4298" s="56"/>
      <c r="K4298" s="128"/>
      <c r="L4298" s="128"/>
      <c r="M4298" s="128"/>
      <c r="N4298" s="84" t="str">
        <f t="shared" si="932"/>
        <v/>
      </c>
      <c r="O4298" s="128"/>
      <c r="P4298" s="84" t="str">
        <f t="shared" si="933"/>
        <v/>
      </c>
      <c r="Q4298" s="84" t="str">
        <f t="shared" si="930"/>
        <v/>
      </c>
      <c r="R4298" s="84" t="str">
        <f t="shared" si="934"/>
        <v/>
      </c>
      <c r="S4298" s="84" t="str">
        <f t="shared" si="935"/>
        <v/>
      </c>
      <c r="U4298" s="84" t="str">
        <f t="shared" si="936"/>
        <v/>
      </c>
      <c r="W4298" s="108" t="str">
        <f>IF($N4298="", "", SUM($D$11:$D4298))</f>
        <v/>
      </c>
      <c r="X4298" s="111" t="str">
        <f t="shared" si="937"/>
        <v/>
      </c>
      <c r="Y4298" s="114" t="str">
        <f t="shared" si="941"/>
        <v/>
      </c>
      <c r="Z4298" s="111" t="str">
        <f>IF(X4298="", "", X4298-SUM($Z$11:$Z4297))</f>
        <v/>
      </c>
      <c r="AA4298" s="111" t="str">
        <f>IF($Y4298="", "", $Y4298-SUM($AA$11:$AA4297))</f>
        <v/>
      </c>
      <c r="AB4298" s="111" t="str">
        <f t="shared" si="942"/>
        <v/>
      </c>
      <c r="AC4298" s="121" t="str">
        <f t="shared" si="938"/>
        <v/>
      </c>
      <c r="AD4298" s="122" t="str">
        <f t="shared" si="939"/>
        <v/>
      </c>
      <c r="AE4298" s="123" t="str">
        <f t="shared" si="943"/>
        <v/>
      </c>
      <c r="AG4298" s="150" t="str">
        <f t="shared" si="940"/>
        <v/>
      </c>
    </row>
    <row r="4299" spans="1:33" x14ac:dyDescent="0.25">
      <c r="A4299" s="56"/>
      <c r="B4299" s="70"/>
      <c r="C4299" s="76"/>
      <c r="D4299" s="73"/>
      <c r="E4299" s="79"/>
      <c r="F4299" s="56"/>
      <c r="G4299" s="13" t="str">
        <f t="shared" si="931"/>
        <v/>
      </c>
      <c r="H4299" s="56"/>
      <c r="K4299" s="128"/>
      <c r="L4299" s="128"/>
      <c r="M4299" s="128"/>
      <c r="N4299" s="84" t="str">
        <f t="shared" si="932"/>
        <v/>
      </c>
      <c r="O4299" s="128"/>
      <c r="P4299" s="84" t="str">
        <f t="shared" si="933"/>
        <v/>
      </c>
      <c r="Q4299" s="84" t="str">
        <f t="shared" ref="Q4299:Q4362" si="944">IF($N4299="", "", IF(AND(Q$5="X", C4299=""), $N$6, IF(AND(NOT(C4299=""), COUNTIF(L$11:L$17, C4299)=0), $N$7, "")))</f>
        <v/>
      </c>
      <c r="R4299" s="84" t="str">
        <f t="shared" si="934"/>
        <v/>
      </c>
      <c r="S4299" s="84" t="str">
        <f t="shared" si="935"/>
        <v/>
      </c>
      <c r="U4299" s="84" t="str">
        <f t="shared" si="936"/>
        <v/>
      </c>
      <c r="W4299" s="108" t="str">
        <f>IF($N4299="", "", SUM($D$11:$D4299))</f>
        <v/>
      </c>
      <c r="X4299" s="111" t="str">
        <f t="shared" si="937"/>
        <v/>
      </c>
      <c r="Y4299" s="114" t="str">
        <f t="shared" si="941"/>
        <v/>
      </c>
      <c r="Z4299" s="111" t="str">
        <f>IF(X4299="", "", X4299-SUM($Z$11:$Z4298))</f>
        <v/>
      </c>
      <c r="AA4299" s="111" t="str">
        <f>IF($Y4299="", "", $Y4299-SUM($AA$11:$AA4298))</f>
        <v/>
      </c>
      <c r="AB4299" s="111" t="str">
        <f t="shared" si="942"/>
        <v/>
      </c>
      <c r="AC4299" s="121" t="str">
        <f t="shared" si="938"/>
        <v/>
      </c>
      <c r="AD4299" s="122" t="str">
        <f t="shared" si="939"/>
        <v/>
      </c>
      <c r="AE4299" s="123" t="str">
        <f t="shared" si="943"/>
        <v/>
      </c>
      <c r="AG4299" s="150" t="str">
        <f t="shared" si="940"/>
        <v/>
      </c>
    </row>
    <row r="4300" spans="1:33" x14ac:dyDescent="0.25">
      <c r="A4300" s="56"/>
      <c r="B4300" s="70"/>
      <c r="C4300" s="76"/>
      <c r="D4300" s="73"/>
      <c r="E4300" s="79"/>
      <c r="F4300" s="56"/>
      <c r="G4300" s="13" t="str">
        <f t="shared" ref="G4300:G4363" si="945">IF($B4300="", "", TEXT($B4300, "mmm"))</f>
        <v/>
      </c>
      <c r="H4300" s="56"/>
      <c r="K4300" s="128"/>
      <c r="L4300" s="128"/>
      <c r="M4300" s="128"/>
      <c r="N4300" s="84" t="str">
        <f t="shared" ref="N4300:N4363" si="946">IF(COUNTIF($B4300:$E4300, "")=4, "", "X")</f>
        <v/>
      </c>
      <c r="O4300" s="128"/>
      <c r="P4300" s="84" t="str">
        <f t="shared" ref="P4300:P4363" si="947">IF($N4300="", "", IF(AND(P$5="X", B4300=""), $N$6, IFERROR(IF(AND(NOT(B4300=""), OR(ISNUMBER(B4300)=FALSE, B4300&lt;$L$2, B4300&gt;$L$3)), $N$7, ""), $N$7)))</f>
        <v/>
      </c>
      <c r="Q4300" s="84" t="str">
        <f t="shared" si="944"/>
        <v/>
      </c>
      <c r="R4300" s="84" t="str">
        <f t="shared" ref="R4300:R4363" si="948">IF($N4300="", "", IF(AND(R$5="X", D4300=""), $N$6, IF(AND(NOT(D4300=""), ISNUMBER(D4300)=FALSE), $N$7, "")))</f>
        <v/>
      </c>
      <c r="S4300" s="84" t="str">
        <f t="shared" ref="S4300:S4363" si="949">IF($N4300="", "", IF(AND(S$5="X", E4300=""), $N$6, ""))</f>
        <v/>
      </c>
      <c r="U4300" s="84" t="str">
        <f t="shared" ref="U4300:U4363" si="950">IF($B4300="", "", TEXT($B4300, "mmm yyyy"))</f>
        <v/>
      </c>
      <c r="W4300" s="108" t="str">
        <f>IF($N4300="", "", SUM($D$11:$D4300))</f>
        <v/>
      </c>
      <c r="X4300" s="111" t="str">
        <f t="shared" ref="X4300:X4363" si="951">IF(W4300="", "", IF(W4300&lt;=$X$4, W4300, $X$4))</f>
        <v/>
      </c>
      <c r="Y4300" s="114" t="str">
        <f t="shared" si="941"/>
        <v/>
      </c>
      <c r="Z4300" s="111" t="str">
        <f>IF(X4300="", "", X4300-SUM($Z$11:$Z4299))</f>
        <v/>
      </c>
      <c r="AA4300" s="111" t="str">
        <f>IF($Y4300="", "", $Y4300-SUM($AA$11:$AA4299))</f>
        <v/>
      </c>
      <c r="AB4300" s="111" t="str">
        <f t="shared" si="942"/>
        <v/>
      </c>
      <c r="AC4300" s="121" t="str">
        <f t="shared" ref="AC4300:AC4363" si="952">IF($N4300="", "", $Z4300*$AC$4)</f>
        <v/>
      </c>
      <c r="AD4300" s="122" t="str">
        <f t="shared" ref="AD4300:AD4363" si="953">IF($N4300="", "", $AA4300*$AC$5)</f>
        <v/>
      </c>
      <c r="AE4300" s="123" t="str">
        <f t="shared" si="943"/>
        <v/>
      </c>
      <c r="AG4300" s="150" t="str">
        <f t="shared" ref="AG4300:AG4363" si="954">IF(OR($U4300="", $C4300=""), "", CONCATENATE($C4300, " - ", $U4300))</f>
        <v/>
      </c>
    </row>
    <row r="4301" spans="1:33" x14ac:dyDescent="0.25">
      <c r="A4301" s="56"/>
      <c r="B4301" s="70"/>
      <c r="C4301" s="76"/>
      <c r="D4301" s="73"/>
      <c r="E4301" s="79"/>
      <c r="F4301" s="56"/>
      <c r="G4301" s="13" t="str">
        <f t="shared" si="945"/>
        <v/>
      </c>
      <c r="H4301" s="56"/>
      <c r="K4301" s="128"/>
      <c r="L4301" s="128"/>
      <c r="M4301" s="128"/>
      <c r="N4301" s="84" t="str">
        <f t="shared" si="946"/>
        <v/>
      </c>
      <c r="O4301" s="128"/>
      <c r="P4301" s="84" t="str">
        <f t="shared" si="947"/>
        <v/>
      </c>
      <c r="Q4301" s="84" t="str">
        <f t="shared" si="944"/>
        <v/>
      </c>
      <c r="R4301" s="84" t="str">
        <f t="shared" si="948"/>
        <v/>
      </c>
      <c r="S4301" s="84" t="str">
        <f t="shared" si="949"/>
        <v/>
      </c>
      <c r="U4301" s="84" t="str">
        <f t="shared" si="950"/>
        <v/>
      </c>
      <c r="W4301" s="108" t="str">
        <f>IF($N4301="", "", SUM($D$11:$D4301))</f>
        <v/>
      </c>
      <c r="X4301" s="111" t="str">
        <f t="shared" si="951"/>
        <v/>
      </c>
      <c r="Y4301" s="114" t="str">
        <f t="shared" si="941"/>
        <v/>
      </c>
      <c r="Z4301" s="111" t="str">
        <f>IF(X4301="", "", X4301-SUM($Z$11:$Z4300))</f>
        <v/>
      </c>
      <c r="AA4301" s="111" t="str">
        <f>IF($Y4301="", "", $Y4301-SUM($AA$11:$AA4300))</f>
        <v/>
      </c>
      <c r="AB4301" s="111" t="str">
        <f t="shared" si="942"/>
        <v/>
      </c>
      <c r="AC4301" s="121" t="str">
        <f t="shared" si="952"/>
        <v/>
      </c>
      <c r="AD4301" s="122" t="str">
        <f t="shared" si="953"/>
        <v/>
      </c>
      <c r="AE4301" s="123" t="str">
        <f t="shared" si="943"/>
        <v/>
      </c>
      <c r="AG4301" s="150" t="str">
        <f t="shared" si="954"/>
        <v/>
      </c>
    </row>
    <row r="4302" spans="1:33" x14ac:dyDescent="0.25">
      <c r="A4302" s="56"/>
      <c r="B4302" s="70"/>
      <c r="C4302" s="76"/>
      <c r="D4302" s="73"/>
      <c r="E4302" s="79"/>
      <c r="F4302" s="56"/>
      <c r="G4302" s="13" t="str">
        <f t="shared" si="945"/>
        <v/>
      </c>
      <c r="H4302" s="56"/>
      <c r="K4302" s="128"/>
      <c r="L4302" s="128"/>
      <c r="M4302" s="128"/>
      <c r="N4302" s="84" t="str">
        <f t="shared" si="946"/>
        <v/>
      </c>
      <c r="O4302" s="128"/>
      <c r="P4302" s="84" t="str">
        <f t="shared" si="947"/>
        <v/>
      </c>
      <c r="Q4302" s="84" t="str">
        <f t="shared" si="944"/>
        <v/>
      </c>
      <c r="R4302" s="84" t="str">
        <f t="shared" si="948"/>
        <v/>
      </c>
      <c r="S4302" s="84" t="str">
        <f t="shared" si="949"/>
        <v/>
      </c>
      <c r="U4302" s="84" t="str">
        <f t="shared" si="950"/>
        <v/>
      </c>
      <c r="W4302" s="108" t="str">
        <f>IF($N4302="", "", SUM($D$11:$D4302))</f>
        <v/>
      </c>
      <c r="X4302" s="111" t="str">
        <f t="shared" si="951"/>
        <v/>
      </c>
      <c r="Y4302" s="114" t="str">
        <f t="shared" ref="Y4302:Y4365" si="955">IF(W4302="", "", IF(W4302&lt;=$X$4, 0, W4302-$X$4))</f>
        <v/>
      </c>
      <c r="Z4302" s="111" t="str">
        <f>IF(X4302="", "", X4302-SUM($Z$11:$Z4301))</f>
        <v/>
      </c>
      <c r="AA4302" s="111" t="str">
        <f>IF($Y4302="", "", $Y4302-SUM($AA$11:$AA4301))</f>
        <v/>
      </c>
      <c r="AB4302" s="111" t="str">
        <f t="shared" ref="AB4302:AB4365" si="956">IF($N4302="", "", SUM(Z4302:AA4302))</f>
        <v/>
      </c>
      <c r="AC4302" s="121" t="str">
        <f t="shared" si="952"/>
        <v/>
      </c>
      <c r="AD4302" s="122" t="str">
        <f t="shared" si="953"/>
        <v/>
      </c>
      <c r="AE4302" s="123" t="str">
        <f t="shared" ref="AE4302:AE4365" si="957">IF($N4302="", "", SUM(AC4302:AD4302))</f>
        <v/>
      </c>
      <c r="AG4302" s="150" t="str">
        <f t="shared" si="954"/>
        <v/>
      </c>
    </row>
    <row r="4303" spans="1:33" x14ac:dyDescent="0.25">
      <c r="A4303" s="56"/>
      <c r="B4303" s="70"/>
      <c r="C4303" s="76"/>
      <c r="D4303" s="73"/>
      <c r="E4303" s="79"/>
      <c r="F4303" s="56"/>
      <c r="G4303" s="13" t="str">
        <f t="shared" si="945"/>
        <v/>
      </c>
      <c r="H4303" s="56"/>
      <c r="K4303" s="128"/>
      <c r="L4303" s="128"/>
      <c r="M4303" s="128"/>
      <c r="N4303" s="84" t="str">
        <f t="shared" si="946"/>
        <v/>
      </c>
      <c r="O4303" s="128"/>
      <c r="P4303" s="84" t="str">
        <f t="shared" si="947"/>
        <v/>
      </c>
      <c r="Q4303" s="84" t="str">
        <f t="shared" si="944"/>
        <v/>
      </c>
      <c r="R4303" s="84" t="str">
        <f t="shared" si="948"/>
        <v/>
      </c>
      <c r="S4303" s="84" t="str">
        <f t="shared" si="949"/>
        <v/>
      </c>
      <c r="U4303" s="84" t="str">
        <f t="shared" si="950"/>
        <v/>
      </c>
      <c r="W4303" s="108" t="str">
        <f>IF($N4303="", "", SUM($D$11:$D4303))</f>
        <v/>
      </c>
      <c r="X4303" s="111" t="str">
        <f t="shared" si="951"/>
        <v/>
      </c>
      <c r="Y4303" s="114" t="str">
        <f t="shared" si="955"/>
        <v/>
      </c>
      <c r="Z4303" s="111" t="str">
        <f>IF(X4303="", "", X4303-SUM($Z$11:$Z4302))</f>
        <v/>
      </c>
      <c r="AA4303" s="111" t="str">
        <f>IF($Y4303="", "", $Y4303-SUM($AA$11:$AA4302))</f>
        <v/>
      </c>
      <c r="AB4303" s="111" t="str">
        <f t="shared" si="956"/>
        <v/>
      </c>
      <c r="AC4303" s="121" t="str">
        <f t="shared" si="952"/>
        <v/>
      </c>
      <c r="AD4303" s="122" t="str">
        <f t="shared" si="953"/>
        <v/>
      </c>
      <c r="AE4303" s="123" t="str">
        <f t="shared" si="957"/>
        <v/>
      </c>
      <c r="AG4303" s="150" t="str">
        <f t="shared" si="954"/>
        <v/>
      </c>
    </row>
    <row r="4304" spans="1:33" x14ac:dyDescent="0.25">
      <c r="A4304" s="56"/>
      <c r="B4304" s="70"/>
      <c r="C4304" s="76"/>
      <c r="D4304" s="73"/>
      <c r="E4304" s="79"/>
      <c r="F4304" s="56"/>
      <c r="G4304" s="13" t="str">
        <f t="shared" si="945"/>
        <v/>
      </c>
      <c r="H4304" s="56"/>
      <c r="K4304" s="128"/>
      <c r="L4304" s="128"/>
      <c r="M4304" s="128"/>
      <c r="N4304" s="84" t="str">
        <f t="shared" si="946"/>
        <v/>
      </c>
      <c r="O4304" s="128"/>
      <c r="P4304" s="84" t="str">
        <f t="shared" si="947"/>
        <v/>
      </c>
      <c r="Q4304" s="84" t="str">
        <f t="shared" si="944"/>
        <v/>
      </c>
      <c r="R4304" s="84" t="str">
        <f t="shared" si="948"/>
        <v/>
      </c>
      <c r="S4304" s="84" t="str">
        <f t="shared" si="949"/>
        <v/>
      </c>
      <c r="U4304" s="84" t="str">
        <f t="shared" si="950"/>
        <v/>
      </c>
      <c r="W4304" s="108" t="str">
        <f>IF($N4304="", "", SUM($D$11:$D4304))</f>
        <v/>
      </c>
      <c r="X4304" s="111" t="str">
        <f t="shared" si="951"/>
        <v/>
      </c>
      <c r="Y4304" s="114" t="str">
        <f t="shared" si="955"/>
        <v/>
      </c>
      <c r="Z4304" s="111" t="str">
        <f>IF(X4304="", "", X4304-SUM($Z$11:$Z4303))</f>
        <v/>
      </c>
      <c r="AA4304" s="111" t="str">
        <f>IF($Y4304="", "", $Y4304-SUM($AA$11:$AA4303))</f>
        <v/>
      </c>
      <c r="AB4304" s="111" t="str">
        <f t="shared" si="956"/>
        <v/>
      </c>
      <c r="AC4304" s="121" t="str">
        <f t="shared" si="952"/>
        <v/>
      </c>
      <c r="AD4304" s="122" t="str">
        <f t="shared" si="953"/>
        <v/>
      </c>
      <c r="AE4304" s="123" t="str">
        <f t="shared" si="957"/>
        <v/>
      </c>
      <c r="AG4304" s="150" t="str">
        <f t="shared" si="954"/>
        <v/>
      </c>
    </row>
    <row r="4305" spans="1:33" x14ac:dyDescent="0.25">
      <c r="A4305" s="56"/>
      <c r="B4305" s="70"/>
      <c r="C4305" s="76"/>
      <c r="D4305" s="73"/>
      <c r="E4305" s="79"/>
      <c r="F4305" s="56"/>
      <c r="G4305" s="13" t="str">
        <f t="shared" si="945"/>
        <v/>
      </c>
      <c r="H4305" s="56"/>
      <c r="K4305" s="128"/>
      <c r="L4305" s="128"/>
      <c r="M4305" s="128"/>
      <c r="N4305" s="84" t="str">
        <f t="shared" si="946"/>
        <v/>
      </c>
      <c r="O4305" s="128"/>
      <c r="P4305" s="84" t="str">
        <f t="shared" si="947"/>
        <v/>
      </c>
      <c r="Q4305" s="84" t="str">
        <f t="shared" si="944"/>
        <v/>
      </c>
      <c r="R4305" s="84" t="str">
        <f t="shared" si="948"/>
        <v/>
      </c>
      <c r="S4305" s="84" t="str">
        <f t="shared" si="949"/>
        <v/>
      </c>
      <c r="U4305" s="84" t="str">
        <f t="shared" si="950"/>
        <v/>
      </c>
      <c r="W4305" s="108" t="str">
        <f>IF($N4305="", "", SUM($D$11:$D4305))</f>
        <v/>
      </c>
      <c r="X4305" s="111" t="str">
        <f t="shared" si="951"/>
        <v/>
      </c>
      <c r="Y4305" s="114" t="str">
        <f t="shared" si="955"/>
        <v/>
      </c>
      <c r="Z4305" s="111" t="str">
        <f>IF(X4305="", "", X4305-SUM($Z$11:$Z4304))</f>
        <v/>
      </c>
      <c r="AA4305" s="111" t="str">
        <f>IF($Y4305="", "", $Y4305-SUM($AA$11:$AA4304))</f>
        <v/>
      </c>
      <c r="AB4305" s="111" t="str">
        <f t="shared" si="956"/>
        <v/>
      </c>
      <c r="AC4305" s="121" t="str">
        <f t="shared" si="952"/>
        <v/>
      </c>
      <c r="AD4305" s="122" t="str">
        <f t="shared" si="953"/>
        <v/>
      </c>
      <c r="AE4305" s="123" t="str">
        <f t="shared" si="957"/>
        <v/>
      </c>
      <c r="AG4305" s="150" t="str">
        <f t="shared" si="954"/>
        <v/>
      </c>
    </row>
    <row r="4306" spans="1:33" x14ac:dyDescent="0.25">
      <c r="A4306" s="56"/>
      <c r="B4306" s="70"/>
      <c r="C4306" s="76"/>
      <c r="D4306" s="73"/>
      <c r="E4306" s="79"/>
      <c r="F4306" s="56"/>
      <c r="G4306" s="13" t="str">
        <f t="shared" si="945"/>
        <v/>
      </c>
      <c r="H4306" s="56"/>
      <c r="K4306" s="128"/>
      <c r="L4306" s="128"/>
      <c r="M4306" s="128"/>
      <c r="N4306" s="84" t="str">
        <f t="shared" si="946"/>
        <v/>
      </c>
      <c r="O4306" s="128"/>
      <c r="P4306" s="84" t="str">
        <f t="shared" si="947"/>
        <v/>
      </c>
      <c r="Q4306" s="84" t="str">
        <f t="shared" si="944"/>
        <v/>
      </c>
      <c r="R4306" s="84" t="str">
        <f t="shared" si="948"/>
        <v/>
      </c>
      <c r="S4306" s="84" t="str">
        <f t="shared" si="949"/>
        <v/>
      </c>
      <c r="U4306" s="84" t="str">
        <f t="shared" si="950"/>
        <v/>
      </c>
      <c r="W4306" s="108" t="str">
        <f>IF($N4306="", "", SUM($D$11:$D4306))</f>
        <v/>
      </c>
      <c r="X4306" s="111" t="str">
        <f t="shared" si="951"/>
        <v/>
      </c>
      <c r="Y4306" s="114" t="str">
        <f t="shared" si="955"/>
        <v/>
      </c>
      <c r="Z4306" s="111" t="str">
        <f>IF(X4306="", "", X4306-SUM($Z$11:$Z4305))</f>
        <v/>
      </c>
      <c r="AA4306" s="111" t="str">
        <f>IF($Y4306="", "", $Y4306-SUM($AA$11:$AA4305))</f>
        <v/>
      </c>
      <c r="AB4306" s="111" t="str">
        <f t="shared" si="956"/>
        <v/>
      </c>
      <c r="AC4306" s="121" t="str">
        <f t="shared" si="952"/>
        <v/>
      </c>
      <c r="AD4306" s="122" t="str">
        <f t="shared" si="953"/>
        <v/>
      </c>
      <c r="AE4306" s="123" t="str">
        <f t="shared" si="957"/>
        <v/>
      </c>
      <c r="AG4306" s="150" t="str">
        <f t="shared" si="954"/>
        <v/>
      </c>
    </row>
    <row r="4307" spans="1:33" x14ac:dyDescent="0.25">
      <c r="A4307" s="56"/>
      <c r="B4307" s="70"/>
      <c r="C4307" s="76"/>
      <c r="D4307" s="73"/>
      <c r="E4307" s="79"/>
      <c r="F4307" s="56"/>
      <c r="G4307" s="13" t="str">
        <f t="shared" si="945"/>
        <v/>
      </c>
      <c r="H4307" s="56"/>
      <c r="K4307" s="128"/>
      <c r="L4307" s="128"/>
      <c r="M4307" s="128"/>
      <c r="N4307" s="84" t="str">
        <f t="shared" si="946"/>
        <v/>
      </c>
      <c r="O4307" s="128"/>
      <c r="P4307" s="84" t="str">
        <f t="shared" si="947"/>
        <v/>
      </c>
      <c r="Q4307" s="84" t="str">
        <f t="shared" si="944"/>
        <v/>
      </c>
      <c r="R4307" s="84" t="str">
        <f t="shared" si="948"/>
        <v/>
      </c>
      <c r="S4307" s="84" t="str">
        <f t="shared" si="949"/>
        <v/>
      </c>
      <c r="U4307" s="84" t="str">
        <f t="shared" si="950"/>
        <v/>
      </c>
      <c r="W4307" s="108" t="str">
        <f>IF($N4307="", "", SUM($D$11:$D4307))</f>
        <v/>
      </c>
      <c r="X4307" s="111" t="str">
        <f t="shared" si="951"/>
        <v/>
      </c>
      <c r="Y4307" s="114" t="str">
        <f t="shared" si="955"/>
        <v/>
      </c>
      <c r="Z4307" s="111" t="str">
        <f>IF(X4307="", "", X4307-SUM($Z$11:$Z4306))</f>
        <v/>
      </c>
      <c r="AA4307" s="111" t="str">
        <f>IF($Y4307="", "", $Y4307-SUM($AA$11:$AA4306))</f>
        <v/>
      </c>
      <c r="AB4307" s="111" t="str">
        <f t="shared" si="956"/>
        <v/>
      </c>
      <c r="AC4307" s="121" t="str">
        <f t="shared" si="952"/>
        <v/>
      </c>
      <c r="AD4307" s="122" t="str">
        <f t="shared" si="953"/>
        <v/>
      </c>
      <c r="AE4307" s="123" t="str">
        <f t="shared" si="957"/>
        <v/>
      </c>
      <c r="AG4307" s="150" t="str">
        <f t="shared" si="954"/>
        <v/>
      </c>
    </row>
    <row r="4308" spans="1:33" x14ac:dyDescent="0.25">
      <c r="A4308" s="56"/>
      <c r="B4308" s="70"/>
      <c r="C4308" s="76"/>
      <c r="D4308" s="73"/>
      <c r="E4308" s="79"/>
      <c r="F4308" s="56"/>
      <c r="G4308" s="13" t="str">
        <f t="shared" si="945"/>
        <v/>
      </c>
      <c r="H4308" s="56"/>
      <c r="K4308" s="128"/>
      <c r="L4308" s="128"/>
      <c r="M4308" s="128"/>
      <c r="N4308" s="84" t="str">
        <f t="shared" si="946"/>
        <v/>
      </c>
      <c r="O4308" s="128"/>
      <c r="P4308" s="84" t="str">
        <f t="shared" si="947"/>
        <v/>
      </c>
      <c r="Q4308" s="84" t="str">
        <f t="shared" si="944"/>
        <v/>
      </c>
      <c r="R4308" s="84" t="str">
        <f t="shared" si="948"/>
        <v/>
      </c>
      <c r="S4308" s="84" t="str">
        <f t="shared" si="949"/>
        <v/>
      </c>
      <c r="U4308" s="84" t="str">
        <f t="shared" si="950"/>
        <v/>
      </c>
      <c r="W4308" s="108" t="str">
        <f>IF($N4308="", "", SUM($D$11:$D4308))</f>
        <v/>
      </c>
      <c r="X4308" s="111" t="str">
        <f t="shared" si="951"/>
        <v/>
      </c>
      <c r="Y4308" s="114" t="str">
        <f t="shared" si="955"/>
        <v/>
      </c>
      <c r="Z4308" s="111" t="str">
        <f>IF(X4308="", "", X4308-SUM($Z$11:$Z4307))</f>
        <v/>
      </c>
      <c r="AA4308" s="111" t="str">
        <f>IF($Y4308="", "", $Y4308-SUM($AA$11:$AA4307))</f>
        <v/>
      </c>
      <c r="AB4308" s="111" t="str">
        <f t="shared" si="956"/>
        <v/>
      </c>
      <c r="AC4308" s="121" t="str">
        <f t="shared" si="952"/>
        <v/>
      </c>
      <c r="AD4308" s="122" t="str">
        <f t="shared" si="953"/>
        <v/>
      </c>
      <c r="AE4308" s="123" t="str">
        <f t="shared" si="957"/>
        <v/>
      </c>
      <c r="AG4308" s="150" t="str">
        <f t="shared" si="954"/>
        <v/>
      </c>
    </row>
    <row r="4309" spans="1:33" x14ac:dyDescent="0.25">
      <c r="A4309" s="56"/>
      <c r="B4309" s="70"/>
      <c r="C4309" s="76"/>
      <c r="D4309" s="73"/>
      <c r="E4309" s="79"/>
      <c r="F4309" s="56"/>
      <c r="G4309" s="13" t="str">
        <f t="shared" si="945"/>
        <v/>
      </c>
      <c r="H4309" s="56"/>
      <c r="K4309" s="128"/>
      <c r="L4309" s="128"/>
      <c r="M4309" s="128"/>
      <c r="N4309" s="84" t="str">
        <f t="shared" si="946"/>
        <v/>
      </c>
      <c r="O4309" s="128"/>
      <c r="P4309" s="84" t="str">
        <f t="shared" si="947"/>
        <v/>
      </c>
      <c r="Q4309" s="84" t="str">
        <f t="shared" si="944"/>
        <v/>
      </c>
      <c r="R4309" s="84" t="str">
        <f t="shared" si="948"/>
        <v/>
      </c>
      <c r="S4309" s="84" t="str">
        <f t="shared" si="949"/>
        <v/>
      </c>
      <c r="U4309" s="84" t="str">
        <f t="shared" si="950"/>
        <v/>
      </c>
      <c r="W4309" s="108" t="str">
        <f>IF($N4309="", "", SUM($D$11:$D4309))</f>
        <v/>
      </c>
      <c r="X4309" s="111" t="str">
        <f t="shared" si="951"/>
        <v/>
      </c>
      <c r="Y4309" s="114" t="str">
        <f t="shared" si="955"/>
        <v/>
      </c>
      <c r="Z4309" s="111" t="str">
        <f>IF(X4309="", "", X4309-SUM($Z$11:$Z4308))</f>
        <v/>
      </c>
      <c r="AA4309" s="111" t="str">
        <f>IF($Y4309="", "", $Y4309-SUM($AA$11:$AA4308))</f>
        <v/>
      </c>
      <c r="AB4309" s="111" t="str">
        <f t="shared" si="956"/>
        <v/>
      </c>
      <c r="AC4309" s="121" t="str">
        <f t="shared" si="952"/>
        <v/>
      </c>
      <c r="AD4309" s="122" t="str">
        <f t="shared" si="953"/>
        <v/>
      </c>
      <c r="AE4309" s="123" t="str">
        <f t="shared" si="957"/>
        <v/>
      </c>
      <c r="AG4309" s="150" t="str">
        <f t="shared" si="954"/>
        <v/>
      </c>
    </row>
    <row r="4310" spans="1:33" x14ac:dyDescent="0.25">
      <c r="A4310" s="56"/>
      <c r="B4310" s="70"/>
      <c r="C4310" s="76"/>
      <c r="D4310" s="73"/>
      <c r="E4310" s="79"/>
      <c r="F4310" s="56"/>
      <c r="G4310" s="13" t="str">
        <f t="shared" si="945"/>
        <v/>
      </c>
      <c r="H4310" s="56"/>
      <c r="K4310" s="128"/>
      <c r="L4310" s="128"/>
      <c r="M4310" s="128"/>
      <c r="N4310" s="84" t="str">
        <f t="shared" si="946"/>
        <v/>
      </c>
      <c r="O4310" s="128"/>
      <c r="P4310" s="84" t="str">
        <f t="shared" si="947"/>
        <v/>
      </c>
      <c r="Q4310" s="84" t="str">
        <f t="shared" si="944"/>
        <v/>
      </c>
      <c r="R4310" s="84" t="str">
        <f t="shared" si="948"/>
        <v/>
      </c>
      <c r="S4310" s="84" t="str">
        <f t="shared" si="949"/>
        <v/>
      </c>
      <c r="U4310" s="84" t="str">
        <f t="shared" si="950"/>
        <v/>
      </c>
      <c r="W4310" s="108" t="str">
        <f>IF($N4310="", "", SUM($D$11:$D4310))</f>
        <v/>
      </c>
      <c r="X4310" s="111" t="str">
        <f t="shared" si="951"/>
        <v/>
      </c>
      <c r="Y4310" s="114" t="str">
        <f t="shared" si="955"/>
        <v/>
      </c>
      <c r="Z4310" s="111" t="str">
        <f>IF(X4310="", "", X4310-SUM($Z$11:$Z4309))</f>
        <v/>
      </c>
      <c r="AA4310" s="111" t="str">
        <f>IF($Y4310="", "", $Y4310-SUM($AA$11:$AA4309))</f>
        <v/>
      </c>
      <c r="AB4310" s="111" t="str">
        <f t="shared" si="956"/>
        <v/>
      </c>
      <c r="AC4310" s="121" t="str">
        <f t="shared" si="952"/>
        <v/>
      </c>
      <c r="AD4310" s="122" t="str">
        <f t="shared" si="953"/>
        <v/>
      </c>
      <c r="AE4310" s="123" t="str">
        <f t="shared" si="957"/>
        <v/>
      </c>
      <c r="AG4310" s="150" t="str">
        <f t="shared" si="954"/>
        <v/>
      </c>
    </row>
    <row r="4311" spans="1:33" x14ac:dyDescent="0.25">
      <c r="A4311" s="56"/>
      <c r="B4311" s="70"/>
      <c r="C4311" s="76"/>
      <c r="D4311" s="73"/>
      <c r="E4311" s="79"/>
      <c r="F4311" s="56"/>
      <c r="G4311" s="13" t="str">
        <f t="shared" si="945"/>
        <v/>
      </c>
      <c r="H4311" s="56"/>
      <c r="K4311" s="128"/>
      <c r="L4311" s="128"/>
      <c r="M4311" s="128"/>
      <c r="N4311" s="84" t="str">
        <f t="shared" si="946"/>
        <v/>
      </c>
      <c r="O4311" s="128"/>
      <c r="P4311" s="84" t="str">
        <f t="shared" si="947"/>
        <v/>
      </c>
      <c r="Q4311" s="84" t="str">
        <f t="shared" si="944"/>
        <v/>
      </c>
      <c r="R4311" s="84" t="str">
        <f t="shared" si="948"/>
        <v/>
      </c>
      <c r="S4311" s="84" t="str">
        <f t="shared" si="949"/>
        <v/>
      </c>
      <c r="U4311" s="84" t="str">
        <f t="shared" si="950"/>
        <v/>
      </c>
      <c r="W4311" s="108" t="str">
        <f>IF($N4311="", "", SUM($D$11:$D4311))</f>
        <v/>
      </c>
      <c r="X4311" s="111" t="str">
        <f t="shared" si="951"/>
        <v/>
      </c>
      <c r="Y4311" s="114" t="str">
        <f t="shared" si="955"/>
        <v/>
      </c>
      <c r="Z4311" s="111" t="str">
        <f>IF(X4311="", "", X4311-SUM($Z$11:$Z4310))</f>
        <v/>
      </c>
      <c r="AA4311" s="111" t="str">
        <f>IF($Y4311="", "", $Y4311-SUM($AA$11:$AA4310))</f>
        <v/>
      </c>
      <c r="AB4311" s="111" t="str">
        <f t="shared" si="956"/>
        <v/>
      </c>
      <c r="AC4311" s="121" t="str">
        <f t="shared" si="952"/>
        <v/>
      </c>
      <c r="AD4311" s="122" t="str">
        <f t="shared" si="953"/>
        <v/>
      </c>
      <c r="AE4311" s="123" t="str">
        <f t="shared" si="957"/>
        <v/>
      </c>
      <c r="AG4311" s="150" t="str">
        <f t="shared" si="954"/>
        <v/>
      </c>
    </row>
    <row r="4312" spans="1:33" x14ac:dyDescent="0.25">
      <c r="A4312" s="56"/>
      <c r="B4312" s="70"/>
      <c r="C4312" s="76"/>
      <c r="D4312" s="73"/>
      <c r="E4312" s="79"/>
      <c r="F4312" s="56"/>
      <c r="G4312" s="13" t="str">
        <f t="shared" si="945"/>
        <v/>
      </c>
      <c r="H4312" s="56"/>
      <c r="K4312" s="128"/>
      <c r="L4312" s="128"/>
      <c r="M4312" s="128"/>
      <c r="N4312" s="84" t="str">
        <f t="shared" si="946"/>
        <v/>
      </c>
      <c r="O4312" s="128"/>
      <c r="P4312" s="84" t="str">
        <f t="shared" si="947"/>
        <v/>
      </c>
      <c r="Q4312" s="84" t="str">
        <f t="shared" si="944"/>
        <v/>
      </c>
      <c r="R4312" s="84" t="str">
        <f t="shared" si="948"/>
        <v/>
      </c>
      <c r="S4312" s="84" t="str">
        <f t="shared" si="949"/>
        <v/>
      </c>
      <c r="U4312" s="84" t="str">
        <f t="shared" si="950"/>
        <v/>
      </c>
      <c r="W4312" s="108" t="str">
        <f>IF($N4312="", "", SUM($D$11:$D4312))</f>
        <v/>
      </c>
      <c r="X4312" s="111" t="str">
        <f t="shared" si="951"/>
        <v/>
      </c>
      <c r="Y4312" s="114" t="str">
        <f t="shared" si="955"/>
        <v/>
      </c>
      <c r="Z4312" s="111" t="str">
        <f>IF(X4312="", "", X4312-SUM($Z$11:$Z4311))</f>
        <v/>
      </c>
      <c r="AA4312" s="111" t="str">
        <f>IF($Y4312="", "", $Y4312-SUM($AA$11:$AA4311))</f>
        <v/>
      </c>
      <c r="AB4312" s="111" t="str">
        <f t="shared" si="956"/>
        <v/>
      </c>
      <c r="AC4312" s="121" t="str">
        <f t="shared" si="952"/>
        <v/>
      </c>
      <c r="AD4312" s="122" t="str">
        <f t="shared" si="953"/>
        <v/>
      </c>
      <c r="AE4312" s="123" t="str">
        <f t="shared" si="957"/>
        <v/>
      </c>
      <c r="AG4312" s="150" t="str">
        <f t="shared" si="954"/>
        <v/>
      </c>
    </row>
    <row r="4313" spans="1:33" x14ac:dyDescent="0.25">
      <c r="A4313" s="56"/>
      <c r="B4313" s="70"/>
      <c r="C4313" s="76"/>
      <c r="D4313" s="73"/>
      <c r="E4313" s="79"/>
      <c r="F4313" s="56"/>
      <c r="G4313" s="13" t="str">
        <f t="shared" si="945"/>
        <v/>
      </c>
      <c r="H4313" s="56"/>
      <c r="K4313" s="128"/>
      <c r="L4313" s="128"/>
      <c r="M4313" s="128"/>
      <c r="N4313" s="84" t="str">
        <f t="shared" si="946"/>
        <v/>
      </c>
      <c r="O4313" s="128"/>
      <c r="P4313" s="84" t="str">
        <f t="shared" si="947"/>
        <v/>
      </c>
      <c r="Q4313" s="84" t="str">
        <f t="shared" si="944"/>
        <v/>
      </c>
      <c r="R4313" s="84" t="str">
        <f t="shared" si="948"/>
        <v/>
      </c>
      <c r="S4313" s="84" t="str">
        <f t="shared" si="949"/>
        <v/>
      </c>
      <c r="U4313" s="84" t="str">
        <f t="shared" si="950"/>
        <v/>
      </c>
      <c r="W4313" s="108" t="str">
        <f>IF($N4313="", "", SUM($D$11:$D4313))</f>
        <v/>
      </c>
      <c r="X4313" s="111" t="str">
        <f t="shared" si="951"/>
        <v/>
      </c>
      <c r="Y4313" s="114" t="str">
        <f t="shared" si="955"/>
        <v/>
      </c>
      <c r="Z4313" s="111" t="str">
        <f>IF(X4313="", "", X4313-SUM($Z$11:$Z4312))</f>
        <v/>
      </c>
      <c r="AA4313" s="111" t="str">
        <f>IF($Y4313="", "", $Y4313-SUM($AA$11:$AA4312))</f>
        <v/>
      </c>
      <c r="AB4313" s="111" t="str">
        <f t="shared" si="956"/>
        <v/>
      </c>
      <c r="AC4313" s="121" t="str">
        <f t="shared" si="952"/>
        <v/>
      </c>
      <c r="AD4313" s="122" t="str">
        <f t="shared" si="953"/>
        <v/>
      </c>
      <c r="AE4313" s="123" t="str">
        <f t="shared" si="957"/>
        <v/>
      </c>
      <c r="AG4313" s="150" t="str">
        <f t="shared" si="954"/>
        <v/>
      </c>
    </row>
    <row r="4314" spans="1:33" x14ac:dyDescent="0.25">
      <c r="A4314" s="56"/>
      <c r="B4314" s="70"/>
      <c r="C4314" s="76"/>
      <c r="D4314" s="73"/>
      <c r="E4314" s="79"/>
      <c r="F4314" s="56"/>
      <c r="G4314" s="13" t="str">
        <f t="shared" si="945"/>
        <v/>
      </c>
      <c r="H4314" s="56"/>
      <c r="K4314" s="128"/>
      <c r="L4314" s="128"/>
      <c r="M4314" s="128"/>
      <c r="N4314" s="84" t="str">
        <f t="shared" si="946"/>
        <v/>
      </c>
      <c r="O4314" s="128"/>
      <c r="P4314" s="84" t="str">
        <f t="shared" si="947"/>
        <v/>
      </c>
      <c r="Q4314" s="84" t="str">
        <f t="shared" si="944"/>
        <v/>
      </c>
      <c r="R4314" s="84" t="str">
        <f t="shared" si="948"/>
        <v/>
      </c>
      <c r="S4314" s="84" t="str">
        <f t="shared" si="949"/>
        <v/>
      </c>
      <c r="U4314" s="84" t="str">
        <f t="shared" si="950"/>
        <v/>
      </c>
      <c r="W4314" s="108" t="str">
        <f>IF($N4314="", "", SUM($D$11:$D4314))</f>
        <v/>
      </c>
      <c r="X4314" s="111" t="str">
        <f t="shared" si="951"/>
        <v/>
      </c>
      <c r="Y4314" s="114" t="str">
        <f t="shared" si="955"/>
        <v/>
      </c>
      <c r="Z4314" s="111" t="str">
        <f>IF(X4314="", "", X4314-SUM($Z$11:$Z4313))</f>
        <v/>
      </c>
      <c r="AA4314" s="111" t="str">
        <f>IF($Y4314="", "", $Y4314-SUM($AA$11:$AA4313))</f>
        <v/>
      </c>
      <c r="AB4314" s="111" t="str">
        <f t="shared" si="956"/>
        <v/>
      </c>
      <c r="AC4314" s="121" t="str">
        <f t="shared" si="952"/>
        <v/>
      </c>
      <c r="AD4314" s="122" t="str">
        <f t="shared" si="953"/>
        <v/>
      </c>
      <c r="AE4314" s="123" t="str">
        <f t="shared" si="957"/>
        <v/>
      </c>
      <c r="AG4314" s="150" t="str">
        <f t="shared" si="954"/>
        <v/>
      </c>
    </row>
    <row r="4315" spans="1:33" x14ac:dyDescent="0.25">
      <c r="A4315" s="56"/>
      <c r="B4315" s="70"/>
      <c r="C4315" s="76"/>
      <c r="D4315" s="73"/>
      <c r="E4315" s="79"/>
      <c r="F4315" s="56"/>
      <c r="G4315" s="13" t="str">
        <f t="shared" si="945"/>
        <v/>
      </c>
      <c r="H4315" s="56"/>
      <c r="K4315" s="128"/>
      <c r="L4315" s="128"/>
      <c r="M4315" s="128"/>
      <c r="N4315" s="84" t="str">
        <f t="shared" si="946"/>
        <v/>
      </c>
      <c r="O4315" s="128"/>
      <c r="P4315" s="84" t="str">
        <f t="shared" si="947"/>
        <v/>
      </c>
      <c r="Q4315" s="84" t="str">
        <f t="shared" si="944"/>
        <v/>
      </c>
      <c r="R4315" s="84" t="str">
        <f t="shared" si="948"/>
        <v/>
      </c>
      <c r="S4315" s="84" t="str">
        <f t="shared" si="949"/>
        <v/>
      </c>
      <c r="U4315" s="84" t="str">
        <f t="shared" si="950"/>
        <v/>
      </c>
      <c r="W4315" s="108" t="str">
        <f>IF($N4315="", "", SUM($D$11:$D4315))</f>
        <v/>
      </c>
      <c r="X4315" s="111" t="str">
        <f t="shared" si="951"/>
        <v/>
      </c>
      <c r="Y4315" s="114" t="str">
        <f t="shared" si="955"/>
        <v/>
      </c>
      <c r="Z4315" s="111" t="str">
        <f>IF(X4315="", "", X4315-SUM($Z$11:$Z4314))</f>
        <v/>
      </c>
      <c r="AA4315" s="111" t="str">
        <f>IF($Y4315="", "", $Y4315-SUM($AA$11:$AA4314))</f>
        <v/>
      </c>
      <c r="AB4315" s="111" t="str">
        <f t="shared" si="956"/>
        <v/>
      </c>
      <c r="AC4315" s="121" t="str">
        <f t="shared" si="952"/>
        <v/>
      </c>
      <c r="AD4315" s="122" t="str">
        <f t="shared" si="953"/>
        <v/>
      </c>
      <c r="AE4315" s="123" t="str">
        <f t="shared" si="957"/>
        <v/>
      </c>
      <c r="AG4315" s="150" t="str">
        <f t="shared" si="954"/>
        <v/>
      </c>
    </row>
    <row r="4316" spans="1:33" x14ac:dyDescent="0.25">
      <c r="A4316" s="56"/>
      <c r="B4316" s="70"/>
      <c r="C4316" s="76"/>
      <c r="D4316" s="73"/>
      <c r="E4316" s="79"/>
      <c r="F4316" s="56"/>
      <c r="G4316" s="13" t="str">
        <f t="shared" si="945"/>
        <v/>
      </c>
      <c r="H4316" s="56"/>
      <c r="K4316" s="128"/>
      <c r="L4316" s="128"/>
      <c r="M4316" s="128"/>
      <c r="N4316" s="84" t="str">
        <f t="shared" si="946"/>
        <v/>
      </c>
      <c r="O4316" s="128"/>
      <c r="P4316" s="84" t="str">
        <f t="shared" si="947"/>
        <v/>
      </c>
      <c r="Q4316" s="84" t="str">
        <f t="shared" si="944"/>
        <v/>
      </c>
      <c r="R4316" s="84" t="str">
        <f t="shared" si="948"/>
        <v/>
      </c>
      <c r="S4316" s="84" t="str">
        <f t="shared" si="949"/>
        <v/>
      </c>
      <c r="U4316" s="84" t="str">
        <f t="shared" si="950"/>
        <v/>
      </c>
      <c r="W4316" s="108" t="str">
        <f>IF($N4316="", "", SUM($D$11:$D4316))</f>
        <v/>
      </c>
      <c r="X4316" s="111" t="str">
        <f t="shared" si="951"/>
        <v/>
      </c>
      <c r="Y4316" s="114" t="str">
        <f t="shared" si="955"/>
        <v/>
      </c>
      <c r="Z4316" s="111" t="str">
        <f>IF(X4316="", "", X4316-SUM($Z$11:$Z4315))</f>
        <v/>
      </c>
      <c r="AA4316" s="111" t="str">
        <f>IF($Y4316="", "", $Y4316-SUM($AA$11:$AA4315))</f>
        <v/>
      </c>
      <c r="AB4316" s="111" t="str">
        <f t="shared" si="956"/>
        <v/>
      </c>
      <c r="AC4316" s="121" t="str">
        <f t="shared" si="952"/>
        <v/>
      </c>
      <c r="AD4316" s="122" t="str">
        <f t="shared" si="953"/>
        <v/>
      </c>
      <c r="AE4316" s="123" t="str">
        <f t="shared" si="957"/>
        <v/>
      </c>
      <c r="AG4316" s="150" t="str">
        <f t="shared" si="954"/>
        <v/>
      </c>
    </row>
    <row r="4317" spans="1:33" x14ac:dyDescent="0.25">
      <c r="A4317" s="56"/>
      <c r="B4317" s="70"/>
      <c r="C4317" s="76"/>
      <c r="D4317" s="73"/>
      <c r="E4317" s="79"/>
      <c r="F4317" s="56"/>
      <c r="G4317" s="13" t="str">
        <f t="shared" si="945"/>
        <v/>
      </c>
      <c r="H4317" s="56"/>
      <c r="K4317" s="128"/>
      <c r="L4317" s="128"/>
      <c r="M4317" s="128"/>
      <c r="N4317" s="84" t="str">
        <f t="shared" si="946"/>
        <v/>
      </c>
      <c r="O4317" s="128"/>
      <c r="P4317" s="84" t="str">
        <f t="shared" si="947"/>
        <v/>
      </c>
      <c r="Q4317" s="84" t="str">
        <f t="shared" si="944"/>
        <v/>
      </c>
      <c r="R4317" s="84" t="str">
        <f t="shared" si="948"/>
        <v/>
      </c>
      <c r="S4317" s="84" t="str">
        <f t="shared" si="949"/>
        <v/>
      </c>
      <c r="U4317" s="84" t="str">
        <f t="shared" si="950"/>
        <v/>
      </c>
      <c r="W4317" s="108" t="str">
        <f>IF($N4317="", "", SUM($D$11:$D4317))</f>
        <v/>
      </c>
      <c r="X4317" s="111" t="str">
        <f t="shared" si="951"/>
        <v/>
      </c>
      <c r="Y4317" s="114" t="str">
        <f t="shared" si="955"/>
        <v/>
      </c>
      <c r="Z4317" s="111" t="str">
        <f>IF(X4317="", "", X4317-SUM($Z$11:$Z4316))</f>
        <v/>
      </c>
      <c r="AA4317" s="111" t="str">
        <f>IF($Y4317="", "", $Y4317-SUM($AA$11:$AA4316))</f>
        <v/>
      </c>
      <c r="AB4317" s="111" t="str">
        <f t="shared" si="956"/>
        <v/>
      </c>
      <c r="AC4317" s="121" t="str">
        <f t="shared" si="952"/>
        <v/>
      </c>
      <c r="AD4317" s="122" t="str">
        <f t="shared" si="953"/>
        <v/>
      </c>
      <c r="AE4317" s="123" t="str">
        <f t="shared" si="957"/>
        <v/>
      </c>
      <c r="AG4317" s="150" t="str">
        <f t="shared" si="954"/>
        <v/>
      </c>
    </row>
    <row r="4318" spans="1:33" x14ac:dyDescent="0.25">
      <c r="A4318" s="56"/>
      <c r="B4318" s="70"/>
      <c r="C4318" s="76"/>
      <c r="D4318" s="73"/>
      <c r="E4318" s="79"/>
      <c r="F4318" s="56"/>
      <c r="G4318" s="13" t="str">
        <f t="shared" si="945"/>
        <v/>
      </c>
      <c r="H4318" s="56"/>
      <c r="K4318" s="128"/>
      <c r="L4318" s="128"/>
      <c r="M4318" s="128"/>
      <c r="N4318" s="84" t="str">
        <f t="shared" si="946"/>
        <v/>
      </c>
      <c r="O4318" s="128"/>
      <c r="P4318" s="84" t="str">
        <f t="shared" si="947"/>
        <v/>
      </c>
      <c r="Q4318" s="84" t="str">
        <f t="shared" si="944"/>
        <v/>
      </c>
      <c r="R4318" s="84" t="str">
        <f t="shared" si="948"/>
        <v/>
      </c>
      <c r="S4318" s="84" t="str">
        <f t="shared" si="949"/>
        <v/>
      </c>
      <c r="U4318" s="84" t="str">
        <f t="shared" si="950"/>
        <v/>
      </c>
      <c r="W4318" s="108" t="str">
        <f>IF($N4318="", "", SUM($D$11:$D4318))</f>
        <v/>
      </c>
      <c r="X4318" s="111" t="str">
        <f t="shared" si="951"/>
        <v/>
      </c>
      <c r="Y4318" s="114" t="str">
        <f t="shared" si="955"/>
        <v/>
      </c>
      <c r="Z4318" s="111" t="str">
        <f>IF(X4318="", "", X4318-SUM($Z$11:$Z4317))</f>
        <v/>
      </c>
      <c r="AA4318" s="111" t="str">
        <f>IF($Y4318="", "", $Y4318-SUM($AA$11:$AA4317))</f>
        <v/>
      </c>
      <c r="AB4318" s="111" t="str">
        <f t="shared" si="956"/>
        <v/>
      </c>
      <c r="AC4318" s="121" t="str">
        <f t="shared" si="952"/>
        <v/>
      </c>
      <c r="AD4318" s="122" t="str">
        <f t="shared" si="953"/>
        <v/>
      </c>
      <c r="AE4318" s="123" t="str">
        <f t="shared" si="957"/>
        <v/>
      </c>
      <c r="AG4318" s="150" t="str">
        <f t="shared" si="954"/>
        <v/>
      </c>
    </row>
    <row r="4319" spans="1:33" x14ac:dyDescent="0.25">
      <c r="A4319" s="56"/>
      <c r="B4319" s="70"/>
      <c r="C4319" s="76"/>
      <c r="D4319" s="73"/>
      <c r="E4319" s="79"/>
      <c r="F4319" s="56"/>
      <c r="G4319" s="13" t="str">
        <f t="shared" si="945"/>
        <v/>
      </c>
      <c r="H4319" s="56"/>
      <c r="K4319" s="128"/>
      <c r="L4319" s="128"/>
      <c r="M4319" s="128"/>
      <c r="N4319" s="84" t="str">
        <f t="shared" si="946"/>
        <v/>
      </c>
      <c r="O4319" s="128"/>
      <c r="P4319" s="84" t="str">
        <f t="shared" si="947"/>
        <v/>
      </c>
      <c r="Q4319" s="84" t="str">
        <f t="shared" si="944"/>
        <v/>
      </c>
      <c r="R4319" s="84" t="str">
        <f t="shared" si="948"/>
        <v/>
      </c>
      <c r="S4319" s="84" t="str">
        <f t="shared" si="949"/>
        <v/>
      </c>
      <c r="U4319" s="84" t="str">
        <f t="shared" si="950"/>
        <v/>
      </c>
      <c r="W4319" s="108" t="str">
        <f>IF($N4319="", "", SUM($D$11:$D4319))</f>
        <v/>
      </c>
      <c r="X4319" s="111" t="str">
        <f t="shared" si="951"/>
        <v/>
      </c>
      <c r="Y4319" s="114" t="str">
        <f t="shared" si="955"/>
        <v/>
      </c>
      <c r="Z4319" s="111" t="str">
        <f>IF(X4319="", "", X4319-SUM($Z$11:$Z4318))</f>
        <v/>
      </c>
      <c r="AA4319" s="111" t="str">
        <f>IF($Y4319="", "", $Y4319-SUM($AA$11:$AA4318))</f>
        <v/>
      </c>
      <c r="AB4319" s="111" t="str">
        <f t="shared" si="956"/>
        <v/>
      </c>
      <c r="AC4319" s="121" t="str">
        <f t="shared" si="952"/>
        <v/>
      </c>
      <c r="AD4319" s="122" t="str">
        <f t="shared" si="953"/>
        <v/>
      </c>
      <c r="AE4319" s="123" t="str">
        <f t="shared" si="957"/>
        <v/>
      </c>
      <c r="AG4319" s="150" t="str">
        <f t="shared" si="954"/>
        <v/>
      </c>
    </row>
    <row r="4320" spans="1:33" x14ac:dyDescent="0.25">
      <c r="A4320" s="56"/>
      <c r="B4320" s="70"/>
      <c r="C4320" s="76"/>
      <c r="D4320" s="73"/>
      <c r="E4320" s="79"/>
      <c r="F4320" s="56"/>
      <c r="G4320" s="13" t="str">
        <f t="shared" si="945"/>
        <v/>
      </c>
      <c r="H4320" s="56"/>
      <c r="K4320" s="128"/>
      <c r="L4320" s="128"/>
      <c r="M4320" s="128"/>
      <c r="N4320" s="84" t="str">
        <f t="shared" si="946"/>
        <v/>
      </c>
      <c r="O4320" s="128"/>
      <c r="P4320" s="84" t="str">
        <f t="shared" si="947"/>
        <v/>
      </c>
      <c r="Q4320" s="84" t="str">
        <f t="shared" si="944"/>
        <v/>
      </c>
      <c r="R4320" s="84" t="str">
        <f t="shared" si="948"/>
        <v/>
      </c>
      <c r="S4320" s="84" t="str">
        <f t="shared" si="949"/>
        <v/>
      </c>
      <c r="U4320" s="84" t="str">
        <f t="shared" si="950"/>
        <v/>
      </c>
      <c r="W4320" s="108" t="str">
        <f>IF($N4320="", "", SUM($D$11:$D4320))</f>
        <v/>
      </c>
      <c r="X4320" s="111" t="str">
        <f t="shared" si="951"/>
        <v/>
      </c>
      <c r="Y4320" s="114" t="str">
        <f t="shared" si="955"/>
        <v/>
      </c>
      <c r="Z4320" s="111" t="str">
        <f>IF(X4320="", "", X4320-SUM($Z$11:$Z4319))</f>
        <v/>
      </c>
      <c r="AA4320" s="111" t="str">
        <f>IF($Y4320="", "", $Y4320-SUM($AA$11:$AA4319))</f>
        <v/>
      </c>
      <c r="AB4320" s="111" t="str">
        <f t="shared" si="956"/>
        <v/>
      </c>
      <c r="AC4320" s="121" t="str">
        <f t="shared" si="952"/>
        <v/>
      </c>
      <c r="AD4320" s="122" t="str">
        <f t="shared" si="953"/>
        <v/>
      </c>
      <c r="AE4320" s="123" t="str">
        <f t="shared" si="957"/>
        <v/>
      </c>
      <c r="AG4320" s="150" t="str">
        <f t="shared" si="954"/>
        <v/>
      </c>
    </row>
    <row r="4321" spans="1:33" x14ac:dyDescent="0.25">
      <c r="A4321" s="56"/>
      <c r="B4321" s="70"/>
      <c r="C4321" s="76"/>
      <c r="D4321" s="73"/>
      <c r="E4321" s="79"/>
      <c r="F4321" s="56"/>
      <c r="G4321" s="13" t="str">
        <f t="shared" si="945"/>
        <v/>
      </c>
      <c r="H4321" s="56"/>
      <c r="K4321" s="128"/>
      <c r="L4321" s="128"/>
      <c r="M4321" s="128"/>
      <c r="N4321" s="84" t="str">
        <f t="shared" si="946"/>
        <v/>
      </c>
      <c r="O4321" s="128"/>
      <c r="P4321" s="84" t="str">
        <f t="shared" si="947"/>
        <v/>
      </c>
      <c r="Q4321" s="84" t="str">
        <f t="shared" si="944"/>
        <v/>
      </c>
      <c r="R4321" s="84" t="str">
        <f t="shared" si="948"/>
        <v/>
      </c>
      <c r="S4321" s="84" t="str">
        <f t="shared" si="949"/>
        <v/>
      </c>
      <c r="U4321" s="84" t="str">
        <f t="shared" si="950"/>
        <v/>
      </c>
      <c r="W4321" s="108" t="str">
        <f>IF($N4321="", "", SUM($D$11:$D4321))</f>
        <v/>
      </c>
      <c r="X4321" s="111" t="str">
        <f t="shared" si="951"/>
        <v/>
      </c>
      <c r="Y4321" s="114" t="str">
        <f t="shared" si="955"/>
        <v/>
      </c>
      <c r="Z4321" s="111" t="str">
        <f>IF(X4321="", "", X4321-SUM($Z$11:$Z4320))</f>
        <v/>
      </c>
      <c r="AA4321" s="111" t="str">
        <f>IF($Y4321="", "", $Y4321-SUM($AA$11:$AA4320))</f>
        <v/>
      </c>
      <c r="AB4321" s="111" t="str">
        <f t="shared" si="956"/>
        <v/>
      </c>
      <c r="AC4321" s="121" t="str">
        <f t="shared" si="952"/>
        <v/>
      </c>
      <c r="AD4321" s="122" t="str">
        <f t="shared" si="953"/>
        <v/>
      </c>
      <c r="AE4321" s="123" t="str">
        <f t="shared" si="957"/>
        <v/>
      </c>
      <c r="AG4321" s="150" t="str">
        <f t="shared" si="954"/>
        <v/>
      </c>
    </row>
    <row r="4322" spans="1:33" x14ac:dyDescent="0.25">
      <c r="A4322" s="56"/>
      <c r="B4322" s="70"/>
      <c r="C4322" s="76"/>
      <c r="D4322" s="73"/>
      <c r="E4322" s="79"/>
      <c r="F4322" s="56"/>
      <c r="G4322" s="13" t="str">
        <f t="shared" si="945"/>
        <v/>
      </c>
      <c r="H4322" s="56"/>
      <c r="K4322" s="128"/>
      <c r="L4322" s="128"/>
      <c r="M4322" s="128"/>
      <c r="N4322" s="84" t="str">
        <f t="shared" si="946"/>
        <v/>
      </c>
      <c r="O4322" s="128"/>
      <c r="P4322" s="84" t="str">
        <f t="shared" si="947"/>
        <v/>
      </c>
      <c r="Q4322" s="84" t="str">
        <f t="shared" si="944"/>
        <v/>
      </c>
      <c r="R4322" s="84" t="str">
        <f t="shared" si="948"/>
        <v/>
      </c>
      <c r="S4322" s="84" t="str">
        <f t="shared" si="949"/>
        <v/>
      </c>
      <c r="U4322" s="84" t="str">
        <f t="shared" si="950"/>
        <v/>
      </c>
      <c r="W4322" s="108" t="str">
        <f>IF($N4322="", "", SUM($D$11:$D4322))</f>
        <v/>
      </c>
      <c r="X4322" s="111" t="str">
        <f t="shared" si="951"/>
        <v/>
      </c>
      <c r="Y4322" s="114" t="str">
        <f t="shared" si="955"/>
        <v/>
      </c>
      <c r="Z4322" s="111" t="str">
        <f>IF(X4322="", "", X4322-SUM($Z$11:$Z4321))</f>
        <v/>
      </c>
      <c r="AA4322" s="111" t="str">
        <f>IF($Y4322="", "", $Y4322-SUM($AA$11:$AA4321))</f>
        <v/>
      </c>
      <c r="AB4322" s="111" t="str">
        <f t="shared" si="956"/>
        <v/>
      </c>
      <c r="AC4322" s="121" t="str">
        <f t="shared" si="952"/>
        <v/>
      </c>
      <c r="AD4322" s="122" t="str">
        <f t="shared" si="953"/>
        <v/>
      </c>
      <c r="AE4322" s="123" t="str">
        <f t="shared" si="957"/>
        <v/>
      </c>
      <c r="AG4322" s="150" t="str">
        <f t="shared" si="954"/>
        <v/>
      </c>
    </row>
    <row r="4323" spans="1:33" x14ac:dyDescent="0.25">
      <c r="A4323" s="56"/>
      <c r="B4323" s="70"/>
      <c r="C4323" s="76"/>
      <c r="D4323" s="73"/>
      <c r="E4323" s="79"/>
      <c r="F4323" s="56"/>
      <c r="G4323" s="13" t="str">
        <f t="shared" si="945"/>
        <v/>
      </c>
      <c r="H4323" s="56"/>
      <c r="K4323" s="128"/>
      <c r="L4323" s="128"/>
      <c r="M4323" s="128"/>
      <c r="N4323" s="84" t="str">
        <f t="shared" si="946"/>
        <v/>
      </c>
      <c r="O4323" s="128"/>
      <c r="P4323" s="84" t="str">
        <f t="shared" si="947"/>
        <v/>
      </c>
      <c r="Q4323" s="84" t="str">
        <f t="shared" si="944"/>
        <v/>
      </c>
      <c r="R4323" s="84" t="str">
        <f t="shared" si="948"/>
        <v/>
      </c>
      <c r="S4323" s="84" t="str">
        <f t="shared" si="949"/>
        <v/>
      </c>
      <c r="U4323" s="84" t="str">
        <f t="shared" si="950"/>
        <v/>
      </c>
      <c r="W4323" s="108" t="str">
        <f>IF($N4323="", "", SUM($D$11:$D4323))</f>
        <v/>
      </c>
      <c r="X4323" s="111" t="str">
        <f t="shared" si="951"/>
        <v/>
      </c>
      <c r="Y4323" s="114" t="str">
        <f t="shared" si="955"/>
        <v/>
      </c>
      <c r="Z4323" s="111" t="str">
        <f>IF(X4323="", "", X4323-SUM($Z$11:$Z4322))</f>
        <v/>
      </c>
      <c r="AA4323" s="111" t="str">
        <f>IF($Y4323="", "", $Y4323-SUM($AA$11:$AA4322))</f>
        <v/>
      </c>
      <c r="AB4323" s="111" t="str">
        <f t="shared" si="956"/>
        <v/>
      </c>
      <c r="AC4323" s="121" t="str">
        <f t="shared" si="952"/>
        <v/>
      </c>
      <c r="AD4323" s="122" t="str">
        <f t="shared" si="953"/>
        <v/>
      </c>
      <c r="AE4323" s="123" t="str">
        <f t="shared" si="957"/>
        <v/>
      </c>
      <c r="AG4323" s="150" t="str">
        <f t="shared" si="954"/>
        <v/>
      </c>
    </row>
    <row r="4324" spans="1:33" x14ac:dyDescent="0.25">
      <c r="A4324" s="56"/>
      <c r="B4324" s="70"/>
      <c r="C4324" s="76"/>
      <c r="D4324" s="73"/>
      <c r="E4324" s="79"/>
      <c r="F4324" s="56"/>
      <c r="G4324" s="13" t="str">
        <f t="shared" si="945"/>
        <v/>
      </c>
      <c r="H4324" s="56"/>
      <c r="K4324" s="128"/>
      <c r="L4324" s="128"/>
      <c r="M4324" s="128"/>
      <c r="N4324" s="84" t="str">
        <f t="shared" si="946"/>
        <v/>
      </c>
      <c r="O4324" s="128"/>
      <c r="P4324" s="84" t="str">
        <f t="shared" si="947"/>
        <v/>
      </c>
      <c r="Q4324" s="84" t="str">
        <f t="shared" si="944"/>
        <v/>
      </c>
      <c r="R4324" s="84" t="str">
        <f t="shared" si="948"/>
        <v/>
      </c>
      <c r="S4324" s="84" t="str">
        <f t="shared" si="949"/>
        <v/>
      </c>
      <c r="U4324" s="84" t="str">
        <f t="shared" si="950"/>
        <v/>
      </c>
      <c r="W4324" s="108" t="str">
        <f>IF($N4324="", "", SUM($D$11:$D4324))</f>
        <v/>
      </c>
      <c r="X4324" s="111" t="str">
        <f t="shared" si="951"/>
        <v/>
      </c>
      <c r="Y4324" s="114" t="str">
        <f t="shared" si="955"/>
        <v/>
      </c>
      <c r="Z4324" s="111" t="str">
        <f>IF(X4324="", "", X4324-SUM($Z$11:$Z4323))</f>
        <v/>
      </c>
      <c r="AA4324" s="111" t="str">
        <f>IF($Y4324="", "", $Y4324-SUM($AA$11:$AA4323))</f>
        <v/>
      </c>
      <c r="AB4324" s="111" t="str">
        <f t="shared" si="956"/>
        <v/>
      </c>
      <c r="AC4324" s="121" t="str">
        <f t="shared" si="952"/>
        <v/>
      </c>
      <c r="AD4324" s="122" t="str">
        <f t="shared" si="953"/>
        <v/>
      </c>
      <c r="AE4324" s="123" t="str">
        <f t="shared" si="957"/>
        <v/>
      </c>
      <c r="AG4324" s="150" t="str">
        <f t="shared" si="954"/>
        <v/>
      </c>
    </row>
    <row r="4325" spans="1:33" x14ac:dyDescent="0.25">
      <c r="A4325" s="56"/>
      <c r="B4325" s="70"/>
      <c r="C4325" s="76"/>
      <c r="D4325" s="73"/>
      <c r="E4325" s="79"/>
      <c r="F4325" s="56"/>
      <c r="G4325" s="13" t="str">
        <f t="shared" si="945"/>
        <v/>
      </c>
      <c r="H4325" s="56"/>
      <c r="K4325" s="128"/>
      <c r="L4325" s="128"/>
      <c r="M4325" s="128"/>
      <c r="N4325" s="84" t="str">
        <f t="shared" si="946"/>
        <v/>
      </c>
      <c r="O4325" s="128"/>
      <c r="P4325" s="84" t="str">
        <f t="shared" si="947"/>
        <v/>
      </c>
      <c r="Q4325" s="84" t="str">
        <f t="shared" si="944"/>
        <v/>
      </c>
      <c r="R4325" s="84" t="str">
        <f t="shared" si="948"/>
        <v/>
      </c>
      <c r="S4325" s="84" t="str">
        <f t="shared" si="949"/>
        <v/>
      </c>
      <c r="U4325" s="84" t="str">
        <f t="shared" si="950"/>
        <v/>
      </c>
      <c r="W4325" s="108" t="str">
        <f>IF($N4325="", "", SUM($D$11:$D4325))</f>
        <v/>
      </c>
      <c r="X4325" s="111" t="str">
        <f t="shared" si="951"/>
        <v/>
      </c>
      <c r="Y4325" s="114" t="str">
        <f t="shared" si="955"/>
        <v/>
      </c>
      <c r="Z4325" s="111" t="str">
        <f>IF(X4325="", "", X4325-SUM($Z$11:$Z4324))</f>
        <v/>
      </c>
      <c r="AA4325" s="111" t="str">
        <f>IF($Y4325="", "", $Y4325-SUM($AA$11:$AA4324))</f>
        <v/>
      </c>
      <c r="AB4325" s="111" t="str">
        <f t="shared" si="956"/>
        <v/>
      </c>
      <c r="AC4325" s="121" t="str">
        <f t="shared" si="952"/>
        <v/>
      </c>
      <c r="AD4325" s="122" t="str">
        <f t="shared" si="953"/>
        <v/>
      </c>
      <c r="AE4325" s="123" t="str">
        <f t="shared" si="957"/>
        <v/>
      </c>
      <c r="AG4325" s="150" t="str">
        <f t="shared" si="954"/>
        <v/>
      </c>
    </row>
    <row r="4326" spans="1:33" x14ac:dyDescent="0.25">
      <c r="A4326" s="56"/>
      <c r="B4326" s="70"/>
      <c r="C4326" s="76"/>
      <c r="D4326" s="73"/>
      <c r="E4326" s="79"/>
      <c r="F4326" s="56"/>
      <c r="G4326" s="13" t="str">
        <f t="shared" si="945"/>
        <v/>
      </c>
      <c r="H4326" s="56"/>
      <c r="K4326" s="128"/>
      <c r="L4326" s="128"/>
      <c r="M4326" s="128"/>
      <c r="N4326" s="84" t="str">
        <f t="shared" si="946"/>
        <v/>
      </c>
      <c r="O4326" s="128"/>
      <c r="P4326" s="84" t="str">
        <f t="shared" si="947"/>
        <v/>
      </c>
      <c r="Q4326" s="84" t="str">
        <f t="shared" si="944"/>
        <v/>
      </c>
      <c r="R4326" s="84" t="str">
        <f t="shared" si="948"/>
        <v/>
      </c>
      <c r="S4326" s="84" t="str">
        <f t="shared" si="949"/>
        <v/>
      </c>
      <c r="U4326" s="84" t="str">
        <f t="shared" si="950"/>
        <v/>
      </c>
      <c r="W4326" s="108" t="str">
        <f>IF($N4326="", "", SUM($D$11:$D4326))</f>
        <v/>
      </c>
      <c r="X4326" s="111" t="str">
        <f t="shared" si="951"/>
        <v/>
      </c>
      <c r="Y4326" s="114" t="str">
        <f t="shared" si="955"/>
        <v/>
      </c>
      <c r="Z4326" s="111" t="str">
        <f>IF(X4326="", "", X4326-SUM($Z$11:$Z4325))</f>
        <v/>
      </c>
      <c r="AA4326" s="111" t="str">
        <f>IF($Y4326="", "", $Y4326-SUM($AA$11:$AA4325))</f>
        <v/>
      </c>
      <c r="AB4326" s="111" t="str">
        <f t="shared" si="956"/>
        <v/>
      </c>
      <c r="AC4326" s="121" t="str">
        <f t="shared" si="952"/>
        <v/>
      </c>
      <c r="AD4326" s="122" t="str">
        <f t="shared" si="953"/>
        <v/>
      </c>
      <c r="AE4326" s="123" t="str">
        <f t="shared" si="957"/>
        <v/>
      </c>
      <c r="AG4326" s="150" t="str">
        <f t="shared" si="954"/>
        <v/>
      </c>
    </row>
    <row r="4327" spans="1:33" x14ac:dyDescent="0.25">
      <c r="A4327" s="56"/>
      <c r="B4327" s="70"/>
      <c r="C4327" s="76"/>
      <c r="D4327" s="73"/>
      <c r="E4327" s="79"/>
      <c r="F4327" s="56"/>
      <c r="G4327" s="13" t="str">
        <f t="shared" si="945"/>
        <v/>
      </c>
      <c r="H4327" s="56"/>
      <c r="K4327" s="128"/>
      <c r="L4327" s="128"/>
      <c r="M4327" s="128"/>
      <c r="N4327" s="84" t="str">
        <f t="shared" si="946"/>
        <v/>
      </c>
      <c r="O4327" s="128"/>
      <c r="P4327" s="84" t="str">
        <f t="shared" si="947"/>
        <v/>
      </c>
      <c r="Q4327" s="84" t="str">
        <f t="shared" si="944"/>
        <v/>
      </c>
      <c r="R4327" s="84" t="str">
        <f t="shared" si="948"/>
        <v/>
      </c>
      <c r="S4327" s="84" t="str">
        <f t="shared" si="949"/>
        <v/>
      </c>
      <c r="U4327" s="84" t="str">
        <f t="shared" si="950"/>
        <v/>
      </c>
      <c r="W4327" s="108" t="str">
        <f>IF($N4327="", "", SUM($D$11:$D4327))</f>
        <v/>
      </c>
      <c r="X4327" s="111" t="str">
        <f t="shared" si="951"/>
        <v/>
      </c>
      <c r="Y4327" s="114" t="str">
        <f t="shared" si="955"/>
        <v/>
      </c>
      <c r="Z4327" s="111" t="str">
        <f>IF(X4327="", "", X4327-SUM($Z$11:$Z4326))</f>
        <v/>
      </c>
      <c r="AA4327" s="111" t="str">
        <f>IF($Y4327="", "", $Y4327-SUM($AA$11:$AA4326))</f>
        <v/>
      </c>
      <c r="AB4327" s="111" t="str">
        <f t="shared" si="956"/>
        <v/>
      </c>
      <c r="AC4327" s="121" t="str">
        <f t="shared" si="952"/>
        <v/>
      </c>
      <c r="AD4327" s="122" t="str">
        <f t="shared" si="953"/>
        <v/>
      </c>
      <c r="AE4327" s="123" t="str">
        <f t="shared" si="957"/>
        <v/>
      </c>
      <c r="AG4327" s="150" t="str">
        <f t="shared" si="954"/>
        <v/>
      </c>
    </row>
    <row r="4328" spans="1:33" x14ac:dyDescent="0.25">
      <c r="A4328" s="56"/>
      <c r="B4328" s="70"/>
      <c r="C4328" s="76"/>
      <c r="D4328" s="73"/>
      <c r="E4328" s="79"/>
      <c r="F4328" s="56"/>
      <c r="G4328" s="13" t="str">
        <f t="shared" si="945"/>
        <v/>
      </c>
      <c r="H4328" s="56"/>
      <c r="K4328" s="128"/>
      <c r="L4328" s="128"/>
      <c r="M4328" s="128"/>
      <c r="N4328" s="84" t="str">
        <f t="shared" si="946"/>
        <v/>
      </c>
      <c r="O4328" s="128"/>
      <c r="P4328" s="84" t="str">
        <f t="shared" si="947"/>
        <v/>
      </c>
      <c r="Q4328" s="84" t="str">
        <f t="shared" si="944"/>
        <v/>
      </c>
      <c r="R4328" s="84" t="str">
        <f t="shared" si="948"/>
        <v/>
      </c>
      <c r="S4328" s="84" t="str">
        <f t="shared" si="949"/>
        <v/>
      </c>
      <c r="U4328" s="84" t="str">
        <f t="shared" si="950"/>
        <v/>
      </c>
      <c r="W4328" s="108" t="str">
        <f>IF($N4328="", "", SUM($D$11:$D4328))</f>
        <v/>
      </c>
      <c r="X4328" s="111" t="str">
        <f t="shared" si="951"/>
        <v/>
      </c>
      <c r="Y4328" s="114" t="str">
        <f t="shared" si="955"/>
        <v/>
      </c>
      <c r="Z4328" s="111" t="str">
        <f>IF(X4328="", "", X4328-SUM($Z$11:$Z4327))</f>
        <v/>
      </c>
      <c r="AA4328" s="111" t="str">
        <f>IF($Y4328="", "", $Y4328-SUM($AA$11:$AA4327))</f>
        <v/>
      </c>
      <c r="AB4328" s="111" t="str">
        <f t="shared" si="956"/>
        <v/>
      </c>
      <c r="AC4328" s="121" t="str">
        <f t="shared" si="952"/>
        <v/>
      </c>
      <c r="AD4328" s="122" t="str">
        <f t="shared" si="953"/>
        <v/>
      </c>
      <c r="AE4328" s="123" t="str">
        <f t="shared" si="957"/>
        <v/>
      </c>
      <c r="AG4328" s="150" t="str">
        <f t="shared" si="954"/>
        <v/>
      </c>
    </row>
    <row r="4329" spans="1:33" x14ac:dyDescent="0.25">
      <c r="A4329" s="56"/>
      <c r="B4329" s="70"/>
      <c r="C4329" s="76"/>
      <c r="D4329" s="73"/>
      <c r="E4329" s="79"/>
      <c r="F4329" s="56"/>
      <c r="G4329" s="13" t="str">
        <f t="shared" si="945"/>
        <v/>
      </c>
      <c r="H4329" s="56"/>
      <c r="K4329" s="128"/>
      <c r="L4329" s="128"/>
      <c r="M4329" s="128"/>
      <c r="N4329" s="84" t="str">
        <f t="shared" si="946"/>
        <v/>
      </c>
      <c r="O4329" s="128"/>
      <c r="P4329" s="84" t="str">
        <f t="shared" si="947"/>
        <v/>
      </c>
      <c r="Q4329" s="84" t="str">
        <f t="shared" si="944"/>
        <v/>
      </c>
      <c r="R4329" s="84" t="str">
        <f t="shared" si="948"/>
        <v/>
      </c>
      <c r="S4329" s="84" t="str">
        <f t="shared" si="949"/>
        <v/>
      </c>
      <c r="U4329" s="84" t="str">
        <f t="shared" si="950"/>
        <v/>
      </c>
      <c r="W4329" s="108" t="str">
        <f>IF($N4329="", "", SUM($D$11:$D4329))</f>
        <v/>
      </c>
      <c r="X4329" s="111" t="str">
        <f t="shared" si="951"/>
        <v/>
      </c>
      <c r="Y4329" s="114" t="str">
        <f t="shared" si="955"/>
        <v/>
      </c>
      <c r="Z4329" s="111" t="str">
        <f>IF(X4329="", "", X4329-SUM($Z$11:$Z4328))</f>
        <v/>
      </c>
      <c r="AA4329" s="111" t="str">
        <f>IF($Y4329="", "", $Y4329-SUM($AA$11:$AA4328))</f>
        <v/>
      </c>
      <c r="AB4329" s="111" t="str">
        <f t="shared" si="956"/>
        <v/>
      </c>
      <c r="AC4329" s="121" t="str">
        <f t="shared" si="952"/>
        <v/>
      </c>
      <c r="AD4329" s="122" t="str">
        <f t="shared" si="953"/>
        <v/>
      </c>
      <c r="AE4329" s="123" t="str">
        <f t="shared" si="957"/>
        <v/>
      </c>
      <c r="AG4329" s="150" t="str">
        <f t="shared" si="954"/>
        <v/>
      </c>
    </row>
    <row r="4330" spans="1:33" x14ac:dyDescent="0.25">
      <c r="A4330" s="56"/>
      <c r="B4330" s="70"/>
      <c r="C4330" s="76"/>
      <c r="D4330" s="73"/>
      <c r="E4330" s="79"/>
      <c r="F4330" s="56"/>
      <c r="G4330" s="13" t="str">
        <f t="shared" si="945"/>
        <v/>
      </c>
      <c r="H4330" s="56"/>
      <c r="K4330" s="128"/>
      <c r="L4330" s="128"/>
      <c r="M4330" s="128"/>
      <c r="N4330" s="84" t="str">
        <f t="shared" si="946"/>
        <v/>
      </c>
      <c r="O4330" s="128"/>
      <c r="P4330" s="84" t="str">
        <f t="shared" si="947"/>
        <v/>
      </c>
      <c r="Q4330" s="84" t="str">
        <f t="shared" si="944"/>
        <v/>
      </c>
      <c r="R4330" s="84" t="str">
        <f t="shared" si="948"/>
        <v/>
      </c>
      <c r="S4330" s="84" t="str">
        <f t="shared" si="949"/>
        <v/>
      </c>
      <c r="U4330" s="84" t="str">
        <f t="shared" si="950"/>
        <v/>
      </c>
      <c r="W4330" s="108" t="str">
        <f>IF($N4330="", "", SUM($D$11:$D4330))</f>
        <v/>
      </c>
      <c r="X4330" s="111" t="str">
        <f t="shared" si="951"/>
        <v/>
      </c>
      <c r="Y4330" s="114" t="str">
        <f t="shared" si="955"/>
        <v/>
      </c>
      <c r="Z4330" s="111" t="str">
        <f>IF(X4330="", "", X4330-SUM($Z$11:$Z4329))</f>
        <v/>
      </c>
      <c r="AA4330" s="111" t="str">
        <f>IF($Y4330="", "", $Y4330-SUM($AA$11:$AA4329))</f>
        <v/>
      </c>
      <c r="AB4330" s="111" t="str">
        <f t="shared" si="956"/>
        <v/>
      </c>
      <c r="AC4330" s="121" t="str">
        <f t="shared" si="952"/>
        <v/>
      </c>
      <c r="AD4330" s="122" t="str">
        <f t="shared" si="953"/>
        <v/>
      </c>
      <c r="AE4330" s="123" t="str">
        <f t="shared" si="957"/>
        <v/>
      </c>
      <c r="AG4330" s="150" t="str">
        <f t="shared" si="954"/>
        <v/>
      </c>
    </row>
    <row r="4331" spans="1:33" x14ac:dyDescent="0.25">
      <c r="A4331" s="56"/>
      <c r="B4331" s="70"/>
      <c r="C4331" s="76"/>
      <c r="D4331" s="73"/>
      <c r="E4331" s="79"/>
      <c r="F4331" s="56"/>
      <c r="G4331" s="13" t="str">
        <f t="shared" si="945"/>
        <v/>
      </c>
      <c r="H4331" s="56"/>
      <c r="K4331" s="128"/>
      <c r="L4331" s="128"/>
      <c r="M4331" s="128"/>
      <c r="N4331" s="84" t="str">
        <f t="shared" si="946"/>
        <v/>
      </c>
      <c r="O4331" s="128"/>
      <c r="P4331" s="84" t="str">
        <f t="shared" si="947"/>
        <v/>
      </c>
      <c r="Q4331" s="84" t="str">
        <f t="shared" si="944"/>
        <v/>
      </c>
      <c r="R4331" s="84" t="str">
        <f t="shared" si="948"/>
        <v/>
      </c>
      <c r="S4331" s="84" t="str">
        <f t="shared" si="949"/>
        <v/>
      </c>
      <c r="U4331" s="84" t="str">
        <f t="shared" si="950"/>
        <v/>
      </c>
      <c r="W4331" s="108" t="str">
        <f>IF($N4331="", "", SUM($D$11:$D4331))</f>
        <v/>
      </c>
      <c r="X4331" s="111" t="str">
        <f t="shared" si="951"/>
        <v/>
      </c>
      <c r="Y4331" s="114" t="str">
        <f t="shared" si="955"/>
        <v/>
      </c>
      <c r="Z4331" s="111" t="str">
        <f>IF(X4331="", "", X4331-SUM($Z$11:$Z4330))</f>
        <v/>
      </c>
      <c r="AA4331" s="111" t="str">
        <f>IF($Y4331="", "", $Y4331-SUM($AA$11:$AA4330))</f>
        <v/>
      </c>
      <c r="AB4331" s="111" t="str">
        <f t="shared" si="956"/>
        <v/>
      </c>
      <c r="AC4331" s="121" t="str">
        <f t="shared" si="952"/>
        <v/>
      </c>
      <c r="AD4331" s="122" t="str">
        <f t="shared" si="953"/>
        <v/>
      </c>
      <c r="AE4331" s="123" t="str">
        <f t="shared" si="957"/>
        <v/>
      </c>
      <c r="AG4331" s="150" t="str">
        <f t="shared" si="954"/>
        <v/>
      </c>
    </row>
    <row r="4332" spans="1:33" x14ac:dyDescent="0.25">
      <c r="A4332" s="56"/>
      <c r="B4332" s="70"/>
      <c r="C4332" s="76"/>
      <c r="D4332" s="73"/>
      <c r="E4332" s="79"/>
      <c r="F4332" s="56"/>
      <c r="G4332" s="13" t="str">
        <f t="shared" si="945"/>
        <v/>
      </c>
      <c r="H4332" s="56"/>
      <c r="K4332" s="128"/>
      <c r="L4332" s="128"/>
      <c r="M4332" s="128"/>
      <c r="N4332" s="84" t="str">
        <f t="shared" si="946"/>
        <v/>
      </c>
      <c r="O4332" s="128"/>
      <c r="P4332" s="84" t="str">
        <f t="shared" si="947"/>
        <v/>
      </c>
      <c r="Q4332" s="84" t="str">
        <f t="shared" si="944"/>
        <v/>
      </c>
      <c r="R4332" s="84" t="str">
        <f t="shared" si="948"/>
        <v/>
      </c>
      <c r="S4332" s="84" t="str">
        <f t="shared" si="949"/>
        <v/>
      </c>
      <c r="U4332" s="84" t="str">
        <f t="shared" si="950"/>
        <v/>
      </c>
      <c r="W4332" s="108" t="str">
        <f>IF($N4332="", "", SUM($D$11:$D4332))</f>
        <v/>
      </c>
      <c r="X4332" s="111" t="str">
        <f t="shared" si="951"/>
        <v/>
      </c>
      <c r="Y4332" s="114" t="str">
        <f t="shared" si="955"/>
        <v/>
      </c>
      <c r="Z4332" s="111" t="str">
        <f>IF(X4332="", "", X4332-SUM($Z$11:$Z4331))</f>
        <v/>
      </c>
      <c r="AA4332" s="111" t="str">
        <f>IF($Y4332="", "", $Y4332-SUM($AA$11:$AA4331))</f>
        <v/>
      </c>
      <c r="AB4332" s="111" t="str">
        <f t="shared" si="956"/>
        <v/>
      </c>
      <c r="AC4332" s="121" t="str">
        <f t="shared" si="952"/>
        <v/>
      </c>
      <c r="AD4332" s="122" t="str">
        <f t="shared" si="953"/>
        <v/>
      </c>
      <c r="AE4332" s="123" t="str">
        <f t="shared" si="957"/>
        <v/>
      </c>
      <c r="AG4332" s="150" t="str">
        <f t="shared" si="954"/>
        <v/>
      </c>
    </row>
    <row r="4333" spans="1:33" x14ac:dyDescent="0.25">
      <c r="A4333" s="56"/>
      <c r="B4333" s="70"/>
      <c r="C4333" s="76"/>
      <c r="D4333" s="73"/>
      <c r="E4333" s="79"/>
      <c r="F4333" s="56"/>
      <c r="G4333" s="13" t="str">
        <f t="shared" si="945"/>
        <v/>
      </c>
      <c r="H4333" s="56"/>
      <c r="K4333" s="128"/>
      <c r="L4333" s="128"/>
      <c r="M4333" s="128"/>
      <c r="N4333" s="84" t="str">
        <f t="shared" si="946"/>
        <v/>
      </c>
      <c r="O4333" s="128"/>
      <c r="P4333" s="84" t="str">
        <f t="shared" si="947"/>
        <v/>
      </c>
      <c r="Q4333" s="84" t="str">
        <f t="shared" si="944"/>
        <v/>
      </c>
      <c r="R4333" s="84" t="str">
        <f t="shared" si="948"/>
        <v/>
      </c>
      <c r="S4333" s="84" t="str">
        <f t="shared" si="949"/>
        <v/>
      </c>
      <c r="U4333" s="84" t="str">
        <f t="shared" si="950"/>
        <v/>
      </c>
      <c r="W4333" s="108" t="str">
        <f>IF($N4333="", "", SUM($D$11:$D4333))</f>
        <v/>
      </c>
      <c r="X4333" s="111" t="str">
        <f t="shared" si="951"/>
        <v/>
      </c>
      <c r="Y4333" s="114" t="str">
        <f t="shared" si="955"/>
        <v/>
      </c>
      <c r="Z4333" s="111" t="str">
        <f>IF(X4333="", "", X4333-SUM($Z$11:$Z4332))</f>
        <v/>
      </c>
      <c r="AA4333" s="111" t="str">
        <f>IF($Y4333="", "", $Y4333-SUM($AA$11:$AA4332))</f>
        <v/>
      </c>
      <c r="AB4333" s="111" t="str">
        <f t="shared" si="956"/>
        <v/>
      </c>
      <c r="AC4333" s="121" t="str">
        <f t="shared" si="952"/>
        <v/>
      </c>
      <c r="AD4333" s="122" t="str">
        <f t="shared" si="953"/>
        <v/>
      </c>
      <c r="AE4333" s="123" t="str">
        <f t="shared" si="957"/>
        <v/>
      </c>
      <c r="AG4333" s="150" t="str">
        <f t="shared" si="954"/>
        <v/>
      </c>
    </row>
    <row r="4334" spans="1:33" x14ac:dyDescent="0.25">
      <c r="A4334" s="56"/>
      <c r="B4334" s="70"/>
      <c r="C4334" s="76"/>
      <c r="D4334" s="73"/>
      <c r="E4334" s="79"/>
      <c r="F4334" s="56"/>
      <c r="G4334" s="13" t="str">
        <f t="shared" si="945"/>
        <v/>
      </c>
      <c r="H4334" s="56"/>
      <c r="K4334" s="128"/>
      <c r="L4334" s="128"/>
      <c r="M4334" s="128"/>
      <c r="N4334" s="84" t="str">
        <f t="shared" si="946"/>
        <v/>
      </c>
      <c r="O4334" s="128"/>
      <c r="P4334" s="84" t="str">
        <f t="shared" si="947"/>
        <v/>
      </c>
      <c r="Q4334" s="84" t="str">
        <f t="shared" si="944"/>
        <v/>
      </c>
      <c r="R4334" s="84" t="str">
        <f t="shared" si="948"/>
        <v/>
      </c>
      <c r="S4334" s="84" t="str">
        <f t="shared" si="949"/>
        <v/>
      </c>
      <c r="U4334" s="84" t="str">
        <f t="shared" si="950"/>
        <v/>
      </c>
      <c r="W4334" s="108" t="str">
        <f>IF($N4334="", "", SUM($D$11:$D4334))</f>
        <v/>
      </c>
      <c r="X4334" s="111" t="str">
        <f t="shared" si="951"/>
        <v/>
      </c>
      <c r="Y4334" s="114" t="str">
        <f t="shared" si="955"/>
        <v/>
      </c>
      <c r="Z4334" s="111" t="str">
        <f>IF(X4334="", "", X4334-SUM($Z$11:$Z4333))</f>
        <v/>
      </c>
      <c r="AA4334" s="111" t="str">
        <f>IF($Y4334="", "", $Y4334-SUM($AA$11:$AA4333))</f>
        <v/>
      </c>
      <c r="AB4334" s="111" t="str">
        <f t="shared" si="956"/>
        <v/>
      </c>
      <c r="AC4334" s="121" t="str">
        <f t="shared" si="952"/>
        <v/>
      </c>
      <c r="AD4334" s="122" t="str">
        <f t="shared" si="953"/>
        <v/>
      </c>
      <c r="AE4334" s="123" t="str">
        <f t="shared" si="957"/>
        <v/>
      </c>
      <c r="AG4334" s="150" t="str">
        <f t="shared" si="954"/>
        <v/>
      </c>
    </row>
    <row r="4335" spans="1:33" x14ac:dyDescent="0.25">
      <c r="A4335" s="56"/>
      <c r="B4335" s="70"/>
      <c r="C4335" s="76"/>
      <c r="D4335" s="73"/>
      <c r="E4335" s="79"/>
      <c r="F4335" s="56"/>
      <c r="G4335" s="13" t="str">
        <f t="shared" si="945"/>
        <v/>
      </c>
      <c r="H4335" s="56"/>
      <c r="K4335" s="128"/>
      <c r="L4335" s="128"/>
      <c r="M4335" s="128"/>
      <c r="N4335" s="84" t="str">
        <f t="shared" si="946"/>
        <v/>
      </c>
      <c r="O4335" s="128"/>
      <c r="P4335" s="84" t="str">
        <f t="shared" si="947"/>
        <v/>
      </c>
      <c r="Q4335" s="84" t="str">
        <f t="shared" si="944"/>
        <v/>
      </c>
      <c r="R4335" s="84" t="str">
        <f t="shared" si="948"/>
        <v/>
      </c>
      <c r="S4335" s="84" t="str">
        <f t="shared" si="949"/>
        <v/>
      </c>
      <c r="U4335" s="84" t="str">
        <f t="shared" si="950"/>
        <v/>
      </c>
      <c r="W4335" s="108" t="str">
        <f>IF($N4335="", "", SUM($D$11:$D4335))</f>
        <v/>
      </c>
      <c r="X4335" s="111" t="str">
        <f t="shared" si="951"/>
        <v/>
      </c>
      <c r="Y4335" s="114" t="str">
        <f t="shared" si="955"/>
        <v/>
      </c>
      <c r="Z4335" s="111" t="str">
        <f>IF(X4335="", "", X4335-SUM($Z$11:$Z4334))</f>
        <v/>
      </c>
      <c r="AA4335" s="111" t="str">
        <f>IF($Y4335="", "", $Y4335-SUM($AA$11:$AA4334))</f>
        <v/>
      </c>
      <c r="AB4335" s="111" t="str">
        <f t="shared" si="956"/>
        <v/>
      </c>
      <c r="AC4335" s="121" t="str">
        <f t="shared" si="952"/>
        <v/>
      </c>
      <c r="AD4335" s="122" t="str">
        <f t="shared" si="953"/>
        <v/>
      </c>
      <c r="AE4335" s="123" t="str">
        <f t="shared" si="957"/>
        <v/>
      </c>
      <c r="AG4335" s="150" t="str">
        <f t="shared" si="954"/>
        <v/>
      </c>
    </row>
    <row r="4336" spans="1:33" x14ac:dyDescent="0.25">
      <c r="A4336" s="56"/>
      <c r="B4336" s="70"/>
      <c r="C4336" s="76"/>
      <c r="D4336" s="73"/>
      <c r="E4336" s="79"/>
      <c r="F4336" s="56"/>
      <c r="G4336" s="13" t="str">
        <f t="shared" si="945"/>
        <v/>
      </c>
      <c r="H4336" s="56"/>
      <c r="K4336" s="128"/>
      <c r="L4336" s="128"/>
      <c r="M4336" s="128"/>
      <c r="N4336" s="84" t="str">
        <f t="shared" si="946"/>
        <v/>
      </c>
      <c r="O4336" s="128"/>
      <c r="P4336" s="84" t="str">
        <f t="shared" si="947"/>
        <v/>
      </c>
      <c r="Q4336" s="84" t="str">
        <f t="shared" si="944"/>
        <v/>
      </c>
      <c r="R4336" s="84" t="str">
        <f t="shared" si="948"/>
        <v/>
      </c>
      <c r="S4336" s="84" t="str">
        <f t="shared" si="949"/>
        <v/>
      </c>
      <c r="U4336" s="84" t="str">
        <f t="shared" si="950"/>
        <v/>
      </c>
      <c r="W4336" s="108" t="str">
        <f>IF($N4336="", "", SUM($D$11:$D4336))</f>
        <v/>
      </c>
      <c r="X4336" s="111" t="str">
        <f t="shared" si="951"/>
        <v/>
      </c>
      <c r="Y4336" s="114" t="str">
        <f t="shared" si="955"/>
        <v/>
      </c>
      <c r="Z4336" s="111" t="str">
        <f>IF(X4336="", "", X4336-SUM($Z$11:$Z4335))</f>
        <v/>
      </c>
      <c r="AA4336" s="111" t="str">
        <f>IF($Y4336="", "", $Y4336-SUM($AA$11:$AA4335))</f>
        <v/>
      </c>
      <c r="AB4336" s="111" t="str">
        <f t="shared" si="956"/>
        <v/>
      </c>
      <c r="AC4336" s="121" t="str">
        <f t="shared" si="952"/>
        <v/>
      </c>
      <c r="AD4336" s="122" t="str">
        <f t="shared" si="953"/>
        <v/>
      </c>
      <c r="AE4336" s="123" t="str">
        <f t="shared" si="957"/>
        <v/>
      </c>
      <c r="AG4336" s="150" t="str">
        <f t="shared" si="954"/>
        <v/>
      </c>
    </row>
    <row r="4337" spans="1:33" x14ac:dyDescent="0.25">
      <c r="A4337" s="56"/>
      <c r="B4337" s="70"/>
      <c r="C4337" s="76"/>
      <c r="D4337" s="73"/>
      <c r="E4337" s="79"/>
      <c r="F4337" s="56"/>
      <c r="G4337" s="13" t="str">
        <f t="shared" si="945"/>
        <v/>
      </c>
      <c r="H4337" s="56"/>
      <c r="K4337" s="128"/>
      <c r="L4337" s="128"/>
      <c r="M4337" s="128"/>
      <c r="N4337" s="84" t="str">
        <f t="shared" si="946"/>
        <v/>
      </c>
      <c r="O4337" s="128"/>
      <c r="P4337" s="84" t="str">
        <f t="shared" si="947"/>
        <v/>
      </c>
      <c r="Q4337" s="84" t="str">
        <f t="shared" si="944"/>
        <v/>
      </c>
      <c r="R4337" s="84" t="str">
        <f t="shared" si="948"/>
        <v/>
      </c>
      <c r="S4337" s="84" t="str">
        <f t="shared" si="949"/>
        <v/>
      </c>
      <c r="U4337" s="84" t="str">
        <f t="shared" si="950"/>
        <v/>
      </c>
      <c r="W4337" s="108" t="str">
        <f>IF($N4337="", "", SUM($D$11:$D4337))</f>
        <v/>
      </c>
      <c r="X4337" s="111" t="str">
        <f t="shared" si="951"/>
        <v/>
      </c>
      <c r="Y4337" s="114" t="str">
        <f t="shared" si="955"/>
        <v/>
      </c>
      <c r="Z4337" s="111" t="str">
        <f>IF(X4337="", "", X4337-SUM($Z$11:$Z4336))</f>
        <v/>
      </c>
      <c r="AA4337" s="111" t="str">
        <f>IF($Y4337="", "", $Y4337-SUM($AA$11:$AA4336))</f>
        <v/>
      </c>
      <c r="AB4337" s="111" t="str">
        <f t="shared" si="956"/>
        <v/>
      </c>
      <c r="AC4337" s="121" t="str">
        <f t="shared" si="952"/>
        <v/>
      </c>
      <c r="AD4337" s="122" t="str">
        <f t="shared" si="953"/>
        <v/>
      </c>
      <c r="AE4337" s="123" t="str">
        <f t="shared" si="957"/>
        <v/>
      </c>
      <c r="AG4337" s="150" t="str">
        <f t="shared" si="954"/>
        <v/>
      </c>
    </row>
    <row r="4338" spans="1:33" x14ac:dyDescent="0.25">
      <c r="A4338" s="56"/>
      <c r="B4338" s="70"/>
      <c r="C4338" s="76"/>
      <c r="D4338" s="73"/>
      <c r="E4338" s="79"/>
      <c r="F4338" s="56"/>
      <c r="G4338" s="13" t="str">
        <f t="shared" si="945"/>
        <v/>
      </c>
      <c r="H4338" s="56"/>
      <c r="K4338" s="128"/>
      <c r="L4338" s="128"/>
      <c r="M4338" s="128"/>
      <c r="N4338" s="84" t="str">
        <f t="shared" si="946"/>
        <v/>
      </c>
      <c r="O4338" s="128"/>
      <c r="P4338" s="84" t="str">
        <f t="shared" si="947"/>
        <v/>
      </c>
      <c r="Q4338" s="84" t="str">
        <f t="shared" si="944"/>
        <v/>
      </c>
      <c r="R4338" s="84" t="str">
        <f t="shared" si="948"/>
        <v/>
      </c>
      <c r="S4338" s="84" t="str">
        <f t="shared" si="949"/>
        <v/>
      </c>
      <c r="U4338" s="84" t="str">
        <f t="shared" si="950"/>
        <v/>
      </c>
      <c r="W4338" s="108" t="str">
        <f>IF($N4338="", "", SUM($D$11:$D4338))</f>
        <v/>
      </c>
      <c r="X4338" s="111" t="str">
        <f t="shared" si="951"/>
        <v/>
      </c>
      <c r="Y4338" s="114" t="str">
        <f t="shared" si="955"/>
        <v/>
      </c>
      <c r="Z4338" s="111" t="str">
        <f>IF(X4338="", "", X4338-SUM($Z$11:$Z4337))</f>
        <v/>
      </c>
      <c r="AA4338" s="111" t="str">
        <f>IF($Y4338="", "", $Y4338-SUM($AA$11:$AA4337))</f>
        <v/>
      </c>
      <c r="AB4338" s="111" t="str">
        <f t="shared" si="956"/>
        <v/>
      </c>
      <c r="AC4338" s="121" t="str">
        <f t="shared" si="952"/>
        <v/>
      </c>
      <c r="AD4338" s="122" t="str">
        <f t="shared" si="953"/>
        <v/>
      </c>
      <c r="AE4338" s="123" t="str">
        <f t="shared" si="957"/>
        <v/>
      </c>
      <c r="AG4338" s="150" t="str">
        <f t="shared" si="954"/>
        <v/>
      </c>
    </row>
    <row r="4339" spans="1:33" x14ac:dyDescent="0.25">
      <c r="A4339" s="56"/>
      <c r="B4339" s="70"/>
      <c r="C4339" s="76"/>
      <c r="D4339" s="73"/>
      <c r="E4339" s="79"/>
      <c r="F4339" s="56"/>
      <c r="G4339" s="13" t="str">
        <f t="shared" si="945"/>
        <v/>
      </c>
      <c r="H4339" s="56"/>
      <c r="K4339" s="128"/>
      <c r="L4339" s="128"/>
      <c r="M4339" s="128"/>
      <c r="N4339" s="84" t="str">
        <f t="shared" si="946"/>
        <v/>
      </c>
      <c r="O4339" s="128"/>
      <c r="P4339" s="84" t="str">
        <f t="shared" si="947"/>
        <v/>
      </c>
      <c r="Q4339" s="84" t="str">
        <f t="shared" si="944"/>
        <v/>
      </c>
      <c r="R4339" s="84" t="str">
        <f t="shared" si="948"/>
        <v/>
      </c>
      <c r="S4339" s="84" t="str">
        <f t="shared" si="949"/>
        <v/>
      </c>
      <c r="U4339" s="84" t="str">
        <f t="shared" si="950"/>
        <v/>
      </c>
      <c r="W4339" s="108" t="str">
        <f>IF($N4339="", "", SUM($D$11:$D4339))</f>
        <v/>
      </c>
      <c r="X4339" s="111" t="str">
        <f t="shared" si="951"/>
        <v/>
      </c>
      <c r="Y4339" s="114" t="str">
        <f t="shared" si="955"/>
        <v/>
      </c>
      <c r="Z4339" s="111" t="str">
        <f>IF(X4339="", "", X4339-SUM($Z$11:$Z4338))</f>
        <v/>
      </c>
      <c r="AA4339" s="111" t="str">
        <f>IF($Y4339="", "", $Y4339-SUM($AA$11:$AA4338))</f>
        <v/>
      </c>
      <c r="AB4339" s="111" t="str">
        <f t="shared" si="956"/>
        <v/>
      </c>
      <c r="AC4339" s="121" t="str">
        <f t="shared" si="952"/>
        <v/>
      </c>
      <c r="AD4339" s="122" t="str">
        <f t="shared" si="953"/>
        <v/>
      </c>
      <c r="AE4339" s="123" t="str">
        <f t="shared" si="957"/>
        <v/>
      </c>
      <c r="AG4339" s="150" t="str">
        <f t="shared" si="954"/>
        <v/>
      </c>
    </row>
    <row r="4340" spans="1:33" x14ac:dyDescent="0.25">
      <c r="A4340" s="56"/>
      <c r="B4340" s="70"/>
      <c r="C4340" s="76"/>
      <c r="D4340" s="73"/>
      <c r="E4340" s="79"/>
      <c r="F4340" s="56"/>
      <c r="G4340" s="13" t="str">
        <f t="shared" si="945"/>
        <v/>
      </c>
      <c r="H4340" s="56"/>
      <c r="K4340" s="128"/>
      <c r="L4340" s="128"/>
      <c r="M4340" s="128"/>
      <c r="N4340" s="84" t="str">
        <f t="shared" si="946"/>
        <v/>
      </c>
      <c r="O4340" s="128"/>
      <c r="P4340" s="84" t="str">
        <f t="shared" si="947"/>
        <v/>
      </c>
      <c r="Q4340" s="84" t="str">
        <f t="shared" si="944"/>
        <v/>
      </c>
      <c r="R4340" s="84" t="str">
        <f t="shared" si="948"/>
        <v/>
      </c>
      <c r="S4340" s="84" t="str">
        <f t="shared" si="949"/>
        <v/>
      </c>
      <c r="U4340" s="84" t="str">
        <f t="shared" si="950"/>
        <v/>
      </c>
      <c r="W4340" s="108" t="str">
        <f>IF($N4340="", "", SUM($D$11:$D4340))</f>
        <v/>
      </c>
      <c r="X4340" s="111" t="str">
        <f t="shared" si="951"/>
        <v/>
      </c>
      <c r="Y4340" s="114" t="str">
        <f t="shared" si="955"/>
        <v/>
      </c>
      <c r="Z4340" s="111" t="str">
        <f>IF(X4340="", "", X4340-SUM($Z$11:$Z4339))</f>
        <v/>
      </c>
      <c r="AA4340" s="111" t="str">
        <f>IF($Y4340="", "", $Y4340-SUM($AA$11:$AA4339))</f>
        <v/>
      </c>
      <c r="AB4340" s="111" t="str">
        <f t="shared" si="956"/>
        <v/>
      </c>
      <c r="AC4340" s="121" t="str">
        <f t="shared" si="952"/>
        <v/>
      </c>
      <c r="AD4340" s="122" t="str">
        <f t="shared" si="953"/>
        <v/>
      </c>
      <c r="AE4340" s="123" t="str">
        <f t="shared" si="957"/>
        <v/>
      </c>
      <c r="AG4340" s="150" t="str">
        <f t="shared" si="954"/>
        <v/>
      </c>
    </row>
    <row r="4341" spans="1:33" x14ac:dyDescent="0.25">
      <c r="A4341" s="56"/>
      <c r="B4341" s="70"/>
      <c r="C4341" s="76"/>
      <c r="D4341" s="73"/>
      <c r="E4341" s="79"/>
      <c r="F4341" s="56"/>
      <c r="G4341" s="13" t="str">
        <f t="shared" si="945"/>
        <v/>
      </c>
      <c r="H4341" s="56"/>
      <c r="K4341" s="128"/>
      <c r="L4341" s="128"/>
      <c r="M4341" s="128"/>
      <c r="N4341" s="84" t="str">
        <f t="shared" si="946"/>
        <v/>
      </c>
      <c r="O4341" s="128"/>
      <c r="P4341" s="84" t="str">
        <f t="shared" si="947"/>
        <v/>
      </c>
      <c r="Q4341" s="84" t="str">
        <f t="shared" si="944"/>
        <v/>
      </c>
      <c r="R4341" s="84" t="str">
        <f t="shared" si="948"/>
        <v/>
      </c>
      <c r="S4341" s="84" t="str">
        <f t="shared" si="949"/>
        <v/>
      </c>
      <c r="U4341" s="84" t="str">
        <f t="shared" si="950"/>
        <v/>
      </c>
      <c r="W4341" s="108" t="str">
        <f>IF($N4341="", "", SUM($D$11:$D4341))</f>
        <v/>
      </c>
      <c r="X4341" s="111" t="str">
        <f t="shared" si="951"/>
        <v/>
      </c>
      <c r="Y4341" s="114" t="str">
        <f t="shared" si="955"/>
        <v/>
      </c>
      <c r="Z4341" s="111" t="str">
        <f>IF(X4341="", "", X4341-SUM($Z$11:$Z4340))</f>
        <v/>
      </c>
      <c r="AA4341" s="111" t="str">
        <f>IF($Y4341="", "", $Y4341-SUM($AA$11:$AA4340))</f>
        <v/>
      </c>
      <c r="AB4341" s="111" t="str">
        <f t="shared" si="956"/>
        <v/>
      </c>
      <c r="AC4341" s="121" t="str">
        <f t="shared" si="952"/>
        <v/>
      </c>
      <c r="AD4341" s="122" t="str">
        <f t="shared" si="953"/>
        <v/>
      </c>
      <c r="AE4341" s="123" t="str">
        <f t="shared" si="957"/>
        <v/>
      </c>
      <c r="AG4341" s="150" t="str">
        <f t="shared" si="954"/>
        <v/>
      </c>
    </row>
    <row r="4342" spans="1:33" x14ac:dyDescent="0.25">
      <c r="A4342" s="56"/>
      <c r="B4342" s="70"/>
      <c r="C4342" s="76"/>
      <c r="D4342" s="73"/>
      <c r="E4342" s="79"/>
      <c r="F4342" s="56"/>
      <c r="G4342" s="13" t="str">
        <f t="shared" si="945"/>
        <v/>
      </c>
      <c r="H4342" s="56"/>
      <c r="K4342" s="128"/>
      <c r="L4342" s="128"/>
      <c r="M4342" s="128"/>
      <c r="N4342" s="84" t="str">
        <f t="shared" si="946"/>
        <v/>
      </c>
      <c r="O4342" s="128"/>
      <c r="P4342" s="84" t="str">
        <f t="shared" si="947"/>
        <v/>
      </c>
      <c r="Q4342" s="84" t="str">
        <f t="shared" si="944"/>
        <v/>
      </c>
      <c r="R4342" s="84" t="str">
        <f t="shared" si="948"/>
        <v/>
      </c>
      <c r="S4342" s="84" t="str">
        <f t="shared" si="949"/>
        <v/>
      </c>
      <c r="U4342" s="84" t="str">
        <f t="shared" si="950"/>
        <v/>
      </c>
      <c r="W4342" s="108" t="str">
        <f>IF($N4342="", "", SUM($D$11:$D4342))</f>
        <v/>
      </c>
      <c r="X4342" s="111" t="str">
        <f t="shared" si="951"/>
        <v/>
      </c>
      <c r="Y4342" s="114" t="str">
        <f t="shared" si="955"/>
        <v/>
      </c>
      <c r="Z4342" s="111" t="str">
        <f>IF(X4342="", "", X4342-SUM($Z$11:$Z4341))</f>
        <v/>
      </c>
      <c r="AA4342" s="111" t="str">
        <f>IF($Y4342="", "", $Y4342-SUM($AA$11:$AA4341))</f>
        <v/>
      </c>
      <c r="AB4342" s="111" t="str">
        <f t="shared" si="956"/>
        <v/>
      </c>
      <c r="AC4342" s="121" t="str">
        <f t="shared" si="952"/>
        <v/>
      </c>
      <c r="AD4342" s="122" t="str">
        <f t="shared" si="953"/>
        <v/>
      </c>
      <c r="AE4342" s="123" t="str">
        <f t="shared" si="957"/>
        <v/>
      </c>
      <c r="AG4342" s="150" t="str">
        <f t="shared" si="954"/>
        <v/>
      </c>
    </row>
    <row r="4343" spans="1:33" x14ac:dyDescent="0.25">
      <c r="A4343" s="56"/>
      <c r="B4343" s="70"/>
      <c r="C4343" s="76"/>
      <c r="D4343" s="73"/>
      <c r="E4343" s="79"/>
      <c r="F4343" s="56"/>
      <c r="G4343" s="13" t="str">
        <f t="shared" si="945"/>
        <v/>
      </c>
      <c r="H4343" s="56"/>
      <c r="K4343" s="128"/>
      <c r="L4343" s="128"/>
      <c r="M4343" s="128"/>
      <c r="N4343" s="84" t="str">
        <f t="shared" si="946"/>
        <v/>
      </c>
      <c r="O4343" s="128"/>
      <c r="P4343" s="84" t="str">
        <f t="shared" si="947"/>
        <v/>
      </c>
      <c r="Q4343" s="84" t="str">
        <f t="shared" si="944"/>
        <v/>
      </c>
      <c r="R4343" s="84" t="str">
        <f t="shared" si="948"/>
        <v/>
      </c>
      <c r="S4343" s="84" t="str">
        <f t="shared" si="949"/>
        <v/>
      </c>
      <c r="U4343" s="84" t="str">
        <f t="shared" si="950"/>
        <v/>
      </c>
      <c r="W4343" s="108" t="str">
        <f>IF($N4343="", "", SUM($D$11:$D4343))</f>
        <v/>
      </c>
      <c r="X4343" s="111" t="str">
        <f t="shared" si="951"/>
        <v/>
      </c>
      <c r="Y4343" s="114" t="str">
        <f t="shared" si="955"/>
        <v/>
      </c>
      <c r="Z4343" s="111" t="str">
        <f>IF(X4343="", "", X4343-SUM($Z$11:$Z4342))</f>
        <v/>
      </c>
      <c r="AA4343" s="111" t="str">
        <f>IF($Y4343="", "", $Y4343-SUM($AA$11:$AA4342))</f>
        <v/>
      </c>
      <c r="AB4343" s="111" t="str">
        <f t="shared" si="956"/>
        <v/>
      </c>
      <c r="AC4343" s="121" t="str">
        <f t="shared" si="952"/>
        <v/>
      </c>
      <c r="AD4343" s="122" t="str">
        <f t="shared" si="953"/>
        <v/>
      </c>
      <c r="AE4343" s="123" t="str">
        <f t="shared" si="957"/>
        <v/>
      </c>
      <c r="AG4343" s="150" t="str">
        <f t="shared" si="954"/>
        <v/>
      </c>
    </row>
    <row r="4344" spans="1:33" x14ac:dyDescent="0.25">
      <c r="A4344" s="56"/>
      <c r="B4344" s="70"/>
      <c r="C4344" s="76"/>
      <c r="D4344" s="73"/>
      <c r="E4344" s="79"/>
      <c r="F4344" s="56"/>
      <c r="G4344" s="13" t="str">
        <f t="shared" si="945"/>
        <v/>
      </c>
      <c r="H4344" s="56"/>
      <c r="K4344" s="128"/>
      <c r="L4344" s="128"/>
      <c r="M4344" s="128"/>
      <c r="N4344" s="84" t="str">
        <f t="shared" si="946"/>
        <v/>
      </c>
      <c r="O4344" s="128"/>
      <c r="P4344" s="84" t="str">
        <f t="shared" si="947"/>
        <v/>
      </c>
      <c r="Q4344" s="84" t="str">
        <f t="shared" si="944"/>
        <v/>
      </c>
      <c r="R4344" s="84" t="str">
        <f t="shared" si="948"/>
        <v/>
      </c>
      <c r="S4344" s="84" t="str">
        <f t="shared" si="949"/>
        <v/>
      </c>
      <c r="U4344" s="84" t="str">
        <f t="shared" si="950"/>
        <v/>
      </c>
      <c r="W4344" s="108" t="str">
        <f>IF($N4344="", "", SUM($D$11:$D4344))</f>
        <v/>
      </c>
      <c r="X4344" s="111" t="str">
        <f t="shared" si="951"/>
        <v/>
      </c>
      <c r="Y4344" s="114" t="str">
        <f t="shared" si="955"/>
        <v/>
      </c>
      <c r="Z4344" s="111" t="str">
        <f>IF(X4344="", "", X4344-SUM($Z$11:$Z4343))</f>
        <v/>
      </c>
      <c r="AA4344" s="111" t="str">
        <f>IF($Y4344="", "", $Y4344-SUM($AA$11:$AA4343))</f>
        <v/>
      </c>
      <c r="AB4344" s="111" t="str">
        <f t="shared" si="956"/>
        <v/>
      </c>
      <c r="AC4344" s="121" t="str">
        <f t="shared" si="952"/>
        <v/>
      </c>
      <c r="AD4344" s="122" t="str">
        <f t="shared" si="953"/>
        <v/>
      </c>
      <c r="AE4344" s="123" t="str">
        <f t="shared" si="957"/>
        <v/>
      </c>
      <c r="AG4344" s="150" t="str">
        <f t="shared" si="954"/>
        <v/>
      </c>
    </row>
    <row r="4345" spans="1:33" x14ac:dyDescent="0.25">
      <c r="A4345" s="56"/>
      <c r="B4345" s="70"/>
      <c r="C4345" s="76"/>
      <c r="D4345" s="73"/>
      <c r="E4345" s="79"/>
      <c r="F4345" s="56"/>
      <c r="G4345" s="13" t="str">
        <f t="shared" si="945"/>
        <v/>
      </c>
      <c r="H4345" s="56"/>
      <c r="K4345" s="128"/>
      <c r="L4345" s="128"/>
      <c r="M4345" s="128"/>
      <c r="N4345" s="84" t="str">
        <f t="shared" si="946"/>
        <v/>
      </c>
      <c r="O4345" s="128"/>
      <c r="P4345" s="84" t="str">
        <f t="shared" si="947"/>
        <v/>
      </c>
      <c r="Q4345" s="84" t="str">
        <f t="shared" si="944"/>
        <v/>
      </c>
      <c r="R4345" s="84" t="str">
        <f t="shared" si="948"/>
        <v/>
      </c>
      <c r="S4345" s="84" t="str">
        <f t="shared" si="949"/>
        <v/>
      </c>
      <c r="U4345" s="84" t="str">
        <f t="shared" si="950"/>
        <v/>
      </c>
      <c r="W4345" s="108" t="str">
        <f>IF($N4345="", "", SUM($D$11:$D4345))</f>
        <v/>
      </c>
      <c r="X4345" s="111" t="str">
        <f t="shared" si="951"/>
        <v/>
      </c>
      <c r="Y4345" s="114" t="str">
        <f t="shared" si="955"/>
        <v/>
      </c>
      <c r="Z4345" s="111" t="str">
        <f>IF(X4345="", "", X4345-SUM($Z$11:$Z4344))</f>
        <v/>
      </c>
      <c r="AA4345" s="111" t="str">
        <f>IF($Y4345="", "", $Y4345-SUM($AA$11:$AA4344))</f>
        <v/>
      </c>
      <c r="AB4345" s="111" t="str">
        <f t="shared" si="956"/>
        <v/>
      </c>
      <c r="AC4345" s="121" t="str">
        <f t="shared" si="952"/>
        <v/>
      </c>
      <c r="AD4345" s="122" t="str">
        <f t="shared" si="953"/>
        <v/>
      </c>
      <c r="AE4345" s="123" t="str">
        <f t="shared" si="957"/>
        <v/>
      </c>
      <c r="AG4345" s="150" t="str">
        <f t="shared" si="954"/>
        <v/>
      </c>
    </row>
    <row r="4346" spans="1:33" x14ac:dyDescent="0.25">
      <c r="A4346" s="56"/>
      <c r="B4346" s="70"/>
      <c r="C4346" s="76"/>
      <c r="D4346" s="73"/>
      <c r="E4346" s="79"/>
      <c r="F4346" s="56"/>
      <c r="G4346" s="13" t="str">
        <f t="shared" si="945"/>
        <v/>
      </c>
      <c r="H4346" s="56"/>
      <c r="K4346" s="128"/>
      <c r="L4346" s="128"/>
      <c r="M4346" s="128"/>
      <c r="N4346" s="84" t="str">
        <f t="shared" si="946"/>
        <v/>
      </c>
      <c r="O4346" s="128"/>
      <c r="P4346" s="84" t="str">
        <f t="shared" si="947"/>
        <v/>
      </c>
      <c r="Q4346" s="84" t="str">
        <f t="shared" si="944"/>
        <v/>
      </c>
      <c r="R4346" s="84" t="str">
        <f t="shared" si="948"/>
        <v/>
      </c>
      <c r="S4346" s="84" t="str">
        <f t="shared" si="949"/>
        <v/>
      </c>
      <c r="U4346" s="84" t="str">
        <f t="shared" si="950"/>
        <v/>
      </c>
      <c r="W4346" s="108" t="str">
        <f>IF($N4346="", "", SUM($D$11:$D4346))</f>
        <v/>
      </c>
      <c r="X4346" s="111" t="str">
        <f t="shared" si="951"/>
        <v/>
      </c>
      <c r="Y4346" s="114" t="str">
        <f t="shared" si="955"/>
        <v/>
      </c>
      <c r="Z4346" s="111" t="str">
        <f>IF(X4346="", "", X4346-SUM($Z$11:$Z4345))</f>
        <v/>
      </c>
      <c r="AA4346" s="111" t="str">
        <f>IF($Y4346="", "", $Y4346-SUM($AA$11:$AA4345))</f>
        <v/>
      </c>
      <c r="AB4346" s="111" t="str">
        <f t="shared" si="956"/>
        <v/>
      </c>
      <c r="AC4346" s="121" t="str">
        <f t="shared" si="952"/>
        <v/>
      </c>
      <c r="AD4346" s="122" t="str">
        <f t="shared" si="953"/>
        <v/>
      </c>
      <c r="AE4346" s="123" t="str">
        <f t="shared" si="957"/>
        <v/>
      </c>
      <c r="AG4346" s="150" t="str">
        <f t="shared" si="954"/>
        <v/>
      </c>
    </row>
    <row r="4347" spans="1:33" x14ac:dyDescent="0.25">
      <c r="A4347" s="56"/>
      <c r="B4347" s="70"/>
      <c r="C4347" s="76"/>
      <c r="D4347" s="73"/>
      <c r="E4347" s="79"/>
      <c r="F4347" s="56"/>
      <c r="G4347" s="13" t="str">
        <f t="shared" si="945"/>
        <v/>
      </c>
      <c r="H4347" s="56"/>
      <c r="K4347" s="128"/>
      <c r="L4347" s="128"/>
      <c r="M4347" s="128"/>
      <c r="N4347" s="84" t="str">
        <f t="shared" si="946"/>
        <v/>
      </c>
      <c r="O4347" s="128"/>
      <c r="P4347" s="84" t="str">
        <f t="shared" si="947"/>
        <v/>
      </c>
      <c r="Q4347" s="84" t="str">
        <f t="shared" si="944"/>
        <v/>
      </c>
      <c r="R4347" s="84" t="str">
        <f t="shared" si="948"/>
        <v/>
      </c>
      <c r="S4347" s="84" t="str">
        <f t="shared" si="949"/>
        <v/>
      </c>
      <c r="U4347" s="84" t="str">
        <f t="shared" si="950"/>
        <v/>
      </c>
      <c r="W4347" s="108" t="str">
        <f>IF($N4347="", "", SUM($D$11:$D4347))</f>
        <v/>
      </c>
      <c r="X4347" s="111" t="str">
        <f t="shared" si="951"/>
        <v/>
      </c>
      <c r="Y4347" s="114" t="str">
        <f t="shared" si="955"/>
        <v/>
      </c>
      <c r="Z4347" s="111" t="str">
        <f>IF(X4347="", "", X4347-SUM($Z$11:$Z4346))</f>
        <v/>
      </c>
      <c r="AA4347" s="111" t="str">
        <f>IF($Y4347="", "", $Y4347-SUM($AA$11:$AA4346))</f>
        <v/>
      </c>
      <c r="AB4347" s="111" t="str">
        <f t="shared" si="956"/>
        <v/>
      </c>
      <c r="AC4347" s="121" t="str">
        <f t="shared" si="952"/>
        <v/>
      </c>
      <c r="AD4347" s="122" t="str">
        <f t="shared" si="953"/>
        <v/>
      </c>
      <c r="AE4347" s="123" t="str">
        <f t="shared" si="957"/>
        <v/>
      </c>
      <c r="AG4347" s="150" t="str">
        <f t="shared" si="954"/>
        <v/>
      </c>
    </row>
    <row r="4348" spans="1:33" x14ac:dyDescent="0.25">
      <c r="A4348" s="56"/>
      <c r="B4348" s="70"/>
      <c r="C4348" s="76"/>
      <c r="D4348" s="73"/>
      <c r="E4348" s="79"/>
      <c r="F4348" s="56"/>
      <c r="G4348" s="13" t="str">
        <f t="shared" si="945"/>
        <v/>
      </c>
      <c r="H4348" s="56"/>
      <c r="K4348" s="128"/>
      <c r="L4348" s="128"/>
      <c r="M4348" s="128"/>
      <c r="N4348" s="84" t="str">
        <f t="shared" si="946"/>
        <v/>
      </c>
      <c r="O4348" s="128"/>
      <c r="P4348" s="84" t="str">
        <f t="shared" si="947"/>
        <v/>
      </c>
      <c r="Q4348" s="84" t="str">
        <f t="shared" si="944"/>
        <v/>
      </c>
      <c r="R4348" s="84" t="str">
        <f t="shared" si="948"/>
        <v/>
      </c>
      <c r="S4348" s="84" t="str">
        <f t="shared" si="949"/>
        <v/>
      </c>
      <c r="U4348" s="84" t="str">
        <f t="shared" si="950"/>
        <v/>
      </c>
      <c r="W4348" s="108" t="str">
        <f>IF($N4348="", "", SUM($D$11:$D4348))</f>
        <v/>
      </c>
      <c r="X4348" s="111" t="str">
        <f t="shared" si="951"/>
        <v/>
      </c>
      <c r="Y4348" s="114" t="str">
        <f t="shared" si="955"/>
        <v/>
      </c>
      <c r="Z4348" s="111" t="str">
        <f>IF(X4348="", "", X4348-SUM($Z$11:$Z4347))</f>
        <v/>
      </c>
      <c r="AA4348" s="111" t="str">
        <f>IF($Y4348="", "", $Y4348-SUM($AA$11:$AA4347))</f>
        <v/>
      </c>
      <c r="AB4348" s="111" t="str">
        <f t="shared" si="956"/>
        <v/>
      </c>
      <c r="AC4348" s="121" t="str">
        <f t="shared" si="952"/>
        <v/>
      </c>
      <c r="AD4348" s="122" t="str">
        <f t="shared" si="953"/>
        <v/>
      </c>
      <c r="AE4348" s="123" t="str">
        <f t="shared" si="957"/>
        <v/>
      </c>
      <c r="AG4348" s="150" t="str">
        <f t="shared" si="954"/>
        <v/>
      </c>
    </row>
    <row r="4349" spans="1:33" x14ac:dyDescent="0.25">
      <c r="A4349" s="56"/>
      <c r="B4349" s="70"/>
      <c r="C4349" s="76"/>
      <c r="D4349" s="73"/>
      <c r="E4349" s="79"/>
      <c r="F4349" s="56"/>
      <c r="G4349" s="13" t="str">
        <f t="shared" si="945"/>
        <v/>
      </c>
      <c r="H4349" s="56"/>
      <c r="K4349" s="128"/>
      <c r="L4349" s="128"/>
      <c r="M4349" s="128"/>
      <c r="N4349" s="84" t="str">
        <f t="shared" si="946"/>
        <v/>
      </c>
      <c r="O4349" s="128"/>
      <c r="P4349" s="84" t="str">
        <f t="shared" si="947"/>
        <v/>
      </c>
      <c r="Q4349" s="84" t="str">
        <f t="shared" si="944"/>
        <v/>
      </c>
      <c r="R4349" s="84" t="str">
        <f t="shared" si="948"/>
        <v/>
      </c>
      <c r="S4349" s="84" t="str">
        <f t="shared" si="949"/>
        <v/>
      </c>
      <c r="U4349" s="84" t="str">
        <f t="shared" si="950"/>
        <v/>
      </c>
      <c r="W4349" s="108" t="str">
        <f>IF($N4349="", "", SUM($D$11:$D4349))</f>
        <v/>
      </c>
      <c r="X4349" s="111" t="str">
        <f t="shared" si="951"/>
        <v/>
      </c>
      <c r="Y4349" s="114" t="str">
        <f t="shared" si="955"/>
        <v/>
      </c>
      <c r="Z4349" s="111" t="str">
        <f>IF(X4349="", "", X4349-SUM($Z$11:$Z4348))</f>
        <v/>
      </c>
      <c r="AA4349" s="111" t="str">
        <f>IF($Y4349="", "", $Y4349-SUM($AA$11:$AA4348))</f>
        <v/>
      </c>
      <c r="AB4349" s="111" t="str">
        <f t="shared" si="956"/>
        <v/>
      </c>
      <c r="AC4349" s="121" t="str">
        <f t="shared" si="952"/>
        <v/>
      </c>
      <c r="AD4349" s="122" t="str">
        <f t="shared" si="953"/>
        <v/>
      </c>
      <c r="AE4349" s="123" t="str">
        <f t="shared" si="957"/>
        <v/>
      </c>
      <c r="AG4349" s="150" t="str">
        <f t="shared" si="954"/>
        <v/>
      </c>
    </row>
    <row r="4350" spans="1:33" x14ac:dyDescent="0.25">
      <c r="A4350" s="56"/>
      <c r="B4350" s="70"/>
      <c r="C4350" s="76"/>
      <c r="D4350" s="73"/>
      <c r="E4350" s="79"/>
      <c r="F4350" s="56"/>
      <c r="G4350" s="13" t="str">
        <f t="shared" si="945"/>
        <v/>
      </c>
      <c r="H4350" s="56"/>
      <c r="K4350" s="128"/>
      <c r="L4350" s="128"/>
      <c r="M4350" s="128"/>
      <c r="N4350" s="84" t="str">
        <f t="shared" si="946"/>
        <v/>
      </c>
      <c r="O4350" s="128"/>
      <c r="P4350" s="84" t="str">
        <f t="shared" si="947"/>
        <v/>
      </c>
      <c r="Q4350" s="84" t="str">
        <f t="shared" si="944"/>
        <v/>
      </c>
      <c r="R4350" s="84" t="str">
        <f t="shared" si="948"/>
        <v/>
      </c>
      <c r="S4350" s="84" t="str">
        <f t="shared" si="949"/>
        <v/>
      </c>
      <c r="U4350" s="84" t="str">
        <f t="shared" si="950"/>
        <v/>
      </c>
      <c r="W4350" s="108" t="str">
        <f>IF($N4350="", "", SUM($D$11:$D4350))</f>
        <v/>
      </c>
      <c r="X4350" s="111" t="str">
        <f t="shared" si="951"/>
        <v/>
      </c>
      <c r="Y4350" s="114" t="str">
        <f t="shared" si="955"/>
        <v/>
      </c>
      <c r="Z4350" s="111" t="str">
        <f>IF(X4350="", "", X4350-SUM($Z$11:$Z4349))</f>
        <v/>
      </c>
      <c r="AA4350" s="111" t="str">
        <f>IF($Y4350="", "", $Y4350-SUM($AA$11:$AA4349))</f>
        <v/>
      </c>
      <c r="AB4350" s="111" t="str">
        <f t="shared" si="956"/>
        <v/>
      </c>
      <c r="AC4350" s="121" t="str">
        <f t="shared" si="952"/>
        <v/>
      </c>
      <c r="AD4350" s="122" t="str">
        <f t="shared" si="953"/>
        <v/>
      </c>
      <c r="AE4350" s="123" t="str">
        <f t="shared" si="957"/>
        <v/>
      </c>
      <c r="AG4350" s="150" t="str">
        <f t="shared" si="954"/>
        <v/>
      </c>
    </row>
    <row r="4351" spans="1:33" x14ac:dyDescent="0.25">
      <c r="A4351" s="56"/>
      <c r="B4351" s="70"/>
      <c r="C4351" s="76"/>
      <c r="D4351" s="73"/>
      <c r="E4351" s="79"/>
      <c r="F4351" s="56"/>
      <c r="G4351" s="13" t="str">
        <f t="shared" si="945"/>
        <v/>
      </c>
      <c r="H4351" s="56"/>
      <c r="K4351" s="128"/>
      <c r="L4351" s="128"/>
      <c r="M4351" s="128"/>
      <c r="N4351" s="84" t="str">
        <f t="shared" si="946"/>
        <v/>
      </c>
      <c r="O4351" s="128"/>
      <c r="P4351" s="84" t="str">
        <f t="shared" si="947"/>
        <v/>
      </c>
      <c r="Q4351" s="84" t="str">
        <f t="shared" si="944"/>
        <v/>
      </c>
      <c r="R4351" s="84" t="str">
        <f t="shared" si="948"/>
        <v/>
      </c>
      <c r="S4351" s="84" t="str">
        <f t="shared" si="949"/>
        <v/>
      </c>
      <c r="U4351" s="84" t="str">
        <f t="shared" si="950"/>
        <v/>
      </c>
      <c r="W4351" s="108" t="str">
        <f>IF($N4351="", "", SUM($D$11:$D4351))</f>
        <v/>
      </c>
      <c r="X4351" s="111" t="str">
        <f t="shared" si="951"/>
        <v/>
      </c>
      <c r="Y4351" s="114" t="str">
        <f t="shared" si="955"/>
        <v/>
      </c>
      <c r="Z4351" s="111" t="str">
        <f>IF(X4351="", "", X4351-SUM($Z$11:$Z4350))</f>
        <v/>
      </c>
      <c r="AA4351" s="111" t="str">
        <f>IF($Y4351="", "", $Y4351-SUM($AA$11:$AA4350))</f>
        <v/>
      </c>
      <c r="AB4351" s="111" t="str">
        <f t="shared" si="956"/>
        <v/>
      </c>
      <c r="AC4351" s="121" t="str">
        <f t="shared" si="952"/>
        <v/>
      </c>
      <c r="AD4351" s="122" t="str">
        <f t="shared" si="953"/>
        <v/>
      </c>
      <c r="AE4351" s="123" t="str">
        <f t="shared" si="957"/>
        <v/>
      </c>
      <c r="AG4351" s="150" t="str">
        <f t="shared" si="954"/>
        <v/>
      </c>
    </row>
    <row r="4352" spans="1:33" x14ac:dyDescent="0.25">
      <c r="A4352" s="56"/>
      <c r="B4352" s="70"/>
      <c r="C4352" s="76"/>
      <c r="D4352" s="73"/>
      <c r="E4352" s="79"/>
      <c r="F4352" s="56"/>
      <c r="G4352" s="13" t="str">
        <f t="shared" si="945"/>
        <v/>
      </c>
      <c r="H4352" s="56"/>
      <c r="K4352" s="128"/>
      <c r="L4352" s="128"/>
      <c r="M4352" s="128"/>
      <c r="N4352" s="84" t="str">
        <f t="shared" si="946"/>
        <v/>
      </c>
      <c r="O4352" s="128"/>
      <c r="P4352" s="84" t="str">
        <f t="shared" si="947"/>
        <v/>
      </c>
      <c r="Q4352" s="84" t="str">
        <f t="shared" si="944"/>
        <v/>
      </c>
      <c r="R4352" s="84" t="str">
        <f t="shared" si="948"/>
        <v/>
      </c>
      <c r="S4352" s="84" t="str">
        <f t="shared" si="949"/>
        <v/>
      </c>
      <c r="U4352" s="84" t="str">
        <f t="shared" si="950"/>
        <v/>
      </c>
      <c r="W4352" s="108" t="str">
        <f>IF($N4352="", "", SUM($D$11:$D4352))</f>
        <v/>
      </c>
      <c r="X4352" s="111" t="str">
        <f t="shared" si="951"/>
        <v/>
      </c>
      <c r="Y4352" s="114" t="str">
        <f t="shared" si="955"/>
        <v/>
      </c>
      <c r="Z4352" s="111" t="str">
        <f>IF(X4352="", "", X4352-SUM($Z$11:$Z4351))</f>
        <v/>
      </c>
      <c r="AA4352" s="111" t="str">
        <f>IF($Y4352="", "", $Y4352-SUM($AA$11:$AA4351))</f>
        <v/>
      </c>
      <c r="AB4352" s="111" t="str">
        <f t="shared" si="956"/>
        <v/>
      </c>
      <c r="AC4352" s="121" t="str">
        <f t="shared" si="952"/>
        <v/>
      </c>
      <c r="AD4352" s="122" t="str">
        <f t="shared" si="953"/>
        <v/>
      </c>
      <c r="AE4352" s="123" t="str">
        <f t="shared" si="957"/>
        <v/>
      </c>
      <c r="AG4352" s="150" t="str">
        <f t="shared" si="954"/>
        <v/>
      </c>
    </row>
    <row r="4353" spans="1:33" x14ac:dyDescent="0.25">
      <c r="A4353" s="56"/>
      <c r="B4353" s="70"/>
      <c r="C4353" s="76"/>
      <c r="D4353" s="73"/>
      <c r="E4353" s="79"/>
      <c r="F4353" s="56"/>
      <c r="G4353" s="13" t="str">
        <f t="shared" si="945"/>
        <v/>
      </c>
      <c r="H4353" s="56"/>
      <c r="K4353" s="128"/>
      <c r="L4353" s="128"/>
      <c r="M4353" s="128"/>
      <c r="N4353" s="84" t="str">
        <f t="shared" si="946"/>
        <v/>
      </c>
      <c r="O4353" s="128"/>
      <c r="P4353" s="84" t="str">
        <f t="shared" si="947"/>
        <v/>
      </c>
      <c r="Q4353" s="84" t="str">
        <f t="shared" si="944"/>
        <v/>
      </c>
      <c r="R4353" s="84" t="str">
        <f t="shared" si="948"/>
        <v/>
      </c>
      <c r="S4353" s="84" t="str">
        <f t="shared" si="949"/>
        <v/>
      </c>
      <c r="U4353" s="84" t="str">
        <f t="shared" si="950"/>
        <v/>
      </c>
      <c r="W4353" s="108" t="str">
        <f>IF($N4353="", "", SUM($D$11:$D4353))</f>
        <v/>
      </c>
      <c r="X4353" s="111" t="str">
        <f t="shared" si="951"/>
        <v/>
      </c>
      <c r="Y4353" s="114" t="str">
        <f t="shared" si="955"/>
        <v/>
      </c>
      <c r="Z4353" s="111" t="str">
        <f>IF(X4353="", "", X4353-SUM($Z$11:$Z4352))</f>
        <v/>
      </c>
      <c r="AA4353" s="111" t="str">
        <f>IF($Y4353="", "", $Y4353-SUM($AA$11:$AA4352))</f>
        <v/>
      </c>
      <c r="AB4353" s="111" t="str">
        <f t="shared" si="956"/>
        <v/>
      </c>
      <c r="AC4353" s="121" t="str">
        <f t="shared" si="952"/>
        <v/>
      </c>
      <c r="AD4353" s="122" t="str">
        <f t="shared" si="953"/>
        <v/>
      </c>
      <c r="AE4353" s="123" t="str">
        <f t="shared" si="957"/>
        <v/>
      </c>
      <c r="AG4353" s="150" t="str">
        <f t="shared" si="954"/>
        <v/>
      </c>
    </row>
    <row r="4354" spans="1:33" x14ac:dyDescent="0.25">
      <c r="A4354" s="56"/>
      <c r="B4354" s="70"/>
      <c r="C4354" s="76"/>
      <c r="D4354" s="73"/>
      <c r="E4354" s="79"/>
      <c r="F4354" s="56"/>
      <c r="G4354" s="13" t="str">
        <f t="shared" si="945"/>
        <v/>
      </c>
      <c r="H4354" s="56"/>
      <c r="K4354" s="128"/>
      <c r="L4354" s="128"/>
      <c r="M4354" s="128"/>
      <c r="N4354" s="84" t="str">
        <f t="shared" si="946"/>
        <v/>
      </c>
      <c r="O4354" s="128"/>
      <c r="P4354" s="84" t="str">
        <f t="shared" si="947"/>
        <v/>
      </c>
      <c r="Q4354" s="84" t="str">
        <f t="shared" si="944"/>
        <v/>
      </c>
      <c r="R4354" s="84" t="str">
        <f t="shared" si="948"/>
        <v/>
      </c>
      <c r="S4354" s="84" t="str">
        <f t="shared" si="949"/>
        <v/>
      </c>
      <c r="U4354" s="84" t="str">
        <f t="shared" si="950"/>
        <v/>
      </c>
      <c r="W4354" s="108" t="str">
        <f>IF($N4354="", "", SUM($D$11:$D4354))</f>
        <v/>
      </c>
      <c r="X4354" s="111" t="str">
        <f t="shared" si="951"/>
        <v/>
      </c>
      <c r="Y4354" s="114" t="str">
        <f t="shared" si="955"/>
        <v/>
      </c>
      <c r="Z4354" s="111" t="str">
        <f>IF(X4354="", "", X4354-SUM($Z$11:$Z4353))</f>
        <v/>
      </c>
      <c r="AA4354" s="111" t="str">
        <f>IF($Y4354="", "", $Y4354-SUM($AA$11:$AA4353))</f>
        <v/>
      </c>
      <c r="AB4354" s="111" t="str">
        <f t="shared" si="956"/>
        <v/>
      </c>
      <c r="AC4354" s="121" t="str">
        <f t="shared" si="952"/>
        <v/>
      </c>
      <c r="AD4354" s="122" t="str">
        <f t="shared" si="953"/>
        <v/>
      </c>
      <c r="AE4354" s="123" t="str">
        <f t="shared" si="957"/>
        <v/>
      </c>
      <c r="AG4354" s="150" t="str">
        <f t="shared" si="954"/>
        <v/>
      </c>
    </row>
    <row r="4355" spans="1:33" x14ac:dyDescent="0.25">
      <c r="A4355" s="56"/>
      <c r="B4355" s="70"/>
      <c r="C4355" s="76"/>
      <c r="D4355" s="73"/>
      <c r="E4355" s="79"/>
      <c r="F4355" s="56"/>
      <c r="G4355" s="13" t="str">
        <f t="shared" si="945"/>
        <v/>
      </c>
      <c r="H4355" s="56"/>
      <c r="K4355" s="128"/>
      <c r="L4355" s="128"/>
      <c r="M4355" s="128"/>
      <c r="N4355" s="84" t="str">
        <f t="shared" si="946"/>
        <v/>
      </c>
      <c r="O4355" s="128"/>
      <c r="P4355" s="84" t="str">
        <f t="shared" si="947"/>
        <v/>
      </c>
      <c r="Q4355" s="84" t="str">
        <f t="shared" si="944"/>
        <v/>
      </c>
      <c r="R4355" s="84" t="str">
        <f t="shared" si="948"/>
        <v/>
      </c>
      <c r="S4355" s="84" t="str">
        <f t="shared" si="949"/>
        <v/>
      </c>
      <c r="U4355" s="84" t="str">
        <f t="shared" si="950"/>
        <v/>
      </c>
      <c r="W4355" s="108" t="str">
        <f>IF($N4355="", "", SUM($D$11:$D4355))</f>
        <v/>
      </c>
      <c r="X4355" s="111" t="str">
        <f t="shared" si="951"/>
        <v/>
      </c>
      <c r="Y4355" s="114" t="str">
        <f t="shared" si="955"/>
        <v/>
      </c>
      <c r="Z4355" s="111" t="str">
        <f>IF(X4355="", "", X4355-SUM($Z$11:$Z4354))</f>
        <v/>
      </c>
      <c r="AA4355" s="111" t="str">
        <f>IF($Y4355="", "", $Y4355-SUM($AA$11:$AA4354))</f>
        <v/>
      </c>
      <c r="AB4355" s="111" t="str">
        <f t="shared" si="956"/>
        <v/>
      </c>
      <c r="AC4355" s="121" t="str">
        <f t="shared" si="952"/>
        <v/>
      </c>
      <c r="AD4355" s="122" t="str">
        <f t="shared" si="953"/>
        <v/>
      </c>
      <c r="AE4355" s="123" t="str">
        <f t="shared" si="957"/>
        <v/>
      </c>
      <c r="AG4355" s="150" t="str">
        <f t="shared" si="954"/>
        <v/>
      </c>
    </row>
    <row r="4356" spans="1:33" x14ac:dyDescent="0.25">
      <c r="A4356" s="56"/>
      <c r="B4356" s="70"/>
      <c r="C4356" s="76"/>
      <c r="D4356" s="73"/>
      <c r="E4356" s="79"/>
      <c r="F4356" s="56"/>
      <c r="G4356" s="13" t="str">
        <f t="shared" si="945"/>
        <v/>
      </c>
      <c r="H4356" s="56"/>
      <c r="K4356" s="128"/>
      <c r="L4356" s="128"/>
      <c r="M4356" s="128"/>
      <c r="N4356" s="84" t="str">
        <f t="shared" si="946"/>
        <v/>
      </c>
      <c r="O4356" s="128"/>
      <c r="P4356" s="84" t="str">
        <f t="shared" si="947"/>
        <v/>
      </c>
      <c r="Q4356" s="84" t="str">
        <f t="shared" si="944"/>
        <v/>
      </c>
      <c r="R4356" s="84" t="str">
        <f t="shared" si="948"/>
        <v/>
      </c>
      <c r="S4356" s="84" t="str">
        <f t="shared" si="949"/>
        <v/>
      </c>
      <c r="U4356" s="84" t="str">
        <f t="shared" si="950"/>
        <v/>
      </c>
      <c r="W4356" s="108" t="str">
        <f>IF($N4356="", "", SUM($D$11:$D4356))</f>
        <v/>
      </c>
      <c r="X4356" s="111" t="str">
        <f t="shared" si="951"/>
        <v/>
      </c>
      <c r="Y4356" s="114" t="str">
        <f t="shared" si="955"/>
        <v/>
      </c>
      <c r="Z4356" s="111" t="str">
        <f>IF(X4356="", "", X4356-SUM($Z$11:$Z4355))</f>
        <v/>
      </c>
      <c r="AA4356" s="111" t="str">
        <f>IF($Y4356="", "", $Y4356-SUM($AA$11:$AA4355))</f>
        <v/>
      </c>
      <c r="AB4356" s="111" t="str">
        <f t="shared" si="956"/>
        <v/>
      </c>
      <c r="AC4356" s="121" t="str">
        <f t="shared" si="952"/>
        <v/>
      </c>
      <c r="AD4356" s="122" t="str">
        <f t="shared" si="953"/>
        <v/>
      </c>
      <c r="AE4356" s="123" t="str">
        <f t="shared" si="957"/>
        <v/>
      </c>
      <c r="AG4356" s="150" t="str">
        <f t="shared" si="954"/>
        <v/>
      </c>
    </row>
    <row r="4357" spans="1:33" x14ac:dyDescent="0.25">
      <c r="A4357" s="56"/>
      <c r="B4357" s="70"/>
      <c r="C4357" s="76"/>
      <c r="D4357" s="73"/>
      <c r="E4357" s="79"/>
      <c r="F4357" s="56"/>
      <c r="G4357" s="13" t="str">
        <f t="shared" si="945"/>
        <v/>
      </c>
      <c r="H4357" s="56"/>
      <c r="K4357" s="128"/>
      <c r="L4357" s="128"/>
      <c r="M4357" s="128"/>
      <c r="N4357" s="84" t="str">
        <f t="shared" si="946"/>
        <v/>
      </c>
      <c r="O4357" s="128"/>
      <c r="P4357" s="84" t="str">
        <f t="shared" si="947"/>
        <v/>
      </c>
      <c r="Q4357" s="84" t="str">
        <f t="shared" si="944"/>
        <v/>
      </c>
      <c r="R4357" s="84" t="str">
        <f t="shared" si="948"/>
        <v/>
      </c>
      <c r="S4357" s="84" t="str">
        <f t="shared" si="949"/>
        <v/>
      </c>
      <c r="U4357" s="84" t="str">
        <f t="shared" si="950"/>
        <v/>
      </c>
      <c r="W4357" s="108" t="str">
        <f>IF($N4357="", "", SUM($D$11:$D4357))</f>
        <v/>
      </c>
      <c r="X4357" s="111" t="str">
        <f t="shared" si="951"/>
        <v/>
      </c>
      <c r="Y4357" s="114" t="str">
        <f t="shared" si="955"/>
        <v/>
      </c>
      <c r="Z4357" s="111" t="str">
        <f>IF(X4357="", "", X4357-SUM($Z$11:$Z4356))</f>
        <v/>
      </c>
      <c r="AA4357" s="111" t="str">
        <f>IF($Y4357="", "", $Y4357-SUM($AA$11:$AA4356))</f>
        <v/>
      </c>
      <c r="AB4357" s="111" t="str">
        <f t="shared" si="956"/>
        <v/>
      </c>
      <c r="AC4357" s="121" t="str">
        <f t="shared" si="952"/>
        <v/>
      </c>
      <c r="AD4357" s="122" t="str">
        <f t="shared" si="953"/>
        <v/>
      </c>
      <c r="AE4357" s="123" t="str">
        <f t="shared" si="957"/>
        <v/>
      </c>
      <c r="AG4357" s="150" t="str">
        <f t="shared" si="954"/>
        <v/>
      </c>
    </row>
    <row r="4358" spans="1:33" x14ac:dyDescent="0.25">
      <c r="A4358" s="56"/>
      <c r="B4358" s="70"/>
      <c r="C4358" s="76"/>
      <c r="D4358" s="73"/>
      <c r="E4358" s="79"/>
      <c r="F4358" s="56"/>
      <c r="G4358" s="13" t="str">
        <f t="shared" si="945"/>
        <v/>
      </c>
      <c r="H4358" s="56"/>
      <c r="K4358" s="128"/>
      <c r="L4358" s="128"/>
      <c r="M4358" s="128"/>
      <c r="N4358" s="84" t="str">
        <f t="shared" si="946"/>
        <v/>
      </c>
      <c r="O4358" s="128"/>
      <c r="P4358" s="84" t="str">
        <f t="shared" si="947"/>
        <v/>
      </c>
      <c r="Q4358" s="84" t="str">
        <f t="shared" si="944"/>
        <v/>
      </c>
      <c r="R4358" s="84" t="str">
        <f t="shared" si="948"/>
        <v/>
      </c>
      <c r="S4358" s="84" t="str">
        <f t="shared" si="949"/>
        <v/>
      </c>
      <c r="U4358" s="84" t="str">
        <f t="shared" si="950"/>
        <v/>
      </c>
      <c r="W4358" s="108" t="str">
        <f>IF($N4358="", "", SUM($D$11:$D4358))</f>
        <v/>
      </c>
      <c r="X4358" s="111" t="str">
        <f t="shared" si="951"/>
        <v/>
      </c>
      <c r="Y4358" s="114" t="str">
        <f t="shared" si="955"/>
        <v/>
      </c>
      <c r="Z4358" s="111" t="str">
        <f>IF(X4358="", "", X4358-SUM($Z$11:$Z4357))</f>
        <v/>
      </c>
      <c r="AA4358" s="111" t="str">
        <f>IF($Y4358="", "", $Y4358-SUM($AA$11:$AA4357))</f>
        <v/>
      </c>
      <c r="AB4358" s="111" t="str">
        <f t="shared" si="956"/>
        <v/>
      </c>
      <c r="AC4358" s="121" t="str">
        <f t="shared" si="952"/>
        <v/>
      </c>
      <c r="AD4358" s="122" t="str">
        <f t="shared" si="953"/>
        <v/>
      </c>
      <c r="AE4358" s="123" t="str">
        <f t="shared" si="957"/>
        <v/>
      </c>
      <c r="AG4358" s="150" t="str">
        <f t="shared" si="954"/>
        <v/>
      </c>
    </row>
    <row r="4359" spans="1:33" x14ac:dyDescent="0.25">
      <c r="A4359" s="56"/>
      <c r="B4359" s="70"/>
      <c r="C4359" s="76"/>
      <c r="D4359" s="73"/>
      <c r="E4359" s="79"/>
      <c r="F4359" s="56"/>
      <c r="G4359" s="13" t="str">
        <f t="shared" si="945"/>
        <v/>
      </c>
      <c r="H4359" s="56"/>
      <c r="K4359" s="128"/>
      <c r="L4359" s="128"/>
      <c r="M4359" s="128"/>
      <c r="N4359" s="84" t="str">
        <f t="shared" si="946"/>
        <v/>
      </c>
      <c r="O4359" s="128"/>
      <c r="P4359" s="84" t="str">
        <f t="shared" si="947"/>
        <v/>
      </c>
      <c r="Q4359" s="84" t="str">
        <f t="shared" si="944"/>
        <v/>
      </c>
      <c r="R4359" s="84" t="str">
        <f t="shared" si="948"/>
        <v/>
      </c>
      <c r="S4359" s="84" t="str">
        <f t="shared" si="949"/>
        <v/>
      </c>
      <c r="U4359" s="84" t="str">
        <f t="shared" si="950"/>
        <v/>
      </c>
      <c r="W4359" s="108" t="str">
        <f>IF($N4359="", "", SUM($D$11:$D4359))</f>
        <v/>
      </c>
      <c r="X4359" s="111" t="str">
        <f t="shared" si="951"/>
        <v/>
      </c>
      <c r="Y4359" s="114" t="str">
        <f t="shared" si="955"/>
        <v/>
      </c>
      <c r="Z4359" s="111" t="str">
        <f>IF(X4359="", "", X4359-SUM($Z$11:$Z4358))</f>
        <v/>
      </c>
      <c r="AA4359" s="111" t="str">
        <f>IF($Y4359="", "", $Y4359-SUM($AA$11:$AA4358))</f>
        <v/>
      </c>
      <c r="AB4359" s="111" t="str">
        <f t="shared" si="956"/>
        <v/>
      </c>
      <c r="AC4359" s="121" t="str">
        <f t="shared" si="952"/>
        <v/>
      </c>
      <c r="AD4359" s="122" t="str">
        <f t="shared" si="953"/>
        <v/>
      </c>
      <c r="AE4359" s="123" t="str">
        <f t="shared" si="957"/>
        <v/>
      </c>
      <c r="AG4359" s="150" t="str">
        <f t="shared" si="954"/>
        <v/>
      </c>
    </row>
    <row r="4360" spans="1:33" x14ac:dyDescent="0.25">
      <c r="A4360" s="56"/>
      <c r="B4360" s="70"/>
      <c r="C4360" s="76"/>
      <c r="D4360" s="73"/>
      <c r="E4360" s="79"/>
      <c r="F4360" s="56"/>
      <c r="G4360" s="13" t="str">
        <f t="shared" si="945"/>
        <v/>
      </c>
      <c r="H4360" s="56"/>
      <c r="K4360" s="128"/>
      <c r="L4360" s="128"/>
      <c r="M4360" s="128"/>
      <c r="N4360" s="84" t="str">
        <f t="shared" si="946"/>
        <v/>
      </c>
      <c r="O4360" s="128"/>
      <c r="P4360" s="84" t="str">
        <f t="shared" si="947"/>
        <v/>
      </c>
      <c r="Q4360" s="84" t="str">
        <f t="shared" si="944"/>
        <v/>
      </c>
      <c r="R4360" s="84" t="str">
        <f t="shared" si="948"/>
        <v/>
      </c>
      <c r="S4360" s="84" t="str">
        <f t="shared" si="949"/>
        <v/>
      </c>
      <c r="U4360" s="84" t="str">
        <f t="shared" si="950"/>
        <v/>
      </c>
      <c r="W4360" s="108" t="str">
        <f>IF($N4360="", "", SUM($D$11:$D4360))</f>
        <v/>
      </c>
      <c r="X4360" s="111" t="str">
        <f t="shared" si="951"/>
        <v/>
      </c>
      <c r="Y4360" s="114" t="str">
        <f t="shared" si="955"/>
        <v/>
      </c>
      <c r="Z4360" s="111" t="str">
        <f>IF(X4360="", "", X4360-SUM($Z$11:$Z4359))</f>
        <v/>
      </c>
      <c r="AA4360" s="111" t="str">
        <f>IF($Y4360="", "", $Y4360-SUM($AA$11:$AA4359))</f>
        <v/>
      </c>
      <c r="AB4360" s="111" t="str">
        <f t="shared" si="956"/>
        <v/>
      </c>
      <c r="AC4360" s="121" t="str">
        <f t="shared" si="952"/>
        <v/>
      </c>
      <c r="AD4360" s="122" t="str">
        <f t="shared" si="953"/>
        <v/>
      </c>
      <c r="AE4360" s="123" t="str">
        <f t="shared" si="957"/>
        <v/>
      </c>
      <c r="AG4360" s="150" t="str">
        <f t="shared" si="954"/>
        <v/>
      </c>
    </row>
    <row r="4361" spans="1:33" x14ac:dyDescent="0.25">
      <c r="A4361" s="56"/>
      <c r="B4361" s="70"/>
      <c r="C4361" s="76"/>
      <c r="D4361" s="73"/>
      <c r="E4361" s="79"/>
      <c r="F4361" s="56"/>
      <c r="G4361" s="13" t="str">
        <f t="shared" si="945"/>
        <v/>
      </c>
      <c r="H4361" s="56"/>
      <c r="K4361" s="128"/>
      <c r="L4361" s="128"/>
      <c r="M4361" s="128"/>
      <c r="N4361" s="84" t="str">
        <f t="shared" si="946"/>
        <v/>
      </c>
      <c r="O4361" s="128"/>
      <c r="P4361" s="84" t="str">
        <f t="shared" si="947"/>
        <v/>
      </c>
      <c r="Q4361" s="84" t="str">
        <f t="shared" si="944"/>
        <v/>
      </c>
      <c r="R4361" s="84" t="str">
        <f t="shared" si="948"/>
        <v/>
      </c>
      <c r="S4361" s="84" t="str">
        <f t="shared" si="949"/>
        <v/>
      </c>
      <c r="U4361" s="84" t="str">
        <f t="shared" si="950"/>
        <v/>
      </c>
      <c r="W4361" s="108" t="str">
        <f>IF($N4361="", "", SUM($D$11:$D4361))</f>
        <v/>
      </c>
      <c r="X4361" s="111" t="str">
        <f t="shared" si="951"/>
        <v/>
      </c>
      <c r="Y4361" s="114" t="str">
        <f t="shared" si="955"/>
        <v/>
      </c>
      <c r="Z4361" s="111" t="str">
        <f>IF(X4361="", "", X4361-SUM($Z$11:$Z4360))</f>
        <v/>
      </c>
      <c r="AA4361" s="111" t="str">
        <f>IF($Y4361="", "", $Y4361-SUM($AA$11:$AA4360))</f>
        <v/>
      </c>
      <c r="AB4361" s="111" t="str">
        <f t="shared" si="956"/>
        <v/>
      </c>
      <c r="AC4361" s="121" t="str">
        <f t="shared" si="952"/>
        <v/>
      </c>
      <c r="AD4361" s="122" t="str">
        <f t="shared" si="953"/>
        <v/>
      </c>
      <c r="AE4361" s="123" t="str">
        <f t="shared" si="957"/>
        <v/>
      </c>
      <c r="AG4361" s="150" t="str">
        <f t="shared" si="954"/>
        <v/>
      </c>
    </row>
    <row r="4362" spans="1:33" x14ac:dyDescent="0.25">
      <c r="A4362" s="56"/>
      <c r="B4362" s="70"/>
      <c r="C4362" s="76"/>
      <c r="D4362" s="73"/>
      <c r="E4362" s="79"/>
      <c r="F4362" s="56"/>
      <c r="G4362" s="13" t="str">
        <f t="shared" si="945"/>
        <v/>
      </c>
      <c r="H4362" s="56"/>
      <c r="K4362" s="128"/>
      <c r="L4362" s="128"/>
      <c r="M4362" s="128"/>
      <c r="N4362" s="84" t="str">
        <f t="shared" si="946"/>
        <v/>
      </c>
      <c r="O4362" s="128"/>
      <c r="P4362" s="84" t="str">
        <f t="shared" si="947"/>
        <v/>
      </c>
      <c r="Q4362" s="84" t="str">
        <f t="shared" si="944"/>
        <v/>
      </c>
      <c r="R4362" s="84" t="str">
        <f t="shared" si="948"/>
        <v/>
      </c>
      <c r="S4362" s="84" t="str">
        <f t="shared" si="949"/>
        <v/>
      </c>
      <c r="U4362" s="84" t="str">
        <f t="shared" si="950"/>
        <v/>
      </c>
      <c r="W4362" s="108" t="str">
        <f>IF($N4362="", "", SUM($D$11:$D4362))</f>
        <v/>
      </c>
      <c r="X4362" s="111" t="str">
        <f t="shared" si="951"/>
        <v/>
      </c>
      <c r="Y4362" s="114" t="str">
        <f t="shared" si="955"/>
        <v/>
      </c>
      <c r="Z4362" s="111" t="str">
        <f>IF(X4362="", "", X4362-SUM($Z$11:$Z4361))</f>
        <v/>
      </c>
      <c r="AA4362" s="111" t="str">
        <f>IF($Y4362="", "", $Y4362-SUM($AA$11:$AA4361))</f>
        <v/>
      </c>
      <c r="AB4362" s="111" t="str">
        <f t="shared" si="956"/>
        <v/>
      </c>
      <c r="AC4362" s="121" t="str">
        <f t="shared" si="952"/>
        <v/>
      </c>
      <c r="AD4362" s="122" t="str">
        <f t="shared" si="953"/>
        <v/>
      </c>
      <c r="AE4362" s="123" t="str">
        <f t="shared" si="957"/>
        <v/>
      </c>
      <c r="AG4362" s="150" t="str">
        <f t="shared" si="954"/>
        <v/>
      </c>
    </row>
    <row r="4363" spans="1:33" x14ac:dyDescent="0.25">
      <c r="A4363" s="56"/>
      <c r="B4363" s="70"/>
      <c r="C4363" s="76"/>
      <c r="D4363" s="73"/>
      <c r="E4363" s="79"/>
      <c r="F4363" s="56"/>
      <c r="G4363" s="13" t="str">
        <f t="shared" si="945"/>
        <v/>
      </c>
      <c r="H4363" s="56"/>
      <c r="K4363" s="128"/>
      <c r="L4363" s="128"/>
      <c r="M4363" s="128"/>
      <c r="N4363" s="84" t="str">
        <f t="shared" si="946"/>
        <v/>
      </c>
      <c r="O4363" s="128"/>
      <c r="P4363" s="84" t="str">
        <f t="shared" si="947"/>
        <v/>
      </c>
      <c r="Q4363" s="84" t="str">
        <f t="shared" ref="Q4363:Q4426" si="958">IF($N4363="", "", IF(AND(Q$5="X", C4363=""), $N$6, IF(AND(NOT(C4363=""), COUNTIF(L$11:L$17, C4363)=0), $N$7, "")))</f>
        <v/>
      </c>
      <c r="R4363" s="84" t="str">
        <f t="shared" si="948"/>
        <v/>
      </c>
      <c r="S4363" s="84" t="str">
        <f t="shared" si="949"/>
        <v/>
      </c>
      <c r="U4363" s="84" t="str">
        <f t="shared" si="950"/>
        <v/>
      </c>
      <c r="W4363" s="108" t="str">
        <f>IF($N4363="", "", SUM($D$11:$D4363))</f>
        <v/>
      </c>
      <c r="X4363" s="111" t="str">
        <f t="shared" si="951"/>
        <v/>
      </c>
      <c r="Y4363" s="114" t="str">
        <f t="shared" si="955"/>
        <v/>
      </c>
      <c r="Z4363" s="111" t="str">
        <f>IF(X4363="", "", X4363-SUM($Z$11:$Z4362))</f>
        <v/>
      </c>
      <c r="AA4363" s="111" t="str">
        <f>IF($Y4363="", "", $Y4363-SUM($AA$11:$AA4362))</f>
        <v/>
      </c>
      <c r="AB4363" s="111" t="str">
        <f t="shared" si="956"/>
        <v/>
      </c>
      <c r="AC4363" s="121" t="str">
        <f t="shared" si="952"/>
        <v/>
      </c>
      <c r="AD4363" s="122" t="str">
        <f t="shared" si="953"/>
        <v/>
      </c>
      <c r="AE4363" s="123" t="str">
        <f t="shared" si="957"/>
        <v/>
      </c>
      <c r="AG4363" s="150" t="str">
        <f t="shared" si="954"/>
        <v/>
      </c>
    </row>
    <row r="4364" spans="1:33" x14ac:dyDescent="0.25">
      <c r="A4364" s="56"/>
      <c r="B4364" s="70"/>
      <c r="C4364" s="76"/>
      <c r="D4364" s="73"/>
      <c r="E4364" s="79"/>
      <c r="F4364" s="56"/>
      <c r="G4364" s="13" t="str">
        <f t="shared" ref="G4364:G4427" si="959">IF($B4364="", "", TEXT($B4364, "mmm"))</f>
        <v/>
      </c>
      <c r="H4364" s="56"/>
      <c r="K4364" s="128"/>
      <c r="L4364" s="128"/>
      <c r="M4364" s="128"/>
      <c r="N4364" s="84" t="str">
        <f t="shared" ref="N4364:N4427" si="960">IF(COUNTIF($B4364:$E4364, "")=4, "", "X")</f>
        <v/>
      </c>
      <c r="O4364" s="128"/>
      <c r="P4364" s="84" t="str">
        <f t="shared" ref="P4364:P4427" si="961">IF($N4364="", "", IF(AND(P$5="X", B4364=""), $N$6, IFERROR(IF(AND(NOT(B4364=""), OR(ISNUMBER(B4364)=FALSE, B4364&lt;$L$2, B4364&gt;$L$3)), $N$7, ""), $N$7)))</f>
        <v/>
      </c>
      <c r="Q4364" s="84" t="str">
        <f t="shared" si="958"/>
        <v/>
      </c>
      <c r="R4364" s="84" t="str">
        <f t="shared" ref="R4364:R4427" si="962">IF($N4364="", "", IF(AND(R$5="X", D4364=""), $N$6, IF(AND(NOT(D4364=""), ISNUMBER(D4364)=FALSE), $N$7, "")))</f>
        <v/>
      </c>
      <c r="S4364" s="84" t="str">
        <f t="shared" ref="S4364:S4427" si="963">IF($N4364="", "", IF(AND(S$5="X", E4364=""), $N$6, ""))</f>
        <v/>
      </c>
      <c r="U4364" s="84" t="str">
        <f t="shared" ref="U4364:U4427" si="964">IF($B4364="", "", TEXT($B4364, "mmm yyyy"))</f>
        <v/>
      </c>
      <c r="W4364" s="108" t="str">
        <f>IF($N4364="", "", SUM($D$11:$D4364))</f>
        <v/>
      </c>
      <c r="X4364" s="111" t="str">
        <f t="shared" ref="X4364:X4427" si="965">IF(W4364="", "", IF(W4364&lt;=$X$4, W4364, $X$4))</f>
        <v/>
      </c>
      <c r="Y4364" s="114" t="str">
        <f t="shared" si="955"/>
        <v/>
      </c>
      <c r="Z4364" s="111" t="str">
        <f>IF(X4364="", "", X4364-SUM($Z$11:$Z4363))</f>
        <v/>
      </c>
      <c r="AA4364" s="111" t="str">
        <f>IF($Y4364="", "", $Y4364-SUM($AA$11:$AA4363))</f>
        <v/>
      </c>
      <c r="AB4364" s="111" t="str">
        <f t="shared" si="956"/>
        <v/>
      </c>
      <c r="AC4364" s="121" t="str">
        <f t="shared" ref="AC4364:AC4427" si="966">IF($N4364="", "", $Z4364*$AC$4)</f>
        <v/>
      </c>
      <c r="AD4364" s="122" t="str">
        <f t="shared" ref="AD4364:AD4427" si="967">IF($N4364="", "", $AA4364*$AC$5)</f>
        <v/>
      </c>
      <c r="AE4364" s="123" t="str">
        <f t="shared" si="957"/>
        <v/>
      </c>
      <c r="AG4364" s="150" t="str">
        <f t="shared" ref="AG4364:AG4427" si="968">IF(OR($U4364="", $C4364=""), "", CONCATENATE($C4364, " - ", $U4364))</f>
        <v/>
      </c>
    </row>
    <row r="4365" spans="1:33" x14ac:dyDescent="0.25">
      <c r="A4365" s="56"/>
      <c r="B4365" s="70"/>
      <c r="C4365" s="76"/>
      <c r="D4365" s="73"/>
      <c r="E4365" s="79"/>
      <c r="F4365" s="56"/>
      <c r="G4365" s="13" t="str">
        <f t="shared" si="959"/>
        <v/>
      </c>
      <c r="H4365" s="56"/>
      <c r="K4365" s="128"/>
      <c r="L4365" s="128"/>
      <c r="M4365" s="128"/>
      <c r="N4365" s="84" t="str">
        <f t="shared" si="960"/>
        <v/>
      </c>
      <c r="O4365" s="128"/>
      <c r="P4365" s="84" t="str">
        <f t="shared" si="961"/>
        <v/>
      </c>
      <c r="Q4365" s="84" t="str">
        <f t="shared" si="958"/>
        <v/>
      </c>
      <c r="R4365" s="84" t="str">
        <f t="shared" si="962"/>
        <v/>
      </c>
      <c r="S4365" s="84" t="str">
        <f t="shared" si="963"/>
        <v/>
      </c>
      <c r="U4365" s="84" t="str">
        <f t="shared" si="964"/>
        <v/>
      </c>
      <c r="W4365" s="108" t="str">
        <f>IF($N4365="", "", SUM($D$11:$D4365))</f>
        <v/>
      </c>
      <c r="X4365" s="111" t="str">
        <f t="shared" si="965"/>
        <v/>
      </c>
      <c r="Y4365" s="114" t="str">
        <f t="shared" si="955"/>
        <v/>
      </c>
      <c r="Z4365" s="111" t="str">
        <f>IF(X4365="", "", X4365-SUM($Z$11:$Z4364))</f>
        <v/>
      </c>
      <c r="AA4365" s="111" t="str">
        <f>IF($Y4365="", "", $Y4365-SUM($AA$11:$AA4364))</f>
        <v/>
      </c>
      <c r="AB4365" s="111" t="str">
        <f t="shared" si="956"/>
        <v/>
      </c>
      <c r="AC4365" s="121" t="str">
        <f t="shared" si="966"/>
        <v/>
      </c>
      <c r="AD4365" s="122" t="str">
        <f t="shared" si="967"/>
        <v/>
      </c>
      <c r="AE4365" s="123" t="str">
        <f t="shared" si="957"/>
        <v/>
      </c>
      <c r="AG4365" s="150" t="str">
        <f t="shared" si="968"/>
        <v/>
      </c>
    </row>
    <row r="4366" spans="1:33" x14ac:dyDescent="0.25">
      <c r="A4366" s="56"/>
      <c r="B4366" s="70"/>
      <c r="C4366" s="76"/>
      <c r="D4366" s="73"/>
      <c r="E4366" s="79"/>
      <c r="F4366" s="56"/>
      <c r="G4366" s="13" t="str">
        <f t="shared" si="959"/>
        <v/>
      </c>
      <c r="H4366" s="56"/>
      <c r="K4366" s="128"/>
      <c r="L4366" s="128"/>
      <c r="M4366" s="128"/>
      <c r="N4366" s="84" t="str">
        <f t="shared" si="960"/>
        <v/>
      </c>
      <c r="O4366" s="128"/>
      <c r="P4366" s="84" t="str">
        <f t="shared" si="961"/>
        <v/>
      </c>
      <c r="Q4366" s="84" t="str">
        <f t="shared" si="958"/>
        <v/>
      </c>
      <c r="R4366" s="84" t="str">
        <f t="shared" si="962"/>
        <v/>
      </c>
      <c r="S4366" s="84" t="str">
        <f t="shared" si="963"/>
        <v/>
      </c>
      <c r="U4366" s="84" t="str">
        <f t="shared" si="964"/>
        <v/>
      </c>
      <c r="W4366" s="108" t="str">
        <f>IF($N4366="", "", SUM($D$11:$D4366))</f>
        <v/>
      </c>
      <c r="X4366" s="111" t="str">
        <f t="shared" si="965"/>
        <v/>
      </c>
      <c r="Y4366" s="114" t="str">
        <f t="shared" ref="Y4366:Y4429" si="969">IF(W4366="", "", IF(W4366&lt;=$X$4, 0, W4366-$X$4))</f>
        <v/>
      </c>
      <c r="Z4366" s="111" t="str">
        <f>IF(X4366="", "", X4366-SUM($Z$11:$Z4365))</f>
        <v/>
      </c>
      <c r="AA4366" s="111" t="str">
        <f>IF($Y4366="", "", $Y4366-SUM($AA$11:$AA4365))</f>
        <v/>
      </c>
      <c r="AB4366" s="111" t="str">
        <f t="shared" ref="AB4366:AB4429" si="970">IF($N4366="", "", SUM(Z4366:AA4366))</f>
        <v/>
      </c>
      <c r="AC4366" s="121" t="str">
        <f t="shared" si="966"/>
        <v/>
      </c>
      <c r="AD4366" s="122" t="str">
        <f t="shared" si="967"/>
        <v/>
      </c>
      <c r="AE4366" s="123" t="str">
        <f t="shared" ref="AE4366:AE4429" si="971">IF($N4366="", "", SUM(AC4366:AD4366))</f>
        <v/>
      </c>
      <c r="AG4366" s="150" t="str">
        <f t="shared" si="968"/>
        <v/>
      </c>
    </row>
    <row r="4367" spans="1:33" x14ac:dyDescent="0.25">
      <c r="A4367" s="56"/>
      <c r="B4367" s="70"/>
      <c r="C4367" s="76"/>
      <c r="D4367" s="73"/>
      <c r="E4367" s="79"/>
      <c r="F4367" s="56"/>
      <c r="G4367" s="13" t="str">
        <f t="shared" si="959"/>
        <v/>
      </c>
      <c r="H4367" s="56"/>
      <c r="K4367" s="128"/>
      <c r="L4367" s="128"/>
      <c r="M4367" s="128"/>
      <c r="N4367" s="84" t="str">
        <f t="shared" si="960"/>
        <v/>
      </c>
      <c r="O4367" s="128"/>
      <c r="P4367" s="84" t="str">
        <f t="shared" si="961"/>
        <v/>
      </c>
      <c r="Q4367" s="84" t="str">
        <f t="shared" si="958"/>
        <v/>
      </c>
      <c r="R4367" s="84" t="str">
        <f t="shared" si="962"/>
        <v/>
      </c>
      <c r="S4367" s="84" t="str">
        <f t="shared" si="963"/>
        <v/>
      </c>
      <c r="U4367" s="84" t="str">
        <f t="shared" si="964"/>
        <v/>
      </c>
      <c r="W4367" s="108" t="str">
        <f>IF($N4367="", "", SUM($D$11:$D4367))</f>
        <v/>
      </c>
      <c r="X4367" s="111" t="str">
        <f t="shared" si="965"/>
        <v/>
      </c>
      <c r="Y4367" s="114" t="str">
        <f t="shared" si="969"/>
        <v/>
      </c>
      <c r="Z4367" s="111" t="str">
        <f>IF(X4367="", "", X4367-SUM($Z$11:$Z4366))</f>
        <v/>
      </c>
      <c r="AA4367" s="111" t="str">
        <f>IF($Y4367="", "", $Y4367-SUM($AA$11:$AA4366))</f>
        <v/>
      </c>
      <c r="AB4367" s="111" t="str">
        <f t="shared" si="970"/>
        <v/>
      </c>
      <c r="AC4367" s="121" t="str">
        <f t="shared" si="966"/>
        <v/>
      </c>
      <c r="AD4367" s="122" t="str">
        <f t="shared" si="967"/>
        <v/>
      </c>
      <c r="AE4367" s="123" t="str">
        <f t="shared" si="971"/>
        <v/>
      </c>
      <c r="AG4367" s="150" t="str">
        <f t="shared" si="968"/>
        <v/>
      </c>
    </row>
    <row r="4368" spans="1:33" x14ac:dyDescent="0.25">
      <c r="A4368" s="56"/>
      <c r="B4368" s="70"/>
      <c r="C4368" s="76"/>
      <c r="D4368" s="73"/>
      <c r="E4368" s="79"/>
      <c r="F4368" s="56"/>
      <c r="G4368" s="13" t="str">
        <f t="shared" si="959"/>
        <v/>
      </c>
      <c r="H4368" s="56"/>
      <c r="K4368" s="128"/>
      <c r="L4368" s="128"/>
      <c r="M4368" s="128"/>
      <c r="N4368" s="84" t="str">
        <f t="shared" si="960"/>
        <v/>
      </c>
      <c r="O4368" s="128"/>
      <c r="P4368" s="84" t="str">
        <f t="shared" si="961"/>
        <v/>
      </c>
      <c r="Q4368" s="84" t="str">
        <f t="shared" si="958"/>
        <v/>
      </c>
      <c r="R4368" s="84" t="str">
        <f t="shared" si="962"/>
        <v/>
      </c>
      <c r="S4368" s="84" t="str">
        <f t="shared" si="963"/>
        <v/>
      </c>
      <c r="U4368" s="84" t="str">
        <f t="shared" si="964"/>
        <v/>
      </c>
      <c r="W4368" s="108" t="str">
        <f>IF($N4368="", "", SUM($D$11:$D4368))</f>
        <v/>
      </c>
      <c r="X4368" s="111" t="str">
        <f t="shared" si="965"/>
        <v/>
      </c>
      <c r="Y4368" s="114" t="str">
        <f t="shared" si="969"/>
        <v/>
      </c>
      <c r="Z4368" s="111" t="str">
        <f>IF(X4368="", "", X4368-SUM($Z$11:$Z4367))</f>
        <v/>
      </c>
      <c r="AA4368" s="111" t="str">
        <f>IF($Y4368="", "", $Y4368-SUM($AA$11:$AA4367))</f>
        <v/>
      </c>
      <c r="AB4368" s="111" t="str">
        <f t="shared" si="970"/>
        <v/>
      </c>
      <c r="AC4368" s="121" t="str">
        <f t="shared" si="966"/>
        <v/>
      </c>
      <c r="AD4368" s="122" t="str">
        <f t="shared" si="967"/>
        <v/>
      </c>
      <c r="AE4368" s="123" t="str">
        <f t="shared" si="971"/>
        <v/>
      </c>
      <c r="AG4368" s="150" t="str">
        <f t="shared" si="968"/>
        <v/>
      </c>
    </row>
    <row r="4369" spans="1:33" x14ac:dyDescent="0.25">
      <c r="A4369" s="56"/>
      <c r="B4369" s="70"/>
      <c r="C4369" s="76"/>
      <c r="D4369" s="73"/>
      <c r="E4369" s="79"/>
      <c r="F4369" s="56"/>
      <c r="G4369" s="13" t="str">
        <f t="shared" si="959"/>
        <v/>
      </c>
      <c r="H4369" s="56"/>
      <c r="K4369" s="128"/>
      <c r="L4369" s="128"/>
      <c r="M4369" s="128"/>
      <c r="N4369" s="84" t="str">
        <f t="shared" si="960"/>
        <v/>
      </c>
      <c r="O4369" s="128"/>
      <c r="P4369" s="84" t="str">
        <f t="shared" si="961"/>
        <v/>
      </c>
      <c r="Q4369" s="84" t="str">
        <f t="shared" si="958"/>
        <v/>
      </c>
      <c r="R4369" s="84" t="str">
        <f t="shared" si="962"/>
        <v/>
      </c>
      <c r="S4369" s="84" t="str">
        <f t="shared" si="963"/>
        <v/>
      </c>
      <c r="U4369" s="84" t="str">
        <f t="shared" si="964"/>
        <v/>
      </c>
      <c r="W4369" s="108" t="str">
        <f>IF($N4369="", "", SUM($D$11:$D4369))</f>
        <v/>
      </c>
      <c r="X4369" s="111" t="str">
        <f t="shared" si="965"/>
        <v/>
      </c>
      <c r="Y4369" s="114" t="str">
        <f t="shared" si="969"/>
        <v/>
      </c>
      <c r="Z4369" s="111" t="str">
        <f>IF(X4369="", "", X4369-SUM($Z$11:$Z4368))</f>
        <v/>
      </c>
      <c r="AA4369" s="111" t="str">
        <f>IF($Y4369="", "", $Y4369-SUM($AA$11:$AA4368))</f>
        <v/>
      </c>
      <c r="AB4369" s="111" t="str">
        <f t="shared" si="970"/>
        <v/>
      </c>
      <c r="AC4369" s="121" t="str">
        <f t="shared" si="966"/>
        <v/>
      </c>
      <c r="AD4369" s="122" t="str">
        <f t="shared" si="967"/>
        <v/>
      </c>
      <c r="AE4369" s="123" t="str">
        <f t="shared" si="971"/>
        <v/>
      </c>
      <c r="AG4369" s="150" t="str">
        <f t="shared" si="968"/>
        <v/>
      </c>
    </row>
    <row r="4370" spans="1:33" x14ac:dyDescent="0.25">
      <c r="A4370" s="56"/>
      <c r="B4370" s="70"/>
      <c r="C4370" s="76"/>
      <c r="D4370" s="73"/>
      <c r="E4370" s="79"/>
      <c r="F4370" s="56"/>
      <c r="G4370" s="13" t="str">
        <f t="shared" si="959"/>
        <v/>
      </c>
      <c r="H4370" s="56"/>
      <c r="K4370" s="128"/>
      <c r="L4370" s="128"/>
      <c r="M4370" s="128"/>
      <c r="N4370" s="84" t="str">
        <f t="shared" si="960"/>
        <v/>
      </c>
      <c r="O4370" s="128"/>
      <c r="P4370" s="84" t="str">
        <f t="shared" si="961"/>
        <v/>
      </c>
      <c r="Q4370" s="84" t="str">
        <f t="shared" si="958"/>
        <v/>
      </c>
      <c r="R4370" s="84" t="str">
        <f t="shared" si="962"/>
        <v/>
      </c>
      <c r="S4370" s="84" t="str">
        <f t="shared" si="963"/>
        <v/>
      </c>
      <c r="U4370" s="84" t="str">
        <f t="shared" si="964"/>
        <v/>
      </c>
      <c r="W4370" s="108" t="str">
        <f>IF($N4370="", "", SUM($D$11:$D4370))</f>
        <v/>
      </c>
      <c r="X4370" s="111" t="str">
        <f t="shared" si="965"/>
        <v/>
      </c>
      <c r="Y4370" s="114" t="str">
        <f t="shared" si="969"/>
        <v/>
      </c>
      <c r="Z4370" s="111" t="str">
        <f>IF(X4370="", "", X4370-SUM($Z$11:$Z4369))</f>
        <v/>
      </c>
      <c r="AA4370" s="111" t="str">
        <f>IF($Y4370="", "", $Y4370-SUM($AA$11:$AA4369))</f>
        <v/>
      </c>
      <c r="AB4370" s="111" t="str">
        <f t="shared" si="970"/>
        <v/>
      </c>
      <c r="AC4370" s="121" t="str">
        <f t="shared" si="966"/>
        <v/>
      </c>
      <c r="AD4370" s="122" t="str">
        <f t="shared" si="967"/>
        <v/>
      </c>
      <c r="AE4370" s="123" t="str">
        <f t="shared" si="971"/>
        <v/>
      </c>
      <c r="AG4370" s="150" t="str">
        <f t="shared" si="968"/>
        <v/>
      </c>
    </row>
    <row r="4371" spans="1:33" x14ac:dyDescent="0.25">
      <c r="A4371" s="56"/>
      <c r="B4371" s="70"/>
      <c r="C4371" s="76"/>
      <c r="D4371" s="73"/>
      <c r="E4371" s="79"/>
      <c r="F4371" s="56"/>
      <c r="G4371" s="13" t="str">
        <f t="shared" si="959"/>
        <v/>
      </c>
      <c r="H4371" s="56"/>
      <c r="K4371" s="128"/>
      <c r="L4371" s="128"/>
      <c r="M4371" s="128"/>
      <c r="N4371" s="84" t="str">
        <f t="shared" si="960"/>
        <v/>
      </c>
      <c r="O4371" s="128"/>
      <c r="P4371" s="84" t="str">
        <f t="shared" si="961"/>
        <v/>
      </c>
      <c r="Q4371" s="84" t="str">
        <f t="shared" si="958"/>
        <v/>
      </c>
      <c r="R4371" s="84" t="str">
        <f t="shared" si="962"/>
        <v/>
      </c>
      <c r="S4371" s="84" t="str">
        <f t="shared" si="963"/>
        <v/>
      </c>
      <c r="U4371" s="84" t="str">
        <f t="shared" si="964"/>
        <v/>
      </c>
      <c r="W4371" s="108" t="str">
        <f>IF($N4371="", "", SUM($D$11:$D4371))</f>
        <v/>
      </c>
      <c r="X4371" s="111" t="str">
        <f t="shared" si="965"/>
        <v/>
      </c>
      <c r="Y4371" s="114" t="str">
        <f t="shared" si="969"/>
        <v/>
      </c>
      <c r="Z4371" s="111" t="str">
        <f>IF(X4371="", "", X4371-SUM($Z$11:$Z4370))</f>
        <v/>
      </c>
      <c r="AA4371" s="111" t="str">
        <f>IF($Y4371="", "", $Y4371-SUM($AA$11:$AA4370))</f>
        <v/>
      </c>
      <c r="AB4371" s="111" t="str">
        <f t="shared" si="970"/>
        <v/>
      </c>
      <c r="AC4371" s="121" t="str">
        <f t="shared" si="966"/>
        <v/>
      </c>
      <c r="AD4371" s="122" t="str">
        <f t="shared" si="967"/>
        <v/>
      </c>
      <c r="AE4371" s="123" t="str">
        <f t="shared" si="971"/>
        <v/>
      </c>
      <c r="AG4371" s="150" t="str">
        <f t="shared" si="968"/>
        <v/>
      </c>
    </row>
    <row r="4372" spans="1:33" x14ac:dyDescent="0.25">
      <c r="A4372" s="56"/>
      <c r="B4372" s="70"/>
      <c r="C4372" s="76"/>
      <c r="D4372" s="73"/>
      <c r="E4372" s="79"/>
      <c r="F4372" s="56"/>
      <c r="G4372" s="13" t="str">
        <f t="shared" si="959"/>
        <v/>
      </c>
      <c r="H4372" s="56"/>
      <c r="K4372" s="128"/>
      <c r="L4372" s="128"/>
      <c r="M4372" s="128"/>
      <c r="N4372" s="84" t="str">
        <f t="shared" si="960"/>
        <v/>
      </c>
      <c r="O4372" s="128"/>
      <c r="P4372" s="84" t="str">
        <f t="shared" si="961"/>
        <v/>
      </c>
      <c r="Q4372" s="84" t="str">
        <f t="shared" si="958"/>
        <v/>
      </c>
      <c r="R4372" s="84" t="str">
        <f t="shared" si="962"/>
        <v/>
      </c>
      <c r="S4372" s="84" t="str">
        <f t="shared" si="963"/>
        <v/>
      </c>
      <c r="U4372" s="84" t="str">
        <f t="shared" si="964"/>
        <v/>
      </c>
      <c r="W4372" s="108" t="str">
        <f>IF($N4372="", "", SUM($D$11:$D4372))</f>
        <v/>
      </c>
      <c r="X4372" s="111" t="str">
        <f t="shared" si="965"/>
        <v/>
      </c>
      <c r="Y4372" s="114" t="str">
        <f t="shared" si="969"/>
        <v/>
      </c>
      <c r="Z4372" s="111" t="str">
        <f>IF(X4372="", "", X4372-SUM($Z$11:$Z4371))</f>
        <v/>
      </c>
      <c r="AA4372" s="111" t="str">
        <f>IF($Y4372="", "", $Y4372-SUM($AA$11:$AA4371))</f>
        <v/>
      </c>
      <c r="AB4372" s="111" t="str">
        <f t="shared" si="970"/>
        <v/>
      </c>
      <c r="AC4372" s="121" t="str">
        <f t="shared" si="966"/>
        <v/>
      </c>
      <c r="AD4372" s="122" t="str">
        <f t="shared" si="967"/>
        <v/>
      </c>
      <c r="AE4372" s="123" t="str">
        <f t="shared" si="971"/>
        <v/>
      </c>
      <c r="AG4372" s="150" t="str">
        <f t="shared" si="968"/>
        <v/>
      </c>
    </row>
    <row r="4373" spans="1:33" x14ac:dyDescent="0.25">
      <c r="A4373" s="56"/>
      <c r="B4373" s="70"/>
      <c r="C4373" s="76"/>
      <c r="D4373" s="73"/>
      <c r="E4373" s="79"/>
      <c r="F4373" s="56"/>
      <c r="G4373" s="13" t="str">
        <f t="shared" si="959"/>
        <v/>
      </c>
      <c r="H4373" s="56"/>
      <c r="K4373" s="128"/>
      <c r="L4373" s="128"/>
      <c r="M4373" s="128"/>
      <c r="N4373" s="84" t="str">
        <f t="shared" si="960"/>
        <v/>
      </c>
      <c r="O4373" s="128"/>
      <c r="P4373" s="84" t="str">
        <f t="shared" si="961"/>
        <v/>
      </c>
      <c r="Q4373" s="84" t="str">
        <f t="shared" si="958"/>
        <v/>
      </c>
      <c r="R4373" s="84" t="str">
        <f t="shared" si="962"/>
        <v/>
      </c>
      <c r="S4373" s="84" t="str">
        <f t="shared" si="963"/>
        <v/>
      </c>
      <c r="U4373" s="84" t="str">
        <f t="shared" si="964"/>
        <v/>
      </c>
      <c r="W4373" s="108" t="str">
        <f>IF($N4373="", "", SUM($D$11:$D4373))</f>
        <v/>
      </c>
      <c r="X4373" s="111" t="str">
        <f t="shared" si="965"/>
        <v/>
      </c>
      <c r="Y4373" s="114" t="str">
        <f t="shared" si="969"/>
        <v/>
      </c>
      <c r="Z4373" s="111" t="str">
        <f>IF(X4373="", "", X4373-SUM($Z$11:$Z4372))</f>
        <v/>
      </c>
      <c r="AA4373" s="111" t="str">
        <f>IF($Y4373="", "", $Y4373-SUM($AA$11:$AA4372))</f>
        <v/>
      </c>
      <c r="AB4373" s="111" t="str">
        <f t="shared" si="970"/>
        <v/>
      </c>
      <c r="AC4373" s="121" t="str">
        <f t="shared" si="966"/>
        <v/>
      </c>
      <c r="AD4373" s="122" t="str">
        <f t="shared" si="967"/>
        <v/>
      </c>
      <c r="AE4373" s="123" t="str">
        <f t="shared" si="971"/>
        <v/>
      </c>
      <c r="AG4373" s="150" t="str">
        <f t="shared" si="968"/>
        <v/>
      </c>
    </row>
    <row r="4374" spans="1:33" x14ac:dyDescent="0.25">
      <c r="A4374" s="56"/>
      <c r="B4374" s="70"/>
      <c r="C4374" s="76"/>
      <c r="D4374" s="73"/>
      <c r="E4374" s="79"/>
      <c r="F4374" s="56"/>
      <c r="G4374" s="13" t="str">
        <f t="shared" si="959"/>
        <v/>
      </c>
      <c r="H4374" s="56"/>
      <c r="K4374" s="128"/>
      <c r="L4374" s="128"/>
      <c r="M4374" s="128"/>
      <c r="N4374" s="84" t="str">
        <f t="shared" si="960"/>
        <v/>
      </c>
      <c r="O4374" s="128"/>
      <c r="P4374" s="84" t="str">
        <f t="shared" si="961"/>
        <v/>
      </c>
      <c r="Q4374" s="84" t="str">
        <f t="shared" si="958"/>
        <v/>
      </c>
      <c r="R4374" s="84" t="str">
        <f t="shared" si="962"/>
        <v/>
      </c>
      <c r="S4374" s="84" t="str">
        <f t="shared" si="963"/>
        <v/>
      </c>
      <c r="U4374" s="84" t="str">
        <f t="shared" si="964"/>
        <v/>
      </c>
      <c r="W4374" s="108" t="str">
        <f>IF($N4374="", "", SUM($D$11:$D4374))</f>
        <v/>
      </c>
      <c r="X4374" s="111" t="str">
        <f t="shared" si="965"/>
        <v/>
      </c>
      <c r="Y4374" s="114" t="str">
        <f t="shared" si="969"/>
        <v/>
      </c>
      <c r="Z4374" s="111" t="str">
        <f>IF(X4374="", "", X4374-SUM($Z$11:$Z4373))</f>
        <v/>
      </c>
      <c r="AA4374" s="111" t="str">
        <f>IF($Y4374="", "", $Y4374-SUM($AA$11:$AA4373))</f>
        <v/>
      </c>
      <c r="AB4374" s="111" t="str">
        <f t="shared" si="970"/>
        <v/>
      </c>
      <c r="AC4374" s="121" t="str">
        <f t="shared" si="966"/>
        <v/>
      </c>
      <c r="AD4374" s="122" t="str">
        <f t="shared" si="967"/>
        <v/>
      </c>
      <c r="AE4374" s="123" t="str">
        <f t="shared" si="971"/>
        <v/>
      </c>
      <c r="AG4374" s="150" t="str">
        <f t="shared" si="968"/>
        <v/>
      </c>
    </row>
    <row r="4375" spans="1:33" x14ac:dyDescent="0.25">
      <c r="A4375" s="56"/>
      <c r="B4375" s="70"/>
      <c r="C4375" s="76"/>
      <c r="D4375" s="73"/>
      <c r="E4375" s="79"/>
      <c r="F4375" s="56"/>
      <c r="G4375" s="13" t="str">
        <f t="shared" si="959"/>
        <v/>
      </c>
      <c r="H4375" s="56"/>
      <c r="K4375" s="128"/>
      <c r="L4375" s="128"/>
      <c r="M4375" s="128"/>
      <c r="N4375" s="84" t="str">
        <f t="shared" si="960"/>
        <v/>
      </c>
      <c r="O4375" s="128"/>
      <c r="P4375" s="84" t="str">
        <f t="shared" si="961"/>
        <v/>
      </c>
      <c r="Q4375" s="84" t="str">
        <f t="shared" si="958"/>
        <v/>
      </c>
      <c r="R4375" s="84" t="str">
        <f t="shared" si="962"/>
        <v/>
      </c>
      <c r="S4375" s="84" t="str">
        <f t="shared" si="963"/>
        <v/>
      </c>
      <c r="U4375" s="84" t="str">
        <f t="shared" si="964"/>
        <v/>
      </c>
      <c r="W4375" s="108" t="str">
        <f>IF($N4375="", "", SUM($D$11:$D4375))</f>
        <v/>
      </c>
      <c r="X4375" s="111" t="str">
        <f t="shared" si="965"/>
        <v/>
      </c>
      <c r="Y4375" s="114" t="str">
        <f t="shared" si="969"/>
        <v/>
      </c>
      <c r="Z4375" s="111" t="str">
        <f>IF(X4375="", "", X4375-SUM($Z$11:$Z4374))</f>
        <v/>
      </c>
      <c r="AA4375" s="111" t="str">
        <f>IF($Y4375="", "", $Y4375-SUM($AA$11:$AA4374))</f>
        <v/>
      </c>
      <c r="AB4375" s="111" t="str">
        <f t="shared" si="970"/>
        <v/>
      </c>
      <c r="AC4375" s="121" t="str">
        <f t="shared" si="966"/>
        <v/>
      </c>
      <c r="AD4375" s="122" t="str">
        <f t="shared" si="967"/>
        <v/>
      </c>
      <c r="AE4375" s="123" t="str">
        <f t="shared" si="971"/>
        <v/>
      </c>
      <c r="AG4375" s="150" t="str">
        <f t="shared" si="968"/>
        <v/>
      </c>
    </row>
    <row r="4376" spans="1:33" x14ac:dyDescent="0.25">
      <c r="A4376" s="56"/>
      <c r="B4376" s="70"/>
      <c r="C4376" s="76"/>
      <c r="D4376" s="73"/>
      <c r="E4376" s="79"/>
      <c r="F4376" s="56"/>
      <c r="G4376" s="13" t="str">
        <f t="shared" si="959"/>
        <v/>
      </c>
      <c r="H4376" s="56"/>
      <c r="K4376" s="128"/>
      <c r="L4376" s="128"/>
      <c r="M4376" s="128"/>
      <c r="N4376" s="84" t="str">
        <f t="shared" si="960"/>
        <v/>
      </c>
      <c r="O4376" s="128"/>
      <c r="P4376" s="84" t="str">
        <f t="shared" si="961"/>
        <v/>
      </c>
      <c r="Q4376" s="84" t="str">
        <f t="shared" si="958"/>
        <v/>
      </c>
      <c r="R4376" s="84" t="str">
        <f t="shared" si="962"/>
        <v/>
      </c>
      <c r="S4376" s="84" t="str">
        <f t="shared" si="963"/>
        <v/>
      </c>
      <c r="U4376" s="84" t="str">
        <f t="shared" si="964"/>
        <v/>
      </c>
      <c r="W4376" s="108" t="str">
        <f>IF($N4376="", "", SUM($D$11:$D4376))</f>
        <v/>
      </c>
      <c r="X4376" s="111" t="str">
        <f t="shared" si="965"/>
        <v/>
      </c>
      <c r="Y4376" s="114" t="str">
        <f t="shared" si="969"/>
        <v/>
      </c>
      <c r="Z4376" s="111" t="str">
        <f>IF(X4376="", "", X4376-SUM($Z$11:$Z4375))</f>
        <v/>
      </c>
      <c r="AA4376" s="111" t="str">
        <f>IF($Y4376="", "", $Y4376-SUM($AA$11:$AA4375))</f>
        <v/>
      </c>
      <c r="AB4376" s="111" t="str">
        <f t="shared" si="970"/>
        <v/>
      </c>
      <c r="AC4376" s="121" t="str">
        <f t="shared" si="966"/>
        <v/>
      </c>
      <c r="AD4376" s="122" t="str">
        <f t="shared" si="967"/>
        <v/>
      </c>
      <c r="AE4376" s="123" t="str">
        <f t="shared" si="971"/>
        <v/>
      </c>
      <c r="AG4376" s="150" t="str">
        <f t="shared" si="968"/>
        <v/>
      </c>
    </row>
    <row r="4377" spans="1:33" x14ac:dyDescent="0.25">
      <c r="A4377" s="56"/>
      <c r="B4377" s="70"/>
      <c r="C4377" s="76"/>
      <c r="D4377" s="73"/>
      <c r="E4377" s="79"/>
      <c r="F4377" s="56"/>
      <c r="G4377" s="13" t="str">
        <f t="shared" si="959"/>
        <v/>
      </c>
      <c r="H4377" s="56"/>
      <c r="K4377" s="128"/>
      <c r="L4377" s="128"/>
      <c r="M4377" s="128"/>
      <c r="N4377" s="84" t="str">
        <f t="shared" si="960"/>
        <v/>
      </c>
      <c r="O4377" s="128"/>
      <c r="P4377" s="84" t="str">
        <f t="shared" si="961"/>
        <v/>
      </c>
      <c r="Q4377" s="84" t="str">
        <f t="shared" si="958"/>
        <v/>
      </c>
      <c r="R4377" s="84" t="str">
        <f t="shared" si="962"/>
        <v/>
      </c>
      <c r="S4377" s="84" t="str">
        <f t="shared" si="963"/>
        <v/>
      </c>
      <c r="U4377" s="84" t="str">
        <f t="shared" si="964"/>
        <v/>
      </c>
      <c r="W4377" s="108" t="str">
        <f>IF($N4377="", "", SUM($D$11:$D4377))</f>
        <v/>
      </c>
      <c r="X4377" s="111" t="str">
        <f t="shared" si="965"/>
        <v/>
      </c>
      <c r="Y4377" s="114" t="str">
        <f t="shared" si="969"/>
        <v/>
      </c>
      <c r="Z4377" s="111" t="str">
        <f>IF(X4377="", "", X4377-SUM($Z$11:$Z4376))</f>
        <v/>
      </c>
      <c r="AA4377" s="111" t="str">
        <f>IF($Y4377="", "", $Y4377-SUM($AA$11:$AA4376))</f>
        <v/>
      </c>
      <c r="AB4377" s="111" t="str">
        <f t="shared" si="970"/>
        <v/>
      </c>
      <c r="AC4377" s="121" t="str">
        <f t="shared" si="966"/>
        <v/>
      </c>
      <c r="AD4377" s="122" t="str">
        <f t="shared" si="967"/>
        <v/>
      </c>
      <c r="AE4377" s="123" t="str">
        <f t="shared" si="971"/>
        <v/>
      </c>
      <c r="AG4377" s="150" t="str">
        <f t="shared" si="968"/>
        <v/>
      </c>
    </row>
    <row r="4378" spans="1:33" x14ac:dyDescent="0.25">
      <c r="A4378" s="56"/>
      <c r="B4378" s="70"/>
      <c r="C4378" s="76"/>
      <c r="D4378" s="73"/>
      <c r="E4378" s="79"/>
      <c r="F4378" s="56"/>
      <c r="G4378" s="13" t="str">
        <f t="shared" si="959"/>
        <v/>
      </c>
      <c r="H4378" s="56"/>
      <c r="K4378" s="128"/>
      <c r="L4378" s="128"/>
      <c r="M4378" s="128"/>
      <c r="N4378" s="84" t="str">
        <f t="shared" si="960"/>
        <v/>
      </c>
      <c r="O4378" s="128"/>
      <c r="P4378" s="84" t="str">
        <f t="shared" si="961"/>
        <v/>
      </c>
      <c r="Q4378" s="84" t="str">
        <f t="shared" si="958"/>
        <v/>
      </c>
      <c r="R4378" s="84" t="str">
        <f t="shared" si="962"/>
        <v/>
      </c>
      <c r="S4378" s="84" t="str">
        <f t="shared" si="963"/>
        <v/>
      </c>
      <c r="U4378" s="84" t="str">
        <f t="shared" si="964"/>
        <v/>
      </c>
      <c r="W4378" s="108" t="str">
        <f>IF($N4378="", "", SUM($D$11:$D4378))</f>
        <v/>
      </c>
      <c r="X4378" s="111" t="str">
        <f t="shared" si="965"/>
        <v/>
      </c>
      <c r="Y4378" s="114" t="str">
        <f t="shared" si="969"/>
        <v/>
      </c>
      <c r="Z4378" s="111" t="str">
        <f>IF(X4378="", "", X4378-SUM($Z$11:$Z4377))</f>
        <v/>
      </c>
      <c r="AA4378" s="111" t="str">
        <f>IF($Y4378="", "", $Y4378-SUM($AA$11:$AA4377))</f>
        <v/>
      </c>
      <c r="AB4378" s="111" t="str">
        <f t="shared" si="970"/>
        <v/>
      </c>
      <c r="AC4378" s="121" t="str">
        <f t="shared" si="966"/>
        <v/>
      </c>
      <c r="AD4378" s="122" t="str">
        <f t="shared" si="967"/>
        <v/>
      </c>
      <c r="AE4378" s="123" t="str">
        <f t="shared" si="971"/>
        <v/>
      </c>
      <c r="AG4378" s="150" t="str">
        <f t="shared" si="968"/>
        <v/>
      </c>
    </row>
    <row r="4379" spans="1:33" x14ac:dyDescent="0.25">
      <c r="A4379" s="56"/>
      <c r="B4379" s="70"/>
      <c r="C4379" s="76"/>
      <c r="D4379" s="73"/>
      <c r="E4379" s="79"/>
      <c r="F4379" s="56"/>
      <c r="G4379" s="13" t="str">
        <f t="shared" si="959"/>
        <v/>
      </c>
      <c r="H4379" s="56"/>
      <c r="K4379" s="128"/>
      <c r="L4379" s="128"/>
      <c r="M4379" s="128"/>
      <c r="N4379" s="84" t="str">
        <f t="shared" si="960"/>
        <v/>
      </c>
      <c r="O4379" s="128"/>
      <c r="P4379" s="84" t="str">
        <f t="shared" si="961"/>
        <v/>
      </c>
      <c r="Q4379" s="84" t="str">
        <f t="shared" si="958"/>
        <v/>
      </c>
      <c r="R4379" s="84" t="str">
        <f t="shared" si="962"/>
        <v/>
      </c>
      <c r="S4379" s="84" t="str">
        <f t="shared" si="963"/>
        <v/>
      </c>
      <c r="U4379" s="84" t="str">
        <f t="shared" si="964"/>
        <v/>
      </c>
      <c r="W4379" s="108" t="str">
        <f>IF($N4379="", "", SUM($D$11:$D4379))</f>
        <v/>
      </c>
      <c r="X4379" s="111" t="str">
        <f t="shared" si="965"/>
        <v/>
      </c>
      <c r="Y4379" s="114" t="str">
        <f t="shared" si="969"/>
        <v/>
      </c>
      <c r="Z4379" s="111" t="str">
        <f>IF(X4379="", "", X4379-SUM($Z$11:$Z4378))</f>
        <v/>
      </c>
      <c r="AA4379" s="111" t="str">
        <f>IF($Y4379="", "", $Y4379-SUM($AA$11:$AA4378))</f>
        <v/>
      </c>
      <c r="AB4379" s="111" t="str">
        <f t="shared" si="970"/>
        <v/>
      </c>
      <c r="AC4379" s="121" t="str">
        <f t="shared" si="966"/>
        <v/>
      </c>
      <c r="AD4379" s="122" t="str">
        <f t="shared" si="967"/>
        <v/>
      </c>
      <c r="AE4379" s="123" t="str">
        <f t="shared" si="971"/>
        <v/>
      </c>
      <c r="AG4379" s="150" t="str">
        <f t="shared" si="968"/>
        <v/>
      </c>
    </row>
    <row r="4380" spans="1:33" x14ac:dyDescent="0.25">
      <c r="A4380" s="56"/>
      <c r="B4380" s="70"/>
      <c r="C4380" s="76"/>
      <c r="D4380" s="73"/>
      <c r="E4380" s="79"/>
      <c r="F4380" s="56"/>
      <c r="G4380" s="13" t="str">
        <f t="shared" si="959"/>
        <v/>
      </c>
      <c r="H4380" s="56"/>
      <c r="K4380" s="128"/>
      <c r="L4380" s="128"/>
      <c r="M4380" s="128"/>
      <c r="N4380" s="84" t="str">
        <f t="shared" si="960"/>
        <v/>
      </c>
      <c r="O4380" s="128"/>
      <c r="P4380" s="84" t="str">
        <f t="shared" si="961"/>
        <v/>
      </c>
      <c r="Q4380" s="84" t="str">
        <f t="shared" si="958"/>
        <v/>
      </c>
      <c r="R4380" s="84" t="str">
        <f t="shared" si="962"/>
        <v/>
      </c>
      <c r="S4380" s="84" t="str">
        <f t="shared" si="963"/>
        <v/>
      </c>
      <c r="U4380" s="84" t="str">
        <f t="shared" si="964"/>
        <v/>
      </c>
      <c r="W4380" s="108" t="str">
        <f>IF($N4380="", "", SUM($D$11:$D4380))</f>
        <v/>
      </c>
      <c r="X4380" s="111" t="str">
        <f t="shared" si="965"/>
        <v/>
      </c>
      <c r="Y4380" s="114" t="str">
        <f t="shared" si="969"/>
        <v/>
      </c>
      <c r="Z4380" s="111" t="str">
        <f>IF(X4380="", "", X4380-SUM($Z$11:$Z4379))</f>
        <v/>
      </c>
      <c r="AA4380" s="111" t="str">
        <f>IF($Y4380="", "", $Y4380-SUM($AA$11:$AA4379))</f>
        <v/>
      </c>
      <c r="AB4380" s="111" t="str">
        <f t="shared" si="970"/>
        <v/>
      </c>
      <c r="AC4380" s="121" t="str">
        <f t="shared" si="966"/>
        <v/>
      </c>
      <c r="AD4380" s="122" t="str">
        <f t="shared" si="967"/>
        <v/>
      </c>
      <c r="AE4380" s="123" t="str">
        <f t="shared" si="971"/>
        <v/>
      </c>
      <c r="AG4380" s="150" t="str">
        <f t="shared" si="968"/>
        <v/>
      </c>
    </row>
    <row r="4381" spans="1:33" x14ac:dyDescent="0.25">
      <c r="A4381" s="56"/>
      <c r="B4381" s="70"/>
      <c r="C4381" s="76"/>
      <c r="D4381" s="73"/>
      <c r="E4381" s="79"/>
      <c r="F4381" s="56"/>
      <c r="G4381" s="13" t="str">
        <f t="shared" si="959"/>
        <v/>
      </c>
      <c r="H4381" s="56"/>
      <c r="K4381" s="128"/>
      <c r="L4381" s="128"/>
      <c r="M4381" s="128"/>
      <c r="N4381" s="84" t="str">
        <f t="shared" si="960"/>
        <v/>
      </c>
      <c r="O4381" s="128"/>
      <c r="P4381" s="84" t="str">
        <f t="shared" si="961"/>
        <v/>
      </c>
      <c r="Q4381" s="84" t="str">
        <f t="shared" si="958"/>
        <v/>
      </c>
      <c r="R4381" s="84" t="str">
        <f t="shared" si="962"/>
        <v/>
      </c>
      <c r="S4381" s="84" t="str">
        <f t="shared" si="963"/>
        <v/>
      </c>
      <c r="U4381" s="84" t="str">
        <f t="shared" si="964"/>
        <v/>
      </c>
      <c r="W4381" s="108" t="str">
        <f>IF($N4381="", "", SUM($D$11:$D4381))</f>
        <v/>
      </c>
      <c r="X4381" s="111" t="str">
        <f t="shared" si="965"/>
        <v/>
      </c>
      <c r="Y4381" s="114" t="str">
        <f t="shared" si="969"/>
        <v/>
      </c>
      <c r="Z4381" s="111" t="str">
        <f>IF(X4381="", "", X4381-SUM($Z$11:$Z4380))</f>
        <v/>
      </c>
      <c r="AA4381" s="111" t="str">
        <f>IF($Y4381="", "", $Y4381-SUM($AA$11:$AA4380))</f>
        <v/>
      </c>
      <c r="AB4381" s="111" t="str">
        <f t="shared" si="970"/>
        <v/>
      </c>
      <c r="AC4381" s="121" t="str">
        <f t="shared" si="966"/>
        <v/>
      </c>
      <c r="AD4381" s="122" t="str">
        <f t="shared" si="967"/>
        <v/>
      </c>
      <c r="AE4381" s="123" t="str">
        <f t="shared" si="971"/>
        <v/>
      </c>
      <c r="AG4381" s="150" t="str">
        <f t="shared" si="968"/>
        <v/>
      </c>
    </row>
    <row r="4382" spans="1:33" x14ac:dyDescent="0.25">
      <c r="A4382" s="56"/>
      <c r="B4382" s="70"/>
      <c r="C4382" s="76"/>
      <c r="D4382" s="73"/>
      <c r="E4382" s="79"/>
      <c r="F4382" s="56"/>
      <c r="G4382" s="13" t="str">
        <f t="shared" si="959"/>
        <v/>
      </c>
      <c r="H4382" s="56"/>
      <c r="K4382" s="128"/>
      <c r="L4382" s="128"/>
      <c r="M4382" s="128"/>
      <c r="N4382" s="84" t="str">
        <f t="shared" si="960"/>
        <v/>
      </c>
      <c r="O4382" s="128"/>
      <c r="P4382" s="84" t="str">
        <f t="shared" si="961"/>
        <v/>
      </c>
      <c r="Q4382" s="84" t="str">
        <f t="shared" si="958"/>
        <v/>
      </c>
      <c r="R4382" s="84" t="str">
        <f t="shared" si="962"/>
        <v/>
      </c>
      <c r="S4382" s="84" t="str">
        <f t="shared" si="963"/>
        <v/>
      </c>
      <c r="U4382" s="84" t="str">
        <f t="shared" si="964"/>
        <v/>
      </c>
      <c r="W4382" s="108" t="str">
        <f>IF($N4382="", "", SUM($D$11:$D4382))</f>
        <v/>
      </c>
      <c r="X4382" s="111" t="str">
        <f t="shared" si="965"/>
        <v/>
      </c>
      <c r="Y4382" s="114" t="str">
        <f t="shared" si="969"/>
        <v/>
      </c>
      <c r="Z4382" s="111" t="str">
        <f>IF(X4382="", "", X4382-SUM($Z$11:$Z4381))</f>
        <v/>
      </c>
      <c r="AA4382" s="111" t="str">
        <f>IF($Y4382="", "", $Y4382-SUM($AA$11:$AA4381))</f>
        <v/>
      </c>
      <c r="AB4382" s="111" t="str">
        <f t="shared" si="970"/>
        <v/>
      </c>
      <c r="AC4382" s="121" t="str">
        <f t="shared" si="966"/>
        <v/>
      </c>
      <c r="AD4382" s="122" t="str">
        <f t="shared" si="967"/>
        <v/>
      </c>
      <c r="AE4382" s="123" t="str">
        <f t="shared" si="971"/>
        <v/>
      </c>
      <c r="AG4382" s="150" t="str">
        <f t="shared" si="968"/>
        <v/>
      </c>
    </row>
    <row r="4383" spans="1:33" x14ac:dyDescent="0.25">
      <c r="A4383" s="56"/>
      <c r="B4383" s="70"/>
      <c r="C4383" s="76"/>
      <c r="D4383" s="73"/>
      <c r="E4383" s="79"/>
      <c r="F4383" s="56"/>
      <c r="G4383" s="13" t="str">
        <f t="shared" si="959"/>
        <v/>
      </c>
      <c r="H4383" s="56"/>
      <c r="K4383" s="128"/>
      <c r="L4383" s="128"/>
      <c r="M4383" s="128"/>
      <c r="N4383" s="84" t="str">
        <f t="shared" si="960"/>
        <v/>
      </c>
      <c r="O4383" s="128"/>
      <c r="P4383" s="84" t="str">
        <f t="shared" si="961"/>
        <v/>
      </c>
      <c r="Q4383" s="84" t="str">
        <f t="shared" si="958"/>
        <v/>
      </c>
      <c r="R4383" s="84" t="str">
        <f t="shared" si="962"/>
        <v/>
      </c>
      <c r="S4383" s="84" t="str">
        <f t="shared" si="963"/>
        <v/>
      </c>
      <c r="U4383" s="84" t="str">
        <f t="shared" si="964"/>
        <v/>
      </c>
      <c r="W4383" s="108" t="str">
        <f>IF($N4383="", "", SUM($D$11:$D4383))</f>
        <v/>
      </c>
      <c r="X4383" s="111" t="str">
        <f t="shared" si="965"/>
        <v/>
      </c>
      <c r="Y4383" s="114" t="str">
        <f t="shared" si="969"/>
        <v/>
      </c>
      <c r="Z4383" s="111" t="str">
        <f>IF(X4383="", "", X4383-SUM($Z$11:$Z4382))</f>
        <v/>
      </c>
      <c r="AA4383" s="111" t="str">
        <f>IF($Y4383="", "", $Y4383-SUM($AA$11:$AA4382))</f>
        <v/>
      </c>
      <c r="AB4383" s="111" t="str">
        <f t="shared" si="970"/>
        <v/>
      </c>
      <c r="AC4383" s="121" t="str">
        <f t="shared" si="966"/>
        <v/>
      </c>
      <c r="AD4383" s="122" t="str">
        <f t="shared" si="967"/>
        <v/>
      </c>
      <c r="AE4383" s="123" t="str">
        <f t="shared" si="971"/>
        <v/>
      </c>
      <c r="AG4383" s="150" t="str">
        <f t="shared" si="968"/>
        <v/>
      </c>
    </row>
    <row r="4384" spans="1:33" x14ac:dyDescent="0.25">
      <c r="A4384" s="56"/>
      <c r="B4384" s="70"/>
      <c r="C4384" s="76"/>
      <c r="D4384" s="73"/>
      <c r="E4384" s="79"/>
      <c r="F4384" s="56"/>
      <c r="G4384" s="13" t="str">
        <f t="shared" si="959"/>
        <v/>
      </c>
      <c r="H4384" s="56"/>
      <c r="K4384" s="128"/>
      <c r="L4384" s="128"/>
      <c r="M4384" s="128"/>
      <c r="N4384" s="84" t="str">
        <f t="shared" si="960"/>
        <v/>
      </c>
      <c r="O4384" s="128"/>
      <c r="P4384" s="84" t="str">
        <f t="shared" si="961"/>
        <v/>
      </c>
      <c r="Q4384" s="84" t="str">
        <f t="shared" si="958"/>
        <v/>
      </c>
      <c r="R4384" s="84" t="str">
        <f t="shared" si="962"/>
        <v/>
      </c>
      <c r="S4384" s="84" t="str">
        <f t="shared" si="963"/>
        <v/>
      </c>
      <c r="U4384" s="84" t="str">
        <f t="shared" si="964"/>
        <v/>
      </c>
      <c r="W4384" s="108" t="str">
        <f>IF($N4384="", "", SUM($D$11:$D4384))</f>
        <v/>
      </c>
      <c r="X4384" s="111" t="str">
        <f t="shared" si="965"/>
        <v/>
      </c>
      <c r="Y4384" s="114" t="str">
        <f t="shared" si="969"/>
        <v/>
      </c>
      <c r="Z4384" s="111" t="str">
        <f>IF(X4384="", "", X4384-SUM($Z$11:$Z4383))</f>
        <v/>
      </c>
      <c r="AA4384" s="111" t="str">
        <f>IF($Y4384="", "", $Y4384-SUM($AA$11:$AA4383))</f>
        <v/>
      </c>
      <c r="AB4384" s="111" t="str">
        <f t="shared" si="970"/>
        <v/>
      </c>
      <c r="AC4384" s="121" t="str">
        <f t="shared" si="966"/>
        <v/>
      </c>
      <c r="AD4384" s="122" t="str">
        <f t="shared" si="967"/>
        <v/>
      </c>
      <c r="AE4384" s="123" t="str">
        <f t="shared" si="971"/>
        <v/>
      </c>
      <c r="AG4384" s="150" t="str">
        <f t="shared" si="968"/>
        <v/>
      </c>
    </row>
    <row r="4385" spans="1:33" x14ac:dyDescent="0.25">
      <c r="A4385" s="56"/>
      <c r="B4385" s="70"/>
      <c r="C4385" s="76"/>
      <c r="D4385" s="73"/>
      <c r="E4385" s="79"/>
      <c r="F4385" s="56"/>
      <c r="G4385" s="13" t="str">
        <f t="shared" si="959"/>
        <v/>
      </c>
      <c r="H4385" s="56"/>
      <c r="K4385" s="128"/>
      <c r="L4385" s="128"/>
      <c r="M4385" s="128"/>
      <c r="N4385" s="84" t="str">
        <f t="shared" si="960"/>
        <v/>
      </c>
      <c r="O4385" s="128"/>
      <c r="P4385" s="84" t="str">
        <f t="shared" si="961"/>
        <v/>
      </c>
      <c r="Q4385" s="84" t="str">
        <f t="shared" si="958"/>
        <v/>
      </c>
      <c r="R4385" s="84" t="str">
        <f t="shared" si="962"/>
        <v/>
      </c>
      <c r="S4385" s="84" t="str">
        <f t="shared" si="963"/>
        <v/>
      </c>
      <c r="U4385" s="84" t="str">
        <f t="shared" si="964"/>
        <v/>
      </c>
      <c r="W4385" s="108" t="str">
        <f>IF($N4385="", "", SUM($D$11:$D4385))</f>
        <v/>
      </c>
      <c r="X4385" s="111" t="str">
        <f t="shared" si="965"/>
        <v/>
      </c>
      <c r="Y4385" s="114" t="str">
        <f t="shared" si="969"/>
        <v/>
      </c>
      <c r="Z4385" s="111" t="str">
        <f>IF(X4385="", "", X4385-SUM($Z$11:$Z4384))</f>
        <v/>
      </c>
      <c r="AA4385" s="111" t="str">
        <f>IF($Y4385="", "", $Y4385-SUM($AA$11:$AA4384))</f>
        <v/>
      </c>
      <c r="AB4385" s="111" t="str">
        <f t="shared" si="970"/>
        <v/>
      </c>
      <c r="AC4385" s="121" t="str">
        <f t="shared" si="966"/>
        <v/>
      </c>
      <c r="AD4385" s="122" t="str">
        <f t="shared" si="967"/>
        <v/>
      </c>
      <c r="AE4385" s="123" t="str">
        <f t="shared" si="971"/>
        <v/>
      </c>
      <c r="AG4385" s="150" t="str">
        <f t="shared" si="968"/>
        <v/>
      </c>
    </row>
    <row r="4386" spans="1:33" x14ac:dyDescent="0.25">
      <c r="A4386" s="56"/>
      <c r="B4386" s="70"/>
      <c r="C4386" s="76"/>
      <c r="D4386" s="73"/>
      <c r="E4386" s="79"/>
      <c r="F4386" s="56"/>
      <c r="G4386" s="13" t="str">
        <f t="shared" si="959"/>
        <v/>
      </c>
      <c r="H4386" s="56"/>
      <c r="K4386" s="128"/>
      <c r="L4386" s="128"/>
      <c r="M4386" s="128"/>
      <c r="N4386" s="84" t="str">
        <f t="shared" si="960"/>
        <v/>
      </c>
      <c r="O4386" s="128"/>
      <c r="P4386" s="84" t="str">
        <f t="shared" si="961"/>
        <v/>
      </c>
      <c r="Q4386" s="84" t="str">
        <f t="shared" si="958"/>
        <v/>
      </c>
      <c r="R4386" s="84" t="str">
        <f t="shared" si="962"/>
        <v/>
      </c>
      <c r="S4386" s="84" t="str">
        <f t="shared" si="963"/>
        <v/>
      </c>
      <c r="U4386" s="84" t="str">
        <f t="shared" si="964"/>
        <v/>
      </c>
      <c r="W4386" s="108" t="str">
        <f>IF($N4386="", "", SUM($D$11:$D4386))</f>
        <v/>
      </c>
      <c r="X4386" s="111" t="str">
        <f t="shared" si="965"/>
        <v/>
      </c>
      <c r="Y4386" s="114" t="str">
        <f t="shared" si="969"/>
        <v/>
      </c>
      <c r="Z4386" s="111" t="str">
        <f>IF(X4386="", "", X4386-SUM($Z$11:$Z4385))</f>
        <v/>
      </c>
      <c r="AA4386" s="111" t="str">
        <f>IF($Y4386="", "", $Y4386-SUM($AA$11:$AA4385))</f>
        <v/>
      </c>
      <c r="AB4386" s="111" t="str">
        <f t="shared" si="970"/>
        <v/>
      </c>
      <c r="AC4386" s="121" t="str">
        <f t="shared" si="966"/>
        <v/>
      </c>
      <c r="AD4386" s="122" t="str">
        <f t="shared" si="967"/>
        <v/>
      </c>
      <c r="AE4386" s="123" t="str">
        <f t="shared" si="971"/>
        <v/>
      </c>
      <c r="AG4386" s="150" t="str">
        <f t="shared" si="968"/>
        <v/>
      </c>
    </row>
    <row r="4387" spans="1:33" x14ac:dyDescent="0.25">
      <c r="A4387" s="56"/>
      <c r="B4387" s="70"/>
      <c r="C4387" s="76"/>
      <c r="D4387" s="73"/>
      <c r="E4387" s="79"/>
      <c r="F4387" s="56"/>
      <c r="G4387" s="13" t="str">
        <f t="shared" si="959"/>
        <v/>
      </c>
      <c r="H4387" s="56"/>
      <c r="K4387" s="128"/>
      <c r="L4387" s="128"/>
      <c r="M4387" s="128"/>
      <c r="N4387" s="84" t="str">
        <f t="shared" si="960"/>
        <v/>
      </c>
      <c r="O4387" s="128"/>
      <c r="P4387" s="84" t="str">
        <f t="shared" si="961"/>
        <v/>
      </c>
      <c r="Q4387" s="84" t="str">
        <f t="shared" si="958"/>
        <v/>
      </c>
      <c r="R4387" s="84" t="str">
        <f t="shared" si="962"/>
        <v/>
      </c>
      <c r="S4387" s="84" t="str">
        <f t="shared" si="963"/>
        <v/>
      </c>
      <c r="U4387" s="84" t="str">
        <f t="shared" si="964"/>
        <v/>
      </c>
      <c r="W4387" s="108" t="str">
        <f>IF($N4387="", "", SUM($D$11:$D4387))</f>
        <v/>
      </c>
      <c r="X4387" s="111" t="str">
        <f t="shared" si="965"/>
        <v/>
      </c>
      <c r="Y4387" s="114" t="str">
        <f t="shared" si="969"/>
        <v/>
      </c>
      <c r="Z4387" s="111" t="str">
        <f>IF(X4387="", "", X4387-SUM($Z$11:$Z4386))</f>
        <v/>
      </c>
      <c r="AA4387" s="111" t="str">
        <f>IF($Y4387="", "", $Y4387-SUM($AA$11:$AA4386))</f>
        <v/>
      </c>
      <c r="AB4387" s="111" t="str">
        <f t="shared" si="970"/>
        <v/>
      </c>
      <c r="AC4387" s="121" t="str">
        <f t="shared" si="966"/>
        <v/>
      </c>
      <c r="AD4387" s="122" t="str">
        <f t="shared" si="967"/>
        <v/>
      </c>
      <c r="AE4387" s="123" t="str">
        <f t="shared" si="971"/>
        <v/>
      </c>
      <c r="AG4387" s="150" t="str">
        <f t="shared" si="968"/>
        <v/>
      </c>
    </row>
    <row r="4388" spans="1:33" x14ac:dyDescent="0.25">
      <c r="A4388" s="56"/>
      <c r="B4388" s="70"/>
      <c r="C4388" s="76"/>
      <c r="D4388" s="73"/>
      <c r="E4388" s="79"/>
      <c r="F4388" s="56"/>
      <c r="G4388" s="13" t="str">
        <f t="shared" si="959"/>
        <v/>
      </c>
      <c r="H4388" s="56"/>
      <c r="K4388" s="128"/>
      <c r="L4388" s="128"/>
      <c r="M4388" s="128"/>
      <c r="N4388" s="84" t="str">
        <f t="shared" si="960"/>
        <v/>
      </c>
      <c r="O4388" s="128"/>
      <c r="P4388" s="84" t="str">
        <f t="shared" si="961"/>
        <v/>
      </c>
      <c r="Q4388" s="84" t="str">
        <f t="shared" si="958"/>
        <v/>
      </c>
      <c r="R4388" s="84" t="str">
        <f t="shared" si="962"/>
        <v/>
      </c>
      <c r="S4388" s="84" t="str">
        <f t="shared" si="963"/>
        <v/>
      </c>
      <c r="U4388" s="84" t="str">
        <f t="shared" si="964"/>
        <v/>
      </c>
      <c r="W4388" s="108" t="str">
        <f>IF($N4388="", "", SUM($D$11:$D4388))</f>
        <v/>
      </c>
      <c r="X4388" s="111" t="str">
        <f t="shared" si="965"/>
        <v/>
      </c>
      <c r="Y4388" s="114" t="str">
        <f t="shared" si="969"/>
        <v/>
      </c>
      <c r="Z4388" s="111" t="str">
        <f>IF(X4388="", "", X4388-SUM($Z$11:$Z4387))</f>
        <v/>
      </c>
      <c r="AA4388" s="111" t="str">
        <f>IF($Y4388="", "", $Y4388-SUM($AA$11:$AA4387))</f>
        <v/>
      </c>
      <c r="AB4388" s="111" t="str">
        <f t="shared" si="970"/>
        <v/>
      </c>
      <c r="AC4388" s="121" t="str">
        <f t="shared" si="966"/>
        <v/>
      </c>
      <c r="AD4388" s="122" t="str">
        <f t="shared" si="967"/>
        <v/>
      </c>
      <c r="AE4388" s="123" t="str">
        <f t="shared" si="971"/>
        <v/>
      </c>
      <c r="AG4388" s="150" t="str">
        <f t="shared" si="968"/>
        <v/>
      </c>
    </row>
    <row r="4389" spans="1:33" x14ac:dyDescent="0.25">
      <c r="A4389" s="56"/>
      <c r="B4389" s="70"/>
      <c r="C4389" s="76"/>
      <c r="D4389" s="73"/>
      <c r="E4389" s="79"/>
      <c r="F4389" s="56"/>
      <c r="G4389" s="13" t="str">
        <f t="shared" si="959"/>
        <v/>
      </c>
      <c r="H4389" s="56"/>
      <c r="K4389" s="128"/>
      <c r="L4389" s="128"/>
      <c r="M4389" s="128"/>
      <c r="N4389" s="84" t="str">
        <f t="shared" si="960"/>
        <v/>
      </c>
      <c r="O4389" s="128"/>
      <c r="P4389" s="84" t="str">
        <f t="shared" si="961"/>
        <v/>
      </c>
      <c r="Q4389" s="84" t="str">
        <f t="shared" si="958"/>
        <v/>
      </c>
      <c r="R4389" s="84" t="str">
        <f t="shared" si="962"/>
        <v/>
      </c>
      <c r="S4389" s="84" t="str">
        <f t="shared" si="963"/>
        <v/>
      </c>
      <c r="U4389" s="84" t="str">
        <f t="shared" si="964"/>
        <v/>
      </c>
      <c r="W4389" s="108" t="str">
        <f>IF($N4389="", "", SUM($D$11:$D4389))</f>
        <v/>
      </c>
      <c r="X4389" s="111" t="str">
        <f t="shared" si="965"/>
        <v/>
      </c>
      <c r="Y4389" s="114" t="str">
        <f t="shared" si="969"/>
        <v/>
      </c>
      <c r="Z4389" s="111" t="str">
        <f>IF(X4389="", "", X4389-SUM($Z$11:$Z4388))</f>
        <v/>
      </c>
      <c r="AA4389" s="111" t="str">
        <f>IF($Y4389="", "", $Y4389-SUM($AA$11:$AA4388))</f>
        <v/>
      </c>
      <c r="AB4389" s="111" t="str">
        <f t="shared" si="970"/>
        <v/>
      </c>
      <c r="AC4389" s="121" t="str">
        <f t="shared" si="966"/>
        <v/>
      </c>
      <c r="AD4389" s="122" t="str">
        <f t="shared" si="967"/>
        <v/>
      </c>
      <c r="AE4389" s="123" t="str">
        <f t="shared" si="971"/>
        <v/>
      </c>
      <c r="AG4389" s="150" t="str">
        <f t="shared" si="968"/>
        <v/>
      </c>
    </row>
    <row r="4390" spans="1:33" x14ac:dyDescent="0.25">
      <c r="A4390" s="56"/>
      <c r="B4390" s="70"/>
      <c r="C4390" s="76"/>
      <c r="D4390" s="73"/>
      <c r="E4390" s="79"/>
      <c r="F4390" s="56"/>
      <c r="G4390" s="13" t="str">
        <f t="shared" si="959"/>
        <v/>
      </c>
      <c r="H4390" s="56"/>
      <c r="K4390" s="128"/>
      <c r="L4390" s="128"/>
      <c r="M4390" s="128"/>
      <c r="N4390" s="84" t="str">
        <f t="shared" si="960"/>
        <v/>
      </c>
      <c r="O4390" s="128"/>
      <c r="P4390" s="84" t="str">
        <f t="shared" si="961"/>
        <v/>
      </c>
      <c r="Q4390" s="84" t="str">
        <f t="shared" si="958"/>
        <v/>
      </c>
      <c r="R4390" s="84" t="str">
        <f t="shared" si="962"/>
        <v/>
      </c>
      <c r="S4390" s="84" t="str">
        <f t="shared" si="963"/>
        <v/>
      </c>
      <c r="U4390" s="84" t="str">
        <f t="shared" si="964"/>
        <v/>
      </c>
      <c r="W4390" s="108" t="str">
        <f>IF($N4390="", "", SUM($D$11:$D4390))</f>
        <v/>
      </c>
      <c r="X4390" s="111" t="str">
        <f t="shared" si="965"/>
        <v/>
      </c>
      <c r="Y4390" s="114" t="str">
        <f t="shared" si="969"/>
        <v/>
      </c>
      <c r="Z4390" s="111" t="str">
        <f>IF(X4390="", "", X4390-SUM($Z$11:$Z4389))</f>
        <v/>
      </c>
      <c r="AA4390" s="111" t="str">
        <f>IF($Y4390="", "", $Y4390-SUM($AA$11:$AA4389))</f>
        <v/>
      </c>
      <c r="AB4390" s="111" t="str">
        <f t="shared" si="970"/>
        <v/>
      </c>
      <c r="AC4390" s="121" t="str">
        <f t="shared" si="966"/>
        <v/>
      </c>
      <c r="AD4390" s="122" t="str">
        <f t="shared" si="967"/>
        <v/>
      </c>
      <c r="AE4390" s="123" t="str">
        <f t="shared" si="971"/>
        <v/>
      </c>
      <c r="AG4390" s="150" t="str">
        <f t="shared" si="968"/>
        <v/>
      </c>
    </row>
    <row r="4391" spans="1:33" x14ac:dyDescent="0.25">
      <c r="A4391" s="56"/>
      <c r="B4391" s="70"/>
      <c r="C4391" s="76"/>
      <c r="D4391" s="73"/>
      <c r="E4391" s="79"/>
      <c r="F4391" s="56"/>
      <c r="G4391" s="13" t="str">
        <f t="shared" si="959"/>
        <v/>
      </c>
      <c r="H4391" s="56"/>
      <c r="K4391" s="128"/>
      <c r="L4391" s="128"/>
      <c r="M4391" s="128"/>
      <c r="N4391" s="84" t="str">
        <f t="shared" si="960"/>
        <v/>
      </c>
      <c r="O4391" s="128"/>
      <c r="P4391" s="84" t="str">
        <f t="shared" si="961"/>
        <v/>
      </c>
      <c r="Q4391" s="84" t="str">
        <f t="shared" si="958"/>
        <v/>
      </c>
      <c r="R4391" s="84" t="str">
        <f t="shared" si="962"/>
        <v/>
      </c>
      <c r="S4391" s="84" t="str">
        <f t="shared" si="963"/>
        <v/>
      </c>
      <c r="U4391" s="84" t="str">
        <f t="shared" si="964"/>
        <v/>
      </c>
      <c r="W4391" s="108" t="str">
        <f>IF($N4391="", "", SUM($D$11:$D4391))</f>
        <v/>
      </c>
      <c r="X4391" s="111" t="str">
        <f t="shared" si="965"/>
        <v/>
      </c>
      <c r="Y4391" s="114" t="str">
        <f t="shared" si="969"/>
        <v/>
      </c>
      <c r="Z4391" s="111" t="str">
        <f>IF(X4391="", "", X4391-SUM($Z$11:$Z4390))</f>
        <v/>
      </c>
      <c r="AA4391" s="111" t="str">
        <f>IF($Y4391="", "", $Y4391-SUM($AA$11:$AA4390))</f>
        <v/>
      </c>
      <c r="AB4391" s="111" t="str">
        <f t="shared" si="970"/>
        <v/>
      </c>
      <c r="AC4391" s="121" t="str">
        <f t="shared" si="966"/>
        <v/>
      </c>
      <c r="AD4391" s="122" t="str">
        <f t="shared" si="967"/>
        <v/>
      </c>
      <c r="AE4391" s="123" t="str">
        <f t="shared" si="971"/>
        <v/>
      </c>
      <c r="AG4391" s="150" t="str">
        <f t="shared" si="968"/>
        <v/>
      </c>
    </row>
    <row r="4392" spans="1:33" x14ac:dyDescent="0.25">
      <c r="A4392" s="56"/>
      <c r="B4392" s="70"/>
      <c r="C4392" s="76"/>
      <c r="D4392" s="73"/>
      <c r="E4392" s="79"/>
      <c r="F4392" s="56"/>
      <c r="G4392" s="13" t="str">
        <f t="shared" si="959"/>
        <v/>
      </c>
      <c r="H4392" s="56"/>
      <c r="K4392" s="128"/>
      <c r="L4392" s="128"/>
      <c r="M4392" s="128"/>
      <c r="N4392" s="84" t="str">
        <f t="shared" si="960"/>
        <v/>
      </c>
      <c r="O4392" s="128"/>
      <c r="P4392" s="84" t="str">
        <f t="shared" si="961"/>
        <v/>
      </c>
      <c r="Q4392" s="84" t="str">
        <f t="shared" si="958"/>
        <v/>
      </c>
      <c r="R4392" s="84" t="str">
        <f t="shared" si="962"/>
        <v/>
      </c>
      <c r="S4392" s="84" t="str">
        <f t="shared" si="963"/>
        <v/>
      </c>
      <c r="U4392" s="84" t="str">
        <f t="shared" si="964"/>
        <v/>
      </c>
      <c r="W4392" s="108" t="str">
        <f>IF($N4392="", "", SUM($D$11:$D4392))</f>
        <v/>
      </c>
      <c r="X4392" s="111" t="str">
        <f t="shared" si="965"/>
        <v/>
      </c>
      <c r="Y4392" s="114" t="str">
        <f t="shared" si="969"/>
        <v/>
      </c>
      <c r="Z4392" s="111" t="str">
        <f>IF(X4392="", "", X4392-SUM($Z$11:$Z4391))</f>
        <v/>
      </c>
      <c r="AA4392" s="111" t="str">
        <f>IF($Y4392="", "", $Y4392-SUM($AA$11:$AA4391))</f>
        <v/>
      </c>
      <c r="AB4392" s="111" t="str">
        <f t="shared" si="970"/>
        <v/>
      </c>
      <c r="AC4392" s="121" t="str">
        <f t="shared" si="966"/>
        <v/>
      </c>
      <c r="AD4392" s="122" t="str">
        <f t="shared" si="967"/>
        <v/>
      </c>
      <c r="AE4392" s="123" t="str">
        <f t="shared" si="971"/>
        <v/>
      </c>
      <c r="AG4392" s="150" t="str">
        <f t="shared" si="968"/>
        <v/>
      </c>
    </row>
    <row r="4393" spans="1:33" x14ac:dyDescent="0.25">
      <c r="A4393" s="56"/>
      <c r="B4393" s="70"/>
      <c r="C4393" s="76"/>
      <c r="D4393" s="73"/>
      <c r="E4393" s="79"/>
      <c r="F4393" s="56"/>
      <c r="G4393" s="13" t="str">
        <f t="shared" si="959"/>
        <v/>
      </c>
      <c r="H4393" s="56"/>
      <c r="K4393" s="128"/>
      <c r="L4393" s="128"/>
      <c r="M4393" s="128"/>
      <c r="N4393" s="84" t="str">
        <f t="shared" si="960"/>
        <v/>
      </c>
      <c r="O4393" s="128"/>
      <c r="P4393" s="84" t="str">
        <f t="shared" si="961"/>
        <v/>
      </c>
      <c r="Q4393" s="84" t="str">
        <f t="shared" si="958"/>
        <v/>
      </c>
      <c r="R4393" s="84" t="str">
        <f t="shared" si="962"/>
        <v/>
      </c>
      <c r="S4393" s="84" t="str">
        <f t="shared" si="963"/>
        <v/>
      </c>
      <c r="U4393" s="84" t="str">
        <f t="shared" si="964"/>
        <v/>
      </c>
      <c r="W4393" s="108" t="str">
        <f>IF($N4393="", "", SUM($D$11:$D4393))</f>
        <v/>
      </c>
      <c r="X4393" s="111" t="str">
        <f t="shared" si="965"/>
        <v/>
      </c>
      <c r="Y4393" s="114" t="str">
        <f t="shared" si="969"/>
        <v/>
      </c>
      <c r="Z4393" s="111" t="str">
        <f>IF(X4393="", "", X4393-SUM($Z$11:$Z4392))</f>
        <v/>
      </c>
      <c r="AA4393" s="111" t="str">
        <f>IF($Y4393="", "", $Y4393-SUM($AA$11:$AA4392))</f>
        <v/>
      </c>
      <c r="AB4393" s="111" t="str">
        <f t="shared" si="970"/>
        <v/>
      </c>
      <c r="AC4393" s="121" t="str">
        <f t="shared" si="966"/>
        <v/>
      </c>
      <c r="AD4393" s="122" t="str">
        <f t="shared" si="967"/>
        <v/>
      </c>
      <c r="AE4393" s="123" t="str">
        <f t="shared" si="971"/>
        <v/>
      </c>
      <c r="AG4393" s="150" t="str">
        <f t="shared" si="968"/>
        <v/>
      </c>
    </row>
    <row r="4394" spans="1:33" x14ac:dyDescent="0.25">
      <c r="A4394" s="56"/>
      <c r="B4394" s="70"/>
      <c r="C4394" s="76"/>
      <c r="D4394" s="73"/>
      <c r="E4394" s="79"/>
      <c r="F4394" s="56"/>
      <c r="G4394" s="13" t="str">
        <f t="shared" si="959"/>
        <v/>
      </c>
      <c r="H4394" s="56"/>
      <c r="K4394" s="128"/>
      <c r="L4394" s="128"/>
      <c r="M4394" s="128"/>
      <c r="N4394" s="84" t="str">
        <f t="shared" si="960"/>
        <v/>
      </c>
      <c r="O4394" s="128"/>
      <c r="P4394" s="84" t="str">
        <f t="shared" si="961"/>
        <v/>
      </c>
      <c r="Q4394" s="84" t="str">
        <f t="shared" si="958"/>
        <v/>
      </c>
      <c r="R4394" s="84" t="str">
        <f t="shared" si="962"/>
        <v/>
      </c>
      <c r="S4394" s="84" t="str">
        <f t="shared" si="963"/>
        <v/>
      </c>
      <c r="U4394" s="84" t="str">
        <f t="shared" si="964"/>
        <v/>
      </c>
      <c r="W4394" s="108" t="str">
        <f>IF($N4394="", "", SUM($D$11:$D4394))</f>
        <v/>
      </c>
      <c r="X4394" s="111" t="str">
        <f t="shared" si="965"/>
        <v/>
      </c>
      <c r="Y4394" s="114" t="str">
        <f t="shared" si="969"/>
        <v/>
      </c>
      <c r="Z4394" s="111" t="str">
        <f>IF(X4394="", "", X4394-SUM($Z$11:$Z4393))</f>
        <v/>
      </c>
      <c r="AA4394" s="111" t="str">
        <f>IF($Y4394="", "", $Y4394-SUM($AA$11:$AA4393))</f>
        <v/>
      </c>
      <c r="AB4394" s="111" t="str">
        <f t="shared" si="970"/>
        <v/>
      </c>
      <c r="AC4394" s="121" t="str">
        <f t="shared" si="966"/>
        <v/>
      </c>
      <c r="AD4394" s="122" t="str">
        <f t="shared" si="967"/>
        <v/>
      </c>
      <c r="AE4394" s="123" t="str">
        <f t="shared" si="971"/>
        <v/>
      </c>
      <c r="AG4394" s="150" t="str">
        <f t="shared" si="968"/>
        <v/>
      </c>
    </row>
    <row r="4395" spans="1:33" x14ac:dyDescent="0.25">
      <c r="A4395" s="56"/>
      <c r="B4395" s="70"/>
      <c r="C4395" s="76"/>
      <c r="D4395" s="73"/>
      <c r="E4395" s="79"/>
      <c r="F4395" s="56"/>
      <c r="G4395" s="13" t="str">
        <f t="shared" si="959"/>
        <v/>
      </c>
      <c r="H4395" s="56"/>
      <c r="K4395" s="128"/>
      <c r="L4395" s="128"/>
      <c r="M4395" s="128"/>
      <c r="N4395" s="84" t="str">
        <f t="shared" si="960"/>
        <v/>
      </c>
      <c r="O4395" s="128"/>
      <c r="P4395" s="84" t="str">
        <f t="shared" si="961"/>
        <v/>
      </c>
      <c r="Q4395" s="84" t="str">
        <f t="shared" si="958"/>
        <v/>
      </c>
      <c r="R4395" s="84" t="str">
        <f t="shared" si="962"/>
        <v/>
      </c>
      <c r="S4395" s="84" t="str">
        <f t="shared" si="963"/>
        <v/>
      </c>
      <c r="U4395" s="84" t="str">
        <f t="shared" si="964"/>
        <v/>
      </c>
      <c r="W4395" s="108" t="str">
        <f>IF($N4395="", "", SUM($D$11:$D4395))</f>
        <v/>
      </c>
      <c r="X4395" s="111" t="str">
        <f t="shared" si="965"/>
        <v/>
      </c>
      <c r="Y4395" s="114" t="str">
        <f t="shared" si="969"/>
        <v/>
      </c>
      <c r="Z4395" s="111" t="str">
        <f>IF(X4395="", "", X4395-SUM($Z$11:$Z4394))</f>
        <v/>
      </c>
      <c r="AA4395" s="111" t="str">
        <f>IF($Y4395="", "", $Y4395-SUM($AA$11:$AA4394))</f>
        <v/>
      </c>
      <c r="AB4395" s="111" t="str">
        <f t="shared" si="970"/>
        <v/>
      </c>
      <c r="AC4395" s="121" t="str">
        <f t="shared" si="966"/>
        <v/>
      </c>
      <c r="AD4395" s="122" t="str">
        <f t="shared" si="967"/>
        <v/>
      </c>
      <c r="AE4395" s="123" t="str">
        <f t="shared" si="971"/>
        <v/>
      </c>
      <c r="AG4395" s="150" t="str">
        <f t="shared" si="968"/>
        <v/>
      </c>
    </row>
    <row r="4396" spans="1:33" x14ac:dyDescent="0.25">
      <c r="A4396" s="56"/>
      <c r="B4396" s="70"/>
      <c r="C4396" s="76"/>
      <c r="D4396" s="73"/>
      <c r="E4396" s="79"/>
      <c r="F4396" s="56"/>
      <c r="G4396" s="13" t="str">
        <f t="shared" si="959"/>
        <v/>
      </c>
      <c r="H4396" s="56"/>
      <c r="K4396" s="128"/>
      <c r="L4396" s="128"/>
      <c r="M4396" s="128"/>
      <c r="N4396" s="84" t="str">
        <f t="shared" si="960"/>
        <v/>
      </c>
      <c r="O4396" s="128"/>
      <c r="P4396" s="84" t="str">
        <f t="shared" si="961"/>
        <v/>
      </c>
      <c r="Q4396" s="84" t="str">
        <f t="shared" si="958"/>
        <v/>
      </c>
      <c r="R4396" s="84" t="str">
        <f t="shared" si="962"/>
        <v/>
      </c>
      <c r="S4396" s="84" t="str">
        <f t="shared" si="963"/>
        <v/>
      </c>
      <c r="U4396" s="84" t="str">
        <f t="shared" si="964"/>
        <v/>
      </c>
      <c r="W4396" s="108" t="str">
        <f>IF($N4396="", "", SUM($D$11:$D4396))</f>
        <v/>
      </c>
      <c r="X4396" s="111" t="str">
        <f t="shared" si="965"/>
        <v/>
      </c>
      <c r="Y4396" s="114" t="str">
        <f t="shared" si="969"/>
        <v/>
      </c>
      <c r="Z4396" s="111" t="str">
        <f>IF(X4396="", "", X4396-SUM($Z$11:$Z4395))</f>
        <v/>
      </c>
      <c r="AA4396" s="111" t="str">
        <f>IF($Y4396="", "", $Y4396-SUM($AA$11:$AA4395))</f>
        <v/>
      </c>
      <c r="AB4396" s="111" t="str">
        <f t="shared" si="970"/>
        <v/>
      </c>
      <c r="AC4396" s="121" t="str">
        <f t="shared" si="966"/>
        <v/>
      </c>
      <c r="AD4396" s="122" t="str">
        <f t="shared" si="967"/>
        <v/>
      </c>
      <c r="AE4396" s="123" t="str">
        <f t="shared" si="971"/>
        <v/>
      </c>
      <c r="AG4396" s="150" t="str">
        <f t="shared" si="968"/>
        <v/>
      </c>
    </row>
    <row r="4397" spans="1:33" x14ac:dyDescent="0.25">
      <c r="A4397" s="56"/>
      <c r="B4397" s="70"/>
      <c r="C4397" s="76"/>
      <c r="D4397" s="73"/>
      <c r="E4397" s="79"/>
      <c r="F4397" s="56"/>
      <c r="G4397" s="13" t="str">
        <f t="shared" si="959"/>
        <v/>
      </c>
      <c r="H4397" s="56"/>
      <c r="K4397" s="128"/>
      <c r="L4397" s="128"/>
      <c r="M4397" s="128"/>
      <c r="N4397" s="84" t="str">
        <f t="shared" si="960"/>
        <v/>
      </c>
      <c r="O4397" s="128"/>
      <c r="P4397" s="84" t="str">
        <f t="shared" si="961"/>
        <v/>
      </c>
      <c r="Q4397" s="84" t="str">
        <f t="shared" si="958"/>
        <v/>
      </c>
      <c r="R4397" s="84" t="str">
        <f t="shared" si="962"/>
        <v/>
      </c>
      <c r="S4397" s="84" t="str">
        <f t="shared" si="963"/>
        <v/>
      </c>
      <c r="U4397" s="84" t="str">
        <f t="shared" si="964"/>
        <v/>
      </c>
      <c r="W4397" s="108" t="str">
        <f>IF($N4397="", "", SUM($D$11:$D4397))</f>
        <v/>
      </c>
      <c r="X4397" s="111" t="str">
        <f t="shared" si="965"/>
        <v/>
      </c>
      <c r="Y4397" s="114" t="str">
        <f t="shared" si="969"/>
        <v/>
      </c>
      <c r="Z4397" s="111" t="str">
        <f>IF(X4397="", "", X4397-SUM($Z$11:$Z4396))</f>
        <v/>
      </c>
      <c r="AA4397" s="111" t="str">
        <f>IF($Y4397="", "", $Y4397-SUM($AA$11:$AA4396))</f>
        <v/>
      </c>
      <c r="AB4397" s="111" t="str">
        <f t="shared" si="970"/>
        <v/>
      </c>
      <c r="AC4397" s="121" t="str">
        <f t="shared" si="966"/>
        <v/>
      </c>
      <c r="AD4397" s="122" t="str">
        <f t="shared" si="967"/>
        <v/>
      </c>
      <c r="AE4397" s="123" t="str">
        <f t="shared" si="971"/>
        <v/>
      </c>
      <c r="AG4397" s="150" t="str">
        <f t="shared" si="968"/>
        <v/>
      </c>
    </row>
    <row r="4398" spans="1:33" x14ac:dyDescent="0.25">
      <c r="A4398" s="56"/>
      <c r="B4398" s="70"/>
      <c r="C4398" s="76"/>
      <c r="D4398" s="73"/>
      <c r="E4398" s="79"/>
      <c r="F4398" s="56"/>
      <c r="G4398" s="13" t="str">
        <f t="shared" si="959"/>
        <v/>
      </c>
      <c r="H4398" s="56"/>
      <c r="K4398" s="128"/>
      <c r="L4398" s="128"/>
      <c r="M4398" s="128"/>
      <c r="N4398" s="84" t="str">
        <f t="shared" si="960"/>
        <v/>
      </c>
      <c r="O4398" s="128"/>
      <c r="P4398" s="84" t="str">
        <f t="shared" si="961"/>
        <v/>
      </c>
      <c r="Q4398" s="84" t="str">
        <f t="shared" si="958"/>
        <v/>
      </c>
      <c r="R4398" s="84" t="str">
        <f t="shared" si="962"/>
        <v/>
      </c>
      <c r="S4398" s="84" t="str">
        <f t="shared" si="963"/>
        <v/>
      </c>
      <c r="U4398" s="84" t="str">
        <f t="shared" si="964"/>
        <v/>
      </c>
      <c r="W4398" s="108" t="str">
        <f>IF($N4398="", "", SUM($D$11:$D4398))</f>
        <v/>
      </c>
      <c r="X4398" s="111" t="str">
        <f t="shared" si="965"/>
        <v/>
      </c>
      <c r="Y4398" s="114" t="str">
        <f t="shared" si="969"/>
        <v/>
      </c>
      <c r="Z4398" s="111" t="str">
        <f>IF(X4398="", "", X4398-SUM($Z$11:$Z4397))</f>
        <v/>
      </c>
      <c r="AA4398" s="111" t="str">
        <f>IF($Y4398="", "", $Y4398-SUM($AA$11:$AA4397))</f>
        <v/>
      </c>
      <c r="AB4398" s="111" t="str">
        <f t="shared" si="970"/>
        <v/>
      </c>
      <c r="AC4398" s="121" t="str">
        <f t="shared" si="966"/>
        <v/>
      </c>
      <c r="AD4398" s="122" t="str">
        <f t="shared" si="967"/>
        <v/>
      </c>
      <c r="AE4398" s="123" t="str">
        <f t="shared" si="971"/>
        <v/>
      </c>
      <c r="AG4398" s="150" t="str">
        <f t="shared" si="968"/>
        <v/>
      </c>
    </row>
    <row r="4399" spans="1:33" x14ac:dyDescent="0.25">
      <c r="A4399" s="56"/>
      <c r="B4399" s="70"/>
      <c r="C4399" s="76"/>
      <c r="D4399" s="73"/>
      <c r="E4399" s="79"/>
      <c r="F4399" s="56"/>
      <c r="G4399" s="13" t="str">
        <f t="shared" si="959"/>
        <v/>
      </c>
      <c r="H4399" s="56"/>
      <c r="K4399" s="128"/>
      <c r="L4399" s="128"/>
      <c r="M4399" s="128"/>
      <c r="N4399" s="84" t="str">
        <f t="shared" si="960"/>
        <v/>
      </c>
      <c r="O4399" s="128"/>
      <c r="P4399" s="84" t="str">
        <f t="shared" si="961"/>
        <v/>
      </c>
      <c r="Q4399" s="84" t="str">
        <f t="shared" si="958"/>
        <v/>
      </c>
      <c r="R4399" s="84" t="str">
        <f t="shared" si="962"/>
        <v/>
      </c>
      <c r="S4399" s="84" t="str">
        <f t="shared" si="963"/>
        <v/>
      </c>
      <c r="U4399" s="84" t="str">
        <f t="shared" si="964"/>
        <v/>
      </c>
      <c r="W4399" s="108" t="str">
        <f>IF($N4399="", "", SUM($D$11:$D4399))</f>
        <v/>
      </c>
      <c r="X4399" s="111" t="str">
        <f t="shared" si="965"/>
        <v/>
      </c>
      <c r="Y4399" s="114" t="str">
        <f t="shared" si="969"/>
        <v/>
      </c>
      <c r="Z4399" s="111" t="str">
        <f>IF(X4399="", "", X4399-SUM($Z$11:$Z4398))</f>
        <v/>
      </c>
      <c r="AA4399" s="111" t="str">
        <f>IF($Y4399="", "", $Y4399-SUM($AA$11:$AA4398))</f>
        <v/>
      </c>
      <c r="AB4399" s="111" t="str">
        <f t="shared" si="970"/>
        <v/>
      </c>
      <c r="AC4399" s="121" t="str">
        <f t="shared" si="966"/>
        <v/>
      </c>
      <c r="AD4399" s="122" t="str">
        <f t="shared" si="967"/>
        <v/>
      </c>
      <c r="AE4399" s="123" t="str">
        <f t="shared" si="971"/>
        <v/>
      </c>
      <c r="AG4399" s="150" t="str">
        <f t="shared" si="968"/>
        <v/>
      </c>
    </row>
    <row r="4400" spans="1:33" x14ac:dyDescent="0.25">
      <c r="A4400" s="56"/>
      <c r="B4400" s="70"/>
      <c r="C4400" s="76"/>
      <c r="D4400" s="73"/>
      <c r="E4400" s="79"/>
      <c r="F4400" s="56"/>
      <c r="G4400" s="13" t="str">
        <f t="shared" si="959"/>
        <v/>
      </c>
      <c r="H4400" s="56"/>
      <c r="K4400" s="128"/>
      <c r="L4400" s="128"/>
      <c r="M4400" s="128"/>
      <c r="N4400" s="84" t="str">
        <f t="shared" si="960"/>
        <v/>
      </c>
      <c r="O4400" s="128"/>
      <c r="P4400" s="84" t="str">
        <f t="shared" si="961"/>
        <v/>
      </c>
      <c r="Q4400" s="84" t="str">
        <f t="shared" si="958"/>
        <v/>
      </c>
      <c r="R4400" s="84" t="str">
        <f t="shared" si="962"/>
        <v/>
      </c>
      <c r="S4400" s="84" t="str">
        <f t="shared" si="963"/>
        <v/>
      </c>
      <c r="U4400" s="84" t="str">
        <f t="shared" si="964"/>
        <v/>
      </c>
      <c r="W4400" s="108" t="str">
        <f>IF($N4400="", "", SUM($D$11:$D4400))</f>
        <v/>
      </c>
      <c r="X4400" s="111" t="str">
        <f t="shared" si="965"/>
        <v/>
      </c>
      <c r="Y4400" s="114" t="str">
        <f t="shared" si="969"/>
        <v/>
      </c>
      <c r="Z4400" s="111" t="str">
        <f>IF(X4400="", "", X4400-SUM($Z$11:$Z4399))</f>
        <v/>
      </c>
      <c r="AA4400" s="111" t="str">
        <f>IF($Y4400="", "", $Y4400-SUM($AA$11:$AA4399))</f>
        <v/>
      </c>
      <c r="AB4400" s="111" t="str">
        <f t="shared" si="970"/>
        <v/>
      </c>
      <c r="AC4400" s="121" t="str">
        <f t="shared" si="966"/>
        <v/>
      </c>
      <c r="AD4400" s="122" t="str">
        <f t="shared" si="967"/>
        <v/>
      </c>
      <c r="AE4400" s="123" t="str">
        <f t="shared" si="971"/>
        <v/>
      </c>
      <c r="AG4400" s="150" t="str">
        <f t="shared" si="968"/>
        <v/>
      </c>
    </row>
    <row r="4401" spans="1:33" x14ac:dyDescent="0.25">
      <c r="A4401" s="56"/>
      <c r="B4401" s="70"/>
      <c r="C4401" s="76"/>
      <c r="D4401" s="73"/>
      <c r="E4401" s="79"/>
      <c r="F4401" s="56"/>
      <c r="G4401" s="13" t="str">
        <f t="shared" si="959"/>
        <v/>
      </c>
      <c r="H4401" s="56"/>
      <c r="K4401" s="128"/>
      <c r="L4401" s="128"/>
      <c r="M4401" s="128"/>
      <c r="N4401" s="84" t="str">
        <f t="shared" si="960"/>
        <v/>
      </c>
      <c r="O4401" s="128"/>
      <c r="P4401" s="84" t="str">
        <f t="shared" si="961"/>
        <v/>
      </c>
      <c r="Q4401" s="84" t="str">
        <f t="shared" si="958"/>
        <v/>
      </c>
      <c r="R4401" s="84" t="str">
        <f t="shared" si="962"/>
        <v/>
      </c>
      <c r="S4401" s="84" t="str">
        <f t="shared" si="963"/>
        <v/>
      </c>
      <c r="U4401" s="84" t="str">
        <f t="shared" si="964"/>
        <v/>
      </c>
      <c r="W4401" s="108" t="str">
        <f>IF($N4401="", "", SUM($D$11:$D4401))</f>
        <v/>
      </c>
      <c r="X4401" s="111" t="str">
        <f t="shared" si="965"/>
        <v/>
      </c>
      <c r="Y4401" s="114" t="str">
        <f t="shared" si="969"/>
        <v/>
      </c>
      <c r="Z4401" s="111" t="str">
        <f>IF(X4401="", "", X4401-SUM($Z$11:$Z4400))</f>
        <v/>
      </c>
      <c r="AA4401" s="111" t="str">
        <f>IF($Y4401="", "", $Y4401-SUM($AA$11:$AA4400))</f>
        <v/>
      </c>
      <c r="AB4401" s="111" t="str">
        <f t="shared" si="970"/>
        <v/>
      </c>
      <c r="AC4401" s="121" t="str">
        <f t="shared" si="966"/>
        <v/>
      </c>
      <c r="AD4401" s="122" t="str">
        <f t="shared" si="967"/>
        <v/>
      </c>
      <c r="AE4401" s="123" t="str">
        <f t="shared" si="971"/>
        <v/>
      </c>
      <c r="AG4401" s="150" t="str">
        <f t="shared" si="968"/>
        <v/>
      </c>
    </row>
    <row r="4402" spans="1:33" x14ac:dyDescent="0.25">
      <c r="A4402" s="56"/>
      <c r="B4402" s="70"/>
      <c r="C4402" s="76"/>
      <c r="D4402" s="73"/>
      <c r="E4402" s="79"/>
      <c r="F4402" s="56"/>
      <c r="G4402" s="13" t="str">
        <f t="shared" si="959"/>
        <v/>
      </c>
      <c r="H4402" s="56"/>
      <c r="K4402" s="128"/>
      <c r="L4402" s="128"/>
      <c r="M4402" s="128"/>
      <c r="N4402" s="84" t="str">
        <f t="shared" si="960"/>
        <v/>
      </c>
      <c r="O4402" s="128"/>
      <c r="P4402" s="84" t="str">
        <f t="shared" si="961"/>
        <v/>
      </c>
      <c r="Q4402" s="84" t="str">
        <f t="shared" si="958"/>
        <v/>
      </c>
      <c r="R4402" s="84" t="str">
        <f t="shared" si="962"/>
        <v/>
      </c>
      <c r="S4402" s="84" t="str">
        <f t="shared" si="963"/>
        <v/>
      </c>
      <c r="U4402" s="84" t="str">
        <f t="shared" si="964"/>
        <v/>
      </c>
      <c r="W4402" s="108" t="str">
        <f>IF($N4402="", "", SUM($D$11:$D4402))</f>
        <v/>
      </c>
      <c r="X4402" s="111" t="str">
        <f t="shared" si="965"/>
        <v/>
      </c>
      <c r="Y4402" s="114" t="str">
        <f t="shared" si="969"/>
        <v/>
      </c>
      <c r="Z4402" s="111" t="str">
        <f>IF(X4402="", "", X4402-SUM($Z$11:$Z4401))</f>
        <v/>
      </c>
      <c r="AA4402" s="111" t="str">
        <f>IF($Y4402="", "", $Y4402-SUM($AA$11:$AA4401))</f>
        <v/>
      </c>
      <c r="AB4402" s="111" t="str">
        <f t="shared" si="970"/>
        <v/>
      </c>
      <c r="AC4402" s="121" t="str">
        <f t="shared" si="966"/>
        <v/>
      </c>
      <c r="AD4402" s="122" t="str">
        <f t="shared" si="967"/>
        <v/>
      </c>
      <c r="AE4402" s="123" t="str">
        <f t="shared" si="971"/>
        <v/>
      </c>
      <c r="AG4402" s="150" t="str">
        <f t="shared" si="968"/>
        <v/>
      </c>
    </row>
    <row r="4403" spans="1:33" x14ac:dyDescent="0.25">
      <c r="A4403" s="56"/>
      <c r="B4403" s="70"/>
      <c r="C4403" s="76"/>
      <c r="D4403" s="73"/>
      <c r="E4403" s="79"/>
      <c r="F4403" s="56"/>
      <c r="G4403" s="13" t="str">
        <f t="shared" si="959"/>
        <v/>
      </c>
      <c r="H4403" s="56"/>
      <c r="K4403" s="128"/>
      <c r="L4403" s="128"/>
      <c r="M4403" s="128"/>
      <c r="N4403" s="84" t="str">
        <f t="shared" si="960"/>
        <v/>
      </c>
      <c r="O4403" s="128"/>
      <c r="P4403" s="84" t="str">
        <f t="shared" si="961"/>
        <v/>
      </c>
      <c r="Q4403" s="84" t="str">
        <f t="shared" si="958"/>
        <v/>
      </c>
      <c r="R4403" s="84" t="str">
        <f t="shared" si="962"/>
        <v/>
      </c>
      <c r="S4403" s="84" t="str">
        <f t="shared" si="963"/>
        <v/>
      </c>
      <c r="U4403" s="84" t="str">
        <f t="shared" si="964"/>
        <v/>
      </c>
      <c r="W4403" s="108" t="str">
        <f>IF($N4403="", "", SUM($D$11:$D4403))</f>
        <v/>
      </c>
      <c r="X4403" s="111" t="str">
        <f t="shared" si="965"/>
        <v/>
      </c>
      <c r="Y4403" s="114" t="str">
        <f t="shared" si="969"/>
        <v/>
      </c>
      <c r="Z4403" s="111" t="str">
        <f>IF(X4403="", "", X4403-SUM($Z$11:$Z4402))</f>
        <v/>
      </c>
      <c r="AA4403" s="111" t="str">
        <f>IF($Y4403="", "", $Y4403-SUM($AA$11:$AA4402))</f>
        <v/>
      </c>
      <c r="AB4403" s="111" t="str">
        <f t="shared" si="970"/>
        <v/>
      </c>
      <c r="AC4403" s="121" t="str">
        <f t="shared" si="966"/>
        <v/>
      </c>
      <c r="AD4403" s="122" t="str">
        <f t="shared" si="967"/>
        <v/>
      </c>
      <c r="AE4403" s="123" t="str">
        <f t="shared" si="971"/>
        <v/>
      </c>
      <c r="AG4403" s="150" t="str">
        <f t="shared" si="968"/>
        <v/>
      </c>
    </row>
    <row r="4404" spans="1:33" x14ac:dyDescent="0.25">
      <c r="A4404" s="56"/>
      <c r="B4404" s="70"/>
      <c r="C4404" s="76"/>
      <c r="D4404" s="73"/>
      <c r="E4404" s="79"/>
      <c r="F4404" s="56"/>
      <c r="G4404" s="13" t="str">
        <f t="shared" si="959"/>
        <v/>
      </c>
      <c r="H4404" s="56"/>
      <c r="K4404" s="128"/>
      <c r="L4404" s="128"/>
      <c r="M4404" s="128"/>
      <c r="N4404" s="84" t="str">
        <f t="shared" si="960"/>
        <v/>
      </c>
      <c r="O4404" s="128"/>
      <c r="P4404" s="84" t="str">
        <f t="shared" si="961"/>
        <v/>
      </c>
      <c r="Q4404" s="84" t="str">
        <f t="shared" si="958"/>
        <v/>
      </c>
      <c r="R4404" s="84" t="str">
        <f t="shared" si="962"/>
        <v/>
      </c>
      <c r="S4404" s="84" t="str">
        <f t="shared" si="963"/>
        <v/>
      </c>
      <c r="U4404" s="84" t="str">
        <f t="shared" si="964"/>
        <v/>
      </c>
      <c r="W4404" s="108" t="str">
        <f>IF($N4404="", "", SUM($D$11:$D4404))</f>
        <v/>
      </c>
      <c r="X4404" s="111" t="str">
        <f t="shared" si="965"/>
        <v/>
      </c>
      <c r="Y4404" s="114" t="str">
        <f t="shared" si="969"/>
        <v/>
      </c>
      <c r="Z4404" s="111" t="str">
        <f>IF(X4404="", "", X4404-SUM($Z$11:$Z4403))</f>
        <v/>
      </c>
      <c r="AA4404" s="111" t="str">
        <f>IF($Y4404="", "", $Y4404-SUM($AA$11:$AA4403))</f>
        <v/>
      </c>
      <c r="AB4404" s="111" t="str">
        <f t="shared" si="970"/>
        <v/>
      </c>
      <c r="AC4404" s="121" t="str">
        <f t="shared" si="966"/>
        <v/>
      </c>
      <c r="AD4404" s="122" t="str">
        <f t="shared" si="967"/>
        <v/>
      </c>
      <c r="AE4404" s="123" t="str">
        <f t="shared" si="971"/>
        <v/>
      </c>
      <c r="AG4404" s="150" t="str">
        <f t="shared" si="968"/>
        <v/>
      </c>
    </row>
    <row r="4405" spans="1:33" x14ac:dyDescent="0.25">
      <c r="A4405" s="56"/>
      <c r="B4405" s="70"/>
      <c r="C4405" s="76"/>
      <c r="D4405" s="73"/>
      <c r="E4405" s="79"/>
      <c r="F4405" s="56"/>
      <c r="G4405" s="13" t="str">
        <f t="shared" si="959"/>
        <v/>
      </c>
      <c r="H4405" s="56"/>
      <c r="K4405" s="128"/>
      <c r="L4405" s="128"/>
      <c r="M4405" s="128"/>
      <c r="N4405" s="84" t="str">
        <f t="shared" si="960"/>
        <v/>
      </c>
      <c r="O4405" s="128"/>
      <c r="P4405" s="84" t="str">
        <f t="shared" si="961"/>
        <v/>
      </c>
      <c r="Q4405" s="84" t="str">
        <f t="shared" si="958"/>
        <v/>
      </c>
      <c r="R4405" s="84" t="str">
        <f t="shared" si="962"/>
        <v/>
      </c>
      <c r="S4405" s="84" t="str">
        <f t="shared" si="963"/>
        <v/>
      </c>
      <c r="U4405" s="84" t="str">
        <f t="shared" si="964"/>
        <v/>
      </c>
      <c r="W4405" s="108" t="str">
        <f>IF($N4405="", "", SUM($D$11:$D4405))</f>
        <v/>
      </c>
      <c r="X4405" s="111" t="str">
        <f t="shared" si="965"/>
        <v/>
      </c>
      <c r="Y4405" s="114" t="str">
        <f t="shared" si="969"/>
        <v/>
      </c>
      <c r="Z4405" s="111" t="str">
        <f>IF(X4405="", "", X4405-SUM($Z$11:$Z4404))</f>
        <v/>
      </c>
      <c r="AA4405" s="111" t="str">
        <f>IF($Y4405="", "", $Y4405-SUM($AA$11:$AA4404))</f>
        <v/>
      </c>
      <c r="AB4405" s="111" t="str">
        <f t="shared" si="970"/>
        <v/>
      </c>
      <c r="AC4405" s="121" t="str">
        <f t="shared" si="966"/>
        <v/>
      </c>
      <c r="AD4405" s="122" t="str">
        <f t="shared" si="967"/>
        <v/>
      </c>
      <c r="AE4405" s="123" t="str">
        <f t="shared" si="971"/>
        <v/>
      </c>
      <c r="AG4405" s="150" t="str">
        <f t="shared" si="968"/>
        <v/>
      </c>
    </row>
    <row r="4406" spans="1:33" x14ac:dyDescent="0.25">
      <c r="A4406" s="56"/>
      <c r="B4406" s="70"/>
      <c r="C4406" s="76"/>
      <c r="D4406" s="73"/>
      <c r="E4406" s="79"/>
      <c r="F4406" s="56"/>
      <c r="G4406" s="13" t="str">
        <f t="shared" si="959"/>
        <v/>
      </c>
      <c r="H4406" s="56"/>
      <c r="K4406" s="128"/>
      <c r="L4406" s="128"/>
      <c r="M4406" s="128"/>
      <c r="N4406" s="84" t="str">
        <f t="shared" si="960"/>
        <v/>
      </c>
      <c r="O4406" s="128"/>
      <c r="P4406" s="84" t="str">
        <f t="shared" si="961"/>
        <v/>
      </c>
      <c r="Q4406" s="84" t="str">
        <f t="shared" si="958"/>
        <v/>
      </c>
      <c r="R4406" s="84" t="str">
        <f t="shared" si="962"/>
        <v/>
      </c>
      <c r="S4406" s="84" t="str">
        <f t="shared" si="963"/>
        <v/>
      </c>
      <c r="U4406" s="84" t="str">
        <f t="shared" si="964"/>
        <v/>
      </c>
      <c r="W4406" s="108" t="str">
        <f>IF($N4406="", "", SUM($D$11:$D4406))</f>
        <v/>
      </c>
      <c r="X4406" s="111" t="str">
        <f t="shared" si="965"/>
        <v/>
      </c>
      <c r="Y4406" s="114" t="str">
        <f t="shared" si="969"/>
        <v/>
      </c>
      <c r="Z4406" s="111" t="str">
        <f>IF(X4406="", "", X4406-SUM($Z$11:$Z4405))</f>
        <v/>
      </c>
      <c r="AA4406" s="111" t="str">
        <f>IF($Y4406="", "", $Y4406-SUM($AA$11:$AA4405))</f>
        <v/>
      </c>
      <c r="AB4406" s="111" t="str">
        <f t="shared" si="970"/>
        <v/>
      </c>
      <c r="AC4406" s="121" t="str">
        <f t="shared" si="966"/>
        <v/>
      </c>
      <c r="AD4406" s="122" t="str">
        <f t="shared" si="967"/>
        <v/>
      </c>
      <c r="AE4406" s="123" t="str">
        <f t="shared" si="971"/>
        <v/>
      </c>
      <c r="AG4406" s="150" t="str">
        <f t="shared" si="968"/>
        <v/>
      </c>
    </row>
    <row r="4407" spans="1:33" x14ac:dyDescent="0.25">
      <c r="A4407" s="56"/>
      <c r="B4407" s="70"/>
      <c r="C4407" s="76"/>
      <c r="D4407" s="73"/>
      <c r="E4407" s="79"/>
      <c r="F4407" s="56"/>
      <c r="G4407" s="13" t="str">
        <f t="shared" si="959"/>
        <v/>
      </c>
      <c r="H4407" s="56"/>
      <c r="K4407" s="128"/>
      <c r="L4407" s="128"/>
      <c r="M4407" s="128"/>
      <c r="N4407" s="84" t="str">
        <f t="shared" si="960"/>
        <v/>
      </c>
      <c r="O4407" s="128"/>
      <c r="P4407" s="84" t="str">
        <f t="shared" si="961"/>
        <v/>
      </c>
      <c r="Q4407" s="84" t="str">
        <f t="shared" si="958"/>
        <v/>
      </c>
      <c r="R4407" s="84" t="str">
        <f t="shared" si="962"/>
        <v/>
      </c>
      <c r="S4407" s="84" t="str">
        <f t="shared" si="963"/>
        <v/>
      </c>
      <c r="U4407" s="84" t="str">
        <f t="shared" si="964"/>
        <v/>
      </c>
      <c r="W4407" s="108" t="str">
        <f>IF($N4407="", "", SUM($D$11:$D4407))</f>
        <v/>
      </c>
      <c r="X4407" s="111" t="str">
        <f t="shared" si="965"/>
        <v/>
      </c>
      <c r="Y4407" s="114" t="str">
        <f t="shared" si="969"/>
        <v/>
      </c>
      <c r="Z4407" s="111" t="str">
        <f>IF(X4407="", "", X4407-SUM($Z$11:$Z4406))</f>
        <v/>
      </c>
      <c r="AA4407" s="111" t="str">
        <f>IF($Y4407="", "", $Y4407-SUM($AA$11:$AA4406))</f>
        <v/>
      </c>
      <c r="AB4407" s="111" t="str">
        <f t="shared" si="970"/>
        <v/>
      </c>
      <c r="AC4407" s="121" t="str">
        <f t="shared" si="966"/>
        <v/>
      </c>
      <c r="AD4407" s="122" t="str">
        <f t="shared" si="967"/>
        <v/>
      </c>
      <c r="AE4407" s="123" t="str">
        <f t="shared" si="971"/>
        <v/>
      </c>
      <c r="AG4407" s="150" t="str">
        <f t="shared" si="968"/>
        <v/>
      </c>
    </row>
    <row r="4408" spans="1:33" x14ac:dyDescent="0.25">
      <c r="A4408" s="56"/>
      <c r="B4408" s="70"/>
      <c r="C4408" s="76"/>
      <c r="D4408" s="73"/>
      <c r="E4408" s="79"/>
      <c r="F4408" s="56"/>
      <c r="G4408" s="13" t="str">
        <f t="shared" si="959"/>
        <v/>
      </c>
      <c r="H4408" s="56"/>
      <c r="K4408" s="128"/>
      <c r="L4408" s="128"/>
      <c r="M4408" s="128"/>
      <c r="N4408" s="84" t="str">
        <f t="shared" si="960"/>
        <v/>
      </c>
      <c r="O4408" s="128"/>
      <c r="P4408" s="84" t="str">
        <f t="shared" si="961"/>
        <v/>
      </c>
      <c r="Q4408" s="84" t="str">
        <f t="shared" si="958"/>
        <v/>
      </c>
      <c r="R4408" s="84" t="str">
        <f t="shared" si="962"/>
        <v/>
      </c>
      <c r="S4408" s="84" t="str">
        <f t="shared" si="963"/>
        <v/>
      </c>
      <c r="U4408" s="84" t="str">
        <f t="shared" si="964"/>
        <v/>
      </c>
      <c r="W4408" s="108" t="str">
        <f>IF($N4408="", "", SUM($D$11:$D4408))</f>
        <v/>
      </c>
      <c r="X4408" s="111" t="str">
        <f t="shared" si="965"/>
        <v/>
      </c>
      <c r="Y4408" s="114" t="str">
        <f t="shared" si="969"/>
        <v/>
      </c>
      <c r="Z4408" s="111" t="str">
        <f>IF(X4408="", "", X4408-SUM($Z$11:$Z4407))</f>
        <v/>
      </c>
      <c r="AA4408" s="111" t="str">
        <f>IF($Y4408="", "", $Y4408-SUM($AA$11:$AA4407))</f>
        <v/>
      </c>
      <c r="AB4408" s="111" t="str">
        <f t="shared" si="970"/>
        <v/>
      </c>
      <c r="AC4408" s="121" t="str">
        <f t="shared" si="966"/>
        <v/>
      </c>
      <c r="AD4408" s="122" t="str">
        <f t="shared" si="967"/>
        <v/>
      </c>
      <c r="AE4408" s="123" t="str">
        <f t="shared" si="971"/>
        <v/>
      </c>
      <c r="AG4408" s="150" t="str">
        <f t="shared" si="968"/>
        <v/>
      </c>
    </row>
    <row r="4409" spans="1:33" x14ac:dyDescent="0.25">
      <c r="A4409" s="56"/>
      <c r="B4409" s="70"/>
      <c r="C4409" s="76"/>
      <c r="D4409" s="73"/>
      <c r="E4409" s="79"/>
      <c r="F4409" s="56"/>
      <c r="G4409" s="13" t="str">
        <f t="shared" si="959"/>
        <v/>
      </c>
      <c r="H4409" s="56"/>
      <c r="K4409" s="128"/>
      <c r="L4409" s="128"/>
      <c r="M4409" s="128"/>
      <c r="N4409" s="84" t="str">
        <f t="shared" si="960"/>
        <v/>
      </c>
      <c r="O4409" s="128"/>
      <c r="P4409" s="84" t="str">
        <f t="shared" si="961"/>
        <v/>
      </c>
      <c r="Q4409" s="84" t="str">
        <f t="shared" si="958"/>
        <v/>
      </c>
      <c r="R4409" s="84" t="str">
        <f t="shared" si="962"/>
        <v/>
      </c>
      <c r="S4409" s="84" t="str">
        <f t="shared" si="963"/>
        <v/>
      </c>
      <c r="U4409" s="84" t="str">
        <f t="shared" si="964"/>
        <v/>
      </c>
      <c r="W4409" s="108" t="str">
        <f>IF($N4409="", "", SUM($D$11:$D4409))</f>
        <v/>
      </c>
      <c r="X4409" s="111" t="str">
        <f t="shared" si="965"/>
        <v/>
      </c>
      <c r="Y4409" s="114" t="str">
        <f t="shared" si="969"/>
        <v/>
      </c>
      <c r="Z4409" s="111" t="str">
        <f>IF(X4409="", "", X4409-SUM($Z$11:$Z4408))</f>
        <v/>
      </c>
      <c r="AA4409" s="111" t="str">
        <f>IF($Y4409="", "", $Y4409-SUM($AA$11:$AA4408))</f>
        <v/>
      </c>
      <c r="AB4409" s="111" t="str">
        <f t="shared" si="970"/>
        <v/>
      </c>
      <c r="AC4409" s="121" t="str">
        <f t="shared" si="966"/>
        <v/>
      </c>
      <c r="AD4409" s="122" t="str">
        <f t="shared" si="967"/>
        <v/>
      </c>
      <c r="AE4409" s="123" t="str">
        <f t="shared" si="971"/>
        <v/>
      </c>
      <c r="AG4409" s="150" t="str">
        <f t="shared" si="968"/>
        <v/>
      </c>
    </row>
    <row r="4410" spans="1:33" x14ac:dyDescent="0.25">
      <c r="A4410" s="56"/>
      <c r="B4410" s="70"/>
      <c r="C4410" s="76"/>
      <c r="D4410" s="73"/>
      <c r="E4410" s="79"/>
      <c r="F4410" s="56"/>
      <c r="G4410" s="13" t="str">
        <f t="shared" si="959"/>
        <v/>
      </c>
      <c r="H4410" s="56"/>
      <c r="K4410" s="128"/>
      <c r="L4410" s="128"/>
      <c r="M4410" s="128"/>
      <c r="N4410" s="84" t="str">
        <f t="shared" si="960"/>
        <v/>
      </c>
      <c r="O4410" s="128"/>
      <c r="P4410" s="84" t="str">
        <f t="shared" si="961"/>
        <v/>
      </c>
      <c r="Q4410" s="84" t="str">
        <f t="shared" si="958"/>
        <v/>
      </c>
      <c r="R4410" s="84" t="str">
        <f t="shared" si="962"/>
        <v/>
      </c>
      <c r="S4410" s="84" t="str">
        <f t="shared" si="963"/>
        <v/>
      </c>
      <c r="U4410" s="84" t="str">
        <f t="shared" si="964"/>
        <v/>
      </c>
      <c r="W4410" s="108" t="str">
        <f>IF($N4410="", "", SUM($D$11:$D4410))</f>
        <v/>
      </c>
      <c r="X4410" s="111" t="str">
        <f t="shared" si="965"/>
        <v/>
      </c>
      <c r="Y4410" s="114" t="str">
        <f t="shared" si="969"/>
        <v/>
      </c>
      <c r="Z4410" s="111" t="str">
        <f>IF(X4410="", "", X4410-SUM($Z$11:$Z4409))</f>
        <v/>
      </c>
      <c r="AA4410" s="111" t="str">
        <f>IF($Y4410="", "", $Y4410-SUM($AA$11:$AA4409))</f>
        <v/>
      </c>
      <c r="AB4410" s="111" t="str">
        <f t="shared" si="970"/>
        <v/>
      </c>
      <c r="AC4410" s="121" t="str">
        <f t="shared" si="966"/>
        <v/>
      </c>
      <c r="AD4410" s="122" t="str">
        <f t="shared" si="967"/>
        <v/>
      </c>
      <c r="AE4410" s="123" t="str">
        <f t="shared" si="971"/>
        <v/>
      </c>
      <c r="AG4410" s="150" t="str">
        <f t="shared" si="968"/>
        <v/>
      </c>
    </row>
    <row r="4411" spans="1:33" x14ac:dyDescent="0.25">
      <c r="A4411" s="56"/>
      <c r="B4411" s="70"/>
      <c r="C4411" s="76"/>
      <c r="D4411" s="73"/>
      <c r="E4411" s="79"/>
      <c r="F4411" s="56"/>
      <c r="G4411" s="13" t="str">
        <f t="shared" si="959"/>
        <v/>
      </c>
      <c r="H4411" s="56"/>
      <c r="K4411" s="128"/>
      <c r="L4411" s="128"/>
      <c r="M4411" s="128"/>
      <c r="N4411" s="84" t="str">
        <f t="shared" si="960"/>
        <v/>
      </c>
      <c r="O4411" s="128"/>
      <c r="P4411" s="84" t="str">
        <f t="shared" si="961"/>
        <v/>
      </c>
      <c r="Q4411" s="84" t="str">
        <f t="shared" si="958"/>
        <v/>
      </c>
      <c r="R4411" s="84" t="str">
        <f t="shared" si="962"/>
        <v/>
      </c>
      <c r="S4411" s="84" t="str">
        <f t="shared" si="963"/>
        <v/>
      </c>
      <c r="U4411" s="84" t="str">
        <f t="shared" si="964"/>
        <v/>
      </c>
      <c r="W4411" s="108" t="str">
        <f>IF($N4411="", "", SUM($D$11:$D4411))</f>
        <v/>
      </c>
      <c r="X4411" s="111" t="str">
        <f t="shared" si="965"/>
        <v/>
      </c>
      <c r="Y4411" s="114" t="str">
        <f t="shared" si="969"/>
        <v/>
      </c>
      <c r="Z4411" s="111" t="str">
        <f>IF(X4411="", "", X4411-SUM($Z$11:$Z4410))</f>
        <v/>
      </c>
      <c r="AA4411" s="111" t="str">
        <f>IF($Y4411="", "", $Y4411-SUM($AA$11:$AA4410))</f>
        <v/>
      </c>
      <c r="AB4411" s="111" t="str">
        <f t="shared" si="970"/>
        <v/>
      </c>
      <c r="AC4411" s="121" t="str">
        <f t="shared" si="966"/>
        <v/>
      </c>
      <c r="AD4411" s="122" t="str">
        <f t="shared" si="967"/>
        <v/>
      </c>
      <c r="AE4411" s="123" t="str">
        <f t="shared" si="971"/>
        <v/>
      </c>
      <c r="AG4411" s="150" t="str">
        <f t="shared" si="968"/>
        <v/>
      </c>
    </row>
    <row r="4412" spans="1:33" x14ac:dyDescent="0.25">
      <c r="A4412" s="56"/>
      <c r="B4412" s="70"/>
      <c r="C4412" s="76"/>
      <c r="D4412" s="73"/>
      <c r="E4412" s="79"/>
      <c r="F4412" s="56"/>
      <c r="G4412" s="13" t="str">
        <f t="shared" si="959"/>
        <v/>
      </c>
      <c r="H4412" s="56"/>
      <c r="K4412" s="128"/>
      <c r="L4412" s="128"/>
      <c r="M4412" s="128"/>
      <c r="N4412" s="84" t="str">
        <f t="shared" si="960"/>
        <v/>
      </c>
      <c r="O4412" s="128"/>
      <c r="P4412" s="84" t="str">
        <f t="shared" si="961"/>
        <v/>
      </c>
      <c r="Q4412" s="84" t="str">
        <f t="shared" si="958"/>
        <v/>
      </c>
      <c r="R4412" s="84" t="str">
        <f t="shared" si="962"/>
        <v/>
      </c>
      <c r="S4412" s="84" t="str">
        <f t="shared" si="963"/>
        <v/>
      </c>
      <c r="U4412" s="84" t="str">
        <f t="shared" si="964"/>
        <v/>
      </c>
      <c r="W4412" s="108" t="str">
        <f>IF($N4412="", "", SUM($D$11:$D4412))</f>
        <v/>
      </c>
      <c r="X4412" s="111" t="str">
        <f t="shared" si="965"/>
        <v/>
      </c>
      <c r="Y4412" s="114" t="str">
        <f t="shared" si="969"/>
        <v/>
      </c>
      <c r="Z4412" s="111" t="str">
        <f>IF(X4412="", "", X4412-SUM($Z$11:$Z4411))</f>
        <v/>
      </c>
      <c r="AA4412" s="111" t="str">
        <f>IF($Y4412="", "", $Y4412-SUM($AA$11:$AA4411))</f>
        <v/>
      </c>
      <c r="AB4412" s="111" t="str">
        <f t="shared" si="970"/>
        <v/>
      </c>
      <c r="AC4412" s="121" t="str">
        <f t="shared" si="966"/>
        <v/>
      </c>
      <c r="AD4412" s="122" t="str">
        <f t="shared" si="967"/>
        <v/>
      </c>
      <c r="AE4412" s="123" t="str">
        <f t="shared" si="971"/>
        <v/>
      </c>
      <c r="AG4412" s="150" t="str">
        <f t="shared" si="968"/>
        <v/>
      </c>
    </row>
    <row r="4413" spans="1:33" x14ac:dyDescent="0.25">
      <c r="A4413" s="56"/>
      <c r="B4413" s="70"/>
      <c r="C4413" s="76"/>
      <c r="D4413" s="73"/>
      <c r="E4413" s="79"/>
      <c r="F4413" s="56"/>
      <c r="G4413" s="13" t="str">
        <f t="shared" si="959"/>
        <v/>
      </c>
      <c r="H4413" s="56"/>
      <c r="K4413" s="128"/>
      <c r="L4413" s="128"/>
      <c r="M4413" s="128"/>
      <c r="N4413" s="84" t="str">
        <f t="shared" si="960"/>
        <v/>
      </c>
      <c r="O4413" s="128"/>
      <c r="P4413" s="84" t="str">
        <f t="shared" si="961"/>
        <v/>
      </c>
      <c r="Q4413" s="84" t="str">
        <f t="shared" si="958"/>
        <v/>
      </c>
      <c r="R4413" s="84" t="str">
        <f t="shared" si="962"/>
        <v/>
      </c>
      <c r="S4413" s="84" t="str">
        <f t="shared" si="963"/>
        <v/>
      </c>
      <c r="U4413" s="84" t="str">
        <f t="shared" si="964"/>
        <v/>
      </c>
      <c r="W4413" s="108" t="str">
        <f>IF($N4413="", "", SUM($D$11:$D4413))</f>
        <v/>
      </c>
      <c r="X4413" s="111" t="str">
        <f t="shared" si="965"/>
        <v/>
      </c>
      <c r="Y4413" s="114" t="str">
        <f t="shared" si="969"/>
        <v/>
      </c>
      <c r="Z4413" s="111" t="str">
        <f>IF(X4413="", "", X4413-SUM($Z$11:$Z4412))</f>
        <v/>
      </c>
      <c r="AA4413" s="111" t="str">
        <f>IF($Y4413="", "", $Y4413-SUM($AA$11:$AA4412))</f>
        <v/>
      </c>
      <c r="AB4413" s="111" t="str">
        <f t="shared" si="970"/>
        <v/>
      </c>
      <c r="AC4413" s="121" t="str">
        <f t="shared" si="966"/>
        <v/>
      </c>
      <c r="AD4413" s="122" t="str">
        <f t="shared" si="967"/>
        <v/>
      </c>
      <c r="AE4413" s="123" t="str">
        <f t="shared" si="971"/>
        <v/>
      </c>
      <c r="AG4413" s="150" t="str">
        <f t="shared" si="968"/>
        <v/>
      </c>
    </row>
    <row r="4414" spans="1:33" x14ac:dyDescent="0.25">
      <c r="A4414" s="56"/>
      <c r="B4414" s="70"/>
      <c r="C4414" s="76"/>
      <c r="D4414" s="73"/>
      <c r="E4414" s="79"/>
      <c r="F4414" s="56"/>
      <c r="G4414" s="13" t="str">
        <f t="shared" si="959"/>
        <v/>
      </c>
      <c r="H4414" s="56"/>
      <c r="K4414" s="128"/>
      <c r="L4414" s="128"/>
      <c r="M4414" s="128"/>
      <c r="N4414" s="84" t="str">
        <f t="shared" si="960"/>
        <v/>
      </c>
      <c r="O4414" s="128"/>
      <c r="P4414" s="84" t="str">
        <f t="shared" si="961"/>
        <v/>
      </c>
      <c r="Q4414" s="84" t="str">
        <f t="shared" si="958"/>
        <v/>
      </c>
      <c r="R4414" s="84" t="str">
        <f t="shared" si="962"/>
        <v/>
      </c>
      <c r="S4414" s="84" t="str">
        <f t="shared" si="963"/>
        <v/>
      </c>
      <c r="U4414" s="84" t="str">
        <f t="shared" si="964"/>
        <v/>
      </c>
      <c r="W4414" s="108" t="str">
        <f>IF($N4414="", "", SUM($D$11:$D4414))</f>
        <v/>
      </c>
      <c r="X4414" s="111" t="str">
        <f t="shared" si="965"/>
        <v/>
      </c>
      <c r="Y4414" s="114" t="str">
        <f t="shared" si="969"/>
        <v/>
      </c>
      <c r="Z4414" s="111" t="str">
        <f>IF(X4414="", "", X4414-SUM($Z$11:$Z4413))</f>
        <v/>
      </c>
      <c r="AA4414" s="111" t="str">
        <f>IF($Y4414="", "", $Y4414-SUM($AA$11:$AA4413))</f>
        <v/>
      </c>
      <c r="AB4414" s="111" t="str">
        <f t="shared" si="970"/>
        <v/>
      </c>
      <c r="AC4414" s="121" t="str">
        <f t="shared" si="966"/>
        <v/>
      </c>
      <c r="AD4414" s="122" t="str">
        <f t="shared" si="967"/>
        <v/>
      </c>
      <c r="AE4414" s="123" t="str">
        <f t="shared" si="971"/>
        <v/>
      </c>
      <c r="AG4414" s="150" t="str">
        <f t="shared" si="968"/>
        <v/>
      </c>
    </row>
    <row r="4415" spans="1:33" x14ac:dyDescent="0.25">
      <c r="A4415" s="56"/>
      <c r="B4415" s="70"/>
      <c r="C4415" s="76"/>
      <c r="D4415" s="73"/>
      <c r="E4415" s="79"/>
      <c r="F4415" s="56"/>
      <c r="G4415" s="13" t="str">
        <f t="shared" si="959"/>
        <v/>
      </c>
      <c r="H4415" s="56"/>
      <c r="K4415" s="128"/>
      <c r="L4415" s="128"/>
      <c r="M4415" s="128"/>
      <c r="N4415" s="84" t="str">
        <f t="shared" si="960"/>
        <v/>
      </c>
      <c r="O4415" s="128"/>
      <c r="P4415" s="84" t="str">
        <f t="shared" si="961"/>
        <v/>
      </c>
      <c r="Q4415" s="84" t="str">
        <f t="shared" si="958"/>
        <v/>
      </c>
      <c r="R4415" s="84" t="str">
        <f t="shared" si="962"/>
        <v/>
      </c>
      <c r="S4415" s="84" t="str">
        <f t="shared" si="963"/>
        <v/>
      </c>
      <c r="U4415" s="84" t="str">
        <f t="shared" si="964"/>
        <v/>
      </c>
      <c r="W4415" s="108" t="str">
        <f>IF($N4415="", "", SUM($D$11:$D4415))</f>
        <v/>
      </c>
      <c r="X4415" s="111" t="str">
        <f t="shared" si="965"/>
        <v/>
      </c>
      <c r="Y4415" s="114" t="str">
        <f t="shared" si="969"/>
        <v/>
      </c>
      <c r="Z4415" s="111" t="str">
        <f>IF(X4415="", "", X4415-SUM($Z$11:$Z4414))</f>
        <v/>
      </c>
      <c r="AA4415" s="111" t="str">
        <f>IF($Y4415="", "", $Y4415-SUM($AA$11:$AA4414))</f>
        <v/>
      </c>
      <c r="AB4415" s="111" t="str">
        <f t="shared" si="970"/>
        <v/>
      </c>
      <c r="AC4415" s="121" t="str">
        <f t="shared" si="966"/>
        <v/>
      </c>
      <c r="AD4415" s="122" t="str">
        <f t="shared" si="967"/>
        <v/>
      </c>
      <c r="AE4415" s="123" t="str">
        <f t="shared" si="971"/>
        <v/>
      </c>
      <c r="AG4415" s="150" t="str">
        <f t="shared" si="968"/>
        <v/>
      </c>
    </row>
    <row r="4416" spans="1:33" x14ac:dyDescent="0.25">
      <c r="A4416" s="56"/>
      <c r="B4416" s="70"/>
      <c r="C4416" s="76"/>
      <c r="D4416" s="73"/>
      <c r="E4416" s="79"/>
      <c r="F4416" s="56"/>
      <c r="G4416" s="13" t="str">
        <f t="shared" si="959"/>
        <v/>
      </c>
      <c r="H4416" s="56"/>
      <c r="K4416" s="128"/>
      <c r="L4416" s="128"/>
      <c r="M4416" s="128"/>
      <c r="N4416" s="84" t="str">
        <f t="shared" si="960"/>
        <v/>
      </c>
      <c r="O4416" s="128"/>
      <c r="P4416" s="84" t="str">
        <f t="shared" si="961"/>
        <v/>
      </c>
      <c r="Q4416" s="84" t="str">
        <f t="shared" si="958"/>
        <v/>
      </c>
      <c r="R4416" s="84" t="str">
        <f t="shared" si="962"/>
        <v/>
      </c>
      <c r="S4416" s="84" t="str">
        <f t="shared" si="963"/>
        <v/>
      </c>
      <c r="U4416" s="84" t="str">
        <f t="shared" si="964"/>
        <v/>
      </c>
      <c r="W4416" s="108" t="str">
        <f>IF($N4416="", "", SUM($D$11:$D4416))</f>
        <v/>
      </c>
      <c r="X4416" s="111" t="str">
        <f t="shared" si="965"/>
        <v/>
      </c>
      <c r="Y4416" s="114" t="str">
        <f t="shared" si="969"/>
        <v/>
      </c>
      <c r="Z4416" s="111" t="str">
        <f>IF(X4416="", "", X4416-SUM($Z$11:$Z4415))</f>
        <v/>
      </c>
      <c r="AA4416" s="111" t="str">
        <f>IF($Y4416="", "", $Y4416-SUM($AA$11:$AA4415))</f>
        <v/>
      </c>
      <c r="AB4416" s="111" t="str">
        <f t="shared" si="970"/>
        <v/>
      </c>
      <c r="AC4416" s="121" t="str">
        <f t="shared" si="966"/>
        <v/>
      </c>
      <c r="AD4416" s="122" t="str">
        <f t="shared" si="967"/>
        <v/>
      </c>
      <c r="AE4416" s="123" t="str">
        <f t="shared" si="971"/>
        <v/>
      </c>
      <c r="AG4416" s="150" t="str">
        <f t="shared" si="968"/>
        <v/>
      </c>
    </row>
    <row r="4417" spans="1:33" x14ac:dyDescent="0.25">
      <c r="A4417" s="56"/>
      <c r="B4417" s="70"/>
      <c r="C4417" s="76"/>
      <c r="D4417" s="73"/>
      <c r="E4417" s="79"/>
      <c r="F4417" s="56"/>
      <c r="G4417" s="13" t="str">
        <f t="shared" si="959"/>
        <v/>
      </c>
      <c r="H4417" s="56"/>
      <c r="K4417" s="128"/>
      <c r="L4417" s="128"/>
      <c r="M4417" s="128"/>
      <c r="N4417" s="84" t="str">
        <f t="shared" si="960"/>
        <v/>
      </c>
      <c r="O4417" s="128"/>
      <c r="P4417" s="84" t="str">
        <f t="shared" si="961"/>
        <v/>
      </c>
      <c r="Q4417" s="84" t="str">
        <f t="shared" si="958"/>
        <v/>
      </c>
      <c r="R4417" s="84" t="str">
        <f t="shared" si="962"/>
        <v/>
      </c>
      <c r="S4417" s="84" t="str">
        <f t="shared" si="963"/>
        <v/>
      </c>
      <c r="U4417" s="84" t="str">
        <f t="shared" si="964"/>
        <v/>
      </c>
      <c r="W4417" s="108" t="str">
        <f>IF($N4417="", "", SUM($D$11:$D4417))</f>
        <v/>
      </c>
      <c r="X4417" s="111" t="str">
        <f t="shared" si="965"/>
        <v/>
      </c>
      <c r="Y4417" s="114" t="str">
        <f t="shared" si="969"/>
        <v/>
      </c>
      <c r="Z4417" s="111" t="str">
        <f>IF(X4417="", "", X4417-SUM($Z$11:$Z4416))</f>
        <v/>
      </c>
      <c r="AA4417" s="111" t="str">
        <f>IF($Y4417="", "", $Y4417-SUM($AA$11:$AA4416))</f>
        <v/>
      </c>
      <c r="AB4417" s="111" t="str">
        <f t="shared" si="970"/>
        <v/>
      </c>
      <c r="AC4417" s="121" t="str">
        <f t="shared" si="966"/>
        <v/>
      </c>
      <c r="AD4417" s="122" t="str">
        <f t="shared" si="967"/>
        <v/>
      </c>
      <c r="AE4417" s="123" t="str">
        <f t="shared" si="971"/>
        <v/>
      </c>
      <c r="AG4417" s="150" t="str">
        <f t="shared" si="968"/>
        <v/>
      </c>
    </row>
    <row r="4418" spans="1:33" x14ac:dyDescent="0.25">
      <c r="A4418" s="56"/>
      <c r="B4418" s="70"/>
      <c r="C4418" s="76"/>
      <c r="D4418" s="73"/>
      <c r="E4418" s="79"/>
      <c r="F4418" s="56"/>
      <c r="G4418" s="13" t="str">
        <f t="shared" si="959"/>
        <v/>
      </c>
      <c r="H4418" s="56"/>
      <c r="K4418" s="128"/>
      <c r="L4418" s="128"/>
      <c r="M4418" s="128"/>
      <c r="N4418" s="84" t="str">
        <f t="shared" si="960"/>
        <v/>
      </c>
      <c r="O4418" s="128"/>
      <c r="P4418" s="84" t="str">
        <f t="shared" si="961"/>
        <v/>
      </c>
      <c r="Q4418" s="84" t="str">
        <f t="shared" si="958"/>
        <v/>
      </c>
      <c r="R4418" s="84" t="str">
        <f t="shared" si="962"/>
        <v/>
      </c>
      <c r="S4418" s="84" t="str">
        <f t="shared" si="963"/>
        <v/>
      </c>
      <c r="U4418" s="84" t="str">
        <f t="shared" si="964"/>
        <v/>
      </c>
      <c r="W4418" s="108" t="str">
        <f>IF($N4418="", "", SUM($D$11:$D4418))</f>
        <v/>
      </c>
      <c r="X4418" s="111" t="str">
        <f t="shared" si="965"/>
        <v/>
      </c>
      <c r="Y4418" s="114" t="str">
        <f t="shared" si="969"/>
        <v/>
      </c>
      <c r="Z4418" s="111" t="str">
        <f>IF(X4418="", "", X4418-SUM($Z$11:$Z4417))</f>
        <v/>
      </c>
      <c r="AA4418" s="111" t="str">
        <f>IF($Y4418="", "", $Y4418-SUM($AA$11:$AA4417))</f>
        <v/>
      </c>
      <c r="AB4418" s="111" t="str">
        <f t="shared" si="970"/>
        <v/>
      </c>
      <c r="AC4418" s="121" t="str">
        <f t="shared" si="966"/>
        <v/>
      </c>
      <c r="AD4418" s="122" t="str">
        <f t="shared" si="967"/>
        <v/>
      </c>
      <c r="AE4418" s="123" t="str">
        <f t="shared" si="971"/>
        <v/>
      </c>
      <c r="AG4418" s="150" t="str">
        <f t="shared" si="968"/>
        <v/>
      </c>
    </row>
    <row r="4419" spans="1:33" x14ac:dyDescent="0.25">
      <c r="A4419" s="56"/>
      <c r="B4419" s="70"/>
      <c r="C4419" s="76"/>
      <c r="D4419" s="73"/>
      <c r="E4419" s="79"/>
      <c r="F4419" s="56"/>
      <c r="G4419" s="13" t="str">
        <f t="shared" si="959"/>
        <v/>
      </c>
      <c r="H4419" s="56"/>
      <c r="K4419" s="128"/>
      <c r="L4419" s="128"/>
      <c r="M4419" s="128"/>
      <c r="N4419" s="84" t="str">
        <f t="shared" si="960"/>
        <v/>
      </c>
      <c r="O4419" s="128"/>
      <c r="P4419" s="84" t="str">
        <f t="shared" si="961"/>
        <v/>
      </c>
      <c r="Q4419" s="84" t="str">
        <f t="shared" si="958"/>
        <v/>
      </c>
      <c r="R4419" s="84" t="str">
        <f t="shared" si="962"/>
        <v/>
      </c>
      <c r="S4419" s="84" t="str">
        <f t="shared" si="963"/>
        <v/>
      </c>
      <c r="U4419" s="84" t="str">
        <f t="shared" si="964"/>
        <v/>
      </c>
      <c r="W4419" s="108" t="str">
        <f>IF($N4419="", "", SUM($D$11:$D4419))</f>
        <v/>
      </c>
      <c r="X4419" s="111" t="str">
        <f t="shared" si="965"/>
        <v/>
      </c>
      <c r="Y4419" s="114" t="str">
        <f t="shared" si="969"/>
        <v/>
      </c>
      <c r="Z4419" s="111" t="str">
        <f>IF(X4419="", "", X4419-SUM($Z$11:$Z4418))</f>
        <v/>
      </c>
      <c r="AA4419" s="111" t="str">
        <f>IF($Y4419="", "", $Y4419-SUM($AA$11:$AA4418))</f>
        <v/>
      </c>
      <c r="AB4419" s="111" t="str">
        <f t="shared" si="970"/>
        <v/>
      </c>
      <c r="AC4419" s="121" t="str">
        <f t="shared" si="966"/>
        <v/>
      </c>
      <c r="AD4419" s="122" t="str">
        <f t="shared" si="967"/>
        <v/>
      </c>
      <c r="AE4419" s="123" t="str">
        <f t="shared" si="971"/>
        <v/>
      </c>
      <c r="AG4419" s="150" t="str">
        <f t="shared" si="968"/>
        <v/>
      </c>
    </row>
    <row r="4420" spans="1:33" x14ac:dyDescent="0.25">
      <c r="A4420" s="56"/>
      <c r="B4420" s="70"/>
      <c r="C4420" s="76"/>
      <c r="D4420" s="73"/>
      <c r="E4420" s="79"/>
      <c r="F4420" s="56"/>
      <c r="G4420" s="13" t="str">
        <f t="shared" si="959"/>
        <v/>
      </c>
      <c r="H4420" s="56"/>
      <c r="K4420" s="128"/>
      <c r="L4420" s="128"/>
      <c r="M4420" s="128"/>
      <c r="N4420" s="84" t="str">
        <f t="shared" si="960"/>
        <v/>
      </c>
      <c r="O4420" s="128"/>
      <c r="P4420" s="84" t="str">
        <f t="shared" si="961"/>
        <v/>
      </c>
      <c r="Q4420" s="84" t="str">
        <f t="shared" si="958"/>
        <v/>
      </c>
      <c r="R4420" s="84" t="str">
        <f t="shared" si="962"/>
        <v/>
      </c>
      <c r="S4420" s="84" t="str">
        <f t="shared" si="963"/>
        <v/>
      </c>
      <c r="U4420" s="84" t="str">
        <f t="shared" si="964"/>
        <v/>
      </c>
      <c r="W4420" s="108" t="str">
        <f>IF($N4420="", "", SUM($D$11:$D4420))</f>
        <v/>
      </c>
      <c r="X4420" s="111" t="str">
        <f t="shared" si="965"/>
        <v/>
      </c>
      <c r="Y4420" s="114" t="str">
        <f t="shared" si="969"/>
        <v/>
      </c>
      <c r="Z4420" s="111" t="str">
        <f>IF(X4420="", "", X4420-SUM($Z$11:$Z4419))</f>
        <v/>
      </c>
      <c r="AA4420" s="111" t="str">
        <f>IF($Y4420="", "", $Y4420-SUM($AA$11:$AA4419))</f>
        <v/>
      </c>
      <c r="AB4420" s="111" t="str">
        <f t="shared" si="970"/>
        <v/>
      </c>
      <c r="AC4420" s="121" t="str">
        <f t="shared" si="966"/>
        <v/>
      </c>
      <c r="AD4420" s="122" t="str">
        <f t="shared" si="967"/>
        <v/>
      </c>
      <c r="AE4420" s="123" t="str">
        <f t="shared" si="971"/>
        <v/>
      </c>
      <c r="AG4420" s="150" t="str">
        <f t="shared" si="968"/>
        <v/>
      </c>
    </row>
    <row r="4421" spans="1:33" x14ac:dyDescent="0.25">
      <c r="A4421" s="56"/>
      <c r="B4421" s="70"/>
      <c r="C4421" s="76"/>
      <c r="D4421" s="73"/>
      <c r="E4421" s="79"/>
      <c r="F4421" s="56"/>
      <c r="G4421" s="13" t="str">
        <f t="shared" si="959"/>
        <v/>
      </c>
      <c r="H4421" s="56"/>
      <c r="K4421" s="128"/>
      <c r="L4421" s="128"/>
      <c r="M4421" s="128"/>
      <c r="N4421" s="84" t="str">
        <f t="shared" si="960"/>
        <v/>
      </c>
      <c r="O4421" s="128"/>
      <c r="P4421" s="84" t="str">
        <f t="shared" si="961"/>
        <v/>
      </c>
      <c r="Q4421" s="84" t="str">
        <f t="shared" si="958"/>
        <v/>
      </c>
      <c r="R4421" s="84" t="str">
        <f t="shared" si="962"/>
        <v/>
      </c>
      <c r="S4421" s="84" t="str">
        <f t="shared" si="963"/>
        <v/>
      </c>
      <c r="U4421" s="84" t="str">
        <f t="shared" si="964"/>
        <v/>
      </c>
      <c r="W4421" s="108" t="str">
        <f>IF($N4421="", "", SUM($D$11:$D4421))</f>
        <v/>
      </c>
      <c r="X4421" s="111" t="str">
        <f t="shared" si="965"/>
        <v/>
      </c>
      <c r="Y4421" s="114" t="str">
        <f t="shared" si="969"/>
        <v/>
      </c>
      <c r="Z4421" s="111" t="str">
        <f>IF(X4421="", "", X4421-SUM($Z$11:$Z4420))</f>
        <v/>
      </c>
      <c r="AA4421" s="111" t="str">
        <f>IF($Y4421="", "", $Y4421-SUM($AA$11:$AA4420))</f>
        <v/>
      </c>
      <c r="AB4421" s="111" t="str">
        <f t="shared" si="970"/>
        <v/>
      </c>
      <c r="AC4421" s="121" t="str">
        <f t="shared" si="966"/>
        <v/>
      </c>
      <c r="AD4421" s="122" t="str">
        <f t="shared" si="967"/>
        <v/>
      </c>
      <c r="AE4421" s="123" t="str">
        <f t="shared" si="971"/>
        <v/>
      </c>
      <c r="AG4421" s="150" t="str">
        <f t="shared" si="968"/>
        <v/>
      </c>
    </row>
    <row r="4422" spans="1:33" x14ac:dyDescent="0.25">
      <c r="A4422" s="56"/>
      <c r="B4422" s="70"/>
      <c r="C4422" s="76"/>
      <c r="D4422" s="73"/>
      <c r="E4422" s="79"/>
      <c r="F4422" s="56"/>
      <c r="G4422" s="13" t="str">
        <f t="shared" si="959"/>
        <v/>
      </c>
      <c r="H4422" s="56"/>
      <c r="K4422" s="128"/>
      <c r="L4422" s="128"/>
      <c r="M4422" s="128"/>
      <c r="N4422" s="84" t="str">
        <f t="shared" si="960"/>
        <v/>
      </c>
      <c r="O4422" s="128"/>
      <c r="P4422" s="84" t="str">
        <f t="shared" si="961"/>
        <v/>
      </c>
      <c r="Q4422" s="84" t="str">
        <f t="shared" si="958"/>
        <v/>
      </c>
      <c r="R4422" s="84" t="str">
        <f t="shared" si="962"/>
        <v/>
      </c>
      <c r="S4422" s="84" t="str">
        <f t="shared" si="963"/>
        <v/>
      </c>
      <c r="U4422" s="84" t="str">
        <f t="shared" si="964"/>
        <v/>
      </c>
      <c r="W4422" s="108" t="str">
        <f>IF($N4422="", "", SUM($D$11:$D4422))</f>
        <v/>
      </c>
      <c r="X4422" s="111" t="str">
        <f t="shared" si="965"/>
        <v/>
      </c>
      <c r="Y4422" s="114" t="str">
        <f t="shared" si="969"/>
        <v/>
      </c>
      <c r="Z4422" s="111" t="str">
        <f>IF(X4422="", "", X4422-SUM($Z$11:$Z4421))</f>
        <v/>
      </c>
      <c r="AA4422" s="111" t="str">
        <f>IF($Y4422="", "", $Y4422-SUM($AA$11:$AA4421))</f>
        <v/>
      </c>
      <c r="AB4422" s="111" t="str">
        <f t="shared" si="970"/>
        <v/>
      </c>
      <c r="AC4422" s="121" t="str">
        <f t="shared" si="966"/>
        <v/>
      </c>
      <c r="AD4422" s="122" t="str">
        <f t="shared" si="967"/>
        <v/>
      </c>
      <c r="AE4422" s="123" t="str">
        <f t="shared" si="971"/>
        <v/>
      </c>
      <c r="AG4422" s="150" t="str">
        <f t="shared" si="968"/>
        <v/>
      </c>
    </row>
    <row r="4423" spans="1:33" x14ac:dyDescent="0.25">
      <c r="A4423" s="56"/>
      <c r="B4423" s="70"/>
      <c r="C4423" s="76"/>
      <c r="D4423" s="73"/>
      <c r="E4423" s="79"/>
      <c r="F4423" s="56"/>
      <c r="G4423" s="13" t="str">
        <f t="shared" si="959"/>
        <v/>
      </c>
      <c r="H4423" s="56"/>
      <c r="K4423" s="128"/>
      <c r="L4423" s="128"/>
      <c r="M4423" s="128"/>
      <c r="N4423" s="84" t="str">
        <f t="shared" si="960"/>
        <v/>
      </c>
      <c r="O4423" s="128"/>
      <c r="P4423" s="84" t="str">
        <f t="shared" si="961"/>
        <v/>
      </c>
      <c r="Q4423" s="84" t="str">
        <f t="shared" si="958"/>
        <v/>
      </c>
      <c r="R4423" s="84" t="str">
        <f t="shared" si="962"/>
        <v/>
      </c>
      <c r="S4423" s="84" t="str">
        <f t="shared" si="963"/>
        <v/>
      </c>
      <c r="U4423" s="84" t="str">
        <f t="shared" si="964"/>
        <v/>
      </c>
      <c r="W4423" s="108" t="str">
        <f>IF($N4423="", "", SUM($D$11:$D4423))</f>
        <v/>
      </c>
      <c r="X4423" s="111" t="str">
        <f t="shared" si="965"/>
        <v/>
      </c>
      <c r="Y4423" s="114" t="str">
        <f t="shared" si="969"/>
        <v/>
      </c>
      <c r="Z4423" s="111" t="str">
        <f>IF(X4423="", "", X4423-SUM($Z$11:$Z4422))</f>
        <v/>
      </c>
      <c r="AA4423" s="111" t="str">
        <f>IF($Y4423="", "", $Y4423-SUM($AA$11:$AA4422))</f>
        <v/>
      </c>
      <c r="AB4423" s="111" t="str">
        <f t="shared" si="970"/>
        <v/>
      </c>
      <c r="AC4423" s="121" t="str">
        <f t="shared" si="966"/>
        <v/>
      </c>
      <c r="AD4423" s="122" t="str">
        <f t="shared" si="967"/>
        <v/>
      </c>
      <c r="AE4423" s="123" t="str">
        <f t="shared" si="971"/>
        <v/>
      </c>
      <c r="AG4423" s="150" t="str">
        <f t="shared" si="968"/>
        <v/>
      </c>
    </row>
    <row r="4424" spans="1:33" x14ac:dyDescent="0.25">
      <c r="A4424" s="56"/>
      <c r="B4424" s="70"/>
      <c r="C4424" s="76"/>
      <c r="D4424" s="73"/>
      <c r="E4424" s="79"/>
      <c r="F4424" s="56"/>
      <c r="G4424" s="13" t="str">
        <f t="shared" si="959"/>
        <v/>
      </c>
      <c r="H4424" s="56"/>
      <c r="K4424" s="128"/>
      <c r="L4424" s="128"/>
      <c r="M4424" s="128"/>
      <c r="N4424" s="84" t="str">
        <f t="shared" si="960"/>
        <v/>
      </c>
      <c r="O4424" s="128"/>
      <c r="P4424" s="84" t="str">
        <f t="shared" si="961"/>
        <v/>
      </c>
      <c r="Q4424" s="84" t="str">
        <f t="shared" si="958"/>
        <v/>
      </c>
      <c r="R4424" s="84" t="str">
        <f t="shared" si="962"/>
        <v/>
      </c>
      <c r="S4424" s="84" t="str">
        <f t="shared" si="963"/>
        <v/>
      </c>
      <c r="U4424" s="84" t="str">
        <f t="shared" si="964"/>
        <v/>
      </c>
      <c r="W4424" s="108" t="str">
        <f>IF($N4424="", "", SUM($D$11:$D4424))</f>
        <v/>
      </c>
      <c r="X4424" s="111" t="str">
        <f t="shared" si="965"/>
        <v/>
      </c>
      <c r="Y4424" s="114" t="str">
        <f t="shared" si="969"/>
        <v/>
      </c>
      <c r="Z4424" s="111" t="str">
        <f>IF(X4424="", "", X4424-SUM($Z$11:$Z4423))</f>
        <v/>
      </c>
      <c r="AA4424" s="111" t="str">
        <f>IF($Y4424="", "", $Y4424-SUM($AA$11:$AA4423))</f>
        <v/>
      </c>
      <c r="AB4424" s="111" t="str">
        <f t="shared" si="970"/>
        <v/>
      </c>
      <c r="AC4424" s="121" t="str">
        <f t="shared" si="966"/>
        <v/>
      </c>
      <c r="AD4424" s="122" t="str">
        <f t="shared" si="967"/>
        <v/>
      </c>
      <c r="AE4424" s="123" t="str">
        <f t="shared" si="971"/>
        <v/>
      </c>
      <c r="AG4424" s="150" t="str">
        <f t="shared" si="968"/>
        <v/>
      </c>
    </row>
    <row r="4425" spans="1:33" x14ac:dyDescent="0.25">
      <c r="A4425" s="56"/>
      <c r="B4425" s="70"/>
      <c r="C4425" s="76"/>
      <c r="D4425" s="73"/>
      <c r="E4425" s="79"/>
      <c r="F4425" s="56"/>
      <c r="G4425" s="13" t="str">
        <f t="shared" si="959"/>
        <v/>
      </c>
      <c r="H4425" s="56"/>
      <c r="K4425" s="128"/>
      <c r="L4425" s="128"/>
      <c r="M4425" s="128"/>
      <c r="N4425" s="84" t="str">
        <f t="shared" si="960"/>
        <v/>
      </c>
      <c r="O4425" s="128"/>
      <c r="P4425" s="84" t="str">
        <f t="shared" si="961"/>
        <v/>
      </c>
      <c r="Q4425" s="84" t="str">
        <f t="shared" si="958"/>
        <v/>
      </c>
      <c r="R4425" s="84" t="str">
        <f t="shared" si="962"/>
        <v/>
      </c>
      <c r="S4425" s="84" t="str">
        <f t="shared" si="963"/>
        <v/>
      </c>
      <c r="U4425" s="84" t="str">
        <f t="shared" si="964"/>
        <v/>
      </c>
      <c r="W4425" s="108" t="str">
        <f>IF($N4425="", "", SUM($D$11:$D4425))</f>
        <v/>
      </c>
      <c r="X4425" s="111" t="str">
        <f t="shared" si="965"/>
        <v/>
      </c>
      <c r="Y4425" s="114" t="str">
        <f t="shared" si="969"/>
        <v/>
      </c>
      <c r="Z4425" s="111" t="str">
        <f>IF(X4425="", "", X4425-SUM($Z$11:$Z4424))</f>
        <v/>
      </c>
      <c r="AA4425" s="111" t="str">
        <f>IF($Y4425="", "", $Y4425-SUM($AA$11:$AA4424))</f>
        <v/>
      </c>
      <c r="AB4425" s="111" t="str">
        <f t="shared" si="970"/>
        <v/>
      </c>
      <c r="AC4425" s="121" t="str">
        <f t="shared" si="966"/>
        <v/>
      </c>
      <c r="AD4425" s="122" t="str">
        <f t="shared" si="967"/>
        <v/>
      </c>
      <c r="AE4425" s="123" t="str">
        <f t="shared" si="971"/>
        <v/>
      </c>
      <c r="AG4425" s="150" t="str">
        <f t="shared" si="968"/>
        <v/>
      </c>
    </row>
    <row r="4426" spans="1:33" x14ac:dyDescent="0.25">
      <c r="A4426" s="56"/>
      <c r="B4426" s="70"/>
      <c r="C4426" s="76"/>
      <c r="D4426" s="73"/>
      <c r="E4426" s="79"/>
      <c r="F4426" s="56"/>
      <c r="G4426" s="13" t="str">
        <f t="shared" si="959"/>
        <v/>
      </c>
      <c r="H4426" s="56"/>
      <c r="K4426" s="128"/>
      <c r="L4426" s="128"/>
      <c r="M4426" s="128"/>
      <c r="N4426" s="84" t="str">
        <f t="shared" si="960"/>
        <v/>
      </c>
      <c r="O4426" s="128"/>
      <c r="P4426" s="84" t="str">
        <f t="shared" si="961"/>
        <v/>
      </c>
      <c r="Q4426" s="84" t="str">
        <f t="shared" si="958"/>
        <v/>
      </c>
      <c r="R4426" s="84" t="str">
        <f t="shared" si="962"/>
        <v/>
      </c>
      <c r="S4426" s="84" t="str">
        <f t="shared" si="963"/>
        <v/>
      </c>
      <c r="U4426" s="84" t="str">
        <f t="shared" si="964"/>
        <v/>
      </c>
      <c r="W4426" s="108" t="str">
        <f>IF($N4426="", "", SUM($D$11:$D4426))</f>
        <v/>
      </c>
      <c r="X4426" s="111" t="str">
        <f t="shared" si="965"/>
        <v/>
      </c>
      <c r="Y4426" s="114" t="str">
        <f t="shared" si="969"/>
        <v/>
      </c>
      <c r="Z4426" s="111" t="str">
        <f>IF(X4426="", "", X4426-SUM($Z$11:$Z4425))</f>
        <v/>
      </c>
      <c r="AA4426" s="111" t="str">
        <f>IF($Y4426="", "", $Y4426-SUM($AA$11:$AA4425))</f>
        <v/>
      </c>
      <c r="AB4426" s="111" t="str">
        <f t="shared" si="970"/>
        <v/>
      </c>
      <c r="AC4426" s="121" t="str">
        <f t="shared" si="966"/>
        <v/>
      </c>
      <c r="AD4426" s="122" t="str">
        <f t="shared" si="967"/>
        <v/>
      </c>
      <c r="AE4426" s="123" t="str">
        <f t="shared" si="971"/>
        <v/>
      </c>
      <c r="AG4426" s="150" t="str">
        <f t="shared" si="968"/>
        <v/>
      </c>
    </row>
    <row r="4427" spans="1:33" x14ac:dyDescent="0.25">
      <c r="A4427" s="56"/>
      <c r="B4427" s="70"/>
      <c r="C4427" s="76"/>
      <c r="D4427" s="73"/>
      <c r="E4427" s="79"/>
      <c r="F4427" s="56"/>
      <c r="G4427" s="13" t="str">
        <f t="shared" si="959"/>
        <v/>
      </c>
      <c r="H4427" s="56"/>
      <c r="K4427" s="128"/>
      <c r="L4427" s="128"/>
      <c r="M4427" s="128"/>
      <c r="N4427" s="84" t="str">
        <f t="shared" si="960"/>
        <v/>
      </c>
      <c r="O4427" s="128"/>
      <c r="P4427" s="84" t="str">
        <f t="shared" si="961"/>
        <v/>
      </c>
      <c r="Q4427" s="84" t="str">
        <f t="shared" ref="Q4427:Q4490" si="972">IF($N4427="", "", IF(AND(Q$5="X", C4427=""), $N$6, IF(AND(NOT(C4427=""), COUNTIF(L$11:L$17, C4427)=0), $N$7, "")))</f>
        <v/>
      </c>
      <c r="R4427" s="84" t="str">
        <f t="shared" si="962"/>
        <v/>
      </c>
      <c r="S4427" s="84" t="str">
        <f t="shared" si="963"/>
        <v/>
      </c>
      <c r="U4427" s="84" t="str">
        <f t="shared" si="964"/>
        <v/>
      </c>
      <c r="W4427" s="108" t="str">
        <f>IF($N4427="", "", SUM($D$11:$D4427))</f>
        <v/>
      </c>
      <c r="X4427" s="111" t="str">
        <f t="shared" si="965"/>
        <v/>
      </c>
      <c r="Y4427" s="114" t="str">
        <f t="shared" si="969"/>
        <v/>
      </c>
      <c r="Z4427" s="111" t="str">
        <f>IF(X4427="", "", X4427-SUM($Z$11:$Z4426))</f>
        <v/>
      </c>
      <c r="AA4427" s="111" t="str">
        <f>IF($Y4427="", "", $Y4427-SUM($AA$11:$AA4426))</f>
        <v/>
      </c>
      <c r="AB4427" s="111" t="str">
        <f t="shared" si="970"/>
        <v/>
      </c>
      <c r="AC4427" s="121" t="str">
        <f t="shared" si="966"/>
        <v/>
      </c>
      <c r="AD4427" s="122" t="str">
        <f t="shared" si="967"/>
        <v/>
      </c>
      <c r="AE4427" s="123" t="str">
        <f t="shared" si="971"/>
        <v/>
      </c>
      <c r="AG4427" s="150" t="str">
        <f t="shared" si="968"/>
        <v/>
      </c>
    </row>
    <row r="4428" spans="1:33" x14ac:dyDescent="0.25">
      <c r="A4428" s="56"/>
      <c r="B4428" s="70"/>
      <c r="C4428" s="76"/>
      <c r="D4428" s="73"/>
      <c r="E4428" s="79"/>
      <c r="F4428" s="56"/>
      <c r="G4428" s="13" t="str">
        <f t="shared" ref="G4428:G4491" si="973">IF($B4428="", "", TEXT($B4428, "mmm"))</f>
        <v/>
      </c>
      <c r="H4428" s="56"/>
      <c r="K4428" s="128"/>
      <c r="L4428" s="128"/>
      <c r="M4428" s="128"/>
      <c r="N4428" s="84" t="str">
        <f t="shared" ref="N4428:N4491" si="974">IF(COUNTIF($B4428:$E4428, "")=4, "", "X")</f>
        <v/>
      </c>
      <c r="O4428" s="128"/>
      <c r="P4428" s="84" t="str">
        <f t="shared" ref="P4428:P4491" si="975">IF($N4428="", "", IF(AND(P$5="X", B4428=""), $N$6, IFERROR(IF(AND(NOT(B4428=""), OR(ISNUMBER(B4428)=FALSE, B4428&lt;$L$2, B4428&gt;$L$3)), $N$7, ""), $N$7)))</f>
        <v/>
      </c>
      <c r="Q4428" s="84" t="str">
        <f t="shared" si="972"/>
        <v/>
      </c>
      <c r="R4428" s="84" t="str">
        <f t="shared" ref="R4428:R4491" si="976">IF($N4428="", "", IF(AND(R$5="X", D4428=""), $N$6, IF(AND(NOT(D4428=""), ISNUMBER(D4428)=FALSE), $N$7, "")))</f>
        <v/>
      </c>
      <c r="S4428" s="84" t="str">
        <f t="shared" ref="S4428:S4491" si="977">IF($N4428="", "", IF(AND(S$5="X", E4428=""), $N$6, ""))</f>
        <v/>
      </c>
      <c r="U4428" s="84" t="str">
        <f t="shared" ref="U4428:U4491" si="978">IF($B4428="", "", TEXT($B4428, "mmm yyyy"))</f>
        <v/>
      </c>
      <c r="W4428" s="108" t="str">
        <f>IF($N4428="", "", SUM($D$11:$D4428))</f>
        <v/>
      </c>
      <c r="X4428" s="111" t="str">
        <f t="shared" ref="X4428:X4491" si="979">IF(W4428="", "", IF(W4428&lt;=$X$4, W4428, $X$4))</f>
        <v/>
      </c>
      <c r="Y4428" s="114" t="str">
        <f t="shared" si="969"/>
        <v/>
      </c>
      <c r="Z4428" s="111" t="str">
        <f>IF(X4428="", "", X4428-SUM($Z$11:$Z4427))</f>
        <v/>
      </c>
      <c r="AA4428" s="111" t="str">
        <f>IF($Y4428="", "", $Y4428-SUM($AA$11:$AA4427))</f>
        <v/>
      </c>
      <c r="AB4428" s="111" t="str">
        <f t="shared" si="970"/>
        <v/>
      </c>
      <c r="AC4428" s="121" t="str">
        <f t="shared" ref="AC4428:AC4491" si="980">IF($N4428="", "", $Z4428*$AC$4)</f>
        <v/>
      </c>
      <c r="AD4428" s="122" t="str">
        <f t="shared" ref="AD4428:AD4491" si="981">IF($N4428="", "", $AA4428*$AC$5)</f>
        <v/>
      </c>
      <c r="AE4428" s="123" t="str">
        <f t="shared" si="971"/>
        <v/>
      </c>
      <c r="AG4428" s="150" t="str">
        <f t="shared" ref="AG4428:AG4491" si="982">IF(OR($U4428="", $C4428=""), "", CONCATENATE($C4428, " - ", $U4428))</f>
        <v/>
      </c>
    </row>
    <row r="4429" spans="1:33" x14ac:dyDescent="0.25">
      <c r="A4429" s="56"/>
      <c r="B4429" s="70"/>
      <c r="C4429" s="76"/>
      <c r="D4429" s="73"/>
      <c r="E4429" s="79"/>
      <c r="F4429" s="56"/>
      <c r="G4429" s="13" t="str">
        <f t="shared" si="973"/>
        <v/>
      </c>
      <c r="H4429" s="56"/>
      <c r="K4429" s="128"/>
      <c r="L4429" s="128"/>
      <c r="M4429" s="128"/>
      <c r="N4429" s="84" t="str">
        <f t="shared" si="974"/>
        <v/>
      </c>
      <c r="O4429" s="128"/>
      <c r="P4429" s="84" t="str">
        <f t="shared" si="975"/>
        <v/>
      </c>
      <c r="Q4429" s="84" t="str">
        <f t="shared" si="972"/>
        <v/>
      </c>
      <c r="R4429" s="84" t="str">
        <f t="shared" si="976"/>
        <v/>
      </c>
      <c r="S4429" s="84" t="str">
        <f t="shared" si="977"/>
        <v/>
      </c>
      <c r="U4429" s="84" t="str">
        <f t="shared" si="978"/>
        <v/>
      </c>
      <c r="W4429" s="108" t="str">
        <f>IF($N4429="", "", SUM($D$11:$D4429))</f>
        <v/>
      </c>
      <c r="X4429" s="111" t="str">
        <f t="shared" si="979"/>
        <v/>
      </c>
      <c r="Y4429" s="114" t="str">
        <f t="shared" si="969"/>
        <v/>
      </c>
      <c r="Z4429" s="111" t="str">
        <f>IF(X4429="", "", X4429-SUM($Z$11:$Z4428))</f>
        <v/>
      </c>
      <c r="AA4429" s="111" t="str">
        <f>IF($Y4429="", "", $Y4429-SUM($AA$11:$AA4428))</f>
        <v/>
      </c>
      <c r="AB4429" s="111" t="str">
        <f t="shared" si="970"/>
        <v/>
      </c>
      <c r="AC4429" s="121" t="str">
        <f t="shared" si="980"/>
        <v/>
      </c>
      <c r="AD4429" s="122" t="str">
        <f t="shared" si="981"/>
        <v/>
      </c>
      <c r="AE4429" s="123" t="str">
        <f t="shared" si="971"/>
        <v/>
      </c>
      <c r="AG4429" s="150" t="str">
        <f t="shared" si="982"/>
        <v/>
      </c>
    </row>
    <row r="4430" spans="1:33" x14ac:dyDescent="0.25">
      <c r="A4430" s="56"/>
      <c r="B4430" s="70"/>
      <c r="C4430" s="76"/>
      <c r="D4430" s="73"/>
      <c r="E4430" s="79"/>
      <c r="F4430" s="56"/>
      <c r="G4430" s="13" t="str">
        <f t="shared" si="973"/>
        <v/>
      </c>
      <c r="H4430" s="56"/>
      <c r="K4430" s="128"/>
      <c r="L4430" s="128"/>
      <c r="M4430" s="128"/>
      <c r="N4430" s="84" t="str">
        <f t="shared" si="974"/>
        <v/>
      </c>
      <c r="O4430" s="128"/>
      <c r="P4430" s="84" t="str">
        <f t="shared" si="975"/>
        <v/>
      </c>
      <c r="Q4430" s="84" t="str">
        <f t="shared" si="972"/>
        <v/>
      </c>
      <c r="R4430" s="84" t="str">
        <f t="shared" si="976"/>
        <v/>
      </c>
      <c r="S4430" s="84" t="str">
        <f t="shared" si="977"/>
        <v/>
      </c>
      <c r="U4430" s="84" t="str">
        <f t="shared" si="978"/>
        <v/>
      </c>
      <c r="W4430" s="108" t="str">
        <f>IF($N4430="", "", SUM($D$11:$D4430))</f>
        <v/>
      </c>
      <c r="X4430" s="111" t="str">
        <f t="shared" si="979"/>
        <v/>
      </c>
      <c r="Y4430" s="114" t="str">
        <f t="shared" ref="Y4430:Y4493" si="983">IF(W4430="", "", IF(W4430&lt;=$X$4, 0, W4430-$X$4))</f>
        <v/>
      </c>
      <c r="Z4430" s="111" t="str">
        <f>IF(X4430="", "", X4430-SUM($Z$11:$Z4429))</f>
        <v/>
      </c>
      <c r="AA4430" s="111" t="str">
        <f>IF($Y4430="", "", $Y4430-SUM($AA$11:$AA4429))</f>
        <v/>
      </c>
      <c r="AB4430" s="111" t="str">
        <f t="shared" ref="AB4430:AB4493" si="984">IF($N4430="", "", SUM(Z4430:AA4430))</f>
        <v/>
      </c>
      <c r="AC4430" s="121" t="str">
        <f t="shared" si="980"/>
        <v/>
      </c>
      <c r="AD4430" s="122" t="str">
        <f t="shared" si="981"/>
        <v/>
      </c>
      <c r="AE4430" s="123" t="str">
        <f t="shared" ref="AE4430:AE4493" si="985">IF($N4430="", "", SUM(AC4430:AD4430))</f>
        <v/>
      </c>
      <c r="AG4430" s="150" t="str">
        <f t="shared" si="982"/>
        <v/>
      </c>
    </row>
    <row r="4431" spans="1:33" x14ac:dyDescent="0.25">
      <c r="A4431" s="56"/>
      <c r="B4431" s="70"/>
      <c r="C4431" s="76"/>
      <c r="D4431" s="73"/>
      <c r="E4431" s="79"/>
      <c r="F4431" s="56"/>
      <c r="G4431" s="13" t="str">
        <f t="shared" si="973"/>
        <v/>
      </c>
      <c r="H4431" s="56"/>
      <c r="K4431" s="128"/>
      <c r="L4431" s="128"/>
      <c r="M4431" s="128"/>
      <c r="N4431" s="84" t="str">
        <f t="shared" si="974"/>
        <v/>
      </c>
      <c r="O4431" s="128"/>
      <c r="P4431" s="84" t="str">
        <f t="shared" si="975"/>
        <v/>
      </c>
      <c r="Q4431" s="84" t="str">
        <f t="shared" si="972"/>
        <v/>
      </c>
      <c r="R4431" s="84" t="str">
        <f t="shared" si="976"/>
        <v/>
      </c>
      <c r="S4431" s="84" t="str">
        <f t="shared" si="977"/>
        <v/>
      </c>
      <c r="U4431" s="84" t="str">
        <f t="shared" si="978"/>
        <v/>
      </c>
      <c r="W4431" s="108" t="str">
        <f>IF($N4431="", "", SUM($D$11:$D4431))</f>
        <v/>
      </c>
      <c r="X4431" s="111" t="str">
        <f t="shared" si="979"/>
        <v/>
      </c>
      <c r="Y4431" s="114" t="str">
        <f t="shared" si="983"/>
        <v/>
      </c>
      <c r="Z4431" s="111" t="str">
        <f>IF(X4431="", "", X4431-SUM($Z$11:$Z4430))</f>
        <v/>
      </c>
      <c r="AA4431" s="111" t="str">
        <f>IF($Y4431="", "", $Y4431-SUM($AA$11:$AA4430))</f>
        <v/>
      </c>
      <c r="AB4431" s="111" t="str">
        <f t="shared" si="984"/>
        <v/>
      </c>
      <c r="AC4431" s="121" t="str">
        <f t="shared" si="980"/>
        <v/>
      </c>
      <c r="AD4431" s="122" t="str">
        <f t="shared" si="981"/>
        <v/>
      </c>
      <c r="AE4431" s="123" t="str">
        <f t="shared" si="985"/>
        <v/>
      </c>
      <c r="AG4431" s="150" t="str">
        <f t="shared" si="982"/>
        <v/>
      </c>
    </row>
    <row r="4432" spans="1:33" x14ac:dyDescent="0.25">
      <c r="A4432" s="56"/>
      <c r="B4432" s="70"/>
      <c r="C4432" s="76"/>
      <c r="D4432" s="73"/>
      <c r="E4432" s="79"/>
      <c r="F4432" s="56"/>
      <c r="G4432" s="13" t="str">
        <f t="shared" si="973"/>
        <v/>
      </c>
      <c r="H4432" s="56"/>
      <c r="K4432" s="128"/>
      <c r="L4432" s="128"/>
      <c r="M4432" s="128"/>
      <c r="N4432" s="84" t="str">
        <f t="shared" si="974"/>
        <v/>
      </c>
      <c r="O4432" s="128"/>
      <c r="P4432" s="84" t="str">
        <f t="shared" si="975"/>
        <v/>
      </c>
      <c r="Q4432" s="84" t="str">
        <f t="shared" si="972"/>
        <v/>
      </c>
      <c r="R4432" s="84" t="str">
        <f t="shared" si="976"/>
        <v/>
      </c>
      <c r="S4432" s="84" t="str">
        <f t="shared" si="977"/>
        <v/>
      </c>
      <c r="U4432" s="84" t="str">
        <f t="shared" si="978"/>
        <v/>
      </c>
      <c r="W4432" s="108" t="str">
        <f>IF($N4432="", "", SUM($D$11:$D4432))</f>
        <v/>
      </c>
      <c r="X4432" s="111" t="str">
        <f t="shared" si="979"/>
        <v/>
      </c>
      <c r="Y4432" s="114" t="str">
        <f t="shared" si="983"/>
        <v/>
      </c>
      <c r="Z4432" s="111" t="str">
        <f>IF(X4432="", "", X4432-SUM($Z$11:$Z4431))</f>
        <v/>
      </c>
      <c r="AA4432" s="111" t="str">
        <f>IF($Y4432="", "", $Y4432-SUM($AA$11:$AA4431))</f>
        <v/>
      </c>
      <c r="AB4432" s="111" t="str">
        <f t="shared" si="984"/>
        <v/>
      </c>
      <c r="AC4432" s="121" t="str">
        <f t="shared" si="980"/>
        <v/>
      </c>
      <c r="AD4432" s="122" t="str">
        <f t="shared" si="981"/>
        <v/>
      </c>
      <c r="AE4432" s="123" t="str">
        <f t="shared" si="985"/>
        <v/>
      </c>
      <c r="AG4432" s="150" t="str">
        <f t="shared" si="982"/>
        <v/>
      </c>
    </row>
    <row r="4433" spans="1:33" x14ac:dyDescent="0.25">
      <c r="A4433" s="56"/>
      <c r="B4433" s="70"/>
      <c r="C4433" s="76"/>
      <c r="D4433" s="73"/>
      <c r="E4433" s="79"/>
      <c r="F4433" s="56"/>
      <c r="G4433" s="13" t="str">
        <f t="shared" si="973"/>
        <v/>
      </c>
      <c r="H4433" s="56"/>
      <c r="K4433" s="128"/>
      <c r="L4433" s="128"/>
      <c r="M4433" s="128"/>
      <c r="N4433" s="84" t="str">
        <f t="shared" si="974"/>
        <v/>
      </c>
      <c r="O4433" s="128"/>
      <c r="P4433" s="84" t="str">
        <f t="shared" si="975"/>
        <v/>
      </c>
      <c r="Q4433" s="84" t="str">
        <f t="shared" si="972"/>
        <v/>
      </c>
      <c r="R4433" s="84" t="str">
        <f t="shared" si="976"/>
        <v/>
      </c>
      <c r="S4433" s="84" t="str">
        <f t="shared" si="977"/>
        <v/>
      </c>
      <c r="U4433" s="84" t="str">
        <f t="shared" si="978"/>
        <v/>
      </c>
      <c r="W4433" s="108" t="str">
        <f>IF($N4433="", "", SUM($D$11:$D4433))</f>
        <v/>
      </c>
      <c r="X4433" s="111" t="str">
        <f t="shared" si="979"/>
        <v/>
      </c>
      <c r="Y4433" s="114" t="str">
        <f t="shared" si="983"/>
        <v/>
      </c>
      <c r="Z4433" s="111" t="str">
        <f>IF(X4433="", "", X4433-SUM($Z$11:$Z4432))</f>
        <v/>
      </c>
      <c r="AA4433" s="111" t="str">
        <f>IF($Y4433="", "", $Y4433-SUM($AA$11:$AA4432))</f>
        <v/>
      </c>
      <c r="AB4433" s="111" t="str">
        <f t="shared" si="984"/>
        <v/>
      </c>
      <c r="AC4433" s="121" t="str">
        <f t="shared" si="980"/>
        <v/>
      </c>
      <c r="AD4433" s="122" t="str">
        <f t="shared" si="981"/>
        <v/>
      </c>
      <c r="AE4433" s="123" t="str">
        <f t="shared" si="985"/>
        <v/>
      </c>
      <c r="AG4433" s="150" t="str">
        <f t="shared" si="982"/>
        <v/>
      </c>
    </row>
    <row r="4434" spans="1:33" x14ac:dyDescent="0.25">
      <c r="A4434" s="56"/>
      <c r="B4434" s="70"/>
      <c r="C4434" s="76"/>
      <c r="D4434" s="73"/>
      <c r="E4434" s="79"/>
      <c r="F4434" s="56"/>
      <c r="G4434" s="13" t="str">
        <f t="shared" si="973"/>
        <v/>
      </c>
      <c r="H4434" s="56"/>
      <c r="K4434" s="128"/>
      <c r="L4434" s="128"/>
      <c r="M4434" s="128"/>
      <c r="N4434" s="84" t="str">
        <f t="shared" si="974"/>
        <v/>
      </c>
      <c r="O4434" s="128"/>
      <c r="P4434" s="84" t="str">
        <f t="shared" si="975"/>
        <v/>
      </c>
      <c r="Q4434" s="84" t="str">
        <f t="shared" si="972"/>
        <v/>
      </c>
      <c r="R4434" s="84" t="str">
        <f t="shared" si="976"/>
        <v/>
      </c>
      <c r="S4434" s="84" t="str">
        <f t="shared" si="977"/>
        <v/>
      </c>
      <c r="U4434" s="84" t="str">
        <f t="shared" si="978"/>
        <v/>
      </c>
      <c r="W4434" s="108" t="str">
        <f>IF($N4434="", "", SUM($D$11:$D4434))</f>
        <v/>
      </c>
      <c r="X4434" s="111" t="str">
        <f t="shared" si="979"/>
        <v/>
      </c>
      <c r="Y4434" s="114" t="str">
        <f t="shared" si="983"/>
        <v/>
      </c>
      <c r="Z4434" s="111" t="str">
        <f>IF(X4434="", "", X4434-SUM($Z$11:$Z4433))</f>
        <v/>
      </c>
      <c r="AA4434" s="111" t="str">
        <f>IF($Y4434="", "", $Y4434-SUM($AA$11:$AA4433))</f>
        <v/>
      </c>
      <c r="AB4434" s="111" t="str">
        <f t="shared" si="984"/>
        <v/>
      </c>
      <c r="AC4434" s="121" t="str">
        <f t="shared" si="980"/>
        <v/>
      </c>
      <c r="AD4434" s="122" t="str">
        <f t="shared" si="981"/>
        <v/>
      </c>
      <c r="AE4434" s="123" t="str">
        <f t="shared" si="985"/>
        <v/>
      </c>
      <c r="AG4434" s="150" t="str">
        <f t="shared" si="982"/>
        <v/>
      </c>
    </row>
    <row r="4435" spans="1:33" x14ac:dyDescent="0.25">
      <c r="A4435" s="56"/>
      <c r="B4435" s="70"/>
      <c r="C4435" s="76"/>
      <c r="D4435" s="73"/>
      <c r="E4435" s="79"/>
      <c r="F4435" s="56"/>
      <c r="G4435" s="13" t="str">
        <f t="shared" si="973"/>
        <v/>
      </c>
      <c r="H4435" s="56"/>
      <c r="K4435" s="128"/>
      <c r="L4435" s="128"/>
      <c r="M4435" s="128"/>
      <c r="N4435" s="84" t="str">
        <f t="shared" si="974"/>
        <v/>
      </c>
      <c r="O4435" s="128"/>
      <c r="P4435" s="84" t="str">
        <f t="shared" si="975"/>
        <v/>
      </c>
      <c r="Q4435" s="84" t="str">
        <f t="shared" si="972"/>
        <v/>
      </c>
      <c r="R4435" s="84" t="str">
        <f t="shared" si="976"/>
        <v/>
      </c>
      <c r="S4435" s="84" t="str">
        <f t="shared" si="977"/>
        <v/>
      </c>
      <c r="U4435" s="84" t="str">
        <f t="shared" si="978"/>
        <v/>
      </c>
      <c r="W4435" s="108" t="str">
        <f>IF($N4435="", "", SUM($D$11:$D4435))</f>
        <v/>
      </c>
      <c r="X4435" s="111" t="str">
        <f t="shared" si="979"/>
        <v/>
      </c>
      <c r="Y4435" s="114" t="str">
        <f t="shared" si="983"/>
        <v/>
      </c>
      <c r="Z4435" s="111" t="str">
        <f>IF(X4435="", "", X4435-SUM($Z$11:$Z4434))</f>
        <v/>
      </c>
      <c r="AA4435" s="111" t="str">
        <f>IF($Y4435="", "", $Y4435-SUM($AA$11:$AA4434))</f>
        <v/>
      </c>
      <c r="AB4435" s="111" t="str">
        <f t="shared" si="984"/>
        <v/>
      </c>
      <c r="AC4435" s="121" t="str">
        <f t="shared" si="980"/>
        <v/>
      </c>
      <c r="AD4435" s="122" t="str">
        <f t="shared" si="981"/>
        <v/>
      </c>
      <c r="AE4435" s="123" t="str">
        <f t="shared" si="985"/>
        <v/>
      </c>
      <c r="AG4435" s="150" t="str">
        <f t="shared" si="982"/>
        <v/>
      </c>
    </row>
    <row r="4436" spans="1:33" x14ac:dyDescent="0.25">
      <c r="A4436" s="56"/>
      <c r="B4436" s="70"/>
      <c r="C4436" s="76"/>
      <c r="D4436" s="73"/>
      <c r="E4436" s="79"/>
      <c r="F4436" s="56"/>
      <c r="G4436" s="13" t="str">
        <f t="shared" si="973"/>
        <v/>
      </c>
      <c r="H4436" s="56"/>
      <c r="K4436" s="128"/>
      <c r="L4436" s="128"/>
      <c r="M4436" s="128"/>
      <c r="N4436" s="84" t="str">
        <f t="shared" si="974"/>
        <v/>
      </c>
      <c r="O4436" s="128"/>
      <c r="P4436" s="84" t="str">
        <f t="shared" si="975"/>
        <v/>
      </c>
      <c r="Q4436" s="84" t="str">
        <f t="shared" si="972"/>
        <v/>
      </c>
      <c r="R4436" s="84" t="str">
        <f t="shared" si="976"/>
        <v/>
      </c>
      <c r="S4436" s="84" t="str">
        <f t="shared" si="977"/>
        <v/>
      </c>
      <c r="U4436" s="84" t="str">
        <f t="shared" si="978"/>
        <v/>
      </c>
      <c r="W4436" s="108" t="str">
        <f>IF($N4436="", "", SUM($D$11:$D4436))</f>
        <v/>
      </c>
      <c r="X4436" s="111" t="str">
        <f t="shared" si="979"/>
        <v/>
      </c>
      <c r="Y4436" s="114" t="str">
        <f t="shared" si="983"/>
        <v/>
      </c>
      <c r="Z4436" s="111" t="str">
        <f>IF(X4436="", "", X4436-SUM($Z$11:$Z4435))</f>
        <v/>
      </c>
      <c r="AA4436" s="111" t="str">
        <f>IF($Y4436="", "", $Y4436-SUM($AA$11:$AA4435))</f>
        <v/>
      </c>
      <c r="AB4436" s="111" t="str">
        <f t="shared" si="984"/>
        <v/>
      </c>
      <c r="AC4436" s="121" t="str">
        <f t="shared" si="980"/>
        <v/>
      </c>
      <c r="AD4436" s="122" t="str">
        <f t="shared" si="981"/>
        <v/>
      </c>
      <c r="AE4436" s="123" t="str">
        <f t="shared" si="985"/>
        <v/>
      </c>
      <c r="AG4436" s="150" t="str">
        <f t="shared" si="982"/>
        <v/>
      </c>
    </row>
    <row r="4437" spans="1:33" x14ac:dyDescent="0.25">
      <c r="A4437" s="56"/>
      <c r="B4437" s="70"/>
      <c r="C4437" s="76"/>
      <c r="D4437" s="73"/>
      <c r="E4437" s="79"/>
      <c r="F4437" s="56"/>
      <c r="G4437" s="13" t="str">
        <f t="shared" si="973"/>
        <v/>
      </c>
      <c r="H4437" s="56"/>
      <c r="K4437" s="128"/>
      <c r="L4437" s="128"/>
      <c r="M4437" s="128"/>
      <c r="N4437" s="84" t="str">
        <f t="shared" si="974"/>
        <v/>
      </c>
      <c r="O4437" s="128"/>
      <c r="P4437" s="84" t="str">
        <f t="shared" si="975"/>
        <v/>
      </c>
      <c r="Q4437" s="84" t="str">
        <f t="shared" si="972"/>
        <v/>
      </c>
      <c r="R4437" s="84" t="str">
        <f t="shared" si="976"/>
        <v/>
      </c>
      <c r="S4437" s="84" t="str">
        <f t="shared" si="977"/>
        <v/>
      </c>
      <c r="U4437" s="84" t="str">
        <f t="shared" si="978"/>
        <v/>
      </c>
      <c r="W4437" s="108" t="str">
        <f>IF($N4437="", "", SUM($D$11:$D4437))</f>
        <v/>
      </c>
      <c r="X4437" s="111" t="str">
        <f t="shared" si="979"/>
        <v/>
      </c>
      <c r="Y4437" s="114" t="str">
        <f t="shared" si="983"/>
        <v/>
      </c>
      <c r="Z4437" s="111" t="str">
        <f>IF(X4437="", "", X4437-SUM($Z$11:$Z4436))</f>
        <v/>
      </c>
      <c r="AA4437" s="111" t="str">
        <f>IF($Y4437="", "", $Y4437-SUM($AA$11:$AA4436))</f>
        <v/>
      </c>
      <c r="AB4437" s="111" t="str">
        <f t="shared" si="984"/>
        <v/>
      </c>
      <c r="AC4437" s="121" t="str">
        <f t="shared" si="980"/>
        <v/>
      </c>
      <c r="AD4437" s="122" t="str">
        <f t="shared" si="981"/>
        <v/>
      </c>
      <c r="AE4437" s="123" t="str">
        <f t="shared" si="985"/>
        <v/>
      </c>
      <c r="AG4437" s="150" t="str">
        <f t="shared" si="982"/>
        <v/>
      </c>
    </row>
    <row r="4438" spans="1:33" x14ac:dyDescent="0.25">
      <c r="A4438" s="56"/>
      <c r="B4438" s="70"/>
      <c r="C4438" s="76"/>
      <c r="D4438" s="73"/>
      <c r="E4438" s="79"/>
      <c r="F4438" s="56"/>
      <c r="G4438" s="13" t="str">
        <f t="shared" si="973"/>
        <v/>
      </c>
      <c r="H4438" s="56"/>
      <c r="K4438" s="128"/>
      <c r="L4438" s="128"/>
      <c r="M4438" s="128"/>
      <c r="N4438" s="84" t="str">
        <f t="shared" si="974"/>
        <v/>
      </c>
      <c r="O4438" s="128"/>
      <c r="P4438" s="84" t="str">
        <f t="shared" si="975"/>
        <v/>
      </c>
      <c r="Q4438" s="84" t="str">
        <f t="shared" si="972"/>
        <v/>
      </c>
      <c r="R4438" s="84" t="str">
        <f t="shared" si="976"/>
        <v/>
      </c>
      <c r="S4438" s="84" t="str">
        <f t="shared" si="977"/>
        <v/>
      </c>
      <c r="U4438" s="84" t="str">
        <f t="shared" si="978"/>
        <v/>
      </c>
      <c r="W4438" s="108" t="str">
        <f>IF($N4438="", "", SUM($D$11:$D4438))</f>
        <v/>
      </c>
      <c r="X4438" s="111" t="str">
        <f t="shared" si="979"/>
        <v/>
      </c>
      <c r="Y4438" s="114" t="str">
        <f t="shared" si="983"/>
        <v/>
      </c>
      <c r="Z4438" s="111" t="str">
        <f>IF(X4438="", "", X4438-SUM($Z$11:$Z4437))</f>
        <v/>
      </c>
      <c r="AA4438" s="111" t="str">
        <f>IF($Y4438="", "", $Y4438-SUM($AA$11:$AA4437))</f>
        <v/>
      </c>
      <c r="AB4438" s="111" t="str">
        <f t="shared" si="984"/>
        <v/>
      </c>
      <c r="AC4438" s="121" t="str">
        <f t="shared" si="980"/>
        <v/>
      </c>
      <c r="AD4438" s="122" t="str">
        <f t="shared" si="981"/>
        <v/>
      </c>
      <c r="AE4438" s="123" t="str">
        <f t="shared" si="985"/>
        <v/>
      </c>
      <c r="AG4438" s="150" t="str">
        <f t="shared" si="982"/>
        <v/>
      </c>
    </row>
    <row r="4439" spans="1:33" x14ac:dyDescent="0.25">
      <c r="A4439" s="56"/>
      <c r="B4439" s="70"/>
      <c r="C4439" s="76"/>
      <c r="D4439" s="73"/>
      <c r="E4439" s="79"/>
      <c r="F4439" s="56"/>
      <c r="G4439" s="13" t="str">
        <f t="shared" si="973"/>
        <v/>
      </c>
      <c r="H4439" s="56"/>
      <c r="K4439" s="128"/>
      <c r="L4439" s="128"/>
      <c r="M4439" s="128"/>
      <c r="N4439" s="84" t="str">
        <f t="shared" si="974"/>
        <v/>
      </c>
      <c r="O4439" s="128"/>
      <c r="P4439" s="84" t="str">
        <f t="shared" si="975"/>
        <v/>
      </c>
      <c r="Q4439" s="84" t="str">
        <f t="shared" si="972"/>
        <v/>
      </c>
      <c r="R4439" s="84" t="str">
        <f t="shared" si="976"/>
        <v/>
      </c>
      <c r="S4439" s="84" t="str">
        <f t="shared" si="977"/>
        <v/>
      </c>
      <c r="U4439" s="84" t="str">
        <f t="shared" si="978"/>
        <v/>
      </c>
      <c r="W4439" s="108" t="str">
        <f>IF($N4439="", "", SUM($D$11:$D4439))</f>
        <v/>
      </c>
      <c r="X4439" s="111" t="str">
        <f t="shared" si="979"/>
        <v/>
      </c>
      <c r="Y4439" s="114" t="str">
        <f t="shared" si="983"/>
        <v/>
      </c>
      <c r="Z4439" s="111" t="str">
        <f>IF(X4439="", "", X4439-SUM($Z$11:$Z4438))</f>
        <v/>
      </c>
      <c r="AA4439" s="111" t="str">
        <f>IF($Y4439="", "", $Y4439-SUM($AA$11:$AA4438))</f>
        <v/>
      </c>
      <c r="AB4439" s="111" t="str">
        <f t="shared" si="984"/>
        <v/>
      </c>
      <c r="AC4439" s="121" t="str">
        <f t="shared" si="980"/>
        <v/>
      </c>
      <c r="AD4439" s="122" t="str">
        <f t="shared" si="981"/>
        <v/>
      </c>
      <c r="AE4439" s="123" t="str">
        <f t="shared" si="985"/>
        <v/>
      </c>
      <c r="AG4439" s="150" t="str">
        <f t="shared" si="982"/>
        <v/>
      </c>
    </row>
    <row r="4440" spans="1:33" x14ac:dyDescent="0.25">
      <c r="A4440" s="56"/>
      <c r="B4440" s="70"/>
      <c r="C4440" s="76"/>
      <c r="D4440" s="73"/>
      <c r="E4440" s="79"/>
      <c r="F4440" s="56"/>
      <c r="G4440" s="13" t="str">
        <f t="shared" si="973"/>
        <v/>
      </c>
      <c r="H4440" s="56"/>
      <c r="K4440" s="128"/>
      <c r="L4440" s="128"/>
      <c r="M4440" s="128"/>
      <c r="N4440" s="84" t="str">
        <f t="shared" si="974"/>
        <v/>
      </c>
      <c r="O4440" s="128"/>
      <c r="P4440" s="84" t="str">
        <f t="shared" si="975"/>
        <v/>
      </c>
      <c r="Q4440" s="84" t="str">
        <f t="shared" si="972"/>
        <v/>
      </c>
      <c r="R4440" s="84" t="str">
        <f t="shared" si="976"/>
        <v/>
      </c>
      <c r="S4440" s="84" t="str">
        <f t="shared" si="977"/>
        <v/>
      </c>
      <c r="U4440" s="84" t="str">
        <f t="shared" si="978"/>
        <v/>
      </c>
      <c r="W4440" s="108" t="str">
        <f>IF($N4440="", "", SUM($D$11:$D4440))</f>
        <v/>
      </c>
      <c r="X4440" s="111" t="str">
        <f t="shared" si="979"/>
        <v/>
      </c>
      <c r="Y4440" s="114" t="str">
        <f t="shared" si="983"/>
        <v/>
      </c>
      <c r="Z4440" s="111" t="str">
        <f>IF(X4440="", "", X4440-SUM($Z$11:$Z4439))</f>
        <v/>
      </c>
      <c r="AA4440" s="111" t="str">
        <f>IF($Y4440="", "", $Y4440-SUM($AA$11:$AA4439))</f>
        <v/>
      </c>
      <c r="AB4440" s="111" t="str">
        <f t="shared" si="984"/>
        <v/>
      </c>
      <c r="AC4440" s="121" t="str">
        <f t="shared" si="980"/>
        <v/>
      </c>
      <c r="AD4440" s="122" t="str">
        <f t="shared" si="981"/>
        <v/>
      </c>
      <c r="AE4440" s="123" t="str">
        <f t="shared" si="985"/>
        <v/>
      </c>
      <c r="AG4440" s="150" t="str">
        <f t="shared" si="982"/>
        <v/>
      </c>
    </row>
    <row r="4441" spans="1:33" x14ac:dyDescent="0.25">
      <c r="A4441" s="56"/>
      <c r="B4441" s="70"/>
      <c r="C4441" s="76"/>
      <c r="D4441" s="73"/>
      <c r="E4441" s="79"/>
      <c r="F4441" s="56"/>
      <c r="G4441" s="13" t="str">
        <f t="shared" si="973"/>
        <v/>
      </c>
      <c r="H4441" s="56"/>
      <c r="K4441" s="128"/>
      <c r="L4441" s="128"/>
      <c r="M4441" s="128"/>
      <c r="N4441" s="84" t="str">
        <f t="shared" si="974"/>
        <v/>
      </c>
      <c r="O4441" s="128"/>
      <c r="P4441" s="84" t="str">
        <f t="shared" si="975"/>
        <v/>
      </c>
      <c r="Q4441" s="84" t="str">
        <f t="shared" si="972"/>
        <v/>
      </c>
      <c r="R4441" s="84" t="str">
        <f t="shared" si="976"/>
        <v/>
      </c>
      <c r="S4441" s="84" t="str">
        <f t="shared" si="977"/>
        <v/>
      </c>
      <c r="U4441" s="84" t="str">
        <f t="shared" si="978"/>
        <v/>
      </c>
      <c r="W4441" s="108" t="str">
        <f>IF($N4441="", "", SUM($D$11:$D4441))</f>
        <v/>
      </c>
      <c r="X4441" s="111" t="str">
        <f t="shared" si="979"/>
        <v/>
      </c>
      <c r="Y4441" s="114" t="str">
        <f t="shared" si="983"/>
        <v/>
      </c>
      <c r="Z4441" s="111" t="str">
        <f>IF(X4441="", "", X4441-SUM($Z$11:$Z4440))</f>
        <v/>
      </c>
      <c r="AA4441" s="111" t="str">
        <f>IF($Y4441="", "", $Y4441-SUM($AA$11:$AA4440))</f>
        <v/>
      </c>
      <c r="AB4441" s="111" t="str">
        <f t="shared" si="984"/>
        <v/>
      </c>
      <c r="AC4441" s="121" t="str">
        <f t="shared" si="980"/>
        <v/>
      </c>
      <c r="AD4441" s="122" t="str">
        <f t="shared" si="981"/>
        <v/>
      </c>
      <c r="AE4441" s="123" t="str">
        <f t="shared" si="985"/>
        <v/>
      </c>
      <c r="AG4441" s="150" t="str">
        <f t="shared" si="982"/>
        <v/>
      </c>
    </row>
    <row r="4442" spans="1:33" x14ac:dyDescent="0.25">
      <c r="A4442" s="56"/>
      <c r="B4442" s="70"/>
      <c r="C4442" s="76"/>
      <c r="D4442" s="73"/>
      <c r="E4442" s="79"/>
      <c r="F4442" s="56"/>
      <c r="G4442" s="13" t="str">
        <f t="shared" si="973"/>
        <v/>
      </c>
      <c r="H4442" s="56"/>
      <c r="K4442" s="128"/>
      <c r="L4442" s="128"/>
      <c r="M4442" s="128"/>
      <c r="N4442" s="84" t="str">
        <f t="shared" si="974"/>
        <v/>
      </c>
      <c r="O4442" s="128"/>
      <c r="P4442" s="84" t="str">
        <f t="shared" si="975"/>
        <v/>
      </c>
      <c r="Q4442" s="84" t="str">
        <f t="shared" si="972"/>
        <v/>
      </c>
      <c r="R4442" s="84" t="str">
        <f t="shared" si="976"/>
        <v/>
      </c>
      <c r="S4442" s="84" t="str">
        <f t="shared" si="977"/>
        <v/>
      </c>
      <c r="U4442" s="84" t="str">
        <f t="shared" si="978"/>
        <v/>
      </c>
      <c r="W4442" s="108" t="str">
        <f>IF($N4442="", "", SUM($D$11:$D4442))</f>
        <v/>
      </c>
      <c r="X4442" s="111" t="str">
        <f t="shared" si="979"/>
        <v/>
      </c>
      <c r="Y4442" s="114" t="str">
        <f t="shared" si="983"/>
        <v/>
      </c>
      <c r="Z4442" s="111" t="str">
        <f>IF(X4442="", "", X4442-SUM($Z$11:$Z4441))</f>
        <v/>
      </c>
      <c r="AA4442" s="111" t="str">
        <f>IF($Y4442="", "", $Y4442-SUM($AA$11:$AA4441))</f>
        <v/>
      </c>
      <c r="AB4442" s="111" t="str">
        <f t="shared" si="984"/>
        <v/>
      </c>
      <c r="AC4442" s="121" t="str">
        <f t="shared" si="980"/>
        <v/>
      </c>
      <c r="AD4442" s="122" t="str">
        <f t="shared" si="981"/>
        <v/>
      </c>
      <c r="AE4442" s="123" t="str">
        <f t="shared" si="985"/>
        <v/>
      </c>
      <c r="AG4442" s="150" t="str">
        <f t="shared" si="982"/>
        <v/>
      </c>
    </row>
    <row r="4443" spans="1:33" x14ac:dyDescent="0.25">
      <c r="A4443" s="56"/>
      <c r="B4443" s="70"/>
      <c r="C4443" s="76"/>
      <c r="D4443" s="73"/>
      <c r="E4443" s="79"/>
      <c r="F4443" s="56"/>
      <c r="G4443" s="13" t="str">
        <f t="shared" si="973"/>
        <v/>
      </c>
      <c r="H4443" s="56"/>
      <c r="K4443" s="128"/>
      <c r="L4443" s="128"/>
      <c r="M4443" s="128"/>
      <c r="N4443" s="84" t="str">
        <f t="shared" si="974"/>
        <v/>
      </c>
      <c r="O4443" s="128"/>
      <c r="P4443" s="84" t="str">
        <f t="shared" si="975"/>
        <v/>
      </c>
      <c r="Q4443" s="84" t="str">
        <f t="shared" si="972"/>
        <v/>
      </c>
      <c r="R4443" s="84" t="str">
        <f t="shared" si="976"/>
        <v/>
      </c>
      <c r="S4443" s="84" t="str">
        <f t="shared" si="977"/>
        <v/>
      </c>
      <c r="U4443" s="84" t="str">
        <f t="shared" si="978"/>
        <v/>
      </c>
      <c r="W4443" s="108" t="str">
        <f>IF($N4443="", "", SUM($D$11:$D4443))</f>
        <v/>
      </c>
      <c r="X4443" s="111" t="str">
        <f t="shared" si="979"/>
        <v/>
      </c>
      <c r="Y4443" s="114" t="str">
        <f t="shared" si="983"/>
        <v/>
      </c>
      <c r="Z4443" s="111" t="str">
        <f>IF(X4443="", "", X4443-SUM($Z$11:$Z4442))</f>
        <v/>
      </c>
      <c r="AA4443" s="111" t="str">
        <f>IF($Y4443="", "", $Y4443-SUM($AA$11:$AA4442))</f>
        <v/>
      </c>
      <c r="AB4443" s="111" t="str">
        <f t="shared" si="984"/>
        <v/>
      </c>
      <c r="AC4443" s="121" t="str">
        <f t="shared" si="980"/>
        <v/>
      </c>
      <c r="AD4443" s="122" t="str">
        <f t="shared" si="981"/>
        <v/>
      </c>
      <c r="AE4443" s="123" t="str">
        <f t="shared" si="985"/>
        <v/>
      </c>
      <c r="AG4443" s="150" t="str">
        <f t="shared" si="982"/>
        <v/>
      </c>
    </row>
    <row r="4444" spans="1:33" x14ac:dyDescent="0.25">
      <c r="A4444" s="56"/>
      <c r="B4444" s="70"/>
      <c r="C4444" s="76"/>
      <c r="D4444" s="73"/>
      <c r="E4444" s="79"/>
      <c r="F4444" s="56"/>
      <c r="G4444" s="13" t="str">
        <f t="shared" si="973"/>
        <v/>
      </c>
      <c r="H4444" s="56"/>
      <c r="K4444" s="128"/>
      <c r="L4444" s="128"/>
      <c r="M4444" s="128"/>
      <c r="N4444" s="84" t="str">
        <f t="shared" si="974"/>
        <v/>
      </c>
      <c r="O4444" s="128"/>
      <c r="P4444" s="84" t="str">
        <f t="shared" si="975"/>
        <v/>
      </c>
      <c r="Q4444" s="84" t="str">
        <f t="shared" si="972"/>
        <v/>
      </c>
      <c r="R4444" s="84" t="str">
        <f t="shared" si="976"/>
        <v/>
      </c>
      <c r="S4444" s="84" t="str">
        <f t="shared" si="977"/>
        <v/>
      </c>
      <c r="U4444" s="84" t="str">
        <f t="shared" si="978"/>
        <v/>
      </c>
      <c r="W4444" s="108" t="str">
        <f>IF($N4444="", "", SUM($D$11:$D4444))</f>
        <v/>
      </c>
      <c r="X4444" s="111" t="str">
        <f t="shared" si="979"/>
        <v/>
      </c>
      <c r="Y4444" s="114" t="str">
        <f t="shared" si="983"/>
        <v/>
      </c>
      <c r="Z4444" s="111" t="str">
        <f>IF(X4444="", "", X4444-SUM($Z$11:$Z4443))</f>
        <v/>
      </c>
      <c r="AA4444" s="111" t="str">
        <f>IF($Y4444="", "", $Y4444-SUM($AA$11:$AA4443))</f>
        <v/>
      </c>
      <c r="AB4444" s="111" t="str">
        <f t="shared" si="984"/>
        <v/>
      </c>
      <c r="AC4444" s="121" t="str">
        <f t="shared" si="980"/>
        <v/>
      </c>
      <c r="AD4444" s="122" t="str">
        <f t="shared" si="981"/>
        <v/>
      </c>
      <c r="AE4444" s="123" t="str">
        <f t="shared" si="985"/>
        <v/>
      </c>
      <c r="AG4444" s="150" t="str">
        <f t="shared" si="982"/>
        <v/>
      </c>
    </row>
    <row r="4445" spans="1:33" x14ac:dyDescent="0.25">
      <c r="A4445" s="56"/>
      <c r="B4445" s="70"/>
      <c r="C4445" s="76"/>
      <c r="D4445" s="73"/>
      <c r="E4445" s="79"/>
      <c r="F4445" s="56"/>
      <c r="G4445" s="13" t="str">
        <f t="shared" si="973"/>
        <v/>
      </c>
      <c r="H4445" s="56"/>
      <c r="K4445" s="128"/>
      <c r="L4445" s="128"/>
      <c r="M4445" s="128"/>
      <c r="N4445" s="84" t="str">
        <f t="shared" si="974"/>
        <v/>
      </c>
      <c r="O4445" s="128"/>
      <c r="P4445" s="84" t="str">
        <f t="shared" si="975"/>
        <v/>
      </c>
      <c r="Q4445" s="84" t="str">
        <f t="shared" si="972"/>
        <v/>
      </c>
      <c r="R4445" s="84" t="str">
        <f t="shared" si="976"/>
        <v/>
      </c>
      <c r="S4445" s="84" t="str">
        <f t="shared" si="977"/>
        <v/>
      </c>
      <c r="U4445" s="84" t="str">
        <f t="shared" si="978"/>
        <v/>
      </c>
      <c r="W4445" s="108" t="str">
        <f>IF($N4445="", "", SUM($D$11:$D4445))</f>
        <v/>
      </c>
      <c r="X4445" s="111" t="str">
        <f t="shared" si="979"/>
        <v/>
      </c>
      <c r="Y4445" s="114" t="str">
        <f t="shared" si="983"/>
        <v/>
      </c>
      <c r="Z4445" s="111" t="str">
        <f>IF(X4445="", "", X4445-SUM($Z$11:$Z4444))</f>
        <v/>
      </c>
      <c r="AA4445" s="111" t="str">
        <f>IF($Y4445="", "", $Y4445-SUM($AA$11:$AA4444))</f>
        <v/>
      </c>
      <c r="AB4445" s="111" t="str">
        <f t="shared" si="984"/>
        <v/>
      </c>
      <c r="AC4445" s="121" t="str">
        <f t="shared" si="980"/>
        <v/>
      </c>
      <c r="AD4445" s="122" t="str">
        <f t="shared" si="981"/>
        <v/>
      </c>
      <c r="AE4445" s="123" t="str">
        <f t="shared" si="985"/>
        <v/>
      </c>
      <c r="AG4445" s="150" t="str">
        <f t="shared" si="982"/>
        <v/>
      </c>
    </row>
    <row r="4446" spans="1:33" x14ac:dyDescent="0.25">
      <c r="A4446" s="56"/>
      <c r="B4446" s="70"/>
      <c r="C4446" s="76"/>
      <c r="D4446" s="73"/>
      <c r="E4446" s="79"/>
      <c r="F4446" s="56"/>
      <c r="G4446" s="13" t="str">
        <f t="shared" si="973"/>
        <v/>
      </c>
      <c r="H4446" s="56"/>
      <c r="K4446" s="128"/>
      <c r="L4446" s="128"/>
      <c r="M4446" s="128"/>
      <c r="N4446" s="84" t="str">
        <f t="shared" si="974"/>
        <v/>
      </c>
      <c r="O4446" s="128"/>
      <c r="P4446" s="84" t="str">
        <f t="shared" si="975"/>
        <v/>
      </c>
      <c r="Q4446" s="84" t="str">
        <f t="shared" si="972"/>
        <v/>
      </c>
      <c r="R4446" s="84" t="str">
        <f t="shared" si="976"/>
        <v/>
      </c>
      <c r="S4446" s="84" t="str">
        <f t="shared" si="977"/>
        <v/>
      </c>
      <c r="U4446" s="84" t="str">
        <f t="shared" si="978"/>
        <v/>
      </c>
      <c r="W4446" s="108" t="str">
        <f>IF($N4446="", "", SUM($D$11:$D4446))</f>
        <v/>
      </c>
      <c r="X4446" s="111" t="str">
        <f t="shared" si="979"/>
        <v/>
      </c>
      <c r="Y4446" s="114" t="str">
        <f t="shared" si="983"/>
        <v/>
      </c>
      <c r="Z4446" s="111" t="str">
        <f>IF(X4446="", "", X4446-SUM($Z$11:$Z4445))</f>
        <v/>
      </c>
      <c r="AA4446" s="111" t="str">
        <f>IF($Y4446="", "", $Y4446-SUM($AA$11:$AA4445))</f>
        <v/>
      </c>
      <c r="AB4446" s="111" t="str">
        <f t="shared" si="984"/>
        <v/>
      </c>
      <c r="AC4446" s="121" t="str">
        <f t="shared" si="980"/>
        <v/>
      </c>
      <c r="AD4446" s="122" t="str">
        <f t="shared" si="981"/>
        <v/>
      </c>
      <c r="AE4446" s="123" t="str">
        <f t="shared" si="985"/>
        <v/>
      </c>
      <c r="AG4446" s="150" t="str">
        <f t="shared" si="982"/>
        <v/>
      </c>
    </row>
    <row r="4447" spans="1:33" x14ac:dyDescent="0.25">
      <c r="A4447" s="56"/>
      <c r="B4447" s="70"/>
      <c r="C4447" s="76"/>
      <c r="D4447" s="73"/>
      <c r="E4447" s="79"/>
      <c r="F4447" s="56"/>
      <c r="G4447" s="13" t="str">
        <f t="shared" si="973"/>
        <v/>
      </c>
      <c r="H4447" s="56"/>
      <c r="K4447" s="128"/>
      <c r="L4447" s="128"/>
      <c r="M4447" s="128"/>
      <c r="N4447" s="84" t="str">
        <f t="shared" si="974"/>
        <v/>
      </c>
      <c r="O4447" s="128"/>
      <c r="P4447" s="84" t="str">
        <f t="shared" si="975"/>
        <v/>
      </c>
      <c r="Q4447" s="84" t="str">
        <f t="shared" si="972"/>
        <v/>
      </c>
      <c r="R4447" s="84" t="str">
        <f t="shared" si="976"/>
        <v/>
      </c>
      <c r="S4447" s="84" t="str">
        <f t="shared" si="977"/>
        <v/>
      </c>
      <c r="U4447" s="84" t="str">
        <f t="shared" si="978"/>
        <v/>
      </c>
      <c r="W4447" s="108" t="str">
        <f>IF($N4447="", "", SUM($D$11:$D4447))</f>
        <v/>
      </c>
      <c r="X4447" s="111" t="str">
        <f t="shared" si="979"/>
        <v/>
      </c>
      <c r="Y4447" s="114" t="str">
        <f t="shared" si="983"/>
        <v/>
      </c>
      <c r="Z4447" s="111" t="str">
        <f>IF(X4447="", "", X4447-SUM($Z$11:$Z4446))</f>
        <v/>
      </c>
      <c r="AA4447" s="111" t="str">
        <f>IF($Y4447="", "", $Y4447-SUM($AA$11:$AA4446))</f>
        <v/>
      </c>
      <c r="AB4447" s="111" t="str">
        <f t="shared" si="984"/>
        <v/>
      </c>
      <c r="AC4447" s="121" t="str">
        <f t="shared" si="980"/>
        <v/>
      </c>
      <c r="AD4447" s="122" t="str">
        <f t="shared" si="981"/>
        <v/>
      </c>
      <c r="AE4447" s="123" t="str">
        <f t="shared" si="985"/>
        <v/>
      </c>
      <c r="AG4447" s="150" t="str">
        <f t="shared" si="982"/>
        <v/>
      </c>
    </row>
    <row r="4448" spans="1:33" x14ac:dyDescent="0.25">
      <c r="A4448" s="56"/>
      <c r="B4448" s="70"/>
      <c r="C4448" s="76"/>
      <c r="D4448" s="73"/>
      <c r="E4448" s="79"/>
      <c r="F4448" s="56"/>
      <c r="G4448" s="13" t="str">
        <f t="shared" si="973"/>
        <v/>
      </c>
      <c r="H4448" s="56"/>
      <c r="K4448" s="128"/>
      <c r="L4448" s="128"/>
      <c r="M4448" s="128"/>
      <c r="N4448" s="84" t="str">
        <f t="shared" si="974"/>
        <v/>
      </c>
      <c r="O4448" s="128"/>
      <c r="P4448" s="84" t="str">
        <f t="shared" si="975"/>
        <v/>
      </c>
      <c r="Q4448" s="84" t="str">
        <f t="shared" si="972"/>
        <v/>
      </c>
      <c r="R4448" s="84" t="str">
        <f t="shared" si="976"/>
        <v/>
      </c>
      <c r="S4448" s="84" t="str">
        <f t="shared" si="977"/>
        <v/>
      </c>
      <c r="U4448" s="84" t="str">
        <f t="shared" si="978"/>
        <v/>
      </c>
      <c r="W4448" s="108" t="str">
        <f>IF($N4448="", "", SUM($D$11:$D4448))</f>
        <v/>
      </c>
      <c r="X4448" s="111" t="str">
        <f t="shared" si="979"/>
        <v/>
      </c>
      <c r="Y4448" s="114" t="str">
        <f t="shared" si="983"/>
        <v/>
      </c>
      <c r="Z4448" s="111" t="str">
        <f>IF(X4448="", "", X4448-SUM($Z$11:$Z4447))</f>
        <v/>
      </c>
      <c r="AA4448" s="111" t="str">
        <f>IF($Y4448="", "", $Y4448-SUM($AA$11:$AA4447))</f>
        <v/>
      </c>
      <c r="AB4448" s="111" t="str">
        <f t="shared" si="984"/>
        <v/>
      </c>
      <c r="AC4448" s="121" t="str">
        <f t="shared" si="980"/>
        <v/>
      </c>
      <c r="AD4448" s="122" t="str">
        <f t="shared" si="981"/>
        <v/>
      </c>
      <c r="AE4448" s="123" t="str">
        <f t="shared" si="985"/>
        <v/>
      </c>
      <c r="AG4448" s="150" t="str">
        <f t="shared" si="982"/>
        <v/>
      </c>
    </row>
    <row r="4449" spans="1:33" x14ac:dyDescent="0.25">
      <c r="A4449" s="56"/>
      <c r="B4449" s="70"/>
      <c r="C4449" s="76"/>
      <c r="D4449" s="73"/>
      <c r="E4449" s="79"/>
      <c r="F4449" s="56"/>
      <c r="G4449" s="13" t="str">
        <f t="shared" si="973"/>
        <v/>
      </c>
      <c r="H4449" s="56"/>
      <c r="K4449" s="128"/>
      <c r="L4449" s="128"/>
      <c r="M4449" s="128"/>
      <c r="N4449" s="84" t="str">
        <f t="shared" si="974"/>
        <v/>
      </c>
      <c r="O4449" s="128"/>
      <c r="P4449" s="84" t="str">
        <f t="shared" si="975"/>
        <v/>
      </c>
      <c r="Q4449" s="84" t="str">
        <f t="shared" si="972"/>
        <v/>
      </c>
      <c r="R4449" s="84" t="str">
        <f t="shared" si="976"/>
        <v/>
      </c>
      <c r="S4449" s="84" t="str">
        <f t="shared" si="977"/>
        <v/>
      </c>
      <c r="U4449" s="84" t="str">
        <f t="shared" si="978"/>
        <v/>
      </c>
      <c r="W4449" s="108" t="str">
        <f>IF($N4449="", "", SUM($D$11:$D4449))</f>
        <v/>
      </c>
      <c r="X4449" s="111" t="str">
        <f t="shared" si="979"/>
        <v/>
      </c>
      <c r="Y4449" s="114" t="str">
        <f t="shared" si="983"/>
        <v/>
      </c>
      <c r="Z4449" s="111" t="str">
        <f>IF(X4449="", "", X4449-SUM($Z$11:$Z4448))</f>
        <v/>
      </c>
      <c r="AA4449" s="111" t="str">
        <f>IF($Y4449="", "", $Y4449-SUM($AA$11:$AA4448))</f>
        <v/>
      </c>
      <c r="AB4449" s="111" t="str">
        <f t="shared" si="984"/>
        <v/>
      </c>
      <c r="AC4449" s="121" t="str">
        <f t="shared" si="980"/>
        <v/>
      </c>
      <c r="AD4449" s="122" t="str">
        <f t="shared" si="981"/>
        <v/>
      </c>
      <c r="AE4449" s="123" t="str">
        <f t="shared" si="985"/>
        <v/>
      </c>
      <c r="AG4449" s="150" t="str">
        <f t="shared" si="982"/>
        <v/>
      </c>
    </row>
    <row r="4450" spans="1:33" x14ac:dyDescent="0.25">
      <c r="A4450" s="56"/>
      <c r="B4450" s="70"/>
      <c r="C4450" s="76"/>
      <c r="D4450" s="73"/>
      <c r="E4450" s="79"/>
      <c r="F4450" s="56"/>
      <c r="G4450" s="13" t="str">
        <f t="shared" si="973"/>
        <v/>
      </c>
      <c r="H4450" s="56"/>
      <c r="K4450" s="128"/>
      <c r="L4450" s="128"/>
      <c r="M4450" s="128"/>
      <c r="N4450" s="84" t="str">
        <f t="shared" si="974"/>
        <v/>
      </c>
      <c r="O4450" s="128"/>
      <c r="P4450" s="84" t="str">
        <f t="shared" si="975"/>
        <v/>
      </c>
      <c r="Q4450" s="84" t="str">
        <f t="shared" si="972"/>
        <v/>
      </c>
      <c r="R4450" s="84" t="str">
        <f t="shared" si="976"/>
        <v/>
      </c>
      <c r="S4450" s="84" t="str">
        <f t="shared" si="977"/>
        <v/>
      </c>
      <c r="U4450" s="84" t="str">
        <f t="shared" si="978"/>
        <v/>
      </c>
      <c r="W4450" s="108" t="str">
        <f>IF($N4450="", "", SUM($D$11:$D4450))</f>
        <v/>
      </c>
      <c r="X4450" s="111" t="str">
        <f t="shared" si="979"/>
        <v/>
      </c>
      <c r="Y4450" s="114" t="str">
        <f t="shared" si="983"/>
        <v/>
      </c>
      <c r="Z4450" s="111" t="str">
        <f>IF(X4450="", "", X4450-SUM($Z$11:$Z4449))</f>
        <v/>
      </c>
      <c r="AA4450" s="111" t="str">
        <f>IF($Y4450="", "", $Y4450-SUM($AA$11:$AA4449))</f>
        <v/>
      </c>
      <c r="AB4450" s="111" t="str">
        <f t="shared" si="984"/>
        <v/>
      </c>
      <c r="AC4450" s="121" t="str">
        <f t="shared" si="980"/>
        <v/>
      </c>
      <c r="AD4450" s="122" t="str">
        <f t="shared" si="981"/>
        <v/>
      </c>
      <c r="AE4450" s="123" t="str">
        <f t="shared" si="985"/>
        <v/>
      </c>
      <c r="AG4450" s="150" t="str">
        <f t="shared" si="982"/>
        <v/>
      </c>
    </row>
    <row r="4451" spans="1:33" x14ac:dyDescent="0.25">
      <c r="A4451" s="56"/>
      <c r="B4451" s="70"/>
      <c r="C4451" s="76"/>
      <c r="D4451" s="73"/>
      <c r="E4451" s="79"/>
      <c r="F4451" s="56"/>
      <c r="G4451" s="13" t="str">
        <f t="shared" si="973"/>
        <v/>
      </c>
      <c r="H4451" s="56"/>
      <c r="K4451" s="128"/>
      <c r="L4451" s="128"/>
      <c r="M4451" s="128"/>
      <c r="N4451" s="84" t="str">
        <f t="shared" si="974"/>
        <v/>
      </c>
      <c r="O4451" s="128"/>
      <c r="P4451" s="84" t="str">
        <f t="shared" si="975"/>
        <v/>
      </c>
      <c r="Q4451" s="84" t="str">
        <f t="shared" si="972"/>
        <v/>
      </c>
      <c r="R4451" s="84" t="str">
        <f t="shared" si="976"/>
        <v/>
      </c>
      <c r="S4451" s="84" t="str">
        <f t="shared" si="977"/>
        <v/>
      </c>
      <c r="U4451" s="84" t="str">
        <f t="shared" si="978"/>
        <v/>
      </c>
      <c r="W4451" s="108" t="str">
        <f>IF($N4451="", "", SUM($D$11:$D4451))</f>
        <v/>
      </c>
      <c r="X4451" s="111" t="str">
        <f t="shared" si="979"/>
        <v/>
      </c>
      <c r="Y4451" s="114" t="str">
        <f t="shared" si="983"/>
        <v/>
      </c>
      <c r="Z4451" s="111" t="str">
        <f>IF(X4451="", "", X4451-SUM($Z$11:$Z4450))</f>
        <v/>
      </c>
      <c r="AA4451" s="111" t="str">
        <f>IF($Y4451="", "", $Y4451-SUM($AA$11:$AA4450))</f>
        <v/>
      </c>
      <c r="AB4451" s="111" t="str">
        <f t="shared" si="984"/>
        <v/>
      </c>
      <c r="AC4451" s="121" t="str">
        <f t="shared" si="980"/>
        <v/>
      </c>
      <c r="AD4451" s="122" t="str">
        <f t="shared" si="981"/>
        <v/>
      </c>
      <c r="AE4451" s="123" t="str">
        <f t="shared" si="985"/>
        <v/>
      </c>
      <c r="AG4451" s="150" t="str">
        <f t="shared" si="982"/>
        <v/>
      </c>
    </row>
    <row r="4452" spans="1:33" x14ac:dyDescent="0.25">
      <c r="A4452" s="56"/>
      <c r="B4452" s="70"/>
      <c r="C4452" s="76"/>
      <c r="D4452" s="73"/>
      <c r="E4452" s="79"/>
      <c r="F4452" s="56"/>
      <c r="G4452" s="13" t="str">
        <f t="shared" si="973"/>
        <v/>
      </c>
      <c r="H4452" s="56"/>
      <c r="K4452" s="128"/>
      <c r="L4452" s="128"/>
      <c r="M4452" s="128"/>
      <c r="N4452" s="84" t="str">
        <f t="shared" si="974"/>
        <v/>
      </c>
      <c r="O4452" s="128"/>
      <c r="P4452" s="84" t="str">
        <f t="shared" si="975"/>
        <v/>
      </c>
      <c r="Q4452" s="84" t="str">
        <f t="shared" si="972"/>
        <v/>
      </c>
      <c r="R4452" s="84" t="str">
        <f t="shared" si="976"/>
        <v/>
      </c>
      <c r="S4452" s="84" t="str">
        <f t="shared" si="977"/>
        <v/>
      </c>
      <c r="U4452" s="84" t="str">
        <f t="shared" si="978"/>
        <v/>
      </c>
      <c r="W4452" s="108" t="str">
        <f>IF($N4452="", "", SUM($D$11:$D4452))</f>
        <v/>
      </c>
      <c r="X4452" s="111" t="str">
        <f t="shared" si="979"/>
        <v/>
      </c>
      <c r="Y4452" s="114" t="str">
        <f t="shared" si="983"/>
        <v/>
      </c>
      <c r="Z4452" s="111" t="str">
        <f>IF(X4452="", "", X4452-SUM($Z$11:$Z4451))</f>
        <v/>
      </c>
      <c r="AA4452" s="111" t="str">
        <f>IF($Y4452="", "", $Y4452-SUM($AA$11:$AA4451))</f>
        <v/>
      </c>
      <c r="AB4452" s="111" t="str">
        <f t="shared" si="984"/>
        <v/>
      </c>
      <c r="AC4452" s="121" t="str">
        <f t="shared" si="980"/>
        <v/>
      </c>
      <c r="AD4452" s="122" t="str">
        <f t="shared" si="981"/>
        <v/>
      </c>
      <c r="AE4452" s="123" t="str">
        <f t="shared" si="985"/>
        <v/>
      </c>
      <c r="AG4452" s="150" t="str">
        <f t="shared" si="982"/>
        <v/>
      </c>
    </row>
    <row r="4453" spans="1:33" x14ac:dyDescent="0.25">
      <c r="A4453" s="56"/>
      <c r="B4453" s="70"/>
      <c r="C4453" s="76"/>
      <c r="D4453" s="73"/>
      <c r="E4453" s="79"/>
      <c r="F4453" s="56"/>
      <c r="G4453" s="13" t="str">
        <f t="shared" si="973"/>
        <v/>
      </c>
      <c r="H4453" s="56"/>
      <c r="K4453" s="128"/>
      <c r="L4453" s="128"/>
      <c r="M4453" s="128"/>
      <c r="N4453" s="84" t="str">
        <f t="shared" si="974"/>
        <v/>
      </c>
      <c r="O4453" s="128"/>
      <c r="P4453" s="84" t="str">
        <f t="shared" si="975"/>
        <v/>
      </c>
      <c r="Q4453" s="84" t="str">
        <f t="shared" si="972"/>
        <v/>
      </c>
      <c r="R4453" s="84" t="str">
        <f t="shared" si="976"/>
        <v/>
      </c>
      <c r="S4453" s="84" t="str">
        <f t="shared" si="977"/>
        <v/>
      </c>
      <c r="U4453" s="84" t="str">
        <f t="shared" si="978"/>
        <v/>
      </c>
      <c r="W4453" s="108" t="str">
        <f>IF($N4453="", "", SUM($D$11:$D4453))</f>
        <v/>
      </c>
      <c r="X4453" s="111" t="str">
        <f t="shared" si="979"/>
        <v/>
      </c>
      <c r="Y4453" s="114" t="str">
        <f t="shared" si="983"/>
        <v/>
      </c>
      <c r="Z4453" s="111" t="str">
        <f>IF(X4453="", "", X4453-SUM($Z$11:$Z4452))</f>
        <v/>
      </c>
      <c r="AA4453" s="111" t="str">
        <f>IF($Y4453="", "", $Y4453-SUM($AA$11:$AA4452))</f>
        <v/>
      </c>
      <c r="AB4453" s="111" t="str">
        <f t="shared" si="984"/>
        <v/>
      </c>
      <c r="AC4453" s="121" t="str">
        <f t="shared" si="980"/>
        <v/>
      </c>
      <c r="AD4453" s="122" t="str">
        <f t="shared" si="981"/>
        <v/>
      </c>
      <c r="AE4453" s="123" t="str">
        <f t="shared" si="985"/>
        <v/>
      </c>
      <c r="AG4453" s="150" t="str">
        <f t="shared" si="982"/>
        <v/>
      </c>
    </row>
    <row r="4454" spans="1:33" x14ac:dyDescent="0.25">
      <c r="A4454" s="56"/>
      <c r="B4454" s="70"/>
      <c r="C4454" s="76"/>
      <c r="D4454" s="73"/>
      <c r="E4454" s="79"/>
      <c r="F4454" s="56"/>
      <c r="G4454" s="13" t="str">
        <f t="shared" si="973"/>
        <v/>
      </c>
      <c r="H4454" s="56"/>
      <c r="K4454" s="128"/>
      <c r="L4454" s="128"/>
      <c r="M4454" s="128"/>
      <c r="N4454" s="84" t="str">
        <f t="shared" si="974"/>
        <v/>
      </c>
      <c r="O4454" s="128"/>
      <c r="P4454" s="84" t="str">
        <f t="shared" si="975"/>
        <v/>
      </c>
      <c r="Q4454" s="84" t="str">
        <f t="shared" si="972"/>
        <v/>
      </c>
      <c r="R4454" s="84" t="str">
        <f t="shared" si="976"/>
        <v/>
      </c>
      <c r="S4454" s="84" t="str">
        <f t="shared" si="977"/>
        <v/>
      </c>
      <c r="U4454" s="84" t="str">
        <f t="shared" si="978"/>
        <v/>
      </c>
      <c r="W4454" s="108" t="str">
        <f>IF($N4454="", "", SUM($D$11:$D4454))</f>
        <v/>
      </c>
      <c r="X4454" s="111" t="str">
        <f t="shared" si="979"/>
        <v/>
      </c>
      <c r="Y4454" s="114" t="str">
        <f t="shared" si="983"/>
        <v/>
      </c>
      <c r="Z4454" s="111" t="str">
        <f>IF(X4454="", "", X4454-SUM($Z$11:$Z4453))</f>
        <v/>
      </c>
      <c r="AA4454" s="111" t="str">
        <f>IF($Y4454="", "", $Y4454-SUM($AA$11:$AA4453))</f>
        <v/>
      </c>
      <c r="AB4454" s="111" t="str">
        <f t="shared" si="984"/>
        <v/>
      </c>
      <c r="AC4454" s="121" t="str">
        <f t="shared" si="980"/>
        <v/>
      </c>
      <c r="AD4454" s="122" t="str">
        <f t="shared" si="981"/>
        <v/>
      </c>
      <c r="AE4454" s="123" t="str">
        <f t="shared" si="985"/>
        <v/>
      </c>
      <c r="AG4454" s="150" t="str">
        <f t="shared" si="982"/>
        <v/>
      </c>
    </row>
    <row r="4455" spans="1:33" x14ac:dyDescent="0.25">
      <c r="A4455" s="56"/>
      <c r="B4455" s="70"/>
      <c r="C4455" s="76"/>
      <c r="D4455" s="73"/>
      <c r="E4455" s="79"/>
      <c r="F4455" s="56"/>
      <c r="G4455" s="13" t="str">
        <f t="shared" si="973"/>
        <v/>
      </c>
      <c r="H4455" s="56"/>
      <c r="K4455" s="128"/>
      <c r="L4455" s="128"/>
      <c r="M4455" s="128"/>
      <c r="N4455" s="84" t="str">
        <f t="shared" si="974"/>
        <v/>
      </c>
      <c r="O4455" s="128"/>
      <c r="P4455" s="84" t="str">
        <f t="shared" si="975"/>
        <v/>
      </c>
      <c r="Q4455" s="84" t="str">
        <f t="shared" si="972"/>
        <v/>
      </c>
      <c r="R4455" s="84" t="str">
        <f t="shared" si="976"/>
        <v/>
      </c>
      <c r="S4455" s="84" t="str">
        <f t="shared" si="977"/>
        <v/>
      </c>
      <c r="U4455" s="84" t="str">
        <f t="shared" si="978"/>
        <v/>
      </c>
      <c r="W4455" s="108" t="str">
        <f>IF($N4455="", "", SUM($D$11:$D4455))</f>
        <v/>
      </c>
      <c r="X4455" s="111" t="str">
        <f t="shared" si="979"/>
        <v/>
      </c>
      <c r="Y4455" s="114" t="str">
        <f t="shared" si="983"/>
        <v/>
      </c>
      <c r="Z4455" s="111" t="str">
        <f>IF(X4455="", "", X4455-SUM($Z$11:$Z4454))</f>
        <v/>
      </c>
      <c r="AA4455" s="111" t="str">
        <f>IF($Y4455="", "", $Y4455-SUM($AA$11:$AA4454))</f>
        <v/>
      </c>
      <c r="AB4455" s="111" t="str">
        <f t="shared" si="984"/>
        <v/>
      </c>
      <c r="AC4455" s="121" t="str">
        <f t="shared" si="980"/>
        <v/>
      </c>
      <c r="AD4455" s="122" t="str">
        <f t="shared" si="981"/>
        <v/>
      </c>
      <c r="AE4455" s="123" t="str">
        <f t="shared" si="985"/>
        <v/>
      </c>
      <c r="AG4455" s="150" t="str">
        <f t="shared" si="982"/>
        <v/>
      </c>
    </row>
    <row r="4456" spans="1:33" x14ac:dyDescent="0.25">
      <c r="A4456" s="56"/>
      <c r="B4456" s="70"/>
      <c r="C4456" s="76"/>
      <c r="D4456" s="73"/>
      <c r="E4456" s="79"/>
      <c r="F4456" s="56"/>
      <c r="G4456" s="13" t="str">
        <f t="shared" si="973"/>
        <v/>
      </c>
      <c r="H4456" s="56"/>
      <c r="K4456" s="128"/>
      <c r="L4456" s="128"/>
      <c r="M4456" s="128"/>
      <c r="N4456" s="84" t="str">
        <f t="shared" si="974"/>
        <v/>
      </c>
      <c r="O4456" s="128"/>
      <c r="P4456" s="84" t="str">
        <f t="shared" si="975"/>
        <v/>
      </c>
      <c r="Q4456" s="84" t="str">
        <f t="shared" si="972"/>
        <v/>
      </c>
      <c r="R4456" s="84" t="str">
        <f t="shared" si="976"/>
        <v/>
      </c>
      <c r="S4456" s="84" t="str">
        <f t="shared" si="977"/>
        <v/>
      </c>
      <c r="U4456" s="84" t="str">
        <f t="shared" si="978"/>
        <v/>
      </c>
      <c r="W4456" s="108" t="str">
        <f>IF($N4456="", "", SUM($D$11:$D4456))</f>
        <v/>
      </c>
      <c r="X4456" s="111" t="str">
        <f t="shared" si="979"/>
        <v/>
      </c>
      <c r="Y4456" s="114" t="str">
        <f t="shared" si="983"/>
        <v/>
      </c>
      <c r="Z4456" s="111" t="str">
        <f>IF(X4456="", "", X4456-SUM($Z$11:$Z4455))</f>
        <v/>
      </c>
      <c r="AA4456" s="111" t="str">
        <f>IF($Y4456="", "", $Y4456-SUM($AA$11:$AA4455))</f>
        <v/>
      </c>
      <c r="AB4456" s="111" t="str">
        <f t="shared" si="984"/>
        <v/>
      </c>
      <c r="AC4456" s="121" t="str">
        <f t="shared" si="980"/>
        <v/>
      </c>
      <c r="AD4456" s="122" t="str">
        <f t="shared" si="981"/>
        <v/>
      </c>
      <c r="AE4456" s="123" t="str">
        <f t="shared" si="985"/>
        <v/>
      </c>
      <c r="AG4456" s="150" t="str">
        <f t="shared" si="982"/>
        <v/>
      </c>
    </row>
    <row r="4457" spans="1:33" x14ac:dyDescent="0.25">
      <c r="A4457" s="56"/>
      <c r="B4457" s="70"/>
      <c r="C4457" s="76"/>
      <c r="D4457" s="73"/>
      <c r="E4457" s="79"/>
      <c r="F4457" s="56"/>
      <c r="G4457" s="13" t="str">
        <f t="shared" si="973"/>
        <v/>
      </c>
      <c r="H4457" s="56"/>
      <c r="K4457" s="128"/>
      <c r="L4457" s="128"/>
      <c r="M4457" s="128"/>
      <c r="N4457" s="84" t="str">
        <f t="shared" si="974"/>
        <v/>
      </c>
      <c r="O4457" s="128"/>
      <c r="P4457" s="84" t="str">
        <f t="shared" si="975"/>
        <v/>
      </c>
      <c r="Q4457" s="84" t="str">
        <f t="shared" si="972"/>
        <v/>
      </c>
      <c r="R4457" s="84" t="str">
        <f t="shared" si="976"/>
        <v/>
      </c>
      <c r="S4457" s="84" t="str">
        <f t="shared" si="977"/>
        <v/>
      </c>
      <c r="U4457" s="84" t="str">
        <f t="shared" si="978"/>
        <v/>
      </c>
      <c r="W4457" s="108" t="str">
        <f>IF($N4457="", "", SUM($D$11:$D4457))</f>
        <v/>
      </c>
      <c r="X4457" s="111" t="str">
        <f t="shared" si="979"/>
        <v/>
      </c>
      <c r="Y4457" s="114" t="str">
        <f t="shared" si="983"/>
        <v/>
      </c>
      <c r="Z4457" s="111" t="str">
        <f>IF(X4457="", "", X4457-SUM($Z$11:$Z4456))</f>
        <v/>
      </c>
      <c r="AA4457" s="111" t="str">
        <f>IF($Y4457="", "", $Y4457-SUM($AA$11:$AA4456))</f>
        <v/>
      </c>
      <c r="AB4457" s="111" t="str">
        <f t="shared" si="984"/>
        <v/>
      </c>
      <c r="AC4457" s="121" t="str">
        <f t="shared" si="980"/>
        <v/>
      </c>
      <c r="AD4457" s="122" t="str">
        <f t="shared" si="981"/>
        <v/>
      </c>
      <c r="AE4457" s="123" t="str">
        <f t="shared" si="985"/>
        <v/>
      </c>
      <c r="AG4457" s="150" t="str">
        <f t="shared" si="982"/>
        <v/>
      </c>
    </row>
    <row r="4458" spans="1:33" x14ac:dyDescent="0.25">
      <c r="A4458" s="56"/>
      <c r="B4458" s="70"/>
      <c r="C4458" s="76"/>
      <c r="D4458" s="73"/>
      <c r="E4458" s="79"/>
      <c r="F4458" s="56"/>
      <c r="G4458" s="13" t="str">
        <f t="shared" si="973"/>
        <v/>
      </c>
      <c r="H4458" s="56"/>
      <c r="K4458" s="128"/>
      <c r="L4458" s="128"/>
      <c r="M4458" s="128"/>
      <c r="N4458" s="84" t="str">
        <f t="shared" si="974"/>
        <v/>
      </c>
      <c r="O4458" s="128"/>
      <c r="P4458" s="84" t="str">
        <f t="shared" si="975"/>
        <v/>
      </c>
      <c r="Q4458" s="84" t="str">
        <f t="shared" si="972"/>
        <v/>
      </c>
      <c r="R4458" s="84" t="str">
        <f t="shared" si="976"/>
        <v/>
      </c>
      <c r="S4458" s="84" t="str">
        <f t="shared" si="977"/>
        <v/>
      </c>
      <c r="U4458" s="84" t="str">
        <f t="shared" si="978"/>
        <v/>
      </c>
      <c r="W4458" s="108" t="str">
        <f>IF($N4458="", "", SUM($D$11:$D4458))</f>
        <v/>
      </c>
      <c r="X4458" s="111" t="str">
        <f t="shared" si="979"/>
        <v/>
      </c>
      <c r="Y4458" s="114" t="str">
        <f t="shared" si="983"/>
        <v/>
      </c>
      <c r="Z4458" s="111" t="str">
        <f>IF(X4458="", "", X4458-SUM($Z$11:$Z4457))</f>
        <v/>
      </c>
      <c r="AA4458" s="111" t="str">
        <f>IF($Y4458="", "", $Y4458-SUM($AA$11:$AA4457))</f>
        <v/>
      </c>
      <c r="AB4458" s="111" t="str">
        <f t="shared" si="984"/>
        <v/>
      </c>
      <c r="AC4458" s="121" t="str">
        <f t="shared" si="980"/>
        <v/>
      </c>
      <c r="AD4458" s="122" t="str">
        <f t="shared" si="981"/>
        <v/>
      </c>
      <c r="AE4458" s="123" t="str">
        <f t="shared" si="985"/>
        <v/>
      </c>
      <c r="AG4458" s="150" t="str">
        <f t="shared" si="982"/>
        <v/>
      </c>
    </row>
    <row r="4459" spans="1:33" x14ac:dyDescent="0.25">
      <c r="A4459" s="56"/>
      <c r="B4459" s="70"/>
      <c r="C4459" s="76"/>
      <c r="D4459" s="73"/>
      <c r="E4459" s="79"/>
      <c r="F4459" s="56"/>
      <c r="G4459" s="13" t="str">
        <f t="shared" si="973"/>
        <v/>
      </c>
      <c r="H4459" s="56"/>
      <c r="K4459" s="128"/>
      <c r="L4459" s="128"/>
      <c r="M4459" s="128"/>
      <c r="N4459" s="84" t="str">
        <f t="shared" si="974"/>
        <v/>
      </c>
      <c r="O4459" s="128"/>
      <c r="P4459" s="84" t="str">
        <f t="shared" si="975"/>
        <v/>
      </c>
      <c r="Q4459" s="84" t="str">
        <f t="shared" si="972"/>
        <v/>
      </c>
      <c r="R4459" s="84" t="str">
        <f t="shared" si="976"/>
        <v/>
      </c>
      <c r="S4459" s="84" t="str">
        <f t="shared" si="977"/>
        <v/>
      </c>
      <c r="U4459" s="84" t="str">
        <f t="shared" si="978"/>
        <v/>
      </c>
      <c r="W4459" s="108" t="str">
        <f>IF($N4459="", "", SUM($D$11:$D4459))</f>
        <v/>
      </c>
      <c r="X4459" s="111" t="str">
        <f t="shared" si="979"/>
        <v/>
      </c>
      <c r="Y4459" s="114" t="str">
        <f t="shared" si="983"/>
        <v/>
      </c>
      <c r="Z4459" s="111" t="str">
        <f>IF(X4459="", "", X4459-SUM($Z$11:$Z4458))</f>
        <v/>
      </c>
      <c r="AA4459" s="111" t="str">
        <f>IF($Y4459="", "", $Y4459-SUM($AA$11:$AA4458))</f>
        <v/>
      </c>
      <c r="AB4459" s="111" t="str">
        <f t="shared" si="984"/>
        <v/>
      </c>
      <c r="AC4459" s="121" t="str">
        <f t="shared" si="980"/>
        <v/>
      </c>
      <c r="AD4459" s="122" t="str">
        <f t="shared" si="981"/>
        <v/>
      </c>
      <c r="AE4459" s="123" t="str">
        <f t="shared" si="985"/>
        <v/>
      </c>
      <c r="AG4459" s="150" t="str">
        <f t="shared" si="982"/>
        <v/>
      </c>
    </row>
    <row r="4460" spans="1:33" x14ac:dyDescent="0.25">
      <c r="A4460" s="56"/>
      <c r="B4460" s="70"/>
      <c r="C4460" s="76"/>
      <c r="D4460" s="73"/>
      <c r="E4460" s="79"/>
      <c r="F4460" s="56"/>
      <c r="G4460" s="13" t="str">
        <f t="shared" si="973"/>
        <v/>
      </c>
      <c r="H4460" s="56"/>
      <c r="K4460" s="128"/>
      <c r="L4460" s="128"/>
      <c r="M4460" s="128"/>
      <c r="N4460" s="84" t="str">
        <f t="shared" si="974"/>
        <v/>
      </c>
      <c r="O4460" s="128"/>
      <c r="P4460" s="84" t="str">
        <f t="shared" si="975"/>
        <v/>
      </c>
      <c r="Q4460" s="84" t="str">
        <f t="shared" si="972"/>
        <v/>
      </c>
      <c r="R4460" s="84" t="str">
        <f t="shared" si="976"/>
        <v/>
      </c>
      <c r="S4460" s="84" t="str">
        <f t="shared" si="977"/>
        <v/>
      </c>
      <c r="U4460" s="84" t="str">
        <f t="shared" si="978"/>
        <v/>
      </c>
      <c r="W4460" s="108" t="str">
        <f>IF($N4460="", "", SUM($D$11:$D4460))</f>
        <v/>
      </c>
      <c r="X4460" s="111" t="str">
        <f t="shared" si="979"/>
        <v/>
      </c>
      <c r="Y4460" s="114" t="str">
        <f t="shared" si="983"/>
        <v/>
      </c>
      <c r="Z4460" s="111" t="str">
        <f>IF(X4460="", "", X4460-SUM($Z$11:$Z4459))</f>
        <v/>
      </c>
      <c r="AA4460" s="111" t="str">
        <f>IF($Y4460="", "", $Y4460-SUM($AA$11:$AA4459))</f>
        <v/>
      </c>
      <c r="AB4460" s="111" t="str">
        <f t="shared" si="984"/>
        <v/>
      </c>
      <c r="AC4460" s="121" t="str">
        <f t="shared" si="980"/>
        <v/>
      </c>
      <c r="AD4460" s="122" t="str">
        <f t="shared" si="981"/>
        <v/>
      </c>
      <c r="AE4460" s="123" t="str">
        <f t="shared" si="985"/>
        <v/>
      </c>
      <c r="AG4460" s="150" t="str">
        <f t="shared" si="982"/>
        <v/>
      </c>
    </row>
    <row r="4461" spans="1:33" x14ac:dyDescent="0.25">
      <c r="A4461" s="56"/>
      <c r="B4461" s="70"/>
      <c r="C4461" s="76"/>
      <c r="D4461" s="73"/>
      <c r="E4461" s="79"/>
      <c r="F4461" s="56"/>
      <c r="G4461" s="13" t="str">
        <f t="shared" si="973"/>
        <v/>
      </c>
      <c r="H4461" s="56"/>
      <c r="K4461" s="128"/>
      <c r="L4461" s="128"/>
      <c r="M4461" s="128"/>
      <c r="N4461" s="84" t="str">
        <f t="shared" si="974"/>
        <v/>
      </c>
      <c r="O4461" s="128"/>
      <c r="P4461" s="84" t="str">
        <f t="shared" si="975"/>
        <v/>
      </c>
      <c r="Q4461" s="84" t="str">
        <f t="shared" si="972"/>
        <v/>
      </c>
      <c r="R4461" s="84" t="str">
        <f t="shared" si="976"/>
        <v/>
      </c>
      <c r="S4461" s="84" t="str">
        <f t="shared" si="977"/>
        <v/>
      </c>
      <c r="U4461" s="84" t="str">
        <f t="shared" si="978"/>
        <v/>
      </c>
      <c r="W4461" s="108" t="str">
        <f>IF($N4461="", "", SUM($D$11:$D4461))</f>
        <v/>
      </c>
      <c r="X4461" s="111" t="str">
        <f t="shared" si="979"/>
        <v/>
      </c>
      <c r="Y4461" s="114" t="str">
        <f t="shared" si="983"/>
        <v/>
      </c>
      <c r="Z4461" s="111" t="str">
        <f>IF(X4461="", "", X4461-SUM($Z$11:$Z4460))</f>
        <v/>
      </c>
      <c r="AA4461" s="111" t="str">
        <f>IF($Y4461="", "", $Y4461-SUM($AA$11:$AA4460))</f>
        <v/>
      </c>
      <c r="AB4461" s="111" t="str">
        <f t="shared" si="984"/>
        <v/>
      </c>
      <c r="AC4461" s="121" t="str">
        <f t="shared" si="980"/>
        <v/>
      </c>
      <c r="AD4461" s="122" t="str">
        <f t="shared" si="981"/>
        <v/>
      </c>
      <c r="AE4461" s="123" t="str">
        <f t="shared" si="985"/>
        <v/>
      </c>
      <c r="AG4461" s="150" t="str">
        <f t="shared" si="982"/>
        <v/>
      </c>
    </row>
    <row r="4462" spans="1:33" x14ac:dyDescent="0.25">
      <c r="A4462" s="56"/>
      <c r="B4462" s="70"/>
      <c r="C4462" s="76"/>
      <c r="D4462" s="73"/>
      <c r="E4462" s="79"/>
      <c r="F4462" s="56"/>
      <c r="G4462" s="13" t="str">
        <f t="shared" si="973"/>
        <v/>
      </c>
      <c r="H4462" s="56"/>
      <c r="K4462" s="128"/>
      <c r="L4462" s="128"/>
      <c r="M4462" s="128"/>
      <c r="N4462" s="84" t="str">
        <f t="shared" si="974"/>
        <v/>
      </c>
      <c r="O4462" s="128"/>
      <c r="P4462" s="84" t="str">
        <f t="shared" si="975"/>
        <v/>
      </c>
      <c r="Q4462" s="84" t="str">
        <f t="shared" si="972"/>
        <v/>
      </c>
      <c r="R4462" s="84" t="str">
        <f t="shared" si="976"/>
        <v/>
      </c>
      <c r="S4462" s="84" t="str">
        <f t="shared" si="977"/>
        <v/>
      </c>
      <c r="U4462" s="84" t="str">
        <f t="shared" si="978"/>
        <v/>
      </c>
      <c r="W4462" s="108" t="str">
        <f>IF($N4462="", "", SUM($D$11:$D4462))</f>
        <v/>
      </c>
      <c r="X4462" s="111" t="str">
        <f t="shared" si="979"/>
        <v/>
      </c>
      <c r="Y4462" s="114" t="str">
        <f t="shared" si="983"/>
        <v/>
      </c>
      <c r="Z4462" s="111" t="str">
        <f>IF(X4462="", "", X4462-SUM($Z$11:$Z4461))</f>
        <v/>
      </c>
      <c r="AA4462" s="111" t="str">
        <f>IF($Y4462="", "", $Y4462-SUM($AA$11:$AA4461))</f>
        <v/>
      </c>
      <c r="AB4462" s="111" t="str">
        <f t="shared" si="984"/>
        <v/>
      </c>
      <c r="AC4462" s="121" t="str">
        <f t="shared" si="980"/>
        <v/>
      </c>
      <c r="AD4462" s="122" t="str">
        <f t="shared" si="981"/>
        <v/>
      </c>
      <c r="AE4462" s="123" t="str">
        <f t="shared" si="985"/>
        <v/>
      </c>
      <c r="AG4462" s="150" t="str">
        <f t="shared" si="982"/>
        <v/>
      </c>
    </row>
    <row r="4463" spans="1:33" x14ac:dyDescent="0.25">
      <c r="A4463" s="56"/>
      <c r="B4463" s="70"/>
      <c r="C4463" s="76"/>
      <c r="D4463" s="73"/>
      <c r="E4463" s="79"/>
      <c r="F4463" s="56"/>
      <c r="G4463" s="13" t="str">
        <f t="shared" si="973"/>
        <v/>
      </c>
      <c r="H4463" s="56"/>
      <c r="K4463" s="128"/>
      <c r="L4463" s="128"/>
      <c r="M4463" s="128"/>
      <c r="N4463" s="84" t="str">
        <f t="shared" si="974"/>
        <v/>
      </c>
      <c r="O4463" s="128"/>
      <c r="P4463" s="84" t="str">
        <f t="shared" si="975"/>
        <v/>
      </c>
      <c r="Q4463" s="84" t="str">
        <f t="shared" si="972"/>
        <v/>
      </c>
      <c r="R4463" s="84" t="str">
        <f t="shared" si="976"/>
        <v/>
      </c>
      <c r="S4463" s="84" t="str">
        <f t="shared" si="977"/>
        <v/>
      </c>
      <c r="U4463" s="84" t="str">
        <f t="shared" si="978"/>
        <v/>
      </c>
      <c r="W4463" s="108" t="str">
        <f>IF($N4463="", "", SUM($D$11:$D4463))</f>
        <v/>
      </c>
      <c r="X4463" s="111" t="str">
        <f t="shared" si="979"/>
        <v/>
      </c>
      <c r="Y4463" s="114" t="str">
        <f t="shared" si="983"/>
        <v/>
      </c>
      <c r="Z4463" s="111" t="str">
        <f>IF(X4463="", "", X4463-SUM($Z$11:$Z4462))</f>
        <v/>
      </c>
      <c r="AA4463" s="111" t="str">
        <f>IF($Y4463="", "", $Y4463-SUM($AA$11:$AA4462))</f>
        <v/>
      </c>
      <c r="AB4463" s="111" t="str">
        <f t="shared" si="984"/>
        <v/>
      </c>
      <c r="AC4463" s="121" t="str">
        <f t="shared" si="980"/>
        <v/>
      </c>
      <c r="AD4463" s="122" t="str">
        <f t="shared" si="981"/>
        <v/>
      </c>
      <c r="AE4463" s="123" t="str">
        <f t="shared" si="985"/>
        <v/>
      </c>
      <c r="AG4463" s="150" t="str">
        <f t="shared" si="982"/>
        <v/>
      </c>
    </row>
    <row r="4464" spans="1:33" x14ac:dyDescent="0.25">
      <c r="A4464" s="56"/>
      <c r="B4464" s="70"/>
      <c r="C4464" s="76"/>
      <c r="D4464" s="73"/>
      <c r="E4464" s="79"/>
      <c r="F4464" s="56"/>
      <c r="G4464" s="13" t="str">
        <f t="shared" si="973"/>
        <v/>
      </c>
      <c r="H4464" s="56"/>
      <c r="K4464" s="128"/>
      <c r="L4464" s="128"/>
      <c r="M4464" s="128"/>
      <c r="N4464" s="84" t="str">
        <f t="shared" si="974"/>
        <v/>
      </c>
      <c r="O4464" s="128"/>
      <c r="P4464" s="84" t="str">
        <f t="shared" si="975"/>
        <v/>
      </c>
      <c r="Q4464" s="84" t="str">
        <f t="shared" si="972"/>
        <v/>
      </c>
      <c r="R4464" s="84" t="str">
        <f t="shared" si="976"/>
        <v/>
      </c>
      <c r="S4464" s="84" t="str">
        <f t="shared" si="977"/>
        <v/>
      </c>
      <c r="U4464" s="84" t="str">
        <f t="shared" si="978"/>
        <v/>
      </c>
      <c r="W4464" s="108" t="str">
        <f>IF($N4464="", "", SUM($D$11:$D4464))</f>
        <v/>
      </c>
      <c r="X4464" s="111" t="str">
        <f t="shared" si="979"/>
        <v/>
      </c>
      <c r="Y4464" s="114" t="str">
        <f t="shared" si="983"/>
        <v/>
      </c>
      <c r="Z4464" s="111" t="str">
        <f>IF(X4464="", "", X4464-SUM($Z$11:$Z4463))</f>
        <v/>
      </c>
      <c r="AA4464" s="111" t="str">
        <f>IF($Y4464="", "", $Y4464-SUM($AA$11:$AA4463))</f>
        <v/>
      </c>
      <c r="AB4464" s="111" t="str">
        <f t="shared" si="984"/>
        <v/>
      </c>
      <c r="AC4464" s="121" t="str">
        <f t="shared" si="980"/>
        <v/>
      </c>
      <c r="AD4464" s="122" t="str">
        <f t="shared" si="981"/>
        <v/>
      </c>
      <c r="AE4464" s="123" t="str">
        <f t="shared" si="985"/>
        <v/>
      </c>
      <c r="AG4464" s="150" t="str">
        <f t="shared" si="982"/>
        <v/>
      </c>
    </row>
    <row r="4465" spans="1:33" x14ac:dyDescent="0.25">
      <c r="A4465" s="56"/>
      <c r="B4465" s="70"/>
      <c r="C4465" s="76"/>
      <c r="D4465" s="73"/>
      <c r="E4465" s="79"/>
      <c r="F4465" s="56"/>
      <c r="G4465" s="13" t="str">
        <f t="shared" si="973"/>
        <v/>
      </c>
      <c r="H4465" s="56"/>
      <c r="K4465" s="128"/>
      <c r="L4465" s="128"/>
      <c r="M4465" s="128"/>
      <c r="N4465" s="84" t="str">
        <f t="shared" si="974"/>
        <v/>
      </c>
      <c r="O4465" s="128"/>
      <c r="P4465" s="84" t="str">
        <f t="shared" si="975"/>
        <v/>
      </c>
      <c r="Q4465" s="84" t="str">
        <f t="shared" si="972"/>
        <v/>
      </c>
      <c r="R4465" s="84" t="str">
        <f t="shared" si="976"/>
        <v/>
      </c>
      <c r="S4465" s="84" t="str">
        <f t="shared" si="977"/>
        <v/>
      </c>
      <c r="U4465" s="84" t="str">
        <f t="shared" si="978"/>
        <v/>
      </c>
      <c r="W4465" s="108" t="str">
        <f>IF($N4465="", "", SUM($D$11:$D4465))</f>
        <v/>
      </c>
      <c r="X4465" s="111" t="str">
        <f t="shared" si="979"/>
        <v/>
      </c>
      <c r="Y4465" s="114" t="str">
        <f t="shared" si="983"/>
        <v/>
      </c>
      <c r="Z4465" s="111" t="str">
        <f>IF(X4465="", "", X4465-SUM($Z$11:$Z4464))</f>
        <v/>
      </c>
      <c r="AA4465" s="111" t="str">
        <f>IF($Y4465="", "", $Y4465-SUM($AA$11:$AA4464))</f>
        <v/>
      </c>
      <c r="AB4465" s="111" t="str">
        <f t="shared" si="984"/>
        <v/>
      </c>
      <c r="AC4465" s="121" t="str">
        <f t="shared" si="980"/>
        <v/>
      </c>
      <c r="AD4465" s="122" t="str">
        <f t="shared" si="981"/>
        <v/>
      </c>
      <c r="AE4465" s="123" t="str">
        <f t="shared" si="985"/>
        <v/>
      </c>
      <c r="AG4465" s="150" t="str">
        <f t="shared" si="982"/>
        <v/>
      </c>
    </row>
    <row r="4466" spans="1:33" x14ac:dyDescent="0.25">
      <c r="A4466" s="56"/>
      <c r="B4466" s="70"/>
      <c r="C4466" s="76"/>
      <c r="D4466" s="73"/>
      <c r="E4466" s="79"/>
      <c r="F4466" s="56"/>
      <c r="G4466" s="13" t="str">
        <f t="shared" si="973"/>
        <v/>
      </c>
      <c r="H4466" s="56"/>
      <c r="K4466" s="128"/>
      <c r="L4466" s="128"/>
      <c r="M4466" s="128"/>
      <c r="N4466" s="84" t="str">
        <f t="shared" si="974"/>
        <v/>
      </c>
      <c r="O4466" s="128"/>
      <c r="P4466" s="84" t="str">
        <f t="shared" si="975"/>
        <v/>
      </c>
      <c r="Q4466" s="84" t="str">
        <f t="shared" si="972"/>
        <v/>
      </c>
      <c r="R4466" s="84" t="str">
        <f t="shared" si="976"/>
        <v/>
      </c>
      <c r="S4466" s="84" t="str">
        <f t="shared" si="977"/>
        <v/>
      </c>
      <c r="U4466" s="84" t="str">
        <f t="shared" si="978"/>
        <v/>
      </c>
      <c r="W4466" s="108" t="str">
        <f>IF($N4466="", "", SUM($D$11:$D4466))</f>
        <v/>
      </c>
      <c r="X4466" s="111" t="str">
        <f t="shared" si="979"/>
        <v/>
      </c>
      <c r="Y4466" s="114" t="str">
        <f t="shared" si="983"/>
        <v/>
      </c>
      <c r="Z4466" s="111" t="str">
        <f>IF(X4466="", "", X4466-SUM($Z$11:$Z4465))</f>
        <v/>
      </c>
      <c r="AA4466" s="111" t="str">
        <f>IF($Y4466="", "", $Y4466-SUM($AA$11:$AA4465))</f>
        <v/>
      </c>
      <c r="AB4466" s="111" t="str">
        <f t="shared" si="984"/>
        <v/>
      </c>
      <c r="AC4466" s="121" t="str">
        <f t="shared" si="980"/>
        <v/>
      </c>
      <c r="AD4466" s="122" t="str">
        <f t="shared" si="981"/>
        <v/>
      </c>
      <c r="AE4466" s="123" t="str">
        <f t="shared" si="985"/>
        <v/>
      </c>
      <c r="AG4466" s="150" t="str">
        <f t="shared" si="982"/>
        <v/>
      </c>
    </row>
    <row r="4467" spans="1:33" x14ac:dyDescent="0.25">
      <c r="A4467" s="56"/>
      <c r="B4467" s="70"/>
      <c r="C4467" s="76"/>
      <c r="D4467" s="73"/>
      <c r="E4467" s="79"/>
      <c r="F4467" s="56"/>
      <c r="G4467" s="13" t="str">
        <f t="shared" si="973"/>
        <v/>
      </c>
      <c r="H4467" s="56"/>
      <c r="K4467" s="128"/>
      <c r="L4467" s="128"/>
      <c r="M4467" s="128"/>
      <c r="N4467" s="84" t="str">
        <f t="shared" si="974"/>
        <v/>
      </c>
      <c r="O4467" s="128"/>
      <c r="P4467" s="84" t="str">
        <f t="shared" si="975"/>
        <v/>
      </c>
      <c r="Q4467" s="84" t="str">
        <f t="shared" si="972"/>
        <v/>
      </c>
      <c r="R4467" s="84" t="str">
        <f t="shared" si="976"/>
        <v/>
      </c>
      <c r="S4467" s="84" t="str">
        <f t="shared" si="977"/>
        <v/>
      </c>
      <c r="U4467" s="84" t="str">
        <f t="shared" si="978"/>
        <v/>
      </c>
      <c r="W4467" s="108" t="str">
        <f>IF($N4467="", "", SUM($D$11:$D4467))</f>
        <v/>
      </c>
      <c r="X4467" s="111" t="str">
        <f t="shared" si="979"/>
        <v/>
      </c>
      <c r="Y4467" s="114" t="str">
        <f t="shared" si="983"/>
        <v/>
      </c>
      <c r="Z4467" s="111" t="str">
        <f>IF(X4467="", "", X4467-SUM($Z$11:$Z4466))</f>
        <v/>
      </c>
      <c r="AA4467" s="111" t="str">
        <f>IF($Y4467="", "", $Y4467-SUM($AA$11:$AA4466))</f>
        <v/>
      </c>
      <c r="AB4467" s="111" t="str">
        <f t="shared" si="984"/>
        <v/>
      </c>
      <c r="AC4467" s="121" t="str">
        <f t="shared" si="980"/>
        <v/>
      </c>
      <c r="AD4467" s="122" t="str">
        <f t="shared" si="981"/>
        <v/>
      </c>
      <c r="AE4467" s="123" t="str">
        <f t="shared" si="985"/>
        <v/>
      </c>
      <c r="AG4467" s="150" t="str">
        <f t="shared" si="982"/>
        <v/>
      </c>
    </row>
    <row r="4468" spans="1:33" x14ac:dyDescent="0.25">
      <c r="A4468" s="56"/>
      <c r="B4468" s="70"/>
      <c r="C4468" s="76"/>
      <c r="D4468" s="73"/>
      <c r="E4468" s="79"/>
      <c r="F4468" s="56"/>
      <c r="G4468" s="13" t="str">
        <f t="shared" si="973"/>
        <v/>
      </c>
      <c r="H4468" s="56"/>
      <c r="K4468" s="128"/>
      <c r="L4468" s="128"/>
      <c r="M4468" s="128"/>
      <c r="N4468" s="84" t="str">
        <f t="shared" si="974"/>
        <v/>
      </c>
      <c r="O4468" s="128"/>
      <c r="P4468" s="84" t="str">
        <f t="shared" si="975"/>
        <v/>
      </c>
      <c r="Q4468" s="84" t="str">
        <f t="shared" si="972"/>
        <v/>
      </c>
      <c r="R4468" s="84" t="str">
        <f t="shared" si="976"/>
        <v/>
      </c>
      <c r="S4468" s="84" t="str">
        <f t="shared" si="977"/>
        <v/>
      </c>
      <c r="U4468" s="84" t="str">
        <f t="shared" si="978"/>
        <v/>
      </c>
      <c r="W4468" s="108" t="str">
        <f>IF($N4468="", "", SUM($D$11:$D4468))</f>
        <v/>
      </c>
      <c r="X4468" s="111" t="str">
        <f t="shared" si="979"/>
        <v/>
      </c>
      <c r="Y4468" s="114" t="str">
        <f t="shared" si="983"/>
        <v/>
      </c>
      <c r="Z4468" s="111" t="str">
        <f>IF(X4468="", "", X4468-SUM($Z$11:$Z4467))</f>
        <v/>
      </c>
      <c r="AA4468" s="111" t="str">
        <f>IF($Y4468="", "", $Y4468-SUM($AA$11:$AA4467))</f>
        <v/>
      </c>
      <c r="AB4468" s="111" t="str">
        <f t="shared" si="984"/>
        <v/>
      </c>
      <c r="AC4468" s="121" t="str">
        <f t="shared" si="980"/>
        <v/>
      </c>
      <c r="AD4468" s="122" t="str">
        <f t="shared" si="981"/>
        <v/>
      </c>
      <c r="AE4468" s="123" t="str">
        <f t="shared" si="985"/>
        <v/>
      </c>
      <c r="AG4468" s="150" t="str">
        <f t="shared" si="982"/>
        <v/>
      </c>
    </row>
    <row r="4469" spans="1:33" x14ac:dyDescent="0.25">
      <c r="A4469" s="56"/>
      <c r="B4469" s="70"/>
      <c r="C4469" s="76"/>
      <c r="D4469" s="73"/>
      <c r="E4469" s="79"/>
      <c r="F4469" s="56"/>
      <c r="G4469" s="13" t="str">
        <f t="shared" si="973"/>
        <v/>
      </c>
      <c r="H4469" s="56"/>
      <c r="K4469" s="128"/>
      <c r="L4469" s="128"/>
      <c r="M4469" s="128"/>
      <c r="N4469" s="84" t="str">
        <f t="shared" si="974"/>
        <v/>
      </c>
      <c r="O4469" s="128"/>
      <c r="P4469" s="84" t="str">
        <f t="shared" si="975"/>
        <v/>
      </c>
      <c r="Q4469" s="84" t="str">
        <f t="shared" si="972"/>
        <v/>
      </c>
      <c r="R4469" s="84" t="str">
        <f t="shared" si="976"/>
        <v/>
      </c>
      <c r="S4469" s="84" t="str">
        <f t="shared" si="977"/>
        <v/>
      </c>
      <c r="U4469" s="84" t="str">
        <f t="shared" si="978"/>
        <v/>
      </c>
      <c r="W4469" s="108" t="str">
        <f>IF($N4469="", "", SUM($D$11:$D4469))</f>
        <v/>
      </c>
      <c r="X4469" s="111" t="str">
        <f t="shared" si="979"/>
        <v/>
      </c>
      <c r="Y4469" s="114" t="str">
        <f t="shared" si="983"/>
        <v/>
      </c>
      <c r="Z4469" s="111" t="str">
        <f>IF(X4469="", "", X4469-SUM($Z$11:$Z4468))</f>
        <v/>
      </c>
      <c r="AA4469" s="111" t="str">
        <f>IF($Y4469="", "", $Y4469-SUM($AA$11:$AA4468))</f>
        <v/>
      </c>
      <c r="AB4469" s="111" t="str">
        <f t="shared" si="984"/>
        <v/>
      </c>
      <c r="AC4469" s="121" t="str">
        <f t="shared" si="980"/>
        <v/>
      </c>
      <c r="AD4469" s="122" t="str">
        <f t="shared" si="981"/>
        <v/>
      </c>
      <c r="AE4469" s="123" t="str">
        <f t="shared" si="985"/>
        <v/>
      </c>
      <c r="AG4469" s="150" t="str">
        <f t="shared" si="982"/>
        <v/>
      </c>
    </row>
    <row r="4470" spans="1:33" x14ac:dyDescent="0.25">
      <c r="A4470" s="56"/>
      <c r="B4470" s="70"/>
      <c r="C4470" s="76"/>
      <c r="D4470" s="73"/>
      <c r="E4470" s="79"/>
      <c r="F4470" s="56"/>
      <c r="G4470" s="13" t="str">
        <f t="shared" si="973"/>
        <v/>
      </c>
      <c r="H4470" s="56"/>
      <c r="K4470" s="128"/>
      <c r="L4470" s="128"/>
      <c r="M4470" s="128"/>
      <c r="N4470" s="84" t="str">
        <f t="shared" si="974"/>
        <v/>
      </c>
      <c r="O4470" s="128"/>
      <c r="P4470" s="84" t="str">
        <f t="shared" si="975"/>
        <v/>
      </c>
      <c r="Q4470" s="84" t="str">
        <f t="shared" si="972"/>
        <v/>
      </c>
      <c r="R4470" s="84" t="str">
        <f t="shared" si="976"/>
        <v/>
      </c>
      <c r="S4470" s="84" t="str">
        <f t="shared" si="977"/>
        <v/>
      </c>
      <c r="U4470" s="84" t="str">
        <f t="shared" si="978"/>
        <v/>
      </c>
      <c r="W4470" s="108" t="str">
        <f>IF($N4470="", "", SUM($D$11:$D4470))</f>
        <v/>
      </c>
      <c r="X4470" s="111" t="str">
        <f t="shared" si="979"/>
        <v/>
      </c>
      <c r="Y4470" s="114" t="str">
        <f t="shared" si="983"/>
        <v/>
      </c>
      <c r="Z4470" s="111" t="str">
        <f>IF(X4470="", "", X4470-SUM($Z$11:$Z4469))</f>
        <v/>
      </c>
      <c r="AA4470" s="111" t="str">
        <f>IF($Y4470="", "", $Y4470-SUM($AA$11:$AA4469))</f>
        <v/>
      </c>
      <c r="AB4470" s="111" t="str">
        <f t="shared" si="984"/>
        <v/>
      </c>
      <c r="AC4470" s="121" t="str">
        <f t="shared" si="980"/>
        <v/>
      </c>
      <c r="AD4470" s="122" t="str">
        <f t="shared" si="981"/>
        <v/>
      </c>
      <c r="AE4470" s="123" t="str">
        <f t="shared" si="985"/>
        <v/>
      </c>
      <c r="AG4470" s="150" t="str">
        <f t="shared" si="982"/>
        <v/>
      </c>
    </row>
    <row r="4471" spans="1:33" x14ac:dyDescent="0.25">
      <c r="A4471" s="56"/>
      <c r="B4471" s="70"/>
      <c r="C4471" s="76"/>
      <c r="D4471" s="73"/>
      <c r="E4471" s="79"/>
      <c r="F4471" s="56"/>
      <c r="G4471" s="13" t="str">
        <f t="shared" si="973"/>
        <v/>
      </c>
      <c r="H4471" s="56"/>
      <c r="K4471" s="128"/>
      <c r="L4471" s="128"/>
      <c r="M4471" s="128"/>
      <c r="N4471" s="84" t="str">
        <f t="shared" si="974"/>
        <v/>
      </c>
      <c r="O4471" s="128"/>
      <c r="P4471" s="84" t="str">
        <f t="shared" si="975"/>
        <v/>
      </c>
      <c r="Q4471" s="84" t="str">
        <f t="shared" si="972"/>
        <v/>
      </c>
      <c r="R4471" s="84" t="str">
        <f t="shared" si="976"/>
        <v/>
      </c>
      <c r="S4471" s="84" t="str">
        <f t="shared" si="977"/>
        <v/>
      </c>
      <c r="U4471" s="84" t="str">
        <f t="shared" si="978"/>
        <v/>
      </c>
      <c r="W4471" s="108" t="str">
        <f>IF($N4471="", "", SUM($D$11:$D4471))</f>
        <v/>
      </c>
      <c r="X4471" s="111" t="str">
        <f t="shared" si="979"/>
        <v/>
      </c>
      <c r="Y4471" s="114" t="str">
        <f t="shared" si="983"/>
        <v/>
      </c>
      <c r="Z4471" s="111" t="str">
        <f>IF(X4471="", "", X4471-SUM($Z$11:$Z4470))</f>
        <v/>
      </c>
      <c r="AA4471" s="111" t="str">
        <f>IF($Y4471="", "", $Y4471-SUM($AA$11:$AA4470))</f>
        <v/>
      </c>
      <c r="AB4471" s="111" t="str">
        <f t="shared" si="984"/>
        <v/>
      </c>
      <c r="AC4471" s="121" t="str">
        <f t="shared" si="980"/>
        <v/>
      </c>
      <c r="AD4471" s="122" t="str">
        <f t="shared" si="981"/>
        <v/>
      </c>
      <c r="AE4471" s="123" t="str">
        <f t="shared" si="985"/>
        <v/>
      </c>
      <c r="AG4471" s="150" t="str">
        <f t="shared" si="982"/>
        <v/>
      </c>
    </row>
    <row r="4472" spans="1:33" x14ac:dyDescent="0.25">
      <c r="A4472" s="56"/>
      <c r="B4472" s="70"/>
      <c r="C4472" s="76"/>
      <c r="D4472" s="73"/>
      <c r="E4472" s="79"/>
      <c r="F4472" s="56"/>
      <c r="G4472" s="13" t="str">
        <f t="shared" si="973"/>
        <v/>
      </c>
      <c r="H4472" s="56"/>
      <c r="K4472" s="128"/>
      <c r="L4472" s="128"/>
      <c r="M4472" s="128"/>
      <c r="N4472" s="84" t="str">
        <f t="shared" si="974"/>
        <v/>
      </c>
      <c r="O4472" s="128"/>
      <c r="P4472" s="84" t="str">
        <f t="shared" si="975"/>
        <v/>
      </c>
      <c r="Q4472" s="84" t="str">
        <f t="shared" si="972"/>
        <v/>
      </c>
      <c r="R4472" s="84" t="str">
        <f t="shared" si="976"/>
        <v/>
      </c>
      <c r="S4472" s="84" t="str">
        <f t="shared" si="977"/>
        <v/>
      </c>
      <c r="U4472" s="84" t="str">
        <f t="shared" si="978"/>
        <v/>
      </c>
      <c r="W4472" s="108" t="str">
        <f>IF($N4472="", "", SUM($D$11:$D4472))</f>
        <v/>
      </c>
      <c r="X4472" s="111" t="str">
        <f t="shared" si="979"/>
        <v/>
      </c>
      <c r="Y4472" s="114" t="str">
        <f t="shared" si="983"/>
        <v/>
      </c>
      <c r="Z4472" s="111" t="str">
        <f>IF(X4472="", "", X4472-SUM($Z$11:$Z4471))</f>
        <v/>
      </c>
      <c r="AA4472" s="111" t="str">
        <f>IF($Y4472="", "", $Y4472-SUM($AA$11:$AA4471))</f>
        <v/>
      </c>
      <c r="AB4472" s="111" t="str">
        <f t="shared" si="984"/>
        <v/>
      </c>
      <c r="AC4472" s="121" t="str">
        <f t="shared" si="980"/>
        <v/>
      </c>
      <c r="AD4472" s="122" t="str">
        <f t="shared" si="981"/>
        <v/>
      </c>
      <c r="AE4472" s="123" t="str">
        <f t="shared" si="985"/>
        <v/>
      </c>
      <c r="AG4472" s="150" t="str">
        <f t="shared" si="982"/>
        <v/>
      </c>
    </row>
    <row r="4473" spans="1:33" x14ac:dyDescent="0.25">
      <c r="A4473" s="56"/>
      <c r="B4473" s="70"/>
      <c r="C4473" s="76"/>
      <c r="D4473" s="73"/>
      <c r="E4473" s="79"/>
      <c r="F4473" s="56"/>
      <c r="G4473" s="13" t="str">
        <f t="shared" si="973"/>
        <v/>
      </c>
      <c r="H4473" s="56"/>
      <c r="K4473" s="128"/>
      <c r="L4473" s="128"/>
      <c r="M4473" s="128"/>
      <c r="N4473" s="84" t="str">
        <f t="shared" si="974"/>
        <v/>
      </c>
      <c r="O4473" s="128"/>
      <c r="P4473" s="84" t="str">
        <f t="shared" si="975"/>
        <v/>
      </c>
      <c r="Q4473" s="84" t="str">
        <f t="shared" si="972"/>
        <v/>
      </c>
      <c r="R4473" s="84" t="str">
        <f t="shared" si="976"/>
        <v/>
      </c>
      <c r="S4473" s="84" t="str">
        <f t="shared" si="977"/>
        <v/>
      </c>
      <c r="U4473" s="84" t="str">
        <f t="shared" si="978"/>
        <v/>
      </c>
      <c r="W4473" s="108" t="str">
        <f>IF($N4473="", "", SUM($D$11:$D4473))</f>
        <v/>
      </c>
      <c r="X4473" s="111" t="str">
        <f t="shared" si="979"/>
        <v/>
      </c>
      <c r="Y4473" s="114" t="str">
        <f t="shared" si="983"/>
        <v/>
      </c>
      <c r="Z4473" s="111" t="str">
        <f>IF(X4473="", "", X4473-SUM($Z$11:$Z4472))</f>
        <v/>
      </c>
      <c r="AA4473" s="111" t="str">
        <f>IF($Y4473="", "", $Y4473-SUM($AA$11:$AA4472))</f>
        <v/>
      </c>
      <c r="AB4473" s="111" t="str">
        <f t="shared" si="984"/>
        <v/>
      </c>
      <c r="AC4473" s="121" t="str">
        <f t="shared" si="980"/>
        <v/>
      </c>
      <c r="AD4473" s="122" t="str">
        <f t="shared" si="981"/>
        <v/>
      </c>
      <c r="AE4473" s="123" t="str">
        <f t="shared" si="985"/>
        <v/>
      </c>
      <c r="AG4473" s="150" t="str">
        <f t="shared" si="982"/>
        <v/>
      </c>
    </row>
    <row r="4474" spans="1:33" x14ac:dyDescent="0.25">
      <c r="A4474" s="56"/>
      <c r="B4474" s="70"/>
      <c r="C4474" s="76"/>
      <c r="D4474" s="73"/>
      <c r="E4474" s="79"/>
      <c r="F4474" s="56"/>
      <c r="G4474" s="13" t="str">
        <f t="shared" si="973"/>
        <v/>
      </c>
      <c r="H4474" s="56"/>
      <c r="K4474" s="128"/>
      <c r="L4474" s="128"/>
      <c r="M4474" s="128"/>
      <c r="N4474" s="84" t="str">
        <f t="shared" si="974"/>
        <v/>
      </c>
      <c r="O4474" s="128"/>
      <c r="P4474" s="84" t="str">
        <f t="shared" si="975"/>
        <v/>
      </c>
      <c r="Q4474" s="84" t="str">
        <f t="shared" si="972"/>
        <v/>
      </c>
      <c r="R4474" s="84" t="str">
        <f t="shared" si="976"/>
        <v/>
      </c>
      <c r="S4474" s="84" t="str">
        <f t="shared" si="977"/>
        <v/>
      </c>
      <c r="U4474" s="84" t="str">
        <f t="shared" si="978"/>
        <v/>
      </c>
      <c r="W4474" s="108" t="str">
        <f>IF($N4474="", "", SUM($D$11:$D4474))</f>
        <v/>
      </c>
      <c r="X4474" s="111" t="str">
        <f t="shared" si="979"/>
        <v/>
      </c>
      <c r="Y4474" s="114" t="str">
        <f t="shared" si="983"/>
        <v/>
      </c>
      <c r="Z4474" s="111" t="str">
        <f>IF(X4474="", "", X4474-SUM($Z$11:$Z4473))</f>
        <v/>
      </c>
      <c r="AA4474" s="111" t="str">
        <f>IF($Y4474="", "", $Y4474-SUM($AA$11:$AA4473))</f>
        <v/>
      </c>
      <c r="AB4474" s="111" t="str">
        <f t="shared" si="984"/>
        <v/>
      </c>
      <c r="AC4474" s="121" t="str">
        <f t="shared" si="980"/>
        <v/>
      </c>
      <c r="AD4474" s="122" t="str">
        <f t="shared" si="981"/>
        <v/>
      </c>
      <c r="AE4474" s="123" t="str">
        <f t="shared" si="985"/>
        <v/>
      </c>
      <c r="AG4474" s="150" t="str">
        <f t="shared" si="982"/>
        <v/>
      </c>
    </row>
    <row r="4475" spans="1:33" x14ac:dyDescent="0.25">
      <c r="A4475" s="56"/>
      <c r="B4475" s="70"/>
      <c r="C4475" s="76"/>
      <c r="D4475" s="73"/>
      <c r="E4475" s="79"/>
      <c r="F4475" s="56"/>
      <c r="G4475" s="13" t="str">
        <f t="shared" si="973"/>
        <v/>
      </c>
      <c r="H4475" s="56"/>
      <c r="K4475" s="128"/>
      <c r="L4475" s="128"/>
      <c r="M4475" s="128"/>
      <c r="N4475" s="84" t="str">
        <f t="shared" si="974"/>
        <v/>
      </c>
      <c r="O4475" s="128"/>
      <c r="P4475" s="84" t="str">
        <f t="shared" si="975"/>
        <v/>
      </c>
      <c r="Q4475" s="84" t="str">
        <f t="shared" si="972"/>
        <v/>
      </c>
      <c r="R4475" s="84" t="str">
        <f t="shared" si="976"/>
        <v/>
      </c>
      <c r="S4475" s="84" t="str">
        <f t="shared" si="977"/>
        <v/>
      </c>
      <c r="U4475" s="84" t="str">
        <f t="shared" si="978"/>
        <v/>
      </c>
      <c r="W4475" s="108" t="str">
        <f>IF($N4475="", "", SUM($D$11:$D4475))</f>
        <v/>
      </c>
      <c r="X4475" s="111" t="str">
        <f t="shared" si="979"/>
        <v/>
      </c>
      <c r="Y4475" s="114" t="str">
        <f t="shared" si="983"/>
        <v/>
      </c>
      <c r="Z4475" s="111" t="str">
        <f>IF(X4475="", "", X4475-SUM($Z$11:$Z4474))</f>
        <v/>
      </c>
      <c r="AA4475" s="111" t="str">
        <f>IF($Y4475="", "", $Y4475-SUM($AA$11:$AA4474))</f>
        <v/>
      </c>
      <c r="AB4475" s="111" t="str">
        <f t="shared" si="984"/>
        <v/>
      </c>
      <c r="AC4475" s="121" t="str">
        <f t="shared" si="980"/>
        <v/>
      </c>
      <c r="AD4475" s="122" t="str">
        <f t="shared" si="981"/>
        <v/>
      </c>
      <c r="AE4475" s="123" t="str">
        <f t="shared" si="985"/>
        <v/>
      </c>
      <c r="AG4475" s="150" t="str">
        <f t="shared" si="982"/>
        <v/>
      </c>
    </row>
    <row r="4476" spans="1:33" x14ac:dyDescent="0.25">
      <c r="A4476" s="56"/>
      <c r="B4476" s="70"/>
      <c r="C4476" s="76"/>
      <c r="D4476" s="73"/>
      <c r="E4476" s="79"/>
      <c r="F4476" s="56"/>
      <c r="G4476" s="13" t="str">
        <f t="shared" si="973"/>
        <v/>
      </c>
      <c r="H4476" s="56"/>
      <c r="K4476" s="128"/>
      <c r="L4476" s="128"/>
      <c r="M4476" s="128"/>
      <c r="N4476" s="84" t="str">
        <f t="shared" si="974"/>
        <v/>
      </c>
      <c r="O4476" s="128"/>
      <c r="P4476" s="84" t="str">
        <f t="shared" si="975"/>
        <v/>
      </c>
      <c r="Q4476" s="84" t="str">
        <f t="shared" si="972"/>
        <v/>
      </c>
      <c r="R4476" s="84" t="str">
        <f t="shared" si="976"/>
        <v/>
      </c>
      <c r="S4476" s="84" t="str">
        <f t="shared" si="977"/>
        <v/>
      </c>
      <c r="U4476" s="84" t="str">
        <f t="shared" si="978"/>
        <v/>
      </c>
      <c r="W4476" s="108" t="str">
        <f>IF($N4476="", "", SUM($D$11:$D4476))</f>
        <v/>
      </c>
      <c r="X4476" s="111" t="str">
        <f t="shared" si="979"/>
        <v/>
      </c>
      <c r="Y4476" s="114" t="str">
        <f t="shared" si="983"/>
        <v/>
      </c>
      <c r="Z4476" s="111" t="str">
        <f>IF(X4476="", "", X4476-SUM($Z$11:$Z4475))</f>
        <v/>
      </c>
      <c r="AA4476" s="111" t="str">
        <f>IF($Y4476="", "", $Y4476-SUM($AA$11:$AA4475))</f>
        <v/>
      </c>
      <c r="AB4476" s="111" t="str">
        <f t="shared" si="984"/>
        <v/>
      </c>
      <c r="AC4476" s="121" t="str">
        <f t="shared" si="980"/>
        <v/>
      </c>
      <c r="AD4476" s="122" t="str">
        <f t="shared" si="981"/>
        <v/>
      </c>
      <c r="AE4476" s="123" t="str">
        <f t="shared" si="985"/>
        <v/>
      </c>
      <c r="AG4476" s="150" t="str">
        <f t="shared" si="982"/>
        <v/>
      </c>
    </row>
    <row r="4477" spans="1:33" x14ac:dyDescent="0.25">
      <c r="A4477" s="56"/>
      <c r="B4477" s="70"/>
      <c r="C4477" s="76"/>
      <c r="D4477" s="73"/>
      <c r="E4477" s="79"/>
      <c r="F4477" s="56"/>
      <c r="G4477" s="13" t="str">
        <f t="shared" si="973"/>
        <v/>
      </c>
      <c r="H4477" s="56"/>
      <c r="K4477" s="128"/>
      <c r="L4477" s="128"/>
      <c r="M4477" s="128"/>
      <c r="N4477" s="84" t="str">
        <f t="shared" si="974"/>
        <v/>
      </c>
      <c r="O4477" s="128"/>
      <c r="P4477" s="84" t="str">
        <f t="shared" si="975"/>
        <v/>
      </c>
      <c r="Q4477" s="84" t="str">
        <f t="shared" si="972"/>
        <v/>
      </c>
      <c r="R4477" s="84" t="str">
        <f t="shared" si="976"/>
        <v/>
      </c>
      <c r="S4477" s="84" t="str">
        <f t="shared" si="977"/>
        <v/>
      </c>
      <c r="U4477" s="84" t="str">
        <f t="shared" si="978"/>
        <v/>
      </c>
      <c r="W4477" s="108" t="str">
        <f>IF($N4477="", "", SUM($D$11:$D4477))</f>
        <v/>
      </c>
      <c r="X4477" s="111" t="str">
        <f t="shared" si="979"/>
        <v/>
      </c>
      <c r="Y4477" s="114" t="str">
        <f t="shared" si="983"/>
        <v/>
      </c>
      <c r="Z4477" s="111" t="str">
        <f>IF(X4477="", "", X4477-SUM($Z$11:$Z4476))</f>
        <v/>
      </c>
      <c r="AA4477" s="111" t="str">
        <f>IF($Y4477="", "", $Y4477-SUM($AA$11:$AA4476))</f>
        <v/>
      </c>
      <c r="AB4477" s="111" t="str">
        <f t="shared" si="984"/>
        <v/>
      </c>
      <c r="AC4477" s="121" t="str">
        <f t="shared" si="980"/>
        <v/>
      </c>
      <c r="AD4477" s="122" t="str">
        <f t="shared" si="981"/>
        <v/>
      </c>
      <c r="AE4477" s="123" t="str">
        <f t="shared" si="985"/>
        <v/>
      </c>
      <c r="AG4477" s="150" t="str">
        <f t="shared" si="982"/>
        <v/>
      </c>
    </row>
    <row r="4478" spans="1:33" x14ac:dyDescent="0.25">
      <c r="A4478" s="56"/>
      <c r="B4478" s="70"/>
      <c r="C4478" s="76"/>
      <c r="D4478" s="73"/>
      <c r="E4478" s="79"/>
      <c r="F4478" s="56"/>
      <c r="G4478" s="13" t="str">
        <f t="shared" si="973"/>
        <v/>
      </c>
      <c r="H4478" s="56"/>
      <c r="K4478" s="128"/>
      <c r="L4478" s="128"/>
      <c r="M4478" s="128"/>
      <c r="N4478" s="84" t="str">
        <f t="shared" si="974"/>
        <v/>
      </c>
      <c r="O4478" s="128"/>
      <c r="P4478" s="84" t="str">
        <f t="shared" si="975"/>
        <v/>
      </c>
      <c r="Q4478" s="84" t="str">
        <f t="shared" si="972"/>
        <v/>
      </c>
      <c r="R4478" s="84" t="str">
        <f t="shared" si="976"/>
        <v/>
      </c>
      <c r="S4478" s="84" t="str">
        <f t="shared" si="977"/>
        <v/>
      </c>
      <c r="U4478" s="84" t="str">
        <f t="shared" si="978"/>
        <v/>
      </c>
      <c r="W4478" s="108" t="str">
        <f>IF($N4478="", "", SUM($D$11:$D4478))</f>
        <v/>
      </c>
      <c r="X4478" s="111" t="str">
        <f t="shared" si="979"/>
        <v/>
      </c>
      <c r="Y4478" s="114" t="str">
        <f t="shared" si="983"/>
        <v/>
      </c>
      <c r="Z4478" s="111" t="str">
        <f>IF(X4478="", "", X4478-SUM($Z$11:$Z4477))</f>
        <v/>
      </c>
      <c r="AA4478" s="111" t="str">
        <f>IF($Y4478="", "", $Y4478-SUM($AA$11:$AA4477))</f>
        <v/>
      </c>
      <c r="AB4478" s="111" t="str">
        <f t="shared" si="984"/>
        <v/>
      </c>
      <c r="AC4478" s="121" t="str">
        <f t="shared" si="980"/>
        <v/>
      </c>
      <c r="AD4478" s="122" t="str">
        <f t="shared" si="981"/>
        <v/>
      </c>
      <c r="AE4478" s="123" t="str">
        <f t="shared" si="985"/>
        <v/>
      </c>
      <c r="AG4478" s="150" t="str">
        <f t="shared" si="982"/>
        <v/>
      </c>
    </row>
    <row r="4479" spans="1:33" x14ac:dyDescent="0.25">
      <c r="A4479" s="56"/>
      <c r="B4479" s="70"/>
      <c r="C4479" s="76"/>
      <c r="D4479" s="73"/>
      <c r="E4479" s="79"/>
      <c r="F4479" s="56"/>
      <c r="G4479" s="13" t="str">
        <f t="shared" si="973"/>
        <v/>
      </c>
      <c r="H4479" s="56"/>
      <c r="K4479" s="128"/>
      <c r="L4479" s="128"/>
      <c r="M4479" s="128"/>
      <c r="N4479" s="84" t="str">
        <f t="shared" si="974"/>
        <v/>
      </c>
      <c r="O4479" s="128"/>
      <c r="P4479" s="84" t="str">
        <f t="shared" si="975"/>
        <v/>
      </c>
      <c r="Q4479" s="84" t="str">
        <f t="shared" si="972"/>
        <v/>
      </c>
      <c r="R4479" s="84" t="str">
        <f t="shared" si="976"/>
        <v/>
      </c>
      <c r="S4479" s="84" t="str">
        <f t="shared" si="977"/>
        <v/>
      </c>
      <c r="U4479" s="84" t="str">
        <f t="shared" si="978"/>
        <v/>
      </c>
      <c r="W4479" s="108" t="str">
        <f>IF($N4479="", "", SUM($D$11:$D4479))</f>
        <v/>
      </c>
      <c r="X4479" s="111" t="str">
        <f t="shared" si="979"/>
        <v/>
      </c>
      <c r="Y4479" s="114" t="str">
        <f t="shared" si="983"/>
        <v/>
      </c>
      <c r="Z4479" s="111" t="str">
        <f>IF(X4479="", "", X4479-SUM($Z$11:$Z4478))</f>
        <v/>
      </c>
      <c r="AA4479" s="111" t="str">
        <f>IF($Y4479="", "", $Y4479-SUM($AA$11:$AA4478))</f>
        <v/>
      </c>
      <c r="AB4479" s="111" t="str">
        <f t="shared" si="984"/>
        <v/>
      </c>
      <c r="AC4479" s="121" t="str">
        <f t="shared" si="980"/>
        <v/>
      </c>
      <c r="AD4479" s="122" t="str">
        <f t="shared" si="981"/>
        <v/>
      </c>
      <c r="AE4479" s="123" t="str">
        <f t="shared" si="985"/>
        <v/>
      </c>
      <c r="AG4479" s="150" t="str">
        <f t="shared" si="982"/>
        <v/>
      </c>
    </row>
    <row r="4480" spans="1:33" x14ac:dyDescent="0.25">
      <c r="A4480" s="56"/>
      <c r="B4480" s="70"/>
      <c r="C4480" s="76"/>
      <c r="D4480" s="73"/>
      <c r="E4480" s="79"/>
      <c r="F4480" s="56"/>
      <c r="G4480" s="13" t="str">
        <f t="shared" si="973"/>
        <v/>
      </c>
      <c r="H4480" s="56"/>
      <c r="K4480" s="128"/>
      <c r="L4480" s="128"/>
      <c r="M4480" s="128"/>
      <c r="N4480" s="84" t="str">
        <f t="shared" si="974"/>
        <v/>
      </c>
      <c r="O4480" s="128"/>
      <c r="P4480" s="84" t="str">
        <f t="shared" si="975"/>
        <v/>
      </c>
      <c r="Q4480" s="84" t="str">
        <f t="shared" si="972"/>
        <v/>
      </c>
      <c r="R4480" s="84" t="str">
        <f t="shared" si="976"/>
        <v/>
      </c>
      <c r="S4480" s="84" t="str">
        <f t="shared" si="977"/>
        <v/>
      </c>
      <c r="U4480" s="84" t="str">
        <f t="shared" si="978"/>
        <v/>
      </c>
      <c r="W4480" s="108" t="str">
        <f>IF($N4480="", "", SUM($D$11:$D4480))</f>
        <v/>
      </c>
      <c r="X4480" s="111" t="str">
        <f t="shared" si="979"/>
        <v/>
      </c>
      <c r="Y4480" s="114" t="str">
        <f t="shared" si="983"/>
        <v/>
      </c>
      <c r="Z4480" s="111" t="str">
        <f>IF(X4480="", "", X4480-SUM($Z$11:$Z4479))</f>
        <v/>
      </c>
      <c r="AA4480" s="111" t="str">
        <f>IF($Y4480="", "", $Y4480-SUM($AA$11:$AA4479))</f>
        <v/>
      </c>
      <c r="AB4480" s="111" t="str">
        <f t="shared" si="984"/>
        <v/>
      </c>
      <c r="AC4480" s="121" t="str">
        <f t="shared" si="980"/>
        <v/>
      </c>
      <c r="AD4480" s="122" t="str">
        <f t="shared" si="981"/>
        <v/>
      </c>
      <c r="AE4480" s="123" t="str">
        <f t="shared" si="985"/>
        <v/>
      </c>
      <c r="AG4480" s="150" t="str">
        <f t="shared" si="982"/>
        <v/>
      </c>
    </row>
    <row r="4481" spans="1:33" x14ac:dyDescent="0.25">
      <c r="A4481" s="56"/>
      <c r="B4481" s="70"/>
      <c r="C4481" s="76"/>
      <c r="D4481" s="73"/>
      <c r="E4481" s="79"/>
      <c r="F4481" s="56"/>
      <c r="G4481" s="13" t="str">
        <f t="shared" si="973"/>
        <v/>
      </c>
      <c r="H4481" s="56"/>
      <c r="K4481" s="128"/>
      <c r="L4481" s="128"/>
      <c r="M4481" s="128"/>
      <c r="N4481" s="84" t="str">
        <f t="shared" si="974"/>
        <v/>
      </c>
      <c r="O4481" s="128"/>
      <c r="P4481" s="84" t="str">
        <f t="shared" si="975"/>
        <v/>
      </c>
      <c r="Q4481" s="84" t="str">
        <f t="shared" si="972"/>
        <v/>
      </c>
      <c r="R4481" s="84" t="str">
        <f t="shared" si="976"/>
        <v/>
      </c>
      <c r="S4481" s="84" t="str">
        <f t="shared" si="977"/>
        <v/>
      </c>
      <c r="U4481" s="84" t="str">
        <f t="shared" si="978"/>
        <v/>
      </c>
      <c r="W4481" s="108" t="str">
        <f>IF($N4481="", "", SUM($D$11:$D4481))</f>
        <v/>
      </c>
      <c r="X4481" s="111" t="str">
        <f t="shared" si="979"/>
        <v/>
      </c>
      <c r="Y4481" s="114" t="str">
        <f t="shared" si="983"/>
        <v/>
      </c>
      <c r="Z4481" s="111" t="str">
        <f>IF(X4481="", "", X4481-SUM($Z$11:$Z4480))</f>
        <v/>
      </c>
      <c r="AA4481" s="111" t="str">
        <f>IF($Y4481="", "", $Y4481-SUM($AA$11:$AA4480))</f>
        <v/>
      </c>
      <c r="AB4481" s="111" t="str">
        <f t="shared" si="984"/>
        <v/>
      </c>
      <c r="AC4481" s="121" t="str">
        <f t="shared" si="980"/>
        <v/>
      </c>
      <c r="AD4481" s="122" t="str">
        <f t="shared" si="981"/>
        <v/>
      </c>
      <c r="AE4481" s="123" t="str">
        <f t="shared" si="985"/>
        <v/>
      </c>
      <c r="AG4481" s="150" t="str">
        <f t="shared" si="982"/>
        <v/>
      </c>
    </row>
    <row r="4482" spans="1:33" x14ac:dyDescent="0.25">
      <c r="A4482" s="56"/>
      <c r="B4482" s="70"/>
      <c r="C4482" s="76"/>
      <c r="D4482" s="73"/>
      <c r="E4482" s="79"/>
      <c r="F4482" s="56"/>
      <c r="G4482" s="13" t="str">
        <f t="shared" si="973"/>
        <v/>
      </c>
      <c r="H4482" s="56"/>
      <c r="K4482" s="128"/>
      <c r="L4482" s="128"/>
      <c r="M4482" s="128"/>
      <c r="N4482" s="84" t="str">
        <f t="shared" si="974"/>
        <v/>
      </c>
      <c r="O4482" s="128"/>
      <c r="P4482" s="84" t="str">
        <f t="shared" si="975"/>
        <v/>
      </c>
      <c r="Q4482" s="84" t="str">
        <f t="shared" si="972"/>
        <v/>
      </c>
      <c r="R4482" s="84" t="str">
        <f t="shared" si="976"/>
        <v/>
      </c>
      <c r="S4482" s="84" t="str">
        <f t="shared" si="977"/>
        <v/>
      </c>
      <c r="U4482" s="84" t="str">
        <f t="shared" si="978"/>
        <v/>
      </c>
      <c r="W4482" s="108" t="str">
        <f>IF($N4482="", "", SUM($D$11:$D4482))</f>
        <v/>
      </c>
      <c r="X4482" s="111" t="str">
        <f t="shared" si="979"/>
        <v/>
      </c>
      <c r="Y4482" s="114" t="str">
        <f t="shared" si="983"/>
        <v/>
      </c>
      <c r="Z4482" s="111" t="str">
        <f>IF(X4482="", "", X4482-SUM($Z$11:$Z4481))</f>
        <v/>
      </c>
      <c r="AA4482" s="111" t="str">
        <f>IF($Y4482="", "", $Y4482-SUM($AA$11:$AA4481))</f>
        <v/>
      </c>
      <c r="AB4482" s="111" t="str">
        <f t="shared" si="984"/>
        <v/>
      </c>
      <c r="AC4482" s="121" t="str">
        <f t="shared" si="980"/>
        <v/>
      </c>
      <c r="AD4482" s="122" t="str">
        <f t="shared" si="981"/>
        <v/>
      </c>
      <c r="AE4482" s="123" t="str">
        <f t="shared" si="985"/>
        <v/>
      </c>
      <c r="AG4482" s="150" t="str">
        <f t="shared" si="982"/>
        <v/>
      </c>
    </row>
    <row r="4483" spans="1:33" x14ac:dyDescent="0.25">
      <c r="A4483" s="56"/>
      <c r="B4483" s="70"/>
      <c r="C4483" s="76"/>
      <c r="D4483" s="73"/>
      <c r="E4483" s="79"/>
      <c r="F4483" s="56"/>
      <c r="G4483" s="13" t="str">
        <f t="shared" si="973"/>
        <v/>
      </c>
      <c r="H4483" s="56"/>
      <c r="K4483" s="128"/>
      <c r="L4483" s="128"/>
      <c r="M4483" s="128"/>
      <c r="N4483" s="84" t="str">
        <f t="shared" si="974"/>
        <v/>
      </c>
      <c r="O4483" s="128"/>
      <c r="P4483" s="84" t="str">
        <f t="shared" si="975"/>
        <v/>
      </c>
      <c r="Q4483" s="84" t="str">
        <f t="shared" si="972"/>
        <v/>
      </c>
      <c r="R4483" s="84" t="str">
        <f t="shared" si="976"/>
        <v/>
      </c>
      <c r="S4483" s="84" t="str">
        <f t="shared" si="977"/>
        <v/>
      </c>
      <c r="U4483" s="84" t="str">
        <f t="shared" si="978"/>
        <v/>
      </c>
      <c r="W4483" s="108" t="str">
        <f>IF($N4483="", "", SUM($D$11:$D4483))</f>
        <v/>
      </c>
      <c r="X4483" s="111" t="str">
        <f t="shared" si="979"/>
        <v/>
      </c>
      <c r="Y4483" s="114" t="str">
        <f t="shared" si="983"/>
        <v/>
      </c>
      <c r="Z4483" s="111" t="str">
        <f>IF(X4483="", "", X4483-SUM($Z$11:$Z4482))</f>
        <v/>
      </c>
      <c r="AA4483" s="111" t="str">
        <f>IF($Y4483="", "", $Y4483-SUM($AA$11:$AA4482))</f>
        <v/>
      </c>
      <c r="AB4483" s="111" t="str">
        <f t="shared" si="984"/>
        <v/>
      </c>
      <c r="AC4483" s="121" t="str">
        <f t="shared" si="980"/>
        <v/>
      </c>
      <c r="AD4483" s="122" t="str">
        <f t="shared" si="981"/>
        <v/>
      </c>
      <c r="AE4483" s="123" t="str">
        <f t="shared" si="985"/>
        <v/>
      </c>
      <c r="AG4483" s="150" t="str">
        <f t="shared" si="982"/>
        <v/>
      </c>
    </row>
    <row r="4484" spans="1:33" x14ac:dyDescent="0.25">
      <c r="A4484" s="56"/>
      <c r="B4484" s="70"/>
      <c r="C4484" s="76"/>
      <c r="D4484" s="73"/>
      <c r="E4484" s="79"/>
      <c r="F4484" s="56"/>
      <c r="G4484" s="13" t="str">
        <f t="shared" si="973"/>
        <v/>
      </c>
      <c r="H4484" s="56"/>
      <c r="K4484" s="128"/>
      <c r="L4484" s="128"/>
      <c r="M4484" s="128"/>
      <c r="N4484" s="84" t="str">
        <f t="shared" si="974"/>
        <v/>
      </c>
      <c r="O4484" s="128"/>
      <c r="P4484" s="84" t="str">
        <f t="shared" si="975"/>
        <v/>
      </c>
      <c r="Q4484" s="84" t="str">
        <f t="shared" si="972"/>
        <v/>
      </c>
      <c r="R4484" s="84" t="str">
        <f t="shared" si="976"/>
        <v/>
      </c>
      <c r="S4484" s="84" t="str">
        <f t="shared" si="977"/>
        <v/>
      </c>
      <c r="U4484" s="84" t="str">
        <f t="shared" si="978"/>
        <v/>
      </c>
      <c r="W4484" s="108" t="str">
        <f>IF($N4484="", "", SUM($D$11:$D4484))</f>
        <v/>
      </c>
      <c r="X4484" s="111" t="str">
        <f t="shared" si="979"/>
        <v/>
      </c>
      <c r="Y4484" s="114" t="str">
        <f t="shared" si="983"/>
        <v/>
      </c>
      <c r="Z4484" s="111" t="str">
        <f>IF(X4484="", "", X4484-SUM($Z$11:$Z4483))</f>
        <v/>
      </c>
      <c r="AA4484" s="111" t="str">
        <f>IF($Y4484="", "", $Y4484-SUM($AA$11:$AA4483))</f>
        <v/>
      </c>
      <c r="AB4484" s="111" t="str">
        <f t="shared" si="984"/>
        <v/>
      </c>
      <c r="AC4484" s="121" t="str">
        <f t="shared" si="980"/>
        <v/>
      </c>
      <c r="AD4484" s="122" t="str">
        <f t="shared" si="981"/>
        <v/>
      </c>
      <c r="AE4484" s="123" t="str">
        <f t="shared" si="985"/>
        <v/>
      </c>
      <c r="AG4484" s="150" t="str">
        <f t="shared" si="982"/>
        <v/>
      </c>
    </row>
    <row r="4485" spans="1:33" x14ac:dyDescent="0.25">
      <c r="A4485" s="56"/>
      <c r="B4485" s="70"/>
      <c r="C4485" s="76"/>
      <c r="D4485" s="73"/>
      <c r="E4485" s="79"/>
      <c r="F4485" s="56"/>
      <c r="G4485" s="13" t="str">
        <f t="shared" si="973"/>
        <v/>
      </c>
      <c r="H4485" s="56"/>
      <c r="K4485" s="128"/>
      <c r="L4485" s="128"/>
      <c r="M4485" s="128"/>
      <c r="N4485" s="84" t="str">
        <f t="shared" si="974"/>
        <v/>
      </c>
      <c r="O4485" s="128"/>
      <c r="P4485" s="84" t="str">
        <f t="shared" si="975"/>
        <v/>
      </c>
      <c r="Q4485" s="84" t="str">
        <f t="shared" si="972"/>
        <v/>
      </c>
      <c r="R4485" s="84" t="str">
        <f t="shared" si="976"/>
        <v/>
      </c>
      <c r="S4485" s="84" t="str">
        <f t="shared" si="977"/>
        <v/>
      </c>
      <c r="U4485" s="84" t="str">
        <f t="shared" si="978"/>
        <v/>
      </c>
      <c r="W4485" s="108" t="str">
        <f>IF($N4485="", "", SUM($D$11:$D4485))</f>
        <v/>
      </c>
      <c r="X4485" s="111" t="str">
        <f t="shared" si="979"/>
        <v/>
      </c>
      <c r="Y4485" s="114" t="str">
        <f t="shared" si="983"/>
        <v/>
      </c>
      <c r="Z4485" s="111" t="str">
        <f>IF(X4485="", "", X4485-SUM($Z$11:$Z4484))</f>
        <v/>
      </c>
      <c r="AA4485" s="111" t="str">
        <f>IF($Y4485="", "", $Y4485-SUM($AA$11:$AA4484))</f>
        <v/>
      </c>
      <c r="AB4485" s="111" t="str">
        <f t="shared" si="984"/>
        <v/>
      </c>
      <c r="AC4485" s="121" t="str">
        <f t="shared" si="980"/>
        <v/>
      </c>
      <c r="AD4485" s="122" t="str">
        <f t="shared" si="981"/>
        <v/>
      </c>
      <c r="AE4485" s="123" t="str">
        <f t="shared" si="985"/>
        <v/>
      </c>
      <c r="AG4485" s="150" t="str">
        <f t="shared" si="982"/>
        <v/>
      </c>
    </row>
    <row r="4486" spans="1:33" x14ac:dyDescent="0.25">
      <c r="A4486" s="56"/>
      <c r="B4486" s="70"/>
      <c r="C4486" s="76"/>
      <c r="D4486" s="73"/>
      <c r="E4486" s="79"/>
      <c r="F4486" s="56"/>
      <c r="G4486" s="13" t="str">
        <f t="shared" si="973"/>
        <v/>
      </c>
      <c r="H4486" s="56"/>
      <c r="K4486" s="128"/>
      <c r="L4486" s="128"/>
      <c r="M4486" s="128"/>
      <c r="N4486" s="84" t="str">
        <f t="shared" si="974"/>
        <v/>
      </c>
      <c r="O4486" s="128"/>
      <c r="P4486" s="84" t="str">
        <f t="shared" si="975"/>
        <v/>
      </c>
      <c r="Q4486" s="84" t="str">
        <f t="shared" si="972"/>
        <v/>
      </c>
      <c r="R4486" s="84" t="str">
        <f t="shared" si="976"/>
        <v/>
      </c>
      <c r="S4486" s="84" t="str">
        <f t="shared" si="977"/>
        <v/>
      </c>
      <c r="U4486" s="84" t="str">
        <f t="shared" si="978"/>
        <v/>
      </c>
      <c r="W4486" s="108" t="str">
        <f>IF($N4486="", "", SUM($D$11:$D4486))</f>
        <v/>
      </c>
      <c r="X4486" s="111" t="str">
        <f t="shared" si="979"/>
        <v/>
      </c>
      <c r="Y4486" s="114" t="str">
        <f t="shared" si="983"/>
        <v/>
      </c>
      <c r="Z4486" s="111" t="str">
        <f>IF(X4486="", "", X4486-SUM($Z$11:$Z4485))</f>
        <v/>
      </c>
      <c r="AA4486" s="111" t="str">
        <f>IF($Y4486="", "", $Y4486-SUM($AA$11:$AA4485))</f>
        <v/>
      </c>
      <c r="AB4486" s="111" t="str">
        <f t="shared" si="984"/>
        <v/>
      </c>
      <c r="AC4486" s="121" t="str">
        <f t="shared" si="980"/>
        <v/>
      </c>
      <c r="AD4486" s="122" t="str">
        <f t="shared" si="981"/>
        <v/>
      </c>
      <c r="AE4486" s="123" t="str">
        <f t="shared" si="985"/>
        <v/>
      </c>
      <c r="AG4486" s="150" t="str">
        <f t="shared" si="982"/>
        <v/>
      </c>
    </row>
    <row r="4487" spans="1:33" x14ac:dyDescent="0.25">
      <c r="A4487" s="56"/>
      <c r="B4487" s="70"/>
      <c r="C4487" s="76"/>
      <c r="D4487" s="73"/>
      <c r="E4487" s="79"/>
      <c r="F4487" s="56"/>
      <c r="G4487" s="13" t="str">
        <f t="shared" si="973"/>
        <v/>
      </c>
      <c r="H4487" s="56"/>
      <c r="K4487" s="128"/>
      <c r="L4487" s="128"/>
      <c r="M4487" s="128"/>
      <c r="N4487" s="84" t="str">
        <f t="shared" si="974"/>
        <v/>
      </c>
      <c r="O4487" s="128"/>
      <c r="P4487" s="84" t="str">
        <f t="shared" si="975"/>
        <v/>
      </c>
      <c r="Q4487" s="84" t="str">
        <f t="shared" si="972"/>
        <v/>
      </c>
      <c r="R4487" s="84" t="str">
        <f t="shared" si="976"/>
        <v/>
      </c>
      <c r="S4487" s="84" t="str">
        <f t="shared" si="977"/>
        <v/>
      </c>
      <c r="U4487" s="84" t="str">
        <f t="shared" si="978"/>
        <v/>
      </c>
      <c r="W4487" s="108" t="str">
        <f>IF($N4487="", "", SUM($D$11:$D4487))</f>
        <v/>
      </c>
      <c r="X4487" s="111" t="str">
        <f t="shared" si="979"/>
        <v/>
      </c>
      <c r="Y4487" s="114" t="str">
        <f t="shared" si="983"/>
        <v/>
      </c>
      <c r="Z4487" s="111" t="str">
        <f>IF(X4487="", "", X4487-SUM($Z$11:$Z4486))</f>
        <v/>
      </c>
      <c r="AA4487" s="111" t="str">
        <f>IF($Y4487="", "", $Y4487-SUM($AA$11:$AA4486))</f>
        <v/>
      </c>
      <c r="AB4487" s="111" t="str">
        <f t="shared" si="984"/>
        <v/>
      </c>
      <c r="AC4487" s="121" t="str">
        <f t="shared" si="980"/>
        <v/>
      </c>
      <c r="AD4487" s="122" t="str">
        <f t="shared" si="981"/>
        <v/>
      </c>
      <c r="AE4487" s="123" t="str">
        <f t="shared" si="985"/>
        <v/>
      </c>
      <c r="AG4487" s="150" t="str">
        <f t="shared" si="982"/>
        <v/>
      </c>
    </row>
    <row r="4488" spans="1:33" x14ac:dyDescent="0.25">
      <c r="A4488" s="56"/>
      <c r="B4488" s="70"/>
      <c r="C4488" s="76"/>
      <c r="D4488" s="73"/>
      <c r="E4488" s="79"/>
      <c r="F4488" s="56"/>
      <c r="G4488" s="13" t="str">
        <f t="shared" si="973"/>
        <v/>
      </c>
      <c r="H4488" s="56"/>
      <c r="K4488" s="128"/>
      <c r="L4488" s="128"/>
      <c r="M4488" s="128"/>
      <c r="N4488" s="84" t="str">
        <f t="shared" si="974"/>
        <v/>
      </c>
      <c r="O4488" s="128"/>
      <c r="P4488" s="84" t="str">
        <f t="shared" si="975"/>
        <v/>
      </c>
      <c r="Q4488" s="84" t="str">
        <f t="shared" si="972"/>
        <v/>
      </c>
      <c r="R4488" s="84" t="str">
        <f t="shared" si="976"/>
        <v/>
      </c>
      <c r="S4488" s="84" t="str">
        <f t="shared" si="977"/>
        <v/>
      </c>
      <c r="U4488" s="84" t="str">
        <f t="shared" si="978"/>
        <v/>
      </c>
      <c r="W4488" s="108" t="str">
        <f>IF($N4488="", "", SUM($D$11:$D4488))</f>
        <v/>
      </c>
      <c r="X4488" s="111" t="str">
        <f t="shared" si="979"/>
        <v/>
      </c>
      <c r="Y4488" s="114" t="str">
        <f t="shared" si="983"/>
        <v/>
      </c>
      <c r="Z4488" s="111" t="str">
        <f>IF(X4488="", "", X4488-SUM($Z$11:$Z4487))</f>
        <v/>
      </c>
      <c r="AA4488" s="111" t="str">
        <f>IF($Y4488="", "", $Y4488-SUM($AA$11:$AA4487))</f>
        <v/>
      </c>
      <c r="AB4488" s="111" t="str">
        <f t="shared" si="984"/>
        <v/>
      </c>
      <c r="AC4488" s="121" t="str">
        <f t="shared" si="980"/>
        <v/>
      </c>
      <c r="AD4488" s="122" t="str">
        <f t="shared" si="981"/>
        <v/>
      </c>
      <c r="AE4488" s="123" t="str">
        <f t="shared" si="985"/>
        <v/>
      </c>
      <c r="AG4488" s="150" t="str">
        <f t="shared" si="982"/>
        <v/>
      </c>
    </row>
    <row r="4489" spans="1:33" x14ac:dyDescent="0.25">
      <c r="A4489" s="56"/>
      <c r="B4489" s="70"/>
      <c r="C4489" s="76"/>
      <c r="D4489" s="73"/>
      <c r="E4489" s="79"/>
      <c r="F4489" s="56"/>
      <c r="G4489" s="13" t="str">
        <f t="shared" si="973"/>
        <v/>
      </c>
      <c r="H4489" s="56"/>
      <c r="K4489" s="128"/>
      <c r="L4489" s="128"/>
      <c r="M4489" s="128"/>
      <c r="N4489" s="84" t="str">
        <f t="shared" si="974"/>
        <v/>
      </c>
      <c r="O4489" s="128"/>
      <c r="P4489" s="84" t="str">
        <f t="shared" si="975"/>
        <v/>
      </c>
      <c r="Q4489" s="84" t="str">
        <f t="shared" si="972"/>
        <v/>
      </c>
      <c r="R4489" s="84" t="str">
        <f t="shared" si="976"/>
        <v/>
      </c>
      <c r="S4489" s="84" t="str">
        <f t="shared" si="977"/>
        <v/>
      </c>
      <c r="U4489" s="84" t="str">
        <f t="shared" si="978"/>
        <v/>
      </c>
      <c r="W4489" s="108" t="str">
        <f>IF($N4489="", "", SUM($D$11:$D4489))</f>
        <v/>
      </c>
      <c r="X4489" s="111" t="str">
        <f t="shared" si="979"/>
        <v/>
      </c>
      <c r="Y4489" s="114" t="str">
        <f t="shared" si="983"/>
        <v/>
      </c>
      <c r="Z4489" s="111" t="str">
        <f>IF(X4489="", "", X4489-SUM($Z$11:$Z4488))</f>
        <v/>
      </c>
      <c r="AA4489" s="111" t="str">
        <f>IF($Y4489="", "", $Y4489-SUM($AA$11:$AA4488))</f>
        <v/>
      </c>
      <c r="AB4489" s="111" t="str">
        <f t="shared" si="984"/>
        <v/>
      </c>
      <c r="AC4489" s="121" t="str">
        <f t="shared" si="980"/>
        <v/>
      </c>
      <c r="AD4489" s="122" t="str">
        <f t="shared" si="981"/>
        <v/>
      </c>
      <c r="AE4489" s="123" t="str">
        <f t="shared" si="985"/>
        <v/>
      </c>
      <c r="AG4489" s="150" t="str">
        <f t="shared" si="982"/>
        <v/>
      </c>
    </row>
    <row r="4490" spans="1:33" x14ac:dyDescent="0.25">
      <c r="A4490" s="56"/>
      <c r="B4490" s="70"/>
      <c r="C4490" s="76"/>
      <c r="D4490" s="73"/>
      <c r="E4490" s="79"/>
      <c r="F4490" s="56"/>
      <c r="G4490" s="13" t="str">
        <f t="shared" si="973"/>
        <v/>
      </c>
      <c r="H4490" s="56"/>
      <c r="K4490" s="128"/>
      <c r="L4490" s="128"/>
      <c r="M4490" s="128"/>
      <c r="N4490" s="84" t="str">
        <f t="shared" si="974"/>
        <v/>
      </c>
      <c r="O4490" s="128"/>
      <c r="P4490" s="84" t="str">
        <f t="shared" si="975"/>
        <v/>
      </c>
      <c r="Q4490" s="84" t="str">
        <f t="shared" si="972"/>
        <v/>
      </c>
      <c r="R4490" s="84" t="str">
        <f t="shared" si="976"/>
        <v/>
      </c>
      <c r="S4490" s="84" t="str">
        <f t="shared" si="977"/>
        <v/>
      </c>
      <c r="U4490" s="84" t="str">
        <f t="shared" si="978"/>
        <v/>
      </c>
      <c r="W4490" s="108" t="str">
        <f>IF($N4490="", "", SUM($D$11:$D4490))</f>
        <v/>
      </c>
      <c r="X4490" s="111" t="str">
        <f t="shared" si="979"/>
        <v/>
      </c>
      <c r="Y4490" s="114" t="str">
        <f t="shared" si="983"/>
        <v/>
      </c>
      <c r="Z4490" s="111" t="str">
        <f>IF(X4490="", "", X4490-SUM($Z$11:$Z4489))</f>
        <v/>
      </c>
      <c r="AA4490" s="111" t="str">
        <f>IF($Y4490="", "", $Y4490-SUM($AA$11:$AA4489))</f>
        <v/>
      </c>
      <c r="AB4490" s="111" t="str">
        <f t="shared" si="984"/>
        <v/>
      </c>
      <c r="AC4490" s="121" t="str">
        <f t="shared" si="980"/>
        <v/>
      </c>
      <c r="AD4490" s="122" t="str">
        <f t="shared" si="981"/>
        <v/>
      </c>
      <c r="AE4490" s="123" t="str">
        <f t="shared" si="985"/>
        <v/>
      </c>
      <c r="AG4490" s="150" t="str">
        <f t="shared" si="982"/>
        <v/>
      </c>
    </row>
    <row r="4491" spans="1:33" x14ac:dyDescent="0.25">
      <c r="A4491" s="56"/>
      <c r="B4491" s="70"/>
      <c r="C4491" s="76"/>
      <c r="D4491" s="73"/>
      <c r="E4491" s="79"/>
      <c r="F4491" s="56"/>
      <c r="G4491" s="13" t="str">
        <f t="shared" si="973"/>
        <v/>
      </c>
      <c r="H4491" s="56"/>
      <c r="K4491" s="128"/>
      <c r="L4491" s="128"/>
      <c r="M4491" s="128"/>
      <c r="N4491" s="84" t="str">
        <f t="shared" si="974"/>
        <v/>
      </c>
      <c r="O4491" s="128"/>
      <c r="P4491" s="84" t="str">
        <f t="shared" si="975"/>
        <v/>
      </c>
      <c r="Q4491" s="84" t="str">
        <f t="shared" ref="Q4491:Q4554" si="986">IF($N4491="", "", IF(AND(Q$5="X", C4491=""), $N$6, IF(AND(NOT(C4491=""), COUNTIF(L$11:L$17, C4491)=0), $N$7, "")))</f>
        <v/>
      </c>
      <c r="R4491" s="84" t="str">
        <f t="shared" si="976"/>
        <v/>
      </c>
      <c r="S4491" s="84" t="str">
        <f t="shared" si="977"/>
        <v/>
      </c>
      <c r="U4491" s="84" t="str">
        <f t="shared" si="978"/>
        <v/>
      </c>
      <c r="W4491" s="108" t="str">
        <f>IF($N4491="", "", SUM($D$11:$D4491))</f>
        <v/>
      </c>
      <c r="X4491" s="111" t="str">
        <f t="shared" si="979"/>
        <v/>
      </c>
      <c r="Y4491" s="114" t="str">
        <f t="shared" si="983"/>
        <v/>
      </c>
      <c r="Z4491" s="111" t="str">
        <f>IF(X4491="", "", X4491-SUM($Z$11:$Z4490))</f>
        <v/>
      </c>
      <c r="AA4491" s="111" t="str">
        <f>IF($Y4491="", "", $Y4491-SUM($AA$11:$AA4490))</f>
        <v/>
      </c>
      <c r="AB4491" s="111" t="str">
        <f t="shared" si="984"/>
        <v/>
      </c>
      <c r="AC4491" s="121" t="str">
        <f t="shared" si="980"/>
        <v/>
      </c>
      <c r="AD4491" s="122" t="str">
        <f t="shared" si="981"/>
        <v/>
      </c>
      <c r="AE4491" s="123" t="str">
        <f t="shared" si="985"/>
        <v/>
      </c>
      <c r="AG4491" s="150" t="str">
        <f t="shared" si="982"/>
        <v/>
      </c>
    </row>
    <row r="4492" spans="1:33" x14ac:dyDescent="0.25">
      <c r="A4492" s="56"/>
      <c r="B4492" s="70"/>
      <c r="C4492" s="76"/>
      <c r="D4492" s="73"/>
      <c r="E4492" s="79"/>
      <c r="F4492" s="56"/>
      <c r="G4492" s="13" t="str">
        <f t="shared" ref="G4492:G4555" si="987">IF($B4492="", "", TEXT($B4492, "mmm"))</f>
        <v/>
      </c>
      <c r="H4492" s="56"/>
      <c r="K4492" s="128"/>
      <c r="L4492" s="128"/>
      <c r="M4492" s="128"/>
      <c r="N4492" s="84" t="str">
        <f t="shared" ref="N4492:N4555" si="988">IF(COUNTIF($B4492:$E4492, "")=4, "", "X")</f>
        <v/>
      </c>
      <c r="O4492" s="128"/>
      <c r="P4492" s="84" t="str">
        <f t="shared" ref="P4492:P4555" si="989">IF($N4492="", "", IF(AND(P$5="X", B4492=""), $N$6, IFERROR(IF(AND(NOT(B4492=""), OR(ISNUMBER(B4492)=FALSE, B4492&lt;$L$2, B4492&gt;$L$3)), $N$7, ""), $N$7)))</f>
        <v/>
      </c>
      <c r="Q4492" s="84" t="str">
        <f t="shared" si="986"/>
        <v/>
      </c>
      <c r="R4492" s="84" t="str">
        <f t="shared" ref="R4492:R4555" si="990">IF($N4492="", "", IF(AND(R$5="X", D4492=""), $N$6, IF(AND(NOT(D4492=""), ISNUMBER(D4492)=FALSE), $N$7, "")))</f>
        <v/>
      </c>
      <c r="S4492" s="84" t="str">
        <f t="shared" ref="S4492:S4555" si="991">IF($N4492="", "", IF(AND(S$5="X", E4492=""), $N$6, ""))</f>
        <v/>
      </c>
      <c r="U4492" s="84" t="str">
        <f t="shared" ref="U4492:U4555" si="992">IF($B4492="", "", TEXT($B4492, "mmm yyyy"))</f>
        <v/>
      </c>
      <c r="W4492" s="108" t="str">
        <f>IF($N4492="", "", SUM($D$11:$D4492))</f>
        <v/>
      </c>
      <c r="X4492" s="111" t="str">
        <f t="shared" ref="X4492:X4555" si="993">IF(W4492="", "", IF(W4492&lt;=$X$4, W4492, $X$4))</f>
        <v/>
      </c>
      <c r="Y4492" s="114" t="str">
        <f t="shared" si="983"/>
        <v/>
      </c>
      <c r="Z4492" s="111" t="str">
        <f>IF(X4492="", "", X4492-SUM($Z$11:$Z4491))</f>
        <v/>
      </c>
      <c r="AA4492" s="111" t="str">
        <f>IF($Y4492="", "", $Y4492-SUM($AA$11:$AA4491))</f>
        <v/>
      </c>
      <c r="AB4492" s="111" t="str">
        <f t="shared" si="984"/>
        <v/>
      </c>
      <c r="AC4492" s="121" t="str">
        <f t="shared" ref="AC4492:AC4555" si="994">IF($N4492="", "", $Z4492*$AC$4)</f>
        <v/>
      </c>
      <c r="AD4492" s="122" t="str">
        <f t="shared" ref="AD4492:AD4555" si="995">IF($N4492="", "", $AA4492*$AC$5)</f>
        <v/>
      </c>
      <c r="AE4492" s="123" t="str">
        <f t="shared" si="985"/>
        <v/>
      </c>
      <c r="AG4492" s="150" t="str">
        <f t="shared" ref="AG4492:AG4555" si="996">IF(OR($U4492="", $C4492=""), "", CONCATENATE($C4492, " - ", $U4492))</f>
        <v/>
      </c>
    </row>
    <row r="4493" spans="1:33" x14ac:dyDescent="0.25">
      <c r="A4493" s="56"/>
      <c r="B4493" s="70"/>
      <c r="C4493" s="76"/>
      <c r="D4493" s="73"/>
      <c r="E4493" s="79"/>
      <c r="F4493" s="56"/>
      <c r="G4493" s="13" t="str">
        <f t="shared" si="987"/>
        <v/>
      </c>
      <c r="H4493" s="56"/>
      <c r="K4493" s="128"/>
      <c r="L4493" s="128"/>
      <c r="M4493" s="128"/>
      <c r="N4493" s="84" t="str">
        <f t="shared" si="988"/>
        <v/>
      </c>
      <c r="O4493" s="128"/>
      <c r="P4493" s="84" t="str">
        <f t="shared" si="989"/>
        <v/>
      </c>
      <c r="Q4493" s="84" t="str">
        <f t="shared" si="986"/>
        <v/>
      </c>
      <c r="R4493" s="84" t="str">
        <f t="shared" si="990"/>
        <v/>
      </c>
      <c r="S4493" s="84" t="str">
        <f t="shared" si="991"/>
        <v/>
      </c>
      <c r="U4493" s="84" t="str">
        <f t="shared" si="992"/>
        <v/>
      </c>
      <c r="W4493" s="108" t="str">
        <f>IF($N4493="", "", SUM($D$11:$D4493))</f>
        <v/>
      </c>
      <c r="X4493" s="111" t="str">
        <f t="shared" si="993"/>
        <v/>
      </c>
      <c r="Y4493" s="114" t="str">
        <f t="shared" si="983"/>
        <v/>
      </c>
      <c r="Z4493" s="111" t="str">
        <f>IF(X4493="", "", X4493-SUM($Z$11:$Z4492))</f>
        <v/>
      </c>
      <c r="AA4493" s="111" t="str">
        <f>IF($Y4493="", "", $Y4493-SUM($AA$11:$AA4492))</f>
        <v/>
      </c>
      <c r="AB4493" s="111" t="str">
        <f t="shared" si="984"/>
        <v/>
      </c>
      <c r="AC4493" s="121" t="str">
        <f t="shared" si="994"/>
        <v/>
      </c>
      <c r="AD4493" s="122" t="str">
        <f t="shared" si="995"/>
        <v/>
      </c>
      <c r="AE4493" s="123" t="str">
        <f t="shared" si="985"/>
        <v/>
      </c>
      <c r="AG4493" s="150" t="str">
        <f t="shared" si="996"/>
        <v/>
      </c>
    </row>
    <row r="4494" spans="1:33" x14ac:dyDescent="0.25">
      <c r="A4494" s="56"/>
      <c r="B4494" s="70"/>
      <c r="C4494" s="76"/>
      <c r="D4494" s="73"/>
      <c r="E4494" s="79"/>
      <c r="F4494" s="56"/>
      <c r="G4494" s="13" t="str">
        <f t="shared" si="987"/>
        <v/>
      </c>
      <c r="H4494" s="56"/>
      <c r="K4494" s="128"/>
      <c r="L4494" s="128"/>
      <c r="M4494" s="128"/>
      <c r="N4494" s="84" t="str">
        <f t="shared" si="988"/>
        <v/>
      </c>
      <c r="O4494" s="128"/>
      <c r="P4494" s="84" t="str">
        <f t="shared" si="989"/>
        <v/>
      </c>
      <c r="Q4494" s="84" t="str">
        <f t="shared" si="986"/>
        <v/>
      </c>
      <c r="R4494" s="84" t="str">
        <f t="shared" si="990"/>
        <v/>
      </c>
      <c r="S4494" s="84" t="str">
        <f t="shared" si="991"/>
        <v/>
      </c>
      <c r="U4494" s="84" t="str">
        <f t="shared" si="992"/>
        <v/>
      </c>
      <c r="W4494" s="108" t="str">
        <f>IF($N4494="", "", SUM($D$11:$D4494))</f>
        <v/>
      </c>
      <c r="X4494" s="111" t="str">
        <f t="shared" si="993"/>
        <v/>
      </c>
      <c r="Y4494" s="114" t="str">
        <f t="shared" ref="Y4494:Y4557" si="997">IF(W4494="", "", IF(W4494&lt;=$X$4, 0, W4494-$X$4))</f>
        <v/>
      </c>
      <c r="Z4494" s="111" t="str">
        <f>IF(X4494="", "", X4494-SUM($Z$11:$Z4493))</f>
        <v/>
      </c>
      <c r="AA4494" s="111" t="str">
        <f>IF($Y4494="", "", $Y4494-SUM($AA$11:$AA4493))</f>
        <v/>
      </c>
      <c r="AB4494" s="111" t="str">
        <f t="shared" ref="AB4494:AB4557" si="998">IF($N4494="", "", SUM(Z4494:AA4494))</f>
        <v/>
      </c>
      <c r="AC4494" s="121" t="str">
        <f t="shared" si="994"/>
        <v/>
      </c>
      <c r="AD4494" s="122" t="str">
        <f t="shared" si="995"/>
        <v/>
      </c>
      <c r="AE4494" s="123" t="str">
        <f t="shared" ref="AE4494:AE4557" si="999">IF($N4494="", "", SUM(AC4494:AD4494))</f>
        <v/>
      </c>
      <c r="AG4494" s="150" t="str">
        <f t="shared" si="996"/>
        <v/>
      </c>
    </row>
    <row r="4495" spans="1:33" x14ac:dyDescent="0.25">
      <c r="A4495" s="56"/>
      <c r="B4495" s="70"/>
      <c r="C4495" s="76"/>
      <c r="D4495" s="73"/>
      <c r="E4495" s="79"/>
      <c r="F4495" s="56"/>
      <c r="G4495" s="13" t="str">
        <f t="shared" si="987"/>
        <v/>
      </c>
      <c r="H4495" s="56"/>
      <c r="K4495" s="128"/>
      <c r="L4495" s="128"/>
      <c r="M4495" s="128"/>
      <c r="N4495" s="84" t="str">
        <f t="shared" si="988"/>
        <v/>
      </c>
      <c r="O4495" s="128"/>
      <c r="P4495" s="84" t="str">
        <f t="shared" si="989"/>
        <v/>
      </c>
      <c r="Q4495" s="84" t="str">
        <f t="shared" si="986"/>
        <v/>
      </c>
      <c r="R4495" s="84" t="str">
        <f t="shared" si="990"/>
        <v/>
      </c>
      <c r="S4495" s="84" t="str">
        <f t="shared" si="991"/>
        <v/>
      </c>
      <c r="U4495" s="84" t="str">
        <f t="shared" si="992"/>
        <v/>
      </c>
      <c r="W4495" s="108" t="str">
        <f>IF($N4495="", "", SUM($D$11:$D4495))</f>
        <v/>
      </c>
      <c r="X4495" s="111" t="str">
        <f t="shared" si="993"/>
        <v/>
      </c>
      <c r="Y4495" s="114" t="str">
        <f t="shared" si="997"/>
        <v/>
      </c>
      <c r="Z4495" s="111" t="str">
        <f>IF(X4495="", "", X4495-SUM($Z$11:$Z4494))</f>
        <v/>
      </c>
      <c r="AA4495" s="111" t="str">
        <f>IF($Y4495="", "", $Y4495-SUM($AA$11:$AA4494))</f>
        <v/>
      </c>
      <c r="AB4495" s="111" t="str">
        <f t="shared" si="998"/>
        <v/>
      </c>
      <c r="AC4495" s="121" t="str">
        <f t="shared" si="994"/>
        <v/>
      </c>
      <c r="AD4495" s="122" t="str">
        <f t="shared" si="995"/>
        <v/>
      </c>
      <c r="AE4495" s="123" t="str">
        <f t="shared" si="999"/>
        <v/>
      </c>
      <c r="AG4495" s="150" t="str">
        <f t="shared" si="996"/>
        <v/>
      </c>
    </row>
    <row r="4496" spans="1:33" x14ac:dyDescent="0.25">
      <c r="A4496" s="56"/>
      <c r="B4496" s="70"/>
      <c r="C4496" s="76"/>
      <c r="D4496" s="73"/>
      <c r="E4496" s="79"/>
      <c r="F4496" s="56"/>
      <c r="G4496" s="13" t="str">
        <f t="shared" si="987"/>
        <v/>
      </c>
      <c r="H4496" s="56"/>
      <c r="K4496" s="128"/>
      <c r="L4496" s="128"/>
      <c r="M4496" s="128"/>
      <c r="N4496" s="84" t="str">
        <f t="shared" si="988"/>
        <v/>
      </c>
      <c r="O4496" s="128"/>
      <c r="P4496" s="84" t="str">
        <f t="shared" si="989"/>
        <v/>
      </c>
      <c r="Q4496" s="84" t="str">
        <f t="shared" si="986"/>
        <v/>
      </c>
      <c r="R4496" s="84" t="str">
        <f t="shared" si="990"/>
        <v/>
      </c>
      <c r="S4496" s="84" t="str">
        <f t="shared" si="991"/>
        <v/>
      </c>
      <c r="U4496" s="84" t="str">
        <f t="shared" si="992"/>
        <v/>
      </c>
      <c r="W4496" s="108" t="str">
        <f>IF($N4496="", "", SUM($D$11:$D4496))</f>
        <v/>
      </c>
      <c r="X4496" s="111" t="str">
        <f t="shared" si="993"/>
        <v/>
      </c>
      <c r="Y4496" s="114" t="str">
        <f t="shared" si="997"/>
        <v/>
      </c>
      <c r="Z4496" s="111" t="str">
        <f>IF(X4496="", "", X4496-SUM($Z$11:$Z4495))</f>
        <v/>
      </c>
      <c r="AA4496" s="111" t="str">
        <f>IF($Y4496="", "", $Y4496-SUM($AA$11:$AA4495))</f>
        <v/>
      </c>
      <c r="AB4496" s="111" t="str">
        <f t="shared" si="998"/>
        <v/>
      </c>
      <c r="AC4496" s="121" t="str">
        <f t="shared" si="994"/>
        <v/>
      </c>
      <c r="AD4496" s="122" t="str">
        <f t="shared" si="995"/>
        <v/>
      </c>
      <c r="AE4496" s="123" t="str">
        <f t="shared" si="999"/>
        <v/>
      </c>
      <c r="AG4496" s="150" t="str">
        <f t="shared" si="996"/>
        <v/>
      </c>
    </row>
    <row r="4497" spans="1:33" x14ac:dyDescent="0.25">
      <c r="A4497" s="56"/>
      <c r="B4497" s="70"/>
      <c r="C4497" s="76"/>
      <c r="D4497" s="73"/>
      <c r="E4497" s="79"/>
      <c r="F4497" s="56"/>
      <c r="G4497" s="13" t="str">
        <f t="shared" si="987"/>
        <v/>
      </c>
      <c r="H4497" s="56"/>
      <c r="K4497" s="128"/>
      <c r="L4497" s="128"/>
      <c r="M4497" s="128"/>
      <c r="N4497" s="84" t="str">
        <f t="shared" si="988"/>
        <v/>
      </c>
      <c r="O4497" s="128"/>
      <c r="P4497" s="84" t="str">
        <f t="shared" si="989"/>
        <v/>
      </c>
      <c r="Q4497" s="84" t="str">
        <f t="shared" si="986"/>
        <v/>
      </c>
      <c r="R4497" s="84" t="str">
        <f t="shared" si="990"/>
        <v/>
      </c>
      <c r="S4497" s="84" t="str">
        <f t="shared" si="991"/>
        <v/>
      </c>
      <c r="U4497" s="84" t="str">
        <f t="shared" si="992"/>
        <v/>
      </c>
      <c r="W4497" s="108" t="str">
        <f>IF($N4497="", "", SUM($D$11:$D4497))</f>
        <v/>
      </c>
      <c r="X4497" s="111" t="str">
        <f t="shared" si="993"/>
        <v/>
      </c>
      <c r="Y4497" s="114" t="str">
        <f t="shared" si="997"/>
        <v/>
      </c>
      <c r="Z4497" s="111" t="str">
        <f>IF(X4497="", "", X4497-SUM($Z$11:$Z4496))</f>
        <v/>
      </c>
      <c r="AA4497" s="111" t="str">
        <f>IF($Y4497="", "", $Y4497-SUM($AA$11:$AA4496))</f>
        <v/>
      </c>
      <c r="AB4497" s="111" t="str">
        <f t="shared" si="998"/>
        <v/>
      </c>
      <c r="AC4497" s="121" t="str">
        <f t="shared" si="994"/>
        <v/>
      </c>
      <c r="AD4497" s="122" t="str">
        <f t="shared" si="995"/>
        <v/>
      </c>
      <c r="AE4497" s="123" t="str">
        <f t="shared" si="999"/>
        <v/>
      </c>
      <c r="AG4497" s="150" t="str">
        <f t="shared" si="996"/>
        <v/>
      </c>
    </row>
    <row r="4498" spans="1:33" x14ac:dyDescent="0.25">
      <c r="A4498" s="56"/>
      <c r="B4498" s="70"/>
      <c r="C4498" s="76"/>
      <c r="D4498" s="73"/>
      <c r="E4498" s="79"/>
      <c r="F4498" s="56"/>
      <c r="G4498" s="13" t="str">
        <f t="shared" si="987"/>
        <v/>
      </c>
      <c r="H4498" s="56"/>
      <c r="K4498" s="128"/>
      <c r="L4498" s="128"/>
      <c r="M4498" s="128"/>
      <c r="N4498" s="84" t="str">
        <f t="shared" si="988"/>
        <v/>
      </c>
      <c r="O4498" s="128"/>
      <c r="P4498" s="84" t="str">
        <f t="shared" si="989"/>
        <v/>
      </c>
      <c r="Q4498" s="84" t="str">
        <f t="shared" si="986"/>
        <v/>
      </c>
      <c r="R4498" s="84" t="str">
        <f t="shared" si="990"/>
        <v/>
      </c>
      <c r="S4498" s="84" t="str">
        <f t="shared" si="991"/>
        <v/>
      </c>
      <c r="U4498" s="84" t="str">
        <f t="shared" si="992"/>
        <v/>
      </c>
      <c r="W4498" s="108" t="str">
        <f>IF($N4498="", "", SUM($D$11:$D4498))</f>
        <v/>
      </c>
      <c r="X4498" s="111" t="str">
        <f t="shared" si="993"/>
        <v/>
      </c>
      <c r="Y4498" s="114" t="str">
        <f t="shared" si="997"/>
        <v/>
      </c>
      <c r="Z4498" s="111" t="str">
        <f>IF(X4498="", "", X4498-SUM($Z$11:$Z4497))</f>
        <v/>
      </c>
      <c r="AA4498" s="111" t="str">
        <f>IF($Y4498="", "", $Y4498-SUM($AA$11:$AA4497))</f>
        <v/>
      </c>
      <c r="AB4498" s="111" t="str">
        <f t="shared" si="998"/>
        <v/>
      </c>
      <c r="AC4498" s="121" t="str">
        <f t="shared" si="994"/>
        <v/>
      </c>
      <c r="AD4498" s="122" t="str">
        <f t="shared" si="995"/>
        <v/>
      </c>
      <c r="AE4498" s="123" t="str">
        <f t="shared" si="999"/>
        <v/>
      </c>
      <c r="AG4498" s="150" t="str">
        <f t="shared" si="996"/>
        <v/>
      </c>
    </row>
    <row r="4499" spans="1:33" x14ac:dyDescent="0.25">
      <c r="A4499" s="56"/>
      <c r="B4499" s="70"/>
      <c r="C4499" s="76"/>
      <c r="D4499" s="73"/>
      <c r="E4499" s="79"/>
      <c r="F4499" s="56"/>
      <c r="G4499" s="13" t="str">
        <f t="shared" si="987"/>
        <v/>
      </c>
      <c r="H4499" s="56"/>
      <c r="K4499" s="128"/>
      <c r="L4499" s="128"/>
      <c r="M4499" s="128"/>
      <c r="N4499" s="84" t="str">
        <f t="shared" si="988"/>
        <v/>
      </c>
      <c r="O4499" s="128"/>
      <c r="P4499" s="84" t="str">
        <f t="shared" si="989"/>
        <v/>
      </c>
      <c r="Q4499" s="84" t="str">
        <f t="shared" si="986"/>
        <v/>
      </c>
      <c r="R4499" s="84" t="str">
        <f t="shared" si="990"/>
        <v/>
      </c>
      <c r="S4499" s="84" t="str">
        <f t="shared" si="991"/>
        <v/>
      </c>
      <c r="U4499" s="84" t="str">
        <f t="shared" si="992"/>
        <v/>
      </c>
      <c r="W4499" s="108" t="str">
        <f>IF($N4499="", "", SUM($D$11:$D4499))</f>
        <v/>
      </c>
      <c r="X4499" s="111" t="str">
        <f t="shared" si="993"/>
        <v/>
      </c>
      <c r="Y4499" s="114" t="str">
        <f t="shared" si="997"/>
        <v/>
      </c>
      <c r="Z4499" s="111" t="str">
        <f>IF(X4499="", "", X4499-SUM($Z$11:$Z4498))</f>
        <v/>
      </c>
      <c r="AA4499" s="111" t="str">
        <f>IF($Y4499="", "", $Y4499-SUM($AA$11:$AA4498))</f>
        <v/>
      </c>
      <c r="AB4499" s="111" t="str">
        <f t="shared" si="998"/>
        <v/>
      </c>
      <c r="AC4499" s="121" t="str">
        <f t="shared" si="994"/>
        <v/>
      </c>
      <c r="AD4499" s="122" t="str">
        <f t="shared" si="995"/>
        <v/>
      </c>
      <c r="AE4499" s="123" t="str">
        <f t="shared" si="999"/>
        <v/>
      </c>
      <c r="AG4499" s="150" t="str">
        <f t="shared" si="996"/>
        <v/>
      </c>
    </row>
    <row r="4500" spans="1:33" x14ac:dyDescent="0.25">
      <c r="A4500" s="56"/>
      <c r="B4500" s="70"/>
      <c r="C4500" s="76"/>
      <c r="D4500" s="73"/>
      <c r="E4500" s="79"/>
      <c r="F4500" s="56"/>
      <c r="G4500" s="13" t="str">
        <f t="shared" si="987"/>
        <v/>
      </c>
      <c r="H4500" s="56"/>
      <c r="K4500" s="128"/>
      <c r="L4500" s="128"/>
      <c r="M4500" s="128"/>
      <c r="N4500" s="84" t="str">
        <f t="shared" si="988"/>
        <v/>
      </c>
      <c r="O4500" s="128"/>
      <c r="P4500" s="84" t="str">
        <f t="shared" si="989"/>
        <v/>
      </c>
      <c r="Q4500" s="84" t="str">
        <f t="shared" si="986"/>
        <v/>
      </c>
      <c r="R4500" s="84" t="str">
        <f t="shared" si="990"/>
        <v/>
      </c>
      <c r="S4500" s="84" t="str">
        <f t="shared" si="991"/>
        <v/>
      </c>
      <c r="U4500" s="84" t="str">
        <f t="shared" si="992"/>
        <v/>
      </c>
      <c r="W4500" s="108" t="str">
        <f>IF($N4500="", "", SUM($D$11:$D4500))</f>
        <v/>
      </c>
      <c r="X4500" s="111" t="str">
        <f t="shared" si="993"/>
        <v/>
      </c>
      <c r="Y4500" s="114" t="str">
        <f t="shared" si="997"/>
        <v/>
      </c>
      <c r="Z4500" s="111" t="str">
        <f>IF(X4500="", "", X4500-SUM($Z$11:$Z4499))</f>
        <v/>
      </c>
      <c r="AA4500" s="111" t="str">
        <f>IF($Y4500="", "", $Y4500-SUM($AA$11:$AA4499))</f>
        <v/>
      </c>
      <c r="AB4500" s="111" t="str">
        <f t="shared" si="998"/>
        <v/>
      </c>
      <c r="AC4500" s="121" t="str">
        <f t="shared" si="994"/>
        <v/>
      </c>
      <c r="AD4500" s="122" t="str">
        <f t="shared" si="995"/>
        <v/>
      </c>
      <c r="AE4500" s="123" t="str">
        <f t="shared" si="999"/>
        <v/>
      </c>
      <c r="AG4500" s="150" t="str">
        <f t="shared" si="996"/>
        <v/>
      </c>
    </row>
    <row r="4501" spans="1:33" x14ac:dyDescent="0.25">
      <c r="A4501" s="56"/>
      <c r="B4501" s="70"/>
      <c r="C4501" s="76"/>
      <c r="D4501" s="73"/>
      <c r="E4501" s="79"/>
      <c r="F4501" s="56"/>
      <c r="G4501" s="13" t="str">
        <f t="shared" si="987"/>
        <v/>
      </c>
      <c r="H4501" s="56"/>
      <c r="K4501" s="128"/>
      <c r="L4501" s="128"/>
      <c r="M4501" s="128"/>
      <c r="N4501" s="84" t="str">
        <f t="shared" si="988"/>
        <v/>
      </c>
      <c r="O4501" s="128"/>
      <c r="P4501" s="84" t="str">
        <f t="shared" si="989"/>
        <v/>
      </c>
      <c r="Q4501" s="84" t="str">
        <f t="shared" si="986"/>
        <v/>
      </c>
      <c r="R4501" s="84" t="str">
        <f t="shared" si="990"/>
        <v/>
      </c>
      <c r="S4501" s="84" t="str">
        <f t="shared" si="991"/>
        <v/>
      </c>
      <c r="U4501" s="84" t="str">
        <f t="shared" si="992"/>
        <v/>
      </c>
      <c r="W4501" s="108" t="str">
        <f>IF($N4501="", "", SUM($D$11:$D4501))</f>
        <v/>
      </c>
      <c r="X4501" s="111" t="str">
        <f t="shared" si="993"/>
        <v/>
      </c>
      <c r="Y4501" s="114" t="str">
        <f t="shared" si="997"/>
        <v/>
      </c>
      <c r="Z4501" s="111" t="str">
        <f>IF(X4501="", "", X4501-SUM($Z$11:$Z4500))</f>
        <v/>
      </c>
      <c r="AA4501" s="111" t="str">
        <f>IF($Y4501="", "", $Y4501-SUM($AA$11:$AA4500))</f>
        <v/>
      </c>
      <c r="AB4501" s="111" t="str">
        <f t="shared" si="998"/>
        <v/>
      </c>
      <c r="AC4501" s="121" t="str">
        <f t="shared" si="994"/>
        <v/>
      </c>
      <c r="AD4501" s="122" t="str">
        <f t="shared" si="995"/>
        <v/>
      </c>
      <c r="AE4501" s="123" t="str">
        <f t="shared" si="999"/>
        <v/>
      </c>
      <c r="AG4501" s="150" t="str">
        <f t="shared" si="996"/>
        <v/>
      </c>
    </row>
    <row r="4502" spans="1:33" x14ac:dyDescent="0.25">
      <c r="A4502" s="56"/>
      <c r="B4502" s="70"/>
      <c r="C4502" s="76"/>
      <c r="D4502" s="73"/>
      <c r="E4502" s="79"/>
      <c r="F4502" s="56"/>
      <c r="G4502" s="13" t="str">
        <f t="shared" si="987"/>
        <v/>
      </c>
      <c r="H4502" s="56"/>
      <c r="K4502" s="128"/>
      <c r="L4502" s="128"/>
      <c r="M4502" s="128"/>
      <c r="N4502" s="84" t="str">
        <f t="shared" si="988"/>
        <v/>
      </c>
      <c r="O4502" s="128"/>
      <c r="P4502" s="84" t="str">
        <f t="shared" si="989"/>
        <v/>
      </c>
      <c r="Q4502" s="84" t="str">
        <f t="shared" si="986"/>
        <v/>
      </c>
      <c r="R4502" s="84" t="str">
        <f t="shared" si="990"/>
        <v/>
      </c>
      <c r="S4502" s="84" t="str">
        <f t="shared" si="991"/>
        <v/>
      </c>
      <c r="U4502" s="84" t="str">
        <f t="shared" si="992"/>
        <v/>
      </c>
      <c r="W4502" s="108" t="str">
        <f>IF($N4502="", "", SUM($D$11:$D4502))</f>
        <v/>
      </c>
      <c r="X4502" s="111" t="str">
        <f t="shared" si="993"/>
        <v/>
      </c>
      <c r="Y4502" s="114" t="str">
        <f t="shared" si="997"/>
        <v/>
      </c>
      <c r="Z4502" s="111" t="str">
        <f>IF(X4502="", "", X4502-SUM($Z$11:$Z4501))</f>
        <v/>
      </c>
      <c r="AA4502" s="111" t="str">
        <f>IF($Y4502="", "", $Y4502-SUM($AA$11:$AA4501))</f>
        <v/>
      </c>
      <c r="AB4502" s="111" t="str">
        <f t="shared" si="998"/>
        <v/>
      </c>
      <c r="AC4502" s="121" t="str">
        <f t="shared" si="994"/>
        <v/>
      </c>
      <c r="AD4502" s="122" t="str">
        <f t="shared" si="995"/>
        <v/>
      </c>
      <c r="AE4502" s="123" t="str">
        <f t="shared" si="999"/>
        <v/>
      </c>
      <c r="AG4502" s="150" t="str">
        <f t="shared" si="996"/>
        <v/>
      </c>
    </row>
    <row r="4503" spans="1:33" x14ac:dyDescent="0.25">
      <c r="A4503" s="56"/>
      <c r="B4503" s="70"/>
      <c r="C4503" s="76"/>
      <c r="D4503" s="73"/>
      <c r="E4503" s="79"/>
      <c r="F4503" s="56"/>
      <c r="G4503" s="13" t="str">
        <f t="shared" si="987"/>
        <v/>
      </c>
      <c r="H4503" s="56"/>
      <c r="K4503" s="128"/>
      <c r="L4503" s="128"/>
      <c r="M4503" s="128"/>
      <c r="N4503" s="84" t="str">
        <f t="shared" si="988"/>
        <v/>
      </c>
      <c r="O4503" s="128"/>
      <c r="P4503" s="84" t="str">
        <f t="shared" si="989"/>
        <v/>
      </c>
      <c r="Q4503" s="84" t="str">
        <f t="shared" si="986"/>
        <v/>
      </c>
      <c r="R4503" s="84" t="str">
        <f t="shared" si="990"/>
        <v/>
      </c>
      <c r="S4503" s="84" t="str">
        <f t="shared" si="991"/>
        <v/>
      </c>
      <c r="U4503" s="84" t="str">
        <f t="shared" si="992"/>
        <v/>
      </c>
      <c r="W4503" s="108" t="str">
        <f>IF($N4503="", "", SUM($D$11:$D4503))</f>
        <v/>
      </c>
      <c r="X4503" s="111" t="str">
        <f t="shared" si="993"/>
        <v/>
      </c>
      <c r="Y4503" s="114" t="str">
        <f t="shared" si="997"/>
        <v/>
      </c>
      <c r="Z4503" s="111" t="str">
        <f>IF(X4503="", "", X4503-SUM($Z$11:$Z4502))</f>
        <v/>
      </c>
      <c r="AA4503" s="111" t="str">
        <f>IF($Y4503="", "", $Y4503-SUM($AA$11:$AA4502))</f>
        <v/>
      </c>
      <c r="AB4503" s="111" t="str">
        <f t="shared" si="998"/>
        <v/>
      </c>
      <c r="AC4503" s="121" t="str">
        <f t="shared" si="994"/>
        <v/>
      </c>
      <c r="AD4503" s="122" t="str">
        <f t="shared" si="995"/>
        <v/>
      </c>
      <c r="AE4503" s="123" t="str">
        <f t="shared" si="999"/>
        <v/>
      </c>
      <c r="AG4503" s="150" t="str">
        <f t="shared" si="996"/>
        <v/>
      </c>
    </row>
    <row r="4504" spans="1:33" x14ac:dyDescent="0.25">
      <c r="A4504" s="56"/>
      <c r="B4504" s="70"/>
      <c r="C4504" s="76"/>
      <c r="D4504" s="73"/>
      <c r="E4504" s="79"/>
      <c r="F4504" s="56"/>
      <c r="G4504" s="13" t="str">
        <f t="shared" si="987"/>
        <v/>
      </c>
      <c r="H4504" s="56"/>
      <c r="K4504" s="128"/>
      <c r="L4504" s="128"/>
      <c r="M4504" s="128"/>
      <c r="N4504" s="84" t="str">
        <f t="shared" si="988"/>
        <v/>
      </c>
      <c r="O4504" s="128"/>
      <c r="P4504" s="84" t="str">
        <f t="shared" si="989"/>
        <v/>
      </c>
      <c r="Q4504" s="84" t="str">
        <f t="shared" si="986"/>
        <v/>
      </c>
      <c r="R4504" s="84" t="str">
        <f t="shared" si="990"/>
        <v/>
      </c>
      <c r="S4504" s="84" t="str">
        <f t="shared" si="991"/>
        <v/>
      </c>
      <c r="U4504" s="84" t="str">
        <f t="shared" si="992"/>
        <v/>
      </c>
      <c r="W4504" s="108" t="str">
        <f>IF($N4504="", "", SUM($D$11:$D4504))</f>
        <v/>
      </c>
      <c r="X4504" s="111" t="str">
        <f t="shared" si="993"/>
        <v/>
      </c>
      <c r="Y4504" s="114" t="str">
        <f t="shared" si="997"/>
        <v/>
      </c>
      <c r="Z4504" s="111" t="str">
        <f>IF(X4504="", "", X4504-SUM($Z$11:$Z4503))</f>
        <v/>
      </c>
      <c r="AA4504" s="111" t="str">
        <f>IF($Y4504="", "", $Y4504-SUM($AA$11:$AA4503))</f>
        <v/>
      </c>
      <c r="AB4504" s="111" t="str">
        <f t="shared" si="998"/>
        <v/>
      </c>
      <c r="AC4504" s="121" t="str">
        <f t="shared" si="994"/>
        <v/>
      </c>
      <c r="AD4504" s="122" t="str">
        <f t="shared" si="995"/>
        <v/>
      </c>
      <c r="AE4504" s="123" t="str">
        <f t="shared" si="999"/>
        <v/>
      </c>
      <c r="AG4504" s="150" t="str">
        <f t="shared" si="996"/>
        <v/>
      </c>
    </row>
    <row r="4505" spans="1:33" x14ac:dyDescent="0.25">
      <c r="A4505" s="56"/>
      <c r="B4505" s="70"/>
      <c r="C4505" s="76"/>
      <c r="D4505" s="73"/>
      <c r="E4505" s="79"/>
      <c r="F4505" s="56"/>
      <c r="G4505" s="13" t="str">
        <f t="shared" si="987"/>
        <v/>
      </c>
      <c r="H4505" s="56"/>
      <c r="K4505" s="128"/>
      <c r="L4505" s="128"/>
      <c r="M4505" s="128"/>
      <c r="N4505" s="84" t="str">
        <f t="shared" si="988"/>
        <v/>
      </c>
      <c r="O4505" s="128"/>
      <c r="P4505" s="84" t="str">
        <f t="shared" si="989"/>
        <v/>
      </c>
      <c r="Q4505" s="84" t="str">
        <f t="shared" si="986"/>
        <v/>
      </c>
      <c r="R4505" s="84" t="str">
        <f t="shared" si="990"/>
        <v/>
      </c>
      <c r="S4505" s="84" t="str">
        <f t="shared" si="991"/>
        <v/>
      </c>
      <c r="U4505" s="84" t="str">
        <f t="shared" si="992"/>
        <v/>
      </c>
      <c r="W4505" s="108" t="str">
        <f>IF($N4505="", "", SUM($D$11:$D4505))</f>
        <v/>
      </c>
      <c r="X4505" s="111" t="str">
        <f t="shared" si="993"/>
        <v/>
      </c>
      <c r="Y4505" s="114" t="str">
        <f t="shared" si="997"/>
        <v/>
      </c>
      <c r="Z4505" s="111" t="str">
        <f>IF(X4505="", "", X4505-SUM($Z$11:$Z4504))</f>
        <v/>
      </c>
      <c r="AA4505" s="111" t="str">
        <f>IF($Y4505="", "", $Y4505-SUM($AA$11:$AA4504))</f>
        <v/>
      </c>
      <c r="AB4505" s="111" t="str">
        <f t="shared" si="998"/>
        <v/>
      </c>
      <c r="AC4505" s="121" t="str">
        <f t="shared" si="994"/>
        <v/>
      </c>
      <c r="AD4505" s="122" t="str">
        <f t="shared" si="995"/>
        <v/>
      </c>
      <c r="AE4505" s="123" t="str">
        <f t="shared" si="999"/>
        <v/>
      </c>
      <c r="AG4505" s="150" t="str">
        <f t="shared" si="996"/>
        <v/>
      </c>
    </row>
    <row r="4506" spans="1:33" x14ac:dyDescent="0.25">
      <c r="A4506" s="56"/>
      <c r="B4506" s="70"/>
      <c r="C4506" s="76"/>
      <c r="D4506" s="73"/>
      <c r="E4506" s="79"/>
      <c r="F4506" s="56"/>
      <c r="G4506" s="13" t="str">
        <f t="shared" si="987"/>
        <v/>
      </c>
      <c r="H4506" s="56"/>
      <c r="K4506" s="128"/>
      <c r="L4506" s="128"/>
      <c r="M4506" s="128"/>
      <c r="N4506" s="84" t="str">
        <f t="shared" si="988"/>
        <v/>
      </c>
      <c r="O4506" s="128"/>
      <c r="P4506" s="84" t="str">
        <f t="shared" si="989"/>
        <v/>
      </c>
      <c r="Q4506" s="84" t="str">
        <f t="shared" si="986"/>
        <v/>
      </c>
      <c r="R4506" s="84" t="str">
        <f t="shared" si="990"/>
        <v/>
      </c>
      <c r="S4506" s="84" t="str">
        <f t="shared" si="991"/>
        <v/>
      </c>
      <c r="U4506" s="84" t="str">
        <f t="shared" si="992"/>
        <v/>
      </c>
      <c r="W4506" s="108" t="str">
        <f>IF($N4506="", "", SUM($D$11:$D4506))</f>
        <v/>
      </c>
      <c r="X4506" s="111" t="str">
        <f t="shared" si="993"/>
        <v/>
      </c>
      <c r="Y4506" s="114" t="str">
        <f t="shared" si="997"/>
        <v/>
      </c>
      <c r="Z4506" s="111" t="str">
        <f>IF(X4506="", "", X4506-SUM($Z$11:$Z4505))</f>
        <v/>
      </c>
      <c r="AA4506" s="111" t="str">
        <f>IF($Y4506="", "", $Y4506-SUM($AA$11:$AA4505))</f>
        <v/>
      </c>
      <c r="AB4506" s="111" t="str">
        <f t="shared" si="998"/>
        <v/>
      </c>
      <c r="AC4506" s="121" t="str">
        <f t="shared" si="994"/>
        <v/>
      </c>
      <c r="AD4506" s="122" t="str">
        <f t="shared" si="995"/>
        <v/>
      </c>
      <c r="AE4506" s="123" t="str">
        <f t="shared" si="999"/>
        <v/>
      </c>
      <c r="AG4506" s="150" t="str">
        <f t="shared" si="996"/>
        <v/>
      </c>
    </row>
    <row r="4507" spans="1:33" x14ac:dyDescent="0.25">
      <c r="A4507" s="56"/>
      <c r="B4507" s="70"/>
      <c r="C4507" s="76"/>
      <c r="D4507" s="73"/>
      <c r="E4507" s="79"/>
      <c r="F4507" s="56"/>
      <c r="G4507" s="13" t="str">
        <f t="shared" si="987"/>
        <v/>
      </c>
      <c r="H4507" s="56"/>
      <c r="K4507" s="128"/>
      <c r="L4507" s="128"/>
      <c r="M4507" s="128"/>
      <c r="N4507" s="84" t="str">
        <f t="shared" si="988"/>
        <v/>
      </c>
      <c r="O4507" s="128"/>
      <c r="P4507" s="84" t="str">
        <f t="shared" si="989"/>
        <v/>
      </c>
      <c r="Q4507" s="84" t="str">
        <f t="shared" si="986"/>
        <v/>
      </c>
      <c r="R4507" s="84" t="str">
        <f t="shared" si="990"/>
        <v/>
      </c>
      <c r="S4507" s="84" t="str">
        <f t="shared" si="991"/>
        <v/>
      </c>
      <c r="U4507" s="84" t="str">
        <f t="shared" si="992"/>
        <v/>
      </c>
      <c r="W4507" s="108" t="str">
        <f>IF($N4507="", "", SUM($D$11:$D4507))</f>
        <v/>
      </c>
      <c r="X4507" s="111" t="str">
        <f t="shared" si="993"/>
        <v/>
      </c>
      <c r="Y4507" s="114" t="str">
        <f t="shared" si="997"/>
        <v/>
      </c>
      <c r="Z4507" s="111" t="str">
        <f>IF(X4507="", "", X4507-SUM($Z$11:$Z4506))</f>
        <v/>
      </c>
      <c r="AA4507" s="111" t="str">
        <f>IF($Y4507="", "", $Y4507-SUM($AA$11:$AA4506))</f>
        <v/>
      </c>
      <c r="AB4507" s="111" t="str">
        <f t="shared" si="998"/>
        <v/>
      </c>
      <c r="AC4507" s="121" t="str">
        <f t="shared" si="994"/>
        <v/>
      </c>
      <c r="AD4507" s="122" t="str">
        <f t="shared" si="995"/>
        <v/>
      </c>
      <c r="AE4507" s="123" t="str">
        <f t="shared" si="999"/>
        <v/>
      </c>
      <c r="AG4507" s="150" t="str">
        <f t="shared" si="996"/>
        <v/>
      </c>
    </row>
    <row r="4508" spans="1:33" x14ac:dyDescent="0.25">
      <c r="A4508" s="56"/>
      <c r="B4508" s="70"/>
      <c r="C4508" s="76"/>
      <c r="D4508" s="73"/>
      <c r="E4508" s="79"/>
      <c r="F4508" s="56"/>
      <c r="G4508" s="13" t="str">
        <f t="shared" si="987"/>
        <v/>
      </c>
      <c r="H4508" s="56"/>
      <c r="K4508" s="128"/>
      <c r="L4508" s="128"/>
      <c r="M4508" s="128"/>
      <c r="N4508" s="84" t="str">
        <f t="shared" si="988"/>
        <v/>
      </c>
      <c r="O4508" s="128"/>
      <c r="P4508" s="84" t="str">
        <f t="shared" si="989"/>
        <v/>
      </c>
      <c r="Q4508" s="84" t="str">
        <f t="shared" si="986"/>
        <v/>
      </c>
      <c r="R4508" s="84" t="str">
        <f t="shared" si="990"/>
        <v/>
      </c>
      <c r="S4508" s="84" t="str">
        <f t="shared" si="991"/>
        <v/>
      </c>
      <c r="U4508" s="84" t="str">
        <f t="shared" si="992"/>
        <v/>
      </c>
      <c r="W4508" s="108" t="str">
        <f>IF($N4508="", "", SUM($D$11:$D4508))</f>
        <v/>
      </c>
      <c r="X4508" s="111" t="str">
        <f t="shared" si="993"/>
        <v/>
      </c>
      <c r="Y4508" s="114" t="str">
        <f t="shared" si="997"/>
        <v/>
      </c>
      <c r="Z4508" s="111" t="str">
        <f>IF(X4508="", "", X4508-SUM($Z$11:$Z4507))</f>
        <v/>
      </c>
      <c r="AA4508" s="111" t="str">
        <f>IF($Y4508="", "", $Y4508-SUM($AA$11:$AA4507))</f>
        <v/>
      </c>
      <c r="AB4508" s="111" t="str">
        <f t="shared" si="998"/>
        <v/>
      </c>
      <c r="AC4508" s="121" t="str">
        <f t="shared" si="994"/>
        <v/>
      </c>
      <c r="AD4508" s="122" t="str">
        <f t="shared" si="995"/>
        <v/>
      </c>
      <c r="AE4508" s="123" t="str">
        <f t="shared" si="999"/>
        <v/>
      </c>
      <c r="AG4508" s="150" t="str">
        <f t="shared" si="996"/>
        <v/>
      </c>
    </row>
    <row r="4509" spans="1:33" x14ac:dyDescent="0.25">
      <c r="A4509" s="56"/>
      <c r="B4509" s="70"/>
      <c r="C4509" s="76"/>
      <c r="D4509" s="73"/>
      <c r="E4509" s="79"/>
      <c r="F4509" s="56"/>
      <c r="G4509" s="13" t="str">
        <f t="shared" si="987"/>
        <v/>
      </c>
      <c r="H4509" s="56"/>
      <c r="K4509" s="128"/>
      <c r="L4509" s="128"/>
      <c r="M4509" s="128"/>
      <c r="N4509" s="84" t="str">
        <f t="shared" si="988"/>
        <v/>
      </c>
      <c r="O4509" s="128"/>
      <c r="P4509" s="84" t="str">
        <f t="shared" si="989"/>
        <v/>
      </c>
      <c r="Q4509" s="84" t="str">
        <f t="shared" si="986"/>
        <v/>
      </c>
      <c r="R4509" s="84" t="str">
        <f t="shared" si="990"/>
        <v/>
      </c>
      <c r="S4509" s="84" t="str">
        <f t="shared" si="991"/>
        <v/>
      </c>
      <c r="U4509" s="84" t="str">
        <f t="shared" si="992"/>
        <v/>
      </c>
      <c r="W4509" s="108" t="str">
        <f>IF($N4509="", "", SUM($D$11:$D4509))</f>
        <v/>
      </c>
      <c r="X4509" s="111" t="str">
        <f t="shared" si="993"/>
        <v/>
      </c>
      <c r="Y4509" s="114" t="str">
        <f t="shared" si="997"/>
        <v/>
      </c>
      <c r="Z4509" s="111" t="str">
        <f>IF(X4509="", "", X4509-SUM($Z$11:$Z4508))</f>
        <v/>
      </c>
      <c r="AA4509" s="111" t="str">
        <f>IF($Y4509="", "", $Y4509-SUM($AA$11:$AA4508))</f>
        <v/>
      </c>
      <c r="AB4509" s="111" t="str">
        <f t="shared" si="998"/>
        <v/>
      </c>
      <c r="AC4509" s="121" t="str">
        <f t="shared" si="994"/>
        <v/>
      </c>
      <c r="AD4509" s="122" t="str">
        <f t="shared" si="995"/>
        <v/>
      </c>
      <c r="AE4509" s="123" t="str">
        <f t="shared" si="999"/>
        <v/>
      </c>
      <c r="AG4509" s="150" t="str">
        <f t="shared" si="996"/>
        <v/>
      </c>
    </row>
    <row r="4510" spans="1:33" x14ac:dyDescent="0.25">
      <c r="A4510" s="56"/>
      <c r="B4510" s="70"/>
      <c r="C4510" s="76"/>
      <c r="D4510" s="73"/>
      <c r="E4510" s="79"/>
      <c r="F4510" s="56"/>
      <c r="G4510" s="13" t="str">
        <f t="shared" si="987"/>
        <v/>
      </c>
      <c r="H4510" s="56"/>
      <c r="K4510" s="128"/>
      <c r="L4510" s="128"/>
      <c r="M4510" s="128"/>
      <c r="N4510" s="84" t="str">
        <f t="shared" si="988"/>
        <v/>
      </c>
      <c r="O4510" s="128"/>
      <c r="P4510" s="84" t="str">
        <f t="shared" si="989"/>
        <v/>
      </c>
      <c r="Q4510" s="84" t="str">
        <f t="shared" si="986"/>
        <v/>
      </c>
      <c r="R4510" s="84" t="str">
        <f t="shared" si="990"/>
        <v/>
      </c>
      <c r="S4510" s="84" t="str">
        <f t="shared" si="991"/>
        <v/>
      </c>
      <c r="U4510" s="84" t="str">
        <f t="shared" si="992"/>
        <v/>
      </c>
      <c r="W4510" s="108" t="str">
        <f>IF($N4510="", "", SUM($D$11:$D4510))</f>
        <v/>
      </c>
      <c r="X4510" s="111" t="str">
        <f t="shared" si="993"/>
        <v/>
      </c>
      <c r="Y4510" s="114" t="str">
        <f t="shared" si="997"/>
        <v/>
      </c>
      <c r="Z4510" s="111" t="str">
        <f>IF(X4510="", "", X4510-SUM($Z$11:$Z4509))</f>
        <v/>
      </c>
      <c r="AA4510" s="111" t="str">
        <f>IF($Y4510="", "", $Y4510-SUM($AA$11:$AA4509))</f>
        <v/>
      </c>
      <c r="AB4510" s="111" t="str">
        <f t="shared" si="998"/>
        <v/>
      </c>
      <c r="AC4510" s="121" t="str">
        <f t="shared" si="994"/>
        <v/>
      </c>
      <c r="AD4510" s="122" t="str">
        <f t="shared" si="995"/>
        <v/>
      </c>
      <c r="AE4510" s="123" t="str">
        <f t="shared" si="999"/>
        <v/>
      </c>
      <c r="AG4510" s="150" t="str">
        <f t="shared" si="996"/>
        <v/>
      </c>
    </row>
    <row r="4511" spans="1:33" x14ac:dyDescent="0.25">
      <c r="A4511" s="56"/>
      <c r="B4511" s="70"/>
      <c r="C4511" s="76"/>
      <c r="D4511" s="73"/>
      <c r="E4511" s="79"/>
      <c r="F4511" s="56"/>
      <c r="G4511" s="13" t="str">
        <f t="shared" si="987"/>
        <v/>
      </c>
      <c r="H4511" s="56"/>
      <c r="K4511" s="128"/>
      <c r="L4511" s="128"/>
      <c r="M4511" s="128"/>
      <c r="N4511" s="84" t="str">
        <f t="shared" si="988"/>
        <v/>
      </c>
      <c r="O4511" s="128"/>
      <c r="P4511" s="84" t="str">
        <f t="shared" si="989"/>
        <v/>
      </c>
      <c r="Q4511" s="84" t="str">
        <f t="shared" si="986"/>
        <v/>
      </c>
      <c r="R4511" s="84" t="str">
        <f t="shared" si="990"/>
        <v/>
      </c>
      <c r="S4511" s="84" t="str">
        <f t="shared" si="991"/>
        <v/>
      </c>
      <c r="U4511" s="84" t="str">
        <f t="shared" si="992"/>
        <v/>
      </c>
      <c r="W4511" s="108" t="str">
        <f>IF($N4511="", "", SUM($D$11:$D4511))</f>
        <v/>
      </c>
      <c r="X4511" s="111" t="str">
        <f t="shared" si="993"/>
        <v/>
      </c>
      <c r="Y4511" s="114" t="str">
        <f t="shared" si="997"/>
        <v/>
      </c>
      <c r="Z4511" s="111" t="str">
        <f>IF(X4511="", "", X4511-SUM($Z$11:$Z4510))</f>
        <v/>
      </c>
      <c r="AA4511" s="111" t="str">
        <f>IF($Y4511="", "", $Y4511-SUM($AA$11:$AA4510))</f>
        <v/>
      </c>
      <c r="AB4511" s="111" t="str">
        <f t="shared" si="998"/>
        <v/>
      </c>
      <c r="AC4511" s="121" t="str">
        <f t="shared" si="994"/>
        <v/>
      </c>
      <c r="AD4511" s="122" t="str">
        <f t="shared" si="995"/>
        <v/>
      </c>
      <c r="AE4511" s="123" t="str">
        <f t="shared" si="999"/>
        <v/>
      </c>
      <c r="AG4511" s="150" t="str">
        <f t="shared" si="996"/>
        <v/>
      </c>
    </row>
    <row r="4512" spans="1:33" x14ac:dyDescent="0.25">
      <c r="A4512" s="56"/>
      <c r="B4512" s="70"/>
      <c r="C4512" s="76"/>
      <c r="D4512" s="73"/>
      <c r="E4512" s="79"/>
      <c r="F4512" s="56"/>
      <c r="G4512" s="13" t="str">
        <f t="shared" si="987"/>
        <v/>
      </c>
      <c r="H4512" s="56"/>
      <c r="K4512" s="128"/>
      <c r="L4512" s="128"/>
      <c r="M4512" s="128"/>
      <c r="N4512" s="84" t="str">
        <f t="shared" si="988"/>
        <v/>
      </c>
      <c r="O4512" s="128"/>
      <c r="P4512" s="84" t="str">
        <f t="shared" si="989"/>
        <v/>
      </c>
      <c r="Q4512" s="84" t="str">
        <f t="shared" si="986"/>
        <v/>
      </c>
      <c r="R4512" s="84" t="str">
        <f t="shared" si="990"/>
        <v/>
      </c>
      <c r="S4512" s="84" t="str">
        <f t="shared" si="991"/>
        <v/>
      </c>
      <c r="U4512" s="84" t="str">
        <f t="shared" si="992"/>
        <v/>
      </c>
      <c r="W4512" s="108" t="str">
        <f>IF($N4512="", "", SUM($D$11:$D4512))</f>
        <v/>
      </c>
      <c r="X4512" s="111" t="str">
        <f t="shared" si="993"/>
        <v/>
      </c>
      <c r="Y4512" s="114" t="str">
        <f t="shared" si="997"/>
        <v/>
      </c>
      <c r="Z4512" s="111" t="str">
        <f>IF(X4512="", "", X4512-SUM($Z$11:$Z4511))</f>
        <v/>
      </c>
      <c r="AA4512" s="111" t="str">
        <f>IF($Y4512="", "", $Y4512-SUM($AA$11:$AA4511))</f>
        <v/>
      </c>
      <c r="AB4512" s="111" t="str">
        <f t="shared" si="998"/>
        <v/>
      </c>
      <c r="AC4512" s="121" t="str">
        <f t="shared" si="994"/>
        <v/>
      </c>
      <c r="AD4512" s="122" t="str">
        <f t="shared" si="995"/>
        <v/>
      </c>
      <c r="AE4512" s="123" t="str">
        <f t="shared" si="999"/>
        <v/>
      </c>
      <c r="AG4512" s="150" t="str">
        <f t="shared" si="996"/>
        <v/>
      </c>
    </row>
    <row r="4513" spans="1:33" x14ac:dyDescent="0.25">
      <c r="A4513" s="56"/>
      <c r="B4513" s="70"/>
      <c r="C4513" s="76"/>
      <c r="D4513" s="73"/>
      <c r="E4513" s="79"/>
      <c r="F4513" s="56"/>
      <c r="G4513" s="13" t="str">
        <f t="shared" si="987"/>
        <v/>
      </c>
      <c r="H4513" s="56"/>
      <c r="K4513" s="128"/>
      <c r="L4513" s="128"/>
      <c r="M4513" s="128"/>
      <c r="N4513" s="84" t="str">
        <f t="shared" si="988"/>
        <v/>
      </c>
      <c r="O4513" s="128"/>
      <c r="P4513" s="84" t="str">
        <f t="shared" si="989"/>
        <v/>
      </c>
      <c r="Q4513" s="84" t="str">
        <f t="shared" si="986"/>
        <v/>
      </c>
      <c r="R4513" s="84" t="str">
        <f t="shared" si="990"/>
        <v/>
      </c>
      <c r="S4513" s="84" t="str">
        <f t="shared" si="991"/>
        <v/>
      </c>
      <c r="U4513" s="84" t="str">
        <f t="shared" si="992"/>
        <v/>
      </c>
      <c r="W4513" s="108" t="str">
        <f>IF($N4513="", "", SUM($D$11:$D4513))</f>
        <v/>
      </c>
      <c r="X4513" s="111" t="str">
        <f t="shared" si="993"/>
        <v/>
      </c>
      <c r="Y4513" s="114" t="str">
        <f t="shared" si="997"/>
        <v/>
      </c>
      <c r="Z4513" s="111" t="str">
        <f>IF(X4513="", "", X4513-SUM($Z$11:$Z4512))</f>
        <v/>
      </c>
      <c r="AA4513" s="111" t="str">
        <f>IF($Y4513="", "", $Y4513-SUM($AA$11:$AA4512))</f>
        <v/>
      </c>
      <c r="AB4513" s="111" t="str">
        <f t="shared" si="998"/>
        <v/>
      </c>
      <c r="AC4513" s="121" t="str">
        <f t="shared" si="994"/>
        <v/>
      </c>
      <c r="AD4513" s="122" t="str">
        <f t="shared" si="995"/>
        <v/>
      </c>
      <c r="AE4513" s="123" t="str">
        <f t="shared" si="999"/>
        <v/>
      </c>
      <c r="AG4513" s="150" t="str">
        <f t="shared" si="996"/>
        <v/>
      </c>
    </row>
    <row r="4514" spans="1:33" x14ac:dyDescent="0.25">
      <c r="A4514" s="56"/>
      <c r="B4514" s="70"/>
      <c r="C4514" s="76"/>
      <c r="D4514" s="73"/>
      <c r="E4514" s="79"/>
      <c r="F4514" s="56"/>
      <c r="G4514" s="13" t="str">
        <f t="shared" si="987"/>
        <v/>
      </c>
      <c r="H4514" s="56"/>
      <c r="K4514" s="128"/>
      <c r="L4514" s="128"/>
      <c r="M4514" s="128"/>
      <c r="N4514" s="84" t="str">
        <f t="shared" si="988"/>
        <v/>
      </c>
      <c r="O4514" s="128"/>
      <c r="P4514" s="84" t="str">
        <f t="shared" si="989"/>
        <v/>
      </c>
      <c r="Q4514" s="84" t="str">
        <f t="shared" si="986"/>
        <v/>
      </c>
      <c r="R4514" s="84" t="str">
        <f t="shared" si="990"/>
        <v/>
      </c>
      <c r="S4514" s="84" t="str">
        <f t="shared" si="991"/>
        <v/>
      </c>
      <c r="U4514" s="84" t="str">
        <f t="shared" si="992"/>
        <v/>
      </c>
      <c r="W4514" s="108" t="str">
        <f>IF($N4514="", "", SUM($D$11:$D4514))</f>
        <v/>
      </c>
      <c r="X4514" s="111" t="str">
        <f t="shared" si="993"/>
        <v/>
      </c>
      <c r="Y4514" s="114" t="str">
        <f t="shared" si="997"/>
        <v/>
      </c>
      <c r="Z4514" s="111" t="str">
        <f>IF(X4514="", "", X4514-SUM($Z$11:$Z4513))</f>
        <v/>
      </c>
      <c r="AA4514" s="111" t="str">
        <f>IF($Y4514="", "", $Y4514-SUM($AA$11:$AA4513))</f>
        <v/>
      </c>
      <c r="AB4514" s="111" t="str">
        <f t="shared" si="998"/>
        <v/>
      </c>
      <c r="AC4514" s="121" t="str">
        <f t="shared" si="994"/>
        <v/>
      </c>
      <c r="AD4514" s="122" t="str">
        <f t="shared" si="995"/>
        <v/>
      </c>
      <c r="AE4514" s="123" t="str">
        <f t="shared" si="999"/>
        <v/>
      </c>
      <c r="AG4514" s="150" t="str">
        <f t="shared" si="996"/>
        <v/>
      </c>
    </row>
    <row r="4515" spans="1:33" x14ac:dyDescent="0.25">
      <c r="A4515" s="56"/>
      <c r="B4515" s="70"/>
      <c r="C4515" s="76"/>
      <c r="D4515" s="73"/>
      <c r="E4515" s="79"/>
      <c r="F4515" s="56"/>
      <c r="G4515" s="13" t="str">
        <f t="shared" si="987"/>
        <v/>
      </c>
      <c r="H4515" s="56"/>
      <c r="K4515" s="128"/>
      <c r="L4515" s="128"/>
      <c r="M4515" s="128"/>
      <c r="N4515" s="84" t="str">
        <f t="shared" si="988"/>
        <v/>
      </c>
      <c r="O4515" s="128"/>
      <c r="P4515" s="84" t="str">
        <f t="shared" si="989"/>
        <v/>
      </c>
      <c r="Q4515" s="84" t="str">
        <f t="shared" si="986"/>
        <v/>
      </c>
      <c r="R4515" s="84" t="str">
        <f t="shared" si="990"/>
        <v/>
      </c>
      <c r="S4515" s="84" t="str">
        <f t="shared" si="991"/>
        <v/>
      </c>
      <c r="U4515" s="84" t="str">
        <f t="shared" si="992"/>
        <v/>
      </c>
      <c r="W4515" s="108" t="str">
        <f>IF($N4515="", "", SUM($D$11:$D4515))</f>
        <v/>
      </c>
      <c r="X4515" s="111" t="str">
        <f t="shared" si="993"/>
        <v/>
      </c>
      <c r="Y4515" s="114" t="str">
        <f t="shared" si="997"/>
        <v/>
      </c>
      <c r="Z4515" s="111" t="str">
        <f>IF(X4515="", "", X4515-SUM($Z$11:$Z4514))</f>
        <v/>
      </c>
      <c r="AA4515" s="111" t="str">
        <f>IF($Y4515="", "", $Y4515-SUM($AA$11:$AA4514))</f>
        <v/>
      </c>
      <c r="AB4515" s="111" t="str">
        <f t="shared" si="998"/>
        <v/>
      </c>
      <c r="AC4515" s="121" t="str">
        <f t="shared" si="994"/>
        <v/>
      </c>
      <c r="AD4515" s="122" t="str">
        <f t="shared" si="995"/>
        <v/>
      </c>
      <c r="AE4515" s="123" t="str">
        <f t="shared" si="999"/>
        <v/>
      </c>
      <c r="AG4515" s="150" t="str">
        <f t="shared" si="996"/>
        <v/>
      </c>
    </row>
    <row r="4516" spans="1:33" x14ac:dyDescent="0.25">
      <c r="A4516" s="56"/>
      <c r="B4516" s="70"/>
      <c r="C4516" s="76"/>
      <c r="D4516" s="73"/>
      <c r="E4516" s="79"/>
      <c r="F4516" s="56"/>
      <c r="G4516" s="13" t="str">
        <f t="shared" si="987"/>
        <v/>
      </c>
      <c r="H4516" s="56"/>
      <c r="K4516" s="128"/>
      <c r="L4516" s="128"/>
      <c r="M4516" s="128"/>
      <c r="N4516" s="84" t="str">
        <f t="shared" si="988"/>
        <v/>
      </c>
      <c r="O4516" s="128"/>
      <c r="P4516" s="84" t="str">
        <f t="shared" si="989"/>
        <v/>
      </c>
      <c r="Q4516" s="84" t="str">
        <f t="shared" si="986"/>
        <v/>
      </c>
      <c r="R4516" s="84" t="str">
        <f t="shared" si="990"/>
        <v/>
      </c>
      <c r="S4516" s="84" t="str">
        <f t="shared" si="991"/>
        <v/>
      </c>
      <c r="U4516" s="84" t="str">
        <f t="shared" si="992"/>
        <v/>
      </c>
      <c r="W4516" s="108" t="str">
        <f>IF($N4516="", "", SUM($D$11:$D4516))</f>
        <v/>
      </c>
      <c r="X4516" s="111" t="str">
        <f t="shared" si="993"/>
        <v/>
      </c>
      <c r="Y4516" s="114" t="str">
        <f t="shared" si="997"/>
        <v/>
      </c>
      <c r="Z4516" s="111" t="str">
        <f>IF(X4516="", "", X4516-SUM($Z$11:$Z4515))</f>
        <v/>
      </c>
      <c r="AA4516" s="111" t="str">
        <f>IF($Y4516="", "", $Y4516-SUM($AA$11:$AA4515))</f>
        <v/>
      </c>
      <c r="AB4516" s="111" t="str">
        <f t="shared" si="998"/>
        <v/>
      </c>
      <c r="AC4516" s="121" t="str">
        <f t="shared" si="994"/>
        <v/>
      </c>
      <c r="AD4516" s="122" t="str">
        <f t="shared" si="995"/>
        <v/>
      </c>
      <c r="AE4516" s="123" t="str">
        <f t="shared" si="999"/>
        <v/>
      </c>
      <c r="AG4516" s="150" t="str">
        <f t="shared" si="996"/>
        <v/>
      </c>
    </row>
    <row r="4517" spans="1:33" x14ac:dyDescent="0.25">
      <c r="A4517" s="56"/>
      <c r="B4517" s="70"/>
      <c r="C4517" s="76"/>
      <c r="D4517" s="73"/>
      <c r="E4517" s="79"/>
      <c r="F4517" s="56"/>
      <c r="G4517" s="13" t="str">
        <f t="shared" si="987"/>
        <v/>
      </c>
      <c r="H4517" s="56"/>
      <c r="K4517" s="128"/>
      <c r="L4517" s="128"/>
      <c r="M4517" s="128"/>
      <c r="N4517" s="84" t="str">
        <f t="shared" si="988"/>
        <v/>
      </c>
      <c r="O4517" s="128"/>
      <c r="P4517" s="84" t="str">
        <f t="shared" si="989"/>
        <v/>
      </c>
      <c r="Q4517" s="84" t="str">
        <f t="shared" si="986"/>
        <v/>
      </c>
      <c r="R4517" s="84" t="str">
        <f t="shared" si="990"/>
        <v/>
      </c>
      <c r="S4517" s="84" t="str">
        <f t="shared" si="991"/>
        <v/>
      </c>
      <c r="U4517" s="84" t="str">
        <f t="shared" si="992"/>
        <v/>
      </c>
      <c r="W4517" s="108" t="str">
        <f>IF($N4517="", "", SUM($D$11:$D4517))</f>
        <v/>
      </c>
      <c r="X4517" s="111" t="str">
        <f t="shared" si="993"/>
        <v/>
      </c>
      <c r="Y4517" s="114" t="str">
        <f t="shared" si="997"/>
        <v/>
      </c>
      <c r="Z4517" s="111" t="str">
        <f>IF(X4517="", "", X4517-SUM($Z$11:$Z4516))</f>
        <v/>
      </c>
      <c r="AA4517" s="111" t="str">
        <f>IF($Y4517="", "", $Y4517-SUM($AA$11:$AA4516))</f>
        <v/>
      </c>
      <c r="AB4517" s="111" t="str">
        <f t="shared" si="998"/>
        <v/>
      </c>
      <c r="AC4517" s="121" t="str">
        <f t="shared" si="994"/>
        <v/>
      </c>
      <c r="AD4517" s="122" t="str">
        <f t="shared" si="995"/>
        <v/>
      </c>
      <c r="AE4517" s="123" t="str">
        <f t="shared" si="999"/>
        <v/>
      </c>
      <c r="AG4517" s="150" t="str">
        <f t="shared" si="996"/>
        <v/>
      </c>
    </row>
    <row r="4518" spans="1:33" x14ac:dyDescent="0.25">
      <c r="A4518" s="56"/>
      <c r="B4518" s="70"/>
      <c r="C4518" s="76"/>
      <c r="D4518" s="73"/>
      <c r="E4518" s="79"/>
      <c r="F4518" s="56"/>
      <c r="G4518" s="13" t="str">
        <f t="shared" si="987"/>
        <v/>
      </c>
      <c r="H4518" s="56"/>
      <c r="K4518" s="128"/>
      <c r="L4518" s="128"/>
      <c r="M4518" s="128"/>
      <c r="N4518" s="84" t="str">
        <f t="shared" si="988"/>
        <v/>
      </c>
      <c r="O4518" s="128"/>
      <c r="P4518" s="84" t="str">
        <f t="shared" si="989"/>
        <v/>
      </c>
      <c r="Q4518" s="84" t="str">
        <f t="shared" si="986"/>
        <v/>
      </c>
      <c r="R4518" s="84" t="str">
        <f t="shared" si="990"/>
        <v/>
      </c>
      <c r="S4518" s="84" t="str">
        <f t="shared" si="991"/>
        <v/>
      </c>
      <c r="U4518" s="84" t="str">
        <f t="shared" si="992"/>
        <v/>
      </c>
      <c r="W4518" s="108" t="str">
        <f>IF($N4518="", "", SUM($D$11:$D4518))</f>
        <v/>
      </c>
      <c r="X4518" s="111" t="str">
        <f t="shared" si="993"/>
        <v/>
      </c>
      <c r="Y4518" s="114" t="str">
        <f t="shared" si="997"/>
        <v/>
      </c>
      <c r="Z4518" s="111" t="str">
        <f>IF(X4518="", "", X4518-SUM($Z$11:$Z4517))</f>
        <v/>
      </c>
      <c r="AA4518" s="111" t="str">
        <f>IF($Y4518="", "", $Y4518-SUM($AA$11:$AA4517))</f>
        <v/>
      </c>
      <c r="AB4518" s="111" t="str">
        <f t="shared" si="998"/>
        <v/>
      </c>
      <c r="AC4518" s="121" t="str">
        <f t="shared" si="994"/>
        <v/>
      </c>
      <c r="AD4518" s="122" t="str">
        <f t="shared" si="995"/>
        <v/>
      </c>
      <c r="AE4518" s="123" t="str">
        <f t="shared" si="999"/>
        <v/>
      </c>
      <c r="AG4518" s="150" t="str">
        <f t="shared" si="996"/>
        <v/>
      </c>
    </row>
    <row r="4519" spans="1:33" x14ac:dyDescent="0.25">
      <c r="A4519" s="56"/>
      <c r="B4519" s="70"/>
      <c r="C4519" s="76"/>
      <c r="D4519" s="73"/>
      <c r="E4519" s="79"/>
      <c r="F4519" s="56"/>
      <c r="G4519" s="13" t="str">
        <f t="shared" si="987"/>
        <v/>
      </c>
      <c r="H4519" s="56"/>
      <c r="K4519" s="128"/>
      <c r="L4519" s="128"/>
      <c r="M4519" s="128"/>
      <c r="N4519" s="84" t="str">
        <f t="shared" si="988"/>
        <v/>
      </c>
      <c r="O4519" s="128"/>
      <c r="P4519" s="84" t="str">
        <f t="shared" si="989"/>
        <v/>
      </c>
      <c r="Q4519" s="84" t="str">
        <f t="shared" si="986"/>
        <v/>
      </c>
      <c r="R4519" s="84" t="str">
        <f t="shared" si="990"/>
        <v/>
      </c>
      <c r="S4519" s="84" t="str">
        <f t="shared" si="991"/>
        <v/>
      </c>
      <c r="U4519" s="84" t="str">
        <f t="shared" si="992"/>
        <v/>
      </c>
      <c r="W4519" s="108" t="str">
        <f>IF($N4519="", "", SUM($D$11:$D4519))</f>
        <v/>
      </c>
      <c r="X4519" s="111" t="str">
        <f t="shared" si="993"/>
        <v/>
      </c>
      <c r="Y4519" s="114" t="str">
        <f t="shared" si="997"/>
        <v/>
      </c>
      <c r="Z4519" s="111" t="str">
        <f>IF(X4519="", "", X4519-SUM($Z$11:$Z4518))</f>
        <v/>
      </c>
      <c r="AA4519" s="111" t="str">
        <f>IF($Y4519="", "", $Y4519-SUM($AA$11:$AA4518))</f>
        <v/>
      </c>
      <c r="AB4519" s="111" t="str">
        <f t="shared" si="998"/>
        <v/>
      </c>
      <c r="AC4519" s="121" t="str">
        <f t="shared" si="994"/>
        <v/>
      </c>
      <c r="AD4519" s="122" t="str">
        <f t="shared" si="995"/>
        <v/>
      </c>
      <c r="AE4519" s="123" t="str">
        <f t="shared" si="999"/>
        <v/>
      </c>
      <c r="AG4519" s="150" t="str">
        <f t="shared" si="996"/>
        <v/>
      </c>
    </row>
    <row r="4520" spans="1:33" x14ac:dyDescent="0.25">
      <c r="A4520" s="56"/>
      <c r="B4520" s="70"/>
      <c r="C4520" s="76"/>
      <c r="D4520" s="73"/>
      <c r="E4520" s="79"/>
      <c r="F4520" s="56"/>
      <c r="G4520" s="13" t="str">
        <f t="shared" si="987"/>
        <v/>
      </c>
      <c r="H4520" s="56"/>
      <c r="K4520" s="128"/>
      <c r="L4520" s="128"/>
      <c r="M4520" s="128"/>
      <c r="N4520" s="84" t="str">
        <f t="shared" si="988"/>
        <v/>
      </c>
      <c r="O4520" s="128"/>
      <c r="P4520" s="84" t="str">
        <f t="shared" si="989"/>
        <v/>
      </c>
      <c r="Q4520" s="84" t="str">
        <f t="shared" si="986"/>
        <v/>
      </c>
      <c r="R4520" s="84" t="str">
        <f t="shared" si="990"/>
        <v/>
      </c>
      <c r="S4520" s="84" t="str">
        <f t="shared" si="991"/>
        <v/>
      </c>
      <c r="U4520" s="84" t="str">
        <f t="shared" si="992"/>
        <v/>
      </c>
      <c r="W4520" s="108" t="str">
        <f>IF($N4520="", "", SUM($D$11:$D4520))</f>
        <v/>
      </c>
      <c r="X4520" s="111" t="str">
        <f t="shared" si="993"/>
        <v/>
      </c>
      <c r="Y4520" s="114" t="str">
        <f t="shared" si="997"/>
        <v/>
      </c>
      <c r="Z4520" s="111" t="str">
        <f>IF(X4520="", "", X4520-SUM($Z$11:$Z4519))</f>
        <v/>
      </c>
      <c r="AA4520" s="111" t="str">
        <f>IF($Y4520="", "", $Y4520-SUM($AA$11:$AA4519))</f>
        <v/>
      </c>
      <c r="AB4520" s="111" t="str">
        <f t="shared" si="998"/>
        <v/>
      </c>
      <c r="AC4520" s="121" t="str">
        <f t="shared" si="994"/>
        <v/>
      </c>
      <c r="AD4520" s="122" t="str">
        <f t="shared" si="995"/>
        <v/>
      </c>
      <c r="AE4520" s="123" t="str">
        <f t="shared" si="999"/>
        <v/>
      </c>
      <c r="AG4520" s="150" t="str">
        <f t="shared" si="996"/>
        <v/>
      </c>
    </row>
    <row r="4521" spans="1:33" x14ac:dyDescent="0.25">
      <c r="A4521" s="56"/>
      <c r="B4521" s="70"/>
      <c r="C4521" s="76"/>
      <c r="D4521" s="73"/>
      <c r="E4521" s="79"/>
      <c r="F4521" s="56"/>
      <c r="G4521" s="13" t="str">
        <f t="shared" si="987"/>
        <v/>
      </c>
      <c r="H4521" s="56"/>
      <c r="K4521" s="128"/>
      <c r="L4521" s="128"/>
      <c r="M4521" s="128"/>
      <c r="N4521" s="84" t="str">
        <f t="shared" si="988"/>
        <v/>
      </c>
      <c r="O4521" s="128"/>
      <c r="P4521" s="84" t="str">
        <f t="shared" si="989"/>
        <v/>
      </c>
      <c r="Q4521" s="84" t="str">
        <f t="shared" si="986"/>
        <v/>
      </c>
      <c r="R4521" s="84" t="str">
        <f t="shared" si="990"/>
        <v/>
      </c>
      <c r="S4521" s="84" t="str">
        <f t="shared" si="991"/>
        <v/>
      </c>
      <c r="U4521" s="84" t="str">
        <f t="shared" si="992"/>
        <v/>
      </c>
      <c r="W4521" s="108" t="str">
        <f>IF($N4521="", "", SUM($D$11:$D4521))</f>
        <v/>
      </c>
      <c r="X4521" s="111" t="str">
        <f t="shared" si="993"/>
        <v/>
      </c>
      <c r="Y4521" s="114" t="str">
        <f t="shared" si="997"/>
        <v/>
      </c>
      <c r="Z4521" s="111" t="str">
        <f>IF(X4521="", "", X4521-SUM($Z$11:$Z4520))</f>
        <v/>
      </c>
      <c r="AA4521" s="111" t="str">
        <f>IF($Y4521="", "", $Y4521-SUM($AA$11:$AA4520))</f>
        <v/>
      </c>
      <c r="AB4521" s="111" t="str">
        <f t="shared" si="998"/>
        <v/>
      </c>
      <c r="AC4521" s="121" t="str">
        <f t="shared" si="994"/>
        <v/>
      </c>
      <c r="AD4521" s="122" t="str">
        <f t="shared" si="995"/>
        <v/>
      </c>
      <c r="AE4521" s="123" t="str">
        <f t="shared" si="999"/>
        <v/>
      </c>
      <c r="AG4521" s="150" t="str">
        <f t="shared" si="996"/>
        <v/>
      </c>
    </row>
    <row r="4522" spans="1:33" x14ac:dyDescent="0.25">
      <c r="A4522" s="56"/>
      <c r="B4522" s="70"/>
      <c r="C4522" s="76"/>
      <c r="D4522" s="73"/>
      <c r="E4522" s="79"/>
      <c r="F4522" s="56"/>
      <c r="G4522" s="13" t="str">
        <f t="shared" si="987"/>
        <v/>
      </c>
      <c r="H4522" s="56"/>
      <c r="K4522" s="128"/>
      <c r="L4522" s="128"/>
      <c r="M4522" s="128"/>
      <c r="N4522" s="84" t="str">
        <f t="shared" si="988"/>
        <v/>
      </c>
      <c r="O4522" s="128"/>
      <c r="P4522" s="84" t="str">
        <f t="shared" si="989"/>
        <v/>
      </c>
      <c r="Q4522" s="84" t="str">
        <f t="shared" si="986"/>
        <v/>
      </c>
      <c r="R4522" s="84" t="str">
        <f t="shared" si="990"/>
        <v/>
      </c>
      <c r="S4522" s="84" t="str">
        <f t="shared" si="991"/>
        <v/>
      </c>
      <c r="U4522" s="84" t="str">
        <f t="shared" si="992"/>
        <v/>
      </c>
      <c r="W4522" s="108" t="str">
        <f>IF($N4522="", "", SUM($D$11:$D4522))</f>
        <v/>
      </c>
      <c r="X4522" s="111" t="str">
        <f t="shared" si="993"/>
        <v/>
      </c>
      <c r="Y4522" s="114" t="str">
        <f t="shared" si="997"/>
        <v/>
      </c>
      <c r="Z4522" s="111" t="str">
        <f>IF(X4522="", "", X4522-SUM($Z$11:$Z4521))</f>
        <v/>
      </c>
      <c r="AA4522" s="111" t="str">
        <f>IF($Y4522="", "", $Y4522-SUM($AA$11:$AA4521))</f>
        <v/>
      </c>
      <c r="AB4522" s="111" t="str">
        <f t="shared" si="998"/>
        <v/>
      </c>
      <c r="AC4522" s="121" t="str">
        <f t="shared" si="994"/>
        <v/>
      </c>
      <c r="AD4522" s="122" t="str">
        <f t="shared" si="995"/>
        <v/>
      </c>
      <c r="AE4522" s="123" t="str">
        <f t="shared" si="999"/>
        <v/>
      </c>
      <c r="AG4522" s="150" t="str">
        <f t="shared" si="996"/>
        <v/>
      </c>
    </row>
    <row r="4523" spans="1:33" x14ac:dyDescent="0.25">
      <c r="A4523" s="56"/>
      <c r="B4523" s="70"/>
      <c r="C4523" s="76"/>
      <c r="D4523" s="73"/>
      <c r="E4523" s="79"/>
      <c r="F4523" s="56"/>
      <c r="G4523" s="13" t="str">
        <f t="shared" si="987"/>
        <v/>
      </c>
      <c r="H4523" s="56"/>
      <c r="K4523" s="128"/>
      <c r="L4523" s="128"/>
      <c r="M4523" s="128"/>
      <c r="N4523" s="84" t="str">
        <f t="shared" si="988"/>
        <v/>
      </c>
      <c r="O4523" s="128"/>
      <c r="P4523" s="84" t="str">
        <f t="shared" si="989"/>
        <v/>
      </c>
      <c r="Q4523" s="84" t="str">
        <f t="shared" si="986"/>
        <v/>
      </c>
      <c r="R4523" s="84" t="str">
        <f t="shared" si="990"/>
        <v/>
      </c>
      <c r="S4523" s="84" t="str">
        <f t="shared" si="991"/>
        <v/>
      </c>
      <c r="U4523" s="84" t="str">
        <f t="shared" si="992"/>
        <v/>
      </c>
      <c r="W4523" s="108" t="str">
        <f>IF($N4523="", "", SUM($D$11:$D4523))</f>
        <v/>
      </c>
      <c r="X4523" s="111" t="str">
        <f t="shared" si="993"/>
        <v/>
      </c>
      <c r="Y4523" s="114" t="str">
        <f t="shared" si="997"/>
        <v/>
      </c>
      <c r="Z4523" s="111" t="str">
        <f>IF(X4523="", "", X4523-SUM($Z$11:$Z4522))</f>
        <v/>
      </c>
      <c r="AA4523" s="111" t="str">
        <f>IF($Y4523="", "", $Y4523-SUM($AA$11:$AA4522))</f>
        <v/>
      </c>
      <c r="AB4523" s="111" t="str">
        <f t="shared" si="998"/>
        <v/>
      </c>
      <c r="AC4523" s="121" t="str">
        <f t="shared" si="994"/>
        <v/>
      </c>
      <c r="AD4523" s="122" t="str">
        <f t="shared" si="995"/>
        <v/>
      </c>
      <c r="AE4523" s="123" t="str">
        <f t="shared" si="999"/>
        <v/>
      </c>
      <c r="AG4523" s="150" t="str">
        <f t="shared" si="996"/>
        <v/>
      </c>
    </row>
    <row r="4524" spans="1:33" x14ac:dyDescent="0.25">
      <c r="A4524" s="56"/>
      <c r="B4524" s="70"/>
      <c r="C4524" s="76"/>
      <c r="D4524" s="73"/>
      <c r="E4524" s="79"/>
      <c r="F4524" s="56"/>
      <c r="G4524" s="13" t="str">
        <f t="shared" si="987"/>
        <v/>
      </c>
      <c r="H4524" s="56"/>
      <c r="K4524" s="128"/>
      <c r="L4524" s="128"/>
      <c r="M4524" s="128"/>
      <c r="N4524" s="84" t="str">
        <f t="shared" si="988"/>
        <v/>
      </c>
      <c r="O4524" s="128"/>
      <c r="P4524" s="84" t="str">
        <f t="shared" si="989"/>
        <v/>
      </c>
      <c r="Q4524" s="84" t="str">
        <f t="shared" si="986"/>
        <v/>
      </c>
      <c r="R4524" s="84" t="str">
        <f t="shared" si="990"/>
        <v/>
      </c>
      <c r="S4524" s="84" t="str">
        <f t="shared" si="991"/>
        <v/>
      </c>
      <c r="U4524" s="84" t="str">
        <f t="shared" si="992"/>
        <v/>
      </c>
      <c r="W4524" s="108" t="str">
        <f>IF($N4524="", "", SUM($D$11:$D4524))</f>
        <v/>
      </c>
      <c r="X4524" s="111" t="str">
        <f t="shared" si="993"/>
        <v/>
      </c>
      <c r="Y4524" s="114" t="str">
        <f t="shared" si="997"/>
        <v/>
      </c>
      <c r="Z4524" s="111" t="str">
        <f>IF(X4524="", "", X4524-SUM($Z$11:$Z4523))</f>
        <v/>
      </c>
      <c r="AA4524" s="111" t="str">
        <f>IF($Y4524="", "", $Y4524-SUM($AA$11:$AA4523))</f>
        <v/>
      </c>
      <c r="AB4524" s="111" t="str">
        <f t="shared" si="998"/>
        <v/>
      </c>
      <c r="AC4524" s="121" t="str">
        <f t="shared" si="994"/>
        <v/>
      </c>
      <c r="AD4524" s="122" t="str">
        <f t="shared" si="995"/>
        <v/>
      </c>
      <c r="AE4524" s="123" t="str">
        <f t="shared" si="999"/>
        <v/>
      </c>
      <c r="AG4524" s="150" t="str">
        <f t="shared" si="996"/>
        <v/>
      </c>
    </row>
    <row r="4525" spans="1:33" x14ac:dyDescent="0.25">
      <c r="A4525" s="56"/>
      <c r="B4525" s="70"/>
      <c r="C4525" s="76"/>
      <c r="D4525" s="73"/>
      <c r="E4525" s="79"/>
      <c r="F4525" s="56"/>
      <c r="G4525" s="13" t="str">
        <f t="shared" si="987"/>
        <v/>
      </c>
      <c r="H4525" s="56"/>
      <c r="K4525" s="128"/>
      <c r="L4525" s="128"/>
      <c r="M4525" s="128"/>
      <c r="N4525" s="84" t="str">
        <f t="shared" si="988"/>
        <v/>
      </c>
      <c r="O4525" s="128"/>
      <c r="P4525" s="84" t="str">
        <f t="shared" si="989"/>
        <v/>
      </c>
      <c r="Q4525" s="84" t="str">
        <f t="shared" si="986"/>
        <v/>
      </c>
      <c r="R4525" s="84" t="str">
        <f t="shared" si="990"/>
        <v/>
      </c>
      <c r="S4525" s="84" t="str">
        <f t="shared" si="991"/>
        <v/>
      </c>
      <c r="U4525" s="84" t="str">
        <f t="shared" si="992"/>
        <v/>
      </c>
      <c r="W4525" s="108" t="str">
        <f>IF($N4525="", "", SUM($D$11:$D4525))</f>
        <v/>
      </c>
      <c r="X4525" s="111" t="str">
        <f t="shared" si="993"/>
        <v/>
      </c>
      <c r="Y4525" s="114" t="str">
        <f t="shared" si="997"/>
        <v/>
      </c>
      <c r="Z4525" s="111" t="str">
        <f>IF(X4525="", "", X4525-SUM($Z$11:$Z4524))</f>
        <v/>
      </c>
      <c r="AA4525" s="111" t="str">
        <f>IF($Y4525="", "", $Y4525-SUM($AA$11:$AA4524))</f>
        <v/>
      </c>
      <c r="AB4525" s="111" t="str">
        <f t="shared" si="998"/>
        <v/>
      </c>
      <c r="AC4525" s="121" t="str">
        <f t="shared" si="994"/>
        <v/>
      </c>
      <c r="AD4525" s="122" t="str">
        <f t="shared" si="995"/>
        <v/>
      </c>
      <c r="AE4525" s="123" t="str">
        <f t="shared" si="999"/>
        <v/>
      </c>
      <c r="AG4525" s="150" t="str">
        <f t="shared" si="996"/>
        <v/>
      </c>
    </row>
    <row r="4526" spans="1:33" x14ac:dyDescent="0.25">
      <c r="A4526" s="56"/>
      <c r="B4526" s="70"/>
      <c r="C4526" s="76"/>
      <c r="D4526" s="73"/>
      <c r="E4526" s="79"/>
      <c r="F4526" s="56"/>
      <c r="G4526" s="13" t="str">
        <f t="shared" si="987"/>
        <v/>
      </c>
      <c r="H4526" s="56"/>
      <c r="K4526" s="128"/>
      <c r="L4526" s="128"/>
      <c r="M4526" s="128"/>
      <c r="N4526" s="84" t="str">
        <f t="shared" si="988"/>
        <v/>
      </c>
      <c r="O4526" s="128"/>
      <c r="P4526" s="84" t="str">
        <f t="shared" si="989"/>
        <v/>
      </c>
      <c r="Q4526" s="84" t="str">
        <f t="shared" si="986"/>
        <v/>
      </c>
      <c r="R4526" s="84" t="str">
        <f t="shared" si="990"/>
        <v/>
      </c>
      <c r="S4526" s="84" t="str">
        <f t="shared" si="991"/>
        <v/>
      </c>
      <c r="U4526" s="84" t="str">
        <f t="shared" si="992"/>
        <v/>
      </c>
      <c r="W4526" s="108" t="str">
        <f>IF($N4526="", "", SUM($D$11:$D4526))</f>
        <v/>
      </c>
      <c r="X4526" s="111" t="str">
        <f t="shared" si="993"/>
        <v/>
      </c>
      <c r="Y4526" s="114" t="str">
        <f t="shared" si="997"/>
        <v/>
      </c>
      <c r="Z4526" s="111" t="str">
        <f>IF(X4526="", "", X4526-SUM($Z$11:$Z4525))</f>
        <v/>
      </c>
      <c r="AA4526" s="111" t="str">
        <f>IF($Y4526="", "", $Y4526-SUM($AA$11:$AA4525))</f>
        <v/>
      </c>
      <c r="AB4526" s="111" t="str">
        <f t="shared" si="998"/>
        <v/>
      </c>
      <c r="AC4526" s="121" t="str">
        <f t="shared" si="994"/>
        <v/>
      </c>
      <c r="AD4526" s="122" t="str">
        <f t="shared" si="995"/>
        <v/>
      </c>
      <c r="AE4526" s="123" t="str">
        <f t="shared" si="999"/>
        <v/>
      </c>
      <c r="AG4526" s="150" t="str">
        <f t="shared" si="996"/>
        <v/>
      </c>
    </row>
    <row r="4527" spans="1:33" x14ac:dyDescent="0.25">
      <c r="A4527" s="56"/>
      <c r="B4527" s="70"/>
      <c r="C4527" s="76"/>
      <c r="D4527" s="73"/>
      <c r="E4527" s="79"/>
      <c r="F4527" s="56"/>
      <c r="G4527" s="13" t="str">
        <f t="shared" si="987"/>
        <v/>
      </c>
      <c r="H4527" s="56"/>
      <c r="K4527" s="128"/>
      <c r="L4527" s="128"/>
      <c r="M4527" s="128"/>
      <c r="N4527" s="84" t="str">
        <f t="shared" si="988"/>
        <v/>
      </c>
      <c r="O4527" s="128"/>
      <c r="P4527" s="84" t="str">
        <f t="shared" si="989"/>
        <v/>
      </c>
      <c r="Q4527" s="84" t="str">
        <f t="shared" si="986"/>
        <v/>
      </c>
      <c r="R4527" s="84" t="str">
        <f t="shared" si="990"/>
        <v/>
      </c>
      <c r="S4527" s="84" t="str">
        <f t="shared" si="991"/>
        <v/>
      </c>
      <c r="U4527" s="84" t="str">
        <f t="shared" si="992"/>
        <v/>
      </c>
      <c r="W4527" s="108" t="str">
        <f>IF($N4527="", "", SUM($D$11:$D4527))</f>
        <v/>
      </c>
      <c r="X4527" s="111" t="str">
        <f t="shared" si="993"/>
        <v/>
      </c>
      <c r="Y4527" s="114" t="str">
        <f t="shared" si="997"/>
        <v/>
      </c>
      <c r="Z4527" s="111" t="str">
        <f>IF(X4527="", "", X4527-SUM($Z$11:$Z4526))</f>
        <v/>
      </c>
      <c r="AA4527" s="111" t="str">
        <f>IF($Y4527="", "", $Y4527-SUM($AA$11:$AA4526))</f>
        <v/>
      </c>
      <c r="AB4527" s="111" t="str">
        <f t="shared" si="998"/>
        <v/>
      </c>
      <c r="AC4527" s="121" t="str">
        <f t="shared" si="994"/>
        <v/>
      </c>
      <c r="AD4527" s="122" t="str">
        <f t="shared" si="995"/>
        <v/>
      </c>
      <c r="AE4527" s="123" t="str">
        <f t="shared" si="999"/>
        <v/>
      </c>
      <c r="AG4527" s="150" t="str">
        <f t="shared" si="996"/>
        <v/>
      </c>
    </row>
    <row r="4528" spans="1:33" x14ac:dyDescent="0.25">
      <c r="A4528" s="56"/>
      <c r="B4528" s="70"/>
      <c r="C4528" s="76"/>
      <c r="D4528" s="73"/>
      <c r="E4528" s="79"/>
      <c r="F4528" s="56"/>
      <c r="G4528" s="13" t="str">
        <f t="shared" si="987"/>
        <v/>
      </c>
      <c r="H4528" s="56"/>
      <c r="K4528" s="128"/>
      <c r="L4528" s="128"/>
      <c r="M4528" s="128"/>
      <c r="N4528" s="84" t="str">
        <f t="shared" si="988"/>
        <v/>
      </c>
      <c r="O4528" s="128"/>
      <c r="P4528" s="84" t="str">
        <f t="shared" si="989"/>
        <v/>
      </c>
      <c r="Q4528" s="84" t="str">
        <f t="shared" si="986"/>
        <v/>
      </c>
      <c r="R4528" s="84" t="str">
        <f t="shared" si="990"/>
        <v/>
      </c>
      <c r="S4528" s="84" t="str">
        <f t="shared" si="991"/>
        <v/>
      </c>
      <c r="U4528" s="84" t="str">
        <f t="shared" si="992"/>
        <v/>
      </c>
      <c r="W4528" s="108" t="str">
        <f>IF($N4528="", "", SUM($D$11:$D4528))</f>
        <v/>
      </c>
      <c r="X4528" s="111" t="str">
        <f t="shared" si="993"/>
        <v/>
      </c>
      <c r="Y4528" s="114" t="str">
        <f t="shared" si="997"/>
        <v/>
      </c>
      <c r="Z4528" s="111" t="str">
        <f>IF(X4528="", "", X4528-SUM($Z$11:$Z4527))</f>
        <v/>
      </c>
      <c r="AA4528" s="111" t="str">
        <f>IF($Y4528="", "", $Y4528-SUM($AA$11:$AA4527))</f>
        <v/>
      </c>
      <c r="AB4528" s="111" t="str">
        <f t="shared" si="998"/>
        <v/>
      </c>
      <c r="AC4528" s="121" t="str">
        <f t="shared" si="994"/>
        <v/>
      </c>
      <c r="AD4528" s="122" t="str">
        <f t="shared" si="995"/>
        <v/>
      </c>
      <c r="AE4528" s="123" t="str">
        <f t="shared" si="999"/>
        <v/>
      </c>
      <c r="AG4528" s="150" t="str">
        <f t="shared" si="996"/>
        <v/>
      </c>
    </row>
    <row r="4529" spans="1:33" x14ac:dyDescent="0.25">
      <c r="A4529" s="56"/>
      <c r="B4529" s="70"/>
      <c r="C4529" s="76"/>
      <c r="D4529" s="73"/>
      <c r="E4529" s="79"/>
      <c r="F4529" s="56"/>
      <c r="G4529" s="13" t="str">
        <f t="shared" si="987"/>
        <v/>
      </c>
      <c r="H4529" s="56"/>
      <c r="K4529" s="128"/>
      <c r="L4529" s="128"/>
      <c r="M4529" s="128"/>
      <c r="N4529" s="84" t="str">
        <f t="shared" si="988"/>
        <v/>
      </c>
      <c r="O4529" s="128"/>
      <c r="P4529" s="84" t="str">
        <f t="shared" si="989"/>
        <v/>
      </c>
      <c r="Q4529" s="84" t="str">
        <f t="shared" si="986"/>
        <v/>
      </c>
      <c r="R4529" s="84" t="str">
        <f t="shared" si="990"/>
        <v/>
      </c>
      <c r="S4529" s="84" t="str">
        <f t="shared" si="991"/>
        <v/>
      </c>
      <c r="U4529" s="84" t="str">
        <f t="shared" si="992"/>
        <v/>
      </c>
      <c r="W4529" s="108" t="str">
        <f>IF($N4529="", "", SUM($D$11:$D4529))</f>
        <v/>
      </c>
      <c r="X4529" s="111" t="str">
        <f t="shared" si="993"/>
        <v/>
      </c>
      <c r="Y4529" s="114" t="str">
        <f t="shared" si="997"/>
        <v/>
      </c>
      <c r="Z4529" s="111" t="str">
        <f>IF(X4529="", "", X4529-SUM($Z$11:$Z4528))</f>
        <v/>
      </c>
      <c r="AA4529" s="111" t="str">
        <f>IF($Y4529="", "", $Y4529-SUM($AA$11:$AA4528))</f>
        <v/>
      </c>
      <c r="AB4529" s="111" t="str">
        <f t="shared" si="998"/>
        <v/>
      </c>
      <c r="AC4529" s="121" t="str">
        <f t="shared" si="994"/>
        <v/>
      </c>
      <c r="AD4529" s="122" t="str">
        <f t="shared" si="995"/>
        <v/>
      </c>
      <c r="AE4529" s="123" t="str">
        <f t="shared" si="999"/>
        <v/>
      </c>
      <c r="AG4529" s="150" t="str">
        <f t="shared" si="996"/>
        <v/>
      </c>
    </row>
    <row r="4530" spans="1:33" x14ac:dyDescent="0.25">
      <c r="A4530" s="56"/>
      <c r="B4530" s="70"/>
      <c r="C4530" s="76"/>
      <c r="D4530" s="73"/>
      <c r="E4530" s="79"/>
      <c r="F4530" s="56"/>
      <c r="G4530" s="13" t="str">
        <f t="shared" si="987"/>
        <v/>
      </c>
      <c r="H4530" s="56"/>
      <c r="K4530" s="128"/>
      <c r="L4530" s="128"/>
      <c r="M4530" s="128"/>
      <c r="N4530" s="84" t="str">
        <f t="shared" si="988"/>
        <v/>
      </c>
      <c r="O4530" s="128"/>
      <c r="P4530" s="84" t="str">
        <f t="shared" si="989"/>
        <v/>
      </c>
      <c r="Q4530" s="84" t="str">
        <f t="shared" si="986"/>
        <v/>
      </c>
      <c r="R4530" s="84" t="str">
        <f t="shared" si="990"/>
        <v/>
      </c>
      <c r="S4530" s="84" t="str">
        <f t="shared" si="991"/>
        <v/>
      </c>
      <c r="U4530" s="84" t="str">
        <f t="shared" si="992"/>
        <v/>
      </c>
      <c r="W4530" s="108" t="str">
        <f>IF($N4530="", "", SUM($D$11:$D4530))</f>
        <v/>
      </c>
      <c r="X4530" s="111" t="str">
        <f t="shared" si="993"/>
        <v/>
      </c>
      <c r="Y4530" s="114" t="str">
        <f t="shared" si="997"/>
        <v/>
      </c>
      <c r="Z4530" s="111" t="str">
        <f>IF(X4530="", "", X4530-SUM($Z$11:$Z4529))</f>
        <v/>
      </c>
      <c r="AA4530" s="111" t="str">
        <f>IF($Y4530="", "", $Y4530-SUM($AA$11:$AA4529))</f>
        <v/>
      </c>
      <c r="AB4530" s="111" t="str">
        <f t="shared" si="998"/>
        <v/>
      </c>
      <c r="AC4530" s="121" t="str">
        <f t="shared" si="994"/>
        <v/>
      </c>
      <c r="AD4530" s="122" t="str">
        <f t="shared" si="995"/>
        <v/>
      </c>
      <c r="AE4530" s="123" t="str">
        <f t="shared" si="999"/>
        <v/>
      </c>
      <c r="AG4530" s="150" t="str">
        <f t="shared" si="996"/>
        <v/>
      </c>
    </row>
    <row r="4531" spans="1:33" x14ac:dyDescent="0.25">
      <c r="A4531" s="56"/>
      <c r="B4531" s="70"/>
      <c r="C4531" s="76"/>
      <c r="D4531" s="73"/>
      <c r="E4531" s="79"/>
      <c r="F4531" s="56"/>
      <c r="G4531" s="13" t="str">
        <f t="shared" si="987"/>
        <v/>
      </c>
      <c r="H4531" s="56"/>
      <c r="K4531" s="128"/>
      <c r="L4531" s="128"/>
      <c r="M4531" s="128"/>
      <c r="N4531" s="84" t="str">
        <f t="shared" si="988"/>
        <v/>
      </c>
      <c r="O4531" s="128"/>
      <c r="P4531" s="84" t="str">
        <f t="shared" si="989"/>
        <v/>
      </c>
      <c r="Q4531" s="84" t="str">
        <f t="shared" si="986"/>
        <v/>
      </c>
      <c r="R4531" s="84" t="str">
        <f t="shared" si="990"/>
        <v/>
      </c>
      <c r="S4531" s="84" t="str">
        <f t="shared" si="991"/>
        <v/>
      </c>
      <c r="U4531" s="84" t="str">
        <f t="shared" si="992"/>
        <v/>
      </c>
      <c r="W4531" s="108" t="str">
        <f>IF($N4531="", "", SUM($D$11:$D4531))</f>
        <v/>
      </c>
      <c r="X4531" s="111" t="str">
        <f t="shared" si="993"/>
        <v/>
      </c>
      <c r="Y4531" s="114" t="str">
        <f t="shared" si="997"/>
        <v/>
      </c>
      <c r="Z4531" s="111" t="str">
        <f>IF(X4531="", "", X4531-SUM($Z$11:$Z4530))</f>
        <v/>
      </c>
      <c r="AA4531" s="111" t="str">
        <f>IF($Y4531="", "", $Y4531-SUM($AA$11:$AA4530))</f>
        <v/>
      </c>
      <c r="AB4531" s="111" t="str">
        <f t="shared" si="998"/>
        <v/>
      </c>
      <c r="AC4531" s="121" t="str">
        <f t="shared" si="994"/>
        <v/>
      </c>
      <c r="AD4531" s="122" t="str">
        <f t="shared" si="995"/>
        <v/>
      </c>
      <c r="AE4531" s="123" t="str">
        <f t="shared" si="999"/>
        <v/>
      </c>
      <c r="AG4531" s="150" t="str">
        <f t="shared" si="996"/>
        <v/>
      </c>
    </row>
    <row r="4532" spans="1:33" x14ac:dyDescent="0.25">
      <c r="A4532" s="56"/>
      <c r="B4532" s="70"/>
      <c r="C4532" s="76"/>
      <c r="D4532" s="73"/>
      <c r="E4532" s="79"/>
      <c r="F4532" s="56"/>
      <c r="G4532" s="13" t="str">
        <f t="shared" si="987"/>
        <v/>
      </c>
      <c r="H4532" s="56"/>
      <c r="K4532" s="128"/>
      <c r="L4532" s="128"/>
      <c r="M4532" s="128"/>
      <c r="N4532" s="84" t="str">
        <f t="shared" si="988"/>
        <v/>
      </c>
      <c r="O4532" s="128"/>
      <c r="P4532" s="84" t="str">
        <f t="shared" si="989"/>
        <v/>
      </c>
      <c r="Q4532" s="84" t="str">
        <f t="shared" si="986"/>
        <v/>
      </c>
      <c r="R4532" s="84" t="str">
        <f t="shared" si="990"/>
        <v/>
      </c>
      <c r="S4532" s="84" t="str">
        <f t="shared" si="991"/>
        <v/>
      </c>
      <c r="U4532" s="84" t="str">
        <f t="shared" si="992"/>
        <v/>
      </c>
      <c r="W4532" s="108" t="str">
        <f>IF($N4532="", "", SUM($D$11:$D4532))</f>
        <v/>
      </c>
      <c r="X4532" s="111" t="str">
        <f t="shared" si="993"/>
        <v/>
      </c>
      <c r="Y4532" s="114" t="str">
        <f t="shared" si="997"/>
        <v/>
      </c>
      <c r="Z4532" s="111" t="str">
        <f>IF(X4532="", "", X4532-SUM($Z$11:$Z4531))</f>
        <v/>
      </c>
      <c r="AA4532" s="111" t="str">
        <f>IF($Y4532="", "", $Y4532-SUM($AA$11:$AA4531))</f>
        <v/>
      </c>
      <c r="AB4532" s="111" t="str">
        <f t="shared" si="998"/>
        <v/>
      </c>
      <c r="AC4532" s="121" t="str">
        <f t="shared" si="994"/>
        <v/>
      </c>
      <c r="AD4532" s="122" t="str">
        <f t="shared" si="995"/>
        <v/>
      </c>
      <c r="AE4532" s="123" t="str">
        <f t="shared" si="999"/>
        <v/>
      </c>
      <c r="AG4532" s="150" t="str">
        <f t="shared" si="996"/>
        <v/>
      </c>
    </row>
    <row r="4533" spans="1:33" x14ac:dyDescent="0.25">
      <c r="A4533" s="56"/>
      <c r="B4533" s="70"/>
      <c r="C4533" s="76"/>
      <c r="D4533" s="73"/>
      <c r="E4533" s="79"/>
      <c r="F4533" s="56"/>
      <c r="G4533" s="13" t="str">
        <f t="shared" si="987"/>
        <v/>
      </c>
      <c r="H4533" s="56"/>
      <c r="K4533" s="128"/>
      <c r="L4533" s="128"/>
      <c r="M4533" s="128"/>
      <c r="N4533" s="84" t="str">
        <f t="shared" si="988"/>
        <v/>
      </c>
      <c r="O4533" s="128"/>
      <c r="P4533" s="84" t="str">
        <f t="shared" si="989"/>
        <v/>
      </c>
      <c r="Q4533" s="84" t="str">
        <f t="shared" si="986"/>
        <v/>
      </c>
      <c r="R4533" s="84" t="str">
        <f t="shared" si="990"/>
        <v/>
      </c>
      <c r="S4533" s="84" t="str">
        <f t="shared" si="991"/>
        <v/>
      </c>
      <c r="U4533" s="84" t="str">
        <f t="shared" si="992"/>
        <v/>
      </c>
      <c r="W4533" s="108" t="str">
        <f>IF($N4533="", "", SUM($D$11:$D4533))</f>
        <v/>
      </c>
      <c r="X4533" s="111" t="str">
        <f t="shared" si="993"/>
        <v/>
      </c>
      <c r="Y4533" s="114" t="str">
        <f t="shared" si="997"/>
        <v/>
      </c>
      <c r="Z4533" s="111" t="str">
        <f>IF(X4533="", "", X4533-SUM($Z$11:$Z4532))</f>
        <v/>
      </c>
      <c r="AA4533" s="111" t="str">
        <f>IF($Y4533="", "", $Y4533-SUM($AA$11:$AA4532))</f>
        <v/>
      </c>
      <c r="AB4533" s="111" t="str">
        <f t="shared" si="998"/>
        <v/>
      </c>
      <c r="AC4533" s="121" t="str">
        <f t="shared" si="994"/>
        <v/>
      </c>
      <c r="AD4533" s="122" t="str">
        <f t="shared" si="995"/>
        <v/>
      </c>
      <c r="AE4533" s="123" t="str">
        <f t="shared" si="999"/>
        <v/>
      </c>
      <c r="AG4533" s="150" t="str">
        <f t="shared" si="996"/>
        <v/>
      </c>
    </row>
    <row r="4534" spans="1:33" x14ac:dyDescent="0.25">
      <c r="A4534" s="56"/>
      <c r="B4534" s="70"/>
      <c r="C4534" s="76"/>
      <c r="D4534" s="73"/>
      <c r="E4534" s="79"/>
      <c r="F4534" s="56"/>
      <c r="G4534" s="13" t="str">
        <f t="shared" si="987"/>
        <v/>
      </c>
      <c r="H4534" s="56"/>
      <c r="K4534" s="128"/>
      <c r="L4534" s="128"/>
      <c r="M4534" s="128"/>
      <c r="N4534" s="84" t="str">
        <f t="shared" si="988"/>
        <v/>
      </c>
      <c r="O4534" s="128"/>
      <c r="P4534" s="84" t="str">
        <f t="shared" si="989"/>
        <v/>
      </c>
      <c r="Q4534" s="84" t="str">
        <f t="shared" si="986"/>
        <v/>
      </c>
      <c r="R4534" s="84" t="str">
        <f t="shared" si="990"/>
        <v/>
      </c>
      <c r="S4534" s="84" t="str">
        <f t="shared" si="991"/>
        <v/>
      </c>
      <c r="U4534" s="84" t="str">
        <f t="shared" si="992"/>
        <v/>
      </c>
      <c r="W4534" s="108" t="str">
        <f>IF($N4534="", "", SUM($D$11:$D4534))</f>
        <v/>
      </c>
      <c r="X4534" s="111" t="str">
        <f t="shared" si="993"/>
        <v/>
      </c>
      <c r="Y4534" s="114" t="str">
        <f t="shared" si="997"/>
        <v/>
      </c>
      <c r="Z4534" s="111" t="str">
        <f>IF(X4534="", "", X4534-SUM($Z$11:$Z4533))</f>
        <v/>
      </c>
      <c r="AA4534" s="111" t="str">
        <f>IF($Y4534="", "", $Y4534-SUM($AA$11:$AA4533))</f>
        <v/>
      </c>
      <c r="AB4534" s="111" t="str">
        <f t="shared" si="998"/>
        <v/>
      </c>
      <c r="AC4534" s="121" t="str">
        <f t="shared" si="994"/>
        <v/>
      </c>
      <c r="AD4534" s="122" t="str">
        <f t="shared" si="995"/>
        <v/>
      </c>
      <c r="AE4534" s="123" t="str">
        <f t="shared" si="999"/>
        <v/>
      </c>
      <c r="AG4534" s="150" t="str">
        <f t="shared" si="996"/>
        <v/>
      </c>
    </row>
    <row r="4535" spans="1:33" x14ac:dyDescent="0.25">
      <c r="A4535" s="56"/>
      <c r="B4535" s="70"/>
      <c r="C4535" s="76"/>
      <c r="D4535" s="73"/>
      <c r="E4535" s="79"/>
      <c r="F4535" s="56"/>
      <c r="G4535" s="13" t="str">
        <f t="shared" si="987"/>
        <v/>
      </c>
      <c r="H4535" s="56"/>
      <c r="K4535" s="128"/>
      <c r="L4535" s="128"/>
      <c r="M4535" s="128"/>
      <c r="N4535" s="84" t="str">
        <f t="shared" si="988"/>
        <v/>
      </c>
      <c r="O4535" s="128"/>
      <c r="P4535" s="84" t="str">
        <f t="shared" si="989"/>
        <v/>
      </c>
      <c r="Q4535" s="84" t="str">
        <f t="shared" si="986"/>
        <v/>
      </c>
      <c r="R4535" s="84" t="str">
        <f t="shared" si="990"/>
        <v/>
      </c>
      <c r="S4535" s="84" t="str">
        <f t="shared" si="991"/>
        <v/>
      </c>
      <c r="U4535" s="84" t="str">
        <f t="shared" si="992"/>
        <v/>
      </c>
      <c r="W4535" s="108" t="str">
        <f>IF($N4535="", "", SUM($D$11:$D4535))</f>
        <v/>
      </c>
      <c r="X4535" s="111" t="str">
        <f t="shared" si="993"/>
        <v/>
      </c>
      <c r="Y4535" s="114" t="str">
        <f t="shared" si="997"/>
        <v/>
      </c>
      <c r="Z4535" s="111" t="str">
        <f>IF(X4535="", "", X4535-SUM($Z$11:$Z4534))</f>
        <v/>
      </c>
      <c r="AA4535" s="111" t="str">
        <f>IF($Y4535="", "", $Y4535-SUM($AA$11:$AA4534))</f>
        <v/>
      </c>
      <c r="AB4535" s="111" t="str">
        <f t="shared" si="998"/>
        <v/>
      </c>
      <c r="AC4535" s="121" t="str">
        <f t="shared" si="994"/>
        <v/>
      </c>
      <c r="AD4535" s="122" t="str">
        <f t="shared" si="995"/>
        <v/>
      </c>
      <c r="AE4535" s="123" t="str">
        <f t="shared" si="999"/>
        <v/>
      </c>
      <c r="AG4535" s="150" t="str">
        <f t="shared" si="996"/>
        <v/>
      </c>
    </row>
    <row r="4536" spans="1:33" x14ac:dyDescent="0.25">
      <c r="A4536" s="56"/>
      <c r="B4536" s="70"/>
      <c r="C4536" s="76"/>
      <c r="D4536" s="73"/>
      <c r="E4536" s="79"/>
      <c r="F4536" s="56"/>
      <c r="G4536" s="13" t="str">
        <f t="shared" si="987"/>
        <v/>
      </c>
      <c r="H4536" s="56"/>
      <c r="K4536" s="128"/>
      <c r="L4536" s="128"/>
      <c r="M4536" s="128"/>
      <c r="N4536" s="84" t="str">
        <f t="shared" si="988"/>
        <v/>
      </c>
      <c r="O4536" s="128"/>
      <c r="P4536" s="84" t="str">
        <f t="shared" si="989"/>
        <v/>
      </c>
      <c r="Q4536" s="84" t="str">
        <f t="shared" si="986"/>
        <v/>
      </c>
      <c r="R4536" s="84" t="str">
        <f t="shared" si="990"/>
        <v/>
      </c>
      <c r="S4536" s="84" t="str">
        <f t="shared" si="991"/>
        <v/>
      </c>
      <c r="U4536" s="84" t="str">
        <f t="shared" si="992"/>
        <v/>
      </c>
      <c r="W4536" s="108" t="str">
        <f>IF($N4536="", "", SUM($D$11:$D4536))</f>
        <v/>
      </c>
      <c r="X4536" s="111" t="str">
        <f t="shared" si="993"/>
        <v/>
      </c>
      <c r="Y4536" s="114" t="str">
        <f t="shared" si="997"/>
        <v/>
      </c>
      <c r="Z4536" s="111" t="str">
        <f>IF(X4536="", "", X4536-SUM($Z$11:$Z4535))</f>
        <v/>
      </c>
      <c r="AA4536" s="111" t="str">
        <f>IF($Y4536="", "", $Y4536-SUM($AA$11:$AA4535))</f>
        <v/>
      </c>
      <c r="AB4536" s="111" t="str">
        <f t="shared" si="998"/>
        <v/>
      </c>
      <c r="AC4536" s="121" t="str">
        <f t="shared" si="994"/>
        <v/>
      </c>
      <c r="AD4536" s="122" t="str">
        <f t="shared" si="995"/>
        <v/>
      </c>
      <c r="AE4536" s="123" t="str">
        <f t="shared" si="999"/>
        <v/>
      </c>
      <c r="AG4536" s="150" t="str">
        <f t="shared" si="996"/>
        <v/>
      </c>
    </row>
    <row r="4537" spans="1:33" x14ac:dyDescent="0.25">
      <c r="A4537" s="56"/>
      <c r="B4537" s="70"/>
      <c r="C4537" s="76"/>
      <c r="D4537" s="73"/>
      <c r="E4537" s="79"/>
      <c r="F4537" s="56"/>
      <c r="G4537" s="13" t="str">
        <f t="shared" si="987"/>
        <v/>
      </c>
      <c r="H4537" s="56"/>
      <c r="K4537" s="128"/>
      <c r="L4537" s="128"/>
      <c r="M4537" s="128"/>
      <c r="N4537" s="84" t="str">
        <f t="shared" si="988"/>
        <v/>
      </c>
      <c r="O4537" s="128"/>
      <c r="P4537" s="84" t="str">
        <f t="shared" si="989"/>
        <v/>
      </c>
      <c r="Q4537" s="84" t="str">
        <f t="shared" si="986"/>
        <v/>
      </c>
      <c r="R4537" s="84" t="str">
        <f t="shared" si="990"/>
        <v/>
      </c>
      <c r="S4537" s="84" t="str">
        <f t="shared" si="991"/>
        <v/>
      </c>
      <c r="U4537" s="84" t="str">
        <f t="shared" si="992"/>
        <v/>
      </c>
      <c r="W4537" s="108" t="str">
        <f>IF($N4537="", "", SUM($D$11:$D4537))</f>
        <v/>
      </c>
      <c r="X4537" s="111" t="str">
        <f t="shared" si="993"/>
        <v/>
      </c>
      <c r="Y4537" s="114" t="str">
        <f t="shared" si="997"/>
        <v/>
      </c>
      <c r="Z4537" s="111" t="str">
        <f>IF(X4537="", "", X4537-SUM($Z$11:$Z4536))</f>
        <v/>
      </c>
      <c r="AA4537" s="111" t="str">
        <f>IF($Y4537="", "", $Y4537-SUM($AA$11:$AA4536))</f>
        <v/>
      </c>
      <c r="AB4537" s="111" t="str">
        <f t="shared" si="998"/>
        <v/>
      </c>
      <c r="AC4537" s="121" t="str">
        <f t="shared" si="994"/>
        <v/>
      </c>
      <c r="AD4537" s="122" t="str">
        <f t="shared" si="995"/>
        <v/>
      </c>
      <c r="AE4537" s="123" t="str">
        <f t="shared" si="999"/>
        <v/>
      </c>
      <c r="AG4537" s="150" t="str">
        <f t="shared" si="996"/>
        <v/>
      </c>
    </row>
    <row r="4538" spans="1:33" x14ac:dyDescent="0.25">
      <c r="A4538" s="56"/>
      <c r="B4538" s="70"/>
      <c r="C4538" s="76"/>
      <c r="D4538" s="73"/>
      <c r="E4538" s="79"/>
      <c r="F4538" s="56"/>
      <c r="G4538" s="13" t="str">
        <f t="shared" si="987"/>
        <v/>
      </c>
      <c r="H4538" s="56"/>
      <c r="K4538" s="128"/>
      <c r="L4538" s="128"/>
      <c r="M4538" s="128"/>
      <c r="N4538" s="84" t="str">
        <f t="shared" si="988"/>
        <v/>
      </c>
      <c r="O4538" s="128"/>
      <c r="P4538" s="84" t="str">
        <f t="shared" si="989"/>
        <v/>
      </c>
      <c r="Q4538" s="84" t="str">
        <f t="shared" si="986"/>
        <v/>
      </c>
      <c r="R4538" s="84" t="str">
        <f t="shared" si="990"/>
        <v/>
      </c>
      <c r="S4538" s="84" t="str">
        <f t="shared" si="991"/>
        <v/>
      </c>
      <c r="U4538" s="84" t="str">
        <f t="shared" si="992"/>
        <v/>
      </c>
      <c r="W4538" s="108" t="str">
        <f>IF($N4538="", "", SUM($D$11:$D4538))</f>
        <v/>
      </c>
      <c r="X4538" s="111" t="str">
        <f t="shared" si="993"/>
        <v/>
      </c>
      <c r="Y4538" s="114" t="str">
        <f t="shared" si="997"/>
        <v/>
      </c>
      <c r="Z4538" s="111" t="str">
        <f>IF(X4538="", "", X4538-SUM($Z$11:$Z4537))</f>
        <v/>
      </c>
      <c r="AA4538" s="111" t="str">
        <f>IF($Y4538="", "", $Y4538-SUM($AA$11:$AA4537))</f>
        <v/>
      </c>
      <c r="AB4538" s="111" t="str">
        <f t="shared" si="998"/>
        <v/>
      </c>
      <c r="AC4538" s="121" t="str">
        <f t="shared" si="994"/>
        <v/>
      </c>
      <c r="AD4538" s="122" t="str">
        <f t="shared" si="995"/>
        <v/>
      </c>
      <c r="AE4538" s="123" t="str">
        <f t="shared" si="999"/>
        <v/>
      </c>
      <c r="AG4538" s="150" t="str">
        <f t="shared" si="996"/>
        <v/>
      </c>
    </row>
    <row r="4539" spans="1:33" x14ac:dyDescent="0.25">
      <c r="A4539" s="56"/>
      <c r="B4539" s="70"/>
      <c r="C4539" s="76"/>
      <c r="D4539" s="73"/>
      <c r="E4539" s="79"/>
      <c r="F4539" s="56"/>
      <c r="G4539" s="13" t="str">
        <f t="shared" si="987"/>
        <v/>
      </c>
      <c r="H4539" s="56"/>
      <c r="K4539" s="128"/>
      <c r="L4539" s="128"/>
      <c r="M4539" s="128"/>
      <c r="N4539" s="84" t="str">
        <f t="shared" si="988"/>
        <v/>
      </c>
      <c r="O4539" s="128"/>
      <c r="P4539" s="84" t="str">
        <f t="shared" si="989"/>
        <v/>
      </c>
      <c r="Q4539" s="84" t="str">
        <f t="shared" si="986"/>
        <v/>
      </c>
      <c r="R4539" s="84" t="str">
        <f t="shared" si="990"/>
        <v/>
      </c>
      <c r="S4539" s="84" t="str">
        <f t="shared" si="991"/>
        <v/>
      </c>
      <c r="U4539" s="84" t="str">
        <f t="shared" si="992"/>
        <v/>
      </c>
      <c r="W4539" s="108" t="str">
        <f>IF($N4539="", "", SUM($D$11:$D4539))</f>
        <v/>
      </c>
      <c r="X4539" s="111" t="str">
        <f t="shared" si="993"/>
        <v/>
      </c>
      <c r="Y4539" s="114" t="str">
        <f t="shared" si="997"/>
        <v/>
      </c>
      <c r="Z4539" s="111" t="str">
        <f>IF(X4539="", "", X4539-SUM($Z$11:$Z4538))</f>
        <v/>
      </c>
      <c r="AA4539" s="111" t="str">
        <f>IF($Y4539="", "", $Y4539-SUM($AA$11:$AA4538))</f>
        <v/>
      </c>
      <c r="AB4539" s="111" t="str">
        <f t="shared" si="998"/>
        <v/>
      </c>
      <c r="AC4539" s="121" t="str">
        <f t="shared" si="994"/>
        <v/>
      </c>
      <c r="AD4539" s="122" t="str">
        <f t="shared" si="995"/>
        <v/>
      </c>
      <c r="AE4539" s="123" t="str">
        <f t="shared" si="999"/>
        <v/>
      </c>
      <c r="AG4539" s="150" t="str">
        <f t="shared" si="996"/>
        <v/>
      </c>
    </row>
    <row r="4540" spans="1:33" x14ac:dyDescent="0.25">
      <c r="A4540" s="56"/>
      <c r="B4540" s="70"/>
      <c r="C4540" s="76"/>
      <c r="D4540" s="73"/>
      <c r="E4540" s="79"/>
      <c r="F4540" s="56"/>
      <c r="G4540" s="13" t="str">
        <f t="shared" si="987"/>
        <v/>
      </c>
      <c r="H4540" s="56"/>
      <c r="K4540" s="128"/>
      <c r="L4540" s="128"/>
      <c r="M4540" s="128"/>
      <c r="N4540" s="84" t="str">
        <f t="shared" si="988"/>
        <v/>
      </c>
      <c r="O4540" s="128"/>
      <c r="P4540" s="84" t="str">
        <f t="shared" si="989"/>
        <v/>
      </c>
      <c r="Q4540" s="84" t="str">
        <f t="shared" si="986"/>
        <v/>
      </c>
      <c r="R4540" s="84" t="str">
        <f t="shared" si="990"/>
        <v/>
      </c>
      <c r="S4540" s="84" t="str">
        <f t="shared" si="991"/>
        <v/>
      </c>
      <c r="U4540" s="84" t="str">
        <f t="shared" si="992"/>
        <v/>
      </c>
      <c r="W4540" s="108" t="str">
        <f>IF($N4540="", "", SUM($D$11:$D4540))</f>
        <v/>
      </c>
      <c r="X4540" s="111" t="str">
        <f t="shared" si="993"/>
        <v/>
      </c>
      <c r="Y4540" s="114" t="str">
        <f t="shared" si="997"/>
        <v/>
      </c>
      <c r="Z4540" s="111" t="str">
        <f>IF(X4540="", "", X4540-SUM($Z$11:$Z4539))</f>
        <v/>
      </c>
      <c r="AA4540" s="111" t="str">
        <f>IF($Y4540="", "", $Y4540-SUM($AA$11:$AA4539))</f>
        <v/>
      </c>
      <c r="AB4540" s="111" t="str">
        <f t="shared" si="998"/>
        <v/>
      </c>
      <c r="AC4540" s="121" t="str">
        <f t="shared" si="994"/>
        <v/>
      </c>
      <c r="AD4540" s="122" t="str">
        <f t="shared" si="995"/>
        <v/>
      </c>
      <c r="AE4540" s="123" t="str">
        <f t="shared" si="999"/>
        <v/>
      </c>
      <c r="AG4540" s="150" t="str">
        <f t="shared" si="996"/>
        <v/>
      </c>
    </row>
    <row r="4541" spans="1:33" x14ac:dyDescent="0.25">
      <c r="A4541" s="56"/>
      <c r="B4541" s="70"/>
      <c r="C4541" s="76"/>
      <c r="D4541" s="73"/>
      <c r="E4541" s="79"/>
      <c r="F4541" s="56"/>
      <c r="G4541" s="13" t="str">
        <f t="shared" si="987"/>
        <v/>
      </c>
      <c r="H4541" s="56"/>
      <c r="K4541" s="128"/>
      <c r="L4541" s="128"/>
      <c r="M4541" s="128"/>
      <c r="N4541" s="84" t="str">
        <f t="shared" si="988"/>
        <v/>
      </c>
      <c r="O4541" s="128"/>
      <c r="P4541" s="84" t="str">
        <f t="shared" si="989"/>
        <v/>
      </c>
      <c r="Q4541" s="84" t="str">
        <f t="shared" si="986"/>
        <v/>
      </c>
      <c r="R4541" s="84" t="str">
        <f t="shared" si="990"/>
        <v/>
      </c>
      <c r="S4541" s="84" t="str">
        <f t="shared" si="991"/>
        <v/>
      </c>
      <c r="U4541" s="84" t="str">
        <f t="shared" si="992"/>
        <v/>
      </c>
      <c r="W4541" s="108" t="str">
        <f>IF($N4541="", "", SUM($D$11:$D4541))</f>
        <v/>
      </c>
      <c r="X4541" s="111" t="str">
        <f t="shared" si="993"/>
        <v/>
      </c>
      <c r="Y4541" s="114" t="str">
        <f t="shared" si="997"/>
        <v/>
      </c>
      <c r="Z4541" s="111" t="str">
        <f>IF(X4541="", "", X4541-SUM($Z$11:$Z4540))</f>
        <v/>
      </c>
      <c r="AA4541" s="111" t="str">
        <f>IF($Y4541="", "", $Y4541-SUM($AA$11:$AA4540))</f>
        <v/>
      </c>
      <c r="AB4541" s="111" t="str">
        <f t="shared" si="998"/>
        <v/>
      </c>
      <c r="AC4541" s="121" t="str">
        <f t="shared" si="994"/>
        <v/>
      </c>
      <c r="AD4541" s="122" t="str">
        <f t="shared" si="995"/>
        <v/>
      </c>
      <c r="AE4541" s="123" t="str">
        <f t="shared" si="999"/>
        <v/>
      </c>
      <c r="AG4541" s="150" t="str">
        <f t="shared" si="996"/>
        <v/>
      </c>
    </row>
    <row r="4542" spans="1:33" x14ac:dyDescent="0.25">
      <c r="A4542" s="56"/>
      <c r="B4542" s="70"/>
      <c r="C4542" s="76"/>
      <c r="D4542" s="73"/>
      <c r="E4542" s="79"/>
      <c r="F4542" s="56"/>
      <c r="G4542" s="13" t="str">
        <f t="shared" si="987"/>
        <v/>
      </c>
      <c r="H4542" s="56"/>
      <c r="K4542" s="128"/>
      <c r="L4542" s="128"/>
      <c r="M4542" s="128"/>
      <c r="N4542" s="84" t="str">
        <f t="shared" si="988"/>
        <v/>
      </c>
      <c r="O4542" s="128"/>
      <c r="P4542" s="84" t="str">
        <f t="shared" si="989"/>
        <v/>
      </c>
      <c r="Q4542" s="84" t="str">
        <f t="shared" si="986"/>
        <v/>
      </c>
      <c r="R4542" s="84" t="str">
        <f t="shared" si="990"/>
        <v/>
      </c>
      <c r="S4542" s="84" t="str">
        <f t="shared" si="991"/>
        <v/>
      </c>
      <c r="U4542" s="84" t="str">
        <f t="shared" si="992"/>
        <v/>
      </c>
      <c r="W4542" s="108" t="str">
        <f>IF($N4542="", "", SUM($D$11:$D4542))</f>
        <v/>
      </c>
      <c r="X4542" s="111" t="str">
        <f t="shared" si="993"/>
        <v/>
      </c>
      <c r="Y4542" s="114" t="str">
        <f t="shared" si="997"/>
        <v/>
      </c>
      <c r="Z4542" s="111" t="str">
        <f>IF(X4542="", "", X4542-SUM($Z$11:$Z4541))</f>
        <v/>
      </c>
      <c r="AA4542" s="111" t="str">
        <f>IF($Y4542="", "", $Y4542-SUM($AA$11:$AA4541))</f>
        <v/>
      </c>
      <c r="AB4542" s="111" t="str">
        <f t="shared" si="998"/>
        <v/>
      </c>
      <c r="AC4542" s="121" t="str">
        <f t="shared" si="994"/>
        <v/>
      </c>
      <c r="AD4542" s="122" t="str">
        <f t="shared" si="995"/>
        <v/>
      </c>
      <c r="AE4542" s="123" t="str">
        <f t="shared" si="999"/>
        <v/>
      </c>
      <c r="AG4542" s="150" t="str">
        <f t="shared" si="996"/>
        <v/>
      </c>
    </row>
    <row r="4543" spans="1:33" x14ac:dyDescent="0.25">
      <c r="A4543" s="56"/>
      <c r="B4543" s="70"/>
      <c r="C4543" s="76"/>
      <c r="D4543" s="73"/>
      <c r="E4543" s="79"/>
      <c r="F4543" s="56"/>
      <c r="G4543" s="13" t="str">
        <f t="shared" si="987"/>
        <v/>
      </c>
      <c r="H4543" s="56"/>
      <c r="K4543" s="128"/>
      <c r="L4543" s="128"/>
      <c r="M4543" s="128"/>
      <c r="N4543" s="84" t="str">
        <f t="shared" si="988"/>
        <v/>
      </c>
      <c r="O4543" s="128"/>
      <c r="P4543" s="84" t="str">
        <f t="shared" si="989"/>
        <v/>
      </c>
      <c r="Q4543" s="84" t="str">
        <f t="shared" si="986"/>
        <v/>
      </c>
      <c r="R4543" s="84" t="str">
        <f t="shared" si="990"/>
        <v/>
      </c>
      <c r="S4543" s="84" t="str">
        <f t="shared" si="991"/>
        <v/>
      </c>
      <c r="U4543" s="84" t="str">
        <f t="shared" si="992"/>
        <v/>
      </c>
      <c r="W4543" s="108" t="str">
        <f>IF($N4543="", "", SUM($D$11:$D4543))</f>
        <v/>
      </c>
      <c r="X4543" s="111" t="str">
        <f t="shared" si="993"/>
        <v/>
      </c>
      <c r="Y4543" s="114" t="str">
        <f t="shared" si="997"/>
        <v/>
      </c>
      <c r="Z4543" s="111" t="str">
        <f>IF(X4543="", "", X4543-SUM($Z$11:$Z4542))</f>
        <v/>
      </c>
      <c r="AA4543" s="111" t="str">
        <f>IF($Y4543="", "", $Y4543-SUM($AA$11:$AA4542))</f>
        <v/>
      </c>
      <c r="AB4543" s="111" t="str">
        <f t="shared" si="998"/>
        <v/>
      </c>
      <c r="AC4543" s="121" t="str">
        <f t="shared" si="994"/>
        <v/>
      </c>
      <c r="AD4543" s="122" t="str">
        <f t="shared" si="995"/>
        <v/>
      </c>
      <c r="AE4543" s="123" t="str">
        <f t="shared" si="999"/>
        <v/>
      </c>
      <c r="AG4543" s="150" t="str">
        <f t="shared" si="996"/>
        <v/>
      </c>
    </row>
    <row r="4544" spans="1:33" x14ac:dyDescent="0.25">
      <c r="A4544" s="56"/>
      <c r="B4544" s="70"/>
      <c r="C4544" s="76"/>
      <c r="D4544" s="73"/>
      <c r="E4544" s="79"/>
      <c r="F4544" s="56"/>
      <c r="G4544" s="13" t="str">
        <f t="shared" si="987"/>
        <v/>
      </c>
      <c r="H4544" s="56"/>
      <c r="K4544" s="128"/>
      <c r="L4544" s="128"/>
      <c r="M4544" s="128"/>
      <c r="N4544" s="84" t="str">
        <f t="shared" si="988"/>
        <v/>
      </c>
      <c r="O4544" s="128"/>
      <c r="P4544" s="84" t="str">
        <f t="shared" si="989"/>
        <v/>
      </c>
      <c r="Q4544" s="84" t="str">
        <f t="shared" si="986"/>
        <v/>
      </c>
      <c r="R4544" s="84" t="str">
        <f t="shared" si="990"/>
        <v/>
      </c>
      <c r="S4544" s="84" t="str">
        <f t="shared" si="991"/>
        <v/>
      </c>
      <c r="U4544" s="84" t="str">
        <f t="shared" si="992"/>
        <v/>
      </c>
      <c r="W4544" s="108" t="str">
        <f>IF($N4544="", "", SUM($D$11:$D4544))</f>
        <v/>
      </c>
      <c r="X4544" s="111" t="str">
        <f t="shared" si="993"/>
        <v/>
      </c>
      <c r="Y4544" s="114" t="str">
        <f t="shared" si="997"/>
        <v/>
      </c>
      <c r="Z4544" s="111" t="str">
        <f>IF(X4544="", "", X4544-SUM($Z$11:$Z4543))</f>
        <v/>
      </c>
      <c r="AA4544" s="111" t="str">
        <f>IF($Y4544="", "", $Y4544-SUM($AA$11:$AA4543))</f>
        <v/>
      </c>
      <c r="AB4544" s="111" t="str">
        <f t="shared" si="998"/>
        <v/>
      </c>
      <c r="AC4544" s="121" t="str">
        <f t="shared" si="994"/>
        <v/>
      </c>
      <c r="AD4544" s="122" t="str">
        <f t="shared" si="995"/>
        <v/>
      </c>
      <c r="AE4544" s="123" t="str">
        <f t="shared" si="999"/>
        <v/>
      </c>
      <c r="AG4544" s="150" t="str">
        <f t="shared" si="996"/>
        <v/>
      </c>
    </row>
    <row r="4545" spans="1:33" x14ac:dyDescent="0.25">
      <c r="A4545" s="56"/>
      <c r="B4545" s="70"/>
      <c r="C4545" s="76"/>
      <c r="D4545" s="73"/>
      <c r="E4545" s="79"/>
      <c r="F4545" s="56"/>
      <c r="G4545" s="13" t="str">
        <f t="shared" si="987"/>
        <v/>
      </c>
      <c r="H4545" s="56"/>
      <c r="K4545" s="128"/>
      <c r="L4545" s="128"/>
      <c r="M4545" s="128"/>
      <c r="N4545" s="84" t="str">
        <f t="shared" si="988"/>
        <v/>
      </c>
      <c r="O4545" s="128"/>
      <c r="P4545" s="84" t="str">
        <f t="shared" si="989"/>
        <v/>
      </c>
      <c r="Q4545" s="84" t="str">
        <f t="shared" si="986"/>
        <v/>
      </c>
      <c r="R4545" s="84" t="str">
        <f t="shared" si="990"/>
        <v/>
      </c>
      <c r="S4545" s="84" t="str">
        <f t="shared" si="991"/>
        <v/>
      </c>
      <c r="U4545" s="84" t="str">
        <f t="shared" si="992"/>
        <v/>
      </c>
      <c r="W4545" s="108" t="str">
        <f>IF($N4545="", "", SUM($D$11:$D4545))</f>
        <v/>
      </c>
      <c r="X4545" s="111" t="str">
        <f t="shared" si="993"/>
        <v/>
      </c>
      <c r="Y4545" s="114" t="str">
        <f t="shared" si="997"/>
        <v/>
      </c>
      <c r="Z4545" s="111" t="str">
        <f>IF(X4545="", "", X4545-SUM($Z$11:$Z4544))</f>
        <v/>
      </c>
      <c r="AA4545" s="111" t="str">
        <f>IF($Y4545="", "", $Y4545-SUM($AA$11:$AA4544))</f>
        <v/>
      </c>
      <c r="AB4545" s="111" t="str">
        <f t="shared" si="998"/>
        <v/>
      </c>
      <c r="AC4545" s="121" t="str">
        <f t="shared" si="994"/>
        <v/>
      </c>
      <c r="AD4545" s="122" t="str">
        <f t="shared" si="995"/>
        <v/>
      </c>
      <c r="AE4545" s="123" t="str">
        <f t="shared" si="999"/>
        <v/>
      </c>
      <c r="AG4545" s="150" t="str">
        <f t="shared" si="996"/>
        <v/>
      </c>
    </row>
    <row r="4546" spans="1:33" x14ac:dyDescent="0.25">
      <c r="A4546" s="56"/>
      <c r="B4546" s="70"/>
      <c r="C4546" s="76"/>
      <c r="D4546" s="73"/>
      <c r="E4546" s="79"/>
      <c r="F4546" s="56"/>
      <c r="G4546" s="13" t="str">
        <f t="shared" si="987"/>
        <v/>
      </c>
      <c r="H4546" s="56"/>
      <c r="K4546" s="128"/>
      <c r="L4546" s="128"/>
      <c r="M4546" s="128"/>
      <c r="N4546" s="84" t="str">
        <f t="shared" si="988"/>
        <v/>
      </c>
      <c r="O4546" s="128"/>
      <c r="P4546" s="84" t="str">
        <f t="shared" si="989"/>
        <v/>
      </c>
      <c r="Q4546" s="84" t="str">
        <f t="shared" si="986"/>
        <v/>
      </c>
      <c r="R4546" s="84" t="str">
        <f t="shared" si="990"/>
        <v/>
      </c>
      <c r="S4546" s="84" t="str">
        <f t="shared" si="991"/>
        <v/>
      </c>
      <c r="U4546" s="84" t="str">
        <f t="shared" si="992"/>
        <v/>
      </c>
      <c r="W4546" s="108" t="str">
        <f>IF($N4546="", "", SUM($D$11:$D4546))</f>
        <v/>
      </c>
      <c r="X4546" s="111" t="str">
        <f t="shared" si="993"/>
        <v/>
      </c>
      <c r="Y4546" s="114" t="str">
        <f t="shared" si="997"/>
        <v/>
      </c>
      <c r="Z4546" s="111" t="str">
        <f>IF(X4546="", "", X4546-SUM($Z$11:$Z4545))</f>
        <v/>
      </c>
      <c r="AA4546" s="111" t="str">
        <f>IF($Y4546="", "", $Y4546-SUM($AA$11:$AA4545))</f>
        <v/>
      </c>
      <c r="AB4546" s="111" t="str">
        <f t="shared" si="998"/>
        <v/>
      </c>
      <c r="AC4546" s="121" t="str">
        <f t="shared" si="994"/>
        <v/>
      </c>
      <c r="AD4546" s="122" t="str">
        <f t="shared" si="995"/>
        <v/>
      </c>
      <c r="AE4546" s="123" t="str">
        <f t="shared" si="999"/>
        <v/>
      </c>
      <c r="AG4546" s="150" t="str">
        <f t="shared" si="996"/>
        <v/>
      </c>
    </row>
    <row r="4547" spans="1:33" x14ac:dyDescent="0.25">
      <c r="A4547" s="56"/>
      <c r="B4547" s="70"/>
      <c r="C4547" s="76"/>
      <c r="D4547" s="73"/>
      <c r="E4547" s="79"/>
      <c r="F4547" s="56"/>
      <c r="G4547" s="13" t="str">
        <f t="shared" si="987"/>
        <v/>
      </c>
      <c r="H4547" s="56"/>
      <c r="K4547" s="128"/>
      <c r="L4547" s="128"/>
      <c r="M4547" s="128"/>
      <c r="N4547" s="84" t="str">
        <f t="shared" si="988"/>
        <v/>
      </c>
      <c r="O4547" s="128"/>
      <c r="P4547" s="84" t="str">
        <f t="shared" si="989"/>
        <v/>
      </c>
      <c r="Q4547" s="84" t="str">
        <f t="shared" si="986"/>
        <v/>
      </c>
      <c r="R4547" s="84" t="str">
        <f t="shared" si="990"/>
        <v/>
      </c>
      <c r="S4547" s="84" t="str">
        <f t="shared" si="991"/>
        <v/>
      </c>
      <c r="U4547" s="84" t="str">
        <f t="shared" si="992"/>
        <v/>
      </c>
      <c r="W4547" s="108" t="str">
        <f>IF($N4547="", "", SUM($D$11:$D4547))</f>
        <v/>
      </c>
      <c r="X4547" s="111" t="str">
        <f t="shared" si="993"/>
        <v/>
      </c>
      <c r="Y4547" s="114" t="str">
        <f t="shared" si="997"/>
        <v/>
      </c>
      <c r="Z4547" s="111" t="str">
        <f>IF(X4547="", "", X4547-SUM($Z$11:$Z4546))</f>
        <v/>
      </c>
      <c r="AA4547" s="111" t="str">
        <f>IF($Y4547="", "", $Y4547-SUM($AA$11:$AA4546))</f>
        <v/>
      </c>
      <c r="AB4547" s="111" t="str">
        <f t="shared" si="998"/>
        <v/>
      </c>
      <c r="AC4547" s="121" t="str">
        <f t="shared" si="994"/>
        <v/>
      </c>
      <c r="AD4547" s="122" t="str">
        <f t="shared" si="995"/>
        <v/>
      </c>
      <c r="AE4547" s="123" t="str">
        <f t="shared" si="999"/>
        <v/>
      </c>
      <c r="AG4547" s="150" t="str">
        <f t="shared" si="996"/>
        <v/>
      </c>
    </row>
    <row r="4548" spans="1:33" x14ac:dyDescent="0.25">
      <c r="A4548" s="56"/>
      <c r="B4548" s="70"/>
      <c r="C4548" s="76"/>
      <c r="D4548" s="73"/>
      <c r="E4548" s="79"/>
      <c r="F4548" s="56"/>
      <c r="G4548" s="13" t="str">
        <f t="shared" si="987"/>
        <v/>
      </c>
      <c r="H4548" s="56"/>
      <c r="K4548" s="128"/>
      <c r="L4548" s="128"/>
      <c r="M4548" s="128"/>
      <c r="N4548" s="84" t="str">
        <f t="shared" si="988"/>
        <v/>
      </c>
      <c r="O4548" s="128"/>
      <c r="P4548" s="84" t="str">
        <f t="shared" si="989"/>
        <v/>
      </c>
      <c r="Q4548" s="84" t="str">
        <f t="shared" si="986"/>
        <v/>
      </c>
      <c r="R4548" s="84" t="str">
        <f t="shared" si="990"/>
        <v/>
      </c>
      <c r="S4548" s="84" t="str">
        <f t="shared" si="991"/>
        <v/>
      </c>
      <c r="U4548" s="84" t="str">
        <f t="shared" si="992"/>
        <v/>
      </c>
      <c r="W4548" s="108" t="str">
        <f>IF($N4548="", "", SUM($D$11:$D4548))</f>
        <v/>
      </c>
      <c r="X4548" s="111" t="str">
        <f t="shared" si="993"/>
        <v/>
      </c>
      <c r="Y4548" s="114" t="str">
        <f t="shared" si="997"/>
        <v/>
      </c>
      <c r="Z4548" s="111" t="str">
        <f>IF(X4548="", "", X4548-SUM($Z$11:$Z4547))</f>
        <v/>
      </c>
      <c r="AA4548" s="111" t="str">
        <f>IF($Y4548="", "", $Y4548-SUM($AA$11:$AA4547))</f>
        <v/>
      </c>
      <c r="AB4548" s="111" t="str">
        <f t="shared" si="998"/>
        <v/>
      </c>
      <c r="AC4548" s="121" t="str">
        <f t="shared" si="994"/>
        <v/>
      </c>
      <c r="AD4548" s="122" t="str">
        <f t="shared" si="995"/>
        <v/>
      </c>
      <c r="AE4548" s="123" t="str">
        <f t="shared" si="999"/>
        <v/>
      </c>
      <c r="AG4548" s="150" t="str">
        <f t="shared" si="996"/>
        <v/>
      </c>
    </row>
    <row r="4549" spans="1:33" x14ac:dyDescent="0.25">
      <c r="A4549" s="56"/>
      <c r="B4549" s="70"/>
      <c r="C4549" s="76"/>
      <c r="D4549" s="73"/>
      <c r="E4549" s="79"/>
      <c r="F4549" s="56"/>
      <c r="G4549" s="13" t="str">
        <f t="shared" si="987"/>
        <v/>
      </c>
      <c r="H4549" s="56"/>
      <c r="K4549" s="128"/>
      <c r="L4549" s="128"/>
      <c r="M4549" s="128"/>
      <c r="N4549" s="84" t="str">
        <f t="shared" si="988"/>
        <v/>
      </c>
      <c r="O4549" s="128"/>
      <c r="P4549" s="84" t="str">
        <f t="shared" si="989"/>
        <v/>
      </c>
      <c r="Q4549" s="84" t="str">
        <f t="shared" si="986"/>
        <v/>
      </c>
      <c r="R4549" s="84" t="str">
        <f t="shared" si="990"/>
        <v/>
      </c>
      <c r="S4549" s="84" t="str">
        <f t="shared" si="991"/>
        <v/>
      </c>
      <c r="U4549" s="84" t="str">
        <f t="shared" si="992"/>
        <v/>
      </c>
      <c r="W4549" s="108" t="str">
        <f>IF($N4549="", "", SUM($D$11:$D4549))</f>
        <v/>
      </c>
      <c r="X4549" s="111" t="str">
        <f t="shared" si="993"/>
        <v/>
      </c>
      <c r="Y4549" s="114" t="str">
        <f t="shared" si="997"/>
        <v/>
      </c>
      <c r="Z4549" s="111" t="str">
        <f>IF(X4549="", "", X4549-SUM($Z$11:$Z4548))</f>
        <v/>
      </c>
      <c r="AA4549" s="111" t="str">
        <f>IF($Y4549="", "", $Y4549-SUM($AA$11:$AA4548))</f>
        <v/>
      </c>
      <c r="AB4549" s="111" t="str">
        <f t="shared" si="998"/>
        <v/>
      </c>
      <c r="AC4549" s="121" t="str">
        <f t="shared" si="994"/>
        <v/>
      </c>
      <c r="AD4549" s="122" t="str">
        <f t="shared" si="995"/>
        <v/>
      </c>
      <c r="AE4549" s="123" t="str">
        <f t="shared" si="999"/>
        <v/>
      </c>
      <c r="AG4549" s="150" t="str">
        <f t="shared" si="996"/>
        <v/>
      </c>
    </row>
    <row r="4550" spans="1:33" x14ac:dyDescent="0.25">
      <c r="A4550" s="56"/>
      <c r="B4550" s="70"/>
      <c r="C4550" s="76"/>
      <c r="D4550" s="73"/>
      <c r="E4550" s="79"/>
      <c r="F4550" s="56"/>
      <c r="G4550" s="13" t="str">
        <f t="shared" si="987"/>
        <v/>
      </c>
      <c r="H4550" s="56"/>
      <c r="K4550" s="128"/>
      <c r="L4550" s="128"/>
      <c r="M4550" s="128"/>
      <c r="N4550" s="84" t="str">
        <f t="shared" si="988"/>
        <v/>
      </c>
      <c r="O4550" s="128"/>
      <c r="P4550" s="84" t="str">
        <f t="shared" si="989"/>
        <v/>
      </c>
      <c r="Q4550" s="84" t="str">
        <f t="shared" si="986"/>
        <v/>
      </c>
      <c r="R4550" s="84" t="str">
        <f t="shared" si="990"/>
        <v/>
      </c>
      <c r="S4550" s="84" t="str">
        <f t="shared" si="991"/>
        <v/>
      </c>
      <c r="U4550" s="84" t="str">
        <f t="shared" si="992"/>
        <v/>
      </c>
      <c r="W4550" s="108" t="str">
        <f>IF($N4550="", "", SUM($D$11:$D4550))</f>
        <v/>
      </c>
      <c r="X4550" s="111" t="str">
        <f t="shared" si="993"/>
        <v/>
      </c>
      <c r="Y4550" s="114" t="str">
        <f t="shared" si="997"/>
        <v/>
      </c>
      <c r="Z4550" s="111" t="str">
        <f>IF(X4550="", "", X4550-SUM($Z$11:$Z4549))</f>
        <v/>
      </c>
      <c r="AA4550" s="111" t="str">
        <f>IF($Y4550="", "", $Y4550-SUM($AA$11:$AA4549))</f>
        <v/>
      </c>
      <c r="AB4550" s="111" t="str">
        <f t="shared" si="998"/>
        <v/>
      </c>
      <c r="AC4550" s="121" t="str">
        <f t="shared" si="994"/>
        <v/>
      </c>
      <c r="AD4550" s="122" t="str">
        <f t="shared" si="995"/>
        <v/>
      </c>
      <c r="AE4550" s="123" t="str">
        <f t="shared" si="999"/>
        <v/>
      </c>
      <c r="AG4550" s="150" t="str">
        <f t="shared" si="996"/>
        <v/>
      </c>
    </row>
    <row r="4551" spans="1:33" x14ac:dyDescent="0.25">
      <c r="A4551" s="56"/>
      <c r="B4551" s="70"/>
      <c r="C4551" s="76"/>
      <c r="D4551" s="73"/>
      <c r="E4551" s="79"/>
      <c r="F4551" s="56"/>
      <c r="G4551" s="13" t="str">
        <f t="shared" si="987"/>
        <v/>
      </c>
      <c r="H4551" s="56"/>
      <c r="K4551" s="128"/>
      <c r="L4551" s="128"/>
      <c r="M4551" s="128"/>
      <c r="N4551" s="84" t="str">
        <f t="shared" si="988"/>
        <v/>
      </c>
      <c r="O4551" s="128"/>
      <c r="P4551" s="84" t="str">
        <f t="shared" si="989"/>
        <v/>
      </c>
      <c r="Q4551" s="84" t="str">
        <f t="shared" si="986"/>
        <v/>
      </c>
      <c r="R4551" s="84" t="str">
        <f t="shared" si="990"/>
        <v/>
      </c>
      <c r="S4551" s="84" t="str">
        <f t="shared" si="991"/>
        <v/>
      </c>
      <c r="U4551" s="84" t="str">
        <f t="shared" si="992"/>
        <v/>
      </c>
      <c r="W4551" s="108" t="str">
        <f>IF($N4551="", "", SUM($D$11:$D4551))</f>
        <v/>
      </c>
      <c r="X4551" s="111" t="str">
        <f t="shared" si="993"/>
        <v/>
      </c>
      <c r="Y4551" s="114" t="str">
        <f t="shared" si="997"/>
        <v/>
      </c>
      <c r="Z4551" s="111" t="str">
        <f>IF(X4551="", "", X4551-SUM($Z$11:$Z4550))</f>
        <v/>
      </c>
      <c r="AA4551" s="111" t="str">
        <f>IF($Y4551="", "", $Y4551-SUM($AA$11:$AA4550))</f>
        <v/>
      </c>
      <c r="AB4551" s="111" t="str">
        <f t="shared" si="998"/>
        <v/>
      </c>
      <c r="AC4551" s="121" t="str">
        <f t="shared" si="994"/>
        <v/>
      </c>
      <c r="AD4551" s="122" t="str">
        <f t="shared" si="995"/>
        <v/>
      </c>
      <c r="AE4551" s="123" t="str">
        <f t="shared" si="999"/>
        <v/>
      </c>
      <c r="AG4551" s="150" t="str">
        <f t="shared" si="996"/>
        <v/>
      </c>
    </row>
    <row r="4552" spans="1:33" x14ac:dyDescent="0.25">
      <c r="A4552" s="56"/>
      <c r="B4552" s="70"/>
      <c r="C4552" s="76"/>
      <c r="D4552" s="73"/>
      <c r="E4552" s="79"/>
      <c r="F4552" s="56"/>
      <c r="G4552" s="13" t="str">
        <f t="shared" si="987"/>
        <v/>
      </c>
      <c r="H4552" s="56"/>
      <c r="K4552" s="128"/>
      <c r="L4552" s="128"/>
      <c r="M4552" s="128"/>
      <c r="N4552" s="84" t="str">
        <f t="shared" si="988"/>
        <v/>
      </c>
      <c r="O4552" s="128"/>
      <c r="P4552" s="84" t="str">
        <f t="shared" si="989"/>
        <v/>
      </c>
      <c r="Q4552" s="84" t="str">
        <f t="shared" si="986"/>
        <v/>
      </c>
      <c r="R4552" s="84" t="str">
        <f t="shared" si="990"/>
        <v/>
      </c>
      <c r="S4552" s="84" t="str">
        <f t="shared" si="991"/>
        <v/>
      </c>
      <c r="U4552" s="84" t="str">
        <f t="shared" si="992"/>
        <v/>
      </c>
      <c r="W4552" s="108" t="str">
        <f>IF($N4552="", "", SUM($D$11:$D4552))</f>
        <v/>
      </c>
      <c r="X4552" s="111" t="str">
        <f t="shared" si="993"/>
        <v/>
      </c>
      <c r="Y4552" s="114" t="str">
        <f t="shared" si="997"/>
        <v/>
      </c>
      <c r="Z4552" s="111" t="str">
        <f>IF(X4552="", "", X4552-SUM($Z$11:$Z4551))</f>
        <v/>
      </c>
      <c r="AA4552" s="111" t="str">
        <f>IF($Y4552="", "", $Y4552-SUM($AA$11:$AA4551))</f>
        <v/>
      </c>
      <c r="AB4552" s="111" t="str">
        <f t="shared" si="998"/>
        <v/>
      </c>
      <c r="AC4552" s="121" t="str">
        <f t="shared" si="994"/>
        <v/>
      </c>
      <c r="AD4552" s="122" t="str">
        <f t="shared" si="995"/>
        <v/>
      </c>
      <c r="AE4552" s="123" t="str">
        <f t="shared" si="999"/>
        <v/>
      </c>
      <c r="AG4552" s="150" t="str">
        <f t="shared" si="996"/>
        <v/>
      </c>
    </row>
    <row r="4553" spans="1:33" x14ac:dyDescent="0.25">
      <c r="A4553" s="56"/>
      <c r="B4553" s="70"/>
      <c r="C4553" s="76"/>
      <c r="D4553" s="73"/>
      <c r="E4553" s="79"/>
      <c r="F4553" s="56"/>
      <c r="G4553" s="13" t="str">
        <f t="shared" si="987"/>
        <v/>
      </c>
      <c r="H4553" s="56"/>
      <c r="K4553" s="128"/>
      <c r="L4553" s="128"/>
      <c r="M4553" s="128"/>
      <c r="N4553" s="84" t="str">
        <f t="shared" si="988"/>
        <v/>
      </c>
      <c r="O4553" s="128"/>
      <c r="P4553" s="84" t="str">
        <f t="shared" si="989"/>
        <v/>
      </c>
      <c r="Q4553" s="84" t="str">
        <f t="shared" si="986"/>
        <v/>
      </c>
      <c r="R4553" s="84" t="str">
        <f t="shared" si="990"/>
        <v/>
      </c>
      <c r="S4553" s="84" t="str">
        <f t="shared" si="991"/>
        <v/>
      </c>
      <c r="U4553" s="84" t="str">
        <f t="shared" si="992"/>
        <v/>
      </c>
      <c r="W4553" s="108" t="str">
        <f>IF($N4553="", "", SUM($D$11:$D4553))</f>
        <v/>
      </c>
      <c r="X4553" s="111" t="str">
        <f t="shared" si="993"/>
        <v/>
      </c>
      <c r="Y4553" s="114" t="str">
        <f t="shared" si="997"/>
        <v/>
      </c>
      <c r="Z4553" s="111" t="str">
        <f>IF(X4553="", "", X4553-SUM($Z$11:$Z4552))</f>
        <v/>
      </c>
      <c r="AA4553" s="111" t="str">
        <f>IF($Y4553="", "", $Y4553-SUM($AA$11:$AA4552))</f>
        <v/>
      </c>
      <c r="AB4553" s="111" t="str">
        <f t="shared" si="998"/>
        <v/>
      </c>
      <c r="AC4553" s="121" t="str">
        <f t="shared" si="994"/>
        <v/>
      </c>
      <c r="AD4553" s="122" t="str">
        <f t="shared" si="995"/>
        <v/>
      </c>
      <c r="AE4553" s="123" t="str">
        <f t="shared" si="999"/>
        <v/>
      </c>
      <c r="AG4553" s="150" t="str">
        <f t="shared" si="996"/>
        <v/>
      </c>
    </row>
    <row r="4554" spans="1:33" x14ac:dyDescent="0.25">
      <c r="A4554" s="56"/>
      <c r="B4554" s="70"/>
      <c r="C4554" s="76"/>
      <c r="D4554" s="73"/>
      <c r="E4554" s="79"/>
      <c r="F4554" s="56"/>
      <c r="G4554" s="13" t="str">
        <f t="shared" si="987"/>
        <v/>
      </c>
      <c r="H4554" s="56"/>
      <c r="K4554" s="128"/>
      <c r="L4554" s="128"/>
      <c r="M4554" s="128"/>
      <c r="N4554" s="84" t="str">
        <f t="shared" si="988"/>
        <v/>
      </c>
      <c r="O4554" s="128"/>
      <c r="P4554" s="84" t="str">
        <f t="shared" si="989"/>
        <v/>
      </c>
      <c r="Q4554" s="84" t="str">
        <f t="shared" si="986"/>
        <v/>
      </c>
      <c r="R4554" s="84" t="str">
        <f t="shared" si="990"/>
        <v/>
      </c>
      <c r="S4554" s="84" t="str">
        <f t="shared" si="991"/>
        <v/>
      </c>
      <c r="U4554" s="84" t="str">
        <f t="shared" si="992"/>
        <v/>
      </c>
      <c r="W4554" s="108" t="str">
        <f>IF($N4554="", "", SUM($D$11:$D4554))</f>
        <v/>
      </c>
      <c r="X4554" s="111" t="str">
        <f t="shared" si="993"/>
        <v/>
      </c>
      <c r="Y4554" s="114" t="str">
        <f t="shared" si="997"/>
        <v/>
      </c>
      <c r="Z4554" s="111" t="str">
        <f>IF(X4554="", "", X4554-SUM($Z$11:$Z4553))</f>
        <v/>
      </c>
      <c r="AA4554" s="111" t="str">
        <f>IF($Y4554="", "", $Y4554-SUM($AA$11:$AA4553))</f>
        <v/>
      </c>
      <c r="AB4554" s="111" t="str">
        <f t="shared" si="998"/>
        <v/>
      </c>
      <c r="AC4554" s="121" t="str">
        <f t="shared" si="994"/>
        <v/>
      </c>
      <c r="AD4554" s="122" t="str">
        <f t="shared" si="995"/>
        <v/>
      </c>
      <c r="AE4554" s="123" t="str">
        <f t="shared" si="999"/>
        <v/>
      </c>
      <c r="AG4554" s="150" t="str">
        <f t="shared" si="996"/>
        <v/>
      </c>
    </row>
    <row r="4555" spans="1:33" x14ac:dyDescent="0.25">
      <c r="A4555" s="56"/>
      <c r="B4555" s="70"/>
      <c r="C4555" s="76"/>
      <c r="D4555" s="73"/>
      <c r="E4555" s="79"/>
      <c r="F4555" s="56"/>
      <c r="G4555" s="13" t="str">
        <f t="shared" si="987"/>
        <v/>
      </c>
      <c r="H4555" s="56"/>
      <c r="K4555" s="128"/>
      <c r="L4555" s="128"/>
      <c r="M4555" s="128"/>
      <c r="N4555" s="84" t="str">
        <f t="shared" si="988"/>
        <v/>
      </c>
      <c r="O4555" s="128"/>
      <c r="P4555" s="84" t="str">
        <f t="shared" si="989"/>
        <v/>
      </c>
      <c r="Q4555" s="84" t="str">
        <f t="shared" ref="Q4555:Q4618" si="1000">IF($N4555="", "", IF(AND(Q$5="X", C4555=""), $N$6, IF(AND(NOT(C4555=""), COUNTIF(L$11:L$17, C4555)=0), $N$7, "")))</f>
        <v/>
      </c>
      <c r="R4555" s="84" t="str">
        <f t="shared" si="990"/>
        <v/>
      </c>
      <c r="S4555" s="84" t="str">
        <f t="shared" si="991"/>
        <v/>
      </c>
      <c r="U4555" s="84" t="str">
        <f t="shared" si="992"/>
        <v/>
      </c>
      <c r="W4555" s="108" t="str">
        <f>IF($N4555="", "", SUM($D$11:$D4555))</f>
        <v/>
      </c>
      <c r="X4555" s="111" t="str">
        <f t="shared" si="993"/>
        <v/>
      </c>
      <c r="Y4555" s="114" t="str">
        <f t="shared" si="997"/>
        <v/>
      </c>
      <c r="Z4555" s="111" t="str">
        <f>IF(X4555="", "", X4555-SUM($Z$11:$Z4554))</f>
        <v/>
      </c>
      <c r="AA4555" s="111" t="str">
        <f>IF($Y4555="", "", $Y4555-SUM($AA$11:$AA4554))</f>
        <v/>
      </c>
      <c r="AB4555" s="111" t="str">
        <f t="shared" si="998"/>
        <v/>
      </c>
      <c r="AC4555" s="121" t="str">
        <f t="shared" si="994"/>
        <v/>
      </c>
      <c r="AD4555" s="122" t="str">
        <f t="shared" si="995"/>
        <v/>
      </c>
      <c r="AE4555" s="123" t="str">
        <f t="shared" si="999"/>
        <v/>
      </c>
      <c r="AG4555" s="150" t="str">
        <f t="shared" si="996"/>
        <v/>
      </c>
    </row>
    <row r="4556" spans="1:33" x14ac:dyDescent="0.25">
      <c r="A4556" s="56"/>
      <c r="B4556" s="70"/>
      <c r="C4556" s="76"/>
      <c r="D4556" s="73"/>
      <c r="E4556" s="79"/>
      <c r="F4556" s="56"/>
      <c r="G4556" s="13" t="str">
        <f t="shared" ref="G4556:G4619" si="1001">IF($B4556="", "", TEXT($B4556, "mmm"))</f>
        <v/>
      </c>
      <c r="H4556" s="56"/>
      <c r="K4556" s="128"/>
      <c r="L4556" s="128"/>
      <c r="M4556" s="128"/>
      <c r="N4556" s="84" t="str">
        <f t="shared" ref="N4556:N4619" si="1002">IF(COUNTIF($B4556:$E4556, "")=4, "", "X")</f>
        <v/>
      </c>
      <c r="O4556" s="128"/>
      <c r="P4556" s="84" t="str">
        <f t="shared" ref="P4556:P4619" si="1003">IF($N4556="", "", IF(AND(P$5="X", B4556=""), $N$6, IFERROR(IF(AND(NOT(B4556=""), OR(ISNUMBER(B4556)=FALSE, B4556&lt;$L$2, B4556&gt;$L$3)), $N$7, ""), $N$7)))</f>
        <v/>
      </c>
      <c r="Q4556" s="84" t="str">
        <f t="shared" si="1000"/>
        <v/>
      </c>
      <c r="R4556" s="84" t="str">
        <f t="shared" ref="R4556:R4619" si="1004">IF($N4556="", "", IF(AND(R$5="X", D4556=""), $N$6, IF(AND(NOT(D4556=""), ISNUMBER(D4556)=FALSE), $N$7, "")))</f>
        <v/>
      </c>
      <c r="S4556" s="84" t="str">
        <f t="shared" ref="S4556:S4619" si="1005">IF($N4556="", "", IF(AND(S$5="X", E4556=""), $N$6, ""))</f>
        <v/>
      </c>
      <c r="U4556" s="84" t="str">
        <f t="shared" ref="U4556:U4619" si="1006">IF($B4556="", "", TEXT($B4556, "mmm yyyy"))</f>
        <v/>
      </c>
      <c r="W4556" s="108" t="str">
        <f>IF($N4556="", "", SUM($D$11:$D4556))</f>
        <v/>
      </c>
      <c r="X4556" s="111" t="str">
        <f t="shared" ref="X4556:X4619" si="1007">IF(W4556="", "", IF(W4556&lt;=$X$4, W4556, $X$4))</f>
        <v/>
      </c>
      <c r="Y4556" s="114" t="str">
        <f t="shared" si="997"/>
        <v/>
      </c>
      <c r="Z4556" s="111" t="str">
        <f>IF(X4556="", "", X4556-SUM($Z$11:$Z4555))</f>
        <v/>
      </c>
      <c r="AA4556" s="111" t="str">
        <f>IF($Y4556="", "", $Y4556-SUM($AA$11:$AA4555))</f>
        <v/>
      </c>
      <c r="AB4556" s="111" t="str">
        <f t="shared" si="998"/>
        <v/>
      </c>
      <c r="AC4556" s="121" t="str">
        <f t="shared" ref="AC4556:AC4619" si="1008">IF($N4556="", "", $Z4556*$AC$4)</f>
        <v/>
      </c>
      <c r="AD4556" s="122" t="str">
        <f t="shared" ref="AD4556:AD4619" si="1009">IF($N4556="", "", $AA4556*$AC$5)</f>
        <v/>
      </c>
      <c r="AE4556" s="123" t="str">
        <f t="shared" si="999"/>
        <v/>
      </c>
      <c r="AG4556" s="150" t="str">
        <f t="shared" ref="AG4556:AG4619" si="1010">IF(OR($U4556="", $C4556=""), "", CONCATENATE($C4556, " - ", $U4556))</f>
        <v/>
      </c>
    </row>
    <row r="4557" spans="1:33" x14ac:dyDescent="0.25">
      <c r="A4557" s="56"/>
      <c r="B4557" s="70"/>
      <c r="C4557" s="76"/>
      <c r="D4557" s="73"/>
      <c r="E4557" s="79"/>
      <c r="F4557" s="56"/>
      <c r="G4557" s="13" t="str">
        <f t="shared" si="1001"/>
        <v/>
      </c>
      <c r="H4557" s="56"/>
      <c r="K4557" s="128"/>
      <c r="L4557" s="128"/>
      <c r="M4557" s="128"/>
      <c r="N4557" s="84" t="str">
        <f t="shared" si="1002"/>
        <v/>
      </c>
      <c r="O4557" s="128"/>
      <c r="P4557" s="84" t="str">
        <f t="shared" si="1003"/>
        <v/>
      </c>
      <c r="Q4557" s="84" t="str">
        <f t="shared" si="1000"/>
        <v/>
      </c>
      <c r="R4557" s="84" t="str">
        <f t="shared" si="1004"/>
        <v/>
      </c>
      <c r="S4557" s="84" t="str">
        <f t="shared" si="1005"/>
        <v/>
      </c>
      <c r="U4557" s="84" t="str">
        <f t="shared" si="1006"/>
        <v/>
      </c>
      <c r="W4557" s="108" t="str">
        <f>IF($N4557="", "", SUM($D$11:$D4557))</f>
        <v/>
      </c>
      <c r="X4557" s="111" t="str">
        <f t="shared" si="1007"/>
        <v/>
      </c>
      <c r="Y4557" s="114" t="str">
        <f t="shared" si="997"/>
        <v/>
      </c>
      <c r="Z4557" s="111" t="str">
        <f>IF(X4557="", "", X4557-SUM($Z$11:$Z4556))</f>
        <v/>
      </c>
      <c r="AA4557" s="111" t="str">
        <f>IF($Y4557="", "", $Y4557-SUM($AA$11:$AA4556))</f>
        <v/>
      </c>
      <c r="AB4557" s="111" t="str">
        <f t="shared" si="998"/>
        <v/>
      </c>
      <c r="AC4557" s="121" t="str">
        <f t="shared" si="1008"/>
        <v/>
      </c>
      <c r="AD4557" s="122" t="str">
        <f t="shared" si="1009"/>
        <v/>
      </c>
      <c r="AE4557" s="123" t="str">
        <f t="shared" si="999"/>
        <v/>
      </c>
      <c r="AG4557" s="150" t="str">
        <f t="shared" si="1010"/>
        <v/>
      </c>
    </row>
    <row r="4558" spans="1:33" x14ac:dyDescent="0.25">
      <c r="A4558" s="56"/>
      <c r="B4558" s="70"/>
      <c r="C4558" s="76"/>
      <c r="D4558" s="73"/>
      <c r="E4558" s="79"/>
      <c r="F4558" s="56"/>
      <c r="G4558" s="13" t="str">
        <f t="shared" si="1001"/>
        <v/>
      </c>
      <c r="H4558" s="56"/>
      <c r="K4558" s="128"/>
      <c r="L4558" s="128"/>
      <c r="M4558" s="128"/>
      <c r="N4558" s="84" t="str">
        <f t="shared" si="1002"/>
        <v/>
      </c>
      <c r="O4558" s="128"/>
      <c r="P4558" s="84" t="str">
        <f t="shared" si="1003"/>
        <v/>
      </c>
      <c r="Q4558" s="84" t="str">
        <f t="shared" si="1000"/>
        <v/>
      </c>
      <c r="R4558" s="84" t="str">
        <f t="shared" si="1004"/>
        <v/>
      </c>
      <c r="S4558" s="84" t="str">
        <f t="shared" si="1005"/>
        <v/>
      </c>
      <c r="U4558" s="84" t="str">
        <f t="shared" si="1006"/>
        <v/>
      </c>
      <c r="W4558" s="108" t="str">
        <f>IF($N4558="", "", SUM($D$11:$D4558))</f>
        <v/>
      </c>
      <c r="X4558" s="111" t="str">
        <f t="shared" si="1007"/>
        <v/>
      </c>
      <c r="Y4558" s="114" t="str">
        <f t="shared" ref="Y4558:Y4621" si="1011">IF(W4558="", "", IF(W4558&lt;=$X$4, 0, W4558-$X$4))</f>
        <v/>
      </c>
      <c r="Z4558" s="111" t="str">
        <f>IF(X4558="", "", X4558-SUM($Z$11:$Z4557))</f>
        <v/>
      </c>
      <c r="AA4558" s="111" t="str">
        <f>IF($Y4558="", "", $Y4558-SUM($AA$11:$AA4557))</f>
        <v/>
      </c>
      <c r="AB4558" s="111" t="str">
        <f t="shared" ref="AB4558:AB4621" si="1012">IF($N4558="", "", SUM(Z4558:AA4558))</f>
        <v/>
      </c>
      <c r="AC4558" s="121" t="str">
        <f t="shared" si="1008"/>
        <v/>
      </c>
      <c r="AD4558" s="122" t="str">
        <f t="shared" si="1009"/>
        <v/>
      </c>
      <c r="AE4558" s="123" t="str">
        <f t="shared" ref="AE4558:AE4621" si="1013">IF($N4558="", "", SUM(AC4558:AD4558))</f>
        <v/>
      </c>
      <c r="AG4558" s="150" t="str">
        <f t="shared" si="1010"/>
        <v/>
      </c>
    </row>
    <row r="4559" spans="1:33" x14ac:dyDescent="0.25">
      <c r="A4559" s="56"/>
      <c r="B4559" s="70"/>
      <c r="C4559" s="76"/>
      <c r="D4559" s="73"/>
      <c r="E4559" s="79"/>
      <c r="F4559" s="56"/>
      <c r="G4559" s="13" t="str">
        <f t="shared" si="1001"/>
        <v/>
      </c>
      <c r="H4559" s="56"/>
      <c r="K4559" s="128"/>
      <c r="L4559" s="128"/>
      <c r="M4559" s="128"/>
      <c r="N4559" s="84" t="str">
        <f t="shared" si="1002"/>
        <v/>
      </c>
      <c r="O4559" s="128"/>
      <c r="P4559" s="84" t="str">
        <f t="shared" si="1003"/>
        <v/>
      </c>
      <c r="Q4559" s="84" t="str">
        <f t="shared" si="1000"/>
        <v/>
      </c>
      <c r="R4559" s="84" t="str">
        <f t="shared" si="1004"/>
        <v/>
      </c>
      <c r="S4559" s="84" t="str">
        <f t="shared" si="1005"/>
        <v/>
      </c>
      <c r="U4559" s="84" t="str">
        <f t="shared" si="1006"/>
        <v/>
      </c>
      <c r="W4559" s="108" t="str">
        <f>IF($N4559="", "", SUM($D$11:$D4559))</f>
        <v/>
      </c>
      <c r="X4559" s="111" t="str">
        <f t="shared" si="1007"/>
        <v/>
      </c>
      <c r="Y4559" s="114" t="str">
        <f t="shared" si="1011"/>
        <v/>
      </c>
      <c r="Z4559" s="111" t="str">
        <f>IF(X4559="", "", X4559-SUM($Z$11:$Z4558))</f>
        <v/>
      </c>
      <c r="AA4559" s="111" t="str">
        <f>IF($Y4559="", "", $Y4559-SUM($AA$11:$AA4558))</f>
        <v/>
      </c>
      <c r="AB4559" s="111" t="str">
        <f t="shared" si="1012"/>
        <v/>
      </c>
      <c r="AC4559" s="121" t="str">
        <f t="shared" si="1008"/>
        <v/>
      </c>
      <c r="AD4559" s="122" t="str">
        <f t="shared" si="1009"/>
        <v/>
      </c>
      <c r="AE4559" s="123" t="str">
        <f t="shared" si="1013"/>
        <v/>
      </c>
      <c r="AG4559" s="150" t="str">
        <f t="shared" si="1010"/>
        <v/>
      </c>
    </row>
    <row r="4560" spans="1:33" x14ac:dyDescent="0.25">
      <c r="A4560" s="56"/>
      <c r="B4560" s="70"/>
      <c r="C4560" s="76"/>
      <c r="D4560" s="73"/>
      <c r="E4560" s="79"/>
      <c r="F4560" s="56"/>
      <c r="G4560" s="13" t="str">
        <f t="shared" si="1001"/>
        <v/>
      </c>
      <c r="H4560" s="56"/>
      <c r="K4560" s="128"/>
      <c r="L4560" s="128"/>
      <c r="M4560" s="128"/>
      <c r="N4560" s="84" t="str">
        <f t="shared" si="1002"/>
        <v/>
      </c>
      <c r="O4560" s="128"/>
      <c r="P4560" s="84" t="str">
        <f t="shared" si="1003"/>
        <v/>
      </c>
      <c r="Q4560" s="84" t="str">
        <f t="shared" si="1000"/>
        <v/>
      </c>
      <c r="R4560" s="84" t="str">
        <f t="shared" si="1004"/>
        <v/>
      </c>
      <c r="S4560" s="84" t="str">
        <f t="shared" si="1005"/>
        <v/>
      </c>
      <c r="U4560" s="84" t="str">
        <f t="shared" si="1006"/>
        <v/>
      </c>
      <c r="W4560" s="108" t="str">
        <f>IF($N4560="", "", SUM($D$11:$D4560))</f>
        <v/>
      </c>
      <c r="X4560" s="111" t="str">
        <f t="shared" si="1007"/>
        <v/>
      </c>
      <c r="Y4560" s="114" t="str">
        <f t="shared" si="1011"/>
        <v/>
      </c>
      <c r="Z4560" s="111" t="str">
        <f>IF(X4560="", "", X4560-SUM($Z$11:$Z4559))</f>
        <v/>
      </c>
      <c r="AA4560" s="111" t="str">
        <f>IF($Y4560="", "", $Y4560-SUM($AA$11:$AA4559))</f>
        <v/>
      </c>
      <c r="AB4560" s="111" t="str">
        <f t="shared" si="1012"/>
        <v/>
      </c>
      <c r="AC4560" s="121" t="str">
        <f t="shared" si="1008"/>
        <v/>
      </c>
      <c r="AD4560" s="122" t="str">
        <f t="shared" si="1009"/>
        <v/>
      </c>
      <c r="AE4560" s="123" t="str">
        <f t="shared" si="1013"/>
        <v/>
      </c>
      <c r="AG4560" s="150" t="str">
        <f t="shared" si="1010"/>
        <v/>
      </c>
    </row>
    <row r="4561" spans="1:33" x14ac:dyDescent="0.25">
      <c r="A4561" s="56"/>
      <c r="B4561" s="70"/>
      <c r="C4561" s="76"/>
      <c r="D4561" s="73"/>
      <c r="E4561" s="79"/>
      <c r="F4561" s="56"/>
      <c r="G4561" s="13" t="str">
        <f t="shared" si="1001"/>
        <v/>
      </c>
      <c r="H4561" s="56"/>
      <c r="K4561" s="128"/>
      <c r="L4561" s="128"/>
      <c r="M4561" s="128"/>
      <c r="N4561" s="84" t="str">
        <f t="shared" si="1002"/>
        <v/>
      </c>
      <c r="O4561" s="128"/>
      <c r="P4561" s="84" t="str">
        <f t="shared" si="1003"/>
        <v/>
      </c>
      <c r="Q4561" s="84" t="str">
        <f t="shared" si="1000"/>
        <v/>
      </c>
      <c r="R4561" s="84" t="str">
        <f t="shared" si="1004"/>
        <v/>
      </c>
      <c r="S4561" s="84" t="str">
        <f t="shared" si="1005"/>
        <v/>
      </c>
      <c r="U4561" s="84" t="str">
        <f t="shared" si="1006"/>
        <v/>
      </c>
      <c r="W4561" s="108" t="str">
        <f>IF($N4561="", "", SUM($D$11:$D4561))</f>
        <v/>
      </c>
      <c r="X4561" s="111" t="str">
        <f t="shared" si="1007"/>
        <v/>
      </c>
      <c r="Y4561" s="114" t="str">
        <f t="shared" si="1011"/>
        <v/>
      </c>
      <c r="Z4561" s="111" t="str">
        <f>IF(X4561="", "", X4561-SUM($Z$11:$Z4560))</f>
        <v/>
      </c>
      <c r="AA4561" s="111" t="str">
        <f>IF($Y4561="", "", $Y4561-SUM($AA$11:$AA4560))</f>
        <v/>
      </c>
      <c r="AB4561" s="111" t="str">
        <f t="shared" si="1012"/>
        <v/>
      </c>
      <c r="AC4561" s="121" t="str">
        <f t="shared" si="1008"/>
        <v/>
      </c>
      <c r="AD4561" s="122" t="str">
        <f t="shared" si="1009"/>
        <v/>
      </c>
      <c r="AE4561" s="123" t="str">
        <f t="shared" si="1013"/>
        <v/>
      </c>
      <c r="AG4561" s="150" t="str">
        <f t="shared" si="1010"/>
        <v/>
      </c>
    </row>
    <row r="4562" spans="1:33" x14ac:dyDescent="0.25">
      <c r="A4562" s="56"/>
      <c r="B4562" s="70"/>
      <c r="C4562" s="76"/>
      <c r="D4562" s="73"/>
      <c r="E4562" s="79"/>
      <c r="F4562" s="56"/>
      <c r="G4562" s="13" t="str">
        <f t="shared" si="1001"/>
        <v/>
      </c>
      <c r="H4562" s="56"/>
      <c r="K4562" s="128"/>
      <c r="L4562" s="128"/>
      <c r="M4562" s="128"/>
      <c r="N4562" s="84" t="str">
        <f t="shared" si="1002"/>
        <v/>
      </c>
      <c r="O4562" s="128"/>
      <c r="P4562" s="84" t="str">
        <f t="shared" si="1003"/>
        <v/>
      </c>
      <c r="Q4562" s="84" t="str">
        <f t="shared" si="1000"/>
        <v/>
      </c>
      <c r="R4562" s="84" t="str">
        <f t="shared" si="1004"/>
        <v/>
      </c>
      <c r="S4562" s="84" t="str">
        <f t="shared" si="1005"/>
        <v/>
      </c>
      <c r="U4562" s="84" t="str">
        <f t="shared" si="1006"/>
        <v/>
      </c>
      <c r="W4562" s="108" t="str">
        <f>IF($N4562="", "", SUM($D$11:$D4562))</f>
        <v/>
      </c>
      <c r="X4562" s="111" t="str">
        <f t="shared" si="1007"/>
        <v/>
      </c>
      <c r="Y4562" s="114" t="str">
        <f t="shared" si="1011"/>
        <v/>
      </c>
      <c r="Z4562" s="111" t="str">
        <f>IF(X4562="", "", X4562-SUM($Z$11:$Z4561))</f>
        <v/>
      </c>
      <c r="AA4562" s="111" t="str">
        <f>IF($Y4562="", "", $Y4562-SUM($AA$11:$AA4561))</f>
        <v/>
      </c>
      <c r="AB4562" s="111" t="str">
        <f t="shared" si="1012"/>
        <v/>
      </c>
      <c r="AC4562" s="121" t="str">
        <f t="shared" si="1008"/>
        <v/>
      </c>
      <c r="AD4562" s="122" t="str">
        <f t="shared" si="1009"/>
        <v/>
      </c>
      <c r="AE4562" s="123" t="str">
        <f t="shared" si="1013"/>
        <v/>
      </c>
      <c r="AG4562" s="150" t="str">
        <f t="shared" si="1010"/>
        <v/>
      </c>
    </row>
    <row r="4563" spans="1:33" x14ac:dyDescent="0.25">
      <c r="A4563" s="56"/>
      <c r="B4563" s="70"/>
      <c r="C4563" s="76"/>
      <c r="D4563" s="73"/>
      <c r="E4563" s="79"/>
      <c r="F4563" s="56"/>
      <c r="G4563" s="13" t="str">
        <f t="shared" si="1001"/>
        <v/>
      </c>
      <c r="H4563" s="56"/>
      <c r="K4563" s="128"/>
      <c r="L4563" s="128"/>
      <c r="M4563" s="128"/>
      <c r="N4563" s="84" t="str">
        <f t="shared" si="1002"/>
        <v/>
      </c>
      <c r="O4563" s="128"/>
      <c r="P4563" s="84" t="str">
        <f t="shared" si="1003"/>
        <v/>
      </c>
      <c r="Q4563" s="84" t="str">
        <f t="shared" si="1000"/>
        <v/>
      </c>
      <c r="R4563" s="84" t="str">
        <f t="shared" si="1004"/>
        <v/>
      </c>
      <c r="S4563" s="84" t="str">
        <f t="shared" si="1005"/>
        <v/>
      </c>
      <c r="U4563" s="84" t="str">
        <f t="shared" si="1006"/>
        <v/>
      </c>
      <c r="W4563" s="108" t="str">
        <f>IF($N4563="", "", SUM($D$11:$D4563))</f>
        <v/>
      </c>
      <c r="X4563" s="111" t="str">
        <f t="shared" si="1007"/>
        <v/>
      </c>
      <c r="Y4563" s="114" t="str">
        <f t="shared" si="1011"/>
        <v/>
      </c>
      <c r="Z4563" s="111" t="str">
        <f>IF(X4563="", "", X4563-SUM($Z$11:$Z4562))</f>
        <v/>
      </c>
      <c r="AA4563" s="111" t="str">
        <f>IF($Y4563="", "", $Y4563-SUM($AA$11:$AA4562))</f>
        <v/>
      </c>
      <c r="AB4563" s="111" t="str">
        <f t="shared" si="1012"/>
        <v/>
      </c>
      <c r="AC4563" s="121" t="str">
        <f t="shared" si="1008"/>
        <v/>
      </c>
      <c r="AD4563" s="122" t="str">
        <f t="shared" si="1009"/>
        <v/>
      </c>
      <c r="AE4563" s="123" t="str">
        <f t="shared" si="1013"/>
        <v/>
      </c>
      <c r="AG4563" s="150" t="str">
        <f t="shared" si="1010"/>
        <v/>
      </c>
    </row>
    <row r="4564" spans="1:33" x14ac:dyDescent="0.25">
      <c r="A4564" s="56"/>
      <c r="B4564" s="70"/>
      <c r="C4564" s="76"/>
      <c r="D4564" s="73"/>
      <c r="E4564" s="79"/>
      <c r="F4564" s="56"/>
      <c r="G4564" s="13" t="str">
        <f t="shared" si="1001"/>
        <v/>
      </c>
      <c r="H4564" s="56"/>
      <c r="K4564" s="128"/>
      <c r="L4564" s="128"/>
      <c r="M4564" s="128"/>
      <c r="N4564" s="84" t="str">
        <f t="shared" si="1002"/>
        <v/>
      </c>
      <c r="O4564" s="128"/>
      <c r="P4564" s="84" t="str">
        <f t="shared" si="1003"/>
        <v/>
      </c>
      <c r="Q4564" s="84" t="str">
        <f t="shared" si="1000"/>
        <v/>
      </c>
      <c r="R4564" s="84" t="str">
        <f t="shared" si="1004"/>
        <v/>
      </c>
      <c r="S4564" s="84" t="str">
        <f t="shared" si="1005"/>
        <v/>
      </c>
      <c r="U4564" s="84" t="str">
        <f t="shared" si="1006"/>
        <v/>
      </c>
      <c r="W4564" s="108" t="str">
        <f>IF($N4564="", "", SUM($D$11:$D4564))</f>
        <v/>
      </c>
      <c r="X4564" s="111" t="str">
        <f t="shared" si="1007"/>
        <v/>
      </c>
      <c r="Y4564" s="114" t="str">
        <f t="shared" si="1011"/>
        <v/>
      </c>
      <c r="Z4564" s="111" t="str">
        <f>IF(X4564="", "", X4564-SUM($Z$11:$Z4563))</f>
        <v/>
      </c>
      <c r="AA4564" s="111" t="str">
        <f>IF($Y4564="", "", $Y4564-SUM($AA$11:$AA4563))</f>
        <v/>
      </c>
      <c r="AB4564" s="111" t="str">
        <f t="shared" si="1012"/>
        <v/>
      </c>
      <c r="AC4564" s="121" t="str">
        <f t="shared" si="1008"/>
        <v/>
      </c>
      <c r="AD4564" s="122" t="str">
        <f t="shared" si="1009"/>
        <v/>
      </c>
      <c r="AE4564" s="123" t="str">
        <f t="shared" si="1013"/>
        <v/>
      </c>
      <c r="AG4564" s="150" t="str">
        <f t="shared" si="1010"/>
        <v/>
      </c>
    </row>
    <row r="4565" spans="1:33" x14ac:dyDescent="0.25">
      <c r="A4565" s="56"/>
      <c r="B4565" s="70"/>
      <c r="C4565" s="76"/>
      <c r="D4565" s="73"/>
      <c r="E4565" s="79"/>
      <c r="F4565" s="56"/>
      <c r="G4565" s="13" t="str">
        <f t="shared" si="1001"/>
        <v/>
      </c>
      <c r="H4565" s="56"/>
      <c r="K4565" s="128"/>
      <c r="L4565" s="128"/>
      <c r="M4565" s="128"/>
      <c r="N4565" s="84" t="str">
        <f t="shared" si="1002"/>
        <v/>
      </c>
      <c r="O4565" s="128"/>
      <c r="P4565" s="84" t="str">
        <f t="shared" si="1003"/>
        <v/>
      </c>
      <c r="Q4565" s="84" t="str">
        <f t="shared" si="1000"/>
        <v/>
      </c>
      <c r="R4565" s="84" t="str">
        <f t="shared" si="1004"/>
        <v/>
      </c>
      <c r="S4565" s="84" t="str">
        <f t="shared" si="1005"/>
        <v/>
      </c>
      <c r="U4565" s="84" t="str">
        <f t="shared" si="1006"/>
        <v/>
      </c>
      <c r="W4565" s="108" t="str">
        <f>IF($N4565="", "", SUM($D$11:$D4565))</f>
        <v/>
      </c>
      <c r="X4565" s="111" t="str">
        <f t="shared" si="1007"/>
        <v/>
      </c>
      <c r="Y4565" s="114" t="str">
        <f t="shared" si="1011"/>
        <v/>
      </c>
      <c r="Z4565" s="111" t="str">
        <f>IF(X4565="", "", X4565-SUM($Z$11:$Z4564))</f>
        <v/>
      </c>
      <c r="AA4565" s="111" t="str">
        <f>IF($Y4565="", "", $Y4565-SUM($AA$11:$AA4564))</f>
        <v/>
      </c>
      <c r="AB4565" s="111" t="str">
        <f t="shared" si="1012"/>
        <v/>
      </c>
      <c r="AC4565" s="121" t="str">
        <f t="shared" si="1008"/>
        <v/>
      </c>
      <c r="AD4565" s="122" t="str">
        <f t="shared" si="1009"/>
        <v/>
      </c>
      <c r="AE4565" s="123" t="str">
        <f t="shared" si="1013"/>
        <v/>
      </c>
      <c r="AG4565" s="150" t="str">
        <f t="shared" si="1010"/>
        <v/>
      </c>
    </row>
    <row r="4566" spans="1:33" x14ac:dyDescent="0.25">
      <c r="A4566" s="56"/>
      <c r="B4566" s="70"/>
      <c r="C4566" s="76"/>
      <c r="D4566" s="73"/>
      <c r="E4566" s="79"/>
      <c r="F4566" s="56"/>
      <c r="G4566" s="13" t="str">
        <f t="shared" si="1001"/>
        <v/>
      </c>
      <c r="H4566" s="56"/>
      <c r="K4566" s="128"/>
      <c r="L4566" s="128"/>
      <c r="M4566" s="128"/>
      <c r="N4566" s="84" t="str">
        <f t="shared" si="1002"/>
        <v/>
      </c>
      <c r="O4566" s="128"/>
      <c r="P4566" s="84" t="str">
        <f t="shared" si="1003"/>
        <v/>
      </c>
      <c r="Q4566" s="84" t="str">
        <f t="shared" si="1000"/>
        <v/>
      </c>
      <c r="R4566" s="84" t="str">
        <f t="shared" si="1004"/>
        <v/>
      </c>
      <c r="S4566" s="84" t="str">
        <f t="shared" si="1005"/>
        <v/>
      </c>
      <c r="U4566" s="84" t="str">
        <f t="shared" si="1006"/>
        <v/>
      </c>
      <c r="W4566" s="108" t="str">
        <f>IF($N4566="", "", SUM($D$11:$D4566))</f>
        <v/>
      </c>
      <c r="X4566" s="111" t="str">
        <f t="shared" si="1007"/>
        <v/>
      </c>
      <c r="Y4566" s="114" t="str">
        <f t="shared" si="1011"/>
        <v/>
      </c>
      <c r="Z4566" s="111" t="str">
        <f>IF(X4566="", "", X4566-SUM($Z$11:$Z4565))</f>
        <v/>
      </c>
      <c r="AA4566" s="111" t="str">
        <f>IF($Y4566="", "", $Y4566-SUM($AA$11:$AA4565))</f>
        <v/>
      </c>
      <c r="AB4566" s="111" t="str">
        <f t="shared" si="1012"/>
        <v/>
      </c>
      <c r="AC4566" s="121" t="str">
        <f t="shared" si="1008"/>
        <v/>
      </c>
      <c r="AD4566" s="122" t="str">
        <f t="shared" si="1009"/>
        <v/>
      </c>
      <c r="AE4566" s="123" t="str">
        <f t="shared" si="1013"/>
        <v/>
      </c>
      <c r="AG4566" s="150" t="str">
        <f t="shared" si="1010"/>
        <v/>
      </c>
    </row>
    <row r="4567" spans="1:33" x14ac:dyDescent="0.25">
      <c r="A4567" s="56"/>
      <c r="B4567" s="70"/>
      <c r="C4567" s="76"/>
      <c r="D4567" s="73"/>
      <c r="E4567" s="79"/>
      <c r="F4567" s="56"/>
      <c r="G4567" s="13" t="str">
        <f t="shared" si="1001"/>
        <v/>
      </c>
      <c r="H4567" s="56"/>
      <c r="K4567" s="128"/>
      <c r="L4567" s="128"/>
      <c r="M4567" s="128"/>
      <c r="N4567" s="84" t="str">
        <f t="shared" si="1002"/>
        <v/>
      </c>
      <c r="O4567" s="128"/>
      <c r="P4567" s="84" t="str">
        <f t="shared" si="1003"/>
        <v/>
      </c>
      <c r="Q4567" s="84" t="str">
        <f t="shared" si="1000"/>
        <v/>
      </c>
      <c r="R4567" s="84" t="str">
        <f t="shared" si="1004"/>
        <v/>
      </c>
      <c r="S4567" s="84" t="str">
        <f t="shared" si="1005"/>
        <v/>
      </c>
      <c r="U4567" s="84" t="str">
        <f t="shared" si="1006"/>
        <v/>
      </c>
      <c r="W4567" s="108" t="str">
        <f>IF($N4567="", "", SUM($D$11:$D4567))</f>
        <v/>
      </c>
      <c r="X4567" s="111" t="str">
        <f t="shared" si="1007"/>
        <v/>
      </c>
      <c r="Y4567" s="114" t="str">
        <f t="shared" si="1011"/>
        <v/>
      </c>
      <c r="Z4567" s="111" t="str">
        <f>IF(X4567="", "", X4567-SUM($Z$11:$Z4566))</f>
        <v/>
      </c>
      <c r="AA4567" s="111" t="str">
        <f>IF($Y4567="", "", $Y4567-SUM($AA$11:$AA4566))</f>
        <v/>
      </c>
      <c r="AB4567" s="111" t="str">
        <f t="shared" si="1012"/>
        <v/>
      </c>
      <c r="AC4567" s="121" t="str">
        <f t="shared" si="1008"/>
        <v/>
      </c>
      <c r="AD4567" s="122" t="str">
        <f t="shared" si="1009"/>
        <v/>
      </c>
      <c r="AE4567" s="123" t="str">
        <f t="shared" si="1013"/>
        <v/>
      </c>
      <c r="AG4567" s="150" t="str">
        <f t="shared" si="1010"/>
        <v/>
      </c>
    </row>
    <row r="4568" spans="1:33" x14ac:dyDescent="0.25">
      <c r="A4568" s="56"/>
      <c r="B4568" s="70"/>
      <c r="C4568" s="76"/>
      <c r="D4568" s="73"/>
      <c r="E4568" s="79"/>
      <c r="F4568" s="56"/>
      <c r="G4568" s="13" t="str">
        <f t="shared" si="1001"/>
        <v/>
      </c>
      <c r="H4568" s="56"/>
      <c r="K4568" s="128"/>
      <c r="L4568" s="128"/>
      <c r="M4568" s="128"/>
      <c r="N4568" s="84" t="str">
        <f t="shared" si="1002"/>
        <v/>
      </c>
      <c r="O4568" s="128"/>
      <c r="P4568" s="84" t="str">
        <f t="shared" si="1003"/>
        <v/>
      </c>
      <c r="Q4568" s="84" t="str">
        <f t="shared" si="1000"/>
        <v/>
      </c>
      <c r="R4568" s="84" t="str">
        <f t="shared" si="1004"/>
        <v/>
      </c>
      <c r="S4568" s="84" t="str">
        <f t="shared" si="1005"/>
        <v/>
      </c>
      <c r="U4568" s="84" t="str">
        <f t="shared" si="1006"/>
        <v/>
      </c>
      <c r="W4568" s="108" t="str">
        <f>IF($N4568="", "", SUM($D$11:$D4568))</f>
        <v/>
      </c>
      <c r="X4568" s="111" t="str">
        <f t="shared" si="1007"/>
        <v/>
      </c>
      <c r="Y4568" s="114" t="str">
        <f t="shared" si="1011"/>
        <v/>
      </c>
      <c r="Z4568" s="111" t="str">
        <f>IF(X4568="", "", X4568-SUM($Z$11:$Z4567))</f>
        <v/>
      </c>
      <c r="AA4568" s="111" t="str">
        <f>IF($Y4568="", "", $Y4568-SUM($AA$11:$AA4567))</f>
        <v/>
      </c>
      <c r="AB4568" s="111" t="str">
        <f t="shared" si="1012"/>
        <v/>
      </c>
      <c r="AC4568" s="121" t="str">
        <f t="shared" si="1008"/>
        <v/>
      </c>
      <c r="AD4568" s="122" t="str">
        <f t="shared" si="1009"/>
        <v/>
      </c>
      <c r="AE4568" s="123" t="str">
        <f t="shared" si="1013"/>
        <v/>
      </c>
      <c r="AG4568" s="150" t="str">
        <f t="shared" si="1010"/>
        <v/>
      </c>
    </row>
    <row r="4569" spans="1:33" x14ac:dyDescent="0.25">
      <c r="A4569" s="56"/>
      <c r="B4569" s="70"/>
      <c r="C4569" s="76"/>
      <c r="D4569" s="73"/>
      <c r="E4569" s="79"/>
      <c r="F4569" s="56"/>
      <c r="G4569" s="13" t="str">
        <f t="shared" si="1001"/>
        <v/>
      </c>
      <c r="H4569" s="56"/>
      <c r="K4569" s="128"/>
      <c r="L4569" s="128"/>
      <c r="M4569" s="128"/>
      <c r="N4569" s="84" t="str">
        <f t="shared" si="1002"/>
        <v/>
      </c>
      <c r="O4569" s="128"/>
      <c r="P4569" s="84" t="str">
        <f t="shared" si="1003"/>
        <v/>
      </c>
      <c r="Q4569" s="84" t="str">
        <f t="shared" si="1000"/>
        <v/>
      </c>
      <c r="R4569" s="84" t="str">
        <f t="shared" si="1004"/>
        <v/>
      </c>
      <c r="S4569" s="84" t="str">
        <f t="shared" si="1005"/>
        <v/>
      </c>
      <c r="U4569" s="84" t="str">
        <f t="shared" si="1006"/>
        <v/>
      </c>
      <c r="W4569" s="108" t="str">
        <f>IF($N4569="", "", SUM($D$11:$D4569))</f>
        <v/>
      </c>
      <c r="X4569" s="111" t="str">
        <f t="shared" si="1007"/>
        <v/>
      </c>
      <c r="Y4569" s="114" t="str">
        <f t="shared" si="1011"/>
        <v/>
      </c>
      <c r="Z4569" s="111" t="str">
        <f>IF(X4569="", "", X4569-SUM($Z$11:$Z4568))</f>
        <v/>
      </c>
      <c r="AA4569" s="111" t="str">
        <f>IF($Y4569="", "", $Y4569-SUM($AA$11:$AA4568))</f>
        <v/>
      </c>
      <c r="AB4569" s="111" t="str">
        <f t="shared" si="1012"/>
        <v/>
      </c>
      <c r="AC4569" s="121" t="str">
        <f t="shared" si="1008"/>
        <v/>
      </c>
      <c r="AD4569" s="122" t="str">
        <f t="shared" si="1009"/>
        <v/>
      </c>
      <c r="AE4569" s="123" t="str">
        <f t="shared" si="1013"/>
        <v/>
      </c>
      <c r="AG4569" s="150" t="str">
        <f t="shared" si="1010"/>
        <v/>
      </c>
    </row>
    <row r="4570" spans="1:33" x14ac:dyDescent="0.25">
      <c r="A4570" s="56"/>
      <c r="B4570" s="70"/>
      <c r="C4570" s="76"/>
      <c r="D4570" s="73"/>
      <c r="E4570" s="79"/>
      <c r="F4570" s="56"/>
      <c r="G4570" s="13" t="str">
        <f t="shared" si="1001"/>
        <v/>
      </c>
      <c r="H4570" s="56"/>
      <c r="K4570" s="128"/>
      <c r="L4570" s="128"/>
      <c r="M4570" s="128"/>
      <c r="N4570" s="84" t="str">
        <f t="shared" si="1002"/>
        <v/>
      </c>
      <c r="O4570" s="128"/>
      <c r="P4570" s="84" t="str">
        <f t="shared" si="1003"/>
        <v/>
      </c>
      <c r="Q4570" s="84" t="str">
        <f t="shared" si="1000"/>
        <v/>
      </c>
      <c r="R4570" s="84" t="str">
        <f t="shared" si="1004"/>
        <v/>
      </c>
      <c r="S4570" s="84" t="str">
        <f t="shared" si="1005"/>
        <v/>
      </c>
      <c r="U4570" s="84" t="str">
        <f t="shared" si="1006"/>
        <v/>
      </c>
      <c r="W4570" s="108" t="str">
        <f>IF($N4570="", "", SUM($D$11:$D4570))</f>
        <v/>
      </c>
      <c r="X4570" s="111" t="str">
        <f t="shared" si="1007"/>
        <v/>
      </c>
      <c r="Y4570" s="114" t="str">
        <f t="shared" si="1011"/>
        <v/>
      </c>
      <c r="Z4570" s="111" t="str">
        <f>IF(X4570="", "", X4570-SUM($Z$11:$Z4569))</f>
        <v/>
      </c>
      <c r="AA4570" s="111" t="str">
        <f>IF($Y4570="", "", $Y4570-SUM($AA$11:$AA4569))</f>
        <v/>
      </c>
      <c r="AB4570" s="111" t="str">
        <f t="shared" si="1012"/>
        <v/>
      </c>
      <c r="AC4570" s="121" t="str">
        <f t="shared" si="1008"/>
        <v/>
      </c>
      <c r="AD4570" s="122" t="str">
        <f t="shared" si="1009"/>
        <v/>
      </c>
      <c r="AE4570" s="123" t="str">
        <f t="shared" si="1013"/>
        <v/>
      </c>
      <c r="AG4570" s="150" t="str">
        <f t="shared" si="1010"/>
        <v/>
      </c>
    </row>
    <row r="4571" spans="1:33" x14ac:dyDescent="0.25">
      <c r="A4571" s="56"/>
      <c r="B4571" s="70"/>
      <c r="C4571" s="76"/>
      <c r="D4571" s="73"/>
      <c r="E4571" s="79"/>
      <c r="F4571" s="56"/>
      <c r="G4571" s="13" t="str">
        <f t="shared" si="1001"/>
        <v/>
      </c>
      <c r="H4571" s="56"/>
      <c r="K4571" s="128"/>
      <c r="L4571" s="128"/>
      <c r="M4571" s="128"/>
      <c r="N4571" s="84" t="str">
        <f t="shared" si="1002"/>
        <v/>
      </c>
      <c r="O4571" s="128"/>
      <c r="P4571" s="84" t="str">
        <f t="shared" si="1003"/>
        <v/>
      </c>
      <c r="Q4571" s="84" t="str">
        <f t="shared" si="1000"/>
        <v/>
      </c>
      <c r="R4571" s="84" t="str">
        <f t="shared" si="1004"/>
        <v/>
      </c>
      <c r="S4571" s="84" t="str">
        <f t="shared" si="1005"/>
        <v/>
      </c>
      <c r="U4571" s="84" t="str">
        <f t="shared" si="1006"/>
        <v/>
      </c>
      <c r="W4571" s="108" t="str">
        <f>IF($N4571="", "", SUM($D$11:$D4571))</f>
        <v/>
      </c>
      <c r="X4571" s="111" t="str">
        <f t="shared" si="1007"/>
        <v/>
      </c>
      <c r="Y4571" s="114" t="str">
        <f t="shared" si="1011"/>
        <v/>
      </c>
      <c r="Z4571" s="111" t="str">
        <f>IF(X4571="", "", X4571-SUM($Z$11:$Z4570))</f>
        <v/>
      </c>
      <c r="AA4571" s="111" t="str">
        <f>IF($Y4571="", "", $Y4571-SUM($AA$11:$AA4570))</f>
        <v/>
      </c>
      <c r="AB4571" s="111" t="str">
        <f t="shared" si="1012"/>
        <v/>
      </c>
      <c r="AC4571" s="121" t="str">
        <f t="shared" si="1008"/>
        <v/>
      </c>
      <c r="AD4571" s="122" t="str">
        <f t="shared" si="1009"/>
        <v/>
      </c>
      <c r="AE4571" s="123" t="str">
        <f t="shared" si="1013"/>
        <v/>
      </c>
      <c r="AG4571" s="150" t="str">
        <f t="shared" si="1010"/>
        <v/>
      </c>
    </row>
    <row r="4572" spans="1:33" x14ac:dyDescent="0.25">
      <c r="A4572" s="56"/>
      <c r="B4572" s="70"/>
      <c r="C4572" s="76"/>
      <c r="D4572" s="73"/>
      <c r="E4572" s="79"/>
      <c r="F4572" s="56"/>
      <c r="G4572" s="13" t="str">
        <f t="shared" si="1001"/>
        <v/>
      </c>
      <c r="H4572" s="56"/>
      <c r="K4572" s="128"/>
      <c r="L4572" s="128"/>
      <c r="M4572" s="128"/>
      <c r="N4572" s="84" t="str">
        <f t="shared" si="1002"/>
        <v/>
      </c>
      <c r="O4572" s="128"/>
      <c r="P4572" s="84" t="str">
        <f t="shared" si="1003"/>
        <v/>
      </c>
      <c r="Q4572" s="84" t="str">
        <f t="shared" si="1000"/>
        <v/>
      </c>
      <c r="R4572" s="84" t="str">
        <f t="shared" si="1004"/>
        <v/>
      </c>
      <c r="S4572" s="84" t="str">
        <f t="shared" si="1005"/>
        <v/>
      </c>
      <c r="U4572" s="84" t="str">
        <f t="shared" si="1006"/>
        <v/>
      </c>
      <c r="W4572" s="108" t="str">
        <f>IF($N4572="", "", SUM($D$11:$D4572))</f>
        <v/>
      </c>
      <c r="X4572" s="111" t="str">
        <f t="shared" si="1007"/>
        <v/>
      </c>
      <c r="Y4572" s="114" t="str">
        <f t="shared" si="1011"/>
        <v/>
      </c>
      <c r="Z4572" s="111" t="str">
        <f>IF(X4572="", "", X4572-SUM($Z$11:$Z4571))</f>
        <v/>
      </c>
      <c r="AA4572" s="111" t="str">
        <f>IF($Y4572="", "", $Y4572-SUM($AA$11:$AA4571))</f>
        <v/>
      </c>
      <c r="AB4572" s="111" t="str">
        <f t="shared" si="1012"/>
        <v/>
      </c>
      <c r="AC4572" s="121" t="str">
        <f t="shared" si="1008"/>
        <v/>
      </c>
      <c r="AD4572" s="122" t="str">
        <f t="shared" si="1009"/>
        <v/>
      </c>
      <c r="AE4572" s="123" t="str">
        <f t="shared" si="1013"/>
        <v/>
      </c>
      <c r="AG4572" s="150" t="str">
        <f t="shared" si="1010"/>
        <v/>
      </c>
    </row>
    <row r="4573" spans="1:33" x14ac:dyDescent="0.25">
      <c r="A4573" s="56"/>
      <c r="B4573" s="70"/>
      <c r="C4573" s="76"/>
      <c r="D4573" s="73"/>
      <c r="E4573" s="79"/>
      <c r="F4573" s="56"/>
      <c r="G4573" s="13" t="str">
        <f t="shared" si="1001"/>
        <v/>
      </c>
      <c r="H4573" s="56"/>
      <c r="K4573" s="128"/>
      <c r="L4573" s="128"/>
      <c r="M4573" s="128"/>
      <c r="N4573" s="84" t="str">
        <f t="shared" si="1002"/>
        <v/>
      </c>
      <c r="O4573" s="128"/>
      <c r="P4573" s="84" t="str">
        <f t="shared" si="1003"/>
        <v/>
      </c>
      <c r="Q4573" s="84" t="str">
        <f t="shared" si="1000"/>
        <v/>
      </c>
      <c r="R4573" s="84" t="str">
        <f t="shared" si="1004"/>
        <v/>
      </c>
      <c r="S4573" s="84" t="str">
        <f t="shared" si="1005"/>
        <v/>
      </c>
      <c r="U4573" s="84" t="str">
        <f t="shared" si="1006"/>
        <v/>
      </c>
      <c r="W4573" s="108" t="str">
        <f>IF($N4573="", "", SUM($D$11:$D4573))</f>
        <v/>
      </c>
      <c r="X4573" s="111" t="str">
        <f t="shared" si="1007"/>
        <v/>
      </c>
      <c r="Y4573" s="114" t="str">
        <f t="shared" si="1011"/>
        <v/>
      </c>
      <c r="Z4573" s="111" t="str">
        <f>IF(X4573="", "", X4573-SUM($Z$11:$Z4572))</f>
        <v/>
      </c>
      <c r="AA4573" s="111" t="str">
        <f>IF($Y4573="", "", $Y4573-SUM($AA$11:$AA4572))</f>
        <v/>
      </c>
      <c r="AB4573" s="111" t="str">
        <f t="shared" si="1012"/>
        <v/>
      </c>
      <c r="AC4573" s="121" t="str">
        <f t="shared" si="1008"/>
        <v/>
      </c>
      <c r="AD4573" s="122" t="str">
        <f t="shared" si="1009"/>
        <v/>
      </c>
      <c r="AE4573" s="123" t="str">
        <f t="shared" si="1013"/>
        <v/>
      </c>
      <c r="AG4573" s="150" t="str">
        <f t="shared" si="1010"/>
        <v/>
      </c>
    </row>
    <row r="4574" spans="1:33" x14ac:dyDescent="0.25">
      <c r="A4574" s="56"/>
      <c r="B4574" s="70"/>
      <c r="C4574" s="76"/>
      <c r="D4574" s="73"/>
      <c r="E4574" s="79"/>
      <c r="F4574" s="56"/>
      <c r="G4574" s="13" t="str">
        <f t="shared" si="1001"/>
        <v/>
      </c>
      <c r="H4574" s="56"/>
      <c r="K4574" s="128"/>
      <c r="L4574" s="128"/>
      <c r="M4574" s="128"/>
      <c r="N4574" s="84" t="str">
        <f t="shared" si="1002"/>
        <v/>
      </c>
      <c r="O4574" s="128"/>
      <c r="P4574" s="84" t="str">
        <f t="shared" si="1003"/>
        <v/>
      </c>
      <c r="Q4574" s="84" t="str">
        <f t="shared" si="1000"/>
        <v/>
      </c>
      <c r="R4574" s="84" t="str">
        <f t="shared" si="1004"/>
        <v/>
      </c>
      <c r="S4574" s="84" t="str">
        <f t="shared" si="1005"/>
        <v/>
      </c>
      <c r="U4574" s="84" t="str">
        <f t="shared" si="1006"/>
        <v/>
      </c>
      <c r="W4574" s="108" t="str">
        <f>IF($N4574="", "", SUM($D$11:$D4574))</f>
        <v/>
      </c>
      <c r="X4574" s="111" t="str">
        <f t="shared" si="1007"/>
        <v/>
      </c>
      <c r="Y4574" s="114" t="str">
        <f t="shared" si="1011"/>
        <v/>
      </c>
      <c r="Z4574" s="111" t="str">
        <f>IF(X4574="", "", X4574-SUM($Z$11:$Z4573))</f>
        <v/>
      </c>
      <c r="AA4574" s="111" t="str">
        <f>IF($Y4574="", "", $Y4574-SUM($AA$11:$AA4573))</f>
        <v/>
      </c>
      <c r="AB4574" s="111" t="str">
        <f t="shared" si="1012"/>
        <v/>
      </c>
      <c r="AC4574" s="121" t="str">
        <f t="shared" si="1008"/>
        <v/>
      </c>
      <c r="AD4574" s="122" t="str">
        <f t="shared" si="1009"/>
        <v/>
      </c>
      <c r="AE4574" s="123" t="str">
        <f t="shared" si="1013"/>
        <v/>
      </c>
      <c r="AG4574" s="150" t="str">
        <f t="shared" si="1010"/>
        <v/>
      </c>
    </row>
    <row r="4575" spans="1:33" x14ac:dyDescent="0.25">
      <c r="A4575" s="56"/>
      <c r="B4575" s="70"/>
      <c r="C4575" s="76"/>
      <c r="D4575" s="73"/>
      <c r="E4575" s="79"/>
      <c r="F4575" s="56"/>
      <c r="G4575" s="13" t="str">
        <f t="shared" si="1001"/>
        <v/>
      </c>
      <c r="H4575" s="56"/>
      <c r="K4575" s="128"/>
      <c r="L4575" s="128"/>
      <c r="M4575" s="128"/>
      <c r="N4575" s="84" t="str">
        <f t="shared" si="1002"/>
        <v/>
      </c>
      <c r="O4575" s="128"/>
      <c r="P4575" s="84" t="str">
        <f t="shared" si="1003"/>
        <v/>
      </c>
      <c r="Q4575" s="84" t="str">
        <f t="shared" si="1000"/>
        <v/>
      </c>
      <c r="R4575" s="84" t="str">
        <f t="shared" si="1004"/>
        <v/>
      </c>
      <c r="S4575" s="84" t="str">
        <f t="shared" si="1005"/>
        <v/>
      </c>
      <c r="U4575" s="84" t="str">
        <f t="shared" si="1006"/>
        <v/>
      </c>
      <c r="W4575" s="108" t="str">
        <f>IF($N4575="", "", SUM($D$11:$D4575))</f>
        <v/>
      </c>
      <c r="X4575" s="111" t="str">
        <f t="shared" si="1007"/>
        <v/>
      </c>
      <c r="Y4575" s="114" t="str">
        <f t="shared" si="1011"/>
        <v/>
      </c>
      <c r="Z4575" s="111" t="str">
        <f>IF(X4575="", "", X4575-SUM($Z$11:$Z4574))</f>
        <v/>
      </c>
      <c r="AA4575" s="111" t="str">
        <f>IF($Y4575="", "", $Y4575-SUM($AA$11:$AA4574))</f>
        <v/>
      </c>
      <c r="AB4575" s="111" t="str">
        <f t="shared" si="1012"/>
        <v/>
      </c>
      <c r="AC4575" s="121" t="str">
        <f t="shared" si="1008"/>
        <v/>
      </c>
      <c r="AD4575" s="122" t="str">
        <f t="shared" si="1009"/>
        <v/>
      </c>
      <c r="AE4575" s="123" t="str">
        <f t="shared" si="1013"/>
        <v/>
      </c>
      <c r="AG4575" s="150" t="str">
        <f t="shared" si="1010"/>
        <v/>
      </c>
    </row>
    <row r="4576" spans="1:33" x14ac:dyDescent="0.25">
      <c r="A4576" s="56"/>
      <c r="B4576" s="70"/>
      <c r="C4576" s="76"/>
      <c r="D4576" s="73"/>
      <c r="E4576" s="79"/>
      <c r="F4576" s="56"/>
      <c r="G4576" s="13" t="str">
        <f t="shared" si="1001"/>
        <v/>
      </c>
      <c r="H4576" s="56"/>
      <c r="K4576" s="128"/>
      <c r="L4576" s="128"/>
      <c r="M4576" s="128"/>
      <c r="N4576" s="84" t="str">
        <f t="shared" si="1002"/>
        <v/>
      </c>
      <c r="O4576" s="128"/>
      <c r="P4576" s="84" t="str">
        <f t="shared" si="1003"/>
        <v/>
      </c>
      <c r="Q4576" s="84" t="str">
        <f t="shared" si="1000"/>
        <v/>
      </c>
      <c r="R4576" s="84" t="str">
        <f t="shared" si="1004"/>
        <v/>
      </c>
      <c r="S4576" s="84" t="str">
        <f t="shared" si="1005"/>
        <v/>
      </c>
      <c r="U4576" s="84" t="str">
        <f t="shared" si="1006"/>
        <v/>
      </c>
      <c r="W4576" s="108" t="str">
        <f>IF($N4576="", "", SUM($D$11:$D4576))</f>
        <v/>
      </c>
      <c r="X4576" s="111" t="str">
        <f t="shared" si="1007"/>
        <v/>
      </c>
      <c r="Y4576" s="114" t="str">
        <f t="shared" si="1011"/>
        <v/>
      </c>
      <c r="Z4576" s="111" t="str">
        <f>IF(X4576="", "", X4576-SUM($Z$11:$Z4575))</f>
        <v/>
      </c>
      <c r="AA4576" s="111" t="str">
        <f>IF($Y4576="", "", $Y4576-SUM($AA$11:$AA4575))</f>
        <v/>
      </c>
      <c r="AB4576" s="111" t="str">
        <f t="shared" si="1012"/>
        <v/>
      </c>
      <c r="AC4576" s="121" t="str">
        <f t="shared" si="1008"/>
        <v/>
      </c>
      <c r="AD4576" s="122" t="str">
        <f t="shared" si="1009"/>
        <v/>
      </c>
      <c r="AE4576" s="123" t="str">
        <f t="shared" si="1013"/>
        <v/>
      </c>
      <c r="AG4576" s="150" t="str">
        <f t="shared" si="1010"/>
        <v/>
      </c>
    </row>
    <row r="4577" spans="1:33" x14ac:dyDescent="0.25">
      <c r="A4577" s="56"/>
      <c r="B4577" s="70"/>
      <c r="C4577" s="76"/>
      <c r="D4577" s="73"/>
      <c r="E4577" s="79"/>
      <c r="F4577" s="56"/>
      <c r="G4577" s="13" t="str">
        <f t="shared" si="1001"/>
        <v/>
      </c>
      <c r="H4577" s="56"/>
      <c r="K4577" s="128"/>
      <c r="L4577" s="128"/>
      <c r="M4577" s="128"/>
      <c r="N4577" s="84" t="str">
        <f t="shared" si="1002"/>
        <v/>
      </c>
      <c r="O4577" s="128"/>
      <c r="P4577" s="84" t="str">
        <f t="shared" si="1003"/>
        <v/>
      </c>
      <c r="Q4577" s="84" t="str">
        <f t="shared" si="1000"/>
        <v/>
      </c>
      <c r="R4577" s="84" t="str">
        <f t="shared" si="1004"/>
        <v/>
      </c>
      <c r="S4577" s="84" t="str">
        <f t="shared" si="1005"/>
        <v/>
      </c>
      <c r="U4577" s="84" t="str">
        <f t="shared" si="1006"/>
        <v/>
      </c>
      <c r="W4577" s="108" t="str">
        <f>IF($N4577="", "", SUM($D$11:$D4577))</f>
        <v/>
      </c>
      <c r="X4577" s="111" t="str">
        <f t="shared" si="1007"/>
        <v/>
      </c>
      <c r="Y4577" s="114" t="str">
        <f t="shared" si="1011"/>
        <v/>
      </c>
      <c r="Z4577" s="111" t="str">
        <f>IF(X4577="", "", X4577-SUM($Z$11:$Z4576))</f>
        <v/>
      </c>
      <c r="AA4577" s="111" t="str">
        <f>IF($Y4577="", "", $Y4577-SUM($AA$11:$AA4576))</f>
        <v/>
      </c>
      <c r="AB4577" s="111" t="str">
        <f t="shared" si="1012"/>
        <v/>
      </c>
      <c r="AC4577" s="121" t="str">
        <f t="shared" si="1008"/>
        <v/>
      </c>
      <c r="AD4577" s="122" t="str">
        <f t="shared" si="1009"/>
        <v/>
      </c>
      <c r="AE4577" s="123" t="str">
        <f t="shared" si="1013"/>
        <v/>
      </c>
      <c r="AG4577" s="150" t="str">
        <f t="shared" si="1010"/>
        <v/>
      </c>
    </row>
    <row r="4578" spans="1:33" x14ac:dyDescent="0.25">
      <c r="A4578" s="56"/>
      <c r="B4578" s="70"/>
      <c r="C4578" s="76"/>
      <c r="D4578" s="73"/>
      <c r="E4578" s="79"/>
      <c r="F4578" s="56"/>
      <c r="G4578" s="13" t="str">
        <f t="shared" si="1001"/>
        <v/>
      </c>
      <c r="H4578" s="56"/>
      <c r="K4578" s="128"/>
      <c r="L4578" s="128"/>
      <c r="M4578" s="128"/>
      <c r="N4578" s="84" t="str">
        <f t="shared" si="1002"/>
        <v/>
      </c>
      <c r="O4578" s="128"/>
      <c r="P4578" s="84" t="str">
        <f t="shared" si="1003"/>
        <v/>
      </c>
      <c r="Q4578" s="84" t="str">
        <f t="shared" si="1000"/>
        <v/>
      </c>
      <c r="R4578" s="84" t="str">
        <f t="shared" si="1004"/>
        <v/>
      </c>
      <c r="S4578" s="84" t="str">
        <f t="shared" si="1005"/>
        <v/>
      </c>
      <c r="U4578" s="84" t="str">
        <f t="shared" si="1006"/>
        <v/>
      </c>
      <c r="W4578" s="108" t="str">
        <f>IF($N4578="", "", SUM($D$11:$D4578))</f>
        <v/>
      </c>
      <c r="X4578" s="111" t="str">
        <f t="shared" si="1007"/>
        <v/>
      </c>
      <c r="Y4578" s="114" t="str">
        <f t="shared" si="1011"/>
        <v/>
      </c>
      <c r="Z4578" s="111" t="str">
        <f>IF(X4578="", "", X4578-SUM($Z$11:$Z4577))</f>
        <v/>
      </c>
      <c r="AA4578" s="111" t="str">
        <f>IF($Y4578="", "", $Y4578-SUM($AA$11:$AA4577))</f>
        <v/>
      </c>
      <c r="AB4578" s="111" t="str">
        <f t="shared" si="1012"/>
        <v/>
      </c>
      <c r="AC4578" s="121" t="str">
        <f t="shared" si="1008"/>
        <v/>
      </c>
      <c r="AD4578" s="122" t="str">
        <f t="shared" si="1009"/>
        <v/>
      </c>
      <c r="AE4578" s="123" t="str">
        <f t="shared" si="1013"/>
        <v/>
      </c>
      <c r="AG4578" s="150" t="str">
        <f t="shared" si="1010"/>
        <v/>
      </c>
    </row>
    <row r="4579" spans="1:33" x14ac:dyDescent="0.25">
      <c r="A4579" s="56"/>
      <c r="B4579" s="70"/>
      <c r="C4579" s="76"/>
      <c r="D4579" s="73"/>
      <c r="E4579" s="79"/>
      <c r="F4579" s="56"/>
      <c r="G4579" s="13" t="str">
        <f t="shared" si="1001"/>
        <v/>
      </c>
      <c r="H4579" s="56"/>
      <c r="K4579" s="128"/>
      <c r="L4579" s="128"/>
      <c r="M4579" s="128"/>
      <c r="N4579" s="84" t="str">
        <f t="shared" si="1002"/>
        <v/>
      </c>
      <c r="O4579" s="128"/>
      <c r="P4579" s="84" t="str">
        <f t="shared" si="1003"/>
        <v/>
      </c>
      <c r="Q4579" s="84" t="str">
        <f t="shared" si="1000"/>
        <v/>
      </c>
      <c r="R4579" s="84" t="str">
        <f t="shared" si="1004"/>
        <v/>
      </c>
      <c r="S4579" s="84" t="str">
        <f t="shared" si="1005"/>
        <v/>
      </c>
      <c r="U4579" s="84" t="str">
        <f t="shared" si="1006"/>
        <v/>
      </c>
      <c r="W4579" s="108" t="str">
        <f>IF($N4579="", "", SUM($D$11:$D4579))</f>
        <v/>
      </c>
      <c r="X4579" s="111" t="str">
        <f t="shared" si="1007"/>
        <v/>
      </c>
      <c r="Y4579" s="114" t="str">
        <f t="shared" si="1011"/>
        <v/>
      </c>
      <c r="Z4579" s="111" t="str">
        <f>IF(X4579="", "", X4579-SUM($Z$11:$Z4578))</f>
        <v/>
      </c>
      <c r="AA4579" s="111" t="str">
        <f>IF($Y4579="", "", $Y4579-SUM($AA$11:$AA4578))</f>
        <v/>
      </c>
      <c r="AB4579" s="111" t="str">
        <f t="shared" si="1012"/>
        <v/>
      </c>
      <c r="AC4579" s="121" t="str">
        <f t="shared" si="1008"/>
        <v/>
      </c>
      <c r="AD4579" s="122" t="str">
        <f t="shared" si="1009"/>
        <v/>
      </c>
      <c r="AE4579" s="123" t="str">
        <f t="shared" si="1013"/>
        <v/>
      </c>
      <c r="AG4579" s="150" t="str">
        <f t="shared" si="1010"/>
        <v/>
      </c>
    </row>
    <row r="4580" spans="1:33" x14ac:dyDescent="0.25">
      <c r="A4580" s="56"/>
      <c r="B4580" s="70"/>
      <c r="C4580" s="76"/>
      <c r="D4580" s="73"/>
      <c r="E4580" s="79"/>
      <c r="F4580" s="56"/>
      <c r="G4580" s="13" t="str">
        <f t="shared" si="1001"/>
        <v/>
      </c>
      <c r="H4580" s="56"/>
      <c r="K4580" s="128"/>
      <c r="L4580" s="128"/>
      <c r="M4580" s="128"/>
      <c r="N4580" s="84" t="str">
        <f t="shared" si="1002"/>
        <v/>
      </c>
      <c r="O4580" s="128"/>
      <c r="P4580" s="84" t="str">
        <f t="shared" si="1003"/>
        <v/>
      </c>
      <c r="Q4580" s="84" t="str">
        <f t="shared" si="1000"/>
        <v/>
      </c>
      <c r="R4580" s="84" t="str">
        <f t="shared" si="1004"/>
        <v/>
      </c>
      <c r="S4580" s="84" t="str">
        <f t="shared" si="1005"/>
        <v/>
      </c>
      <c r="U4580" s="84" t="str">
        <f t="shared" si="1006"/>
        <v/>
      </c>
      <c r="W4580" s="108" t="str">
        <f>IF($N4580="", "", SUM($D$11:$D4580))</f>
        <v/>
      </c>
      <c r="X4580" s="111" t="str">
        <f t="shared" si="1007"/>
        <v/>
      </c>
      <c r="Y4580" s="114" t="str">
        <f t="shared" si="1011"/>
        <v/>
      </c>
      <c r="Z4580" s="111" t="str">
        <f>IF(X4580="", "", X4580-SUM($Z$11:$Z4579))</f>
        <v/>
      </c>
      <c r="AA4580" s="111" t="str">
        <f>IF($Y4580="", "", $Y4580-SUM($AA$11:$AA4579))</f>
        <v/>
      </c>
      <c r="AB4580" s="111" t="str">
        <f t="shared" si="1012"/>
        <v/>
      </c>
      <c r="AC4580" s="121" t="str">
        <f t="shared" si="1008"/>
        <v/>
      </c>
      <c r="AD4580" s="122" t="str">
        <f t="shared" si="1009"/>
        <v/>
      </c>
      <c r="AE4580" s="123" t="str">
        <f t="shared" si="1013"/>
        <v/>
      </c>
      <c r="AG4580" s="150" t="str">
        <f t="shared" si="1010"/>
        <v/>
      </c>
    </row>
    <row r="4581" spans="1:33" x14ac:dyDescent="0.25">
      <c r="A4581" s="56"/>
      <c r="B4581" s="70"/>
      <c r="C4581" s="76"/>
      <c r="D4581" s="73"/>
      <c r="E4581" s="79"/>
      <c r="F4581" s="56"/>
      <c r="G4581" s="13" t="str">
        <f t="shared" si="1001"/>
        <v/>
      </c>
      <c r="H4581" s="56"/>
      <c r="K4581" s="128"/>
      <c r="L4581" s="128"/>
      <c r="M4581" s="128"/>
      <c r="N4581" s="84" t="str">
        <f t="shared" si="1002"/>
        <v/>
      </c>
      <c r="O4581" s="128"/>
      <c r="P4581" s="84" t="str">
        <f t="shared" si="1003"/>
        <v/>
      </c>
      <c r="Q4581" s="84" t="str">
        <f t="shared" si="1000"/>
        <v/>
      </c>
      <c r="R4581" s="84" t="str">
        <f t="shared" si="1004"/>
        <v/>
      </c>
      <c r="S4581" s="84" t="str">
        <f t="shared" si="1005"/>
        <v/>
      </c>
      <c r="U4581" s="84" t="str">
        <f t="shared" si="1006"/>
        <v/>
      </c>
      <c r="W4581" s="108" t="str">
        <f>IF($N4581="", "", SUM($D$11:$D4581))</f>
        <v/>
      </c>
      <c r="X4581" s="111" t="str">
        <f t="shared" si="1007"/>
        <v/>
      </c>
      <c r="Y4581" s="114" t="str">
        <f t="shared" si="1011"/>
        <v/>
      </c>
      <c r="Z4581" s="111" t="str">
        <f>IF(X4581="", "", X4581-SUM($Z$11:$Z4580))</f>
        <v/>
      </c>
      <c r="AA4581" s="111" t="str">
        <f>IF($Y4581="", "", $Y4581-SUM($AA$11:$AA4580))</f>
        <v/>
      </c>
      <c r="AB4581" s="111" t="str">
        <f t="shared" si="1012"/>
        <v/>
      </c>
      <c r="AC4581" s="121" t="str">
        <f t="shared" si="1008"/>
        <v/>
      </c>
      <c r="AD4581" s="122" t="str">
        <f t="shared" si="1009"/>
        <v/>
      </c>
      <c r="AE4581" s="123" t="str">
        <f t="shared" si="1013"/>
        <v/>
      </c>
      <c r="AG4581" s="150" t="str">
        <f t="shared" si="1010"/>
        <v/>
      </c>
    </row>
    <row r="4582" spans="1:33" x14ac:dyDescent="0.25">
      <c r="A4582" s="56"/>
      <c r="B4582" s="70"/>
      <c r="C4582" s="76"/>
      <c r="D4582" s="73"/>
      <c r="E4582" s="79"/>
      <c r="F4582" s="56"/>
      <c r="G4582" s="13" t="str">
        <f t="shared" si="1001"/>
        <v/>
      </c>
      <c r="H4582" s="56"/>
      <c r="K4582" s="128"/>
      <c r="L4582" s="128"/>
      <c r="M4582" s="128"/>
      <c r="N4582" s="84" t="str">
        <f t="shared" si="1002"/>
        <v/>
      </c>
      <c r="O4582" s="128"/>
      <c r="P4582" s="84" t="str">
        <f t="shared" si="1003"/>
        <v/>
      </c>
      <c r="Q4582" s="84" t="str">
        <f t="shared" si="1000"/>
        <v/>
      </c>
      <c r="R4582" s="84" t="str">
        <f t="shared" si="1004"/>
        <v/>
      </c>
      <c r="S4582" s="84" t="str">
        <f t="shared" si="1005"/>
        <v/>
      </c>
      <c r="U4582" s="84" t="str">
        <f t="shared" si="1006"/>
        <v/>
      </c>
      <c r="W4582" s="108" t="str">
        <f>IF($N4582="", "", SUM($D$11:$D4582))</f>
        <v/>
      </c>
      <c r="X4582" s="111" t="str">
        <f t="shared" si="1007"/>
        <v/>
      </c>
      <c r="Y4582" s="114" t="str">
        <f t="shared" si="1011"/>
        <v/>
      </c>
      <c r="Z4582" s="111" t="str">
        <f>IF(X4582="", "", X4582-SUM($Z$11:$Z4581))</f>
        <v/>
      </c>
      <c r="AA4582" s="111" t="str">
        <f>IF($Y4582="", "", $Y4582-SUM($AA$11:$AA4581))</f>
        <v/>
      </c>
      <c r="AB4582" s="111" t="str">
        <f t="shared" si="1012"/>
        <v/>
      </c>
      <c r="AC4582" s="121" t="str">
        <f t="shared" si="1008"/>
        <v/>
      </c>
      <c r="AD4582" s="122" t="str">
        <f t="shared" si="1009"/>
        <v/>
      </c>
      <c r="AE4582" s="123" t="str">
        <f t="shared" si="1013"/>
        <v/>
      </c>
      <c r="AG4582" s="150" t="str">
        <f t="shared" si="1010"/>
        <v/>
      </c>
    </row>
    <row r="4583" spans="1:33" x14ac:dyDescent="0.25">
      <c r="A4583" s="56"/>
      <c r="B4583" s="70"/>
      <c r="C4583" s="76"/>
      <c r="D4583" s="73"/>
      <c r="E4583" s="79"/>
      <c r="F4583" s="56"/>
      <c r="G4583" s="13" t="str">
        <f t="shared" si="1001"/>
        <v/>
      </c>
      <c r="H4583" s="56"/>
      <c r="K4583" s="128"/>
      <c r="L4583" s="128"/>
      <c r="M4583" s="128"/>
      <c r="N4583" s="84" t="str">
        <f t="shared" si="1002"/>
        <v/>
      </c>
      <c r="O4583" s="128"/>
      <c r="P4583" s="84" t="str">
        <f t="shared" si="1003"/>
        <v/>
      </c>
      <c r="Q4583" s="84" t="str">
        <f t="shared" si="1000"/>
        <v/>
      </c>
      <c r="R4583" s="84" t="str">
        <f t="shared" si="1004"/>
        <v/>
      </c>
      <c r="S4583" s="84" t="str">
        <f t="shared" si="1005"/>
        <v/>
      </c>
      <c r="U4583" s="84" t="str">
        <f t="shared" si="1006"/>
        <v/>
      </c>
      <c r="W4583" s="108" t="str">
        <f>IF($N4583="", "", SUM($D$11:$D4583))</f>
        <v/>
      </c>
      <c r="X4583" s="111" t="str">
        <f t="shared" si="1007"/>
        <v/>
      </c>
      <c r="Y4583" s="114" t="str">
        <f t="shared" si="1011"/>
        <v/>
      </c>
      <c r="Z4583" s="111" t="str">
        <f>IF(X4583="", "", X4583-SUM($Z$11:$Z4582))</f>
        <v/>
      </c>
      <c r="AA4583" s="111" t="str">
        <f>IF($Y4583="", "", $Y4583-SUM($AA$11:$AA4582))</f>
        <v/>
      </c>
      <c r="AB4583" s="111" t="str">
        <f t="shared" si="1012"/>
        <v/>
      </c>
      <c r="AC4583" s="121" t="str">
        <f t="shared" si="1008"/>
        <v/>
      </c>
      <c r="AD4583" s="122" t="str">
        <f t="shared" si="1009"/>
        <v/>
      </c>
      <c r="AE4583" s="123" t="str">
        <f t="shared" si="1013"/>
        <v/>
      </c>
      <c r="AG4583" s="150" t="str">
        <f t="shared" si="1010"/>
        <v/>
      </c>
    </row>
    <row r="4584" spans="1:33" x14ac:dyDescent="0.25">
      <c r="A4584" s="56"/>
      <c r="B4584" s="70"/>
      <c r="C4584" s="76"/>
      <c r="D4584" s="73"/>
      <c r="E4584" s="79"/>
      <c r="F4584" s="56"/>
      <c r="G4584" s="13" t="str">
        <f t="shared" si="1001"/>
        <v/>
      </c>
      <c r="H4584" s="56"/>
      <c r="K4584" s="128"/>
      <c r="L4584" s="128"/>
      <c r="M4584" s="128"/>
      <c r="N4584" s="84" t="str">
        <f t="shared" si="1002"/>
        <v/>
      </c>
      <c r="O4584" s="128"/>
      <c r="P4584" s="84" t="str">
        <f t="shared" si="1003"/>
        <v/>
      </c>
      <c r="Q4584" s="84" t="str">
        <f t="shared" si="1000"/>
        <v/>
      </c>
      <c r="R4584" s="84" t="str">
        <f t="shared" si="1004"/>
        <v/>
      </c>
      <c r="S4584" s="84" t="str">
        <f t="shared" si="1005"/>
        <v/>
      </c>
      <c r="U4584" s="84" t="str">
        <f t="shared" si="1006"/>
        <v/>
      </c>
      <c r="W4584" s="108" t="str">
        <f>IF($N4584="", "", SUM($D$11:$D4584))</f>
        <v/>
      </c>
      <c r="X4584" s="111" t="str">
        <f t="shared" si="1007"/>
        <v/>
      </c>
      <c r="Y4584" s="114" t="str">
        <f t="shared" si="1011"/>
        <v/>
      </c>
      <c r="Z4584" s="111" t="str">
        <f>IF(X4584="", "", X4584-SUM($Z$11:$Z4583))</f>
        <v/>
      </c>
      <c r="AA4584" s="111" t="str">
        <f>IF($Y4584="", "", $Y4584-SUM($AA$11:$AA4583))</f>
        <v/>
      </c>
      <c r="AB4584" s="111" t="str">
        <f t="shared" si="1012"/>
        <v/>
      </c>
      <c r="AC4584" s="121" t="str">
        <f t="shared" si="1008"/>
        <v/>
      </c>
      <c r="AD4584" s="122" t="str">
        <f t="shared" si="1009"/>
        <v/>
      </c>
      <c r="AE4584" s="123" t="str">
        <f t="shared" si="1013"/>
        <v/>
      </c>
      <c r="AG4584" s="150" t="str">
        <f t="shared" si="1010"/>
        <v/>
      </c>
    </row>
    <row r="4585" spans="1:33" x14ac:dyDescent="0.25">
      <c r="A4585" s="56"/>
      <c r="B4585" s="70"/>
      <c r="C4585" s="76"/>
      <c r="D4585" s="73"/>
      <c r="E4585" s="79"/>
      <c r="F4585" s="56"/>
      <c r="G4585" s="13" t="str">
        <f t="shared" si="1001"/>
        <v/>
      </c>
      <c r="H4585" s="56"/>
      <c r="K4585" s="128"/>
      <c r="L4585" s="128"/>
      <c r="M4585" s="128"/>
      <c r="N4585" s="84" t="str">
        <f t="shared" si="1002"/>
        <v/>
      </c>
      <c r="O4585" s="128"/>
      <c r="P4585" s="84" t="str">
        <f t="shared" si="1003"/>
        <v/>
      </c>
      <c r="Q4585" s="84" t="str">
        <f t="shared" si="1000"/>
        <v/>
      </c>
      <c r="R4585" s="84" t="str">
        <f t="shared" si="1004"/>
        <v/>
      </c>
      <c r="S4585" s="84" t="str">
        <f t="shared" si="1005"/>
        <v/>
      </c>
      <c r="U4585" s="84" t="str">
        <f t="shared" si="1006"/>
        <v/>
      </c>
      <c r="W4585" s="108" t="str">
        <f>IF($N4585="", "", SUM($D$11:$D4585))</f>
        <v/>
      </c>
      <c r="X4585" s="111" t="str">
        <f t="shared" si="1007"/>
        <v/>
      </c>
      <c r="Y4585" s="114" t="str">
        <f t="shared" si="1011"/>
        <v/>
      </c>
      <c r="Z4585" s="111" t="str">
        <f>IF(X4585="", "", X4585-SUM($Z$11:$Z4584))</f>
        <v/>
      </c>
      <c r="AA4585" s="111" t="str">
        <f>IF($Y4585="", "", $Y4585-SUM($AA$11:$AA4584))</f>
        <v/>
      </c>
      <c r="AB4585" s="111" t="str">
        <f t="shared" si="1012"/>
        <v/>
      </c>
      <c r="AC4585" s="121" t="str">
        <f t="shared" si="1008"/>
        <v/>
      </c>
      <c r="AD4585" s="122" t="str">
        <f t="shared" si="1009"/>
        <v/>
      </c>
      <c r="AE4585" s="123" t="str">
        <f t="shared" si="1013"/>
        <v/>
      </c>
      <c r="AG4585" s="150" t="str">
        <f t="shared" si="1010"/>
        <v/>
      </c>
    </row>
    <row r="4586" spans="1:33" x14ac:dyDescent="0.25">
      <c r="A4586" s="56"/>
      <c r="B4586" s="70"/>
      <c r="C4586" s="76"/>
      <c r="D4586" s="73"/>
      <c r="E4586" s="79"/>
      <c r="F4586" s="56"/>
      <c r="G4586" s="13" t="str">
        <f t="shared" si="1001"/>
        <v/>
      </c>
      <c r="H4586" s="56"/>
      <c r="K4586" s="128"/>
      <c r="L4586" s="128"/>
      <c r="M4586" s="128"/>
      <c r="N4586" s="84" t="str">
        <f t="shared" si="1002"/>
        <v/>
      </c>
      <c r="O4586" s="128"/>
      <c r="P4586" s="84" t="str">
        <f t="shared" si="1003"/>
        <v/>
      </c>
      <c r="Q4586" s="84" t="str">
        <f t="shared" si="1000"/>
        <v/>
      </c>
      <c r="R4586" s="84" t="str">
        <f t="shared" si="1004"/>
        <v/>
      </c>
      <c r="S4586" s="84" t="str">
        <f t="shared" si="1005"/>
        <v/>
      </c>
      <c r="U4586" s="84" t="str">
        <f t="shared" si="1006"/>
        <v/>
      </c>
      <c r="W4586" s="108" t="str">
        <f>IF($N4586="", "", SUM($D$11:$D4586))</f>
        <v/>
      </c>
      <c r="X4586" s="111" t="str">
        <f t="shared" si="1007"/>
        <v/>
      </c>
      <c r="Y4586" s="114" t="str">
        <f t="shared" si="1011"/>
        <v/>
      </c>
      <c r="Z4586" s="111" t="str">
        <f>IF(X4586="", "", X4586-SUM($Z$11:$Z4585))</f>
        <v/>
      </c>
      <c r="AA4586" s="111" t="str">
        <f>IF($Y4586="", "", $Y4586-SUM($AA$11:$AA4585))</f>
        <v/>
      </c>
      <c r="AB4586" s="111" t="str">
        <f t="shared" si="1012"/>
        <v/>
      </c>
      <c r="AC4586" s="121" t="str">
        <f t="shared" si="1008"/>
        <v/>
      </c>
      <c r="AD4586" s="122" t="str">
        <f t="shared" si="1009"/>
        <v/>
      </c>
      <c r="AE4586" s="123" t="str">
        <f t="shared" si="1013"/>
        <v/>
      </c>
      <c r="AG4586" s="150" t="str">
        <f t="shared" si="1010"/>
        <v/>
      </c>
    </row>
    <row r="4587" spans="1:33" x14ac:dyDescent="0.25">
      <c r="A4587" s="56"/>
      <c r="B4587" s="70"/>
      <c r="C4587" s="76"/>
      <c r="D4587" s="73"/>
      <c r="E4587" s="79"/>
      <c r="F4587" s="56"/>
      <c r="G4587" s="13" t="str">
        <f t="shared" si="1001"/>
        <v/>
      </c>
      <c r="H4587" s="56"/>
      <c r="K4587" s="128"/>
      <c r="L4587" s="128"/>
      <c r="M4587" s="128"/>
      <c r="N4587" s="84" t="str">
        <f t="shared" si="1002"/>
        <v/>
      </c>
      <c r="O4587" s="128"/>
      <c r="P4587" s="84" t="str">
        <f t="shared" si="1003"/>
        <v/>
      </c>
      <c r="Q4587" s="84" t="str">
        <f t="shared" si="1000"/>
        <v/>
      </c>
      <c r="R4587" s="84" t="str">
        <f t="shared" si="1004"/>
        <v/>
      </c>
      <c r="S4587" s="84" t="str">
        <f t="shared" si="1005"/>
        <v/>
      </c>
      <c r="U4587" s="84" t="str">
        <f t="shared" si="1006"/>
        <v/>
      </c>
      <c r="W4587" s="108" t="str">
        <f>IF($N4587="", "", SUM($D$11:$D4587))</f>
        <v/>
      </c>
      <c r="X4587" s="111" t="str">
        <f t="shared" si="1007"/>
        <v/>
      </c>
      <c r="Y4587" s="114" t="str">
        <f t="shared" si="1011"/>
        <v/>
      </c>
      <c r="Z4587" s="111" t="str">
        <f>IF(X4587="", "", X4587-SUM($Z$11:$Z4586))</f>
        <v/>
      </c>
      <c r="AA4587" s="111" t="str">
        <f>IF($Y4587="", "", $Y4587-SUM($AA$11:$AA4586))</f>
        <v/>
      </c>
      <c r="AB4587" s="111" t="str">
        <f t="shared" si="1012"/>
        <v/>
      </c>
      <c r="AC4587" s="121" t="str">
        <f t="shared" si="1008"/>
        <v/>
      </c>
      <c r="AD4587" s="122" t="str">
        <f t="shared" si="1009"/>
        <v/>
      </c>
      <c r="AE4587" s="123" t="str">
        <f t="shared" si="1013"/>
        <v/>
      </c>
      <c r="AG4587" s="150" t="str">
        <f t="shared" si="1010"/>
        <v/>
      </c>
    </row>
    <row r="4588" spans="1:33" x14ac:dyDescent="0.25">
      <c r="A4588" s="56"/>
      <c r="B4588" s="70"/>
      <c r="C4588" s="76"/>
      <c r="D4588" s="73"/>
      <c r="E4588" s="79"/>
      <c r="F4588" s="56"/>
      <c r="G4588" s="13" t="str">
        <f t="shared" si="1001"/>
        <v/>
      </c>
      <c r="H4588" s="56"/>
      <c r="K4588" s="128"/>
      <c r="L4588" s="128"/>
      <c r="M4588" s="128"/>
      <c r="N4588" s="84" t="str">
        <f t="shared" si="1002"/>
        <v/>
      </c>
      <c r="O4588" s="128"/>
      <c r="P4588" s="84" t="str">
        <f t="shared" si="1003"/>
        <v/>
      </c>
      <c r="Q4588" s="84" t="str">
        <f t="shared" si="1000"/>
        <v/>
      </c>
      <c r="R4588" s="84" t="str">
        <f t="shared" si="1004"/>
        <v/>
      </c>
      <c r="S4588" s="84" t="str">
        <f t="shared" si="1005"/>
        <v/>
      </c>
      <c r="U4588" s="84" t="str">
        <f t="shared" si="1006"/>
        <v/>
      </c>
      <c r="W4588" s="108" t="str">
        <f>IF($N4588="", "", SUM($D$11:$D4588))</f>
        <v/>
      </c>
      <c r="X4588" s="111" t="str">
        <f t="shared" si="1007"/>
        <v/>
      </c>
      <c r="Y4588" s="114" t="str">
        <f t="shared" si="1011"/>
        <v/>
      </c>
      <c r="Z4588" s="111" t="str">
        <f>IF(X4588="", "", X4588-SUM($Z$11:$Z4587))</f>
        <v/>
      </c>
      <c r="AA4588" s="111" t="str">
        <f>IF($Y4588="", "", $Y4588-SUM($AA$11:$AA4587))</f>
        <v/>
      </c>
      <c r="AB4588" s="111" t="str">
        <f t="shared" si="1012"/>
        <v/>
      </c>
      <c r="AC4588" s="121" t="str">
        <f t="shared" si="1008"/>
        <v/>
      </c>
      <c r="AD4588" s="122" t="str">
        <f t="shared" si="1009"/>
        <v/>
      </c>
      <c r="AE4588" s="123" t="str">
        <f t="shared" si="1013"/>
        <v/>
      </c>
      <c r="AG4588" s="150" t="str">
        <f t="shared" si="1010"/>
        <v/>
      </c>
    </row>
    <row r="4589" spans="1:33" x14ac:dyDescent="0.25">
      <c r="A4589" s="56"/>
      <c r="B4589" s="70"/>
      <c r="C4589" s="76"/>
      <c r="D4589" s="73"/>
      <c r="E4589" s="79"/>
      <c r="F4589" s="56"/>
      <c r="G4589" s="13" t="str">
        <f t="shared" si="1001"/>
        <v/>
      </c>
      <c r="H4589" s="56"/>
      <c r="K4589" s="128"/>
      <c r="L4589" s="128"/>
      <c r="M4589" s="128"/>
      <c r="N4589" s="84" t="str">
        <f t="shared" si="1002"/>
        <v/>
      </c>
      <c r="O4589" s="128"/>
      <c r="P4589" s="84" t="str">
        <f t="shared" si="1003"/>
        <v/>
      </c>
      <c r="Q4589" s="84" t="str">
        <f t="shared" si="1000"/>
        <v/>
      </c>
      <c r="R4589" s="84" t="str">
        <f t="shared" si="1004"/>
        <v/>
      </c>
      <c r="S4589" s="84" t="str">
        <f t="shared" si="1005"/>
        <v/>
      </c>
      <c r="U4589" s="84" t="str">
        <f t="shared" si="1006"/>
        <v/>
      </c>
      <c r="W4589" s="108" t="str">
        <f>IF($N4589="", "", SUM($D$11:$D4589))</f>
        <v/>
      </c>
      <c r="X4589" s="111" t="str">
        <f t="shared" si="1007"/>
        <v/>
      </c>
      <c r="Y4589" s="114" t="str">
        <f t="shared" si="1011"/>
        <v/>
      </c>
      <c r="Z4589" s="111" t="str">
        <f>IF(X4589="", "", X4589-SUM($Z$11:$Z4588))</f>
        <v/>
      </c>
      <c r="AA4589" s="111" t="str">
        <f>IF($Y4589="", "", $Y4589-SUM($AA$11:$AA4588))</f>
        <v/>
      </c>
      <c r="AB4589" s="111" t="str">
        <f t="shared" si="1012"/>
        <v/>
      </c>
      <c r="AC4589" s="121" t="str">
        <f t="shared" si="1008"/>
        <v/>
      </c>
      <c r="AD4589" s="122" t="str">
        <f t="shared" si="1009"/>
        <v/>
      </c>
      <c r="AE4589" s="123" t="str">
        <f t="shared" si="1013"/>
        <v/>
      </c>
      <c r="AG4589" s="150" t="str">
        <f t="shared" si="1010"/>
        <v/>
      </c>
    </row>
    <row r="4590" spans="1:33" x14ac:dyDescent="0.25">
      <c r="A4590" s="56"/>
      <c r="B4590" s="70"/>
      <c r="C4590" s="76"/>
      <c r="D4590" s="73"/>
      <c r="E4590" s="79"/>
      <c r="F4590" s="56"/>
      <c r="G4590" s="13" t="str">
        <f t="shared" si="1001"/>
        <v/>
      </c>
      <c r="H4590" s="56"/>
      <c r="K4590" s="128"/>
      <c r="L4590" s="128"/>
      <c r="M4590" s="128"/>
      <c r="N4590" s="84" t="str">
        <f t="shared" si="1002"/>
        <v/>
      </c>
      <c r="O4590" s="128"/>
      <c r="P4590" s="84" t="str">
        <f t="shared" si="1003"/>
        <v/>
      </c>
      <c r="Q4590" s="84" t="str">
        <f t="shared" si="1000"/>
        <v/>
      </c>
      <c r="R4590" s="84" t="str">
        <f t="shared" si="1004"/>
        <v/>
      </c>
      <c r="S4590" s="84" t="str">
        <f t="shared" si="1005"/>
        <v/>
      </c>
      <c r="U4590" s="84" t="str">
        <f t="shared" si="1006"/>
        <v/>
      </c>
      <c r="W4590" s="108" t="str">
        <f>IF($N4590="", "", SUM($D$11:$D4590))</f>
        <v/>
      </c>
      <c r="X4590" s="111" t="str">
        <f t="shared" si="1007"/>
        <v/>
      </c>
      <c r="Y4590" s="114" t="str">
        <f t="shared" si="1011"/>
        <v/>
      </c>
      <c r="Z4590" s="111" t="str">
        <f>IF(X4590="", "", X4590-SUM($Z$11:$Z4589))</f>
        <v/>
      </c>
      <c r="AA4590" s="111" t="str">
        <f>IF($Y4590="", "", $Y4590-SUM($AA$11:$AA4589))</f>
        <v/>
      </c>
      <c r="AB4590" s="111" t="str">
        <f t="shared" si="1012"/>
        <v/>
      </c>
      <c r="AC4590" s="121" t="str">
        <f t="shared" si="1008"/>
        <v/>
      </c>
      <c r="AD4590" s="122" t="str">
        <f t="shared" si="1009"/>
        <v/>
      </c>
      <c r="AE4590" s="123" t="str">
        <f t="shared" si="1013"/>
        <v/>
      </c>
      <c r="AG4590" s="150" t="str">
        <f t="shared" si="1010"/>
        <v/>
      </c>
    </row>
    <row r="4591" spans="1:33" x14ac:dyDescent="0.25">
      <c r="A4591" s="56"/>
      <c r="B4591" s="70"/>
      <c r="C4591" s="76"/>
      <c r="D4591" s="73"/>
      <c r="E4591" s="79"/>
      <c r="F4591" s="56"/>
      <c r="G4591" s="13" t="str">
        <f t="shared" si="1001"/>
        <v/>
      </c>
      <c r="H4591" s="56"/>
      <c r="K4591" s="128"/>
      <c r="L4591" s="128"/>
      <c r="M4591" s="128"/>
      <c r="N4591" s="84" t="str">
        <f t="shared" si="1002"/>
        <v/>
      </c>
      <c r="O4591" s="128"/>
      <c r="P4591" s="84" t="str">
        <f t="shared" si="1003"/>
        <v/>
      </c>
      <c r="Q4591" s="84" t="str">
        <f t="shared" si="1000"/>
        <v/>
      </c>
      <c r="R4591" s="84" t="str">
        <f t="shared" si="1004"/>
        <v/>
      </c>
      <c r="S4591" s="84" t="str">
        <f t="shared" si="1005"/>
        <v/>
      </c>
      <c r="U4591" s="84" t="str">
        <f t="shared" si="1006"/>
        <v/>
      </c>
      <c r="W4591" s="108" t="str">
        <f>IF($N4591="", "", SUM($D$11:$D4591))</f>
        <v/>
      </c>
      <c r="X4591" s="111" t="str">
        <f t="shared" si="1007"/>
        <v/>
      </c>
      <c r="Y4591" s="114" t="str">
        <f t="shared" si="1011"/>
        <v/>
      </c>
      <c r="Z4591" s="111" t="str">
        <f>IF(X4591="", "", X4591-SUM($Z$11:$Z4590))</f>
        <v/>
      </c>
      <c r="AA4591" s="111" t="str">
        <f>IF($Y4591="", "", $Y4591-SUM($AA$11:$AA4590))</f>
        <v/>
      </c>
      <c r="AB4591" s="111" t="str">
        <f t="shared" si="1012"/>
        <v/>
      </c>
      <c r="AC4591" s="121" t="str">
        <f t="shared" si="1008"/>
        <v/>
      </c>
      <c r="AD4591" s="122" t="str">
        <f t="shared" si="1009"/>
        <v/>
      </c>
      <c r="AE4591" s="123" t="str">
        <f t="shared" si="1013"/>
        <v/>
      </c>
      <c r="AG4591" s="150" t="str">
        <f t="shared" si="1010"/>
        <v/>
      </c>
    </row>
    <row r="4592" spans="1:33" x14ac:dyDescent="0.25">
      <c r="A4592" s="56"/>
      <c r="B4592" s="70"/>
      <c r="C4592" s="76"/>
      <c r="D4592" s="73"/>
      <c r="E4592" s="79"/>
      <c r="F4592" s="56"/>
      <c r="G4592" s="13" t="str">
        <f t="shared" si="1001"/>
        <v/>
      </c>
      <c r="H4592" s="56"/>
      <c r="K4592" s="128"/>
      <c r="L4592" s="128"/>
      <c r="M4592" s="128"/>
      <c r="N4592" s="84" t="str">
        <f t="shared" si="1002"/>
        <v/>
      </c>
      <c r="O4592" s="128"/>
      <c r="P4592" s="84" t="str">
        <f t="shared" si="1003"/>
        <v/>
      </c>
      <c r="Q4592" s="84" t="str">
        <f t="shared" si="1000"/>
        <v/>
      </c>
      <c r="R4592" s="84" t="str">
        <f t="shared" si="1004"/>
        <v/>
      </c>
      <c r="S4592" s="84" t="str">
        <f t="shared" si="1005"/>
        <v/>
      </c>
      <c r="U4592" s="84" t="str">
        <f t="shared" si="1006"/>
        <v/>
      </c>
      <c r="W4592" s="108" t="str">
        <f>IF($N4592="", "", SUM($D$11:$D4592))</f>
        <v/>
      </c>
      <c r="X4592" s="111" t="str">
        <f t="shared" si="1007"/>
        <v/>
      </c>
      <c r="Y4592" s="114" t="str">
        <f t="shared" si="1011"/>
        <v/>
      </c>
      <c r="Z4592" s="111" t="str">
        <f>IF(X4592="", "", X4592-SUM($Z$11:$Z4591))</f>
        <v/>
      </c>
      <c r="AA4592" s="111" t="str">
        <f>IF($Y4592="", "", $Y4592-SUM($AA$11:$AA4591))</f>
        <v/>
      </c>
      <c r="AB4592" s="111" t="str">
        <f t="shared" si="1012"/>
        <v/>
      </c>
      <c r="AC4592" s="121" t="str">
        <f t="shared" si="1008"/>
        <v/>
      </c>
      <c r="AD4592" s="122" t="str">
        <f t="shared" si="1009"/>
        <v/>
      </c>
      <c r="AE4592" s="123" t="str">
        <f t="shared" si="1013"/>
        <v/>
      </c>
      <c r="AG4592" s="150" t="str">
        <f t="shared" si="1010"/>
        <v/>
      </c>
    </row>
    <row r="4593" spans="1:33" x14ac:dyDescent="0.25">
      <c r="A4593" s="56"/>
      <c r="B4593" s="70"/>
      <c r="C4593" s="76"/>
      <c r="D4593" s="73"/>
      <c r="E4593" s="79"/>
      <c r="F4593" s="56"/>
      <c r="G4593" s="13" t="str">
        <f t="shared" si="1001"/>
        <v/>
      </c>
      <c r="H4593" s="56"/>
      <c r="K4593" s="128"/>
      <c r="L4593" s="128"/>
      <c r="M4593" s="128"/>
      <c r="N4593" s="84" t="str">
        <f t="shared" si="1002"/>
        <v/>
      </c>
      <c r="O4593" s="128"/>
      <c r="P4593" s="84" t="str">
        <f t="shared" si="1003"/>
        <v/>
      </c>
      <c r="Q4593" s="84" t="str">
        <f t="shared" si="1000"/>
        <v/>
      </c>
      <c r="R4593" s="84" t="str">
        <f t="shared" si="1004"/>
        <v/>
      </c>
      <c r="S4593" s="84" t="str">
        <f t="shared" si="1005"/>
        <v/>
      </c>
      <c r="U4593" s="84" t="str">
        <f t="shared" si="1006"/>
        <v/>
      </c>
      <c r="W4593" s="108" t="str">
        <f>IF($N4593="", "", SUM($D$11:$D4593))</f>
        <v/>
      </c>
      <c r="X4593" s="111" t="str">
        <f t="shared" si="1007"/>
        <v/>
      </c>
      <c r="Y4593" s="114" t="str">
        <f t="shared" si="1011"/>
        <v/>
      </c>
      <c r="Z4593" s="111" t="str">
        <f>IF(X4593="", "", X4593-SUM($Z$11:$Z4592))</f>
        <v/>
      </c>
      <c r="AA4593" s="111" t="str">
        <f>IF($Y4593="", "", $Y4593-SUM($AA$11:$AA4592))</f>
        <v/>
      </c>
      <c r="AB4593" s="111" t="str">
        <f t="shared" si="1012"/>
        <v/>
      </c>
      <c r="AC4593" s="121" t="str">
        <f t="shared" si="1008"/>
        <v/>
      </c>
      <c r="AD4593" s="122" t="str">
        <f t="shared" si="1009"/>
        <v/>
      </c>
      <c r="AE4593" s="123" t="str">
        <f t="shared" si="1013"/>
        <v/>
      </c>
      <c r="AG4593" s="150" t="str">
        <f t="shared" si="1010"/>
        <v/>
      </c>
    </row>
    <row r="4594" spans="1:33" x14ac:dyDescent="0.25">
      <c r="A4594" s="56"/>
      <c r="B4594" s="70"/>
      <c r="C4594" s="76"/>
      <c r="D4594" s="73"/>
      <c r="E4594" s="79"/>
      <c r="F4594" s="56"/>
      <c r="G4594" s="13" t="str">
        <f t="shared" si="1001"/>
        <v/>
      </c>
      <c r="H4594" s="56"/>
      <c r="K4594" s="128"/>
      <c r="L4594" s="128"/>
      <c r="M4594" s="128"/>
      <c r="N4594" s="84" t="str">
        <f t="shared" si="1002"/>
        <v/>
      </c>
      <c r="O4594" s="128"/>
      <c r="P4594" s="84" t="str">
        <f t="shared" si="1003"/>
        <v/>
      </c>
      <c r="Q4594" s="84" t="str">
        <f t="shared" si="1000"/>
        <v/>
      </c>
      <c r="R4594" s="84" t="str">
        <f t="shared" si="1004"/>
        <v/>
      </c>
      <c r="S4594" s="84" t="str">
        <f t="shared" si="1005"/>
        <v/>
      </c>
      <c r="U4594" s="84" t="str">
        <f t="shared" si="1006"/>
        <v/>
      </c>
      <c r="W4594" s="108" t="str">
        <f>IF($N4594="", "", SUM($D$11:$D4594))</f>
        <v/>
      </c>
      <c r="X4594" s="111" t="str">
        <f t="shared" si="1007"/>
        <v/>
      </c>
      <c r="Y4594" s="114" t="str">
        <f t="shared" si="1011"/>
        <v/>
      </c>
      <c r="Z4594" s="111" t="str">
        <f>IF(X4594="", "", X4594-SUM($Z$11:$Z4593))</f>
        <v/>
      </c>
      <c r="AA4594" s="111" t="str">
        <f>IF($Y4594="", "", $Y4594-SUM($AA$11:$AA4593))</f>
        <v/>
      </c>
      <c r="AB4594" s="111" t="str">
        <f t="shared" si="1012"/>
        <v/>
      </c>
      <c r="AC4594" s="121" t="str">
        <f t="shared" si="1008"/>
        <v/>
      </c>
      <c r="AD4594" s="122" t="str">
        <f t="shared" si="1009"/>
        <v/>
      </c>
      <c r="AE4594" s="123" t="str">
        <f t="shared" si="1013"/>
        <v/>
      </c>
      <c r="AG4594" s="150" t="str">
        <f t="shared" si="1010"/>
        <v/>
      </c>
    </row>
    <row r="4595" spans="1:33" x14ac:dyDescent="0.25">
      <c r="A4595" s="56"/>
      <c r="B4595" s="70"/>
      <c r="C4595" s="76"/>
      <c r="D4595" s="73"/>
      <c r="E4595" s="79"/>
      <c r="F4595" s="56"/>
      <c r="G4595" s="13" t="str">
        <f t="shared" si="1001"/>
        <v/>
      </c>
      <c r="H4595" s="56"/>
      <c r="K4595" s="128"/>
      <c r="L4595" s="128"/>
      <c r="M4595" s="128"/>
      <c r="N4595" s="84" t="str">
        <f t="shared" si="1002"/>
        <v/>
      </c>
      <c r="O4595" s="128"/>
      <c r="P4595" s="84" t="str">
        <f t="shared" si="1003"/>
        <v/>
      </c>
      <c r="Q4595" s="84" t="str">
        <f t="shared" si="1000"/>
        <v/>
      </c>
      <c r="R4595" s="84" t="str">
        <f t="shared" si="1004"/>
        <v/>
      </c>
      <c r="S4595" s="84" t="str">
        <f t="shared" si="1005"/>
        <v/>
      </c>
      <c r="U4595" s="84" t="str">
        <f t="shared" si="1006"/>
        <v/>
      </c>
      <c r="W4595" s="108" t="str">
        <f>IF($N4595="", "", SUM($D$11:$D4595))</f>
        <v/>
      </c>
      <c r="X4595" s="111" t="str">
        <f t="shared" si="1007"/>
        <v/>
      </c>
      <c r="Y4595" s="114" t="str">
        <f t="shared" si="1011"/>
        <v/>
      </c>
      <c r="Z4595" s="111" t="str">
        <f>IF(X4595="", "", X4595-SUM($Z$11:$Z4594))</f>
        <v/>
      </c>
      <c r="AA4595" s="111" t="str">
        <f>IF($Y4595="", "", $Y4595-SUM($AA$11:$AA4594))</f>
        <v/>
      </c>
      <c r="AB4595" s="111" t="str">
        <f t="shared" si="1012"/>
        <v/>
      </c>
      <c r="AC4595" s="121" t="str">
        <f t="shared" si="1008"/>
        <v/>
      </c>
      <c r="AD4595" s="122" t="str">
        <f t="shared" si="1009"/>
        <v/>
      </c>
      <c r="AE4595" s="123" t="str">
        <f t="shared" si="1013"/>
        <v/>
      </c>
      <c r="AG4595" s="150" t="str">
        <f t="shared" si="1010"/>
        <v/>
      </c>
    </row>
    <row r="4596" spans="1:33" x14ac:dyDescent="0.25">
      <c r="A4596" s="56"/>
      <c r="B4596" s="70"/>
      <c r="C4596" s="76"/>
      <c r="D4596" s="73"/>
      <c r="E4596" s="79"/>
      <c r="F4596" s="56"/>
      <c r="G4596" s="13" t="str">
        <f t="shared" si="1001"/>
        <v/>
      </c>
      <c r="H4596" s="56"/>
      <c r="K4596" s="128"/>
      <c r="L4596" s="128"/>
      <c r="M4596" s="128"/>
      <c r="N4596" s="84" t="str">
        <f t="shared" si="1002"/>
        <v/>
      </c>
      <c r="O4596" s="128"/>
      <c r="P4596" s="84" t="str">
        <f t="shared" si="1003"/>
        <v/>
      </c>
      <c r="Q4596" s="84" t="str">
        <f t="shared" si="1000"/>
        <v/>
      </c>
      <c r="R4596" s="84" t="str">
        <f t="shared" si="1004"/>
        <v/>
      </c>
      <c r="S4596" s="84" t="str">
        <f t="shared" si="1005"/>
        <v/>
      </c>
      <c r="U4596" s="84" t="str">
        <f t="shared" si="1006"/>
        <v/>
      </c>
      <c r="W4596" s="108" t="str">
        <f>IF($N4596="", "", SUM($D$11:$D4596))</f>
        <v/>
      </c>
      <c r="X4596" s="111" t="str">
        <f t="shared" si="1007"/>
        <v/>
      </c>
      <c r="Y4596" s="114" t="str">
        <f t="shared" si="1011"/>
        <v/>
      </c>
      <c r="Z4596" s="111" t="str">
        <f>IF(X4596="", "", X4596-SUM($Z$11:$Z4595))</f>
        <v/>
      </c>
      <c r="AA4596" s="111" t="str">
        <f>IF($Y4596="", "", $Y4596-SUM($AA$11:$AA4595))</f>
        <v/>
      </c>
      <c r="AB4596" s="111" t="str">
        <f t="shared" si="1012"/>
        <v/>
      </c>
      <c r="AC4596" s="121" t="str">
        <f t="shared" si="1008"/>
        <v/>
      </c>
      <c r="AD4596" s="122" t="str">
        <f t="shared" si="1009"/>
        <v/>
      </c>
      <c r="AE4596" s="123" t="str">
        <f t="shared" si="1013"/>
        <v/>
      </c>
      <c r="AG4596" s="150" t="str">
        <f t="shared" si="1010"/>
        <v/>
      </c>
    </row>
    <row r="4597" spans="1:33" x14ac:dyDescent="0.25">
      <c r="A4597" s="56"/>
      <c r="B4597" s="70"/>
      <c r="C4597" s="76"/>
      <c r="D4597" s="73"/>
      <c r="E4597" s="79"/>
      <c r="F4597" s="56"/>
      <c r="G4597" s="13" t="str">
        <f t="shared" si="1001"/>
        <v/>
      </c>
      <c r="H4597" s="56"/>
      <c r="K4597" s="128"/>
      <c r="L4597" s="128"/>
      <c r="M4597" s="128"/>
      <c r="N4597" s="84" t="str">
        <f t="shared" si="1002"/>
        <v/>
      </c>
      <c r="O4597" s="128"/>
      <c r="P4597" s="84" t="str">
        <f t="shared" si="1003"/>
        <v/>
      </c>
      <c r="Q4597" s="84" t="str">
        <f t="shared" si="1000"/>
        <v/>
      </c>
      <c r="R4597" s="84" t="str">
        <f t="shared" si="1004"/>
        <v/>
      </c>
      <c r="S4597" s="84" t="str">
        <f t="shared" si="1005"/>
        <v/>
      </c>
      <c r="U4597" s="84" t="str">
        <f t="shared" si="1006"/>
        <v/>
      </c>
      <c r="W4597" s="108" t="str">
        <f>IF($N4597="", "", SUM($D$11:$D4597))</f>
        <v/>
      </c>
      <c r="X4597" s="111" t="str">
        <f t="shared" si="1007"/>
        <v/>
      </c>
      <c r="Y4597" s="114" t="str">
        <f t="shared" si="1011"/>
        <v/>
      </c>
      <c r="Z4597" s="111" t="str">
        <f>IF(X4597="", "", X4597-SUM($Z$11:$Z4596))</f>
        <v/>
      </c>
      <c r="AA4597" s="111" t="str">
        <f>IF($Y4597="", "", $Y4597-SUM($AA$11:$AA4596))</f>
        <v/>
      </c>
      <c r="AB4597" s="111" t="str">
        <f t="shared" si="1012"/>
        <v/>
      </c>
      <c r="AC4597" s="121" t="str">
        <f t="shared" si="1008"/>
        <v/>
      </c>
      <c r="AD4597" s="122" t="str">
        <f t="shared" si="1009"/>
        <v/>
      </c>
      <c r="AE4597" s="123" t="str">
        <f t="shared" si="1013"/>
        <v/>
      </c>
      <c r="AG4597" s="150" t="str">
        <f t="shared" si="1010"/>
        <v/>
      </c>
    </row>
    <row r="4598" spans="1:33" x14ac:dyDescent="0.25">
      <c r="A4598" s="56"/>
      <c r="B4598" s="70"/>
      <c r="C4598" s="76"/>
      <c r="D4598" s="73"/>
      <c r="E4598" s="79"/>
      <c r="F4598" s="56"/>
      <c r="G4598" s="13" t="str">
        <f t="shared" si="1001"/>
        <v/>
      </c>
      <c r="H4598" s="56"/>
      <c r="K4598" s="128"/>
      <c r="L4598" s="128"/>
      <c r="M4598" s="128"/>
      <c r="N4598" s="84" t="str">
        <f t="shared" si="1002"/>
        <v/>
      </c>
      <c r="O4598" s="128"/>
      <c r="P4598" s="84" t="str">
        <f t="shared" si="1003"/>
        <v/>
      </c>
      <c r="Q4598" s="84" t="str">
        <f t="shared" si="1000"/>
        <v/>
      </c>
      <c r="R4598" s="84" t="str">
        <f t="shared" si="1004"/>
        <v/>
      </c>
      <c r="S4598" s="84" t="str">
        <f t="shared" si="1005"/>
        <v/>
      </c>
      <c r="U4598" s="84" t="str">
        <f t="shared" si="1006"/>
        <v/>
      </c>
      <c r="W4598" s="108" t="str">
        <f>IF($N4598="", "", SUM($D$11:$D4598))</f>
        <v/>
      </c>
      <c r="X4598" s="111" t="str">
        <f t="shared" si="1007"/>
        <v/>
      </c>
      <c r="Y4598" s="114" t="str">
        <f t="shared" si="1011"/>
        <v/>
      </c>
      <c r="Z4598" s="111" t="str">
        <f>IF(X4598="", "", X4598-SUM($Z$11:$Z4597))</f>
        <v/>
      </c>
      <c r="AA4598" s="111" t="str">
        <f>IF($Y4598="", "", $Y4598-SUM($AA$11:$AA4597))</f>
        <v/>
      </c>
      <c r="AB4598" s="111" t="str">
        <f t="shared" si="1012"/>
        <v/>
      </c>
      <c r="AC4598" s="121" t="str">
        <f t="shared" si="1008"/>
        <v/>
      </c>
      <c r="AD4598" s="122" t="str">
        <f t="shared" si="1009"/>
        <v/>
      </c>
      <c r="AE4598" s="123" t="str">
        <f t="shared" si="1013"/>
        <v/>
      </c>
      <c r="AG4598" s="150" t="str">
        <f t="shared" si="1010"/>
        <v/>
      </c>
    </row>
    <row r="4599" spans="1:33" x14ac:dyDescent="0.25">
      <c r="A4599" s="56"/>
      <c r="B4599" s="70"/>
      <c r="C4599" s="76"/>
      <c r="D4599" s="73"/>
      <c r="E4599" s="79"/>
      <c r="F4599" s="56"/>
      <c r="G4599" s="13" t="str">
        <f t="shared" si="1001"/>
        <v/>
      </c>
      <c r="H4599" s="56"/>
      <c r="K4599" s="128"/>
      <c r="L4599" s="128"/>
      <c r="M4599" s="128"/>
      <c r="N4599" s="84" t="str">
        <f t="shared" si="1002"/>
        <v/>
      </c>
      <c r="O4599" s="128"/>
      <c r="P4599" s="84" t="str">
        <f t="shared" si="1003"/>
        <v/>
      </c>
      <c r="Q4599" s="84" t="str">
        <f t="shared" si="1000"/>
        <v/>
      </c>
      <c r="R4599" s="84" t="str">
        <f t="shared" si="1004"/>
        <v/>
      </c>
      <c r="S4599" s="84" t="str">
        <f t="shared" si="1005"/>
        <v/>
      </c>
      <c r="U4599" s="84" t="str">
        <f t="shared" si="1006"/>
        <v/>
      </c>
      <c r="W4599" s="108" t="str">
        <f>IF($N4599="", "", SUM($D$11:$D4599))</f>
        <v/>
      </c>
      <c r="X4599" s="111" t="str">
        <f t="shared" si="1007"/>
        <v/>
      </c>
      <c r="Y4599" s="114" t="str">
        <f t="shared" si="1011"/>
        <v/>
      </c>
      <c r="Z4599" s="111" t="str">
        <f>IF(X4599="", "", X4599-SUM($Z$11:$Z4598))</f>
        <v/>
      </c>
      <c r="AA4599" s="111" t="str">
        <f>IF($Y4599="", "", $Y4599-SUM($AA$11:$AA4598))</f>
        <v/>
      </c>
      <c r="AB4599" s="111" t="str">
        <f t="shared" si="1012"/>
        <v/>
      </c>
      <c r="AC4599" s="121" t="str">
        <f t="shared" si="1008"/>
        <v/>
      </c>
      <c r="AD4599" s="122" t="str">
        <f t="shared" si="1009"/>
        <v/>
      </c>
      <c r="AE4599" s="123" t="str">
        <f t="shared" si="1013"/>
        <v/>
      </c>
      <c r="AG4599" s="150" t="str">
        <f t="shared" si="1010"/>
        <v/>
      </c>
    </row>
    <row r="4600" spans="1:33" x14ac:dyDescent="0.25">
      <c r="A4600" s="56"/>
      <c r="B4600" s="70"/>
      <c r="C4600" s="76"/>
      <c r="D4600" s="73"/>
      <c r="E4600" s="79"/>
      <c r="F4600" s="56"/>
      <c r="G4600" s="13" t="str">
        <f t="shared" si="1001"/>
        <v/>
      </c>
      <c r="H4600" s="56"/>
      <c r="K4600" s="128"/>
      <c r="L4600" s="128"/>
      <c r="M4600" s="128"/>
      <c r="N4600" s="84" t="str">
        <f t="shared" si="1002"/>
        <v/>
      </c>
      <c r="O4600" s="128"/>
      <c r="P4600" s="84" t="str">
        <f t="shared" si="1003"/>
        <v/>
      </c>
      <c r="Q4600" s="84" t="str">
        <f t="shared" si="1000"/>
        <v/>
      </c>
      <c r="R4600" s="84" t="str">
        <f t="shared" si="1004"/>
        <v/>
      </c>
      <c r="S4600" s="84" t="str">
        <f t="shared" si="1005"/>
        <v/>
      </c>
      <c r="U4600" s="84" t="str">
        <f t="shared" si="1006"/>
        <v/>
      </c>
      <c r="W4600" s="108" t="str">
        <f>IF($N4600="", "", SUM($D$11:$D4600))</f>
        <v/>
      </c>
      <c r="X4600" s="111" t="str">
        <f t="shared" si="1007"/>
        <v/>
      </c>
      <c r="Y4600" s="114" t="str">
        <f t="shared" si="1011"/>
        <v/>
      </c>
      <c r="Z4600" s="111" t="str">
        <f>IF(X4600="", "", X4600-SUM($Z$11:$Z4599))</f>
        <v/>
      </c>
      <c r="AA4600" s="111" t="str">
        <f>IF($Y4600="", "", $Y4600-SUM($AA$11:$AA4599))</f>
        <v/>
      </c>
      <c r="AB4600" s="111" t="str">
        <f t="shared" si="1012"/>
        <v/>
      </c>
      <c r="AC4600" s="121" t="str">
        <f t="shared" si="1008"/>
        <v/>
      </c>
      <c r="AD4600" s="122" t="str">
        <f t="shared" si="1009"/>
        <v/>
      </c>
      <c r="AE4600" s="123" t="str">
        <f t="shared" si="1013"/>
        <v/>
      </c>
      <c r="AG4600" s="150" t="str">
        <f t="shared" si="1010"/>
        <v/>
      </c>
    </row>
    <row r="4601" spans="1:33" x14ac:dyDescent="0.25">
      <c r="A4601" s="56"/>
      <c r="B4601" s="70"/>
      <c r="C4601" s="76"/>
      <c r="D4601" s="73"/>
      <c r="E4601" s="79"/>
      <c r="F4601" s="56"/>
      <c r="G4601" s="13" t="str">
        <f t="shared" si="1001"/>
        <v/>
      </c>
      <c r="H4601" s="56"/>
      <c r="K4601" s="128"/>
      <c r="L4601" s="128"/>
      <c r="M4601" s="128"/>
      <c r="N4601" s="84" t="str">
        <f t="shared" si="1002"/>
        <v/>
      </c>
      <c r="O4601" s="128"/>
      <c r="P4601" s="84" t="str">
        <f t="shared" si="1003"/>
        <v/>
      </c>
      <c r="Q4601" s="84" t="str">
        <f t="shared" si="1000"/>
        <v/>
      </c>
      <c r="R4601" s="84" t="str">
        <f t="shared" si="1004"/>
        <v/>
      </c>
      <c r="S4601" s="84" t="str">
        <f t="shared" si="1005"/>
        <v/>
      </c>
      <c r="U4601" s="84" t="str">
        <f t="shared" si="1006"/>
        <v/>
      </c>
      <c r="W4601" s="108" t="str">
        <f>IF($N4601="", "", SUM($D$11:$D4601))</f>
        <v/>
      </c>
      <c r="X4601" s="111" t="str">
        <f t="shared" si="1007"/>
        <v/>
      </c>
      <c r="Y4601" s="114" t="str">
        <f t="shared" si="1011"/>
        <v/>
      </c>
      <c r="Z4601" s="111" t="str">
        <f>IF(X4601="", "", X4601-SUM($Z$11:$Z4600))</f>
        <v/>
      </c>
      <c r="AA4601" s="111" t="str">
        <f>IF($Y4601="", "", $Y4601-SUM($AA$11:$AA4600))</f>
        <v/>
      </c>
      <c r="AB4601" s="111" t="str">
        <f t="shared" si="1012"/>
        <v/>
      </c>
      <c r="AC4601" s="121" t="str">
        <f t="shared" si="1008"/>
        <v/>
      </c>
      <c r="AD4601" s="122" t="str">
        <f t="shared" si="1009"/>
        <v/>
      </c>
      <c r="AE4601" s="123" t="str">
        <f t="shared" si="1013"/>
        <v/>
      </c>
      <c r="AG4601" s="150" t="str">
        <f t="shared" si="1010"/>
        <v/>
      </c>
    </row>
    <row r="4602" spans="1:33" x14ac:dyDescent="0.25">
      <c r="A4602" s="56"/>
      <c r="B4602" s="70"/>
      <c r="C4602" s="76"/>
      <c r="D4602" s="73"/>
      <c r="E4602" s="79"/>
      <c r="F4602" s="56"/>
      <c r="G4602" s="13" t="str">
        <f t="shared" si="1001"/>
        <v/>
      </c>
      <c r="H4602" s="56"/>
      <c r="K4602" s="128"/>
      <c r="L4602" s="128"/>
      <c r="M4602" s="128"/>
      <c r="N4602" s="84" t="str">
        <f t="shared" si="1002"/>
        <v/>
      </c>
      <c r="O4602" s="128"/>
      <c r="P4602" s="84" t="str">
        <f t="shared" si="1003"/>
        <v/>
      </c>
      <c r="Q4602" s="84" t="str">
        <f t="shared" si="1000"/>
        <v/>
      </c>
      <c r="R4602" s="84" t="str">
        <f t="shared" si="1004"/>
        <v/>
      </c>
      <c r="S4602" s="84" t="str">
        <f t="shared" si="1005"/>
        <v/>
      </c>
      <c r="U4602" s="84" t="str">
        <f t="shared" si="1006"/>
        <v/>
      </c>
      <c r="W4602" s="108" t="str">
        <f>IF($N4602="", "", SUM($D$11:$D4602))</f>
        <v/>
      </c>
      <c r="X4602" s="111" t="str">
        <f t="shared" si="1007"/>
        <v/>
      </c>
      <c r="Y4602" s="114" t="str">
        <f t="shared" si="1011"/>
        <v/>
      </c>
      <c r="Z4602" s="111" t="str">
        <f>IF(X4602="", "", X4602-SUM($Z$11:$Z4601))</f>
        <v/>
      </c>
      <c r="AA4602" s="111" t="str">
        <f>IF($Y4602="", "", $Y4602-SUM($AA$11:$AA4601))</f>
        <v/>
      </c>
      <c r="AB4602" s="111" t="str">
        <f t="shared" si="1012"/>
        <v/>
      </c>
      <c r="AC4602" s="121" t="str">
        <f t="shared" si="1008"/>
        <v/>
      </c>
      <c r="AD4602" s="122" t="str">
        <f t="shared" si="1009"/>
        <v/>
      </c>
      <c r="AE4602" s="123" t="str">
        <f t="shared" si="1013"/>
        <v/>
      </c>
      <c r="AG4602" s="150" t="str">
        <f t="shared" si="1010"/>
        <v/>
      </c>
    </row>
    <row r="4603" spans="1:33" x14ac:dyDescent="0.25">
      <c r="A4603" s="56"/>
      <c r="B4603" s="70"/>
      <c r="C4603" s="76"/>
      <c r="D4603" s="73"/>
      <c r="E4603" s="79"/>
      <c r="F4603" s="56"/>
      <c r="G4603" s="13" t="str">
        <f t="shared" si="1001"/>
        <v/>
      </c>
      <c r="H4603" s="56"/>
      <c r="K4603" s="128"/>
      <c r="L4603" s="128"/>
      <c r="M4603" s="128"/>
      <c r="N4603" s="84" t="str">
        <f t="shared" si="1002"/>
        <v/>
      </c>
      <c r="O4603" s="128"/>
      <c r="P4603" s="84" t="str">
        <f t="shared" si="1003"/>
        <v/>
      </c>
      <c r="Q4603" s="84" t="str">
        <f t="shared" si="1000"/>
        <v/>
      </c>
      <c r="R4603" s="84" t="str">
        <f t="shared" si="1004"/>
        <v/>
      </c>
      <c r="S4603" s="84" t="str">
        <f t="shared" si="1005"/>
        <v/>
      </c>
      <c r="U4603" s="84" t="str">
        <f t="shared" si="1006"/>
        <v/>
      </c>
      <c r="W4603" s="108" t="str">
        <f>IF($N4603="", "", SUM($D$11:$D4603))</f>
        <v/>
      </c>
      <c r="X4603" s="111" t="str">
        <f t="shared" si="1007"/>
        <v/>
      </c>
      <c r="Y4603" s="114" t="str">
        <f t="shared" si="1011"/>
        <v/>
      </c>
      <c r="Z4603" s="111" t="str">
        <f>IF(X4603="", "", X4603-SUM($Z$11:$Z4602))</f>
        <v/>
      </c>
      <c r="AA4603" s="111" t="str">
        <f>IF($Y4603="", "", $Y4603-SUM($AA$11:$AA4602))</f>
        <v/>
      </c>
      <c r="AB4603" s="111" t="str">
        <f t="shared" si="1012"/>
        <v/>
      </c>
      <c r="AC4603" s="121" t="str">
        <f t="shared" si="1008"/>
        <v/>
      </c>
      <c r="AD4603" s="122" t="str">
        <f t="shared" si="1009"/>
        <v/>
      </c>
      <c r="AE4603" s="123" t="str">
        <f t="shared" si="1013"/>
        <v/>
      </c>
      <c r="AG4603" s="150" t="str">
        <f t="shared" si="1010"/>
        <v/>
      </c>
    </row>
    <row r="4604" spans="1:33" x14ac:dyDescent="0.25">
      <c r="A4604" s="56"/>
      <c r="B4604" s="70"/>
      <c r="C4604" s="76"/>
      <c r="D4604" s="73"/>
      <c r="E4604" s="79"/>
      <c r="F4604" s="56"/>
      <c r="G4604" s="13" t="str">
        <f t="shared" si="1001"/>
        <v/>
      </c>
      <c r="H4604" s="56"/>
      <c r="K4604" s="128"/>
      <c r="L4604" s="128"/>
      <c r="M4604" s="128"/>
      <c r="N4604" s="84" t="str">
        <f t="shared" si="1002"/>
        <v/>
      </c>
      <c r="O4604" s="128"/>
      <c r="P4604" s="84" t="str">
        <f t="shared" si="1003"/>
        <v/>
      </c>
      <c r="Q4604" s="84" t="str">
        <f t="shared" si="1000"/>
        <v/>
      </c>
      <c r="R4604" s="84" t="str">
        <f t="shared" si="1004"/>
        <v/>
      </c>
      <c r="S4604" s="84" t="str">
        <f t="shared" si="1005"/>
        <v/>
      </c>
      <c r="U4604" s="84" t="str">
        <f t="shared" si="1006"/>
        <v/>
      </c>
      <c r="W4604" s="108" t="str">
        <f>IF($N4604="", "", SUM($D$11:$D4604))</f>
        <v/>
      </c>
      <c r="X4604" s="111" t="str">
        <f t="shared" si="1007"/>
        <v/>
      </c>
      <c r="Y4604" s="114" t="str">
        <f t="shared" si="1011"/>
        <v/>
      </c>
      <c r="Z4604" s="111" t="str">
        <f>IF(X4604="", "", X4604-SUM($Z$11:$Z4603))</f>
        <v/>
      </c>
      <c r="AA4604" s="111" t="str">
        <f>IF($Y4604="", "", $Y4604-SUM($AA$11:$AA4603))</f>
        <v/>
      </c>
      <c r="AB4604" s="111" t="str">
        <f t="shared" si="1012"/>
        <v/>
      </c>
      <c r="AC4604" s="121" t="str">
        <f t="shared" si="1008"/>
        <v/>
      </c>
      <c r="AD4604" s="122" t="str">
        <f t="shared" si="1009"/>
        <v/>
      </c>
      <c r="AE4604" s="123" t="str">
        <f t="shared" si="1013"/>
        <v/>
      </c>
      <c r="AG4604" s="150" t="str">
        <f t="shared" si="1010"/>
        <v/>
      </c>
    </row>
    <row r="4605" spans="1:33" x14ac:dyDescent="0.25">
      <c r="A4605" s="56"/>
      <c r="B4605" s="70"/>
      <c r="C4605" s="76"/>
      <c r="D4605" s="73"/>
      <c r="E4605" s="79"/>
      <c r="F4605" s="56"/>
      <c r="G4605" s="13" t="str">
        <f t="shared" si="1001"/>
        <v/>
      </c>
      <c r="H4605" s="56"/>
      <c r="K4605" s="128"/>
      <c r="L4605" s="128"/>
      <c r="M4605" s="128"/>
      <c r="N4605" s="84" t="str">
        <f t="shared" si="1002"/>
        <v/>
      </c>
      <c r="O4605" s="128"/>
      <c r="P4605" s="84" t="str">
        <f t="shared" si="1003"/>
        <v/>
      </c>
      <c r="Q4605" s="84" t="str">
        <f t="shared" si="1000"/>
        <v/>
      </c>
      <c r="R4605" s="84" t="str">
        <f t="shared" si="1004"/>
        <v/>
      </c>
      <c r="S4605" s="84" t="str">
        <f t="shared" si="1005"/>
        <v/>
      </c>
      <c r="U4605" s="84" t="str">
        <f t="shared" si="1006"/>
        <v/>
      </c>
      <c r="W4605" s="108" t="str">
        <f>IF($N4605="", "", SUM($D$11:$D4605))</f>
        <v/>
      </c>
      <c r="X4605" s="111" t="str">
        <f t="shared" si="1007"/>
        <v/>
      </c>
      <c r="Y4605" s="114" t="str">
        <f t="shared" si="1011"/>
        <v/>
      </c>
      <c r="Z4605" s="111" t="str">
        <f>IF(X4605="", "", X4605-SUM($Z$11:$Z4604))</f>
        <v/>
      </c>
      <c r="AA4605" s="111" t="str">
        <f>IF($Y4605="", "", $Y4605-SUM($AA$11:$AA4604))</f>
        <v/>
      </c>
      <c r="AB4605" s="111" t="str">
        <f t="shared" si="1012"/>
        <v/>
      </c>
      <c r="AC4605" s="121" t="str">
        <f t="shared" si="1008"/>
        <v/>
      </c>
      <c r="AD4605" s="122" t="str">
        <f t="shared" si="1009"/>
        <v/>
      </c>
      <c r="AE4605" s="123" t="str">
        <f t="shared" si="1013"/>
        <v/>
      </c>
      <c r="AG4605" s="150" t="str">
        <f t="shared" si="1010"/>
        <v/>
      </c>
    </row>
    <row r="4606" spans="1:33" x14ac:dyDescent="0.25">
      <c r="A4606" s="56"/>
      <c r="B4606" s="70"/>
      <c r="C4606" s="76"/>
      <c r="D4606" s="73"/>
      <c r="E4606" s="79"/>
      <c r="F4606" s="56"/>
      <c r="G4606" s="13" t="str">
        <f t="shared" si="1001"/>
        <v/>
      </c>
      <c r="H4606" s="56"/>
      <c r="K4606" s="128"/>
      <c r="L4606" s="128"/>
      <c r="M4606" s="128"/>
      <c r="N4606" s="84" t="str">
        <f t="shared" si="1002"/>
        <v/>
      </c>
      <c r="O4606" s="128"/>
      <c r="P4606" s="84" t="str">
        <f t="shared" si="1003"/>
        <v/>
      </c>
      <c r="Q4606" s="84" t="str">
        <f t="shared" si="1000"/>
        <v/>
      </c>
      <c r="R4606" s="84" t="str">
        <f t="shared" si="1004"/>
        <v/>
      </c>
      <c r="S4606" s="84" t="str">
        <f t="shared" si="1005"/>
        <v/>
      </c>
      <c r="U4606" s="84" t="str">
        <f t="shared" si="1006"/>
        <v/>
      </c>
      <c r="W4606" s="108" t="str">
        <f>IF($N4606="", "", SUM($D$11:$D4606))</f>
        <v/>
      </c>
      <c r="X4606" s="111" t="str">
        <f t="shared" si="1007"/>
        <v/>
      </c>
      <c r="Y4606" s="114" t="str">
        <f t="shared" si="1011"/>
        <v/>
      </c>
      <c r="Z4606" s="111" t="str">
        <f>IF(X4606="", "", X4606-SUM($Z$11:$Z4605))</f>
        <v/>
      </c>
      <c r="AA4606" s="111" t="str">
        <f>IF($Y4606="", "", $Y4606-SUM($AA$11:$AA4605))</f>
        <v/>
      </c>
      <c r="AB4606" s="111" t="str">
        <f t="shared" si="1012"/>
        <v/>
      </c>
      <c r="AC4606" s="121" t="str">
        <f t="shared" si="1008"/>
        <v/>
      </c>
      <c r="AD4606" s="122" t="str">
        <f t="shared" si="1009"/>
        <v/>
      </c>
      <c r="AE4606" s="123" t="str">
        <f t="shared" si="1013"/>
        <v/>
      </c>
      <c r="AG4606" s="150" t="str">
        <f t="shared" si="1010"/>
        <v/>
      </c>
    </row>
    <row r="4607" spans="1:33" x14ac:dyDescent="0.25">
      <c r="A4607" s="56"/>
      <c r="B4607" s="70"/>
      <c r="C4607" s="76"/>
      <c r="D4607" s="73"/>
      <c r="E4607" s="79"/>
      <c r="F4607" s="56"/>
      <c r="G4607" s="13" t="str">
        <f t="shared" si="1001"/>
        <v/>
      </c>
      <c r="H4607" s="56"/>
      <c r="K4607" s="128"/>
      <c r="L4607" s="128"/>
      <c r="M4607" s="128"/>
      <c r="N4607" s="84" t="str">
        <f t="shared" si="1002"/>
        <v/>
      </c>
      <c r="O4607" s="128"/>
      <c r="P4607" s="84" t="str">
        <f t="shared" si="1003"/>
        <v/>
      </c>
      <c r="Q4607" s="84" t="str">
        <f t="shared" si="1000"/>
        <v/>
      </c>
      <c r="R4607" s="84" t="str">
        <f t="shared" si="1004"/>
        <v/>
      </c>
      <c r="S4607" s="84" t="str">
        <f t="shared" si="1005"/>
        <v/>
      </c>
      <c r="U4607" s="84" t="str">
        <f t="shared" si="1006"/>
        <v/>
      </c>
      <c r="W4607" s="108" t="str">
        <f>IF($N4607="", "", SUM($D$11:$D4607))</f>
        <v/>
      </c>
      <c r="X4607" s="111" t="str">
        <f t="shared" si="1007"/>
        <v/>
      </c>
      <c r="Y4607" s="114" t="str">
        <f t="shared" si="1011"/>
        <v/>
      </c>
      <c r="Z4607" s="111" t="str">
        <f>IF(X4607="", "", X4607-SUM($Z$11:$Z4606))</f>
        <v/>
      </c>
      <c r="AA4607" s="111" t="str">
        <f>IF($Y4607="", "", $Y4607-SUM($AA$11:$AA4606))</f>
        <v/>
      </c>
      <c r="AB4607" s="111" t="str">
        <f t="shared" si="1012"/>
        <v/>
      </c>
      <c r="AC4607" s="121" t="str">
        <f t="shared" si="1008"/>
        <v/>
      </c>
      <c r="AD4607" s="122" t="str">
        <f t="shared" si="1009"/>
        <v/>
      </c>
      <c r="AE4607" s="123" t="str">
        <f t="shared" si="1013"/>
        <v/>
      </c>
      <c r="AG4607" s="150" t="str">
        <f t="shared" si="1010"/>
        <v/>
      </c>
    </row>
    <row r="4608" spans="1:33" x14ac:dyDescent="0.25">
      <c r="A4608" s="56"/>
      <c r="B4608" s="70"/>
      <c r="C4608" s="76"/>
      <c r="D4608" s="73"/>
      <c r="E4608" s="79"/>
      <c r="F4608" s="56"/>
      <c r="G4608" s="13" t="str">
        <f t="shared" si="1001"/>
        <v/>
      </c>
      <c r="H4608" s="56"/>
      <c r="K4608" s="128"/>
      <c r="L4608" s="128"/>
      <c r="M4608" s="128"/>
      <c r="N4608" s="84" t="str">
        <f t="shared" si="1002"/>
        <v/>
      </c>
      <c r="O4608" s="128"/>
      <c r="P4608" s="84" t="str">
        <f t="shared" si="1003"/>
        <v/>
      </c>
      <c r="Q4608" s="84" t="str">
        <f t="shared" si="1000"/>
        <v/>
      </c>
      <c r="R4608" s="84" t="str">
        <f t="shared" si="1004"/>
        <v/>
      </c>
      <c r="S4608" s="84" t="str">
        <f t="shared" si="1005"/>
        <v/>
      </c>
      <c r="U4608" s="84" t="str">
        <f t="shared" si="1006"/>
        <v/>
      </c>
      <c r="W4608" s="108" t="str">
        <f>IF($N4608="", "", SUM($D$11:$D4608))</f>
        <v/>
      </c>
      <c r="X4608" s="111" t="str">
        <f t="shared" si="1007"/>
        <v/>
      </c>
      <c r="Y4608" s="114" t="str">
        <f t="shared" si="1011"/>
        <v/>
      </c>
      <c r="Z4608" s="111" t="str">
        <f>IF(X4608="", "", X4608-SUM($Z$11:$Z4607))</f>
        <v/>
      </c>
      <c r="AA4608" s="111" t="str">
        <f>IF($Y4608="", "", $Y4608-SUM($AA$11:$AA4607))</f>
        <v/>
      </c>
      <c r="AB4608" s="111" t="str">
        <f t="shared" si="1012"/>
        <v/>
      </c>
      <c r="AC4608" s="121" t="str">
        <f t="shared" si="1008"/>
        <v/>
      </c>
      <c r="AD4608" s="122" t="str">
        <f t="shared" si="1009"/>
        <v/>
      </c>
      <c r="AE4608" s="123" t="str">
        <f t="shared" si="1013"/>
        <v/>
      </c>
      <c r="AG4608" s="150" t="str">
        <f t="shared" si="1010"/>
        <v/>
      </c>
    </row>
    <row r="4609" spans="1:33" x14ac:dyDescent="0.25">
      <c r="A4609" s="56"/>
      <c r="B4609" s="70"/>
      <c r="C4609" s="76"/>
      <c r="D4609" s="73"/>
      <c r="E4609" s="79"/>
      <c r="F4609" s="56"/>
      <c r="G4609" s="13" t="str">
        <f t="shared" si="1001"/>
        <v/>
      </c>
      <c r="H4609" s="56"/>
      <c r="K4609" s="128"/>
      <c r="L4609" s="128"/>
      <c r="M4609" s="128"/>
      <c r="N4609" s="84" t="str">
        <f t="shared" si="1002"/>
        <v/>
      </c>
      <c r="O4609" s="128"/>
      <c r="P4609" s="84" t="str">
        <f t="shared" si="1003"/>
        <v/>
      </c>
      <c r="Q4609" s="84" t="str">
        <f t="shared" si="1000"/>
        <v/>
      </c>
      <c r="R4609" s="84" t="str">
        <f t="shared" si="1004"/>
        <v/>
      </c>
      <c r="S4609" s="84" t="str">
        <f t="shared" si="1005"/>
        <v/>
      </c>
      <c r="U4609" s="84" t="str">
        <f t="shared" si="1006"/>
        <v/>
      </c>
      <c r="W4609" s="108" t="str">
        <f>IF($N4609="", "", SUM($D$11:$D4609))</f>
        <v/>
      </c>
      <c r="X4609" s="111" t="str">
        <f t="shared" si="1007"/>
        <v/>
      </c>
      <c r="Y4609" s="114" t="str">
        <f t="shared" si="1011"/>
        <v/>
      </c>
      <c r="Z4609" s="111" t="str">
        <f>IF(X4609="", "", X4609-SUM($Z$11:$Z4608))</f>
        <v/>
      </c>
      <c r="AA4609" s="111" t="str">
        <f>IF($Y4609="", "", $Y4609-SUM($AA$11:$AA4608))</f>
        <v/>
      </c>
      <c r="AB4609" s="111" t="str">
        <f t="shared" si="1012"/>
        <v/>
      </c>
      <c r="AC4609" s="121" t="str">
        <f t="shared" si="1008"/>
        <v/>
      </c>
      <c r="AD4609" s="122" t="str">
        <f t="shared" si="1009"/>
        <v/>
      </c>
      <c r="AE4609" s="123" t="str">
        <f t="shared" si="1013"/>
        <v/>
      </c>
      <c r="AG4609" s="150" t="str">
        <f t="shared" si="1010"/>
        <v/>
      </c>
    </row>
    <row r="4610" spans="1:33" x14ac:dyDescent="0.25">
      <c r="A4610" s="56"/>
      <c r="B4610" s="70"/>
      <c r="C4610" s="76"/>
      <c r="D4610" s="73"/>
      <c r="E4610" s="79"/>
      <c r="F4610" s="56"/>
      <c r="G4610" s="13" t="str">
        <f t="shared" si="1001"/>
        <v/>
      </c>
      <c r="H4610" s="56"/>
      <c r="K4610" s="128"/>
      <c r="L4610" s="128"/>
      <c r="M4610" s="128"/>
      <c r="N4610" s="84" t="str">
        <f t="shared" si="1002"/>
        <v/>
      </c>
      <c r="O4610" s="128"/>
      <c r="P4610" s="84" t="str">
        <f t="shared" si="1003"/>
        <v/>
      </c>
      <c r="Q4610" s="84" t="str">
        <f t="shared" si="1000"/>
        <v/>
      </c>
      <c r="R4610" s="84" t="str">
        <f t="shared" si="1004"/>
        <v/>
      </c>
      <c r="S4610" s="84" t="str">
        <f t="shared" si="1005"/>
        <v/>
      </c>
      <c r="U4610" s="84" t="str">
        <f t="shared" si="1006"/>
        <v/>
      </c>
      <c r="W4610" s="108" t="str">
        <f>IF($N4610="", "", SUM($D$11:$D4610))</f>
        <v/>
      </c>
      <c r="X4610" s="111" t="str">
        <f t="shared" si="1007"/>
        <v/>
      </c>
      <c r="Y4610" s="114" t="str">
        <f t="shared" si="1011"/>
        <v/>
      </c>
      <c r="Z4610" s="111" t="str">
        <f>IF(X4610="", "", X4610-SUM($Z$11:$Z4609))</f>
        <v/>
      </c>
      <c r="AA4610" s="111" t="str">
        <f>IF($Y4610="", "", $Y4610-SUM($AA$11:$AA4609))</f>
        <v/>
      </c>
      <c r="AB4610" s="111" t="str">
        <f t="shared" si="1012"/>
        <v/>
      </c>
      <c r="AC4610" s="121" t="str">
        <f t="shared" si="1008"/>
        <v/>
      </c>
      <c r="AD4610" s="122" t="str">
        <f t="shared" si="1009"/>
        <v/>
      </c>
      <c r="AE4610" s="123" t="str">
        <f t="shared" si="1013"/>
        <v/>
      </c>
      <c r="AG4610" s="150" t="str">
        <f t="shared" si="1010"/>
        <v/>
      </c>
    </row>
    <row r="4611" spans="1:33" x14ac:dyDescent="0.25">
      <c r="A4611" s="56"/>
      <c r="B4611" s="70"/>
      <c r="C4611" s="76"/>
      <c r="D4611" s="73"/>
      <c r="E4611" s="79"/>
      <c r="F4611" s="56"/>
      <c r="G4611" s="13" t="str">
        <f t="shared" si="1001"/>
        <v/>
      </c>
      <c r="H4611" s="56"/>
      <c r="K4611" s="128"/>
      <c r="L4611" s="128"/>
      <c r="M4611" s="128"/>
      <c r="N4611" s="84" t="str">
        <f t="shared" si="1002"/>
        <v/>
      </c>
      <c r="O4611" s="128"/>
      <c r="P4611" s="84" t="str">
        <f t="shared" si="1003"/>
        <v/>
      </c>
      <c r="Q4611" s="84" t="str">
        <f t="shared" si="1000"/>
        <v/>
      </c>
      <c r="R4611" s="84" t="str">
        <f t="shared" si="1004"/>
        <v/>
      </c>
      <c r="S4611" s="84" t="str">
        <f t="shared" si="1005"/>
        <v/>
      </c>
      <c r="U4611" s="84" t="str">
        <f t="shared" si="1006"/>
        <v/>
      </c>
      <c r="W4611" s="108" t="str">
        <f>IF($N4611="", "", SUM($D$11:$D4611))</f>
        <v/>
      </c>
      <c r="X4611" s="111" t="str">
        <f t="shared" si="1007"/>
        <v/>
      </c>
      <c r="Y4611" s="114" t="str">
        <f t="shared" si="1011"/>
        <v/>
      </c>
      <c r="Z4611" s="111" t="str">
        <f>IF(X4611="", "", X4611-SUM($Z$11:$Z4610))</f>
        <v/>
      </c>
      <c r="AA4611" s="111" t="str">
        <f>IF($Y4611="", "", $Y4611-SUM($AA$11:$AA4610))</f>
        <v/>
      </c>
      <c r="AB4611" s="111" t="str">
        <f t="shared" si="1012"/>
        <v/>
      </c>
      <c r="AC4611" s="121" t="str">
        <f t="shared" si="1008"/>
        <v/>
      </c>
      <c r="AD4611" s="122" t="str">
        <f t="shared" si="1009"/>
        <v/>
      </c>
      <c r="AE4611" s="123" t="str">
        <f t="shared" si="1013"/>
        <v/>
      </c>
      <c r="AG4611" s="150" t="str">
        <f t="shared" si="1010"/>
        <v/>
      </c>
    </row>
    <row r="4612" spans="1:33" x14ac:dyDescent="0.25">
      <c r="A4612" s="56"/>
      <c r="B4612" s="70"/>
      <c r="C4612" s="76"/>
      <c r="D4612" s="73"/>
      <c r="E4612" s="79"/>
      <c r="F4612" s="56"/>
      <c r="G4612" s="13" t="str">
        <f t="shared" si="1001"/>
        <v/>
      </c>
      <c r="H4612" s="56"/>
      <c r="K4612" s="128"/>
      <c r="L4612" s="128"/>
      <c r="M4612" s="128"/>
      <c r="N4612" s="84" t="str">
        <f t="shared" si="1002"/>
        <v/>
      </c>
      <c r="O4612" s="128"/>
      <c r="P4612" s="84" t="str">
        <f t="shared" si="1003"/>
        <v/>
      </c>
      <c r="Q4612" s="84" t="str">
        <f t="shared" si="1000"/>
        <v/>
      </c>
      <c r="R4612" s="84" t="str">
        <f t="shared" si="1004"/>
        <v/>
      </c>
      <c r="S4612" s="84" t="str">
        <f t="shared" si="1005"/>
        <v/>
      </c>
      <c r="U4612" s="84" t="str">
        <f t="shared" si="1006"/>
        <v/>
      </c>
      <c r="W4612" s="108" t="str">
        <f>IF($N4612="", "", SUM($D$11:$D4612))</f>
        <v/>
      </c>
      <c r="X4612" s="111" t="str">
        <f t="shared" si="1007"/>
        <v/>
      </c>
      <c r="Y4612" s="114" t="str">
        <f t="shared" si="1011"/>
        <v/>
      </c>
      <c r="Z4612" s="111" t="str">
        <f>IF(X4612="", "", X4612-SUM($Z$11:$Z4611))</f>
        <v/>
      </c>
      <c r="AA4612" s="111" t="str">
        <f>IF($Y4612="", "", $Y4612-SUM($AA$11:$AA4611))</f>
        <v/>
      </c>
      <c r="AB4612" s="111" t="str">
        <f t="shared" si="1012"/>
        <v/>
      </c>
      <c r="AC4612" s="121" t="str">
        <f t="shared" si="1008"/>
        <v/>
      </c>
      <c r="AD4612" s="122" t="str">
        <f t="shared" si="1009"/>
        <v/>
      </c>
      <c r="AE4612" s="123" t="str">
        <f t="shared" si="1013"/>
        <v/>
      </c>
      <c r="AG4612" s="150" t="str">
        <f t="shared" si="1010"/>
        <v/>
      </c>
    </row>
    <row r="4613" spans="1:33" x14ac:dyDescent="0.25">
      <c r="A4613" s="56"/>
      <c r="B4613" s="70"/>
      <c r="C4613" s="76"/>
      <c r="D4613" s="73"/>
      <c r="E4613" s="79"/>
      <c r="F4613" s="56"/>
      <c r="G4613" s="13" t="str">
        <f t="shared" si="1001"/>
        <v/>
      </c>
      <c r="H4613" s="56"/>
      <c r="K4613" s="128"/>
      <c r="L4613" s="128"/>
      <c r="M4613" s="128"/>
      <c r="N4613" s="84" t="str">
        <f t="shared" si="1002"/>
        <v/>
      </c>
      <c r="O4613" s="128"/>
      <c r="P4613" s="84" t="str">
        <f t="shared" si="1003"/>
        <v/>
      </c>
      <c r="Q4613" s="84" t="str">
        <f t="shared" si="1000"/>
        <v/>
      </c>
      <c r="R4613" s="84" t="str">
        <f t="shared" si="1004"/>
        <v/>
      </c>
      <c r="S4613" s="84" t="str">
        <f t="shared" si="1005"/>
        <v/>
      </c>
      <c r="U4613" s="84" t="str">
        <f t="shared" si="1006"/>
        <v/>
      </c>
      <c r="W4613" s="108" t="str">
        <f>IF($N4613="", "", SUM($D$11:$D4613))</f>
        <v/>
      </c>
      <c r="X4613" s="111" t="str">
        <f t="shared" si="1007"/>
        <v/>
      </c>
      <c r="Y4613" s="114" t="str">
        <f t="shared" si="1011"/>
        <v/>
      </c>
      <c r="Z4613" s="111" t="str">
        <f>IF(X4613="", "", X4613-SUM($Z$11:$Z4612))</f>
        <v/>
      </c>
      <c r="AA4613" s="111" t="str">
        <f>IF($Y4613="", "", $Y4613-SUM($AA$11:$AA4612))</f>
        <v/>
      </c>
      <c r="AB4613" s="111" t="str">
        <f t="shared" si="1012"/>
        <v/>
      </c>
      <c r="AC4613" s="121" t="str">
        <f t="shared" si="1008"/>
        <v/>
      </c>
      <c r="AD4613" s="122" t="str">
        <f t="shared" si="1009"/>
        <v/>
      </c>
      <c r="AE4613" s="123" t="str">
        <f t="shared" si="1013"/>
        <v/>
      </c>
      <c r="AG4613" s="150" t="str">
        <f t="shared" si="1010"/>
        <v/>
      </c>
    </row>
    <row r="4614" spans="1:33" x14ac:dyDescent="0.25">
      <c r="A4614" s="56"/>
      <c r="B4614" s="70"/>
      <c r="C4614" s="76"/>
      <c r="D4614" s="73"/>
      <c r="E4614" s="79"/>
      <c r="F4614" s="56"/>
      <c r="G4614" s="13" t="str">
        <f t="shared" si="1001"/>
        <v/>
      </c>
      <c r="H4614" s="56"/>
      <c r="K4614" s="128"/>
      <c r="L4614" s="128"/>
      <c r="M4614" s="128"/>
      <c r="N4614" s="84" t="str">
        <f t="shared" si="1002"/>
        <v/>
      </c>
      <c r="O4614" s="128"/>
      <c r="P4614" s="84" t="str">
        <f t="shared" si="1003"/>
        <v/>
      </c>
      <c r="Q4614" s="84" t="str">
        <f t="shared" si="1000"/>
        <v/>
      </c>
      <c r="R4614" s="84" t="str">
        <f t="shared" si="1004"/>
        <v/>
      </c>
      <c r="S4614" s="84" t="str">
        <f t="shared" si="1005"/>
        <v/>
      </c>
      <c r="U4614" s="84" t="str">
        <f t="shared" si="1006"/>
        <v/>
      </c>
      <c r="W4614" s="108" t="str">
        <f>IF($N4614="", "", SUM($D$11:$D4614))</f>
        <v/>
      </c>
      <c r="X4614" s="111" t="str">
        <f t="shared" si="1007"/>
        <v/>
      </c>
      <c r="Y4614" s="114" t="str">
        <f t="shared" si="1011"/>
        <v/>
      </c>
      <c r="Z4614" s="111" t="str">
        <f>IF(X4614="", "", X4614-SUM($Z$11:$Z4613))</f>
        <v/>
      </c>
      <c r="AA4614" s="111" t="str">
        <f>IF($Y4614="", "", $Y4614-SUM($AA$11:$AA4613))</f>
        <v/>
      </c>
      <c r="AB4614" s="111" t="str">
        <f t="shared" si="1012"/>
        <v/>
      </c>
      <c r="AC4614" s="121" t="str">
        <f t="shared" si="1008"/>
        <v/>
      </c>
      <c r="AD4614" s="122" t="str">
        <f t="shared" si="1009"/>
        <v/>
      </c>
      <c r="AE4614" s="123" t="str">
        <f t="shared" si="1013"/>
        <v/>
      </c>
      <c r="AG4614" s="150" t="str">
        <f t="shared" si="1010"/>
        <v/>
      </c>
    </row>
    <row r="4615" spans="1:33" x14ac:dyDescent="0.25">
      <c r="A4615" s="56"/>
      <c r="B4615" s="70"/>
      <c r="C4615" s="76"/>
      <c r="D4615" s="73"/>
      <c r="E4615" s="79"/>
      <c r="F4615" s="56"/>
      <c r="G4615" s="13" t="str">
        <f t="shared" si="1001"/>
        <v/>
      </c>
      <c r="H4615" s="56"/>
      <c r="K4615" s="128"/>
      <c r="L4615" s="128"/>
      <c r="M4615" s="128"/>
      <c r="N4615" s="84" t="str">
        <f t="shared" si="1002"/>
        <v/>
      </c>
      <c r="O4615" s="128"/>
      <c r="P4615" s="84" t="str">
        <f t="shared" si="1003"/>
        <v/>
      </c>
      <c r="Q4615" s="84" t="str">
        <f t="shared" si="1000"/>
        <v/>
      </c>
      <c r="R4615" s="84" t="str">
        <f t="shared" si="1004"/>
        <v/>
      </c>
      <c r="S4615" s="84" t="str">
        <f t="shared" si="1005"/>
        <v/>
      </c>
      <c r="U4615" s="84" t="str">
        <f t="shared" si="1006"/>
        <v/>
      </c>
      <c r="W4615" s="108" t="str">
        <f>IF($N4615="", "", SUM($D$11:$D4615))</f>
        <v/>
      </c>
      <c r="X4615" s="111" t="str">
        <f t="shared" si="1007"/>
        <v/>
      </c>
      <c r="Y4615" s="114" t="str">
        <f t="shared" si="1011"/>
        <v/>
      </c>
      <c r="Z4615" s="111" t="str">
        <f>IF(X4615="", "", X4615-SUM($Z$11:$Z4614))</f>
        <v/>
      </c>
      <c r="AA4615" s="111" t="str">
        <f>IF($Y4615="", "", $Y4615-SUM($AA$11:$AA4614))</f>
        <v/>
      </c>
      <c r="AB4615" s="111" t="str">
        <f t="shared" si="1012"/>
        <v/>
      </c>
      <c r="AC4615" s="121" t="str">
        <f t="shared" si="1008"/>
        <v/>
      </c>
      <c r="AD4615" s="122" t="str">
        <f t="shared" si="1009"/>
        <v/>
      </c>
      <c r="AE4615" s="123" t="str">
        <f t="shared" si="1013"/>
        <v/>
      </c>
      <c r="AG4615" s="150" t="str">
        <f t="shared" si="1010"/>
        <v/>
      </c>
    </row>
    <row r="4616" spans="1:33" x14ac:dyDescent="0.25">
      <c r="A4616" s="56"/>
      <c r="B4616" s="70"/>
      <c r="C4616" s="76"/>
      <c r="D4616" s="73"/>
      <c r="E4616" s="79"/>
      <c r="F4616" s="56"/>
      <c r="G4616" s="13" t="str">
        <f t="shared" si="1001"/>
        <v/>
      </c>
      <c r="H4616" s="56"/>
      <c r="K4616" s="128"/>
      <c r="L4616" s="128"/>
      <c r="M4616" s="128"/>
      <c r="N4616" s="84" t="str">
        <f t="shared" si="1002"/>
        <v/>
      </c>
      <c r="O4616" s="128"/>
      <c r="P4616" s="84" t="str">
        <f t="shared" si="1003"/>
        <v/>
      </c>
      <c r="Q4616" s="84" t="str">
        <f t="shared" si="1000"/>
        <v/>
      </c>
      <c r="R4616" s="84" t="str">
        <f t="shared" si="1004"/>
        <v/>
      </c>
      <c r="S4616" s="84" t="str">
        <f t="shared" si="1005"/>
        <v/>
      </c>
      <c r="U4616" s="84" t="str">
        <f t="shared" si="1006"/>
        <v/>
      </c>
      <c r="W4616" s="108" t="str">
        <f>IF($N4616="", "", SUM($D$11:$D4616))</f>
        <v/>
      </c>
      <c r="X4616" s="111" t="str">
        <f t="shared" si="1007"/>
        <v/>
      </c>
      <c r="Y4616" s="114" t="str">
        <f t="shared" si="1011"/>
        <v/>
      </c>
      <c r="Z4616" s="111" t="str">
        <f>IF(X4616="", "", X4616-SUM($Z$11:$Z4615))</f>
        <v/>
      </c>
      <c r="AA4616" s="111" t="str">
        <f>IF($Y4616="", "", $Y4616-SUM($AA$11:$AA4615))</f>
        <v/>
      </c>
      <c r="AB4616" s="111" t="str">
        <f t="shared" si="1012"/>
        <v/>
      </c>
      <c r="AC4616" s="121" t="str">
        <f t="shared" si="1008"/>
        <v/>
      </c>
      <c r="AD4616" s="122" t="str">
        <f t="shared" si="1009"/>
        <v/>
      </c>
      <c r="AE4616" s="123" t="str">
        <f t="shared" si="1013"/>
        <v/>
      </c>
      <c r="AG4616" s="150" t="str">
        <f t="shared" si="1010"/>
        <v/>
      </c>
    </row>
    <row r="4617" spans="1:33" x14ac:dyDescent="0.25">
      <c r="A4617" s="56"/>
      <c r="B4617" s="70"/>
      <c r="C4617" s="76"/>
      <c r="D4617" s="73"/>
      <c r="E4617" s="79"/>
      <c r="F4617" s="56"/>
      <c r="G4617" s="13" t="str">
        <f t="shared" si="1001"/>
        <v/>
      </c>
      <c r="H4617" s="56"/>
      <c r="K4617" s="128"/>
      <c r="L4617" s="128"/>
      <c r="M4617" s="128"/>
      <c r="N4617" s="84" t="str">
        <f t="shared" si="1002"/>
        <v/>
      </c>
      <c r="O4617" s="128"/>
      <c r="P4617" s="84" t="str">
        <f t="shared" si="1003"/>
        <v/>
      </c>
      <c r="Q4617" s="84" t="str">
        <f t="shared" si="1000"/>
        <v/>
      </c>
      <c r="R4617" s="84" t="str">
        <f t="shared" si="1004"/>
        <v/>
      </c>
      <c r="S4617" s="84" t="str">
        <f t="shared" si="1005"/>
        <v/>
      </c>
      <c r="U4617" s="84" t="str">
        <f t="shared" si="1006"/>
        <v/>
      </c>
      <c r="W4617" s="108" t="str">
        <f>IF($N4617="", "", SUM($D$11:$D4617))</f>
        <v/>
      </c>
      <c r="X4617" s="111" t="str">
        <f t="shared" si="1007"/>
        <v/>
      </c>
      <c r="Y4617" s="114" t="str">
        <f t="shared" si="1011"/>
        <v/>
      </c>
      <c r="Z4617" s="111" t="str">
        <f>IF(X4617="", "", X4617-SUM($Z$11:$Z4616))</f>
        <v/>
      </c>
      <c r="AA4617" s="111" t="str">
        <f>IF($Y4617="", "", $Y4617-SUM($AA$11:$AA4616))</f>
        <v/>
      </c>
      <c r="AB4617" s="111" t="str">
        <f t="shared" si="1012"/>
        <v/>
      </c>
      <c r="AC4617" s="121" t="str">
        <f t="shared" si="1008"/>
        <v/>
      </c>
      <c r="AD4617" s="122" t="str">
        <f t="shared" si="1009"/>
        <v/>
      </c>
      <c r="AE4617" s="123" t="str">
        <f t="shared" si="1013"/>
        <v/>
      </c>
      <c r="AG4617" s="150" t="str">
        <f t="shared" si="1010"/>
        <v/>
      </c>
    </row>
    <row r="4618" spans="1:33" x14ac:dyDescent="0.25">
      <c r="A4618" s="56"/>
      <c r="B4618" s="70"/>
      <c r="C4618" s="76"/>
      <c r="D4618" s="73"/>
      <c r="E4618" s="79"/>
      <c r="F4618" s="56"/>
      <c r="G4618" s="13" t="str">
        <f t="shared" si="1001"/>
        <v/>
      </c>
      <c r="H4618" s="56"/>
      <c r="K4618" s="128"/>
      <c r="L4618" s="128"/>
      <c r="M4618" s="128"/>
      <c r="N4618" s="84" t="str">
        <f t="shared" si="1002"/>
        <v/>
      </c>
      <c r="O4618" s="128"/>
      <c r="P4618" s="84" t="str">
        <f t="shared" si="1003"/>
        <v/>
      </c>
      <c r="Q4618" s="84" t="str">
        <f t="shared" si="1000"/>
        <v/>
      </c>
      <c r="R4618" s="84" t="str">
        <f t="shared" si="1004"/>
        <v/>
      </c>
      <c r="S4618" s="84" t="str">
        <f t="shared" si="1005"/>
        <v/>
      </c>
      <c r="U4618" s="84" t="str">
        <f t="shared" si="1006"/>
        <v/>
      </c>
      <c r="W4618" s="108" t="str">
        <f>IF($N4618="", "", SUM($D$11:$D4618))</f>
        <v/>
      </c>
      <c r="X4618" s="111" t="str">
        <f t="shared" si="1007"/>
        <v/>
      </c>
      <c r="Y4618" s="114" t="str">
        <f t="shared" si="1011"/>
        <v/>
      </c>
      <c r="Z4618" s="111" t="str">
        <f>IF(X4618="", "", X4618-SUM($Z$11:$Z4617))</f>
        <v/>
      </c>
      <c r="AA4618" s="111" t="str">
        <f>IF($Y4618="", "", $Y4618-SUM($AA$11:$AA4617))</f>
        <v/>
      </c>
      <c r="AB4618" s="111" t="str">
        <f t="shared" si="1012"/>
        <v/>
      </c>
      <c r="AC4618" s="121" t="str">
        <f t="shared" si="1008"/>
        <v/>
      </c>
      <c r="AD4618" s="122" t="str">
        <f t="shared" si="1009"/>
        <v/>
      </c>
      <c r="AE4618" s="123" t="str">
        <f t="shared" si="1013"/>
        <v/>
      </c>
      <c r="AG4618" s="150" t="str">
        <f t="shared" si="1010"/>
        <v/>
      </c>
    </row>
    <row r="4619" spans="1:33" x14ac:dyDescent="0.25">
      <c r="A4619" s="56"/>
      <c r="B4619" s="70"/>
      <c r="C4619" s="76"/>
      <c r="D4619" s="73"/>
      <c r="E4619" s="79"/>
      <c r="F4619" s="56"/>
      <c r="G4619" s="13" t="str">
        <f t="shared" si="1001"/>
        <v/>
      </c>
      <c r="H4619" s="56"/>
      <c r="K4619" s="128"/>
      <c r="L4619" s="128"/>
      <c r="M4619" s="128"/>
      <c r="N4619" s="84" t="str">
        <f t="shared" si="1002"/>
        <v/>
      </c>
      <c r="O4619" s="128"/>
      <c r="P4619" s="84" t="str">
        <f t="shared" si="1003"/>
        <v/>
      </c>
      <c r="Q4619" s="84" t="str">
        <f t="shared" ref="Q4619:Q4682" si="1014">IF($N4619="", "", IF(AND(Q$5="X", C4619=""), $N$6, IF(AND(NOT(C4619=""), COUNTIF(L$11:L$17, C4619)=0), $N$7, "")))</f>
        <v/>
      </c>
      <c r="R4619" s="84" t="str">
        <f t="shared" si="1004"/>
        <v/>
      </c>
      <c r="S4619" s="84" t="str">
        <f t="shared" si="1005"/>
        <v/>
      </c>
      <c r="U4619" s="84" t="str">
        <f t="shared" si="1006"/>
        <v/>
      </c>
      <c r="W4619" s="108" t="str">
        <f>IF($N4619="", "", SUM($D$11:$D4619))</f>
        <v/>
      </c>
      <c r="X4619" s="111" t="str">
        <f t="shared" si="1007"/>
        <v/>
      </c>
      <c r="Y4619" s="114" t="str">
        <f t="shared" si="1011"/>
        <v/>
      </c>
      <c r="Z4619" s="111" t="str">
        <f>IF(X4619="", "", X4619-SUM($Z$11:$Z4618))</f>
        <v/>
      </c>
      <c r="AA4619" s="111" t="str">
        <f>IF($Y4619="", "", $Y4619-SUM($AA$11:$AA4618))</f>
        <v/>
      </c>
      <c r="AB4619" s="111" t="str">
        <f t="shared" si="1012"/>
        <v/>
      </c>
      <c r="AC4619" s="121" t="str">
        <f t="shared" si="1008"/>
        <v/>
      </c>
      <c r="AD4619" s="122" t="str">
        <f t="shared" si="1009"/>
        <v/>
      </c>
      <c r="AE4619" s="123" t="str">
        <f t="shared" si="1013"/>
        <v/>
      </c>
      <c r="AG4619" s="150" t="str">
        <f t="shared" si="1010"/>
        <v/>
      </c>
    </row>
    <row r="4620" spans="1:33" x14ac:dyDescent="0.25">
      <c r="A4620" s="56"/>
      <c r="B4620" s="70"/>
      <c r="C4620" s="76"/>
      <c r="D4620" s="73"/>
      <c r="E4620" s="79"/>
      <c r="F4620" s="56"/>
      <c r="G4620" s="13" t="str">
        <f t="shared" ref="G4620:G4683" si="1015">IF($B4620="", "", TEXT($B4620, "mmm"))</f>
        <v/>
      </c>
      <c r="H4620" s="56"/>
      <c r="K4620" s="128"/>
      <c r="L4620" s="128"/>
      <c r="M4620" s="128"/>
      <c r="N4620" s="84" t="str">
        <f t="shared" ref="N4620:N4683" si="1016">IF(COUNTIF($B4620:$E4620, "")=4, "", "X")</f>
        <v/>
      </c>
      <c r="O4620" s="128"/>
      <c r="P4620" s="84" t="str">
        <f t="shared" ref="P4620:P4683" si="1017">IF($N4620="", "", IF(AND(P$5="X", B4620=""), $N$6, IFERROR(IF(AND(NOT(B4620=""), OR(ISNUMBER(B4620)=FALSE, B4620&lt;$L$2, B4620&gt;$L$3)), $N$7, ""), $N$7)))</f>
        <v/>
      </c>
      <c r="Q4620" s="84" t="str">
        <f t="shared" si="1014"/>
        <v/>
      </c>
      <c r="R4620" s="84" t="str">
        <f t="shared" ref="R4620:R4683" si="1018">IF($N4620="", "", IF(AND(R$5="X", D4620=""), $N$6, IF(AND(NOT(D4620=""), ISNUMBER(D4620)=FALSE), $N$7, "")))</f>
        <v/>
      </c>
      <c r="S4620" s="84" t="str">
        <f t="shared" ref="S4620:S4683" si="1019">IF($N4620="", "", IF(AND(S$5="X", E4620=""), $N$6, ""))</f>
        <v/>
      </c>
      <c r="U4620" s="84" t="str">
        <f t="shared" ref="U4620:U4683" si="1020">IF($B4620="", "", TEXT($B4620, "mmm yyyy"))</f>
        <v/>
      </c>
      <c r="W4620" s="108" t="str">
        <f>IF($N4620="", "", SUM($D$11:$D4620))</f>
        <v/>
      </c>
      <c r="X4620" s="111" t="str">
        <f t="shared" ref="X4620:X4683" si="1021">IF(W4620="", "", IF(W4620&lt;=$X$4, W4620, $X$4))</f>
        <v/>
      </c>
      <c r="Y4620" s="114" t="str">
        <f t="shared" si="1011"/>
        <v/>
      </c>
      <c r="Z4620" s="111" t="str">
        <f>IF(X4620="", "", X4620-SUM($Z$11:$Z4619))</f>
        <v/>
      </c>
      <c r="AA4620" s="111" t="str">
        <f>IF($Y4620="", "", $Y4620-SUM($AA$11:$AA4619))</f>
        <v/>
      </c>
      <c r="AB4620" s="111" t="str">
        <f t="shared" si="1012"/>
        <v/>
      </c>
      <c r="AC4620" s="121" t="str">
        <f t="shared" ref="AC4620:AC4683" si="1022">IF($N4620="", "", $Z4620*$AC$4)</f>
        <v/>
      </c>
      <c r="AD4620" s="122" t="str">
        <f t="shared" ref="AD4620:AD4683" si="1023">IF($N4620="", "", $AA4620*$AC$5)</f>
        <v/>
      </c>
      <c r="AE4620" s="123" t="str">
        <f t="shared" si="1013"/>
        <v/>
      </c>
      <c r="AG4620" s="150" t="str">
        <f t="shared" ref="AG4620:AG4683" si="1024">IF(OR($U4620="", $C4620=""), "", CONCATENATE($C4620, " - ", $U4620))</f>
        <v/>
      </c>
    </row>
    <row r="4621" spans="1:33" x14ac:dyDescent="0.25">
      <c r="A4621" s="56"/>
      <c r="B4621" s="70"/>
      <c r="C4621" s="76"/>
      <c r="D4621" s="73"/>
      <c r="E4621" s="79"/>
      <c r="F4621" s="56"/>
      <c r="G4621" s="13" t="str">
        <f t="shared" si="1015"/>
        <v/>
      </c>
      <c r="H4621" s="56"/>
      <c r="K4621" s="128"/>
      <c r="L4621" s="128"/>
      <c r="M4621" s="128"/>
      <c r="N4621" s="84" t="str">
        <f t="shared" si="1016"/>
        <v/>
      </c>
      <c r="O4621" s="128"/>
      <c r="P4621" s="84" t="str">
        <f t="shared" si="1017"/>
        <v/>
      </c>
      <c r="Q4621" s="84" t="str">
        <f t="shared" si="1014"/>
        <v/>
      </c>
      <c r="R4621" s="84" t="str">
        <f t="shared" si="1018"/>
        <v/>
      </c>
      <c r="S4621" s="84" t="str">
        <f t="shared" si="1019"/>
        <v/>
      </c>
      <c r="U4621" s="84" t="str">
        <f t="shared" si="1020"/>
        <v/>
      </c>
      <c r="W4621" s="108" t="str">
        <f>IF($N4621="", "", SUM($D$11:$D4621))</f>
        <v/>
      </c>
      <c r="X4621" s="111" t="str">
        <f t="shared" si="1021"/>
        <v/>
      </c>
      <c r="Y4621" s="114" t="str">
        <f t="shared" si="1011"/>
        <v/>
      </c>
      <c r="Z4621" s="111" t="str">
        <f>IF(X4621="", "", X4621-SUM($Z$11:$Z4620))</f>
        <v/>
      </c>
      <c r="AA4621" s="111" t="str">
        <f>IF($Y4621="", "", $Y4621-SUM($AA$11:$AA4620))</f>
        <v/>
      </c>
      <c r="AB4621" s="111" t="str">
        <f t="shared" si="1012"/>
        <v/>
      </c>
      <c r="AC4621" s="121" t="str">
        <f t="shared" si="1022"/>
        <v/>
      </c>
      <c r="AD4621" s="122" t="str">
        <f t="shared" si="1023"/>
        <v/>
      </c>
      <c r="AE4621" s="123" t="str">
        <f t="shared" si="1013"/>
        <v/>
      </c>
      <c r="AG4621" s="150" t="str">
        <f t="shared" si="1024"/>
        <v/>
      </c>
    </row>
    <row r="4622" spans="1:33" x14ac:dyDescent="0.25">
      <c r="A4622" s="56"/>
      <c r="B4622" s="70"/>
      <c r="C4622" s="76"/>
      <c r="D4622" s="73"/>
      <c r="E4622" s="79"/>
      <c r="F4622" s="56"/>
      <c r="G4622" s="13" t="str">
        <f t="shared" si="1015"/>
        <v/>
      </c>
      <c r="H4622" s="56"/>
      <c r="K4622" s="128"/>
      <c r="L4622" s="128"/>
      <c r="M4622" s="128"/>
      <c r="N4622" s="84" t="str">
        <f t="shared" si="1016"/>
        <v/>
      </c>
      <c r="O4622" s="128"/>
      <c r="P4622" s="84" t="str">
        <f t="shared" si="1017"/>
        <v/>
      </c>
      <c r="Q4622" s="84" t="str">
        <f t="shared" si="1014"/>
        <v/>
      </c>
      <c r="R4622" s="84" t="str">
        <f t="shared" si="1018"/>
        <v/>
      </c>
      <c r="S4622" s="84" t="str">
        <f t="shared" si="1019"/>
        <v/>
      </c>
      <c r="U4622" s="84" t="str">
        <f t="shared" si="1020"/>
        <v/>
      </c>
      <c r="W4622" s="108" t="str">
        <f>IF($N4622="", "", SUM($D$11:$D4622))</f>
        <v/>
      </c>
      <c r="X4622" s="111" t="str">
        <f t="shared" si="1021"/>
        <v/>
      </c>
      <c r="Y4622" s="114" t="str">
        <f t="shared" ref="Y4622:Y4685" si="1025">IF(W4622="", "", IF(W4622&lt;=$X$4, 0, W4622-$X$4))</f>
        <v/>
      </c>
      <c r="Z4622" s="111" t="str">
        <f>IF(X4622="", "", X4622-SUM($Z$11:$Z4621))</f>
        <v/>
      </c>
      <c r="AA4622" s="111" t="str">
        <f>IF($Y4622="", "", $Y4622-SUM($AA$11:$AA4621))</f>
        <v/>
      </c>
      <c r="AB4622" s="111" t="str">
        <f t="shared" ref="AB4622:AB4685" si="1026">IF($N4622="", "", SUM(Z4622:AA4622))</f>
        <v/>
      </c>
      <c r="AC4622" s="121" t="str">
        <f t="shared" si="1022"/>
        <v/>
      </c>
      <c r="AD4622" s="122" t="str">
        <f t="shared" si="1023"/>
        <v/>
      </c>
      <c r="AE4622" s="123" t="str">
        <f t="shared" ref="AE4622:AE4685" si="1027">IF($N4622="", "", SUM(AC4622:AD4622))</f>
        <v/>
      </c>
      <c r="AG4622" s="150" t="str">
        <f t="shared" si="1024"/>
        <v/>
      </c>
    </row>
    <row r="4623" spans="1:33" x14ac:dyDescent="0.25">
      <c r="A4623" s="56"/>
      <c r="B4623" s="70"/>
      <c r="C4623" s="76"/>
      <c r="D4623" s="73"/>
      <c r="E4623" s="79"/>
      <c r="F4623" s="56"/>
      <c r="G4623" s="13" t="str">
        <f t="shared" si="1015"/>
        <v/>
      </c>
      <c r="H4623" s="56"/>
      <c r="K4623" s="128"/>
      <c r="L4623" s="128"/>
      <c r="M4623" s="128"/>
      <c r="N4623" s="84" t="str">
        <f t="shared" si="1016"/>
        <v/>
      </c>
      <c r="O4623" s="128"/>
      <c r="P4623" s="84" t="str">
        <f t="shared" si="1017"/>
        <v/>
      </c>
      <c r="Q4623" s="84" t="str">
        <f t="shared" si="1014"/>
        <v/>
      </c>
      <c r="R4623" s="84" t="str">
        <f t="shared" si="1018"/>
        <v/>
      </c>
      <c r="S4623" s="84" t="str">
        <f t="shared" si="1019"/>
        <v/>
      </c>
      <c r="U4623" s="84" t="str">
        <f t="shared" si="1020"/>
        <v/>
      </c>
      <c r="W4623" s="108" t="str">
        <f>IF($N4623="", "", SUM($D$11:$D4623))</f>
        <v/>
      </c>
      <c r="X4623" s="111" t="str">
        <f t="shared" si="1021"/>
        <v/>
      </c>
      <c r="Y4623" s="114" t="str">
        <f t="shared" si="1025"/>
        <v/>
      </c>
      <c r="Z4623" s="111" t="str">
        <f>IF(X4623="", "", X4623-SUM($Z$11:$Z4622))</f>
        <v/>
      </c>
      <c r="AA4623" s="111" t="str">
        <f>IF($Y4623="", "", $Y4623-SUM($AA$11:$AA4622))</f>
        <v/>
      </c>
      <c r="AB4623" s="111" t="str">
        <f t="shared" si="1026"/>
        <v/>
      </c>
      <c r="AC4623" s="121" t="str">
        <f t="shared" si="1022"/>
        <v/>
      </c>
      <c r="AD4623" s="122" t="str">
        <f t="shared" si="1023"/>
        <v/>
      </c>
      <c r="AE4623" s="123" t="str">
        <f t="shared" si="1027"/>
        <v/>
      </c>
      <c r="AG4623" s="150" t="str">
        <f t="shared" si="1024"/>
        <v/>
      </c>
    </row>
    <row r="4624" spans="1:33" x14ac:dyDescent="0.25">
      <c r="A4624" s="56"/>
      <c r="B4624" s="70"/>
      <c r="C4624" s="76"/>
      <c r="D4624" s="73"/>
      <c r="E4624" s="79"/>
      <c r="F4624" s="56"/>
      <c r="G4624" s="13" t="str">
        <f t="shared" si="1015"/>
        <v/>
      </c>
      <c r="H4624" s="56"/>
      <c r="K4624" s="128"/>
      <c r="L4624" s="128"/>
      <c r="M4624" s="128"/>
      <c r="N4624" s="84" t="str">
        <f t="shared" si="1016"/>
        <v/>
      </c>
      <c r="O4624" s="128"/>
      <c r="P4624" s="84" t="str">
        <f t="shared" si="1017"/>
        <v/>
      </c>
      <c r="Q4624" s="84" t="str">
        <f t="shared" si="1014"/>
        <v/>
      </c>
      <c r="R4624" s="84" t="str">
        <f t="shared" si="1018"/>
        <v/>
      </c>
      <c r="S4624" s="84" t="str">
        <f t="shared" si="1019"/>
        <v/>
      </c>
      <c r="U4624" s="84" t="str">
        <f t="shared" si="1020"/>
        <v/>
      </c>
      <c r="W4624" s="108" t="str">
        <f>IF($N4624="", "", SUM($D$11:$D4624))</f>
        <v/>
      </c>
      <c r="X4624" s="111" t="str">
        <f t="shared" si="1021"/>
        <v/>
      </c>
      <c r="Y4624" s="114" t="str">
        <f t="shared" si="1025"/>
        <v/>
      </c>
      <c r="Z4624" s="111" t="str">
        <f>IF(X4624="", "", X4624-SUM($Z$11:$Z4623))</f>
        <v/>
      </c>
      <c r="AA4624" s="111" t="str">
        <f>IF($Y4624="", "", $Y4624-SUM($AA$11:$AA4623))</f>
        <v/>
      </c>
      <c r="AB4624" s="111" t="str">
        <f t="shared" si="1026"/>
        <v/>
      </c>
      <c r="AC4624" s="121" t="str">
        <f t="shared" si="1022"/>
        <v/>
      </c>
      <c r="AD4624" s="122" t="str">
        <f t="shared" si="1023"/>
        <v/>
      </c>
      <c r="AE4624" s="123" t="str">
        <f t="shared" si="1027"/>
        <v/>
      </c>
      <c r="AG4624" s="150" t="str">
        <f t="shared" si="1024"/>
        <v/>
      </c>
    </row>
    <row r="4625" spans="1:33" x14ac:dyDescent="0.25">
      <c r="A4625" s="56"/>
      <c r="B4625" s="70"/>
      <c r="C4625" s="76"/>
      <c r="D4625" s="73"/>
      <c r="E4625" s="79"/>
      <c r="F4625" s="56"/>
      <c r="G4625" s="13" t="str">
        <f t="shared" si="1015"/>
        <v/>
      </c>
      <c r="H4625" s="56"/>
      <c r="K4625" s="128"/>
      <c r="L4625" s="128"/>
      <c r="M4625" s="128"/>
      <c r="N4625" s="84" t="str">
        <f t="shared" si="1016"/>
        <v/>
      </c>
      <c r="O4625" s="128"/>
      <c r="P4625" s="84" t="str">
        <f t="shared" si="1017"/>
        <v/>
      </c>
      <c r="Q4625" s="84" t="str">
        <f t="shared" si="1014"/>
        <v/>
      </c>
      <c r="R4625" s="84" t="str">
        <f t="shared" si="1018"/>
        <v/>
      </c>
      <c r="S4625" s="84" t="str">
        <f t="shared" si="1019"/>
        <v/>
      </c>
      <c r="U4625" s="84" t="str">
        <f t="shared" si="1020"/>
        <v/>
      </c>
      <c r="W4625" s="108" t="str">
        <f>IF($N4625="", "", SUM($D$11:$D4625))</f>
        <v/>
      </c>
      <c r="X4625" s="111" t="str">
        <f t="shared" si="1021"/>
        <v/>
      </c>
      <c r="Y4625" s="114" t="str">
        <f t="shared" si="1025"/>
        <v/>
      </c>
      <c r="Z4625" s="111" t="str">
        <f>IF(X4625="", "", X4625-SUM($Z$11:$Z4624))</f>
        <v/>
      </c>
      <c r="AA4625" s="111" t="str">
        <f>IF($Y4625="", "", $Y4625-SUM($AA$11:$AA4624))</f>
        <v/>
      </c>
      <c r="AB4625" s="111" t="str">
        <f t="shared" si="1026"/>
        <v/>
      </c>
      <c r="AC4625" s="121" t="str">
        <f t="shared" si="1022"/>
        <v/>
      </c>
      <c r="AD4625" s="122" t="str">
        <f t="shared" si="1023"/>
        <v/>
      </c>
      <c r="AE4625" s="123" t="str">
        <f t="shared" si="1027"/>
        <v/>
      </c>
      <c r="AG4625" s="150" t="str">
        <f t="shared" si="1024"/>
        <v/>
      </c>
    </row>
    <row r="4626" spans="1:33" x14ac:dyDescent="0.25">
      <c r="A4626" s="56"/>
      <c r="B4626" s="70"/>
      <c r="C4626" s="76"/>
      <c r="D4626" s="73"/>
      <c r="E4626" s="79"/>
      <c r="F4626" s="56"/>
      <c r="G4626" s="13" t="str">
        <f t="shared" si="1015"/>
        <v/>
      </c>
      <c r="H4626" s="56"/>
      <c r="K4626" s="128"/>
      <c r="L4626" s="128"/>
      <c r="M4626" s="128"/>
      <c r="N4626" s="84" t="str">
        <f t="shared" si="1016"/>
        <v/>
      </c>
      <c r="O4626" s="128"/>
      <c r="P4626" s="84" t="str">
        <f t="shared" si="1017"/>
        <v/>
      </c>
      <c r="Q4626" s="84" t="str">
        <f t="shared" si="1014"/>
        <v/>
      </c>
      <c r="R4626" s="84" t="str">
        <f t="shared" si="1018"/>
        <v/>
      </c>
      <c r="S4626" s="84" t="str">
        <f t="shared" si="1019"/>
        <v/>
      </c>
      <c r="U4626" s="84" t="str">
        <f t="shared" si="1020"/>
        <v/>
      </c>
      <c r="W4626" s="108" t="str">
        <f>IF($N4626="", "", SUM($D$11:$D4626))</f>
        <v/>
      </c>
      <c r="X4626" s="111" t="str">
        <f t="shared" si="1021"/>
        <v/>
      </c>
      <c r="Y4626" s="114" t="str">
        <f t="shared" si="1025"/>
        <v/>
      </c>
      <c r="Z4626" s="111" t="str">
        <f>IF(X4626="", "", X4626-SUM($Z$11:$Z4625))</f>
        <v/>
      </c>
      <c r="AA4626" s="111" t="str">
        <f>IF($Y4626="", "", $Y4626-SUM($AA$11:$AA4625))</f>
        <v/>
      </c>
      <c r="AB4626" s="111" t="str">
        <f t="shared" si="1026"/>
        <v/>
      </c>
      <c r="AC4626" s="121" t="str">
        <f t="shared" si="1022"/>
        <v/>
      </c>
      <c r="AD4626" s="122" t="str">
        <f t="shared" si="1023"/>
        <v/>
      </c>
      <c r="AE4626" s="123" t="str">
        <f t="shared" si="1027"/>
        <v/>
      </c>
      <c r="AG4626" s="150" t="str">
        <f t="shared" si="1024"/>
        <v/>
      </c>
    </row>
    <row r="4627" spans="1:33" x14ac:dyDescent="0.25">
      <c r="A4627" s="56"/>
      <c r="B4627" s="70"/>
      <c r="C4627" s="76"/>
      <c r="D4627" s="73"/>
      <c r="E4627" s="79"/>
      <c r="F4627" s="56"/>
      <c r="G4627" s="13" t="str">
        <f t="shared" si="1015"/>
        <v/>
      </c>
      <c r="H4627" s="56"/>
      <c r="K4627" s="128"/>
      <c r="L4627" s="128"/>
      <c r="M4627" s="128"/>
      <c r="N4627" s="84" t="str">
        <f t="shared" si="1016"/>
        <v/>
      </c>
      <c r="O4627" s="128"/>
      <c r="P4627" s="84" t="str">
        <f t="shared" si="1017"/>
        <v/>
      </c>
      <c r="Q4627" s="84" t="str">
        <f t="shared" si="1014"/>
        <v/>
      </c>
      <c r="R4627" s="84" t="str">
        <f t="shared" si="1018"/>
        <v/>
      </c>
      <c r="S4627" s="84" t="str">
        <f t="shared" si="1019"/>
        <v/>
      </c>
      <c r="U4627" s="84" t="str">
        <f t="shared" si="1020"/>
        <v/>
      </c>
      <c r="W4627" s="108" t="str">
        <f>IF($N4627="", "", SUM($D$11:$D4627))</f>
        <v/>
      </c>
      <c r="X4627" s="111" t="str">
        <f t="shared" si="1021"/>
        <v/>
      </c>
      <c r="Y4627" s="114" t="str">
        <f t="shared" si="1025"/>
        <v/>
      </c>
      <c r="Z4627" s="111" t="str">
        <f>IF(X4627="", "", X4627-SUM($Z$11:$Z4626))</f>
        <v/>
      </c>
      <c r="AA4627" s="111" t="str">
        <f>IF($Y4627="", "", $Y4627-SUM($AA$11:$AA4626))</f>
        <v/>
      </c>
      <c r="AB4627" s="111" t="str">
        <f t="shared" si="1026"/>
        <v/>
      </c>
      <c r="AC4627" s="121" t="str">
        <f t="shared" si="1022"/>
        <v/>
      </c>
      <c r="AD4627" s="122" t="str">
        <f t="shared" si="1023"/>
        <v/>
      </c>
      <c r="AE4627" s="123" t="str">
        <f t="shared" si="1027"/>
        <v/>
      </c>
      <c r="AG4627" s="150" t="str">
        <f t="shared" si="1024"/>
        <v/>
      </c>
    </row>
    <row r="4628" spans="1:33" x14ac:dyDescent="0.25">
      <c r="A4628" s="56"/>
      <c r="B4628" s="70"/>
      <c r="C4628" s="76"/>
      <c r="D4628" s="73"/>
      <c r="E4628" s="79"/>
      <c r="F4628" s="56"/>
      <c r="G4628" s="13" t="str">
        <f t="shared" si="1015"/>
        <v/>
      </c>
      <c r="H4628" s="56"/>
      <c r="K4628" s="128"/>
      <c r="L4628" s="128"/>
      <c r="M4628" s="128"/>
      <c r="N4628" s="84" t="str">
        <f t="shared" si="1016"/>
        <v/>
      </c>
      <c r="O4628" s="128"/>
      <c r="P4628" s="84" t="str">
        <f t="shared" si="1017"/>
        <v/>
      </c>
      <c r="Q4628" s="84" t="str">
        <f t="shared" si="1014"/>
        <v/>
      </c>
      <c r="R4628" s="84" t="str">
        <f t="shared" si="1018"/>
        <v/>
      </c>
      <c r="S4628" s="84" t="str">
        <f t="shared" si="1019"/>
        <v/>
      </c>
      <c r="U4628" s="84" t="str">
        <f t="shared" si="1020"/>
        <v/>
      </c>
      <c r="W4628" s="108" t="str">
        <f>IF($N4628="", "", SUM($D$11:$D4628))</f>
        <v/>
      </c>
      <c r="X4628" s="111" t="str">
        <f t="shared" si="1021"/>
        <v/>
      </c>
      <c r="Y4628" s="114" t="str">
        <f t="shared" si="1025"/>
        <v/>
      </c>
      <c r="Z4628" s="111" t="str">
        <f>IF(X4628="", "", X4628-SUM($Z$11:$Z4627))</f>
        <v/>
      </c>
      <c r="AA4628" s="111" t="str">
        <f>IF($Y4628="", "", $Y4628-SUM($AA$11:$AA4627))</f>
        <v/>
      </c>
      <c r="AB4628" s="111" t="str">
        <f t="shared" si="1026"/>
        <v/>
      </c>
      <c r="AC4628" s="121" t="str">
        <f t="shared" si="1022"/>
        <v/>
      </c>
      <c r="AD4628" s="122" t="str">
        <f t="shared" si="1023"/>
        <v/>
      </c>
      <c r="AE4628" s="123" t="str">
        <f t="shared" si="1027"/>
        <v/>
      </c>
      <c r="AG4628" s="150" t="str">
        <f t="shared" si="1024"/>
        <v/>
      </c>
    </row>
    <row r="4629" spans="1:33" x14ac:dyDescent="0.25">
      <c r="A4629" s="56"/>
      <c r="B4629" s="70"/>
      <c r="C4629" s="76"/>
      <c r="D4629" s="73"/>
      <c r="E4629" s="79"/>
      <c r="F4629" s="56"/>
      <c r="G4629" s="13" t="str">
        <f t="shared" si="1015"/>
        <v/>
      </c>
      <c r="H4629" s="56"/>
      <c r="K4629" s="128"/>
      <c r="L4629" s="128"/>
      <c r="M4629" s="128"/>
      <c r="N4629" s="84" t="str">
        <f t="shared" si="1016"/>
        <v/>
      </c>
      <c r="O4629" s="128"/>
      <c r="P4629" s="84" t="str">
        <f t="shared" si="1017"/>
        <v/>
      </c>
      <c r="Q4629" s="84" t="str">
        <f t="shared" si="1014"/>
        <v/>
      </c>
      <c r="R4629" s="84" t="str">
        <f t="shared" si="1018"/>
        <v/>
      </c>
      <c r="S4629" s="84" t="str">
        <f t="shared" si="1019"/>
        <v/>
      </c>
      <c r="U4629" s="84" t="str">
        <f t="shared" si="1020"/>
        <v/>
      </c>
      <c r="W4629" s="108" t="str">
        <f>IF($N4629="", "", SUM($D$11:$D4629))</f>
        <v/>
      </c>
      <c r="X4629" s="111" t="str">
        <f t="shared" si="1021"/>
        <v/>
      </c>
      <c r="Y4629" s="114" t="str">
        <f t="shared" si="1025"/>
        <v/>
      </c>
      <c r="Z4629" s="111" t="str">
        <f>IF(X4629="", "", X4629-SUM($Z$11:$Z4628))</f>
        <v/>
      </c>
      <c r="AA4629" s="111" t="str">
        <f>IF($Y4629="", "", $Y4629-SUM($AA$11:$AA4628))</f>
        <v/>
      </c>
      <c r="AB4629" s="111" t="str">
        <f t="shared" si="1026"/>
        <v/>
      </c>
      <c r="AC4629" s="121" t="str">
        <f t="shared" si="1022"/>
        <v/>
      </c>
      <c r="AD4629" s="122" t="str">
        <f t="shared" si="1023"/>
        <v/>
      </c>
      <c r="AE4629" s="123" t="str">
        <f t="shared" si="1027"/>
        <v/>
      </c>
      <c r="AG4629" s="150" t="str">
        <f t="shared" si="1024"/>
        <v/>
      </c>
    </row>
    <row r="4630" spans="1:33" x14ac:dyDescent="0.25">
      <c r="A4630" s="56"/>
      <c r="B4630" s="70"/>
      <c r="C4630" s="76"/>
      <c r="D4630" s="73"/>
      <c r="E4630" s="79"/>
      <c r="F4630" s="56"/>
      <c r="G4630" s="13" t="str">
        <f t="shared" si="1015"/>
        <v/>
      </c>
      <c r="H4630" s="56"/>
      <c r="K4630" s="128"/>
      <c r="L4630" s="128"/>
      <c r="M4630" s="128"/>
      <c r="N4630" s="84" t="str">
        <f t="shared" si="1016"/>
        <v/>
      </c>
      <c r="O4630" s="128"/>
      <c r="P4630" s="84" t="str">
        <f t="shared" si="1017"/>
        <v/>
      </c>
      <c r="Q4630" s="84" t="str">
        <f t="shared" si="1014"/>
        <v/>
      </c>
      <c r="R4630" s="84" t="str">
        <f t="shared" si="1018"/>
        <v/>
      </c>
      <c r="S4630" s="84" t="str">
        <f t="shared" si="1019"/>
        <v/>
      </c>
      <c r="U4630" s="84" t="str">
        <f t="shared" si="1020"/>
        <v/>
      </c>
      <c r="W4630" s="108" t="str">
        <f>IF($N4630="", "", SUM($D$11:$D4630))</f>
        <v/>
      </c>
      <c r="X4630" s="111" t="str">
        <f t="shared" si="1021"/>
        <v/>
      </c>
      <c r="Y4630" s="114" t="str">
        <f t="shared" si="1025"/>
        <v/>
      </c>
      <c r="Z4630" s="111" t="str">
        <f>IF(X4630="", "", X4630-SUM($Z$11:$Z4629))</f>
        <v/>
      </c>
      <c r="AA4630" s="111" t="str">
        <f>IF($Y4630="", "", $Y4630-SUM($AA$11:$AA4629))</f>
        <v/>
      </c>
      <c r="AB4630" s="111" t="str">
        <f t="shared" si="1026"/>
        <v/>
      </c>
      <c r="AC4630" s="121" t="str">
        <f t="shared" si="1022"/>
        <v/>
      </c>
      <c r="AD4630" s="122" t="str">
        <f t="shared" si="1023"/>
        <v/>
      </c>
      <c r="AE4630" s="123" t="str">
        <f t="shared" si="1027"/>
        <v/>
      </c>
      <c r="AG4630" s="150" t="str">
        <f t="shared" si="1024"/>
        <v/>
      </c>
    </row>
    <row r="4631" spans="1:33" x14ac:dyDescent="0.25">
      <c r="A4631" s="56"/>
      <c r="B4631" s="70"/>
      <c r="C4631" s="76"/>
      <c r="D4631" s="73"/>
      <c r="E4631" s="79"/>
      <c r="F4631" s="56"/>
      <c r="G4631" s="13" t="str">
        <f t="shared" si="1015"/>
        <v/>
      </c>
      <c r="H4631" s="56"/>
      <c r="K4631" s="128"/>
      <c r="L4631" s="128"/>
      <c r="M4631" s="128"/>
      <c r="N4631" s="84" t="str">
        <f t="shared" si="1016"/>
        <v/>
      </c>
      <c r="O4631" s="128"/>
      <c r="P4631" s="84" t="str">
        <f t="shared" si="1017"/>
        <v/>
      </c>
      <c r="Q4631" s="84" t="str">
        <f t="shared" si="1014"/>
        <v/>
      </c>
      <c r="R4631" s="84" t="str">
        <f t="shared" si="1018"/>
        <v/>
      </c>
      <c r="S4631" s="84" t="str">
        <f t="shared" si="1019"/>
        <v/>
      </c>
      <c r="U4631" s="84" t="str">
        <f t="shared" si="1020"/>
        <v/>
      </c>
      <c r="W4631" s="108" t="str">
        <f>IF($N4631="", "", SUM($D$11:$D4631))</f>
        <v/>
      </c>
      <c r="X4631" s="111" t="str">
        <f t="shared" si="1021"/>
        <v/>
      </c>
      <c r="Y4631" s="114" t="str">
        <f t="shared" si="1025"/>
        <v/>
      </c>
      <c r="Z4631" s="111" t="str">
        <f>IF(X4631="", "", X4631-SUM($Z$11:$Z4630))</f>
        <v/>
      </c>
      <c r="AA4631" s="111" t="str">
        <f>IF($Y4631="", "", $Y4631-SUM($AA$11:$AA4630))</f>
        <v/>
      </c>
      <c r="AB4631" s="111" t="str">
        <f t="shared" si="1026"/>
        <v/>
      </c>
      <c r="AC4631" s="121" t="str">
        <f t="shared" si="1022"/>
        <v/>
      </c>
      <c r="AD4631" s="122" t="str">
        <f t="shared" si="1023"/>
        <v/>
      </c>
      <c r="AE4631" s="123" t="str">
        <f t="shared" si="1027"/>
        <v/>
      </c>
      <c r="AG4631" s="150" t="str">
        <f t="shared" si="1024"/>
        <v/>
      </c>
    </row>
    <row r="4632" spans="1:33" x14ac:dyDescent="0.25">
      <c r="A4632" s="56"/>
      <c r="B4632" s="70"/>
      <c r="C4632" s="76"/>
      <c r="D4632" s="73"/>
      <c r="E4632" s="79"/>
      <c r="F4632" s="56"/>
      <c r="G4632" s="13" t="str">
        <f t="shared" si="1015"/>
        <v/>
      </c>
      <c r="H4632" s="56"/>
      <c r="K4632" s="128"/>
      <c r="L4632" s="128"/>
      <c r="M4632" s="128"/>
      <c r="N4632" s="84" t="str">
        <f t="shared" si="1016"/>
        <v/>
      </c>
      <c r="O4632" s="128"/>
      <c r="P4632" s="84" t="str">
        <f t="shared" si="1017"/>
        <v/>
      </c>
      <c r="Q4632" s="84" t="str">
        <f t="shared" si="1014"/>
        <v/>
      </c>
      <c r="R4632" s="84" t="str">
        <f t="shared" si="1018"/>
        <v/>
      </c>
      <c r="S4632" s="84" t="str">
        <f t="shared" si="1019"/>
        <v/>
      </c>
      <c r="U4632" s="84" t="str">
        <f t="shared" si="1020"/>
        <v/>
      </c>
      <c r="W4632" s="108" t="str">
        <f>IF($N4632="", "", SUM($D$11:$D4632))</f>
        <v/>
      </c>
      <c r="X4632" s="111" t="str">
        <f t="shared" si="1021"/>
        <v/>
      </c>
      <c r="Y4632" s="114" t="str">
        <f t="shared" si="1025"/>
        <v/>
      </c>
      <c r="Z4632" s="111" t="str">
        <f>IF(X4632="", "", X4632-SUM($Z$11:$Z4631))</f>
        <v/>
      </c>
      <c r="AA4632" s="111" t="str">
        <f>IF($Y4632="", "", $Y4632-SUM($AA$11:$AA4631))</f>
        <v/>
      </c>
      <c r="AB4632" s="111" t="str">
        <f t="shared" si="1026"/>
        <v/>
      </c>
      <c r="AC4632" s="121" t="str">
        <f t="shared" si="1022"/>
        <v/>
      </c>
      <c r="AD4632" s="122" t="str">
        <f t="shared" si="1023"/>
        <v/>
      </c>
      <c r="AE4632" s="123" t="str">
        <f t="shared" si="1027"/>
        <v/>
      </c>
      <c r="AG4632" s="150" t="str">
        <f t="shared" si="1024"/>
        <v/>
      </c>
    </row>
    <row r="4633" spans="1:33" x14ac:dyDescent="0.25">
      <c r="A4633" s="56"/>
      <c r="B4633" s="70"/>
      <c r="C4633" s="76"/>
      <c r="D4633" s="73"/>
      <c r="E4633" s="79"/>
      <c r="F4633" s="56"/>
      <c r="G4633" s="13" t="str">
        <f t="shared" si="1015"/>
        <v/>
      </c>
      <c r="H4633" s="56"/>
      <c r="K4633" s="128"/>
      <c r="L4633" s="128"/>
      <c r="M4633" s="128"/>
      <c r="N4633" s="84" t="str">
        <f t="shared" si="1016"/>
        <v/>
      </c>
      <c r="O4633" s="128"/>
      <c r="P4633" s="84" t="str">
        <f t="shared" si="1017"/>
        <v/>
      </c>
      <c r="Q4633" s="84" t="str">
        <f t="shared" si="1014"/>
        <v/>
      </c>
      <c r="R4633" s="84" t="str">
        <f t="shared" si="1018"/>
        <v/>
      </c>
      <c r="S4633" s="84" t="str">
        <f t="shared" si="1019"/>
        <v/>
      </c>
      <c r="U4633" s="84" t="str">
        <f t="shared" si="1020"/>
        <v/>
      </c>
      <c r="W4633" s="108" t="str">
        <f>IF($N4633="", "", SUM($D$11:$D4633))</f>
        <v/>
      </c>
      <c r="X4633" s="111" t="str">
        <f t="shared" si="1021"/>
        <v/>
      </c>
      <c r="Y4633" s="114" t="str">
        <f t="shared" si="1025"/>
        <v/>
      </c>
      <c r="Z4633" s="111" t="str">
        <f>IF(X4633="", "", X4633-SUM($Z$11:$Z4632))</f>
        <v/>
      </c>
      <c r="AA4633" s="111" t="str">
        <f>IF($Y4633="", "", $Y4633-SUM($AA$11:$AA4632))</f>
        <v/>
      </c>
      <c r="AB4633" s="111" t="str">
        <f t="shared" si="1026"/>
        <v/>
      </c>
      <c r="AC4633" s="121" t="str">
        <f t="shared" si="1022"/>
        <v/>
      </c>
      <c r="AD4633" s="122" t="str">
        <f t="shared" si="1023"/>
        <v/>
      </c>
      <c r="AE4633" s="123" t="str">
        <f t="shared" si="1027"/>
        <v/>
      </c>
      <c r="AG4633" s="150" t="str">
        <f t="shared" si="1024"/>
        <v/>
      </c>
    </row>
    <row r="4634" spans="1:33" x14ac:dyDescent="0.25">
      <c r="A4634" s="56"/>
      <c r="B4634" s="70"/>
      <c r="C4634" s="76"/>
      <c r="D4634" s="73"/>
      <c r="E4634" s="79"/>
      <c r="F4634" s="56"/>
      <c r="G4634" s="13" t="str">
        <f t="shared" si="1015"/>
        <v/>
      </c>
      <c r="H4634" s="56"/>
      <c r="K4634" s="128"/>
      <c r="L4634" s="128"/>
      <c r="M4634" s="128"/>
      <c r="N4634" s="84" t="str">
        <f t="shared" si="1016"/>
        <v/>
      </c>
      <c r="O4634" s="128"/>
      <c r="P4634" s="84" t="str">
        <f t="shared" si="1017"/>
        <v/>
      </c>
      <c r="Q4634" s="84" t="str">
        <f t="shared" si="1014"/>
        <v/>
      </c>
      <c r="R4634" s="84" t="str">
        <f t="shared" si="1018"/>
        <v/>
      </c>
      <c r="S4634" s="84" t="str">
        <f t="shared" si="1019"/>
        <v/>
      </c>
      <c r="U4634" s="84" t="str">
        <f t="shared" si="1020"/>
        <v/>
      </c>
      <c r="W4634" s="108" t="str">
        <f>IF($N4634="", "", SUM($D$11:$D4634))</f>
        <v/>
      </c>
      <c r="X4634" s="111" t="str">
        <f t="shared" si="1021"/>
        <v/>
      </c>
      <c r="Y4634" s="114" t="str">
        <f t="shared" si="1025"/>
        <v/>
      </c>
      <c r="Z4634" s="111" t="str">
        <f>IF(X4634="", "", X4634-SUM($Z$11:$Z4633))</f>
        <v/>
      </c>
      <c r="AA4634" s="111" t="str">
        <f>IF($Y4634="", "", $Y4634-SUM($AA$11:$AA4633))</f>
        <v/>
      </c>
      <c r="AB4634" s="111" t="str">
        <f t="shared" si="1026"/>
        <v/>
      </c>
      <c r="AC4634" s="121" t="str">
        <f t="shared" si="1022"/>
        <v/>
      </c>
      <c r="AD4634" s="122" t="str">
        <f t="shared" si="1023"/>
        <v/>
      </c>
      <c r="AE4634" s="123" t="str">
        <f t="shared" si="1027"/>
        <v/>
      </c>
      <c r="AG4634" s="150" t="str">
        <f t="shared" si="1024"/>
        <v/>
      </c>
    </row>
    <row r="4635" spans="1:33" x14ac:dyDescent="0.25">
      <c r="A4635" s="56"/>
      <c r="B4635" s="70"/>
      <c r="C4635" s="76"/>
      <c r="D4635" s="73"/>
      <c r="E4635" s="79"/>
      <c r="F4635" s="56"/>
      <c r="G4635" s="13" t="str">
        <f t="shared" si="1015"/>
        <v/>
      </c>
      <c r="H4635" s="56"/>
      <c r="K4635" s="128"/>
      <c r="L4635" s="128"/>
      <c r="M4635" s="128"/>
      <c r="N4635" s="84" t="str">
        <f t="shared" si="1016"/>
        <v/>
      </c>
      <c r="O4635" s="128"/>
      <c r="P4635" s="84" t="str">
        <f t="shared" si="1017"/>
        <v/>
      </c>
      <c r="Q4635" s="84" t="str">
        <f t="shared" si="1014"/>
        <v/>
      </c>
      <c r="R4635" s="84" t="str">
        <f t="shared" si="1018"/>
        <v/>
      </c>
      <c r="S4635" s="84" t="str">
        <f t="shared" si="1019"/>
        <v/>
      </c>
      <c r="U4635" s="84" t="str">
        <f t="shared" si="1020"/>
        <v/>
      </c>
      <c r="W4635" s="108" t="str">
        <f>IF($N4635="", "", SUM($D$11:$D4635))</f>
        <v/>
      </c>
      <c r="X4635" s="111" t="str">
        <f t="shared" si="1021"/>
        <v/>
      </c>
      <c r="Y4635" s="114" t="str">
        <f t="shared" si="1025"/>
        <v/>
      </c>
      <c r="Z4635" s="111" t="str">
        <f>IF(X4635="", "", X4635-SUM($Z$11:$Z4634))</f>
        <v/>
      </c>
      <c r="AA4635" s="111" t="str">
        <f>IF($Y4635="", "", $Y4635-SUM($AA$11:$AA4634))</f>
        <v/>
      </c>
      <c r="AB4635" s="111" t="str">
        <f t="shared" si="1026"/>
        <v/>
      </c>
      <c r="AC4635" s="121" t="str">
        <f t="shared" si="1022"/>
        <v/>
      </c>
      <c r="AD4635" s="122" t="str">
        <f t="shared" si="1023"/>
        <v/>
      </c>
      <c r="AE4635" s="123" t="str">
        <f t="shared" si="1027"/>
        <v/>
      </c>
      <c r="AG4635" s="150" t="str">
        <f t="shared" si="1024"/>
        <v/>
      </c>
    </row>
    <row r="4636" spans="1:33" x14ac:dyDescent="0.25">
      <c r="A4636" s="56"/>
      <c r="B4636" s="70"/>
      <c r="C4636" s="76"/>
      <c r="D4636" s="73"/>
      <c r="E4636" s="79"/>
      <c r="F4636" s="56"/>
      <c r="G4636" s="13" t="str">
        <f t="shared" si="1015"/>
        <v/>
      </c>
      <c r="H4636" s="56"/>
      <c r="K4636" s="128"/>
      <c r="L4636" s="128"/>
      <c r="M4636" s="128"/>
      <c r="N4636" s="84" t="str">
        <f t="shared" si="1016"/>
        <v/>
      </c>
      <c r="O4636" s="128"/>
      <c r="P4636" s="84" t="str">
        <f t="shared" si="1017"/>
        <v/>
      </c>
      <c r="Q4636" s="84" t="str">
        <f t="shared" si="1014"/>
        <v/>
      </c>
      <c r="R4636" s="84" t="str">
        <f t="shared" si="1018"/>
        <v/>
      </c>
      <c r="S4636" s="84" t="str">
        <f t="shared" si="1019"/>
        <v/>
      </c>
      <c r="U4636" s="84" t="str">
        <f t="shared" si="1020"/>
        <v/>
      </c>
      <c r="W4636" s="108" t="str">
        <f>IF($N4636="", "", SUM($D$11:$D4636))</f>
        <v/>
      </c>
      <c r="X4636" s="111" t="str">
        <f t="shared" si="1021"/>
        <v/>
      </c>
      <c r="Y4636" s="114" t="str">
        <f t="shared" si="1025"/>
        <v/>
      </c>
      <c r="Z4636" s="111" t="str">
        <f>IF(X4636="", "", X4636-SUM($Z$11:$Z4635))</f>
        <v/>
      </c>
      <c r="AA4636" s="111" t="str">
        <f>IF($Y4636="", "", $Y4636-SUM($AA$11:$AA4635))</f>
        <v/>
      </c>
      <c r="AB4636" s="111" t="str">
        <f t="shared" si="1026"/>
        <v/>
      </c>
      <c r="AC4636" s="121" t="str">
        <f t="shared" si="1022"/>
        <v/>
      </c>
      <c r="AD4636" s="122" t="str">
        <f t="shared" si="1023"/>
        <v/>
      </c>
      <c r="AE4636" s="123" t="str">
        <f t="shared" si="1027"/>
        <v/>
      </c>
      <c r="AG4636" s="150" t="str">
        <f t="shared" si="1024"/>
        <v/>
      </c>
    </row>
    <row r="4637" spans="1:33" x14ac:dyDescent="0.25">
      <c r="A4637" s="56"/>
      <c r="B4637" s="70"/>
      <c r="C4637" s="76"/>
      <c r="D4637" s="73"/>
      <c r="E4637" s="79"/>
      <c r="F4637" s="56"/>
      <c r="G4637" s="13" t="str">
        <f t="shared" si="1015"/>
        <v/>
      </c>
      <c r="H4637" s="56"/>
      <c r="K4637" s="128"/>
      <c r="L4637" s="128"/>
      <c r="M4637" s="128"/>
      <c r="N4637" s="84" t="str">
        <f t="shared" si="1016"/>
        <v/>
      </c>
      <c r="O4637" s="128"/>
      <c r="P4637" s="84" t="str">
        <f t="shared" si="1017"/>
        <v/>
      </c>
      <c r="Q4637" s="84" t="str">
        <f t="shared" si="1014"/>
        <v/>
      </c>
      <c r="R4637" s="84" t="str">
        <f t="shared" si="1018"/>
        <v/>
      </c>
      <c r="S4637" s="84" t="str">
        <f t="shared" si="1019"/>
        <v/>
      </c>
      <c r="U4637" s="84" t="str">
        <f t="shared" si="1020"/>
        <v/>
      </c>
      <c r="W4637" s="108" t="str">
        <f>IF($N4637="", "", SUM($D$11:$D4637))</f>
        <v/>
      </c>
      <c r="X4637" s="111" t="str">
        <f t="shared" si="1021"/>
        <v/>
      </c>
      <c r="Y4637" s="114" t="str">
        <f t="shared" si="1025"/>
        <v/>
      </c>
      <c r="Z4637" s="111" t="str">
        <f>IF(X4637="", "", X4637-SUM($Z$11:$Z4636))</f>
        <v/>
      </c>
      <c r="AA4637" s="111" t="str">
        <f>IF($Y4637="", "", $Y4637-SUM($AA$11:$AA4636))</f>
        <v/>
      </c>
      <c r="AB4637" s="111" t="str">
        <f t="shared" si="1026"/>
        <v/>
      </c>
      <c r="AC4637" s="121" t="str">
        <f t="shared" si="1022"/>
        <v/>
      </c>
      <c r="AD4637" s="122" t="str">
        <f t="shared" si="1023"/>
        <v/>
      </c>
      <c r="AE4637" s="123" t="str">
        <f t="shared" si="1027"/>
        <v/>
      </c>
      <c r="AG4637" s="150" t="str">
        <f t="shared" si="1024"/>
        <v/>
      </c>
    </row>
    <row r="4638" spans="1:33" x14ac:dyDescent="0.25">
      <c r="A4638" s="56"/>
      <c r="B4638" s="70"/>
      <c r="C4638" s="76"/>
      <c r="D4638" s="73"/>
      <c r="E4638" s="79"/>
      <c r="F4638" s="56"/>
      <c r="G4638" s="13" t="str">
        <f t="shared" si="1015"/>
        <v/>
      </c>
      <c r="H4638" s="56"/>
      <c r="K4638" s="128"/>
      <c r="L4638" s="128"/>
      <c r="M4638" s="128"/>
      <c r="N4638" s="84" t="str">
        <f t="shared" si="1016"/>
        <v/>
      </c>
      <c r="O4638" s="128"/>
      <c r="P4638" s="84" t="str">
        <f t="shared" si="1017"/>
        <v/>
      </c>
      <c r="Q4638" s="84" t="str">
        <f t="shared" si="1014"/>
        <v/>
      </c>
      <c r="R4638" s="84" t="str">
        <f t="shared" si="1018"/>
        <v/>
      </c>
      <c r="S4638" s="84" t="str">
        <f t="shared" si="1019"/>
        <v/>
      </c>
      <c r="U4638" s="84" t="str">
        <f t="shared" si="1020"/>
        <v/>
      </c>
      <c r="W4638" s="108" t="str">
        <f>IF($N4638="", "", SUM($D$11:$D4638))</f>
        <v/>
      </c>
      <c r="X4638" s="111" t="str">
        <f t="shared" si="1021"/>
        <v/>
      </c>
      <c r="Y4638" s="114" t="str">
        <f t="shared" si="1025"/>
        <v/>
      </c>
      <c r="Z4638" s="111" t="str">
        <f>IF(X4638="", "", X4638-SUM($Z$11:$Z4637))</f>
        <v/>
      </c>
      <c r="AA4638" s="111" t="str">
        <f>IF($Y4638="", "", $Y4638-SUM($AA$11:$AA4637))</f>
        <v/>
      </c>
      <c r="AB4638" s="111" t="str">
        <f t="shared" si="1026"/>
        <v/>
      </c>
      <c r="AC4638" s="121" t="str">
        <f t="shared" si="1022"/>
        <v/>
      </c>
      <c r="AD4638" s="122" t="str">
        <f t="shared" si="1023"/>
        <v/>
      </c>
      <c r="AE4638" s="123" t="str">
        <f t="shared" si="1027"/>
        <v/>
      </c>
      <c r="AG4638" s="150" t="str">
        <f t="shared" si="1024"/>
        <v/>
      </c>
    </row>
    <row r="4639" spans="1:33" x14ac:dyDescent="0.25">
      <c r="A4639" s="56"/>
      <c r="B4639" s="70"/>
      <c r="C4639" s="76"/>
      <c r="D4639" s="73"/>
      <c r="E4639" s="79"/>
      <c r="F4639" s="56"/>
      <c r="G4639" s="13" t="str">
        <f t="shared" si="1015"/>
        <v/>
      </c>
      <c r="H4639" s="56"/>
      <c r="K4639" s="128"/>
      <c r="L4639" s="128"/>
      <c r="M4639" s="128"/>
      <c r="N4639" s="84" t="str">
        <f t="shared" si="1016"/>
        <v/>
      </c>
      <c r="O4639" s="128"/>
      <c r="P4639" s="84" t="str">
        <f t="shared" si="1017"/>
        <v/>
      </c>
      <c r="Q4639" s="84" t="str">
        <f t="shared" si="1014"/>
        <v/>
      </c>
      <c r="R4639" s="84" t="str">
        <f t="shared" si="1018"/>
        <v/>
      </c>
      <c r="S4639" s="84" t="str">
        <f t="shared" si="1019"/>
        <v/>
      </c>
      <c r="U4639" s="84" t="str">
        <f t="shared" si="1020"/>
        <v/>
      </c>
      <c r="W4639" s="108" t="str">
        <f>IF($N4639="", "", SUM($D$11:$D4639))</f>
        <v/>
      </c>
      <c r="X4639" s="111" t="str">
        <f t="shared" si="1021"/>
        <v/>
      </c>
      <c r="Y4639" s="114" t="str">
        <f t="shared" si="1025"/>
        <v/>
      </c>
      <c r="Z4639" s="111" t="str">
        <f>IF(X4639="", "", X4639-SUM($Z$11:$Z4638))</f>
        <v/>
      </c>
      <c r="AA4639" s="111" t="str">
        <f>IF($Y4639="", "", $Y4639-SUM($AA$11:$AA4638))</f>
        <v/>
      </c>
      <c r="AB4639" s="111" t="str">
        <f t="shared" si="1026"/>
        <v/>
      </c>
      <c r="AC4639" s="121" t="str">
        <f t="shared" si="1022"/>
        <v/>
      </c>
      <c r="AD4639" s="122" t="str">
        <f t="shared" si="1023"/>
        <v/>
      </c>
      <c r="AE4639" s="123" t="str">
        <f t="shared" si="1027"/>
        <v/>
      </c>
      <c r="AG4639" s="150" t="str">
        <f t="shared" si="1024"/>
        <v/>
      </c>
    </row>
    <row r="4640" spans="1:33" x14ac:dyDescent="0.25">
      <c r="A4640" s="56"/>
      <c r="B4640" s="70"/>
      <c r="C4640" s="76"/>
      <c r="D4640" s="73"/>
      <c r="E4640" s="79"/>
      <c r="F4640" s="56"/>
      <c r="G4640" s="13" t="str">
        <f t="shared" si="1015"/>
        <v/>
      </c>
      <c r="H4640" s="56"/>
      <c r="K4640" s="128"/>
      <c r="L4640" s="128"/>
      <c r="M4640" s="128"/>
      <c r="N4640" s="84" t="str">
        <f t="shared" si="1016"/>
        <v/>
      </c>
      <c r="O4640" s="128"/>
      <c r="P4640" s="84" t="str">
        <f t="shared" si="1017"/>
        <v/>
      </c>
      <c r="Q4640" s="84" t="str">
        <f t="shared" si="1014"/>
        <v/>
      </c>
      <c r="R4640" s="84" t="str">
        <f t="shared" si="1018"/>
        <v/>
      </c>
      <c r="S4640" s="84" t="str">
        <f t="shared" si="1019"/>
        <v/>
      </c>
      <c r="U4640" s="84" t="str">
        <f t="shared" si="1020"/>
        <v/>
      </c>
      <c r="W4640" s="108" t="str">
        <f>IF($N4640="", "", SUM($D$11:$D4640))</f>
        <v/>
      </c>
      <c r="X4640" s="111" t="str">
        <f t="shared" si="1021"/>
        <v/>
      </c>
      <c r="Y4640" s="114" t="str">
        <f t="shared" si="1025"/>
        <v/>
      </c>
      <c r="Z4640" s="111" t="str">
        <f>IF(X4640="", "", X4640-SUM($Z$11:$Z4639))</f>
        <v/>
      </c>
      <c r="AA4640" s="111" t="str">
        <f>IF($Y4640="", "", $Y4640-SUM($AA$11:$AA4639))</f>
        <v/>
      </c>
      <c r="AB4640" s="111" t="str">
        <f t="shared" si="1026"/>
        <v/>
      </c>
      <c r="AC4640" s="121" t="str">
        <f t="shared" si="1022"/>
        <v/>
      </c>
      <c r="AD4640" s="122" t="str">
        <f t="shared" si="1023"/>
        <v/>
      </c>
      <c r="AE4640" s="123" t="str">
        <f t="shared" si="1027"/>
        <v/>
      </c>
      <c r="AG4640" s="150" t="str">
        <f t="shared" si="1024"/>
        <v/>
      </c>
    </row>
    <row r="4641" spans="1:33" x14ac:dyDescent="0.25">
      <c r="A4641" s="56"/>
      <c r="B4641" s="70"/>
      <c r="C4641" s="76"/>
      <c r="D4641" s="73"/>
      <c r="E4641" s="79"/>
      <c r="F4641" s="56"/>
      <c r="G4641" s="13" t="str">
        <f t="shared" si="1015"/>
        <v/>
      </c>
      <c r="H4641" s="56"/>
      <c r="K4641" s="128"/>
      <c r="L4641" s="128"/>
      <c r="M4641" s="128"/>
      <c r="N4641" s="84" t="str">
        <f t="shared" si="1016"/>
        <v/>
      </c>
      <c r="O4641" s="128"/>
      <c r="P4641" s="84" t="str">
        <f t="shared" si="1017"/>
        <v/>
      </c>
      <c r="Q4641" s="84" t="str">
        <f t="shared" si="1014"/>
        <v/>
      </c>
      <c r="R4641" s="84" t="str">
        <f t="shared" si="1018"/>
        <v/>
      </c>
      <c r="S4641" s="84" t="str">
        <f t="shared" si="1019"/>
        <v/>
      </c>
      <c r="U4641" s="84" t="str">
        <f t="shared" si="1020"/>
        <v/>
      </c>
      <c r="W4641" s="108" t="str">
        <f>IF($N4641="", "", SUM($D$11:$D4641))</f>
        <v/>
      </c>
      <c r="X4641" s="111" t="str">
        <f t="shared" si="1021"/>
        <v/>
      </c>
      <c r="Y4641" s="114" t="str">
        <f t="shared" si="1025"/>
        <v/>
      </c>
      <c r="Z4641" s="111" t="str">
        <f>IF(X4641="", "", X4641-SUM($Z$11:$Z4640))</f>
        <v/>
      </c>
      <c r="AA4641" s="111" t="str">
        <f>IF($Y4641="", "", $Y4641-SUM($AA$11:$AA4640))</f>
        <v/>
      </c>
      <c r="AB4641" s="111" t="str">
        <f t="shared" si="1026"/>
        <v/>
      </c>
      <c r="AC4641" s="121" t="str">
        <f t="shared" si="1022"/>
        <v/>
      </c>
      <c r="AD4641" s="122" t="str">
        <f t="shared" si="1023"/>
        <v/>
      </c>
      <c r="AE4641" s="123" t="str">
        <f t="shared" si="1027"/>
        <v/>
      </c>
      <c r="AG4641" s="150" t="str">
        <f t="shared" si="1024"/>
        <v/>
      </c>
    </row>
    <row r="4642" spans="1:33" x14ac:dyDescent="0.25">
      <c r="A4642" s="56"/>
      <c r="B4642" s="70"/>
      <c r="C4642" s="76"/>
      <c r="D4642" s="73"/>
      <c r="E4642" s="79"/>
      <c r="F4642" s="56"/>
      <c r="G4642" s="13" t="str">
        <f t="shared" si="1015"/>
        <v/>
      </c>
      <c r="H4642" s="56"/>
      <c r="K4642" s="128"/>
      <c r="L4642" s="128"/>
      <c r="M4642" s="128"/>
      <c r="N4642" s="84" t="str">
        <f t="shared" si="1016"/>
        <v/>
      </c>
      <c r="O4642" s="128"/>
      <c r="P4642" s="84" t="str">
        <f t="shared" si="1017"/>
        <v/>
      </c>
      <c r="Q4642" s="84" t="str">
        <f t="shared" si="1014"/>
        <v/>
      </c>
      <c r="R4642" s="84" t="str">
        <f t="shared" si="1018"/>
        <v/>
      </c>
      <c r="S4642" s="84" t="str">
        <f t="shared" si="1019"/>
        <v/>
      </c>
      <c r="U4642" s="84" t="str">
        <f t="shared" si="1020"/>
        <v/>
      </c>
      <c r="W4642" s="108" t="str">
        <f>IF($N4642="", "", SUM($D$11:$D4642))</f>
        <v/>
      </c>
      <c r="X4642" s="111" t="str">
        <f t="shared" si="1021"/>
        <v/>
      </c>
      <c r="Y4642" s="114" t="str">
        <f t="shared" si="1025"/>
        <v/>
      </c>
      <c r="Z4642" s="111" t="str">
        <f>IF(X4642="", "", X4642-SUM($Z$11:$Z4641))</f>
        <v/>
      </c>
      <c r="AA4642" s="111" t="str">
        <f>IF($Y4642="", "", $Y4642-SUM($AA$11:$AA4641))</f>
        <v/>
      </c>
      <c r="AB4642" s="111" t="str">
        <f t="shared" si="1026"/>
        <v/>
      </c>
      <c r="AC4642" s="121" t="str">
        <f t="shared" si="1022"/>
        <v/>
      </c>
      <c r="AD4642" s="122" t="str">
        <f t="shared" si="1023"/>
        <v/>
      </c>
      <c r="AE4642" s="123" t="str">
        <f t="shared" si="1027"/>
        <v/>
      </c>
      <c r="AG4642" s="150" t="str">
        <f t="shared" si="1024"/>
        <v/>
      </c>
    </row>
    <row r="4643" spans="1:33" x14ac:dyDescent="0.25">
      <c r="A4643" s="56"/>
      <c r="B4643" s="70"/>
      <c r="C4643" s="76"/>
      <c r="D4643" s="73"/>
      <c r="E4643" s="79"/>
      <c r="F4643" s="56"/>
      <c r="G4643" s="13" t="str">
        <f t="shared" si="1015"/>
        <v/>
      </c>
      <c r="H4643" s="56"/>
      <c r="K4643" s="128"/>
      <c r="L4643" s="128"/>
      <c r="M4643" s="128"/>
      <c r="N4643" s="84" t="str">
        <f t="shared" si="1016"/>
        <v/>
      </c>
      <c r="O4643" s="128"/>
      <c r="P4643" s="84" t="str">
        <f t="shared" si="1017"/>
        <v/>
      </c>
      <c r="Q4643" s="84" t="str">
        <f t="shared" si="1014"/>
        <v/>
      </c>
      <c r="R4643" s="84" t="str">
        <f t="shared" si="1018"/>
        <v/>
      </c>
      <c r="S4643" s="84" t="str">
        <f t="shared" si="1019"/>
        <v/>
      </c>
      <c r="U4643" s="84" t="str">
        <f t="shared" si="1020"/>
        <v/>
      </c>
      <c r="W4643" s="108" t="str">
        <f>IF($N4643="", "", SUM($D$11:$D4643))</f>
        <v/>
      </c>
      <c r="X4643" s="111" t="str">
        <f t="shared" si="1021"/>
        <v/>
      </c>
      <c r="Y4643" s="114" t="str">
        <f t="shared" si="1025"/>
        <v/>
      </c>
      <c r="Z4643" s="111" t="str">
        <f>IF(X4643="", "", X4643-SUM($Z$11:$Z4642))</f>
        <v/>
      </c>
      <c r="AA4643" s="111" t="str">
        <f>IF($Y4643="", "", $Y4643-SUM($AA$11:$AA4642))</f>
        <v/>
      </c>
      <c r="AB4643" s="111" t="str">
        <f t="shared" si="1026"/>
        <v/>
      </c>
      <c r="AC4643" s="121" t="str">
        <f t="shared" si="1022"/>
        <v/>
      </c>
      <c r="AD4643" s="122" t="str">
        <f t="shared" si="1023"/>
        <v/>
      </c>
      <c r="AE4643" s="123" t="str">
        <f t="shared" si="1027"/>
        <v/>
      </c>
      <c r="AG4643" s="150" t="str">
        <f t="shared" si="1024"/>
        <v/>
      </c>
    </row>
    <row r="4644" spans="1:33" x14ac:dyDescent="0.25">
      <c r="A4644" s="56"/>
      <c r="B4644" s="70"/>
      <c r="C4644" s="76"/>
      <c r="D4644" s="73"/>
      <c r="E4644" s="79"/>
      <c r="F4644" s="56"/>
      <c r="G4644" s="13" t="str">
        <f t="shared" si="1015"/>
        <v/>
      </c>
      <c r="H4644" s="56"/>
      <c r="K4644" s="128"/>
      <c r="L4644" s="128"/>
      <c r="M4644" s="128"/>
      <c r="N4644" s="84" t="str">
        <f t="shared" si="1016"/>
        <v/>
      </c>
      <c r="O4644" s="128"/>
      <c r="P4644" s="84" t="str">
        <f t="shared" si="1017"/>
        <v/>
      </c>
      <c r="Q4644" s="84" t="str">
        <f t="shared" si="1014"/>
        <v/>
      </c>
      <c r="R4644" s="84" t="str">
        <f t="shared" si="1018"/>
        <v/>
      </c>
      <c r="S4644" s="84" t="str">
        <f t="shared" si="1019"/>
        <v/>
      </c>
      <c r="U4644" s="84" t="str">
        <f t="shared" si="1020"/>
        <v/>
      </c>
      <c r="W4644" s="108" t="str">
        <f>IF($N4644="", "", SUM($D$11:$D4644))</f>
        <v/>
      </c>
      <c r="X4644" s="111" t="str">
        <f t="shared" si="1021"/>
        <v/>
      </c>
      <c r="Y4644" s="114" t="str">
        <f t="shared" si="1025"/>
        <v/>
      </c>
      <c r="Z4644" s="111" t="str">
        <f>IF(X4644="", "", X4644-SUM($Z$11:$Z4643))</f>
        <v/>
      </c>
      <c r="AA4644" s="111" t="str">
        <f>IF($Y4644="", "", $Y4644-SUM($AA$11:$AA4643))</f>
        <v/>
      </c>
      <c r="AB4644" s="111" t="str">
        <f t="shared" si="1026"/>
        <v/>
      </c>
      <c r="AC4644" s="121" t="str">
        <f t="shared" si="1022"/>
        <v/>
      </c>
      <c r="AD4644" s="122" t="str">
        <f t="shared" si="1023"/>
        <v/>
      </c>
      <c r="AE4644" s="123" t="str">
        <f t="shared" si="1027"/>
        <v/>
      </c>
      <c r="AG4644" s="150" t="str">
        <f t="shared" si="1024"/>
        <v/>
      </c>
    </row>
    <row r="4645" spans="1:33" x14ac:dyDescent="0.25">
      <c r="A4645" s="56"/>
      <c r="B4645" s="70"/>
      <c r="C4645" s="76"/>
      <c r="D4645" s="73"/>
      <c r="E4645" s="79"/>
      <c r="F4645" s="56"/>
      <c r="G4645" s="13" t="str">
        <f t="shared" si="1015"/>
        <v/>
      </c>
      <c r="H4645" s="56"/>
      <c r="K4645" s="128"/>
      <c r="L4645" s="128"/>
      <c r="M4645" s="128"/>
      <c r="N4645" s="84" t="str">
        <f t="shared" si="1016"/>
        <v/>
      </c>
      <c r="O4645" s="128"/>
      <c r="P4645" s="84" t="str">
        <f t="shared" si="1017"/>
        <v/>
      </c>
      <c r="Q4645" s="84" t="str">
        <f t="shared" si="1014"/>
        <v/>
      </c>
      <c r="R4645" s="84" t="str">
        <f t="shared" si="1018"/>
        <v/>
      </c>
      <c r="S4645" s="84" t="str">
        <f t="shared" si="1019"/>
        <v/>
      </c>
      <c r="U4645" s="84" t="str">
        <f t="shared" si="1020"/>
        <v/>
      </c>
      <c r="W4645" s="108" t="str">
        <f>IF($N4645="", "", SUM($D$11:$D4645))</f>
        <v/>
      </c>
      <c r="X4645" s="111" t="str">
        <f t="shared" si="1021"/>
        <v/>
      </c>
      <c r="Y4645" s="114" t="str">
        <f t="shared" si="1025"/>
        <v/>
      </c>
      <c r="Z4645" s="111" t="str">
        <f>IF(X4645="", "", X4645-SUM($Z$11:$Z4644))</f>
        <v/>
      </c>
      <c r="AA4645" s="111" t="str">
        <f>IF($Y4645="", "", $Y4645-SUM($AA$11:$AA4644))</f>
        <v/>
      </c>
      <c r="AB4645" s="111" t="str">
        <f t="shared" si="1026"/>
        <v/>
      </c>
      <c r="AC4645" s="121" t="str">
        <f t="shared" si="1022"/>
        <v/>
      </c>
      <c r="AD4645" s="122" t="str">
        <f t="shared" si="1023"/>
        <v/>
      </c>
      <c r="AE4645" s="123" t="str">
        <f t="shared" si="1027"/>
        <v/>
      </c>
      <c r="AG4645" s="150" t="str">
        <f t="shared" si="1024"/>
        <v/>
      </c>
    </row>
    <row r="4646" spans="1:33" x14ac:dyDescent="0.25">
      <c r="A4646" s="56"/>
      <c r="B4646" s="70"/>
      <c r="C4646" s="76"/>
      <c r="D4646" s="73"/>
      <c r="E4646" s="79"/>
      <c r="F4646" s="56"/>
      <c r="G4646" s="13" t="str">
        <f t="shared" si="1015"/>
        <v/>
      </c>
      <c r="H4646" s="56"/>
      <c r="K4646" s="128"/>
      <c r="L4646" s="128"/>
      <c r="M4646" s="128"/>
      <c r="N4646" s="84" t="str">
        <f t="shared" si="1016"/>
        <v/>
      </c>
      <c r="O4646" s="128"/>
      <c r="P4646" s="84" t="str">
        <f t="shared" si="1017"/>
        <v/>
      </c>
      <c r="Q4646" s="84" t="str">
        <f t="shared" si="1014"/>
        <v/>
      </c>
      <c r="R4646" s="84" t="str">
        <f t="shared" si="1018"/>
        <v/>
      </c>
      <c r="S4646" s="84" t="str">
        <f t="shared" si="1019"/>
        <v/>
      </c>
      <c r="U4646" s="84" t="str">
        <f t="shared" si="1020"/>
        <v/>
      </c>
      <c r="W4646" s="108" t="str">
        <f>IF($N4646="", "", SUM($D$11:$D4646))</f>
        <v/>
      </c>
      <c r="X4646" s="111" t="str">
        <f t="shared" si="1021"/>
        <v/>
      </c>
      <c r="Y4646" s="114" t="str">
        <f t="shared" si="1025"/>
        <v/>
      </c>
      <c r="Z4646" s="111" t="str">
        <f>IF(X4646="", "", X4646-SUM($Z$11:$Z4645))</f>
        <v/>
      </c>
      <c r="AA4646" s="111" t="str">
        <f>IF($Y4646="", "", $Y4646-SUM($AA$11:$AA4645))</f>
        <v/>
      </c>
      <c r="AB4646" s="111" t="str">
        <f t="shared" si="1026"/>
        <v/>
      </c>
      <c r="AC4646" s="121" t="str">
        <f t="shared" si="1022"/>
        <v/>
      </c>
      <c r="AD4646" s="122" t="str">
        <f t="shared" si="1023"/>
        <v/>
      </c>
      <c r="AE4646" s="123" t="str">
        <f t="shared" si="1027"/>
        <v/>
      </c>
      <c r="AG4646" s="150" t="str">
        <f t="shared" si="1024"/>
        <v/>
      </c>
    </row>
    <row r="4647" spans="1:33" x14ac:dyDescent="0.25">
      <c r="A4647" s="56"/>
      <c r="B4647" s="70"/>
      <c r="C4647" s="76"/>
      <c r="D4647" s="73"/>
      <c r="E4647" s="79"/>
      <c r="F4647" s="56"/>
      <c r="G4647" s="13" t="str">
        <f t="shared" si="1015"/>
        <v/>
      </c>
      <c r="H4647" s="56"/>
      <c r="K4647" s="128"/>
      <c r="L4647" s="128"/>
      <c r="M4647" s="128"/>
      <c r="N4647" s="84" t="str">
        <f t="shared" si="1016"/>
        <v/>
      </c>
      <c r="O4647" s="128"/>
      <c r="P4647" s="84" t="str">
        <f t="shared" si="1017"/>
        <v/>
      </c>
      <c r="Q4647" s="84" t="str">
        <f t="shared" si="1014"/>
        <v/>
      </c>
      <c r="R4647" s="84" t="str">
        <f t="shared" si="1018"/>
        <v/>
      </c>
      <c r="S4647" s="84" t="str">
        <f t="shared" si="1019"/>
        <v/>
      </c>
      <c r="U4647" s="84" t="str">
        <f t="shared" si="1020"/>
        <v/>
      </c>
      <c r="W4647" s="108" t="str">
        <f>IF($N4647="", "", SUM($D$11:$D4647))</f>
        <v/>
      </c>
      <c r="X4647" s="111" t="str">
        <f t="shared" si="1021"/>
        <v/>
      </c>
      <c r="Y4647" s="114" t="str">
        <f t="shared" si="1025"/>
        <v/>
      </c>
      <c r="Z4647" s="111" t="str">
        <f>IF(X4647="", "", X4647-SUM($Z$11:$Z4646))</f>
        <v/>
      </c>
      <c r="AA4647" s="111" t="str">
        <f>IF($Y4647="", "", $Y4647-SUM($AA$11:$AA4646))</f>
        <v/>
      </c>
      <c r="AB4647" s="111" t="str">
        <f t="shared" si="1026"/>
        <v/>
      </c>
      <c r="AC4647" s="121" t="str">
        <f t="shared" si="1022"/>
        <v/>
      </c>
      <c r="AD4647" s="122" t="str">
        <f t="shared" si="1023"/>
        <v/>
      </c>
      <c r="AE4647" s="123" t="str">
        <f t="shared" si="1027"/>
        <v/>
      </c>
      <c r="AG4647" s="150" t="str">
        <f t="shared" si="1024"/>
        <v/>
      </c>
    </row>
    <row r="4648" spans="1:33" x14ac:dyDescent="0.25">
      <c r="A4648" s="56"/>
      <c r="B4648" s="70"/>
      <c r="C4648" s="76"/>
      <c r="D4648" s="73"/>
      <c r="E4648" s="79"/>
      <c r="F4648" s="56"/>
      <c r="G4648" s="13" t="str">
        <f t="shared" si="1015"/>
        <v/>
      </c>
      <c r="H4648" s="56"/>
      <c r="K4648" s="128"/>
      <c r="L4648" s="128"/>
      <c r="M4648" s="128"/>
      <c r="N4648" s="84" t="str">
        <f t="shared" si="1016"/>
        <v/>
      </c>
      <c r="O4648" s="128"/>
      <c r="P4648" s="84" t="str">
        <f t="shared" si="1017"/>
        <v/>
      </c>
      <c r="Q4648" s="84" t="str">
        <f t="shared" si="1014"/>
        <v/>
      </c>
      <c r="R4648" s="84" t="str">
        <f t="shared" si="1018"/>
        <v/>
      </c>
      <c r="S4648" s="84" t="str">
        <f t="shared" si="1019"/>
        <v/>
      </c>
      <c r="U4648" s="84" t="str">
        <f t="shared" si="1020"/>
        <v/>
      </c>
      <c r="W4648" s="108" t="str">
        <f>IF($N4648="", "", SUM($D$11:$D4648))</f>
        <v/>
      </c>
      <c r="X4648" s="111" t="str">
        <f t="shared" si="1021"/>
        <v/>
      </c>
      <c r="Y4648" s="114" t="str">
        <f t="shared" si="1025"/>
        <v/>
      </c>
      <c r="Z4648" s="111" t="str">
        <f>IF(X4648="", "", X4648-SUM($Z$11:$Z4647))</f>
        <v/>
      </c>
      <c r="AA4648" s="111" t="str">
        <f>IF($Y4648="", "", $Y4648-SUM($AA$11:$AA4647))</f>
        <v/>
      </c>
      <c r="AB4648" s="111" t="str">
        <f t="shared" si="1026"/>
        <v/>
      </c>
      <c r="AC4648" s="121" t="str">
        <f t="shared" si="1022"/>
        <v/>
      </c>
      <c r="AD4648" s="122" t="str">
        <f t="shared" si="1023"/>
        <v/>
      </c>
      <c r="AE4648" s="123" t="str">
        <f t="shared" si="1027"/>
        <v/>
      </c>
      <c r="AG4648" s="150" t="str">
        <f t="shared" si="1024"/>
        <v/>
      </c>
    </row>
    <row r="4649" spans="1:33" x14ac:dyDescent="0.25">
      <c r="A4649" s="56"/>
      <c r="B4649" s="70"/>
      <c r="C4649" s="76"/>
      <c r="D4649" s="73"/>
      <c r="E4649" s="79"/>
      <c r="F4649" s="56"/>
      <c r="G4649" s="13" t="str">
        <f t="shared" si="1015"/>
        <v/>
      </c>
      <c r="H4649" s="56"/>
      <c r="K4649" s="128"/>
      <c r="L4649" s="128"/>
      <c r="M4649" s="128"/>
      <c r="N4649" s="84" t="str">
        <f t="shared" si="1016"/>
        <v/>
      </c>
      <c r="O4649" s="128"/>
      <c r="P4649" s="84" t="str">
        <f t="shared" si="1017"/>
        <v/>
      </c>
      <c r="Q4649" s="84" t="str">
        <f t="shared" si="1014"/>
        <v/>
      </c>
      <c r="R4649" s="84" t="str">
        <f t="shared" si="1018"/>
        <v/>
      </c>
      <c r="S4649" s="84" t="str">
        <f t="shared" si="1019"/>
        <v/>
      </c>
      <c r="U4649" s="84" t="str">
        <f t="shared" si="1020"/>
        <v/>
      </c>
      <c r="W4649" s="108" t="str">
        <f>IF($N4649="", "", SUM($D$11:$D4649))</f>
        <v/>
      </c>
      <c r="X4649" s="111" t="str">
        <f t="shared" si="1021"/>
        <v/>
      </c>
      <c r="Y4649" s="114" t="str">
        <f t="shared" si="1025"/>
        <v/>
      </c>
      <c r="Z4649" s="111" t="str">
        <f>IF(X4649="", "", X4649-SUM($Z$11:$Z4648))</f>
        <v/>
      </c>
      <c r="AA4649" s="111" t="str">
        <f>IF($Y4649="", "", $Y4649-SUM($AA$11:$AA4648))</f>
        <v/>
      </c>
      <c r="AB4649" s="111" t="str">
        <f t="shared" si="1026"/>
        <v/>
      </c>
      <c r="AC4649" s="121" t="str">
        <f t="shared" si="1022"/>
        <v/>
      </c>
      <c r="AD4649" s="122" t="str">
        <f t="shared" si="1023"/>
        <v/>
      </c>
      <c r="AE4649" s="123" t="str">
        <f t="shared" si="1027"/>
        <v/>
      </c>
      <c r="AG4649" s="150" t="str">
        <f t="shared" si="1024"/>
        <v/>
      </c>
    </row>
    <row r="4650" spans="1:33" x14ac:dyDescent="0.25">
      <c r="A4650" s="56"/>
      <c r="B4650" s="70"/>
      <c r="C4650" s="76"/>
      <c r="D4650" s="73"/>
      <c r="E4650" s="79"/>
      <c r="F4650" s="56"/>
      <c r="G4650" s="13" t="str">
        <f t="shared" si="1015"/>
        <v/>
      </c>
      <c r="H4650" s="56"/>
      <c r="K4650" s="128"/>
      <c r="L4650" s="128"/>
      <c r="M4650" s="128"/>
      <c r="N4650" s="84" t="str">
        <f t="shared" si="1016"/>
        <v/>
      </c>
      <c r="O4650" s="128"/>
      <c r="P4650" s="84" t="str">
        <f t="shared" si="1017"/>
        <v/>
      </c>
      <c r="Q4650" s="84" t="str">
        <f t="shared" si="1014"/>
        <v/>
      </c>
      <c r="R4650" s="84" t="str">
        <f t="shared" si="1018"/>
        <v/>
      </c>
      <c r="S4650" s="84" t="str">
        <f t="shared" si="1019"/>
        <v/>
      </c>
      <c r="U4650" s="84" t="str">
        <f t="shared" si="1020"/>
        <v/>
      </c>
      <c r="W4650" s="108" t="str">
        <f>IF($N4650="", "", SUM($D$11:$D4650))</f>
        <v/>
      </c>
      <c r="X4650" s="111" t="str">
        <f t="shared" si="1021"/>
        <v/>
      </c>
      <c r="Y4650" s="114" t="str">
        <f t="shared" si="1025"/>
        <v/>
      </c>
      <c r="Z4650" s="111" t="str">
        <f>IF(X4650="", "", X4650-SUM($Z$11:$Z4649))</f>
        <v/>
      </c>
      <c r="AA4650" s="111" t="str">
        <f>IF($Y4650="", "", $Y4650-SUM($AA$11:$AA4649))</f>
        <v/>
      </c>
      <c r="AB4650" s="111" t="str">
        <f t="shared" si="1026"/>
        <v/>
      </c>
      <c r="AC4650" s="121" t="str">
        <f t="shared" si="1022"/>
        <v/>
      </c>
      <c r="AD4650" s="122" t="str">
        <f t="shared" si="1023"/>
        <v/>
      </c>
      <c r="AE4650" s="123" t="str">
        <f t="shared" si="1027"/>
        <v/>
      </c>
      <c r="AG4650" s="150" t="str">
        <f t="shared" si="1024"/>
        <v/>
      </c>
    </row>
    <row r="4651" spans="1:33" x14ac:dyDescent="0.25">
      <c r="A4651" s="56"/>
      <c r="B4651" s="70"/>
      <c r="C4651" s="76"/>
      <c r="D4651" s="73"/>
      <c r="E4651" s="79"/>
      <c r="F4651" s="56"/>
      <c r="G4651" s="13" t="str">
        <f t="shared" si="1015"/>
        <v/>
      </c>
      <c r="H4651" s="56"/>
      <c r="K4651" s="128"/>
      <c r="L4651" s="128"/>
      <c r="M4651" s="128"/>
      <c r="N4651" s="84" t="str">
        <f t="shared" si="1016"/>
        <v/>
      </c>
      <c r="O4651" s="128"/>
      <c r="P4651" s="84" t="str">
        <f t="shared" si="1017"/>
        <v/>
      </c>
      <c r="Q4651" s="84" t="str">
        <f t="shared" si="1014"/>
        <v/>
      </c>
      <c r="R4651" s="84" t="str">
        <f t="shared" si="1018"/>
        <v/>
      </c>
      <c r="S4651" s="84" t="str">
        <f t="shared" si="1019"/>
        <v/>
      </c>
      <c r="U4651" s="84" t="str">
        <f t="shared" si="1020"/>
        <v/>
      </c>
      <c r="W4651" s="108" t="str">
        <f>IF($N4651="", "", SUM($D$11:$D4651))</f>
        <v/>
      </c>
      <c r="X4651" s="111" t="str">
        <f t="shared" si="1021"/>
        <v/>
      </c>
      <c r="Y4651" s="114" t="str">
        <f t="shared" si="1025"/>
        <v/>
      </c>
      <c r="Z4651" s="111" t="str">
        <f>IF(X4651="", "", X4651-SUM($Z$11:$Z4650))</f>
        <v/>
      </c>
      <c r="AA4651" s="111" t="str">
        <f>IF($Y4651="", "", $Y4651-SUM($AA$11:$AA4650))</f>
        <v/>
      </c>
      <c r="AB4651" s="111" t="str">
        <f t="shared" si="1026"/>
        <v/>
      </c>
      <c r="AC4651" s="121" t="str">
        <f t="shared" si="1022"/>
        <v/>
      </c>
      <c r="AD4651" s="122" t="str">
        <f t="shared" si="1023"/>
        <v/>
      </c>
      <c r="AE4651" s="123" t="str">
        <f t="shared" si="1027"/>
        <v/>
      </c>
      <c r="AG4651" s="150" t="str">
        <f t="shared" si="1024"/>
        <v/>
      </c>
    </row>
    <row r="4652" spans="1:33" x14ac:dyDescent="0.25">
      <c r="A4652" s="56"/>
      <c r="B4652" s="70"/>
      <c r="C4652" s="76"/>
      <c r="D4652" s="73"/>
      <c r="E4652" s="79"/>
      <c r="F4652" s="56"/>
      <c r="G4652" s="13" t="str">
        <f t="shared" si="1015"/>
        <v/>
      </c>
      <c r="H4652" s="56"/>
      <c r="K4652" s="128"/>
      <c r="L4652" s="128"/>
      <c r="M4652" s="128"/>
      <c r="N4652" s="84" t="str">
        <f t="shared" si="1016"/>
        <v/>
      </c>
      <c r="O4652" s="128"/>
      <c r="P4652" s="84" t="str">
        <f t="shared" si="1017"/>
        <v/>
      </c>
      <c r="Q4652" s="84" t="str">
        <f t="shared" si="1014"/>
        <v/>
      </c>
      <c r="R4652" s="84" t="str">
        <f t="shared" si="1018"/>
        <v/>
      </c>
      <c r="S4652" s="84" t="str">
        <f t="shared" si="1019"/>
        <v/>
      </c>
      <c r="U4652" s="84" t="str">
        <f t="shared" si="1020"/>
        <v/>
      </c>
      <c r="W4652" s="108" t="str">
        <f>IF($N4652="", "", SUM($D$11:$D4652))</f>
        <v/>
      </c>
      <c r="X4652" s="111" t="str">
        <f t="shared" si="1021"/>
        <v/>
      </c>
      <c r="Y4652" s="114" t="str">
        <f t="shared" si="1025"/>
        <v/>
      </c>
      <c r="Z4652" s="111" t="str">
        <f>IF(X4652="", "", X4652-SUM($Z$11:$Z4651))</f>
        <v/>
      </c>
      <c r="AA4652" s="111" t="str">
        <f>IF($Y4652="", "", $Y4652-SUM($AA$11:$AA4651))</f>
        <v/>
      </c>
      <c r="AB4652" s="111" t="str">
        <f t="shared" si="1026"/>
        <v/>
      </c>
      <c r="AC4652" s="121" t="str">
        <f t="shared" si="1022"/>
        <v/>
      </c>
      <c r="AD4652" s="122" t="str">
        <f t="shared" si="1023"/>
        <v/>
      </c>
      <c r="AE4652" s="123" t="str">
        <f t="shared" si="1027"/>
        <v/>
      </c>
      <c r="AG4652" s="150" t="str">
        <f t="shared" si="1024"/>
        <v/>
      </c>
    </row>
    <row r="4653" spans="1:33" x14ac:dyDescent="0.25">
      <c r="A4653" s="56"/>
      <c r="B4653" s="70"/>
      <c r="C4653" s="76"/>
      <c r="D4653" s="73"/>
      <c r="E4653" s="79"/>
      <c r="F4653" s="56"/>
      <c r="G4653" s="13" t="str">
        <f t="shared" si="1015"/>
        <v/>
      </c>
      <c r="H4653" s="56"/>
      <c r="K4653" s="128"/>
      <c r="L4653" s="128"/>
      <c r="M4653" s="128"/>
      <c r="N4653" s="84" t="str">
        <f t="shared" si="1016"/>
        <v/>
      </c>
      <c r="O4653" s="128"/>
      <c r="P4653" s="84" t="str">
        <f t="shared" si="1017"/>
        <v/>
      </c>
      <c r="Q4653" s="84" t="str">
        <f t="shared" si="1014"/>
        <v/>
      </c>
      <c r="R4653" s="84" t="str">
        <f t="shared" si="1018"/>
        <v/>
      </c>
      <c r="S4653" s="84" t="str">
        <f t="shared" si="1019"/>
        <v/>
      </c>
      <c r="U4653" s="84" t="str">
        <f t="shared" si="1020"/>
        <v/>
      </c>
      <c r="W4653" s="108" t="str">
        <f>IF($N4653="", "", SUM($D$11:$D4653))</f>
        <v/>
      </c>
      <c r="X4653" s="111" t="str">
        <f t="shared" si="1021"/>
        <v/>
      </c>
      <c r="Y4653" s="114" t="str">
        <f t="shared" si="1025"/>
        <v/>
      </c>
      <c r="Z4653" s="111" t="str">
        <f>IF(X4653="", "", X4653-SUM($Z$11:$Z4652))</f>
        <v/>
      </c>
      <c r="AA4653" s="111" t="str">
        <f>IF($Y4653="", "", $Y4653-SUM($AA$11:$AA4652))</f>
        <v/>
      </c>
      <c r="AB4653" s="111" t="str">
        <f t="shared" si="1026"/>
        <v/>
      </c>
      <c r="AC4653" s="121" t="str">
        <f t="shared" si="1022"/>
        <v/>
      </c>
      <c r="AD4653" s="122" t="str">
        <f t="shared" si="1023"/>
        <v/>
      </c>
      <c r="AE4653" s="123" t="str">
        <f t="shared" si="1027"/>
        <v/>
      </c>
      <c r="AG4653" s="150" t="str">
        <f t="shared" si="1024"/>
        <v/>
      </c>
    </row>
    <row r="4654" spans="1:33" x14ac:dyDescent="0.25">
      <c r="A4654" s="56"/>
      <c r="B4654" s="70"/>
      <c r="C4654" s="76"/>
      <c r="D4654" s="73"/>
      <c r="E4654" s="79"/>
      <c r="F4654" s="56"/>
      <c r="G4654" s="13" t="str">
        <f t="shared" si="1015"/>
        <v/>
      </c>
      <c r="H4654" s="56"/>
      <c r="K4654" s="128"/>
      <c r="L4654" s="128"/>
      <c r="M4654" s="128"/>
      <c r="N4654" s="84" t="str">
        <f t="shared" si="1016"/>
        <v/>
      </c>
      <c r="O4654" s="128"/>
      <c r="P4654" s="84" t="str">
        <f t="shared" si="1017"/>
        <v/>
      </c>
      <c r="Q4654" s="84" t="str">
        <f t="shared" si="1014"/>
        <v/>
      </c>
      <c r="R4654" s="84" t="str">
        <f t="shared" si="1018"/>
        <v/>
      </c>
      <c r="S4654" s="84" t="str">
        <f t="shared" si="1019"/>
        <v/>
      </c>
      <c r="U4654" s="84" t="str">
        <f t="shared" si="1020"/>
        <v/>
      </c>
      <c r="W4654" s="108" t="str">
        <f>IF($N4654="", "", SUM($D$11:$D4654))</f>
        <v/>
      </c>
      <c r="X4654" s="111" t="str">
        <f t="shared" si="1021"/>
        <v/>
      </c>
      <c r="Y4654" s="114" t="str">
        <f t="shared" si="1025"/>
        <v/>
      </c>
      <c r="Z4654" s="111" t="str">
        <f>IF(X4654="", "", X4654-SUM($Z$11:$Z4653))</f>
        <v/>
      </c>
      <c r="AA4654" s="111" t="str">
        <f>IF($Y4654="", "", $Y4654-SUM($AA$11:$AA4653))</f>
        <v/>
      </c>
      <c r="AB4654" s="111" t="str">
        <f t="shared" si="1026"/>
        <v/>
      </c>
      <c r="AC4654" s="121" t="str">
        <f t="shared" si="1022"/>
        <v/>
      </c>
      <c r="AD4654" s="122" t="str">
        <f t="shared" si="1023"/>
        <v/>
      </c>
      <c r="AE4654" s="123" t="str">
        <f t="shared" si="1027"/>
        <v/>
      </c>
      <c r="AG4654" s="150" t="str">
        <f t="shared" si="1024"/>
        <v/>
      </c>
    </row>
    <row r="4655" spans="1:33" x14ac:dyDescent="0.25">
      <c r="A4655" s="56"/>
      <c r="B4655" s="70"/>
      <c r="C4655" s="76"/>
      <c r="D4655" s="73"/>
      <c r="E4655" s="79"/>
      <c r="F4655" s="56"/>
      <c r="G4655" s="13" t="str">
        <f t="shared" si="1015"/>
        <v/>
      </c>
      <c r="H4655" s="56"/>
      <c r="K4655" s="128"/>
      <c r="L4655" s="128"/>
      <c r="M4655" s="128"/>
      <c r="N4655" s="84" t="str">
        <f t="shared" si="1016"/>
        <v/>
      </c>
      <c r="O4655" s="128"/>
      <c r="P4655" s="84" t="str">
        <f t="shared" si="1017"/>
        <v/>
      </c>
      <c r="Q4655" s="84" t="str">
        <f t="shared" si="1014"/>
        <v/>
      </c>
      <c r="R4655" s="84" t="str">
        <f t="shared" si="1018"/>
        <v/>
      </c>
      <c r="S4655" s="84" t="str">
        <f t="shared" si="1019"/>
        <v/>
      </c>
      <c r="U4655" s="84" t="str">
        <f t="shared" si="1020"/>
        <v/>
      </c>
      <c r="W4655" s="108" t="str">
        <f>IF($N4655="", "", SUM($D$11:$D4655))</f>
        <v/>
      </c>
      <c r="X4655" s="111" t="str">
        <f t="shared" si="1021"/>
        <v/>
      </c>
      <c r="Y4655" s="114" t="str">
        <f t="shared" si="1025"/>
        <v/>
      </c>
      <c r="Z4655" s="111" t="str">
        <f>IF(X4655="", "", X4655-SUM($Z$11:$Z4654))</f>
        <v/>
      </c>
      <c r="AA4655" s="111" t="str">
        <f>IF($Y4655="", "", $Y4655-SUM($AA$11:$AA4654))</f>
        <v/>
      </c>
      <c r="AB4655" s="111" t="str">
        <f t="shared" si="1026"/>
        <v/>
      </c>
      <c r="AC4655" s="121" t="str">
        <f t="shared" si="1022"/>
        <v/>
      </c>
      <c r="AD4655" s="122" t="str">
        <f t="shared" si="1023"/>
        <v/>
      </c>
      <c r="AE4655" s="123" t="str">
        <f t="shared" si="1027"/>
        <v/>
      </c>
      <c r="AG4655" s="150" t="str">
        <f t="shared" si="1024"/>
        <v/>
      </c>
    </row>
    <row r="4656" spans="1:33" x14ac:dyDescent="0.25">
      <c r="A4656" s="56"/>
      <c r="B4656" s="70"/>
      <c r="C4656" s="76"/>
      <c r="D4656" s="73"/>
      <c r="E4656" s="79"/>
      <c r="F4656" s="56"/>
      <c r="G4656" s="13" t="str">
        <f t="shared" si="1015"/>
        <v/>
      </c>
      <c r="H4656" s="56"/>
      <c r="K4656" s="128"/>
      <c r="L4656" s="128"/>
      <c r="M4656" s="128"/>
      <c r="N4656" s="84" t="str">
        <f t="shared" si="1016"/>
        <v/>
      </c>
      <c r="O4656" s="128"/>
      <c r="P4656" s="84" t="str">
        <f t="shared" si="1017"/>
        <v/>
      </c>
      <c r="Q4656" s="84" t="str">
        <f t="shared" si="1014"/>
        <v/>
      </c>
      <c r="R4656" s="84" t="str">
        <f t="shared" si="1018"/>
        <v/>
      </c>
      <c r="S4656" s="84" t="str">
        <f t="shared" si="1019"/>
        <v/>
      </c>
      <c r="U4656" s="84" t="str">
        <f t="shared" si="1020"/>
        <v/>
      </c>
      <c r="W4656" s="108" t="str">
        <f>IF($N4656="", "", SUM($D$11:$D4656))</f>
        <v/>
      </c>
      <c r="X4656" s="111" t="str">
        <f t="shared" si="1021"/>
        <v/>
      </c>
      <c r="Y4656" s="114" t="str">
        <f t="shared" si="1025"/>
        <v/>
      </c>
      <c r="Z4656" s="111" t="str">
        <f>IF(X4656="", "", X4656-SUM($Z$11:$Z4655))</f>
        <v/>
      </c>
      <c r="AA4656" s="111" t="str">
        <f>IF($Y4656="", "", $Y4656-SUM($AA$11:$AA4655))</f>
        <v/>
      </c>
      <c r="AB4656" s="111" t="str">
        <f t="shared" si="1026"/>
        <v/>
      </c>
      <c r="AC4656" s="121" t="str">
        <f t="shared" si="1022"/>
        <v/>
      </c>
      <c r="AD4656" s="122" t="str">
        <f t="shared" si="1023"/>
        <v/>
      </c>
      <c r="AE4656" s="123" t="str">
        <f t="shared" si="1027"/>
        <v/>
      </c>
      <c r="AG4656" s="150" t="str">
        <f t="shared" si="1024"/>
        <v/>
      </c>
    </row>
    <row r="4657" spans="1:33" x14ac:dyDescent="0.25">
      <c r="A4657" s="56"/>
      <c r="B4657" s="70"/>
      <c r="C4657" s="76"/>
      <c r="D4657" s="73"/>
      <c r="E4657" s="79"/>
      <c r="F4657" s="56"/>
      <c r="G4657" s="13" t="str">
        <f t="shared" si="1015"/>
        <v/>
      </c>
      <c r="H4657" s="56"/>
      <c r="K4657" s="128"/>
      <c r="L4657" s="128"/>
      <c r="M4657" s="128"/>
      <c r="N4657" s="84" t="str">
        <f t="shared" si="1016"/>
        <v/>
      </c>
      <c r="O4657" s="128"/>
      <c r="P4657" s="84" t="str">
        <f t="shared" si="1017"/>
        <v/>
      </c>
      <c r="Q4657" s="84" t="str">
        <f t="shared" si="1014"/>
        <v/>
      </c>
      <c r="R4657" s="84" t="str">
        <f t="shared" si="1018"/>
        <v/>
      </c>
      <c r="S4657" s="84" t="str">
        <f t="shared" si="1019"/>
        <v/>
      </c>
      <c r="U4657" s="84" t="str">
        <f t="shared" si="1020"/>
        <v/>
      </c>
      <c r="W4657" s="108" t="str">
        <f>IF($N4657="", "", SUM($D$11:$D4657))</f>
        <v/>
      </c>
      <c r="X4657" s="111" t="str">
        <f t="shared" si="1021"/>
        <v/>
      </c>
      <c r="Y4657" s="114" t="str">
        <f t="shared" si="1025"/>
        <v/>
      </c>
      <c r="Z4657" s="111" t="str">
        <f>IF(X4657="", "", X4657-SUM($Z$11:$Z4656))</f>
        <v/>
      </c>
      <c r="AA4657" s="111" t="str">
        <f>IF($Y4657="", "", $Y4657-SUM($AA$11:$AA4656))</f>
        <v/>
      </c>
      <c r="AB4657" s="111" t="str">
        <f t="shared" si="1026"/>
        <v/>
      </c>
      <c r="AC4657" s="121" t="str">
        <f t="shared" si="1022"/>
        <v/>
      </c>
      <c r="AD4657" s="122" t="str">
        <f t="shared" si="1023"/>
        <v/>
      </c>
      <c r="AE4657" s="123" t="str">
        <f t="shared" si="1027"/>
        <v/>
      </c>
      <c r="AG4657" s="150" t="str">
        <f t="shared" si="1024"/>
        <v/>
      </c>
    </row>
    <row r="4658" spans="1:33" x14ac:dyDescent="0.25">
      <c r="A4658" s="56"/>
      <c r="B4658" s="70"/>
      <c r="C4658" s="76"/>
      <c r="D4658" s="73"/>
      <c r="E4658" s="79"/>
      <c r="F4658" s="56"/>
      <c r="G4658" s="13" t="str">
        <f t="shared" si="1015"/>
        <v/>
      </c>
      <c r="H4658" s="56"/>
      <c r="K4658" s="128"/>
      <c r="L4658" s="128"/>
      <c r="M4658" s="128"/>
      <c r="N4658" s="84" t="str">
        <f t="shared" si="1016"/>
        <v/>
      </c>
      <c r="O4658" s="128"/>
      <c r="P4658" s="84" t="str">
        <f t="shared" si="1017"/>
        <v/>
      </c>
      <c r="Q4658" s="84" t="str">
        <f t="shared" si="1014"/>
        <v/>
      </c>
      <c r="R4658" s="84" t="str">
        <f t="shared" si="1018"/>
        <v/>
      </c>
      <c r="S4658" s="84" t="str">
        <f t="shared" si="1019"/>
        <v/>
      </c>
      <c r="U4658" s="84" t="str">
        <f t="shared" si="1020"/>
        <v/>
      </c>
      <c r="W4658" s="108" t="str">
        <f>IF($N4658="", "", SUM($D$11:$D4658))</f>
        <v/>
      </c>
      <c r="X4658" s="111" t="str">
        <f t="shared" si="1021"/>
        <v/>
      </c>
      <c r="Y4658" s="114" t="str">
        <f t="shared" si="1025"/>
        <v/>
      </c>
      <c r="Z4658" s="111" t="str">
        <f>IF(X4658="", "", X4658-SUM($Z$11:$Z4657))</f>
        <v/>
      </c>
      <c r="AA4658" s="111" t="str">
        <f>IF($Y4658="", "", $Y4658-SUM($AA$11:$AA4657))</f>
        <v/>
      </c>
      <c r="AB4658" s="111" t="str">
        <f t="shared" si="1026"/>
        <v/>
      </c>
      <c r="AC4658" s="121" t="str">
        <f t="shared" si="1022"/>
        <v/>
      </c>
      <c r="AD4658" s="122" t="str">
        <f t="shared" si="1023"/>
        <v/>
      </c>
      <c r="AE4658" s="123" t="str">
        <f t="shared" si="1027"/>
        <v/>
      </c>
      <c r="AG4658" s="150" t="str">
        <f t="shared" si="1024"/>
        <v/>
      </c>
    </row>
    <row r="4659" spans="1:33" x14ac:dyDescent="0.25">
      <c r="A4659" s="56"/>
      <c r="B4659" s="70"/>
      <c r="C4659" s="76"/>
      <c r="D4659" s="73"/>
      <c r="E4659" s="79"/>
      <c r="F4659" s="56"/>
      <c r="G4659" s="13" t="str">
        <f t="shared" si="1015"/>
        <v/>
      </c>
      <c r="H4659" s="56"/>
      <c r="K4659" s="128"/>
      <c r="L4659" s="128"/>
      <c r="M4659" s="128"/>
      <c r="N4659" s="84" t="str">
        <f t="shared" si="1016"/>
        <v/>
      </c>
      <c r="O4659" s="128"/>
      <c r="P4659" s="84" t="str">
        <f t="shared" si="1017"/>
        <v/>
      </c>
      <c r="Q4659" s="84" t="str">
        <f t="shared" si="1014"/>
        <v/>
      </c>
      <c r="R4659" s="84" t="str">
        <f t="shared" si="1018"/>
        <v/>
      </c>
      <c r="S4659" s="84" t="str">
        <f t="shared" si="1019"/>
        <v/>
      </c>
      <c r="U4659" s="84" t="str">
        <f t="shared" si="1020"/>
        <v/>
      </c>
      <c r="W4659" s="108" t="str">
        <f>IF($N4659="", "", SUM($D$11:$D4659))</f>
        <v/>
      </c>
      <c r="X4659" s="111" t="str">
        <f t="shared" si="1021"/>
        <v/>
      </c>
      <c r="Y4659" s="114" t="str">
        <f t="shared" si="1025"/>
        <v/>
      </c>
      <c r="Z4659" s="111" t="str">
        <f>IF(X4659="", "", X4659-SUM($Z$11:$Z4658))</f>
        <v/>
      </c>
      <c r="AA4659" s="111" t="str">
        <f>IF($Y4659="", "", $Y4659-SUM($AA$11:$AA4658))</f>
        <v/>
      </c>
      <c r="AB4659" s="111" t="str">
        <f t="shared" si="1026"/>
        <v/>
      </c>
      <c r="AC4659" s="121" t="str">
        <f t="shared" si="1022"/>
        <v/>
      </c>
      <c r="AD4659" s="122" t="str">
        <f t="shared" si="1023"/>
        <v/>
      </c>
      <c r="AE4659" s="123" t="str">
        <f t="shared" si="1027"/>
        <v/>
      </c>
      <c r="AG4659" s="150" t="str">
        <f t="shared" si="1024"/>
        <v/>
      </c>
    </row>
    <row r="4660" spans="1:33" x14ac:dyDescent="0.25">
      <c r="A4660" s="56"/>
      <c r="B4660" s="70"/>
      <c r="C4660" s="76"/>
      <c r="D4660" s="73"/>
      <c r="E4660" s="79"/>
      <c r="F4660" s="56"/>
      <c r="G4660" s="13" t="str">
        <f t="shared" si="1015"/>
        <v/>
      </c>
      <c r="H4660" s="56"/>
      <c r="K4660" s="128"/>
      <c r="L4660" s="128"/>
      <c r="M4660" s="128"/>
      <c r="N4660" s="84" t="str">
        <f t="shared" si="1016"/>
        <v/>
      </c>
      <c r="O4660" s="128"/>
      <c r="P4660" s="84" t="str">
        <f t="shared" si="1017"/>
        <v/>
      </c>
      <c r="Q4660" s="84" t="str">
        <f t="shared" si="1014"/>
        <v/>
      </c>
      <c r="R4660" s="84" t="str">
        <f t="shared" si="1018"/>
        <v/>
      </c>
      <c r="S4660" s="84" t="str">
        <f t="shared" si="1019"/>
        <v/>
      </c>
      <c r="U4660" s="84" t="str">
        <f t="shared" si="1020"/>
        <v/>
      </c>
      <c r="W4660" s="108" t="str">
        <f>IF($N4660="", "", SUM($D$11:$D4660))</f>
        <v/>
      </c>
      <c r="X4660" s="111" t="str">
        <f t="shared" si="1021"/>
        <v/>
      </c>
      <c r="Y4660" s="114" t="str">
        <f t="shared" si="1025"/>
        <v/>
      </c>
      <c r="Z4660" s="111" t="str">
        <f>IF(X4660="", "", X4660-SUM($Z$11:$Z4659))</f>
        <v/>
      </c>
      <c r="AA4660" s="111" t="str">
        <f>IF($Y4660="", "", $Y4660-SUM($AA$11:$AA4659))</f>
        <v/>
      </c>
      <c r="AB4660" s="111" t="str">
        <f t="shared" si="1026"/>
        <v/>
      </c>
      <c r="AC4660" s="121" t="str">
        <f t="shared" si="1022"/>
        <v/>
      </c>
      <c r="AD4660" s="122" t="str">
        <f t="shared" si="1023"/>
        <v/>
      </c>
      <c r="AE4660" s="123" t="str">
        <f t="shared" si="1027"/>
        <v/>
      </c>
      <c r="AG4660" s="150" t="str">
        <f t="shared" si="1024"/>
        <v/>
      </c>
    </row>
    <row r="4661" spans="1:33" x14ac:dyDescent="0.25">
      <c r="A4661" s="56"/>
      <c r="B4661" s="70"/>
      <c r="C4661" s="76"/>
      <c r="D4661" s="73"/>
      <c r="E4661" s="79"/>
      <c r="F4661" s="56"/>
      <c r="G4661" s="13" t="str">
        <f t="shared" si="1015"/>
        <v/>
      </c>
      <c r="H4661" s="56"/>
      <c r="K4661" s="128"/>
      <c r="L4661" s="128"/>
      <c r="M4661" s="128"/>
      <c r="N4661" s="84" t="str">
        <f t="shared" si="1016"/>
        <v/>
      </c>
      <c r="O4661" s="128"/>
      <c r="P4661" s="84" t="str">
        <f t="shared" si="1017"/>
        <v/>
      </c>
      <c r="Q4661" s="84" t="str">
        <f t="shared" si="1014"/>
        <v/>
      </c>
      <c r="R4661" s="84" t="str">
        <f t="shared" si="1018"/>
        <v/>
      </c>
      <c r="S4661" s="84" t="str">
        <f t="shared" si="1019"/>
        <v/>
      </c>
      <c r="U4661" s="84" t="str">
        <f t="shared" si="1020"/>
        <v/>
      </c>
      <c r="W4661" s="108" t="str">
        <f>IF($N4661="", "", SUM($D$11:$D4661))</f>
        <v/>
      </c>
      <c r="X4661" s="111" t="str">
        <f t="shared" si="1021"/>
        <v/>
      </c>
      <c r="Y4661" s="114" t="str">
        <f t="shared" si="1025"/>
        <v/>
      </c>
      <c r="Z4661" s="111" t="str">
        <f>IF(X4661="", "", X4661-SUM($Z$11:$Z4660))</f>
        <v/>
      </c>
      <c r="AA4661" s="111" t="str">
        <f>IF($Y4661="", "", $Y4661-SUM($AA$11:$AA4660))</f>
        <v/>
      </c>
      <c r="AB4661" s="111" t="str">
        <f t="shared" si="1026"/>
        <v/>
      </c>
      <c r="AC4661" s="121" t="str">
        <f t="shared" si="1022"/>
        <v/>
      </c>
      <c r="AD4661" s="122" t="str">
        <f t="shared" si="1023"/>
        <v/>
      </c>
      <c r="AE4661" s="123" t="str">
        <f t="shared" si="1027"/>
        <v/>
      </c>
      <c r="AG4661" s="150" t="str">
        <f t="shared" si="1024"/>
        <v/>
      </c>
    </row>
    <row r="4662" spans="1:33" x14ac:dyDescent="0.25">
      <c r="A4662" s="56"/>
      <c r="B4662" s="70"/>
      <c r="C4662" s="76"/>
      <c r="D4662" s="73"/>
      <c r="E4662" s="79"/>
      <c r="F4662" s="56"/>
      <c r="G4662" s="13" t="str">
        <f t="shared" si="1015"/>
        <v/>
      </c>
      <c r="H4662" s="56"/>
      <c r="K4662" s="128"/>
      <c r="L4662" s="128"/>
      <c r="M4662" s="128"/>
      <c r="N4662" s="84" t="str">
        <f t="shared" si="1016"/>
        <v/>
      </c>
      <c r="O4662" s="128"/>
      <c r="P4662" s="84" t="str">
        <f t="shared" si="1017"/>
        <v/>
      </c>
      <c r="Q4662" s="84" t="str">
        <f t="shared" si="1014"/>
        <v/>
      </c>
      <c r="R4662" s="84" t="str">
        <f t="shared" si="1018"/>
        <v/>
      </c>
      <c r="S4662" s="84" t="str">
        <f t="shared" si="1019"/>
        <v/>
      </c>
      <c r="U4662" s="84" t="str">
        <f t="shared" si="1020"/>
        <v/>
      </c>
      <c r="W4662" s="108" t="str">
        <f>IF($N4662="", "", SUM($D$11:$D4662))</f>
        <v/>
      </c>
      <c r="X4662" s="111" t="str">
        <f t="shared" si="1021"/>
        <v/>
      </c>
      <c r="Y4662" s="114" t="str">
        <f t="shared" si="1025"/>
        <v/>
      </c>
      <c r="Z4662" s="111" t="str">
        <f>IF(X4662="", "", X4662-SUM($Z$11:$Z4661))</f>
        <v/>
      </c>
      <c r="AA4662" s="111" t="str">
        <f>IF($Y4662="", "", $Y4662-SUM($AA$11:$AA4661))</f>
        <v/>
      </c>
      <c r="AB4662" s="111" t="str">
        <f t="shared" si="1026"/>
        <v/>
      </c>
      <c r="AC4662" s="121" t="str">
        <f t="shared" si="1022"/>
        <v/>
      </c>
      <c r="AD4662" s="122" t="str">
        <f t="shared" si="1023"/>
        <v/>
      </c>
      <c r="AE4662" s="123" t="str">
        <f t="shared" si="1027"/>
        <v/>
      </c>
      <c r="AG4662" s="150" t="str">
        <f t="shared" si="1024"/>
        <v/>
      </c>
    </row>
    <row r="4663" spans="1:33" x14ac:dyDescent="0.25">
      <c r="A4663" s="56"/>
      <c r="B4663" s="70"/>
      <c r="C4663" s="76"/>
      <c r="D4663" s="73"/>
      <c r="E4663" s="79"/>
      <c r="F4663" s="56"/>
      <c r="G4663" s="13" t="str">
        <f t="shared" si="1015"/>
        <v/>
      </c>
      <c r="H4663" s="56"/>
      <c r="K4663" s="128"/>
      <c r="L4663" s="128"/>
      <c r="M4663" s="128"/>
      <c r="N4663" s="84" t="str">
        <f t="shared" si="1016"/>
        <v/>
      </c>
      <c r="O4663" s="128"/>
      <c r="P4663" s="84" t="str">
        <f t="shared" si="1017"/>
        <v/>
      </c>
      <c r="Q4663" s="84" t="str">
        <f t="shared" si="1014"/>
        <v/>
      </c>
      <c r="R4663" s="84" t="str">
        <f t="shared" si="1018"/>
        <v/>
      </c>
      <c r="S4663" s="84" t="str">
        <f t="shared" si="1019"/>
        <v/>
      </c>
      <c r="U4663" s="84" t="str">
        <f t="shared" si="1020"/>
        <v/>
      </c>
      <c r="W4663" s="108" t="str">
        <f>IF($N4663="", "", SUM($D$11:$D4663))</f>
        <v/>
      </c>
      <c r="X4663" s="111" t="str">
        <f t="shared" si="1021"/>
        <v/>
      </c>
      <c r="Y4663" s="114" t="str">
        <f t="shared" si="1025"/>
        <v/>
      </c>
      <c r="Z4663" s="111" t="str">
        <f>IF(X4663="", "", X4663-SUM($Z$11:$Z4662))</f>
        <v/>
      </c>
      <c r="AA4663" s="111" t="str">
        <f>IF($Y4663="", "", $Y4663-SUM($AA$11:$AA4662))</f>
        <v/>
      </c>
      <c r="AB4663" s="111" t="str">
        <f t="shared" si="1026"/>
        <v/>
      </c>
      <c r="AC4663" s="121" t="str">
        <f t="shared" si="1022"/>
        <v/>
      </c>
      <c r="AD4663" s="122" t="str">
        <f t="shared" si="1023"/>
        <v/>
      </c>
      <c r="AE4663" s="123" t="str">
        <f t="shared" si="1027"/>
        <v/>
      </c>
      <c r="AG4663" s="150" t="str">
        <f t="shared" si="1024"/>
        <v/>
      </c>
    </row>
    <row r="4664" spans="1:33" x14ac:dyDescent="0.25">
      <c r="A4664" s="56"/>
      <c r="B4664" s="70"/>
      <c r="C4664" s="76"/>
      <c r="D4664" s="73"/>
      <c r="E4664" s="79"/>
      <c r="F4664" s="56"/>
      <c r="G4664" s="13" t="str">
        <f t="shared" si="1015"/>
        <v/>
      </c>
      <c r="H4664" s="56"/>
      <c r="K4664" s="128"/>
      <c r="L4664" s="128"/>
      <c r="M4664" s="128"/>
      <c r="N4664" s="84" t="str">
        <f t="shared" si="1016"/>
        <v/>
      </c>
      <c r="O4664" s="128"/>
      <c r="P4664" s="84" t="str">
        <f t="shared" si="1017"/>
        <v/>
      </c>
      <c r="Q4664" s="84" t="str">
        <f t="shared" si="1014"/>
        <v/>
      </c>
      <c r="R4664" s="84" t="str">
        <f t="shared" si="1018"/>
        <v/>
      </c>
      <c r="S4664" s="84" t="str">
        <f t="shared" si="1019"/>
        <v/>
      </c>
      <c r="U4664" s="84" t="str">
        <f t="shared" si="1020"/>
        <v/>
      </c>
      <c r="W4664" s="108" t="str">
        <f>IF($N4664="", "", SUM($D$11:$D4664))</f>
        <v/>
      </c>
      <c r="X4664" s="111" t="str">
        <f t="shared" si="1021"/>
        <v/>
      </c>
      <c r="Y4664" s="114" t="str">
        <f t="shared" si="1025"/>
        <v/>
      </c>
      <c r="Z4664" s="111" t="str">
        <f>IF(X4664="", "", X4664-SUM($Z$11:$Z4663))</f>
        <v/>
      </c>
      <c r="AA4664" s="111" t="str">
        <f>IF($Y4664="", "", $Y4664-SUM($AA$11:$AA4663))</f>
        <v/>
      </c>
      <c r="AB4664" s="111" t="str">
        <f t="shared" si="1026"/>
        <v/>
      </c>
      <c r="AC4664" s="121" t="str">
        <f t="shared" si="1022"/>
        <v/>
      </c>
      <c r="AD4664" s="122" t="str">
        <f t="shared" si="1023"/>
        <v/>
      </c>
      <c r="AE4664" s="123" t="str">
        <f t="shared" si="1027"/>
        <v/>
      </c>
      <c r="AG4664" s="150" t="str">
        <f t="shared" si="1024"/>
        <v/>
      </c>
    </row>
    <row r="4665" spans="1:33" x14ac:dyDescent="0.25">
      <c r="A4665" s="56"/>
      <c r="B4665" s="70"/>
      <c r="C4665" s="76"/>
      <c r="D4665" s="73"/>
      <c r="E4665" s="79"/>
      <c r="F4665" s="56"/>
      <c r="G4665" s="13" t="str">
        <f t="shared" si="1015"/>
        <v/>
      </c>
      <c r="H4665" s="56"/>
      <c r="K4665" s="128"/>
      <c r="L4665" s="128"/>
      <c r="M4665" s="128"/>
      <c r="N4665" s="84" t="str">
        <f t="shared" si="1016"/>
        <v/>
      </c>
      <c r="O4665" s="128"/>
      <c r="P4665" s="84" t="str">
        <f t="shared" si="1017"/>
        <v/>
      </c>
      <c r="Q4665" s="84" t="str">
        <f t="shared" si="1014"/>
        <v/>
      </c>
      <c r="R4665" s="84" t="str">
        <f t="shared" si="1018"/>
        <v/>
      </c>
      <c r="S4665" s="84" t="str">
        <f t="shared" si="1019"/>
        <v/>
      </c>
      <c r="U4665" s="84" t="str">
        <f t="shared" si="1020"/>
        <v/>
      </c>
      <c r="W4665" s="108" t="str">
        <f>IF($N4665="", "", SUM($D$11:$D4665))</f>
        <v/>
      </c>
      <c r="X4665" s="111" t="str">
        <f t="shared" si="1021"/>
        <v/>
      </c>
      <c r="Y4665" s="114" t="str">
        <f t="shared" si="1025"/>
        <v/>
      </c>
      <c r="Z4665" s="111" t="str">
        <f>IF(X4665="", "", X4665-SUM($Z$11:$Z4664))</f>
        <v/>
      </c>
      <c r="AA4665" s="111" t="str">
        <f>IF($Y4665="", "", $Y4665-SUM($AA$11:$AA4664))</f>
        <v/>
      </c>
      <c r="AB4665" s="111" t="str">
        <f t="shared" si="1026"/>
        <v/>
      </c>
      <c r="AC4665" s="121" t="str">
        <f t="shared" si="1022"/>
        <v/>
      </c>
      <c r="AD4665" s="122" t="str">
        <f t="shared" si="1023"/>
        <v/>
      </c>
      <c r="AE4665" s="123" t="str">
        <f t="shared" si="1027"/>
        <v/>
      </c>
      <c r="AG4665" s="150" t="str">
        <f t="shared" si="1024"/>
        <v/>
      </c>
    </row>
    <row r="4666" spans="1:33" x14ac:dyDescent="0.25">
      <c r="A4666" s="56"/>
      <c r="B4666" s="70"/>
      <c r="C4666" s="76"/>
      <c r="D4666" s="73"/>
      <c r="E4666" s="79"/>
      <c r="F4666" s="56"/>
      <c r="G4666" s="13" t="str">
        <f t="shared" si="1015"/>
        <v/>
      </c>
      <c r="H4666" s="56"/>
      <c r="K4666" s="128"/>
      <c r="L4666" s="128"/>
      <c r="M4666" s="128"/>
      <c r="N4666" s="84" t="str">
        <f t="shared" si="1016"/>
        <v/>
      </c>
      <c r="O4666" s="128"/>
      <c r="P4666" s="84" t="str">
        <f t="shared" si="1017"/>
        <v/>
      </c>
      <c r="Q4666" s="84" t="str">
        <f t="shared" si="1014"/>
        <v/>
      </c>
      <c r="R4666" s="84" t="str">
        <f t="shared" si="1018"/>
        <v/>
      </c>
      <c r="S4666" s="84" t="str">
        <f t="shared" si="1019"/>
        <v/>
      </c>
      <c r="U4666" s="84" t="str">
        <f t="shared" si="1020"/>
        <v/>
      </c>
      <c r="W4666" s="108" t="str">
        <f>IF($N4666="", "", SUM($D$11:$D4666))</f>
        <v/>
      </c>
      <c r="X4666" s="111" t="str">
        <f t="shared" si="1021"/>
        <v/>
      </c>
      <c r="Y4666" s="114" t="str">
        <f t="shared" si="1025"/>
        <v/>
      </c>
      <c r="Z4666" s="111" t="str">
        <f>IF(X4666="", "", X4666-SUM($Z$11:$Z4665))</f>
        <v/>
      </c>
      <c r="AA4666" s="111" t="str">
        <f>IF($Y4666="", "", $Y4666-SUM($AA$11:$AA4665))</f>
        <v/>
      </c>
      <c r="AB4666" s="111" t="str">
        <f t="shared" si="1026"/>
        <v/>
      </c>
      <c r="AC4666" s="121" t="str">
        <f t="shared" si="1022"/>
        <v/>
      </c>
      <c r="AD4666" s="122" t="str">
        <f t="shared" si="1023"/>
        <v/>
      </c>
      <c r="AE4666" s="123" t="str">
        <f t="shared" si="1027"/>
        <v/>
      </c>
      <c r="AG4666" s="150" t="str">
        <f t="shared" si="1024"/>
        <v/>
      </c>
    </row>
    <row r="4667" spans="1:33" x14ac:dyDescent="0.25">
      <c r="A4667" s="56"/>
      <c r="B4667" s="70"/>
      <c r="C4667" s="76"/>
      <c r="D4667" s="73"/>
      <c r="E4667" s="79"/>
      <c r="F4667" s="56"/>
      <c r="G4667" s="13" t="str">
        <f t="shared" si="1015"/>
        <v/>
      </c>
      <c r="H4667" s="56"/>
      <c r="K4667" s="128"/>
      <c r="L4667" s="128"/>
      <c r="M4667" s="128"/>
      <c r="N4667" s="84" t="str">
        <f t="shared" si="1016"/>
        <v/>
      </c>
      <c r="O4667" s="128"/>
      <c r="P4667" s="84" t="str">
        <f t="shared" si="1017"/>
        <v/>
      </c>
      <c r="Q4667" s="84" t="str">
        <f t="shared" si="1014"/>
        <v/>
      </c>
      <c r="R4667" s="84" t="str">
        <f t="shared" si="1018"/>
        <v/>
      </c>
      <c r="S4667" s="84" t="str">
        <f t="shared" si="1019"/>
        <v/>
      </c>
      <c r="U4667" s="84" t="str">
        <f t="shared" si="1020"/>
        <v/>
      </c>
      <c r="W4667" s="108" t="str">
        <f>IF($N4667="", "", SUM($D$11:$D4667))</f>
        <v/>
      </c>
      <c r="X4667" s="111" t="str">
        <f t="shared" si="1021"/>
        <v/>
      </c>
      <c r="Y4667" s="114" t="str">
        <f t="shared" si="1025"/>
        <v/>
      </c>
      <c r="Z4667" s="111" t="str">
        <f>IF(X4667="", "", X4667-SUM($Z$11:$Z4666))</f>
        <v/>
      </c>
      <c r="AA4667" s="111" t="str">
        <f>IF($Y4667="", "", $Y4667-SUM($AA$11:$AA4666))</f>
        <v/>
      </c>
      <c r="AB4667" s="111" t="str">
        <f t="shared" si="1026"/>
        <v/>
      </c>
      <c r="AC4667" s="121" t="str">
        <f t="shared" si="1022"/>
        <v/>
      </c>
      <c r="AD4667" s="122" t="str">
        <f t="shared" si="1023"/>
        <v/>
      </c>
      <c r="AE4667" s="123" t="str">
        <f t="shared" si="1027"/>
        <v/>
      </c>
      <c r="AG4667" s="150" t="str">
        <f t="shared" si="1024"/>
        <v/>
      </c>
    </row>
    <row r="4668" spans="1:33" x14ac:dyDescent="0.25">
      <c r="A4668" s="56"/>
      <c r="B4668" s="70"/>
      <c r="C4668" s="76"/>
      <c r="D4668" s="73"/>
      <c r="E4668" s="79"/>
      <c r="F4668" s="56"/>
      <c r="G4668" s="13" t="str">
        <f t="shared" si="1015"/>
        <v/>
      </c>
      <c r="H4668" s="56"/>
      <c r="K4668" s="128"/>
      <c r="L4668" s="128"/>
      <c r="M4668" s="128"/>
      <c r="N4668" s="84" t="str">
        <f t="shared" si="1016"/>
        <v/>
      </c>
      <c r="O4668" s="128"/>
      <c r="P4668" s="84" t="str">
        <f t="shared" si="1017"/>
        <v/>
      </c>
      <c r="Q4668" s="84" t="str">
        <f t="shared" si="1014"/>
        <v/>
      </c>
      <c r="R4668" s="84" t="str">
        <f t="shared" si="1018"/>
        <v/>
      </c>
      <c r="S4668" s="84" t="str">
        <f t="shared" si="1019"/>
        <v/>
      </c>
      <c r="U4668" s="84" t="str">
        <f t="shared" si="1020"/>
        <v/>
      </c>
      <c r="W4668" s="108" t="str">
        <f>IF($N4668="", "", SUM($D$11:$D4668))</f>
        <v/>
      </c>
      <c r="X4668" s="111" t="str">
        <f t="shared" si="1021"/>
        <v/>
      </c>
      <c r="Y4668" s="114" t="str">
        <f t="shared" si="1025"/>
        <v/>
      </c>
      <c r="Z4668" s="111" t="str">
        <f>IF(X4668="", "", X4668-SUM($Z$11:$Z4667))</f>
        <v/>
      </c>
      <c r="AA4668" s="111" t="str">
        <f>IF($Y4668="", "", $Y4668-SUM($AA$11:$AA4667))</f>
        <v/>
      </c>
      <c r="AB4668" s="111" t="str">
        <f t="shared" si="1026"/>
        <v/>
      </c>
      <c r="AC4668" s="121" t="str">
        <f t="shared" si="1022"/>
        <v/>
      </c>
      <c r="AD4668" s="122" t="str">
        <f t="shared" si="1023"/>
        <v/>
      </c>
      <c r="AE4668" s="123" t="str">
        <f t="shared" si="1027"/>
        <v/>
      </c>
      <c r="AG4668" s="150" t="str">
        <f t="shared" si="1024"/>
        <v/>
      </c>
    </row>
    <row r="4669" spans="1:33" x14ac:dyDescent="0.25">
      <c r="A4669" s="56"/>
      <c r="B4669" s="70"/>
      <c r="C4669" s="76"/>
      <c r="D4669" s="73"/>
      <c r="E4669" s="79"/>
      <c r="F4669" s="56"/>
      <c r="G4669" s="13" t="str">
        <f t="shared" si="1015"/>
        <v/>
      </c>
      <c r="H4669" s="56"/>
      <c r="K4669" s="128"/>
      <c r="L4669" s="128"/>
      <c r="M4669" s="128"/>
      <c r="N4669" s="84" t="str">
        <f t="shared" si="1016"/>
        <v/>
      </c>
      <c r="O4669" s="128"/>
      <c r="P4669" s="84" t="str">
        <f t="shared" si="1017"/>
        <v/>
      </c>
      <c r="Q4669" s="84" t="str">
        <f t="shared" si="1014"/>
        <v/>
      </c>
      <c r="R4669" s="84" t="str">
        <f t="shared" si="1018"/>
        <v/>
      </c>
      <c r="S4669" s="84" t="str">
        <f t="shared" si="1019"/>
        <v/>
      </c>
      <c r="U4669" s="84" t="str">
        <f t="shared" si="1020"/>
        <v/>
      </c>
      <c r="W4669" s="108" t="str">
        <f>IF($N4669="", "", SUM($D$11:$D4669))</f>
        <v/>
      </c>
      <c r="X4669" s="111" t="str">
        <f t="shared" si="1021"/>
        <v/>
      </c>
      <c r="Y4669" s="114" t="str">
        <f t="shared" si="1025"/>
        <v/>
      </c>
      <c r="Z4669" s="111" t="str">
        <f>IF(X4669="", "", X4669-SUM($Z$11:$Z4668))</f>
        <v/>
      </c>
      <c r="AA4669" s="111" t="str">
        <f>IF($Y4669="", "", $Y4669-SUM($AA$11:$AA4668))</f>
        <v/>
      </c>
      <c r="AB4669" s="111" t="str">
        <f t="shared" si="1026"/>
        <v/>
      </c>
      <c r="AC4669" s="121" t="str">
        <f t="shared" si="1022"/>
        <v/>
      </c>
      <c r="AD4669" s="122" t="str">
        <f t="shared" si="1023"/>
        <v/>
      </c>
      <c r="AE4669" s="123" t="str">
        <f t="shared" si="1027"/>
        <v/>
      </c>
      <c r="AG4669" s="150" t="str">
        <f t="shared" si="1024"/>
        <v/>
      </c>
    </row>
    <row r="4670" spans="1:33" x14ac:dyDescent="0.25">
      <c r="A4670" s="56"/>
      <c r="B4670" s="70"/>
      <c r="C4670" s="76"/>
      <c r="D4670" s="73"/>
      <c r="E4670" s="79"/>
      <c r="F4670" s="56"/>
      <c r="G4670" s="13" t="str">
        <f t="shared" si="1015"/>
        <v/>
      </c>
      <c r="H4670" s="56"/>
      <c r="K4670" s="128"/>
      <c r="L4670" s="128"/>
      <c r="M4670" s="128"/>
      <c r="N4670" s="84" t="str">
        <f t="shared" si="1016"/>
        <v/>
      </c>
      <c r="O4670" s="128"/>
      <c r="P4670" s="84" t="str">
        <f t="shared" si="1017"/>
        <v/>
      </c>
      <c r="Q4670" s="84" t="str">
        <f t="shared" si="1014"/>
        <v/>
      </c>
      <c r="R4670" s="84" t="str">
        <f t="shared" si="1018"/>
        <v/>
      </c>
      <c r="S4670" s="84" t="str">
        <f t="shared" si="1019"/>
        <v/>
      </c>
      <c r="U4670" s="84" t="str">
        <f t="shared" si="1020"/>
        <v/>
      </c>
      <c r="W4670" s="108" t="str">
        <f>IF($N4670="", "", SUM($D$11:$D4670))</f>
        <v/>
      </c>
      <c r="X4670" s="111" t="str">
        <f t="shared" si="1021"/>
        <v/>
      </c>
      <c r="Y4670" s="114" t="str">
        <f t="shared" si="1025"/>
        <v/>
      </c>
      <c r="Z4670" s="111" t="str">
        <f>IF(X4670="", "", X4670-SUM($Z$11:$Z4669))</f>
        <v/>
      </c>
      <c r="AA4670" s="111" t="str">
        <f>IF($Y4670="", "", $Y4670-SUM($AA$11:$AA4669))</f>
        <v/>
      </c>
      <c r="AB4670" s="111" t="str">
        <f t="shared" si="1026"/>
        <v/>
      </c>
      <c r="AC4670" s="121" t="str">
        <f t="shared" si="1022"/>
        <v/>
      </c>
      <c r="AD4670" s="122" t="str">
        <f t="shared" si="1023"/>
        <v/>
      </c>
      <c r="AE4670" s="123" t="str">
        <f t="shared" si="1027"/>
        <v/>
      </c>
      <c r="AG4670" s="150" t="str">
        <f t="shared" si="1024"/>
        <v/>
      </c>
    </row>
    <row r="4671" spans="1:33" x14ac:dyDescent="0.25">
      <c r="A4671" s="56"/>
      <c r="B4671" s="70"/>
      <c r="C4671" s="76"/>
      <c r="D4671" s="73"/>
      <c r="E4671" s="79"/>
      <c r="F4671" s="56"/>
      <c r="G4671" s="13" t="str">
        <f t="shared" si="1015"/>
        <v/>
      </c>
      <c r="H4671" s="56"/>
      <c r="K4671" s="128"/>
      <c r="L4671" s="128"/>
      <c r="M4671" s="128"/>
      <c r="N4671" s="84" t="str">
        <f t="shared" si="1016"/>
        <v/>
      </c>
      <c r="O4671" s="128"/>
      <c r="P4671" s="84" t="str">
        <f t="shared" si="1017"/>
        <v/>
      </c>
      <c r="Q4671" s="84" t="str">
        <f t="shared" si="1014"/>
        <v/>
      </c>
      <c r="R4671" s="84" t="str">
        <f t="shared" si="1018"/>
        <v/>
      </c>
      <c r="S4671" s="84" t="str">
        <f t="shared" si="1019"/>
        <v/>
      </c>
      <c r="U4671" s="84" t="str">
        <f t="shared" si="1020"/>
        <v/>
      </c>
      <c r="W4671" s="108" t="str">
        <f>IF($N4671="", "", SUM($D$11:$D4671))</f>
        <v/>
      </c>
      <c r="X4671" s="111" t="str">
        <f t="shared" si="1021"/>
        <v/>
      </c>
      <c r="Y4671" s="114" t="str">
        <f t="shared" si="1025"/>
        <v/>
      </c>
      <c r="Z4671" s="111" t="str">
        <f>IF(X4671="", "", X4671-SUM($Z$11:$Z4670))</f>
        <v/>
      </c>
      <c r="AA4671" s="111" t="str">
        <f>IF($Y4671="", "", $Y4671-SUM($AA$11:$AA4670))</f>
        <v/>
      </c>
      <c r="AB4671" s="111" t="str">
        <f t="shared" si="1026"/>
        <v/>
      </c>
      <c r="AC4671" s="121" t="str">
        <f t="shared" si="1022"/>
        <v/>
      </c>
      <c r="AD4671" s="122" t="str">
        <f t="shared" si="1023"/>
        <v/>
      </c>
      <c r="AE4671" s="123" t="str">
        <f t="shared" si="1027"/>
        <v/>
      </c>
      <c r="AG4671" s="150" t="str">
        <f t="shared" si="1024"/>
        <v/>
      </c>
    </row>
    <row r="4672" spans="1:33" x14ac:dyDescent="0.25">
      <c r="A4672" s="56"/>
      <c r="B4672" s="70"/>
      <c r="C4672" s="76"/>
      <c r="D4672" s="73"/>
      <c r="E4672" s="79"/>
      <c r="F4672" s="56"/>
      <c r="G4672" s="13" t="str">
        <f t="shared" si="1015"/>
        <v/>
      </c>
      <c r="H4672" s="56"/>
      <c r="K4672" s="128"/>
      <c r="L4672" s="128"/>
      <c r="M4672" s="128"/>
      <c r="N4672" s="84" t="str">
        <f t="shared" si="1016"/>
        <v/>
      </c>
      <c r="O4672" s="128"/>
      <c r="P4672" s="84" t="str">
        <f t="shared" si="1017"/>
        <v/>
      </c>
      <c r="Q4672" s="84" t="str">
        <f t="shared" si="1014"/>
        <v/>
      </c>
      <c r="R4672" s="84" t="str">
        <f t="shared" si="1018"/>
        <v/>
      </c>
      <c r="S4672" s="84" t="str">
        <f t="shared" si="1019"/>
        <v/>
      </c>
      <c r="U4672" s="84" t="str">
        <f t="shared" si="1020"/>
        <v/>
      </c>
      <c r="W4672" s="108" t="str">
        <f>IF($N4672="", "", SUM($D$11:$D4672))</f>
        <v/>
      </c>
      <c r="X4672" s="111" t="str">
        <f t="shared" si="1021"/>
        <v/>
      </c>
      <c r="Y4672" s="114" t="str">
        <f t="shared" si="1025"/>
        <v/>
      </c>
      <c r="Z4672" s="111" t="str">
        <f>IF(X4672="", "", X4672-SUM($Z$11:$Z4671))</f>
        <v/>
      </c>
      <c r="AA4672" s="111" t="str">
        <f>IF($Y4672="", "", $Y4672-SUM($AA$11:$AA4671))</f>
        <v/>
      </c>
      <c r="AB4672" s="111" t="str">
        <f t="shared" si="1026"/>
        <v/>
      </c>
      <c r="AC4672" s="121" t="str">
        <f t="shared" si="1022"/>
        <v/>
      </c>
      <c r="AD4672" s="122" t="str">
        <f t="shared" si="1023"/>
        <v/>
      </c>
      <c r="AE4672" s="123" t="str">
        <f t="shared" si="1027"/>
        <v/>
      </c>
      <c r="AG4672" s="150" t="str">
        <f t="shared" si="1024"/>
        <v/>
      </c>
    </row>
    <row r="4673" spans="1:33" x14ac:dyDescent="0.25">
      <c r="A4673" s="56"/>
      <c r="B4673" s="70"/>
      <c r="C4673" s="76"/>
      <c r="D4673" s="73"/>
      <c r="E4673" s="79"/>
      <c r="F4673" s="56"/>
      <c r="G4673" s="13" t="str">
        <f t="shared" si="1015"/>
        <v/>
      </c>
      <c r="H4673" s="56"/>
      <c r="K4673" s="128"/>
      <c r="L4673" s="128"/>
      <c r="M4673" s="128"/>
      <c r="N4673" s="84" t="str">
        <f t="shared" si="1016"/>
        <v/>
      </c>
      <c r="O4673" s="128"/>
      <c r="P4673" s="84" t="str">
        <f t="shared" si="1017"/>
        <v/>
      </c>
      <c r="Q4673" s="84" t="str">
        <f t="shared" si="1014"/>
        <v/>
      </c>
      <c r="R4673" s="84" t="str">
        <f t="shared" si="1018"/>
        <v/>
      </c>
      <c r="S4673" s="84" t="str">
        <f t="shared" si="1019"/>
        <v/>
      </c>
      <c r="U4673" s="84" t="str">
        <f t="shared" si="1020"/>
        <v/>
      </c>
      <c r="W4673" s="108" t="str">
        <f>IF($N4673="", "", SUM($D$11:$D4673))</f>
        <v/>
      </c>
      <c r="X4673" s="111" t="str">
        <f t="shared" si="1021"/>
        <v/>
      </c>
      <c r="Y4673" s="114" t="str">
        <f t="shared" si="1025"/>
        <v/>
      </c>
      <c r="Z4673" s="111" t="str">
        <f>IF(X4673="", "", X4673-SUM($Z$11:$Z4672))</f>
        <v/>
      </c>
      <c r="AA4673" s="111" t="str">
        <f>IF($Y4673="", "", $Y4673-SUM($AA$11:$AA4672))</f>
        <v/>
      </c>
      <c r="AB4673" s="111" t="str">
        <f t="shared" si="1026"/>
        <v/>
      </c>
      <c r="AC4673" s="121" t="str">
        <f t="shared" si="1022"/>
        <v/>
      </c>
      <c r="AD4673" s="122" t="str">
        <f t="shared" si="1023"/>
        <v/>
      </c>
      <c r="AE4673" s="123" t="str">
        <f t="shared" si="1027"/>
        <v/>
      </c>
      <c r="AG4673" s="150" t="str">
        <f t="shared" si="1024"/>
        <v/>
      </c>
    </row>
    <row r="4674" spans="1:33" x14ac:dyDescent="0.25">
      <c r="A4674" s="56"/>
      <c r="B4674" s="70"/>
      <c r="C4674" s="76"/>
      <c r="D4674" s="73"/>
      <c r="E4674" s="79"/>
      <c r="F4674" s="56"/>
      <c r="G4674" s="13" t="str">
        <f t="shared" si="1015"/>
        <v/>
      </c>
      <c r="H4674" s="56"/>
      <c r="K4674" s="128"/>
      <c r="L4674" s="128"/>
      <c r="M4674" s="128"/>
      <c r="N4674" s="84" t="str">
        <f t="shared" si="1016"/>
        <v/>
      </c>
      <c r="O4674" s="128"/>
      <c r="P4674" s="84" t="str">
        <f t="shared" si="1017"/>
        <v/>
      </c>
      <c r="Q4674" s="84" t="str">
        <f t="shared" si="1014"/>
        <v/>
      </c>
      <c r="R4674" s="84" t="str">
        <f t="shared" si="1018"/>
        <v/>
      </c>
      <c r="S4674" s="84" t="str">
        <f t="shared" si="1019"/>
        <v/>
      </c>
      <c r="U4674" s="84" t="str">
        <f t="shared" si="1020"/>
        <v/>
      </c>
      <c r="W4674" s="108" t="str">
        <f>IF($N4674="", "", SUM($D$11:$D4674))</f>
        <v/>
      </c>
      <c r="X4674" s="111" t="str">
        <f t="shared" si="1021"/>
        <v/>
      </c>
      <c r="Y4674" s="114" t="str">
        <f t="shared" si="1025"/>
        <v/>
      </c>
      <c r="Z4674" s="111" t="str">
        <f>IF(X4674="", "", X4674-SUM($Z$11:$Z4673))</f>
        <v/>
      </c>
      <c r="AA4674" s="111" t="str">
        <f>IF($Y4674="", "", $Y4674-SUM($AA$11:$AA4673))</f>
        <v/>
      </c>
      <c r="AB4674" s="111" t="str">
        <f t="shared" si="1026"/>
        <v/>
      </c>
      <c r="AC4674" s="121" t="str">
        <f t="shared" si="1022"/>
        <v/>
      </c>
      <c r="AD4674" s="122" t="str">
        <f t="shared" si="1023"/>
        <v/>
      </c>
      <c r="AE4674" s="123" t="str">
        <f t="shared" si="1027"/>
        <v/>
      </c>
      <c r="AG4674" s="150" t="str">
        <f t="shared" si="1024"/>
        <v/>
      </c>
    </row>
    <row r="4675" spans="1:33" x14ac:dyDescent="0.25">
      <c r="A4675" s="56"/>
      <c r="B4675" s="70"/>
      <c r="C4675" s="76"/>
      <c r="D4675" s="73"/>
      <c r="E4675" s="79"/>
      <c r="F4675" s="56"/>
      <c r="G4675" s="13" t="str">
        <f t="shared" si="1015"/>
        <v/>
      </c>
      <c r="H4675" s="56"/>
      <c r="K4675" s="128"/>
      <c r="L4675" s="128"/>
      <c r="M4675" s="128"/>
      <c r="N4675" s="84" t="str">
        <f t="shared" si="1016"/>
        <v/>
      </c>
      <c r="O4675" s="128"/>
      <c r="P4675" s="84" t="str">
        <f t="shared" si="1017"/>
        <v/>
      </c>
      <c r="Q4675" s="84" t="str">
        <f t="shared" si="1014"/>
        <v/>
      </c>
      <c r="R4675" s="84" t="str">
        <f t="shared" si="1018"/>
        <v/>
      </c>
      <c r="S4675" s="84" t="str">
        <f t="shared" si="1019"/>
        <v/>
      </c>
      <c r="U4675" s="84" t="str">
        <f t="shared" si="1020"/>
        <v/>
      </c>
      <c r="W4675" s="108" t="str">
        <f>IF($N4675="", "", SUM($D$11:$D4675))</f>
        <v/>
      </c>
      <c r="X4675" s="111" t="str">
        <f t="shared" si="1021"/>
        <v/>
      </c>
      <c r="Y4675" s="114" t="str">
        <f t="shared" si="1025"/>
        <v/>
      </c>
      <c r="Z4675" s="111" t="str">
        <f>IF(X4675="", "", X4675-SUM($Z$11:$Z4674))</f>
        <v/>
      </c>
      <c r="AA4675" s="111" t="str">
        <f>IF($Y4675="", "", $Y4675-SUM($AA$11:$AA4674))</f>
        <v/>
      </c>
      <c r="AB4675" s="111" t="str">
        <f t="shared" si="1026"/>
        <v/>
      </c>
      <c r="AC4675" s="121" t="str">
        <f t="shared" si="1022"/>
        <v/>
      </c>
      <c r="AD4675" s="122" t="str">
        <f t="shared" si="1023"/>
        <v/>
      </c>
      <c r="AE4675" s="123" t="str">
        <f t="shared" si="1027"/>
        <v/>
      </c>
      <c r="AG4675" s="150" t="str">
        <f t="shared" si="1024"/>
        <v/>
      </c>
    </row>
    <row r="4676" spans="1:33" x14ac:dyDescent="0.25">
      <c r="A4676" s="56"/>
      <c r="B4676" s="70"/>
      <c r="C4676" s="76"/>
      <c r="D4676" s="73"/>
      <c r="E4676" s="79"/>
      <c r="F4676" s="56"/>
      <c r="G4676" s="13" t="str">
        <f t="shared" si="1015"/>
        <v/>
      </c>
      <c r="H4676" s="56"/>
      <c r="K4676" s="128"/>
      <c r="L4676" s="128"/>
      <c r="M4676" s="128"/>
      <c r="N4676" s="84" t="str">
        <f t="shared" si="1016"/>
        <v/>
      </c>
      <c r="O4676" s="128"/>
      <c r="P4676" s="84" t="str">
        <f t="shared" si="1017"/>
        <v/>
      </c>
      <c r="Q4676" s="84" t="str">
        <f t="shared" si="1014"/>
        <v/>
      </c>
      <c r="R4676" s="84" t="str">
        <f t="shared" si="1018"/>
        <v/>
      </c>
      <c r="S4676" s="84" t="str">
        <f t="shared" si="1019"/>
        <v/>
      </c>
      <c r="U4676" s="84" t="str">
        <f t="shared" si="1020"/>
        <v/>
      </c>
      <c r="W4676" s="108" t="str">
        <f>IF($N4676="", "", SUM($D$11:$D4676))</f>
        <v/>
      </c>
      <c r="X4676" s="111" t="str">
        <f t="shared" si="1021"/>
        <v/>
      </c>
      <c r="Y4676" s="114" t="str">
        <f t="shared" si="1025"/>
        <v/>
      </c>
      <c r="Z4676" s="111" t="str">
        <f>IF(X4676="", "", X4676-SUM($Z$11:$Z4675))</f>
        <v/>
      </c>
      <c r="AA4676" s="111" t="str">
        <f>IF($Y4676="", "", $Y4676-SUM($AA$11:$AA4675))</f>
        <v/>
      </c>
      <c r="AB4676" s="111" t="str">
        <f t="shared" si="1026"/>
        <v/>
      </c>
      <c r="AC4676" s="121" t="str">
        <f t="shared" si="1022"/>
        <v/>
      </c>
      <c r="AD4676" s="122" t="str">
        <f t="shared" si="1023"/>
        <v/>
      </c>
      <c r="AE4676" s="123" t="str">
        <f t="shared" si="1027"/>
        <v/>
      </c>
      <c r="AG4676" s="150" t="str">
        <f t="shared" si="1024"/>
        <v/>
      </c>
    </row>
    <row r="4677" spans="1:33" x14ac:dyDescent="0.25">
      <c r="A4677" s="56"/>
      <c r="B4677" s="70"/>
      <c r="C4677" s="76"/>
      <c r="D4677" s="73"/>
      <c r="E4677" s="79"/>
      <c r="F4677" s="56"/>
      <c r="G4677" s="13" t="str">
        <f t="shared" si="1015"/>
        <v/>
      </c>
      <c r="H4677" s="56"/>
      <c r="K4677" s="128"/>
      <c r="L4677" s="128"/>
      <c r="M4677" s="128"/>
      <c r="N4677" s="84" t="str">
        <f t="shared" si="1016"/>
        <v/>
      </c>
      <c r="O4677" s="128"/>
      <c r="P4677" s="84" t="str">
        <f t="shared" si="1017"/>
        <v/>
      </c>
      <c r="Q4677" s="84" t="str">
        <f t="shared" si="1014"/>
        <v/>
      </c>
      <c r="R4677" s="84" t="str">
        <f t="shared" si="1018"/>
        <v/>
      </c>
      <c r="S4677" s="84" t="str">
        <f t="shared" si="1019"/>
        <v/>
      </c>
      <c r="U4677" s="84" t="str">
        <f t="shared" si="1020"/>
        <v/>
      </c>
      <c r="W4677" s="108" t="str">
        <f>IF($N4677="", "", SUM($D$11:$D4677))</f>
        <v/>
      </c>
      <c r="X4677" s="111" t="str">
        <f t="shared" si="1021"/>
        <v/>
      </c>
      <c r="Y4677" s="114" t="str">
        <f t="shared" si="1025"/>
        <v/>
      </c>
      <c r="Z4677" s="111" t="str">
        <f>IF(X4677="", "", X4677-SUM($Z$11:$Z4676))</f>
        <v/>
      </c>
      <c r="AA4677" s="111" t="str">
        <f>IF($Y4677="", "", $Y4677-SUM($AA$11:$AA4676))</f>
        <v/>
      </c>
      <c r="AB4677" s="111" t="str">
        <f t="shared" si="1026"/>
        <v/>
      </c>
      <c r="AC4677" s="121" t="str">
        <f t="shared" si="1022"/>
        <v/>
      </c>
      <c r="AD4677" s="122" t="str">
        <f t="shared" si="1023"/>
        <v/>
      </c>
      <c r="AE4677" s="123" t="str">
        <f t="shared" si="1027"/>
        <v/>
      </c>
      <c r="AG4677" s="150" t="str">
        <f t="shared" si="1024"/>
        <v/>
      </c>
    </row>
    <row r="4678" spans="1:33" x14ac:dyDescent="0.25">
      <c r="A4678" s="56"/>
      <c r="B4678" s="70"/>
      <c r="C4678" s="76"/>
      <c r="D4678" s="73"/>
      <c r="E4678" s="79"/>
      <c r="F4678" s="56"/>
      <c r="G4678" s="13" t="str">
        <f t="shared" si="1015"/>
        <v/>
      </c>
      <c r="H4678" s="56"/>
      <c r="K4678" s="128"/>
      <c r="L4678" s="128"/>
      <c r="M4678" s="128"/>
      <c r="N4678" s="84" t="str">
        <f t="shared" si="1016"/>
        <v/>
      </c>
      <c r="O4678" s="128"/>
      <c r="P4678" s="84" t="str">
        <f t="shared" si="1017"/>
        <v/>
      </c>
      <c r="Q4678" s="84" t="str">
        <f t="shared" si="1014"/>
        <v/>
      </c>
      <c r="R4678" s="84" t="str">
        <f t="shared" si="1018"/>
        <v/>
      </c>
      <c r="S4678" s="84" t="str">
        <f t="shared" si="1019"/>
        <v/>
      </c>
      <c r="U4678" s="84" t="str">
        <f t="shared" si="1020"/>
        <v/>
      </c>
      <c r="W4678" s="108" t="str">
        <f>IF($N4678="", "", SUM($D$11:$D4678))</f>
        <v/>
      </c>
      <c r="X4678" s="111" t="str">
        <f t="shared" si="1021"/>
        <v/>
      </c>
      <c r="Y4678" s="114" t="str">
        <f t="shared" si="1025"/>
        <v/>
      </c>
      <c r="Z4678" s="111" t="str">
        <f>IF(X4678="", "", X4678-SUM($Z$11:$Z4677))</f>
        <v/>
      </c>
      <c r="AA4678" s="111" t="str">
        <f>IF($Y4678="", "", $Y4678-SUM($AA$11:$AA4677))</f>
        <v/>
      </c>
      <c r="AB4678" s="111" t="str">
        <f t="shared" si="1026"/>
        <v/>
      </c>
      <c r="AC4678" s="121" t="str">
        <f t="shared" si="1022"/>
        <v/>
      </c>
      <c r="AD4678" s="122" t="str">
        <f t="shared" si="1023"/>
        <v/>
      </c>
      <c r="AE4678" s="123" t="str">
        <f t="shared" si="1027"/>
        <v/>
      </c>
      <c r="AG4678" s="150" t="str">
        <f t="shared" si="1024"/>
        <v/>
      </c>
    </row>
    <row r="4679" spans="1:33" x14ac:dyDescent="0.25">
      <c r="A4679" s="56"/>
      <c r="B4679" s="70"/>
      <c r="C4679" s="76"/>
      <c r="D4679" s="73"/>
      <c r="E4679" s="79"/>
      <c r="F4679" s="56"/>
      <c r="G4679" s="13" t="str">
        <f t="shared" si="1015"/>
        <v/>
      </c>
      <c r="H4679" s="56"/>
      <c r="K4679" s="128"/>
      <c r="L4679" s="128"/>
      <c r="M4679" s="128"/>
      <c r="N4679" s="84" t="str">
        <f t="shared" si="1016"/>
        <v/>
      </c>
      <c r="O4679" s="128"/>
      <c r="P4679" s="84" t="str">
        <f t="shared" si="1017"/>
        <v/>
      </c>
      <c r="Q4679" s="84" t="str">
        <f t="shared" si="1014"/>
        <v/>
      </c>
      <c r="R4679" s="84" t="str">
        <f t="shared" si="1018"/>
        <v/>
      </c>
      <c r="S4679" s="84" t="str">
        <f t="shared" si="1019"/>
        <v/>
      </c>
      <c r="U4679" s="84" t="str">
        <f t="shared" si="1020"/>
        <v/>
      </c>
      <c r="W4679" s="108" t="str">
        <f>IF($N4679="", "", SUM($D$11:$D4679))</f>
        <v/>
      </c>
      <c r="X4679" s="111" t="str">
        <f t="shared" si="1021"/>
        <v/>
      </c>
      <c r="Y4679" s="114" t="str">
        <f t="shared" si="1025"/>
        <v/>
      </c>
      <c r="Z4679" s="111" t="str">
        <f>IF(X4679="", "", X4679-SUM($Z$11:$Z4678))</f>
        <v/>
      </c>
      <c r="AA4679" s="111" t="str">
        <f>IF($Y4679="", "", $Y4679-SUM($AA$11:$AA4678))</f>
        <v/>
      </c>
      <c r="AB4679" s="111" t="str">
        <f t="shared" si="1026"/>
        <v/>
      </c>
      <c r="AC4679" s="121" t="str">
        <f t="shared" si="1022"/>
        <v/>
      </c>
      <c r="AD4679" s="122" t="str">
        <f t="shared" si="1023"/>
        <v/>
      </c>
      <c r="AE4679" s="123" t="str">
        <f t="shared" si="1027"/>
        <v/>
      </c>
      <c r="AG4679" s="150" t="str">
        <f t="shared" si="1024"/>
        <v/>
      </c>
    </row>
    <row r="4680" spans="1:33" x14ac:dyDescent="0.25">
      <c r="A4680" s="56"/>
      <c r="B4680" s="70"/>
      <c r="C4680" s="76"/>
      <c r="D4680" s="73"/>
      <c r="E4680" s="79"/>
      <c r="F4680" s="56"/>
      <c r="G4680" s="13" t="str">
        <f t="shared" si="1015"/>
        <v/>
      </c>
      <c r="H4680" s="56"/>
      <c r="K4680" s="128"/>
      <c r="L4680" s="128"/>
      <c r="M4680" s="128"/>
      <c r="N4680" s="84" t="str">
        <f t="shared" si="1016"/>
        <v/>
      </c>
      <c r="O4680" s="128"/>
      <c r="P4680" s="84" t="str">
        <f t="shared" si="1017"/>
        <v/>
      </c>
      <c r="Q4680" s="84" t="str">
        <f t="shared" si="1014"/>
        <v/>
      </c>
      <c r="R4680" s="84" t="str">
        <f t="shared" si="1018"/>
        <v/>
      </c>
      <c r="S4680" s="84" t="str">
        <f t="shared" si="1019"/>
        <v/>
      </c>
      <c r="U4680" s="84" t="str">
        <f t="shared" si="1020"/>
        <v/>
      </c>
      <c r="W4680" s="108" t="str">
        <f>IF($N4680="", "", SUM($D$11:$D4680))</f>
        <v/>
      </c>
      <c r="X4680" s="111" t="str">
        <f t="shared" si="1021"/>
        <v/>
      </c>
      <c r="Y4680" s="114" t="str">
        <f t="shared" si="1025"/>
        <v/>
      </c>
      <c r="Z4680" s="111" t="str">
        <f>IF(X4680="", "", X4680-SUM($Z$11:$Z4679))</f>
        <v/>
      </c>
      <c r="AA4680" s="111" t="str">
        <f>IF($Y4680="", "", $Y4680-SUM($AA$11:$AA4679))</f>
        <v/>
      </c>
      <c r="AB4680" s="111" t="str">
        <f t="shared" si="1026"/>
        <v/>
      </c>
      <c r="AC4680" s="121" t="str">
        <f t="shared" si="1022"/>
        <v/>
      </c>
      <c r="AD4680" s="122" t="str">
        <f t="shared" si="1023"/>
        <v/>
      </c>
      <c r="AE4680" s="123" t="str">
        <f t="shared" si="1027"/>
        <v/>
      </c>
      <c r="AG4680" s="150" t="str">
        <f t="shared" si="1024"/>
        <v/>
      </c>
    </row>
    <row r="4681" spans="1:33" x14ac:dyDescent="0.25">
      <c r="A4681" s="56"/>
      <c r="B4681" s="70"/>
      <c r="C4681" s="76"/>
      <c r="D4681" s="73"/>
      <c r="E4681" s="79"/>
      <c r="F4681" s="56"/>
      <c r="G4681" s="13" t="str">
        <f t="shared" si="1015"/>
        <v/>
      </c>
      <c r="H4681" s="56"/>
      <c r="K4681" s="128"/>
      <c r="L4681" s="128"/>
      <c r="M4681" s="128"/>
      <c r="N4681" s="84" t="str">
        <f t="shared" si="1016"/>
        <v/>
      </c>
      <c r="O4681" s="128"/>
      <c r="P4681" s="84" t="str">
        <f t="shared" si="1017"/>
        <v/>
      </c>
      <c r="Q4681" s="84" t="str">
        <f t="shared" si="1014"/>
        <v/>
      </c>
      <c r="R4681" s="84" t="str">
        <f t="shared" si="1018"/>
        <v/>
      </c>
      <c r="S4681" s="84" t="str">
        <f t="shared" si="1019"/>
        <v/>
      </c>
      <c r="U4681" s="84" t="str">
        <f t="shared" si="1020"/>
        <v/>
      </c>
      <c r="W4681" s="108" t="str">
        <f>IF($N4681="", "", SUM($D$11:$D4681))</f>
        <v/>
      </c>
      <c r="X4681" s="111" t="str">
        <f t="shared" si="1021"/>
        <v/>
      </c>
      <c r="Y4681" s="114" t="str">
        <f t="shared" si="1025"/>
        <v/>
      </c>
      <c r="Z4681" s="111" t="str">
        <f>IF(X4681="", "", X4681-SUM($Z$11:$Z4680))</f>
        <v/>
      </c>
      <c r="AA4681" s="111" t="str">
        <f>IF($Y4681="", "", $Y4681-SUM($AA$11:$AA4680))</f>
        <v/>
      </c>
      <c r="AB4681" s="111" t="str">
        <f t="shared" si="1026"/>
        <v/>
      </c>
      <c r="AC4681" s="121" t="str">
        <f t="shared" si="1022"/>
        <v/>
      </c>
      <c r="AD4681" s="122" t="str">
        <f t="shared" si="1023"/>
        <v/>
      </c>
      <c r="AE4681" s="123" t="str">
        <f t="shared" si="1027"/>
        <v/>
      </c>
      <c r="AG4681" s="150" t="str">
        <f t="shared" si="1024"/>
        <v/>
      </c>
    </row>
    <row r="4682" spans="1:33" x14ac:dyDescent="0.25">
      <c r="A4682" s="56"/>
      <c r="B4682" s="70"/>
      <c r="C4682" s="76"/>
      <c r="D4682" s="73"/>
      <c r="E4682" s="79"/>
      <c r="F4682" s="56"/>
      <c r="G4682" s="13" t="str">
        <f t="shared" si="1015"/>
        <v/>
      </c>
      <c r="H4682" s="56"/>
      <c r="K4682" s="128"/>
      <c r="L4682" s="128"/>
      <c r="M4682" s="128"/>
      <c r="N4682" s="84" t="str">
        <f t="shared" si="1016"/>
        <v/>
      </c>
      <c r="O4682" s="128"/>
      <c r="P4682" s="84" t="str">
        <f t="shared" si="1017"/>
        <v/>
      </c>
      <c r="Q4682" s="84" t="str">
        <f t="shared" si="1014"/>
        <v/>
      </c>
      <c r="R4682" s="84" t="str">
        <f t="shared" si="1018"/>
        <v/>
      </c>
      <c r="S4682" s="84" t="str">
        <f t="shared" si="1019"/>
        <v/>
      </c>
      <c r="U4682" s="84" t="str">
        <f t="shared" si="1020"/>
        <v/>
      </c>
      <c r="W4682" s="108" t="str">
        <f>IF($N4682="", "", SUM($D$11:$D4682))</f>
        <v/>
      </c>
      <c r="X4682" s="111" t="str">
        <f t="shared" si="1021"/>
        <v/>
      </c>
      <c r="Y4682" s="114" t="str">
        <f t="shared" si="1025"/>
        <v/>
      </c>
      <c r="Z4682" s="111" t="str">
        <f>IF(X4682="", "", X4682-SUM($Z$11:$Z4681))</f>
        <v/>
      </c>
      <c r="AA4682" s="111" t="str">
        <f>IF($Y4682="", "", $Y4682-SUM($AA$11:$AA4681))</f>
        <v/>
      </c>
      <c r="AB4682" s="111" t="str">
        <f t="shared" si="1026"/>
        <v/>
      </c>
      <c r="AC4682" s="121" t="str">
        <f t="shared" si="1022"/>
        <v/>
      </c>
      <c r="AD4682" s="122" t="str">
        <f t="shared" si="1023"/>
        <v/>
      </c>
      <c r="AE4682" s="123" t="str">
        <f t="shared" si="1027"/>
        <v/>
      </c>
      <c r="AG4682" s="150" t="str">
        <f t="shared" si="1024"/>
        <v/>
      </c>
    </row>
    <row r="4683" spans="1:33" x14ac:dyDescent="0.25">
      <c r="A4683" s="56"/>
      <c r="B4683" s="70"/>
      <c r="C4683" s="76"/>
      <c r="D4683" s="73"/>
      <c r="E4683" s="79"/>
      <c r="F4683" s="56"/>
      <c r="G4683" s="13" t="str">
        <f t="shared" si="1015"/>
        <v/>
      </c>
      <c r="H4683" s="56"/>
      <c r="K4683" s="128"/>
      <c r="L4683" s="128"/>
      <c r="M4683" s="128"/>
      <c r="N4683" s="84" t="str">
        <f t="shared" si="1016"/>
        <v/>
      </c>
      <c r="O4683" s="128"/>
      <c r="P4683" s="84" t="str">
        <f t="shared" si="1017"/>
        <v/>
      </c>
      <c r="Q4683" s="84" t="str">
        <f t="shared" ref="Q4683:Q4746" si="1028">IF($N4683="", "", IF(AND(Q$5="X", C4683=""), $N$6, IF(AND(NOT(C4683=""), COUNTIF(L$11:L$17, C4683)=0), $N$7, "")))</f>
        <v/>
      </c>
      <c r="R4683" s="84" t="str">
        <f t="shared" si="1018"/>
        <v/>
      </c>
      <c r="S4683" s="84" t="str">
        <f t="shared" si="1019"/>
        <v/>
      </c>
      <c r="U4683" s="84" t="str">
        <f t="shared" si="1020"/>
        <v/>
      </c>
      <c r="W4683" s="108" t="str">
        <f>IF($N4683="", "", SUM($D$11:$D4683))</f>
        <v/>
      </c>
      <c r="X4683" s="111" t="str">
        <f t="shared" si="1021"/>
        <v/>
      </c>
      <c r="Y4683" s="114" t="str">
        <f t="shared" si="1025"/>
        <v/>
      </c>
      <c r="Z4683" s="111" t="str">
        <f>IF(X4683="", "", X4683-SUM($Z$11:$Z4682))</f>
        <v/>
      </c>
      <c r="AA4683" s="111" t="str">
        <f>IF($Y4683="", "", $Y4683-SUM($AA$11:$AA4682))</f>
        <v/>
      </c>
      <c r="AB4683" s="111" t="str">
        <f t="shared" si="1026"/>
        <v/>
      </c>
      <c r="AC4683" s="121" t="str">
        <f t="shared" si="1022"/>
        <v/>
      </c>
      <c r="AD4683" s="122" t="str">
        <f t="shared" si="1023"/>
        <v/>
      </c>
      <c r="AE4683" s="123" t="str">
        <f t="shared" si="1027"/>
        <v/>
      </c>
      <c r="AG4683" s="150" t="str">
        <f t="shared" si="1024"/>
        <v/>
      </c>
    </row>
    <row r="4684" spans="1:33" x14ac:dyDescent="0.25">
      <c r="A4684" s="56"/>
      <c r="B4684" s="70"/>
      <c r="C4684" s="76"/>
      <c r="D4684" s="73"/>
      <c r="E4684" s="79"/>
      <c r="F4684" s="56"/>
      <c r="G4684" s="13" t="str">
        <f t="shared" ref="G4684:G4747" si="1029">IF($B4684="", "", TEXT($B4684, "mmm"))</f>
        <v/>
      </c>
      <c r="H4684" s="56"/>
      <c r="K4684" s="128"/>
      <c r="L4684" s="128"/>
      <c r="M4684" s="128"/>
      <c r="N4684" s="84" t="str">
        <f t="shared" ref="N4684:N4747" si="1030">IF(COUNTIF($B4684:$E4684, "")=4, "", "X")</f>
        <v/>
      </c>
      <c r="O4684" s="128"/>
      <c r="P4684" s="84" t="str">
        <f t="shared" ref="P4684:P4747" si="1031">IF($N4684="", "", IF(AND(P$5="X", B4684=""), $N$6, IFERROR(IF(AND(NOT(B4684=""), OR(ISNUMBER(B4684)=FALSE, B4684&lt;$L$2, B4684&gt;$L$3)), $N$7, ""), $N$7)))</f>
        <v/>
      </c>
      <c r="Q4684" s="84" t="str">
        <f t="shared" si="1028"/>
        <v/>
      </c>
      <c r="R4684" s="84" t="str">
        <f t="shared" ref="R4684:R4747" si="1032">IF($N4684="", "", IF(AND(R$5="X", D4684=""), $N$6, IF(AND(NOT(D4684=""), ISNUMBER(D4684)=FALSE), $N$7, "")))</f>
        <v/>
      </c>
      <c r="S4684" s="84" t="str">
        <f t="shared" ref="S4684:S4747" si="1033">IF($N4684="", "", IF(AND(S$5="X", E4684=""), $N$6, ""))</f>
        <v/>
      </c>
      <c r="U4684" s="84" t="str">
        <f t="shared" ref="U4684:U4747" si="1034">IF($B4684="", "", TEXT($B4684, "mmm yyyy"))</f>
        <v/>
      </c>
      <c r="W4684" s="108" t="str">
        <f>IF($N4684="", "", SUM($D$11:$D4684))</f>
        <v/>
      </c>
      <c r="X4684" s="111" t="str">
        <f t="shared" ref="X4684:X4747" si="1035">IF(W4684="", "", IF(W4684&lt;=$X$4, W4684, $X$4))</f>
        <v/>
      </c>
      <c r="Y4684" s="114" t="str">
        <f t="shared" si="1025"/>
        <v/>
      </c>
      <c r="Z4684" s="111" t="str">
        <f>IF(X4684="", "", X4684-SUM($Z$11:$Z4683))</f>
        <v/>
      </c>
      <c r="AA4684" s="111" t="str">
        <f>IF($Y4684="", "", $Y4684-SUM($AA$11:$AA4683))</f>
        <v/>
      </c>
      <c r="AB4684" s="111" t="str">
        <f t="shared" si="1026"/>
        <v/>
      </c>
      <c r="AC4684" s="121" t="str">
        <f t="shared" ref="AC4684:AC4747" si="1036">IF($N4684="", "", $Z4684*$AC$4)</f>
        <v/>
      </c>
      <c r="AD4684" s="122" t="str">
        <f t="shared" ref="AD4684:AD4747" si="1037">IF($N4684="", "", $AA4684*$AC$5)</f>
        <v/>
      </c>
      <c r="AE4684" s="123" t="str">
        <f t="shared" si="1027"/>
        <v/>
      </c>
      <c r="AG4684" s="150" t="str">
        <f t="shared" ref="AG4684:AG4747" si="1038">IF(OR($U4684="", $C4684=""), "", CONCATENATE($C4684, " - ", $U4684))</f>
        <v/>
      </c>
    </row>
    <row r="4685" spans="1:33" x14ac:dyDescent="0.25">
      <c r="A4685" s="56"/>
      <c r="B4685" s="70"/>
      <c r="C4685" s="76"/>
      <c r="D4685" s="73"/>
      <c r="E4685" s="79"/>
      <c r="F4685" s="56"/>
      <c r="G4685" s="13" t="str">
        <f t="shared" si="1029"/>
        <v/>
      </c>
      <c r="H4685" s="56"/>
      <c r="K4685" s="128"/>
      <c r="L4685" s="128"/>
      <c r="M4685" s="128"/>
      <c r="N4685" s="84" t="str">
        <f t="shared" si="1030"/>
        <v/>
      </c>
      <c r="O4685" s="128"/>
      <c r="P4685" s="84" t="str">
        <f t="shared" si="1031"/>
        <v/>
      </c>
      <c r="Q4685" s="84" t="str">
        <f t="shared" si="1028"/>
        <v/>
      </c>
      <c r="R4685" s="84" t="str">
        <f t="shared" si="1032"/>
        <v/>
      </c>
      <c r="S4685" s="84" t="str">
        <f t="shared" si="1033"/>
        <v/>
      </c>
      <c r="U4685" s="84" t="str">
        <f t="shared" si="1034"/>
        <v/>
      </c>
      <c r="W4685" s="108" t="str">
        <f>IF($N4685="", "", SUM($D$11:$D4685))</f>
        <v/>
      </c>
      <c r="X4685" s="111" t="str">
        <f t="shared" si="1035"/>
        <v/>
      </c>
      <c r="Y4685" s="114" t="str">
        <f t="shared" si="1025"/>
        <v/>
      </c>
      <c r="Z4685" s="111" t="str">
        <f>IF(X4685="", "", X4685-SUM($Z$11:$Z4684))</f>
        <v/>
      </c>
      <c r="AA4685" s="111" t="str">
        <f>IF($Y4685="", "", $Y4685-SUM($AA$11:$AA4684))</f>
        <v/>
      </c>
      <c r="AB4685" s="111" t="str">
        <f t="shared" si="1026"/>
        <v/>
      </c>
      <c r="AC4685" s="121" t="str">
        <f t="shared" si="1036"/>
        <v/>
      </c>
      <c r="AD4685" s="122" t="str">
        <f t="shared" si="1037"/>
        <v/>
      </c>
      <c r="AE4685" s="123" t="str">
        <f t="shared" si="1027"/>
        <v/>
      </c>
      <c r="AG4685" s="150" t="str">
        <f t="shared" si="1038"/>
        <v/>
      </c>
    </row>
    <row r="4686" spans="1:33" x14ac:dyDescent="0.25">
      <c r="A4686" s="56"/>
      <c r="B4686" s="70"/>
      <c r="C4686" s="76"/>
      <c r="D4686" s="73"/>
      <c r="E4686" s="79"/>
      <c r="F4686" s="56"/>
      <c r="G4686" s="13" t="str">
        <f t="shared" si="1029"/>
        <v/>
      </c>
      <c r="H4686" s="56"/>
      <c r="K4686" s="128"/>
      <c r="L4686" s="128"/>
      <c r="M4686" s="128"/>
      <c r="N4686" s="84" t="str">
        <f t="shared" si="1030"/>
        <v/>
      </c>
      <c r="O4686" s="128"/>
      <c r="P4686" s="84" t="str">
        <f t="shared" si="1031"/>
        <v/>
      </c>
      <c r="Q4686" s="84" t="str">
        <f t="shared" si="1028"/>
        <v/>
      </c>
      <c r="R4686" s="84" t="str">
        <f t="shared" si="1032"/>
        <v/>
      </c>
      <c r="S4686" s="84" t="str">
        <f t="shared" si="1033"/>
        <v/>
      </c>
      <c r="U4686" s="84" t="str">
        <f t="shared" si="1034"/>
        <v/>
      </c>
      <c r="W4686" s="108" t="str">
        <f>IF($N4686="", "", SUM($D$11:$D4686))</f>
        <v/>
      </c>
      <c r="X4686" s="111" t="str">
        <f t="shared" si="1035"/>
        <v/>
      </c>
      <c r="Y4686" s="114" t="str">
        <f t="shared" ref="Y4686:Y4749" si="1039">IF(W4686="", "", IF(W4686&lt;=$X$4, 0, W4686-$X$4))</f>
        <v/>
      </c>
      <c r="Z4686" s="111" t="str">
        <f>IF(X4686="", "", X4686-SUM($Z$11:$Z4685))</f>
        <v/>
      </c>
      <c r="AA4686" s="111" t="str">
        <f>IF($Y4686="", "", $Y4686-SUM($AA$11:$AA4685))</f>
        <v/>
      </c>
      <c r="AB4686" s="111" t="str">
        <f t="shared" ref="AB4686:AB4749" si="1040">IF($N4686="", "", SUM(Z4686:AA4686))</f>
        <v/>
      </c>
      <c r="AC4686" s="121" t="str">
        <f t="shared" si="1036"/>
        <v/>
      </c>
      <c r="AD4686" s="122" t="str">
        <f t="shared" si="1037"/>
        <v/>
      </c>
      <c r="AE4686" s="123" t="str">
        <f t="shared" ref="AE4686:AE4749" si="1041">IF($N4686="", "", SUM(AC4686:AD4686))</f>
        <v/>
      </c>
      <c r="AG4686" s="150" t="str">
        <f t="shared" si="1038"/>
        <v/>
      </c>
    </row>
    <row r="4687" spans="1:33" x14ac:dyDescent="0.25">
      <c r="A4687" s="56"/>
      <c r="B4687" s="70"/>
      <c r="C4687" s="76"/>
      <c r="D4687" s="73"/>
      <c r="E4687" s="79"/>
      <c r="F4687" s="56"/>
      <c r="G4687" s="13" t="str">
        <f t="shared" si="1029"/>
        <v/>
      </c>
      <c r="H4687" s="56"/>
      <c r="K4687" s="128"/>
      <c r="L4687" s="128"/>
      <c r="M4687" s="128"/>
      <c r="N4687" s="84" t="str">
        <f t="shared" si="1030"/>
        <v/>
      </c>
      <c r="O4687" s="128"/>
      <c r="P4687" s="84" t="str">
        <f t="shared" si="1031"/>
        <v/>
      </c>
      <c r="Q4687" s="84" t="str">
        <f t="shared" si="1028"/>
        <v/>
      </c>
      <c r="R4687" s="84" t="str">
        <f t="shared" si="1032"/>
        <v/>
      </c>
      <c r="S4687" s="84" t="str">
        <f t="shared" si="1033"/>
        <v/>
      </c>
      <c r="U4687" s="84" t="str">
        <f t="shared" si="1034"/>
        <v/>
      </c>
      <c r="W4687" s="108" t="str">
        <f>IF($N4687="", "", SUM($D$11:$D4687))</f>
        <v/>
      </c>
      <c r="X4687" s="111" t="str">
        <f t="shared" si="1035"/>
        <v/>
      </c>
      <c r="Y4687" s="114" t="str">
        <f t="shared" si="1039"/>
        <v/>
      </c>
      <c r="Z4687" s="111" t="str">
        <f>IF(X4687="", "", X4687-SUM($Z$11:$Z4686))</f>
        <v/>
      </c>
      <c r="AA4687" s="111" t="str">
        <f>IF($Y4687="", "", $Y4687-SUM($AA$11:$AA4686))</f>
        <v/>
      </c>
      <c r="AB4687" s="111" t="str">
        <f t="shared" si="1040"/>
        <v/>
      </c>
      <c r="AC4687" s="121" t="str">
        <f t="shared" si="1036"/>
        <v/>
      </c>
      <c r="AD4687" s="122" t="str">
        <f t="shared" si="1037"/>
        <v/>
      </c>
      <c r="AE4687" s="123" t="str">
        <f t="shared" si="1041"/>
        <v/>
      </c>
      <c r="AG4687" s="150" t="str">
        <f t="shared" si="1038"/>
        <v/>
      </c>
    </row>
    <row r="4688" spans="1:33" x14ac:dyDescent="0.25">
      <c r="A4688" s="56"/>
      <c r="B4688" s="70"/>
      <c r="C4688" s="76"/>
      <c r="D4688" s="73"/>
      <c r="E4688" s="79"/>
      <c r="F4688" s="56"/>
      <c r="G4688" s="13" t="str">
        <f t="shared" si="1029"/>
        <v/>
      </c>
      <c r="H4688" s="56"/>
      <c r="K4688" s="128"/>
      <c r="L4688" s="128"/>
      <c r="M4688" s="128"/>
      <c r="N4688" s="84" t="str">
        <f t="shared" si="1030"/>
        <v/>
      </c>
      <c r="O4688" s="128"/>
      <c r="P4688" s="84" t="str">
        <f t="shared" si="1031"/>
        <v/>
      </c>
      <c r="Q4688" s="84" t="str">
        <f t="shared" si="1028"/>
        <v/>
      </c>
      <c r="R4688" s="84" t="str">
        <f t="shared" si="1032"/>
        <v/>
      </c>
      <c r="S4688" s="84" t="str">
        <f t="shared" si="1033"/>
        <v/>
      </c>
      <c r="U4688" s="84" t="str">
        <f t="shared" si="1034"/>
        <v/>
      </c>
      <c r="W4688" s="108" t="str">
        <f>IF($N4688="", "", SUM($D$11:$D4688))</f>
        <v/>
      </c>
      <c r="X4688" s="111" t="str">
        <f t="shared" si="1035"/>
        <v/>
      </c>
      <c r="Y4688" s="114" t="str">
        <f t="shared" si="1039"/>
        <v/>
      </c>
      <c r="Z4688" s="111" t="str">
        <f>IF(X4688="", "", X4688-SUM($Z$11:$Z4687))</f>
        <v/>
      </c>
      <c r="AA4688" s="111" t="str">
        <f>IF($Y4688="", "", $Y4688-SUM($AA$11:$AA4687))</f>
        <v/>
      </c>
      <c r="AB4688" s="111" t="str">
        <f t="shared" si="1040"/>
        <v/>
      </c>
      <c r="AC4688" s="121" t="str">
        <f t="shared" si="1036"/>
        <v/>
      </c>
      <c r="AD4688" s="122" t="str">
        <f t="shared" si="1037"/>
        <v/>
      </c>
      <c r="AE4688" s="123" t="str">
        <f t="shared" si="1041"/>
        <v/>
      </c>
      <c r="AG4688" s="150" t="str">
        <f t="shared" si="1038"/>
        <v/>
      </c>
    </row>
    <row r="4689" spans="1:33" x14ac:dyDescent="0.25">
      <c r="A4689" s="56"/>
      <c r="B4689" s="70"/>
      <c r="C4689" s="76"/>
      <c r="D4689" s="73"/>
      <c r="E4689" s="79"/>
      <c r="F4689" s="56"/>
      <c r="G4689" s="13" t="str">
        <f t="shared" si="1029"/>
        <v/>
      </c>
      <c r="H4689" s="56"/>
      <c r="K4689" s="128"/>
      <c r="L4689" s="128"/>
      <c r="M4689" s="128"/>
      <c r="N4689" s="84" t="str">
        <f t="shared" si="1030"/>
        <v/>
      </c>
      <c r="O4689" s="128"/>
      <c r="P4689" s="84" t="str">
        <f t="shared" si="1031"/>
        <v/>
      </c>
      <c r="Q4689" s="84" t="str">
        <f t="shared" si="1028"/>
        <v/>
      </c>
      <c r="R4689" s="84" t="str">
        <f t="shared" si="1032"/>
        <v/>
      </c>
      <c r="S4689" s="84" t="str">
        <f t="shared" si="1033"/>
        <v/>
      </c>
      <c r="U4689" s="84" t="str">
        <f t="shared" si="1034"/>
        <v/>
      </c>
      <c r="W4689" s="108" t="str">
        <f>IF($N4689="", "", SUM($D$11:$D4689))</f>
        <v/>
      </c>
      <c r="X4689" s="111" t="str">
        <f t="shared" si="1035"/>
        <v/>
      </c>
      <c r="Y4689" s="114" t="str">
        <f t="shared" si="1039"/>
        <v/>
      </c>
      <c r="Z4689" s="111" t="str">
        <f>IF(X4689="", "", X4689-SUM($Z$11:$Z4688))</f>
        <v/>
      </c>
      <c r="AA4689" s="111" t="str">
        <f>IF($Y4689="", "", $Y4689-SUM($AA$11:$AA4688))</f>
        <v/>
      </c>
      <c r="AB4689" s="111" t="str">
        <f t="shared" si="1040"/>
        <v/>
      </c>
      <c r="AC4689" s="121" t="str">
        <f t="shared" si="1036"/>
        <v/>
      </c>
      <c r="AD4689" s="122" t="str">
        <f t="shared" si="1037"/>
        <v/>
      </c>
      <c r="AE4689" s="123" t="str">
        <f t="shared" si="1041"/>
        <v/>
      </c>
      <c r="AG4689" s="150" t="str">
        <f t="shared" si="1038"/>
        <v/>
      </c>
    </row>
    <row r="4690" spans="1:33" x14ac:dyDescent="0.25">
      <c r="A4690" s="56"/>
      <c r="B4690" s="70"/>
      <c r="C4690" s="76"/>
      <c r="D4690" s="73"/>
      <c r="E4690" s="79"/>
      <c r="F4690" s="56"/>
      <c r="G4690" s="13" t="str">
        <f t="shared" si="1029"/>
        <v/>
      </c>
      <c r="H4690" s="56"/>
      <c r="K4690" s="128"/>
      <c r="L4690" s="128"/>
      <c r="M4690" s="128"/>
      <c r="N4690" s="84" t="str">
        <f t="shared" si="1030"/>
        <v/>
      </c>
      <c r="O4690" s="128"/>
      <c r="P4690" s="84" t="str">
        <f t="shared" si="1031"/>
        <v/>
      </c>
      <c r="Q4690" s="84" t="str">
        <f t="shared" si="1028"/>
        <v/>
      </c>
      <c r="R4690" s="84" t="str">
        <f t="shared" si="1032"/>
        <v/>
      </c>
      <c r="S4690" s="84" t="str">
        <f t="shared" si="1033"/>
        <v/>
      </c>
      <c r="U4690" s="84" t="str">
        <f t="shared" si="1034"/>
        <v/>
      </c>
      <c r="W4690" s="108" t="str">
        <f>IF($N4690="", "", SUM($D$11:$D4690))</f>
        <v/>
      </c>
      <c r="X4690" s="111" t="str">
        <f t="shared" si="1035"/>
        <v/>
      </c>
      <c r="Y4690" s="114" t="str">
        <f t="shared" si="1039"/>
        <v/>
      </c>
      <c r="Z4690" s="111" t="str">
        <f>IF(X4690="", "", X4690-SUM($Z$11:$Z4689))</f>
        <v/>
      </c>
      <c r="AA4690" s="111" t="str">
        <f>IF($Y4690="", "", $Y4690-SUM($AA$11:$AA4689))</f>
        <v/>
      </c>
      <c r="AB4690" s="111" t="str">
        <f t="shared" si="1040"/>
        <v/>
      </c>
      <c r="AC4690" s="121" t="str">
        <f t="shared" si="1036"/>
        <v/>
      </c>
      <c r="AD4690" s="122" t="str">
        <f t="shared" si="1037"/>
        <v/>
      </c>
      <c r="AE4690" s="123" t="str">
        <f t="shared" si="1041"/>
        <v/>
      </c>
      <c r="AG4690" s="150" t="str">
        <f t="shared" si="1038"/>
        <v/>
      </c>
    </row>
    <row r="4691" spans="1:33" x14ac:dyDescent="0.25">
      <c r="A4691" s="56"/>
      <c r="B4691" s="70"/>
      <c r="C4691" s="76"/>
      <c r="D4691" s="73"/>
      <c r="E4691" s="79"/>
      <c r="F4691" s="56"/>
      <c r="G4691" s="13" t="str">
        <f t="shared" si="1029"/>
        <v/>
      </c>
      <c r="H4691" s="56"/>
      <c r="K4691" s="128"/>
      <c r="L4691" s="128"/>
      <c r="M4691" s="128"/>
      <c r="N4691" s="84" t="str">
        <f t="shared" si="1030"/>
        <v/>
      </c>
      <c r="O4691" s="128"/>
      <c r="P4691" s="84" t="str">
        <f t="shared" si="1031"/>
        <v/>
      </c>
      <c r="Q4691" s="84" t="str">
        <f t="shared" si="1028"/>
        <v/>
      </c>
      <c r="R4691" s="84" t="str">
        <f t="shared" si="1032"/>
        <v/>
      </c>
      <c r="S4691" s="84" t="str">
        <f t="shared" si="1033"/>
        <v/>
      </c>
      <c r="U4691" s="84" t="str">
        <f t="shared" si="1034"/>
        <v/>
      </c>
      <c r="W4691" s="108" t="str">
        <f>IF($N4691="", "", SUM($D$11:$D4691))</f>
        <v/>
      </c>
      <c r="X4691" s="111" t="str">
        <f t="shared" si="1035"/>
        <v/>
      </c>
      <c r="Y4691" s="114" t="str">
        <f t="shared" si="1039"/>
        <v/>
      </c>
      <c r="Z4691" s="111" t="str">
        <f>IF(X4691="", "", X4691-SUM($Z$11:$Z4690))</f>
        <v/>
      </c>
      <c r="AA4691" s="111" t="str">
        <f>IF($Y4691="", "", $Y4691-SUM($AA$11:$AA4690))</f>
        <v/>
      </c>
      <c r="AB4691" s="111" t="str">
        <f t="shared" si="1040"/>
        <v/>
      </c>
      <c r="AC4691" s="121" t="str">
        <f t="shared" si="1036"/>
        <v/>
      </c>
      <c r="AD4691" s="122" t="str">
        <f t="shared" si="1037"/>
        <v/>
      </c>
      <c r="AE4691" s="123" t="str">
        <f t="shared" si="1041"/>
        <v/>
      </c>
      <c r="AG4691" s="150" t="str">
        <f t="shared" si="1038"/>
        <v/>
      </c>
    </row>
    <row r="4692" spans="1:33" x14ac:dyDescent="0.25">
      <c r="A4692" s="56"/>
      <c r="B4692" s="70"/>
      <c r="C4692" s="76"/>
      <c r="D4692" s="73"/>
      <c r="E4692" s="79"/>
      <c r="F4692" s="56"/>
      <c r="G4692" s="13" t="str">
        <f t="shared" si="1029"/>
        <v/>
      </c>
      <c r="H4692" s="56"/>
      <c r="K4692" s="128"/>
      <c r="L4692" s="128"/>
      <c r="M4692" s="128"/>
      <c r="N4692" s="84" t="str">
        <f t="shared" si="1030"/>
        <v/>
      </c>
      <c r="O4692" s="128"/>
      <c r="P4692" s="84" t="str">
        <f t="shared" si="1031"/>
        <v/>
      </c>
      <c r="Q4692" s="84" t="str">
        <f t="shared" si="1028"/>
        <v/>
      </c>
      <c r="R4692" s="84" t="str">
        <f t="shared" si="1032"/>
        <v/>
      </c>
      <c r="S4692" s="84" t="str">
        <f t="shared" si="1033"/>
        <v/>
      </c>
      <c r="U4692" s="84" t="str">
        <f t="shared" si="1034"/>
        <v/>
      </c>
      <c r="W4692" s="108" t="str">
        <f>IF($N4692="", "", SUM($D$11:$D4692))</f>
        <v/>
      </c>
      <c r="X4692" s="111" t="str">
        <f t="shared" si="1035"/>
        <v/>
      </c>
      <c r="Y4692" s="114" t="str">
        <f t="shared" si="1039"/>
        <v/>
      </c>
      <c r="Z4692" s="111" t="str">
        <f>IF(X4692="", "", X4692-SUM($Z$11:$Z4691))</f>
        <v/>
      </c>
      <c r="AA4692" s="111" t="str">
        <f>IF($Y4692="", "", $Y4692-SUM($AA$11:$AA4691))</f>
        <v/>
      </c>
      <c r="AB4692" s="111" t="str">
        <f t="shared" si="1040"/>
        <v/>
      </c>
      <c r="AC4692" s="121" t="str">
        <f t="shared" si="1036"/>
        <v/>
      </c>
      <c r="AD4692" s="122" t="str">
        <f t="shared" si="1037"/>
        <v/>
      </c>
      <c r="AE4692" s="123" t="str">
        <f t="shared" si="1041"/>
        <v/>
      </c>
      <c r="AG4692" s="150" t="str">
        <f t="shared" si="1038"/>
        <v/>
      </c>
    </row>
    <row r="4693" spans="1:33" x14ac:dyDescent="0.25">
      <c r="A4693" s="56"/>
      <c r="B4693" s="70"/>
      <c r="C4693" s="76"/>
      <c r="D4693" s="73"/>
      <c r="E4693" s="79"/>
      <c r="F4693" s="56"/>
      <c r="G4693" s="13" t="str">
        <f t="shared" si="1029"/>
        <v/>
      </c>
      <c r="H4693" s="56"/>
      <c r="K4693" s="128"/>
      <c r="L4693" s="128"/>
      <c r="M4693" s="128"/>
      <c r="N4693" s="84" t="str">
        <f t="shared" si="1030"/>
        <v/>
      </c>
      <c r="O4693" s="128"/>
      <c r="P4693" s="84" t="str">
        <f t="shared" si="1031"/>
        <v/>
      </c>
      <c r="Q4693" s="84" t="str">
        <f t="shared" si="1028"/>
        <v/>
      </c>
      <c r="R4693" s="84" t="str">
        <f t="shared" si="1032"/>
        <v/>
      </c>
      <c r="S4693" s="84" t="str">
        <f t="shared" si="1033"/>
        <v/>
      </c>
      <c r="U4693" s="84" t="str">
        <f t="shared" si="1034"/>
        <v/>
      </c>
      <c r="W4693" s="108" t="str">
        <f>IF($N4693="", "", SUM($D$11:$D4693))</f>
        <v/>
      </c>
      <c r="X4693" s="111" t="str">
        <f t="shared" si="1035"/>
        <v/>
      </c>
      <c r="Y4693" s="114" t="str">
        <f t="shared" si="1039"/>
        <v/>
      </c>
      <c r="Z4693" s="111" t="str">
        <f>IF(X4693="", "", X4693-SUM($Z$11:$Z4692))</f>
        <v/>
      </c>
      <c r="AA4693" s="111" t="str">
        <f>IF($Y4693="", "", $Y4693-SUM($AA$11:$AA4692))</f>
        <v/>
      </c>
      <c r="AB4693" s="111" t="str">
        <f t="shared" si="1040"/>
        <v/>
      </c>
      <c r="AC4693" s="121" t="str">
        <f t="shared" si="1036"/>
        <v/>
      </c>
      <c r="AD4693" s="122" t="str">
        <f t="shared" si="1037"/>
        <v/>
      </c>
      <c r="AE4693" s="123" t="str">
        <f t="shared" si="1041"/>
        <v/>
      </c>
      <c r="AG4693" s="150" t="str">
        <f t="shared" si="1038"/>
        <v/>
      </c>
    </row>
    <row r="4694" spans="1:33" x14ac:dyDescent="0.25">
      <c r="A4694" s="56"/>
      <c r="B4694" s="70"/>
      <c r="C4694" s="76"/>
      <c r="D4694" s="73"/>
      <c r="E4694" s="79"/>
      <c r="F4694" s="56"/>
      <c r="G4694" s="13" t="str">
        <f t="shared" si="1029"/>
        <v/>
      </c>
      <c r="H4694" s="56"/>
      <c r="K4694" s="128"/>
      <c r="L4694" s="128"/>
      <c r="M4694" s="128"/>
      <c r="N4694" s="84" t="str">
        <f t="shared" si="1030"/>
        <v/>
      </c>
      <c r="O4694" s="128"/>
      <c r="P4694" s="84" t="str">
        <f t="shared" si="1031"/>
        <v/>
      </c>
      <c r="Q4694" s="84" t="str">
        <f t="shared" si="1028"/>
        <v/>
      </c>
      <c r="R4694" s="84" t="str">
        <f t="shared" si="1032"/>
        <v/>
      </c>
      <c r="S4694" s="84" t="str">
        <f t="shared" si="1033"/>
        <v/>
      </c>
      <c r="U4694" s="84" t="str">
        <f t="shared" si="1034"/>
        <v/>
      </c>
      <c r="W4694" s="108" t="str">
        <f>IF($N4694="", "", SUM($D$11:$D4694))</f>
        <v/>
      </c>
      <c r="X4694" s="111" t="str">
        <f t="shared" si="1035"/>
        <v/>
      </c>
      <c r="Y4694" s="114" t="str">
        <f t="shared" si="1039"/>
        <v/>
      </c>
      <c r="Z4694" s="111" t="str">
        <f>IF(X4694="", "", X4694-SUM($Z$11:$Z4693))</f>
        <v/>
      </c>
      <c r="AA4694" s="111" t="str">
        <f>IF($Y4694="", "", $Y4694-SUM($AA$11:$AA4693))</f>
        <v/>
      </c>
      <c r="AB4694" s="111" t="str">
        <f t="shared" si="1040"/>
        <v/>
      </c>
      <c r="AC4694" s="121" t="str">
        <f t="shared" si="1036"/>
        <v/>
      </c>
      <c r="AD4694" s="122" t="str">
        <f t="shared" si="1037"/>
        <v/>
      </c>
      <c r="AE4694" s="123" t="str">
        <f t="shared" si="1041"/>
        <v/>
      </c>
      <c r="AG4694" s="150" t="str">
        <f t="shared" si="1038"/>
        <v/>
      </c>
    </row>
    <row r="4695" spans="1:33" x14ac:dyDescent="0.25">
      <c r="A4695" s="56"/>
      <c r="B4695" s="70"/>
      <c r="C4695" s="76"/>
      <c r="D4695" s="73"/>
      <c r="E4695" s="79"/>
      <c r="F4695" s="56"/>
      <c r="G4695" s="13" t="str">
        <f t="shared" si="1029"/>
        <v/>
      </c>
      <c r="H4695" s="56"/>
      <c r="K4695" s="128"/>
      <c r="L4695" s="128"/>
      <c r="M4695" s="128"/>
      <c r="N4695" s="84" t="str">
        <f t="shared" si="1030"/>
        <v/>
      </c>
      <c r="O4695" s="128"/>
      <c r="P4695" s="84" t="str">
        <f t="shared" si="1031"/>
        <v/>
      </c>
      <c r="Q4695" s="84" t="str">
        <f t="shared" si="1028"/>
        <v/>
      </c>
      <c r="R4695" s="84" t="str">
        <f t="shared" si="1032"/>
        <v/>
      </c>
      <c r="S4695" s="84" t="str">
        <f t="shared" si="1033"/>
        <v/>
      </c>
      <c r="U4695" s="84" t="str">
        <f t="shared" si="1034"/>
        <v/>
      </c>
      <c r="W4695" s="108" t="str">
        <f>IF($N4695="", "", SUM($D$11:$D4695))</f>
        <v/>
      </c>
      <c r="X4695" s="111" t="str">
        <f t="shared" si="1035"/>
        <v/>
      </c>
      <c r="Y4695" s="114" t="str">
        <f t="shared" si="1039"/>
        <v/>
      </c>
      <c r="Z4695" s="111" t="str">
        <f>IF(X4695="", "", X4695-SUM($Z$11:$Z4694))</f>
        <v/>
      </c>
      <c r="AA4695" s="111" t="str">
        <f>IF($Y4695="", "", $Y4695-SUM($AA$11:$AA4694))</f>
        <v/>
      </c>
      <c r="AB4695" s="111" t="str">
        <f t="shared" si="1040"/>
        <v/>
      </c>
      <c r="AC4695" s="121" t="str">
        <f t="shared" si="1036"/>
        <v/>
      </c>
      <c r="AD4695" s="122" t="str">
        <f t="shared" si="1037"/>
        <v/>
      </c>
      <c r="AE4695" s="123" t="str">
        <f t="shared" si="1041"/>
        <v/>
      </c>
      <c r="AG4695" s="150" t="str">
        <f t="shared" si="1038"/>
        <v/>
      </c>
    </row>
    <row r="4696" spans="1:33" x14ac:dyDescent="0.25">
      <c r="A4696" s="56"/>
      <c r="B4696" s="70"/>
      <c r="C4696" s="76"/>
      <c r="D4696" s="73"/>
      <c r="E4696" s="79"/>
      <c r="F4696" s="56"/>
      <c r="G4696" s="13" t="str">
        <f t="shared" si="1029"/>
        <v/>
      </c>
      <c r="H4696" s="56"/>
      <c r="K4696" s="128"/>
      <c r="L4696" s="128"/>
      <c r="M4696" s="128"/>
      <c r="N4696" s="84" t="str">
        <f t="shared" si="1030"/>
        <v/>
      </c>
      <c r="O4696" s="128"/>
      <c r="P4696" s="84" t="str">
        <f t="shared" si="1031"/>
        <v/>
      </c>
      <c r="Q4696" s="84" t="str">
        <f t="shared" si="1028"/>
        <v/>
      </c>
      <c r="R4696" s="84" t="str">
        <f t="shared" si="1032"/>
        <v/>
      </c>
      <c r="S4696" s="84" t="str">
        <f t="shared" si="1033"/>
        <v/>
      </c>
      <c r="U4696" s="84" t="str">
        <f t="shared" si="1034"/>
        <v/>
      </c>
      <c r="W4696" s="108" t="str">
        <f>IF($N4696="", "", SUM($D$11:$D4696))</f>
        <v/>
      </c>
      <c r="X4696" s="111" t="str">
        <f t="shared" si="1035"/>
        <v/>
      </c>
      <c r="Y4696" s="114" t="str">
        <f t="shared" si="1039"/>
        <v/>
      </c>
      <c r="Z4696" s="111" t="str">
        <f>IF(X4696="", "", X4696-SUM($Z$11:$Z4695))</f>
        <v/>
      </c>
      <c r="AA4696" s="111" t="str">
        <f>IF($Y4696="", "", $Y4696-SUM($AA$11:$AA4695))</f>
        <v/>
      </c>
      <c r="AB4696" s="111" t="str">
        <f t="shared" si="1040"/>
        <v/>
      </c>
      <c r="AC4696" s="121" t="str">
        <f t="shared" si="1036"/>
        <v/>
      </c>
      <c r="AD4696" s="122" t="str">
        <f t="shared" si="1037"/>
        <v/>
      </c>
      <c r="AE4696" s="123" t="str">
        <f t="shared" si="1041"/>
        <v/>
      </c>
      <c r="AG4696" s="150" t="str">
        <f t="shared" si="1038"/>
        <v/>
      </c>
    </row>
    <row r="4697" spans="1:33" x14ac:dyDescent="0.25">
      <c r="A4697" s="56"/>
      <c r="B4697" s="70"/>
      <c r="C4697" s="76"/>
      <c r="D4697" s="73"/>
      <c r="E4697" s="79"/>
      <c r="F4697" s="56"/>
      <c r="G4697" s="13" t="str">
        <f t="shared" si="1029"/>
        <v/>
      </c>
      <c r="H4697" s="56"/>
      <c r="K4697" s="128"/>
      <c r="L4697" s="128"/>
      <c r="M4697" s="128"/>
      <c r="N4697" s="84" t="str">
        <f t="shared" si="1030"/>
        <v/>
      </c>
      <c r="O4697" s="128"/>
      <c r="P4697" s="84" t="str">
        <f t="shared" si="1031"/>
        <v/>
      </c>
      <c r="Q4697" s="84" t="str">
        <f t="shared" si="1028"/>
        <v/>
      </c>
      <c r="R4697" s="84" t="str">
        <f t="shared" si="1032"/>
        <v/>
      </c>
      <c r="S4697" s="84" t="str">
        <f t="shared" si="1033"/>
        <v/>
      </c>
      <c r="U4697" s="84" t="str">
        <f t="shared" si="1034"/>
        <v/>
      </c>
      <c r="W4697" s="108" t="str">
        <f>IF($N4697="", "", SUM($D$11:$D4697))</f>
        <v/>
      </c>
      <c r="X4697" s="111" t="str">
        <f t="shared" si="1035"/>
        <v/>
      </c>
      <c r="Y4697" s="114" t="str">
        <f t="shared" si="1039"/>
        <v/>
      </c>
      <c r="Z4697" s="111" t="str">
        <f>IF(X4697="", "", X4697-SUM($Z$11:$Z4696))</f>
        <v/>
      </c>
      <c r="AA4697" s="111" t="str">
        <f>IF($Y4697="", "", $Y4697-SUM($AA$11:$AA4696))</f>
        <v/>
      </c>
      <c r="AB4697" s="111" t="str">
        <f t="shared" si="1040"/>
        <v/>
      </c>
      <c r="AC4697" s="121" t="str">
        <f t="shared" si="1036"/>
        <v/>
      </c>
      <c r="AD4697" s="122" t="str">
        <f t="shared" si="1037"/>
        <v/>
      </c>
      <c r="AE4697" s="123" t="str">
        <f t="shared" si="1041"/>
        <v/>
      </c>
      <c r="AG4697" s="150" t="str">
        <f t="shared" si="1038"/>
        <v/>
      </c>
    </row>
    <row r="4698" spans="1:33" x14ac:dyDescent="0.25">
      <c r="A4698" s="56"/>
      <c r="B4698" s="70"/>
      <c r="C4698" s="76"/>
      <c r="D4698" s="73"/>
      <c r="E4698" s="79"/>
      <c r="F4698" s="56"/>
      <c r="G4698" s="13" t="str">
        <f t="shared" si="1029"/>
        <v/>
      </c>
      <c r="H4698" s="56"/>
      <c r="K4698" s="128"/>
      <c r="L4698" s="128"/>
      <c r="M4698" s="128"/>
      <c r="N4698" s="84" t="str">
        <f t="shared" si="1030"/>
        <v/>
      </c>
      <c r="O4698" s="128"/>
      <c r="P4698" s="84" t="str">
        <f t="shared" si="1031"/>
        <v/>
      </c>
      <c r="Q4698" s="84" t="str">
        <f t="shared" si="1028"/>
        <v/>
      </c>
      <c r="R4698" s="84" t="str">
        <f t="shared" si="1032"/>
        <v/>
      </c>
      <c r="S4698" s="84" t="str">
        <f t="shared" si="1033"/>
        <v/>
      </c>
      <c r="U4698" s="84" t="str">
        <f t="shared" si="1034"/>
        <v/>
      </c>
      <c r="W4698" s="108" t="str">
        <f>IF($N4698="", "", SUM($D$11:$D4698))</f>
        <v/>
      </c>
      <c r="X4698" s="111" t="str">
        <f t="shared" si="1035"/>
        <v/>
      </c>
      <c r="Y4698" s="114" t="str">
        <f t="shared" si="1039"/>
        <v/>
      </c>
      <c r="Z4698" s="111" t="str">
        <f>IF(X4698="", "", X4698-SUM($Z$11:$Z4697))</f>
        <v/>
      </c>
      <c r="AA4698" s="111" t="str">
        <f>IF($Y4698="", "", $Y4698-SUM($AA$11:$AA4697))</f>
        <v/>
      </c>
      <c r="AB4698" s="111" t="str">
        <f t="shared" si="1040"/>
        <v/>
      </c>
      <c r="AC4698" s="121" t="str">
        <f t="shared" si="1036"/>
        <v/>
      </c>
      <c r="AD4698" s="122" t="str">
        <f t="shared" si="1037"/>
        <v/>
      </c>
      <c r="AE4698" s="123" t="str">
        <f t="shared" si="1041"/>
        <v/>
      </c>
      <c r="AG4698" s="150" t="str">
        <f t="shared" si="1038"/>
        <v/>
      </c>
    </row>
    <row r="4699" spans="1:33" x14ac:dyDescent="0.25">
      <c r="A4699" s="56"/>
      <c r="B4699" s="70"/>
      <c r="C4699" s="76"/>
      <c r="D4699" s="73"/>
      <c r="E4699" s="79"/>
      <c r="F4699" s="56"/>
      <c r="G4699" s="13" t="str">
        <f t="shared" si="1029"/>
        <v/>
      </c>
      <c r="H4699" s="56"/>
      <c r="K4699" s="128"/>
      <c r="L4699" s="128"/>
      <c r="M4699" s="128"/>
      <c r="N4699" s="84" t="str">
        <f t="shared" si="1030"/>
        <v/>
      </c>
      <c r="O4699" s="128"/>
      <c r="P4699" s="84" t="str">
        <f t="shared" si="1031"/>
        <v/>
      </c>
      <c r="Q4699" s="84" t="str">
        <f t="shared" si="1028"/>
        <v/>
      </c>
      <c r="R4699" s="84" t="str">
        <f t="shared" si="1032"/>
        <v/>
      </c>
      <c r="S4699" s="84" t="str">
        <f t="shared" si="1033"/>
        <v/>
      </c>
      <c r="U4699" s="84" t="str">
        <f t="shared" si="1034"/>
        <v/>
      </c>
      <c r="W4699" s="108" t="str">
        <f>IF($N4699="", "", SUM($D$11:$D4699))</f>
        <v/>
      </c>
      <c r="X4699" s="111" t="str">
        <f t="shared" si="1035"/>
        <v/>
      </c>
      <c r="Y4699" s="114" t="str">
        <f t="shared" si="1039"/>
        <v/>
      </c>
      <c r="Z4699" s="111" t="str">
        <f>IF(X4699="", "", X4699-SUM($Z$11:$Z4698))</f>
        <v/>
      </c>
      <c r="AA4699" s="111" t="str">
        <f>IF($Y4699="", "", $Y4699-SUM($AA$11:$AA4698))</f>
        <v/>
      </c>
      <c r="AB4699" s="111" t="str">
        <f t="shared" si="1040"/>
        <v/>
      </c>
      <c r="AC4699" s="121" t="str">
        <f t="shared" si="1036"/>
        <v/>
      </c>
      <c r="AD4699" s="122" t="str">
        <f t="shared" si="1037"/>
        <v/>
      </c>
      <c r="AE4699" s="123" t="str">
        <f t="shared" si="1041"/>
        <v/>
      </c>
      <c r="AG4699" s="150" t="str">
        <f t="shared" si="1038"/>
        <v/>
      </c>
    </row>
    <row r="4700" spans="1:33" x14ac:dyDescent="0.25">
      <c r="A4700" s="56"/>
      <c r="B4700" s="70"/>
      <c r="C4700" s="76"/>
      <c r="D4700" s="73"/>
      <c r="E4700" s="79"/>
      <c r="F4700" s="56"/>
      <c r="G4700" s="13" t="str">
        <f t="shared" si="1029"/>
        <v/>
      </c>
      <c r="H4700" s="56"/>
      <c r="K4700" s="128"/>
      <c r="L4700" s="128"/>
      <c r="M4700" s="128"/>
      <c r="N4700" s="84" t="str">
        <f t="shared" si="1030"/>
        <v/>
      </c>
      <c r="O4700" s="128"/>
      <c r="P4700" s="84" t="str">
        <f t="shared" si="1031"/>
        <v/>
      </c>
      <c r="Q4700" s="84" t="str">
        <f t="shared" si="1028"/>
        <v/>
      </c>
      <c r="R4700" s="84" t="str">
        <f t="shared" si="1032"/>
        <v/>
      </c>
      <c r="S4700" s="84" t="str">
        <f t="shared" si="1033"/>
        <v/>
      </c>
      <c r="U4700" s="84" t="str">
        <f t="shared" si="1034"/>
        <v/>
      </c>
      <c r="W4700" s="108" t="str">
        <f>IF($N4700="", "", SUM($D$11:$D4700))</f>
        <v/>
      </c>
      <c r="X4700" s="111" t="str">
        <f t="shared" si="1035"/>
        <v/>
      </c>
      <c r="Y4700" s="114" t="str">
        <f t="shared" si="1039"/>
        <v/>
      </c>
      <c r="Z4700" s="111" t="str">
        <f>IF(X4700="", "", X4700-SUM($Z$11:$Z4699))</f>
        <v/>
      </c>
      <c r="AA4700" s="111" t="str">
        <f>IF($Y4700="", "", $Y4700-SUM($AA$11:$AA4699))</f>
        <v/>
      </c>
      <c r="AB4700" s="111" t="str">
        <f t="shared" si="1040"/>
        <v/>
      </c>
      <c r="AC4700" s="121" t="str">
        <f t="shared" si="1036"/>
        <v/>
      </c>
      <c r="AD4700" s="122" t="str">
        <f t="shared" si="1037"/>
        <v/>
      </c>
      <c r="AE4700" s="123" t="str">
        <f t="shared" si="1041"/>
        <v/>
      </c>
      <c r="AG4700" s="150" t="str">
        <f t="shared" si="1038"/>
        <v/>
      </c>
    </row>
    <row r="4701" spans="1:33" x14ac:dyDescent="0.25">
      <c r="A4701" s="56"/>
      <c r="B4701" s="70"/>
      <c r="C4701" s="76"/>
      <c r="D4701" s="73"/>
      <c r="E4701" s="79"/>
      <c r="F4701" s="56"/>
      <c r="G4701" s="13" t="str">
        <f t="shared" si="1029"/>
        <v/>
      </c>
      <c r="H4701" s="56"/>
      <c r="K4701" s="128"/>
      <c r="L4701" s="128"/>
      <c r="M4701" s="128"/>
      <c r="N4701" s="84" t="str">
        <f t="shared" si="1030"/>
        <v/>
      </c>
      <c r="O4701" s="128"/>
      <c r="P4701" s="84" t="str">
        <f t="shared" si="1031"/>
        <v/>
      </c>
      <c r="Q4701" s="84" t="str">
        <f t="shared" si="1028"/>
        <v/>
      </c>
      <c r="R4701" s="84" t="str">
        <f t="shared" si="1032"/>
        <v/>
      </c>
      <c r="S4701" s="84" t="str">
        <f t="shared" si="1033"/>
        <v/>
      </c>
      <c r="U4701" s="84" t="str">
        <f t="shared" si="1034"/>
        <v/>
      </c>
      <c r="W4701" s="108" t="str">
        <f>IF($N4701="", "", SUM($D$11:$D4701))</f>
        <v/>
      </c>
      <c r="X4701" s="111" t="str">
        <f t="shared" si="1035"/>
        <v/>
      </c>
      <c r="Y4701" s="114" t="str">
        <f t="shared" si="1039"/>
        <v/>
      </c>
      <c r="Z4701" s="111" t="str">
        <f>IF(X4701="", "", X4701-SUM($Z$11:$Z4700))</f>
        <v/>
      </c>
      <c r="AA4701" s="111" t="str">
        <f>IF($Y4701="", "", $Y4701-SUM($AA$11:$AA4700))</f>
        <v/>
      </c>
      <c r="AB4701" s="111" t="str">
        <f t="shared" si="1040"/>
        <v/>
      </c>
      <c r="AC4701" s="121" t="str">
        <f t="shared" si="1036"/>
        <v/>
      </c>
      <c r="AD4701" s="122" t="str">
        <f t="shared" si="1037"/>
        <v/>
      </c>
      <c r="AE4701" s="123" t="str">
        <f t="shared" si="1041"/>
        <v/>
      </c>
      <c r="AG4701" s="150" t="str">
        <f t="shared" si="1038"/>
        <v/>
      </c>
    </row>
    <row r="4702" spans="1:33" x14ac:dyDescent="0.25">
      <c r="A4702" s="56"/>
      <c r="B4702" s="70"/>
      <c r="C4702" s="76"/>
      <c r="D4702" s="73"/>
      <c r="E4702" s="79"/>
      <c r="F4702" s="56"/>
      <c r="G4702" s="13" t="str">
        <f t="shared" si="1029"/>
        <v/>
      </c>
      <c r="H4702" s="56"/>
      <c r="K4702" s="128"/>
      <c r="L4702" s="128"/>
      <c r="M4702" s="128"/>
      <c r="N4702" s="84" t="str">
        <f t="shared" si="1030"/>
        <v/>
      </c>
      <c r="O4702" s="128"/>
      <c r="P4702" s="84" t="str">
        <f t="shared" si="1031"/>
        <v/>
      </c>
      <c r="Q4702" s="84" t="str">
        <f t="shared" si="1028"/>
        <v/>
      </c>
      <c r="R4702" s="84" t="str">
        <f t="shared" si="1032"/>
        <v/>
      </c>
      <c r="S4702" s="84" t="str">
        <f t="shared" si="1033"/>
        <v/>
      </c>
      <c r="U4702" s="84" t="str">
        <f t="shared" si="1034"/>
        <v/>
      </c>
      <c r="W4702" s="108" t="str">
        <f>IF($N4702="", "", SUM($D$11:$D4702))</f>
        <v/>
      </c>
      <c r="X4702" s="111" t="str">
        <f t="shared" si="1035"/>
        <v/>
      </c>
      <c r="Y4702" s="114" t="str">
        <f t="shared" si="1039"/>
        <v/>
      </c>
      <c r="Z4702" s="111" t="str">
        <f>IF(X4702="", "", X4702-SUM($Z$11:$Z4701))</f>
        <v/>
      </c>
      <c r="AA4702" s="111" t="str">
        <f>IF($Y4702="", "", $Y4702-SUM($AA$11:$AA4701))</f>
        <v/>
      </c>
      <c r="AB4702" s="111" t="str">
        <f t="shared" si="1040"/>
        <v/>
      </c>
      <c r="AC4702" s="121" t="str">
        <f t="shared" si="1036"/>
        <v/>
      </c>
      <c r="AD4702" s="122" t="str">
        <f t="shared" si="1037"/>
        <v/>
      </c>
      <c r="AE4702" s="123" t="str">
        <f t="shared" si="1041"/>
        <v/>
      </c>
      <c r="AG4702" s="150" t="str">
        <f t="shared" si="1038"/>
        <v/>
      </c>
    </row>
    <row r="4703" spans="1:33" x14ac:dyDescent="0.25">
      <c r="A4703" s="56"/>
      <c r="B4703" s="70"/>
      <c r="C4703" s="76"/>
      <c r="D4703" s="73"/>
      <c r="E4703" s="79"/>
      <c r="F4703" s="56"/>
      <c r="G4703" s="13" t="str">
        <f t="shared" si="1029"/>
        <v/>
      </c>
      <c r="H4703" s="56"/>
      <c r="K4703" s="128"/>
      <c r="L4703" s="128"/>
      <c r="M4703" s="128"/>
      <c r="N4703" s="84" t="str">
        <f t="shared" si="1030"/>
        <v/>
      </c>
      <c r="O4703" s="128"/>
      <c r="P4703" s="84" t="str">
        <f t="shared" si="1031"/>
        <v/>
      </c>
      <c r="Q4703" s="84" t="str">
        <f t="shared" si="1028"/>
        <v/>
      </c>
      <c r="R4703" s="84" t="str">
        <f t="shared" si="1032"/>
        <v/>
      </c>
      <c r="S4703" s="84" t="str">
        <f t="shared" si="1033"/>
        <v/>
      </c>
      <c r="U4703" s="84" t="str">
        <f t="shared" si="1034"/>
        <v/>
      </c>
      <c r="W4703" s="108" t="str">
        <f>IF($N4703="", "", SUM($D$11:$D4703))</f>
        <v/>
      </c>
      <c r="X4703" s="111" t="str">
        <f t="shared" si="1035"/>
        <v/>
      </c>
      <c r="Y4703" s="114" t="str">
        <f t="shared" si="1039"/>
        <v/>
      </c>
      <c r="Z4703" s="111" t="str">
        <f>IF(X4703="", "", X4703-SUM($Z$11:$Z4702))</f>
        <v/>
      </c>
      <c r="AA4703" s="111" t="str">
        <f>IF($Y4703="", "", $Y4703-SUM($AA$11:$AA4702))</f>
        <v/>
      </c>
      <c r="AB4703" s="111" t="str">
        <f t="shared" si="1040"/>
        <v/>
      </c>
      <c r="AC4703" s="121" t="str">
        <f t="shared" si="1036"/>
        <v/>
      </c>
      <c r="AD4703" s="122" t="str">
        <f t="shared" si="1037"/>
        <v/>
      </c>
      <c r="AE4703" s="123" t="str">
        <f t="shared" si="1041"/>
        <v/>
      </c>
      <c r="AG4703" s="150" t="str">
        <f t="shared" si="1038"/>
        <v/>
      </c>
    </row>
    <row r="4704" spans="1:33" x14ac:dyDescent="0.25">
      <c r="A4704" s="56"/>
      <c r="B4704" s="70"/>
      <c r="C4704" s="76"/>
      <c r="D4704" s="73"/>
      <c r="E4704" s="79"/>
      <c r="F4704" s="56"/>
      <c r="G4704" s="13" t="str">
        <f t="shared" si="1029"/>
        <v/>
      </c>
      <c r="H4704" s="56"/>
      <c r="K4704" s="128"/>
      <c r="L4704" s="128"/>
      <c r="M4704" s="128"/>
      <c r="N4704" s="84" t="str">
        <f t="shared" si="1030"/>
        <v/>
      </c>
      <c r="O4704" s="128"/>
      <c r="P4704" s="84" t="str">
        <f t="shared" si="1031"/>
        <v/>
      </c>
      <c r="Q4704" s="84" t="str">
        <f t="shared" si="1028"/>
        <v/>
      </c>
      <c r="R4704" s="84" t="str">
        <f t="shared" si="1032"/>
        <v/>
      </c>
      <c r="S4704" s="84" t="str">
        <f t="shared" si="1033"/>
        <v/>
      </c>
      <c r="U4704" s="84" t="str">
        <f t="shared" si="1034"/>
        <v/>
      </c>
      <c r="W4704" s="108" t="str">
        <f>IF($N4704="", "", SUM($D$11:$D4704))</f>
        <v/>
      </c>
      <c r="X4704" s="111" t="str">
        <f t="shared" si="1035"/>
        <v/>
      </c>
      <c r="Y4704" s="114" t="str">
        <f t="shared" si="1039"/>
        <v/>
      </c>
      <c r="Z4704" s="111" t="str">
        <f>IF(X4704="", "", X4704-SUM($Z$11:$Z4703))</f>
        <v/>
      </c>
      <c r="AA4704" s="111" t="str">
        <f>IF($Y4704="", "", $Y4704-SUM($AA$11:$AA4703))</f>
        <v/>
      </c>
      <c r="AB4704" s="111" t="str">
        <f t="shared" si="1040"/>
        <v/>
      </c>
      <c r="AC4704" s="121" t="str">
        <f t="shared" si="1036"/>
        <v/>
      </c>
      <c r="AD4704" s="122" t="str">
        <f t="shared" si="1037"/>
        <v/>
      </c>
      <c r="AE4704" s="123" t="str">
        <f t="shared" si="1041"/>
        <v/>
      </c>
      <c r="AG4704" s="150" t="str">
        <f t="shared" si="1038"/>
        <v/>
      </c>
    </row>
    <row r="4705" spans="1:33" x14ac:dyDescent="0.25">
      <c r="A4705" s="56"/>
      <c r="B4705" s="70"/>
      <c r="C4705" s="76"/>
      <c r="D4705" s="73"/>
      <c r="E4705" s="79"/>
      <c r="F4705" s="56"/>
      <c r="G4705" s="13" t="str">
        <f t="shared" si="1029"/>
        <v/>
      </c>
      <c r="H4705" s="56"/>
      <c r="K4705" s="128"/>
      <c r="L4705" s="128"/>
      <c r="M4705" s="128"/>
      <c r="N4705" s="84" t="str">
        <f t="shared" si="1030"/>
        <v/>
      </c>
      <c r="O4705" s="128"/>
      <c r="P4705" s="84" t="str">
        <f t="shared" si="1031"/>
        <v/>
      </c>
      <c r="Q4705" s="84" t="str">
        <f t="shared" si="1028"/>
        <v/>
      </c>
      <c r="R4705" s="84" t="str">
        <f t="shared" si="1032"/>
        <v/>
      </c>
      <c r="S4705" s="84" t="str">
        <f t="shared" si="1033"/>
        <v/>
      </c>
      <c r="U4705" s="84" t="str">
        <f t="shared" si="1034"/>
        <v/>
      </c>
      <c r="W4705" s="108" t="str">
        <f>IF($N4705="", "", SUM($D$11:$D4705))</f>
        <v/>
      </c>
      <c r="X4705" s="111" t="str">
        <f t="shared" si="1035"/>
        <v/>
      </c>
      <c r="Y4705" s="114" t="str">
        <f t="shared" si="1039"/>
        <v/>
      </c>
      <c r="Z4705" s="111" t="str">
        <f>IF(X4705="", "", X4705-SUM($Z$11:$Z4704))</f>
        <v/>
      </c>
      <c r="AA4705" s="111" t="str">
        <f>IF($Y4705="", "", $Y4705-SUM($AA$11:$AA4704))</f>
        <v/>
      </c>
      <c r="AB4705" s="111" t="str">
        <f t="shared" si="1040"/>
        <v/>
      </c>
      <c r="AC4705" s="121" t="str">
        <f t="shared" si="1036"/>
        <v/>
      </c>
      <c r="AD4705" s="122" t="str">
        <f t="shared" si="1037"/>
        <v/>
      </c>
      <c r="AE4705" s="123" t="str">
        <f t="shared" si="1041"/>
        <v/>
      </c>
      <c r="AG4705" s="150" t="str">
        <f t="shared" si="1038"/>
        <v/>
      </c>
    </row>
    <row r="4706" spans="1:33" x14ac:dyDescent="0.25">
      <c r="A4706" s="56"/>
      <c r="B4706" s="70"/>
      <c r="C4706" s="76"/>
      <c r="D4706" s="73"/>
      <c r="E4706" s="79"/>
      <c r="F4706" s="56"/>
      <c r="G4706" s="13" t="str">
        <f t="shared" si="1029"/>
        <v/>
      </c>
      <c r="H4706" s="56"/>
      <c r="K4706" s="128"/>
      <c r="L4706" s="128"/>
      <c r="M4706" s="128"/>
      <c r="N4706" s="84" t="str">
        <f t="shared" si="1030"/>
        <v/>
      </c>
      <c r="O4706" s="128"/>
      <c r="P4706" s="84" t="str">
        <f t="shared" si="1031"/>
        <v/>
      </c>
      <c r="Q4706" s="84" t="str">
        <f t="shared" si="1028"/>
        <v/>
      </c>
      <c r="R4706" s="84" t="str">
        <f t="shared" si="1032"/>
        <v/>
      </c>
      <c r="S4706" s="84" t="str">
        <f t="shared" si="1033"/>
        <v/>
      </c>
      <c r="U4706" s="84" t="str">
        <f t="shared" si="1034"/>
        <v/>
      </c>
      <c r="W4706" s="108" t="str">
        <f>IF($N4706="", "", SUM($D$11:$D4706))</f>
        <v/>
      </c>
      <c r="X4706" s="111" t="str">
        <f t="shared" si="1035"/>
        <v/>
      </c>
      <c r="Y4706" s="114" t="str">
        <f t="shared" si="1039"/>
        <v/>
      </c>
      <c r="Z4706" s="111" t="str">
        <f>IF(X4706="", "", X4706-SUM($Z$11:$Z4705))</f>
        <v/>
      </c>
      <c r="AA4706" s="111" t="str">
        <f>IF($Y4706="", "", $Y4706-SUM($AA$11:$AA4705))</f>
        <v/>
      </c>
      <c r="AB4706" s="111" t="str">
        <f t="shared" si="1040"/>
        <v/>
      </c>
      <c r="AC4706" s="121" t="str">
        <f t="shared" si="1036"/>
        <v/>
      </c>
      <c r="AD4706" s="122" t="str">
        <f t="shared" si="1037"/>
        <v/>
      </c>
      <c r="AE4706" s="123" t="str">
        <f t="shared" si="1041"/>
        <v/>
      </c>
      <c r="AG4706" s="150" t="str">
        <f t="shared" si="1038"/>
        <v/>
      </c>
    </row>
    <row r="4707" spans="1:33" x14ac:dyDescent="0.25">
      <c r="A4707" s="56"/>
      <c r="B4707" s="70"/>
      <c r="C4707" s="76"/>
      <c r="D4707" s="73"/>
      <c r="E4707" s="79"/>
      <c r="F4707" s="56"/>
      <c r="G4707" s="13" t="str">
        <f t="shared" si="1029"/>
        <v/>
      </c>
      <c r="H4707" s="56"/>
      <c r="K4707" s="128"/>
      <c r="L4707" s="128"/>
      <c r="M4707" s="128"/>
      <c r="N4707" s="84" t="str">
        <f t="shared" si="1030"/>
        <v/>
      </c>
      <c r="O4707" s="128"/>
      <c r="P4707" s="84" t="str">
        <f t="shared" si="1031"/>
        <v/>
      </c>
      <c r="Q4707" s="84" t="str">
        <f t="shared" si="1028"/>
        <v/>
      </c>
      <c r="R4707" s="84" t="str">
        <f t="shared" si="1032"/>
        <v/>
      </c>
      <c r="S4707" s="84" t="str">
        <f t="shared" si="1033"/>
        <v/>
      </c>
      <c r="U4707" s="84" t="str">
        <f t="shared" si="1034"/>
        <v/>
      </c>
      <c r="W4707" s="108" t="str">
        <f>IF($N4707="", "", SUM($D$11:$D4707))</f>
        <v/>
      </c>
      <c r="X4707" s="111" t="str">
        <f t="shared" si="1035"/>
        <v/>
      </c>
      <c r="Y4707" s="114" t="str">
        <f t="shared" si="1039"/>
        <v/>
      </c>
      <c r="Z4707" s="111" t="str">
        <f>IF(X4707="", "", X4707-SUM($Z$11:$Z4706))</f>
        <v/>
      </c>
      <c r="AA4707" s="111" t="str">
        <f>IF($Y4707="", "", $Y4707-SUM($AA$11:$AA4706))</f>
        <v/>
      </c>
      <c r="AB4707" s="111" t="str">
        <f t="shared" si="1040"/>
        <v/>
      </c>
      <c r="AC4707" s="121" t="str">
        <f t="shared" si="1036"/>
        <v/>
      </c>
      <c r="AD4707" s="122" t="str">
        <f t="shared" si="1037"/>
        <v/>
      </c>
      <c r="AE4707" s="123" t="str">
        <f t="shared" si="1041"/>
        <v/>
      </c>
      <c r="AG4707" s="150" t="str">
        <f t="shared" si="1038"/>
        <v/>
      </c>
    </row>
    <row r="4708" spans="1:33" x14ac:dyDescent="0.25">
      <c r="A4708" s="56"/>
      <c r="B4708" s="70"/>
      <c r="C4708" s="76"/>
      <c r="D4708" s="73"/>
      <c r="E4708" s="79"/>
      <c r="F4708" s="56"/>
      <c r="G4708" s="13" t="str">
        <f t="shared" si="1029"/>
        <v/>
      </c>
      <c r="H4708" s="56"/>
      <c r="K4708" s="128"/>
      <c r="L4708" s="128"/>
      <c r="M4708" s="128"/>
      <c r="N4708" s="84" t="str">
        <f t="shared" si="1030"/>
        <v/>
      </c>
      <c r="O4708" s="128"/>
      <c r="P4708" s="84" t="str">
        <f t="shared" si="1031"/>
        <v/>
      </c>
      <c r="Q4708" s="84" t="str">
        <f t="shared" si="1028"/>
        <v/>
      </c>
      <c r="R4708" s="84" t="str">
        <f t="shared" si="1032"/>
        <v/>
      </c>
      <c r="S4708" s="84" t="str">
        <f t="shared" si="1033"/>
        <v/>
      </c>
      <c r="U4708" s="84" t="str">
        <f t="shared" si="1034"/>
        <v/>
      </c>
      <c r="W4708" s="108" t="str">
        <f>IF($N4708="", "", SUM($D$11:$D4708))</f>
        <v/>
      </c>
      <c r="X4708" s="111" t="str">
        <f t="shared" si="1035"/>
        <v/>
      </c>
      <c r="Y4708" s="114" t="str">
        <f t="shared" si="1039"/>
        <v/>
      </c>
      <c r="Z4708" s="111" t="str">
        <f>IF(X4708="", "", X4708-SUM($Z$11:$Z4707))</f>
        <v/>
      </c>
      <c r="AA4708" s="111" t="str">
        <f>IF($Y4708="", "", $Y4708-SUM($AA$11:$AA4707))</f>
        <v/>
      </c>
      <c r="AB4708" s="111" t="str">
        <f t="shared" si="1040"/>
        <v/>
      </c>
      <c r="AC4708" s="121" t="str">
        <f t="shared" si="1036"/>
        <v/>
      </c>
      <c r="AD4708" s="122" t="str">
        <f t="shared" si="1037"/>
        <v/>
      </c>
      <c r="AE4708" s="123" t="str">
        <f t="shared" si="1041"/>
        <v/>
      </c>
      <c r="AG4708" s="150" t="str">
        <f t="shared" si="1038"/>
        <v/>
      </c>
    </row>
    <row r="4709" spans="1:33" x14ac:dyDescent="0.25">
      <c r="A4709" s="56"/>
      <c r="B4709" s="70"/>
      <c r="C4709" s="76"/>
      <c r="D4709" s="73"/>
      <c r="E4709" s="79"/>
      <c r="F4709" s="56"/>
      <c r="G4709" s="13" t="str">
        <f t="shared" si="1029"/>
        <v/>
      </c>
      <c r="H4709" s="56"/>
      <c r="K4709" s="128"/>
      <c r="L4709" s="128"/>
      <c r="M4709" s="128"/>
      <c r="N4709" s="84" t="str">
        <f t="shared" si="1030"/>
        <v/>
      </c>
      <c r="O4709" s="128"/>
      <c r="P4709" s="84" t="str">
        <f t="shared" si="1031"/>
        <v/>
      </c>
      <c r="Q4709" s="84" t="str">
        <f t="shared" si="1028"/>
        <v/>
      </c>
      <c r="R4709" s="84" t="str">
        <f t="shared" si="1032"/>
        <v/>
      </c>
      <c r="S4709" s="84" t="str">
        <f t="shared" si="1033"/>
        <v/>
      </c>
      <c r="U4709" s="84" t="str">
        <f t="shared" si="1034"/>
        <v/>
      </c>
      <c r="W4709" s="108" t="str">
        <f>IF($N4709="", "", SUM($D$11:$D4709))</f>
        <v/>
      </c>
      <c r="X4709" s="111" t="str">
        <f t="shared" si="1035"/>
        <v/>
      </c>
      <c r="Y4709" s="114" t="str">
        <f t="shared" si="1039"/>
        <v/>
      </c>
      <c r="Z4709" s="111" t="str">
        <f>IF(X4709="", "", X4709-SUM($Z$11:$Z4708))</f>
        <v/>
      </c>
      <c r="AA4709" s="111" t="str">
        <f>IF($Y4709="", "", $Y4709-SUM($AA$11:$AA4708))</f>
        <v/>
      </c>
      <c r="AB4709" s="111" t="str">
        <f t="shared" si="1040"/>
        <v/>
      </c>
      <c r="AC4709" s="121" t="str">
        <f t="shared" si="1036"/>
        <v/>
      </c>
      <c r="AD4709" s="122" t="str">
        <f t="shared" si="1037"/>
        <v/>
      </c>
      <c r="AE4709" s="123" t="str">
        <f t="shared" si="1041"/>
        <v/>
      </c>
      <c r="AG4709" s="150" t="str">
        <f t="shared" si="1038"/>
        <v/>
      </c>
    </row>
    <row r="4710" spans="1:33" x14ac:dyDescent="0.25">
      <c r="A4710" s="56"/>
      <c r="B4710" s="70"/>
      <c r="C4710" s="76"/>
      <c r="D4710" s="73"/>
      <c r="E4710" s="79"/>
      <c r="F4710" s="56"/>
      <c r="G4710" s="13" t="str">
        <f t="shared" si="1029"/>
        <v/>
      </c>
      <c r="H4710" s="56"/>
      <c r="K4710" s="128"/>
      <c r="L4710" s="128"/>
      <c r="M4710" s="128"/>
      <c r="N4710" s="84" t="str">
        <f t="shared" si="1030"/>
        <v/>
      </c>
      <c r="O4710" s="128"/>
      <c r="P4710" s="84" t="str">
        <f t="shared" si="1031"/>
        <v/>
      </c>
      <c r="Q4710" s="84" t="str">
        <f t="shared" si="1028"/>
        <v/>
      </c>
      <c r="R4710" s="84" t="str">
        <f t="shared" si="1032"/>
        <v/>
      </c>
      <c r="S4710" s="84" t="str">
        <f t="shared" si="1033"/>
        <v/>
      </c>
      <c r="U4710" s="84" t="str">
        <f t="shared" si="1034"/>
        <v/>
      </c>
      <c r="W4710" s="108" t="str">
        <f>IF($N4710="", "", SUM($D$11:$D4710))</f>
        <v/>
      </c>
      <c r="X4710" s="111" t="str">
        <f t="shared" si="1035"/>
        <v/>
      </c>
      <c r="Y4710" s="114" t="str">
        <f t="shared" si="1039"/>
        <v/>
      </c>
      <c r="Z4710" s="111" t="str">
        <f>IF(X4710="", "", X4710-SUM($Z$11:$Z4709))</f>
        <v/>
      </c>
      <c r="AA4710" s="111" t="str">
        <f>IF($Y4710="", "", $Y4710-SUM($AA$11:$AA4709))</f>
        <v/>
      </c>
      <c r="AB4710" s="111" t="str">
        <f t="shared" si="1040"/>
        <v/>
      </c>
      <c r="AC4710" s="121" t="str">
        <f t="shared" si="1036"/>
        <v/>
      </c>
      <c r="AD4710" s="122" t="str">
        <f t="shared" si="1037"/>
        <v/>
      </c>
      <c r="AE4710" s="123" t="str">
        <f t="shared" si="1041"/>
        <v/>
      </c>
      <c r="AG4710" s="150" t="str">
        <f t="shared" si="1038"/>
        <v/>
      </c>
    </row>
    <row r="4711" spans="1:33" x14ac:dyDescent="0.25">
      <c r="A4711" s="56"/>
      <c r="B4711" s="70"/>
      <c r="C4711" s="76"/>
      <c r="D4711" s="73"/>
      <c r="E4711" s="79"/>
      <c r="F4711" s="56"/>
      <c r="G4711" s="13" t="str">
        <f t="shared" si="1029"/>
        <v/>
      </c>
      <c r="H4711" s="56"/>
      <c r="K4711" s="128"/>
      <c r="L4711" s="128"/>
      <c r="M4711" s="128"/>
      <c r="N4711" s="84" t="str">
        <f t="shared" si="1030"/>
        <v/>
      </c>
      <c r="O4711" s="128"/>
      <c r="P4711" s="84" t="str">
        <f t="shared" si="1031"/>
        <v/>
      </c>
      <c r="Q4711" s="84" t="str">
        <f t="shared" si="1028"/>
        <v/>
      </c>
      <c r="R4711" s="84" t="str">
        <f t="shared" si="1032"/>
        <v/>
      </c>
      <c r="S4711" s="84" t="str">
        <f t="shared" si="1033"/>
        <v/>
      </c>
      <c r="U4711" s="84" t="str">
        <f t="shared" si="1034"/>
        <v/>
      </c>
      <c r="W4711" s="108" t="str">
        <f>IF($N4711="", "", SUM($D$11:$D4711))</f>
        <v/>
      </c>
      <c r="X4711" s="111" t="str">
        <f t="shared" si="1035"/>
        <v/>
      </c>
      <c r="Y4711" s="114" t="str">
        <f t="shared" si="1039"/>
        <v/>
      </c>
      <c r="Z4711" s="111" t="str">
        <f>IF(X4711="", "", X4711-SUM($Z$11:$Z4710))</f>
        <v/>
      </c>
      <c r="AA4711" s="111" t="str">
        <f>IF($Y4711="", "", $Y4711-SUM($AA$11:$AA4710))</f>
        <v/>
      </c>
      <c r="AB4711" s="111" t="str">
        <f t="shared" si="1040"/>
        <v/>
      </c>
      <c r="AC4711" s="121" t="str">
        <f t="shared" si="1036"/>
        <v/>
      </c>
      <c r="AD4711" s="122" t="str">
        <f t="shared" si="1037"/>
        <v/>
      </c>
      <c r="AE4711" s="123" t="str">
        <f t="shared" si="1041"/>
        <v/>
      </c>
      <c r="AG4711" s="150" t="str">
        <f t="shared" si="1038"/>
        <v/>
      </c>
    </row>
    <row r="4712" spans="1:33" x14ac:dyDescent="0.25">
      <c r="A4712" s="56"/>
      <c r="B4712" s="70"/>
      <c r="C4712" s="76"/>
      <c r="D4712" s="73"/>
      <c r="E4712" s="79"/>
      <c r="F4712" s="56"/>
      <c r="G4712" s="13" t="str">
        <f t="shared" si="1029"/>
        <v/>
      </c>
      <c r="H4712" s="56"/>
      <c r="K4712" s="128"/>
      <c r="L4712" s="128"/>
      <c r="M4712" s="128"/>
      <c r="N4712" s="84" t="str">
        <f t="shared" si="1030"/>
        <v/>
      </c>
      <c r="O4712" s="128"/>
      <c r="P4712" s="84" t="str">
        <f t="shared" si="1031"/>
        <v/>
      </c>
      <c r="Q4712" s="84" t="str">
        <f t="shared" si="1028"/>
        <v/>
      </c>
      <c r="R4712" s="84" t="str">
        <f t="shared" si="1032"/>
        <v/>
      </c>
      <c r="S4712" s="84" t="str">
        <f t="shared" si="1033"/>
        <v/>
      </c>
      <c r="U4712" s="84" t="str">
        <f t="shared" si="1034"/>
        <v/>
      </c>
      <c r="W4712" s="108" t="str">
        <f>IF($N4712="", "", SUM($D$11:$D4712))</f>
        <v/>
      </c>
      <c r="X4712" s="111" t="str">
        <f t="shared" si="1035"/>
        <v/>
      </c>
      <c r="Y4712" s="114" t="str">
        <f t="shared" si="1039"/>
        <v/>
      </c>
      <c r="Z4712" s="111" t="str">
        <f>IF(X4712="", "", X4712-SUM($Z$11:$Z4711))</f>
        <v/>
      </c>
      <c r="AA4712" s="111" t="str">
        <f>IF($Y4712="", "", $Y4712-SUM($AA$11:$AA4711))</f>
        <v/>
      </c>
      <c r="AB4712" s="111" t="str">
        <f t="shared" si="1040"/>
        <v/>
      </c>
      <c r="AC4712" s="121" t="str">
        <f t="shared" si="1036"/>
        <v/>
      </c>
      <c r="AD4712" s="122" t="str">
        <f t="shared" si="1037"/>
        <v/>
      </c>
      <c r="AE4712" s="123" t="str">
        <f t="shared" si="1041"/>
        <v/>
      </c>
      <c r="AG4712" s="150" t="str">
        <f t="shared" si="1038"/>
        <v/>
      </c>
    </row>
    <row r="4713" spans="1:33" x14ac:dyDescent="0.25">
      <c r="A4713" s="56"/>
      <c r="B4713" s="70"/>
      <c r="C4713" s="76"/>
      <c r="D4713" s="73"/>
      <c r="E4713" s="79"/>
      <c r="F4713" s="56"/>
      <c r="G4713" s="13" t="str">
        <f t="shared" si="1029"/>
        <v/>
      </c>
      <c r="H4713" s="56"/>
      <c r="K4713" s="128"/>
      <c r="L4713" s="128"/>
      <c r="M4713" s="128"/>
      <c r="N4713" s="84" t="str">
        <f t="shared" si="1030"/>
        <v/>
      </c>
      <c r="O4713" s="128"/>
      <c r="P4713" s="84" t="str">
        <f t="shared" si="1031"/>
        <v/>
      </c>
      <c r="Q4713" s="84" t="str">
        <f t="shared" si="1028"/>
        <v/>
      </c>
      <c r="R4713" s="84" t="str">
        <f t="shared" si="1032"/>
        <v/>
      </c>
      <c r="S4713" s="84" t="str">
        <f t="shared" si="1033"/>
        <v/>
      </c>
      <c r="U4713" s="84" t="str">
        <f t="shared" si="1034"/>
        <v/>
      </c>
      <c r="W4713" s="108" t="str">
        <f>IF($N4713="", "", SUM($D$11:$D4713))</f>
        <v/>
      </c>
      <c r="X4713" s="111" t="str">
        <f t="shared" si="1035"/>
        <v/>
      </c>
      <c r="Y4713" s="114" t="str">
        <f t="shared" si="1039"/>
        <v/>
      </c>
      <c r="Z4713" s="111" t="str">
        <f>IF(X4713="", "", X4713-SUM($Z$11:$Z4712))</f>
        <v/>
      </c>
      <c r="AA4713" s="111" t="str">
        <f>IF($Y4713="", "", $Y4713-SUM($AA$11:$AA4712))</f>
        <v/>
      </c>
      <c r="AB4713" s="111" t="str">
        <f t="shared" si="1040"/>
        <v/>
      </c>
      <c r="AC4713" s="121" t="str">
        <f t="shared" si="1036"/>
        <v/>
      </c>
      <c r="AD4713" s="122" t="str">
        <f t="shared" si="1037"/>
        <v/>
      </c>
      <c r="AE4713" s="123" t="str">
        <f t="shared" si="1041"/>
        <v/>
      </c>
      <c r="AG4713" s="150" t="str">
        <f t="shared" si="1038"/>
        <v/>
      </c>
    </row>
    <row r="4714" spans="1:33" x14ac:dyDescent="0.25">
      <c r="A4714" s="56"/>
      <c r="B4714" s="70"/>
      <c r="C4714" s="76"/>
      <c r="D4714" s="73"/>
      <c r="E4714" s="79"/>
      <c r="F4714" s="56"/>
      <c r="G4714" s="13" t="str">
        <f t="shared" si="1029"/>
        <v/>
      </c>
      <c r="H4714" s="56"/>
      <c r="K4714" s="128"/>
      <c r="L4714" s="128"/>
      <c r="M4714" s="128"/>
      <c r="N4714" s="84" t="str">
        <f t="shared" si="1030"/>
        <v/>
      </c>
      <c r="O4714" s="128"/>
      <c r="P4714" s="84" t="str">
        <f t="shared" si="1031"/>
        <v/>
      </c>
      <c r="Q4714" s="84" t="str">
        <f t="shared" si="1028"/>
        <v/>
      </c>
      <c r="R4714" s="84" t="str">
        <f t="shared" si="1032"/>
        <v/>
      </c>
      <c r="S4714" s="84" t="str">
        <f t="shared" si="1033"/>
        <v/>
      </c>
      <c r="U4714" s="84" t="str">
        <f t="shared" si="1034"/>
        <v/>
      </c>
      <c r="W4714" s="108" t="str">
        <f>IF($N4714="", "", SUM($D$11:$D4714))</f>
        <v/>
      </c>
      <c r="X4714" s="111" t="str">
        <f t="shared" si="1035"/>
        <v/>
      </c>
      <c r="Y4714" s="114" t="str">
        <f t="shared" si="1039"/>
        <v/>
      </c>
      <c r="Z4714" s="111" t="str">
        <f>IF(X4714="", "", X4714-SUM($Z$11:$Z4713))</f>
        <v/>
      </c>
      <c r="AA4714" s="111" t="str">
        <f>IF($Y4714="", "", $Y4714-SUM($AA$11:$AA4713))</f>
        <v/>
      </c>
      <c r="AB4714" s="111" t="str">
        <f t="shared" si="1040"/>
        <v/>
      </c>
      <c r="AC4714" s="121" t="str">
        <f t="shared" si="1036"/>
        <v/>
      </c>
      <c r="AD4714" s="122" t="str">
        <f t="shared" si="1037"/>
        <v/>
      </c>
      <c r="AE4714" s="123" t="str">
        <f t="shared" si="1041"/>
        <v/>
      </c>
      <c r="AG4714" s="150" t="str">
        <f t="shared" si="1038"/>
        <v/>
      </c>
    </row>
    <row r="4715" spans="1:33" x14ac:dyDescent="0.25">
      <c r="A4715" s="56"/>
      <c r="B4715" s="70"/>
      <c r="C4715" s="76"/>
      <c r="D4715" s="73"/>
      <c r="E4715" s="79"/>
      <c r="F4715" s="56"/>
      <c r="G4715" s="13" t="str">
        <f t="shared" si="1029"/>
        <v/>
      </c>
      <c r="H4715" s="56"/>
      <c r="K4715" s="128"/>
      <c r="L4715" s="128"/>
      <c r="M4715" s="128"/>
      <c r="N4715" s="84" t="str">
        <f t="shared" si="1030"/>
        <v/>
      </c>
      <c r="O4715" s="128"/>
      <c r="P4715" s="84" t="str">
        <f t="shared" si="1031"/>
        <v/>
      </c>
      <c r="Q4715" s="84" t="str">
        <f t="shared" si="1028"/>
        <v/>
      </c>
      <c r="R4715" s="84" t="str">
        <f t="shared" si="1032"/>
        <v/>
      </c>
      <c r="S4715" s="84" t="str">
        <f t="shared" si="1033"/>
        <v/>
      </c>
      <c r="U4715" s="84" t="str">
        <f t="shared" si="1034"/>
        <v/>
      </c>
      <c r="W4715" s="108" t="str">
        <f>IF($N4715="", "", SUM($D$11:$D4715))</f>
        <v/>
      </c>
      <c r="X4715" s="111" t="str">
        <f t="shared" si="1035"/>
        <v/>
      </c>
      <c r="Y4715" s="114" t="str">
        <f t="shared" si="1039"/>
        <v/>
      </c>
      <c r="Z4715" s="111" t="str">
        <f>IF(X4715="", "", X4715-SUM($Z$11:$Z4714))</f>
        <v/>
      </c>
      <c r="AA4715" s="111" t="str">
        <f>IF($Y4715="", "", $Y4715-SUM($AA$11:$AA4714))</f>
        <v/>
      </c>
      <c r="AB4715" s="111" t="str">
        <f t="shared" si="1040"/>
        <v/>
      </c>
      <c r="AC4715" s="121" t="str">
        <f t="shared" si="1036"/>
        <v/>
      </c>
      <c r="AD4715" s="122" t="str">
        <f t="shared" si="1037"/>
        <v/>
      </c>
      <c r="AE4715" s="123" t="str">
        <f t="shared" si="1041"/>
        <v/>
      </c>
      <c r="AG4715" s="150" t="str">
        <f t="shared" si="1038"/>
        <v/>
      </c>
    </row>
    <row r="4716" spans="1:33" x14ac:dyDescent="0.25">
      <c r="A4716" s="56"/>
      <c r="B4716" s="70"/>
      <c r="C4716" s="76"/>
      <c r="D4716" s="73"/>
      <c r="E4716" s="79"/>
      <c r="F4716" s="56"/>
      <c r="G4716" s="13" t="str">
        <f t="shared" si="1029"/>
        <v/>
      </c>
      <c r="H4716" s="56"/>
      <c r="K4716" s="128"/>
      <c r="L4716" s="128"/>
      <c r="M4716" s="128"/>
      <c r="N4716" s="84" t="str">
        <f t="shared" si="1030"/>
        <v/>
      </c>
      <c r="O4716" s="128"/>
      <c r="P4716" s="84" t="str">
        <f t="shared" si="1031"/>
        <v/>
      </c>
      <c r="Q4716" s="84" t="str">
        <f t="shared" si="1028"/>
        <v/>
      </c>
      <c r="R4716" s="84" t="str">
        <f t="shared" si="1032"/>
        <v/>
      </c>
      <c r="S4716" s="84" t="str">
        <f t="shared" si="1033"/>
        <v/>
      </c>
      <c r="U4716" s="84" t="str">
        <f t="shared" si="1034"/>
        <v/>
      </c>
      <c r="W4716" s="108" t="str">
        <f>IF($N4716="", "", SUM($D$11:$D4716))</f>
        <v/>
      </c>
      <c r="X4716" s="111" t="str">
        <f t="shared" si="1035"/>
        <v/>
      </c>
      <c r="Y4716" s="114" t="str">
        <f t="shared" si="1039"/>
        <v/>
      </c>
      <c r="Z4716" s="111" t="str">
        <f>IF(X4716="", "", X4716-SUM($Z$11:$Z4715))</f>
        <v/>
      </c>
      <c r="AA4716" s="111" t="str">
        <f>IF($Y4716="", "", $Y4716-SUM($AA$11:$AA4715))</f>
        <v/>
      </c>
      <c r="AB4716" s="111" t="str">
        <f t="shared" si="1040"/>
        <v/>
      </c>
      <c r="AC4716" s="121" t="str">
        <f t="shared" si="1036"/>
        <v/>
      </c>
      <c r="AD4716" s="122" t="str">
        <f t="shared" si="1037"/>
        <v/>
      </c>
      <c r="AE4716" s="123" t="str">
        <f t="shared" si="1041"/>
        <v/>
      </c>
      <c r="AG4716" s="150" t="str">
        <f t="shared" si="1038"/>
        <v/>
      </c>
    </row>
    <row r="4717" spans="1:33" x14ac:dyDescent="0.25">
      <c r="A4717" s="56"/>
      <c r="B4717" s="70"/>
      <c r="C4717" s="76"/>
      <c r="D4717" s="73"/>
      <c r="E4717" s="79"/>
      <c r="F4717" s="56"/>
      <c r="G4717" s="13" t="str">
        <f t="shared" si="1029"/>
        <v/>
      </c>
      <c r="H4717" s="56"/>
      <c r="K4717" s="128"/>
      <c r="L4717" s="128"/>
      <c r="M4717" s="128"/>
      <c r="N4717" s="84" t="str">
        <f t="shared" si="1030"/>
        <v/>
      </c>
      <c r="O4717" s="128"/>
      <c r="P4717" s="84" t="str">
        <f t="shared" si="1031"/>
        <v/>
      </c>
      <c r="Q4717" s="84" t="str">
        <f t="shared" si="1028"/>
        <v/>
      </c>
      <c r="R4717" s="84" t="str">
        <f t="shared" si="1032"/>
        <v/>
      </c>
      <c r="S4717" s="84" t="str">
        <f t="shared" si="1033"/>
        <v/>
      </c>
      <c r="U4717" s="84" t="str">
        <f t="shared" si="1034"/>
        <v/>
      </c>
      <c r="W4717" s="108" t="str">
        <f>IF($N4717="", "", SUM($D$11:$D4717))</f>
        <v/>
      </c>
      <c r="X4717" s="111" t="str">
        <f t="shared" si="1035"/>
        <v/>
      </c>
      <c r="Y4717" s="114" t="str">
        <f t="shared" si="1039"/>
        <v/>
      </c>
      <c r="Z4717" s="111" t="str">
        <f>IF(X4717="", "", X4717-SUM($Z$11:$Z4716))</f>
        <v/>
      </c>
      <c r="AA4717" s="111" t="str">
        <f>IF($Y4717="", "", $Y4717-SUM($AA$11:$AA4716))</f>
        <v/>
      </c>
      <c r="AB4717" s="111" t="str">
        <f t="shared" si="1040"/>
        <v/>
      </c>
      <c r="AC4717" s="121" t="str">
        <f t="shared" si="1036"/>
        <v/>
      </c>
      <c r="AD4717" s="122" t="str">
        <f t="shared" si="1037"/>
        <v/>
      </c>
      <c r="AE4717" s="123" t="str">
        <f t="shared" si="1041"/>
        <v/>
      </c>
      <c r="AG4717" s="150" t="str">
        <f t="shared" si="1038"/>
        <v/>
      </c>
    </row>
    <row r="4718" spans="1:33" x14ac:dyDescent="0.25">
      <c r="A4718" s="56"/>
      <c r="B4718" s="70"/>
      <c r="C4718" s="76"/>
      <c r="D4718" s="73"/>
      <c r="E4718" s="79"/>
      <c r="F4718" s="56"/>
      <c r="G4718" s="13" t="str">
        <f t="shared" si="1029"/>
        <v/>
      </c>
      <c r="H4718" s="56"/>
      <c r="K4718" s="128"/>
      <c r="L4718" s="128"/>
      <c r="M4718" s="128"/>
      <c r="N4718" s="84" t="str">
        <f t="shared" si="1030"/>
        <v/>
      </c>
      <c r="O4718" s="128"/>
      <c r="P4718" s="84" t="str">
        <f t="shared" si="1031"/>
        <v/>
      </c>
      <c r="Q4718" s="84" t="str">
        <f t="shared" si="1028"/>
        <v/>
      </c>
      <c r="R4718" s="84" t="str">
        <f t="shared" si="1032"/>
        <v/>
      </c>
      <c r="S4718" s="84" t="str">
        <f t="shared" si="1033"/>
        <v/>
      </c>
      <c r="U4718" s="84" t="str">
        <f t="shared" si="1034"/>
        <v/>
      </c>
      <c r="W4718" s="108" t="str">
        <f>IF($N4718="", "", SUM($D$11:$D4718))</f>
        <v/>
      </c>
      <c r="X4718" s="111" t="str">
        <f t="shared" si="1035"/>
        <v/>
      </c>
      <c r="Y4718" s="114" t="str">
        <f t="shared" si="1039"/>
        <v/>
      </c>
      <c r="Z4718" s="111" t="str">
        <f>IF(X4718="", "", X4718-SUM($Z$11:$Z4717))</f>
        <v/>
      </c>
      <c r="AA4718" s="111" t="str">
        <f>IF($Y4718="", "", $Y4718-SUM($AA$11:$AA4717))</f>
        <v/>
      </c>
      <c r="AB4718" s="111" t="str">
        <f t="shared" si="1040"/>
        <v/>
      </c>
      <c r="AC4718" s="121" t="str">
        <f t="shared" si="1036"/>
        <v/>
      </c>
      <c r="AD4718" s="122" t="str">
        <f t="shared" si="1037"/>
        <v/>
      </c>
      <c r="AE4718" s="123" t="str">
        <f t="shared" si="1041"/>
        <v/>
      </c>
      <c r="AG4718" s="150" t="str">
        <f t="shared" si="1038"/>
        <v/>
      </c>
    </row>
    <row r="4719" spans="1:33" x14ac:dyDescent="0.25">
      <c r="A4719" s="56"/>
      <c r="B4719" s="70"/>
      <c r="C4719" s="76"/>
      <c r="D4719" s="73"/>
      <c r="E4719" s="79"/>
      <c r="F4719" s="56"/>
      <c r="G4719" s="13" t="str">
        <f t="shared" si="1029"/>
        <v/>
      </c>
      <c r="H4719" s="56"/>
      <c r="K4719" s="128"/>
      <c r="L4719" s="128"/>
      <c r="M4719" s="128"/>
      <c r="N4719" s="84" t="str">
        <f t="shared" si="1030"/>
        <v/>
      </c>
      <c r="O4719" s="128"/>
      <c r="P4719" s="84" t="str">
        <f t="shared" si="1031"/>
        <v/>
      </c>
      <c r="Q4719" s="84" t="str">
        <f t="shared" si="1028"/>
        <v/>
      </c>
      <c r="R4719" s="84" t="str">
        <f t="shared" si="1032"/>
        <v/>
      </c>
      <c r="S4719" s="84" t="str">
        <f t="shared" si="1033"/>
        <v/>
      </c>
      <c r="U4719" s="84" t="str">
        <f t="shared" si="1034"/>
        <v/>
      </c>
      <c r="W4719" s="108" t="str">
        <f>IF($N4719="", "", SUM($D$11:$D4719))</f>
        <v/>
      </c>
      <c r="X4719" s="111" t="str">
        <f t="shared" si="1035"/>
        <v/>
      </c>
      <c r="Y4719" s="114" t="str">
        <f t="shared" si="1039"/>
        <v/>
      </c>
      <c r="Z4719" s="111" t="str">
        <f>IF(X4719="", "", X4719-SUM($Z$11:$Z4718))</f>
        <v/>
      </c>
      <c r="AA4719" s="111" t="str">
        <f>IF($Y4719="", "", $Y4719-SUM($AA$11:$AA4718))</f>
        <v/>
      </c>
      <c r="AB4719" s="111" t="str">
        <f t="shared" si="1040"/>
        <v/>
      </c>
      <c r="AC4719" s="121" t="str">
        <f t="shared" si="1036"/>
        <v/>
      </c>
      <c r="AD4719" s="122" t="str">
        <f t="shared" si="1037"/>
        <v/>
      </c>
      <c r="AE4719" s="123" t="str">
        <f t="shared" si="1041"/>
        <v/>
      </c>
      <c r="AG4719" s="150" t="str">
        <f t="shared" si="1038"/>
        <v/>
      </c>
    </row>
    <row r="4720" spans="1:33" x14ac:dyDescent="0.25">
      <c r="A4720" s="56"/>
      <c r="B4720" s="70"/>
      <c r="C4720" s="76"/>
      <c r="D4720" s="73"/>
      <c r="E4720" s="79"/>
      <c r="F4720" s="56"/>
      <c r="G4720" s="13" t="str">
        <f t="shared" si="1029"/>
        <v/>
      </c>
      <c r="H4720" s="56"/>
      <c r="K4720" s="128"/>
      <c r="L4720" s="128"/>
      <c r="M4720" s="128"/>
      <c r="N4720" s="84" t="str">
        <f t="shared" si="1030"/>
        <v/>
      </c>
      <c r="O4720" s="128"/>
      <c r="P4720" s="84" t="str">
        <f t="shared" si="1031"/>
        <v/>
      </c>
      <c r="Q4720" s="84" t="str">
        <f t="shared" si="1028"/>
        <v/>
      </c>
      <c r="R4720" s="84" t="str">
        <f t="shared" si="1032"/>
        <v/>
      </c>
      <c r="S4720" s="84" t="str">
        <f t="shared" si="1033"/>
        <v/>
      </c>
      <c r="U4720" s="84" t="str">
        <f t="shared" si="1034"/>
        <v/>
      </c>
      <c r="W4720" s="108" t="str">
        <f>IF($N4720="", "", SUM($D$11:$D4720))</f>
        <v/>
      </c>
      <c r="X4720" s="111" t="str">
        <f t="shared" si="1035"/>
        <v/>
      </c>
      <c r="Y4720" s="114" t="str">
        <f t="shared" si="1039"/>
        <v/>
      </c>
      <c r="Z4720" s="111" t="str">
        <f>IF(X4720="", "", X4720-SUM($Z$11:$Z4719))</f>
        <v/>
      </c>
      <c r="AA4720" s="111" t="str">
        <f>IF($Y4720="", "", $Y4720-SUM($AA$11:$AA4719))</f>
        <v/>
      </c>
      <c r="AB4720" s="111" t="str">
        <f t="shared" si="1040"/>
        <v/>
      </c>
      <c r="AC4720" s="121" t="str">
        <f t="shared" si="1036"/>
        <v/>
      </c>
      <c r="AD4720" s="122" t="str">
        <f t="shared" si="1037"/>
        <v/>
      </c>
      <c r="AE4720" s="123" t="str">
        <f t="shared" si="1041"/>
        <v/>
      </c>
      <c r="AG4720" s="150" t="str">
        <f t="shared" si="1038"/>
        <v/>
      </c>
    </row>
    <row r="4721" spans="1:33" x14ac:dyDescent="0.25">
      <c r="A4721" s="56"/>
      <c r="B4721" s="70"/>
      <c r="C4721" s="76"/>
      <c r="D4721" s="73"/>
      <c r="E4721" s="79"/>
      <c r="F4721" s="56"/>
      <c r="G4721" s="13" t="str">
        <f t="shared" si="1029"/>
        <v/>
      </c>
      <c r="H4721" s="56"/>
      <c r="K4721" s="128"/>
      <c r="L4721" s="128"/>
      <c r="M4721" s="128"/>
      <c r="N4721" s="84" t="str">
        <f t="shared" si="1030"/>
        <v/>
      </c>
      <c r="O4721" s="128"/>
      <c r="P4721" s="84" t="str">
        <f t="shared" si="1031"/>
        <v/>
      </c>
      <c r="Q4721" s="84" t="str">
        <f t="shared" si="1028"/>
        <v/>
      </c>
      <c r="R4721" s="84" t="str">
        <f t="shared" si="1032"/>
        <v/>
      </c>
      <c r="S4721" s="84" t="str">
        <f t="shared" si="1033"/>
        <v/>
      </c>
      <c r="U4721" s="84" t="str">
        <f t="shared" si="1034"/>
        <v/>
      </c>
      <c r="W4721" s="108" t="str">
        <f>IF($N4721="", "", SUM($D$11:$D4721))</f>
        <v/>
      </c>
      <c r="X4721" s="111" t="str">
        <f t="shared" si="1035"/>
        <v/>
      </c>
      <c r="Y4721" s="114" t="str">
        <f t="shared" si="1039"/>
        <v/>
      </c>
      <c r="Z4721" s="111" t="str">
        <f>IF(X4721="", "", X4721-SUM($Z$11:$Z4720))</f>
        <v/>
      </c>
      <c r="AA4721" s="111" t="str">
        <f>IF($Y4721="", "", $Y4721-SUM($AA$11:$AA4720))</f>
        <v/>
      </c>
      <c r="AB4721" s="111" t="str">
        <f t="shared" si="1040"/>
        <v/>
      </c>
      <c r="AC4721" s="121" t="str">
        <f t="shared" si="1036"/>
        <v/>
      </c>
      <c r="AD4721" s="122" t="str">
        <f t="shared" si="1037"/>
        <v/>
      </c>
      <c r="AE4721" s="123" t="str">
        <f t="shared" si="1041"/>
        <v/>
      </c>
      <c r="AG4721" s="150" t="str">
        <f t="shared" si="1038"/>
        <v/>
      </c>
    </row>
    <row r="4722" spans="1:33" x14ac:dyDescent="0.25">
      <c r="A4722" s="56"/>
      <c r="B4722" s="70"/>
      <c r="C4722" s="76"/>
      <c r="D4722" s="73"/>
      <c r="E4722" s="79"/>
      <c r="F4722" s="56"/>
      <c r="G4722" s="13" t="str">
        <f t="shared" si="1029"/>
        <v/>
      </c>
      <c r="H4722" s="56"/>
      <c r="K4722" s="128"/>
      <c r="L4722" s="128"/>
      <c r="M4722" s="128"/>
      <c r="N4722" s="84" t="str">
        <f t="shared" si="1030"/>
        <v/>
      </c>
      <c r="O4722" s="128"/>
      <c r="P4722" s="84" t="str">
        <f t="shared" si="1031"/>
        <v/>
      </c>
      <c r="Q4722" s="84" t="str">
        <f t="shared" si="1028"/>
        <v/>
      </c>
      <c r="R4722" s="84" t="str">
        <f t="shared" si="1032"/>
        <v/>
      </c>
      <c r="S4722" s="84" t="str">
        <f t="shared" si="1033"/>
        <v/>
      </c>
      <c r="U4722" s="84" t="str">
        <f t="shared" si="1034"/>
        <v/>
      </c>
      <c r="W4722" s="108" t="str">
        <f>IF($N4722="", "", SUM($D$11:$D4722))</f>
        <v/>
      </c>
      <c r="X4722" s="111" t="str">
        <f t="shared" si="1035"/>
        <v/>
      </c>
      <c r="Y4722" s="114" t="str">
        <f t="shared" si="1039"/>
        <v/>
      </c>
      <c r="Z4722" s="111" t="str">
        <f>IF(X4722="", "", X4722-SUM($Z$11:$Z4721))</f>
        <v/>
      </c>
      <c r="AA4722" s="111" t="str">
        <f>IF($Y4722="", "", $Y4722-SUM($AA$11:$AA4721))</f>
        <v/>
      </c>
      <c r="AB4722" s="111" t="str">
        <f t="shared" si="1040"/>
        <v/>
      </c>
      <c r="AC4722" s="121" t="str">
        <f t="shared" si="1036"/>
        <v/>
      </c>
      <c r="AD4722" s="122" t="str">
        <f t="shared" si="1037"/>
        <v/>
      </c>
      <c r="AE4722" s="123" t="str">
        <f t="shared" si="1041"/>
        <v/>
      </c>
      <c r="AG4722" s="150" t="str">
        <f t="shared" si="1038"/>
        <v/>
      </c>
    </row>
    <row r="4723" spans="1:33" x14ac:dyDescent="0.25">
      <c r="A4723" s="56"/>
      <c r="B4723" s="70"/>
      <c r="C4723" s="76"/>
      <c r="D4723" s="73"/>
      <c r="E4723" s="79"/>
      <c r="F4723" s="56"/>
      <c r="G4723" s="13" t="str">
        <f t="shared" si="1029"/>
        <v/>
      </c>
      <c r="H4723" s="56"/>
      <c r="K4723" s="128"/>
      <c r="L4723" s="128"/>
      <c r="M4723" s="128"/>
      <c r="N4723" s="84" t="str">
        <f t="shared" si="1030"/>
        <v/>
      </c>
      <c r="O4723" s="128"/>
      <c r="P4723" s="84" t="str">
        <f t="shared" si="1031"/>
        <v/>
      </c>
      <c r="Q4723" s="84" t="str">
        <f t="shared" si="1028"/>
        <v/>
      </c>
      <c r="R4723" s="84" t="str">
        <f t="shared" si="1032"/>
        <v/>
      </c>
      <c r="S4723" s="84" t="str">
        <f t="shared" si="1033"/>
        <v/>
      </c>
      <c r="U4723" s="84" t="str">
        <f t="shared" si="1034"/>
        <v/>
      </c>
      <c r="W4723" s="108" t="str">
        <f>IF($N4723="", "", SUM($D$11:$D4723))</f>
        <v/>
      </c>
      <c r="X4723" s="111" t="str">
        <f t="shared" si="1035"/>
        <v/>
      </c>
      <c r="Y4723" s="114" t="str">
        <f t="shared" si="1039"/>
        <v/>
      </c>
      <c r="Z4723" s="111" t="str">
        <f>IF(X4723="", "", X4723-SUM($Z$11:$Z4722))</f>
        <v/>
      </c>
      <c r="AA4723" s="111" t="str">
        <f>IF($Y4723="", "", $Y4723-SUM($AA$11:$AA4722))</f>
        <v/>
      </c>
      <c r="AB4723" s="111" t="str">
        <f t="shared" si="1040"/>
        <v/>
      </c>
      <c r="AC4723" s="121" t="str">
        <f t="shared" si="1036"/>
        <v/>
      </c>
      <c r="AD4723" s="122" t="str">
        <f t="shared" si="1037"/>
        <v/>
      </c>
      <c r="AE4723" s="123" t="str">
        <f t="shared" si="1041"/>
        <v/>
      </c>
      <c r="AG4723" s="150" t="str">
        <f t="shared" si="1038"/>
        <v/>
      </c>
    </row>
    <row r="4724" spans="1:33" x14ac:dyDescent="0.25">
      <c r="A4724" s="56"/>
      <c r="B4724" s="70"/>
      <c r="C4724" s="76"/>
      <c r="D4724" s="73"/>
      <c r="E4724" s="79"/>
      <c r="F4724" s="56"/>
      <c r="G4724" s="13" t="str">
        <f t="shared" si="1029"/>
        <v/>
      </c>
      <c r="H4724" s="56"/>
      <c r="K4724" s="128"/>
      <c r="L4724" s="128"/>
      <c r="M4724" s="128"/>
      <c r="N4724" s="84" t="str">
        <f t="shared" si="1030"/>
        <v/>
      </c>
      <c r="O4724" s="128"/>
      <c r="P4724" s="84" t="str">
        <f t="shared" si="1031"/>
        <v/>
      </c>
      <c r="Q4724" s="84" t="str">
        <f t="shared" si="1028"/>
        <v/>
      </c>
      <c r="R4724" s="84" t="str">
        <f t="shared" si="1032"/>
        <v/>
      </c>
      <c r="S4724" s="84" t="str">
        <f t="shared" si="1033"/>
        <v/>
      </c>
      <c r="U4724" s="84" t="str">
        <f t="shared" si="1034"/>
        <v/>
      </c>
      <c r="W4724" s="108" t="str">
        <f>IF($N4724="", "", SUM($D$11:$D4724))</f>
        <v/>
      </c>
      <c r="X4724" s="111" t="str">
        <f t="shared" si="1035"/>
        <v/>
      </c>
      <c r="Y4724" s="114" t="str">
        <f t="shared" si="1039"/>
        <v/>
      </c>
      <c r="Z4724" s="111" t="str">
        <f>IF(X4724="", "", X4724-SUM($Z$11:$Z4723))</f>
        <v/>
      </c>
      <c r="AA4724" s="111" t="str">
        <f>IF($Y4724="", "", $Y4724-SUM($AA$11:$AA4723))</f>
        <v/>
      </c>
      <c r="AB4724" s="111" t="str">
        <f t="shared" si="1040"/>
        <v/>
      </c>
      <c r="AC4724" s="121" t="str">
        <f t="shared" si="1036"/>
        <v/>
      </c>
      <c r="AD4724" s="122" t="str">
        <f t="shared" si="1037"/>
        <v/>
      </c>
      <c r="AE4724" s="123" t="str">
        <f t="shared" si="1041"/>
        <v/>
      </c>
      <c r="AG4724" s="150" t="str">
        <f t="shared" si="1038"/>
        <v/>
      </c>
    </row>
    <row r="4725" spans="1:33" x14ac:dyDescent="0.25">
      <c r="A4725" s="56"/>
      <c r="B4725" s="70"/>
      <c r="C4725" s="76"/>
      <c r="D4725" s="73"/>
      <c r="E4725" s="79"/>
      <c r="F4725" s="56"/>
      <c r="G4725" s="13" t="str">
        <f t="shared" si="1029"/>
        <v/>
      </c>
      <c r="H4725" s="56"/>
      <c r="K4725" s="128"/>
      <c r="L4725" s="128"/>
      <c r="M4725" s="128"/>
      <c r="N4725" s="84" t="str">
        <f t="shared" si="1030"/>
        <v/>
      </c>
      <c r="O4725" s="128"/>
      <c r="P4725" s="84" t="str">
        <f t="shared" si="1031"/>
        <v/>
      </c>
      <c r="Q4725" s="84" t="str">
        <f t="shared" si="1028"/>
        <v/>
      </c>
      <c r="R4725" s="84" t="str">
        <f t="shared" si="1032"/>
        <v/>
      </c>
      <c r="S4725" s="84" t="str">
        <f t="shared" si="1033"/>
        <v/>
      </c>
      <c r="U4725" s="84" t="str">
        <f t="shared" si="1034"/>
        <v/>
      </c>
      <c r="W4725" s="108" t="str">
        <f>IF($N4725="", "", SUM($D$11:$D4725))</f>
        <v/>
      </c>
      <c r="X4725" s="111" t="str">
        <f t="shared" si="1035"/>
        <v/>
      </c>
      <c r="Y4725" s="114" t="str">
        <f t="shared" si="1039"/>
        <v/>
      </c>
      <c r="Z4725" s="111" t="str">
        <f>IF(X4725="", "", X4725-SUM($Z$11:$Z4724))</f>
        <v/>
      </c>
      <c r="AA4725" s="111" t="str">
        <f>IF($Y4725="", "", $Y4725-SUM($AA$11:$AA4724))</f>
        <v/>
      </c>
      <c r="AB4725" s="111" t="str">
        <f t="shared" si="1040"/>
        <v/>
      </c>
      <c r="AC4725" s="121" t="str">
        <f t="shared" si="1036"/>
        <v/>
      </c>
      <c r="AD4725" s="122" t="str">
        <f t="shared" si="1037"/>
        <v/>
      </c>
      <c r="AE4725" s="123" t="str">
        <f t="shared" si="1041"/>
        <v/>
      </c>
      <c r="AG4725" s="150" t="str">
        <f t="shared" si="1038"/>
        <v/>
      </c>
    </row>
    <row r="4726" spans="1:33" x14ac:dyDescent="0.25">
      <c r="A4726" s="56"/>
      <c r="B4726" s="70"/>
      <c r="C4726" s="76"/>
      <c r="D4726" s="73"/>
      <c r="E4726" s="79"/>
      <c r="F4726" s="56"/>
      <c r="G4726" s="13" t="str">
        <f t="shared" si="1029"/>
        <v/>
      </c>
      <c r="H4726" s="56"/>
      <c r="K4726" s="128"/>
      <c r="L4726" s="128"/>
      <c r="M4726" s="128"/>
      <c r="N4726" s="84" t="str">
        <f t="shared" si="1030"/>
        <v/>
      </c>
      <c r="O4726" s="128"/>
      <c r="P4726" s="84" t="str">
        <f t="shared" si="1031"/>
        <v/>
      </c>
      <c r="Q4726" s="84" t="str">
        <f t="shared" si="1028"/>
        <v/>
      </c>
      <c r="R4726" s="84" t="str">
        <f t="shared" si="1032"/>
        <v/>
      </c>
      <c r="S4726" s="84" t="str">
        <f t="shared" si="1033"/>
        <v/>
      </c>
      <c r="U4726" s="84" t="str">
        <f t="shared" si="1034"/>
        <v/>
      </c>
      <c r="W4726" s="108" t="str">
        <f>IF($N4726="", "", SUM($D$11:$D4726))</f>
        <v/>
      </c>
      <c r="X4726" s="111" t="str">
        <f t="shared" si="1035"/>
        <v/>
      </c>
      <c r="Y4726" s="114" t="str">
        <f t="shared" si="1039"/>
        <v/>
      </c>
      <c r="Z4726" s="111" t="str">
        <f>IF(X4726="", "", X4726-SUM($Z$11:$Z4725))</f>
        <v/>
      </c>
      <c r="AA4726" s="111" t="str">
        <f>IF($Y4726="", "", $Y4726-SUM($AA$11:$AA4725))</f>
        <v/>
      </c>
      <c r="AB4726" s="111" t="str">
        <f t="shared" si="1040"/>
        <v/>
      </c>
      <c r="AC4726" s="121" t="str">
        <f t="shared" si="1036"/>
        <v/>
      </c>
      <c r="AD4726" s="122" t="str">
        <f t="shared" si="1037"/>
        <v/>
      </c>
      <c r="AE4726" s="123" t="str">
        <f t="shared" si="1041"/>
        <v/>
      </c>
      <c r="AG4726" s="150" t="str">
        <f t="shared" si="1038"/>
        <v/>
      </c>
    </row>
    <row r="4727" spans="1:33" x14ac:dyDescent="0.25">
      <c r="A4727" s="56"/>
      <c r="B4727" s="70"/>
      <c r="C4727" s="76"/>
      <c r="D4727" s="73"/>
      <c r="E4727" s="79"/>
      <c r="F4727" s="56"/>
      <c r="G4727" s="13" t="str">
        <f t="shared" si="1029"/>
        <v/>
      </c>
      <c r="H4727" s="56"/>
      <c r="K4727" s="128"/>
      <c r="L4727" s="128"/>
      <c r="M4727" s="128"/>
      <c r="N4727" s="84" t="str">
        <f t="shared" si="1030"/>
        <v/>
      </c>
      <c r="O4727" s="128"/>
      <c r="P4727" s="84" t="str">
        <f t="shared" si="1031"/>
        <v/>
      </c>
      <c r="Q4727" s="84" t="str">
        <f t="shared" si="1028"/>
        <v/>
      </c>
      <c r="R4727" s="84" t="str">
        <f t="shared" si="1032"/>
        <v/>
      </c>
      <c r="S4727" s="84" t="str">
        <f t="shared" si="1033"/>
        <v/>
      </c>
      <c r="U4727" s="84" t="str">
        <f t="shared" si="1034"/>
        <v/>
      </c>
      <c r="W4727" s="108" t="str">
        <f>IF($N4727="", "", SUM($D$11:$D4727))</f>
        <v/>
      </c>
      <c r="X4727" s="111" t="str">
        <f t="shared" si="1035"/>
        <v/>
      </c>
      <c r="Y4727" s="114" t="str">
        <f t="shared" si="1039"/>
        <v/>
      </c>
      <c r="Z4727" s="111" t="str">
        <f>IF(X4727="", "", X4727-SUM($Z$11:$Z4726))</f>
        <v/>
      </c>
      <c r="AA4727" s="111" t="str">
        <f>IF($Y4727="", "", $Y4727-SUM($AA$11:$AA4726))</f>
        <v/>
      </c>
      <c r="AB4727" s="111" t="str">
        <f t="shared" si="1040"/>
        <v/>
      </c>
      <c r="AC4727" s="121" t="str">
        <f t="shared" si="1036"/>
        <v/>
      </c>
      <c r="AD4727" s="122" t="str">
        <f t="shared" si="1037"/>
        <v/>
      </c>
      <c r="AE4727" s="123" t="str">
        <f t="shared" si="1041"/>
        <v/>
      </c>
      <c r="AG4727" s="150" t="str">
        <f t="shared" si="1038"/>
        <v/>
      </c>
    </row>
    <row r="4728" spans="1:33" x14ac:dyDescent="0.25">
      <c r="A4728" s="56"/>
      <c r="B4728" s="70"/>
      <c r="C4728" s="76"/>
      <c r="D4728" s="73"/>
      <c r="E4728" s="79"/>
      <c r="F4728" s="56"/>
      <c r="G4728" s="13" t="str">
        <f t="shared" si="1029"/>
        <v/>
      </c>
      <c r="H4728" s="56"/>
      <c r="K4728" s="128"/>
      <c r="L4728" s="128"/>
      <c r="M4728" s="128"/>
      <c r="N4728" s="84" t="str">
        <f t="shared" si="1030"/>
        <v/>
      </c>
      <c r="O4728" s="128"/>
      <c r="P4728" s="84" t="str">
        <f t="shared" si="1031"/>
        <v/>
      </c>
      <c r="Q4728" s="84" t="str">
        <f t="shared" si="1028"/>
        <v/>
      </c>
      <c r="R4728" s="84" t="str">
        <f t="shared" si="1032"/>
        <v/>
      </c>
      <c r="S4728" s="84" t="str">
        <f t="shared" si="1033"/>
        <v/>
      </c>
      <c r="U4728" s="84" t="str">
        <f t="shared" si="1034"/>
        <v/>
      </c>
      <c r="W4728" s="108" t="str">
        <f>IF($N4728="", "", SUM($D$11:$D4728))</f>
        <v/>
      </c>
      <c r="X4728" s="111" t="str">
        <f t="shared" si="1035"/>
        <v/>
      </c>
      <c r="Y4728" s="114" t="str">
        <f t="shared" si="1039"/>
        <v/>
      </c>
      <c r="Z4728" s="111" t="str">
        <f>IF(X4728="", "", X4728-SUM($Z$11:$Z4727))</f>
        <v/>
      </c>
      <c r="AA4728" s="111" t="str">
        <f>IF($Y4728="", "", $Y4728-SUM($AA$11:$AA4727))</f>
        <v/>
      </c>
      <c r="AB4728" s="111" t="str">
        <f t="shared" si="1040"/>
        <v/>
      </c>
      <c r="AC4728" s="121" t="str">
        <f t="shared" si="1036"/>
        <v/>
      </c>
      <c r="AD4728" s="122" t="str">
        <f t="shared" si="1037"/>
        <v/>
      </c>
      <c r="AE4728" s="123" t="str">
        <f t="shared" si="1041"/>
        <v/>
      </c>
      <c r="AG4728" s="150" t="str">
        <f t="shared" si="1038"/>
        <v/>
      </c>
    </row>
    <row r="4729" spans="1:33" x14ac:dyDescent="0.25">
      <c r="A4729" s="56"/>
      <c r="B4729" s="70"/>
      <c r="C4729" s="76"/>
      <c r="D4729" s="73"/>
      <c r="E4729" s="79"/>
      <c r="F4729" s="56"/>
      <c r="G4729" s="13" t="str">
        <f t="shared" si="1029"/>
        <v/>
      </c>
      <c r="H4729" s="56"/>
      <c r="K4729" s="128"/>
      <c r="L4729" s="128"/>
      <c r="M4729" s="128"/>
      <c r="N4729" s="84" t="str">
        <f t="shared" si="1030"/>
        <v/>
      </c>
      <c r="O4729" s="128"/>
      <c r="P4729" s="84" t="str">
        <f t="shared" si="1031"/>
        <v/>
      </c>
      <c r="Q4729" s="84" t="str">
        <f t="shared" si="1028"/>
        <v/>
      </c>
      <c r="R4729" s="84" t="str">
        <f t="shared" si="1032"/>
        <v/>
      </c>
      <c r="S4729" s="84" t="str">
        <f t="shared" si="1033"/>
        <v/>
      </c>
      <c r="U4729" s="84" t="str">
        <f t="shared" si="1034"/>
        <v/>
      </c>
      <c r="W4729" s="108" t="str">
        <f>IF($N4729="", "", SUM($D$11:$D4729))</f>
        <v/>
      </c>
      <c r="X4729" s="111" t="str">
        <f t="shared" si="1035"/>
        <v/>
      </c>
      <c r="Y4729" s="114" t="str">
        <f t="shared" si="1039"/>
        <v/>
      </c>
      <c r="Z4729" s="111" t="str">
        <f>IF(X4729="", "", X4729-SUM($Z$11:$Z4728))</f>
        <v/>
      </c>
      <c r="AA4729" s="111" t="str">
        <f>IF($Y4729="", "", $Y4729-SUM($AA$11:$AA4728))</f>
        <v/>
      </c>
      <c r="AB4729" s="111" t="str">
        <f t="shared" si="1040"/>
        <v/>
      </c>
      <c r="AC4729" s="121" t="str">
        <f t="shared" si="1036"/>
        <v/>
      </c>
      <c r="AD4729" s="122" t="str">
        <f t="shared" si="1037"/>
        <v/>
      </c>
      <c r="AE4729" s="123" t="str">
        <f t="shared" si="1041"/>
        <v/>
      </c>
      <c r="AG4729" s="150" t="str">
        <f t="shared" si="1038"/>
        <v/>
      </c>
    </row>
    <row r="4730" spans="1:33" x14ac:dyDescent="0.25">
      <c r="A4730" s="56"/>
      <c r="B4730" s="70"/>
      <c r="C4730" s="76"/>
      <c r="D4730" s="73"/>
      <c r="E4730" s="79"/>
      <c r="F4730" s="56"/>
      <c r="G4730" s="13" t="str">
        <f t="shared" si="1029"/>
        <v/>
      </c>
      <c r="H4730" s="56"/>
      <c r="K4730" s="128"/>
      <c r="L4730" s="128"/>
      <c r="M4730" s="128"/>
      <c r="N4730" s="84" t="str">
        <f t="shared" si="1030"/>
        <v/>
      </c>
      <c r="O4730" s="128"/>
      <c r="P4730" s="84" t="str">
        <f t="shared" si="1031"/>
        <v/>
      </c>
      <c r="Q4730" s="84" t="str">
        <f t="shared" si="1028"/>
        <v/>
      </c>
      <c r="R4730" s="84" t="str">
        <f t="shared" si="1032"/>
        <v/>
      </c>
      <c r="S4730" s="84" t="str">
        <f t="shared" si="1033"/>
        <v/>
      </c>
      <c r="U4730" s="84" t="str">
        <f t="shared" si="1034"/>
        <v/>
      </c>
      <c r="W4730" s="108" t="str">
        <f>IF($N4730="", "", SUM($D$11:$D4730))</f>
        <v/>
      </c>
      <c r="X4730" s="111" t="str">
        <f t="shared" si="1035"/>
        <v/>
      </c>
      <c r="Y4730" s="114" t="str">
        <f t="shared" si="1039"/>
        <v/>
      </c>
      <c r="Z4730" s="111" t="str">
        <f>IF(X4730="", "", X4730-SUM($Z$11:$Z4729))</f>
        <v/>
      </c>
      <c r="AA4730" s="111" t="str">
        <f>IF($Y4730="", "", $Y4730-SUM($AA$11:$AA4729))</f>
        <v/>
      </c>
      <c r="AB4730" s="111" t="str">
        <f t="shared" si="1040"/>
        <v/>
      </c>
      <c r="AC4730" s="121" t="str">
        <f t="shared" si="1036"/>
        <v/>
      </c>
      <c r="AD4730" s="122" t="str">
        <f t="shared" si="1037"/>
        <v/>
      </c>
      <c r="AE4730" s="123" t="str">
        <f t="shared" si="1041"/>
        <v/>
      </c>
      <c r="AG4730" s="150" t="str">
        <f t="shared" si="1038"/>
        <v/>
      </c>
    </row>
    <row r="4731" spans="1:33" x14ac:dyDescent="0.25">
      <c r="A4731" s="56"/>
      <c r="B4731" s="70"/>
      <c r="C4731" s="76"/>
      <c r="D4731" s="73"/>
      <c r="E4731" s="79"/>
      <c r="F4731" s="56"/>
      <c r="G4731" s="13" t="str">
        <f t="shared" si="1029"/>
        <v/>
      </c>
      <c r="H4731" s="56"/>
      <c r="K4731" s="128"/>
      <c r="L4731" s="128"/>
      <c r="M4731" s="128"/>
      <c r="N4731" s="84" t="str">
        <f t="shared" si="1030"/>
        <v/>
      </c>
      <c r="O4731" s="128"/>
      <c r="P4731" s="84" t="str">
        <f t="shared" si="1031"/>
        <v/>
      </c>
      <c r="Q4731" s="84" t="str">
        <f t="shared" si="1028"/>
        <v/>
      </c>
      <c r="R4731" s="84" t="str">
        <f t="shared" si="1032"/>
        <v/>
      </c>
      <c r="S4731" s="84" t="str">
        <f t="shared" si="1033"/>
        <v/>
      </c>
      <c r="U4731" s="84" t="str">
        <f t="shared" si="1034"/>
        <v/>
      </c>
      <c r="W4731" s="108" t="str">
        <f>IF($N4731="", "", SUM($D$11:$D4731))</f>
        <v/>
      </c>
      <c r="X4731" s="111" t="str">
        <f t="shared" si="1035"/>
        <v/>
      </c>
      <c r="Y4731" s="114" t="str">
        <f t="shared" si="1039"/>
        <v/>
      </c>
      <c r="Z4731" s="111" t="str">
        <f>IF(X4731="", "", X4731-SUM($Z$11:$Z4730))</f>
        <v/>
      </c>
      <c r="AA4731" s="111" t="str">
        <f>IF($Y4731="", "", $Y4731-SUM($AA$11:$AA4730))</f>
        <v/>
      </c>
      <c r="AB4731" s="111" t="str">
        <f t="shared" si="1040"/>
        <v/>
      </c>
      <c r="AC4731" s="121" t="str">
        <f t="shared" si="1036"/>
        <v/>
      </c>
      <c r="AD4731" s="122" t="str">
        <f t="shared" si="1037"/>
        <v/>
      </c>
      <c r="AE4731" s="123" t="str">
        <f t="shared" si="1041"/>
        <v/>
      </c>
      <c r="AG4731" s="150" t="str">
        <f t="shared" si="1038"/>
        <v/>
      </c>
    </row>
    <row r="4732" spans="1:33" x14ac:dyDescent="0.25">
      <c r="A4732" s="56"/>
      <c r="B4732" s="70"/>
      <c r="C4732" s="76"/>
      <c r="D4732" s="73"/>
      <c r="E4732" s="79"/>
      <c r="F4732" s="56"/>
      <c r="G4732" s="13" t="str">
        <f t="shared" si="1029"/>
        <v/>
      </c>
      <c r="H4732" s="56"/>
      <c r="K4732" s="128"/>
      <c r="L4732" s="128"/>
      <c r="M4732" s="128"/>
      <c r="N4732" s="84" t="str">
        <f t="shared" si="1030"/>
        <v/>
      </c>
      <c r="O4732" s="128"/>
      <c r="P4732" s="84" t="str">
        <f t="shared" si="1031"/>
        <v/>
      </c>
      <c r="Q4732" s="84" t="str">
        <f t="shared" si="1028"/>
        <v/>
      </c>
      <c r="R4732" s="84" t="str">
        <f t="shared" si="1032"/>
        <v/>
      </c>
      <c r="S4732" s="84" t="str">
        <f t="shared" si="1033"/>
        <v/>
      </c>
      <c r="U4732" s="84" t="str">
        <f t="shared" si="1034"/>
        <v/>
      </c>
      <c r="W4732" s="108" t="str">
        <f>IF($N4732="", "", SUM($D$11:$D4732))</f>
        <v/>
      </c>
      <c r="X4732" s="111" t="str">
        <f t="shared" si="1035"/>
        <v/>
      </c>
      <c r="Y4732" s="114" t="str">
        <f t="shared" si="1039"/>
        <v/>
      </c>
      <c r="Z4732" s="111" t="str">
        <f>IF(X4732="", "", X4732-SUM($Z$11:$Z4731))</f>
        <v/>
      </c>
      <c r="AA4732" s="111" t="str">
        <f>IF($Y4732="", "", $Y4732-SUM($AA$11:$AA4731))</f>
        <v/>
      </c>
      <c r="AB4732" s="111" t="str">
        <f t="shared" si="1040"/>
        <v/>
      </c>
      <c r="AC4732" s="121" t="str">
        <f t="shared" si="1036"/>
        <v/>
      </c>
      <c r="AD4732" s="122" t="str">
        <f t="shared" si="1037"/>
        <v/>
      </c>
      <c r="AE4732" s="123" t="str">
        <f t="shared" si="1041"/>
        <v/>
      </c>
      <c r="AG4732" s="150" t="str">
        <f t="shared" si="1038"/>
        <v/>
      </c>
    </row>
    <row r="4733" spans="1:33" x14ac:dyDescent="0.25">
      <c r="A4733" s="56"/>
      <c r="B4733" s="70"/>
      <c r="C4733" s="76"/>
      <c r="D4733" s="73"/>
      <c r="E4733" s="79"/>
      <c r="F4733" s="56"/>
      <c r="G4733" s="13" t="str">
        <f t="shared" si="1029"/>
        <v/>
      </c>
      <c r="H4733" s="56"/>
      <c r="K4733" s="128"/>
      <c r="L4733" s="128"/>
      <c r="M4733" s="128"/>
      <c r="N4733" s="84" t="str">
        <f t="shared" si="1030"/>
        <v/>
      </c>
      <c r="O4733" s="128"/>
      <c r="P4733" s="84" t="str">
        <f t="shared" si="1031"/>
        <v/>
      </c>
      <c r="Q4733" s="84" t="str">
        <f t="shared" si="1028"/>
        <v/>
      </c>
      <c r="R4733" s="84" t="str">
        <f t="shared" si="1032"/>
        <v/>
      </c>
      <c r="S4733" s="84" t="str">
        <f t="shared" si="1033"/>
        <v/>
      </c>
      <c r="U4733" s="84" t="str">
        <f t="shared" si="1034"/>
        <v/>
      </c>
      <c r="W4733" s="108" t="str">
        <f>IF($N4733="", "", SUM($D$11:$D4733))</f>
        <v/>
      </c>
      <c r="X4733" s="111" t="str">
        <f t="shared" si="1035"/>
        <v/>
      </c>
      <c r="Y4733" s="114" t="str">
        <f t="shared" si="1039"/>
        <v/>
      </c>
      <c r="Z4733" s="111" t="str">
        <f>IF(X4733="", "", X4733-SUM($Z$11:$Z4732))</f>
        <v/>
      </c>
      <c r="AA4733" s="111" t="str">
        <f>IF($Y4733="", "", $Y4733-SUM($AA$11:$AA4732))</f>
        <v/>
      </c>
      <c r="AB4733" s="111" t="str">
        <f t="shared" si="1040"/>
        <v/>
      </c>
      <c r="AC4733" s="121" t="str">
        <f t="shared" si="1036"/>
        <v/>
      </c>
      <c r="AD4733" s="122" t="str">
        <f t="shared" si="1037"/>
        <v/>
      </c>
      <c r="AE4733" s="123" t="str">
        <f t="shared" si="1041"/>
        <v/>
      </c>
      <c r="AG4733" s="150" t="str">
        <f t="shared" si="1038"/>
        <v/>
      </c>
    </row>
    <row r="4734" spans="1:33" x14ac:dyDescent="0.25">
      <c r="A4734" s="56"/>
      <c r="B4734" s="70"/>
      <c r="C4734" s="76"/>
      <c r="D4734" s="73"/>
      <c r="E4734" s="79"/>
      <c r="F4734" s="56"/>
      <c r="G4734" s="13" t="str">
        <f t="shared" si="1029"/>
        <v/>
      </c>
      <c r="H4734" s="56"/>
      <c r="K4734" s="128"/>
      <c r="L4734" s="128"/>
      <c r="M4734" s="128"/>
      <c r="N4734" s="84" t="str">
        <f t="shared" si="1030"/>
        <v/>
      </c>
      <c r="O4734" s="128"/>
      <c r="P4734" s="84" t="str">
        <f t="shared" si="1031"/>
        <v/>
      </c>
      <c r="Q4734" s="84" t="str">
        <f t="shared" si="1028"/>
        <v/>
      </c>
      <c r="R4734" s="84" t="str">
        <f t="shared" si="1032"/>
        <v/>
      </c>
      <c r="S4734" s="84" t="str">
        <f t="shared" si="1033"/>
        <v/>
      </c>
      <c r="U4734" s="84" t="str">
        <f t="shared" si="1034"/>
        <v/>
      </c>
      <c r="W4734" s="108" t="str">
        <f>IF($N4734="", "", SUM($D$11:$D4734))</f>
        <v/>
      </c>
      <c r="X4734" s="111" t="str">
        <f t="shared" si="1035"/>
        <v/>
      </c>
      <c r="Y4734" s="114" t="str">
        <f t="shared" si="1039"/>
        <v/>
      </c>
      <c r="Z4734" s="111" t="str">
        <f>IF(X4734="", "", X4734-SUM($Z$11:$Z4733))</f>
        <v/>
      </c>
      <c r="AA4734" s="111" t="str">
        <f>IF($Y4734="", "", $Y4734-SUM($AA$11:$AA4733))</f>
        <v/>
      </c>
      <c r="AB4734" s="111" t="str">
        <f t="shared" si="1040"/>
        <v/>
      </c>
      <c r="AC4734" s="121" t="str">
        <f t="shared" si="1036"/>
        <v/>
      </c>
      <c r="AD4734" s="122" t="str">
        <f t="shared" si="1037"/>
        <v/>
      </c>
      <c r="AE4734" s="123" t="str">
        <f t="shared" si="1041"/>
        <v/>
      </c>
      <c r="AG4734" s="150" t="str">
        <f t="shared" si="1038"/>
        <v/>
      </c>
    </row>
    <row r="4735" spans="1:33" x14ac:dyDescent="0.25">
      <c r="A4735" s="56"/>
      <c r="B4735" s="70"/>
      <c r="C4735" s="76"/>
      <c r="D4735" s="73"/>
      <c r="E4735" s="79"/>
      <c r="F4735" s="56"/>
      <c r="G4735" s="13" t="str">
        <f t="shared" si="1029"/>
        <v/>
      </c>
      <c r="H4735" s="56"/>
      <c r="K4735" s="128"/>
      <c r="L4735" s="128"/>
      <c r="M4735" s="128"/>
      <c r="N4735" s="84" t="str">
        <f t="shared" si="1030"/>
        <v/>
      </c>
      <c r="O4735" s="128"/>
      <c r="P4735" s="84" t="str">
        <f t="shared" si="1031"/>
        <v/>
      </c>
      <c r="Q4735" s="84" t="str">
        <f t="shared" si="1028"/>
        <v/>
      </c>
      <c r="R4735" s="84" t="str">
        <f t="shared" si="1032"/>
        <v/>
      </c>
      <c r="S4735" s="84" t="str">
        <f t="shared" si="1033"/>
        <v/>
      </c>
      <c r="U4735" s="84" t="str">
        <f t="shared" si="1034"/>
        <v/>
      </c>
      <c r="W4735" s="108" t="str">
        <f>IF($N4735="", "", SUM($D$11:$D4735))</f>
        <v/>
      </c>
      <c r="X4735" s="111" t="str">
        <f t="shared" si="1035"/>
        <v/>
      </c>
      <c r="Y4735" s="114" t="str">
        <f t="shared" si="1039"/>
        <v/>
      </c>
      <c r="Z4735" s="111" t="str">
        <f>IF(X4735="", "", X4735-SUM($Z$11:$Z4734))</f>
        <v/>
      </c>
      <c r="AA4735" s="111" t="str">
        <f>IF($Y4735="", "", $Y4735-SUM($AA$11:$AA4734))</f>
        <v/>
      </c>
      <c r="AB4735" s="111" t="str">
        <f t="shared" si="1040"/>
        <v/>
      </c>
      <c r="AC4735" s="121" t="str">
        <f t="shared" si="1036"/>
        <v/>
      </c>
      <c r="AD4735" s="122" t="str">
        <f t="shared" si="1037"/>
        <v/>
      </c>
      <c r="AE4735" s="123" t="str">
        <f t="shared" si="1041"/>
        <v/>
      </c>
      <c r="AG4735" s="150" t="str">
        <f t="shared" si="1038"/>
        <v/>
      </c>
    </row>
    <row r="4736" spans="1:33" x14ac:dyDescent="0.25">
      <c r="A4736" s="56"/>
      <c r="B4736" s="70"/>
      <c r="C4736" s="76"/>
      <c r="D4736" s="73"/>
      <c r="E4736" s="79"/>
      <c r="F4736" s="56"/>
      <c r="G4736" s="13" t="str">
        <f t="shared" si="1029"/>
        <v/>
      </c>
      <c r="H4736" s="56"/>
      <c r="K4736" s="128"/>
      <c r="L4736" s="128"/>
      <c r="M4736" s="128"/>
      <c r="N4736" s="84" t="str">
        <f t="shared" si="1030"/>
        <v/>
      </c>
      <c r="O4736" s="128"/>
      <c r="P4736" s="84" t="str">
        <f t="shared" si="1031"/>
        <v/>
      </c>
      <c r="Q4736" s="84" t="str">
        <f t="shared" si="1028"/>
        <v/>
      </c>
      <c r="R4736" s="84" t="str">
        <f t="shared" si="1032"/>
        <v/>
      </c>
      <c r="S4736" s="84" t="str">
        <f t="shared" si="1033"/>
        <v/>
      </c>
      <c r="U4736" s="84" t="str">
        <f t="shared" si="1034"/>
        <v/>
      </c>
      <c r="W4736" s="108" t="str">
        <f>IF($N4736="", "", SUM($D$11:$D4736))</f>
        <v/>
      </c>
      <c r="X4736" s="111" t="str">
        <f t="shared" si="1035"/>
        <v/>
      </c>
      <c r="Y4736" s="114" t="str">
        <f t="shared" si="1039"/>
        <v/>
      </c>
      <c r="Z4736" s="111" t="str">
        <f>IF(X4736="", "", X4736-SUM($Z$11:$Z4735))</f>
        <v/>
      </c>
      <c r="AA4736" s="111" t="str">
        <f>IF($Y4736="", "", $Y4736-SUM($AA$11:$AA4735))</f>
        <v/>
      </c>
      <c r="AB4736" s="111" t="str">
        <f t="shared" si="1040"/>
        <v/>
      </c>
      <c r="AC4736" s="121" t="str">
        <f t="shared" si="1036"/>
        <v/>
      </c>
      <c r="AD4736" s="122" t="str">
        <f t="shared" si="1037"/>
        <v/>
      </c>
      <c r="AE4736" s="123" t="str">
        <f t="shared" si="1041"/>
        <v/>
      </c>
      <c r="AG4736" s="150" t="str">
        <f t="shared" si="1038"/>
        <v/>
      </c>
    </row>
    <row r="4737" spans="1:33" x14ac:dyDescent="0.25">
      <c r="A4737" s="56"/>
      <c r="B4737" s="70"/>
      <c r="C4737" s="76"/>
      <c r="D4737" s="73"/>
      <c r="E4737" s="79"/>
      <c r="F4737" s="56"/>
      <c r="G4737" s="13" t="str">
        <f t="shared" si="1029"/>
        <v/>
      </c>
      <c r="H4737" s="56"/>
      <c r="K4737" s="128"/>
      <c r="L4737" s="128"/>
      <c r="M4737" s="128"/>
      <c r="N4737" s="84" t="str">
        <f t="shared" si="1030"/>
        <v/>
      </c>
      <c r="O4737" s="128"/>
      <c r="P4737" s="84" t="str">
        <f t="shared" si="1031"/>
        <v/>
      </c>
      <c r="Q4737" s="84" t="str">
        <f t="shared" si="1028"/>
        <v/>
      </c>
      <c r="R4737" s="84" t="str">
        <f t="shared" si="1032"/>
        <v/>
      </c>
      <c r="S4737" s="84" t="str">
        <f t="shared" si="1033"/>
        <v/>
      </c>
      <c r="U4737" s="84" t="str">
        <f t="shared" si="1034"/>
        <v/>
      </c>
      <c r="W4737" s="108" t="str">
        <f>IF($N4737="", "", SUM($D$11:$D4737))</f>
        <v/>
      </c>
      <c r="X4737" s="111" t="str">
        <f t="shared" si="1035"/>
        <v/>
      </c>
      <c r="Y4737" s="114" t="str">
        <f t="shared" si="1039"/>
        <v/>
      </c>
      <c r="Z4737" s="111" t="str">
        <f>IF(X4737="", "", X4737-SUM($Z$11:$Z4736))</f>
        <v/>
      </c>
      <c r="AA4737" s="111" t="str">
        <f>IF($Y4737="", "", $Y4737-SUM($AA$11:$AA4736))</f>
        <v/>
      </c>
      <c r="AB4737" s="111" t="str">
        <f t="shared" si="1040"/>
        <v/>
      </c>
      <c r="AC4737" s="121" t="str">
        <f t="shared" si="1036"/>
        <v/>
      </c>
      <c r="AD4737" s="122" t="str">
        <f t="shared" si="1037"/>
        <v/>
      </c>
      <c r="AE4737" s="123" t="str">
        <f t="shared" si="1041"/>
        <v/>
      </c>
      <c r="AG4737" s="150" t="str">
        <f t="shared" si="1038"/>
        <v/>
      </c>
    </row>
    <row r="4738" spans="1:33" x14ac:dyDescent="0.25">
      <c r="A4738" s="56"/>
      <c r="B4738" s="70"/>
      <c r="C4738" s="76"/>
      <c r="D4738" s="73"/>
      <c r="E4738" s="79"/>
      <c r="F4738" s="56"/>
      <c r="G4738" s="13" t="str">
        <f t="shared" si="1029"/>
        <v/>
      </c>
      <c r="H4738" s="56"/>
      <c r="K4738" s="128"/>
      <c r="L4738" s="128"/>
      <c r="M4738" s="128"/>
      <c r="N4738" s="84" t="str">
        <f t="shared" si="1030"/>
        <v/>
      </c>
      <c r="O4738" s="128"/>
      <c r="P4738" s="84" t="str">
        <f t="shared" si="1031"/>
        <v/>
      </c>
      <c r="Q4738" s="84" t="str">
        <f t="shared" si="1028"/>
        <v/>
      </c>
      <c r="R4738" s="84" t="str">
        <f t="shared" si="1032"/>
        <v/>
      </c>
      <c r="S4738" s="84" t="str">
        <f t="shared" si="1033"/>
        <v/>
      </c>
      <c r="U4738" s="84" t="str">
        <f t="shared" si="1034"/>
        <v/>
      </c>
      <c r="W4738" s="108" t="str">
        <f>IF($N4738="", "", SUM($D$11:$D4738))</f>
        <v/>
      </c>
      <c r="X4738" s="111" t="str">
        <f t="shared" si="1035"/>
        <v/>
      </c>
      <c r="Y4738" s="114" t="str">
        <f t="shared" si="1039"/>
        <v/>
      </c>
      <c r="Z4738" s="111" t="str">
        <f>IF(X4738="", "", X4738-SUM($Z$11:$Z4737))</f>
        <v/>
      </c>
      <c r="AA4738" s="111" t="str">
        <f>IF($Y4738="", "", $Y4738-SUM($AA$11:$AA4737))</f>
        <v/>
      </c>
      <c r="AB4738" s="111" t="str">
        <f t="shared" si="1040"/>
        <v/>
      </c>
      <c r="AC4738" s="121" t="str">
        <f t="shared" si="1036"/>
        <v/>
      </c>
      <c r="AD4738" s="122" t="str">
        <f t="shared" si="1037"/>
        <v/>
      </c>
      <c r="AE4738" s="123" t="str">
        <f t="shared" si="1041"/>
        <v/>
      </c>
      <c r="AG4738" s="150" t="str">
        <f t="shared" si="1038"/>
        <v/>
      </c>
    </row>
    <row r="4739" spans="1:33" x14ac:dyDescent="0.25">
      <c r="A4739" s="56"/>
      <c r="B4739" s="70"/>
      <c r="C4739" s="76"/>
      <c r="D4739" s="73"/>
      <c r="E4739" s="79"/>
      <c r="F4739" s="56"/>
      <c r="G4739" s="13" t="str">
        <f t="shared" si="1029"/>
        <v/>
      </c>
      <c r="H4739" s="56"/>
      <c r="K4739" s="128"/>
      <c r="L4739" s="128"/>
      <c r="M4739" s="128"/>
      <c r="N4739" s="84" t="str">
        <f t="shared" si="1030"/>
        <v/>
      </c>
      <c r="O4739" s="128"/>
      <c r="P4739" s="84" t="str">
        <f t="shared" si="1031"/>
        <v/>
      </c>
      <c r="Q4739" s="84" t="str">
        <f t="shared" si="1028"/>
        <v/>
      </c>
      <c r="R4739" s="84" t="str">
        <f t="shared" si="1032"/>
        <v/>
      </c>
      <c r="S4739" s="84" t="str">
        <f t="shared" si="1033"/>
        <v/>
      </c>
      <c r="U4739" s="84" t="str">
        <f t="shared" si="1034"/>
        <v/>
      </c>
      <c r="W4739" s="108" t="str">
        <f>IF($N4739="", "", SUM($D$11:$D4739))</f>
        <v/>
      </c>
      <c r="X4739" s="111" t="str">
        <f t="shared" si="1035"/>
        <v/>
      </c>
      <c r="Y4739" s="114" t="str">
        <f t="shared" si="1039"/>
        <v/>
      </c>
      <c r="Z4739" s="111" t="str">
        <f>IF(X4739="", "", X4739-SUM($Z$11:$Z4738))</f>
        <v/>
      </c>
      <c r="AA4739" s="111" t="str">
        <f>IF($Y4739="", "", $Y4739-SUM($AA$11:$AA4738))</f>
        <v/>
      </c>
      <c r="AB4739" s="111" t="str">
        <f t="shared" si="1040"/>
        <v/>
      </c>
      <c r="AC4739" s="121" t="str">
        <f t="shared" si="1036"/>
        <v/>
      </c>
      <c r="AD4739" s="122" t="str">
        <f t="shared" si="1037"/>
        <v/>
      </c>
      <c r="AE4739" s="123" t="str">
        <f t="shared" si="1041"/>
        <v/>
      </c>
      <c r="AG4739" s="150" t="str">
        <f t="shared" si="1038"/>
        <v/>
      </c>
    </row>
    <row r="4740" spans="1:33" x14ac:dyDescent="0.25">
      <c r="A4740" s="56"/>
      <c r="B4740" s="70"/>
      <c r="C4740" s="76"/>
      <c r="D4740" s="73"/>
      <c r="E4740" s="79"/>
      <c r="F4740" s="56"/>
      <c r="G4740" s="13" t="str">
        <f t="shared" si="1029"/>
        <v/>
      </c>
      <c r="H4740" s="56"/>
      <c r="K4740" s="128"/>
      <c r="L4740" s="128"/>
      <c r="M4740" s="128"/>
      <c r="N4740" s="84" t="str">
        <f t="shared" si="1030"/>
        <v/>
      </c>
      <c r="O4740" s="128"/>
      <c r="P4740" s="84" t="str">
        <f t="shared" si="1031"/>
        <v/>
      </c>
      <c r="Q4740" s="84" t="str">
        <f t="shared" si="1028"/>
        <v/>
      </c>
      <c r="R4740" s="84" t="str">
        <f t="shared" si="1032"/>
        <v/>
      </c>
      <c r="S4740" s="84" t="str">
        <f t="shared" si="1033"/>
        <v/>
      </c>
      <c r="U4740" s="84" t="str">
        <f t="shared" si="1034"/>
        <v/>
      </c>
      <c r="W4740" s="108" t="str">
        <f>IF($N4740="", "", SUM($D$11:$D4740))</f>
        <v/>
      </c>
      <c r="X4740" s="111" t="str">
        <f t="shared" si="1035"/>
        <v/>
      </c>
      <c r="Y4740" s="114" t="str">
        <f t="shared" si="1039"/>
        <v/>
      </c>
      <c r="Z4740" s="111" t="str">
        <f>IF(X4740="", "", X4740-SUM($Z$11:$Z4739))</f>
        <v/>
      </c>
      <c r="AA4740" s="111" t="str">
        <f>IF($Y4740="", "", $Y4740-SUM($AA$11:$AA4739))</f>
        <v/>
      </c>
      <c r="AB4740" s="111" t="str">
        <f t="shared" si="1040"/>
        <v/>
      </c>
      <c r="AC4740" s="121" t="str">
        <f t="shared" si="1036"/>
        <v/>
      </c>
      <c r="AD4740" s="122" t="str">
        <f t="shared" si="1037"/>
        <v/>
      </c>
      <c r="AE4740" s="123" t="str">
        <f t="shared" si="1041"/>
        <v/>
      </c>
      <c r="AG4740" s="150" t="str">
        <f t="shared" si="1038"/>
        <v/>
      </c>
    </row>
    <row r="4741" spans="1:33" x14ac:dyDescent="0.25">
      <c r="A4741" s="56"/>
      <c r="B4741" s="70"/>
      <c r="C4741" s="76"/>
      <c r="D4741" s="73"/>
      <c r="E4741" s="79"/>
      <c r="F4741" s="56"/>
      <c r="G4741" s="13" t="str">
        <f t="shared" si="1029"/>
        <v/>
      </c>
      <c r="H4741" s="56"/>
      <c r="K4741" s="128"/>
      <c r="L4741" s="128"/>
      <c r="M4741" s="128"/>
      <c r="N4741" s="84" t="str">
        <f t="shared" si="1030"/>
        <v/>
      </c>
      <c r="O4741" s="128"/>
      <c r="P4741" s="84" t="str">
        <f t="shared" si="1031"/>
        <v/>
      </c>
      <c r="Q4741" s="84" t="str">
        <f t="shared" si="1028"/>
        <v/>
      </c>
      <c r="R4741" s="84" t="str">
        <f t="shared" si="1032"/>
        <v/>
      </c>
      <c r="S4741" s="84" t="str">
        <f t="shared" si="1033"/>
        <v/>
      </c>
      <c r="U4741" s="84" t="str">
        <f t="shared" si="1034"/>
        <v/>
      </c>
      <c r="W4741" s="108" t="str">
        <f>IF($N4741="", "", SUM($D$11:$D4741))</f>
        <v/>
      </c>
      <c r="X4741" s="111" t="str">
        <f t="shared" si="1035"/>
        <v/>
      </c>
      <c r="Y4741" s="114" t="str">
        <f t="shared" si="1039"/>
        <v/>
      </c>
      <c r="Z4741" s="111" t="str">
        <f>IF(X4741="", "", X4741-SUM($Z$11:$Z4740))</f>
        <v/>
      </c>
      <c r="AA4741" s="111" t="str">
        <f>IF($Y4741="", "", $Y4741-SUM($AA$11:$AA4740))</f>
        <v/>
      </c>
      <c r="AB4741" s="111" t="str">
        <f t="shared" si="1040"/>
        <v/>
      </c>
      <c r="AC4741" s="121" t="str">
        <f t="shared" si="1036"/>
        <v/>
      </c>
      <c r="AD4741" s="122" t="str">
        <f t="shared" si="1037"/>
        <v/>
      </c>
      <c r="AE4741" s="123" t="str">
        <f t="shared" si="1041"/>
        <v/>
      </c>
      <c r="AG4741" s="150" t="str">
        <f t="shared" si="1038"/>
        <v/>
      </c>
    </row>
    <row r="4742" spans="1:33" x14ac:dyDescent="0.25">
      <c r="A4742" s="56"/>
      <c r="B4742" s="70"/>
      <c r="C4742" s="76"/>
      <c r="D4742" s="73"/>
      <c r="E4742" s="79"/>
      <c r="F4742" s="56"/>
      <c r="G4742" s="13" t="str">
        <f t="shared" si="1029"/>
        <v/>
      </c>
      <c r="H4742" s="56"/>
      <c r="K4742" s="128"/>
      <c r="L4742" s="128"/>
      <c r="M4742" s="128"/>
      <c r="N4742" s="84" t="str">
        <f t="shared" si="1030"/>
        <v/>
      </c>
      <c r="O4742" s="128"/>
      <c r="P4742" s="84" t="str">
        <f t="shared" si="1031"/>
        <v/>
      </c>
      <c r="Q4742" s="84" t="str">
        <f t="shared" si="1028"/>
        <v/>
      </c>
      <c r="R4742" s="84" t="str">
        <f t="shared" si="1032"/>
        <v/>
      </c>
      <c r="S4742" s="84" t="str">
        <f t="shared" si="1033"/>
        <v/>
      </c>
      <c r="U4742" s="84" t="str">
        <f t="shared" si="1034"/>
        <v/>
      </c>
      <c r="W4742" s="108" t="str">
        <f>IF($N4742="", "", SUM($D$11:$D4742))</f>
        <v/>
      </c>
      <c r="X4742" s="111" t="str">
        <f t="shared" si="1035"/>
        <v/>
      </c>
      <c r="Y4742" s="114" t="str">
        <f t="shared" si="1039"/>
        <v/>
      </c>
      <c r="Z4742" s="111" t="str">
        <f>IF(X4742="", "", X4742-SUM($Z$11:$Z4741))</f>
        <v/>
      </c>
      <c r="AA4742" s="111" t="str">
        <f>IF($Y4742="", "", $Y4742-SUM($AA$11:$AA4741))</f>
        <v/>
      </c>
      <c r="AB4742" s="111" t="str">
        <f t="shared" si="1040"/>
        <v/>
      </c>
      <c r="AC4742" s="121" t="str">
        <f t="shared" si="1036"/>
        <v/>
      </c>
      <c r="AD4742" s="122" t="str">
        <f t="shared" si="1037"/>
        <v/>
      </c>
      <c r="AE4742" s="123" t="str">
        <f t="shared" si="1041"/>
        <v/>
      </c>
      <c r="AG4742" s="150" t="str">
        <f t="shared" si="1038"/>
        <v/>
      </c>
    </row>
    <row r="4743" spans="1:33" x14ac:dyDescent="0.25">
      <c r="A4743" s="56"/>
      <c r="B4743" s="70"/>
      <c r="C4743" s="76"/>
      <c r="D4743" s="73"/>
      <c r="E4743" s="79"/>
      <c r="F4743" s="56"/>
      <c r="G4743" s="13" t="str">
        <f t="shared" si="1029"/>
        <v/>
      </c>
      <c r="H4743" s="56"/>
      <c r="K4743" s="128"/>
      <c r="L4743" s="128"/>
      <c r="M4743" s="128"/>
      <c r="N4743" s="84" t="str">
        <f t="shared" si="1030"/>
        <v/>
      </c>
      <c r="O4743" s="128"/>
      <c r="P4743" s="84" t="str">
        <f t="shared" si="1031"/>
        <v/>
      </c>
      <c r="Q4743" s="84" t="str">
        <f t="shared" si="1028"/>
        <v/>
      </c>
      <c r="R4743" s="84" t="str">
        <f t="shared" si="1032"/>
        <v/>
      </c>
      <c r="S4743" s="84" t="str">
        <f t="shared" si="1033"/>
        <v/>
      </c>
      <c r="U4743" s="84" t="str">
        <f t="shared" si="1034"/>
        <v/>
      </c>
      <c r="W4743" s="108" t="str">
        <f>IF($N4743="", "", SUM($D$11:$D4743))</f>
        <v/>
      </c>
      <c r="X4743" s="111" t="str">
        <f t="shared" si="1035"/>
        <v/>
      </c>
      <c r="Y4743" s="114" t="str">
        <f t="shared" si="1039"/>
        <v/>
      </c>
      <c r="Z4743" s="111" t="str">
        <f>IF(X4743="", "", X4743-SUM($Z$11:$Z4742))</f>
        <v/>
      </c>
      <c r="AA4743" s="111" t="str">
        <f>IF($Y4743="", "", $Y4743-SUM($AA$11:$AA4742))</f>
        <v/>
      </c>
      <c r="AB4743" s="111" t="str">
        <f t="shared" si="1040"/>
        <v/>
      </c>
      <c r="AC4743" s="121" t="str">
        <f t="shared" si="1036"/>
        <v/>
      </c>
      <c r="AD4743" s="122" t="str">
        <f t="shared" si="1037"/>
        <v/>
      </c>
      <c r="AE4743" s="123" t="str">
        <f t="shared" si="1041"/>
        <v/>
      </c>
      <c r="AG4743" s="150" t="str">
        <f t="shared" si="1038"/>
        <v/>
      </c>
    </row>
    <row r="4744" spans="1:33" x14ac:dyDescent="0.25">
      <c r="A4744" s="56"/>
      <c r="B4744" s="70"/>
      <c r="C4744" s="76"/>
      <c r="D4744" s="73"/>
      <c r="E4744" s="79"/>
      <c r="F4744" s="56"/>
      <c r="G4744" s="13" t="str">
        <f t="shared" si="1029"/>
        <v/>
      </c>
      <c r="H4744" s="56"/>
      <c r="K4744" s="128"/>
      <c r="L4744" s="128"/>
      <c r="M4744" s="128"/>
      <c r="N4744" s="84" t="str">
        <f t="shared" si="1030"/>
        <v/>
      </c>
      <c r="O4744" s="128"/>
      <c r="P4744" s="84" t="str">
        <f t="shared" si="1031"/>
        <v/>
      </c>
      <c r="Q4744" s="84" t="str">
        <f t="shared" si="1028"/>
        <v/>
      </c>
      <c r="R4744" s="84" t="str">
        <f t="shared" si="1032"/>
        <v/>
      </c>
      <c r="S4744" s="84" t="str">
        <f t="shared" si="1033"/>
        <v/>
      </c>
      <c r="U4744" s="84" t="str">
        <f t="shared" si="1034"/>
        <v/>
      </c>
      <c r="W4744" s="108" t="str">
        <f>IF($N4744="", "", SUM($D$11:$D4744))</f>
        <v/>
      </c>
      <c r="X4744" s="111" t="str">
        <f t="shared" si="1035"/>
        <v/>
      </c>
      <c r="Y4744" s="114" t="str">
        <f t="shared" si="1039"/>
        <v/>
      </c>
      <c r="Z4744" s="111" t="str">
        <f>IF(X4744="", "", X4744-SUM($Z$11:$Z4743))</f>
        <v/>
      </c>
      <c r="AA4744" s="111" t="str">
        <f>IF($Y4744="", "", $Y4744-SUM($AA$11:$AA4743))</f>
        <v/>
      </c>
      <c r="AB4744" s="111" t="str">
        <f t="shared" si="1040"/>
        <v/>
      </c>
      <c r="AC4744" s="121" t="str">
        <f t="shared" si="1036"/>
        <v/>
      </c>
      <c r="AD4744" s="122" t="str">
        <f t="shared" si="1037"/>
        <v/>
      </c>
      <c r="AE4744" s="123" t="str">
        <f t="shared" si="1041"/>
        <v/>
      </c>
      <c r="AG4744" s="150" t="str">
        <f t="shared" si="1038"/>
        <v/>
      </c>
    </row>
    <row r="4745" spans="1:33" x14ac:dyDescent="0.25">
      <c r="A4745" s="56"/>
      <c r="B4745" s="70"/>
      <c r="C4745" s="76"/>
      <c r="D4745" s="73"/>
      <c r="E4745" s="79"/>
      <c r="F4745" s="56"/>
      <c r="G4745" s="13" t="str">
        <f t="shared" si="1029"/>
        <v/>
      </c>
      <c r="H4745" s="56"/>
      <c r="K4745" s="128"/>
      <c r="L4745" s="128"/>
      <c r="M4745" s="128"/>
      <c r="N4745" s="84" t="str">
        <f t="shared" si="1030"/>
        <v/>
      </c>
      <c r="O4745" s="128"/>
      <c r="P4745" s="84" t="str">
        <f t="shared" si="1031"/>
        <v/>
      </c>
      <c r="Q4745" s="84" t="str">
        <f t="shared" si="1028"/>
        <v/>
      </c>
      <c r="R4745" s="84" t="str">
        <f t="shared" si="1032"/>
        <v/>
      </c>
      <c r="S4745" s="84" t="str">
        <f t="shared" si="1033"/>
        <v/>
      </c>
      <c r="U4745" s="84" t="str">
        <f t="shared" si="1034"/>
        <v/>
      </c>
      <c r="W4745" s="108" t="str">
        <f>IF($N4745="", "", SUM($D$11:$D4745))</f>
        <v/>
      </c>
      <c r="X4745" s="111" t="str">
        <f t="shared" si="1035"/>
        <v/>
      </c>
      <c r="Y4745" s="114" t="str">
        <f t="shared" si="1039"/>
        <v/>
      </c>
      <c r="Z4745" s="111" t="str">
        <f>IF(X4745="", "", X4745-SUM($Z$11:$Z4744))</f>
        <v/>
      </c>
      <c r="AA4745" s="111" t="str">
        <f>IF($Y4745="", "", $Y4745-SUM($AA$11:$AA4744))</f>
        <v/>
      </c>
      <c r="AB4745" s="111" t="str">
        <f t="shared" si="1040"/>
        <v/>
      </c>
      <c r="AC4745" s="121" t="str">
        <f t="shared" si="1036"/>
        <v/>
      </c>
      <c r="AD4745" s="122" t="str">
        <f t="shared" si="1037"/>
        <v/>
      </c>
      <c r="AE4745" s="123" t="str">
        <f t="shared" si="1041"/>
        <v/>
      </c>
      <c r="AG4745" s="150" t="str">
        <f t="shared" si="1038"/>
        <v/>
      </c>
    </row>
    <row r="4746" spans="1:33" x14ac:dyDescent="0.25">
      <c r="A4746" s="56"/>
      <c r="B4746" s="70"/>
      <c r="C4746" s="76"/>
      <c r="D4746" s="73"/>
      <c r="E4746" s="79"/>
      <c r="F4746" s="56"/>
      <c r="G4746" s="13" t="str">
        <f t="shared" si="1029"/>
        <v/>
      </c>
      <c r="H4746" s="56"/>
      <c r="K4746" s="128"/>
      <c r="L4746" s="128"/>
      <c r="M4746" s="128"/>
      <c r="N4746" s="84" t="str">
        <f t="shared" si="1030"/>
        <v/>
      </c>
      <c r="O4746" s="128"/>
      <c r="P4746" s="84" t="str">
        <f t="shared" si="1031"/>
        <v/>
      </c>
      <c r="Q4746" s="84" t="str">
        <f t="shared" si="1028"/>
        <v/>
      </c>
      <c r="R4746" s="84" t="str">
        <f t="shared" si="1032"/>
        <v/>
      </c>
      <c r="S4746" s="84" t="str">
        <f t="shared" si="1033"/>
        <v/>
      </c>
      <c r="U4746" s="84" t="str">
        <f t="shared" si="1034"/>
        <v/>
      </c>
      <c r="W4746" s="108" t="str">
        <f>IF($N4746="", "", SUM($D$11:$D4746))</f>
        <v/>
      </c>
      <c r="X4746" s="111" t="str">
        <f t="shared" si="1035"/>
        <v/>
      </c>
      <c r="Y4746" s="114" t="str">
        <f t="shared" si="1039"/>
        <v/>
      </c>
      <c r="Z4746" s="111" t="str">
        <f>IF(X4746="", "", X4746-SUM($Z$11:$Z4745))</f>
        <v/>
      </c>
      <c r="AA4746" s="111" t="str">
        <f>IF($Y4746="", "", $Y4746-SUM($AA$11:$AA4745))</f>
        <v/>
      </c>
      <c r="AB4746" s="111" t="str">
        <f t="shared" si="1040"/>
        <v/>
      </c>
      <c r="AC4746" s="121" t="str">
        <f t="shared" si="1036"/>
        <v/>
      </c>
      <c r="AD4746" s="122" t="str">
        <f t="shared" si="1037"/>
        <v/>
      </c>
      <c r="AE4746" s="123" t="str">
        <f t="shared" si="1041"/>
        <v/>
      </c>
      <c r="AG4746" s="150" t="str">
        <f t="shared" si="1038"/>
        <v/>
      </c>
    </row>
    <row r="4747" spans="1:33" x14ac:dyDescent="0.25">
      <c r="A4747" s="56"/>
      <c r="B4747" s="70"/>
      <c r="C4747" s="76"/>
      <c r="D4747" s="73"/>
      <c r="E4747" s="79"/>
      <c r="F4747" s="56"/>
      <c r="G4747" s="13" t="str">
        <f t="shared" si="1029"/>
        <v/>
      </c>
      <c r="H4747" s="56"/>
      <c r="K4747" s="128"/>
      <c r="L4747" s="128"/>
      <c r="M4747" s="128"/>
      <c r="N4747" s="84" t="str">
        <f t="shared" si="1030"/>
        <v/>
      </c>
      <c r="O4747" s="128"/>
      <c r="P4747" s="84" t="str">
        <f t="shared" si="1031"/>
        <v/>
      </c>
      <c r="Q4747" s="84" t="str">
        <f t="shared" ref="Q4747:Q4810" si="1042">IF($N4747="", "", IF(AND(Q$5="X", C4747=""), $N$6, IF(AND(NOT(C4747=""), COUNTIF(L$11:L$17, C4747)=0), $N$7, "")))</f>
        <v/>
      </c>
      <c r="R4747" s="84" t="str">
        <f t="shared" si="1032"/>
        <v/>
      </c>
      <c r="S4747" s="84" t="str">
        <f t="shared" si="1033"/>
        <v/>
      </c>
      <c r="U4747" s="84" t="str">
        <f t="shared" si="1034"/>
        <v/>
      </c>
      <c r="W4747" s="108" t="str">
        <f>IF($N4747="", "", SUM($D$11:$D4747))</f>
        <v/>
      </c>
      <c r="X4747" s="111" t="str">
        <f t="shared" si="1035"/>
        <v/>
      </c>
      <c r="Y4747" s="114" t="str">
        <f t="shared" si="1039"/>
        <v/>
      </c>
      <c r="Z4747" s="111" t="str">
        <f>IF(X4747="", "", X4747-SUM($Z$11:$Z4746))</f>
        <v/>
      </c>
      <c r="AA4747" s="111" t="str">
        <f>IF($Y4747="", "", $Y4747-SUM($AA$11:$AA4746))</f>
        <v/>
      </c>
      <c r="AB4747" s="111" t="str">
        <f t="shared" si="1040"/>
        <v/>
      </c>
      <c r="AC4747" s="121" t="str">
        <f t="shared" si="1036"/>
        <v/>
      </c>
      <c r="AD4747" s="122" t="str">
        <f t="shared" si="1037"/>
        <v/>
      </c>
      <c r="AE4747" s="123" t="str">
        <f t="shared" si="1041"/>
        <v/>
      </c>
      <c r="AG4747" s="150" t="str">
        <f t="shared" si="1038"/>
        <v/>
      </c>
    </row>
    <row r="4748" spans="1:33" x14ac:dyDescent="0.25">
      <c r="A4748" s="56"/>
      <c r="B4748" s="70"/>
      <c r="C4748" s="76"/>
      <c r="D4748" s="73"/>
      <c r="E4748" s="79"/>
      <c r="F4748" s="56"/>
      <c r="G4748" s="13" t="str">
        <f t="shared" ref="G4748:G4811" si="1043">IF($B4748="", "", TEXT($B4748, "mmm"))</f>
        <v/>
      </c>
      <c r="H4748" s="56"/>
      <c r="K4748" s="128"/>
      <c r="L4748" s="128"/>
      <c r="M4748" s="128"/>
      <c r="N4748" s="84" t="str">
        <f t="shared" ref="N4748:N4811" si="1044">IF(COUNTIF($B4748:$E4748, "")=4, "", "X")</f>
        <v/>
      </c>
      <c r="O4748" s="128"/>
      <c r="P4748" s="84" t="str">
        <f t="shared" ref="P4748:P4811" si="1045">IF($N4748="", "", IF(AND(P$5="X", B4748=""), $N$6, IFERROR(IF(AND(NOT(B4748=""), OR(ISNUMBER(B4748)=FALSE, B4748&lt;$L$2, B4748&gt;$L$3)), $N$7, ""), $N$7)))</f>
        <v/>
      </c>
      <c r="Q4748" s="84" t="str">
        <f t="shared" si="1042"/>
        <v/>
      </c>
      <c r="R4748" s="84" t="str">
        <f t="shared" ref="R4748:R4811" si="1046">IF($N4748="", "", IF(AND(R$5="X", D4748=""), $N$6, IF(AND(NOT(D4748=""), ISNUMBER(D4748)=FALSE), $N$7, "")))</f>
        <v/>
      </c>
      <c r="S4748" s="84" t="str">
        <f t="shared" ref="S4748:S4811" si="1047">IF($N4748="", "", IF(AND(S$5="X", E4748=""), $N$6, ""))</f>
        <v/>
      </c>
      <c r="U4748" s="84" t="str">
        <f t="shared" ref="U4748:U4811" si="1048">IF($B4748="", "", TEXT($B4748, "mmm yyyy"))</f>
        <v/>
      </c>
      <c r="W4748" s="108" t="str">
        <f>IF($N4748="", "", SUM($D$11:$D4748))</f>
        <v/>
      </c>
      <c r="X4748" s="111" t="str">
        <f t="shared" ref="X4748:X4811" si="1049">IF(W4748="", "", IF(W4748&lt;=$X$4, W4748, $X$4))</f>
        <v/>
      </c>
      <c r="Y4748" s="114" t="str">
        <f t="shared" si="1039"/>
        <v/>
      </c>
      <c r="Z4748" s="111" t="str">
        <f>IF(X4748="", "", X4748-SUM($Z$11:$Z4747))</f>
        <v/>
      </c>
      <c r="AA4748" s="111" t="str">
        <f>IF($Y4748="", "", $Y4748-SUM($AA$11:$AA4747))</f>
        <v/>
      </c>
      <c r="AB4748" s="111" t="str">
        <f t="shared" si="1040"/>
        <v/>
      </c>
      <c r="AC4748" s="121" t="str">
        <f t="shared" ref="AC4748:AC4811" si="1050">IF($N4748="", "", $Z4748*$AC$4)</f>
        <v/>
      </c>
      <c r="AD4748" s="122" t="str">
        <f t="shared" ref="AD4748:AD4811" si="1051">IF($N4748="", "", $AA4748*$AC$5)</f>
        <v/>
      </c>
      <c r="AE4748" s="123" t="str">
        <f t="shared" si="1041"/>
        <v/>
      </c>
      <c r="AG4748" s="150" t="str">
        <f t="shared" ref="AG4748:AG4811" si="1052">IF(OR($U4748="", $C4748=""), "", CONCATENATE($C4748, " - ", $U4748))</f>
        <v/>
      </c>
    </row>
    <row r="4749" spans="1:33" x14ac:dyDescent="0.25">
      <c r="A4749" s="56"/>
      <c r="B4749" s="70"/>
      <c r="C4749" s="76"/>
      <c r="D4749" s="73"/>
      <c r="E4749" s="79"/>
      <c r="F4749" s="56"/>
      <c r="G4749" s="13" t="str">
        <f t="shared" si="1043"/>
        <v/>
      </c>
      <c r="H4749" s="56"/>
      <c r="K4749" s="128"/>
      <c r="L4749" s="128"/>
      <c r="M4749" s="128"/>
      <c r="N4749" s="84" t="str">
        <f t="shared" si="1044"/>
        <v/>
      </c>
      <c r="O4749" s="128"/>
      <c r="P4749" s="84" t="str">
        <f t="shared" si="1045"/>
        <v/>
      </c>
      <c r="Q4749" s="84" t="str">
        <f t="shared" si="1042"/>
        <v/>
      </c>
      <c r="R4749" s="84" t="str">
        <f t="shared" si="1046"/>
        <v/>
      </c>
      <c r="S4749" s="84" t="str">
        <f t="shared" si="1047"/>
        <v/>
      </c>
      <c r="U4749" s="84" t="str">
        <f t="shared" si="1048"/>
        <v/>
      </c>
      <c r="W4749" s="108" t="str">
        <f>IF($N4749="", "", SUM($D$11:$D4749))</f>
        <v/>
      </c>
      <c r="X4749" s="111" t="str">
        <f t="shared" si="1049"/>
        <v/>
      </c>
      <c r="Y4749" s="114" t="str">
        <f t="shared" si="1039"/>
        <v/>
      </c>
      <c r="Z4749" s="111" t="str">
        <f>IF(X4749="", "", X4749-SUM($Z$11:$Z4748))</f>
        <v/>
      </c>
      <c r="AA4749" s="111" t="str">
        <f>IF($Y4749="", "", $Y4749-SUM($AA$11:$AA4748))</f>
        <v/>
      </c>
      <c r="AB4749" s="111" t="str">
        <f t="shared" si="1040"/>
        <v/>
      </c>
      <c r="AC4749" s="121" t="str">
        <f t="shared" si="1050"/>
        <v/>
      </c>
      <c r="AD4749" s="122" t="str">
        <f t="shared" si="1051"/>
        <v/>
      </c>
      <c r="AE4749" s="123" t="str">
        <f t="shared" si="1041"/>
        <v/>
      </c>
      <c r="AG4749" s="150" t="str">
        <f t="shared" si="1052"/>
        <v/>
      </c>
    </row>
    <row r="4750" spans="1:33" x14ac:dyDescent="0.25">
      <c r="A4750" s="56"/>
      <c r="B4750" s="70"/>
      <c r="C4750" s="76"/>
      <c r="D4750" s="73"/>
      <c r="E4750" s="79"/>
      <c r="F4750" s="56"/>
      <c r="G4750" s="13" t="str">
        <f t="shared" si="1043"/>
        <v/>
      </c>
      <c r="H4750" s="56"/>
      <c r="K4750" s="128"/>
      <c r="L4750" s="128"/>
      <c r="M4750" s="128"/>
      <c r="N4750" s="84" t="str">
        <f t="shared" si="1044"/>
        <v/>
      </c>
      <c r="O4750" s="128"/>
      <c r="P4750" s="84" t="str">
        <f t="shared" si="1045"/>
        <v/>
      </c>
      <c r="Q4750" s="84" t="str">
        <f t="shared" si="1042"/>
        <v/>
      </c>
      <c r="R4750" s="84" t="str">
        <f t="shared" si="1046"/>
        <v/>
      </c>
      <c r="S4750" s="84" t="str">
        <f t="shared" si="1047"/>
        <v/>
      </c>
      <c r="U4750" s="84" t="str">
        <f t="shared" si="1048"/>
        <v/>
      </c>
      <c r="W4750" s="108" t="str">
        <f>IF($N4750="", "", SUM($D$11:$D4750))</f>
        <v/>
      </c>
      <c r="X4750" s="111" t="str">
        <f t="shared" si="1049"/>
        <v/>
      </c>
      <c r="Y4750" s="114" t="str">
        <f t="shared" ref="Y4750:Y4813" si="1053">IF(W4750="", "", IF(W4750&lt;=$X$4, 0, W4750-$X$4))</f>
        <v/>
      </c>
      <c r="Z4750" s="111" t="str">
        <f>IF(X4750="", "", X4750-SUM($Z$11:$Z4749))</f>
        <v/>
      </c>
      <c r="AA4750" s="111" t="str">
        <f>IF($Y4750="", "", $Y4750-SUM($AA$11:$AA4749))</f>
        <v/>
      </c>
      <c r="AB4750" s="111" t="str">
        <f t="shared" ref="AB4750:AB4813" si="1054">IF($N4750="", "", SUM(Z4750:AA4750))</f>
        <v/>
      </c>
      <c r="AC4750" s="121" t="str">
        <f t="shared" si="1050"/>
        <v/>
      </c>
      <c r="AD4750" s="122" t="str">
        <f t="shared" si="1051"/>
        <v/>
      </c>
      <c r="AE4750" s="123" t="str">
        <f t="shared" ref="AE4750:AE4813" si="1055">IF($N4750="", "", SUM(AC4750:AD4750))</f>
        <v/>
      </c>
      <c r="AG4750" s="150" t="str">
        <f t="shared" si="1052"/>
        <v/>
      </c>
    </row>
    <row r="4751" spans="1:33" x14ac:dyDescent="0.25">
      <c r="A4751" s="56"/>
      <c r="B4751" s="70"/>
      <c r="C4751" s="76"/>
      <c r="D4751" s="73"/>
      <c r="E4751" s="79"/>
      <c r="F4751" s="56"/>
      <c r="G4751" s="13" t="str">
        <f t="shared" si="1043"/>
        <v/>
      </c>
      <c r="H4751" s="56"/>
      <c r="K4751" s="128"/>
      <c r="L4751" s="128"/>
      <c r="M4751" s="128"/>
      <c r="N4751" s="84" t="str">
        <f t="shared" si="1044"/>
        <v/>
      </c>
      <c r="O4751" s="128"/>
      <c r="P4751" s="84" t="str">
        <f t="shared" si="1045"/>
        <v/>
      </c>
      <c r="Q4751" s="84" t="str">
        <f t="shared" si="1042"/>
        <v/>
      </c>
      <c r="R4751" s="84" t="str">
        <f t="shared" si="1046"/>
        <v/>
      </c>
      <c r="S4751" s="84" t="str">
        <f t="shared" si="1047"/>
        <v/>
      </c>
      <c r="U4751" s="84" t="str">
        <f t="shared" si="1048"/>
        <v/>
      </c>
      <c r="W4751" s="108" t="str">
        <f>IF($N4751="", "", SUM($D$11:$D4751))</f>
        <v/>
      </c>
      <c r="X4751" s="111" t="str">
        <f t="shared" si="1049"/>
        <v/>
      </c>
      <c r="Y4751" s="114" t="str">
        <f t="shared" si="1053"/>
        <v/>
      </c>
      <c r="Z4751" s="111" t="str">
        <f>IF(X4751="", "", X4751-SUM($Z$11:$Z4750))</f>
        <v/>
      </c>
      <c r="AA4751" s="111" t="str">
        <f>IF($Y4751="", "", $Y4751-SUM($AA$11:$AA4750))</f>
        <v/>
      </c>
      <c r="AB4751" s="111" t="str">
        <f t="shared" si="1054"/>
        <v/>
      </c>
      <c r="AC4751" s="121" t="str">
        <f t="shared" si="1050"/>
        <v/>
      </c>
      <c r="AD4751" s="122" t="str">
        <f t="shared" si="1051"/>
        <v/>
      </c>
      <c r="AE4751" s="123" t="str">
        <f t="shared" si="1055"/>
        <v/>
      </c>
      <c r="AG4751" s="150" t="str">
        <f t="shared" si="1052"/>
        <v/>
      </c>
    </row>
    <row r="4752" spans="1:33" x14ac:dyDescent="0.25">
      <c r="A4752" s="56"/>
      <c r="B4752" s="70"/>
      <c r="C4752" s="76"/>
      <c r="D4752" s="73"/>
      <c r="E4752" s="79"/>
      <c r="F4752" s="56"/>
      <c r="G4752" s="13" t="str">
        <f t="shared" si="1043"/>
        <v/>
      </c>
      <c r="H4752" s="56"/>
      <c r="K4752" s="128"/>
      <c r="L4752" s="128"/>
      <c r="M4752" s="128"/>
      <c r="N4752" s="84" t="str">
        <f t="shared" si="1044"/>
        <v/>
      </c>
      <c r="O4752" s="128"/>
      <c r="P4752" s="84" t="str">
        <f t="shared" si="1045"/>
        <v/>
      </c>
      <c r="Q4752" s="84" t="str">
        <f t="shared" si="1042"/>
        <v/>
      </c>
      <c r="R4752" s="84" t="str">
        <f t="shared" si="1046"/>
        <v/>
      </c>
      <c r="S4752" s="84" t="str">
        <f t="shared" si="1047"/>
        <v/>
      </c>
      <c r="U4752" s="84" t="str">
        <f t="shared" si="1048"/>
        <v/>
      </c>
      <c r="W4752" s="108" t="str">
        <f>IF($N4752="", "", SUM($D$11:$D4752))</f>
        <v/>
      </c>
      <c r="X4752" s="111" t="str">
        <f t="shared" si="1049"/>
        <v/>
      </c>
      <c r="Y4752" s="114" t="str">
        <f t="shared" si="1053"/>
        <v/>
      </c>
      <c r="Z4752" s="111" t="str">
        <f>IF(X4752="", "", X4752-SUM($Z$11:$Z4751))</f>
        <v/>
      </c>
      <c r="AA4752" s="111" t="str">
        <f>IF($Y4752="", "", $Y4752-SUM($AA$11:$AA4751))</f>
        <v/>
      </c>
      <c r="AB4752" s="111" t="str">
        <f t="shared" si="1054"/>
        <v/>
      </c>
      <c r="AC4752" s="121" t="str">
        <f t="shared" si="1050"/>
        <v/>
      </c>
      <c r="AD4752" s="122" t="str">
        <f t="shared" si="1051"/>
        <v/>
      </c>
      <c r="AE4752" s="123" t="str">
        <f t="shared" si="1055"/>
        <v/>
      </c>
      <c r="AG4752" s="150" t="str">
        <f t="shared" si="1052"/>
        <v/>
      </c>
    </row>
    <row r="4753" spans="1:33" x14ac:dyDescent="0.25">
      <c r="A4753" s="56"/>
      <c r="B4753" s="70"/>
      <c r="C4753" s="76"/>
      <c r="D4753" s="73"/>
      <c r="E4753" s="79"/>
      <c r="F4753" s="56"/>
      <c r="G4753" s="13" t="str">
        <f t="shared" si="1043"/>
        <v/>
      </c>
      <c r="H4753" s="56"/>
      <c r="K4753" s="128"/>
      <c r="L4753" s="128"/>
      <c r="M4753" s="128"/>
      <c r="N4753" s="84" t="str">
        <f t="shared" si="1044"/>
        <v/>
      </c>
      <c r="O4753" s="128"/>
      <c r="P4753" s="84" t="str">
        <f t="shared" si="1045"/>
        <v/>
      </c>
      <c r="Q4753" s="84" t="str">
        <f t="shared" si="1042"/>
        <v/>
      </c>
      <c r="R4753" s="84" t="str">
        <f t="shared" si="1046"/>
        <v/>
      </c>
      <c r="S4753" s="84" t="str">
        <f t="shared" si="1047"/>
        <v/>
      </c>
      <c r="U4753" s="84" t="str">
        <f t="shared" si="1048"/>
        <v/>
      </c>
      <c r="W4753" s="108" t="str">
        <f>IF($N4753="", "", SUM($D$11:$D4753))</f>
        <v/>
      </c>
      <c r="X4753" s="111" t="str">
        <f t="shared" si="1049"/>
        <v/>
      </c>
      <c r="Y4753" s="114" t="str">
        <f t="shared" si="1053"/>
        <v/>
      </c>
      <c r="Z4753" s="111" t="str">
        <f>IF(X4753="", "", X4753-SUM($Z$11:$Z4752))</f>
        <v/>
      </c>
      <c r="AA4753" s="111" t="str">
        <f>IF($Y4753="", "", $Y4753-SUM($AA$11:$AA4752))</f>
        <v/>
      </c>
      <c r="AB4753" s="111" t="str">
        <f t="shared" si="1054"/>
        <v/>
      </c>
      <c r="AC4753" s="121" t="str">
        <f t="shared" si="1050"/>
        <v/>
      </c>
      <c r="AD4753" s="122" t="str">
        <f t="shared" si="1051"/>
        <v/>
      </c>
      <c r="AE4753" s="123" t="str">
        <f t="shared" si="1055"/>
        <v/>
      </c>
      <c r="AG4753" s="150" t="str">
        <f t="shared" si="1052"/>
        <v/>
      </c>
    </row>
    <row r="4754" spans="1:33" x14ac:dyDescent="0.25">
      <c r="A4754" s="56"/>
      <c r="B4754" s="70"/>
      <c r="C4754" s="76"/>
      <c r="D4754" s="73"/>
      <c r="E4754" s="79"/>
      <c r="F4754" s="56"/>
      <c r="G4754" s="13" t="str">
        <f t="shared" si="1043"/>
        <v/>
      </c>
      <c r="H4754" s="56"/>
      <c r="K4754" s="128"/>
      <c r="L4754" s="128"/>
      <c r="M4754" s="128"/>
      <c r="N4754" s="84" t="str">
        <f t="shared" si="1044"/>
        <v/>
      </c>
      <c r="O4754" s="128"/>
      <c r="P4754" s="84" t="str">
        <f t="shared" si="1045"/>
        <v/>
      </c>
      <c r="Q4754" s="84" t="str">
        <f t="shared" si="1042"/>
        <v/>
      </c>
      <c r="R4754" s="84" t="str">
        <f t="shared" si="1046"/>
        <v/>
      </c>
      <c r="S4754" s="84" t="str">
        <f t="shared" si="1047"/>
        <v/>
      </c>
      <c r="U4754" s="84" t="str">
        <f t="shared" si="1048"/>
        <v/>
      </c>
      <c r="W4754" s="108" t="str">
        <f>IF($N4754="", "", SUM($D$11:$D4754))</f>
        <v/>
      </c>
      <c r="X4754" s="111" t="str">
        <f t="shared" si="1049"/>
        <v/>
      </c>
      <c r="Y4754" s="114" t="str">
        <f t="shared" si="1053"/>
        <v/>
      </c>
      <c r="Z4754" s="111" t="str">
        <f>IF(X4754="", "", X4754-SUM($Z$11:$Z4753))</f>
        <v/>
      </c>
      <c r="AA4754" s="111" t="str">
        <f>IF($Y4754="", "", $Y4754-SUM($AA$11:$AA4753))</f>
        <v/>
      </c>
      <c r="AB4754" s="111" t="str">
        <f t="shared" si="1054"/>
        <v/>
      </c>
      <c r="AC4754" s="121" t="str">
        <f t="shared" si="1050"/>
        <v/>
      </c>
      <c r="AD4754" s="122" t="str">
        <f t="shared" si="1051"/>
        <v/>
      </c>
      <c r="AE4754" s="123" t="str">
        <f t="shared" si="1055"/>
        <v/>
      </c>
      <c r="AG4754" s="150" t="str">
        <f t="shared" si="1052"/>
        <v/>
      </c>
    </row>
    <row r="4755" spans="1:33" x14ac:dyDescent="0.25">
      <c r="A4755" s="56"/>
      <c r="B4755" s="70"/>
      <c r="C4755" s="76"/>
      <c r="D4755" s="73"/>
      <c r="E4755" s="79"/>
      <c r="F4755" s="56"/>
      <c r="G4755" s="13" t="str">
        <f t="shared" si="1043"/>
        <v/>
      </c>
      <c r="H4755" s="56"/>
      <c r="K4755" s="128"/>
      <c r="L4755" s="128"/>
      <c r="M4755" s="128"/>
      <c r="N4755" s="84" t="str">
        <f t="shared" si="1044"/>
        <v/>
      </c>
      <c r="O4755" s="128"/>
      <c r="P4755" s="84" t="str">
        <f t="shared" si="1045"/>
        <v/>
      </c>
      <c r="Q4755" s="84" t="str">
        <f t="shared" si="1042"/>
        <v/>
      </c>
      <c r="R4755" s="84" t="str">
        <f t="shared" si="1046"/>
        <v/>
      </c>
      <c r="S4755" s="84" t="str">
        <f t="shared" si="1047"/>
        <v/>
      </c>
      <c r="U4755" s="84" t="str">
        <f t="shared" si="1048"/>
        <v/>
      </c>
      <c r="W4755" s="108" t="str">
        <f>IF($N4755="", "", SUM($D$11:$D4755))</f>
        <v/>
      </c>
      <c r="X4755" s="111" t="str">
        <f t="shared" si="1049"/>
        <v/>
      </c>
      <c r="Y4755" s="114" t="str">
        <f t="shared" si="1053"/>
        <v/>
      </c>
      <c r="Z4755" s="111" t="str">
        <f>IF(X4755="", "", X4755-SUM($Z$11:$Z4754))</f>
        <v/>
      </c>
      <c r="AA4755" s="111" t="str">
        <f>IF($Y4755="", "", $Y4755-SUM($AA$11:$AA4754))</f>
        <v/>
      </c>
      <c r="AB4755" s="111" t="str">
        <f t="shared" si="1054"/>
        <v/>
      </c>
      <c r="AC4755" s="121" t="str">
        <f t="shared" si="1050"/>
        <v/>
      </c>
      <c r="AD4755" s="122" t="str">
        <f t="shared" si="1051"/>
        <v/>
      </c>
      <c r="AE4755" s="123" t="str">
        <f t="shared" si="1055"/>
        <v/>
      </c>
      <c r="AG4755" s="150" t="str">
        <f t="shared" si="1052"/>
        <v/>
      </c>
    </row>
    <row r="4756" spans="1:33" x14ac:dyDescent="0.25">
      <c r="A4756" s="56"/>
      <c r="B4756" s="70"/>
      <c r="C4756" s="76"/>
      <c r="D4756" s="73"/>
      <c r="E4756" s="79"/>
      <c r="F4756" s="56"/>
      <c r="G4756" s="13" t="str">
        <f t="shared" si="1043"/>
        <v/>
      </c>
      <c r="H4756" s="56"/>
      <c r="K4756" s="128"/>
      <c r="L4756" s="128"/>
      <c r="M4756" s="128"/>
      <c r="N4756" s="84" t="str">
        <f t="shared" si="1044"/>
        <v/>
      </c>
      <c r="O4756" s="128"/>
      <c r="P4756" s="84" t="str">
        <f t="shared" si="1045"/>
        <v/>
      </c>
      <c r="Q4756" s="84" t="str">
        <f t="shared" si="1042"/>
        <v/>
      </c>
      <c r="R4756" s="84" t="str">
        <f t="shared" si="1046"/>
        <v/>
      </c>
      <c r="S4756" s="84" t="str">
        <f t="shared" si="1047"/>
        <v/>
      </c>
      <c r="U4756" s="84" t="str">
        <f t="shared" si="1048"/>
        <v/>
      </c>
      <c r="W4756" s="108" t="str">
        <f>IF($N4756="", "", SUM($D$11:$D4756))</f>
        <v/>
      </c>
      <c r="X4756" s="111" t="str">
        <f t="shared" si="1049"/>
        <v/>
      </c>
      <c r="Y4756" s="114" t="str">
        <f t="shared" si="1053"/>
        <v/>
      </c>
      <c r="Z4756" s="111" t="str">
        <f>IF(X4756="", "", X4756-SUM($Z$11:$Z4755))</f>
        <v/>
      </c>
      <c r="AA4756" s="111" t="str">
        <f>IF($Y4756="", "", $Y4756-SUM($AA$11:$AA4755))</f>
        <v/>
      </c>
      <c r="AB4756" s="111" t="str">
        <f t="shared" si="1054"/>
        <v/>
      </c>
      <c r="AC4756" s="121" t="str">
        <f t="shared" si="1050"/>
        <v/>
      </c>
      <c r="AD4756" s="122" t="str">
        <f t="shared" si="1051"/>
        <v/>
      </c>
      <c r="AE4756" s="123" t="str">
        <f t="shared" si="1055"/>
        <v/>
      </c>
      <c r="AG4756" s="150" t="str">
        <f t="shared" si="1052"/>
        <v/>
      </c>
    </row>
    <row r="4757" spans="1:33" x14ac:dyDescent="0.25">
      <c r="A4757" s="56"/>
      <c r="B4757" s="70"/>
      <c r="C4757" s="76"/>
      <c r="D4757" s="73"/>
      <c r="E4757" s="79"/>
      <c r="F4757" s="56"/>
      <c r="G4757" s="13" t="str">
        <f t="shared" si="1043"/>
        <v/>
      </c>
      <c r="H4757" s="56"/>
      <c r="K4757" s="128"/>
      <c r="L4757" s="128"/>
      <c r="M4757" s="128"/>
      <c r="N4757" s="84" t="str">
        <f t="shared" si="1044"/>
        <v/>
      </c>
      <c r="O4757" s="128"/>
      <c r="P4757" s="84" t="str">
        <f t="shared" si="1045"/>
        <v/>
      </c>
      <c r="Q4757" s="84" t="str">
        <f t="shared" si="1042"/>
        <v/>
      </c>
      <c r="R4757" s="84" t="str">
        <f t="shared" si="1046"/>
        <v/>
      </c>
      <c r="S4757" s="84" t="str">
        <f t="shared" si="1047"/>
        <v/>
      </c>
      <c r="U4757" s="84" t="str">
        <f t="shared" si="1048"/>
        <v/>
      </c>
      <c r="W4757" s="108" t="str">
        <f>IF($N4757="", "", SUM($D$11:$D4757))</f>
        <v/>
      </c>
      <c r="X4757" s="111" t="str">
        <f t="shared" si="1049"/>
        <v/>
      </c>
      <c r="Y4757" s="114" t="str">
        <f t="shared" si="1053"/>
        <v/>
      </c>
      <c r="Z4757" s="111" t="str">
        <f>IF(X4757="", "", X4757-SUM($Z$11:$Z4756))</f>
        <v/>
      </c>
      <c r="AA4757" s="111" t="str">
        <f>IF($Y4757="", "", $Y4757-SUM($AA$11:$AA4756))</f>
        <v/>
      </c>
      <c r="AB4757" s="111" t="str">
        <f t="shared" si="1054"/>
        <v/>
      </c>
      <c r="AC4757" s="121" t="str">
        <f t="shared" si="1050"/>
        <v/>
      </c>
      <c r="AD4757" s="122" t="str">
        <f t="shared" si="1051"/>
        <v/>
      </c>
      <c r="AE4757" s="123" t="str">
        <f t="shared" si="1055"/>
        <v/>
      </c>
      <c r="AG4757" s="150" t="str">
        <f t="shared" si="1052"/>
        <v/>
      </c>
    </row>
    <row r="4758" spans="1:33" x14ac:dyDescent="0.25">
      <c r="A4758" s="56"/>
      <c r="B4758" s="70"/>
      <c r="C4758" s="76"/>
      <c r="D4758" s="73"/>
      <c r="E4758" s="79"/>
      <c r="F4758" s="56"/>
      <c r="G4758" s="13" t="str">
        <f t="shared" si="1043"/>
        <v/>
      </c>
      <c r="H4758" s="56"/>
      <c r="K4758" s="128"/>
      <c r="L4758" s="128"/>
      <c r="M4758" s="128"/>
      <c r="N4758" s="84" t="str">
        <f t="shared" si="1044"/>
        <v/>
      </c>
      <c r="O4758" s="128"/>
      <c r="P4758" s="84" t="str">
        <f t="shared" si="1045"/>
        <v/>
      </c>
      <c r="Q4758" s="84" t="str">
        <f t="shared" si="1042"/>
        <v/>
      </c>
      <c r="R4758" s="84" t="str">
        <f t="shared" si="1046"/>
        <v/>
      </c>
      <c r="S4758" s="84" t="str">
        <f t="shared" si="1047"/>
        <v/>
      </c>
      <c r="U4758" s="84" t="str">
        <f t="shared" si="1048"/>
        <v/>
      </c>
      <c r="W4758" s="108" t="str">
        <f>IF($N4758="", "", SUM($D$11:$D4758))</f>
        <v/>
      </c>
      <c r="X4758" s="111" t="str">
        <f t="shared" si="1049"/>
        <v/>
      </c>
      <c r="Y4758" s="114" t="str">
        <f t="shared" si="1053"/>
        <v/>
      </c>
      <c r="Z4758" s="111" t="str">
        <f>IF(X4758="", "", X4758-SUM($Z$11:$Z4757))</f>
        <v/>
      </c>
      <c r="AA4758" s="111" t="str">
        <f>IF($Y4758="", "", $Y4758-SUM($AA$11:$AA4757))</f>
        <v/>
      </c>
      <c r="AB4758" s="111" t="str">
        <f t="shared" si="1054"/>
        <v/>
      </c>
      <c r="AC4758" s="121" t="str">
        <f t="shared" si="1050"/>
        <v/>
      </c>
      <c r="AD4758" s="122" t="str">
        <f t="shared" si="1051"/>
        <v/>
      </c>
      <c r="AE4758" s="123" t="str">
        <f t="shared" si="1055"/>
        <v/>
      </c>
      <c r="AG4758" s="150" t="str">
        <f t="shared" si="1052"/>
        <v/>
      </c>
    </row>
    <row r="4759" spans="1:33" x14ac:dyDescent="0.25">
      <c r="A4759" s="56"/>
      <c r="B4759" s="70"/>
      <c r="C4759" s="76"/>
      <c r="D4759" s="73"/>
      <c r="E4759" s="79"/>
      <c r="F4759" s="56"/>
      <c r="G4759" s="13" t="str">
        <f t="shared" si="1043"/>
        <v/>
      </c>
      <c r="H4759" s="56"/>
      <c r="K4759" s="128"/>
      <c r="L4759" s="128"/>
      <c r="M4759" s="128"/>
      <c r="N4759" s="84" t="str">
        <f t="shared" si="1044"/>
        <v/>
      </c>
      <c r="O4759" s="128"/>
      <c r="P4759" s="84" t="str">
        <f t="shared" si="1045"/>
        <v/>
      </c>
      <c r="Q4759" s="84" t="str">
        <f t="shared" si="1042"/>
        <v/>
      </c>
      <c r="R4759" s="84" t="str">
        <f t="shared" si="1046"/>
        <v/>
      </c>
      <c r="S4759" s="84" t="str">
        <f t="shared" si="1047"/>
        <v/>
      </c>
      <c r="U4759" s="84" t="str">
        <f t="shared" si="1048"/>
        <v/>
      </c>
      <c r="W4759" s="108" t="str">
        <f>IF($N4759="", "", SUM($D$11:$D4759))</f>
        <v/>
      </c>
      <c r="X4759" s="111" t="str">
        <f t="shared" si="1049"/>
        <v/>
      </c>
      <c r="Y4759" s="114" t="str">
        <f t="shared" si="1053"/>
        <v/>
      </c>
      <c r="Z4759" s="111" t="str">
        <f>IF(X4759="", "", X4759-SUM($Z$11:$Z4758))</f>
        <v/>
      </c>
      <c r="AA4759" s="111" t="str">
        <f>IF($Y4759="", "", $Y4759-SUM($AA$11:$AA4758))</f>
        <v/>
      </c>
      <c r="AB4759" s="111" t="str">
        <f t="shared" si="1054"/>
        <v/>
      </c>
      <c r="AC4759" s="121" t="str">
        <f t="shared" si="1050"/>
        <v/>
      </c>
      <c r="AD4759" s="122" t="str">
        <f t="shared" si="1051"/>
        <v/>
      </c>
      <c r="AE4759" s="123" t="str">
        <f t="shared" si="1055"/>
        <v/>
      </c>
      <c r="AG4759" s="150" t="str">
        <f t="shared" si="1052"/>
        <v/>
      </c>
    </row>
    <row r="4760" spans="1:33" x14ac:dyDescent="0.25">
      <c r="A4760" s="56"/>
      <c r="B4760" s="70"/>
      <c r="C4760" s="76"/>
      <c r="D4760" s="73"/>
      <c r="E4760" s="79"/>
      <c r="F4760" s="56"/>
      <c r="G4760" s="13" t="str">
        <f t="shared" si="1043"/>
        <v/>
      </c>
      <c r="H4760" s="56"/>
      <c r="K4760" s="128"/>
      <c r="L4760" s="128"/>
      <c r="M4760" s="128"/>
      <c r="N4760" s="84" t="str">
        <f t="shared" si="1044"/>
        <v/>
      </c>
      <c r="O4760" s="128"/>
      <c r="P4760" s="84" t="str">
        <f t="shared" si="1045"/>
        <v/>
      </c>
      <c r="Q4760" s="84" t="str">
        <f t="shared" si="1042"/>
        <v/>
      </c>
      <c r="R4760" s="84" t="str">
        <f t="shared" si="1046"/>
        <v/>
      </c>
      <c r="S4760" s="84" t="str">
        <f t="shared" si="1047"/>
        <v/>
      </c>
      <c r="U4760" s="84" t="str">
        <f t="shared" si="1048"/>
        <v/>
      </c>
      <c r="W4760" s="108" t="str">
        <f>IF($N4760="", "", SUM($D$11:$D4760))</f>
        <v/>
      </c>
      <c r="X4760" s="111" t="str">
        <f t="shared" si="1049"/>
        <v/>
      </c>
      <c r="Y4760" s="114" t="str">
        <f t="shared" si="1053"/>
        <v/>
      </c>
      <c r="Z4760" s="111" t="str">
        <f>IF(X4760="", "", X4760-SUM($Z$11:$Z4759))</f>
        <v/>
      </c>
      <c r="AA4760" s="111" t="str">
        <f>IF($Y4760="", "", $Y4760-SUM($AA$11:$AA4759))</f>
        <v/>
      </c>
      <c r="AB4760" s="111" t="str">
        <f t="shared" si="1054"/>
        <v/>
      </c>
      <c r="AC4760" s="121" t="str">
        <f t="shared" si="1050"/>
        <v/>
      </c>
      <c r="AD4760" s="122" t="str">
        <f t="shared" si="1051"/>
        <v/>
      </c>
      <c r="AE4760" s="123" t="str">
        <f t="shared" si="1055"/>
        <v/>
      </c>
      <c r="AG4760" s="150" t="str">
        <f t="shared" si="1052"/>
        <v/>
      </c>
    </row>
    <row r="4761" spans="1:33" x14ac:dyDescent="0.25">
      <c r="A4761" s="56"/>
      <c r="B4761" s="70"/>
      <c r="C4761" s="76"/>
      <c r="D4761" s="73"/>
      <c r="E4761" s="79"/>
      <c r="F4761" s="56"/>
      <c r="G4761" s="13" t="str">
        <f t="shared" si="1043"/>
        <v/>
      </c>
      <c r="H4761" s="56"/>
      <c r="K4761" s="128"/>
      <c r="L4761" s="128"/>
      <c r="M4761" s="128"/>
      <c r="N4761" s="84" t="str">
        <f t="shared" si="1044"/>
        <v/>
      </c>
      <c r="O4761" s="128"/>
      <c r="P4761" s="84" t="str">
        <f t="shared" si="1045"/>
        <v/>
      </c>
      <c r="Q4761" s="84" t="str">
        <f t="shared" si="1042"/>
        <v/>
      </c>
      <c r="R4761" s="84" t="str">
        <f t="shared" si="1046"/>
        <v/>
      </c>
      <c r="S4761" s="84" t="str">
        <f t="shared" si="1047"/>
        <v/>
      </c>
      <c r="U4761" s="84" t="str">
        <f t="shared" si="1048"/>
        <v/>
      </c>
      <c r="W4761" s="108" t="str">
        <f>IF($N4761="", "", SUM($D$11:$D4761))</f>
        <v/>
      </c>
      <c r="X4761" s="111" t="str">
        <f t="shared" si="1049"/>
        <v/>
      </c>
      <c r="Y4761" s="114" t="str">
        <f t="shared" si="1053"/>
        <v/>
      </c>
      <c r="Z4761" s="111" t="str">
        <f>IF(X4761="", "", X4761-SUM($Z$11:$Z4760))</f>
        <v/>
      </c>
      <c r="AA4761" s="111" t="str">
        <f>IF($Y4761="", "", $Y4761-SUM($AA$11:$AA4760))</f>
        <v/>
      </c>
      <c r="AB4761" s="111" t="str">
        <f t="shared" si="1054"/>
        <v/>
      </c>
      <c r="AC4761" s="121" t="str">
        <f t="shared" si="1050"/>
        <v/>
      </c>
      <c r="AD4761" s="122" t="str">
        <f t="shared" si="1051"/>
        <v/>
      </c>
      <c r="AE4761" s="123" t="str">
        <f t="shared" si="1055"/>
        <v/>
      </c>
      <c r="AG4761" s="150" t="str">
        <f t="shared" si="1052"/>
        <v/>
      </c>
    </row>
    <row r="4762" spans="1:33" x14ac:dyDescent="0.25">
      <c r="A4762" s="56"/>
      <c r="B4762" s="70"/>
      <c r="C4762" s="76"/>
      <c r="D4762" s="73"/>
      <c r="E4762" s="79"/>
      <c r="F4762" s="56"/>
      <c r="G4762" s="13" t="str">
        <f t="shared" si="1043"/>
        <v/>
      </c>
      <c r="H4762" s="56"/>
      <c r="K4762" s="128"/>
      <c r="L4762" s="128"/>
      <c r="M4762" s="128"/>
      <c r="N4762" s="84" t="str">
        <f t="shared" si="1044"/>
        <v/>
      </c>
      <c r="O4762" s="128"/>
      <c r="P4762" s="84" t="str">
        <f t="shared" si="1045"/>
        <v/>
      </c>
      <c r="Q4762" s="84" t="str">
        <f t="shared" si="1042"/>
        <v/>
      </c>
      <c r="R4762" s="84" t="str">
        <f t="shared" si="1046"/>
        <v/>
      </c>
      <c r="S4762" s="84" t="str">
        <f t="shared" si="1047"/>
        <v/>
      </c>
      <c r="U4762" s="84" t="str">
        <f t="shared" si="1048"/>
        <v/>
      </c>
      <c r="W4762" s="108" t="str">
        <f>IF($N4762="", "", SUM($D$11:$D4762))</f>
        <v/>
      </c>
      <c r="X4762" s="111" t="str">
        <f t="shared" si="1049"/>
        <v/>
      </c>
      <c r="Y4762" s="114" t="str">
        <f t="shared" si="1053"/>
        <v/>
      </c>
      <c r="Z4762" s="111" t="str">
        <f>IF(X4762="", "", X4762-SUM($Z$11:$Z4761))</f>
        <v/>
      </c>
      <c r="AA4762" s="111" t="str">
        <f>IF($Y4762="", "", $Y4762-SUM($AA$11:$AA4761))</f>
        <v/>
      </c>
      <c r="AB4762" s="111" t="str">
        <f t="shared" si="1054"/>
        <v/>
      </c>
      <c r="AC4762" s="121" t="str">
        <f t="shared" si="1050"/>
        <v/>
      </c>
      <c r="AD4762" s="122" t="str">
        <f t="shared" si="1051"/>
        <v/>
      </c>
      <c r="AE4762" s="123" t="str">
        <f t="shared" si="1055"/>
        <v/>
      </c>
      <c r="AG4762" s="150" t="str">
        <f t="shared" si="1052"/>
        <v/>
      </c>
    </row>
    <row r="4763" spans="1:33" x14ac:dyDescent="0.25">
      <c r="A4763" s="56"/>
      <c r="B4763" s="70"/>
      <c r="C4763" s="76"/>
      <c r="D4763" s="73"/>
      <c r="E4763" s="79"/>
      <c r="F4763" s="56"/>
      <c r="G4763" s="13" t="str">
        <f t="shared" si="1043"/>
        <v/>
      </c>
      <c r="H4763" s="56"/>
      <c r="K4763" s="128"/>
      <c r="L4763" s="128"/>
      <c r="M4763" s="128"/>
      <c r="N4763" s="84" t="str">
        <f t="shared" si="1044"/>
        <v/>
      </c>
      <c r="O4763" s="128"/>
      <c r="P4763" s="84" t="str">
        <f t="shared" si="1045"/>
        <v/>
      </c>
      <c r="Q4763" s="84" t="str">
        <f t="shared" si="1042"/>
        <v/>
      </c>
      <c r="R4763" s="84" t="str">
        <f t="shared" si="1046"/>
        <v/>
      </c>
      <c r="S4763" s="84" t="str">
        <f t="shared" si="1047"/>
        <v/>
      </c>
      <c r="U4763" s="84" t="str">
        <f t="shared" si="1048"/>
        <v/>
      </c>
      <c r="W4763" s="108" t="str">
        <f>IF($N4763="", "", SUM($D$11:$D4763))</f>
        <v/>
      </c>
      <c r="X4763" s="111" t="str">
        <f t="shared" si="1049"/>
        <v/>
      </c>
      <c r="Y4763" s="114" t="str">
        <f t="shared" si="1053"/>
        <v/>
      </c>
      <c r="Z4763" s="111" t="str">
        <f>IF(X4763="", "", X4763-SUM($Z$11:$Z4762))</f>
        <v/>
      </c>
      <c r="AA4763" s="111" t="str">
        <f>IF($Y4763="", "", $Y4763-SUM($AA$11:$AA4762))</f>
        <v/>
      </c>
      <c r="AB4763" s="111" t="str">
        <f t="shared" si="1054"/>
        <v/>
      </c>
      <c r="AC4763" s="121" t="str">
        <f t="shared" si="1050"/>
        <v/>
      </c>
      <c r="AD4763" s="122" t="str">
        <f t="shared" si="1051"/>
        <v/>
      </c>
      <c r="AE4763" s="123" t="str">
        <f t="shared" si="1055"/>
        <v/>
      </c>
      <c r="AG4763" s="150" t="str">
        <f t="shared" si="1052"/>
        <v/>
      </c>
    </row>
    <row r="4764" spans="1:33" x14ac:dyDescent="0.25">
      <c r="A4764" s="56"/>
      <c r="B4764" s="70"/>
      <c r="C4764" s="76"/>
      <c r="D4764" s="73"/>
      <c r="E4764" s="79"/>
      <c r="F4764" s="56"/>
      <c r="G4764" s="13" t="str">
        <f t="shared" si="1043"/>
        <v/>
      </c>
      <c r="H4764" s="56"/>
      <c r="K4764" s="128"/>
      <c r="L4764" s="128"/>
      <c r="M4764" s="128"/>
      <c r="N4764" s="84" t="str">
        <f t="shared" si="1044"/>
        <v/>
      </c>
      <c r="O4764" s="128"/>
      <c r="P4764" s="84" t="str">
        <f t="shared" si="1045"/>
        <v/>
      </c>
      <c r="Q4764" s="84" t="str">
        <f t="shared" si="1042"/>
        <v/>
      </c>
      <c r="R4764" s="84" t="str">
        <f t="shared" si="1046"/>
        <v/>
      </c>
      <c r="S4764" s="84" t="str">
        <f t="shared" si="1047"/>
        <v/>
      </c>
      <c r="U4764" s="84" t="str">
        <f t="shared" si="1048"/>
        <v/>
      </c>
      <c r="W4764" s="108" t="str">
        <f>IF($N4764="", "", SUM($D$11:$D4764))</f>
        <v/>
      </c>
      <c r="X4764" s="111" t="str">
        <f t="shared" si="1049"/>
        <v/>
      </c>
      <c r="Y4764" s="114" t="str">
        <f t="shared" si="1053"/>
        <v/>
      </c>
      <c r="Z4764" s="111" t="str">
        <f>IF(X4764="", "", X4764-SUM($Z$11:$Z4763))</f>
        <v/>
      </c>
      <c r="AA4764" s="111" t="str">
        <f>IF($Y4764="", "", $Y4764-SUM($AA$11:$AA4763))</f>
        <v/>
      </c>
      <c r="AB4764" s="111" t="str">
        <f t="shared" si="1054"/>
        <v/>
      </c>
      <c r="AC4764" s="121" t="str">
        <f t="shared" si="1050"/>
        <v/>
      </c>
      <c r="AD4764" s="122" t="str">
        <f t="shared" si="1051"/>
        <v/>
      </c>
      <c r="AE4764" s="123" t="str">
        <f t="shared" si="1055"/>
        <v/>
      </c>
      <c r="AG4764" s="150" t="str">
        <f t="shared" si="1052"/>
        <v/>
      </c>
    </row>
    <row r="4765" spans="1:33" x14ac:dyDescent="0.25">
      <c r="A4765" s="56"/>
      <c r="B4765" s="70"/>
      <c r="C4765" s="76"/>
      <c r="D4765" s="73"/>
      <c r="E4765" s="79"/>
      <c r="F4765" s="56"/>
      <c r="G4765" s="13" t="str">
        <f t="shared" si="1043"/>
        <v/>
      </c>
      <c r="H4765" s="56"/>
      <c r="K4765" s="128"/>
      <c r="L4765" s="128"/>
      <c r="M4765" s="128"/>
      <c r="N4765" s="84" t="str">
        <f t="shared" si="1044"/>
        <v/>
      </c>
      <c r="O4765" s="128"/>
      <c r="P4765" s="84" t="str">
        <f t="shared" si="1045"/>
        <v/>
      </c>
      <c r="Q4765" s="84" t="str">
        <f t="shared" si="1042"/>
        <v/>
      </c>
      <c r="R4765" s="84" t="str">
        <f t="shared" si="1046"/>
        <v/>
      </c>
      <c r="S4765" s="84" t="str">
        <f t="shared" si="1047"/>
        <v/>
      </c>
      <c r="U4765" s="84" t="str">
        <f t="shared" si="1048"/>
        <v/>
      </c>
      <c r="W4765" s="108" t="str">
        <f>IF($N4765="", "", SUM($D$11:$D4765))</f>
        <v/>
      </c>
      <c r="X4765" s="111" t="str">
        <f t="shared" si="1049"/>
        <v/>
      </c>
      <c r="Y4765" s="114" t="str">
        <f t="shared" si="1053"/>
        <v/>
      </c>
      <c r="Z4765" s="111" t="str">
        <f>IF(X4765="", "", X4765-SUM($Z$11:$Z4764))</f>
        <v/>
      </c>
      <c r="AA4765" s="111" t="str">
        <f>IF($Y4765="", "", $Y4765-SUM($AA$11:$AA4764))</f>
        <v/>
      </c>
      <c r="AB4765" s="111" t="str">
        <f t="shared" si="1054"/>
        <v/>
      </c>
      <c r="AC4765" s="121" t="str">
        <f t="shared" si="1050"/>
        <v/>
      </c>
      <c r="AD4765" s="122" t="str">
        <f t="shared" si="1051"/>
        <v/>
      </c>
      <c r="AE4765" s="123" t="str">
        <f t="shared" si="1055"/>
        <v/>
      </c>
      <c r="AG4765" s="150" t="str">
        <f t="shared" si="1052"/>
        <v/>
      </c>
    </row>
    <row r="4766" spans="1:33" x14ac:dyDescent="0.25">
      <c r="A4766" s="56"/>
      <c r="B4766" s="70"/>
      <c r="C4766" s="76"/>
      <c r="D4766" s="73"/>
      <c r="E4766" s="79"/>
      <c r="F4766" s="56"/>
      <c r="G4766" s="13" t="str">
        <f t="shared" si="1043"/>
        <v/>
      </c>
      <c r="H4766" s="56"/>
      <c r="K4766" s="128"/>
      <c r="L4766" s="128"/>
      <c r="M4766" s="128"/>
      <c r="N4766" s="84" t="str">
        <f t="shared" si="1044"/>
        <v/>
      </c>
      <c r="O4766" s="128"/>
      <c r="P4766" s="84" t="str">
        <f t="shared" si="1045"/>
        <v/>
      </c>
      <c r="Q4766" s="84" t="str">
        <f t="shared" si="1042"/>
        <v/>
      </c>
      <c r="R4766" s="84" t="str">
        <f t="shared" si="1046"/>
        <v/>
      </c>
      <c r="S4766" s="84" t="str">
        <f t="shared" si="1047"/>
        <v/>
      </c>
      <c r="U4766" s="84" t="str">
        <f t="shared" si="1048"/>
        <v/>
      </c>
      <c r="W4766" s="108" t="str">
        <f>IF($N4766="", "", SUM($D$11:$D4766))</f>
        <v/>
      </c>
      <c r="X4766" s="111" t="str">
        <f t="shared" si="1049"/>
        <v/>
      </c>
      <c r="Y4766" s="114" t="str">
        <f t="shared" si="1053"/>
        <v/>
      </c>
      <c r="Z4766" s="111" t="str">
        <f>IF(X4766="", "", X4766-SUM($Z$11:$Z4765))</f>
        <v/>
      </c>
      <c r="AA4766" s="111" t="str">
        <f>IF($Y4766="", "", $Y4766-SUM($AA$11:$AA4765))</f>
        <v/>
      </c>
      <c r="AB4766" s="111" t="str">
        <f t="shared" si="1054"/>
        <v/>
      </c>
      <c r="AC4766" s="121" t="str">
        <f t="shared" si="1050"/>
        <v/>
      </c>
      <c r="AD4766" s="122" t="str">
        <f t="shared" si="1051"/>
        <v/>
      </c>
      <c r="AE4766" s="123" t="str">
        <f t="shared" si="1055"/>
        <v/>
      </c>
      <c r="AG4766" s="150" t="str">
        <f t="shared" si="1052"/>
        <v/>
      </c>
    </row>
    <row r="4767" spans="1:33" x14ac:dyDescent="0.25">
      <c r="A4767" s="56"/>
      <c r="B4767" s="70"/>
      <c r="C4767" s="76"/>
      <c r="D4767" s="73"/>
      <c r="E4767" s="79"/>
      <c r="F4767" s="56"/>
      <c r="G4767" s="13" t="str">
        <f t="shared" si="1043"/>
        <v/>
      </c>
      <c r="H4767" s="56"/>
      <c r="K4767" s="128"/>
      <c r="L4767" s="128"/>
      <c r="M4767" s="128"/>
      <c r="N4767" s="84" t="str">
        <f t="shared" si="1044"/>
        <v/>
      </c>
      <c r="O4767" s="128"/>
      <c r="P4767" s="84" t="str">
        <f t="shared" si="1045"/>
        <v/>
      </c>
      <c r="Q4767" s="84" t="str">
        <f t="shared" si="1042"/>
        <v/>
      </c>
      <c r="R4767" s="84" t="str">
        <f t="shared" si="1046"/>
        <v/>
      </c>
      <c r="S4767" s="84" t="str">
        <f t="shared" si="1047"/>
        <v/>
      </c>
      <c r="U4767" s="84" t="str">
        <f t="shared" si="1048"/>
        <v/>
      </c>
      <c r="W4767" s="108" t="str">
        <f>IF($N4767="", "", SUM($D$11:$D4767))</f>
        <v/>
      </c>
      <c r="X4767" s="111" t="str">
        <f t="shared" si="1049"/>
        <v/>
      </c>
      <c r="Y4767" s="114" t="str">
        <f t="shared" si="1053"/>
        <v/>
      </c>
      <c r="Z4767" s="111" t="str">
        <f>IF(X4767="", "", X4767-SUM($Z$11:$Z4766))</f>
        <v/>
      </c>
      <c r="AA4767" s="111" t="str">
        <f>IF($Y4767="", "", $Y4767-SUM($AA$11:$AA4766))</f>
        <v/>
      </c>
      <c r="AB4767" s="111" t="str">
        <f t="shared" si="1054"/>
        <v/>
      </c>
      <c r="AC4767" s="121" t="str">
        <f t="shared" si="1050"/>
        <v/>
      </c>
      <c r="AD4767" s="122" t="str">
        <f t="shared" si="1051"/>
        <v/>
      </c>
      <c r="AE4767" s="123" t="str">
        <f t="shared" si="1055"/>
        <v/>
      </c>
      <c r="AG4767" s="150" t="str">
        <f t="shared" si="1052"/>
        <v/>
      </c>
    </row>
    <row r="4768" spans="1:33" x14ac:dyDescent="0.25">
      <c r="A4768" s="56"/>
      <c r="B4768" s="70"/>
      <c r="C4768" s="76"/>
      <c r="D4768" s="73"/>
      <c r="E4768" s="79"/>
      <c r="F4768" s="56"/>
      <c r="G4768" s="13" t="str">
        <f t="shared" si="1043"/>
        <v/>
      </c>
      <c r="H4768" s="56"/>
      <c r="K4768" s="128"/>
      <c r="L4768" s="128"/>
      <c r="M4768" s="128"/>
      <c r="N4768" s="84" t="str">
        <f t="shared" si="1044"/>
        <v/>
      </c>
      <c r="O4768" s="128"/>
      <c r="P4768" s="84" t="str">
        <f t="shared" si="1045"/>
        <v/>
      </c>
      <c r="Q4768" s="84" t="str">
        <f t="shared" si="1042"/>
        <v/>
      </c>
      <c r="R4768" s="84" t="str">
        <f t="shared" si="1046"/>
        <v/>
      </c>
      <c r="S4768" s="84" t="str">
        <f t="shared" si="1047"/>
        <v/>
      </c>
      <c r="U4768" s="84" t="str">
        <f t="shared" si="1048"/>
        <v/>
      </c>
      <c r="W4768" s="108" t="str">
        <f>IF($N4768="", "", SUM($D$11:$D4768))</f>
        <v/>
      </c>
      <c r="X4768" s="111" t="str">
        <f t="shared" si="1049"/>
        <v/>
      </c>
      <c r="Y4768" s="114" t="str">
        <f t="shared" si="1053"/>
        <v/>
      </c>
      <c r="Z4768" s="111" t="str">
        <f>IF(X4768="", "", X4768-SUM($Z$11:$Z4767))</f>
        <v/>
      </c>
      <c r="AA4768" s="111" t="str">
        <f>IF($Y4768="", "", $Y4768-SUM($AA$11:$AA4767))</f>
        <v/>
      </c>
      <c r="AB4768" s="111" t="str">
        <f t="shared" si="1054"/>
        <v/>
      </c>
      <c r="AC4768" s="121" t="str">
        <f t="shared" si="1050"/>
        <v/>
      </c>
      <c r="AD4768" s="122" t="str">
        <f t="shared" si="1051"/>
        <v/>
      </c>
      <c r="AE4768" s="123" t="str">
        <f t="shared" si="1055"/>
        <v/>
      </c>
      <c r="AG4768" s="150" t="str">
        <f t="shared" si="1052"/>
        <v/>
      </c>
    </row>
    <row r="4769" spans="1:33" x14ac:dyDescent="0.25">
      <c r="A4769" s="56"/>
      <c r="B4769" s="70"/>
      <c r="C4769" s="76"/>
      <c r="D4769" s="73"/>
      <c r="E4769" s="79"/>
      <c r="F4769" s="56"/>
      <c r="G4769" s="13" t="str">
        <f t="shared" si="1043"/>
        <v/>
      </c>
      <c r="H4769" s="56"/>
      <c r="K4769" s="128"/>
      <c r="L4769" s="128"/>
      <c r="M4769" s="128"/>
      <c r="N4769" s="84" t="str">
        <f t="shared" si="1044"/>
        <v/>
      </c>
      <c r="O4769" s="128"/>
      <c r="P4769" s="84" t="str">
        <f t="shared" si="1045"/>
        <v/>
      </c>
      <c r="Q4769" s="84" t="str">
        <f t="shared" si="1042"/>
        <v/>
      </c>
      <c r="R4769" s="84" t="str">
        <f t="shared" si="1046"/>
        <v/>
      </c>
      <c r="S4769" s="84" t="str">
        <f t="shared" si="1047"/>
        <v/>
      </c>
      <c r="U4769" s="84" t="str">
        <f t="shared" si="1048"/>
        <v/>
      </c>
      <c r="W4769" s="108" t="str">
        <f>IF($N4769="", "", SUM($D$11:$D4769))</f>
        <v/>
      </c>
      <c r="X4769" s="111" t="str">
        <f t="shared" si="1049"/>
        <v/>
      </c>
      <c r="Y4769" s="114" t="str">
        <f t="shared" si="1053"/>
        <v/>
      </c>
      <c r="Z4769" s="111" t="str">
        <f>IF(X4769="", "", X4769-SUM($Z$11:$Z4768))</f>
        <v/>
      </c>
      <c r="AA4769" s="111" t="str">
        <f>IF($Y4769="", "", $Y4769-SUM($AA$11:$AA4768))</f>
        <v/>
      </c>
      <c r="AB4769" s="111" t="str">
        <f t="shared" si="1054"/>
        <v/>
      </c>
      <c r="AC4769" s="121" t="str">
        <f t="shared" si="1050"/>
        <v/>
      </c>
      <c r="AD4769" s="122" t="str">
        <f t="shared" si="1051"/>
        <v/>
      </c>
      <c r="AE4769" s="123" t="str">
        <f t="shared" si="1055"/>
        <v/>
      </c>
      <c r="AG4769" s="150" t="str">
        <f t="shared" si="1052"/>
        <v/>
      </c>
    </row>
    <row r="4770" spans="1:33" x14ac:dyDescent="0.25">
      <c r="A4770" s="56"/>
      <c r="B4770" s="70"/>
      <c r="C4770" s="76"/>
      <c r="D4770" s="73"/>
      <c r="E4770" s="79"/>
      <c r="F4770" s="56"/>
      <c r="G4770" s="13" t="str">
        <f t="shared" si="1043"/>
        <v/>
      </c>
      <c r="H4770" s="56"/>
      <c r="K4770" s="128"/>
      <c r="L4770" s="128"/>
      <c r="M4770" s="128"/>
      <c r="N4770" s="84" t="str">
        <f t="shared" si="1044"/>
        <v/>
      </c>
      <c r="O4770" s="128"/>
      <c r="P4770" s="84" t="str">
        <f t="shared" si="1045"/>
        <v/>
      </c>
      <c r="Q4770" s="84" t="str">
        <f t="shared" si="1042"/>
        <v/>
      </c>
      <c r="R4770" s="84" t="str">
        <f t="shared" si="1046"/>
        <v/>
      </c>
      <c r="S4770" s="84" t="str">
        <f t="shared" si="1047"/>
        <v/>
      </c>
      <c r="U4770" s="84" t="str">
        <f t="shared" si="1048"/>
        <v/>
      </c>
      <c r="W4770" s="108" t="str">
        <f>IF($N4770="", "", SUM($D$11:$D4770))</f>
        <v/>
      </c>
      <c r="X4770" s="111" t="str">
        <f t="shared" si="1049"/>
        <v/>
      </c>
      <c r="Y4770" s="114" t="str">
        <f t="shared" si="1053"/>
        <v/>
      </c>
      <c r="Z4770" s="111" t="str">
        <f>IF(X4770="", "", X4770-SUM($Z$11:$Z4769))</f>
        <v/>
      </c>
      <c r="AA4770" s="111" t="str">
        <f>IF($Y4770="", "", $Y4770-SUM($AA$11:$AA4769))</f>
        <v/>
      </c>
      <c r="AB4770" s="111" t="str">
        <f t="shared" si="1054"/>
        <v/>
      </c>
      <c r="AC4770" s="121" t="str">
        <f t="shared" si="1050"/>
        <v/>
      </c>
      <c r="AD4770" s="122" t="str">
        <f t="shared" si="1051"/>
        <v/>
      </c>
      <c r="AE4770" s="123" t="str">
        <f t="shared" si="1055"/>
        <v/>
      </c>
      <c r="AG4770" s="150" t="str">
        <f t="shared" si="1052"/>
        <v/>
      </c>
    </row>
    <row r="4771" spans="1:33" x14ac:dyDescent="0.25">
      <c r="A4771" s="56"/>
      <c r="B4771" s="70"/>
      <c r="C4771" s="76"/>
      <c r="D4771" s="73"/>
      <c r="E4771" s="79"/>
      <c r="F4771" s="56"/>
      <c r="G4771" s="13" t="str">
        <f t="shared" si="1043"/>
        <v/>
      </c>
      <c r="H4771" s="56"/>
      <c r="K4771" s="128"/>
      <c r="L4771" s="128"/>
      <c r="M4771" s="128"/>
      <c r="N4771" s="84" t="str">
        <f t="shared" si="1044"/>
        <v/>
      </c>
      <c r="O4771" s="128"/>
      <c r="P4771" s="84" t="str">
        <f t="shared" si="1045"/>
        <v/>
      </c>
      <c r="Q4771" s="84" t="str">
        <f t="shared" si="1042"/>
        <v/>
      </c>
      <c r="R4771" s="84" t="str">
        <f t="shared" si="1046"/>
        <v/>
      </c>
      <c r="S4771" s="84" t="str">
        <f t="shared" si="1047"/>
        <v/>
      </c>
      <c r="U4771" s="84" t="str">
        <f t="shared" si="1048"/>
        <v/>
      </c>
      <c r="W4771" s="108" t="str">
        <f>IF($N4771="", "", SUM($D$11:$D4771))</f>
        <v/>
      </c>
      <c r="X4771" s="111" t="str">
        <f t="shared" si="1049"/>
        <v/>
      </c>
      <c r="Y4771" s="114" t="str">
        <f t="shared" si="1053"/>
        <v/>
      </c>
      <c r="Z4771" s="111" t="str">
        <f>IF(X4771="", "", X4771-SUM($Z$11:$Z4770))</f>
        <v/>
      </c>
      <c r="AA4771" s="111" t="str">
        <f>IF($Y4771="", "", $Y4771-SUM($AA$11:$AA4770))</f>
        <v/>
      </c>
      <c r="AB4771" s="111" t="str">
        <f t="shared" si="1054"/>
        <v/>
      </c>
      <c r="AC4771" s="121" t="str">
        <f t="shared" si="1050"/>
        <v/>
      </c>
      <c r="AD4771" s="122" t="str">
        <f t="shared" si="1051"/>
        <v/>
      </c>
      <c r="AE4771" s="123" t="str">
        <f t="shared" si="1055"/>
        <v/>
      </c>
      <c r="AG4771" s="150" t="str">
        <f t="shared" si="1052"/>
        <v/>
      </c>
    </row>
    <row r="4772" spans="1:33" x14ac:dyDescent="0.25">
      <c r="A4772" s="56"/>
      <c r="B4772" s="70"/>
      <c r="C4772" s="76"/>
      <c r="D4772" s="73"/>
      <c r="E4772" s="79"/>
      <c r="F4772" s="56"/>
      <c r="G4772" s="13" t="str">
        <f t="shared" si="1043"/>
        <v/>
      </c>
      <c r="H4772" s="56"/>
      <c r="K4772" s="128"/>
      <c r="L4772" s="128"/>
      <c r="M4772" s="128"/>
      <c r="N4772" s="84" t="str">
        <f t="shared" si="1044"/>
        <v/>
      </c>
      <c r="O4772" s="128"/>
      <c r="P4772" s="84" t="str">
        <f t="shared" si="1045"/>
        <v/>
      </c>
      <c r="Q4772" s="84" t="str">
        <f t="shared" si="1042"/>
        <v/>
      </c>
      <c r="R4772" s="84" t="str">
        <f t="shared" si="1046"/>
        <v/>
      </c>
      <c r="S4772" s="84" t="str">
        <f t="shared" si="1047"/>
        <v/>
      </c>
      <c r="U4772" s="84" t="str">
        <f t="shared" si="1048"/>
        <v/>
      </c>
      <c r="W4772" s="108" t="str">
        <f>IF($N4772="", "", SUM($D$11:$D4772))</f>
        <v/>
      </c>
      <c r="X4772" s="111" t="str">
        <f t="shared" si="1049"/>
        <v/>
      </c>
      <c r="Y4772" s="114" t="str">
        <f t="shared" si="1053"/>
        <v/>
      </c>
      <c r="Z4772" s="111" t="str">
        <f>IF(X4772="", "", X4772-SUM($Z$11:$Z4771))</f>
        <v/>
      </c>
      <c r="AA4772" s="111" t="str">
        <f>IF($Y4772="", "", $Y4772-SUM($AA$11:$AA4771))</f>
        <v/>
      </c>
      <c r="AB4772" s="111" t="str">
        <f t="shared" si="1054"/>
        <v/>
      </c>
      <c r="AC4772" s="121" t="str">
        <f t="shared" si="1050"/>
        <v/>
      </c>
      <c r="AD4772" s="122" t="str">
        <f t="shared" si="1051"/>
        <v/>
      </c>
      <c r="AE4772" s="123" t="str">
        <f t="shared" si="1055"/>
        <v/>
      </c>
      <c r="AG4772" s="150" t="str">
        <f t="shared" si="1052"/>
        <v/>
      </c>
    </row>
    <row r="4773" spans="1:33" x14ac:dyDescent="0.25">
      <c r="A4773" s="56"/>
      <c r="B4773" s="70"/>
      <c r="C4773" s="76"/>
      <c r="D4773" s="73"/>
      <c r="E4773" s="79"/>
      <c r="F4773" s="56"/>
      <c r="G4773" s="13" t="str">
        <f t="shared" si="1043"/>
        <v/>
      </c>
      <c r="H4773" s="56"/>
      <c r="K4773" s="128"/>
      <c r="L4773" s="128"/>
      <c r="M4773" s="128"/>
      <c r="N4773" s="84" t="str">
        <f t="shared" si="1044"/>
        <v/>
      </c>
      <c r="O4773" s="128"/>
      <c r="P4773" s="84" t="str">
        <f t="shared" si="1045"/>
        <v/>
      </c>
      <c r="Q4773" s="84" t="str">
        <f t="shared" si="1042"/>
        <v/>
      </c>
      <c r="R4773" s="84" t="str">
        <f t="shared" si="1046"/>
        <v/>
      </c>
      <c r="S4773" s="84" t="str">
        <f t="shared" si="1047"/>
        <v/>
      </c>
      <c r="U4773" s="84" t="str">
        <f t="shared" si="1048"/>
        <v/>
      </c>
      <c r="W4773" s="108" t="str">
        <f>IF($N4773="", "", SUM($D$11:$D4773))</f>
        <v/>
      </c>
      <c r="X4773" s="111" t="str">
        <f t="shared" si="1049"/>
        <v/>
      </c>
      <c r="Y4773" s="114" t="str">
        <f t="shared" si="1053"/>
        <v/>
      </c>
      <c r="Z4773" s="111" t="str">
        <f>IF(X4773="", "", X4773-SUM($Z$11:$Z4772))</f>
        <v/>
      </c>
      <c r="AA4773" s="111" t="str">
        <f>IF($Y4773="", "", $Y4773-SUM($AA$11:$AA4772))</f>
        <v/>
      </c>
      <c r="AB4773" s="111" t="str">
        <f t="shared" si="1054"/>
        <v/>
      </c>
      <c r="AC4773" s="121" t="str">
        <f t="shared" si="1050"/>
        <v/>
      </c>
      <c r="AD4773" s="122" t="str">
        <f t="shared" si="1051"/>
        <v/>
      </c>
      <c r="AE4773" s="123" t="str">
        <f t="shared" si="1055"/>
        <v/>
      </c>
      <c r="AG4773" s="150" t="str">
        <f t="shared" si="1052"/>
        <v/>
      </c>
    </row>
    <row r="4774" spans="1:33" x14ac:dyDescent="0.25">
      <c r="A4774" s="56"/>
      <c r="B4774" s="70"/>
      <c r="C4774" s="76"/>
      <c r="D4774" s="73"/>
      <c r="E4774" s="79"/>
      <c r="F4774" s="56"/>
      <c r="G4774" s="13" t="str">
        <f t="shared" si="1043"/>
        <v/>
      </c>
      <c r="H4774" s="56"/>
      <c r="K4774" s="128"/>
      <c r="L4774" s="128"/>
      <c r="M4774" s="128"/>
      <c r="N4774" s="84" t="str">
        <f t="shared" si="1044"/>
        <v/>
      </c>
      <c r="O4774" s="128"/>
      <c r="P4774" s="84" t="str">
        <f t="shared" si="1045"/>
        <v/>
      </c>
      <c r="Q4774" s="84" t="str">
        <f t="shared" si="1042"/>
        <v/>
      </c>
      <c r="R4774" s="84" t="str">
        <f t="shared" si="1046"/>
        <v/>
      </c>
      <c r="S4774" s="84" t="str">
        <f t="shared" si="1047"/>
        <v/>
      </c>
      <c r="U4774" s="84" t="str">
        <f t="shared" si="1048"/>
        <v/>
      </c>
      <c r="W4774" s="108" t="str">
        <f>IF($N4774="", "", SUM($D$11:$D4774))</f>
        <v/>
      </c>
      <c r="X4774" s="111" t="str">
        <f t="shared" si="1049"/>
        <v/>
      </c>
      <c r="Y4774" s="114" t="str">
        <f t="shared" si="1053"/>
        <v/>
      </c>
      <c r="Z4774" s="111" t="str">
        <f>IF(X4774="", "", X4774-SUM($Z$11:$Z4773))</f>
        <v/>
      </c>
      <c r="AA4774" s="111" t="str">
        <f>IF($Y4774="", "", $Y4774-SUM($AA$11:$AA4773))</f>
        <v/>
      </c>
      <c r="AB4774" s="111" t="str">
        <f t="shared" si="1054"/>
        <v/>
      </c>
      <c r="AC4774" s="121" t="str">
        <f t="shared" si="1050"/>
        <v/>
      </c>
      <c r="AD4774" s="122" t="str">
        <f t="shared" si="1051"/>
        <v/>
      </c>
      <c r="AE4774" s="123" t="str">
        <f t="shared" si="1055"/>
        <v/>
      </c>
      <c r="AG4774" s="150" t="str">
        <f t="shared" si="1052"/>
        <v/>
      </c>
    </row>
    <row r="4775" spans="1:33" x14ac:dyDescent="0.25">
      <c r="A4775" s="56"/>
      <c r="B4775" s="70"/>
      <c r="C4775" s="76"/>
      <c r="D4775" s="73"/>
      <c r="E4775" s="79"/>
      <c r="F4775" s="56"/>
      <c r="G4775" s="13" t="str">
        <f t="shared" si="1043"/>
        <v/>
      </c>
      <c r="H4775" s="56"/>
      <c r="K4775" s="128"/>
      <c r="L4775" s="128"/>
      <c r="M4775" s="128"/>
      <c r="N4775" s="84" t="str">
        <f t="shared" si="1044"/>
        <v/>
      </c>
      <c r="O4775" s="128"/>
      <c r="P4775" s="84" t="str">
        <f t="shared" si="1045"/>
        <v/>
      </c>
      <c r="Q4775" s="84" t="str">
        <f t="shared" si="1042"/>
        <v/>
      </c>
      <c r="R4775" s="84" t="str">
        <f t="shared" si="1046"/>
        <v/>
      </c>
      <c r="S4775" s="84" t="str">
        <f t="shared" si="1047"/>
        <v/>
      </c>
      <c r="U4775" s="84" t="str">
        <f t="shared" si="1048"/>
        <v/>
      </c>
      <c r="W4775" s="108" t="str">
        <f>IF($N4775="", "", SUM($D$11:$D4775))</f>
        <v/>
      </c>
      <c r="X4775" s="111" t="str">
        <f t="shared" si="1049"/>
        <v/>
      </c>
      <c r="Y4775" s="114" t="str">
        <f t="shared" si="1053"/>
        <v/>
      </c>
      <c r="Z4775" s="111" t="str">
        <f>IF(X4775="", "", X4775-SUM($Z$11:$Z4774))</f>
        <v/>
      </c>
      <c r="AA4775" s="111" t="str">
        <f>IF($Y4775="", "", $Y4775-SUM($AA$11:$AA4774))</f>
        <v/>
      </c>
      <c r="AB4775" s="111" t="str">
        <f t="shared" si="1054"/>
        <v/>
      </c>
      <c r="AC4775" s="121" t="str">
        <f t="shared" si="1050"/>
        <v/>
      </c>
      <c r="AD4775" s="122" t="str">
        <f t="shared" si="1051"/>
        <v/>
      </c>
      <c r="AE4775" s="123" t="str">
        <f t="shared" si="1055"/>
        <v/>
      </c>
      <c r="AG4775" s="150" t="str">
        <f t="shared" si="1052"/>
        <v/>
      </c>
    </row>
    <row r="4776" spans="1:33" x14ac:dyDescent="0.25">
      <c r="A4776" s="56"/>
      <c r="B4776" s="70"/>
      <c r="C4776" s="76"/>
      <c r="D4776" s="73"/>
      <c r="E4776" s="79"/>
      <c r="F4776" s="56"/>
      <c r="G4776" s="13" t="str">
        <f t="shared" si="1043"/>
        <v/>
      </c>
      <c r="H4776" s="56"/>
      <c r="K4776" s="128"/>
      <c r="L4776" s="128"/>
      <c r="M4776" s="128"/>
      <c r="N4776" s="84" t="str">
        <f t="shared" si="1044"/>
        <v/>
      </c>
      <c r="O4776" s="128"/>
      <c r="P4776" s="84" t="str">
        <f t="shared" si="1045"/>
        <v/>
      </c>
      <c r="Q4776" s="84" t="str">
        <f t="shared" si="1042"/>
        <v/>
      </c>
      <c r="R4776" s="84" t="str">
        <f t="shared" si="1046"/>
        <v/>
      </c>
      <c r="S4776" s="84" t="str">
        <f t="shared" si="1047"/>
        <v/>
      </c>
      <c r="U4776" s="84" t="str">
        <f t="shared" si="1048"/>
        <v/>
      </c>
      <c r="W4776" s="108" t="str">
        <f>IF($N4776="", "", SUM($D$11:$D4776))</f>
        <v/>
      </c>
      <c r="X4776" s="111" t="str">
        <f t="shared" si="1049"/>
        <v/>
      </c>
      <c r="Y4776" s="114" t="str">
        <f t="shared" si="1053"/>
        <v/>
      </c>
      <c r="Z4776" s="111" t="str">
        <f>IF(X4776="", "", X4776-SUM($Z$11:$Z4775))</f>
        <v/>
      </c>
      <c r="AA4776" s="111" t="str">
        <f>IF($Y4776="", "", $Y4776-SUM($AA$11:$AA4775))</f>
        <v/>
      </c>
      <c r="AB4776" s="111" t="str">
        <f t="shared" si="1054"/>
        <v/>
      </c>
      <c r="AC4776" s="121" t="str">
        <f t="shared" si="1050"/>
        <v/>
      </c>
      <c r="AD4776" s="122" t="str">
        <f t="shared" si="1051"/>
        <v/>
      </c>
      <c r="AE4776" s="123" t="str">
        <f t="shared" si="1055"/>
        <v/>
      </c>
      <c r="AG4776" s="150" t="str">
        <f t="shared" si="1052"/>
        <v/>
      </c>
    </row>
    <row r="4777" spans="1:33" x14ac:dyDescent="0.25">
      <c r="A4777" s="56"/>
      <c r="B4777" s="70"/>
      <c r="C4777" s="76"/>
      <c r="D4777" s="73"/>
      <c r="E4777" s="79"/>
      <c r="F4777" s="56"/>
      <c r="G4777" s="13" t="str">
        <f t="shared" si="1043"/>
        <v/>
      </c>
      <c r="H4777" s="56"/>
      <c r="K4777" s="128"/>
      <c r="L4777" s="128"/>
      <c r="M4777" s="128"/>
      <c r="N4777" s="84" t="str">
        <f t="shared" si="1044"/>
        <v/>
      </c>
      <c r="O4777" s="128"/>
      <c r="P4777" s="84" t="str">
        <f t="shared" si="1045"/>
        <v/>
      </c>
      <c r="Q4777" s="84" t="str">
        <f t="shared" si="1042"/>
        <v/>
      </c>
      <c r="R4777" s="84" t="str">
        <f t="shared" si="1046"/>
        <v/>
      </c>
      <c r="S4777" s="84" t="str">
        <f t="shared" si="1047"/>
        <v/>
      </c>
      <c r="U4777" s="84" t="str">
        <f t="shared" si="1048"/>
        <v/>
      </c>
      <c r="W4777" s="108" t="str">
        <f>IF($N4777="", "", SUM($D$11:$D4777))</f>
        <v/>
      </c>
      <c r="X4777" s="111" t="str">
        <f t="shared" si="1049"/>
        <v/>
      </c>
      <c r="Y4777" s="114" t="str">
        <f t="shared" si="1053"/>
        <v/>
      </c>
      <c r="Z4777" s="111" t="str">
        <f>IF(X4777="", "", X4777-SUM($Z$11:$Z4776))</f>
        <v/>
      </c>
      <c r="AA4777" s="111" t="str">
        <f>IF($Y4777="", "", $Y4777-SUM($AA$11:$AA4776))</f>
        <v/>
      </c>
      <c r="AB4777" s="111" t="str">
        <f t="shared" si="1054"/>
        <v/>
      </c>
      <c r="AC4777" s="121" t="str">
        <f t="shared" si="1050"/>
        <v/>
      </c>
      <c r="AD4777" s="122" t="str">
        <f t="shared" si="1051"/>
        <v/>
      </c>
      <c r="AE4777" s="123" t="str">
        <f t="shared" si="1055"/>
        <v/>
      </c>
      <c r="AG4777" s="150" t="str">
        <f t="shared" si="1052"/>
        <v/>
      </c>
    </row>
    <row r="4778" spans="1:33" x14ac:dyDescent="0.25">
      <c r="A4778" s="56"/>
      <c r="B4778" s="70"/>
      <c r="C4778" s="76"/>
      <c r="D4778" s="73"/>
      <c r="E4778" s="79"/>
      <c r="F4778" s="56"/>
      <c r="G4778" s="13" t="str">
        <f t="shared" si="1043"/>
        <v/>
      </c>
      <c r="H4778" s="56"/>
      <c r="K4778" s="128"/>
      <c r="L4778" s="128"/>
      <c r="M4778" s="128"/>
      <c r="N4778" s="84" t="str">
        <f t="shared" si="1044"/>
        <v/>
      </c>
      <c r="O4778" s="128"/>
      <c r="P4778" s="84" t="str">
        <f t="shared" si="1045"/>
        <v/>
      </c>
      <c r="Q4778" s="84" t="str">
        <f t="shared" si="1042"/>
        <v/>
      </c>
      <c r="R4778" s="84" t="str">
        <f t="shared" si="1046"/>
        <v/>
      </c>
      <c r="S4778" s="84" t="str">
        <f t="shared" si="1047"/>
        <v/>
      </c>
      <c r="U4778" s="84" t="str">
        <f t="shared" si="1048"/>
        <v/>
      </c>
      <c r="W4778" s="108" t="str">
        <f>IF($N4778="", "", SUM($D$11:$D4778))</f>
        <v/>
      </c>
      <c r="X4778" s="111" t="str">
        <f t="shared" si="1049"/>
        <v/>
      </c>
      <c r="Y4778" s="114" t="str">
        <f t="shared" si="1053"/>
        <v/>
      </c>
      <c r="Z4778" s="111" t="str">
        <f>IF(X4778="", "", X4778-SUM($Z$11:$Z4777))</f>
        <v/>
      </c>
      <c r="AA4778" s="111" t="str">
        <f>IF($Y4778="", "", $Y4778-SUM($AA$11:$AA4777))</f>
        <v/>
      </c>
      <c r="AB4778" s="111" t="str">
        <f t="shared" si="1054"/>
        <v/>
      </c>
      <c r="AC4778" s="121" t="str">
        <f t="shared" si="1050"/>
        <v/>
      </c>
      <c r="AD4778" s="122" t="str">
        <f t="shared" si="1051"/>
        <v/>
      </c>
      <c r="AE4778" s="123" t="str">
        <f t="shared" si="1055"/>
        <v/>
      </c>
      <c r="AG4778" s="150" t="str">
        <f t="shared" si="1052"/>
        <v/>
      </c>
    </row>
    <row r="4779" spans="1:33" x14ac:dyDescent="0.25">
      <c r="A4779" s="56"/>
      <c r="B4779" s="70"/>
      <c r="C4779" s="76"/>
      <c r="D4779" s="73"/>
      <c r="E4779" s="79"/>
      <c r="F4779" s="56"/>
      <c r="G4779" s="13" t="str">
        <f t="shared" si="1043"/>
        <v/>
      </c>
      <c r="H4779" s="56"/>
      <c r="K4779" s="128"/>
      <c r="L4779" s="128"/>
      <c r="M4779" s="128"/>
      <c r="N4779" s="84" t="str">
        <f t="shared" si="1044"/>
        <v/>
      </c>
      <c r="O4779" s="128"/>
      <c r="P4779" s="84" t="str">
        <f t="shared" si="1045"/>
        <v/>
      </c>
      <c r="Q4779" s="84" t="str">
        <f t="shared" si="1042"/>
        <v/>
      </c>
      <c r="R4779" s="84" t="str">
        <f t="shared" si="1046"/>
        <v/>
      </c>
      <c r="S4779" s="84" t="str">
        <f t="shared" si="1047"/>
        <v/>
      </c>
      <c r="U4779" s="84" t="str">
        <f t="shared" si="1048"/>
        <v/>
      </c>
      <c r="W4779" s="108" t="str">
        <f>IF($N4779="", "", SUM($D$11:$D4779))</f>
        <v/>
      </c>
      <c r="X4779" s="111" t="str">
        <f t="shared" si="1049"/>
        <v/>
      </c>
      <c r="Y4779" s="114" t="str">
        <f t="shared" si="1053"/>
        <v/>
      </c>
      <c r="Z4779" s="111" t="str">
        <f>IF(X4779="", "", X4779-SUM($Z$11:$Z4778))</f>
        <v/>
      </c>
      <c r="AA4779" s="111" t="str">
        <f>IF($Y4779="", "", $Y4779-SUM($AA$11:$AA4778))</f>
        <v/>
      </c>
      <c r="AB4779" s="111" t="str">
        <f t="shared" si="1054"/>
        <v/>
      </c>
      <c r="AC4779" s="121" t="str">
        <f t="shared" si="1050"/>
        <v/>
      </c>
      <c r="AD4779" s="122" t="str">
        <f t="shared" si="1051"/>
        <v/>
      </c>
      <c r="AE4779" s="123" t="str">
        <f t="shared" si="1055"/>
        <v/>
      </c>
      <c r="AG4779" s="150" t="str">
        <f t="shared" si="1052"/>
        <v/>
      </c>
    </row>
    <row r="4780" spans="1:33" x14ac:dyDescent="0.25">
      <c r="A4780" s="56"/>
      <c r="B4780" s="70"/>
      <c r="C4780" s="76"/>
      <c r="D4780" s="73"/>
      <c r="E4780" s="79"/>
      <c r="F4780" s="56"/>
      <c r="G4780" s="13" t="str">
        <f t="shared" si="1043"/>
        <v/>
      </c>
      <c r="H4780" s="56"/>
      <c r="K4780" s="128"/>
      <c r="L4780" s="128"/>
      <c r="M4780" s="128"/>
      <c r="N4780" s="84" t="str">
        <f t="shared" si="1044"/>
        <v/>
      </c>
      <c r="O4780" s="128"/>
      <c r="P4780" s="84" t="str">
        <f t="shared" si="1045"/>
        <v/>
      </c>
      <c r="Q4780" s="84" t="str">
        <f t="shared" si="1042"/>
        <v/>
      </c>
      <c r="R4780" s="84" t="str">
        <f t="shared" si="1046"/>
        <v/>
      </c>
      <c r="S4780" s="84" t="str">
        <f t="shared" si="1047"/>
        <v/>
      </c>
      <c r="U4780" s="84" t="str">
        <f t="shared" si="1048"/>
        <v/>
      </c>
      <c r="W4780" s="108" t="str">
        <f>IF($N4780="", "", SUM($D$11:$D4780))</f>
        <v/>
      </c>
      <c r="X4780" s="111" t="str">
        <f t="shared" si="1049"/>
        <v/>
      </c>
      <c r="Y4780" s="114" t="str">
        <f t="shared" si="1053"/>
        <v/>
      </c>
      <c r="Z4780" s="111" t="str">
        <f>IF(X4780="", "", X4780-SUM($Z$11:$Z4779))</f>
        <v/>
      </c>
      <c r="AA4780" s="111" t="str">
        <f>IF($Y4780="", "", $Y4780-SUM($AA$11:$AA4779))</f>
        <v/>
      </c>
      <c r="AB4780" s="111" t="str">
        <f t="shared" si="1054"/>
        <v/>
      </c>
      <c r="AC4780" s="121" t="str">
        <f t="shared" si="1050"/>
        <v/>
      </c>
      <c r="AD4780" s="122" t="str">
        <f t="shared" si="1051"/>
        <v/>
      </c>
      <c r="AE4780" s="123" t="str">
        <f t="shared" si="1055"/>
        <v/>
      </c>
      <c r="AG4780" s="150" t="str">
        <f t="shared" si="1052"/>
        <v/>
      </c>
    </row>
    <row r="4781" spans="1:33" x14ac:dyDescent="0.25">
      <c r="A4781" s="56"/>
      <c r="B4781" s="70"/>
      <c r="C4781" s="76"/>
      <c r="D4781" s="73"/>
      <c r="E4781" s="79"/>
      <c r="F4781" s="56"/>
      <c r="G4781" s="13" t="str">
        <f t="shared" si="1043"/>
        <v/>
      </c>
      <c r="H4781" s="56"/>
      <c r="K4781" s="128"/>
      <c r="L4781" s="128"/>
      <c r="M4781" s="128"/>
      <c r="N4781" s="84" t="str">
        <f t="shared" si="1044"/>
        <v/>
      </c>
      <c r="O4781" s="128"/>
      <c r="P4781" s="84" t="str">
        <f t="shared" si="1045"/>
        <v/>
      </c>
      <c r="Q4781" s="84" t="str">
        <f t="shared" si="1042"/>
        <v/>
      </c>
      <c r="R4781" s="84" t="str">
        <f t="shared" si="1046"/>
        <v/>
      </c>
      <c r="S4781" s="84" t="str">
        <f t="shared" si="1047"/>
        <v/>
      </c>
      <c r="U4781" s="84" t="str">
        <f t="shared" si="1048"/>
        <v/>
      </c>
      <c r="W4781" s="108" t="str">
        <f>IF($N4781="", "", SUM($D$11:$D4781))</f>
        <v/>
      </c>
      <c r="X4781" s="111" t="str">
        <f t="shared" si="1049"/>
        <v/>
      </c>
      <c r="Y4781" s="114" t="str">
        <f t="shared" si="1053"/>
        <v/>
      </c>
      <c r="Z4781" s="111" t="str">
        <f>IF(X4781="", "", X4781-SUM($Z$11:$Z4780))</f>
        <v/>
      </c>
      <c r="AA4781" s="111" t="str">
        <f>IF($Y4781="", "", $Y4781-SUM($AA$11:$AA4780))</f>
        <v/>
      </c>
      <c r="AB4781" s="111" t="str">
        <f t="shared" si="1054"/>
        <v/>
      </c>
      <c r="AC4781" s="121" t="str">
        <f t="shared" si="1050"/>
        <v/>
      </c>
      <c r="AD4781" s="122" t="str">
        <f t="shared" si="1051"/>
        <v/>
      </c>
      <c r="AE4781" s="123" t="str">
        <f t="shared" si="1055"/>
        <v/>
      </c>
      <c r="AG4781" s="150" t="str">
        <f t="shared" si="1052"/>
        <v/>
      </c>
    </row>
    <row r="4782" spans="1:33" x14ac:dyDescent="0.25">
      <c r="A4782" s="56"/>
      <c r="B4782" s="70"/>
      <c r="C4782" s="76"/>
      <c r="D4782" s="73"/>
      <c r="E4782" s="79"/>
      <c r="F4782" s="56"/>
      <c r="G4782" s="13" t="str">
        <f t="shared" si="1043"/>
        <v/>
      </c>
      <c r="H4782" s="56"/>
      <c r="K4782" s="128"/>
      <c r="L4782" s="128"/>
      <c r="M4782" s="128"/>
      <c r="N4782" s="84" t="str">
        <f t="shared" si="1044"/>
        <v/>
      </c>
      <c r="O4782" s="128"/>
      <c r="P4782" s="84" t="str">
        <f t="shared" si="1045"/>
        <v/>
      </c>
      <c r="Q4782" s="84" t="str">
        <f t="shared" si="1042"/>
        <v/>
      </c>
      <c r="R4782" s="84" t="str">
        <f t="shared" si="1046"/>
        <v/>
      </c>
      <c r="S4782" s="84" t="str">
        <f t="shared" si="1047"/>
        <v/>
      </c>
      <c r="U4782" s="84" t="str">
        <f t="shared" si="1048"/>
        <v/>
      </c>
      <c r="W4782" s="108" t="str">
        <f>IF($N4782="", "", SUM($D$11:$D4782))</f>
        <v/>
      </c>
      <c r="X4782" s="111" t="str">
        <f t="shared" si="1049"/>
        <v/>
      </c>
      <c r="Y4782" s="114" t="str">
        <f t="shared" si="1053"/>
        <v/>
      </c>
      <c r="Z4782" s="111" t="str">
        <f>IF(X4782="", "", X4782-SUM($Z$11:$Z4781))</f>
        <v/>
      </c>
      <c r="AA4782" s="111" t="str">
        <f>IF($Y4782="", "", $Y4782-SUM($AA$11:$AA4781))</f>
        <v/>
      </c>
      <c r="AB4782" s="111" t="str">
        <f t="shared" si="1054"/>
        <v/>
      </c>
      <c r="AC4782" s="121" t="str">
        <f t="shared" si="1050"/>
        <v/>
      </c>
      <c r="AD4782" s="122" t="str">
        <f t="shared" si="1051"/>
        <v/>
      </c>
      <c r="AE4782" s="123" t="str">
        <f t="shared" si="1055"/>
        <v/>
      </c>
      <c r="AG4782" s="150" t="str">
        <f t="shared" si="1052"/>
        <v/>
      </c>
    </row>
    <row r="4783" spans="1:33" x14ac:dyDescent="0.25">
      <c r="A4783" s="56"/>
      <c r="B4783" s="70"/>
      <c r="C4783" s="76"/>
      <c r="D4783" s="73"/>
      <c r="E4783" s="79"/>
      <c r="F4783" s="56"/>
      <c r="G4783" s="13" t="str">
        <f t="shared" si="1043"/>
        <v/>
      </c>
      <c r="H4783" s="56"/>
      <c r="K4783" s="128"/>
      <c r="L4783" s="128"/>
      <c r="M4783" s="128"/>
      <c r="N4783" s="84" t="str">
        <f t="shared" si="1044"/>
        <v/>
      </c>
      <c r="O4783" s="128"/>
      <c r="P4783" s="84" t="str">
        <f t="shared" si="1045"/>
        <v/>
      </c>
      <c r="Q4783" s="84" t="str">
        <f t="shared" si="1042"/>
        <v/>
      </c>
      <c r="R4783" s="84" t="str">
        <f t="shared" si="1046"/>
        <v/>
      </c>
      <c r="S4783" s="84" t="str">
        <f t="shared" si="1047"/>
        <v/>
      </c>
      <c r="U4783" s="84" t="str">
        <f t="shared" si="1048"/>
        <v/>
      </c>
      <c r="W4783" s="108" t="str">
        <f>IF($N4783="", "", SUM($D$11:$D4783))</f>
        <v/>
      </c>
      <c r="X4783" s="111" t="str">
        <f t="shared" si="1049"/>
        <v/>
      </c>
      <c r="Y4783" s="114" t="str">
        <f t="shared" si="1053"/>
        <v/>
      </c>
      <c r="Z4783" s="111" t="str">
        <f>IF(X4783="", "", X4783-SUM($Z$11:$Z4782))</f>
        <v/>
      </c>
      <c r="AA4783" s="111" t="str">
        <f>IF($Y4783="", "", $Y4783-SUM($AA$11:$AA4782))</f>
        <v/>
      </c>
      <c r="AB4783" s="111" t="str">
        <f t="shared" si="1054"/>
        <v/>
      </c>
      <c r="AC4783" s="121" t="str">
        <f t="shared" si="1050"/>
        <v/>
      </c>
      <c r="AD4783" s="122" t="str">
        <f t="shared" si="1051"/>
        <v/>
      </c>
      <c r="AE4783" s="123" t="str">
        <f t="shared" si="1055"/>
        <v/>
      </c>
      <c r="AG4783" s="150" t="str">
        <f t="shared" si="1052"/>
        <v/>
      </c>
    </row>
    <row r="4784" spans="1:33" x14ac:dyDescent="0.25">
      <c r="A4784" s="56"/>
      <c r="B4784" s="70"/>
      <c r="C4784" s="76"/>
      <c r="D4784" s="73"/>
      <c r="E4784" s="79"/>
      <c r="F4784" s="56"/>
      <c r="G4784" s="13" t="str">
        <f t="shared" si="1043"/>
        <v/>
      </c>
      <c r="H4784" s="56"/>
      <c r="K4784" s="128"/>
      <c r="L4784" s="128"/>
      <c r="M4784" s="128"/>
      <c r="N4784" s="84" t="str">
        <f t="shared" si="1044"/>
        <v/>
      </c>
      <c r="O4784" s="128"/>
      <c r="P4784" s="84" t="str">
        <f t="shared" si="1045"/>
        <v/>
      </c>
      <c r="Q4784" s="84" t="str">
        <f t="shared" si="1042"/>
        <v/>
      </c>
      <c r="R4784" s="84" t="str">
        <f t="shared" si="1046"/>
        <v/>
      </c>
      <c r="S4784" s="84" t="str">
        <f t="shared" si="1047"/>
        <v/>
      </c>
      <c r="U4784" s="84" t="str">
        <f t="shared" si="1048"/>
        <v/>
      </c>
      <c r="W4784" s="108" t="str">
        <f>IF($N4784="", "", SUM($D$11:$D4784))</f>
        <v/>
      </c>
      <c r="X4784" s="111" t="str">
        <f t="shared" si="1049"/>
        <v/>
      </c>
      <c r="Y4784" s="114" t="str">
        <f t="shared" si="1053"/>
        <v/>
      </c>
      <c r="Z4784" s="111" t="str">
        <f>IF(X4784="", "", X4784-SUM($Z$11:$Z4783))</f>
        <v/>
      </c>
      <c r="AA4784" s="111" t="str">
        <f>IF($Y4784="", "", $Y4784-SUM($AA$11:$AA4783))</f>
        <v/>
      </c>
      <c r="AB4784" s="111" t="str">
        <f t="shared" si="1054"/>
        <v/>
      </c>
      <c r="AC4784" s="121" t="str">
        <f t="shared" si="1050"/>
        <v/>
      </c>
      <c r="AD4784" s="122" t="str">
        <f t="shared" si="1051"/>
        <v/>
      </c>
      <c r="AE4784" s="123" t="str">
        <f t="shared" si="1055"/>
        <v/>
      </c>
      <c r="AG4784" s="150" t="str">
        <f t="shared" si="1052"/>
        <v/>
      </c>
    </row>
    <row r="4785" spans="1:33" x14ac:dyDescent="0.25">
      <c r="A4785" s="56"/>
      <c r="B4785" s="70"/>
      <c r="C4785" s="76"/>
      <c r="D4785" s="73"/>
      <c r="E4785" s="79"/>
      <c r="F4785" s="56"/>
      <c r="G4785" s="13" t="str">
        <f t="shared" si="1043"/>
        <v/>
      </c>
      <c r="H4785" s="56"/>
      <c r="K4785" s="128"/>
      <c r="L4785" s="128"/>
      <c r="M4785" s="128"/>
      <c r="N4785" s="84" t="str">
        <f t="shared" si="1044"/>
        <v/>
      </c>
      <c r="O4785" s="128"/>
      <c r="P4785" s="84" t="str">
        <f t="shared" si="1045"/>
        <v/>
      </c>
      <c r="Q4785" s="84" t="str">
        <f t="shared" si="1042"/>
        <v/>
      </c>
      <c r="R4785" s="84" t="str">
        <f t="shared" si="1046"/>
        <v/>
      </c>
      <c r="S4785" s="84" t="str">
        <f t="shared" si="1047"/>
        <v/>
      </c>
      <c r="U4785" s="84" t="str">
        <f t="shared" si="1048"/>
        <v/>
      </c>
      <c r="W4785" s="108" t="str">
        <f>IF($N4785="", "", SUM($D$11:$D4785))</f>
        <v/>
      </c>
      <c r="X4785" s="111" t="str">
        <f t="shared" si="1049"/>
        <v/>
      </c>
      <c r="Y4785" s="114" t="str">
        <f t="shared" si="1053"/>
        <v/>
      </c>
      <c r="Z4785" s="111" t="str">
        <f>IF(X4785="", "", X4785-SUM($Z$11:$Z4784))</f>
        <v/>
      </c>
      <c r="AA4785" s="111" t="str">
        <f>IF($Y4785="", "", $Y4785-SUM($AA$11:$AA4784))</f>
        <v/>
      </c>
      <c r="AB4785" s="111" t="str">
        <f t="shared" si="1054"/>
        <v/>
      </c>
      <c r="AC4785" s="121" t="str">
        <f t="shared" si="1050"/>
        <v/>
      </c>
      <c r="AD4785" s="122" t="str">
        <f t="shared" si="1051"/>
        <v/>
      </c>
      <c r="AE4785" s="123" t="str">
        <f t="shared" si="1055"/>
        <v/>
      </c>
      <c r="AG4785" s="150" t="str">
        <f t="shared" si="1052"/>
        <v/>
      </c>
    </row>
    <row r="4786" spans="1:33" x14ac:dyDescent="0.25">
      <c r="A4786" s="56"/>
      <c r="B4786" s="70"/>
      <c r="C4786" s="76"/>
      <c r="D4786" s="73"/>
      <c r="E4786" s="79"/>
      <c r="F4786" s="56"/>
      <c r="G4786" s="13" t="str">
        <f t="shared" si="1043"/>
        <v/>
      </c>
      <c r="H4786" s="56"/>
      <c r="K4786" s="128"/>
      <c r="L4786" s="128"/>
      <c r="M4786" s="128"/>
      <c r="N4786" s="84" t="str">
        <f t="shared" si="1044"/>
        <v/>
      </c>
      <c r="O4786" s="128"/>
      <c r="P4786" s="84" t="str">
        <f t="shared" si="1045"/>
        <v/>
      </c>
      <c r="Q4786" s="84" t="str">
        <f t="shared" si="1042"/>
        <v/>
      </c>
      <c r="R4786" s="84" t="str">
        <f t="shared" si="1046"/>
        <v/>
      </c>
      <c r="S4786" s="84" t="str">
        <f t="shared" si="1047"/>
        <v/>
      </c>
      <c r="U4786" s="84" t="str">
        <f t="shared" si="1048"/>
        <v/>
      </c>
      <c r="W4786" s="108" t="str">
        <f>IF($N4786="", "", SUM($D$11:$D4786))</f>
        <v/>
      </c>
      <c r="X4786" s="111" t="str">
        <f t="shared" si="1049"/>
        <v/>
      </c>
      <c r="Y4786" s="114" t="str">
        <f t="shared" si="1053"/>
        <v/>
      </c>
      <c r="Z4786" s="111" t="str">
        <f>IF(X4786="", "", X4786-SUM($Z$11:$Z4785))</f>
        <v/>
      </c>
      <c r="AA4786" s="111" t="str">
        <f>IF($Y4786="", "", $Y4786-SUM($AA$11:$AA4785))</f>
        <v/>
      </c>
      <c r="AB4786" s="111" t="str">
        <f t="shared" si="1054"/>
        <v/>
      </c>
      <c r="AC4786" s="121" t="str">
        <f t="shared" si="1050"/>
        <v/>
      </c>
      <c r="AD4786" s="122" t="str">
        <f t="shared" si="1051"/>
        <v/>
      </c>
      <c r="AE4786" s="123" t="str">
        <f t="shared" si="1055"/>
        <v/>
      </c>
      <c r="AG4786" s="150" t="str">
        <f t="shared" si="1052"/>
        <v/>
      </c>
    </row>
    <row r="4787" spans="1:33" x14ac:dyDescent="0.25">
      <c r="A4787" s="56"/>
      <c r="B4787" s="70"/>
      <c r="C4787" s="76"/>
      <c r="D4787" s="73"/>
      <c r="E4787" s="79"/>
      <c r="F4787" s="56"/>
      <c r="G4787" s="13" t="str">
        <f t="shared" si="1043"/>
        <v/>
      </c>
      <c r="H4787" s="56"/>
      <c r="K4787" s="128"/>
      <c r="L4787" s="128"/>
      <c r="M4787" s="128"/>
      <c r="N4787" s="84" t="str">
        <f t="shared" si="1044"/>
        <v/>
      </c>
      <c r="O4787" s="128"/>
      <c r="P4787" s="84" t="str">
        <f t="shared" si="1045"/>
        <v/>
      </c>
      <c r="Q4787" s="84" t="str">
        <f t="shared" si="1042"/>
        <v/>
      </c>
      <c r="R4787" s="84" t="str">
        <f t="shared" si="1046"/>
        <v/>
      </c>
      <c r="S4787" s="84" t="str">
        <f t="shared" si="1047"/>
        <v/>
      </c>
      <c r="U4787" s="84" t="str">
        <f t="shared" si="1048"/>
        <v/>
      </c>
      <c r="W4787" s="108" t="str">
        <f>IF($N4787="", "", SUM($D$11:$D4787))</f>
        <v/>
      </c>
      <c r="X4787" s="111" t="str">
        <f t="shared" si="1049"/>
        <v/>
      </c>
      <c r="Y4787" s="114" t="str">
        <f t="shared" si="1053"/>
        <v/>
      </c>
      <c r="Z4787" s="111" t="str">
        <f>IF(X4787="", "", X4787-SUM($Z$11:$Z4786))</f>
        <v/>
      </c>
      <c r="AA4787" s="111" t="str">
        <f>IF($Y4787="", "", $Y4787-SUM($AA$11:$AA4786))</f>
        <v/>
      </c>
      <c r="AB4787" s="111" t="str">
        <f t="shared" si="1054"/>
        <v/>
      </c>
      <c r="AC4787" s="121" t="str">
        <f t="shared" si="1050"/>
        <v/>
      </c>
      <c r="AD4787" s="122" t="str">
        <f t="shared" si="1051"/>
        <v/>
      </c>
      <c r="AE4787" s="123" t="str">
        <f t="shared" si="1055"/>
        <v/>
      </c>
      <c r="AG4787" s="150" t="str">
        <f t="shared" si="1052"/>
        <v/>
      </c>
    </row>
    <row r="4788" spans="1:33" x14ac:dyDescent="0.25">
      <c r="A4788" s="56"/>
      <c r="B4788" s="70"/>
      <c r="C4788" s="76"/>
      <c r="D4788" s="73"/>
      <c r="E4788" s="79"/>
      <c r="F4788" s="56"/>
      <c r="G4788" s="13" t="str">
        <f t="shared" si="1043"/>
        <v/>
      </c>
      <c r="H4788" s="56"/>
      <c r="K4788" s="128"/>
      <c r="L4788" s="128"/>
      <c r="M4788" s="128"/>
      <c r="N4788" s="84" t="str">
        <f t="shared" si="1044"/>
        <v/>
      </c>
      <c r="O4788" s="128"/>
      <c r="P4788" s="84" t="str">
        <f t="shared" si="1045"/>
        <v/>
      </c>
      <c r="Q4788" s="84" t="str">
        <f t="shared" si="1042"/>
        <v/>
      </c>
      <c r="R4788" s="84" t="str">
        <f t="shared" si="1046"/>
        <v/>
      </c>
      <c r="S4788" s="84" t="str">
        <f t="shared" si="1047"/>
        <v/>
      </c>
      <c r="U4788" s="84" t="str">
        <f t="shared" si="1048"/>
        <v/>
      </c>
      <c r="W4788" s="108" t="str">
        <f>IF($N4788="", "", SUM($D$11:$D4788))</f>
        <v/>
      </c>
      <c r="X4788" s="111" t="str">
        <f t="shared" si="1049"/>
        <v/>
      </c>
      <c r="Y4788" s="114" t="str">
        <f t="shared" si="1053"/>
        <v/>
      </c>
      <c r="Z4788" s="111" t="str">
        <f>IF(X4788="", "", X4788-SUM($Z$11:$Z4787))</f>
        <v/>
      </c>
      <c r="AA4788" s="111" t="str">
        <f>IF($Y4788="", "", $Y4788-SUM($AA$11:$AA4787))</f>
        <v/>
      </c>
      <c r="AB4788" s="111" t="str">
        <f t="shared" si="1054"/>
        <v/>
      </c>
      <c r="AC4788" s="121" t="str">
        <f t="shared" si="1050"/>
        <v/>
      </c>
      <c r="AD4788" s="122" t="str">
        <f t="shared" si="1051"/>
        <v/>
      </c>
      <c r="AE4788" s="123" t="str">
        <f t="shared" si="1055"/>
        <v/>
      </c>
      <c r="AG4788" s="150" t="str">
        <f t="shared" si="1052"/>
        <v/>
      </c>
    </row>
    <row r="4789" spans="1:33" x14ac:dyDescent="0.25">
      <c r="A4789" s="56"/>
      <c r="B4789" s="70"/>
      <c r="C4789" s="76"/>
      <c r="D4789" s="73"/>
      <c r="E4789" s="79"/>
      <c r="F4789" s="56"/>
      <c r="G4789" s="13" t="str">
        <f t="shared" si="1043"/>
        <v/>
      </c>
      <c r="H4789" s="56"/>
      <c r="K4789" s="128"/>
      <c r="L4789" s="128"/>
      <c r="M4789" s="128"/>
      <c r="N4789" s="84" t="str">
        <f t="shared" si="1044"/>
        <v/>
      </c>
      <c r="O4789" s="128"/>
      <c r="P4789" s="84" t="str">
        <f t="shared" si="1045"/>
        <v/>
      </c>
      <c r="Q4789" s="84" t="str">
        <f t="shared" si="1042"/>
        <v/>
      </c>
      <c r="R4789" s="84" t="str">
        <f t="shared" si="1046"/>
        <v/>
      </c>
      <c r="S4789" s="84" t="str">
        <f t="shared" si="1047"/>
        <v/>
      </c>
      <c r="U4789" s="84" t="str">
        <f t="shared" si="1048"/>
        <v/>
      </c>
      <c r="W4789" s="108" t="str">
        <f>IF($N4789="", "", SUM($D$11:$D4789))</f>
        <v/>
      </c>
      <c r="X4789" s="111" t="str">
        <f t="shared" si="1049"/>
        <v/>
      </c>
      <c r="Y4789" s="114" t="str">
        <f t="shared" si="1053"/>
        <v/>
      </c>
      <c r="Z4789" s="111" t="str">
        <f>IF(X4789="", "", X4789-SUM($Z$11:$Z4788))</f>
        <v/>
      </c>
      <c r="AA4789" s="111" t="str">
        <f>IF($Y4789="", "", $Y4789-SUM($AA$11:$AA4788))</f>
        <v/>
      </c>
      <c r="AB4789" s="111" t="str">
        <f t="shared" si="1054"/>
        <v/>
      </c>
      <c r="AC4789" s="121" t="str">
        <f t="shared" si="1050"/>
        <v/>
      </c>
      <c r="AD4789" s="122" t="str">
        <f t="shared" si="1051"/>
        <v/>
      </c>
      <c r="AE4789" s="123" t="str">
        <f t="shared" si="1055"/>
        <v/>
      </c>
      <c r="AG4789" s="150" t="str">
        <f t="shared" si="1052"/>
        <v/>
      </c>
    </row>
    <row r="4790" spans="1:33" x14ac:dyDescent="0.25">
      <c r="A4790" s="56"/>
      <c r="B4790" s="70"/>
      <c r="C4790" s="76"/>
      <c r="D4790" s="73"/>
      <c r="E4790" s="79"/>
      <c r="F4790" s="56"/>
      <c r="G4790" s="13" t="str">
        <f t="shared" si="1043"/>
        <v/>
      </c>
      <c r="H4790" s="56"/>
      <c r="K4790" s="128"/>
      <c r="L4790" s="128"/>
      <c r="M4790" s="128"/>
      <c r="N4790" s="84" t="str">
        <f t="shared" si="1044"/>
        <v/>
      </c>
      <c r="O4790" s="128"/>
      <c r="P4790" s="84" t="str">
        <f t="shared" si="1045"/>
        <v/>
      </c>
      <c r="Q4790" s="84" t="str">
        <f t="shared" si="1042"/>
        <v/>
      </c>
      <c r="R4790" s="84" t="str">
        <f t="shared" si="1046"/>
        <v/>
      </c>
      <c r="S4790" s="84" t="str">
        <f t="shared" si="1047"/>
        <v/>
      </c>
      <c r="U4790" s="84" t="str">
        <f t="shared" si="1048"/>
        <v/>
      </c>
      <c r="W4790" s="108" t="str">
        <f>IF($N4790="", "", SUM($D$11:$D4790))</f>
        <v/>
      </c>
      <c r="X4790" s="111" t="str">
        <f t="shared" si="1049"/>
        <v/>
      </c>
      <c r="Y4790" s="114" t="str">
        <f t="shared" si="1053"/>
        <v/>
      </c>
      <c r="Z4790" s="111" t="str">
        <f>IF(X4790="", "", X4790-SUM($Z$11:$Z4789))</f>
        <v/>
      </c>
      <c r="AA4790" s="111" t="str">
        <f>IF($Y4790="", "", $Y4790-SUM($AA$11:$AA4789))</f>
        <v/>
      </c>
      <c r="AB4790" s="111" t="str">
        <f t="shared" si="1054"/>
        <v/>
      </c>
      <c r="AC4790" s="121" t="str">
        <f t="shared" si="1050"/>
        <v/>
      </c>
      <c r="AD4790" s="122" t="str">
        <f t="shared" si="1051"/>
        <v/>
      </c>
      <c r="AE4790" s="123" t="str">
        <f t="shared" si="1055"/>
        <v/>
      </c>
      <c r="AG4790" s="150" t="str">
        <f t="shared" si="1052"/>
        <v/>
      </c>
    </row>
    <row r="4791" spans="1:33" x14ac:dyDescent="0.25">
      <c r="A4791" s="56"/>
      <c r="B4791" s="70"/>
      <c r="C4791" s="76"/>
      <c r="D4791" s="73"/>
      <c r="E4791" s="79"/>
      <c r="F4791" s="56"/>
      <c r="G4791" s="13" t="str">
        <f t="shared" si="1043"/>
        <v/>
      </c>
      <c r="H4791" s="56"/>
      <c r="K4791" s="128"/>
      <c r="L4791" s="128"/>
      <c r="M4791" s="128"/>
      <c r="N4791" s="84" t="str">
        <f t="shared" si="1044"/>
        <v/>
      </c>
      <c r="O4791" s="128"/>
      <c r="P4791" s="84" t="str">
        <f t="shared" si="1045"/>
        <v/>
      </c>
      <c r="Q4791" s="84" t="str">
        <f t="shared" si="1042"/>
        <v/>
      </c>
      <c r="R4791" s="84" t="str">
        <f t="shared" si="1046"/>
        <v/>
      </c>
      <c r="S4791" s="84" t="str">
        <f t="shared" si="1047"/>
        <v/>
      </c>
      <c r="U4791" s="84" t="str">
        <f t="shared" si="1048"/>
        <v/>
      </c>
      <c r="W4791" s="108" t="str">
        <f>IF($N4791="", "", SUM($D$11:$D4791))</f>
        <v/>
      </c>
      <c r="X4791" s="111" t="str">
        <f t="shared" si="1049"/>
        <v/>
      </c>
      <c r="Y4791" s="114" t="str">
        <f t="shared" si="1053"/>
        <v/>
      </c>
      <c r="Z4791" s="111" t="str">
        <f>IF(X4791="", "", X4791-SUM($Z$11:$Z4790))</f>
        <v/>
      </c>
      <c r="AA4791" s="111" t="str">
        <f>IF($Y4791="", "", $Y4791-SUM($AA$11:$AA4790))</f>
        <v/>
      </c>
      <c r="AB4791" s="111" t="str">
        <f t="shared" si="1054"/>
        <v/>
      </c>
      <c r="AC4791" s="121" t="str">
        <f t="shared" si="1050"/>
        <v/>
      </c>
      <c r="AD4791" s="122" t="str">
        <f t="shared" si="1051"/>
        <v/>
      </c>
      <c r="AE4791" s="123" t="str">
        <f t="shared" si="1055"/>
        <v/>
      </c>
      <c r="AG4791" s="150" t="str">
        <f t="shared" si="1052"/>
        <v/>
      </c>
    </row>
    <row r="4792" spans="1:33" x14ac:dyDescent="0.25">
      <c r="A4792" s="56"/>
      <c r="B4792" s="70"/>
      <c r="C4792" s="76"/>
      <c r="D4792" s="73"/>
      <c r="E4792" s="79"/>
      <c r="F4792" s="56"/>
      <c r="G4792" s="13" t="str">
        <f t="shared" si="1043"/>
        <v/>
      </c>
      <c r="H4792" s="56"/>
      <c r="K4792" s="128"/>
      <c r="L4792" s="128"/>
      <c r="M4792" s="128"/>
      <c r="N4792" s="84" t="str">
        <f t="shared" si="1044"/>
        <v/>
      </c>
      <c r="O4792" s="128"/>
      <c r="P4792" s="84" t="str">
        <f t="shared" si="1045"/>
        <v/>
      </c>
      <c r="Q4792" s="84" t="str">
        <f t="shared" si="1042"/>
        <v/>
      </c>
      <c r="R4792" s="84" t="str">
        <f t="shared" si="1046"/>
        <v/>
      </c>
      <c r="S4792" s="84" t="str">
        <f t="shared" si="1047"/>
        <v/>
      </c>
      <c r="U4792" s="84" t="str">
        <f t="shared" si="1048"/>
        <v/>
      </c>
      <c r="W4792" s="108" t="str">
        <f>IF($N4792="", "", SUM($D$11:$D4792))</f>
        <v/>
      </c>
      <c r="X4792" s="111" t="str">
        <f t="shared" si="1049"/>
        <v/>
      </c>
      <c r="Y4792" s="114" t="str">
        <f t="shared" si="1053"/>
        <v/>
      </c>
      <c r="Z4792" s="111" t="str">
        <f>IF(X4792="", "", X4792-SUM($Z$11:$Z4791))</f>
        <v/>
      </c>
      <c r="AA4792" s="111" t="str">
        <f>IF($Y4792="", "", $Y4792-SUM($AA$11:$AA4791))</f>
        <v/>
      </c>
      <c r="AB4792" s="111" t="str">
        <f t="shared" si="1054"/>
        <v/>
      </c>
      <c r="AC4792" s="121" t="str">
        <f t="shared" si="1050"/>
        <v/>
      </c>
      <c r="AD4792" s="122" t="str">
        <f t="shared" si="1051"/>
        <v/>
      </c>
      <c r="AE4792" s="123" t="str">
        <f t="shared" si="1055"/>
        <v/>
      </c>
      <c r="AG4792" s="150" t="str">
        <f t="shared" si="1052"/>
        <v/>
      </c>
    </row>
    <row r="4793" spans="1:33" x14ac:dyDescent="0.25">
      <c r="A4793" s="56"/>
      <c r="B4793" s="70"/>
      <c r="C4793" s="76"/>
      <c r="D4793" s="73"/>
      <c r="E4793" s="79"/>
      <c r="F4793" s="56"/>
      <c r="G4793" s="13" t="str">
        <f t="shared" si="1043"/>
        <v/>
      </c>
      <c r="H4793" s="56"/>
      <c r="K4793" s="128"/>
      <c r="L4793" s="128"/>
      <c r="M4793" s="128"/>
      <c r="N4793" s="84" t="str">
        <f t="shared" si="1044"/>
        <v/>
      </c>
      <c r="O4793" s="128"/>
      <c r="P4793" s="84" t="str">
        <f t="shared" si="1045"/>
        <v/>
      </c>
      <c r="Q4793" s="84" t="str">
        <f t="shared" si="1042"/>
        <v/>
      </c>
      <c r="R4793" s="84" t="str">
        <f t="shared" si="1046"/>
        <v/>
      </c>
      <c r="S4793" s="84" t="str">
        <f t="shared" si="1047"/>
        <v/>
      </c>
      <c r="U4793" s="84" t="str">
        <f t="shared" si="1048"/>
        <v/>
      </c>
      <c r="W4793" s="108" t="str">
        <f>IF($N4793="", "", SUM($D$11:$D4793))</f>
        <v/>
      </c>
      <c r="X4793" s="111" t="str">
        <f t="shared" si="1049"/>
        <v/>
      </c>
      <c r="Y4793" s="114" t="str">
        <f t="shared" si="1053"/>
        <v/>
      </c>
      <c r="Z4793" s="111" t="str">
        <f>IF(X4793="", "", X4793-SUM($Z$11:$Z4792))</f>
        <v/>
      </c>
      <c r="AA4793" s="111" t="str">
        <f>IF($Y4793="", "", $Y4793-SUM($AA$11:$AA4792))</f>
        <v/>
      </c>
      <c r="AB4793" s="111" t="str">
        <f t="shared" si="1054"/>
        <v/>
      </c>
      <c r="AC4793" s="121" t="str">
        <f t="shared" si="1050"/>
        <v/>
      </c>
      <c r="AD4793" s="122" t="str">
        <f t="shared" si="1051"/>
        <v/>
      </c>
      <c r="AE4793" s="123" t="str">
        <f t="shared" si="1055"/>
        <v/>
      </c>
      <c r="AG4793" s="150" t="str">
        <f t="shared" si="1052"/>
        <v/>
      </c>
    </row>
    <row r="4794" spans="1:33" x14ac:dyDescent="0.25">
      <c r="A4794" s="56"/>
      <c r="B4794" s="70"/>
      <c r="C4794" s="76"/>
      <c r="D4794" s="73"/>
      <c r="E4794" s="79"/>
      <c r="F4794" s="56"/>
      <c r="G4794" s="13" t="str">
        <f t="shared" si="1043"/>
        <v/>
      </c>
      <c r="H4794" s="56"/>
      <c r="K4794" s="128"/>
      <c r="L4794" s="128"/>
      <c r="M4794" s="128"/>
      <c r="N4794" s="84" t="str">
        <f t="shared" si="1044"/>
        <v/>
      </c>
      <c r="O4794" s="128"/>
      <c r="P4794" s="84" t="str">
        <f t="shared" si="1045"/>
        <v/>
      </c>
      <c r="Q4794" s="84" t="str">
        <f t="shared" si="1042"/>
        <v/>
      </c>
      <c r="R4794" s="84" t="str">
        <f t="shared" si="1046"/>
        <v/>
      </c>
      <c r="S4794" s="84" t="str">
        <f t="shared" si="1047"/>
        <v/>
      </c>
      <c r="U4794" s="84" t="str">
        <f t="shared" si="1048"/>
        <v/>
      </c>
      <c r="W4794" s="108" t="str">
        <f>IF($N4794="", "", SUM($D$11:$D4794))</f>
        <v/>
      </c>
      <c r="X4794" s="111" t="str">
        <f t="shared" si="1049"/>
        <v/>
      </c>
      <c r="Y4794" s="114" t="str">
        <f t="shared" si="1053"/>
        <v/>
      </c>
      <c r="Z4794" s="111" t="str">
        <f>IF(X4794="", "", X4794-SUM($Z$11:$Z4793))</f>
        <v/>
      </c>
      <c r="AA4794" s="111" t="str">
        <f>IF($Y4794="", "", $Y4794-SUM($AA$11:$AA4793))</f>
        <v/>
      </c>
      <c r="AB4794" s="111" t="str">
        <f t="shared" si="1054"/>
        <v/>
      </c>
      <c r="AC4794" s="121" t="str">
        <f t="shared" si="1050"/>
        <v/>
      </c>
      <c r="AD4794" s="122" t="str">
        <f t="shared" si="1051"/>
        <v/>
      </c>
      <c r="AE4794" s="123" t="str">
        <f t="shared" si="1055"/>
        <v/>
      </c>
      <c r="AG4794" s="150" t="str">
        <f t="shared" si="1052"/>
        <v/>
      </c>
    </row>
    <row r="4795" spans="1:33" x14ac:dyDescent="0.25">
      <c r="A4795" s="56"/>
      <c r="B4795" s="70"/>
      <c r="C4795" s="76"/>
      <c r="D4795" s="73"/>
      <c r="E4795" s="79"/>
      <c r="F4795" s="56"/>
      <c r="G4795" s="13" t="str">
        <f t="shared" si="1043"/>
        <v/>
      </c>
      <c r="H4795" s="56"/>
      <c r="K4795" s="128"/>
      <c r="L4795" s="128"/>
      <c r="M4795" s="128"/>
      <c r="N4795" s="84" t="str">
        <f t="shared" si="1044"/>
        <v/>
      </c>
      <c r="O4795" s="128"/>
      <c r="P4795" s="84" t="str">
        <f t="shared" si="1045"/>
        <v/>
      </c>
      <c r="Q4795" s="84" t="str">
        <f t="shared" si="1042"/>
        <v/>
      </c>
      <c r="R4795" s="84" t="str">
        <f t="shared" si="1046"/>
        <v/>
      </c>
      <c r="S4795" s="84" t="str">
        <f t="shared" si="1047"/>
        <v/>
      </c>
      <c r="U4795" s="84" t="str">
        <f t="shared" si="1048"/>
        <v/>
      </c>
      <c r="W4795" s="108" t="str">
        <f>IF($N4795="", "", SUM($D$11:$D4795))</f>
        <v/>
      </c>
      <c r="X4795" s="111" t="str">
        <f t="shared" si="1049"/>
        <v/>
      </c>
      <c r="Y4795" s="114" t="str">
        <f t="shared" si="1053"/>
        <v/>
      </c>
      <c r="Z4795" s="111" t="str">
        <f>IF(X4795="", "", X4795-SUM($Z$11:$Z4794))</f>
        <v/>
      </c>
      <c r="AA4795" s="111" t="str">
        <f>IF($Y4795="", "", $Y4795-SUM($AA$11:$AA4794))</f>
        <v/>
      </c>
      <c r="AB4795" s="111" t="str">
        <f t="shared" si="1054"/>
        <v/>
      </c>
      <c r="AC4795" s="121" t="str">
        <f t="shared" si="1050"/>
        <v/>
      </c>
      <c r="AD4795" s="122" t="str">
        <f t="shared" si="1051"/>
        <v/>
      </c>
      <c r="AE4795" s="123" t="str">
        <f t="shared" si="1055"/>
        <v/>
      </c>
      <c r="AG4795" s="150" t="str">
        <f t="shared" si="1052"/>
        <v/>
      </c>
    </row>
    <row r="4796" spans="1:33" x14ac:dyDescent="0.25">
      <c r="A4796" s="56"/>
      <c r="B4796" s="70"/>
      <c r="C4796" s="76"/>
      <c r="D4796" s="73"/>
      <c r="E4796" s="79"/>
      <c r="F4796" s="56"/>
      <c r="G4796" s="13" t="str">
        <f t="shared" si="1043"/>
        <v/>
      </c>
      <c r="H4796" s="56"/>
      <c r="K4796" s="128"/>
      <c r="L4796" s="128"/>
      <c r="M4796" s="128"/>
      <c r="N4796" s="84" t="str">
        <f t="shared" si="1044"/>
        <v/>
      </c>
      <c r="O4796" s="128"/>
      <c r="P4796" s="84" t="str">
        <f t="shared" si="1045"/>
        <v/>
      </c>
      <c r="Q4796" s="84" t="str">
        <f t="shared" si="1042"/>
        <v/>
      </c>
      <c r="R4796" s="84" t="str">
        <f t="shared" si="1046"/>
        <v/>
      </c>
      <c r="S4796" s="84" t="str">
        <f t="shared" si="1047"/>
        <v/>
      </c>
      <c r="U4796" s="84" t="str">
        <f t="shared" si="1048"/>
        <v/>
      </c>
      <c r="W4796" s="108" t="str">
        <f>IF($N4796="", "", SUM($D$11:$D4796))</f>
        <v/>
      </c>
      <c r="X4796" s="111" t="str">
        <f t="shared" si="1049"/>
        <v/>
      </c>
      <c r="Y4796" s="114" t="str">
        <f t="shared" si="1053"/>
        <v/>
      </c>
      <c r="Z4796" s="111" t="str">
        <f>IF(X4796="", "", X4796-SUM($Z$11:$Z4795))</f>
        <v/>
      </c>
      <c r="AA4796" s="111" t="str">
        <f>IF($Y4796="", "", $Y4796-SUM($AA$11:$AA4795))</f>
        <v/>
      </c>
      <c r="AB4796" s="111" t="str">
        <f t="shared" si="1054"/>
        <v/>
      </c>
      <c r="AC4796" s="121" t="str">
        <f t="shared" si="1050"/>
        <v/>
      </c>
      <c r="AD4796" s="122" t="str">
        <f t="shared" si="1051"/>
        <v/>
      </c>
      <c r="AE4796" s="123" t="str">
        <f t="shared" si="1055"/>
        <v/>
      </c>
      <c r="AG4796" s="150" t="str">
        <f t="shared" si="1052"/>
        <v/>
      </c>
    </row>
    <row r="4797" spans="1:33" x14ac:dyDescent="0.25">
      <c r="A4797" s="56"/>
      <c r="B4797" s="70"/>
      <c r="C4797" s="76"/>
      <c r="D4797" s="73"/>
      <c r="E4797" s="79"/>
      <c r="F4797" s="56"/>
      <c r="G4797" s="13" t="str">
        <f t="shared" si="1043"/>
        <v/>
      </c>
      <c r="H4797" s="56"/>
      <c r="K4797" s="128"/>
      <c r="L4797" s="128"/>
      <c r="M4797" s="128"/>
      <c r="N4797" s="84" t="str">
        <f t="shared" si="1044"/>
        <v/>
      </c>
      <c r="O4797" s="128"/>
      <c r="P4797" s="84" t="str">
        <f t="shared" si="1045"/>
        <v/>
      </c>
      <c r="Q4797" s="84" t="str">
        <f t="shared" si="1042"/>
        <v/>
      </c>
      <c r="R4797" s="84" t="str">
        <f t="shared" si="1046"/>
        <v/>
      </c>
      <c r="S4797" s="84" t="str">
        <f t="shared" si="1047"/>
        <v/>
      </c>
      <c r="U4797" s="84" t="str">
        <f t="shared" si="1048"/>
        <v/>
      </c>
      <c r="W4797" s="108" t="str">
        <f>IF($N4797="", "", SUM($D$11:$D4797))</f>
        <v/>
      </c>
      <c r="X4797" s="111" t="str">
        <f t="shared" si="1049"/>
        <v/>
      </c>
      <c r="Y4797" s="114" t="str">
        <f t="shared" si="1053"/>
        <v/>
      </c>
      <c r="Z4797" s="111" t="str">
        <f>IF(X4797="", "", X4797-SUM($Z$11:$Z4796))</f>
        <v/>
      </c>
      <c r="AA4797" s="111" t="str">
        <f>IF($Y4797="", "", $Y4797-SUM($AA$11:$AA4796))</f>
        <v/>
      </c>
      <c r="AB4797" s="111" t="str">
        <f t="shared" si="1054"/>
        <v/>
      </c>
      <c r="AC4797" s="121" t="str">
        <f t="shared" si="1050"/>
        <v/>
      </c>
      <c r="AD4797" s="122" t="str">
        <f t="shared" si="1051"/>
        <v/>
      </c>
      <c r="AE4797" s="123" t="str">
        <f t="shared" si="1055"/>
        <v/>
      </c>
      <c r="AG4797" s="150" t="str">
        <f t="shared" si="1052"/>
        <v/>
      </c>
    </row>
    <row r="4798" spans="1:33" x14ac:dyDescent="0.25">
      <c r="A4798" s="56"/>
      <c r="B4798" s="70"/>
      <c r="C4798" s="76"/>
      <c r="D4798" s="73"/>
      <c r="E4798" s="79"/>
      <c r="F4798" s="56"/>
      <c r="G4798" s="13" t="str">
        <f t="shared" si="1043"/>
        <v/>
      </c>
      <c r="H4798" s="56"/>
      <c r="K4798" s="128"/>
      <c r="L4798" s="128"/>
      <c r="M4798" s="128"/>
      <c r="N4798" s="84" t="str">
        <f t="shared" si="1044"/>
        <v/>
      </c>
      <c r="O4798" s="128"/>
      <c r="P4798" s="84" t="str">
        <f t="shared" si="1045"/>
        <v/>
      </c>
      <c r="Q4798" s="84" t="str">
        <f t="shared" si="1042"/>
        <v/>
      </c>
      <c r="R4798" s="84" t="str">
        <f t="shared" si="1046"/>
        <v/>
      </c>
      <c r="S4798" s="84" t="str">
        <f t="shared" si="1047"/>
        <v/>
      </c>
      <c r="U4798" s="84" t="str">
        <f t="shared" si="1048"/>
        <v/>
      </c>
      <c r="W4798" s="108" t="str">
        <f>IF($N4798="", "", SUM($D$11:$D4798))</f>
        <v/>
      </c>
      <c r="X4798" s="111" t="str">
        <f t="shared" si="1049"/>
        <v/>
      </c>
      <c r="Y4798" s="114" t="str">
        <f t="shared" si="1053"/>
        <v/>
      </c>
      <c r="Z4798" s="111" t="str">
        <f>IF(X4798="", "", X4798-SUM($Z$11:$Z4797))</f>
        <v/>
      </c>
      <c r="AA4798" s="111" t="str">
        <f>IF($Y4798="", "", $Y4798-SUM($AA$11:$AA4797))</f>
        <v/>
      </c>
      <c r="AB4798" s="111" t="str">
        <f t="shared" si="1054"/>
        <v/>
      </c>
      <c r="AC4798" s="121" t="str">
        <f t="shared" si="1050"/>
        <v/>
      </c>
      <c r="AD4798" s="122" t="str">
        <f t="shared" si="1051"/>
        <v/>
      </c>
      <c r="AE4798" s="123" t="str">
        <f t="shared" si="1055"/>
        <v/>
      </c>
      <c r="AG4798" s="150" t="str">
        <f t="shared" si="1052"/>
        <v/>
      </c>
    </row>
    <row r="4799" spans="1:33" x14ac:dyDescent="0.25">
      <c r="A4799" s="56"/>
      <c r="B4799" s="70"/>
      <c r="C4799" s="76"/>
      <c r="D4799" s="73"/>
      <c r="E4799" s="79"/>
      <c r="F4799" s="56"/>
      <c r="G4799" s="13" t="str">
        <f t="shared" si="1043"/>
        <v/>
      </c>
      <c r="H4799" s="56"/>
      <c r="K4799" s="128"/>
      <c r="L4799" s="128"/>
      <c r="M4799" s="128"/>
      <c r="N4799" s="84" t="str">
        <f t="shared" si="1044"/>
        <v/>
      </c>
      <c r="O4799" s="128"/>
      <c r="P4799" s="84" t="str">
        <f t="shared" si="1045"/>
        <v/>
      </c>
      <c r="Q4799" s="84" t="str">
        <f t="shared" si="1042"/>
        <v/>
      </c>
      <c r="R4799" s="84" t="str">
        <f t="shared" si="1046"/>
        <v/>
      </c>
      <c r="S4799" s="84" t="str">
        <f t="shared" si="1047"/>
        <v/>
      </c>
      <c r="U4799" s="84" t="str">
        <f t="shared" si="1048"/>
        <v/>
      </c>
      <c r="W4799" s="108" t="str">
        <f>IF($N4799="", "", SUM($D$11:$D4799))</f>
        <v/>
      </c>
      <c r="X4799" s="111" t="str">
        <f t="shared" si="1049"/>
        <v/>
      </c>
      <c r="Y4799" s="114" t="str">
        <f t="shared" si="1053"/>
        <v/>
      </c>
      <c r="Z4799" s="111" t="str">
        <f>IF(X4799="", "", X4799-SUM($Z$11:$Z4798))</f>
        <v/>
      </c>
      <c r="AA4799" s="111" t="str">
        <f>IF($Y4799="", "", $Y4799-SUM($AA$11:$AA4798))</f>
        <v/>
      </c>
      <c r="AB4799" s="111" t="str">
        <f t="shared" si="1054"/>
        <v/>
      </c>
      <c r="AC4799" s="121" t="str">
        <f t="shared" si="1050"/>
        <v/>
      </c>
      <c r="AD4799" s="122" t="str">
        <f t="shared" si="1051"/>
        <v/>
      </c>
      <c r="AE4799" s="123" t="str">
        <f t="shared" si="1055"/>
        <v/>
      </c>
      <c r="AG4799" s="150" t="str">
        <f t="shared" si="1052"/>
        <v/>
      </c>
    </row>
    <row r="4800" spans="1:33" x14ac:dyDescent="0.25">
      <c r="A4800" s="56"/>
      <c r="B4800" s="70"/>
      <c r="C4800" s="76"/>
      <c r="D4800" s="73"/>
      <c r="E4800" s="79"/>
      <c r="F4800" s="56"/>
      <c r="G4800" s="13" t="str">
        <f t="shared" si="1043"/>
        <v/>
      </c>
      <c r="H4800" s="56"/>
      <c r="K4800" s="128"/>
      <c r="L4800" s="128"/>
      <c r="M4800" s="128"/>
      <c r="N4800" s="84" t="str">
        <f t="shared" si="1044"/>
        <v/>
      </c>
      <c r="O4800" s="128"/>
      <c r="P4800" s="84" t="str">
        <f t="shared" si="1045"/>
        <v/>
      </c>
      <c r="Q4800" s="84" t="str">
        <f t="shared" si="1042"/>
        <v/>
      </c>
      <c r="R4800" s="84" t="str">
        <f t="shared" si="1046"/>
        <v/>
      </c>
      <c r="S4800" s="84" t="str">
        <f t="shared" si="1047"/>
        <v/>
      </c>
      <c r="U4800" s="84" t="str">
        <f t="shared" si="1048"/>
        <v/>
      </c>
      <c r="W4800" s="108" t="str">
        <f>IF($N4800="", "", SUM($D$11:$D4800))</f>
        <v/>
      </c>
      <c r="X4800" s="111" t="str">
        <f t="shared" si="1049"/>
        <v/>
      </c>
      <c r="Y4800" s="114" t="str">
        <f t="shared" si="1053"/>
        <v/>
      </c>
      <c r="Z4800" s="111" t="str">
        <f>IF(X4800="", "", X4800-SUM($Z$11:$Z4799))</f>
        <v/>
      </c>
      <c r="AA4800" s="111" t="str">
        <f>IF($Y4800="", "", $Y4800-SUM($AA$11:$AA4799))</f>
        <v/>
      </c>
      <c r="AB4800" s="111" t="str">
        <f t="shared" si="1054"/>
        <v/>
      </c>
      <c r="AC4800" s="121" t="str">
        <f t="shared" si="1050"/>
        <v/>
      </c>
      <c r="AD4800" s="122" t="str">
        <f t="shared" si="1051"/>
        <v/>
      </c>
      <c r="AE4800" s="123" t="str">
        <f t="shared" si="1055"/>
        <v/>
      </c>
      <c r="AG4800" s="150" t="str">
        <f t="shared" si="1052"/>
        <v/>
      </c>
    </row>
    <row r="4801" spans="1:33" x14ac:dyDescent="0.25">
      <c r="A4801" s="56"/>
      <c r="B4801" s="70"/>
      <c r="C4801" s="76"/>
      <c r="D4801" s="73"/>
      <c r="E4801" s="79"/>
      <c r="F4801" s="56"/>
      <c r="G4801" s="13" t="str">
        <f t="shared" si="1043"/>
        <v/>
      </c>
      <c r="H4801" s="56"/>
      <c r="K4801" s="128"/>
      <c r="L4801" s="128"/>
      <c r="M4801" s="128"/>
      <c r="N4801" s="84" t="str">
        <f t="shared" si="1044"/>
        <v/>
      </c>
      <c r="O4801" s="128"/>
      <c r="P4801" s="84" t="str">
        <f t="shared" si="1045"/>
        <v/>
      </c>
      <c r="Q4801" s="84" t="str">
        <f t="shared" si="1042"/>
        <v/>
      </c>
      <c r="R4801" s="84" t="str">
        <f t="shared" si="1046"/>
        <v/>
      </c>
      <c r="S4801" s="84" t="str">
        <f t="shared" si="1047"/>
        <v/>
      </c>
      <c r="U4801" s="84" t="str">
        <f t="shared" si="1048"/>
        <v/>
      </c>
      <c r="W4801" s="108" t="str">
        <f>IF($N4801="", "", SUM($D$11:$D4801))</f>
        <v/>
      </c>
      <c r="X4801" s="111" t="str">
        <f t="shared" si="1049"/>
        <v/>
      </c>
      <c r="Y4801" s="114" t="str">
        <f t="shared" si="1053"/>
        <v/>
      </c>
      <c r="Z4801" s="111" t="str">
        <f>IF(X4801="", "", X4801-SUM($Z$11:$Z4800))</f>
        <v/>
      </c>
      <c r="AA4801" s="111" t="str">
        <f>IF($Y4801="", "", $Y4801-SUM($AA$11:$AA4800))</f>
        <v/>
      </c>
      <c r="AB4801" s="111" t="str">
        <f t="shared" si="1054"/>
        <v/>
      </c>
      <c r="AC4801" s="121" t="str">
        <f t="shared" si="1050"/>
        <v/>
      </c>
      <c r="AD4801" s="122" t="str">
        <f t="shared" si="1051"/>
        <v/>
      </c>
      <c r="AE4801" s="123" t="str">
        <f t="shared" si="1055"/>
        <v/>
      </c>
      <c r="AG4801" s="150" t="str">
        <f t="shared" si="1052"/>
        <v/>
      </c>
    </row>
    <row r="4802" spans="1:33" x14ac:dyDescent="0.25">
      <c r="A4802" s="56"/>
      <c r="B4802" s="70"/>
      <c r="C4802" s="76"/>
      <c r="D4802" s="73"/>
      <c r="E4802" s="79"/>
      <c r="F4802" s="56"/>
      <c r="G4802" s="13" t="str">
        <f t="shared" si="1043"/>
        <v/>
      </c>
      <c r="H4802" s="56"/>
      <c r="K4802" s="128"/>
      <c r="L4802" s="128"/>
      <c r="M4802" s="128"/>
      <c r="N4802" s="84" t="str">
        <f t="shared" si="1044"/>
        <v/>
      </c>
      <c r="O4802" s="128"/>
      <c r="P4802" s="84" t="str">
        <f t="shared" si="1045"/>
        <v/>
      </c>
      <c r="Q4802" s="84" t="str">
        <f t="shared" si="1042"/>
        <v/>
      </c>
      <c r="R4802" s="84" t="str">
        <f t="shared" si="1046"/>
        <v/>
      </c>
      <c r="S4802" s="84" t="str">
        <f t="shared" si="1047"/>
        <v/>
      </c>
      <c r="U4802" s="84" t="str">
        <f t="shared" si="1048"/>
        <v/>
      </c>
      <c r="W4802" s="108" t="str">
        <f>IF($N4802="", "", SUM($D$11:$D4802))</f>
        <v/>
      </c>
      <c r="X4802" s="111" t="str">
        <f t="shared" si="1049"/>
        <v/>
      </c>
      <c r="Y4802" s="114" t="str">
        <f t="shared" si="1053"/>
        <v/>
      </c>
      <c r="Z4802" s="111" t="str">
        <f>IF(X4802="", "", X4802-SUM($Z$11:$Z4801))</f>
        <v/>
      </c>
      <c r="AA4802" s="111" t="str">
        <f>IF($Y4802="", "", $Y4802-SUM($AA$11:$AA4801))</f>
        <v/>
      </c>
      <c r="AB4802" s="111" t="str">
        <f t="shared" si="1054"/>
        <v/>
      </c>
      <c r="AC4802" s="121" t="str">
        <f t="shared" si="1050"/>
        <v/>
      </c>
      <c r="AD4802" s="122" t="str">
        <f t="shared" si="1051"/>
        <v/>
      </c>
      <c r="AE4802" s="123" t="str">
        <f t="shared" si="1055"/>
        <v/>
      </c>
      <c r="AG4802" s="150" t="str">
        <f t="shared" si="1052"/>
        <v/>
      </c>
    </row>
    <row r="4803" spans="1:33" x14ac:dyDescent="0.25">
      <c r="A4803" s="56"/>
      <c r="B4803" s="70"/>
      <c r="C4803" s="76"/>
      <c r="D4803" s="73"/>
      <c r="E4803" s="79"/>
      <c r="F4803" s="56"/>
      <c r="G4803" s="13" t="str">
        <f t="shared" si="1043"/>
        <v/>
      </c>
      <c r="H4803" s="56"/>
      <c r="K4803" s="128"/>
      <c r="L4803" s="128"/>
      <c r="M4803" s="128"/>
      <c r="N4803" s="84" t="str">
        <f t="shared" si="1044"/>
        <v/>
      </c>
      <c r="O4803" s="128"/>
      <c r="P4803" s="84" t="str">
        <f t="shared" si="1045"/>
        <v/>
      </c>
      <c r="Q4803" s="84" t="str">
        <f t="shared" si="1042"/>
        <v/>
      </c>
      <c r="R4803" s="84" t="str">
        <f t="shared" si="1046"/>
        <v/>
      </c>
      <c r="S4803" s="84" t="str">
        <f t="shared" si="1047"/>
        <v/>
      </c>
      <c r="U4803" s="84" t="str">
        <f t="shared" si="1048"/>
        <v/>
      </c>
      <c r="W4803" s="108" t="str">
        <f>IF($N4803="", "", SUM($D$11:$D4803))</f>
        <v/>
      </c>
      <c r="X4803" s="111" t="str">
        <f t="shared" si="1049"/>
        <v/>
      </c>
      <c r="Y4803" s="114" t="str">
        <f t="shared" si="1053"/>
        <v/>
      </c>
      <c r="Z4803" s="111" t="str">
        <f>IF(X4803="", "", X4803-SUM($Z$11:$Z4802))</f>
        <v/>
      </c>
      <c r="AA4803" s="111" t="str">
        <f>IF($Y4803="", "", $Y4803-SUM($AA$11:$AA4802))</f>
        <v/>
      </c>
      <c r="AB4803" s="111" t="str">
        <f t="shared" si="1054"/>
        <v/>
      </c>
      <c r="AC4803" s="121" t="str">
        <f t="shared" si="1050"/>
        <v/>
      </c>
      <c r="AD4803" s="122" t="str">
        <f t="shared" si="1051"/>
        <v/>
      </c>
      <c r="AE4803" s="123" t="str">
        <f t="shared" si="1055"/>
        <v/>
      </c>
      <c r="AG4803" s="150" t="str">
        <f t="shared" si="1052"/>
        <v/>
      </c>
    </row>
    <row r="4804" spans="1:33" x14ac:dyDescent="0.25">
      <c r="A4804" s="56"/>
      <c r="B4804" s="70"/>
      <c r="C4804" s="76"/>
      <c r="D4804" s="73"/>
      <c r="E4804" s="79"/>
      <c r="F4804" s="56"/>
      <c r="G4804" s="13" t="str">
        <f t="shared" si="1043"/>
        <v/>
      </c>
      <c r="H4804" s="56"/>
      <c r="K4804" s="128"/>
      <c r="L4804" s="128"/>
      <c r="M4804" s="128"/>
      <c r="N4804" s="84" t="str">
        <f t="shared" si="1044"/>
        <v/>
      </c>
      <c r="O4804" s="128"/>
      <c r="P4804" s="84" t="str">
        <f t="shared" si="1045"/>
        <v/>
      </c>
      <c r="Q4804" s="84" t="str">
        <f t="shared" si="1042"/>
        <v/>
      </c>
      <c r="R4804" s="84" t="str">
        <f t="shared" si="1046"/>
        <v/>
      </c>
      <c r="S4804" s="84" t="str">
        <f t="shared" si="1047"/>
        <v/>
      </c>
      <c r="U4804" s="84" t="str">
        <f t="shared" si="1048"/>
        <v/>
      </c>
      <c r="W4804" s="108" t="str">
        <f>IF($N4804="", "", SUM($D$11:$D4804))</f>
        <v/>
      </c>
      <c r="X4804" s="111" t="str">
        <f t="shared" si="1049"/>
        <v/>
      </c>
      <c r="Y4804" s="114" t="str">
        <f t="shared" si="1053"/>
        <v/>
      </c>
      <c r="Z4804" s="111" t="str">
        <f>IF(X4804="", "", X4804-SUM($Z$11:$Z4803))</f>
        <v/>
      </c>
      <c r="AA4804" s="111" t="str">
        <f>IF($Y4804="", "", $Y4804-SUM($AA$11:$AA4803))</f>
        <v/>
      </c>
      <c r="AB4804" s="111" t="str">
        <f t="shared" si="1054"/>
        <v/>
      </c>
      <c r="AC4804" s="121" t="str">
        <f t="shared" si="1050"/>
        <v/>
      </c>
      <c r="AD4804" s="122" t="str">
        <f t="shared" si="1051"/>
        <v/>
      </c>
      <c r="AE4804" s="123" t="str">
        <f t="shared" si="1055"/>
        <v/>
      </c>
      <c r="AG4804" s="150" t="str">
        <f t="shared" si="1052"/>
        <v/>
      </c>
    </row>
    <row r="4805" spans="1:33" x14ac:dyDescent="0.25">
      <c r="A4805" s="56"/>
      <c r="B4805" s="70"/>
      <c r="C4805" s="76"/>
      <c r="D4805" s="73"/>
      <c r="E4805" s="79"/>
      <c r="F4805" s="56"/>
      <c r="G4805" s="13" t="str">
        <f t="shared" si="1043"/>
        <v/>
      </c>
      <c r="H4805" s="56"/>
      <c r="K4805" s="128"/>
      <c r="L4805" s="128"/>
      <c r="M4805" s="128"/>
      <c r="N4805" s="84" t="str">
        <f t="shared" si="1044"/>
        <v/>
      </c>
      <c r="O4805" s="128"/>
      <c r="P4805" s="84" t="str">
        <f t="shared" si="1045"/>
        <v/>
      </c>
      <c r="Q4805" s="84" t="str">
        <f t="shared" si="1042"/>
        <v/>
      </c>
      <c r="R4805" s="84" t="str">
        <f t="shared" si="1046"/>
        <v/>
      </c>
      <c r="S4805" s="84" t="str">
        <f t="shared" si="1047"/>
        <v/>
      </c>
      <c r="U4805" s="84" t="str">
        <f t="shared" si="1048"/>
        <v/>
      </c>
      <c r="W4805" s="108" t="str">
        <f>IF($N4805="", "", SUM($D$11:$D4805))</f>
        <v/>
      </c>
      <c r="X4805" s="111" t="str">
        <f t="shared" si="1049"/>
        <v/>
      </c>
      <c r="Y4805" s="114" t="str">
        <f t="shared" si="1053"/>
        <v/>
      </c>
      <c r="Z4805" s="111" t="str">
        <f>IF(X4805="", "", X4805-SUM($Z$11:$Z4804))</f>
        <v/>
      </c>
      <c r="AA4805" s="111" t="str">
        <f>IF($Y4805="", "", $Y4805-SUM($AA$11:$AA4804))</f>
        <v/>
      </c>
      <c r="AB4805" s="111" t="str">
        <f t="shared" si="1054"/>
        <v/>
      </c>
      <c r="AC4805" s="121" t="str">
        <f t="shared" si="1050"/>
        <v/>
      </c>
      <c r="AD4805" s="122" t="str">
        <f t="shared" si="1051"/>
        <v/>
      </c>
      <c r="AE4805" s="123" t="str">
        <f t="shared" si="1055"/>
        <v/>
      </c>
      <c r="AG4805" s="150" t="str">
        <f t="shared" si="1052"/>
        <v/>
      </c>
    </row>
    <row r="4806" spans="1:33" x14ac:dyDescent="0.25">
      <c r="A4806" s="56"/>
      <c r="B4806" s="70"/>
      <c r="C4806" s="76"/>
      <c r="D4806" s="73"/>
      <c r="E4806" s="79"/>
      <c r="F4806" s="56"/>
      <c r="G4806" s="13" t="str">
        <f t="shared" si="1043"/>
        <v/>
      </c>
      <c r="H4806" s="56"/>
      <c r="K4806" s="128"/>
      <c r="L4806" s="128"/>
      <c r="M4806" s="128"/>
      <c r="N4806" s="84" t="str">
        <f t="shared" si="1044"/>
        <v/>
      </c>
      <c r="O4806" s="128"/>
      <c r="P4806" s="84" t="str">
        <f t="shared" si="1045"/>
        <v/>
      </c>
      <c r="Q4806" s="84" t="str">
        <f t="shared" si="1042"/>
        <v/>
      </c>
      <c r="R4806" s="84" t="str">
        <f t="shared" si="1046"/>
        <v/>
      </c>
      <c r="S4806" s="84" t="str">
        <f t="shared" si="1047"/>
        <v/>
      </c>
      <c r="U4806" s="84" t="str">
        <f t="shared" si="1048"/>
        <v/>
      </c>
      <c r="W4806" s="108" t="str">
        <f>IF($N4806="", "", SUM($D$11:$D4806))</f>
        <v/>
      </c>
      <c r="X4806" s="111" t="str">
        <f t="shared" si="1049"/>
        <v/>
      </c>
      <c r="Y4806" s="114" t="str">
        <f t="shared" si="1053"/>
        <v/>
      </c>
      <c r="Z4806" s="111" t="str">
        <f>IF(X4806="", "", X4806-SUM($Z$11:$Z4805))</f>
        <v/>
      </c>
      <c r="AA4806" s="111" t="str">
        <f>IF($Y4806="", "", $Y4806-SUM($AA$11:$AA4805))</f>
        <v/>
      </c>
      <c r="AB4806" s="111" t="str">
        <f t="shared" si="1054"/>
        <v/>
      </c>
      <c r="AC4806" s="121" t="str">
        <f t="shared" si="1050"/>
        <v/>
      </c>
      <c r="AD4806" s="122" t="str">
        <f t="shared" si="1051"/>
        <v/>
      </c>
      <c r="AE4806" s="123" t="str">
        <f t="shared" si="1055"/>
        <v/>
      </c>
      <c r="AG4806" s="150" t="str">
        <f t="shared" si="1052"/>
        <v/>
      </c>
    </row>
    <row r="4807" spans="1:33" x14ac:dyDescent="0.25">
      <c r="A4807" s="56"/>
      <c r="B4807" s="70"/>
      <c r="C4807" s="76"/>
      <c r="D4807" s="73"/>
      <c r="E4807" s="79"/>
      <c r="F4807" s="56"/>
      <c r="G4807" s="13" t="str">
        <f t="shared" si="1043"/>
        <v/>
      </c>
      <c r="H4807" s="56"/>
      <c r="K4807" s="128"/>
      <c r="L4807" s="128"/>
      <c r="M4807" s="128"/>
      <c r="N4807" s="84" t="str">
        <f t="shared" si="1044"/>
        <v/>
      </c>
      <c r="O4807" s="128"/>
      <c r="P4807" s="84" t="str">
        <f t="shared" si="1045"/>
        <v/>
      </c>
      <c r="Q4807" s="84" t="str">
        <f t="shared" si="1042"/>
        <v/>
      </c>
      <c r="R4807" s="84" t="str">
        <f t="shared" si="1046"/>
        <v/>
      </c>
      <c r="S4807" s="84" t="str">
        <f t="shared" si="1047"/>
        <v/>
      </c>
      <c r="U4807" s="84" t="str">
        <f t="shared" si="1048"/>
        <v/>
      </c>
      <c r="W4807" s="108" t="str">
        <f>IF($N4807="", "", SUM($D$11:$D4807))</f>
        <v/>
      </c>
      <c r="X4807" s="111" t="str">
        <f t="shared" si="1049"/>
        <v/>
      </c>
      <c r="Y4807" s="114" t="str">
        <f t="shared" si="1053"/>
        <v/>
      </c>
      <c r="Z4807" s="111" t="str">
        <f>IF(X4807="", "", X4807-SUM($Z$11:$Z4806))</f>
        <v/>
      </c>
      <c r="AA4807" s="111" t="str">
        <f>IF($Y4807="", "", $Y4807-SUM($AA$11:$AA4806))</f>
        <v/>
      </c>
      <c r="AB4807" s="111" t="str">
        <f t="shared" si="1054"/>
        <v/>
      </c>
      <c r="AC4807" s="121" t="str">
        <f t="shared" si="1050"/>
        <v/>
      </c>
      <c r="AD4807" s="122" t="str">
        <f t="shared" si="1051"/>
        <v/>
      </c>
      <c r="AE4807" s="123" t="str">
        <f t="shared" si="1055"/>
        <v/>
      </c>
      <c r="AG4807" s="150" t="str">
        <f t="shared" si="1052"/>
        <v/>
      </c>
    </row>
    <row r="4808" spans="1:33" x14ac:dyDescent="0.25">
      <c r="A4808" s="56"/>
      <c r="B4808" s="70"/>
      <c r="C4808" s="76"/>
      <c r="D4808" s="73"/>
      <c r="E4808" s="79"/>
      <c r="F4808" s="56"/>
      <c r="G4808" s="13" t="str">
        <f t="shared" si="1043"/>
        <v/>
      </c>
      <c r="H4808" s="56"/>
      <c r="K4808" s="128"/>
      <c r="L4808" s="128"/>
      <c r="M4808" s="128"/>
      <c r="N4808" s="84" t="str">
        <f t="shared" si="1044"/>
        <v/>
      </c>
      <c r="O4808" s="128"/>
      <c r="P4808" s="84" t="str">
        <f t="shared" si="1045"/>
        <v/>
      </c>
      <c r="Q4808" s="84" t="str">
        <f t="shared" si="1042"/>
        <v/>
      </c>
      <c r="R4808" s="84" t="str">
        <f t="shared" si="1046"/>
        <v/>
      </c>
      <c r="S4808" s="84" t="str">
        <f t="shared" si="1047"/>
        <v/>
      </c>
      <c r="U4808" s="84" t="str">
        <f t="shared" si="1048"/>
        <v/>
      </c>
      <c r="W4808" s="108" t="str">
        <f>IF($N4808="", "", SUM($D$11:$D4808))</f>
        <v/>
      </c>
      <c r="X4808" s="111" t="str">
        <f t="shared" si="1049"/>
        <v/>
      </c>
      <c r="Y4808" s="114" t="str">
        <f t="shared" si="1053"/>
        <v/>
      </c>
      <c r="Z4808" s="111" t="str">
        <f>IF(X4808="", "", X4808-SUM($Z$11:$Z4807))</f>
        <v/>
      </c>
      <c r="AA4808" s="111" t="str">
        <f>IF($Y4808="", "", $Y4808-SUM($AA$11:$AA4807))</f>
        <v/>
      </c>
      <c r="AB4808" s="111" t="str">
        <f t="shared" si="1054"/>
        <v/>
      </c>
      <c r="AC4808" s="121" t="str">
        <f t="shared" si="1050"/>
        <v/>
      </c>
      <c r="AD4808" s="122" t="str">
        <f t="shared" si="1051"/>
        <v/>
      </c>
      <c r="AE4808" s="123" t="str">
        <f t="shared" si="1055"/>
        <v/>
      </c>
      <c r="AG4808" s="150" t="str">
        <f t="shared" si="1052"/>
        <v/>
      </c>
    </row>
    <row r="4809" spans="1:33" x14ac:dyDescent="0.25">
      <c r="A4809" s="56"/>
      <c r="B4809" s="70"/>
      <c r="C4809" s="76"/>
      <c r="D4809" s="73"/>
      <c r="E4809" s="79"/>
      <c r="F4809" s="56"/>
      <c r="G4809" s="13" t="str">
        <f t="shared" si="1043"/>
        <v/>
      </c>
      <c r="H4809" s="56"/>
      <c r="K4809" s="128"/>
      <c r="L4809" s="128"/>
      <c r="M4809" s="128"/>
      <c r="N4809" s="84" t="str">
        <f t="shared" si="1044"/>
        <v/>
      </c>
      <c r="O4809" s="128"/>
      <c r="P4809" s="84" t="str">
        <f t="shared" si="1045"/>
        <v/>
      </c>
      <c r="Q4809" s="84" t="str">
        <f t="shared" si="1042"/>
        <v/>
      </c>
      <c r="R4809" s="84" t="str">
        <f t="shared" si="1046"/>
        <v/>
      </c>
      <c r="S4809" s="84" t="str">
        <f t="shared" si="1047"/>
        <v/>
      </c>
      <c r="U4809" s="84" t="str">
        <f t="shared" si="1048"/>
        <v/>
      </c>
      <c r="W4809" s="108" t="str">
        <f>IF($N4809="", "", SUM($D$11:$D4809))</f>
        <v/>
      </c>
      <c r="X4809" s="111" t="str">
        <f t="shared" si="1049"/>
        <v/>
      </c>
      <c r="Y4809" s="114" t="str">
        <f t="shared" si="1053"/>
        <v/>
      </c>
      <c r="Z4809" s="111" t="str">
        <f>IF(X4809="", "", X4809-SUM($Z$11:$Z4808))</f>
        <v/>
      </c>
      <c r="AA4809" s="111" t="str">
        <f>IF($Y4809="", "", $Y4809-SUM($AA$11:$AA4808))</f>
        <v/>
      </c>
      <c r="AB4809" s="111" t="str">
        <f t="shared" si="1054"/>
        <v/>
      </c>
      <c r="AC4809" s="121" t="str">
        <f t="shared" si="1050"/>
        <v/>
      </c>
      <c r="AD4809" s="122" t="str">
        <f t="shared" si="1051"/>
        <v/>
      </c>
      <c r="AE4809" s="123" t="str">
        <f t="shared" si="1055"/>
        <v/>
      </c>
      <c r="AG4809" s="150" t="str">
        <f t="shared" si="1052"/>
        <v/>
      </c>
    </row>
    <row r="4810" spans="1:33" x14ac:dyDescent="0.25">
      <c r="A4810" s="56"/>
      <c r="B4810" s="70"/>
      <c r="C4810" s="76"/>
      <c r="D4810" s="73"/>
      <c r="E4810" s="79"/>
      <c r="F4810" s="56"/>
      <c r="G4810" s="13" t="str">
        <f t="shared" si="1043"/>
        <v/>
      </c>
      <c r="H4810" s="56"/>
      <c r="K4810" s="128"/>
      <c r="L4810" s="128"/>
      <c r="M4810" s="128"/>
      <c r="N4810" s="84" t="str">
        <f t="shared" si="1044"/>
        <v/>
      </c>
      <c r="O4810" s="128"/>
      <c r="P4810" s="84" t="str">
        <f t="shared" si="1045"/>
        <v/>
      </c>
      <c r="Q4810" s="84" t="str">
        <f t="shared" si="1042"/>
        <v/>
      </c>
      <c r="R4810" s="84" t="str">
        <f t="shared" si="1046"/>
        <v/>
      </c>
      <c r="S4810" s="84" t="str">
        <f t="shared" si="1047"/>
        <v/>
      </c>
      <c r="U4810" s="84" t="str">
        <f t="shared" si="1048"/>
        <v/>
      </c>
      <c r="W4810" s="108" t="str">
        <f>IF($N4810="", "", SUM($D$11:$D4810))</f>
        <v/>
      </c>
      <c r="X4810" s="111" t="str">
        <f t="shared" si="1049"/>
        <v/>
      </c>
      <c r="Y4810" s="114" t="str">
        <f t="shared" si="1053"/>
        <v/>
      </c>
      <c r="Z4810" s="111" t="str">
        <f>IF(X4810="", "", X4810-SUM($Z$11:$Z4809))</f>
        <v/>
      </c>
      <c r="AA4810" s="111" t="str">
        <f>IF($Y4810="", "", $Y4810-SUM($AA$11:$AA4809))</f>
        <v/>
      </c>
      <c r="AB4810" s="111" t="str">
        <f t="shared" si="1054"/>
        <v/>
      </c>
      <c r="AC4810" s="121" t="str">
        <f t="shared" si="1050"/>
        <v/>
      </c>
      <c r="AD4810" s="122" t="str">
        <f t="shared" si="1051"/>
        <v/>
      </c>
      <c r="AE4810" s="123" t="str">
        <f t="shared" si="1055"/>
        <v/>
      </c>
      <c r="AG4810" s="150" t="str">
        <f t="shared" si="1052"/>
        <v/>
      </c>
    </row>
    <row r="4811" spans="1:33" x14ac:dyDescent="0.25">
      <c r="A4811" s="56"/>
      <c r="B4811" s="70"/>
      <c r="C4811" s="76"/>
      <c r="D4811" s="73"/>
      <c r="E4811" s="79"/>
      <c r="F4811" s="56"/>
      <c r="G4811" s="13" t="str">
        <f t="shared" si="1043"/>
        <v/>
      </c>
      <c r="H4811" s="56"/>
      <c r="K4811" s="128"/>
      <c r="L4811" s="128"/>
      <c r="M4811" s="128"/>
      <c r="N4811" s="84" t="str">
        <f t="shared" si="1044"/>
        <v/>
      </c>
      <c r="O4811" s="128"/>
      <c r="P4811" s="84" t="str">
        <f t="shared" si="1045"/>
        <v/>
      </c>
      <c r="Q4811" s="84" t="str">
        <f t="shared" ref="Q4811:Q4874" si="1056">IF($N4811="", "", IF(AND(Q$5="X", C4811=""), $N$6, IF(AND(NOT(C4811=""), COUNTIF(L$11:L$17, C4811)=0), $N$7, "")))</f>
        <v/>
      </c>
      <c r="R4811" s="84" t="str">
        <f t="shared" si="1046"/>
        <v/>
      </c>
      <c r="S4811" s="84" t="str">
        <f t="shared" si="1047"/>
        <v/>
      </c>
      <c r="U4811" s="84" t="str">
        <f t="shared" si="1048"/>
        <v/>
      </c>
      <c r="W4811" s="108" t="str">
        <f>IF($N4811="", "", SUM($D$11:$D4811))</f>
        <v/>
      </c>
      <c r="X4811" s="111" t="str">
        <f t="shared" si="1049"/>
        <v/>
      </c>
      <c r="Y4811" s="114" t="str">
        <f t="shared" si="1053"/>
        <v/>
      </c>
      <c r="Z4811" s="111" t="str">
        <f>IF(X4811="", "", X4811-SUM($Z$11:$Z4810))</f>
        <v/>
      </c>
      <c r="AA4811" s="111" t="str">
        <f>IF($Y4811="", "", $Y4811-SUM($AA$11:$AA4810))</f>
        <v/>
      </c>
      <c r="AB4811" s="111" t="str">
        <f t="shared" si="1054"/>
        <v/>
      </c>
      <c r="AC4811" s="121" t="str">
        <f t="shared" si="1050"/>
        <v/>
      </c>
      <c r="AD4811" s="122" t="str">
        <f t="shared" si="1051"/>
        <v/>
      </c>
      <c r="AE4811" s="123" t="str">
        <f t="shared" si="1055"/>
        <v/>
      </c>
      <c r="AG4811" s="150" t="str">
        <f t="shared" si="1052"/>
        <v/>
      </c>
    </row>
    <row r="4812" spans="1:33" x14ac:dyDescent="0.25">
      <c r="A4812" s="56"/>
      <c r="B4812" s="70"/>
      <c r="C4812" s="76"/>
      <c r="D4812" s="73"/>
      <c r="E4812" s="79"/>
      <c r="F4812" s="56"/>
      <c r="G4812" s="13" t="str">
        <f t="shared" ref="G4812:G4875" si="1057">IF($B4812="", "", TEXT($B4812, "mmm"))</f>
        <v/>
      </c>
      <c r="H4812" s="56"/>
      <c r="K4812" s="128"/>
      <c r="L4812" s="128"/>
      <c r="M4812" s="128"/>
      <c r="N4812" s="84" t="str">
        <f t="shared" ref="N4812:N4875" si="1058">IF(COUNTIF($B4812:$E4812, "")=4, "", "X")</f>
        <v/>
      </c>
      <c r="O4812" s="128"/>
      <c r="P4812" s="84" t="str">
        <f t="shared" ref="P4812:P4875" si="1059">IF($N4812="", "", IF(AND(P$5="X", B4812=""), $N$6, IFERROR(IF(AND(NOT(B4812=""), OR(ISNUMBER(B4812)=FALSE, B4812&lt;$L$2, B4812&gt;$L$3)), $N$7, ""), $N$7)))</f>
        <v/>
      </c>
      <c r="Q4812" s="84" t="str">
        <f t="shared" si="1056"/>
        <v/>
      </c>
      <c r="R4812" s="84" t="str">
        <f t="shared" ref="R4812:R4875" si="1060">IF($N4812="", "", IF(AND(R$5="X", D4812=""), $N$6, IF(AND(NOT(D4812=""), ISNUMBER(D4812)=FALSE), $N$7, "")))</f>
        <v/>
      </c>
      <c r="S4812" s="84" t="str">
        <f t="shared" ref="S4812:S4875" si="1061">IF($N4812="", "", IF(AND(S$5="X", E4812=""), $N$6, ""))</f>
        <v/>
      </c>
      <c r="U4812" s="84" t="str">
        <f t="shared" ref="U4812:U4875" si="1062">IF($B4812="", "", TEXT($B4812, "mmm yyyy"))</f>
        <v/>
      </c>
      <c r="W4812" s="108" t="str">
        <f>IF($N4812="", "", SUM($D$11:$D4812))</f>
        <v/>
      </c>
      <c r="X4812" s="111" t="str">
        <f t="shared" ref="X4812:X4875" si="1063">IF(W4812="", "", IF(W4812&lt;=$X$4, W4812, $X$4))</f>
        <v/>
      </c>
      <c r="Y4812" s="114" t="str">
        <f t="shared" si="1053"/>
        <v/>
      </c>
      <c r="Z4812" s="111" t="str">
        <f>IF(X4812="", "", X4812-SUM($Z$11:$Z4811))</f>
        <v/>
      </c>
      <c r="AA4812" s="111" t="str">
        <f>IF($Y4812="", "", $Y4812-SUM($AA$11:$AA4811))</f>
        <v/>
      </c>
      <c r="AB4812" s="111" t="str">
        <f t="shared" si="1054"/>
        <v/>
      </c>
      <c r="AC4812" s="121" t="str">
        <f t="shared" ref="AC4812:AC4875" si="1064">IF($N4812="", "", $Z4812*$AC$4)</f>
        <v/>
      </c>
      <c r="AD4812" s="122" t="str">
        <f t="shared" ref="AD4812:AD4875" si="1065">IF($N4812="", "", $AA4812*$AC$5)</f>
        <v/>
      </c>
      <c r="AE4812" s="123" t="str">
        <f t="shared" si="1055"/>
        <v/>
      </c>
      <c r="AG4812" s="150" t="str">
        <f t="shared" ref="AG4812:AG4875" si="1066">IF(OR($U4812="", $C4812=""), "", CONCATENATE($C4812, " - ", $U4812))</f>
        <v/>
      </c>
    </row>
    <row r="4813" spans="1:33" x14ac:dyDescent="0.25">
      <c r="A4813" s="56"/>
      <c r="B4813" s="70"/>
      <c r="C4813" s="76"/>
      <c r="D4813" s="73"/>
      <c r="E4813" s="79"/>
      <c r="F4813" s="56"/>
      <c r="G4813" s="13" t="str">
        <f t="shared" si="1057"/>
        <v/>
      </c>
      <c r="H4813" s="56"/>
      <c r="K4813" s="128"/>
      <c r="L4813" s="128"/>
      <c r="M4813" s="128"/>
      <c r="N4813" s="84" t="str">
        <f t="shared" si="1058"/>
        <v/>
      </c>
      <c r="O4813" s="128"/>
      <c r="P4813" s="84" t="str">
        <f t="shared" si="1059"/>
        <v/>
      </c>
      <c r="Q4813" s="84" t="str">
        <f t="shared" si="1056"/>
        <v/>
      </c>
      <c r="R4813" s="84" t="str">
        <f t="shared" si="1060"/>
        <v/>
      </c>
      <c r="S4813" s="84" t="str">
        <f t="shared" si="1061"/>
        <v/>
      </c>
      <c r="U4813" s="84" t="str">
        <f t="shared" si="1062"/>
        <v/>
      </c>
      <c r="W4813" s="108" t="str">
        <f>IF($N4813="", "", SUM($D$11:$D4813))</f>
        <v/>
      </c>
      <c r="X4813" s="111" t="str">
        <f t="shared" si="1063"/>
        <v/>
      </c>
      <c r="Y4813" s="114" t="str">
        <f t="shared" si="1053"/>
        <v/>
      </c>
      <c r="Z4813" s="111" t="str">
        <f>IF(X4813="", "", X4813-SUM($Z$11:$Z4812))</f>
        <v/>
      </c>
      <c r="AA4813" s="111" t="str">
        <f>IF($Y4813="", "", $Y4813-SUM($AA$11:$AA4812))</f>
        <v/>
      </c>
      <c r="AB4813" s="111" t="str">
        <f t="shared" si="1054"/>
        <v/>
      </c>
      <c r="AC4813" s="121" t="str">
        <f t="shared" si="1064"/>
        <v/>
      </c>
      <c r="AD4813" s="122" t="str">
        <f t="shared" si="1065"/>
        <v/>
      </c>
      <c r="AE4813" s="123" t="str">
        <f t="shared" si="1055"/>
        <v/>
      </c>
      <c r="AG4813" s="150" t="str">
        <f t="shared" si="1066"/>
        <v/>
      </c>
    </row>
    <row r="4814" spans="1:33" x14ac:dyDescent="0.25">
      <c r="A4814" s="56"/>
      <c r="B4814" s="70"/>
      <c r="C4814" s="76"/>
      <c r="D4814" s="73"/>
      <c r="E4814" s="79"/>
      <c r="F4814" s="56"/>
      <c r="G4814" s="13" t="str">
        <f t="shared" si="1057"/>
        <v/>
      </c>
      <c r="H4814" s="56"/>
      <c r="K4814" s="128"/>
      <c r="L4814" s="128"/>
      <c r="M4814" s="128"/>
      <c r="N4814" s="84" t="str">
        <f t="shared" si="1058"/>
        <v/>
      </c>
      <c r="O4814" s="128"/>
      <c r="P4814" s="84" t="str">
        <f t="shared" si="1059"/>
        <v/>
      </c>
      <c r="Q4814" s="84" t="str">
        <f t="shared" si="1056"/>
        <v/>
      </c>
      <c r="R4814" s="84" t="str">
        <f t="shared" si="1060"/>
        <v/>
      </c>
      <c r="S4814" s="84" t="str">
        <f t="shared" si="1061"/>
        <v/>
      </c>
      <c r="U4814" s="84" t="str">
        <f t="shared" si="1062"/>
        <v/>
      </c>
      <c r="W4814" s="108" t="str">
        <f>IF($N4814="", "", SUM($D$11:$D4814))</f>
        <v/>
      </c>
      <c r="X4814" s="111" t="str">
        <f t="shared" si="1063"/>
        <v/>
      </c>
      <c r="Y4814" s="114" t="str">
        <f t="shared" ref="Y4814:Y4877" si="1067">IF(W4814="", "", IF(W4814&lt;=$X$4, 0, W4814-$X$4))</f>
        <v/>
      </c>
      <c r="Z4814" s="111" t="str">
        <f>IF(X4814="", "", X4814-SUM($Z$11:$Z4813))</f>
        <v/>
      </c>
      <c r="AA4814" s="111" t="str">
        <f>IF($Y4814="", "", $Y4814-SUM($AA$11:$AA4813))</f>
        <v/>
      </c>
      <c r="AB4814" s="111" t="str">
        <f t="shared" ref="AB4814:AB4877" si="1068">IF($N4814="", "", SUM(Z4814:AA4814))</f>
        <v/>
      </c>
      <c r="AC4814" s="121" t="str">
        <f t="shared" si="1064"/>
        <v/>
      </c>
      <c r="AD4814" s="122" t="str">
        <f t="shared" si="1065"/>
        <v/>
      </c>
      <c r="AE4814" s="123" t="str">
        <f t="shared" ref="AE4814:AE4877" si="1069">IF($N4814="", "", SUM(AC4814:AD4814))</f>
        <v/>
      </c>
      <c r="AG4814" s="150" t="str">
        <f t="shared" si="1066"/>
        <v/>
      </c>
    </row>
    <row r="4815" spans="1:33" x14ac:dyDescent="0.25">
      <c r="A4815" s="56"/>
      <c r="B4815" s="70"/>
      <c r="C4815" s="76"/>
      <c r="D4815" s="73"/>
      <c r="E4815" s="79"/>
      <c r="F4815" s="56"/>
      <c r="G4815" s="13" t="str">
        <f t="shared" si="1057"/>
        <v/>
      </c>
      <c r="H4815" s="56"/>
      <c r="K4815" s="128"/>
      <c r="L4815" s="128"/>
      <c r="M4815" s="128"/>
      <c r="N4815" s="84" t="str">
        <f t="shared" si="1058"/>
        <v/>
      </c>
      <c r="O4815" s="128"/>
      <c r="P4815" s="84" t="str">
        <f t="shared" si="1059"/>
        <v/>
      </c>
      <c r="Q4815" s="84" t="str">
        <f t="shared" si="1056"/>
        <v/>
      </c>
      <c r="R4815" s="84" t="str">
        <f t="shared" si="1060"/>
        <v/>
      </c>
      <c r="S4815" s="84" t="str">
        <f t="shared" si="1061"/>
        <v/>
      </c>
      <c r="U4815" s="84" t="str">
        <f t="shared" si="1062"/>
        <v/>
      </c>
      <c r="W4815" s="108" t="str">
        <f>IF($N4815="", "", SUM($D$11:$D4815))</f>
        <v/>
      </c>
      <c r="X4815" s="111" t="str">
        <f t="shared" si="1063"/>
        <v/>
      </c>
      <c r="Y4815" s="114" t="str">
        <f t="shared" si="1067"/>
        <v/>
      </c>
      <c r="Z4815" s="111" t="str">
        <f>IF(X4815="", "", X4815-SUM($Z$11:$Z4814))</f>
        <v/>
      </c>
      <c r="AA4815" s="111" t="str">
        <f>IF($Y4815="", "", $Y4815-SUM($AA$11:$AA4814))</f>
        <v/>
      </c>
      <c r="AB4815" s="111" t="str">
        <f t="shared" si="1068"/>
        <v/>
      </c>
      <c r="AC4815" s="121" t="str">
        <f t="shared" si="1064"/>
        <v/>
      </c>
      <c r="AD4815" s="122" t="str">
        <f t="shared" si="1065"/>
        <v/>
      </c>
      <c r="AE4815" s="123" t="str">
        <f t="shared" si="1069"/>
        <v/>
      </c>
      <c r="AG4815" s="150" t="str">
        <f t="shared" si="1066"/>
        <v/>
      </c>
    </row>
    <row r="4816" spans="1:33" x14ac:dyDescent="0.25">
      <c r="A4816" s="56"/>
      <c r="B4816" s="70"/>
      <c r="C4816" s="76"/>
      <c r="D4816" s="73"/>
      <c r="E4816" s="79"/>
      <c r="F4816" s="56"/>
      <c r="G4816" s="13" t="str">
        <f t="shared" si="1057"/>
        <v/>
      </c>
      <c r="H4816" s="56"/>
      <c r="K4816" s="128"/>
      <c r="L4816" s="128"/>
      <c r="M4816" s="128"/>
      <c r="N4816" s="84" t="str">
        <f t="shared" si="1058"/>
        <v/>
      </c>
      <c r="O4816" s="128"/>
      <c r="P4816" s="84" t="str">
        <f t="shared" si="1059"/>
        <v/>
      </c>
      <c r="Q4816" s="84" t="str">
        <f t="shared" si="1056"/>
        <v/>
      </c>
      <c r="R4816" s="84" t="str">
        <f t="shared" si="1060"/>
        <v/>
      </c>
      <c r="S4816" s="84" t="str">
        <f t="shared" si="1061"/>
        <v/>
      </c>
      <c r="U4816" s="84" t="str">
        <f t="shared" si="1062"/>
        <v/>
      </c>
      <c r="W4816" s="108" t="str">
        <f>IF($N4816="", "", SUM($D$11:$D4816))</f>
        <v/>
      </c>
      <c r="X4816" s="111" t="str">
        <f t="shared" si="1063"/>
        <v/>
      </c>
      <c r="Y4816" s="114" t="str">
        <f t="shared" si="1067"/>
        <v/>
      </c>
      <c r="Z4816" s="111" t="str">
        <f>IF(X4816="", "", X4816-SUM($Z$11:$Z4815))</f>
        <v/>
      </c>
      <c r="AA4816" s="111" t="str">
        <f>IF($Y4816="", "", $Y4816-SUM($AA$11:$AA4815))</f>
        <v/>
      </c>
      <c r="AB4816" s="111" t="str">
        <f t="shared" si="1068"/>
        <v/>
      </c>
      <c r="AC4816" s="121" t="str">
        <f t="shared" si="1064"/>
        <v/>
      </c>
      <c r="AD4816" s="122" t="str">
        <f t="shared" si="1065"/>
        <v/>
      </c>
      <c r="AE4816" s="123" t="str">
        <f t="shared" si="1069"/>
        <v/>
      </c>
      <c r="AG4816" s="150" t="str">
        <f t="shared" si="1066"/>
        <v/>
      </c>
    </row>
    <row r="4817" spans="1:33" x14ac:dyDescent="0.25">
      <c r="A4817" s="56"/>
      <c r="B4817" s="70"/>
      <c r="C4817" s="76"/>
      <c r="D4817" s="73"/>
      <c r="E4817" s="79"/>
      <c r="F4817" s="56"/>
      <c r="G4817" s="13" t="str">
        <f t="shared" si="1057"/>
        <v/>
      </c>
      <c r="H4817" s="56"/>
      <c r="K4817" s="128"/>
      <c r="L4817" s="128"/>
      <c r="M4817" s="128"/>
      <c r="N4817" s="84" t="str">
        <f t="shared" si="1058"/>
        <v/>
      </c>
      <c r="O4817" s="128"/>
      <c r="P4817" s="84" t="str">
        <f t="shared" si="1059"/>
        <v/>
      </c>
      <c r="Q4817" s="84" t="str">
        <f t="shared" si="1056"/>
        <v/>
      </c>
      <c r="R4817" s="84" t="str">
        <f t="shared" si="1060"/>
        <v/>
      </c>
      <c r="S4817" s="84" t="str">
        <f t="shared" si="1061"/>
        <v/>
      </c>
      <c r="U4817" s="84" t="str">
        <f t="shared" si="1062"/>
        <v/>
      </c>
      <c r="W4817" s="108" t="str">
        <f>IF($N4817="", "", SUM($D$11:$D4817))</f>
        <v/>
      </c>
      <c r="X4817" s="111" t="str">
        <f t="shared" si="1063"/>
        <v/>
      </c>
      <c r="Y4817" s="114" t="str">
        <f t="shared" si="1067"/>
        <v/>
      </c>
      <c r="Z4817" s="111" t="str">
        <f>IF(X4817="", "", X4817-SUM($Z$11:$Z4816))</f>
        <v/>
      </c>
      <c r="AA4817" s="111" t="str">
        <f>IF($Y4817="", "", $Y4817-SUM($AA$11:$AA4816))</f>
        <v/>
      </c>
      <c r="AB4817" s="111" t="str">
        <f t="shared" si="1068"/>
        <v/>
      </c>
      <c r="AC4817" s="121" t="str">
        <f t="shared" si="1064"/>
        <v/>
      </c>
      <c r="AD4817" s="122" t="str">
        <f t="shared" si="1065"/>
        <v/>
      </c>
      <c r="AE4817" s="123" t="str">
        <f t="shared" si="1069"/>
        <v/>
      </c>
      <c r="AG4817" s="150" t="str">
        <f t="shared" si="1066"/>
        <v/>
      </c>
    </row>
    <row r="4818" spans="1:33" x14ac:dyDescent="0.25">
      <c r="A4818" s="56"/>
      <c r="B4818" s="70"/>
      <c r="C4818" s="76"/>
      <c r="D4818" s="73"/>
      <c r="E4818" s="79"/>
      <c r="F4818" s="56"/>
      <c r="G4818" s="13" t="str">
        <f t="shared" si="1057"/>
        <v/>
      </c>
      <c r="H4818" s="56"/>
      <c r="K4818" s="128"/>
      <c r="L4818" s="128"/>
      <c r="M4818" s="128"/>
      <c r="N4818" s="84" t="str">
        <f t="shared" si="1058"/>
        <v/>
      </c>
      <c r="O4818" s="128"/>
      <c r="P4818" s="84" t="str">
        <f t="shared" si="1059"/>
        <v/>
      </c>
      <c r="Q4818" s="84" t="str">
        <f t="shared" si="1056"/>
        <v/>
      </c>
      <c r="R4818" s="84" t="str">
        <f t="shared" si="1060"/>
        <v/>
      </c>
      <c r="S4818" s="84" t="str">
        <f t="shared" si="1061"/>
        <v/>
      </c>
      <c r="U4818" s="84" t="str">
        <f t="shared" si="1062"/>
        <v/>
      </c>
      <c r="W4818" s="108" t="str">
        <f>IF($N4818="", "", SUM($D$11:$D4818))</f>
        <v/>
      </c>
      <c r="X4818" s="111" t="str">
        <f t="shared" si="1063"/>
        <v/>
      </c>
      <c r="Y4818" s="114" t="str">
        <f t="shared" si="1067"/>
        <v/>
      </c>
      <c r="Z4818" s="111" t="str">
        <f>IF(X4818="", "", X4818-SUM($Z$11:$Z4817))</f>
        <v/>
      </c>
      <c r="AA4818" s="111" t="str">
        <f>IF($Y4818="", "", $Y4818-SUM($AA$11:$AA4817))</f>
        <v/>
      </c>
      <c r="AB4818" s="111" t="str">
        <f t="shared" si="1068"/>
        <v/>
      </c>
      <c r="AC4818" s="121" t="str">
        <f t="shared" si="1064"/>
        <v/>
      </c>
      <c r="AD4818" s="122" t="str">
        <f t="shared" si="1065"/>
        <v/>
      </c>
      <c r="AE4818" s="123" t="str">
        <f t="shared" si="1069"/>
        <v/>
      </c>
      <c r="AG4818" s="150" t="str">
        <f t="shared" si="1066"/>
        <v/>
      </c>
    </row>
    <row r="4819" spans="1:33" x14ac:dyDescent="0.25">
      <c r="A4819" s="56"/>
      <c r="B4819" s="70"/>
      <c r="C4819" s="76"/>
      <c r="D4819" s="73"/>
      <c r="E4819" s="79"/>
      <c r="F4819" s="56"/>
      <c r="G4819" s="13" t="str">
        <f t="shared" si="1057"/>
        <v/>
      </c>
      <c r="H4819" s="56"/>
      <c r="K4819" s="128"/>
      <c r="L4819" s="128"/>
      <c r="M4819" s="128"/>
      <c r="N4819" s="84" t="str">
        <f t="shared" si="1058"/>
        <v/>
      </c>
      <c r="O4819" s="128"/>
      <c r="P4819" s="84" t="str">
        <f t="shared" si="1059"/>
        <v/>
      </c>
      <c r="Q4819" s="84" t="str">
        <f t="shared" si="1056"/>
        <v/>
      </c>
      <c r="R4819" s="84" t="str">
        <f t="shared" si="1060"/>
        <v/>
      </c>
      <c r="S4819" s="84" t="str">
        <f t="shared" si="1061"/>
        <v/>
      </c>
      <c r="U4819" s="84" t="str">
        <f t="shared" si="1062"/>
        <v/>
      </c>
      <c r="W4819" s="108" t="str">
        <f>IF($N4819="", "", SUM($D$11:$D4819))</f>
        <v/>
      </c>
      <c r="X4819" s="111" t="str">
        <f t="shared" si="1063"/>
        <v/>
      </c>
      <c r="Y4819" s="114" t="str">
        <f t="shared" si="1067"/>
        <v/>
      </c>
      <c r="Z4819" s="111" t="str">
        <f>IF(X4819="", "", X4819-SUM($Z$11:$Z4818))</f>
        <v/>
      </c>
      <c r="AA4819" s="111" t="str">
        <f>IF($Y4819="", "", $Y4819-SUM($AA$11:$AA4818))</f>
        <v/>
      </c>
      <c r="AB4819" s="111" t="str">
        <f t="shared" si="1068"/>
        <v/>
      </c>
      <c r="AC4819" s="121" t="str">
        <f t="shared" si="1064"/>
        <v/>
      </c>
      <c r="AD4819" s="122" t="str">
        <f t="shared" si="1065"/>
        <v/>
      </c>
      <c r="AE4819" s="123" t="str">
        <f t="shared" si="1069"/>
        <v/>
      </c>
      <c r="AG4819" s="150" t="str">
        <f t="shared" si="1066"/>
        <v/>
      </c>
    </row>
    <row r="4820" spans="1:33" x14ac:dyDescent="0.25">
      <c r="A4820" s="56"/>
      <c r="B4820" s="70"/>
      <c r="C4820" s="76"/>
      <c r="D4820" s="73"/>
      <c r="E4820" s="79"/>
      <c r="F4820" s="56"/>
      <c r="G4820" s="13" t="str">
        <f t="shared" si="1057"/>
        <v/>
      </c>
      <c r="H4820" s="56"/>
      <c r="K4820" s="128"/>
      <c r="L4820" s="128"/>
      <c r="M4820" s="128"/>
      <c r="N4820" s="84" t="str">
        <f t="shared" si="1058"/>
        <v/>
      </c>
      <c r="O4820" s="128"/>
      <c r="P4820" s="84" t="str">
        <f t="shared" si="1059"/>
        <v/>
      </c>
      <c r="Q4820" s="84" t="str">
        <f t="shared" si="1056"/>
        <v/>
      </c>
      <c r="R4820" s="84" t="str">
        <f t="shared" si="1060"/>
        <v/>
      </c>
      <c r="S4820" s="84" t="str">
        <f t="shared" si="1061"/>
        <v/>
      </c>
      <c r="U4820" s="84" t="str">
        <f t="shared" si="1062"/>
        <v/>
      </c>
      <c r="W4820" s="108" t="str">
        <f>IF($N4820="", "", SUM($D$11:$D4820))</f>
        <v/>
      </c>
      <c r="X4820" s="111" t="str">
        <f t="shared" si="1063"/>
        <v/>
      </c>
      <c r="Y4820" s="114" t="str">
        <f t="shared" si="1067"/>
        <v/>
      </c>
      <c r="Z4820" s="111" t="str">
        <f>IF(X4820="", "", X4820-SUM($Z$11:$Z4819))</f>
        <v/>
      </c>
      <c r="AA4820" s="111" t="str">
        <f>IF($Y4820="", "", $Y4820-SUM($AA$11:$AA4819))</f>
        <v/>
      </c>
      <c r="AB4820" s="111" t="str">
        <f t="shared" si="1068"/>
        <v/>
      </c>
      <c r="AC4820" s="121" t="str">
        <f t="shared" si="1064"/>
        <v/>
      </c>
      <c r="AD4820" s="122" t="str">
        <f t="shared" si="1065"/>
        <v/>
      </c>
      <c r="AE4820" s="123" t="str">
        <f t="shared" si="1069"/>
        <v/>
      </c>
      <c r="AG4820" s="150" t="str">
        <f t="shared" si="1066"/>
        <v/>
      </c>
    </row>
    <row r="4821" spans="1:33" x14ac:dyDescent="0.25">
      <c r="A4821" s="56"/>
      <c r="B4821" s="70"/>
      <c r="C4821" s="76"/>
      <c r="D4821" s="73"/>
      <c r="E4821" s="79"/>
      <c r="F4821" s="56"/>
      <c r="G4821" s="13" t="str">
        <f t="shared" si="1057"/>
        <v/>
      </c>
      <c r="H4821" s="56"/>
      <c r="K4821" s="128"/>
      <c r="L4821" s="128"/>
      <c r="M4821" s="128"/>
      <c r="N4821" s="84" t="str">
        <f t="shared" si="1058"/>
        <v/>
      </c>
      <c r="O4821" s="128"/>
      <c r="P4821" s="84" t="str">
        <f t="shared" si="1059"/>
        <v/>
      </c>
      <c r="Q4821" s="84" t="str">
        <f t="shared" si="1056"/>
        <v/>
      </c>
      <c r="R4821" s="84" t="str">
        <f t="shared" si="1060"/>
        <v/>
      </c>
      <c r="S4821" s="84" t="str">
        <f t="shared" si="1061"/>
        <v/>
      </c>
      <c r="U4821" s="84" t="str">
        <f t="shared" si="1062"/>
        <v/>
      </c>
      <c r="W4821" s="108" t="str">
        <f>IF($N4821="", "", SUM($D$11:$D4821))</f>
        <v/>
      </c>
      <c r="X4821" s="111" t="str">
        <f t="shared" si="1063"/>
        <v/>
      </c>
      <c r="Y4821" s="114" t="str">
        <f t="shared" si="1067"/>
        <v/>
      </c>
      <c r="Z4821" s="111" t="str">
        <f>IF(X4821="", "", X4821-SUM($Z$11:$Z4820))</f>
        <v/>
      </c>
      <c r="AA4821" s="111" t="str">
        <f>IF($Y4821="", "", $Y4821-SUM($AA$11:$AA4820))</f>
        <v/>
      </c>
      <c r="AB4821" s="111" t="str">
        <f t="shared" si="1068"/>
        <v/>
      </c>
      <c r="AC4821" s="121" t="str">
        <f t="shared" si="1064"/>
        <v/>
      </c>
      <c r="AD4821" s="122" t="str">
        <f t="shared" si="1065"/>
        <v/>
      </c>
      <c r="AE4821" s="123" t="str">
        <f t="shared" si="1069"/>
        <v/>
      </c>
      <c r="AG4821" s="150" t="str">
        <f t="shared" si="1066"/>
        <v/>
      </c>
    </row>
    <row r="4822" spans="1:33" x14ac:dyDescent="0.25">
      <c r="A4822" s="56"/>
      <c r="B4822" s="70"/>
      <c r="C4822" s="76"/>
      <c r="D4822" s="73"/>
      <c r="E4822" s="79"/>
      <c r="F4822" s="56"/>
      <c r="G4822" s="13" t="str">
        <f t="shared" si="1057"/>
        <v/>
      </c>
      <c r="H4822" s="56"/>
      <c r="K4822" s="128"/>
      <c r="L4822" s="128"/>
      <c r="M4822" s="128"/>
      <c r="N4822" s="84" t="str">
        <f t="shared" si="1058"/>
        <v/>
      </c>
      <c r="O4822" s="128"/>
      <c r="P4822" s="84" t="str">
        <f t="shared" si="1059"/>
        <v/>
      </c>
      <c r="Q4822" s="84" t="str">
        <f t="shared" si="1056"/>
        <v/>
      </c>
      <c r="R4822" s="84" t="str">
        <f t="shared" si="1060"/>
        <v/>
      </c>
      <c r="S4822" s="84" t="str">
        <f t="shared" si="1061"/>
        <v/>
      </c>
      <c r="U4822" s="84" t="str">
        <f t="shared" si="1062"/>
        <v/>
      </c>
      <c r="W4822" s="108" t="str">
        <f>IF($N4822="", "", SUM($D$11:$D4822))</f>
        <v/>
      </c>
      <c r="X4822" s="111" t="str">
        <f t="shared" si="1063"/>
        <v/>
      </c>
      <c r="Y4822" s="114" t="str">
        <f t="shared" si="1067"/>
        <v/>
      </c>
      <c r="Z4822" s="111" t="str">
        <f>IF(X4822="", "", X4822-SUM($Z$11:$Z4821))</f>
        <v/>
      </c>
      <c r="AA4822" s="111" t="str">
        <f>IF($Y4822="", "", $Y4822-SUM($AA$11:$AA4821))</f>
        <v/>
      </c>
      <c r="AB4822" s="111" t="str">
        <f t="shared" si="1068"/>
        <v/>
      </c>
      <c r="AC4822" s="121" t="str">
        <f t="shared" si="1064"/>
        <v/>
      </c>
      <c r="AD4822" s="122" t="str">
        <f t="shared" si="1065"/>
        <v/>
      </c>
      <c r="AE4822" s="123" t="str">
        <f t="shared" si="1069"/>
        <v/>
      </c>
      <c r="AG4822" s="150" t="str">
        <f t="shared" si="1066"/>
        <v/>
      </c>
    </row>
    <row r="4823" spans="1:33" x14ac:dyDescent="0.25">
      <c r="A4823" s="56"/>
      <c r="B4823" s="70"/>
      <c r="C4823" s="76"/>
      <c r="D4823" s="73"/>
      <c r="E4823" s="79"/>
      <c r="F4823" s="56"/>
      <c r="G4823" s="13" t="str">
        <f t="shared" si="1057"/>
        <v/>
      </c>
      <c r="H4823" s="56"/>
      <c r="K4823" s="128"/>
      <c r="L4823" s="128"/>
      <c r="M4823" s="128"/>
      <c r="N4823" s="84" t="str">
        <f t="shared" si="1058"/>
        <v/>
      </c>
      <c r="O4823" s="128"/>
      <c r="P4823" s="84" t="str">
        <f t="shared" si="1059"/>
        <v/>
      </c>
      <c r="Q4823" s="84" t="str">
        <f t="shared" si="1056"/>
        <v/>
      </c>
      <c r="R4823" s="84" t="str">
        <f t="shared" si="1060"/>
        <v/>
      </c>
      <c r="S4823" s="84" t="str">
        <f t="shared" si="1061"/>
        <v/>
      </c>
      <c r="U4823" s="84" t="str">
        <f t="shared" si="1062"/>
        <v/>
      </c>
      <c r="W4823" s="108" t="str">
        <f>IF($N4823="", "", SUM($D$11:$D4823))</f>
        <v/>
      </c>
      <c r="X4823" s="111" t="str">
        <f t="shared" si="1063"/>
        <v/>
      </c>
      <c r="Y4823" s="114" t="str">
        <f t="shared" si="1067"/>
        <v/>
      </c>
      <c r="Z4823" s="111" t="str">
        <f>IF(X4823="", "", X4823-SUM($Z$11:$Z4822))</f>
        <v/>
      </c>
      <c r="AA4823" s="111" t="str">
        <f>IF($Y4823="", "", $Y4823-SUM($AA$11:$AA4822))</f>
        <v/>
      </c>
      <c r="AB4823" s="111" t="str">
        <f t="shared" si="1068"/>
        <v/>
      </c>
      <c r="AC4823" s="121" t="str">
        <f t="shared" si="1064"/>
        <v/>
      </c>
      <c r="AD4823" s="122" t="str">
        <f t="shared" si="1065"/>
        <v/>
      </c>
      <c r="AE4823" s="123" t="str">
        <f t="shared" si="1069"/>
        <v/>
      </c>
      <c r="AG4823" s="150" t="str">
        <f t="shared" si="1066"/>
        <v/>
      </c>
    </row>
    <row r="4824" spans="1:33" x14ac:dyDescent="0.25">
      <c r="A4824" s="56"/>
      <c r="B4824" s="70"/>
      <c r="C4824" s="76"/>
      <c r="D4824" s="73"/>
      <c r="E4824" s="79"/>
      <c r="F4824" s="56"/>
      <c r="G4824" s="13" t="str">
        <f t="shared" si="1057"/>
        <v/>
      </c>
      <c r="H4824" s="56"/>
      <c r="K4824" s="128"/>
      <c r="L4824" s="128"/>
      <c r="M4824" s="128"/>
      <c r="N4824" s="84" t="str">
        <f t="shared" si="1058"/>
        <v/>
      </c>
      <c r="O4824" s="128"/>
      <c r="P4824" s="84" t="str">
        <f t="shared" si="1059"/>
        <v/>
      </c>
      <c r="Q4824" s="84" t="str">
        <f t="shared" si="1056"/>
        <v/>
      </c>
      <c r="R4824" s="84" t="str">
        <f t="shared" si="1060"/>
        <v/>
      </c>
      <c r="S4824" s="84" t="str">
        <f t="shared" si="1061"/>
        <v/>
      </c>
      <c r="U4824" s="84" t="str">
        <f t="shared" si="1062"/>
        <v/>
      </c>
      <c r="W4824" s="108" t="str">
        <f>IF($N4824="", "", SUM($D$11:$D4824))</f>
        <v/>
      </c>
      <c r="X4824" s="111" t="str">
        <f t="shared" si="1063"/>
        <v/>
      </c>
      <c r="Y4824" s="114" t="str">
        <f t="shared" si="1067"/>
        <v/>
      </c>
      <c r="Z4824" s="111" t="str">
        <f>IF(X4824="", "", X4824-SUM($Z$11:$Z4823))</f>
        <v/>
      </c>
      <c r="AA4824" s="111" t="str">
        <f>IF($Y4824="", "", $Y4824-SUM($AA$11:$AA4823))</f>
        <v/>
      </c>
      <c r="AB4824" s="111" t="str">
        <f t="shared" si="1068"/>
        <v/>
      </c>
      <c r="AC4824" s="121" t="str">
        <f t="shared" si="1064"/>
        <v/>
      </c>
      <c r="AD4824" s="122" t="str">
        <f t="shared" si="1065"/>
        <v/>
      </c>
      <c r="AE4824" s="123" t="str">
        <f t="shared" si="1069"/>
        <v/>
      </c>
      <c r="AG4824" s="150" t="str">
        <f t="shared" si="1066"/>
        <v/>
      </c>
    </row>
    <row r="4825" spans="1:33" x14ac:dyDescent="0.25">
      <c r="A4825" s="56"/>
      <c r="B4825" s="70"/>
      <c r="C4825" s="76"/>
      <c r="D4825" s="73"/>
      <c r="E4825" s="79"/>
      <c r="F4825" s="56"/>
      <c r="G4825" s="13" t="str">
        <f t="shared" si="1057"/>
        <v/>
      </c>
      <c r="H4825" s="56"/>
      <c r="K4825" s="128"/>
      <c r="L4825" s="128"/>
      <c r="M4825" s="128"/>
      <c r="N4825" s="84" t="str">
        <f t="shared" si="1058"/>
        <v/>
      </c>
      <c r="O4825" s="128"/>
      <c r="P4825" s="84" t="str">
        <f t="shared" si="1059"/>
        <v/>
      </c>
      <c r="Q4825" s="84" t="str">
        <f t="shared" si="1056"/>
        <v/>
      </c>
      <c r="R4825" s="84" t="str">
        <f t="shared" si="1060"/>
        <v/>
      </c>
      <c r="S4825" s="84" t="str">
        <f t="shared" si="1061"/>
        <v/>
      </c>
      <c r="U4825" s="84" t="str">
        <f t="shared" si="1062"/>
        <v/>
      </c>
      <c r="W4825" s="108" t="str">
        <f>IF($N4825="", "", SUM($D$11:$D4825))</f>
        <v/>
      </c>
      <c r="X4825" s="111" t="str">
        <f t="shared" si="1063"/>
        <v/>
      </c>
      <c r="Y4825" s="114" t="str">
        <f t="shared" si="1067"/>
        <v/>
      </c>
      <c r="Z4825" s="111" t="str">
        <f>IF(X4825="", "", X4825-SUM($Z$11:$Z4824))</f>
        <v/>
      </c>
      <c r="AA4825" s="111" t="str">
        <f>IF($Y4825="", "", $Y4825-SUM($AA$11:$AA4824))</f>
        <v/>
      </c>
      <c r="AB4825" s="111" t="str">
        <f t="shared" si="1068"/>
        <v/>
      </c>
      <c r="AC4825" s="121" t="str">
        <f t="shared" si="1064"/>
        <v/>
      </c>
      <c r="AD4825" s="122" t="str">
        <f t="shared" si="1065"/>
        <v/>
      </c>
      <c r="AE4825" s="123" t="str">
        <f t="shared" si="1069"/>
        <v/>
      </c>
      <c r="AG4825" s="150" t="str">
        <f t="shared" si="1066"/>
        <v/>
      </c>
    </row>
    <row r="4826" spans="1:33" x14ac:dyDescent="0.25">
      <c r="A4826" s="56"/>
      <c r="B4826" s="70"/>
      <c r="C4826" s="76"/>
      <c r="D4826" s="73"/>
      <c r="E4826" s="79"/>
      <c r="F4826" s="56"/>
      <c r="G4826" s="13" t="str">
        <f t="shared" si="1057"/>
        <v/>
      </c>
      <c r="H4826" s="56"/>
      <c r="K4826" s="128"/>
      <c r="L4826" s="128"/>
      <c r="M4826" s="128"/>
      <c r="N4826" s="84" t="str">
        <f t="shared" si="1058"/>
        <v/>
      </c>
      <c r="O4826" s="128"/>
      <c r="P4826" s="84" t="str">
        <f t="shared" si="1059"/>
        <v/>
      </c>
      <c r="Q4826" s="84" t="str">
        <f t="shared" si="1056"/>
        <v/>
      </c>
      <c r="R4826" s="84" t="str">
        <f t="shared" si="1060"/>
        <v/>
      </c>
      <c r="S4826" s="84" t="str">
        <f t="shared" si="1061"/>
        <v/>
      </c>
      <c r="U4826" s="84" t="str">
        <f t="shared" si="1062"/>
        <v/>
      </c>
      <c r="W4826" s="108" t="str">
        <f>IF($N4826="", "", SUM($D$11:$D4826))</f>
        <v/>
      </c>
      <c r="X4826" s="111" t="str">
        <f t="shared" si="1063"/>
        <v/>
      </c>
      <c r="Y4826" s="114" t="str">
        <f t="shared" si="1067"/>
        <v/>
      </c>
      <c r="Z4826" s="111" t="str">
        <f>IF(X4826="", "", X4826-SUM($Z$11:$Z4825))</f>
        <v/>
      </c>
      <c r="AA4826" s="111" t="str">
        <f>IF($Y4826="", "", $Y4826-SUM($AA$11:$AA4825))</f>
        <v/>
      </c>
      <c r="AB4826" s="111" t="str">
        <f t="shared" si="1068"/>
        <v/>
      </c>
      <c r="AC4826" s="121" t="str">
        <f t="shared" si="1064"/>
        <v/>
      </c>
      <c r="AD4826" s="122" t="str">
        <f t="shared" si="1065"/>
        <v/>
      </c>
      <c r="AE4826" s="123" t="str">
        <f t="shared" si="1069"/>
        <v/>
      </c>
      <c r="AG4826" s="150" t="str">
        <f t="shared" si="1066"/>
        <v/>
      </c>
    </row>
    <row r="4827" spans="1:33" x14ac:dyDescent="0.25">
      <c r="A4827" s="56"/>
      <c r="B4827" s="70"/>
      <c r="C4827" s="76"/>
      <c r="D4827" s="73"/>
      <c r="E4827" s="79"/>
      <c r="F4827" s="56"/>
      <c r="G4827" s="13" t="str">
        <f t="shared" si="1057"/>
        <v/>
      </c>
      <c r="H4827" s="56"/>
      <c r="K4827" s="128"/>
      <c r="L4827" s="128"/>
      <c r="M4827" s="128"/>
      <c r="N4827" s="84" t="str">
        <f t="shared" si="1058"/>
        <v/>
      </c>
      <c r="O4827" s="128"/>
      <c r="P4827" s="84" t="str">
        <f t="shared" si="1059"/>
        <v/>
      </c>
      <c r="Q4827" s="84" t="str">
        <f t="shared" si="1056"/>
        <v/>
      </c>
      <c r="R4827" s="84" t="str">
        <f t="shared" si="1060"/>
        <v/>
      </c>
      <c r="S4827" s="84" t="str">
        <f t="shared" si="1061"/>
        <v/>
      </c>
      <c r="U4827" s="84" t="str">
        <f t="shared" si="1062"/>
        <v/>
      </c>
      <c r="W4827" s="108" t="str">
        <f>IF($N4827="", "", SUM($D$11:$D4827))</f>
        <v/>
      </c>
      <c r="X4827" s="111" t="str">
        <f t="shared" si="1063"/>
        <v/>
      </c>
      <c r="Y4827" s="114" t="str">
        <f t="shared" si="1067"/>
        <v/>
      </c>
      <c r="Z4827" s="111" t="str">
        <f>IF(X4827="", "", X4827-SUM($Z$11:$Z4826))</f>
        <v/>
      </c>
      <c r="AA4827" s="111" t="str">
        <f>IF($Y4827="", "", $Y4827-SUM($AA$11:$AA4826))</f>
        <v/>
      </c>
      <c r="AB4827" s="111" t="str">
        <f t="shared" si="1068"/>
        <v/>
      </c>
      <c r="AC4827" s="121" t="str">
        <f t="shared" si="1064"/>
        <v/>
      </c>
      <c r="AD4827" s="122" t="str">
        <f t="shared" si="1065"/>
        <v/>
      </c>
      <c r="AE4827" s="123" t="str">
        <f t="shared" si="1069"/>
        <v/>
      </c>
      <c r="AG4827" s="150" t="str">
        <f t="shared" si="1066"/>
        <v/>
      </c>
    </row>
    <row r="4828" spans="1:33" x14ac:dyDescent="0.25">
      <c r="A4828" s="56"/>
      <c r="B4828" s="70"/>
      <c r="C4828" s="76"/>
      <c r="D4828" s="73"/>
      <c r="E4828" s="79"/>
      <c r="F4828" s="56"/>
      <c r="G4828" s="13" t="str">
        <f t="shared" si="1057"/>
        <v/>
      </c>
      <c r="H4828" s="56"/>
      <c r="K4828" s="128"/>
      <c r="L4828" s="128"/>
      <c r="M4828" s="128"/>
      <c r="N4828" s="84" t="str">
        <f t="shared" si="1058"/>
        <v/>
      </c>
      <c r="O4828" s="128"/>
      <c r="P4828" s="84" t="str">
        <f t="shared" si="1059"/>
        <v/>
      </c>
      <c r="Q4828" s="84" t="str">
        <f t="shared" si="1056"/>
        <v/>
      </c>
      <c r="R4828" s="84" t="str">
        <f t="shared" si="1060"/>
        <v/>
      </c>
      <c r="S4828" s="84" t="str">
        <f t="shared" si="1061"/>
        <v/>
      </c>
      <c r="U4828" s="84" t="str">
        <f t="shared" si="1062"/>
        <v/>
      </c>
      <c r="W4828" s="108" t="str">
        <f>IF($N4828="", "", SUM($D$11:$D4828))</f>
        <v/>
      </c>
      <c r="X4828" s="111" t="str">
        <f t="shared" si="1063"/>
        <v/>
      </c>
      <c r="Y4828" s="114" t="str">
        <f t="shared" si="1067"/>
        <v/>
      </c>
      <c r="Z4828" s="111" t="str">
        <f>IF(X4828="", "", X4828-SUM($Z$11:$Z4827))</f>
        <v/>
      </c>
      <c r="AA4828" s="111" t="str">
        <f>IF($Y4828="", "", $Y4828-SUM($AA$11:$AA4827))</f>
        <v/>
      </c>
      <c r="AB4828" s="111" t="str">
        <f t="shared" si="1068"/>
        <v/>
      </c>
      <c r="AC4828" s="121" t="str">
        <f t="shared" si="1064"/>
        <v/>
      </c>
      <c r="AD4828" s="122" t="str">
        <f t="shared" si="1065"/>
        <v/>
      </c>
      <c r="AE4828" s="123" t="str">
        <f t="shared" si="1069"/>
        <v/>
      </c>
      <c r="AG4828" s="150" t="str">
        <f t="shared" si="1066"/>
        <v/>
      </c>
    </row>
    <row r="4829" spans="1:33" x14ac:dyDescent="0.25">
      <c r="A4829" s="56"/>
      <c r="B4829" s="70"/>
      <c r="C4829" s="76"/>
      <c r="D4829" s="73"/>
      <c r="E4829" s="79"/>
      <c r="F4829" s="56"/>
      <c r="G4829" s="13" t="str">
        <f t="shared" si="1057"/>
        <v/>
      </c>
      <c r="H4829" s="56"/>
      <c r="K4829" s="128"/>
      <c r="L4829" s="128"/>
      <c r="M4829" s="128"/>
      <c r="N4829" s="84" t="str">
        <f t="shared" si="1058"/>
        <v/>
      </c>
      <c r="O4829" s="128"/>
      <c r="P4829" s="84" t="str">
        <f t="shared" si="1059"/>
        <v/>
      </c>
      <c r="Q4829" s="84" t="str">
        <f t="shared" si="1056"/>
        <v/>
      </c>
      <c r="R4829" s="84" t="str">
        <f t="shared" si="1060"/>
        <v/>
      </c>
      <c r="S4829" s="84" t="str">
        <f t="shared" si="1061"/>
        <v/>
      </c>
      <c r="U4829" s="84" t="str">
        <f t="shared" si="1062"/>
        <v/>
      </c>
      <c r="W4829" s="108" t="str">
        <f>IF($N4829="", "", SUM($D$11:$D4829))</f>
        <v/>
      </c>
      <c r="X4829" s="111" t="str">
        <f t="shared" si="1063"/>
        <v/>
      </c>
      <c r="Y4829" s="114" t="str">
        <f t="shared" si="1067"/>
        <v/>
      </c>
      <c r="Z4829" s="111" t="str">
        <f>IF(X4829="", "", X4829-SUM($Z$11:$Z4828))</f>
        <v/>
      </c>
      <c r="AA4829" s="111" t="str">
        <f>IF($Y4829="", "", $Y4829-SUM($AA$11:$AA4828))</f>
        <v/>
      </c>
      <c r="AB4829" s="111" t="str">
        <f t="shared" si="1068"/>
        <v/>
      </c>
      <c r="AC4829" s="121" t="str">
        <f t="shared" si="1064"/>
        <v/>
      </c>
      <c r="AD4829" s="122" t="str">
        <f t="shared" si="1065"/>
        <v/>
      </c>
      <c r="AE4829" s="123" t="str">
        <f t="shared" si="1069"/>
        <v/>
      </c>
      <c r="AG4829" s="150" t="str">
        <f t="shared" si="1066"/>
        <v/>
      </c>
    </row>
    <row r="4830" spans="1:33" x14ac:dyDescent="0.25">
      <c r="A4830" s="56"/>
      <c r="B4830" s="70"/>
      <c r="C4830" s="76"/>
      <c r="D4830" s="73"/>
      <c r="E4830" s="79"/>
      <c r="F4830" s="56"/>
      <c r="G4830" s="13" t="str">
        <f t="shared" si="1057"/>
        <v/>
      </c>
      <c r="H4830" s="56"/>
      <c r="K4830" s="128"/>
      <c r="L4830" s="128"/>
      <c r="M4830" s="128"/>
      <c r="N4830" s="84" t="str">
        <f t="shared" si="1058"/>
        <v/>
      </c>
      <c r="O4830" s="128"/>
      <c r="P4830" s="84" t="str">
        <f t="shared" si="1059"/>
        <v/>
      </c>
      <c r="Q4830" s="84" t="str">
        <f t="shared" si="1056"/>
        <v/>
      </c>
      <c r="R4830" s="84" t="str">
        <f t="shared" si="1060"/>
        <v/>
      </c>
      <c r="S4830" s="84" t="str">
        <f t="shared" si="1061"/>
        <v/>
      </c>
      <c r="U4830" s="84" t="str">
        <f t="shared" si="1062"/>
        <v/>
      </c>
      <c r="W4830" s="108" t="str">
        <f>IF($N4830="", "", SUM($D$11:$D4830))</f>
        <v/>
      </c>
      <c r="X4830" s="111" t="str">
        <f t="shared" si="1063"/>
        <v/>
      </c>
      <c r="Y4830" s="114" t="str">
        <f t="shared" si="1067"/>
        <v/>
      </c>
      <c r="Z4830" s="111" t="str">
        <f>IF(X4830="", "", X4830-SUM($Z$11:$Z4829))</f>
        <v/>
      </c>
      <c r="AA4830" s="111" t="str">
        <f>IF($Y4830="", "", $Y4830-SUM($AA$11:$AA4829))</f>
        <v/>
      </c>
      <c r="AB4830" s="111" t="str">
        <f t="shared" si="1068"/>
        <v/>
      </c>
      <c r="AC4830" s="121" t="str">
        <f t="shared" si="1064"/>
        <v/>
      </c>
      <c r="AD4830" s="122" t="str">
        <f t="shared" si="1065"/>
        <v/>
      </c>
      <c r="AE4830" s="123" t="str">
        <f t="shared" si="1069"/>
        <v/>
      </c>
      <c r="AG4830" s="150" t="str">
        <f t="shared" si="1066"/>
        <v/>
      </c>
    </row>
    <row r="4831" spans="1:33" x14ac:dyDescent="0.25">
      <c r="A4831" s="56"/>
      <c r="B4831" s="70"/>
      <c r="C4831" s="76"/>
      <c r="D4831" s="73"/>
      <c r="E4831" s="79"/>
      <c r="F4831" s="56"/>
      <c r="G4831" s="13" t="str">
        <f t="shared" si="1057"/>
        <v/>
      </c>
      <c r="H4831" s="56"/>
      <c r="K4831" s="128"/>
      <c r="L4831" s="128"/>
      <c r="M4831" s="128"/>
      <c r="N4831" s="84" t="str">
        <f t="shared" si="1058"/>
        <v/>
      </c>
      <c r="O4831" s="128"/>
      <c r="P4831" s="84" t="str">
        <f t="shared" si="1059"/>
        <v/>
      </c>
      <c r="Q4831" s="84" t="str">
        <f t="shared" si="1056"/>
        <v/>
      </c>
      <c r="R4831" s="84" t="str">
        <f t="shared" si="1060"/>
        <v/>
      </c>
      <c r="S4831" s="84" t="str">
        <f t="shared" si="1061"/>
        <v/>
      </c>
      <c r="U4831" s="84" t="str">
        <f t="shared" si="1062"/>
        <v/>
      </c>
      <c r="W4831" s="108" t="str">
        <f>IF($N4831="", "", SUM($D$11:$D4831))</f>
        <v/>
      </c>
      <c r="X4831" s="111" t="str">
        <f t="shared" si="1063"/>
        <v/>
      </c>
      <c r="Y4831" s="114" t="str">
        <f t="shared" si="1067"/>
        <v/>
      </c>
      <c r="Z4831" s="111" t="str">
        <f>IF(X4831="", "", X4831-SUM($Z$11:$Z4830))</f>
        <v/>
      </c>
      <c r="AA4831" s="111" t="str">
        <f>IF($Y4831="", "", $Y4831-SUM($AA$11:$AA4830))</f>
        <v/>
      </c>
      <c r="AB4831" s="111" t="str">
        <f t="shared" si="1068"/>
        <v/>
      </c>
      <c r="AC4831" s="121" t="str">
        <f t="shared" si="1064"/>
        <v/>
      </c>
      <c r="AD4831" s="122" t="str">
        <f t="shared" si="1065"/>
        <v/>
      </c>
      <c r="AE4831" s="123" t="str">
        <f t="shared" si="1069"/>
        <v/>
      </c>
      <c r="AG4831" s="150" t="str">
        <f t="shared" si="1066"/>
        <v/>
      </c>
    </row>
    <row r="4832" spans="1:33" x14ac:dyDescent="0.25">
      <c r="A4832" s="56"/>
      <c r="B4832" s="70"/>
      <c r="C4832" s="76"/>
      <c r="D4832" s="73"/>
      <c r="E4832" s="79"/>
      <c r="F4832" s="56"/>
      <c r="G4832" s="13" t="str">
        <f t="shared" si="1057"/>
        <v/>
      </c>
      <c r="H4832" s="56"/>
      <c r="K4832" s="128"/>
      <c r="L4832" s="128"/>
      <c r="M4832" s="128"/>
      <c r="N4832" s="84" t="str">
        <f t="shared" si="1058"/>
        <v/>
      </c>
      <c r="O4832" s="128"/>
      <c r="P4832" s="84" t="str">
        <f t="shared" si="1059"/>
        <v/>
      </c>
      <c r="Q4832" s="84" t="str">
        <f t="shared" si="1056"/>
        <v/>
      </c>
      <c r="R4832" s="84" t="str">
        <f t="shared" si="1060"/>
        <v/>
      </c>
      <c r="S4832" s="84" t="str">
        <f t="shared" si="1061"/>
        <v/>
      </c>
      <c r="U4832" s="84" t="str">
        <f t="shared" si="1062"/>
        <v/>
      </c>
      <c r="W4832" s="108" t="str">
        <f>IF($N4832="", "", SUM($D$11:$D4832))</f>
        <v/>
      </c>
      <c r="X4832" s="111" t="str">
        <f t="shared" si="1063"/>
        <v/>
      </c>
      <c r="Y4832" s="114" t="str">
        <f t="shared" si="1067"/>
        <v/>
      </c>
      <c r="Z4832" s="111" t="str">
        <f>IF(X4832="", "", X4832-SUM($Z$11:$Z4831))</f>
        <v/>
      </c>
      <c r="AA4832" s="111" t="str">
        <f>IF($Y4832="", "", $Y4832-SUM($AA$11:$AA4831))</f>
        <v/>
      </c>
      <c r="AB4832" s="111" t="str">
        <f t="shared" si="1068"/>
        <v/>
      </c>
      <c r="AC4832" s="121" t="str">
        <f t="shared" si="1064"/>
        <v/>
      </c>
      <c r="AD4832" s="122" t="str">
        <f t="shared" si="1065"/>
        <v/>
      </c>
      <c r="AE4832" s="123" t="str">
        <f t="shared" si="1069"/>
        <v/>
      </c>
      <c r="AG4832" s="150" t="str">
        <f t="shared" si="1066"/>
        <v/>
      </c>
    </row>
    <row r="4833" spans="1:33" x14ac:dyDescent="0.25">
      <c r="A4833" s="56"/>
      <c r="B4833" s="70"/>
      <c r="C4833" s="76"/>
      <c r="D4833" s="73"/>
      <c r="E4833" s="79"/>
      <c r="F4833" s="56"/>
      <c r="G4833" s="13" t="str">
        <f t="shared" si="1057"/>
        <v/>
      </c>
      <c r="H4833" s="56"/>
      <c r="K4833" s="128"/>
      <c r="L4833" s="128"/>
      <c r="M4833" s="128"/>
      <c r="N4833" s="84" t="str">
        <f t="shared" si="1058"/>
        <v/>
      </c>
      <c r="O4833" s="128"/>
      <c r="P4833" s="84" t="str">
        <f t="shared" si="1059"/>
        <v/>
      </c>
      <c r="Q4833" s="84" t="str">
        <f t="shared" si="1056"/>
        <v/>
      </c>
      <c r="R4833" s="84" t="str">
        <f t="shared" si="1060"/>
        <v/>
      </c>
      <c r="S4833" s="84" t="str">
        <f t="shared" si="1061"/>
        <v/>
      </c>
      <c r="U4833" s="84" t="str">
        <f t="shared" si="1062"/>
        <v/>
      </c>
      <c r="W4833" s="108" t="str">
        <f>IF($N4833="", "", SUM($D$11:$D4833))</f>
        <v/>
      </c>
      <c r="X4833" s="111" t="str">
        <f t="shared" si="1063"/>
        <v/>
      </c>
      <c r="Y4833" s="114" t="str">
        <f t="shared" si="1067"/>
        <v/>
      </c>
      <c r="Z4833" s="111" t="str">
        <f>IF(X4833="", "", X4833-SUM($Z$11:$Z4832))</f>
        <v/>
      </c>
      <c r="AA4833" s="111" t="str">
        <f>IF($Y4833="", "", $Y4833-SUM($AA$11:$AA4832))</f>
        <v/>
      </c>
      <c r="AB4833" s="111" t="str">
        <f t="shared" si="1068"/>
        <v/>
      </c>
      <c r="AC4833" s="121" t="str">
        <f t="shared" si="1064"/>
        <v/>
      </c>
      <c r="AD4833" s="122" t="str">
        <f t="shared" si="1065"/>
        <v/>
      </c>
      <c r="AE4833" s="123" t="str">
        <f t="shared" si="1069"/>
        <v/>
      </c>
      <c r="AG4833" s="150" t="str">
        <f t="shared" si="1066"/>
        <v/>
      </c>
    </row>
    <row r="4834" spans="1:33" x14ac:dyDescent="0.25">
      <c r="A4834" s="56"/>
      <c r="B4834" s="70"/>
      <c r="C4834" s="76"/>
      <c r="D4834" s="73"/>
      <c r="E4834" s="79"/>
      <c r="F4834" s="56"/>
      <c r="G4834" s="13" t="str">
        <f t="shared" si="1057"/>
        <v/>
      </c>
      <c r="H4834" s="56"/>
      <c r="K4834" s="128"/>
      <c r="L4834" s="128"/>
      <c r="M4834" s="128"/>
      <c r="N4834" s="84" t="str">
        <f t="shared" si="1058"/>
        <v/>
      </c>
      <c r="O4834" s="128"/>
      <c r="P4834" s="84" t="str">
        <f t="shared" si="1059"/>
        <v/>
      </c>
      <c r="Q4834" s="84" t="str">
        <f t="shared" si="1056"/>
        <v/>
      </c>
      <c r="R4834" s="84" t="str">
        <f t="shared" si="1060"/>
        <v/>
      </c>
      <c r="S4834" s="84" t="str">
        <f t="shared" si="1061"/>
        <v/>
      </c>
      <c r="U4834" s="84" t="str">
        <f t="shared" si="1062"/>
        <v/>
      </c>
      <c r="W4834" s="108" t="str">
        <f>IF($N4834="", "", SUM($D$11:$D4834))</f>
        <v/>
      </c>
      <c r="X4834" s="111" t="str">
        <f t="shared" si="1063"/>
        <v/>
      </c>
      <c r="Y4834" s="114" t="str">
        <f t="shared" si="1067"/>
        <v/>
      </c>
      <c r="Z4834" s="111" t="str">
        <f>IF(X4834="", "", X4834-SUM($Z$11:$Z4833))</f>
        <v/>
      </c>
      <c r="AA4834" s="111" t="str">
        <f>IF($Y4834="", "", $Y4834-SUM($AA$11:$AA4833))</f>
        <v/>
      </c>
      <c r="AB4834" s="111" t="str">
        <f t="shared" si="1068"/>
        <v/>
      </c>
      <c r="AC4834" s="121" t="str">
        <f t="shared" si="1064"/>
        <v/>
      </c>
      <c r="AD4834" s="122" t="str">
        <f t="shared" si="1065"/>
        <v/>
      </c>
      <c r="AE4834" s="123" t="str">
        <f t="shared" si="1069"/>
        <v/>
      </c>
      <c r="AG4834" s="150" t="str">
        <f t="shared" si="1066"/>
        <v/>
      </c>
    </row>
    <row r="4835" spans="1:33" x14ac:dyDescent="0.25">
      <c r="A4835" s="56"/>
      <c r="B4835" s="70"/>
      <c r="C4835" s="76"/>
      <c r="D4835" s="73"/>
      <c r="E4835" s="79"/>
      <c r="F4835" s="56"/>
      <c r="G4835" s="13" t="str">
        <f t="shared" si="1057"/>
        <v/>
      </c>
      <c r="H4835" s="56"/>
      <c r="K4835" s="128"/>
      <c r="L4835" s="128"/>
      <c r="M4835" s="128"/>
      <c r="N4835" s="84" t="str">
        <f t="shared" si="1058"/>
        <v/>
      </c>
      <c r="O4835" s="128"/>
      <c r="P4835" s="84" t="str">
        <f t="shared" si="1059"/>
        <v/>
      </c>
      <c r="Q4835" s="84" t="str">
        <f t="shared" si="1056"/>
        <v/>
      </c>
      <c r="R4835" s="84" t="str">
        <f t="shared" si="1060"/>
        <v/>
      </c>
      <c r="S4835" s="84" t="str">
        <f t="shared" si="1061"/>
        <v/>
      </c>
      <c r="U4835" s="84" t="str">
        <f t="shared" si="1062"/>
        <v/>
      </c>
      <c r="W4835" s="108" t="str">
        <f>IF($N4835="", "", SUM($D$11:$D4835))</f>
        <v/>
      </c>
      <c r="X4835" s="111" t="str">
        <f t="shared" si="1063"/>
        <v/>
      </c>
      <c r="Y4835" s="114" t="str">
        <f t="shared" si="1067"/>
        <v/>
      </c>
      <c r="Z4835" s="111" t="str">
        <f>IF(X4835="", "", X4835-SUM($Z$11:$Z4834))</f>
        <v/>
      </c>
      <c r="AA4835" s="111" t="str">
        <f>IF($Y4835="", "", $Y4835-SUM($AA$11:$AA4834))</f>
        <v/>
      </c>
      <c r="AB4835" s="111" t="str">
        <f t="shared" si="1068"/>
        <v/>
      </c>
      <c r="AC4835" s="121" t="str">
        <f t="shared" si="1064"/>
        <v/>
      </c>
      <c r="AD4835" s="122" t="str">
        <f t="shared" si="1065"/>
        <v/>
      </c>
      <c r="AE4835" s="123" t="str">
        <f t="shared" si="1069"/>
        <v/>
      </c>
      <c r="AG4835" s="150" t="str">
        <f t="shared" si="1066"/>
        <v/>
      </c>
    </row>
    <row r="4836" spans="1:33" x14ac:dyDescent="0.25">
      <c r="A4836" s="56"/>
      <c r="B4836" s="70"/>
      <c r="C4836" s="76"/>
      <c r="D4836" s="73"/>
      <c r="E4836" s="79"/>
      <c r="F4836" s="56"/>
      <c r="G4836" s="13" t="str">
        <f t="shared" si="1057"/>
        <v/>
      </c>
      <c r="H4836" s="56"/>
      <c r="K4836" s="128"/>
      <c r="L4836" s="128"/>
      <c r="M4836" s="128"/>
      <c r="N4836" s="84" t="str">
        <f t="shared" si="1058"/>
        <v/>
      </c>
      <c r="O4836" s="128"/>
      <c r="P4836" s="84" t="str">
        <f t="shared" si="1059"/>
        <v/>
      </c>
      <c r="Q4836" s="84" t="str">
        <f t="shared" si="1056"/>
        <v/>
      </c>
      <c r="R4836" s="84" t="str">
        <f t="shared" si="1060"/>
        <v/>
      </c>
      <c r="S4836" s="84" t="str">
        <f t="shared" si="1061"/>
        <v/>
      </c>
      <c r="U4836" s="84" t="str">
        <f t="shared" si="1062"/>
        <v/>
      </c>
      <c r="W4836" s="108" t="str">
        <f>IF($N4836="", "", SUM($D$11:$D4836))</f>
        <v/>
      </c>
      <c r="X4836" s="111" t="str">
        <f t="shared" si="1063"/>
        <v/>
      </c>
      <c r="Y4836" s="114" t="str">
        <f t="shared" si="1067"/>
        <v/>
      </c>
      <c r="Z4836" s="111" t="str">
        <f>IF(X4836="", "", X4836-SUM($Z$11:$Z4835))</f>
        <v/>
      </c>
      <c r="AA4836" s="111" t="str">
        <f>IF($Y4836="", "", $Y4836-SUM($AA$11:$AA4835))</f>
        <v/>
      </c>
      <c r="AB4836" s="111" t="str">
        <f t="shared" si="1068"/>
        <v/>
      </c>
      <c r="AC4836" s="121" t="str">
        <f t="shared" si="1064"/>
        <v/>
      </c>
      <c r="AD4836" s="122" t="str">
        <f t="shared" si="1065"/>
        <v/>
      </c>
      <c r="AE4836" s="123" t="str">
        <f t="shared" si="1069"/>
        <v/>
      </c>
      <c r="AG4836" s="150" t="str">
        <f t="shared" si="1066"/>
        <v/>
      </c>
    </row>
    <row r="4837" spans="1:33" x14ac:dyDescent="0.25">
      <c r="A4837" s="56"/>
      <c r="B4837" s="70"/>
      <c r="C4837" s="76"/>
      <c r="D4837" s="73"/>
      <c r="E4837" s="79"/>
      <c r="F4837" s="56"/>
      <c r="G4837" s="13" t="str">
        <f t="shared" si="1057"/>
        <v/>
      </c>
      <c r="H4837" s="56"/>
      <c r="K4837" s="128"/>
      <c r="L4837" s="128"/>
      <c r="M4837" s="128"/>
      <c r="N4837" s="84" t="str">
        <f t="shared" si="1058"/>
        <v/>
      </c>
      <c r="O4837" s="128"/>
      <c r="P4837" s="84" t="str">
        <f t="shared" si="1059"/>
        <v/>
      </c>
      <c r="Q4837" s="84" t="str">
        <f t="shared" si="1056"/>
        <v/>
      </c>
      <c r="R4837" s="84" t="str">
        <f t="shared" si="1060"/>
        <v/>
      </c>
      <c r="S4837" s="84" t="str">
        <f t="shared" si="1061"/>
        <v/>
      </c>
      <c r="U4837" s="84" t="str">
        <f t="shared" si="1062"/>
        <v/>
      </c>
      <c r="W4837" s="108" t="str">
        <f>IF($N4837="", "", SUM($D$11:$D4837))</f>
        <v/>
      </c>
      <c r="X4837" s="111" t="str">
        <f t="shared" si="1063"/>
        <v/>
      </c>
      <c r="Y4837" s="114" t="str">
        <f t="shared" si="1067"/>
        <v/>
      </c>
      <c r="Z4837" s="111" t="str">
        <f>IF(X4837="", "", X4837-SUM($Z$11:$Z4836))</f>
        <v/>
      </c>
      <c r="AA4837" s="111" t="str">
        <f>IF($Y4837="", "", $Y4837-SUM($AA$11:$AA4836))</f>
        <v/>
      </c>
      <c r="AB4837" s="111" t="str">
        <f t="shared" si="1068"/>
        <v/>
      </c>
      <c r="AC4837" s="121" t="str">
        <f t="shared" si="1064"/>
        <v/>
      </c>
      <c r="AD4837" s="122" t="str">
        <f t="shared" si="1065"/>
        <v/>
      </c>
      <c r="AE4837" s="123" t="str">
        <f t="shared" si="1069"/>
        <v/>
      </c>
      <c r="AG4837" s="150" t="str">
        <f t="shared" si="1066"/>
        <v/>
      </c>
    </row>
    <row r="4838" spans="1:33" x14ac:dyDescent="0.25">
      <c r="A4838" s="56"/>
      <c r="B4838" s="70"/>
      <c r="C4838" s="76"/>
      <c r="D4838" s="73"/>
      <c r="E4838" s="79"/>
      <c r="F4838" s="56"/>
      <c r="G4838" s="13" t="str">
        <f t="shared" si="1057"/>
        <v/>
      </c>
      <c r="H4838" s="56"/>
      <c r="K4838" s="128"/>
      <c r="L4838" s="128"/>
      <c r="M4838" s="128"/>
      <c r="N4838" s="84" t="str">
        <f t="shared" si="1058"/>
        <v/>
      </c>
      <c r="O4838" s="128"/>
      <c r="P4838" s="84" t="str">
        <f t="shared" si="1059"/>
        <v/>
      </c>
      <c r="Q4838" s="84" t="str">
        <f t="shared" si="1056"/>
        <v/>
      </c>
      <c r="R4838" s="84" t="str">
        <f t="shared" si="1060"/>
        <v/>
      </c>
      <c r="S4838" s="84" t="str">
        <f t="shared" si="1061"/>
        <v/>
      </c>
      <c r="U4838" s="84" t="str">
        <f t="shared" si="1062"/>
        <v/>
      </c>
      <c r="W4838" s="108" t="str">
        <f>IF($N4838="", "", SUM($D$11:$D4838))</f>
        <v/>
      </c>
      <c r="X4838" s="111" t="str">
        <f t="shared" si="1063"/>
        <v/>
      </c>
      <c r="Y4838" s="114" t="str">
        <f t="shared" si="1067"/>
        <v/>
      </c>
      <c r="Z4838" s="111" t="str">
        <f>IF(X4838="", "", X4838-SUM($Z$11:$Z4837))</f>
        <v/>
      </c>
      <c r="AA4838" s="111" t="str">
        <f>IF($Y4838="", "", $Y4838-SUM($AA$11:$AA4837))</f>
        <v/>
      </c>
      <c r="AB4838" s="111" t="str">
        <f t="shared" si="1068"/>
        <v/>
      </c>
      <c r="AC4838" s="121" t="str">
        <f t="shared" si="1064"/>
        <v/>
      </c>
      <c r="AD4838" s="122" t="str">
        <f t="shared" si="1065"/>
        <v/>
      </c>
      <c r="AE4838" s="123" t="str">
        <f t="shared" si="1069"/>
        <v/>
      </c>
      <c r="AG4838" s="150" t="str">
        <f t="shared" si="1066"/>
        <v/>
      </c>
    </row>
    <row r="4839" spans="1:33" x14ac:dyDescent="0.25">
      <c r="A4839" s="56"/>
      <c r="B4839" s="70"/>
      <c r="C4839" s="76"/>
      <c r="D4839" s="73"/>
      <c r="E4839" s="79"/>
      <c r="F4839" s="56"/>
      <c r="G4839" s="13" t="str">
        <f t="shared" si="1057"/>
        <v/>
      </c>
      <c r="H4839" s="56"/>
      <c r="K4839" s="128"/>
      <c r="L4839" s="128"/>
      <c r="M4839" s="128"/>
      <c r="N4839" s="84" t="str">
        <f t="shared" si="1058"/>
        <v/>
      </c>
      <c r="O4839" s="128"/>
      <c r="P4839" s="84" t="str">
        <f t="shared" si="1059"/>
        <v/>
      </c>
      <c r="Q4839" s="84" t="str">
        <f t="shared" si="1056"/>
        <v/>
      </c>
      <c r="R4839" s="84" t="str">
        <f t="shared" si="1060"/>
        <v/>
      </c>
      <c r="S4839" s="84" t="str">
        <f t="shared" si="1061"/>
        <v/>
      </c>
      <c r="U4839" s="84" t="str">
        <f t="shared" si="1062"/>
        <v/>
      </c>
      <c r="W4839" s="108" t="str">
        <f>IF($N4839="", "", SUM($D$11:$D4839))</f>
        <v/>
      </c>
      <c r="X4839" s="111" t="str">
        <f t="shared" si="1063"/>
        <v/>
      </c>
      <c r="Y4839" s="114" t="str">
        <f t="shared" si="1067"/>
        <v/>
      </c>
      <c r="Z4839" s="111" t="str">
        <f>IF(X4839="", "", X4839-SUM($Z$11:$Z4838))</f>
        <v/>
      </c>
      <c r="AA4839" s="111" t="str">
        <f>IF($Y4839="", "", $Y4839-SUM($AA$11:$AA4838))</f>
        <v/>
      </c>
      <c r="AB4839" s="111" t="str">
        <f t="shared" si="1068"/>
        <v/>
      </c>
      <c r="AC4839" s="121" t="str">
        <f t="shared" si="1064"/>
        <v/>
      </c>
      <c r="AD4839" s="122" t="str">
        <f t="shared" si="1065"/>
        <v/>
      </c>
      <c r="AE4839" s="123" t="str">
        <f t="shared" si="1069"/>
        <v/>
      </c>
      <c r="AG4839" s="150" t="str">
        <f t="shared" si="1066"/>
        <v/>
      </c>
    </row>
    <row r="4840" spans="1:33" x14ac:dyDescent="0.25">
      <c r="A4840" s="56"/>
      <c r="B4840" s="70"/>
      <c r="C4840" s="76"/>
      <c r="D4840" s="73"/>
      <c r="E4840" s="79"/>
      <c r="F4840" s="56"/>
      <c r="G4840" s="13" t="str">
        <f t="shared" si="1057"/>
        <v/>
      </c>
      <c r="H4840" s="56"/>
      <c r="K4840" s="128"/>
      <c r="L4840" s="128"/>
      <c r="M4840" s="128"/>
      <c r="N4840" s="84" t="str">
        <f t="shared" si="1058"/>
        <v/>
      </c>
      <c r="O4840" s="128"/>
      <c r="P4840" s="84" t="str">
        <f t="shared" si="1059"/>
        <v/>
      </c>
      <c r="Q4840" s="84" t="str">
        <f t="shared" si="1056"/>
        <v/>
      </c>
      <c r="R4840" s="84" t="str">
        <f t="shared" si="1060"/>
        <v/>
      </c>
      <c r="S4840" s="84" t="str">
        <f t="shared" si="1061"/>
        <v/>
      </c>
      <c r="U4840" s="84" t="str">
        <f t="shared" si="1062"/>
        <v/>
      </c>
      <c r="W4840" s="108" t="str">
        <f>IF($N4840="", "", SUM($D$11:$D4840))</f>
        <v/>
      </c>
      <c r="X4840" s="111" t="str">
        <f t="shared" si="1063"/>
        <v/>
      </c>
      <c r="Y4840" s="114" t="str">
        <f t="shared" si="1067"/>
        <v/>
      </c>
      <c r="Z4840" s="111" t="str">
        <f>IF(X4840="", "", X4840-SUM($Z$11:$Z4839))</f>
        <v/>
      </c>
      <c r="AA4840" s="111" t="str">
        <f>IF($Y4840="", "", $Y4840-SUM($AA$11:$AA4839))</f>
        <v/>
      </c>
      <c r="AB4840" s="111" t="str">
        <f t="shared" si="1068"/>
        <v/>
      </c>
      <c r="AC4840" s="121" t="str">
        <f t="shared" si="1064"/>
        <v/>
      </c>
      <c r="AD4840" s="122" t="str">
        <f t="shared" si="1065"/>
        <v/>
      </c>
      <c r="AE4840" s="123" t="str">
        <f t="shared" si="1069"/>
        <v/>
      </c>
      <c r="AG4840" s="150" t="str">
        <f t="shared" si="1066"/>
        <v/>
      </c>
    </row>
    <row r="4841" spans="1:33" x14ac:dyDescent="0.25">
      <c r="A4841" s="56"/>
      <c r="B4841" s="70"/>
      <c r="C4841" s="76"/>
      <c r="D4841" s="73"/>
      <c r="E4841" s="79"/>
      <c r="F4841" s="56"/>
      <c r="G4841" s="13" t="str">
        <f t="shared" si="1057"/>
        <v/>
      </c>
      <c r="H4841" s="56"/>
      <c r="K4841" s="128"/>
      <c r="L4841" s="128"/>
      <c r="M4841" s="128"/>
      <c r="N4841" s="84" t="str">
        <f t="shared" si="1058"/>
        <v/>
      </c>
      <c r="O4841" s="128"/>
      <c r="P4841" s="84" t="str">
        <f t="shared" si="1059"/>
        <v/>
      </c>
      <c r="Q4841" s="84" t="str">
        <f t="shared" si="1056"/>
        <v/>
      </c>
      <c r="R4841" s="84" t="str">
        <f t="shared" si="1060"/>
        <v/>
      </c>
      <c r="S4841" s="84" t="str">
        <f t="shared" si="1061"/>
        <v/>
      </c>
      <c r="U4841" s="84" t="str">
        <f t="shared" si="1062"/>
        <v/>
      </c>
      <c r="W4841" s="108" t="str">
        <f>IF($N4841="", "", SUM($D$11:$D4841))</f>
        <v/>
      </c>
      <c r="X4841" s="111" t="str">
        <f t="shared" si="1063"/>
        <v/>
      </c>
      <c r="Y4841" s="114" t="str">
        <f t="shared" si="1067"/>
        <v/>
      </c>
      <c r="Z4841" s="111" t="str">
        <f>IF(X4841="", "", X4841-SUM($Z$11:$Z4840))</f>
        <v/>
      </c>
      <c r="AA4841" s="111" t="str">
        <f>IF($Y4841="", "", $Y4841-SUM($AA$11:$AA4840))</f>
        <v/>
      </c>
      <c r="AB4841" s="111" t="str">
        <f t="shared" si="1068"/>
        <v/>
      </c>
      <c r="AC4841" s="121" t="str">
        <f t="shared" si="1064"/>
        <v/>
      </c>
      <c r="AD4841" s="122" t="str">
        <f t="shared" si="1065"/>
        <v/>
      </c>
      <c r="AE4841" s="123" t="str">
        <f t="shared" si="1069"/>
        <v/>
      </c>
      <c r="AG4841" s="150" t="str">
        <f t="shared" si="1066"/>
        <v/>
      </c>
    </row>
    <row r="4842" spans="1:33" x14ac:dyDescent="0.25">
      <c r="A4842" s="56"/>
      <c r="B4842" s="70"/>
      <c r="C4842" s="76"/>
      <c r="D4842" s="73"/>
      <c r="E4842" s="79"/>
      <c r="F4842" s="56"/>
      <c r="G4842" s="13" t="str">
        <f t="shared" si="1057"/>
        <v/>
      </c>
      <c r="H4842" s="56"/>
      <c r="K4842" s="128"/>
      <c r="L4842" s="128"/>
      <c r="M4842" s="128"/>
      <c r="N4842" s="84" t="str">
        <f t="shared" si="1058"/>
        <v/>
      </c>
      <c r="O4842" s="128"/>
      <c r="P4842" s="84" t="str">
        <f t="shared" si="1059"/>
        <v/>
      </c>
      <c r="Q4842" s="84" t="str">
        <f t="shared" si="1056"/>
        <v/>
      </c>
      <c r="R4842" s="84" t="str">
        <f t="shared" si="1060"/>
        <v/>
      </c>
      <c r="S4842" s="84" t="str">
        <f t="shared" si="1061"/>
        <v/>
      </c>
      <c r="U4842" s="84" t="str">
        <f t="shared" si="1062"/>
        <v/>
      </c>
      <c r="W4842" s="108" t="str">
        <f>IF($N4842="", "", SUM($D$11:$D4842))</f>
        <v/>
      </c>
      <c r="X4842" s="111" t="str">
        <f t="shared" si="1063"/>
        <v/>
      </c>
      <c r="Y4842" s="114" t="str">
        <f t="shared" si="1067"/>
        <v/>
      </c>
      <c r="Z4842" s="111" t="str">
        <f>IF(X4842="", "", X4842-SUM($Z$11:$Z4841))</f>
        <v/>
      </c>
      <c r="AA4842" s="111" t="str">
        <f>IF($Y4842="", "", $Y4842-SUM($AA$11:$AA4841))</f>
        <v/>
      </c>
      <c r="AB4842" s="111" t="str">
        <f t="shared" si="1068"/>
        <v/>
      </c>
      <c r="AC4842" s="121" t="str">
        <f t="shared" si="1064"/>
        <v/>
      </c>
      <c r="AD4842" s="122" t="str">
        <f t="shared" si="1065"/>
        <v/>
      </c>
      <c r="AE4842" s="123" t="str">
        <f t="shared" si="1069"/>
        <v/>
      </c>
      <c r="AG4842" s="150" t="str">
        <f t="shared" si="1066"/>
        <v/>
      </c>
    </row>
    <row r="4843" spans="1:33" x14ac:dyDescent="0.25">
      <c r="A4843" s="56"/>
      <c r="B4843" s="70"/>
      <c r="C4843" s="76"/>
      <c r="D4843" s="73"/>
      <c r="E4843" s="79"/>
      <c r="F4843" s="56"/>
      <c r="G4843" s="13" t="str">
        <f t="shared" si="1057"/>
        <v/>
      </c>
      <c r="H4843" s="56"/>
      <c r="K4843" s="128"/>
      <c r="L4843" s="128"/>
      <c r="M4843" s="128"/>
      <c r="N4843" s="84" t="str">
        <f t="shared" si="1058"/>
        <v/>
      </c>
      <c r="O4843" s="128"/>
      <c r="P4843" s="84" t="str">
        <f t="shared" si="1059"/>
        <v/>
      </c>
      <c r="Q4843" s="84" t="str">
        <f t="shared" si="1056"/>
        <v/>
      </c>
      <c r="R4843" s="84" t="str">
        <f t="shared" si="1060"/>
        <v/>
      </c>
      <c r="S4843" s="84" t="str">
        <f t="shared" si="1061"/>
        <v/>
      </c>
      <c r="U4843" s="84" t="str">
        <f t="shared" si="1062"/>
        <v/>
      </c>
      <c r="W4843" s="108" t="str">
        <f>IF($N4843="", "", SUM($D$11:$D4843))</f>
        <v/>
      </c>
      <c r="X4843" s="111" t="str">
        <f t="shared" si="1063"/>
        <v/>
      </c>
      <c r="Y4843" s="114" t="str">
        <f t="shared" si="1067"/>
        <v/>
      </c>
      <c r="Z4843" s="111" t="str">
        <f>IF(X4843="", "", X4843-SUM($Z$11:$Z4842))</f>
        <v/>
      </c>
      <c r="AA4843" s="111" t="str">
        <f>IF($Y4843="", "", $Y4843-SUM($AA$11:$AA4842))</f>
        <v/>
      </c>
      <c r="AB4843" s="111" t="str">
        <f t="shared" si="1068"/>
        <v/>
      </c>
      <c r="AC4843" s="121" t="str">
        <f t="shared" si="1064"/>
        <v/>
      </c>
      <c r="AD4843" s="122" t="str">
        <f t="shared" si="1065"/>
        <v/>
      </c>
      <c r="AE4843" s="123" t="str">
        <f t="shared" si="1069"/>
        <v/>
      </c>
      <c r="AG4843" s="150" t="str">
        <f t="shared" si="1066"/>
        <v/>
      </c>
    </row>
    <row r="4844" spans="1:33" x14ac:dyDescent="0.25">
      <c r="A4844" s="56"/>
      <c r="B4844" s="70"/>
      <c r="C4844" s="76"/>
      <c r="D4844" s="73"/>
      <c r="E4844" s="79"/>
      <c r="F4844" s="56"/>
      <c r="G4844" s="13" t="str">
        <f t="shared" si="1057"/>
        <v/>
      </c>
      <c r="H4844" s="56"/>
      <c r="K4844" s="128"/>
      <c r="L4844" s="128"/>
      <c r="M4844" s="128"/>
      <c r="N4844" s="84" t="str">
        <f t="shared" si="1058"/>
        <v/>
      </c>
      <c r="O4844" s="128"/>
      <c r="P4844" s="84" t="str">
        <f t="shared" si="1059"/>
        <v/>
      </c>
      <c r="Q4844" s="84" t="str">
        <f t="shared" si="1056"/>
        <v/>
      </c>
      <c r="R4844" s="84" t="str">
        <f t="shared" si="1060"/>
        <v/>
      </c>
      <c r="S4844" s="84" t="str">
        <f t="shared" si="1061"/>
        <v/>
      </c>
      <c r="U4844" s="84" t="str">
        <f t="shared" si="1062"/>
        <v/>
      </c>
      <c r="W4844" s="108" t="str">
        <f>IF($N4844="", "", SUM($D$11:$D4844))</f>
        <v/>
      </c>
      <c r="X4844" s="111" t="str">
        <f t="shared" si="1063"/>
        <v/>
      </c>
      <c r="Y4844" s="114" t="str">
        <f t="shared" si="1067"/>
        <v/>
      </c>
      <c r="Z4844" s="111" t="str">
        <f>IF(X4844="", "", X4844-SUM($Z$11:$Z4843))</f>
        <v/>
      </c>
      <c r="AA4844" s="111" t="str">
        <f>IF($Y4844="", "", $Y4844-SUM($AA$11:$AA4843))</f>
        <v/>
      </c>
      <c r="AB4844" s="111" t="str">
        <f t="shared" si="1068"/>
        <v/>
      </c>
      <c r="AC4844" s="121" t="str">
        <f t="shared" si="1064"/>
        <v/>
      </c>
      <c r="AD4844" s="122" t="str">
        <f t="shared" si="1065"/>
        <v/>
      </c>
      <c r="AE4844" s="123" t="str">
        <f t="shared" si="1069"/>
        <v/>
      </c>
      <c r="AG4844" s="150" t="str">
        <f t="shared" si="1066"/>
        <v/>
      </c>
    </row>
    <row r="4845" spans="1:33" x14ac:dyDescent="0.25">
      <c r="A4845" s="56"/>
      <c r="B4845" s="70"/>
      <c r="C4845" s="76"/>
      <c r="D4845" s="73"/>
      <c r="E4845" s="79"/>
      <c r="F4845" s="56"/>
      <c r="G4845" s="13" t="str">
        <f t="shared" si="1057"/>
        <v/>
      </c>
      <c r="H4845" s="56"/>
      <c r="K4845" s="128"/>
      <c r="L4845" s="128"/>
      <c r="M4845" s="128"/>
      <c r="N4845" s="84" t="str">
        <f t="shared" si="1058"/>
        <v/>
      </c>
      <c r="O4845" s="128"/>
      <c r="P4845" s="84" t="str">
        <f t="shared" si="1059"/>
        <v/>
      </c>
      <c r="Q4845" s="84" t="str">
        <f t="shared" si="1056"/>
        <v/>
      </c>
      <c r="R4845" s="84" t="str">
        <f t="shared" si="1060"/>
        <v/>
      </c>
      <c r="S4845" s="84" t="str">
        <f t="shared" si="1061"/>
        <v/>
      </c>
      <c r="U4845" s="84" t="str">
        <f t="shared" si="1062"/>
        <v/>
      </c>
      <c r="W4845" s="108" t="str">
        <f>IF($N4845="", "", SUM($D$11:$D4845))</f>
        <v/>
      </c>
      <c r="X4845" s="111" t="str">
        <f t="shared" si="1063"/>
        <v/>
      </c>
      <c r="Y4845" s="114" t="str">
        <f t="shared" si="1067"/>
        <v/>
      </c>
      <c r="Z4845" s="111" t="str">
        <f>IF(X4845="", "", X4845-SUM($Z$11:$Z4844))</f>
        <v/>
      </c>
      <c r="AA4845" s="111" t="str">
        <f>IF($Y4845="", "", $Y4845-SUM($AA$11:$AA4844))</f>
        <v/>
      </c>
      <c r="AB4845" s="111" t="str">
        <f t="shared" si="1068"/>
        <v/>
      </c>
      <c r="AC4845" s="121" t="str">
        <f t="shared" si="1064"/>
        <v/>
      </c>
      <c r="AD4845" s="122" t="str">
        <f t="shared" si="1065"/>
        <v/>
      </c>
      <c r="AE4845" s="123" t="str">
        <f t="shared" si="1069"/>
        <v/>
      </c>
      <c r="AG4845" s="150" t="str">
        <f t="shared" si="1066"/>
        <v/>
      </c>
    </row>
    <row r="4846" spans="1:33" x14ac:dyDescent="0.25">
      <c r="A4846" s="56"/>
      <c r="B4846" s="70"/>
      <c r="C4846" s="76"/>
      <c r="D4846" s="73"/>
      <c r="E4846" s="79"/>
      <c r="F4846" s="56"/>
      <c r="G4846" s="13" t="str">
        <f t="shared" si="1057"/>
        <v/>
      </c>
      <c r="H4846" s="56"/>
      <c r="K4846" s="128"/>
      <c r="L4846" s="128"/>
      <c r="M4846" s="128"/>
      <c r="N4846" s="84" t="str">
        <f t="shared" si="1058"/>
        <v/>
      </c>
      <c r="O4846" s="128"/>
      <c r="P4846" s="84" t="str">
        <f t="shared" si="1059"/>
        <v/>
      </c>
      <c r="Q4846" s="84" t="str">
        <f t="shared" si="1056"/>
        <v/>
      </c>
      <c r="R4846" s="84" t="str">
        <f t="shared" si="1060"/>
        <v/>
      </c>
      <c r="S4846" s="84" t="str">
        <f t="shared" si="1061"/>
        <v/>
      </c>
      <c r="U4846" s="84" t="str">
        <f t="shared" si="1062"/>
        <v/>
      </c>
      <c r="W4846" s="108" t="str">
        <f>IF($N4846="", "", SUM($D$11:$D4846))</f>
        <v/>
      </c>
      <c r="X4846" s="111" t="str">
        <f t="shared" si="1063"/>
        <v/>
      </c>
      <c r="Y4846" s="114" t="str">
        <f t="shared" si="1067"/>
        <v/>
      </c>
      <c r="Z4846" s="111" t="str">
        <f>IF(X4846="", "", X4846-SUM($Z$11:$Z4845))</f>
        <v/>
      </c>
      <c r="AA4846" s="111" t="str">
        <f>IF($Y4846="", "", $Y4846-SUM($AA$11:$AA4845))</f>
        <v/>
      </c>
      <c r="AB4846" s="111" t="str">
        <f t="shared" si="1068"/>
        <v/>
      </c>
      <c r="AC4846" s="121" t="str">
        <f t="shared" si="1064"/>
        <v/>
      </c>
      <c r="AD4846" s="122" t="str">
        <f t="shared" si="1065"/>
        <v/>
      </c>
      <c r="AE4846" s="123" t="str">
        <f t="shared" si="1069"/>
        <v/>
      </c>
      <c r="AG4846" s="150" t="str">
        <f t="shared" si="1066"/>
        <v/>
      </c>
    </row>
    <row r="4847" spans="1:33" x14ac:dyDescent="0.25">
      <c r="A4847" s="56"/>
      <c r="B4847" s="70"/>
      <c r="C4847" s="76"/>
      <c r="D4847" s="73"/>
      <c r="E4847" s="79"/>
      <c r="F4847" s="56"/>
      <c r="G4847" s="13" t="str">
        <f t="shared" si="1057"/>
        <v/>
      </c>
      <c r="H4847" s="56"/>
      <c r="K4847" s="128"/>
      <c r="L4847" s="128"/>
      <c r="M4847" s="128"/>
      <c r="N4847" s="84" t="str">
        <f t="shared" si="1058"/>
        <v/>
      </c>
      <c r="O4847" s="128"/>
      <c r="P4847" s="84" t="str">
        <f t="shared" si="1059"/>
        <v/>
      </c>
      <c r="Q4847" s="84" t="str">
        <f t="shared" si="1056"/>
        <v/>
      </c>
      <c r="R4847" s="84" t="str">
        <f t="shared" si="1060"/>
        <v/>
      </c>
      <c r="S4847" s="84" t="str">
        <f t="shared" si="1061"/>
        <v/>
      </c>
      <c r="U4847" s="84" t="str">
        <f t="shared" si="1062"/>
        <v/>
      </c>
      <c r="W4847" s="108" t="str">
        <f>IF($N4847="", "", SUM($D$11:$D4847))</f>
        <v/>
      </c>
      <c r="X4847" s="111" t="str">
        <f t="shared" si="1063"/>
        <v/>
      </c>
      <c r="Y4847" s="114" t="str">
        <f t="shared" si="1067"/>
        <v/>
      </c>
      <c r="Z4847" s="111" t="str">
        <f>IF(X4847="", "", X4847-SUM($Z$11:$Z4846))</f>
        <v/>
      </c>
      <c r="AA4847" s="111" t="str">
        <f>IF($Y4847="", "", $Y4847-SUM($AA$11:$AA4846))</f>
        <v/>
      </c>
      <c r="AB4847" s="111" t="str">
        <f t="shared" si="1068"/>
        <v/>
      </c>
      <c r="AC4847" s="121" t="str">
        <f t="shared" si="1064"/>
        <v/>
      </c>
      <c r="AD4847" s="122" t="str">
        <f t="shared" si="1065"/>
        <v/>
      </c>
      <c r="AE4847" s="123" t="str">
        <f t="shared" si="1069"/>
        <v/>
      </c>
      <c r="AG4847" s="150" t="str">
        <f t="shared" si="1066"/>
        <v/>
      </c>
    </row>
    <row r="4848" spans="1:33" x14ac:dyDescent="0.25">
      <c r="A4848" s="56"/>
      <c r="B4848" s="70"/>
      <c r="C4848" s="76"/>
      <c r="D4848" s="73"/>
      <c r="E4848" s="79"/>
      <c r="F4848" s="56"/>
      <c r="G4848" s="13" t="str">
        <f t="shared" si="1057"/>
        <v/>
      </c>
      <c r="H4848" s="56"/>
      <c r="K4848" s="128"/>
      <c r="L4848" s="128"/>
      <c r="M4848" s="128"/>
      <c r="N4848" s="84" t="str">
        <f t="shared" si="1058"/>
        <v/>
      </c>
      <c r="O4848" s="128"/>
      <c r="P4848" s="84" t="str">
        <f t="shared" si="1059"/>
        <v/>
      </c>
      <c r="Q4848" s="84" t="str">
        <f t="shared" si="1056"/>
        <v/>
      </c>
      <c r="R4848" s="84" t="str">
        <f t="shared" si="1060"/>
        <v/>
      </c>
      <c r="S4848" s="84" t="str">
        <f t="shared" si="1061"/>
        <v/>
      </c>
      <c r="U4848" s="84" t="str">
        <f t="shared" si="1062"/>
        <v/>
      </c>
      <c r="W4848" s="108" t="str">
        <f>IF($N4848="", "", SUM($D$11:$D4848))</f>
        <v/>
      </c>
      <c r="X4848" s="111" t="str">
        <f t="shared" si="1063"/>
        <v/>
      </c>
      <c r="Y4848" s="114" t="str">
        <f t="shared" si="1067"/>
        <v/>
      </c>
      <c r="Z4848" s="111" t="str">
        <f>IF(X4848="", "", X4848-SUM($Z$11:$Z4847))</f>
        <v/>
      </c>
      <c r="AA4848" s="111" t="str">
        <f>IF($Y4848="", "", $Y4848-SUM($AA$11:$AA4847))</f>
        <v/>
      </c>
      <c r="AB4848" s="111" t="str">
        <f t="shared" si="1068"/>
        <v/>
      </c>
      <c r="AC4848" s="121" t="str">
        <f t="shared" si="1064"/>
        <v/>
      </c>
      <c r="AD4848" s="122" t="str">
        <f t="shared" si="1065"/>
        <v/>
      </c>
      <c r="AE4848" s="123" t="str">
        <f t="shared" si="1069"/>
        <v/>
      </c>
      <c r="AG4848" s="150" t="str">
        <f t="shared" si="1066"/>
        <v/>
      </c>
    </row>
    <row r="4849" spans="1:33" x14ac:dyDescent="0.25">
      <c r="A4849" s="56"/>
      <c r="B4849" s="70"/>
      <c r="C4849" s="76"/>
      <c r="D4849" s="73"/>
      <c r="E4849" s="79"/>
      <c r="F4849" s="56"/>
      <c r="G4849" s="13" t="str">
        <f t="shared" si="1057"/>
        <v/>
      </c>
      <c r="H4849" s="56"/>
      <c r="K4849" s="128"/>
      <c r="L4849" s="128"/>
      <c r="M4849" s="128"/>
      <c r="N4849" s="84" t="str">
        <f t="shared" si="1058"/>
        <v/>
      </c>
      <c r="O4849" s="128"/>
      <c r="P4849" s="84" t="str">
        <f t="shared" si="1059"/>
        <v/>
      </c>
      <c r="Q4849" s="84" t="str">
        <f t="shared" si="1056"/>
        <v/>
      </c>
      <c r="R4849" s="84" t="str">
        <f t="shared" si="1060"/>
        <v/>
      </c>
      <c r="S4849" s="84" t="str">
        <f t="shared" si="1061"/>
        <v/>
      </c>
      <c r="U4849" s="84" t="str">
        <f t="shared" si="1062"/>
        <v/>
      </c>
      <c r="W4849" s="108" t="str">
        <f>IF($N4849="", "", SUM($D$11:$D4849))</f>
        <v/>
      </c>
      <c r="X4849" s="111" t="str">
        <f t="shared" si="1063"/>
        <v/>
      </c>
      <c r="Y4849" s="114" t="str">
        <f t="shared" si="1067"/>
        <v/>
      </c>
      <c r="Z4849" s="111" t="str">
        <f>IF(X4849="", "", X4849-SUM($Z$11:$Z4848))</f>
        <v/>
      </c>
      <c r="AA4849" s="111" t="str">
        <f>IF($Y4849="", "", $Y4849-SUM($AA$11:$AA4848))</f>
        <v/>
      </c>
      <c r="AB4849" s="111" t="str">
        <f t="shared" si="1068"/>
        <v/>
      </c>
      <c r="AC4849" s="121" t="str">
        <f t="shared" si="1064"/>
        <v/>
      </c>
      <c r="AD4849" s="122" t="str">
        <f t="shared" si="1065"/>
        <v/>
      </c>
      <c r="AE4849" s="123" t="str">
        <f t="shared" si="1069"/>
        <v/>
      </c>
      <c r="AG4849" s="150" t="str">
        <f t="shared" si="1066"/>
        <v/>
      </c>
    </row>
    <row r="4850" spans="1:33" x14ac:dyDescent="0.25">
      <c r="A4850" s="56"/>
      <c r="B4850" s="70"/>
      <c r="C4850" s="76"/>
      <c r="D4850" s="73"/>
      <c r="E4850" s="79"/>
      <c r="F4850" s="56"/>
      <c r="G4850" s="13" t="str">
        <f t="shared" si="1057"/>
        <v/>
      </c>
      <c r="H4850" s="56"/>
      <c r="K4850" s="128"/>
      <c r="L4850" s="128"/>
      <c r="M4850" s="128"/>
      <c r="N4850" s="84" t="str">
        <f t="shared" si="1058"/>
        <v/>
      </c>
      <c r="O4850" s="128"/>
      <c r="P4850" s="84" t="str">
        <f t="shared" si="1059"/>
        <v/>
      </c>
      <c r="Q4850" s="84" t="str">
        <f t="shared" si="1056"/>
        <v/>
      </c>
      <c r="R4850" s="84" t="str">
        <f t="shared" si="1060"/>
        <v/>
      </c>
      <c r="S4850" s="84" t="str">
        <f t="shared" si="1061"/>
        <v/>
      </c>
      <c r="U4850" s="84" t="str">
        <f t="shared" si="1062"/>
        <v/>
      </c>
      <c r="W4850" s="108" t="str">
        <f>IF($N4850="", "", SUM($D$11:$D4850))</f>
        <v/>
      </c>
      <c r="X4850" s="111" t="str">
        <f t="shared" si="1063"/>
        <v/>
      </c>
      <c r="Y4850" s="114" t="str">
        <f t="shared" si="1067"/>
        <v/>
      </c>
      <c r="Z4850" s="111" t="str">
        <f>IF(X4850="", "", X4850-SUM($Z$11:$Z4849))</f>
        <v/>
      </c>
      <c r="AA4850" s="111" t="str">
        <f>IF($Y4850="", "", $Y4850-SUM($AA$11:$AA4849))</f>
        <v/>
      </c>
      <c r="AB4850" s="111" t="str">
        <f t="shared" si="1068"/>
        <v/>
      </c>
      <c r="AC4850" s="121" t="str">
        <f t="shared" si="1064"/>
        <v/>
      </c>
      <c r="AD4850" s="122" t="str">
        <f t="shared" si="1065"/>
        <v/>
      </c>
      <c r="AE4850" s="123" t="str">
        <f t="shared" si="1069"/>
        <v/>
      </c>
      <c r="AG4850" s="150" t="str">
        <f t="shared" si="1066"/>
        <v/>
      </c>
    </row>
    <row r="4851" spans="1:33" x14ac:dyDescent="0.25">
      <c r="A4851" s="56"/>
      <c r="B4851" s="70"/>
      <c r="C4851" s="76"/>
      <c r="D4851" s="73"/>
      <c r="E4851" s="79"/>
      <c r="F4851" s="56"/>
      <c r="G4851" s="13" t="str">
        <f t="shared" si="1057"/>
        <v/>
      </c>
      <c r="H4851" s="56"/>
      <c r="K4851" s="128"/>
      <c r="L4851" s="128"/>
      <c r="M4851" s="128"/>
      <c r="N4851" s="84" t="str">
        <f t="shared" si="1058"/>
        <v/>
      </c>
      <c r="O4851" s="128"/>
      <c r="P4851" s="84" t="str">
        <f t="shared" si="1059"/>
        <v/>
      </c>
      <c r="Q4851" s="84" t="str">
        <f t="shared" si="1056"/>
        <v/>
      </c>
      <c r="R4851" s="84" t="str">
        <f t="shared" si="1060"/>
        <v/>
      </c>
      <c r="S4851" s="84" t="str">
        <f t="shared" si="1061"/>
        <v/>
      </c>
      <c r="U4851" s="84" t="str">
        <f t="shared" si="1062"/>
        <v/>
      </c>
      <c r="W4851" s="108" t="str">
        <f>IF($N4851="", "", SUM($D$11:$D4851))</f>
        <v/>
      </c>
      <c r="X4851" s="111" t="str">
        <f t="shared" si="1063"/>
        <v/>
      </c>
      <c r="Y4851" s="114" t="str">
        <f t="shared" si="1067"/>
        <v/>
      </c>
      <c r="Z4851" s="111" t="str">
        <f>IF(X4851="", "", X4851-SUM($Z$11:$Z4850))</f>
        <v/>
      </c>
      <c r="AA4851" s="111" t="str">
        <f>IF($Y4851="", "", $Y4851-SUM($AA$11:$AA4850))</f>
        <v/>
      </c>
      <c r="AB4851" s="111" t="str">
        <f t="shared" si="1068"/>
        <v/>
      </c>
      <c r="AC4851" s="121" t="str">
        <f t="shared" si="1064"/>
        <v/>
      </c>
      <c r="AD4851" s="122" t="str">
        <f t="shared" si="1065"/>
        <v/>
      </c>
      <c r="AE4851" s="123" t="str">
        <f t="shared" si="1069"/>
        <v/>
      </c>
      <c r="AG4851" s="150" t="str">
        <f t="shared" si="1066"/>
        <v/>
      </c>
    </row>
    <row r="4852" spans="1:33" x14ac:dyDescent="0.25">
      <c r="A4852" s="56"/>
      <c r="B4852" s="70"/>
      <c r="C4852" s="76"/>
      <c r="D4852" s="73"/>
      <c r="E4852" s="79"/>
      <c r="F4852" s="56"/>
      <c r="G4852" s="13" t="str">
        <f t="shared" si="1057"/>
        <v/>
      </c>
      <c r="H4852" s="56"/>
      <c r="K4852" s="128"/>
      <c r="L4852" s="128"/>
      <c r="M4852" s="128"/>
      <c r="N4852" s="84" t="str">
        <f t="shared" si="1058"/>
        <v/>
      </c>
      <c r="O4852" s="128"/>
      <c r="P4852" s="84" t="str">
        <f t="shared" si="1059"/>
        <v/>
      </c>
      <c r="Q4852" s="84" t="str">
        <f t="shared" si="1056"/>
        <v/>
      </c>
      <c r="R4852" s="84" t="str">
        <f t="shared" si="1060"/>
        <v/>
      </c>
      <c r="S4852" s="84" t="str">
        <f t="shared" si="1061"/>
        <v/>
      </c>
      <c r="U4852" s="84" t="str">
        <f t="shared" si="1062"/>
        <v/>
      </c>
      <c r="W4852" s="108" t="str">
        <f>IF($N4852="", "", SUM($D$11:$D4852))</f>
        <v/>
      </c>
      <c r="X4852" s="111" t="str">
        <f t="shared" si="1063"/>
        <v/>
      </c>
      <c r="Y4852" s="114" t="str">
        <f t="shared" si="1067"/>
        <v/>
      </c>
      <c r="Z4852" s="111" t="str">
        <f>IF(X4852="", "", X4852-SUM($Z$11:$Z4851))</f>
        <v/>
      </c>
      <c r="AA4852" s="111" t="str">
        <f>IF($Y4852="", "", $Y4852-SUM($AA$11:$AA4851))</f>
        <v/>
      </c>
      <c r="AB4852" s="111" t="str">
        <f t="shared" si="1068"/>
        <v/>
      </c>
      <c r="AC4852" s="121" t="str">
        <f t="shared" si="1064"/>
        <v/>
      </c>
      <c r="AD4852" s="122" t="str">
        <f t="shared" si="1065"/>
        <v/>
      </c>
      <c r="AE4852" s="123" t="str">
        <f t="shared" si="1069"/>
        <v/>
      </c>
      <c r="AG4852" s="150" t="str">
        <f t="shared" si="1066"/>
        <v/>
      </c>
    </row>
    <row r="4853" spans="1:33" x14ac:dyDescent="0.25">
      <c r="A4853" s="56"/>
      <c r="B4853" s="70"/>
      <c r="C4853" s="76"/>
      <c r="D4853" s="73"/>
      <c r="E4853" s="79"/>
      <c r="F4853" s="56"/>
      <c r="G4853" s="13" t="str">
        <f t="shared" si="1057"/>
        <v/>
      </c>
      <c r="H4853" s="56"/>
      <c r="K4853" s="128"/>
      <c r="L4853" s="128"/>
      <c r="M4853" s="128"/>
      <c r="N4853" s="84" t="str">
        <f t="shared" si="1058"/>
        <v/>
      </c>
      <c r="O4853" s="128"/>
      <c r="P4853" s="84" t="str">
        <f t="shared" si="1059"/>
        <v/>
      </c>
      <c r="Q4853" s="84" t="str">
        <f t="shared" si="1056"/>
        <v/>
      </c>
      <c r="R4853" s="84" t="str">
        <f t="shared" si="1060"/>
        <v/>
      </c>
      <c r="S4853" s="84" t="str">
        <f t="shared" si="1061"/>
        <v/>
      </c>
      <c r="U4853" s="84" t="str">
        <f t="shared" si="1062"/>
        <v/>
      </c>
      <c r="W4853" s="108" t="str">
        <f>IF($N4853="", "", SUM($D$11:$D4853))</f>
        <v/>
      </c>
      <c r="X4853" s="111" t="str">
        <f t="shared" si="1063"/>
        <v/>
      </c>
      <c r="Y4853" s="114" t="str">
        <f t="shared" si="1067"/>
        <v/>
      </c>
      <c r="Z4853" s="111" t="str">
        <f>IF(X4853="", "", X4853-SUM($Z$11:$Z4852))</f>
        <v/>
      </c>
      <c r="AA4853" s="111" t="str">
        <f>IF($Y4853="", "", $Y4853-SUM($AA$11:$AA4852))</f>
        <v/>
      </c>
      <c r="AB4853" s="111" t="str">
        <f t="shared" si="1068"/>
        <v/>
      </c>
      <c r="AC4853" s="121" t="str">
        <f t="shared" si="1064"/>
        <v/>
      </c>
      <c r="AD4853" s="122" t="str">
        <f t="shared" si="1065"/>
        <v/>
      </c>
      <c r="AE4853" s="123" t="str">
        <f t="shared" si="1069"/>
        <v/>
      </c>
      <c r="AG4853" s="150" t="str">
        <f t="shared" si="1066"/>
        <v/>
      </c>
    </row>
    <row r="4854" spans="1:33" x14ac:dyDescent="0.25">
      <c r="A4854" s="56"/>
      <c r="B4854" s="70"/>
      <c r="C4854" s="76"/>
      <c r="D4854" s="73"/>
      <c r="E4854" s="79"/>
      <c r="F4854" s="56"/>
      <c r="G4854" s="13" t="str">
        <f t="shared" si="1057"/>
        <v/>
      </c>
      <c r="H4854" s="56"/>
      <c r="K4854" s="128"/>
      <c r="L4854" s="128"/>
      <c r="M4854" s="128"/>
      <c r="N4854" s="84" t="str">
        <f t="shared" si="1058"/>
        <v/>
      </c>
      <c r="O4854" s="128"/>
      <c r="P4854" s="84" t="str">
        <f t="shared" si="1059"/>
        <v/>
      </c>
      <c r="Q4854" s="84" t="str">
        <f t="shared" si="1056"/>
        <v/>
      </c>
      <c r="R4854" s="84" t="str">
        <f t="shared" si="1060"/>
        <v/>
      </c>
      <c r="S4854" s="84" t="str">
        <f t="shared" si="1061"/>
        <v/>
      </c>
      <c r="U4854" s="84" t="str">
        <f t="shared" si="1062"/>
        <v/>
      </c>
      <c r="W4854" s="108" t="str">
        <f>IF($N4854="", "", SUM($D$11:$D4854))</f>
        <v/>
      </c>
      <c r="X4854" s="111" t="str">
        <f t="shared" si="1063"/>
        <v/>
      </c>
      <c r="Y4854" s="114" t="str">
        <f t="shared" si="1067"/>
        <v/>
      </c>
      <c r="Z4854" s="111" t="str">
        <f>IF(X4854="", "", X4854-SUM($Z$11:$Z4853))</f>
        <v/>
      </c>
      <c r="AA4854" s="111" t="str">
        <f>IF($Y4854="", "", $Y4854-SUM($AA$11:$AA4853))</f>
        <v/>
      </c>
      <c r="AB4854" s="111" t="str">
        <f t="shared" si="1068"/>
        <v/>
      </c>
      <c r="AC4854" s="121" t="str">
        <f t="shared" si="1064"/>
        <v/>
      </c>
      <c r="AD4854" s="122" t="str">
        <f t="shared" si="1065"/>
        <v/>
      </c>
      <c r="AE4854" s="123" t="str">
        <f t="shared" si="1069"/>
        <v/>
      </c>
      <c r="AG4854" s="150" t="str">
        <f t="shared" si="1066"/>
        <v/>
      </c>
    </row>
    <row r="4855" spans="1:33" x14ac:dyDescent="0.25">
      <c r="A4855" s="56"/>
      <c r="B4855" s="70"/>
      <c r="C4855" s="76"/>
      <c r="D4855" s="73"/>
      <c r="E4855" s="79"/>
      <c r="F4855" s="56"/>
      <c r="G4855" s="13" t="str">
        <f t="shared" si="1057"/>
        <v/>
      </c>
      <c r="H4855" s="56"/>
      <c r="K4855" s="128"/>
      <c r="L4855" s="128"/>
      <c r="M4855" s="128"/>
      <c r="N4855" s="84" t="str">
        <f t="shared" si="1058"/>
        <v/>
      </c>
      <c r="O4855" s="128"/>
      <c r="P4855" s="84" t="str">
        <f t="shared" si="1059"/>
        <v/>
      </c>
      <c r="Q4855" s="84" t="str">
        <f t="shared" si="1056"/>
        <v/>
      </c>
      <c r="R4855" s="84" t="str">
        <f t="shared" si="1060"/>
        <v/>
      </c>
      <c r="S4855" s="84" t="str">
        <f t="shared" si="1061"/>
        <v/>
      </c>
      <c r="U4855" s="84" t="str">
        <f t="shared" si="1062"/>
        <v/>
      </c>
      <c r="W4855" s="108" t="str">
        <f>IF($N4855="", "", SUM($D$11:$D4855))</f>
        <v/>
      </c>
      <c r="X4855" s="111" t="str">
        <f t="shared" si="1063"/>
        <v/>
      </c>
      <c r="Y4855" s="114" t="str">
        <f t="shared" si="1067"/>
        <v/>
      </c>
      <c r="Z4855" s="111" t="str">
        <f>IF(X4855="", "", X4855-SUM($Z$11:$Z4854))</f>
        <v/>
      </c>
      <c r="AA4855" s="111" t="str">
        <f>IF($Y4855="", "", $Y4855-SUM($AA$11:$AA4854))</f>
        <v/>
      </c>
      <c r="AB4855" s="111" t="str">
        <f t="shared" si="1068"/>
        <v/>
      </c>
      <c r="AC4855" s="121" t="str">
        <f t="shared" si="1064"/>
        <v/>
      </c>
      <c r="AD4855" s="122" t="str">
        <f t="shared" si="1065"/>
        <v/>
      </c>
      <c r="AE4855" s="123" t="str">
        <f t="shared" si="1069"/>
        <v/>
      </c>
      <c r="AG4855" s="150" t="str">
        <f t="shared" si="1066"/>
        <v/>
      </c>
    </row>
    <row r="4856" spans="1:33" x14ac:dyDescent="0.25">
      <c r="A4856" s="56"/>
      <c r="B4856" s="70"/>
      <c r="C4856" s="76"/>
      <c r="D4856" s="73"/>
      <c r="E4856" s="79"/>
      <c r="F4856" s="56"/>
      <c r="G4856" s="13" t="str">
        <f t="shared" si="1057"/>
        <v/>
      </c>
      <c r="H4856" s="56"/>
      <c r="K4856" s="128"/>
      <c r="L4856" s="128"/>
      <c r="M4856" s="128"/>
      <c r="N4856" s="84" t="str">
        <f t="shared" si="1058"/>
        <v/>
      </c>
      <c r="O4856" s="128"/>
      <c r="P4856" s="84" t="str">
        <f t="shared" si="1059"/>
        <v/>
      </c>
      <c r="Q4856" s="84" t="str">
        <f t="shared" si="1056"/>
        <v/>
      </c>
      <c r="R4856" s="84" t="str">
        <f t="shared" si="1060"/>
        <v/>
      </c>
      <c r="S4856" s="84" t="str">
        <f t="shared" si="1061"/>
        <v/>
      </c>
      <c r="U4856" s="84" t="str">
        <f t="shared" si="1062"/>
        <v/>
      </c>
      <c r="W4856" s="108" t="str">
        <f>IF($N4856="", "", SUM($D$11:$D4856))</f>
        <v/>
      </c>
      <c r="X4856" s="111" t="str">
        <f t="shared" si="1063"/>
        <v/>
      </c>
      <c r="Y4856" s="114" t="str">
        <f t="shared" si="1067"/>
        <v/>
      </c>
      <c r="Z4856" s="111" t="str">
        <f>IF(X4856="", "", X4856-SUM($Z$11:$Z4855))</f>
        <v/>
      </c>
      <c r="AA4856" s="111" t="str">
        <f>IF($Y4856="", "", $Y4856-SUM($AA$11:$AA4855))</f>
        <v/>
      </c>
      <c r="AB4856" s="111" t="str">
        <f t="shared" si="1068"/>
        <v/>
      </c>
      <c r="AC4856" s="121" t="str">
        <f t="shared" si="1064"/>
        <v/>
      </c>
      <c r="AD4856" s="122" t="str">
        <f t="shared" si="1065"/>
        <v/>
      </c>
      <c r="AE4856" s="123" t="str">
        <f t="shared" si="1069"/>
        <v/>
      </c>
      <c r="AG4856" s="150" t="str">
        <f t="shared" si="1066"/>
        <v/>
      </c>
    </row>
    <row r="4857" spans="1:33" x14ac:dyDescent="0.25">
      <c r="A4857" s="56"/>
      <c r="B4857" s="70"/>
      <c r="C4857" s="76"/>
      <c r="D4857" s="73"/>
      <c r="E4857" s="79"/>
      <c r="F4857" s="56"/>
      <c r="G4857" s="13" t="str">
        <f t="shared" si="1057"/>
        <v/>
      </c>
      <c r="H4857" s="56"/>
      <c r="K4857" s="128"/>
      <c r="L4857" s="128"/>
      <c r="M4857" s="128"/>
      <c r="N4857" s="84" t="str">
        <f t="shared" si="1058"/>
        <v/>
      </c>
      <c r="O4857" s="128"/>
      <c r="P4857" s="84" t="str">
        <f t="shared" si="1059"/>
        <v/>
      </c>
      <c r="Q4857" s="84" t="str">
        <f t="shared" si="1056"/>
        <v/>
      </c>
      <c r="R4857" s="84" t="str">
        <f t="shared" si="1060"/>
        <v/>
      </c>
      <c r="S4857" s="84" t="str">
        <f t="shared" si="1061"/>
        <v/>
      </c>
      <c r="U4857" s="84" t="str">
        <f t="shared" si="1062"/>
        <v/>
      </c>
      <c r="W4857" s="108" t="str">
        <f>IF($N4857="", "", SUM($D$11:$D4857))</f>
        <v/>
      </c>
      <c r="X4857" s="111" t="str">
        <f t="shared" si="1063"/>
        <v/>
      </c>
      <c r="Y4857" s="114" t="str">
        <f t="shared" si="1067"/>
        <v/>
      </c>
      <c r="Z4857" s="111" t="str">
        <f>IF(X4857="", "", X4857-SUM($Z$11:$Z4856))</f>
        <v/>
      </c>
      <c r="AA4857" s="111" t="str">
        <f>IF($Y4857="", "", $Y4857-SUM($AA$11:$AA4856))</f>
        <v/>
      </c>
      <c r="AB4857" s="111" t="str">
        <f t="shared" si="1068"/>
        <v/>
      </c>
      <c r="AC4857" s="121" t="str">
        <f t="shared" si="1064"/>
        <v/>
      </c>
      <c r="AD4857" s="122" t="str">
        <f t="shared" si="1065"/>
        <v/>
      </c>
      <c r="AE4857" s="123" t="str">
        <f t="shared" si="1069"/>
        <v/>
      </c>
      <c r="AG4857" s="150" t="str">
        <f t="shared" si="1066"/>
        <v/>
      </c>
    </row>
    <row r="4858" spans="1:33" x14ac:dyDescent="0.25">
      <c r="A4858" s="56"/>
      <c r="B4858" s="70"/>
      <c r="C4858" s="76"/>
      <c r="D4858" s="73"/>
      <c r="E4858" s="79"/>
      <c r="F4858" s="56"/>
      <c r="G4858" s="13" t="str">
        <f t="shared" si="1057"/>
        <v/>
      </c>
      <c r="H4858" s="56"/>
      <c r="K4858" s="128"/>
      <c r="L4858" s="128"/>
      <c r="M4858" s="128"/>
      <c r="N4858" s="84" t="str">
        <f t="shared" si="1058"/>
        <v/>
      </c>
      <c r="O4858" s="128"/>
      <c r="P4858" s="84" t="str">
        <f t="shared" si="1059"/>
        <v/>
      </c>
      <c r="Q4858" s="84" t="str">
        <f t="shared" si="1056"/>
        <v/>
      </c>
      <c r="R4858" s="84" t="str">
        <f t="shared" si="1060"/>
        <v/>
      </c>
      <c r="S4858" s="84" t="str">
        <f t="shared" si="1061"/>
        <v/>
      </c>
      <c r="U4858" s="84" t="str">
        <f t="shared" si="1062"/>
        <v/>
      </c>
      <c r="W4858" s="108" t="str">
        <f>IF($N4858="", "", SUM($D$11:$D4858))</f>
        <v/>
      </c>
      <c r="X4858" s="111" t="str">
        <f t="shared" si="1063"/>
        <v/>
      </c>
      <c r="Y4858" s="114" t="str">
        <f t="shared" si="1067"/>
        <v/>
      </c>
      <c r="Z4858" s="111" t="str">
        <f>IF(X4858="", "", X4858-SUM($Z$11:$Z4857))</f>
        <v/>
      </c>
      <c r="AA4858" s="111" t="str">
        <f>IF($Y4858="", "", $Y4858-SUM($AA$11:$AA4857))</f>
        <v/>
      </c>
      <c r="AB4858" s="111" t="str">
        <f t="shared" si="1068"/>
        <v/>
      </c>
      <c r="AC4858" s="121" t="str">
        <f t="shared" si="1064"/>
        <v/>
      </c>
      <c r="AD4858" s="122" t="str">
        <f t="shared" si="1065"/>
        <v/>
      </c>
      <c r="AE4858" s="123" t="str">
        <f t="shared" si="1069"/>
        <v/>
      </c>
      <c r="AG4858" s="150" t="str">
        <f t="shared" si="1066"/>
        <v/>
      </c>
    </row>
    <row r="4859" spans="1:33" x14ac:dyDescent="0.25">
      <c r="A4859" s="56"/>
      <c r="B4859" s="70"/>
      <c r="C4859" s="76"/>
      <c r="D4859" s="73"/>
      <c r="E4859" s="79"/>
      <c r="F4859" s="56"/>
      <c r="G4859" s="13" t="str">
        <f t="shared" si="1057"/>
        <v/>
      </c>
      <c r="H4859" s="56"/>
      <c r="K4859" s="128"/>
      <c r="L4859" s="128"/>
      <c r="M4859" s="128"/>
      <c r="N4859" s="84" t="str">
        <f t="shared" si="1058"/>
        <v/>
      </c>
      <c r="O4859" s="128"/>
      <c r="P4859" s="84" t="str">
        <f t="shared" si="1059"/>
        <v/>
      </c>
      <c r="Q4859" s="84" t="str">
        <f t="shared" si="1056"/>
        <v/>
      </c>
      <c r="R4859" s="84" t="str">
        <f t="shared" si="1060"/>
        <v/>
      </c>
      <c r="S4859" s="84" t="str">
        <f t="shared" si="1061"/>
        <v/>
      </c>
      <c r="U4859" s="84" t="str">
        <f t="shared" si="1062"/>
        <v/>
      </c>
      <c r="W4859" s="108" t="str">
        <f>IF($N4859="", "", SUM($D$11:$D4859))</f>
        <v/>
      </c>
      <c r="X4859" s="111" t="str">
        <f t="shared" si="1063"/>
        <v/>
      </c>
      <c r="Y4859" s="114" t="str">
        <f t="shared" si="1067"/>
        <v/>
      </c>
      <c r="Z4859" s="111" t="str">
        <f>IF(X4859="", "", X4859-SUM($Z$11:$Z4858))</f>
        <v/>
      </c>
      <c r="AA4859" s="111" t="str">
        <f>IF($Y4859="", "", $Y4859-SUM($AA$11:$AA4858))</f>
        <v/>
      </c>
      <c r="AB4859" s="111" t="str">
        <f t="shared" si="1068"/>
        <v/>
      </c>
      <c r="AC4859" s="121" t="str">
        <f t="shared" si="1064"/>
        <v/>
      </c>
      <c r="AD4859" s="122" t="str">
        <f t="shared" si="1065"/>
        <v/>
      </c>
      <c r="AE4859" s="123" t="str">
        <f t="shared" si="1069"/>
        <v/>
      </c>
      <c r="AG4859" s="150" t="str">
        <f t="shared" si="1066"/>
        <v/>
      </c>
    </row>
    <row r="4860" spans="1:33" x14ac:dyDescent="0.25">
      <c r="A4860" s="56"/>
      <c r="B4860" s="70"/>
      <c r="C4860" s="76"/>
      <c r="D4860" s="73"/>
      <c r="E4860" s="79"/>
      <c r="F4860" s="56"/>
      <c r="G4860" s="13" t="str">
        <f t="shared" si="1057"/>
        <v/>
      </c>
      <c r="H4860" s="56"/>
      <c r="K4860" s="128"/>
      <c r="L4860" s="128"/>
      <c r="M4860" s="128"/>
      <c r="N4860" s="84" t="str">
        <f t="shared" si="1058"/>
        <v/>
      </c>
      <c r="O4860" s="128"/>
      <c r="P4860" s="84" t="str">
        <f t="shared" si="1059"/>
        <v/>
      </c>
      <c r="Q4860" s="84" t="str">
        <f t="shared" si="1056"/>
        <v/>
      </c>
      <c r="R4860" s="84" t="str">
        <f t="shared" si="1060"/>
        <v/>
      </c>
      <c r="S4860" s="84" t="str">
        <f t="shared" si="1061"/>
        <v/>
      </c>
      <c r="U4860" s="84" t="str">
        <f t="shared" si="1062"/>
        <v/>
      </c>
      <c r="W4860" s="108" t="str">
        <f>IF($N4860="", "", SUM($D$11:$D4860))</f>
        <v/>
      </c>
      <c r="X4860" s="111" t="str">
        <f t="shared" si="1063"/>
        <v/>
      </c>
      <c r="Y4860" s="114" t="str">
        <f t="shared" si="1067"/>
        <v/>
      </c>
      <c r="Z4860" s="111" t="str">
        <f>IF(X4860="", "", X4860-SUM($Z$11:$Z4859))</f>
        <v/>
      </c>
      <c r="AA4860" s="111" t="str">
        <f>IF($Y4860="", "", $Y4860-SUM($AA$11:$AA4859))</f>
        <v/>
      </c>
      <c r="AB4860" s="111" t="str">
        <f t="shared" si="1068"/>
        <v/>
      </c>
      <c r="AC4860" s="121" t="str">
        <f t="shared" si="1064"/>
        <v/>
      </c>
      <c r="AD4860" s="122" t="str">
        <f t="shared" si="1065"/>
        <v/>
      </c>
      <c r="AE4860" s="123" t="str">
        <f t="shared" si="1069"/>
        <v/>
      </c>
      <c r="AG4860" s="150" t="str">
        <f t="shared" si="1066"/>
        <v/>
      </c>
    </row>
    <row r="4861" spans="1:33" x14ac:dyDescent="0.25">
      <c r="A4861" s="56"/>
      <c r="B4861" s="70"/>
      <c r="C4861" s="76"/>
      <c r="D4861" s="73"/>
      <c r="E4861" s="79"/>
      <c r="F4861" s="56"/>
      <c r="G4861" s="13" t="str">
        <f t="shared" si="1057"/>
        <v/>
      </c>
      <c r="H4861" s="56"/>
      <c r="K4861" s="128"/>
      <c r="L4861" s="128"/>
      <c r="M4861" s="128"/>
      <c r="N4861" s="84" t="str">
        <f t="shared" si="1058"/>
        <v/>
      </c>
      <c r="O4861" s="128"/>
      <c r="P4861" s="84" t="str">
        <f t="shared" si="1059"/>
        <v/>
      </c>
      <c r="Q4861" s="84" t="str">
        <f t="shared" si="1056"/>
        <v/>
      </c>
      <c r="R4861" s="84" t="str">
        <f t="shared" si="1060"/>
        <v/>
      </c>
      <c r="S4861" s="84" t="str">
        <f t="shared" si="1061"/>
        <v/>
      </c>
      <c r="U4861" s="84" t="str">
        <f t="shared" si="1062"/>
        <v/>
      </c>
      <c r="W4861" s="108" t="str">
        <f>IF($N4861="", "", SUM($D$11:$D4861))</f>
        <v/>
      </c>
      <c r="X4861" s="111" t="str">
        <f t="shared" si="1063"/>
        <v/>
      </c>
      <c r="Y4861" s="114" t="str">
        <f t="shared" si="1067"/>
        <v/>
      </c>
      <c r="Z4861" s="111" t="str">
        <f>IF(X4861="", "", X4861-SUM($Z$11:$Z4860))</f>
        <v/>
      </c>
      <c r="AA4861" s="111" t="str">
        <f>IF($Y4861="", "", $Y4861-SUM($AA$11:$AA4860))</f>
        <v/>
      </c>
      <c r="AB4861" s="111" t="str">
        <f t="shared" si="1068"/>
        <v/>
      </c>
      <c r="AC4861" s="121" t="str">
        <f t="shared" si="1064"/>
        <v/>
      </c>
      <c r="AD4861" s="122" t="str">
        <f t="shared" si="1065"/>
        <v/>
      </c>
      <c r="AE4861" s="123" t="str">
        <f t="shared" si="1069"/>
        <v/>
      </c>
      <c r="AG4861" s="150" t="str">
        <f t="shared" si="1066"/>
        <v/>
      </c>
    </row>
    <row r="4862" spans="1:33" x14ac:dyDescent="0.25">
      <c r="A4862" s="56"/>
      <c r="B4862" s="70"/>
      <c r="C4862" s="76"/>
      <c r="D4862" s="73"/>
      <c r="E4862" s="79"/>
      <c r="F4862" s="56"/>
      <c r="G4862" s="13" t="str">
        <f t="shared" si="1057"/>
        <v/>
      </c>
      <c r="H4862" s="56"/>
      <c r="K4862" s="128"/>
      <c r="L4862" s="128"/>
      <c r="M4862" s="128"/>
      <c r="N4862" s="84" t="str">
        <f t="shared" si="1058"/>
        <v/>
      </c>
      <c r="O4862" s="128"/>
      <c r="P4862" s="84" t="str">
        <f t="shared" si="1059"/>
        <v/>
      </c>
      <c r="Q4862" s="84" t="str">
        <f t="shared" si="1056"/>
        <v/>
      </c>
      <c r="R4862" s="84" t="str">
        <f t="shared" si="1060"/>
        <v/>
      </c>
      <c r="S4862" s="84" t="str">
        <f t="shared" si="1061"/>
        <v/>
      </c>
      <c r="U4862" s="84" t="str">
        <f t="shared" si="1062"/>
        <v/>
      </c>
      <c r="W4862" s="108" t="str">
        <f>IF($N4862="", "", SUM($D$11:$D4862))</f>
        <v/>
      </c>
      <c r="X4862" s="111" t="str">
        <f t="shared" si="1063"/>
        <v/>
      </c>
      <c r="Y4862" s="114" t="str">
        <f t="shared" si="1067"/>
        <v/>
      </c>
      <c r="Z4862" s="111" t="str">
        <f>IF(X4862="", "", X4862-SUM($Z$11:$Z4861))</f>
        <v/>
      </c>
      <c r="AA4862" s="111" t="str">
        <f>IF($Y4862="", "", $Y4862-SUM($AA$11:$AA4861))</f>
        <v/>
      </c>
      <c r="AB4862" s="111" t="str">
        <f t="shared" si="1068"/>
        <v/>
      </c>
      <c r="AC4862" s="121" t="str">
        <f t="shared" si="1064"/>
        <v/>
      </c>
      <c r="AD4862" s="122" t="str">
        <f t="shared" si="1065"/>
        <v/>
      </c>
      <c r="AE4862" s="123" t="str">
        <f t="shared" si="1069"/>
        <v/>
      </c>
      <c r="AG4862" s="150" t="str">
        <f t="shared" si="1066"/>
        <v/>
      </c>
    </row>
    <row r="4863" spans="1:33" x14ac:dyDescent="0.25">
      <c r="A4863" s="56"/>
      <c r="B4863" s="70"/>
      <c r="C4863" s="76"/>
      <c r="D4863" s="73"/>
      <c r="E4863" s="79"/>
      <c r="F4863" s="56"/>
      <c r="G4863" s="13" t="str">
        <f t="shared" si="1057"/>
        <v/>
      </c>
      <c r="H4863" s="56"/>
      <c r="K4863" s="128"/>
      <c r="L4863" s="128"/>
      <c r="M4863" s="128"/>
      <c r="N4863" s="84" t="str">
        <f t="shared" si="1058"/>
        <v/>
      </c>
      <c r="O4863" s="128"/>
      <c r="P4863" s="84" t="str">
        <f t="shared" si="1059"/>
        <v/>
      </c>
      <c r="Q4863" s="84" t="str">
        <f t="shared" si="1056"/>
        <v/>
      </c>
      <c r="R4863" s="84" t="str">
        <f t="shared" si="1060"/>
        <v/>
      </c>
      <c r="S4863" s="84" t="str">
        <f t="shared" si="1061"/>
        <v/>
      </c>
      <c r="U4863" s="84" t="str">
        <f t="shared" si="1062"/>
        <v/>
      </c>
      <c r="W4863" s="108" t="str">
        <f>IF($N4863="", "", SUM($D$11:$D4863))</f>
        <v/>
      </c>
      <c r="X4863" s="111" t="str">
        <f t="shared" si="1063"/>
        <v/>
      </c>
      <c r="Y4863" s="114" t="str">
        <f t="shared" si="1067"/>
        <v/>
      </c>
      <c r="Z4863" s="111" t="str">
        <f>IF(X4863="", "", X4863-SUM($Z$11:$Z4862))</f>
        <v/>
      </c>
      <c r="AA4863" s="111" t="str">
        <f>IF($Y4863="", "", $Y4863-SUM($AA$11:$AA4862))</f>
        <v/>
      </c>
      <c r="AB4863" s="111" t="str">
        <f t="shared" si="1068"/>
        <v/>
      </c>
      <c r="AC4863" s="121" t="str">
        <f t="shared" si="1064"/>
        <v/>
      </c>
      <c r="AD4863" s="122" t="str">
        <f t="shared" si="1065"/>
        <v/>
      </c>
      <c r="AE4863" s="123" t="str">
        <f t="shared" si="1069"/>
        <v/>
      </c>
      <c r="AG4863" s="150" t="str">
        <f t="shared" si="1066"/>
        <v/>
      </c>
    </row>
    <row r="4864" spans="1:33" x14ac:dyDescent="0.25">
      <c r="A4864" s="56"/>
      <c r="B4864" s="70"/>
      <c r="C4864" s="76"/>
      <c r="D4864" s="73"/>
      <c r="E4864" s="79"/>
      <c r="F4864" s="56"/>
      <c r="G4864" s="13" t="str">
        <f t="shared" si="1057"/>
        <v/>
      </c>
      <c r="H4864" s="56"/>
      <c r="K4864" s="128"/>
      <c r="L4864" s="128"/>
      <c r="M4864" s="128"/>
      <c r="N4864" s="84" t="str">
        <f t="shared" si="1058"/>
        <v/>
      </c>
      <c r="O4864" s="128"/>
      <c r="P4864" s="84" t="str">
        <f t="shared" si="1059"/>
        <v/>
      </c>
      <c r="Q4864" s="84" t="str">
        <f t="shared" si="1056"/>
        <v/>
      </c>
      <c r="R4864" s="84" t="str">
        <f t="shared" si="1060"/>
        <v/>
      </c>
      <c r="S4864" s="84" t="str">
        <f t="shared" si="1061"/>
        <v/>
      </c>
      <c r="U4864" s="84" t="str">
        <f t="shared" si="1062"/>
        <v/>
      </c>
      <c r="W4864" s="108" t="str">
        <f>IF($N4864="", "", SUM($D$11:$D4864))</f>
        <v/>
      </c>
      <c r="X4864" s="111" t="str">
        <f t="shared" si="1063"/>
        <v/>
      </c>
      <c r="Y4864" s="114" t="str">
        <f t="shared" si="1067"/>
        <v/>
      </c>
      <c r="Z4864" s="111" t="str">
        <f>IF(X4864="", "", X4864-SUM($Z$11:$Z4863))</f>
        <v/>
      </c>
      <c r="AA4864" s="111" t="str">
        <f>IF($Y4864="", "", $Y4864-SUM($AA$11:$AA4863))</f>
        <v/>
      </c>
      <c r="AB4864" s="111" t="str">
        <f t="shared" si="1068"/>
        <v/>
      </c>
      <c r="AC4864" s="121" t="str">
        <f t="shared" si="1064"/>
        <v/>
      </c>
      <c r="AD4864" s="122" t="str">
        <f t="shared" si="1065"/>
        <v/>
      </c>
      <c r="AE4864" s="123" t="str">
        <f t="shared" si="1069"/>
        <v/>
      </c>
      <c r="AG4864" s="150" t="str">
        <f t="shared" si="1066"/>
        <v/>
      </c>
    </row>
    <row r="4865" spans="1:33" x14ac:dyDescent="0.25">
      <c r="A4865" s="56"/>
      <c r="B4865" s="70"/>
      <c r="C4865" s="76"/>
      <c r="D4865" s="73"/>
      <c r="E4865" s="79"/>
      <c r="F4865" s="56"/>
      <c r="G4865" s="13" t="str">
        <f t="shared" si="1057"/>
        <v/>
      </c>
      <c r="H4865" s="56"/>
      <c r="K4865" s="128"/>
      <c r="L4865" s="128"/>
      <c r="M4865" s="128"/>
      <c r="N4865" s="84" t="str">
        <f t="shared" si="1058"/>
        <v/>
      </c>
      <c r="O4865" s="128"/>
      <c r="P4865" s="84" t="str">
        <f t="shared" si="1059"/>
        <v/>
      </c>
      <c r="Q4865" s="84" t="str">
        <f t="shared" si="1056"/>
        <v/>
      </c>
      <c r="R4865" s="84" t="str">
        <f t="shared" si="1060"/>
        <v/>
      </c>
      <c r="S4865" s="84" t="str">
        <f t="shared" si="1061"/>
        <v/>
      </c>
      <c r="U4865" s="84" t="str">
        <f t="shared" si="1062"/>
        <v/>
      </c>
      <c r="W4865" s="108" t="str">
        <f>IF($N4865="", "", SUM($D$11:$D4865))</f>
        <v/>
      </c>
      <c r="X4865" s="111" t="str">
        <f t="shared" si="1063"/>
        <v/>
      </c>
      <c r="Y4865" s="114" t="str">
        <f t="shared" si="1067"/>
        <v/>
      </c>
      <c r="Z4865" s="111" t="str">
        <f>IF(X4865="", "", X4865-SUM($Z$11:$Z4864))</f>
        <v/>
      </c>
      <c r="AA4865" s="111" t="str">
        <f>IF($Y4865="", "", $Y4865-SUM($AA$11:$AA4864))</f>
        <v/>
      </c>
      <c r="AB4865" s="111" t="str">
        <f t="shared" si="1068"/>
        <v/>
      </c>
      <c r="AC4865" s="121" t="str">
        <f t="shared" si="1064"/>
        <v/>
      </c>
      <c r="AD4865" s="122" t="str">
        <f t="shared" si="1065"/>
        <v/>
      </c>
      <c r="AE4865" s="123" t="str">
        <f t="shared" si="1069"/>
        <v/>
      </c>
      <c r="AG4865" s="150" t="str">
        <f t="shared" si="1066"/>
        <v/>
      </c>
    </row>
    <row r="4866" spans="1:33" x14ac:dyDescent="0.25">
      <c r="A4866" s="56"/>
      <c r="B4866" s="70"/>
      <c r="C4866" s="76"/>
      <c r="D4866" s="73"/>
      <c r="E4866" s="79"/>
      <c r="F4866" s="56"/>
      <c r="G4866" s="13" t="str">
        <f t="shared" si="1057"/>
        <v/>
      </c>
      <c r="H4866" s="56"/>
      <c r="K4866" s="128"/>
      <c r="L4866" s="128"/>
      <c r="M4866" s="128"/>
      <c r="N4866" s="84" t="str">
        <f t="shared" si="1058"/>
        <v/>
      </c>
      <c r="O4866" s="128"/>
      <c r="P4866" s="84" t="str">
        <f t="shared" si="1059"/>
        <v/>
      </c>
      <c r="Q4866" s="84" t="str">
        <f t="shared" si="1056"/>
        <v/>
      </c>
      <c r="R4866" s="84" t="str">
        <f t="shared" si="1060"/>
        <v/>
      </c>
      <c r="S4866" s="84" t="str">
        <f t="shared" si="1061"/>
        <v/>
      </c>
      <c r="U4866" s="84" t="str">
        <f t="shared" si="1062"/>
        <v/>
      </c>
      <c r="W4866" s="108" t="str">
        <f>IF($N4866="", "", SUM($D$11:$D4866))</f>
        <v/>
      </c>
      <c r="X4866" s="111" t="str">
        <f t="shared" si="1063"/>
        <v/>
      </c>
      <c r="Y4866" s="114" t="str">
        <f t="shared" si="1067"/>
        <v/>
      </c>
      <c r="Z4866" s="111" t="str">
        <f>IF(X4866="", "", X4866-SUM($Z$11:$Z4865))</f>
        <v/>
      </c>
      <c r="AA4866" s="111" t="str">
        <f>IF($Y4866="", "", $Y4866-SUM($AA$11:$AA4865))</f>
        <v/>
      </c>
      <c r="AB4866" s="111" t="str">
        <f t="shared" si="1068"/>
        <v/>
      </c>
      <c r="AC4866" s="121" t="str">
        <f t="shared" si="1064"/>
        <v/>
      </c>
      <c r="AD4866" s="122" t="str">
        <f t="shared" si="1065"/>
        <v/>
      </c>
      <c r="AE4866" s="123" t="str">
        <f t="shared" si="1069"/>
        <v/>
      </c>
      <c r="AG4866" s="150" t="str">
        <f t="shared" si="1066"/>
        <v/>
      </c>
    </row>
    <row r="4867" spans="1:33" x14ac:dyDescent="0.25">
      <c r="A4867" s="56"/>
      <c r="B4867" s="70"/>
      <c r="C4867" s="76"/>
      <c r="D4867" s="73"/>
      <c r="E4867" s="79"/>
      <c r="F4867" s="56"/>
      <c r="G4867" s="13" t="str">
        <f t="shared" si="1057"/>
        <v/>
      </c>
      <c r="H4867" s="56"/>
      <c r="K4867" s="128"/>
      <c r="L4867" s="128"/>
      <c r="M4867" s="128"/>
      <c r="N4867" s="84" t="str">
        <f t="shared" si="1058"/>
        <v/>
      </c>
      <c r="O4867" s="128"/>
      <c r="P4867" s="84" t="str">
        <f t="shared" si="1059"/>
        <v/>
      </c>
      <c r="Q4867" s="84" t="str">
        <f t="shared" si="1056"/>
        <v/>
      </c>
      <c r="R4867" s="84" t="str">
        <f t="shared" si="1060"/>
        <v/>
      </c>
      <c r="S4867" s="84" t="str">
        <f t="shared" si="1061"/>
        <v/>
      </c>
      <c r="U4867" s="84" t="str">
        <f t="shared" si="1062"/>
        <v/>
      </c>
      <c r="W4867" s="108" t="str">
        <f>IF($N4867="", "", SUM($D$11:$D4867))</f>
        <v/>
      </c>
      <c r="X4867" s="111" t="str">
        <f t="shared" si="1063"/>
        <v/>
      </c>
      <c r="Y4867" s="114" t="str">
        <f t="shared" si="1067"/>
        <v/>
      </c>
      <c r="Z4867" s="111" t="str">
        <f>IF(X4867="", "", X4867-SUM($Z$11:$Z4866))</f>
        <v/>
      </c>
      <c r="AA4867" s="111" t="str">
        <f>IF($Y4867="", "", $Y4867-SUM($AA$11:$AA4866))</f>
        <v/>
      </c>
      <c r="AB4867" s="111" t="str">
        <f t="shared" si="1068"/>
        <v/>
      </c>
      <c r="AC4867" s="121" t="str">
        <f t="shared" si="1064"/>
        <v/>
      </c>
      <c r="AD4867" s="122" t="str">
        <f t="shared" si="1065"/>
        <v/>
      </c>
      <c r="AE4867" s="123" t="str">
        <f t="shared" si="1069"/>
        <v/>
      </c>
      <c r="AG4867" s="150" t="str">
        <f t="shared" si="1066"/>
        <v/>
      </c>
    </row>
    <row r="4868" spans="1:33" x14ac:dyDescent="0.25">
      <c r="A4868" s="56"/>
      <c r="B4868" s="70"/>
      <c r="C4868" s="76"/>
      <c r="D4868" s="73"/>
      <c r="E4868" s="79"/>
      <c r="F4868" s="56"/>
      <c r="G4868" s="13" t="str">
        <f t="shared" si="1057"/>
        <v/>
      </c>
      <c r="H4868" s="56"/>
      <c r="K4868" s="128"/>
      <c r="L4868" s="128"/>
      <c r="M4868" s="128"/>
      <c r="N4868" s="84" t="str">
        <f t="shared" si="1058"/>
        <v/>
      </c>
      <c r="O4868" s="128"/>
      <c r="P4868" s="84" t="str">
        <f t="shared" si="1059"/>
        <v/>
      </c>
      <c r="Q4868" s="84" t="str">
        <f t="shared" si="1056"/>
        <v/>
      </c>
      <c r="R4868" s="84" t="str">
        <f t="shared" si="1060"/>
        <v/>
      </c>
      <c r="S4868" s="84" t="str">
        <f t="shared" si="1061"/>
        <v/>
      </c>
      <c r="U4868" s="84" t="str">
        <f t="shared" si="1062"/>
        <v/>
      </c>
      <c r="W4868" s="108" t="str">
        <f>IF($N4868="", "", SUM($D$11:$D4868))</f>
        <v/>
      </c>
      <c r="X4868" s="111" t="str">
        <f t="shared" si="1063"/>
        <v/>
      </c>
      <c r="Y4868" s="114" t="str">
        <f t="shared" si="1067"/>
        <v/>
      </c>
      <c r="Z4868" s="111" t="str">
        <f>IF(X4868="", "", X4868-SUM($Z$11:$Z4867))</f>
        <v/>
      </c>
      <c r="AA4868" s="111" t="str">
        <f>IF($Y4868="", "", $Y4868-SUM($AA$11:$AA4867))</f>
        <v/>
      </c>
      <c r="AB4868" s="111" t="str">
        <f t="shared" si="1068"/>
        <v/>
      </c>
      <c r="AC4868" s="121" t="str">
        <f t="shared" si="1064"/>
        <v/>
      </c>
      <c r="AD4868" s="122" t="str">
        <f t="shared" si="1065"/>
        <v/>
      </c>
      <c r="AE4868" s="123" t="str">
        <f t="shared" si="1069"/>
        <v/>
      </c>
      <c r="AG4868" s="150" t="str">
        <f t="shared" si="1066"/>
        <v/>
      </c>
    </row>
    <row r="4869" spans="1:33" x14ac:dyDescent="0.25">
      <c r="A4869" s="56"/>
      <c r="B4869" s="70"/>
      <c r="C4869" s="76"/>
      <c r="D4869" s="73"/>
      <c r="E4869" s="79"/>
      <c r="F4869" s="56"/>
      <c r="G4869" s="13" t="str">
        <f t="shared" si="1057"/>
        <v/>
      </c>
      <c r="H4869" s="56"/>
      <c r="K4869" s="128"/>
      <c r="L4869" s="128"/>
      <c r="M4869" s="128"/>
      <c r="N4869" s="84" t="str">
        <f t="shared" si="1058"/>
        <v/>
      </c>
      <c r="O4869" s="128"/>
      <c r="P4869" s="84" t="str">
        <f t="shared" si="1059"/>
        <v/>
      </c>
      <c r="Q4869" s="84" t="str">
        <f t="shared" si="1056"/>
        <v/>
      </c>
      <c r="R4869" s="84" t="str">
        <f t="shared" si="1060"/>
        <v/>
      </c>
      <c r="S4869" s="84" t="str">
        <f t="shared" si="1061"/>
        <v/>
      </c>
      <c r="U4869" s="84" t="str">
        <f t="shared" si="1062"/>
        <v/>
      </c>
      <c r="W4869" s="108" t="str">
        <f>IF($N4869="", "", SUM($D$11:$D4869))</f>
        <v/>
      </c>
      <c r="X4869" s="111" t="str">
        <f t="shared" si="1063"/>
        <v/>
      </c>
      <c r="Y4869" s="114" t="str">
        <f t="shared" si="1067"/>
        <v/>
      </c>
      <c r="Z4869" s="111" t="str">
        <f>IF(X4869="", "", X4869-SUM($Z$11:$Z4868))</f>
        <v/>
      </c>
      <c r="AA4869" s="111" t="str">
        <f>IF($Y4869="", "", $Y4869-SUM($AA$11:$AA4868))</f>
        <v/>
      </c>
      <c r="AB4869" s="111" t="str">
        <f t="shared" si="1068"/>
        <v/>
      </c>
      <c r="AC4869" s="121" t="str">
        <f t="shared" si="1064"/>
        <v/>
      </c>
      <c r="AD4869" s="122" t="str">
        <f t="shared" si="1065"/>
        <v/>
      </c>
      <c r="AE4869" s="123" t="str">
        <f t="shared" si="1069"/>
        <v/>
      </c>
      <c r="AG4869" s="150" t="str">
        <f t="shared" si="1066"/>
        <v/>
      </c>
    </row>
    <row r="4870" spans="1:33" x14ac:dyDescent="0.25">
      <c r="A4870" s="56"/>
      <c r="B4870" s="70"/>
      <c r="C4870" s="76"/>
      <c r="D4870" s="73"/>
      <c r="E4870" s="79"/>
      <c r="F4870" s="56"/>
      <c r="G4870" s="13" t="str">
        <f t="shared" si="1057"/>
        <v/>
      </c>
      <c r="H4870" s="56"/>
      <c r="K4870" s="128"/>
      <c r="L4870" s="128"/>
      <c r="M4870" s="128"/>
      <c r="N4870" s="84" t="str">
        <f t="shared" si="1058"/>
        <v/>
      </c>
      <c r="O4870" s="128"/>
      <c r="P4870" s="84" t="str">
        <f t="shared" si="1059"/>
        <v/>
      </c>
      <c r="Q4870" s="84" t="str">
        <f t="shared" si="1056"/>
        <v/>
      </c>
      <c r="R4870" s="84" t="str">
        <f t="shared" si="1060"/>
        <v/>
      </c>
      <c r="S4870" s="84" t="str">
        <f t="shared" si="1061"/>
        <v/>
      </c>
      <c r="U4870" s="84" t="str">
        <f t="shared" si="1062"/>
        <v/>
      </c>
      <c r="W4870" s="108" t="str">
        <f>IF($N4870="", "", SUM($D$11:$D4870))</f>
        <v/>
      </c>
      <c r="X4870" s="111" t="str">
        <f t="shared" si="1063"/>
        <v/>
      </c>
      <c r="Y4870" s="114" t="str">
        <f t="shared" si="1067"/>
        <v/>
      </c>
      <c r="Z4870" s="111" t="str">
        <f>IF(X4870="", "", X4870-SUM($Z$11:$Z4869))</f>
        <v/>
      </c>
      <c r="AA4870" s="111" t="str">
        <f>IF($Y4870="", "", $Y4870-SUM($AA$11:$AA4869))</f>
        <v/>
      </c>
      <c r="AB4870" s="111" t="str">
        <f t="shared" si="1068"/>
        <v/>
      </c>
      <c r="AC4870" s="121" t="str">
        <f t="shared" si="1064"/>
        <v/>
      </c>
      <c r="AD4870" s="122" t="str">
        <f t="shared" si="1065"/>
        <v/>
      </c>
      <c r="AE4870" s="123" t="str">
        <f t="shared" si="1069"/>
        <v/>
      </c>
      <c r="AG4870" s="150" t="str">
        <f t="shared" si="1066"/>
        <v/>
      </c>
    </row>
    <row r="4871" spans="1:33" x14ac:dyDescent="0.25">
      <c r="A4871" s="56"/>
      <c r="B4871" s="70"/>
      <c r="C4871" s="76"/>
      <c r="D4871" s="73"/>
      <c r="E4871" s="79"/>
      <c r="F4871" s="56"/>
      <c r="G4871" s="13" t="str">
        <f t="shared" si="1057"/>
        <v/>
      </c>
      <c r="H4871" s="56"/>
      <c r="K4871" s="128"/>
      <c r="L4871" s="128"/>
      <c r="M4871" s="128"/>
      <c r="N4871" s="84" t="str">
        <f t="shared" si="1058"/>
        <v/>
      </c>
      <c r="O4871" s="128"/>
      <c r="P4871" s="84" t="str">
        <f t="shared" si="1059"/>
        <v/>
      </c>
      <c r="Q4871" s="84" t="str">
        <f t="shared" si="1056"/>
        <v/>
      </c>
      <c r="R4871" s="84" t="str">
        <f t="shared" si="1060"/>
        <v/>
      </c>
      <c r="S4871" s="84" t="str">
        <f t="shared" si="1061"/>
        <v/>
      </c>
      <c r="U4871" s="84" t="str">
        <f t="shared" si="1062"/>
        <v/>
      </c>
      <c r="W4871" s="108" t="str">
        <f>IF($N4871="", "", SUM($D$11:$D4871))</f>
        <v/>
      </c>
      <c r="X4871" s="111" t="str">
        <f t="shared" si="1063"/>
        <v/>
      </c>
      <c r="Y4871" s="114" t="str">
        <f t="shared" si="1067"/>
        <v/>
      </c>
      <c r="Z4871" s="111" t="str">
        <f>IF(X4871="", "", X4871-SUM($Z$11:$Z4870))</f>
        <v/>
      </c>
      <c r="AA4871" s="111" t="str">
        <f>IF($Y4871="", "", $Y4871-SUM($AA$11:$AA4870))</f>
        <v/>
      </c>
      <c r="AB4871" s="111" t="str">
        <f t="shared" si="1068"/>
        <v/>
      </c>
      <c r="AC4871" s="121" t="str">
        <f t="shared" si="1064"/>
        <v/>
      </c>
      <c r="AD4871" s="122" t="str">
        <f t="shared" si="1065"/>
        <v/>
      </c>
      <c r="AE4871" s="123" t="str">
        <f t="shared" si="1069"/>
        <v/>
      </c>
      <c r="AG4871" s="150" t="str">
        <f t="shared" si="1066"/>
        <v/>
      </c>
    </row>
    <row r="4872" spans="1:33" x14ac:dyDescent="0.25">
      <c r="A4872" s="56"/>
      <c r="B4872" s="70"/>
      <c r="C4872" s="76"/>
      <c r="D4872" s="73"/>
      <c r="E4872" s="79"/>
      <c r="F4872" s="56"/>
      <c r="G4872" s="13" t="str">
        <f t="shared" si="1057"/>
        <v/>
      </c>
      <c r="H4872" s="56"/>
      <c r="K4872" s="128"/>
      <c r="L4872" s="128"/>
      <c r="M4872" s="128"/>
      <c r="N4872" s="84" t="str">
        <f t="shared" si="1058"/>
        <v/>
      </c>
      <c r="O4872" s="128"/>
      <c r="P4872" s="84" t="str">
        <f t="shared" si="1059"/>
        <v/>
      </c>
      <c r="Q4872" s="84" t="str">
        <f t="shared" si="1056"/>
        <v/>
      </c>
      <c r="R4872" s="84" t="str">
        <f t="shared" si="1060"/>
        <v/>
      </c>
      <c r="S4872" s="84" t="str">
        <f t="shared" si="1061"/>
        <v/>
      </c>
      <c r="U4872" s="84" t="str">
        <f t="shared" si="1062"/>
        <v/>
      </c>
      <c r="W4872" s="108" t="str">
        <f>IF($N4872="", "", SUM($D$11:$D4872))</f>
        <v/>
      </c>
      <c r="X4872" s="111" t="str">
        <f t="shared" si="1063"/>
        <v/>
      </c>
      <c r="Y4872" s="114" t="str">
        <f t="shared" si="1067"/>
        <v/>
      </c>
      <c r="Z4872" s="111" t="str">
        <f>IF(X4872="", "", X4872-SUM($Z$11:$Z4871))</f>
        <v/>
      </c>
      <c r="AA4872" s="111" t="str">
        <f>IF($Y4872="", "", $Y4872-SUM($AA$11:$AA4871))</f>
        <v/>
      </c>
      <c r="AB4872" s="111" t="str">
        <f t="shared" si="1068"/>
        <v/>
      </c>
      <c r="AC4872" s="121" t="str">
        <f t="shared" si="1064"/>
        <v/>
      </c>
      <c r="AD4872" s="122" t="str">
        <f t="shared" si="1065"/>
        <v/>
      </c>
      <c r="AE4872" s="123" t="str">
        <f t="shared" si="1069"/>
        <v/>
      </c>
      <c r="AG4872" s="150" t="str">
        <f t="shared" si="1066"/>
        <v/>
      </c>
    </row>
    <row r="4873" spans="1:33" x14ac:dyDescent="0.25">
      <c r="A4873" s="56"/>
      <c r="B4873" s="70"/>
      <c r="C4873" s="76"/>
      <c r="D4873" s="73"/>
      <c r="E4873" s="79"/>
      <c r="F4873" s="56"/>
      <c r="G4873" s="13" t="str">
        <f t="shared" si="1057"/>
        <v/>
      </c>
      <c r="H4873" s="56"/>
      <c r="K4873" s="128"/>
      <c r="L4873" s="128"/>
      <c r="M4873" s="128"/>
      <c r="N4873" s="84" t="str">
        <f t="shared" si="1058"/>
        <v/>
      </c>
      <c r="O4873" s="128"/>
      <c r="P4873" s="84" t="str">
        <f t="shared" si="1059"/>
        <v/>
      </c>
      <c r="Q4873" s="84" t="str">
        <f t="shared" si="1056"/>
        <v/>
      </c>
      <c r="R4873" s="84" t="str">
        <f t="shared" si="1060"/>
        <v/>
      </c>
      <c r="S4873" s="84" t="str">
        <f t="shared" si="1061"/>
        <v/>
      </c>
      <c r="U4873" s="84" t="str">
        <f t="shared" si="1062"/>
        <v/>
      </c>
      <c r="W4873" s="108" t="str">
        <f>IF($N4873="", "", SUM($D$11:$D4873))</f>
        <v/>
      </c>
      <c r="X4873" s="111" t="str">
        <f t="shared" si="1063"/>
        <v/>
      </c>
      <c r="Y4873" s="114" t="str">
        <f t="shared" si="1067"/>
        <v/>
      </c>
      <c r="Z4873" s="111" t="str">
        <f>IF(X4873="", "", X4873-SUM($Z$11:$Z4872))</f>
        <v/>
      </c>
      <c r="AA4873" s="111" t="str">
        <f>IF($Y4873="", "", $Y4873-SUM($AA$11:$AA4872))</f>
        <v/>
      </c>
      <c r="AB4873" s="111" t="str">
        <f t="shared" si="1068"/>
        <v/>
      </c>
      <c r="AC4873" s="121" t="str">
        <f t="shared" si="1064"/>
        <v/>
      </c>
      <c r="AD4873" s="122" t="str">
        <f t="shared" si="1065"/>
        <v/>
      </c>
      <c r="AE4873" s="123" t="str">
        <f t="shared" si="1069"/>
        <v/>
      </c>
      <c r="AG4873" s="150" t="str">
        <f t="shared" si="1066"/>
        <v/>
      </c>
    </row>
    <row r="4874" spans="1:33" x14ac:dyDescent="0.25">
      <c r="A4874" s="56"/>
      <c r="B4874" s="70"/>
      <c r="C4874" s="76"/>
      <c r="D4874" s="73"/>
      <c r="E4874" s="79"/>
      <c r="F4874" s="56"/>
      <c r="G4874" s="13" t="str">
        <f t="shared" si="1057"/>
        <v/>
      </c>
      <c r="H4874" s="56"/>
      <c r="K4874" s="128"/>
      <c r="L4874" s="128"/>
      <c r="M4874" s="128"/>
      <c r="N4874" s="84" t="str">
        <f t="shared" si="1058"/>
        <v/>
      </c>
      <c r="O4874" s="128"/>
      <c r="P4874" s="84" t="str">
        <f t="shared" si="1059"/>
        <v/>
      </c>
      <c r="Q4874" s="84" t="str">
        <f t="shared" si="1056"/>
        <v/>
      </c>
      <c r="R4874" s="84" t="str">
        <f t="shared" si="1060"/>
        <v/>
      </c>
      <c r="S4874" s="84" t="str">
        <f t="shared" si="1061"/>
        <v/>
      </c>
      <c r="U4874" s="84" t="str">
        <f t="shared" si="1062"/>
        <v/>
      </c>
      <c r="W4874" s="108" t="str">
        <f>IF($N4874="", "", SUM($D$11:$D4874))</f>
        <v/>
      </c>
      <c r="X4874" s="111" t="str">
        <f t="shared" si="1063"/>
        <v/>
      </c>
      <c r="Y4874" s="114" t="str">
        <f t="shared" si="1067"/>
        <v/>
      </c>
      <c r="Z4874" s="111" t="str">
        <f>IF(X4874="", "", X4874-SUM($Z$11:$Z4873))</f>
        <v/>
      </c>
      <c r="AA4874" s="111" t="str">
        <f>IF($Y4874="", "", $Y4874-SUM($AA$11:$AA4873))</f>
        <v/>
      </c>
      <c r="AB4874" s="111" t="str">
        <f t="shared" si="1068"/>
        <v/>
      </c>
      <c r="AC4874" s="121" t="str">
        <f t="shared" si="1064"/>
        <v/>
      </c>
      <c r="AD4874" s="122" t="str">
        <f t="shared" si="1065"/>
        <v/>
      </c>
      <c r="AE4874" s="123" t="str">
        <f t="shared" si="1069"/>
        <v/>
      </c>
      <c r="AG4874" s="150" t="str">
        <f t="shared" si="1066"/>
        <v/>
      </c>
    </row>
    <row r="4875" spans="1:33" x14ac:dyDescent="0.25">
      <c r="A4875" s="56"/>
      <c r="B4875" s="70"/>
      <c r="C4875" s="76"/>
      <c r="D4875" s="73"/>
      <c r="E4875" s="79"/>
      <c r="F4875" s="56"/>
      <c r="G4875" s="13" t="str">
        <f t="shared" si="1057"/>
        <v/>
      </c>
      <c r="H4875" s="56"/>
      <c r="K4875" s="128"/>
      <c r="L4875" s="128"/>
      <c r="M4875" s="128"/>
      <c r="N4875" s="84" t="str">
        <f t="shared" si="1058"/>
        <v/>
      </c>
      <c r="O4875" s="128"/>
      <c r="P4875" s="84" t="str">
        <f t="shared" si="1059"/>
        <v/>
      </c>
      <c r="Q4875" s="84" t="str">
        <f t="shared" ref="Q4875:Q4938" si="1070">IF($N4875="", "", IF(AND(Q$5="X", C4875=""), $N$6, IF(AND(NOT(C4875=""), COUNTIF(L$11:L$17, C4875)=0), $N$7, "")))</f>
        <v/>
      </c>
      <c r="R4875" s="84" t="str">
        <f t="shared" si="1060"/>
        <v/>
      </c>
      <c r="S4875" s="84" t="str">
        <f t="shared" si="1061"/>
        <v/>
      </c>
      <c r="U4875" s="84" t="str">
        <f t="shared" si="1062"/>
        <v/>
      </c>
      <c r="W4875" s="108" t="str">
        <f>IF($N4875="", "", SUM($D$11:$D4875))</f>
        <v/>
      </c>
      <c r="X4875" s="111" t="str">
        <f t="shared" si="1063"/>
        <v/>
      </c>
      <c r="Y4875" s="114" t="str">
        <f t="shared" si="1067"/>
        <v/>
      </c>
      <c r="Z4875" s="111" t="str">
        <f>IF(X4875="", "", X4875-SUM($Z$11:$Z4874))</f>
        <v/>
      </c>
      <c r="AA4875" s="111" t="str">
        <f>IF($Y4875="", "", $Y4875-SUM($AA$11:$AA4874))</f>
        <v/>
      </c>
      <c r="AB4875" s="111" t="str">
        <f t="shared" si="1068"/>
        <v/>
      </c>
      <c r="AC4875" s="121" t="str">
        <f t="shared" si="1064"/>
        <v/>
      </c>
      <c r="AD4875" s="122" t="str">
        <f t="shared" si="1065"/>
        <v/>
      </c>
      <c r="AE4875" s="123" t="str">
        <f t="shared" si="1069"/>
        <v/>
      </c>
      <c r="AG4875" s="150" t="str">
        <f t="shared" si="1066"/>
        <v/>
      </c>
    </row>
    <row r="4876" spans="1:33" x14ac:dyDescent="0.25">
      <c r="A4876" s="56"/>
      <c r="B4876" s="70"/>
      <c r="C4876" s="76"/>
      <c r="D4876" s="73"/>
      <c r="E4876" s="79"/>
      <c r="F4876" s="56"/>
      <c r="G4876" s="13" t="str">
        <f t="shared" ref="G4876:G4939" si="1071">IF($B4876="", "", TEXT($B4876, "mmm"))</f>
        <v/>
      </c>
      <c r="H4876" s="56"/>
      <c r="K4876" s="128"/>
      <c r="L4876" s="128"/>
      <c r="M4876" s="128"/>
      <c r="N4876" s="84" t="str">
        <f t="shared" ref="N4876:N4939" si="1072">IF(COUNTIF($B4876:$E4876, "")=4, "", "X")</f>
        <v/>
      </c>
      <c r="O4876" s="128"/>
      <c r="P4876" s="84" t="str">
        <f t="shared" ref="P4876:P4939" si="1073">IF($N4876="", "", IF(AND(P$5="X", B4876=""), $N$6, IFERROR(IF(AND(NOT(B4876=""), OR(ISNUMBER(B4876)=FALSE, B4876&lt;$L$2, B4876&gt;$L$3)), $N$7, ""), $N$7)))</f>
        <v/>
      </c>
      <c r="Q4876" s="84" t="str">
        <f t="shared" si="1070"/>
        <v/>
      </c>
      <c r="R4876" s="84" t="str">
        <f t="shared" ref="R4876:R4939" si="1074">IF($N4876="", "", IF(AND(R$5="X", D4876=""), $N$6, IF(AND(NOT(D4876=""), ISNUMBER(D4876)=FALSE), $N$7, "")))</f>
        <v/>
      </c>
      <c r="S4876" s="84" t="str">
        <f t="shared" ref="S4876:S4939" si="1075">IF($N4876="", "", IF(AND(S$5="X", E4876=""), $N$6, ""))</f>
        <v/>
      </c>
      <c r="U4876" s="84" t="str">
        <f t="shared" ref="U4876:U4939" si="1076">IF($B4876="", "", TEXT($B4876, "mmm yyyy"))</f>
        <v/>
      </c>
      <c r="W4876" s="108" t="str">
        <f>IF($N4876="", "", SUM($D$11:$D4876))</f>
        <v/>
      </c>
      <c r="X4876" s="111" t="str">
        <f t="shared" ref="X4876:X4939" si="1077">IF(W4876="", "", IF(W4876&lt;=$X$4, W4876, $X$4))</f>
        <v/>
      </c>
      <c r="Y4876" s="114" t="str">
        <f t="shared" si="1067"/>
        <v/>
      </c>
      <c r="Z4876" s="111" t="str">
        <f>IF(X4876="", "", X4876-SUM($Z$11:$Z4875))</f>
        <v/>
      </c>
      <c r="AA4876" s="111" t="str">
        <f>IF($Y4876="", "", $Y4876-SUM($AA$11:$AA4875))</f>
        <v/>
      </c>
      <c r="AB4876" s="111" t="str">
        <f t="shared" si="1068"/>
        <v/>
      </c>
      <c r="AC4876" s="121" t="str">
        <f t="shared" ref="AC4876:AC4939" si="1078">IF($N4876="", "", $Z4876*$AC$4)</f>
        <v/>
      </c>
      <c r="AD4876" s="122" t="str">
        <f t="shared" ref="AD4876:AD4939" si="1079">IF($N4876="", "", $AA4876*$AC$5)</f>
        <v/>
      </c>
      <c r="AE4876" s="123" t="str">
        <f t="shared" si="1069"/>
        <v/>
      </c>
      <c r="AG4876" s="150" t="str">
        <f t="shared" ref="AG4876:AG4939" si="1080">IF(OR($U4876="", $C4876=""), "", CONCATENATE($C4876, " - ", $U4876))</f>
        <v/>
      </c>
    </row>
    <row r="4877" spans="1:33" x14ac:dyDescent="0.25">
      <c r="A4877" s="56"/>
      <c r="B4877" s="70"/>
      <c r="C4877" s="76"/>
      <c r="D4877" s="73"/>
      <c r="E4877" s="79"/>
      <c r="F4877" s="56"/>
      <c r="G4877" s="13" t="str">
        <f t="shared" si="1071"/>
        <v/>
      </c>
      <c r="H4877" s="56"/>
      <c r="K4877" s="128"/>
      <c r="L4877" s="128"/>
      <c r="M4877" s="128"/>
      <c r="N4877" s="84" t="str">
        <f t="shared" si="1072"/>
        <v/>
      </c>
      <c r="O4877" s="128"/>
      <c r="P4877" s="84" t="str">
        <f t="shared" si="1073"/>
        <v/>
      </c>
      <c r="Q4877" s="84" t="str">
        <f t="shared" si="1070"/>
        <v/>
      </c>
      <c r="R4877" s="84" t="str">
        <f t="shared" si="1074"/>
        <v/>
      </c>
      <c r="S4877" s="84" t="str">
        <f t="shared" si="1075"/>
        <v/>
      </c>
      <c r="U4877" s="84" t="str">
        <f t="shared" si="1076"/>
        <v/>
      </c>
      <c r="W4877" s="108" t="str">
        <f>IF($N4877="", "", SUM($D$11:$D4877))</f>
        <v/>
      </c>
      <c r="X4877" s="111" t="str">
        <f t="shared" si="1077"/>
        <v/>
      </c>
      <c r="Y4877" s="114" t="str">
        <f t="shared" si="1067"/>
        <v/>
      </c>
      <c r="Z4877" s="111" t="str">
        <f>IF(X4877="", "", X4877-SUM($Z$11:$Z4876))</f>
        <v/>
      </c>
      <c r="AA4877" s="111" t="str">
        <f>IF($Y4877="", "", $Y4877-SUM($AA$11:$AA4876))</f>
        <v/>
      </c>
      <c r="AB4877" s="111" t="str">
        <f t="shared" si="1068"/>
        <v/>
      </c>
      <c r="AC4877" s="121" t="str">
        <f t="shared" si="1078"/>
        <v/>
      </c>
      <c r="AD4877" s="122" t="str">
        <f t="shared" si="1079"/>
        <v/>
      </c>
      <c r="AE4877" s="123" t="str">
        <f t="shared" si="1069"/>
        <v/>
      </c>
      <c r="AG4877" s="150" t="str">
        <f t="shared" si="1080"/>
        <v/>
      </c>
    </row>
    <row r="4878" spans="1:33" x14ac:dyDescent="0.25">
      <c r="A4878" s="56"/>
      <c r="B4878" s="70"/>
      <c r="C4878" s="76"/>
      <c r="D4878" s="73"/>
      <c r="E4878" s="79"/>
      <c r="F4878" s="56"/>
      <c r="G4878" s="13" t="str">
        <f t="shared" si="1071"/>
        <v/>
      </c>
      <c r="H4878" s="56"/>
      <c r="K4878" s="128"/>
      <c r="L4878" s="128"/>
      <c r="M4878" s="128"/>
      <c r="N4878" s="84" t="str">
        <f t="shared" si="1072"/>
        <v/>
      </c>
      <c r="O4878" s="128"/>
      <c r="P4878" s="84" t="str">
        <f t="shared" si="1073"/>
        <v/>
      </c>
      <c r="Q4878" s="84" t="str">
        <f t="shared" si="1070"/>
        <v/>
      </c>
      <c r="R4878" s="84" t="str">
        <f t="shared" si="1074"/>
        <v/>
      </c>
      <c r="S4878" s="84" t="str">
        <f t="shared" si="1075"/>
        <v/>
      </c>
      <c r="U4878" s="84" t="str">
        <f t="shared" si="1076"/>
        <v/>
      </c>
      <c r="W4878" s="108" t="str">
        <f>IF($N4878="", "", SUM($D$11:$D4878))</f>
        <v/>
      </c>
      <c r="X4878" s="111" t="str">
        <f t="shared" si="1077"/>
        <v/>
      </c>
      <c r="Y4878" s="114" t="str">
        <f t="shared" ref="Y4878:Y4941" si="1081">IF(W4878="", "", IF(W4878&lt;=$X$4, 0, W4878-$X$4))</f>
        <v/>
      </c>
      <c r="Z4878" s="111" t="str">
        <f>IF(X4878="", "", X4878-SUM($Z$11:$Z4877))</f>
        <v/>
      </c>
      <c r="AA4878" s="111" t="str">
        <f>IF($Y4878="", "", $Y4878-SUM($AA$11:$AA4877))</f>
        <v/>
      </c>
      <c r="AB4878" s="111" t="str">
        <f t="shared" ref="AB4878:AB4941" si="1082">IF($N4878="", "", SUM(Z4878:AA4878))</f>
        <v/>
      </c>
      <c r="AC4878" s="121" t="str">
        <f t="shared" si="1078"/>
        <v/>
      </c>
      <c r="AD4878" s="122" t="str">
        <f t="shared" si="1079"/>
        <v/>
      </c>
      <c r="AE4878" s="123" t="str">
        <f t="shared" ref="AE4878:AE4941" si="1083">IF($N4878="", "", SUM(AC4878:AD4878))</f>
        <v/>
      </c>
      <c r="AG4878" s="150" t="str">
        <f t="shared" si="1080"/>
        <v/>
      </c>
    </row>
    <row r="4879" spans="1:33" x14ac:dyDescent="0.25">
      <c r="A4879" s="56"/>
      <c r="B4879" s="70"/>
      <c r="C4879" s="76"/>
      <c r="D4879" s="73"/>
      <c r="E4879" s="79"/>
      <c r="F4879" s="56"/>
      <c r="G4879" s="13" t="str">
        <f t="shared" si="1071"/>
        <v/>
      </c>
      <c r="H4879" s="56"/>
      <c r="K4879" s="128"/>
      <c r="L4879" s="128"/>
      <c r="M4879" s="128"/>
      <c r="N4879" s="84" t="str">
        <f t="shared" si="1072"/>
        <v/>
      </c>
      <c r="O4879" s="128"/>
      <c r="P4879" s="84" t="str">
        <f t="shared" si="1073"/>
        <v/>
      </c>
      <c r="Q4879" s="84" t="str">
        <f t="shared" si="1070"/>
        <v/>
      </c>
      <c r="R4879" s="84" t="str">
        <f t="shared" si="1074"/>
        <v/>
      </c>
      <c r="S4879" s="84" t="str">
        <f t="shared" si="1075"/>
        <v/>
      </c>
      <c r="U4879" s="84" t="str">
        <f t="shared" si="1076"/>
        <v/>
      </c>
      <c r="W4879" s="108" t="str">
        <f>IF($N4879="", "", SUM($D$11:$D4879))</f>
        <v/>
      </c>
      <c r="X4879" s="111" t="str">
        <f t="shared" si="1077"/>
        <v/>
      </c>
      <c r="Y4879" s="114" t="str">
        <f t="shared" si="1081"/>
        <v/>
      </c>
      <c r="Z4879" s="111" t="str">
        <f>IF(X4879="", "", X4879-SUM($Z$11:$Z4878))</f>
        <v/>
      </c>
      <c r="AA4879" s="111" t="str">
        <f>IF($Y4879="", "", $Y4879-SUM($AA$11:$AA4878))</f>
        <v/>
      </c>
      <c r="AB4879" s="111" t="str">
        <f t="shared" si="1082"/>
        <v/>
      </c>
      <c r="AC4879" s="121" t="str">
        <f t="shared" si="1078"/>
        <v/>
      </c>
      <c r="AD4879" s="122" t="str">
        <f t="shared" si="1079"/>
        <v/>
      </c>
      <c r="AE4879" s="123" t="str">
        <f t="shared" si="1083"/>
        <v/>
      </c>
      <c r="AG4879" s="150" t="str">
        <f t="shared" si="1080"/>
        <v/>
      </c>
    </row>
    <row r="4880" spans="1:33" x14ac:dyDescent="0.25">
      <c r="A4880" s="56"/>
      <c r="B4880" s="70"/>
      <c r="C4880" s="76"/>
      <c r="D4880" s="73"/>
      <c r="E4880" s="79"/>
      <c r="F4880" s="56"/>
      <c r="G4880" s="13" t="str">
        <f t="shared" si="1071"/>
        <v/>
      </c>
      <c r="H4880" s="56"/>
      <c r="K4880" s="128"/>
      <c r="L4880" s="128"/>
      <c r="M4880" s="128"/>
      <c r="N4880" s="84" t="str">
        <f t="shared" si="1072"/>
        <v/>
      </c>
      <c r="O4880" s="128"/>
      <c r="P4880" s="84" t="str">
        <f t="shared" si="1073"/>
        <v/>
      </c>
      <c r="Q4880" s="84" t="str">
        <f t="shared" si="1070"/>
        <v/>
      </c>
      <c r="R4880" s="84" t="str">
        <f t="shared" si="1074"/>
        <v/>
      </c>
      <c r="S4880" s="84" t="str">
        <f t="shared" si="1075"/>
        <v/>
      </c>
      <c r="U4880" s="84" t="str">
        <f t="shared" si="1076"/>
        <v/>
      </c>
      <c r="W4880" s="108" t="str">
        <f>IF($N4880="", "", SUM($D$11:$D4880))</f>
        <v/>
      </c>
      <c r="X4880" s="111" t="str">
        <f t="shared" si="1077"/>
        <v/>
      </c>
      <c r="Y4880" s="114" t="str">
        <f t="shared" si="1081"/>
        <v/>
      </c>
      <c r="Z4880" s="111" t="str">
        <f>IF(X4880="", "", X4880-SUM($Z$11:$Z4879))</f>
        <v/>
      </c>
      <c r="AA4880" s="111" t="str">
        <f>IF($Y4880="", "", $Y4880-SUM($AA$11:$AA4879))</f>
        <v/>
      </c>
      <c r="AB4880" s="111" t="str">
        <f t="shared" si="1082"/>
        <v/>
      </c>
      <c r="AC4880" s="121" t="str">
        <f t="shared" si="1078"/>
        <v/>
      </c>
      <c r="AD4880" s="122" t="str">
        <f t="shared" si="1079"/>
        <v/>
      </c>
      <c r="AE4880" s="123" t="str">
        <f t="shared" si="1083"/>
        <v/>
      </c>
      <c r="AG4880" s="150" t="str">
        <f t="shared" si="1080"/>
        <v/>
      </c>
    </row>
    <row r="4881" spans="1:33" x14ac:dyDescent="0.25">
      <c r="A4881" s="56"/>
      <c r="B4881" s="70"/>
      <c r="C4881" s="76"/>
      <c r="D4881" s="73"/>
      <c r="E4881" s="79"/>
      <c r="F4881" s="56"/>
      <c r="G4881" s="13" t="str">
        <f t="shared" si="1071"/>
        <v/>
      </c>
      <c r="H4881" s="56"/>
      <c r="K4881" s="128"/>
      <c r="L4881" s="128"/>
      <c r="M4881" s="128"/>
      <c r="N4881" s="84" t="str">
        <f t="shared" si="1072"/>
        <v/>
      </c>
      <c r="O4881" s="128"/>
      <c r="P4881" s="84" t="str">
        <f t="shared" si="1073"/>
        <v/>
      </c>
      <c r="Q4881" s="84" t="str">
        <f t="shared" si="1070"/>
        <v/>
      </c>
      <c r="R4881" s="84" t="str">
        <f t="shared" si="1074"/>
        <v/>
      </c>
      <c r="S4881" s="84" t="str">
        <f t="shared" si="1075"/>
        <v/>
      </c>
      <c r="U4881" s="84" t="str">
        <f t="shared" si="1076"/>
        <v/>
      </c>
      <c r="W4881" s="108" t="str">
        <f>IF($N4881="", "", SUM($D$11:$D4881))</f>
        <v/>
      </c>
      <c r="X4881" s="111" t="str">
        <f t="shared" si="1077"/>
        <v/>
      </c>
      <c r="Y4881" s="114" t="str">
        <f t="shared" si="1081"/>
        <v/>
      </c>
      <c r="Z4881" s="111" t="str">
        <f>IF(X4881="", "", X4881-SUM($Z$11:$Z4880))</f>
        <v/>
      </c>
      <c r="AA4881" s="111" t="str">
        <f>IF($Y4881="", "", $Y4881-SUM($AA$11:$AA4880))</f>
        <v/>
      </c>
      <c r="AB4881" s="111" t="str">
        <f t="shared" si="1082"/>
        <v/>
      </c>
      <c r="AC4881" s="121" t="str">
        <f t="shared" si="1078"/>
        <v/>
      </c>
      <c r="AD4881" s="122" t="str">
        <f t="shared" si="1079"/>
        <v/>
      </c>
      <c r="AE4881" s="123" t="str">
        <f t="shared" si="1083"/>
        <v/>
      </c>
      <c r="AG4881" s="150" t="str">
        <f t="shared" si="1080"/>
        <v/>
      </c>
    </row>
    <row r="4882" spans="1:33" x14ac:dyDescent="0.25">
      <c r="A4882" s="56"/>
      <c r="B4882" s="70"/>
      <c r="C4882" s="76"/>
      <c r="D4882" s="73"/>
      <c r="E4882" s="79"/>
      <c r="F4882" s="56"/>
      <c r="G4882" s="13" t="str">
        <f t="shared" si="1071"/>
        <v/>
      </c>
      <c r="H4882" s="56"/>
      <c r="K4882" s="128"/>
      <c r="L4882" s="128"/>
      <c r="M4882" s="128"/>
      <c r="N4882" s="84" t="str">
        <f t="shared" si="1072"/>
        <v/>
      </c>
      <c r="O4882" s="128"/>
      <c r="P4882" s="84" t="str">
        <f t="shared" si="1073"/>
        <v/>
      </c>
      <c r="Q4882" s="84" t="str">
        <f t="shared" si="1070"/>
        <v/>
      </c>
      <c r="R4882" s="84" t="str">
        <f t="shared" si="1074"/>
        <v/>
      </c>
      <c r="S4882" s="84" t="str">
        <f t="shared" si="1075"/>
        <v/>
      </c>
      <c r="U4882" s="84" t="str">
        <f t="shared" si="1076"/>
        <v/>
      </c>
      <c r="W4882" s="108" t="str">
        <f>IF($N4882="", "", SUM($D$11:$D4882))</f>
        <v/>
      </c>
      <c r="X4882" s="111" t="str">
        <f t="shared" si="1077"/>
        <v/>
      </c>
      <c r="Y4882" s="114" t="str">
        <f t="shared" si="1081"/>
        <v/>
      </c>
      <c r="Z4882" s="111" t="str">
        <f>IF(X4882="", "", X4882-SUM($Z$11:$Z4881))</f>
        <v/>
      </c>
      <c r="AA4882" s="111" t="str">
        <f>IF($Y4882="", "", $Y4882-SUM($AA$11:$AA4881))</f>
        <v/>
      </c>
      <c r="AB4882" s="111" t="str">
        <f t="shared" si="1082"/>
        <v/>
      </c>
      <c r="AC4882" s="121" t="str">
        <f t="shared" si="1078"/>
        <v/>
      </c>
      <c r="AD4882" s="122" t="str">
        <f t="shared" si="1079"/>
        <v/>
      </c>
      <c r="AE4882" s="123" t="str">
        <f t="shared" si="1083"/>
        <v/>
      </c>
      <c r="AG4882" s="150" t="str">
        <f t="shared" si="1080"/>
        <v/>
      </c>
    </row>
    <row r="4883" spans="1:33" x14ac:dyDescent="0.25">
      <c r="A4883" s="56"/>
      <c r="B4883" s="70"/>
      <c r="C4883" s="76"/>
      <c r="D4883" s="73"/>
      <c r="E4883" s="79"/>
      <c r="F4883" s="56"/>
      <c r="G4883" s="13" t="str">
        <f t="shared" si="1071"/>
        <v/>
      </c>
      <c r="H4883" s="56"/>
      <c r="K4883" s="128"/>
      <c r="L4883" s="128"/>
      <c r="M4883" s="128"/>
      <c r="N4883" s="84" t="str">
        <f t="shared" si="1072"/>
        <v/>
      </c>
      <c r="O4883" s="128"/>
      <c r="P4883" s="84" t="str">
        <f t="shared" si="1073"/>
        <v/>
      </c>
      <c r="Q4883" s="84" t="str">
        <f t="shared" si="1070"/>
        <v/>
      </c>
      <c r="R4883" s="84" t="str">
        <f t="shared" si="1074"/>
        <v/>
      </c>
      <c r="S4883" s="84" t="str">
        <f t="shared" si="1075"/>
        <v/>
      </c>
      <c r="U4883" s="84" t="str">
        <f t="shared" si="1076"/>
        <v/>
      </c>
      <c r="W4883" s="108" t="str">
        <f>IF($N4883="", "", SUM($D$11:$D4883))</f>
        <v/>
      </c>
      <c r="X4883" s="111" t="str">
        <f t="shared" si="1077"/>
        <v/>
      </c>
      <c r="Y4883" s="114" t="str">
        <f t="shared" si="1081"/>
        <v/>
      </c>
      <c r="Z4883" s="111" t="str">
        <f>IF(X4883="", "", X4883-SUM($Z$11:$Z4882))</f>
        <v/>
      </c>
      <c r="AA4883" s="111" t="str">
        <f>IF($Y4883="", "", $Y4883-SUM($AA$11:$AA4882))</f>
        <v/>
      </c>
      <c r="AB4883" s="111" t="str">
        <f t="shared" si="1082"/>
        <v/>
      </c>
      <c r="AC4883" s="121" t="str">
        <f t="shared" si="1078"/>
        <v/>
      </c>
      <c r="AD4883" s="122" t="str">
        <f t="shared" si="1079"/>
        <v/>
      </c>
      <c r="AE4883" s="123" t="str">
        <f t="shared" si="1083"/>
        <v/>
      </c>
      <c r="AG4883" s="150" t="str">
        <f t="shared" si="1080"/>
        <v/>
      </c>
    </row>
    <row r="4884" spans="1:33" x14ac:dyDescent="0.25">
      <c r="A4884" s="56"/>
      <c r="B4884" s="70"/>
      <c r="C4884" s="76"/>
      <c r="D4884" s="73"/>
      <c r="E4884" s="79"/>
      <c r="F4884" s="56"/>
      <c r="G4884" s="13" t="str">
        <f t="shared" si="1071"/>
        <v/>
      </c>
      <c r="H4884" s="56"/>
      <c r="K4884" s="128"/>
      <c r="L4884" s="128"/>
      <c r="M4884" s="128"/>
      <c r="N4884" s="84" t="str">
        <f t="shared" si="1072"/>
        <v/>
      </c>
      <c r="O4884" s="128"/>
      <c r="P4884" s="84" t="str">
        <f t="shared" si="1073"/>
        <v/>
      </c>
      <c r="Q4884" s="84" t="str">
        <f t="shared" si="1070"/>
        <v/>
      </c>
      <c r="R4884" s="84" t="str">
        <f t="shared" si="1074"/>
        <v/>
      </c>
      <c r="S4884" s="84" t="str">
        <f t="shared" si="1075"/>
        <v/>
      </c>
      <c r="U4884" s="84" t="str">
        <f t="shared" si="1076"/>
        <v/>
      </c>
      <c r="W4884" s="108" t="str">
        <f>IF($N4884="", "", SUM($D$11:$D4884))</f>
        <v/>
      </c>
      <c r="X4884" s="111" t="str">
        <f t="shared" si="1077"/>
        <v/>
      </c>
      <c r="Y4884" s="114" t="str">
        <f t="shared" si="1081"/>
        <v/>
      </c>
      <c r="Z4884" s="111" t="str">
        <f>IF(X4884="", "", X4884-SUM($Z$11:$Z4883))</f>
        <v/>
      </c>
      <c r="AA4884" s="111" t="str">
        <f>IF($Y4884="", "", $Y4884-SUM($AA$11:$AA4883))</f>
        <v/>
      </c>
      <c r="AB4884" s="111" t="str">
        <f t="shared" si="1082"/>
        <v/>
      </c>
      <c r="AC4884" s="121" t="str">
        <f t="shared" si="1078"/>
        <v/>
      </c>
      <c r="AD4884" s="122" t="str">
        <f t="shared" si="1079"/>
        <v/>
      </c>
      <c r="AE4884" s="123" t="str">
        <f t="shared" si="1083"/>
        <v/>
      </c>
      <c r="AG4884" s="150" t="str">
        <f t="shared" si="1080"/>
        <v/>
      </c>
    </row>
    <row r="4885" spans="1:33" x14ac:dyDescent="0.25">
      <c r="A4885" s="56"/>
      <c r="B4885" s="70"/>
      <c r="C4885" s="76"/>
      <c r="D4885" s="73"/>
      <c r="E4885" s="79"/>
      <c r="F4885" s="56"/>
      <c r="G4885" s="13" t="str">
        <f t="shared" si="1071"/>
        <v/>
      </c>
      <c r="H4885" s="56"/>
      <c r="K4885" s="128"/>
      <c r="L4885" s="128"/>
      <c r="M4885" s="128"/>
      <c r="N4885" s="84" t="str">
        <f t="shared" si="1072"/>
        <v/>
      </c>
      <c r="O4885" s="128"/>
      <c r="P4885" s="84" t="str">
        <f t="shared" si="1073"/>
        <v/>
      </c>
      <c r="Q4885" s="84" t="str">
        <f t="shared" si="1070"/>
        <v/>
      </c>
      <c r="R4885" s="84" t="str">
        <f t="shared" si="1074"/>
        <v/>
      </c>
      <c r="S4885" s="84" t="str">
        <f t="shared" si="1075"/>
        <v/>
      </c>
      <c r="U4885" s="84" t="str">
        <f t="shared" si="1076"/>
        <v/>
      </c>
      <c r="W4885" s="108" t="str">
        <f>IF($N4885="", "", SUM($D$11:$D4885))</f>
        <v/>
      </c>
      <c r="X4885" s="111" t="str">
        <f t="shared" si="1077"/>
        <v/>
      </c>
      <c r="Y4885" s="114" t="str">
        <f t="shared" si="1081"/>
        <v/>
      </c>
      <c r="Z4885" s="111" t="str">
        <f>IF(X4885="", "", X4885-SUM($Z$11:$Z4884))</f>
        <v/>
      </c>
      <c r="AA4885" s="111" t="str">
        <f>IF($Y4885="", "", $Y4885-SUM($AA$11:$AA4884))</f>
        <v/>
      </c>
      <c r="AB4885" s="111" t="str">
        <f t="shared" si="1082"/>
        <v/>
      </c>
      <c r="AC4885" s="121" t="str">
        <f t="shared" si="1078"/>
        <v/>
      </c>
      <c r="AD4885" s="122" t="str">
        <f t="shared" si="1079"/>
        <v/>
      </c>
      <c r="AE4885" s="123" t="str">
        <f t="shared" si="1083"/>
        <v/>
      </c>
      <c r="AG4885" s="150" t="str">
        <f t="shared" si="1080"/>
        <v/>
      </c>
    </row>
    <row r="4886" spans="1:33" x14ac:dyDescent="0.25">
      <c r="A4886" s="56"/>
      <c r="B4886" s="70"/>
      <c r="C4886" s="76"/>
      <c r="D4886" s="73"/>
      <c r="E4886" s="79"/>
      <c r="F4886" s="56"/>
      <c r="G4886" s="13" t="str">
        <f t="shared" si="1071"/>
        <v/>
      </c>
      <c r="H4886" s="56"/>
      <c r="K4886" s="128"/>
      <c r="L4886" s="128"/>
      <c r="M4886" s="128"/>
      <c r="N4886" s="84" t="str">
        <f t="shared" si="1072"/>
        <v/>
      </c>
      <c r="O4886" s="128"/>
      <c r="P4886" s="84" t="str">
        <f t="shared" si="1073"/>
        <v/>
      </c>
      <c r="Q4886" s="84" t="str">
        <f t="shared" si="1070"/>
        <v/>
      </c>
      <c r="R4886" s="84" t="str">
        <f t="shared" si="1074"/>
        <v/>
      </c>
      <c r="S4886" s="84" t="str">
        <f t="shared" si="1075"/>
        <v/>
      </c>
      <c r="U4886" s="84" t="str">
        <f t="shared" si="1076"/>
        <v/>
      </c>
      <c r="W4886" s="108" t="str">
        <f>IF($N4886="", "", SUM($D$11:$D4886))</f>
        <v/>
      </c>
      <c r="X4886" s="111" t="str">
        <f t="shared" si="1077"/>
        <v/>
      </c>
      <c r="Y4886" s="114" t="str">
        <f t="shared" si="1081"/>
        <v/>
      </c>
      <c r="Z4886" s="111" t="str">
        <f>IF(X4886="", "", X4886-SUM($Z$11:$Z4885))</f>
        <v/>
      </c>
      <c r="AA4886" s="111" t="str">
        <f>IF($Y4886="", "", $Y4886-SUM($AA$11:$AA4885))</f>
        <v/>
      </c>
      <c r="AB4886" s="111" t="str">
        <f t="shared" si="1082"/>
        <v/>
      </c>
      <c r="AC4886" s="121" t="str">
        <f t="shared" si="1078"/>
        <v/>
      </c>
      <c r="AD4886" s="122" t="str">
        <f t="shared" si="1079"/>
        <v/>
      </c>
      <c r="AE4886" s="123" t="str">
        <f t="shared" si="1083"/>
        <v/>
      </c>
      <c r="AG4886" s="150" t="str">
        <f t="shared" si="1080"/>
        <v/>
      </c>
    </row>
    <row r="4887" spans="1:33" x14ac:dyDescent="0.25">
      <c r="A4887" s="56"/>
      <c r="B4887" s="70"/>
      <c r="C4887" s="76"/>
      <c r="D4887" s="73"/>
      <c r="E4887" s="79"/>
      <c r="F4887" s="56"/>
      <c r="G4887" s="13" t="str">
        <f t="shared" si="1071"/>
        <v/>
      </c>
      <c r="H4887" s="56"/>
      <c r="K4887" s="128"/>
      <c r="L4887" s="128"/>
      <c r="M4887" s="128"/>
      <c r="N4887" s="84" t="str">
        <f t="shared" si="1072"/>
        <v/>
      </c>
      <c r="O4887" s="128"/>
      <c r="P4887" s="84" t="str">
        <f t="shared" si="1073"/>
        <v/>
      </c>
      <c r="Q4887" s="84" t="str">
        <f t="shared" si="1070"/>
        <v/>
      </c>
      <c r="R4887" s="84" t="str">
        <f t="shared" si="1074"/>
        <v/>
      </c>
      <c r="S4887" s="84" t="str">
        <f t="shared" si="1075"/>
        <v/>
      </c>
      <c r="U4887" s="84" t="str">
        <f t="shared" si="1076"/>
        <v/>
      </c>
      <c r="W4887" s="108" t="str">
        <f>IF($N4887="", "", SUM($D$11:$D4887))</f>
        <v/>
      </c>
      <c r="X4887" s="111" t="str">
        <f t="shared" si="1077"/>
        <v/>
      </c>
      <c r="Y4887" s="114" t="str">
        <f t="shared" si="1081"/>
        <v/>
      </c>
      <c r="Z4887" s="111" t="str">
        <f>IF(X4887="", "", X4887-SUM($Z$11:$Z4886))</f>
        <v/>
      </c>
      <c r="AA4887" s="111" t="str">
        <f>IF($Y4887="", "", $Y4887-SUM($AA$11:$AA4886))</f>
        <v/>
      </c>
      <c r="AB4887" s="111" t="str">
        <f t="shared" si="1082"/>
        <v/>
      </c>
      <c r="AC4887" s="121" t="str">
        <f t="shared" si="1078"/>
        <v/>
      </c>
      <c r="AD4887" s="122" t="str">
        <f t="shared" si="1079"/>
        <v/>
      </c>
      <c r="AE4887" s="123" t="str">
        <f t="shared" si="1083"/>
        <v/>
      </c>
      <c r="AG4887" s="150" t="str">
        <f t="shared" si="1080"/>
        <v/>
      </c>
    </row>
    <row r="4888" spans="1:33" x14ac:dyDescent="0.25">
      <c r="A4888" s="56"/>
      <c r="B4888" s="70"/>
      <c r="C4888" s="76"/>
      <c r="D4888" s="73"/>
      <c r="E4888" s="79"/>
      <c r="F4888" s="56"/>
      <c r="G4888" s="13" t="str">
        <f t="shared" si="1071"/>
        <v/>
      </c>
      <c r="H4888" s="56"/>
      <c r="K4888" s="128"/>
      <c r="L4888" s="128"/>
      <c r="M4888" s="128"/>
      <c r="N4888" s="84" t="str">
        <f t="shared" si="1072"/>
        <v/>
      </c>
      <c r="O4888" s="128"/>
      <c r="P4888" s="84" t="str">
        <f t="shared" si="1073"/>
        <v/>
      </c>
      <c r="Q4888" s="84" t="str">
        <f t="shared" si="1070"/>
        <v/>
      </c>
      <c r="R4888" s="84" t="str">
        <f t="shared" si="1074"/>
        <v/>
      </c>
      <c r="S4888" s="84" t="str">
        <f t="shared" si="1075"/>
        <v/>
      </c>
      <c r="U4888" s="84" t="str">
        <f t="shared" si="1076"/>
        <v/>
      </c>
      <c r="W4888" s="108" t="str">
        <f>IF($N4888="", "", SUM($D$11:$D4888))</f>
        <v/>
      </c>
      <c r="X4888" s="111" t="str">
        <f t="shared" si="1077"/>
        <v/>
      </c>
      <c r="Y4888" s="114" t="str">
        <f t="shared" si="1081"/>
        <v/>
      </c>
      <c r="Z4888" s="111" t="str">
        <f>IF(X4888="", "", X4888-SUM($Z$11:$Z4887))</f>
        <v/>
      </c>
      <c r="AA4888" s="111" t="str">
        <f>IF($Y4888="", "", $Y4888-SUM($AA$11:$AA4887))</f>
        <v/>
      </c>
      <c r="AB4888" s="111" t="str">
        <f t="shared" si="1082"/>
        <v/>
      </c>
      <c r="AC4888" s="121" t="str">
        <f t="shared" si="1078"/>
        <v/>
      </c>
      <c r="AD4888" s="122" t="str">
        <f t="shared" si="1079"/>
        <v/>
      </c>
      <c r="AE4888" s="123" t="str">
        <f t="shared" si="1083"/>
        <v/>
      </c>
      <c r="AG4888" s="150" t="str">
        <f t="shared" si="1080"/>
        <v/>
      </c>
    </row>
    <row r="4889" spans="1:33" x14ac:dyDescent="0.25">
      <c r="A4889" s="56"/>
      <c r="B4889" s="70"/>
      <c r="C4889" s="76"/>
      <c r="D4889" s="73"/>
      <c r="E4889" s="79"/>
      <c r="F4889" s="56"/>
      <c r="G4889" s="13" t="str">
        <f t="shared" si="1071"/>
        <v/>
      </c>
      <c r="H4889" s="56"/>
      <c r="K4889" s="128"/>
      <c r="L4889" s="128"/>
      <c r="M4889" s="128"/>
      <c r="N4889" s="84" t="str">
        <f t="shared" si="1072"/>
        <v/>
      </c>
      <c r="O4889" s="128"/>
      <c r="P4889" s="84" t="str">
        <f t="shared" si="1073"/>
        <v/>
      </c>
      <c r="Q4889" s="84" t="str">
        <f t="shared" si="1070"/>
        <v/>
      </c>
      <c r="R4889" s="84" t="str">
        <f t="shared" si="1074"/>
        <v/>
      </c>
      <c r="S4889" s="84" t="str">
        <f t="shared" si="1075"/>
        <v/>
      </c>
      <c r="U4889" s="84" t="str">
        <f t="shared" si="1076"/>
        <v/>
      </c>
      <c r="W4889" s="108" t="str">
        <f>IF($N4889="", "", SUM($D$11:$D4889))</f>
        <v/>
      </c>
      <c r="X4889" s="111" t="str">
        <f t="shared" si="1077"/>
        <v/>
      </c>
      <c r="Y4889" s="114" t="str">
        <f t="shared" si="1081"/>
        <v/>
      </c>
      <c r="Z4889" s="111" t="str">
        <f>IF(X4889="", "", X4889-SUM($Z$11:$Z4888))</f>
        <v/>
      </c>
      <c r="AA4889" s="111" t="str">
        <f>IF($Y4889="", "", $Y4889-SUM($AA$11:$AA4888))</f>
        <v/>
      </c>
      <c r="AB4889" s="111" t="str">
        <f t="shared" si="1082"/>
        <v/>
      </c>
      <c r="AC4889" s="121" t="str">
        <f t="shared" si="1078"/>
        <v/>
      </c>
      <c r="AD4889" s="122" t="str">
        <f t="shared" si="1079"/>
        <v/>
      </c>
      <c r="AE4889" s="123" t="str">
        <f t="shared" si="1083"/>
        <v/>
      </c>
      <c r="AG4889" s="150" t="str">
        <f t="shared" si="1080"/>
        <v/>
      </c>
    </row>
    <row r="4890" spans="1:33" x14ac:dyDescent="0.25">
      <c r="A4890" s="56"/>
      <c r="B4890" s="70"/>
      <c r="C4890" s="76"/>
      <c r="D4890" s="73"/>
      <c r="E4890" s="79"/>
      <c r="F4890" s="56"/>
      <c r="G4890" s="13" t="str">
        <f t="shared" si="1071"/>
        <v/>
      </c>
      <c r="H4890" s="56"/>
      <c r="K4890" s="128"/>
      <c r="L4890" s="128"/>
      <c r="M4890" s="128"/>
      <c r="N4890" s="84" t="str">
        <f t="shared" si="1072"/>
        <v/>
      </c>
      <c r="O4890" s="128"/>
      <c r="P4890" s="84" t="str">
        <f t="shared" si="1073"/>
        <v/>
      </c>
      <c r="Q4890" s="84" t="str">
        <f t="shared" si="1070"/>
        <v/>
      </c>
      <c r="R4890" s="84" t="str">
        <f t="shared" si="1074"/>
        <v/>
      </c>
      <c r="S4890" s="84" t="str">
        <f t="shared" si="1075"/>
        <v/>
      </c>
      <c r="U4890" s="84" t="str">
        <f t="shared" si="1076"/>
        <v/>
      </c>
      <c r="W4890" s="108" t="str">
        <f>IF($N4890="", "", SUM($D$11:$D4890))</f>
        <v/>
      </c>
      <c r="X4890" s="111" t="str">
        <f t="shared" si="1077"/>
        <v/>
      </c>
      <c r="Y4890" s="114" t="str">
        <f t="shared" si="1081"/>
        <v/>
      </c>
      <c r="Z4890" s="111" t="str">
        <f>IF(X4890="", "", X4890-SUM($Z$11:$Z4889))</f>
        <v/>
      </c>
      <c r="AA4890" s="111" t="str">
        <f>IF($Y4890="", "", $Y4890-SUM($AA$11:$AA4889))</f>
        <v/>
      </c>
      <c r="AB4890" s="111" t="str">
        <f t="shared" si="1082"/>
        <v/>
      </c>
      <c r="AC4890" s="121" t="str">
        <f t="shared" si="1078"/>
        <v/>
      </c>
      <c r="AD4890" s="122" t="str">
        <f t="shared" si="1079"/>
        <v/>
      </c>
      <c r="AE4890" s="123" t="str">
        <f t="shared" si="1083"/>
        <v/>
      </c>
      <c r="AG4890" s="150" t="str">
        <f t="shared" si="1080"/>
        <v/>
      </c>
    </row>
    <row r="4891" spans="1:33" x14ac:dyDescent="0.25">
      <c r="A4891" s="56"/>
      <c r="B4891" s="70"/>
      <c r="C4891" s="76"/>
      <c r="D4891" s="73"/>
      <c r="E4891" s="79"/>
      <c r="F4891" s="56"/>
      <c r="G4891" s="13" t="str">
        <f t="shared" si="1071"/>
        <v/>
      </c>
      <c r="H4891" s="56"/>
      <c r="K4891" s="128"/>
      <c r="L4891" s="128"/>
      <c r="M4891" s="128"/>
      <c r="N4891" s="84" t="str">
        <f t="shared" si="1072"/>
        <v/>
      </c>
      <c r="O4891" s="128"/>
      <c r="P4891" s="84" t="str">
        <f t="shared" si="1073"/>
        <v/>
      </c>
      <c r="Q4891" s="84" t="str">
        <f t="shared" si="1070"/>
        <v/>
      </c>
      <c r="R4891" s="84" t="str">
        <f t="shared" si="1074"/>
        <v/>
      </c>
      <c r="S4891" s="84" t="str">
        <f t="shared" si="1075"/>
        <v/>
      </c>
      <c r="U4891" s="84" t="str">
        <f t="shared" si="1076"/>
        <v/>
      </c>
      <c r="W4891" s="108" t="str">
        <f>IF($N4891="", "", SUM($D$11:$D4891))</f>
        <v/>
      </c>
      <c r="X4891" s="111" t="str">
        <f t="shared" si="1077"/>
        <v/>
      </c>
      <c r="Y4891" s="114" t="str">
        <f t="shared" si="1081"/>
        <v/>
      </c>
      <c r="Z4891" s="111" t="str">
        <f>IF(X4891="", "", X4891-SUM($Z$11:$Z4890))</f>
        <v/>
      </c>
      <c r="AA4891" s="111" t="str">
        <f>IF($Y4891="", "", $Y4891-SUM($AA$11:$AA4890))</f>
        <v/>
      </c>
      <c r="AB4891" s="111" t="str">
        <f t="shared" si="1082"/>
        <v/>
      </c>
      <c r="AC4891" s="121" t="str">
        <f t="shared" si="1078"/>
        <v/>
      </c>
      <c r="AD4891" s="122" t="str">
        <f t="shared" si="1079"/>
        <v/>
      </c>
      <c r="AE4891" s="123" t="str">
        <f t="shared" si="1083"/>
        <v/>
      </c>
      <c r="AG4891" s="150" t="str">
        <f t="shared" si="1080"/>
        <v/>
      </c>
    </row>
    <row r="4892" spans="1:33" x14ac:dyDescent="0.25">
      <c r="A4892" s="56"/>
      <c r="B4892" s="70"/>
      <c r="C4892" s="76"/>
      <c r="D4892" s="73"/>
      <c r="E4892" s="79"/>
      <c r="F4892" s="56"/>
      <c r="G4892" s="13" t="str">
        <f t="shared" si="1071"/>
        <v/>
      </c>
      <c r="H4892" s="56"/>
      <c r="K4892" s="128"/>
      <c r="L4892" s="128"/>
      <c r="M4892" s="128"/>
      <c r="N4892" s="84" t="str">
        <f t="shared" si="1072"/>
        <v/>
      </c>
      <c r="O4892" s="128"/>
      <c r="P4892" s="84" t="str">
        <f t="shared" si="1073"/>
        <v/>
      </c>
      <c r="Q4892" s="84" t="str">
        <f t="shared" si="1070"/>
        <v/>
      </c>
      <c r="R4892" s="84" t="str">
        <f t="shared" si="1074"/>
        <v/>
      </c>
      <c r="S4892" s="84" t="str">
        <f t="shared" si="1075"/>
        <v/>
      </c>
      <c r="U4892" s="84" t="str">
        <f t="shared" si="1076"/>
        <v/>
      </c>
      <c r="W4892" s="108" t="str">
        <f>IF($N4892="", "", SUM($D$11:$D4892))</f>
        <v/>
      </c>
      <c r="X4892" s="111" t="str">
        <f t="shared" si="1077"/>
        <v/>
      </c>
      <c r="Y4892" s="114" t="str">
        <f t="shared" si="1081"/>
        <v/>
      </c>
      <c r="Z4892" s="111" t="str">
        <f>IF(X4892="", "", X4892-SUM($Z$11:$Z4891))</f>
        <v/>
      </c>
      <c r="AA4892" s="111" t="str">
        <f>IF($Y4892="", "", $Y4892-SUM($AA$11:$AA4891))</f>
        <v/>
      </c>
      <c r="AB4892" s="111" t="str">
        <f t="shared" si="1082"/>
        <v/>
      </c>
      <c r="AC4892" s="121" t="str">
        <f t="shared" si="1078"/>
        <v/>
      </c>
      <c r="AD4892" s="122" t="str">
        <f t="shared" si="1079"/>
        <v/>
      </c>
      <c r="AE4892" s="123" t="str">
        <f t="shared" si="1083"/>
        <v/>
      </c>
      <c r="AG4892" s="150" t="str">
        <f t="shared" si="1080"/>
        <v/>
      </c>
    </row>
    <row r="4893" spans="1:33" x14ac:dyDescent="0.25">
      <c r="A4893" s="56"/>
      <c r="B4893" s="70"/>
      <c r="C4893" s="76"/>
      <c r="D4893" s="73"/>
      <c r="E4893" s="79"/>
      <c r="F4893" s="56"/>
      <c r="G4893" s="13" t="str">
        <f t="shared" si="1071"/>
        <v/>
      </c>
      <c r="H4893" s="56"/>
      <c r="K4893" s="128"/>
      <c r="L4893" s="128"/>
      <c r="M4893" s="128"/>
      <c r="N4893" s="84" t="str">
        <f t="shared" si="1072"/>
        <v/>
      </c>
      <c r="O4893" s="128"/>
      <c r="P4893" s="84" t="str">
        <f t="shared" si="1073"/>
        <v/>
      </c>
      <c r="Q4893" s="84" t="str">
        <f t="shared" si="1070"/>
        <v/>
      </c>
      <c r="R4893" s="84" t="str">
        <f t="shared" si="1074"/>
        <v/>
      </c>
      <c r="S4893" s="84" t="str">
        <f t="shared" si="1075"/>
        <v/>
      </c>
      <c r="U4893" s="84" t="str">
        <f t="shared" si="1076"/>
        <v/>
      </c>
      <c r="W4893" s="108" t="str">
        <f>IF($N4893="", "", SUM($D$11:$D4893))</f>
        <v/>
      </c>
      <c r="X4893" s="111" t="str">
        <f t="shared" si="1077"/>
        <v/>
      </c>
      <c r="Y4893" s="114" t="str">
        <f t="shared" si="1081"/>
        <v/>
      </c>
      <c r="Z4893" s="111" t="str">
        <f>IF(X4893="", "", X4893-SUM($Z$11:$Z4892))</f>
        <v/>
      </c>
      <c r="AA4893" s="111" t="str">
        <f>IF($Y4893="", "", $Y4893-SUM($AA$11:$AA4892))</f>
        <v/>
      </c>
      <c r="AB4893" s="111" t="str">
        <f t="shared" si="1082"/>
        <v/>
      </c>
      <c r="AC4893" s="121" t="str">
        <f t="shared" si="1078"/>
        <v/>
      </c>
      <c r="AD4893" s="122" t="str">
        <f t="shared" si="1079"/>
        <v/>
      </c>
      <c r="AE4893" s="123" t="str">
        <f t="shared" si="1083"/>
        <v/>
      </c>
      <c r="AG4893" s="150" t="str">
        <f t="shared" si="1080"/>
        <v/>
      </c>
    </row>
    <row r="4894" spans="1:33" x14ac:dyDescent="0.25">
      <c r="A4894" s="56"/>
      <c r="B4894" s="70"/>
      <c r="C4894" s="76"/>
      <c r="D4894" s="73"/>
      <c r="E4894" s="79"/>
      <c r="F4894" s="56"/>
      <c r="G4894" s="13" t="str">
        <f t="shared" si="1071"/>
        <v/>
      </c>
      <c r="H4894" s="56"/>
      <c r="K4894" s="128"/>
      <c r="L4894" s="128"/>
      <c r="M4894" s="128"/>
      <c r="N4894" s="84" t="str">
        <f t="shared" si="1072"/>
        <v/>
      </c>
      <c r="O4894" s="128"/>
      <c r="P4894" s="84" t="str">
        <f t="shared" si="1073"/>
        <v/>
      </c>
      <c r="Q4894" s="84" t="str">
        <f t="shared" si="1070"/>
        <v/>
      </c>
      <c r="R4894" s="84" t="str">
        <f t="shared" si="1074"/>
        <v/>
      </c>
      <c r="S4894" s="84" t="str">
        <f t="shared" si="1075"/>
        <v/>
      </c>
      <c r="U4894" s="84" t="str">
        <f t="shared" si="1076"/>
        <v/>
      </c>
      <c r="W4894" s="108" t="str">
        <f>IF($N4894="", "", SUM($D$11:$D4894))</f>
        <v/>
      </c>
      <c r="X4894" s="111" t="str">
        <f t="shared" si="1077"/>
        <v/>
      </c>
      <c r="Y4894" s="114" t="str">
        <f t="shared" si="1081"/>
        <v/>
      </c>
      <c r="Z4894" s="111" t="str">
        <f>IF(X4894="", "", X4894-SUM($Z$11:$Z4893))</f>
        <v/>
      </c>
      <c r="AA4894" s="111" t="str">
        <f>IF($Y4894="", "", $Y4894-SUM($AA$11:$AA4893))</f>
        <v/>
      </c>
      <c r="AB4894" s="111" t="str">
        <f t="shared" si="1082"/>
        <v/>
      </c>
      <c r="AC4894" s="121" t="str">
        <f t="shared" si="1078"/>
        <v/>
      </c>
      <c r="AD4894" s="122" t="str">
        <f t="shared" si="1079"/>
        <v/>
      </c>
      <c r="AE4894" s="123" t="str">
        <f t="shared" si="1083"/>
        <v/>
      </c>
      <c r="AG4894" s="150" t="str">
        <f t="shared" si="1080"/>
        <v/>
      </c>
    </row>
    <row r="4895" spans="1:33" x14ac:dyDescent="0.25">
      <c r="A4895" s="56"/>
      <c r="B4895" s="70"/>
      <c r="C4895" s="76"/>
      <c r="D4895" s="73"/>
      <c r="E4895" s="79"/>
      <c r="F4895" s="56"/>
      <c r="G4895" s="13" t="str">
        <f t="shared" si="1071"/>
        <v/>
      </c>
      <c r="H4895" s="56"/>
      <c r="K4895" s="128"/>
      <c r="L4895" s="128"/>
      <c r="M4895" s="128"/>
      <c r="N4895" s="84" t="str">
        <f t="shared" si="1072"/>
        <v/>
      </c>
      <c r="O4895" s="128"/>
      <c r="P4895" s="84" t="str">
        <f t="shared" si="1073"/>
        <v/>
      </c>
      <c r="Q4895" s="84" t="str">
        <f t="shared" si="1070"/>
        <v/>
      </c>
      <c r="R4895" s="84" t="str">
        <f t="shared" si="1074"/>
        <v/>
      </c>
      <c r="S4895" s="84" t="str">
        <f t="shared" si="1075"/>
        <v/>
      </c>
      <c r="U4895" s="84" t="str">
        <f t="shared" si="1076"/>
        <v/>
      </c>
      <c r="W4895" s="108" t="str">
        <f>IF($N4895="", "", SUM($D$11:$D4895))</f>
        <v/>
      </c>
      <c r="X4895" s="111" t="str">
        <f t="shared" si="1077"/>
        <v/>
      </c>
      <c r="Y4895" s="114" t="str">
        <f t="shared" si="1081"/>
        <v/>
      </c>
      <c r="Z4895" s="111" t="str">
        <f>IF(X4895="", "", X4895-SUM($Z$11:$Z4894))</f>
        <v/>
      </c>
      <c r="AA4895" s="111" t="str">
        <f>IF($Y4895="", "", $Y4895-SUM($AA$11:$AA4894))</f>
        <v/>
      </c>
      <c r="AB4895" s="111" t="str">
        <f t="shared" si="1082"/>
        <v/>
      </c>
      <c r="AC4895" s="121" t="str">
        <f t="shared" si="1078"/>
        <v/>
      </c>
      <c r="AD4895" s="122" t="str">
        <f t="shared" si="1079"/>
        <v/>
      </c>
      <c r="AE4895" s="123" t="str">
        <f t="shared" si="1083"/>
        <v/>
      </c>
      <c r="AG4895" s="150" t="str">
        <f t="shared" si="1080"/>
        <v/>
      </c>
    </row>
    <row r="4896" spans="1:33" x14ac:dyDescent="0.25">
      <c r="A4896" s="56"/>
      <c r="B4896" s="70"/>
      <c r="C4896" s="76"/>
      <c r="D4896" s="73"/>
      <c r="E4896" s="79"/>
      <c r="F4896" s="56"/>
      <c r="G4896" s="13" t="str">
        <f t="shared" si="1071"/>
        <v/>
      </c>
      <c r="H4896" s="56"/>
      <c r="K4896" s="128"/>
      <c r="L4896" s="128"/>
      <c r="M4896" s="128"/>
      <c r="N4896" s="84" t="str">
        <f t="shared" si="1072"/>
        <v/>
      </c>
      <c r="O4896" s="128"/>
      <c r="P4896" s="84" t="str">
        <f t="shared" si="1073"/>
        <v/>
      </c>
      <c r="Q4896" s="84" t="str">
        <f t="shared" si="1070"/>
        <v/>
      </c>
      <c r="R4896" s="84" t="str">
        <f t="shared" si="1074"/>
        <v/>
      </c>
      <c r="S4896" s="84" t="str">
        <f t="shared" si="1075"/>
        <v/>
      </c>
      <c r="U4896" s="84" t="str">
        <f t="shared" si="1076"/>
        <v/>
      </c>
      <c r="W4896" s="108" t="str">
        <f>IF($N4896="", "", SUM($D$11:$D4896))</f>
        <v/>
      </c>
      <c r="X4896" s="111" t="str">
        <f t="shared" si="1077"/>
        <v/>
      </c>
      <c r="Y4896" s="114" t="str">
        <f t="shared" si="1081"/>
        <v/>
      </c>
      <c r="Z4896" s="111" t="str">
        <f>IF(X4896="", "", X4896-SUM($Z$11:$Z4895))</f>
        <v/>
      </c>
      <c r="AA4896" s="111" t="str">
        <f>IF($Y4896="", "", $Y4896-SUM($AA$11:$AA4895))</f>
        <v/>
      </c>
      <c r="AB4896" s="111" t="str">
        <f t="shared" si="1082"/>
        <v/>
      </c>
      <c r="AC4896" s="121" t="str">
        <f t="shared" si="1078"/>
        <v/>
      </c>
      <c r="AD4896" s="122" t="str">
        <f t="shared" si="1079"/>
        <v/>
      </c>
      <c r="AE4896" s="123" t="str">
        <f t="shared" si="1083"/>
        <v/>
      </c>
      <c r="AG4896" s="150" t="str">
        <f t="shared" si="1080"/>
        <v/>
      </c>
    </row>
    <row r="4897" spans="1:33" x14ac:dyDescent="0.25">
      <c r="A4897" s="56"/>
      <c r="B4897" s="70"/>
      <c r="C4897" s="76"/>
      <c r="D4897" s="73"/>
      <c r="E4897" s="79"/>
      <c r="F4897" s="56"/>
      <c r="G4897" s="13" t="str">
        <f t="shared" si="1071"/>
        <v/>
      </c>
      <c r="H4897" s="56"/>
      <c r="K4897" s="128"/>
      <c r="L4897" s="128"/>
      <c r="M4897" s="128"/>
      <c r="N4897" s="84" t="str">
        <f t="shared" si="1072"/>
        <v/>
      </c>
      <c r="O4897" s="128"/>
      <c r="P4897" s="84" t="str">
        <f t="shared" si="1073"/>
        <v/>
      </c>
      <c r="Q4897" s="84" t="str">
        <f t="shared" si="1070"/>
        <v/>
      </c>
      <c r="R4897" s="84" t="str">
        <f t="shared" si="1074"/>
        <v/>
      </c>
      <c r="S4897" s="84" t="str">
        <f t="shared" si="1075"/>
        <v/>
      </c>
      <c r="U4897" s="84" t="str">
        <f t="shared" si="1076"/>
        <v/>
      </c>
      <c r="W4897" s="108" t="str">
        <f>IF($N4897="", "", SUM($D$11:$D4897))</f>
        <v/>
      </c>
      <c r="X4897" s="111" t="str">
        <f t="shared" si="1077"/>
        <v/>
      </c>
      <c r="Y4897" s="114" t="str">
        <f t="shared" si="1081"/>
        <v/>
      </c>
      <c r="Z4897" s="111" t="str">
        <f>IF(X4897="", "", X4897-SUM($Z$11:$Z4896))</f>
        <v/>
      </c>
      <c r="AA4897" s="111" t="str">
        <f>IF($Y4897="", "", $Y4897-SUM($AA$11:$AA4896))</f>
        <v/>
      </c>
      <c r="AB4897" s="111" t="str">
        <f t="shared" si="1082"/>
        <v/>
      </c>
      <c r="AC4897" s="121" t="str">
        <f t="shared" si="1078"/>
        <v/>
      </c>
      <c r="AD4897" s="122" t="str">
        <f t="shared" si="1079"/>
        <v/>
      </c>
      <c r="AE4897" s="123" t="str">
        <f t="shared" si="1083"/>
        <v/>
      </c>
      <c r="AG4897" s="150" t="str">
        <f t="shared" si="1080"/>
        <v/>
      </c>
    </row>
    <row r="4898" spans="1:33" x14ac:dyDescent="0.25">
      <c r="A4898" s="56"/>
      <c r="B4898" s="70"/>
      <c r="C4898" s="76"/>
      <c r="D4898" s="73"/>
      <c r="E4898" s="79"/>
      <c r="F4898" s="56"/>
      <c r="G4898" s="13" t="str">
        <f t="shared" si="1071"/>
        <v/>
      </c>
      <c r="H4898" s="56"/>
      <c r="K4898" s="128"/>
      <c r="L4898" s="128"/>
      <c r="M4898" s="128"/>
      <c r="N4898" s="84" t="str">
        <f t="shared" si="1072"/>
        <v/>
      </c>
      <c r="O4898" s="128"/>
      <c r="P4898" s="84" t="str">
        <f t="shared" si="1073"/>
        <v/>
      </c>
      <c r="Q4898" s="84" t="str">
        <f t="shared" si="1070"/>
        <v/>
      </c>
      <c r="R4898" s="84" t="str">
        <f t="shared" si="1074"/>
        <v/>
      </c>
      <c r="S4898" s="84" t="str">
        <f t="shared" si="1075"/>
        <v/>
      </c>
      <c r="U4898" s="84" t="str">
        <f t="shared" si="1076"/>
        <v/>
      </c>
      <c r="W4898" s="108" t="str">
        <f>IF($N4898="", "", SUM($D$11:$D4898))</f>
        <v/>
      </c>
      <c r="X4898" s="111" t="str">
        <f t="shared" si="1077"/>
        <v/>
      </c>
      <c r="Y4898" s="114" t="str">
        <f t="shared" si="1081"/>
        <v/>
      </c>
      <c r="Z4898" s="111" t="str">
        <f>IF(X4898="", "", X4898-SUM($Z$11:$Z4897))</f>
        <v/>
      </c>
      <c r="AA4898" s="111" t="str">
        <f>IF($Y4898="", "", $Y4898-SUM($AA$11:$AA4897))</f>
        <v/>
      </c>
      <c r="AB4898" s="111" t="str">
        <f t="shared" si="1082"/>
        <v/>
      </c>
      <c r="AC4898" s="121" t="str">
        <f t="shared" si="1078"/>
        <v/>
      </c>
      <c r="AD4898" s="122" t="str">
        <f t="shared" si="1079"/>
        <v/>
      </c>
      <c r="AE4898" s="123" t="str">
        <f t="shared" si="1083"/>
        <v/>
      </c>
      <c r="AG4898" s="150" t="str">
        <f t="shared" si="1080"/>
        <v/>
      </c>
    </row>
    <row r="4899" spans="1:33" x14ac:dyDescent="0.25">
      <c r="A4899" s="56"/>
      <c r="B4899" s="70"/>
      <c r="C4899" s="76"/>
      <c r="D4899" s="73"/>
      <c r="E4899" s="79"/>
      <c r="F4899" s="56"/>
      <c r="G4899" s="13" t="str">
        <f t="shared" si="1071"/>
        <v/>
      </c>
      <c r="H4899" s="56"/>
      <c r="K4899" s="128"/>
      <c r="L4899" s="128"/>
      <c r="M4899" s="128"/>
      <c r="N4899" s="84" t="str">
        <f t="shared" si="1072"/>
        <v/>
      </c>
      <c r="O4899" s="128"/>
      <c r="P4899" s="84" t="str">
        <f t="shared" si="1073"/>
        <v/>
      </c>
      <c r="Q4899" s="84" t="str">
        <f t="shared" si="1070"/>
        <v/>
      </c>
      <c r="R4899" s="84" t="str">
        <f t="shared" si="1074"/>
        <v/>
      </c>
      <c r="S4899" s="84" t="str">
        <f t="shared" si="1075"/>
        <v/>
      </c>
      <c r="U4899" s="84" t="str">
        <f t="shared" si="1076"/>
        <v/>
      </c>
      <c r="W4899" s="108" t="str">
        <f>IF($N4899="", "", SUM($D$11:$D4899))</f>
        <v/>
      </c>
      <c r="X4899" s="111" t="str">
        <f t="shared" si="1077"/>
        <v/>
      </c>
      <c r="Y4899" s="114" t="str">
        <f t="shared" si="1081"/>
        <v/>
      </c>
      <c r="Z4899" s="111" t="str">
        <f>IF(X4899="", "", X4899-SUM($Z$11:$Z4898))</f>
        <v/>
      </c>
      <c r="AA4899" s="111" t="str">
        <f>IF($Y4899="", "", $Y4899-SUM($AA$11:$AA4898))</f>
        <v/>
      </c>
      <c r="AB4899" s="111" t="str">
        <f t="shared" si="1082"/>
        <v/>
      </c>
      <c r="AC4899" s="121" t="str">
        <f t="shared" si="1078"/>
        <v/>
      </c>
      <c r="AD4899" s="122" t="str">
        <f t="shared" si="1079"/>
        <v/>
      </c>
      <c r="AE4899" s="123" t="str">
        <f t="shared" si="1083"/>
        <v/>
      </c>
      <c r="AG4899" s="150" t="str">
        <f t="shared" si="1080"/>
        <v/>
      </c>
    </row>
    <row r="4900" spans="1:33" x14ac:dyDescent="0.25">
      <c r="A4900" s="56"/>
      <c r="B4900" s="70"/>
      <c r="C4900" s="76"/>
      <c r="D4900" s="73"/>
      <c r="E4900" s="79"/>
      <c r="F4900" s="56"/>
      <c r="G4900" s="13" t="str">
        <f t="shared" si="1071"/>
        <v/>
      </c>
      <c r="H4900" s="56"/>
      <c r="K4900" s="128"/>
      <c r="L4900" s="128"/>
      <c r="M4900" s="128"/>
      <c r="N4900" s="84" t="str">
        <f t="shared" si="1072"/>
        <v/>
      </c>
      <c r="O4900" s="128"/>
      <c r="P4900" s="84" t="str">
        <f t="shared" si="1073"/>
        <v/>
      </c>
      <c r="Q4900" s="84" t="str">
        <f t="shared" si="1070"/>
        <v/>
      </c>
      <c r="R4900" s="84" t="str">
        <f t="shared" si="1074"/>
        <v/>
      </c>
      <c r="S4900" s="84" t="str">
        <f t="shared" si="1075"/>
        <v/>
      </c>
      <c r="U4900" s="84" t="str">
        <f t="shared" si="1076"/>
        <v/>
      </c>
      <c r="W4900" s="108" t="str">
        <f>IF($N4900="", "", SUM($D$11:$D4900))</f>
        <v/>
      </c>
      <c r="X4900" s="111" t="str">
        <f t="shared" si="1077"/>
        <v/>
      </c>
      <c r="Y4900" s="114" t="str">
        <f t="shared" si="1081"/>
        <v/>
      </c>
      <c r="Z4900" s="111" t="str">
        <f>IF(X4900="", "", X4900-SUM($Z$11:$Z4899))</f>
        <v/>
      </c>
      <c r="AA4900" s="111" t="str">
        <f>IF($Y4900="", "", $Y4900-SUM($AA$11:$AA4899))</f>
        <v/>
      </c>
      <c r="AB4900" s="111" t="str">
        <f t="shared" si="1082"/>
        <v/>
      </c>
      <c r="AC4900" s="121" t="str">
        <f t="shared" si="1078"/>
        <v/>
      </c>
      <c r="AD4900" s="122" t="str">
        <f t="shared" si="1079"/>
        <v/>
      </c>
      <c r="AE4900" s="123" t="str">
        <f t="shared" si="1083"/>
        <v/>
      </c>
      <c r="AG4900" s="150" t="str">
        <f t="shared" si="1080"/>
        <v/>
      </c>
    </row>
    <row r="4901" spans="1:33" x14ac:dyDescent="0.25">
      <c r="A4901" s="56"/>
      <c r="B4901" s="70"/>
      <c r="C4901" s="76"/>
      <c r="D4901" s="73"/>
      <c r="E4901" s="79"/>
      <c r="F4901" s="56"/>
      <c r="G4901" s="13" t="str">
        <f t="shared" si="1071"/>
        <v/>
      </c>
      <c r="H4901" s="56"/>
      <c r="K4901" s="128"/>
      <c r="L4901" s="128"/>
      <c r="M4901" s="128"/>
      <c r="N4901" s="84" t="str">
        <f t="shared" si="1072"/>
        <v/>
      </c>
      <c r="O4901" s="128"/>
      <c r="P4901" s="84" t="str">
        <f t="shared" si="1073"/>
        <v/>
      </c>
      <c r="Q4901" s="84" t="str">
        <f t="shared" si="1070"/>
        <v/>
      </c>
      <c r="R4901" s="84" t="str">
        <f t="shared" si="1074"/>
        <v/>
      </c>
      <c r="S4901" s="84" t="str">
        <f t="shared" si="1075"/>
        <v/>
      </c>
      <c r="U4901" s="84" t="str">
        <f t="shared" si="1076"/>
        <v/>
      </c>
      <c r="W4901" s="108" t="str">
        <f>IF($N4901="", "", SUM($D$11:$D4901))</f>
        <v/>
      </c>
      <c r="X4901" s="111" t="str">
        <f t="shared" si="1077"/>
        <v/>
      </c>
      <c r="Y4901" s="114" t="str">
        <f t="shared" si="1081"/>
        <v/>
      </c>
      <c r="Z4901" s="111" t="str">
        <f>IF(X4901="", "", X4901-SUM($Z$11:$Z4900))</f>
        <v/>
      </c>
      <c r="AA4901" s="111" t="str">
        <f>IF($Y4901="", "", $Y4901-SUM($AA$11:$AA4900))</f>
        <v/>
      </c>
      <c r="AB4901" s="111" t="str">
        <f t="shared" si="1082"/>
        <v/>
      </c>
      <c r="AC4901" s="121" t="str">
        <f t="shared" si="1078"/>
        <v/>
      </c>
      <c r="AD4901" s="122" t="str">
        <f t="shared" si="1079"/>
        <v/>
      </c>
      <c r="AE4901" s="123" t="str">
        <f t="shared" si="1083"/>
        <v/>
      </c>
      <c r="AG4901" s="150" t="str">
        <f t="shared" si="1080"/>
        <v/>
      </c>
    </row>
    <row r="4902" spans="1:33" x14ac:dyDescent="0.25">
      <c r="A4902" s="56"/>
      <c r="B4902" s="70"/>
      <c r="C4902" s="76"/>
      <c r="D4902" s="73"/>
      <c r="E4902" s="79"/>
      <c r="F4902" s="56"/>
      <c r="G4902" s="13" t="str">
        <f t="shared" si="1071"/>
        <v/>
      </c>
      <c r="H4902" s="56"/>
      <c r="K4902" s="128"/>
      <c r="L4902" s="128"/>
      <c r="M4902" s="128"/>
      <c r="N4902" s="84" t="str">
        <f t="shared" si="1072"/>
        <v/>
      </c>
      <c r="O4902" s="128"/>
      <c r="P4902" s="84" t="str">
        <f t="shared" si="1073"/>
        <v/>
      </c>
      <c r="Q4902" s="84" t="str">
        <f t="shared" si="1070"/>
        <v/>
      </c>
      <c r="R4902" s="84" t="str">
        <f t="shared" si="1074"/>
        <v/>
      </c>
      <c r="S4902" s="84" t="str">
        <f t="shared" si="1075"/>
        <v/>
      </c>
      <c r="U4902" s="84" t="str">
        <f t="shared" si="1076"/>
        <v/>
      </c>
      <c r="W4902" s="108" t="str">
        <f>IF($N4902="", "", SUM($D$11:$D4902))</f>
        <v/>
      </c>
      <c r="X4902" s="111" t="str">
        <f t="shared" si="1077"/>
        <v/>
      </c>
      <c r="Y4902" s="114" t="str">
        <f t="shared" si="1081"/>
        <v/>
      </c>
      <c r="Z4902" s="111" t="str">
        <f>IF(X4902="", "", X4902-SUM($Z$11:$Z4901))</f>
        <v/>
      </c>
      <c r="AA4902" s="111" t="str">
        <f>IF($Y4902="", "", $Y4902-SUM($AA$11:$AA4901))</f>
        <v/>
      </c>
      <c r="AB4902" s="111" t="str">
        <f t="shared" si="1082"/>
        <v/>
      </c>
      <c r="AC4902" s="121" t="str">
        <f t="shared" si="1078"/>
        <v/>
      </c>
      <c r="AD4902" s="122" t="str">
        <f t="shared" si="1079"/>
        <v/>
      </c>
      <c r="AE4902" s="123" t="str">
        <f t="shared" si="1083"/>
        <v/>
      </c>
      <c r="AG4902" s="150" t="str">
        <f t="shared" si="1080"/>
        <v/>
      </c>
    </row>
    <row r="4903" spans="1:33" x14ac:dyDescent="0.25">
      <c r="A4903" s="56"/>
      <c r="B4903" s="70"/>
      <c r="C4903" s="76"/>
      <c r="D4903" s="73"/>
      <c r="E4903" s="79"/>
      <c r="F4903" s="56"/>
      <c r="G4903" s="13" t="str">
        <f t="shared" si="1071"/>
        <v/>
      </c>
      <c r="H4903" s="56"/>
      <c r="K4903" s="128"/>
      <c r="L4903" s="128"/>
      <c r="M4903" s="128"/>
      <c r="N4903" s="84" t="str">
        <f t="shared" si="1072"/>
        <v/>
      </c>
      <c r="O4903" s="128"/>
      <c r="P4903" s="84" t="str">
        <f t="shared" si="1073"/>
        <v/>
      </c>
      <c r="Q4903" s="84" t="str">
        <f t="shared" si="1070"/>
        <v/>
      </c>
      <c r="R4903" s="84" t="str">
        <f t="shared" si="1074"/>
        <v/>
      </c>
      <c r="S4903" s="84" t="str">
        <f t="shared" si="1075"/>
        <v/>
      </c>
      <c r="U4903" s="84" t="str">
        <f t="shared" si="1076"/>
        <v/>
      </c>
      <c r="W4903" s="108" t="str">
        <f>IF($N4903="", "", SUM($D$11:$D4903))</f>
        <v/>
      </c>
      <c r="X4903" s="111" t="str">
        <f t="shared" si="1077"/>
        <v/>
      </c>
      <c r="Y4903" s="114" t="str">
        <f t="shared" si="1081"/>
        <v/>
      </c>
      <c r="Z4903" s="111" t="str">
        <f>IF(X4903="", "", X4903-SUM($Z$11:$Z4902))</f>
        <v/>
      </c>
      <c r="AA4903" s="111" t="str">
        <f>IF($Y4903="", "", $Y4903-SUM($AA$11:$AA4902))</f>
        <v/>
      </c>
      <c r="AB4903" s="111" t="str">
        <f t="shared" si="1082"/>
        <v/>
      </c>
      <c r="AC4903" s="121" t="str">
        <f t="shared" si="1078"/>
        <v/>
      </c>
      <c r="AD4903" s="122" t="str">
        <f t="shared" si="1079"/>
        <v/>
      </c>
      <c r="AE4903" s="123" t="str">
        <f t="shared" si="1083"/>
        <v/>
      </c>
      <c r="AG4903" s="150" t="str">
        <f t="shared" si="1080"/>
        <v/>
      </c>
    </row>
    <row r="4904" spans="1:33" x14ac:dyDescent="0.25">
      <c r="A4904" s="56"/>
      <c r="B4904" s="70"/>
      <c r="C4904" s="76"/>
      <c r="D4904" s="73"/>
      <c r="E4904" s="79"/>
      <c r="F4904" s="56"/>
      <c r="G4904" s="13" t="str">
        <f t="shared" si="1071"/>
        <v/>
      </c>
      <c r="H4904" s="56"/>
      <c r="K4904" s="128"/>
      <c r="L4904" s="128"/>
      <c r="M4904" s="128"/>
      <c r="N4904" s="84" t="str">
        <f t="shared" si="1072"/>
        <v/>
      </c>
      <c r="O4904" s="128"/>
      <c r="P4904" s="84" t="str">
        <f t="shared" si="1073"/>
        <v/>
      </c>
      <c r="Q4904" s="84" t="str">
        <f t="shared" si="1070"/>
        <v/>
      </c>
      <c r="R4904" s="84" t="str">
        <f t="shared" si="1074"/>
        <v/>
      </c>
      <c r="S4904" s="84" t="str">
        <f t="shared" si="1075"/>
        <v/>
      </c>
      <c r="U4904" s="84" t="str">
        <f t="shared" si="1076"/>
        <v/>
      </c>
      <c r="W4904" s="108" t="str">
        <f>IF($N4904="", "", SUM($D$11:$D4904))</f>
        <v/>
      </c>
      <c r="X4904" s="111" t="str">
        <f t="shared" si="1077"/>
        <v/>
      </c>
      <c r="Y4904" s="114" t="str">
        <f t="shared" si="1081"/>
        <v/>
      </c>
      <c r="Z4904" s="111" t="str">
        <f>IF(X4904="", "", X4904-SUM($Z$11:$Z4903))</f>
        <v/>
      </c>
      <c r="AA4904" s="111" t="str">
        <f>IF($Y4904="", "", $Y4904-SUM($AA$11:$AA4903))</f>
        <v/>
      </c>
      <c r="AB4904" s="111" t="str">
        <f t="shared" si="1082"/>
        <v/>
      </c>
      <c r="AC4904" s="121" t="str">
        <f t="shared" si="1078"/>
        <v/>
      </c>
      <c r="AD4904" s="122" t="str">
        <f t="shared" si="1079"/>
        <v/>
      </c>
      <c r="AE4904" s="123" t="str">
        <f t="shared" si="1083"/>
        <v/>
      </c>
      <c r="AG4904" s="150" t="str">
        <f t="shared" si="1080"/>
        <v/>
      </c>
    </row>
    <row r="4905" spans="1:33" x14ac:dyDescent="0.25">
      <c r="A4905" s="56"/>
      <c r="B4905" s="70"/>
      <c r="C4905" s="76"/>
      <c r="D4905" s="73"/>
      <c r="E4905" s="79"/>
      <c r="F4905" s="56"/>
      <c r="G4905" s="13" t="str">
        <f t="shared" si="1071"/>
        <v/>
      </c>
      <c r="H4905" s="56"/>
      <c r="K4905" s="128"/>
      <c r="L4905" s="128"/>
      <c r="M4905" s="128"/>
      <c r="N4905" s="84" t="str">
        <f t="shared" si="1072"/>
        <v/>
      </c>
      <c r="O4905" s="128"/>
      <c r="P4905" s="84" t="str">
        <f t="shared" si="1073"/>
        <v/>
      </c>
      <c r="Q4905" s="84" t="str">
        <f t="shared" si="1070"/>
        <v/>
      </c>
      <c r="R4905" s="84" t="str">
        <f t="shared" si="1074"/>
        <v/>
      </c>
      <c r="S4905" s="84" t="str">
        <f t="shared" si="1075"/>
        <v/>
      </c>
      <c r="U4905" s="84" t="str">
        <f t="shared" si="1076"/>
        <v/>
      </c>
      <c r="W4905" s="108" t="str">
        <f>IF($N4905="", "", SUM($D$11:$D4905))</f>
        <v/>
      </c>
      <c r="X4905" s="111" t="str">
        <f t="shared" si="1077"/>
        <v/>
      </c>
      <c r="Y4905" s="114" t="str">
        <f t="shared" si="1081"/>
        <v/>
      </c>
      <c r="Z4905" s="111" t="str">
        <f>IF(X4905="", "", X4905-SUM($Z$11:$Z4904))</f>
        <v/>
      </c>
      <c r="AA4905" s="111" t="str">
        <f>IF($Y4905="", "", $Y4905-SUM($AA$11:$AA4904))</f>
        <v/>
      </c>
      <c r="AB4905" s="111" t="str">
        <f t="shared" si="1082"/>
        <v/>
      </c>
      <c r="AC4905" s="121" t="str">
        <f t="shared" si="1078"/>
        <v/>
      </c>
      <c r="AD4905" s="122" t="str">
        <f t="shared" si="1079"/>
        <v/>
      </c>
      <c r="AE4905" s="123" t="str">
        <f t="shared" si="1083"/>
        <v/>
      </c>
      <c r="AG4905" s="150" t="str">
        <f t="shared" si="1080"/>
        <v/>
      </c>
    </row>
    <row r="4906" spans="1:33" x14ac:dyDescent="0.25">
      <c r="A4906" s="56"/>
      <c r="B4906" s="70"/>
      <c r="C4906" s="76"/>
      <c r="D4906" s="73"/>
      <c r="E4906" s="79"/>
      <c r="F4906" s="56"/>
      <c r="G4906" s="13" t="str">
        <f t="shared" si="1071"/>
        <v/>
      </c>
      <c r="H4906" s="56"/>
      <c r="K4906" s="128"/>
      <c r="L4906" s="128"/>
      <c r="M4906" s="128"/>
      <c r="N4906" s="84" t="str">
        <f t="shared" si="1072"/>
        <v/>
      </c>
      <c r="O4906" s="128"/>
      <c r="P4906" s="84" t="str">
        <f t="shared" si="1073"/>
        <v/>
      </c>
      <c r="Q4906" s="84" t="str">
        <f t="shared" si="1070"/>
        <v/>
      </c>
      <c r="R4906" s="84" t="str">
        <f t="shared" si="1074"/>
        <v/>
      </c>
      <c r="S4906" s="84" t="str">
        <f t="shared" si="1075"/>
        <v/>
      </c>
      <c r="U4906" s="84" t="str">
        <f t="shared" si="1076"/>
        <v/>
      </c>
      <c r="W4906" s="108" t="str">
        <f>IF($N4906="", "", SUM($D$11:$D4906))</f>
        <v/>
      </c>
      <c r="X4906" s="111" t="str">
        <f t="shared" si="1077"/>
        <v/>
      </c>
      <c r="Y4906" s="114" t="str">
        <f t="shared" si="1081"/>
        <v/>
      </c>
      <c r="Z4906" s="111" t="str">
        <f>IF(X4906="", "", X4906-SUM($Z$11:$Z4905))</f>
        <v/>
      </c>
      <c r="AA4906" s="111" t="str">
        <f>IF($Y4906="", "", $Y4906-SUM($AA$11:$AA4905))</f>
        <v/>
      </c>
      <c r="AB4906" s="111" t="str">
        <f t="shared" si="1082"/>
        <v/>
      </c>
      <c r="AC4906" s="121" t="str">
        <f t="shared" si="1078"/>
        <v/>
      </c>
      <c r="AD4906" s="122" t="str">
        <f t="shared" si="1079"/>
        <v/>
      </c>
      <c r="AE4906" s="123" t="str">
        <f t="shared" si="1083"/>
        <v/>
      </c>
      <c r="AG4906" s="150" t="str">
        <f t="shared" si="1080"/>
        <v/>
      </c>
    </row>
    <row r="4907" spans="1:33" x14ac:dyDescent="0.25">
      <c r="A4907" s="56"/>
      <c r="B4907" s="70"/>
      <c r="C4907" s="76"/>
      <c r="D4907" s="73"/>
      <c r="E4907" s="79"/>
      <c r="F4907" s="56"/>
      <c r="G4907" s="13" t="str">
        <f t="shared" si="1071"/>
        <v/>
      </c>
      <c r="H4907" s="56"/>
      <c r="K4907" s="128"/>
      <c r="L4907" s="128"/>
      <c r="M4907" s="128"/>
      <c r="N4907" s="84" t="str">
        <f t="shared" si="1072"/>
        <v/>
      </c>
      <c r="O4907" s="128"/>
      <c r="P4907" s="84" t="str">
        <f t="shared" si="1073"/>
        <v/>
      </c>
      <c r="Q4907" s="84" t="str">
        <f t="shared" si="1070"/>
        <v/>
      </c>
      <c r="R4907" s="84" t="str">
        <f t="shared" si="1074"/>
        <v/>
      </c>
      <c r="S4907" s="84" t="str">
        <f t="shared" si="1075"/>
        <v/>
      </c>
      <c r="U4907" s="84" t="str">
        <f t="shared" si="1076"/>
        <v/>
      </c>
      <c r="W4907" s="108" t="str">
        <f>IF($N4907="", "", SUM($D$11:$D4907))</f>
        <v/>
      </c>
      <c r="X4907" s="111" t="str">
        <f t="shared" si="1077"/>
        <v/>
      </c>
      <c r="Y4907" s="114" t="str">
        <f t="shared" si="1081"/>
        <v/>
      </c>
      <c r="Z4907" s="111" t="str">
        <f>IF(X4907="", "", X4907-SUM($Z$11:$Z4906))</f>
        <v/>
      </c>
      <c r="AA4907" s="111" t="str">
        <f>IF($Y4907="", "", $Y4907-SUM($AA$11:$AA4906))</f>
        <v/>
      </c>
      <c r="AB4907" s="111" t="str">
        <f t="shared" si="1082"/>
        <v/>
      </c>
      <c r="AC4907" s="121" t="str">
        <f t="shared" si="1078"/>
        <v/>
      </c>
      <c r="AD4907" s="122" t="str">
        <f t="shared" si="1079"/>
        <v/>
      </c>
      <c r="AE4907" s="123" t="str">
        <f t="shared" si="1083"/>
        <v/>
      </c>
      <c r="AG4907" s="150" t="str">
        <f t="shared" si="1080"/>
        <v/>
      </c>
    </row>
    <row r="4908" spans="1:33" x14ac:dyDescent="0.25">
      <c r="A4908" s="56"/>
      <c r="B4908" s="70"/>
      <c r="C4908" s="76"/>
      <c r="D4908" s="73"/>
      <c r="E4908" s="79"/>
      <c r="F4908" s="56"/>
      <c r="G4908" s="13" t="str">
        <f t="shared" si="1071"/>
        <v/>
      </c>
      <c r="H4908" s="56"/>
      <c r="K4908" s="128"/>
      <c r="L4908" s="128"/>
      <c r="M4908" s="128"/>
      <c r="N4908" s="84" t="str">
        <f t="shared" si="1072"/>
        <v/>
      </c>
      <c r="O4908" s="128"/>
      <c r="P4908" s="84" t="str">
        <f t="shared" si="1073"/>
        <v/>
      </c>
      <c r="Q4908" s="84" t="str">
        <f t="shared" si="1070"/>
        <v/>
      </c>
      <c r="R4908" s="84" t="str">
        <f t="shared" si="1074"/>
        <v/>
      </c>
      <c r="S4908" s="84" t="str">
        <f t="shared" si="1075"/>
        <v/>
      </c>
      <c r="U4908" s="84" t="str">
        <f t="shared" si="1076"/>
        <v/>
      </c>
      <c r="W4908" s="108" t="str">
        <f>IF($N4908="", "", SUM($D$11:$D4908))</f>
        <v/>
      </c>
      <c r="X4908" s="111" t="str">
        <f t="shared" si="1077"/>
        <v/>
      </c>
      <c r="Y4908" s="114" t="str">
        <f t="shared" si="1081"/>
        <v/>
      </c>
      <c r="Z4908" s="111" t="str">
        <f>IF(X4908="", "", X4908-SUM($Z$11:$Z4907))</f>
        <v/>
      </c>
      <c r="AA4908" s="111" t="str">
        <f>IF($Y4908="", "", $Y4908-SUM($AA$11:$AA4907))</f>
        <v/>
      </c>
      <c r="AB4908" s="111" t="str">
        <f t="shared" si="1082"/>
        <v/>
      </c>
      <c r="AC4908" s="121" t="str">
        <f t="shared" si="1078"/>
        <v/>
      </c>
      <c r="AD4908" s="122" t="str">
        <f t="shared" si="1079"/>
        <v/>
      </c>
      <c r="AE4908" s="123" t="str">
        <f t="shared" si="1083"/>
        <v/>
      </c>
      <c r="AG4908" s="150" t="str">
        <f t="shared" si="1080"/>
        <v/>
      </c>
    </row>
    <row r="4909" spans="1:33" x14ac:dyDescent="0.25">
      <c r="A4909" s="56"/>
      <c r="B4909" s="70"/>
      <c r="C4909" s="76"/>
      <c r="D4909" s="73"/>
      <c r="E4909" s="79"/>
      <c r="F4909" s="56"/>
      <c r="G4909" s="13" t="str">
        <f t="shared" si="1071"/>
        <v/>
      </c>
      <c r="H4909" s="56"/>
      <c r="K4909" s="128"/>
      <c r="L4909" s="128"/>
      <c r="M4909" s="128"/>
      <c r="N4909" s="84" t="str">
        <f t="shared" si="1072"/>
        <v/>
      </c>
      <c r="O4909" s="128"/>
      <c r="P4909" s="84" t="str">
        <f t="shared" si="1073"/>
        <v/>
      </c>
      <c r="Q4909" s="84" t="str">
        <f t="shared" si="1070"/>
        <v/>
      </c>
      <c r="R4909" s="84" t="str">
        <f t="shared" si="1074"/>
        <v/>
      </c>
      <c r="S4909" s="84" t="str">
        <f t="shared" si="1075"/>
        <v/>
      </c>
      <c r="U4909" s="84" t="str">
        <f t="shared" si="1076"/>
        <v/>
      </c>
      <c r="W4909" s="108" t="str">
        <f>IF($N4909="", "", SUM($D$11:$D4909))</f>
        <v/>
      </c>
      <c r="X4909" s="111" t="str">
        <f t="shared" si="1077"/>
        <v/>
      </c>
      <c r="Y4909" s="114" t="str">
        <f t="shared" si="1081"/>
        <v/>
      </c>
      <c r="Z4909" s="111" t="str">
        <f>IF(X4909="", "", X4909-SUM($Z$11:$Z4908))</f>
        <v/>
      </c>
      <c r="AA4909" s="111" t="str">
        <f>IF($Y4909="", "", $Y4909-SUM($AA$11:$AA4908))</f>
        <v/>
      </c>
      <c r="AB4909" s="111" t="str">
        <f t="shared" si="1082"/>
        <v/>
      </c>
      <c r="AC4909" s="121" t="str">
        <f t="shared" si="1078"/>
        <v/>
      </c>
      <c r="AD4909" s="122" t="str">
        <f t="shared" si="1079"/>
        <v/>
      </c>
      <c r="AE4909" s="123" t="str">
        <f t="shared" si="1083"/>
        <v/>
      </c>
      <c r="AG4909" s="150" t="str">
        <f t="shared" si="1080"/>
        <v/>
      </c>
    </row>
    <row r="4910" spans="1:33" x14ac:dyDescent="0.25">
      <c r="A4910" s="56"/>
      <c r="B4910" s="70"/>
      <c r="C4910" s="76"/>
      <c r="D4910" s="73"/>
      <c r="E4910" s="79"/>
      <c r="F4910" s="56"/>
      <c r="G4910" s="13" t="str">
        <f t="shared" si="1071"/>
        <v/>
      </c>
      <c r="H4910" s="56"/>
      <c r="K4910" s="128"/>
      <c r="L4910" s="128"/>
      <c r="M4910" s="128"/>
      <c r="N4910" s="84" t="str">
        <f t="shared" si="1072"/>
        <v/>
      </c>
      <c r="O4910" s="128"/>
      <c r="P4910" s="84" t="str">
        <f t="shared" si="1073"/>
        <v/>
      </c>
      <c r="Q4910" s="84" t="str">
        <f t="shared" si="1070"/>
        <v/>
      </c>
      <c r="R4910" s="84" t="str">
        <f t="shared" si="1074"/>
        <v/>
      </c>
      <c r="S4910" s="84" t="str">
        <f t="shared" si="1075"/>
        <v/>
      </c>
      <c r="U4910" s="84" t="str">
        <f t="shared" si="1076"/>
        <v/>
      </c>
      <c r="W4910" s="108" t="str">
        <f>IF($N4910="", "", SUM($D$11:$D4910))</f>
        <v/>
      </c>
      <c r="X4910" s="111" t="str">
        <f t="shared" si="1077"/>
        <v/>
      </c>
      <c r="Y4910" s="114" t="str">
        <f t="shared" si="1081"/>
        <v/>
      </c>
      <c r="Z4910" s="111" t="str">
        <f>IF(X4910="", "", X4910-SUM($Z$11:$Z4909))</f>
        <v/>
      </c>
      <c r="AA4910" s="111" t="str">
        <f>IF($Y4910="", "", $Y4910-SUM($AA$11:$AA4909))</f>
        <v/>
      </c>
      <c r="AB4910" s="111" t="str">
        <f t="shared" si="1082"/>
        <v/>
      </c>
      <c r="AC4910" s="121" t="str">
        <f t="shared" si="1078"/>
        <v/>
      </c>
      <c r="AD4910" s="122" t="str">
        <f t="shared" si="1079"/>
        <v/>
      </c>
      <c r="AE4910" s="123" t="str">
        <f t="shared" si="1083"/>
        <v/>
      </c>
      <c r="AG4910" s="150" t="str">
        <f t="shared" si="1080"/>
        <v/>
      </c>
    </row>
    <row r="4911" spans="1:33" x14ac:dyDescent="0.25">
      <c r="A4911" s="56"/>
      <c r="B4911" s="70"/>
      <c r="C4911" s="76"/>
      <c r="D4911" s="73"/>
      <c r="E4911" s="79"/>
      <c r="F4911" s="56"/>
      <c r="G4911" s="13" t="str">
        <f t="shared" si="1071"/>
        <v/>
      </c>
      <c r="H4911" s="56"/>
      <c r="K4911" s="128"/>
      <c r="L4911" s="128"/>
      <c r="M4911" s="128"/>
      <c r="N4911" s="84" t="str">
        <f t="shared" si="1072"/>
        <v/>
      </c>
      <c r="O4911" s="128"/>
      <c r="P4911" s="84" t="str">
        <f t="shared" si="1073"/>
        <v/>
      </c>
      <c r="Q4911" s="84" t="str">
        <f t="shared" si="1070"/>
        <v/>
      </c>
      <c r="R4911" s="84" t="str">
        <f t="shared" si="1074"/>
        <v/>
      </c>
      <c r="S4911" s="84" t="str">
        <f t="shared" si="1075"/>
        <v/>
      </c>
      <c r="U4911" s="84" t="str">
        <f t="shared" si="1076"/>
        <v/>
      </c>
      <c r="W4911" s="108" t="str">
        <f>IF($N4911="", "", SUM($D$11:$D4911))</f>
        <v/>
      </c>
      <c r="X4911" s="111" t="str">
        <f t="shared" si="1077"/>
        <v/>
      </c>
      <c r="Y4911" s="114" t="str">
        <f t="shared" si="1081"/>
        <v/>
      </c>
      <c r="Z4911" s="111" t="str">
        <f>IF(X4911="", "", X4911-SUM($Z$11:$Z4910))</f>
        <v/>
      </c>
      <c r="AA4911" s="111" t="str">
        <f>IF($Y4911="", "", $Y4911-SUM($AA$11:$AA4910))</f>
        <v/>
      </c>
      <c r="AB4911" s="111" t="str">
        <f t="shared" si="1082"/>
        <v/>
      </c>
      <c r="AC4911" s="121" t="str">
        <f t="shared" si="1078"/>
        <v/>
      </c>
      <c r="AD4911" s="122" t="str">
        <f t="shared" si="1079"/>
        <v/>
      </c>
      <c r="AE4911" s="123" t="str">
        <f t="shared" si="1083"/>
        <v/>
      </c>
      <c r="AG4911" s="150" t="str">
        <f t="shared" si="1080"/>
        <v/>
      </c>
    </row>
    <row r="4912" spans="1:33" x14ac:dyDescent="0.25">
      <c r="A4912" s="56"/>
      <c r="B4912" s="70"/>
      <c r="C4912" s="76"/>
      <c r="D4912" s="73"/>
      <c r="E4912" s="79"/>
      <c r="F4912" s="56"/>
      <c r="G4912" s="13" t="str">
        <f t="shared" si="1071"/>
        <v/>
      </c>
      <c r="H4912" s="56"/>
      <c r="K4912" s="128"/>
      <c r="L4912" s="128"/>
      <c r="M4912" s="128"/>
      <c r="N4912" s="84" t="str">
        <f t="shared" si="1072"/>
        <v/>
      </c>
      <c r="O4912" s="128"/>
      <c r="P4912" s="84" t="str">
        <f t="shared" si="1073"/>
        <v/>
      </c>
      <c r="Q4912" s="84" t="str">
        <f t="shared" si="1070"/>
        <v/>
      </c>
      <c r="R4912" s="84" t="str">
        <f t="shared" si="1074"/>
        <v/>
      </c>
      <c r="S4912" s="84" t="str">
        <f t="shared" si="1075"/>
        <v/>
      </c>
      <c r="U4912" s="84" t="str">
        <f t="shared" si="1076"/>
        <v/>
      </c>
      <c r="W4912" s="108" t="str">
        <f>IF($N4912="", "", SUM($D$11:$D4912))</f>
        <v/>
      </c>
      <c r="X4912" s="111" t="str">
        <f t="shared" si="1077"/>
        <v/>
      </c>
      <c r="Y4912" s="114" t="str">
        <f t="shared" si="1081"/>
        <v/>
      </c>
      <c r="Z4912" s="111" t="str">
        <f>IF(X4912="", "", X4912-SUM($Z$11:$Z4911))</f>
        <v/>
      </c>
      <c r="AA4912" s="111" t="str">
        <f>IF($Y4912="", "", $Y4912-SUM($AA$11:$AA4911))</f>
        <v/>
      </c>
      <c r="AB4912" s="111" t="str">
        <f t="shared" si="1082"/>
        <v/>
      </c>
      <c r="AC4912" s="121" t="str">
        <f t="shared" si="1078"/>
        <v/>
      </c>
      <c r="AD4912" s="122" t="str">
        <f t="shared" si="1079"/>
        <v/>
      </c>
      <c r="AE4912" s="123" t="str">
        <f t="shared" si="1083"/>
        <v/>
      </c>
      <c r="AG4912" s="150" t="str">
        <f t="shared" si="1080"/>
        <v/>
      </c>
    </row>
    <row r="4913" spans="1:33" x14ac:dyDescent="0.25">
      <c r="A4913" s="56"/>
      <c r="B4913" s="70"/>
      <c r="C4913" s="76"/>
      <c r="D4913" s="73"/>
      <c r="E4913" s="79"/>
      <c r="F4913" s="56"/>
      <c r="G4913" s="13" t="str">
        <f t="shared" si="1071"/>
        <v/>
      </c>
      <c r="H4913" s="56"/>
      <c r="K4913" s="128"/>
      <c r="L4913" s="128"/>
      <c r="M4913" s="128"/>
      <c r="N4913" s="84" t="str">
        <f t="shared" si="1072"/>
        <v/>
      </c>
      <c r="O4913" s="128"/>
      <c r="P4913" s="84" t="str">
        <f t="shared" si="1073"/>
        <v/>
      </c>
      <c r="Q4913" s="84" t="str">
        <f t="shared" si="1070"/>
        <v/>
      </c>
      <c r="R4913" s="84" t="str">
        <f t="shared" si="1074"/>
        <v/>
      </c>
      <c r="S4913" s="84" t="str">
        <f t="shared" si="1075"/>
        <v/>
      </c>
      <c r="U4913" s="84" t="str">
        <f t="shared" si="1076"/>
        <v/>
      </c>
      <c r="W4913" s="108" t="str">
        <f>IF($N4913="", "", SUM($D$11:$D4913))</f>
        <v/>
      </c>
      <c r="X4913" s="111" t="str">
        <f t="shared" si="1077"/>
        <v/>
      </c>
      <c r="Y4913" s="114" t="str">
        <f t="shared" si="1081"/>
        <v/>
      </c>
      <c r="Z4913" s="111" t="str">
        <f>IF(X4913="", "", X4913-SUM($Z$11:$Z4912))</f>
        <v/>
      </c>
      <c r="AA4913" s="111" t="str">
        <f>IF($Y4913="", "", $Y4913-SUM($AA$11:$AA4912))</f>
        <v/>
      </c>
      <c r="AB4913" s="111" t="str">
        <f t="shared" si="1082"/>
        <v/>
      </c>
      <c r="AC4913" s="121" t="str">
        <f t="shared" si="1078"/>
        <v/>
      </c>
      <c r="AD4913" s="122" t="str">
        <f t="shared" si="1079"/>
        <v/>
      </c>
      <c r="AE4913" s="123" t="str">
        <f t="shared" si="1083"/>
        <v/>
      </c>
      <c r="AG4913" s="150" t="str">
        <f t="shared" si="1080"/>
        <v/>
      </c>
    </row>
    <row r="4914" spans="1:33" x14ac:dyDescent="0.25">
      <c r="A4914" s="56"/>
      <c r="B4914" s="70"/>
      <c r="C4914" s="76"/>
      <c r="D4914" s="73"/>
      <c r="E4914" s="79"/>
      <c r="F4914" s="56"/>
      <c r="G4914" s="13" t="str">
        <f t="shared" si="1071"/>
        <v/>
      </c>
      <c r="H4914" s="56"/>
      <c r="K4914" s="128"/>
      <c r="L4914" s="128"/>
      <c r="M4914" s="128"/>
      <c r="N4914" s="84" t="str">
        <f t="shared" si="1072"/>
        <v/>
      </c>
      <c r="O4914" s="128"/>
      <c r="P4914" s="84" t="str">
        <f t="shared" si="1073"/>
        <v/>
      </c>
      <c r="Q4914" s="84" t="str">
        <f t="shared" si="1070"/>
        <v/>
      </c>
      <c r="R4914" s="84" t="str">
        <f t="shared" si="1074"/>
        <v/>
      </c>
      <c r="S4914" s="84" t="str">
        <f t="shared" si="1075"/>
        <v/>
      </c>
      <c r="U4914" s="84" t="str">
        <f t="shared" si="1076"/>
        <v/>
      </c>
      <c r="W4914" s="108" t="str">
        <f>IF($N4914="", "", SUM($D$11:$D4914))</f>
        <v/>
      </c>
      <c r="X4914" s="111" t="str">
        <f t="shared" si="1077"/>
        <v/>
      </c>
      <c r="Y4914" s="114" t="str">
        <f t="shared" si="1081"/>
        <v/>
      </c>
      <c r="Z4914" s="111" t="str">
        <f>IF(X4914="", "", X4914-SUM($Z$11:$Z4913))</f>
        <v/>
      </c>
      <c r="AA4914" s="111" t="str">
        <f>IF($Y4914="", "", $Y4914-SUM($AA$11:$AA4913))</f>
        <v/>
      </c>
      <c r="AB4914" s="111" t="str">
        <f t="shared" si="1082"/>
        <v/>
      </c>
      <c r="AC4914" s="121" t="str">
        <f t="shared" si="1078"/>
        <v/>
      </c>
      <c r="AD4914" s="122" t="str">
        <f t="shared" si="1079"/>
        <v/>
      </c>
      <c r="AE4914" s="123" t="str">
        <f t="shared" si="1083"/>
        <v/>
      </c>
      <c r="AG4914" s="150" t="str">
        <f t="shared" si="1080"/>
        <v/>
      </c>
    </row>
    <row r="4915" spans="1:33" x14ac:dyDescent="0.25">
      <c r="A4915" s="56"/>
      <c r="B4915" s="70"/>
      <c r="C4915" s="76"/>
      <c r="D4915" s="73"/>
      <c r="E4915" s="79"/>
      <c r="F4915" s="56"/>
      <c r="G4915" s="13" t="str">
        <f t="shared" si="1071"/>
        <v/>
      </c>
      <c r="H4915" s="56"/>
      <c r="K4915" s="128"/>
      <c r="L4915" s="128"/>
      <c r="M4915" s="128"/>
      <c r="N4915" s="84" t="str">
        <f t="shared" si="1072"/>
        <v/>
      </c>
      <c r="O4915" s="128"/>
      <c r="P4915" s="84" t="str">
        <f t="shared" si="1073"/>
        <v/>
      </c>
      <c r="Q4915" s="84" t="str">
        <f t="shared" si="1070"/>
        <v/>
      </c>
      <c r="R4915" s="84" t="str">
        <f t="shared" si="1074"/>
        <v/>
      </c>
      <c r="S4915" s="84" t="str">
        <f t="shared" si="1075"/>
        <v/>
      </c>
      <c r="U4915" s="84" t="str">
        <f t="shared" si="1076"/>
        <v/>
      </c>
      <c r="W4915" s="108" t="str">
        <f>IF($N4915="", "", SUM($D$11:$D4915))</f>
        <v/>
      </c>
      <c r="X4915" s="111" t="str">
        <f t="shared" si="1077"/>
        <v/>
      </c>
      <c r="Y4915" s="114" t="str">
        <f t="shared" si="1081"/>
        <v/>
      </c>
      <c r="Z4915" s="111" t="str">
        <f>IF(X4915="", "", X4915-SUM($Z$11:$Z4914))</f>
        <v/>
      </c>
      <c r="AA4915" s="111" t="str">
        <f>IF($Y4915="", "", $Y4915-SUM($AA$11:$AA4914))</f>
        <v/>
      </c>
      <c r="AB4915" s="111" t="str">
        <f t="shared" si="1082"/>
        <v/>
      </c>
      <c r="AC4915" s="121" t="str">
        <f t="shared" si="1078"/>
        <v/>
      </c>
      <c r="AD4915" s="122" t="str">
        <f t="shared" si="1079"/>
        <v/>
      </c>
      <c r="AE4915" s="123" t="str">
        <f t="shared" si="1083"/>
        <v/>
      </c>
      <c r="AG4915" s="150" t="str">
        <f t="shared" si="1080"/>
        <v/>
      </c>
    </row>
    <row r="4916" spans="1:33" x14ac:dyDescent="0.25">
      <c r="A4916" s="56"/>
      <c r="B4916" s="70"/>
      <c r="C4916" s="76"/>
      <c r="D4916" s="73"/>
      <c r="E4916" s="79"/>
      <c r="F4916" s="56"/>
      <c r="G4916" s="13" t="str">
        <f t="shared" si="1071"/>
        <v/>
      </c>
      <c r="H4916" s="56"/>
      <c r="K4916" s="128"/>
      <c r="L4916" s="128"/>
      <c r="M4916" s="128"/>
      <c r="N4916" s="84" t="str">
        <f t="shared" si="1072"/>
        <v/>
      </c>
      <c r="O4916" s="128"/>
      <c r="P4916" s="84" t="str">
        <f t="shared" si="1073"/>
        <v/>
      </c>
      <c r="Q4916" s="84" t="str">
        <f t="shared" si="1070"/>
        <v/>
      </c>
      <c r="R4916" s="84" t="str">
        <f t="shared" si="1074"/>
        <v/>
      </c>
      <c r="S4916" s="84" t="str">
        <f t="shared" si="1075"/>
        <v/>
      </c>
      <c r="U4916" s="84" t="str">
        <f t="shared" si="1076"/>
        <v/>
      </c>
      <c r="W4916" s="108" t="str">
        <f>IF($N4916="", "", SUM($D$11:$D4916))</f>
        <v/>
      </c>
      <c r="X4916" s="111" t="str">
        <f t="shared" si="1077"/>
        <v/>
      </c>
      <c r="Y4916" s="114" t="str">
        <f t="shared" si="1081"/>
        <v/>
      </c>
      <c r="Z4916" s="111" t="str">
        <f>IF(X4916="", "", X4916-SUM($Z$11:$Z4915))</f>
        <v/>
      </c>
      <c r="AA4916" s="111" t="str">
        <f>IF($Y4916="", "", $Y4916-SUM($AA$11:$AA4915))</f>
        <v/>
      </c>
      <c r="AB4916" s="111" t="str">
        <f t="shared" si="1082"/>
        <v/>
      </c>
      <c r="AC4916" s="121" t="str">
        <f t="shared" si="1078"/>
        <v/>
      </c>
      <c r="AD4916" s="122" t="str">
        <f t="shared" si="1079"/>
        <v/>
      </c>
      <c r="AE4916" s="123" t="str">
        <f t="shared" si="1083"/>
        <v/>
      </c>
      <c r="AG4916" s="150" t="str">
        <f t="shared" si="1080"/>
        <v/>
      </c>
    </row>
    <row r="4917" spans="1:33" x14ac:dyDescent="0.25">
      <c r="A4917" s="56"/>
      <c r="B4917" s="70"/>
      <c r="C4917" s="76"/>
      <c r="D4917" s="73"/>
      <c r="E4917" s="79"/>
      <c r="F4917" s="56"/>
      <c r="G4917" s="13" t="str">
        <f t="shared" si="1071"/>
        <v/>
      </c>
      <c r="H4917" s="56"/>
      <c r="K4917" s="128"/>
      <c r="L4917" s="128"/>
      <c r="M4917" s="128"/>
      <c r="N4917" s="84" t="str">
        <f t="shared" si="1072"/>
        <v/>
      </c>
      <c r="O4917" s="128"/>
      <c r="P4917" s="84" t="str">
        <f t="shared" si="1073"/>
        <v/>
      </c>
      <c r="Q4917" s="84" t="str">
        <f t="shared" si="1070"/>
        <v/>
      </c>
      <c r="R4917" s="84" t="str">
        <f t="shared" si="1074"/>
        <v/>
      </c>
      <c r="S4917" s="84" t="str">
        <f t="shared" si="1075"/>
        <v/>
      </c>
      <c r="U4917" s="84" t="str">
        <f t="shared" si="1076"/>
        <v/>
      </c>
      <c r="W4917" s="108" t="str">
        <f>IF($N4917="", "", SUM($D$11:$D4917))</f>
        <v/>
      </c>
      <c r="X4917" s="111" t="str">
        <f t="shared" si="1077"/>
        <v/>
      </c>
      <c r="Y4917" s="114" t="str">
        <f t="shared" si="1081"/>
        <v/>
      </c>
      <c r="Z4917" s="111" t="str">
        <f>IF(X4917="", "", X4917-SUM($Z$11:$Z4916))</f>
        <v/>
      </c>
      <c r="AA4917" s="111" t="str">
        <f>IF($Y4917="", "", $Y4917-SUM($AA$11:$AA4916))</f>
        <v/>
      </c>
      <c r="AB4917" s="111" t="str">
        <f t="shared" si="1082"/>
        <v/>
      </c>
      <c r="AC4917" s="121" t="str">
        <f t="shared" si="1078"/>
        <v/>
      </c>
      <c r="AD4917" s="122" t="str">
        <f t="shared" si="1079"/>
        <v/>
      </c>
      <c r="AE4917" s="123" t="str">
        <f t="shared" si="1083"/>
        <v/>
      </c>
      <c r="AG4917" s="150" t="str">
        <f t="shared" si="1080"/>
        <v/>
      </c>
    </row>
    <row r="4918" spans="1:33" x14ac:dyDescent="0.25">
      <c r="A4918" s="56"/>
      <c r="B4918" s="70"/>
      <c r="C4918" s="76"/>
      <c r="D4918" s="73"/>
      <c r="E4918" s="79"/>
      <c r="F4918" s="56"/>
      <c r="G4918" s="13" t="str">
        <f t="shared" si="1071"/>
        <v/>
      </c>
      <c r="H4918" s="56"/>
      <c r="K4918" s="128"/>
      <c r="L4918" s="128"/>
      <c r="M4918" s="128"/>
      <c r="N4918" s="84" t="str">
        <f t="shared" si="1072"/>
        <v/>
      </c>
      <c r="O4918" s="128"/>
      <c r="P4918" s="84" t="str">
        <f t="shared" si="1073"/>
        <v/>
      </c>
      <c r="Q4918" s="84" t="str">
        <f t="shared" si="1070"/>
        <v/>
      </c>
      <c r="R4918" s="84" t="str">
        <f t="shared" si="1074"/>
        <v/>
      </c>
      <c r="S4918" s="84" t="str">
        <f t="shared" si="1075"/>
        <v/>
      </c>
      <c r="U4918" s="84" t="str">
        <f t="shared" si="1076"/>
        <v/>
      </c>
      <c r="W4918" s="108" t="str">
        <f>IF($N4918="", "", SUM($D$11:$D4918))</f>
        <v/>
      </c>
      <c r="X4918" s="111" t="str">
        <f t="shared" si="1077"/>
        <v/>
      </c>
      <c r="Y4918" s="114" t="str">
        <f t="shared" si="1081"/>
        <v/>
      </c>
      <c r="Z4918" s="111" t="str">
        <f>IF(X4918="", "", X4918-SUM($Z$11:$Z4917))</f>
        <v/>
      </c>
      <c r="AA4918" s="111" t="str">
        <f>IF($Y4918="", "", $Y4918-SUM($AA$11:$AA4917))</f>
        <v/>
      </c>
      <c r="AB4918" s="111" t="str">
        <f t="shared" si="1082"/>
        <v/>
      </c>
      <c r="AC4918" s="121" t="str">
        <f t="shared" si="1078"/>
        <v/>
      </c>
      <c r="AD4918" s="122" t="str">
        <f t="shared" si="1079"/>
        <v/>
      </c>
      <c r="AE4918" s="123" t="str">
        <f t="shared" si="1083"/>
        <v/>
      </c>
      <c r="AG4918" s="150" t="str">
        <f t="shared" si="1080"/>
        <v/>
      </c>
    </row>
    <row r="4919" spans="1:33" x14ac:dyDescent="0.25">
      <c r="A4919" s="56"/>
      <c r="B4919" s="70"/>
      <c r="C4919" s="76"/>
      <c r="D4919" s="73"/>
      <c r="E4919" s="79"/>
      <c r="F4919" s="56"/>
      <c r="G4919" s="13" t="str">
        <f t="shared" si="1071"/>
        <v/>
      </c>
      <c r="H4919" s="56"/>
      <c r="K4919" s="128"/>
      <c r="L4919" s="128"/>
      <c r="M4919" s="128"/>
      <c r="N4919" s="84" t="str">
        <f t="shared" si="1072"/>
        <v/>
      </c>
      <c r="O4919" s="128"/>
      <c r="P4919" s="84" t="str">
        <f t="shared" si="1073"/>
        <v/>
      </c>
      <c r="Q4919" s="84" t="str">
        <f t="shared" si="1070"/>
        <v/>
      </c>
      <c r="R4919" s="84" t="str">
        <f t="shared" si="1074"/>
        <v/>
      </c>
      <c r="S4919" s="84" t="str">
        <f t="shared" si="1075"/>
        <v/>
      </c>
      <c r="U4919" s="84" t="str">
        <f t="shared" si="1076"/>
        <v/>
      </c>
      <c r="W4919" s="108" t="str">
        <f>IF($N4919="", "", SUM($D$11:$D4919))</f>
        <v/>
      </c>
      <c r="X4919" s="111" t="str">
        <f t="shared" si="1077"/>
        <v/>
      </c>
      <c r="Y4919" s="114" t="str">
        <f t="shared" si="1081"/>
        <v/>
      </c>
      <c r="Z4919" s="111" t="str">
        <f>IF(X4919="", "", X4919-SUM($Z$11:$Z4918))</f>
        <v/>
      </c>
      <c r="AA4919" s="111" t="str">
        <f>IF($Y4919="", "", $Y4919-SUM($AA$11:$AA4918))</f>
        <v/>
      </c>
      <c r="AB4919" s="111" t="str">
        <f t="shared" si="1082"/>
        <v/>
      </c>
      <c r="AC4919" s="121" t="str">
        <f t="shared" si="1078"/>
        <v/>
      </c>
      <c r="AD4919" s="122" t="str">
        <f t="shared" si="1079"/>
        <v/>
      </c>
      <c r="AE4919" s="123" t="str">
        <f t="shared" si="1083"/>
        <v/>
      </c>
      <c r="AG4919" s="150" t="str">
        <f t="shared" si="1080"/>
        <v/>
      </c>
    </row>
    <row r="4920" spans="1:33" x14ac:dyDescent="0.25">
      <c r="A4920" s="56"/>
      <c r="B4920" s="70"/>
      <c r="C4920" s="76"/>
      <c r="D4920" s="73"/>
      <c r="E4920" s="79"/>
      <c r="F4920" s="56"/>
      <c r="G4920" s="13" t="str">
        <f t="shared" si="1071"/>
        <v/>
      </c>
      <c r="H4920" s="56"/>
      <c r="K4920" s="128"/>
      <c r="L4920" s="128"/>
      <c r="M4920" s="128"/>
      <c r="N4920" s="84" t="str">
        <f t="shared" si="1072"/>
        <v/>
      </c>
      <c r="O4920" s="128"/>
      <c r="P4920" s="84" t="str">
        <f t="shared" si="1073"/>
        <v/>
      </c>
      <c r="Q4920" s="84" t="str">
        <f t="shared" si="1070"/>
        <v/>
      </c>
      <c r="R4920" s="84" t="str">
        <f t="shared" si="1074"/>
        <v/>
      </c>
      <c r="S4920" s="84" t="str">
        <f t="shared" si="1075"/>
        <v/>
      </c>
      <c r="U4920" s="84" t="str">
        <f t="shared" si="1076"/>
        <v/>
      </c>
      <c r="W4920" s="108" t="str">
        <f>IF($N4920="", "", SUM($D$11:$D4920))</f>
        <v/>
      </c>
      <c r="X4920" s="111" t="str">
        <f t="shared" si="1077"/>
        <v/>
      </c>
      <c r="Y4920" s="114" t="str">
        <f t="shared" si="1081"/>
        <v/>
      </c>
      <c r="Z4920" s="111" t="str">
        <f>IF(X4920="", "", X4920-SUM($Z$11:$Z4919))</f>
        <v/>
      </c>
      <c r="AA4920" s="111" t="str">
        <f>IF($Y4920="", "", $Y4920-SUM($AA$11:$AA4919))</f>
        <v/>
      </c>
      <c r="AB4920" s="111" t="str">
        <f t="shared" si="1082"/>
        <v/>
      </c>
      <c r="AC4920" s="121" t="str">
        <f t="shared" si="1078"/>
        <v/>
      </c>
      <c r="AD4920" s="122" t="str">
        <f t="shared" si="1079"/>
        <v/>
      </c>
      <c r="AE4920" s="123" t="str">
        <f t="shared" si="1083"/>
        <v/>
      </c>
      <c r="AG4920" s="150" t="str">
        <f t="shared" si="1080"/>
        <v/>
      </c>
    </row>
    <row r="4921" spans="1:33" x14ac:dyDescent="0.25">
      <c r="A4921" s="56"/>
      <c r="B4921" s="70"/>
      <c r="C4921" s="76"/>
      <c r="D4921" s="73"/>
      <c r="E4921" s="79"/>
      <c r="F4921" s="56"/>
      <c r="G4921" s="13" t="str">
        <f t="shared" si="1071"/>
        <v/>
      </c>
      <c r="H4921" s="56"/>
      <c r="K4921" s="128"/>
      <c r="L4921" s="128"/>
      <c r="M4921" s="128"/>
      <c r="N4921" s="84" t="str">
        <f t="shared" si="1072"/>
        <v/>
      </c>
      <c r="O4921" s="128"/>
      <c r="P4921" s="84" t="str">
        <f t="shared" si="1073"/>
        <v/>
      </c>
      <c r="Q4921" s="84" t="str">
        <f t="shared" si="1070"/>
        <v/>
      </c>
      <c r="R4921" s="84" t="str">
        <f t="shared" si="1074"/>
        <v/>
      </c>
      <c r="S4921" s="84" t="str">
        <f t="shared" si="1075"/>
        <v/>
      </c>
      <c r="U4921" s="84" t="str">
        <f t="shared" si="1076"/>
        <v/>
      </c>
      <c r="W4921" s="108" t="str">
        <f>IF($N4921="", "", SUM($D$11:$D4921))</f>
        <v/>
      </c>
      <c r="X4921" s="111" t="str">
        <f t="shared" si="1077"/>
        <v/>
      </c>
      <c r="Y4921" s="114" t="str">
        <f t="shared" si="1081"/>
        <v/>
      </c>
      <c r="Z4921" s="111" t="str">
        <f>IF(X4921="", "", X4921-SUM($Z$11:$Z4920))</f>
        <v/>
      </c>
      <c r="AA4921" s="111" t="str">
        <f>IF($Y4921="", "", $Y4921-SUM($AA$11:$AA4920))</f>
        <v/>
      </c>
      <c r="AB4921" s="111" t="str">
        <f t="shared" si="1082"/>
        <v/>
      </c>
      <c r="AC4921" s="121" t="str">
        <f t="shared" si="1078"/>
        <v/>
      </c>
      <c r="AD4921" s="122" t="str">
        <f t="shared" si="1079"/>
        <v/>
      </c>
      <c r="AE4921" s="123" t="str">
        <f t="shared" si="1083"/>
        <v/>
      </c>
      <c r="AG4921" s="150" t="str">
        <f t="shared" si="1080"/>
        <v/>
      </c>
    </row>
    <row r="4922" spans="1:33" x14ac:dyDescent="0.25">
      <c r="A4922" s="56"/>
      <c r="B4922" s="70"/>
      <c r="C4922" s="76"/>
      <c r="D4922" s="73"/>
      <c r="E4922" s="79"/>
      <c r="F4922" s="56"/>
      <c r="G4922" s="13" t="str">
        <f t="shared" si="1071"/>
        <v/>
      </c>
      <c r="H4922" s="56"/>
      <c r="K4922" s="128"/>
      <c r="L4922" s="128"/>
      <c r="M4922" s="128"/>
      <c r="N4922" s="84" t="str">
        <f t="shared" si="1072"/>
        <v/>
      </c>
      <c r="O4922" s="128"/>
      <c r="P4922" s="84" t="str">
        <f t="shared" si="1073"/>
        <v/>
      </c>
      <c r="Q4922" s="84" t="str">
        <f t="shared" si="1070"/>
        <v/>
      </c>
      <c r="R4922" s="84" t="str">
        <f t="shared" si="1074"/>
        <v/>
      </c>
      <c r="S4922" s="84" t="str">
        <f t="shared" si="1075"/>
        <v/>
      </c>
      <c r="U4922" s="84" t="str">
        <f t="shared" si="1076"/>
        <v/>
      </c>
      <c r="W4922" s="108" t="str">
        <f>IF($N4922="", "", SUM($D$11:$D4922))</f>
        <v/>
      </c>
      <c r="X4922" s="111" t="str">
        <f t="shared" si="1077"/>
        <v/>
      </c>
      <c r="Y4922" s="114" t="str">
        <f t="shared" si="1081"/>
        <v/>
      </c>
      <c r="Z4922" s="111" t="str">
        <f>IF(X4922="", "", X4922-SUM($Z$11:$Z4921))</f>
        <v/>
      </c>
      <c r="AA4922" s="111" t="str">
        <f>IF($Y4922="", "", $Y4922-SUM($AA$11:$AA4921))</f>
        <v/>
      </c>
      <c r="AB4922" s="111" t="str">
        <f t="shared" si="1082"/>
        <v/>
      </c>
      <c r="AC4922" s="121" t="str">
        <f t="shared" si="1078"/>
        <v/>
      </c>
      <c r="AD4922" s="122" t="str">
        <f t="shared" si="1079"/>
        <v/>
      </c>
      <c r="AE4922" s="123" t="str">
        <f t="shared" si="1083"/>
        <v/>
      </c>
      <c r="AG4922" s="150" t="str">
        <f t="shared" si="1080"/>
        <v/>
      </c>
    </row>
    <row r="4923" spans="1:33" x14ac:dyDescent="0.25">
      <c r="A4923" s="56"/>
      <c r="B4923" s="70"/>
      <c r="C4923" s="76"/>
      <c r="D4923" s="73"/>
      <c r="E4923" s="79"/>
      <c r="F4923" s="56"/>
      <c r="G4923" s="13" t="str">
        <f t="shared" si="1071"/>
        <v/>
      </c>
      <c r="H4923" s="56"/>
      <c r="K4923" s="128"/>
      <c r="L4923" s="128"/>
      <c r="M4923" s="128"/>
      <c r="N4923" s="84" t="str">
        <f t="shared" si="1072"/>
        <v/>
      </c>
      <c r="O4923" s="128"/>
      <c r="P4923" s="84" t="str">
        <f t="shared" si="1073"/>
        <v/>
      </c>
      <c r="Q4923" s="84" t="str">
        <f t="shared" si="1070"/>
        <v/>
      </c>
      <c r="R4923" s="84" t="str">
        <f t="shared" si="1074"/>
        <v/>
      </c>
      <c r="S4923" s="84" t="str">
        <f t="shared" si="1075"/>
        <v/>
      </c>
      <c r="U4923" s="84" t="str">
        <f t="shared" si="1076"/>
        <v/>
      </c>
      <c r="W4923" s="108" t="str">
        <f>IF($N4923="", "", SUM($D$11:$D4923))</f>
        <v/>
      </c>
      <c r="X4923" s="111" t="str">
        <f t="shared" si="1077"/>
        <v/>
      </c>
      <c r="Y4923" s="114" t="str">
        <f t="shared" si="1081"/>
        <v/>
      </c>
      <c r="Z4923" s="111" t="str">
        <f>IF(X4923="", "", X4923-SUM($Z$11:$Z4922))</f>
        <v/>
      </c>
      <c r="AA4923" s="111" t="str">
        <f>IF($Y4923="", "", $Y4923-SUM($AA$11:$AA4922))</f>
        <v/>
      </c>
      <c r="AB4923" s="111" t="str">
        <f t="shared" si="1082"/>
        <v/>
      </c>
      <c r="AC4923" s="121" t="str">
        <f t="shared" si="1078"/>
        <v/>
      </c>
      <c r="AD4923" s="122" t="str">
        <f t="shared" si="1079"/>
        <v/>
      </c>
      <c r="AE4923" s="123" t="str">
        <f t="shared" si="1083"/>
        <v/>
      </c>
      <c r="AG4923" s="150" t="str">
        <f t="shared" si="1080"/>
        <v/>
      </c>
    </row>
    <row r="4924" spans="1:33" x14ac:dyDescent="0.25">
      <c r="A4924" s="56"/>
      <c r="B4924" s="70"/>
      <c r="C4924" s="76"/>
      <c r="D4924" s="73"/>
      <c r="E4924" s="79"/>
      <c r="F4924" s="56"/>
      <c r="G4924" s="13" t="str">
        <f t="shared" si="1071"/>
        <v/>
      </c>
      <c r="H4924" s="56"/>
      <c r="K4924" s="128"/>
      <c r="L4924" s="128"/>
      <c r="M4924" s="128"/>
      <c r="N4924" s="84" t="str">
        <f t="shared" si="1072"/>
        <v/>
      </c>
      <c r="O4924" s="128"/>
      <c r="P4924" s="84" t="str">
        <f t="shared" si="1073"/>
        <v/>
      </c>
      <c r="Q4924" s="84" t="str">
        <f t="shared" si="1070"/>
        <v/>
      </c>
      <c r="R4924" s="84" t="str">
        <f t="shared" si="1074"/>
        <v/>
      </c>
      <c r="S4924" s="84" t="str">
        <f t="shared" si="1075"/>
        <v/>
      </c>
      <c r="U4924" s="84" t="str">
        <f t="shared" si="1076"/>
        <v/>
      </c>
      <c r="W4924" s="108" t="str">
        <f>IF($N4924="", "", SUM($D$11:$D4924))</f>
        <v/>
      </c>
      <c r="X4924" s="111" t="str">
        <f t="shared" si="1077"/>
        <v/>
      </c>
      <c r="Y4924" s="114" t="str">
        <f t="shared" si="1081"/>
        <v/>
      </c>
      <c r="Z4924" s="111" t="str">
        <f>IF(X4924="", "", X4924-SUM($Z$11:$Z4923))</f>
        <v/>
      </c>
      <c r="AA4924" s="111" t="str">
        <f>IF($Y4924="", "", $Y4924-SUM($AA$11:$AA4923))</f>
        <v/>
      </c>
      <c r="AB4924" s="111" t="str">
        <f t="shared" si="1082"/>
        <v/>
      </c>
      <c r="AC4924" s="121" t="str">
        <f t="shared" si="1078"/>
        <v/>
      </c>
      <c r="AD4924" s="122" t="str">
        <f t="shared" si="1079"/>
        <v/>
      </c>
      <c r="AE4924" s="123" t="str">
        <f t="shared" si="1083"/>
        <v/>
      </c>
      <c r="AG4924" s="150" t="str">
        <f t="shared" si="1080"/>
        <v/>
      </c>
    </row>
    <row r="4925" spans="1:33" x14ac:dyDescent="0.25">
      <c r="A4925" s="56"/>
      <c r="B4925" s="70"/>
      <c r="C4925" s="76"/>
      <c r="D4925" s="73"/>
      <c r="E4925" s="79"/>
      <c r="F4925" s="56"/>
      <c r="G4925" s="13" t="str">
        <f t="shared" si="1071"/>
        <v/>
      </c>
      <c r="H4925" s="56"/>
      <c r="K4925" s="128"/>
      <c r="L4925" s="128"/>
      <c r="M4925" s="128"/>
      <c r="N4925" s="84" t="str">
        <f t="shared" si="1072"/>
        <v/>
      </c>
      <c r="O4925" s="128"/>
      <c r="P4925" s="84" t="str">
        <f t="shared" si="1073"/>
        <v/>
      </c>
      <c r="Q4925" s="84" t="str">
        <f t="shared" si="1070"/>
        <v/>
      </c>
      <c r="R4925" s="84" t="str">
        <f t="shared" si="1074"/>
        <v/>
      </c>
      <c r="S4925" s="84" t="str">
        <f t="shared" si="1075"/>
        <v/>
      </c>
      <c r="U4925" s="84" t="str">
        <f t="shared" si="1076"/>
        <v/>
      </c>
      <c r="W4925" s="108" t="str">
        <f>IF($N4925="", "", SUM($D$11:$D4925))</f>
        <v/>
      </c>
      <c r="X4925" s="111" t="str">
        <f t="shared" si="1077"/>
        <v/>
      </c>
      <c r="Y4925" s="114" t="str">
        <f t="shared" si="1081"/>
        <v/>
      </c>
      <c r="Z4925" s="111" t="str">
        <f>IF(X4925="", "", X4925-SUM($Z$11:$Z4924))</f>
        <v/>
      </c>
      <c r="AA4925" s="111" t="str">
        <f>IF($Y4925="", "", $Y4925-SUM($AA$11:$AA4924))</f>
        <v/>
      </c>
      <c r="AB4925" s="111" t="str">
        <f t="shared" si="1082"/>
        <v/>
      </c>
      <c r="AC4925" s="121" t="str">
        <f t="shared" si="1078"/>
        <v/>
      </c>
      <c r="AD4925" s="122" t="str">
        <f t="shared" si="1079"/>
        <v/>
      </c>
      <c r="AE4925" s="123" t="str">
        <f t="shared" si="1083"/>
        <v/>
      </c>
      <c r="AG4925" s="150" t="str">
        <f t="shared" si="1080"/>
        <v/>
      </c>
    </row>
    <row r="4926" spans="1:33" x14ac:dyDescent="0.25">
      <c r="A4926" s="56"/>
      <c r="B4926" s="70"/>
      <c r="C4926" s="76"/>
      <c r="D4926" s="73"/>
      <c r="E4926" s="79"/>
      <c r="F4926" s="56"/>
      <c r="G4926" s="13" t="str">
        <f t="shared" si="1071"/>
        <v/>
      </c>
      <c r="H4926" s="56"/>
      <c r="K4926" s="128"/>
      <c r="L4926" s="128"/>
      <c r="M4926" s="128"/>
      <c r="N4926" s="84" t="str">
        <f t="shared" si="1072"/>
        <v/>
      </c>
      <c r="O4926" s="128"/>
      <c r="P4926" s="84" t="str">
        <f t="shared" si="1073"/>
        <v/>
      </c>
      <c r="Q4926" s="84" t="str">
        <f t="shared" si="1070"/>
        <v/>
      </c>
      <c r="R4926" s="84" t="str">
        <f t="shared" si="1074"/>
        <v/>
      </c>
      <c r="S4926" s="84" t="str">
        <f t="shared" si="1075"/>
        <v/>
      </c>
      <c r="U4926" s="84" t="str">
        <f t="shared" si="1076"/>
        <v/>
      </c>
      <c r="W4926" s="108" t="str">
        <f>IF($N4926="", "", SUM($D$11:$D4926))</f>
        <v/>
      </c>
      <c r="X4926" s="111" t="str">
        <f t="shared" si="1077"/>
        <v/>
      </c>
      <c r="Y4926" s="114" t="str">
        <f t="shared" si="1081"/>
        <v/>
      </c>
      <c r="Z4926" s="111" t="str">
        <f>IF(X4926="", "", X4926-SUM($Z$11:$Z4925))</f>
        <v/>
      </c>
      <c r="AA4926" s="111" t="str">
        <f>IF($Y4926="", "", $Y4926-SUM($AA$11:$AA4925))</f>
        <v/>
      </c>
      <c r="AB4926" s="111" t="str">
        <f t="shared" si="1082"/>
        <v/>
      </c>
      <c r="AC4926" s="121" t="str">
        <f t="shared" si="1078"/>
        <v/>
      </c>
      <c r="AD4926" s="122" t="str">
        <f t="shared" si="1079"/>
        <v/>
      </c>
      <c r="AE4926" s="123" t="str">
        <f t="shared" si="1083"/>
        <v/>
      </c>
      <c r="AG4926" s="150" t="str">
        <f t="shared" si="1080"/>
        <v/>
      </c>
    </row>
    <row r="4927" spans="1:33" x14ac:dyDescent="0.25">
      <c r="A4927" s="56"/>
      <c r="B4927" s="70"/>
      <c r="C4927" s="76"/>
      <c r="D4927" s="73"/>
      <c r="E4927" s="79"/>
      <c r="F4927" s="56"/>
      <c r="G4927" s="13" t="str">
        <f t="shared" si="1071"/>
        <v/>
      </c>
      <c r="H4927" s="56"/>
      <c r="K4927" s="128"/>
      <c r="L4927" s="128"/>
      <c r="M4927" s="128"/>
      <c r="N4927" s="84" t="str">
        <f t="shared" si="1072"/>
        <v/>
      </c>
      <c r="O4927" s="128"/>
      <c r="P4927" s="84" t="str">
        <f t="shared" si="1073"/>
        <v/>
      </c>
      <c r="Q4927" s="84" t="str">
        <f t="shared" si="1070"/>
        <v/>
      </c>
      <c r="R4927" s="84" t="str">
        <f t="shared" si="1074"/>
        <v/>
      </c>
      <c r="S4927" s="84" t="str">
        <f t="shared" si="1075"/>
        <v/>
      </c>
      <c r="U4927" s="84" t="str">
        <f t="shared" si="1076"/>
        <v/>
      </c>
      <c r="W4927" s="108" t="str">
        <f>IF($N4927="", "", SUM($D$11:$D4927))</f>
        <v/>
      </c>
      <c r="X4927" s="111" t="str">
        <f t="shared" si="1077"/>
        <v/>
      </c>
      <c r="Y4927" s="114" t="str">
        <f t="shared" si="1081"/>
        <v/>
      </c>
      <c r="Z4927" s="111" t="str">
        <f>IF(X4927="", "", X4927-SUM($Z$11:$Z4926))</f>
        <v/>
      </c>
      <c r="AA4927" s="111" t="str">
        <f>IF($Y4927="", "", $Y4927-SUM($AA$11:$AA4926))</f>
        <v/>
      </c>
      <c r="AB4927" s="111" t="str">
        <f t="shared" si="1082"/>
        <v/>
      </c>
      <c r="AC4927" s="121" t="str">
        <f t="shared" si="1078"/>
        <v/>
      </c>
      <c r="AD4927" s="122" t="str">
        <f t="shared" si="1079"/>
        <v/>
      </c>
      <c r="AE4927" s="123" t="str">
        <f t="shared" si="1083"/>
        <v/>
      </c>
      <c r="AG4927" s="150" t="str">
        <f t="shared" si="1080"/>
        <v/>
      </c>
    </row>
    <row r="4928" spans="1:33" x14ac:dyDescent="0.25">
      <c r="A4928" s="56"/>
      <c r="B4928" s="70"/>
      <c r="C4928" s="76"/>
      <c r="D4928" s="73"/>
      <c r="E4928" s="79"/>
      <c r="F4928" s="56"/>
      <c r="G4928" s="13" t="str">
        <f t="shared" si="1071"/>
        <v/>
      </c>
      <c r="H4928" s="56"/>
      <c r="K4928" s="128"/>
      <c r="L4928" s="128"/>
      <c r="M4928" s="128"/>
      <c r="N4928" s="84" t="str">
        <f t="shared" si="1072"/>
        <v/>
      </c>
      <c r="O4928" s="128"/>
      <c r="P4928" s="84" t="str">
        <f t="shared" si="1073"/>
        <v/>
      </c>
      <c r="Q4928" s="84" t="str">
        <f t="shared" si="1070"/>
        <v/>
      </c>
      <c r="R4928" s="84" t="str">
        <f t="shared" si="1074"/>
        <v/>
      </c>
      <c r="S4928" s="84" t="str">
        <f t="shared" si="1075"/>
        <v/>
      </c>
      <c r="U4928" s="84" t="str">
        <f t="shared" si="1076"/>
        <v/>
      </c>
      <c r="W4928" s="108" t="str">
        <f>IF($N4928="", "", SUM($D$11:$D4928))</f>
        <v/>
      </c>
      <c r="X4928" s="111" t="str">
        <f t="shared" si="1077"/>
        <v/>
      </c>
      <c r="Y4928" s="114" t="str">
        <f t="shared" si="1081"/>
        <v/>
      </c>
      <c r="Z4928" s="111" t="str">
        <f>IF(X4928="", "", X4928-SUM($Z$11:$Z4927))</f>
        <v/>
      </c>
      <c r="AA4928" s="111" t="str">
        <f>IF($Y4928="", "", $Y4928-SUM($AA$11:$AA4927))</f>
        <v/>
      </c>
      <c r="AB4928" s="111" t="str">
        <f t="shared" si="1082"/>
        <v/>
      </c>
      <c r="AC4928" s="121" t="str">
        <f t="shared" si="1078"/>
        <v/>
      </c>
      <c r="AD4928" s="122" t="str">
        <f t="shared" si="1079"/>
        <v/>
      </c>
      <c r="AE4928" s="123" t="str">
        <f t="shared" si="1083"/>
        <v/>
      </c>
      <c r="AG4928" s="150" t="str">
        <f t="shared" si="1080"/>
        <v/>
      </c>
    </row>
    <row r="4929" spans="1:33" x14ac:dyDescent="0.25">
      <c r="A4929" s="56"/>
      <c r="B4929" s="70"/>
      <c r="C4929" s="76"/>
      <c r="D4929" s="73"/>
      <c r="E4929" s="79"/>
      <c r="F4929" s="56"/>
      <c r="G4929" s="13" t="str">
        <f t="shared" si="1071"/>
        <v/>
      </c>
      <c r="H4929" s="56"/>
      <c r="K4929" s="128"/>
      <c r="L4929" s="128"/>
      <c r="M4929" s="128"/>
      <c r="N4929" s="84" t="str">
        <f t="shared" si="1072"/>
        <v/>
      </c>
      <c r="O4929" s="128"/>
      <c r="P4929" s="84" t="str">
        <f t="shared" si="1073"/>
        <v/>
      </c>
      <c r="Q4929" s="84" t="str">
        <f t="shared" si="1070"/>
        <v/>
      </c>
      <c r="R4929" s="84" t="str">
        <f t="shared" si="1074"/>
        <v/>
      </c>
      <c r="S4929" s="84" t="str">
        <f t="shared" si="1075"/>
        <v/>
      </c>
      <c r="U4929" s="84" t="str">
        <f t="shared" si="1076"/>
        <v/>
      </c>
      <c r="W4929" s="108" t="str">
        <f>IF($N4929="", "", SUM($D$11:$D4929))</f>
        <v/>
      </c>
      <c r="X4929" s="111" t="str">
        <f t="shared" si="1077"/>
        <v/>
      </c>
      <c r="Y4929" s="114" t="str">
        <f t="shared" si="1081"/>
        <v/>
      </c>
      <c r="Z4929" s="111" t="str">
        <f>IF(X4929="", "", X4929-SUM($Z$11:$Z4928))</f>
        <v/>
      </c>
      <c r="AA4929" s="111" t="str">
        <f>IF($Y4929="", "", $Y4929-SUM($AA$11:$AA4928))</f>
        <v/>
      </c>
      <c r="AB4929" s="111" t="str">
        <f t="shared" si="1082"/>
        <v/>
      </c>
      <c r="AC4929" s="121" t="str">
        <f t="shared" si="1078"/>
        <v/>
      </c>
      <c r="AD4929" s="122" t="str">
        <f t="shared" si="1079"/>
        <v/>
      </c>
      <c r="AE4929" s="123" t="str">
        <f t="shared" si="1083"/>
        <v/>
      </c>
      <c r="AG4929" s="150" t="str">
        <f t="shared" si="1080"/>
        <v/>
      </c>
    </row>
    <row r="4930" spans="1:33" x14ac:dyDescent="0.25">
      <c r="A4930" s="56"/>
      <c r="B4930" s="70"/>
      <c r="C4930" s="76"/>
      <c r="D4930" s="73"/>
      <c r="E4930" s="79"/>
      <c r="F4930" s="56"/>
      <c r="G4930" s="13" t="str">
        <f t="shared" si="1071"/>
        <v/>
      </c>
      <c r="H4930" s="56"/>
      <c r="K4930" s="128"/>
      <c r="L4930" s="128"/>
      <c r="M4930" s="128"/>
      <c r="N4930" s="84" t="str">
        <f t="shared" si="1072"/>
        <v/>
      </c>
      <c r="O4930" s="128"/>
      <c r="P4930" s="84" t="str">
        <f t="shared" si="1073"/>
        <v/>
      </c>
      <c r="Q4930" s="84" t="str">
        <f t="shared" si="1070"/>
        <v/>
      </c>
      <c r="R4930" s="84" t="str">
        <f t="shared" si="1074"/>
        <v/>
      </c>
      <c r="S4930" s="84" t="str">
        <f t="shared" si="1075"/>
        <v/>
      </c>
      <c r="U4930" s="84" t="str">
        <f t="shared" si="1076"/>
        <v/>
      </c>
      <c r="W4930" s="108" t="str">
        <f>IF($N4930="", "", SUM($D$11:$D4930))</f>
        <v/>
      </c>
      <c r="X4930" s="111" t="str">
        <f t="shared" si="1077"/>
        <v/>
      </c>
      <c r="Y4930" s="114" t="str">
        <f t="shared" si="1081"/>
        <v/>
      </c>
      <c r="Z4930" s="111" t="str">
        <f>IF(X4930="", "", X4930-SUM($Z$11:$Z4929))</f>
        <v/>
      </c>
      <c r="AA4930" s="111" t="str">
        <f>IF($Y4930="", "", $Y4930-SUM($AA$11:$AA4929))</f>
        <v/>
      </c>
      <c r="AB4930" s="111" t="str">
        <f t="shared" si="1082"/>
        <v/>
      </c>
      <c r="AC4930" s="121" t="str">
        <f t="shared" si="1078"/>
        <v/>
      </c>
      <c r="AD4930" s="122" t="str">
        <f t="shared" si="1079"/>
        <v/>
      </c>
      <c r="AE4930" s="123" t="str">
        <f t="shared" si="1083"/>
        <v/>
      </c>
      <c r="AG4930" s="150" t="str">
        <f t="shared" si="1080"/>
        <v/>
      </c>
    </row>
    <row r="4931" spans="1:33" x14ac:dyDescent="0.25">
      <c r="A4931" s="56"/>
      <c r="B4931" s="70"/>
      <c r="C4931" s="76"/>
      <c r="D4931" s="73"/>
      <c r="E4931" s="79"/>
      <c r="F4931" s="56"/>
      <c r="G4931" s="13" t="str">
        <f t="shared" si="1071"/>
        <v/>
      </c>
      <c r="H4931" s="56"/>
      <c r="K4931" s="128"/>
      <c r="L4931" s="128"/>
      <c r="M4931" s="128"/>
      <c r="N4931" s="84" t="str">
        <f t="shared" si="1072"/>
        <v/>
      </c>
      <c r="O4931" s="128"/>
      <c r="P4931" s="84" t="str">
        <f t="shared" si="1073"/>
        <v/>
      </c>
      <c r="Q4931" s="84" t="str">
        <f t="shared" si="1070"/>
        <v/>
      </c>
      <c r="R4931" s="84" t="str">
        <f t="shared" si="1074"/>
        <v/>
      </c>
      <c r="S4931" s="84" t="str">
        <f t="shared" si="1075"/>
        <v/>
      </c>
      <c r="U4931" s="84" t="str">
        <f t="shared" si="1076"/>
        <v/>
      </c>
      <c r="W4931" s="108" t="str">
        <f>IF($N4931="", "", SUM($D$11:$D4931))</f>
        <v/>
      </c>
      <c r="X4931" s="111" t="str">
        <f t="shared" si="1077"/>
        <v/>
      </c>
      <c r="Y4931" s="114" t="str">
        <f t="shared" si="1081"/>
        <v/>
      </c>
      <c r="Z4931" s="111" t="str">
        <f>IF(X4931="", "", X4931-SUM($Z$11:$Z4930))</f>
        <v/>
      </c>
      <c r="AA4931" s="111" t="str">
        <f>IF($Y4931="", "", $Y4931-SUM($AA$11:$AA4930))</f>
        <v/>
      </c>
      <c r="AB4931" s="111" t="str">
        <f t="shared" si="1082"/>
        <v/>
      </c>
      <c r="AC4931" s="121" t="str">
        <f t="shared" si="1078"/>
        <v/>
      </c>
      <c r="AD4931" s="122" t="str">
        <f t="shared" si="1079"/>
        <v/>
      </c>
      <c r="AE4931" s="123" t="str">
        <f t="shared" si="1083"/>
        <v/>
      </c>
      <c r="AG4931" s="150" t="str">
        <f t="shared" si="1080"/>
        <v/>
      </c>
    </row>
    <row r="4932" spans="1:33" x14ac:dyDescent="0.25">
      <c r="A4932" s="56"/>
      <c r="B4932" s="70"/>
      <c r="C4932" s="76"/>
      <c r="D4932" s="73"/>
      <c r="E4932" s="79"/>
      <c r="F4932" s="56"/>
      <c r="G4932" s="13" t="str">
        <f t="shared" si="1071"/>
        <v/>
      </c>
      <c r="H4932" s="56"/>
      <c r="K4932" s="128"/>
      <c r="L4932" s="128"/>
      <c r="M4932" s="128"/>
      <c r="N4932" s="84" t="str">
        <f t="shared" si="1072"/>
        <v/>
      </c>
      <c r="O4932" s="128"/>
      <c r="P4932" s="84" t="str">
        <f t="shared" si="1073"/>
        <v/>
      </c>
      <c r="Q4932" s="84" t="str">
        <f t="shared" si="1070"/>
        <v/>
      </c>
      <c r="R4932" s="84" t="str">
        <f t="shared" si="1074"/>
        <v/>
      </c>
      <c r="S4932" s="84" t="str">
        <f t="shared" si="1075"/>
        <v/>
      </c>
      <c r="U4932" s="84" t="str">
        <f t="shared" si="1076"/>
        <v/>
      </c>
      <c r="W4932" s="108" t="str">
        <f>IF($N4932="", "", SUM($D$11:$D4932))</f>
        <v/>
      </c>
      <c r="X4932" s="111" t="str">
        <f t="shared" si="1077"/>
        <v/>
      </c>
      <c r="Y4932" s="114" t="str">
        <f t="shared" si="1081"/>
        <v/>
      </c>
      <c r="Z4932" s="111" t="str">
        <f>IF(X4932="", "", X4932-SUM($Z$11:$Z4931))</f>
        <v/>
      </c>
      <c r="AA4932" s="111" t="str">
        <f>IF($Y4932="", "", $Y4932-SUM($AA$11:$AA4931))</f>
        <v/>
      </c>
      <c r="AB4932" s="111" t="str">
        <f t="shared" si="1082"/>
        <v/>
      </c>
      <c r="AC4932" s="121" t="str">
        <f t="shared" si="1078"/>
        <v/>
      </c>
      <c r="AD4932" s="122" t="str">
        <f t="shared" si="1079"/>
        <v/>
      </c>
      <c r="AE4932" s="123" t="str">
        <f t="shared" si="1083"/>
        <v/>
      </c>
      <c r="AG4932" s="150" t="str">
        <f t="shared" si="1080"/>
        <v/>
      </c>
    </row>
    <row r="4933" spans="1:33" x14ac:dyDescent="0.25">
      <c r="A4933" s="56"/>
      <c r="B4933" s="70"/>
      <c r="C4933" s="76"/>
      <c r="D4933" s="73"/>
      <c r="E4933" s="79"/>
      <c r="F4933" s="56"/>
      <c r="G4933" s="13" t="str">
        <f t="shared" si="1071"/>
        <v/>
      </c>
      <c r="H4933" s="56"/>
      <c r="K4933" s="128"/>
      <c r="L4933" s="128"/>
      <c r="M4933" s="128"/>
      <c r="N4933" s="84" t="str">
        <f t="shared" si="1072"/>
        <v/>
      </c>
      <c r="O4933" s="128"/>
      <c r="P4933" s="84" t="str">
        <f t="shared" si="1073"/>
        <v/>
      </c>
      <c r="Q4933" s="84" t="str">
        <f t="shared" si="1070"/>
        <v/>
      </c>
      <c r="R4933" s="84" t="str">
        <f t="shared" si="1074"/>
        <v/>
      </c>
      <c r="S4933" s="84" t="str">
        <f t="shared" si="1075"/>
        <v/>
      </c>
      <c r="U4933" s="84" t="str">
        <f t="shared" si="1076"/>
        <v/>
      </c>
      <c r="W4933" s="108" t="str">
        <f>IF($N4933="", "", SUM($D$11:$D4933))</f>
        <v/>
      </c>
      <c r="X4933" s="111" t="str">
        <f t="shared" si="1077"/>
        <v/>
      </c>
      <c r="Y4933" s="114" t="str">
        <f t="shared" si="1081"/>
        <v/>
      </c>
      <c r="Z4933" s="111" t="str">
        <f>IF(X4933="", "", X4933-SUM($Z$11:$Z4932))</f>
        <v/>
      </c>
      <c r="AA4933" s="111" t="str">
        <f>IF($Y4933="", "", $Y4933-SUM($AA$11:$AA4932))</f>
        <v/>
      </c>
      <c r="AB4933" s="111" t="str">
        <f t="shared" si="1082"/>
        <v/>
      </c>
      <c r="AC4933" s="121" t="str">
        <f t="shared" si="1078"/>
        <v/>
      </c>
      <c r="AD4933" s="122" t="str">
        <f t="shared" si="1079"/>
        <v/>
      </c>
      <c r="AE4933" s="123" t="str">
        <f t="shared" si="1083"/>
        <v/>
      </c>
      <c r="AG4933" s="150" t="str">
        <f t="shared" si="1080"/>
        <v/>
      </c>
    </row>
    <row r="4934" spans="1:33" x14ac:dyDescent="0.25">
      <c r="A4934" s="56"/>
      <c r="B4934" s="70"/>
      <c r="C4934" s="76"/>
      <c r="D4934" s="73"/>
      <c r="E4934" s="79"/>
      <c r="F4934" s="56"/>
      <c r="G4934" s="13" t="str">
        <f t="shared" si="1071"/>
        <v/>
      </c>
      <c r="H4934" s="56"/>
      <c r="K4934" s="128"/>
      <c r="L4934" s="128"/>
      <c r="M4934" s="128"/>
      <c r="N4934" s="84" t="str">
        <f t="shared" si="1072"/>
        <v/>
      </c>
      <c r="O4934" s="128"/>
      <c r="P4934" s="84" t="str">
        <f t="shared" si="1073"/>
        <v/>
      </c>
      <c r="Q4934" s="84" t="str">
        <f t="shared" si="1070"/>
        <v/>
      </c>
      <c r="R4934" s="84" t="str">
        <f t="shared" si="1074"/>
        <v/>
      </c>
      <c r="S4934" s="84" t="str">
        <f t="shared" si="1075"/>
        <v/>
      </c>
      <c r="U4934" s="84" t="str">
        <f t="shared" si="1076"/>
        <v/>
      </c>
      <c r="W4934" s="108" t="str">
        <f>IF($N4934="", "", SUM($D$11:$D4934))</f>
        <v/>
      </c>
      <c r="X4934" s="111" t="str">
        <f t="shared" si="1077"/>
        <v/>
      </c>
      <c r="Y4934" s="114" t="str">
        <f t="shared" si="1081"/>
        <v/>
      </c>
      <c r="Z4934" s="111" t="str">
        <f>IF(X4934="", "", X4934-SUM($Z$11:$Z4933))</f>
        <v/>
      </c>
      <c r="AA4934" s="111" t="str">
        <f>IF($Y4934="", "", $Y4934-SUM($AA$11:$AA4933))</f>
        <v/>
      </c>
      <c r="AB4934" s="111" t="str">
        <f t="shared" si="1082"/>
        <v/>
      </c>
      <c r="AC4934" s="121" t="str">
        <f t="shared" si="1078"/>
        <v/>
      </c>
      <c r="AD4934" s="122" t="str">
        <f t="shared" si="1079"/>
        <v/>
      </c>
      <c r="AE4934" s="123" t="str">
        <f t="shared" si="1083"/>
        <v/>
      </c>
      <c r="AG4934" s="150" t="str">
        <f t="shared" si="1080"/>
        <v/>
      </c>
    </row>
    <row r="4935" spans="1:33" x14ac:dyDescent="0.25">
      <c r="A4935" s="56"/>
      <c r="B4935" s="70"/>
      <c r="C4935" s="76"/>
      <c r="D4935" s="73"/>
      <c r="E4935" s="79"/>
      <c r="F4935" s="56"/>
      <c r="G4935" s="13" t="str">
        <f t="shared" si="1071"/>
        <v/>
      </c>
      <c r="H4935" s="56"/>
      <c r="K4935" s="128"/>
      <c r="L4935" s="128"/>
      <c r="M4935" s="128"/>
      <c r="N4935" s="84" t="str">
        <f t="shared" si="1072"/>
        <v/>
      </c>
      <c r="O4935" s="128"/>
      <c r="P4935" s="84" t="str">
        <f t="shared" si="1073"/>
        <v/>
      </c>
      <c r="Q4935" s="84" t="str">
        <f t="shared" si="1070"/>
        <v/>
      </c>
      <c r="R4935" s="84" t="str">
        <f t="shared" si="1074"/>
        <v/>
      </c>
      <c r="S4935" s="84" t="str">
        <f t="shared" si="1075"/>
        <v/>
      </c>
      <c r="U4935" s="84" t="str">
        <f t="shared" si="1076"/>
        <v/>
      </c>
      <c r="W4935" s="108" t="str">
        <f>IF($N4935="", "", SUM($D$11:$D4935))</f>
        <v/>
      </c>
      <c r="X4935" s="111" t="str">
        <f t="shared" si="1077"/>
        <v/>
      </c>
      <c r="Y4935" s="114" t="str">
        <f t="shared" si="1081"/>
        <v/>
      </c>
      <c r="Z4935" s="111" t="str">
        <f>IF(X4935="", "", X4935-SUM($Z$11:$Z4934))</f>
        <v/>
      </c>
      <c r="AA4935" s="111" t="str">
        <f>IF($Y4935="", "", $Y4935-SUM($AA$11:$AA4934))</f>
        <v/>
      </c>
      <c r="AB4935" s="111" t="str">
        <f t="shared" si="1082"/>
        <v/>
      </c>
      <c r="AC4935" s="121" t="str">
        <f t="shared" si="1078"/>
        <v/>
      </c>
      <c r="AD4935" s="122" t="str">
        <f t="shared" si="1079"/>
        <v/>
      </c>
      <c r="AE4935" s="123" t="str">
        <f t="shared" si="1083"/>
        <v/>
      </c>
      <c r="AG4935" s="150" t="str">
        <f t="shared" si="1080"/>
        <v/>
      </c>
    </row>
    <row r="4936" spans="1:33" x14ac:dyDescent="0.25">
      <c r="A4936" s="56"/>
      <c r="B4936" s="70"/>
      <c r="C4936" s="76"/>
      <c r="D4936" s="73"/>
      <c r="E4936" s="79"/>
      <c r="F4936" s="56"/>
      <c r="G4936" s="13" t="str">
        <f t="shared" si="1071"/>
        <v/>
      </c>
      <c r="H4936" s="56"/>
      <c r="K4936" s="128"/>
      <c r="L4936" s="128"/>
      <c r="M4936" s="128"/>
      <c r="N4936" s="84" t="str">
        <f t="shared" si="1072"/>
        <v/>
      </c>
      <c r="O4936" s="128"/>
      <c r="P4936" s="84" t="str">
        <f t="shared" si="1073"/>
        <v/>
      </c>
      <c r="Q4936" s="84" t="str">
        <f t="shared" si="1070"/>
        <v/>
      </c>
      <c r="R4936" s="84" t="str">
        <f t="shared" si="1074"/>
        <v/>
      </c>
      <c r="S4936" s="84" t="str">
        <f t="shared" si="1075"/>
        <v/>
      </c>
      <c r="U4936" s="84" t="str">
        <f t="shared" si="1076"/>
        <v/>
      </c>
      <c r="W4936" s="108" t="str">
        <f>IF($N4936="", "", SUM($D$11:$D4936))</f>
        <v/>
      </c>
      <c r="X4936" s="111" t="str">
        <f t="shared" si="1077"/>
        <v/>
      </c>
      <c r="Y4936" s="114" t="str">
        <f t="shared" si="1081"/>
        <v/>
      </c>
      <c r="Z4936" s="111" t="str">
        <f>IF(X4936="", "", X4936-SUM($Z$11:$Z4935))</f>
        <v/>
      </c>
      <c r="AA4936" s="111" t="str">
        <f>IF($Y4936="", "", $Y4936-SUM($AA$11:$AA4935))</f>
        <v/>
      </c>
      <c r="AB4936" s="111" t="str">
        <f t="shared" si="1082"/>
        <v/>
      </c>
      <c r="AC4936" s="121" t="str">
        <f t="shared" si="1078"/>
        <v/>
      </c>
      <c r="AD4936" s="122" t="str">
        <f t="shared" si="1079"/>
        <v/>
      </c>
      <c r="AE4936" s="123" t="str">
        <f t="shared" si="1083"/>
        <v/>
      </c>
      <c r="AG4936" s="150" t="str">
        <f t="shared" si="1080"/>
        <v/>
      </c>
    </row>
    <row r="4937" spans="1:33" x14ac:dyDescent="0.25">
      <c r="A4937" s="56"/>
      <c r="B4937" s="70"/>
      <c r="C4937" s="76"/>
      <c r="D4937" s="73"/>
      <c r="E4937" s="79"/>
      <c r="F4937" s="56"/>
      <c r="G4937" s="13" t="str">
        <f t="shared" si="1071"/>
        <v/>
      </c>
      <c r="H4937" s="56"/>
      <c r="K4937" s="128"/>
      <c r="L4937" s="128"/>
      <c r="M4937" s="128"/>
      <c r="N4937" s="84" t="str">
        <f t="shared" si="1072"/>
        <v/>
      </c>
      <c r="O4937" s="128"/>
      <c r="P4937" s="84" t="str">
        <f t="shared" si="1073"/>
        <v/>
      </c>
      <c r="Q4937" s="84" t="str">
        <f t="shared" si="1070"/>
        <v/>
      </c>
      <c r="R4937" s="84" t="str">
        <f t="shared" si="1074"/>
        <v/>
      </c>
      <c r="S4937" s="84" t="str">
        <f t="shared" si="1075"/>
        <v/>
      </c>
      <c r="U4937" s="84" t="str">
        <f t="shared" si="1076"/>
        <v/>
      </c>
      <c r="W4937" s="108" t="str">
        <f>IF($N4937="", "", SUM($D$11:$D4937))</f>
        <v/>
      </c>
      <c r="X4937" s="111" t="str">
        <f t="shared" si="1077"/>
        <v/>
      </c>
      <c r="Y4937" s="114" t="str">
        <f t="shared" si="1081"/>
        <v/>
      </c>
      <c r="Z4937" s="111" t="str">
        <f>IF(X4937="", "", X4937-SUM($Z$11:$Z4936))</f>
        <v/>
      </c>
      <c r="AA4937" s="111" t="str">
        <f>IF($Y4937="", "", $Y4937-SUM($AA$11:$AA4936))</f>
        <v/>
      </c>
      <c r="AB4937" s="111" t="str">
        <f t="shared" si="1082"/>
        <v/>
      </c>
      <c r="AC4937" s="121" t="str">
        <f t="shared" si="1078"/>
        <v/>
      </c>
      <c r="AD4937" s="122" t="str">
        <f t="shared" si="1079"/>
        <v/>
      </c>
      <c r="AE4937" s="123" t="str">
        <f t="shared" si="1083"/>
        <v/>
      </c>
      <c r="AG4937" s="150" t="str">
        <f t="shared" si="1080"/>
        <v/>
      </c>
    </row>
    <row r="4938" spans="1:33" x14ac:dyDescent="0.25">
      <c r="A4938" s="56"/>
      <c r="B4938" s="70"/>
      <c r="C4938" s="76"/>
      <c r="D4938" s="73"/>
      <c r="E4938" s="79"/>
      <c r="F4938" s="56"/>
      <c r="G4938" s="13" t="str">
        <f t="shared" si="1071"/>
        <v/>
      </c>
      <c r="H4938" s="56"/>
      <c r="K4938" s="128"/>
      <c r="L4938" s="128"/>
      <c r="M4938" s="128"/>
      <c r="N4938" s="84" t="str">
        <f t="shared" si="1072"/>
        <v/>
      </c>
      <c r="O4938" s="128"/>
      <c r="P4938" s="84" t="str">
        <f t="shared" si="1073"/>
        <v/>
      </c>
      <c r="Q4938" s="84" t="str">
        <f t="shared" si="1070"/>
        <v/>
      </c>
      <c r="R4938" s="84" t="str">
        <f t="shared" si="1074"/>
        <v/>
      </c>
      <c r="S4938" s="84" t="str">
        <f t="shared" si="1075"/>
        <v/>
      </c>
      <c r="U4938" s="84" t="str">
        <f t="shared" si="1076"/>
        <v/>
      </c>
      <c r="W4938" s="108" t="str">
        <f>IF($N4938="", "", SUM($D$11:$D4938))</f>
        <v/>
      </c>
      <c r="X4938" s="111" t="str">
        <f t="shared" si="1077"/>
        <v/>
      </c>
      <c r="Y4938" s="114" t="str">
        <f t="shared" si="1081"/>
        <v/>
      </c>
      <c r="Z4938" s="111" t="str">
        <f>IF(X4938="", "", X4938-SUM($Z$11:$Z4937))</f>
        <v/>
      </c>
      <c r="AA4938" s="111" t="str">
        <f>IF($Y4938="", "", $Y4938-SUM($AA$11:$AA4937))</f>
        <v/>
      </c>
      <c r="AB4938" s="111" t="str">
        <f t="shared" si="1082"/>
        <v/>
      </c>
      <c r="AC4938" s="121" t="str">
        <f t="shared" si="1078"/>
        <v/>
      </c>
      <c r="AD4938" s="122" t="str">
        <f t="shared" si="1079"/>
        <v/>
      </c>
      <c r="AE4938" s="123" t="str">
        <f t="shared" si="1083"/>
        <v/>
      </c>
      <c r="AG4938" s="150" t="str">
        <f t="shared" si="1080"/>
        <v/>
      </c>
    </row>
    <row r="4939" spans="1:33" x14ac:dyDescent="0.25">
      <c r="A4939" s="56"/>
      <c r="B4939" s="70"/>
      <c r="C4939" s="76"/>
      <c r="D4939" s="73"/>
      <c r="E4939" s="79"/>
      <c r="F4939" s="56"/>
      <c r="G4939" s="13" t="str">
        <f t="shared" si="1071"/>
        <v/>
      </c>
      <c r="H4939" s="56"/>
      <c r="K4939" s="128"/>
      <c r="L4939" s="128"/>
      <c r="M4939" s="128"/>
      <c r="N4939" s="84" t="str">
        <f t="shared" si="1072"/>
        <v/>
      </c>
      <c r="O4939" s="128"/>
      <c r="P4939" s="84" t="str">
        <f t="shared" si="1073"/>
        <v/>
      </c>
      <c r="Q4939" s="84" t="str">
        <f t="shared" ref="Q4939:Q5002" si="1084">IF($N4939="", "", IF(AND(Q$5="X", C4939=""), $N$6, IF(AND(NOT(C4939=""), COUNTIF(L$11:L$17, C4939)=0), $N$7, "")))</f>
        <v/>
      </c>
      <c r="R4939" s="84" t="str">
        <f t="shared" si="1074"/>
        <v/>
      </c>
      <c r="S4939" s="84" t="str">
        <f t="shared" si="1075"/>
        <v/>
      </c>
      <c r="U4939" s="84" t="str">
        <f t="shared" si="1076"/>
        <v/>
      </c>
      <c r="W4939" s="108" t="str">
        <f>IF($N4939="", "", SUM($D$11:$D4939))</f>
        <v/>
      </c>
      <c r="X4939" s="111" t="str">
        <f t="shared" si="1077"/>
        <v/>
      </c>
      <c r="Y4939" s="114" t="str">
        <f t="shared" si="1081"/>
        <v/>
      </c>
      <c r="Z4939" s="111" t="str">
        <f>IF(X4939="", "", X4939-SUM($Z$11:$Z4938))</f>
        <v/>
      </c>
      <c r="AA4939" s="111" t="str">
        <f>IF($Y4939="", "", $Y4939-SUM($AA$11:$AA4938))</f>
        <v/>
      </c>
      <c r="AB4939" s="111" t="str">
        <f t="shared" si="1082"/>
        <v/>
      </c>
      <c r="AC4939" s="121" t="str">
        <f t="shared" si="1078"/>
        <v/>
      </c>
      <c r="AD4939" s="122" t="str">
        <f t="shared" si="1079"/>
        <v/>
      </c>
      <c r="AE4939" s="123" t="str">
        <f t="shared" si="1083"/>
        <v/>
      </c>
      <c r="AG4939" s="150" t="str">
        <f t="shared" si="1080"/>
        <v/>
      </c>
    </row>
    <row r="4940" spans="1:33" x14ac:dyDescent="0.25">
      <c r="A4940" s="56"/>
      <c r="B4940" s="70"/>
      <c r="C4940" s="76"/>
      <c r="D4940" s="73"/>
      <c r="E4940" s="79"/>
      <c r="F4940" s="56"/>
      <c r="G4940" s="13" t="str">
        <f t="shared" ref="G4940:G5003" si="1085">IF($B4940="", "", TEXT($B4940, "mmm"))</f>
        <v/>
      </c>
      <c r="H4940" s="56"/>
      <c r="K4940" s="128"/>
      <c r="L4940" s="128"/>
      <c r="M4940" s="128"/>
      <c r="N4940" s="84" t="str">
        <f t="shared" ref="N4940:N5003" si="1086">IF(COUNTIF($B4940:$E4940, "")=4, "", "X")</f>
        <v/>
      </c>
      <c r="O4940" s="128"/>
      <c r="P4940" s="84" t="str">
        <f t="shared" ref="P4940:P5003" si="1087">IF($N4940="", "", IF(AND(P$5="X", B4940=""), $N$6, IFERROR(IF(AND(NOT(B4940=""), OR(ISNUMBER(B4940)=FALSE, B4940&lt;$L$2, B4940&gt;$L$3)), $N$7, ""), $N$7)))</f>
        <v/>
      </c>
      <c r="Q4940" s="84" t="str">
        <f t="shared" si="1084"/>
        <v/>
      </c>
      <c r="R4940" s="84" t="str">
        <f t="shared" ref="R4940:R5003" si="1088">IF($N4940="", "", IF(AND(R$5="X", D4940=""), $N$6, IF(AND(NOT(D4940=""), ISNUMBER(D4940)=FALSE), $N$7, "")))</f>
        <v/>
      </c>
      <c r="S4940" s="84" t="str">
        <f t="shared" ref="S4940:S5003" si="1089">IF($N4940="", "", IF(AND(S$5="X", E4940=""), $N$6, ""))</f>
        <v/>
      </c>
      <c r="U4940" s="84" t="str">
        <f t="shared" ref="U4940:U5003" si="1090">IF($B4940="", "", TEXT($B4940, "mmm yyyy"))</f>
        <v/>
      </c>
      <c r="W4940" s="108" t="str">
        <f>IF($N4940="", "", SUM($D$11:$D4940))</f>
        <v/>
      </c>
      <c r="X4940" s="111" t="str">
        <f t="shared" ref="X4940:X5003" si="1091">IF(W4940="", "", IF(W4940&lt;=$X$4, W4940, $X$4))</f>
        <v/>
      </c>
      <c r="Y4940" s="114" t="str">
        <f t="shared" si="1081"/>
        <v/>
      </c>
      <c r="Z4940" s="111" t="str">
        <f>IF(X4940="", "", X4940-SUM($Z$11:$Z4939))</f>
        <v/>
      </c>
      <c r="AA4940" s="111" t="str">
        <f>IF($Y4940="", "", $Y4940-SUM($AA$11:$AA4939))</f>
        <v/>
      </c>
      <c r="AB4940" s="111" t="str">
        <f t="shared" si="1082"/>
        <v/>
      </c>
      <c r="AC4940" s="121" t="str">
        <f t="shared" ref="AC4940:AC5003" si="1092">IF($N4940="", "", $Z4940*$AC$4)</f>
        <v/>
      </c>
      <c r="AD4940" s="122" t="str">
        <f t="shared" ref="AD4940:AD5003" si="1093">IF($N4940="", "", $AA4940*$AC$5)</f>
        <v/>
      </c>
      <c r="AE4940" s="123" t="str">
        <f t="shared" si="1083"/>
        <v/>
      </c>
      <c r="AG4940" s="150" t="str">
        <f t="shared" ref="AG4940:AG5003" si="1094">IF(OR($U4940="", $C4940=""), "", CONCATENATE($C4940, " - ", $U4940))</f>
        <v/>
      </c>
    </row>
    <row r="4941" spans="1:33" x14ac:dyDescent="0.25">
      <c r="A4941" s="56"/>
      <c r="B4941" s="70"/>
      <c r="C4941" s="76"/>
      <c r="D4941" s="73"/>
      <c r="E4941" s="79"/>
      <c r="F4941" s="56"/>
      <c r="G4941" s="13" t="str">
        <f t="shared" si="1085"/>
        <v/>
      </c>
      <c r="H4941" s="56"/>
      <c r="K4941" s="128"/>
      <c r="L4941" s="128"/>
      <c r="M4941" s="128"/>
      <c r="N4941" s="84" t="str">
        <f t="shared" si="1086"/>
        <v/>
      </c>
      <c r="O4941" s="128"/>
      <c r="P4941" s="84" t="str">
        <f t="shared" si="1087"/>
        <v/>
      </c>
      <c r="Q4941" s="84" t="str">
        <f t="shared" si="1084"/>
        <v/>
      </c>
      <c r="R4941" s="84" t="str">
        <f t="shared" si="1088"/>
        <v/>
      </c>
      <c r="S4941" s="84" t="str">
        <f t="shared" si="1089"/>
        <v/>
      </c>
      <c r="U4941" s="84" t="str">
        <f t="shared" si="1090"/>
        <v/>
      </c>
      <c r="W4941" s="108" t="str">
        <f>IF($N4941="", "", SUM($D$11:$D4941))</f>
        <v/>
      </c>
      <c r="X4941" s="111" t="str">
        <f t="shared" si="1091"/>
        <v/>
      </c>
      <c r="Y4941" s="114" t="str">
        <f t="shared" si="1081"/>
        <v/>
      </c>
      <c r="Z4941" s="111" t="str">
        <f>IF(X4941="", "", X4941-SUM($Z$11:$Z4940))</f>
        <v/>
      </c>
      <c r="AA4941" s="111" t="str">
        <f>IF($Y4941="", "", $Y4941-SUM($AA$11:$AA4940))</f>
        <v/>
      </c>
      <c r="AB4941" s="111" t="str">
        <f t="shared" si="1082"/>
        <v/>
      </c>
      <c r="AC4941" s="121" t="str">
        <f t="shared" si="1092"/>
        <v/>
      </c>
      <c r="AD4941" s="122" t="str">
        <f t="shared" si="1093"/>
        <v/>
      </c>
      <c r="AE4941" s="123" t="str">
        <f t="shared" si="1083"/>
        <v/>
      </c>
      <c r="AG4941" s="150" t="str">
        <f t="shared" si="1094"/>
        <v/>
      </c>
    </row>
    <row r="4942" spans="1:33" x14ac:dyDescent="0.25">
      <c r="A4942" s="56"/>
      <c r="B4942" s="70"/>
      <c r="C4942" s="76"/>
      <c r="D4942" s="73"/>
      <c r="E4942" s="79"/>
      <c r="F4942" s="56"/>
      <c r="G4942" s="13" t="str">
        <f t="shared" si="1085"/>
        <v/>
      </c>
      <c r="H4942" s="56"/>
      <c r="K4942" s="128"/>
      <c r="L4942" s="128"/>
      <c r="M4942" s="128"/>
      <c r="N4942" s="84" t="str">
        <f t="shared" si="1086"/>
        <v/>
      </c>
      <c r="O4942" s="128"/>
      <c r="P4942" s="84" t="str">
        <f t="shared" si="1087"/>
        <v/>
      </c>
      <c r="Q4942" s="84" t="str">
        <f t="shared" si="1084"/>
        <v/>
      </c>
      <c r="R4942" s="84" t="str">
        <f t="shared" si="1088"/>
        <v/>
      </c>
      <c r="S4942" s="84" t="str">
        <f t="shared" si="1089"/>
        <v/>
      </c>
      <c r="U4942" s="84" t="str">
        <f t="shared" si="1090"/>
        <v/>
      </c>
      <c r="W4942" s="108" t="str">
        <f>IF($N4942="", "", SUM($D$11:$D4942))</f>
        <v/>
      </c>
      <c r="X4942" s="111" t="str">
        <f t="shared" si="1091"/>
        <v/>
      </c>
      <c r="Y4942" s="114" t="str">
        <f t="shared" ref="Y4942:Y5005" si="1095">IF(W4942="", "", IF(W4942&lt;=$X$4, 0, W4942-$X$4))</f>
        <v/>
      </c>
      <c r="Z4942" s="111" t="str">
        <f>IF(X4942="", "", X4942-SUM($Z$11:$Z4941))</f>
        <v/>
      </c>
      <c r="AA4942" s="111" t="str">
        <f>IF($Y4942="", "", $Y4942-SUM($AA$11:$AA4941))</f>
        <v/>
      </c>
      <c r="AB4942" s="111" t="str">
        <f t="shared" ref="AB4942:AB5005" si="1096">IF($N4942="", "", SUM(Z4942:AA4942))</f>
        <v/>
      </c>
      <c r="AC4942" s="121" t="str">
        <f t="shared" si="1092"/>
        <v/>
      </c>
      <c r="AD4942" s="122" t="str">
        <f t="shared" si="1093"/>
        <v/>
      </c>
      <c r="AE4942" s="123" t="str">
        <f t="shared" ref="AE4942:AE5005" si="1097">IF($N4942="", "", SUM(AC4942:AD4942))</f>
        <v/>
      </c>
      <c r="AG4942" s="150" t="str">
        <f t="shared" si="1094"/>
        <v/>
      </c>
    </row>
    <row r="4943" spans="1:33" x14ac:dyDescent="0.25">
      <c r="A4943" s="56"/>
      <c r="B4943" s="70"/>
      <c r="C4943" s="76"/>
      <c r="D4943" s="73"/>
      <c r="E4943" s="79"/>
      <c r="F4943" s="56"/>
      <c r="G4943" s="13" t="str">
        <f t="shared" si="1085"/>
        <v/>
      </c>
      <c r="H4943" s="56"/>
      <c r="K4943" s="128"/>
      <c r="L4943" s="128"/>
      <c r="M4943" s="128"/>
      <c r="N4943" s="84" t="str">
        <f t="shared" si="1086"/>
        <v/>
      </c>
      <c r="O4943" s="128"/>
      <c r="P4943" s="84" t="str">
        <f t="shared" si="1087"/>
        <v/>
      </c>
      <c r="Q4943" s="84" t="str">
        <f t="shared" si="1084"/>
        <v/>
      </c>
      <c r="R4943" s="84" t="str">
        <f t="shared" si="1088"/>
        <v/>
      </c>
      <c r="S4943" s="84" t="str">
        <f t="shared" si="1089"/>
        <v/>
      </c>
      <c r="U4943" s="84" t="str">
        <f t="shared" si="1090"/>
        <v/>
      </c>
      <c r="W4943" s="108" t="str">
        <f>IF($N4943="", "", SUM($D$11:$D4943))</f>
        <v/>
      </c>
      <c r="X4943" s="111" t="str">
        <f t="shared" si="1091"/>
        <v/>
      </c>
      <c r="Y4943" s="114" t="str">
        <f t="shared" si="1095"/>
        <v/>
      </c>
      <c r="Z4943" s="111" t="str">
        <f>IF(X4943="", "", X4943-SUM($Z$11:$Z4942))</f>
        <v/>
      </c>
      <c r="AA4943" s="111" t="str">
        <f>IF($Y4943="", "", $Y4943-SUM($AA$11:$AA4942))</f>
        <v/>
      </c>
      <c r="AB4943" s="111" t="str">
        <f t="shared" si="1096"/>
        <v/>
      </c>
      <c r="AC4943" s="121" t="str">
        <f t="shared" si="1092"/>
        <v/>
      </c>
      <c r="AD4943" s="122" t="str">
        <f t="shared" si="1093"/>
        <v/>
      </c>
      <c r="AE4943" s="123" t="str">
        <f t="shared" si="1097"/>
        <v/>
      </c>
      <c r="AG4943" s="150" t="str">
        <f t="shared" si="1094"/>
        <v/>
      </c>
    </row>
    <row r="4944" spans="1:33" x14ac:dyDescent="0.25">
      <c r="A4944" s="56"/>
      <c r="B4944" s="70"/>
      <c r="C4944" s="76"/>
      <c r="D4944" s="73"/>
      <c r="E4944" s="79"/>
      <c r="F4944" s="56"/>
      <c r="G4944" s="13" t="str">
        <f t="shared" si="1085"/>
        <v/>
      </c>
      <c r="H4944" s="56"/>
      <c r="K4944" s="128"/>
      <c r="L4944" s="128"/>
      <c r="M4944" s="128"/>
      <c r="N4944" s="84" t="str">
        <f t="shared" si="1086"/>
        <v/>
      </c>
      <c r="O4944" s="128"/>
      <c r="P4944" s="84" t="str">
        <f t="shared" si="1087"/>
        <v/>
      </c>
      <c r="Q4944" s="84" t="str">
        <f t="shared" si="1084"/>
        <v/>
      </c>
      <c r="R4944" s="84" t="str">
        <f t="shared" si="1088"/>
        <v/>
      </c>
      <c r="S4944" s="84" t="str">
        <f t="shared" si="1089"/>
        <v/>
      </c>
      <c r="U4944" s="84" t="str">
        <f t="shared" si="1090"/>
        <v/>
      </c>
      <c r="W4944" s="108" t="str">
        <f>IF($N4944="", "", SUM($D$11:$D4944))</f>
        <v/>
      </c>
      <c r="X4944" s="111" t="str">
        <f t="shared" si="1091"/>
        <v/>
      </c>
      <c r="Y4944" s="114" t="str">
        <f t="shared" si="1095"/>
        <v/>
      </c>
      <c r="Z4944" s="111" t="str">
        <f>IF(X4944="", "", X4944-SUM($Z$11:$Z4943))</f>
        <v/>
      </c>
      <c r="AA4944" s="111" t="str">
        <f>IF($Y4944="", "", $Y4944-SUM($AA$11:$AA4943))</f>
        <v/>
      </c>
      <c r="AB4944" s="111" t="str">
        <f t="shared" si="1096"/>
        <v/>
      </c>
      <c r="AC4944" s="121" t="str">
        <f t="shared" si="1092"/>
        <v/>
      </c>
      <c r="AD4944" s="122" t="str">
        <f t="shared" si="1093"/>
        <v/>
      </c>
      <c r="AE4944" s="123" t="str">
        <f t="shared" si="1097"/>
        <v/>
      </c>
      <c r="AG4944" s="150" t="str">
        <f t="shared" si="1094"/>
        <v/>
      </c>
    </row>
    <row r="4945" spans="1:33" x14ac:dyDescent="0.25">
      <c r="A4945" s="56"/>
      <c r="B4945" s="70"/>
      <c r="C4945" s="76"/>
      <c r="D4945" s="73"/>
      <c r="E4945" s="79"/>
      <c r="F4945" s="56"/>
      <c r="G4945" s="13" t="str">
        <f t="shared" si="1085"/>
        <v/>
      </c>
      <c r="H4945" s="56"/>
      <c r="K4945" s="128"/>
      <c r="L4945" s="128"/>
      <c r="M4945" s="128"/>
      <c r="N4945" s="84" t="str">
        <f t="shared" si="1086"/>
        <v/>
      </c>
      <c r="O4945" s="128"/>
      <c r="P4945" s="84" t="str">
        <f t="shared" si="1087"/>
        <v/>
      </c>
      <c r="Q4945" s="84" t="str">
        <f t="shared" si="1084"/>
        <v/>
      </c>
      <c r="R4945" s="84" t="str">
        <f t="shared" si="1088"/>
        <v/>
      </c>
      <c r="S4945" s="84" t="str">
        <f t="shared" si="1089"/>
        <v/>
      </c>
      <c r="U4945" s="84" t="str">
        <f t="shared" si="1090"/>
        <v/>
      </c>
      <c r="W4945" s="108" t="str">
        <f>IF($N4945="", "", SUM($D$11:$D4945))</f>
        <v/>
      </c>
      <c r="X4945" s="111" t="str">
        <f t="shared" si="1091"/>
        <v/>
      </c>
      <c r="Y4945" s="114" t="str">
        <f t="shared" si="1095"/>
        <v/>
      </c>
      <c r="Z4945" s="111" t="str">
        <f>IF(X4945="", "", X4945-SUM($Z$11:$Z4944))</f>
        <v/>
      </c>
      <c r="AA4945" s="111" t="str">
        <f>IF($Y4945="", "", $Y4945-SUM($AA$11:$AA4944))</f>
        <v/>
      </c>
      <c r="AB4945" s="111" t="str">
        <f t="shared" si="1096"/>
        <v/>
      </c>
      <c r="AC4945" s="121" t="str">
        <f t="shared" si="1092"/>
        <v/>
      </c>
      <c r="AD4945" s="122" t="str">
        <f t="shared" si="1093"/>
        <v/>
      </c>
      <c r="AE4945" s="123" t="str">
        <f t="shared" si="1097"/>
        <v/>
      </c>
      <c r="AG4945" s="150" t="str">
        <f t="shared" si="1094"/>
        <v/>
      </c>
    </row>
    <row r="4946" spans="1:33" x14ac:dyDescent="0.25">
      <c r="A4946" s="56"/>
      <c r="B4946" s="70"/>
      <c r="C4946" s="76"/>
      <c r="D4946" s="73"/>
      <c r="E4946" s="79"/>
      <c r="F4946" s="56"/>
      <c r="G4946" s="13" t="str">
        <f t="shared" si="1085"/>
        <v/>
      </c>
      <c r="H4946" s="56"/>
      <c r="K4946" s="128"/>
      <c r="L4946" s="128"/>
      <c r="M4946" s="128"/>
      <c r="N4946" s="84" t="str">
        <f t="shared" si="1086"/>
        <v/>
      </c>
      <c r="O4946" s="128"/>
      <c r="P4946" s="84" t="str">
        <f t="shared" si="1087"/>
        <v/>
      </c>
      <c r="Q4946" s="84" t="str">
        <f t="shared" si="1084"/>
        <v/>
      </c>
      <c r="R4946" s="84" t="str">
        <f t="shared" si="1088"/>
        <v/>
      </c>
      <c r="S4946" s="84" t="str">
        <f t="shared" si="1089"/>
        <v/>
      </c>
      <c r="U4946" s="84" t="str">
        <f t="shared" si="1090"/>
        <v/>
      </c>
      <c r="W4946" s="108" t="str">
        <f>IF($N4946="", "", SUM($D$11:$D4946))</f>
        <v/>
      </c>
      <c r="X4946" s="111" t="str">
        <f t="shared" si="1091"/>
        <v/>
      </c>
      <c r="Y4946" s="114" t="str">
        <f t="shared" si="1095"/>
        <v/>
      </c>
      <c r="Z4946" s="111" t="str">
        <f>IF(X4946="", "", X4946-SUM($Z$11:$Z4945))</f>
        <v/>
      </c>
      <c r="AA4946" s="111" t="str">
        <f>IF($Y4946="", "", $Y4946-SUM($AA$11:$AA4945))</f>
        <v/>
      </c>
      <c r="AB4946" s="111" t="str">
        <f t="shared" si="1096"/>
        <v/>
      </c>
      <c r="AC4946" s="121" t="str">
        <f t="shared" si="1092"/>
        <v/>
      </c>
      <c r="AD4946" s="122" t="str">
        <f t="shared" si="1093"/>
        <v/>
      </c>
      <c r="AE4946" s="123" t="str">
        <f t="shared" si="1097"/>
        <v/>
      </c>
      <c r="AG4946" s="150" t="str">
        <f t="shared" si="1094"/>
        <v/>
      </c>
    </row>
    <row r="4947" spans="1:33" x14ac:dyDescent="0.25">
      <c r="A4947" s="56"/>
      <c r="B4947" s="70"/>
      <c r="C4947" s="76"/>
      <c r="D4947" s="73"/>
      <c r="E4947" s="79"/>
      <c r="F4947" s="56"/>
      <c r="G4947" s="13" t="str">
        <f t="shared" si="1085"/>
        <v/>
      </c>
      <c r="H4947" s="56"/>
      <c r="K4947" s="128"/>
      <c r="L4947" s="128"/>
      <c r="M4947" s="128"/>
      <c r="N4947" s="84" t="str">
        <f t="shared" si="1086"/>
        <v/>
      </c>
      <c r="O4947" s="128"/>
      <c r="P4947" s="84" t="str">
        <f t="shared" si="1087"/>
        <v/>
      </c>
      <c r="Q4947" s="84" t="str">
        <f t="shared" si="1084"/>
        <v/>
      </c>
      <c r="R4947" s="84" t="str">
        <f t="shared" si="1088"/>
        <v/>
      </c>
      <c r="S4947" s="84" t="str">
        <f t="shared" si="1089"/>
        <v/>
      </c>
      <c r="U4947" s="84" t="str">
        <f t="shared" si="1090"/>
        <v/>
      </c>
      <c r="W4947" s="108" t="str">
        <f>IF($N4947="", "", SUM($D$11:$D4947))</f>
        <v/>
      </c>
      <c r="X4947" s="111" t="str">
        <f t="shared" si="1091"/>
        <v/>
      </c>
      <c r="Y4947" s="114" t="str">
        <f t="shared" si="1095"/>
        <v/>
      </c>
      <c r="Z4947" s="111" t="str">
        <f>IF(X4947="", "", X4947-SUM($Z$11:$Z4946))</f>
        <v/>
      </c>
      <c r="AA4947" s="111" t="str">
        <f>IF($Y4947="", "", $Y4947-SUM($AA$11:$AA4946))</f>
        <v/>
      </c>
      <c r="AB4947" s="111" t="str">
        <f t="shared" si="1096"/>
        <v/>
      </c>
      <c r="AC4947" s="121" t="str">
        <f t="shared" si="1092"/>
        <v/>
      </c>
      <c r="AD4947" s="122" t="str">
        <f t="shared" si="1093"/>
        <v/>
      </c>
      <c r="AE4947" s="123" t="str">
        <f t="shared" si="1097"/>
        <v/>
      </c>
      <c r="AG4947" s="150" t="str">
        <f t="shared" si="1094"/>
        <v/>
      </c>
    </row>
    <row r="4948" spans="1:33" x14ac:dyDescent="0.25">
      <c r="A4948" s="56"/>
      <c r="B4948" s="70"/>
      <c r="C4948" s="76"/>
      <c r="D4948" s="73"/>
      <c r="E4948" s="79"/>
      <c r="F4948" s="56"/>
      <c r="G4948" s="13" t="str">
        <f t="shared" si="1085"/>
        <v/>
      </c>
      <c r="H4948" s="56"/>
      <c r="K4948" s="128"/>
      <c r="L4948" s="128"/>
      <c r="M4948" s="128"/>
      <c r="N4948" s="84" t="str">
        <f t="shared" si="1086"/>
        <v/>
      </c>
      <c r="O4948" s="128"/>
      <c r="P4948" s="84" t="str">
        <f t="shared" si="1087"/>
        <v/>
      </c>
      <c r="Q4948" s="84" t="str">
        <f t="shared" si="1084"/>
        <v/>
      </c>
      <c r="R4948" s="84" t="str">
        <f t="shared" si="1088"/>
        <v/>
      </c>
      <c r="S4948" s="84" t="str">
        <f t="shared" si="1089"/>
        <v/>
      </c>
      <c r="U4948" s="84" t="str">
        <f t="shared" si="1090"/>
        <v/>
      </c>
      <c r="W4948" s="108" t="str">
        <f>IF($N4948="", "", SUM($D$11:$D4948))</f>
        <v/>
      </c>
      <c r="X4948" s="111" t="str">
        <f t="shared" si="1091"/>
        <v/>
      </c>
      <c r="Y4948" s="114" t="str">
        <f t="shared" si="1095"/>
        <v/>
      </c>
      <c r="Z4948" s="111" t="str">
        <f>IF(X4948="", "", X4948-SUM($Z$11:$Z4947))</f>
        <v/>
      </c>
      <c r="AA4948" s="111" t="str">
        <f>IF($Y4948="", "", $Y4948-SUM($AA$11:$AA4947))</f>
        <v/>
      </c>
      <c r="AB4948" s="111" t="str">
        <f t="shared" si="1096"/>
        <v/>
      </c>
      <c r="AC4948" s="121" t="str">
        <f t="shared" si="1092"/>
        <v/>
      </c>
      <c r="AD4948" s="122" t="str">
        <f t="shared" si="1093"/>
        <v/>
      </c>
      <c r="AE4948" s="123" t="str">
        <f t="shared" si="1097"/>
        <v/>
      </c>
      <c r="AG4948" s="150" t="str">
        <f t="shared" si="1094"/>
        <v/>
      </c>
    </row>
    <row r="4949" spans="1:33" x14ac:dyDescent="0.25">
      <c r="A4949" s="56"/>
      <c r="B4949" s="70"/>
      <c r="C4949" s="76"/>
      <c r="D4949" s="73"/>
      <c r="E4949" s="79"/>
      <c r="F4949" s="56"/>
      <c r="G4949" s="13" t="str">
        <f t="shared" si="1085"/>
        <v/>
      </c>
      <c r="H4949" s="56"/>
      <c r="K4949" s="128"/>
      <c r="L4949" s="128"/>
      <c r="M4949" s="128"/>
      <c r="N4949" s="84" t="str">
        <f t="shared" si="1086"/>
        <v/>
      </c>
      <c r="O4949" s="128"/>
      <c r="P4949" s="84" t="str">
        <f t="shared" si="1087"/>
        <v/>
      </c>
      <c r="Q4949" s="84" t="str">
        <f t="shared" si="1084"/>
        <v/>
      </c>
      <c r="R4949" s="84" t="str">
        <f t="shared" si="1088"/>
        <v/>
      </c>
      <c r="S4949" s="84" t="str">
        <f t="shared" si="1089"/>
        <v/>
      </c>
      <c r="U4949" s="84" t="str">
        <f t="shared" si="1090"/>
        <v/>
      </c>
      <c r="W4949" s="108" t="str">
        <f>IF($N4949="", "", SUM($D$11:$D4949))</f>
        <v/>
      </c>
      <c r="X4949" s="111" t="str">
        <f t="shared" si="1091"/>
        <v/>
      </c>
      <c r="Y4949" s="114" t="str">
        <f t="shared" si="1095"/>
        <v/>
      </c>
      <c r="Z4949" s="111" t="str">
        <f>IF(X4949="", "", X4949-SUM($Z$11:$Z4948))</f>
        <v/>
      </c>
      <c r="AA4949" s="111" t="str">
        <f>IF($Y4949="", "", $Y4949-SUM($AA$11:$AA4948))</f>
        <v/>
      </c>
      <c r="AB4949" s="111" t="str">
        <f t="shared" si="1096"/>
        <v/>
      </c>
      <c r="AC4949" s="121" t="str">
        <f t="shared" si="1092"/>
        <v/>
      </c>
      <c r="AD4949" s="122" t="str">
        <f t="shared" si="1093"/>
        <v/>
      </c>
      <c r="AE4949" s="123" t="str">
        <f t="shared" si="1097"/>
        <v/>
      </c>
      <c r="AG4949" s="150" t="str">
        <f t="shared" si="1094"/>
        <v/>
      </c>
    </row>
    <row r="4950" spans="1:33" x14ac:dyDescent="0.25">
      <c r="A4950" s="56"/>
      <c r="B4950" s="70"/>
      <c r="C4950" s="76"/>
      <c r="D4950" s="73"/>
      <c r="E4950" s="79"/>
      <c r="F4950" s="56"/>
      <c r="G4950" s="13" t="str">
        <f t="shared" si="1085"/>
        <v/>
      </c>
      <c r="H4950" s="56"/>
      <c r="K4950" s="128"/>
      <c r="L4950" s="128"/>
      <c r="M4950" s="128"/>
      <c r="N4950" s="84" t="str">
        <f t="shared" si="1086"/>
        <v/>
      </c>
      <c r="O4950" s="128"/>
      <c r="P4950" s="84" t="str">
        <f t="shared" si="1087"/>
        <v/>
      </c>
      <c r="Q4950" s="84" t="str">
        <f t="shared" si="1084"/>
        <v/>
      </c>
      <c r="R4950" s="84" t="str">
        <f t="shared" si="1088"/>
        <v/>
      </c>
      <c r="S4950" s="84" t="str">
        <f t="shared" si="1089"/>
        <v/>
      </c>
      <c r="U4950" s="84" t="str">
        <f t="shared" si="1090"/>
        <v/>
      </c>
      <c r="W4950" s="108" t="str">
        <f>IF($N4950="", "", SUM($D$11:$D4950))</f>
        <v/>
      </c>
      <c r="X4950" s="111" t="str">
        <f t="shared" si="1091"/>
        <v/>
      </c>
      <c r="Y4950" s="114" t="str">
        <f t="shared" si="1095"/>
        <v/>
      </c>
      <c r="Z4950" s="111" t="str">
        <f>IF(X4950="", "", X4950-SUM($Z$11:$Z4949))</f>
        <v/>
      </c>
      <c r="AA4950" s="111" t="str">
        <f>IF($Y4950="", "", $Y4950-SUM($AA$11:$AA4949))</f>
        <v/>
      </c>
      <c r="AB4950" s="111" t="str">
        <f t="shared" si="1096"/>
        <v/>
      </c>
      <c r="AC4950" s="121" t="str">
        <f t="shared" si="1092"/>
        <v/>
      </c>
      <c r="AD4950" s="122" t="str">
        <f t="shared" si="1093"/>
        <v/>
      </c>
      <c r="AE4950" s="123" t="str">
        <f t="shared" si="1097"/>
        <v/>
      </c>
      <c r="AG4950" s="150" t="str">
        <f t="shared" si="1094"/>
        <v/>
      </c>
    </row>
    <row r="4951" spans="1:33" x14ac:dyDescent="0.25">
      <c r="A4951" s="56"/>
      <c r="B4951" s="70"/>
      <c r="C4951" s="76"/>
      <c r="D4951" s="73"/>
      <c r="E4951" s="79"/>
      <c r="F4951" s="56"/>
      <c r="G4951" s="13" t="str">
        <f t="shared" si="1085"/>
        <v/>
      </c>
      <c r="H4951" s="56"/>
      <c r="K4951" s="128"/>
      <c r="L4951" s="128"/>
      <c r="M4951" s="128"/>
      <c r="N4951" s="84" t="str">
        <f t="shared" si="1086"/>
        <v/>
      </c>
      <c r="O4951" s="128"/>
      <c r="P4951" s="84" t="str">
        <f t="shared" si="1087"/>
        <v/>
      </c>
      <c r="Q4951" s="84" t="str">
        <f t="shared" si="1084"/>
        <v/>
      </c>
      <c r="R4951" s="84" t="str">
        <f t="shared" si="1088"/>
        <v/>
      </c>
      <c r="S4951" s="84" t="str">
        <f t="shared" si="1089"/>
        <v/>
      </c>
      <c r="U4951" s="84" t="str">
        <f t="shared" si="1090"/>
        <v/>
      </c>
      <c r="W4951" s="108" t="str">
        <f>IF($N4951="", "", SUM($D$11:$D4951))</f>
        <v/>
      </c>
      <c r="X4951" s="111" t="str">
        <f t="shared" si="1091"/>
        <v/>
      </c>
      <c r="Y4951" s="114" t="str">
        <f t="shared" si="1095"/>
        <v/>
      </c>
      <c r="Z4951" s="111" t="str">
        <f>IF(X4951="", "", X4951-SUM($Z$11:$Z4950))</f>
        <v/>
      </c>
      <c r="AA4951" s="111" t="str">
        <f>IF($Y4951="", "", $Y4951-SUM($AA$11:$AA4950))</f>
        <v/>
      </c>
      <c r="AB4951" s="111" t="str">
        <f t="shared" si="1096"/>
        <v/>
      </c>
      <c r="AC4951" s="121" t="str">
        <f t="shared" si="1092"/>
        <v/>
      </c>
      <c r="AD4951" s="122" t="str">
        <f t="shared" si="1093"/>
        <v/>
      </c>
      <c r="AE4951" s="123" t="str">
        <f t="shared" si="1097"/>
        <v/>
      </c>
      <c r="AG4951" s="150" t="str">
        <f t="shared" si="1094"/>
        <v/>
      </c>
    </row>
    <row r="4952" spans="1:33" x14ac:dyDescent="0.25">
      <c r="A4952" s="56"/>
      <c r="B4952" s="70"/>
      <c r="C4952" s="76"/>
      <c r="D4952" s="73"/>
      <c r="E4952" s="79"/>
      <c r="F4952" s="56"/>
      <c r="G4952" s="13" t="str">
        <f t="shared" si="1085"/>
        <v/>
      </c>
      <c r="H4952" s="56"/>
      <c r="K4952" s="128"/>
      <c r="L4952" s="128"/>
      <c r="M4952" s="128"/>
      <c r="N4952" s="84" t="str">
        <f t="shared" si="1086"/>
        <v/>
      </c>
      <c r="O4952" s="128"/>
      <c r="P4952" s="84" t="str">
        <f t="shared" si="1087"/>
        <v/>
      </c>
      <c r="Q4952" s="84" t="str">
        <f t="shared" si="1084"/>
        <v/>
      </c>
      <c r="R4952" s="84" t="str">
        <f t="shared" si="1088"/>
        <v/>
      </c>
      <c r="S4952" s="84" t="str">
        <f t="shared" si="1089"/>
        <v/>
      </c>
      <c r="U4952" s="84" t="str">
        <f t="shared" si="1090"/>
        <v/>
      </c>
      <c r="W4952" s="108" t="str">
        <f>IF($N4952="", "", SUM($D$11:$D4952))</f>
        <v/>
      </c>
      <c r="X4952" s="111" t="str">
        <f t="shared" si="1091"/>
        <v/>
      </c>
      <c r="Y4952" s="114" t="str">
        <f t="shared" si="1095"/>
        <v/>
      </c>
      <c r="Z4952" s="111" t="str">
        <f>IF(X4952="", "", X4952-SUM($Z$11:$Z4951))</f>
        <v/>
      </c>
      <c r="AA4952" s="111" t="str">
        <f>IF($Y4952="", "", $Y4952-SUM($AA$11:$AA4951))</f>
        <v/>
      </c>
      <c r="AB4952" s="111" t="str">
        <f t="shared" si="1096"/>
        <v/>
      </c>
      <c r="AC4952" s="121" t="str">
        <f t="shared" si="1092"/>
        <v/>
      </c>
      <c r="AD4952" s="122" t="str">
        <f t="shared" si="1093"/>
        <v/>
      </c>
      <c r="AE4952" s="123" t="str">
        <f t="shared" si="1097"/>
        <v/>
      </c>
      <c r="AG4952" s="150" t="str">
        <f t="shared" si="1094"/>
        <v/>
      </c>
    </row>
    <row r="4953" spans="1:33" x14ac:dyDescent="0.25">
      <c r="A4953" s="56"/>
      <c r="B4953" s="70"/>
      <c r="C4953" s="76"/>
      <c r="D4953" s="73"/>
      <c r="E4953" s="79"/>
      <c r="F4953" s="56"/>
      <c r="G4953" s="13" t="str">
        <f t="shared" si="1085"/>
        <v/>
      </c>
      <c r="H4953" s="56"/>
      <c r="K4953" s="128"/>
      <c r="L4953" s="128"/>
      <c r="M4953" s="128"/>
      <c r="N4953" s="84" t="str">
        <f t="shared" si="1086"/>
        <v/>
      </c>
      <c r="O4953" s="128"/>
      <c r="P4953" s="84" t="str">
        <f t="shared" si="1087"/>
        <v/>
      </c>
      <c r="Q4953" s="84" t="str">
        <f t="shared" si="1084"/>
        <v/>
      </c>
      <c r="R4953" s="84" t="str">
        <f t="shared" si="1088"/>
        <v/>
      </c>
      <c r="S4953" s="84" t="str">
        <f t="shared" si="1089"/>
        <v/>
      </c>
      <c r="U4953" s="84" t="str">
        <f t="shared" si="1090"/>
        <v/>
      </c>
      <c r="W4953" s="108" t="str">
        <f>IF($N4953="", "", SUM($D$11:$D4953))</f>
        <v/>
      </c>
      <c r="X4953" s="111" t="str">
        <f t="shared" si="1091"/>
        <v/>
      </c>
      <c r="Y4953" s="114" t="str">
        <f t="shared" si="1095"/>
        <v/>
      </c>
      <c r="Z4953" s="111" t="str">
        <f>IF(X4953="", "", X4953-SUM($Z$11:$Z4952))</f>
        <v/>
      </c>
      <c r="AA4953" s="111" t="str">
        <f>IF($Y4953="", "", $Y4953-SUM($AA$11:$AA4952))</f>
        <v/>
      </c>
      <c r="AB4953" s="111" t="str">
        <f t="shared" si="1096"/>
        <v/>
      </c>
      <c r="AC4953" s="121" t="str">
        <f t="shared" si="1092"/>
        <v/>
      </c>
      <c r="AD4953" s="122" t="str">
        <f t="shared" si="1093"/>
        <v/>
      </c>
      <c r="AE4953" s="123" t="str">
        <f t="shared" si="1097"/>
        <v/>
      </c>
      <c r="AG4953" s="150" t="str">
        <f t="shared" si="1094"/>
        <v/>
      </c>
    </row>
    <row r="4954" spans="1:33" x14ac:dyDescent="0.25">
      <c r="A4954" s="56"/>
      <c r="B4954" s="70"/>
      <c r="C4954" s="76"/>
      <c r="D4954" s="73"/>
      <c r="E4954" s="79"/>
      <c r="F4954" s="56"/>
      <c r="G4954" s="13" t="str">
        <f t="shared" si="1085"/>
        <v/>
      </c>
      <c r="H4954" s="56"/>
      <c r="K4954" s="128"/>
      <c r="L4954" s="128"/>
      <c r="M4954" s="128"/>
      <c r="N4954" s="84" t="str">
        <f t="shared" si="1086"/>
        <v/>
      </c>
      <c r="O4954" s="128"/>
      <c r="P4954" s="84" t="str">
        <f t="shared" si="1087"/>
        <v/>
      </c>
      <c r="Q4954" s="84" t="str">
        <f t="shared" si="1084"/>
        <v/>
      </c>
      <c r="R4954" s="84" t="str">
        <f t="shared" si="1088"/>
        <v/>
      </c>
      <c r="S4954" s="84" t="str">
        <f t="shared" si="1089"/>
        <v/>
      </c>
      <c r="U4954" s="84" t="str">
        <f t="shared" si="1090"/>
        <v/>
      </c>
      <c r="W4954" s="108" t="str">
        <f>IF($N4954="", "", SUM($D$11:$D4954))</f>
        <v/>
      </c>
      <c r="X4954" s="111" t="str">
        <f t="shared" si="1091"/>
        <v/>
      </c>
      <c r="Y4954" s="114" t="str">
        <f t="shared" si="1095"/>
        <v/>
      </c>
      <c r="Z4954" s="111" t="str">
        <f>IF(X4954="", "", X4954-SUM($Z$11:$Z4953))</f>
        <v/>
      </c>
      <c r="AA4954" s="111" t="str">
        <f>IF($Y4954="", "", $Y4954-SUM($AA$11:$AA4953))</f>
        <v/>
      </c>
      <c r="AB4954" s="111" t="str">
        <f t="shared" si="1096"/>
        <v/>
      </c>
      <c r="AC4954" s="121" t="str">
        <f t="shared" si="1092"/>
        <v/>
      </c>
      <c r="AD4954" s="122" t="str">
        <f t="shared" si="1093"/>
        <v/>
      </c>
      <c r="AE4954" s="123" t="str">
        <f t="shared" si="1097"/>
        <v/>
      </c>
      <c r="AG4954" s="150" t="str">
        <f t="shared" si="1094"/>
        <v/>
      </c>
    </row>
    <row r="4955" spans="1:33" x14ac:dyDescent="0.25">
      <c r="A4955" s="56"/>
      <c r="B4955" s="70"/>
      <c r="C4955" s="76"/>
      <c r="D4955" s="73"/>
      <c r="E4955" s="79"/>
      <c r="F4955" s="56"/>
      <c r="G4955" s="13" t="str">
        <f t="shared" si="1085"/>
        <v/>
      </c>
      <c r="H4955" s="56"/>
      <c r="K4955" s="128"/>
      <c r="L4955" s="128"/>
      <c r="M4955" s="128"/>
      <c r="N4955" s="84" t="str">
        <f t="shared" si="1086"/>
        <v/>
      </c>
      <c r="O4955" s="128"/>
      <c r="P4955" s="84" t="str">
        <f t="shared" si="1087"/>
        <v/>
      </c>
      <c r="Q4955" s="84" t="str">
        <f t="shared" si="1084"/>
        <v/>
      </c>
      <c r="R4955" s="84" t="str">
        <f t="shared" si="1088"/>
        <v/>
      </c>
      <c r="S4955" s="84" t="str">
        <f t="shared" si="1089"/>
        <v/>
      </c>
      <c r="U4955" s="84" t="str">
        <f t="shared" si="1090"/>
        <v/>
      </c>
      <c r="W4955" s="108" t="str">
        <f>IF($N4955="", "", SUM($D$11:$D4955))</f>
        <v/>
      </c>
      <c r="X4955" s="111" t="str">
        <f t="shared" si="1091"/>
        <v/>
      </c>
      <c r="Y4955" s="114" t="str">
        <f t="shared" si="1095"/>
        <v/>
      </c>
      <c r="Z4955" s="111" t="str">
        <f>IF(X4955="", "", X4955-SUM($Z$11:$Z4954))</f>
        <v/>
      </c>
      <c r="AA4955" s="111" t="str">
        <f>IF($Y4955="", "", $Y4955-SUM($AA$11:$AA4954))</f>
        <v/>
      </c>
      <c r="AB4955" s="111" t="str">
        <f t="shared" si="1096"/>
        <v/>
      </c>
      <c r="AC4955" s="121" t="str">
        <f t="shared" si="1092"/>
        <v/>
      </c>
      <c r="AD4955" s="122" t="str">
        <f t="shared" si="1093"/>
        <v/>
      </c>
      <c r="AE4955" s="123" t="str">
        <f t="shared" si="1097"/>
        <v/>
      </c>
      <c r="AG4955" s="150" t="str">
        <f t="shared" si="1094"/>
        <v/>
      </c>
    </row>
    <row r="4956" spans="1:33" x14ac:dyDescent="0.25">
      <c r="A4956" s="56"/>
      <c r="B4956" s="70"/>
      <c r="C4956" s="76"/>
      <c r="D4956" s="73"/>
      <c r="E4956" s="79"/>
      <c r="F4956" s="56"/>
      <c r="G4956" s="13" t="str">
        <f t="shared" si="1085"/>
        <v/>
      </c>
      <c r="H4956" s="56"/>
      <c r="K4956" s="128"/>
      <c r="L4956" s="128"/>
      <c r="M4956" s="128"/>
      <c r="N4956" s="84" t="str">
        <f t="shared" si="1086"/>
        <v/>
      </c>
      <c r="O4956" s="128"/>
      <c r="P4956" s="84" t="str">
        <f t="shared" si="1087"/>
        <v/>
      </c>
      <c r="Q4956" s="84" t="str">
        <f t="shared" si="1084"/>
        <v/>
      </c>
      <c r="R4956" s="84" t="str">
        <f t="shared" si="1088"/>
        <v/>
      </c>
      <c r="S4956" s="84" t="str">
        <f t="shared" si="1089"/>
        <v/>
      </c>
      <c r="U4956" s="84" t="str">
        <f t="shared" si="1090"/>
        <v/>
      </c>
      <c r="W4956" s="108" t="str">
        <f>IF($N4956="", "", SUM($D$11:$D4956))</f>
        <v/>
      </c>
      <c r="X4956" s="111" t="str">
        <f t="shared" si="1091"/>
        <v/>
      </c>
      <c r="Y4956" s="114" t="str">
        <f t="shared" si="1095"/>
        <v/>
      </c>
      <c r="Z4956" s="111" t="str">
        <f>IF(X4956="", "", X4956-SUM($Z$11:$Z4955))</f>
        <v/>
      </c>
      <c r="AA4956" s="111" t="str">
        <f>IF($Y4956="", "", $Y4956-SUM($AA$11:$AA4955))</f>
        <v/>
      </c>
      <c r="AB4956" s="111" t="str">
        <f t="shared" si="1096"/>
        <v/>
      </c>
      <c r="AC4956" s="121" t="str">
        <f t="shared" si="1092"/>
        <v/>
      </c>
      <c r="AD4956" s="122" t="str">
        <f t="shared" si="1093"/>
        <v/>
      </c>
      <c r="AE4956" s="123" t="str">
        <f t="shared" si="1097"/>
        <v/>
      </c>
      <c r="AG4956" s="150" t="str">
        <f t="shared" si="1094"/>
        <v/>
      </c>
    </row>
    <row r="4957" spans="1:33" x14ac:dyDescent="0.25">
      <c r="A4957" s="56"/>
      <c r="B4957" s="70"/>
      <c r="C4957" s="76"/>
      <c r="D4957" s="73"/>
      <c r="E4957" s="79"/>
      <c r="F4957" s="56"/>
      <c r="G4957" s="13" t="str">
        <f t="shared" si="1085"/>
        <v/>
      </c>
      <c r="H4957" s="56"/>
      <c r="K4957" s="128"/>
      <c r="L4957" s="128"/>
      <c r="M4957" s="128"/>
      <c r="N4957" s="84" t="str">
        <f t="shared" si="1086"/>
        <v/>
      </c>
      <c r="O4957" s="128"/>
      <c r="P4957" s="84" t="str">
        <f t="shared" si="1087"/>
        <v/>
      </c>
      <c r="Q4957" s="84" t="str">
        <f t="shared" si="1084"/>
        <v/>
      </c>
      <c r="R4957" s="84" t="str">
        <f t="shared" si="1088"/>
        <v/>
      </c>
      <c r="S4957" s="84" t="str">
        <f t="shared" si="1089"/>
        <v/>
      </c>
      <c r="U4957" s="84" t="str">
        <f t="shared" si="1090"/>
        <v/>
      </c>
      <c r="W4957" s="108" t="str">
        <f>IF($N4957="", "", SUM($D$11:$D4957))</f>
        <v/>
      </c>
      <c r="X4957" s="111" t="str">
        <f t="shared" si="1091"/>
        <v/>
      </c>
      <c r="Y4957" s="114" t="str">
        <f t="shared" si="1095"/>
        <v/>
      </c>
      <c r="Z4957" s="111" t="str">
        <f>IF(X4957="", "", X4957-SUM($Z$11:$Z4956))</f>
        <v/>
      </c>
      <c r="AA4957" s="111" t="str">
        <f>IF($Y4957="", "", $Y4957-SUM($AA$11:$AA4956))</f>
        <v/>
      </c>
      <c r="AB4957" s="111" t="str">
        <f t="shared" si="1096"/>
        <v/>
      </c>
      <c r="AC4957" s="121" t="str">
        <f t="shared" si="1092"/>
        <v/>
      </c>
      <c r="AD4957" s="122" t="str">
        <f t="shared" si="1093"/>
        <v/>
      </c>
      <c r="AE4957" s="123" t="str">
        <f t="shared" si="1097"/>
        <v/>
      </c>
      <c r="AG4957" s="150" t="str">
        <f t="shared" si="1094"/>
        <v/>
      </c>
    </row>
    <row r="4958" spans="1:33" x14ac:dyDescent="0.25">
      <c r="A4958" s="56"/>
      <c r="B4958" s="70"/>
      <c r="C4958" s="76"/>
      <c r="D4958" s="73"/>
      <c r="E4958" s="79"/>
      <c r="F4958" s="56"/>
      <c r="G4958" s="13" t="str">
        <f t="shared" si="1085"/>
        <v/>
      </c>
      <c r="H4958" s="56"/>
      <c r="K4958" s="128"/>
      <c r="L4958" s="128"/>
      <c r="M4958" s="128"/>
      <c r="N4958" s="84" t="str">
        <f t="shared" si="1086"/>
        <v/>
      </c>
      <c r="O4958" s="128"/>
      <c r="P4958" s="84" t="str">
        <f t="shared" si="1087"/>
        <v/>
      </c>
      <c r="Q4958" s="84" t="str">
        <f t="shared" si="1084"/>
        <v/>
      </c>
      <c r="R4958" s="84" t="str">
        <f t="shared" si="1088"/>
        <v/>
      </c>
      <c r="S4958" s="84" t="str">
        <f t="shared" si="1089"/>
        <v/>
      </c>
      <c r="U4958" s="84" t="str">
        <f t="shared" si="1090"/>
        <v/>
      </c>
      <c r="W4958" s="108" t="str">
        <f>IF($N4958="", "", SUM($D$11:$D4958))</f>
        <v/>
      </c>
      <c r="X4958" s="111" t="str">
        <f t="shared" si="1091"/>
        <v/>
      </c>
      <c r="Y4958" s="114" t="str">
        <f t="shared" si="1095"/>
        <v/>
      </c>
      <c r="Z4958" s="111" t="str">
        <f>IF(X4958="", "", X4958-SUM($Z$11:$Z4957))</f>
        <v/>
      </c>
      <c r="AA4958" s="111" t="str">
        <f>IF($Y4958="", "", $Y4958-SUM($AA$11:$AA4957))</f>
        <v/>
      </c>
      <c r="AB4958" s="111" t="str">
        <f t="shared" si="1096"/>
        <v/>
      </c>
      <c r="AC4958" s="121" t="str">
        <f t="shared" si="1092"/>
        <v/>
      </c>
      <c r="AD4958" s="122" t="str">
        <f t="shared" si="1093"/>
        <v/>
      </c>
      <c r="AE4958" s="123" t="str">
        <f t="shared" si="1097"/>
        <v/>
      </c>
      <c r="AG4958" s="150" t="str">
        <f t="shared" si="1094"/>
        <v/>
      </c>
    </row>
    <row r="4959" spans="1:33" x14ac:dyDescent="0.25">
      <c r="A4959" s="56"/>
      <c r="B4959" s="70"/>
      <c r="C4959" s="76"/>
      <c r="D4959" s="73"/>
      <c r="E4959" s="79"/>
      <c r="F4959" s="56"/>
      <c r="G4959" s="13" t="str">
        <f t="shared" si="1085"/>
        <v/>
      </c>
      <c r="H4959" s="56"/>
      <c r="K4959" s="128"/>
      <c r="L4959" s="128"/>
      <c r="M4959" s="128"/>
      <c r="N4959" s="84" t="str">
        <f t="shared" si="1086"/>
        <v/>
      </c>
      <c r="O4959" s="128"/>
      <c r="P4959" s="84" t="str">
        <f t="shared" si="1087"/>
        <v/>
      </c>
      <c r="Q4959" s="84" t="str">
        <f t="shared" si="1084"/>
        <v/>
      </c>
      <c r="R4959" s="84" t="str">
        <f t="shared" si="1088"/>
        <v/>
      </c>
      <c r="S4959" s="84" t="str">
        <f t="shared" si="1089"/>
        <v/>
      </c>
      <c r="U4959" s="84" t="str">
        <f t="shared" si="1090"/>
        <v/>
      </c>
      <c r="W4959" s="108" t="str">
        <f>IF($N4959="", "", SUM($D$11:$D4959))</f>
        <v/>
      </c>
      <c r="X4959" s="111" t="str">
        <f t="shared" si="1091"/>
        <v/>
      </c>
      <c r="Y4959" s="114" t="str">
        <f t="shared" si="1095"/>
        <v/>
      </c>
      <c r="Z4959" s="111" t="str">
        <f>IF(X4959="", "", X4959-SUM($Z$11:$Z4958))</f>
        <v/>
      </c>
      <c r="AA4959" s="111" t="str">
        <f>IF($Y4959="", "", $Y4959-SUM($AA$11:$AA4958))</f>
        <v/>
      </c>
      <c r="AB4959" s="111" t="str">
        <f t="shared" si="1096"/>
        <v/>
      </c>
      <c r="AC4959" s="121" t="str">
        <f t="shared" si="1092"/>
        <v/>
      </c>
      <c r="AD4959" s="122" t="str">
        <f t="shared" si="1093"/>
        <v/>
      </c>
      <c r="AE4959" s="123" t="str">
        <f t="shared" si="1097"/>
        <v/>
      </c>
      <c r="AG4959" s="150" t="str">
        <f t="shared" si="1094"/>
        <v/>
      </c>
    </row>
    <row r="4960" spans="1:33" x14ac:dyDescent="0.25">
      <c r="A4960" s="56"/>
      <c r="B4960" s="70"/>
      <c r="C4960" s="76"/>
      <c r="D4960" s="73"/>
      <c r="E4960" s="79"/>
      <c r="F4960" s="56"/>
      <c r="G4960" s="13" t="str">
        <f t="shared" si="1085"/>
        <v/>
      </c>
      <c r="H4960" s="56"/>
      <c r="K4960" s="128"/>
      <c r="L4960" s="128"/>
      <c r="M4960" s="128"/>
      <c r="N4960" s="84" t="str">
        <f t="shared" si="1086"/>
        <v/>
      </c>
      <c r="O4960" s="128"/>
      <c r="P4960" s="84" t="str">
        <f t="shared" si="1087"/>
        <v/>
      </c>
      <c r="Q4960" s="84" t="str">
        <f t="shared" si="1084"/>
        <v/>
      </c>
      <c r="R4960" s="84" t="str">
        <f t="shared" si="1088"/>
        <v/>
      </c>
      <c r="S4960" s="84" t="str">
        <f t="shared" si="1089"/>
        <v/>
      </c>
      <c r="U4960" s="84" t="str">
        <f t="shared" si="1090"/>
        <v/>
      </c>
      <c r="W4960" s="108" t="str">
        <f>IF($N4960="", "", SUM($D$11:$D4960))</f>
        <v/>
      </c>
      <c r="X4960" s="111" t="str">
        <f t="shared" si="1091"/>
        <v/>
      </c>
      <c r="Y4960" s="114" t="str">
        <f t="shared" si="1095"/>
        <v/>
      </c>
      <c r="Z4960" s="111" t="str">
        <f>IF(X4960="", "", X4960-SUM($Z$11:$Z4959))</f>
        <v/>
      </c>
      <c r="AA4960" s="111" t="str">
        <f>IF($Y4960="", "", $Y4960-SUM($AA$11:$AA4959))</f>
        <v/>
      </c>
      <c r="AB4960" s="111" t="str">
        <f t="shared" si="1096"/>
        <v/>
      </c>
      <c r="AC4960" s="121" t="str">
        <f t="shared" si="1092"/>
        <v/>
      </c>
      <c r="AD4960" s="122" t="str">
        <f t="shared" si="1093"/>
        <v/>
      </c>
      <c r="AE4960" s="123" t="str">
        <f t="shared" si="1097"/>
        <v/>
      </c>
      <c r="AG4960" s="150" t="str">
        <f t="shared" si="1094"/>
        <v/>
      </c>
    </row>
    <row r="4961" spans="1:33" x14ac:dyDescent="0.25">
      <c r="A4961" s="56"/>
      <c r="B4961" s="70"/>
      <c r="C4961" s="76"/>
      <c r="D4961" s="73"/>
      <c r="E4961" s="79"/>
      <c r="F4961" s="56"/>
      <c r="G4961" s="13" t="str">
        <f t="shared" si="1085"/>
        <v/>
      </c>
      <c r="H4961" s="56"/>
      <c r="K4961" s="128"/>
      <c r="L4961" s="128"/>
      <c r="M4961" s="128"/>
      <c r="N4961" s="84" t="str">
        <f t="shared" si="1086"/>
        <v/>
      </c>
      <c r="O4961" s="128"/>
      <c r="P4961" s="84" t="str">
        <f t="shared" si="1087"/>
        <v/>
      </c>
      <c r="Q4961" s="84" t="str">
        <f t="shared" si="1084"/>
        <v/>
      </c>
      <c r="R4961" s="84" t="str">
        <f t="shared" si="1088"/>
        <v/>
      </c>
      <c r="S4961" s="84" t="str">
        <f t="shared" si="1089"/>
        <v/>
      </c>
      <c r="U4961" s="84" t="str">
        <f t="shared" si="1090"/>
        <v/>
      </c>
      <c r="W4961" s="108" t="str">
        <f>IF($N4961="", "", SUM($D$11:$D4961))</f>
        <v/>
      </c>
      <c r="X4961" s="111" t="str">
        <f t="shared" si="1091"/>
        <v/>
      </c>
      <c r="Y4961" s="114" t="str">
        <f t="shared" si="1095"/>
        <v/>
      </c>
      <c r="Z4961" s="111" t="str">
        <f>IF(X4961="", "", X4961-SUM($Z$11:$Z4960))</f>
        <v/>
      </c>
      <c r="AA4961" s="111" t="str">
        <f>IF($Y4961="", "", $Y4961-SUM($AA$11:$AA4960))</f>
        <v/>
      </c>
      <c r="AB4961" s="111" t="str">
        <f t="shared" si="1096"/>
        <v/>
      </c>
      <c r="AC4961" s="121" t="str">
        <f t="shared" si="1092"/>
        <v/>
      </c>
      <c r="AD4961" s="122" t="str">
        <f t="shared" si="1093"/>
        <v/>
      </c>
      <c r="AE4961" s="123" t="str">
        <f t="shared" si="1097"/>
        <v/>
      </c>
      <c r="AG4961" s="150" t="str">
        <f t="shared" si="1094"/>
        <v/>
      </c>
    </row>
    <row r="4962" spans="1:33" x14ac:dyDescent="0.25">
      <c r="A4962" s="56"/>
      <c r="B4962" s="70"/>
      <c r="C4962" s="76"/>
      <c r="D4962" s="73"/>
      <c r="E4962" s="79"/>
      <c r="F4962" s="56"/>
      <c r="G4962" s="13" t="str">
        <f t="shared" si="1085"/>
        <v/>
      </c>
      <c r="H4962" s="56"/>
      <c r="K4962" s="128"/>
      <c r="L4962" s="128"/>
      <c r="M4962" s="128"/>
      <c r="N4962" s="84" t="str">
        <f t="shared" si="1086"/>
        <v/>
      </c>
      <c r="O4962" s="128"/>
      <c r="P4962" s="84" t="str">
        <f t="shared" si="1087"/>
        <v/>
      </c>
      <c r="Q4962" s="84" t="str">
        <f t="shared" si="1084"/>
        <v/>
      </c>
      <c r="R4962" s="84" t="str">
        <f t="shared" si="1088"/>
        <v/>
      </c>
      <c r="S4962" s="84" t="str">
        <f t="shared" si="1089"/>
        <v/>
      </c>
      <c r="U4962" s="84" t="str">
        <f t="shared" si="1090"/>
        <v/>
      </c>
      <c r="W4962" s="108" t="str">
        <f>IF($N4962="", "", SUM($D$11:$D4962))</f>
        <v/>
      </c>
      <c r="X4962" s="111" t="str">
        <f t="shared" si="1091"/>
        <v/>
      </c>
      <c r="Y4962" s="114" t="str">
        <f t="shared" si="1095"/>
        <v/>
      </c>
      <c r="Z4962" s="111" t="str">
        <f>IF(X4962="", "", X4962-SUM($Z$11:$Z4961))</f>
        <v/>
      </c>
      <c r="AA4962" s="111" t="str">
        <f>IF($Y4962="", "", $Y4962-SUM($AA$11:$AA4961))</f>
        <v/>
      </c>
      <c r="AB4962" s="111" t="str">
        <f t="shared" si="1096"/>
        <v/>
      </c>
      <c r="AC4962" s="121" t="str">
        <f t="shared" si="1092"/>
        <v/>
      </c>
      <c r="AD4962" s="122" t="str">
        <f t="shared" si="1093"/>
        <v/>
      </c>
      <c r="AE4962" s="123" t="str">
        <f t="shared" si="1097"/>
        <v/>
      </c>
      <c r="AG4962" s="150" t="str">
        <f t="shared" si="1094"/>
        <v/>
      </c>
    </row>
    <row r="4963" spans="1:33" x14ac:dyDescent="0.25">
      <c r="A4963" s="56"/>
      <c r="B4963" s="70"/>
      <c r="C4963" s="76"/>
      <c r="D4963" s="73"/>
      <c r="E4963" s="79"/>
      <c r="F4963" s="56"/>
      <c r="G4963" s="13" t="str">
        <f t="shared" si="1085"/>
        <v/>
      </c>
      <c r="H4963" s="56"/>
      <c r="K4963" s="128"/>
      <c r="L4963" s="128"/>
      <c r="M4963" s="128"/>
      <c r="N4963" s="84" t="str">
        <f t="shared" si="1086"/>
        <v/>
      </c>
      <c r="O4963" s="128"/>
      <c r="P4963" s="84" t="str">
        <f t="shared" si="1087"/>
        <v/>
      </c>
      <c r="Q4963" s="84" t="str">
        <f t="shared" si="1084"/>
        <v/>
      </c>
      <c r="R4963" s="84" t="str">
        <f t="shared" si="1088"/>
        <v/>
      </c>
      <c r="S4963" s="84" t="str">
        <f t="shared" si="1089"/>
        <v/>
      </c>
      <c r="U4963" s="84" t="str">
        <f t="shared" si="1090"/>
        <v/>
      </c>
      <c r="W4963" s="108" t="str">
        <f>IF($N4963="", "", SUM($D$11:$D4963))</f>
        <v/>
      </c>
      <c r="X4963" s="111" t="str">
        <f t="shared" si="1091"/>
        <v/>
      </c>
      <c r="Y4963" s="114" t="str">
        <f t="shared" si="1095"/>
        <v/>
      </c>
      <c r="Z4963" s="111" t="str">
        <f>IF(X4963="", "", X4963-SUM($Z$11:$Z4962))</f>
        <v/>
      </c>
      <c r="AA4963" s="111" t="str">
        <f>IF($Y4963="", "", $Y4963-SUM($AA$11:$AA4962))</f>
        <v/>
      </c>
      <c r="AB4963" s="111" t="str">
        <f t="shared" si="1096"/>
        <v/>
      </c>
      <c r="AC4963" s="121" t="str">
        <f t="shared" si="1092"/>
        <v/>
      </c>
      <c r="AD4963" s="122" t="str">
        <f t="shared" si="1093"/>
        <v/>
      </c>
      <c r="AE4963" s="123" t="str">
        <f t="shared" si="1097"/>
        <v/>
      </c>
      <c r="AG4963" s="150" t="str">
        <f t="shared" si="1094"/>
        <v/>
      </c>
    </row>
    <row r="4964" spans="1:33" x14ac:dyDescent="0.25">
      <c r="A4964" s="56"/>
      <c r="B4964" s="70"/>
      <c r="C4964" s="76"/>
      <c r="D4964" s="73"/>
      <c r="E4964" s="79"/>
      <c r="F4964" s="56"/>
      <c r="G4964" s="13" t="str">
        <f t="shared" si="1085"/>
        <v/>
      </c>
      <c r="H4964" s="56"/>
      <c r="K4964" s="128"/>
      <c r="L4964" s="128"/>
      <c r="M4964" s="128"/>
      <c r="N4964" s="84" t="str">
        <f t="shared" si="1086"/>
        <v/>
      </c>
      <c r="O4964" s="128"/>
      <c r="P4964" s="84" t="str">
        <f t="shared" si="1087"/>
        <v/>
      </c>
      <c r="Q4964" s="84" t="str">
        <f t="shared" si="1084"/>
        <v/>
      </c>
      <c r="R4964" s="84" t="str">
        <f t="shared" si="1088"/>
        <v/>
      </c>
      <c r="S4964" s="84" t="str">
        <f t="shared" si="1089"/>
        <v/>
      </c>
      <c r="U4964" s="84" t="str">
        <f t="shared" si="1090"/>
        <v/>
      </c>
      <c r="W4964" s="108" t="str">
        <f>IF($N4964="", "", SUM($D$11:$D4964))</f>
        <v/>
      </c>
      <c r="X4964" s="111" t="str">
        <f t="shared" si="1091"/>
        <v/>
      </c>
      <c r="Y4964" s="114" t="str">
        <f t="shared" si="1095"/>
        <v/>
      </c>
      <c r="Z4964" s="111" t="str">
        <f>IF(X4964="", "", X4964-SUM($Z$11:$Z4963))</f>
        <v/>
      </c>
      <c r="AA4964" s="111" t="str">
        <f>IF($Y4964="", "", $Y4964-SUM($AA$11:$AA4963))</f>
        <v/>
      </c>
      <c r="AB4964" s="111" t="str">
        <f t="shared" si="1096"/>
        <v/>
      </c>
      <c r="AC4964" s="121" t="str">
        <f t="shared" si="1092"/>
        <v/>
      </c>
      <c r="AD4964" s="122" t="str">
        <f t="shared" si="1093"/>
        <v/>
      </c>
      <c r="AE4964" s="123" t="str">
        <f t="shared" si="1097"/>
        <v/>
      </c>
      <c r="AG4964" s="150" t="str">
        <f t="shared" si="1094"/>
        <v/>
      </c>
    </row>
    <row r="4965" spans="1:33" x14ac:dyDescent="0.25">
      <c r="A4965" s="56"/>
      <c r="B4965" s="70"/>
      <c r="C4965" s="76"/>
      <c r="D4965" s="73"/>
      <c r="E4965" s="79"/>
      <c r="F4965" s="56"/>
      <c r="G4965" s="13" t="str">
        <f t="shared" si="1085"/>
        <v/>
      </c>
      <c r="H4965" s="56"/>
      <c r="K4965" s="128"/>
      <c r="L4965" s="128"/>
      <c r="M4965" s="128"/>
      <c r="N4965" s="84" t="str">
        <f t="shared" si="1086"/>
        <v/>
      </c>
      <c r="O4965" s="128"/>
      <c r="P4965" s="84" t="str">
        <f t="shared" si="1087"/>
        <v/>
      </c>
      <c r="Q4965" s="84" t="str">
        <f t="shared" si="1084"/>
        <v/>
      </c>
      <c r="R4965" s="84" t="str">
        <f t="shared" si="1088"/>
        <v/>
      </c>
      <c r="S4965" s="84" t="str">
        <f t="shared" si="1089"/>
        <v/>
      </c>
      <c r="U4965" s="84" t="str">
        <f t="shared" si="1090"/>
        <v/>
      </c>
      <c r="W4965" s="108" t="str">
        <f>IF($N4965="", "", SUM($D$11:$D4965))</f>
        <v/>
      </c>
      <c r="X4965" s="111" t="str">
        <f t="shared" si="1091"/>
        <v/>
      </c>
      <c r="Y4965" s="114" t="str">
        <f t="shared" si="1095"/>
        <v/>
      </c>
      <c r="Z4965" s="111" t="str">
        <f>IF(X4965="", "", X4965-SUM($Z$11:$Z4964))</f>
        <v/>
      </c>
      <c r="AA4965" s="111" t="str">
        <f>IF($Y4965="", "", $Y4965-SUM($AA$11:$AA4964))</f>
        <v/>
      </c>
      <c r="AB4965" s="111" t="str">
        <f t="shared" si="1096"/>
        <v/>
      </c>
      <c r="AC4965" s="121" t="str">
        <f t="shared" si="1092"/>
        <v/>
      </c>
      <c r="AD4965" s="122" t="str">
        <f t="shared" si="1093"/>
        <v/>
      </c>
      <c r="AE4965" s="123" t="str">
        <f t="shared" si="1097"/>
        <v/>
      </c>
      <c r="AG4965" s="150" t="str">
        <f t="shared" si="1094"/>
        <v/>
      </c>
    </row>
    <row r="4966" spans="1:33" x14ac:dyDescent="0.25">
      <c r="A4966" s="56"/>
      <c r="B4966" s="70"/>
      <c r="C4966" s="76"/>
      <c r="D4966" s="73"/>
      <c r="E4966" s="79"/>
      <c r="F4966" s="56"/>
      <c r="G4966" s="13" t="str">
        <f t="shared" si="1085"/>
        <v/>
      </c>
      <c r="H4966" s="56"/>
      <c r="K4966" s="128"/>
      <c r="L4966" s="128"/>
      <c r="M4966" s="128"/>
      <c r="N4966" s="84" t="str">
        <f t="shared" si="1086"/>
        <v/>
      </c>
      <c r="O4966" s="128"/>
      <c r="P4966" s="84" t="str">
        <f t="shared" si="1087"/>
        <v/>
      </c>
      <c r="Q4966" s="84" t="str">
        <f t="shared" si="1084"/>
        <v/>
      </c>
      <c r="R4966" s="84" t="str">
        <f t="shared" si="1088"/>
        <v/>
      </c>
      <c r="S4966" s="84" t="str">
        <f t="shared" si="1089"/>
        <v/>
      </c>
      <c r="U4966" s="84" t="str">
        <f t="shared" si="1090"/>
        <v/>
      </c>
      <c r="W4966" s="108" t="str">
        <f>IF($N4966="", "", SUM($D$11:$D4966))</f>
        <v/>
      </c>
      <c r="X4966" s="111" t="str">
        <f t="shared" si="1091"/>
        <v/>
      </c>
      <c r="Y4966" s="114" t="str">
        <f t="shared" si="1095"/>
        <v/>
      </c>
      <c r="Z4966" s="111" t="str">
        <f>IF(X4966="", "", X4966-SUM($Z$11:$Z4965))</f>
        <v/>
      </c>
      <c r="AA4966" s="111" t="str">
        <f>IF($Y4966="", "", $Y4966-SUM($AA$11:$AA4965))</f>
        <v/>
      </c>
      <c r="AB4966" s="111" t="str">
        <f t="shared" si="1096"/>
        <v/>
      </c>
      <c r="AC4966" s="121" t="str">
        <f t="shared" si="1092"/>
        <v/>
      </c>
      <c r="AD4966" s="122" t="str">
        <f t="shared" si="1093"/>
        <v/>
      </c>
      <c r="AE4966" s="123" t="str">
        <f t="shared" si="1097"/>
        <v/>
      </c>
      <c r="AG4966" s="150" t="str">
        <f t="shared" si="1094"/>
        <v/>
      </c>
    </row>
    <row r="4967" spans="1:33" x14ac:dyDescent="0.25">
      <c r="A4967" s="56"/>
      <c r="B4967" s="70"/>
      <c r="C4967" s="76"/>
      <c r="D4967" s="73"/>
      <c r="E4967" s="79"/>
      <c r="F4967" s="56"/>
      <c r="G4967" s="13" t="str">
        <f t="shared" si="1085"/>
        <v/>
      </c>
      <c r="H4967" s="56"/>
      <c r="K4967" s="128"/>
      <c r="L4967" s="128"/>
      <c r="M4967" s="128"/>
      <c r="N4967" s="84" t="str">
        <f t="shared" si="1086"/>
        <v/>
      </c>
      <c r="O4967" s="128"/>
      <c r="P4967" s="84" t="str">
        <f t="shared" si="1087"/>
        <v/>
      </c>
      <c r="Q4967" s="84" t="str">
        <f t="shared" si="1084"/>
        <v/>
      </c>
      <c r="R4967" s="84" t="str">
        <f t="shared" si="1088"/>
        <v/>
      </c>
      <c r="S4967" s="84" t="str">
        <f t="shared" si="1089"/>
        <v/>
      </c>
      <c r="U4967" s="84" t="str">
        <f t="shared" si="1090"/>
        <v/>
      </c>
      <c r="W4967" s="108" t="str">
        <f>IF($N4967="", "", SUM($D$11:$D4967))</f>
        <v/>
      </c>
      <c r="X4967" s="111" t="str">
        <f t="shared" si="1091"/>
        <v/>
      </c>
      <c r="Y4967" s="114" t="str">
        <f t="shared" si="1095"/>
        <v/>
      </c>
      <c r="Z4967" s="111" t="str">
        <f>IF(X4967="", "", X4967-SUM($Z$11:$Z4966))</f>
        <v/>
      </c>
      <c r="AA4967" s="111" t="str">
        <f>IF($Y4967="", "", $Y4967-SUM($AA$11:$AA4966))</f>
        <v/>
      </c>
      <c r="AB4967" s="111" t="str">
        <f t="shared" si="1096"/>
        <v/>
      </c>
      <c r="AC4967" s="121" t="str">
        <f t="shared" si="1092"/>
        <v/>
      </c>
      <c r="AD4967" s="122" t="str">
        <f t="shared" si="1093"/>
        <v/>
      </c>
      <c r="AE4967" s="123" t="str">
        <f t="shared" si="1097"/>
        <v/>
      </c>
      <c r="AG4967" s="150" t="str">
        <f t="shared" si="1094"/>
        <v/>
      </c>
    </row>
    <row r="4968" spans="1:33" x14ac:dyDescent="0.25">
      <c r="A4968" s="56"/>
      <c r="B4968" s="70"/>
      <c r="C4968" s="76"/>
      <c r="D4968" s="73"/>
      <c r="E4968" s="79"/>
      <c r="F4968" s="56"/>
      <c r="G4968" s="13" t="str">
        <f t="shared" si="1085"/>
        <v/>
      </c>
      <c r="H4968" s="56"/>
      <c r="K4968" s="128"/>
      <c r="L4968" s="128"/>
      <c r="M4968" s="128"/>
      <c r="N4968" s="84" t="str">
        <f t="shared" si="1086"/>
        <v/>
      </c>
      <c r="O4968" s="128"/>
      <c r="P4968" s="84" t="str">
        <f t="shared" si="1087"/>
        <v/>
      </c>
      <c r="Q4968" s="84" t="str">
        <f t="shared" si="1084"/>
        <v/>
      </c>
      <c r="R4968" s="84" t="str">
        <f t="shared" si="1088"/>
        <v/>
      </c>
      <c r="S4968" s="84" t="str">
        <f t="shared" si="1089"/>
        <v/>
      </c>
      <c r="U4968" s="84" t="str">
        <f t="shared" si="1090"/>
        <v/>
      </c>
      <c r="W4968" s="108" t="str">
        <f>IF($N4968="", "", SUM($D$11:$D4968))</f>
        <v/>
      </c>
      <c r="X4968" s="111" t="str">
        <f t="shared" si="1091"/>
        <v/>
      </c>
      <c r="Y4968" s="114" t="str">
        <f t="shared" si="1095"/>
        <v/>
      </c>
      <c r="Z4968" s="111" t="str">
        <f>IF(X4968="", "", X4968-SUM($Z$11:$Z4967))</f>
        <v/>
      </c>
      <c r="AA4968" s="111" t="str">
        <f>IF($Y4968="", "", $Y4968-SUM($AA$11:$AA4967))</f>
        <v/>
      </c>
      <c r="AB4968" s="111" t="str">
        <f t="shared" si="1096"/>
        <v/>
      </c>
      <c r="AC4968" s="121" t="str">
        <f t="shared" si="1092"/>
        <v/>
      </c>
      <c r="AD4968" s="122" t="str">
        <f t="shared" si="1093"/>
        <v/>
      </c>
      <c r="AE4968" s="123" t="str">
        <f t="shared" si="1097"/>
        <v/>
      </c>
      <c r="AG4968" s="150" t="str">
        <f t="shared" si="1094"/>
        <v/>
      </c>
    </row>
    <row r="4969" spans="1:33" x14ac:dyDescent="0.25">
      <c r="A4969" s="56"/>
      <c r="B4969" s="70"/>
      <c r="C4969" s="76"/>
      <c r="D4969" s="73"/>
      <c r="E4969" s="79"/>
      <c r="F4969" s="56"/>
      <c r="G4969" s="13" t="str">
        <f t="shared" si="1085"/>
        <v/>
      </c>
      <c r="H4969" s="56"/>
      <c r="K4969" s="128"/>
      <c r="L4969" s="128"/>
      <c r="M4969" s="128"/>
      <c r="N4969" s="84" t="str">
        <f t="shared" si="1086"/>
        <v/>
      </c>
      <c r="O4969" s="128"/>
      <c r="P4969" s="84" t="str">
        <f t="shared" si="1087"/>
        <v/>
      </c>
      <c r="Q4969" s="84" t="str">
        <f t="shared" si="1084"/>
        <v/>
      </c>
      <c r="R4969" s="84" t="str">
        <f t="shared" si="1088"/>
        <v/>
      </c>
      <c r="S4969" s="84" t="str">
        <f t="shared" si="1089"/>
        <v/>
      </c>
      <c r="U4969" s="84" t="str">
        <f t="shared" si="1090"/>
        <v/>
      </c>
      <c r="W4969" s="108" t="str">
        <f>IF($N4969="", "", SUM($D$11:$D4969))</f>
        <v/>
      </c>
      <c r="X4969" s="111" t="str">
        <f t="shared" si="1091"/>
        <v/>
      </c>
      <c r="Y4969" s="114" t="str">
        <f t="shared" si="1095"/>
        <v/>
      </c>
      <c r="Z4969" s="111" t="str">
        <f>IF(X4969="", "", X4969-SUM($Z$11:$Z4968))</f>
        <v/>
      </c>
      <c r="AA4969" s="111" t="str">
        <f>IF($Y4969="", "", $Y4969-SUM($AA$11:$AA4968))</f>
        <v/>
      </c>
      <c r="AB4969" s="111" t="str">
        <f t="shared" si="1096"/>
        <v/>
      </c>
      <c r="AC4969" s="121" t="str">
        <f t="shared" si="1092"/>
        <v/>
      </c>
      <c r="AD4969" s="122" t="str">
        <f t="shared" si="1093"/>
        <v/>
      </c>
      <c r="AE4969" s="123" t="str">
        <f t="shared" si="1097"/>
        <v/>
      </c>
      <c r="AG4969" s="150" t="str">
        <f t="shared" si="1094"/>
        <v/>
      </c>
    </row>
    <row r="4970" spans="1:33" x14ac:dyDescent="0.25">
      <c r="A4970" s="56"/>
      <c r="B4970" s="70"/>
      <c r="C4970" s="76"/>
      <c r="D4970" s="73"/>
      <c r="E4970" s="79"/>
      <c r="F4970" s="56"/>
      <c r="G4970" s="13" t="str">
        <f t="shared" si="1085"/>
        <v/>
      </c>
      <c r="H4970" s="56"/>
      <c r="K4970" s="128"/>
      <c r="L4970" s="128"/>
      <c r="M4970" s="128"/>
      <c r="N4970" s="84" t="str">
        <f t="shared" si="1086"/>
        <v/>
      </c>
      <c r="O4970" s="128"/>
      <c r="P4970" s="84" t="str">
        <f t="shared" si="1087"/>
        <v/>
      </c>
      <c r="Q4970" s="84" t="str">
        <f t="shared" si="1084"/>
        <v/>
      </c>
      <c r="R4970" s="84" t="str">
        <f t="shared" si="1088"/>
        <v/>
      </c>
      <c r="S4970" s="84" t="str">
        <f t="shared" si="1089"/>
        <v/>
      </c>
      <c r="U4970" s="84" t="str">
        <f t="shared" si="1090"/>
        <v/>
      </c>
      <c r="W4970" s="108" t="str">
        <f>IF($N4970="", "", SUM($D$11:$D4970))</f>
        <v/>
      </c>
      <c r="X4970" s="111" t="str">
        <f t="shared" si="1091"/>
        <v/>
      </c>
      <c r="Y4970" s="114" t="str">
        <f t="shared" si="1095"/>
        <v/>
      </c>
      <c r="Z4970" s="111" t="str">
        <f>IF(X4970="", "", X4970-SUM($Z$11:$Z4969))</f>
        <v/>
      </c>
      <c r="AA4970" s="111" t="str">
        <f>IF($Y4970="", "", $Y4970-SUM($AA$11:$AA4969))</f>
        <v/>
      </c>
      <c r="AB4970" s="111" t="str">
        <f t="shared" si="1096"/>
        <v/>
      </c>
      <c r="AC4970" s="121" t="str">
        <f t="shared" si="1092"/>
        <v/>
      </c>
      <c r="AD4970" s="122" t="str">
        <f t="shared" si="1093"/>
        <v/>
      </c>
      <c r="AE4970" s="123" t="str">
        <f t="shared" si="1097"/>
        <v/>
      </c>
      <c r="AG4970" s="150" t="str">
        <f t="shared" si="1094"/>
        <v/>
      </c>
    </row>
    <row r="4971" spans="1:33" x14ac:dyDescent="0.25">
      <c r="A4971" s="56"/>
      <c r="B4971" s="70"/>
      <c r="C4971" s="76"/>
      <c r="D4971" s="73"/>
      <c r="E4971" s="79"/>
      <c r="F4971" s="56"/>
      <c r="G4971" s="13" t="str">
        <f t="shared" si="1085"/>
        <v/>
      </c>
      <c r="H4971" s="56"/>
      <c r="K4971" s="128"/>
      <c r="L4971" s="128"/>
      <c r="M4971" s="128"/>
      <c r="N4971" s="84" t="str">
        <f t="shared" si="1086"/>
        <v/>
      </c>
      <c r="O4971" s="128"/>
      <c r="P4971" s="84" t="str">
        <f t="shared" si="1087"/>
        <v/>
      </c>
      <c r="Q4971" s="84" t="str">
        <f t="shared" si="1084"/>
        <v/>
      </c>
      <c r="R4971" s="84" t="str">
        <f t="shared" si="1088"/>
        <v/>
      </c>
      <c r="S4971" s="84" t="str">
        <f t="shared" si="1089"/>
        <v/>
      </c>
      <c r="U4971" s="84" t="str">
        <f t="shared" si="1090"/>
        <v/>
      </c>
      <c r="W4971" s="108" t="str">
        <f>IF($N4971="", "", SUM($D$11:$D4971))</f>
        <v/>
      </c>
      <c r="X4971" s="111" t="str">
        <f t="shared" si="1091"/>
        <v/>
      </c>
      <c r="Y4971" s="114" t="str">
        <f t="shared" si="1095"/>
        <v/>
      </c>
      <c r="Z4971" s="111" t="str">
        <f>IF(X4971="", "", X4971-SUM($Z$11:$Z4970))</f>
        <v/>
      </c>
      <c r="AA4971" s="111" t="str">
        <f>IF($Y4971="", "", $Y4971-SUM($AA$11:$AA4970))</f>
        <v/>
      </c>
      <c r="AB4971" s="111" t="str">
        <f t="shared" si="1096"/>
        <v/>
      </c>
      <c r="AC4971" s="121" t="str">
        <f t="shared" si="1092"/>
        <v/>
      </c>
      <c r="AD4971" s="122" t="str">
        <f t="shared" si="1093"/>
        <v/>
      </c>
      <c r="AE4971" s="123" t="str">
        <f t="shared" si="1097"/>
        <v/>
      </c>
      <c r="AG4971" s="150" t="str">
        <f t="shared" si="1094"/>
        <v/>
      </c>
    </row>
    <row r="4972" spans="1:33" x14ac:dyDescent="0.25">
      <c r="A4972" s="56"/>
      <c r="B4972" s="70"/>
      <c r="C4972" s="76"/>
      <c r="D4972" s="73"/>
      <c r="E4972" s="79"/>
      <c r="F4972" s="56"/>
      <c r="G4972" s="13" t="str">
        <f t="shared" si="1085"/>
        <v/>
      </c>
      <c r="H4972" s="56"/>
      <c r="K4972" s="128"/>
      <c r="L4972" s="128"/>
      <c r="M4972" s="128"/>
      <c r="N4972" s="84" t="str">
        <f t="shared" si="1086"/>
        <v/>
      </c>
      <c r="O4972" s="128"/>
      <c r="P4972" s="84" t="str">
        <f t="shared" si="1087"/>
        <v/>
      </c>
      <c r="Q4972" s="84" t="str">
        <f t="shared" si="1084"/>
        <v/>
      </c>
      <c r="R4972" s="84" t="str">
        <f t="shared" si="1088"/>
        <v/>
      </c>
      <c r="S4972" s="84" t="str">
        <f t="shared" si="1089"/>
        <v/>
      </c>
      <c r="U4972" s="84" t="str">
        <f t="shared" si="1090"/>
        <v/>
      </c>
      <c r="W4972" s="108" t="str">
        <f>IF($N4972="", "", SUM($D$11:$D4972))</f>
        <v/>
      </c>
      <c r="X4972" s="111" t="str">
        <f t="shared" si="1091"/>
        <v/>
      </c>
      <c r="Y4972" s="114" t="str">
        <f t="shared" si="1095"/>
        <v/>
      </c>
      <c r="Z4972" s="111" t="str">
        <f>IF(X4972="", "", X4972-SUM($Z$11:$Z4971))</f>
        <v/>
      </c>
      <c r="AA4972" s="111" t="str">
        <f>IF($Y4972="", "", $Y4972-SUM($AA$11:$AA4971))</f>
        <v/>
      </c>
      <c r="AB4972" s="111" t="str">
        <f t="shared" si="1096"/>
        <v/>
      </c>
      <c r="AC4972" s="121" t="str">
        <f t="shared" si="1092"/>
        <v/>
      </c>
      <c r="AD4972" s="122" t="str">
        <f t="shared" si="1093"/>
        <v/>
      </c>
      <c r="AE4972" s="123" t="str">
        <f t="shared" si="1097"/>
        <v/>
      </c>
      <c r="AG4972" s="150" t="str">
        <f t="shared" si="1094"/>
        <v/>
      </c>
    </row>
    <row r="4973" spans="1:33" x14ac:dyDescent="0.25">
      <c r="A4973" s="56"/>
      <c r="B4973" s="70"/>
      <c r="C4973" s="76"/>
      <c r="D4973" s="73"/>
      <c r="E4973" s="79"/>
      <c r="F4973" s="56"/>
      <c r="G4973" s="13" t="str">
        <f t="shared" si="1085"/>
        <v/>
      </c>
      <c r="H4973" s="56"/>
      <c r="K4973" s="128"/>
      <c r="L4973" s="128"/>
      <c r="M4973" s="128"/>
      <c r="N4973" s="84" t="str">
        <f t="shared" si="1086"/>
        <v/>
      </c>
      <c r="O4973" s="128"/>
      <c r="P4973" s="84" t="str">
        <f t="shared" si="1087"/>
        <v/>
      </c>
      <c r="Q4973" s="84" t="str">
        <f t="shared" si="1084"/>
        <v/>
      </c>
      <c r="R4973" s="84" t="str">
        <f t="shared" si="1088"/>
        <v/>
      </c>
      <c r="S4973" s="84" t="str">
        <f t="shared" si="1089"/>
        <v/>
      </c>
      <c r="U4973" s="84" t="str">
        <f t="shared" si="1090"/>
        <v/>
      </c>
      <c r="W4973" s="108" t="str">
        <f>IF($N4973="", "", SUM($D$11:$D4973))</f>
        <v/>
      </c>
      <c r="X4973" s="111" t="str">
        <f t="shared" si="1091"/>
        <v/>
      </c>
      <c r="Y4973" s="114" t="str">
        <f t="shared" si="1095"/>
        <v/>
      </c>
      <c r="Z4973" s="111" t="str">
        <f>IF(X4973="", "", X4973-SUM($Z$11:$Z4972))</f>
        <v/>
      </c>
      <c r="AA4973" s="111" t="str">
        <f>IF($Y4973="", "", $Y4973-SUM($AA$11:$AA4972))</f>
        <v/>
      </c>
      <c r="AB4973" s="111" t="str">
        <f t="shared" si="1096"/>
        <v/>
      </c>
      <c r="AC4973" s="121" t="str">
        <f t="shared" si="1092"/>
        <v/>
      </c>
      <c r="AD4973" s="122" t="str">
        <f t="shared" si="1093"/>
        <v/>
      </c>
      <c r="AE4973" s="123" t="str">
        <f t="shared" si="1097"/>
        <v/>
      </c>
      <c r="AG4973" s="150" t="str">
        <f t="shared" si="1094"/>
        <v/>
      </c>
    </row>
    <row r="4974" spans="1:33" x14ac:dyDescent="0.25">
      <c r="A4974" s="56"/>
      <c r="B4974" s="70"/>
      <c r="C4974" s="76"/>
      <c r="D4974" s="73"/>
      <c r="E4974" s="79"/>
      <c r="F4974" s="56"/>
      <c r="G4974" s="13" t="str">
        <f t="shared" si="1085"/>
        <v/>
      </c>
      <c r="H4974" s="56"/>
      <c r="K4974" s="128"/>
      <c r="L4974" s="128"/>
      <c r="M4974" s="128"/>
      <c r="N4974" s="84" t="str">
        <f t="shared" si="1086"/>
        <v/>
      </c>
      <c r="O4974" s="128"/>
      <c r="P4974" s="84" t="str">
        <f t="shared" si="1087"/>
        <v/>
      </c>
      <c r="Q4974" s="84" t="str">
        <f t="shared" si="1084"/>
        <v/>
      </c>
      <c r="R4974" s="84" t="str">
        <f t="shared" si="1088"/>
        <v/>
      </c>
      <c r="S4974" s="84" t="str">
        <f t="shared" si="1089"/>
        <v/>
      </c>
      <c r="U4974" s="84" t="str">
        <f t="shared" si="1090"/>
        <v/>
      </c>
      <c r="W4974" s="108" t="str">
        <f>IF($N4974="", "", SUM($D$11:$D4974))</f>
        <v/>
      </c>
      <c r="X4974" s="111" t="str">
        <f t="shared" si="1091"/>
        <v/>
      </c>
      <c r="Y4974" s="114" t="str">
        <f t="shared" si="1095"/>
        <v/>
      </c>
      <c r="Z4974" s="111" t="str">
        <f>IF(X4974="", "", X4974-SUM($Z$11:$Z4973))</f>
        <v/>
      </c>
      <c r="AA4974" s="111" t="str">
        <f>IF($Y4974="", "", $Y4974-SUM($AA$11:$AA4973))</f>
        <v/>
      </c>
      <c r="AB4974" s="111" t="str">
        <f t="shared" si="1096"/>
        <v/>
      </c>
      <c r="AC4974" s="121" t="str">
        <f t="shared" si="1092"/>
        <v/>
      </c>
      <c r="AD4974" s="122" t="str">
        <f t="shared" si="1093"/>
        <v/>
      </c>
      <c r="AE4974" s="123" t="str">
        <f t="shared" si="1097"/>
        <v/>
      </c>
      <c r="AG4974" s="150" t="str">
        <f t="shared" si="1094"/>
        <v/>
      </c>
    </row>
    <row r="4975" spans="1:33" x14ac:dyDescent="0.25">
      <c r="A4975" s="56"/>
      <c r="B4975" s="70"/>
      <c r="C4975" s="76"/>
      <c r="D4975" s="73"/>
      <c r="E4975" s="79"/>
      <c r="F4975" s="56"/>
      <c r="G4975" s="13" t="str">
        <f t="shared" si="1085"/>
        <v/>
      </c>
      <c r="H4975" s="56"/>
      <c r="K4975" s="128"/>
      <c r="L4975" s="128"/>
      <c r="M4975" s="128"/>
      <c r="N4975" s="84" t="str">
        <f t="shared" si="1086"/>
        <v/>
      </c>
      <c r="O4975" s="128"/>
      <c r="P4975" s="84" t="str">
        <f t="shared" si="1087"/>
        <v/>
      </c>
      <c r="Q4975" s="84" t="str">
        <f t="shared" si="1084"/>
        <v/>
      </c>
      <c r="R4975" s="84" t="str">
        <f t="shared" si="1088"/>
        <v/>
      </c>
      <c r="S4975" s="84" t="str">
        <f t="shared" si="1089"/>
        <v/>
      </c>
      <c r="U4975" s="84" t="str">
        <f t="shared" si="1090"/>
        <v/>
      </c>
      <c r="W4975" s="108" t="str">
        <f>IF($N4975="", "", SUM($D$11:$D4975))</f>
        <v/>
      </c>
      <c r="X4975" s="111" t="str">
        <f t="shared" si="1091"/>
        <v/>
      </c>
      <c r="Y4975" s="114" t="str">
        <f t="shared" si="1095"/>
        <v/>
      </c>
      <c r="Z4975" s="111" t="str">
        <f>IF(X4975="", "", X4975-SUM($Z$11:$Z4974))</f>
        <v/>
      </c>
      <c r="AA4975" s="111" t="str">
        <f>IF($Y4975="", "", $Y4975-SUM($AA$11:$AA4974))</f>
        <v/>
      </c>
      <c r="AB4975" s="111" t="str">
        <f t="shared" si="1096"/>
        <v/>
      </c>
      <c r="AC4975" s="121" t="str">
        <f t="shared" si="1092"/>
        <v/>
      </c>
      <c r="AD4975" s="122" t="str">
        <f t="shared" si="1093"/>
        <v/>
      </c>
      <c r="AE4975" s="123" t="str">
        <f t="shared" si="1097"/>
        <v/>
      </c>
      <c r="AG4975" s="150" t="str">
        <f t="shared" si="1094"/>
        <v/>
      </c>
    </row>
    <row r="4976" spans="1:33" x14ac:dyDescent="0.25">
      <c r="A4976" s="56"/>
      <c r="B4976" s="70"/>
      <c r="C4976" s="76"/>
      <c r="D4976" s="73"/>
      <c r="E4976" s="79"/>
      <c r="F4976" s="56"/>
      <c r="G4976" s="13" t="str">
        <f t="shared" si="1085"/>
        <v/>
      </c>
      <c r="H4976" s="56"/>
      <c r="K4976" s="128"/>
      <c r="L4976" s="128"/>
      <c r="M4976" s="128"/>
      <c r="N4976" s="84" t="str">
        <f t="shared" si="1086"/>
        <v/>
      </c>
      <c r="O4976" s="128"/>
      <c r="P4976" s="84" t="str">
        <f t="shared" si="1087"/>
        <v/>
      </c>
      <c r="Q4976" s="84" t="str">
        <f t="shared" si="1084"/>
        <v/>
      </c>
      <c r="R4976" s="84" t="str">
        <f t="shared" si="1088"/>
        <v/>
      </c>
      <c r="S4976" s="84" t="str">
        <f t="shared" si="1089"/>
        <v/>
      </c>
      <c r="U4976" s="84" t="str">
        <f t="shared" si="1090"/>
        <v/>
      </c>
      <c r="W4976" s="108" t="str">
        <f>IF($N4976="", "", SUM($D$11:$D4976))</f>
        <v/>
      </c>
      <c r="X4976" s="111" t="str">
        <f t="shared" si="1091"/>
        <v/>
      </c>
      <c r="Y4976" s="114" t="str">
        <f t="shared" si="1095"/>
        <v/>
      </c>
      <c r="Z4976" s="111" t="str">
        <f>IF(X4976="", "", X4976-SUM($Z$11:$Z4975))</f>
        <v/>
      </c>
      <c r="AA4976" s="111" t="str">
        <f>IF($Y4976="", "", $Y4976-SUM($AA$11:$AA4975))</f>
        <v/>
      </c>
      <c r="AB4976" s="111" t="str">
        <f t="shared" si="1096"/>
        <v/>
      </c>
      <c r="AC4976" s="121" t="str">
        <f t="shared" si="1092"/>
        <v/>
      </c>
      <c r="AD4976" s="122" t="str">
        <f t="shared" si="1093"/>
        <v/>
      </c>
      <c r="AE4976" s="123" t="str">
        <f t="shared" si="1097"/>
        <v/>
      </c>
      <c r="AG4976" s="150" t="str">
        <f t="shared" si="1094"/>
        <v/>
      </c>
    </row>
    <row r="4977" spans="1:33" x14ac:dyDescent="0.25">
      <c r="A4977" s="56"/>
      <c r="B4977" s="70"/>
      <c r="C4977" s="76"/>
      <c r="D4977" s="73"/>
      <c r="E4977" s="79"/>
      <c r="F4977" s="56"/>
      <c r="G4977" s="13" t="str">
        <f t="shared" si="1085"/>
        <v/>
      </c>
      <c r="H4977" s="56"/>
      <c r="K4977" s="128"/>
      <c r="L4977" s="128"/>
      <c r="M4977" s="128"/>
      <c r="N4977" s="84" t="str">
        <f t="shared" si="1086"/>
        <v/>
      </c>
      <c r="O4977" s="128"/>
      <c r="P4977" s="84" t="str">
        <f t="shared" si="1087"/>
        <v/>
      </c>
      <c r="Q4977" s="84" t="str">
        <f t="shared" si="1084"/>
        <v/>
      </c>
      <c r="R4977" s="84" t="str">
        <f t="shared" si="1088"/>
        <v/>
      </c>
      <c r="S4977" s="84" t="str">
        <f t="shared" si="1089"/>
        <v/>
      </c>
      <c r="U4977" s="84" t="str">
        <f t="shared" si="1090"/>
        <v/>
      </c>
      <c r="W4977" s="108" t="str">
        <f>IF($N4977="", "", SUM($D$11:$D4977))</f>
        <v/>
      </c>
      <c r="X4977" s="111" t="str">
        <f t="shared" si="1091"/>
        <v/>
      </c>
      <c r="Y4977" s="114" t="str">
        <f t="shared" si="1095"/>
        <v/>
      </c>
      <c r="Z4977" s="111" t="str">
        <f>IF(X4977="", "", X4977-SUM($Z$11:$Z4976))</f>
        <v/>
      </c>
      <c r="AA4977" s="111" t="str">
        <f>IF($Y4977="", "", $Y4977-SUM($AA$11:$AA4976))</f>
        <v/>
      </c>
      <c r="AB4977" s="111" t="str">
        <f t="shared" si="1096"/>
        <v/>
      </c>
      <c r="AC4977" s="121" t="str">
        <f t="shared" si="1092"/>
        <v/>
      </c>
      <c r="AD4977" s="122" t="str">
        <f t="shared" si="1093"/>
        <v/>
      </c>
      <c r="AE4977" s="123" t="str">
        <f t="shared" si="1097"/>
        <v/>
      </c>
      <c r="AG4977" s="150" t="str">
        <f t="shared" si="1094"/>
        <v/>
      </c>
    </row>
    <row r="4978" spans="1:33" x14ac:dyDescent="0.25">
      <c r="A4978" s="56"/>
      <c r="B4978" s="70"/>
      <c r="C4978" s="76"/>
      <c r="D4978" s="73"/>
      <c r="E4978" s="79"/>
      <c r="F4978" s="56"/>
      <c r="G4978" s="13" t="str">
        <f t="shared" si="1085"/>
        <v/>
      </c>
      <c r="H4978" s="56"/>
      <c r="K4978" s="128"/>
      <c r="L4978" s="128"/>
      <c r="M4978" s="128"/>
      <c r="N4978" s="84" t="str">
        <f t="shared" si="1086"/>
        <v/>
      </c>
      <c r="O4978" s="128"/>
      <c r="P4978" s="84" t="str">
        <f t="shared" si="1087"/>
        <v/>
      </c>
      <c r="Q4978" s="84" t="str">
        <f t="shared" si="1084"/>
        <v/>
      </c>
      <c r="R4978" s="84" t="str">
        <f t="shared" si="1088"/>
        <v/>
      </c>
      <c r="S4978" s="84" t="str">
        <f t="shared" si="1089"/>
        <v/>
      </c>
      <c r="U4978" s="84" t="str">
        <f t="shared" si="1090"/>
        <v/>
      </c>
      <c r="W4978" s="108" t="str">
        <f>IF($N4978="", "", SUM($D$11:$D4978))</f>
        <v/>
      </c>
      <c r="X4978" s="111" t="str">
        <f t="shared" si="1091"/>
        <v/>
      </c>
      <c r="Y4978" s="114" t="str">
        <f t="shared" si="1095"/>
        <v/>
      </c>
      <c r="Z4978" s="111" t="str">
        <f>IF(X4978="", "", X4978-SUM($Z$11:$Z4977))</f>
        <v/>
      </c>
      <c r="AA4978" s="111" t="str">
        <f>IF($Y4978="", "", $Y4978-SUM($AA$11:$AA4977))</f>
        <v/>
      </c>
      <c r="AB4978" s="111" t="str">
        <f t="shared" si="1096"/>
        <v/>
      </c>
      <c r="AC4978" s="121" t="str">
        <f t="shared" si="1092"/>
        <v/>
      </c>
      <c r="AD4978" s="122" t="str">
        <f t="shared" si="1093"/>
        <v/>
      </c>
      <c r="AE4978" s="123" t="str">
        <f t="shared" si="1097"/>
        <v/>
      </c>
      <c r="AG4978" s="150" t="str">
        <f t="shared" si="1094"/>
        <v/>
      </c>
    </row>
    <row r="4979" spans="1:33" x14ac:dyDescent="0.25">
      <c r="A4979" s="56"/>
      <c r="B4979" s="70"/>
      <c r="C4979" s="76"/>
      <c r="D4979" s="73"/>
      <c r="E4979" s="79"/>
      <c r="F4979" s="56"/>
      <c r="G4979" s="13" t="str">
        <f t="shared" si="1085"/>
        <v/>
      </c>
      <c r="H4979" s="56"/>
      <c r="K4979" s="128"/>
      <c r="L4979" s="128"/>
      <c r="M4979" s="128"/>
      <c r="N4979" s="84" t="str">
        <f t="shared" si="1086"/>
        <v/>
      </c>
      <c r="O4979" s="128"/>
      <c r="P4979" s="84" t="str">
        <f t="shared" si="1087"/>
        <v/>
      </c>
      <c r="Q4979" s="84" t="str">
        <f t="shared" si="1084"/>
        <v/>
      </c>
      <c r="R4979" s="84" t="str">
        <f t="shared" si="1088"/>
        <v/>
      </c>
      <c r="S4979" s="84" t="str">
        <f t="shared" si="1089"/>
        <v/>
      </c>
      <c r="U4979" s="84" t="str">
        <f t="shared" si="1090"/>
        <v/>
      </c>
      <c r="W4979" s="108" t="str">
        <f>IF($N4979="", "", SUM($D$11:$D4979))</f>
        <v/>
      </c>
      <c r="X4979" s="111" t="str">
        <f t="shared" si="1091"/>
        <v/>
      </c>
      <c r="Y4979" s="114" t="str">
        <f t="shared" si="1095"/>
        <v/>
      </c>
      <c r="Z4979" s="111" t="str">
        <f>IF(X4979="", "", X4979-SUM($Z$11:$Z4978))</f>
        <v/>
      </c>
      <c r="AA4979" s="111" t="str">
        <f>IF($Y4979="", "", $Y4979-SUM($AA$11:$AA4978))</f>
        <v/>
      </c>
      <c r="AB4979" s="111" t="str">
        <f t="shared" si="1096"/>
        <v/>
      </c>
      <c r="AC4979" s="121" t="str">
        <f t="shared" si="1092"/>
        <v/>
      </c>
      <c r="AD4979" s="122" t="str">
        <f t="shared" si="1093"/>
        <v/>
      </c>
      <c r="AE4979" s="123" t="str">
        <f t="shared" si="1097"/>
        <v/>
      </c>
      <c r="AG4979" s="150" t="str">
        <f t="shared" si="1094"/>
        <v/>
      </c>
    </row>
    <row r="4980" spans="1:33" x14ac:dyDescent="0.25">
      <c r="A4980" s="56"/>
      <c r="B4980" s="70"/>
      <c r="C4980" s="76"/>
      <c r="D4980" s="73"/>
      <c r="E4980" s="79"/>
      <c r="F4980" s="56"/>
      <c r="G4980" s="13" t="str">
        <f t="shared" si="1085"/>
        <v/>
      </c>
      <c r="H4980" s="56"/>
      <c r="K4980" s="128"/>
      <c r="L4980" s="128"/>
      <c r="M4980" s="128"/>
      <c r="N4980" s="84" t="str">
        <f t="shared" si="1086"/>
        <v/>
      </c>
      <c r="O4980" s="128"/>
      <c r="P4980" s="84" t="str">
        <f t="shared" si="1087"/>
        <v/>
      </c>
      <c r="Q4980" s="84" t="str">
        <f t="shared" si="1084"/>
        <v/>
      </c>
      <c r="R4980" s="84" t="str">
        <f t="shared" si="1088"/>
        <v/>
      </c>
      <c r="S4980" s="84" t="str">
        <f t="shared" si="1089"/>
        <v/>
      </c>
      <c r="U4980" s="84" t="str">
        <f t="shared" si="1090"/>
        <v/>
      </c>
      <c r="W4980" s="108" t="str">
        <f>IF($N4980="", "", SUM($D$11:$D4980))</f>
        <v/>
      </c>
      <c r="X4980" s="111" t="str">
        <f t="shared" si="1091"/>
        <v/>
      </c>
      <c r="Y4980" s="114" t="str">
        <f t="shared" si="1095"/>
        <v/>
      </c>
      <c r="Z4980" s="111" t="str">
        <f>IF(X4980="", "", X4980-SUM($Z$11:$Z4979))</f>
        <v/>
      </c>
      <c r="AA4980" s="111" t="str">
        <f>IF($Y4980="", "", $Y4980-SUM($AA$11:$AA4979))</f>
        <v/>
      </c>
      <c r="AB4980" s="111" t="str">
        <f t="shared" si="1096"/>
        <v/>
      </c>
      <c r="AC4980" s="121" t="str">
        <f t="shared" si="1092"/>
        <v/>
      </c>
      <c r="AD4980" s="122" t="str">
        <f t="shared" si="1093"/>
        <v/>
      </c>
      <c r="AE4980" s="123" t="str">
        <f t="shared" si="1097"/>
        <v/>
      </c>
      <c r="AG4980" s="150" t="str">
        <f t="shared" si="1094"/>
        <v/>
      </c>
    </row>
    <row r="4981" spans="1:33" x14ac:dyDescent="0.25">
      <c r="A4981" s="56"/>
      <c r="B4981" s="70"/>
      <c r="C4981" s="76"/>
      <c r="D4981" s="73"/>
      <c r="E4981" s="79"/>
      <c r="F4981" s="56"/>
      <c r="G4981" s="13" t="str">
        <f t="shared" si="1085"/>
        <v/>
      </c>
      <c r="H4981" s="56"/>
      <c r="K4981" s="128"/>
      <c r="L4981" s="128"/>
      <c r="M4981" s="128"/>
      <c r="N4981" s="84" t="str">
        <f t="shared" si="1086"/>
        <v/>
      </c>
      <c r="O4981" s="128"/>
      <c r="P4981" s="84" t="str">
        <f t="shared" si="1087"/>
        <v/>
      </c>
      <c r="Q4981" s="84" t="str">
        <f t="shared" si="1084"/>
        <v/>
      </c>
      <c r="R4981" s="84" t="str">
        <f t="shared" si="1088"/>
        <v/>
      </c>
      <c r="S4981" s="84" t="str">
        <f t="shared" si="1089"/>
        <v/>
      </c>
      <c r="U4981" s="84" t="str">
        <f t="shared" si="1090"/>
        <v/>
      </c>
      <c r="W4981" s="108" t="str">
        <f>IF($N4981="", "", SUM($D$11:$D4981))</f>
        <v/>
      </c>
      <c r="X4981" s="111" t="str">
        <f t="shared" si="1091"/>
        <v/>
      </c>
      <c r="Y4981" s="114" t="str">
        <f t="shared" si="1095"/>
        <v/>
      </c>
      <c r="Z4981" s="111" t="str">
        <f>IF(X4981="", "", X4981-SUM($Z$11:$Z4980))</f>
        <v/>
      </c>
      <c r="AA4981" s="111" t="str">
        <f>IF($Y4981="", "", $Y4981-SUM($AA$11:$AA4980))</f>
        <v/>
      </c>
      <c r="AB4981" s="111" t="str">
        <f t="shared" si="1096"/>
        <v/>
      </c>
      <c r="AC4981" s="121" t="str">
        <f t="shared" si="1092"/>
        <v/>
      </c>
      <c r="AD4981" s="122" t="str">
        <f t="shared" si="1093"/>
        <v/>
      </c>
      <c r="AE4981" s="123" t="str">
        <f t="shared" si="1097"/>
        <v/>
      </c>
      <c r="AG4981" s="150" t="str">
        <f t="shared" si="1094"/>
        <v/>
      </c>
    </row>
    <row r="4982" spans="1:33" x14ac:dyDescent="0.25">
      <c r="A4982" s="56"/>
      <c r="B4982" s="70"/>
      <c r="C4982" s="76"/>
      <c r="D4982" s="73"/>
      <c r="E4982" s="79"/>
      <c r="F4982" s="56"/>
      <c r="G4982" s="13" t="str">
        <f t="shared" si="1085"/>
        <v/>
      </c>
      <c r="H4982" s="56"/>
      <c r="K4982" s="128"/>
      <c r="L4982" s="128"/>
      <c r="M4982" s="128"/>
      <c r="N4982" s="84" t="str">
        <f t="shared" si="1086"/>
        <v/>
      </c>
      <c r="O4982" s="128"/>
      <c r="P4982" s="84" t="str">
        <f t="shared" si="1087"/>
        <v/>
      </c>
      <c r="Q4982" s="84" t="str">
        <f t="shared" si="1084"/>
        <v/>
      </c>
      <c r="R4982" s="84" t="str">
        <f t="shared" si="1088"/>
        <v/>
      </c>
      <c r="S4982" s="84" t="str">
        <f t="shared" si="1089"/>
        <v/>
      </c>
      <c r="U4982" s="84" t="str">
        <f t="shared" si="1090"/>
        <v/>
      </c>
      <c r="W4982" s="108" t="str">
        <f>IF($N4982="", "", SUM($D$11:$D4982))</f>
        <v/>
      </c>
      <c r="X4982" s="111" t="str">
        <f t="shared" si="1091"/>
        <v/>
      </c>
      <c r="Y4982" s="114" t="str">
        <f t="shared" si="1095"/>
        <v/>
      </c>
      <c r="Z4982" s="111" t="str">
        <f>IF(X4982="", "", X4982-SUM($Z$11:$Z4981))</f>
        <v/>
      </c>
      <c r="AA4982" s="111" t="str">
        <f>IF($Y4982="", "", $Y4982-SUM($AA$11:$AA4981))</f>
        <v/>
      </c>
      <c r="AB4982" s="111" t="str">
        <f t="shared" si="1096"/>
        <v/>
      </c>
      <c r="AC4982" s="121" t="str">
        <f t="shared" si="1092"/>
        <v/>
      </c>
      <c r="AD4982" s="122" t="str">
        <f t="shared" si="1093"/>
        <v/>
      </c>
      <c r="AE4982" s="123" t="str">
        <f t="shared" si="1097"/>
        <v/>
      </c>
      <c r="AG4982" s="150" t="str">
        <f t="shared" si="1094"/>
        <v/>
      </c>
    </row>
    <row r="4983" spans="1:33" x14ac:dyDescent="0.25">
      <c r="A4983" s="56"/>
      <c r="B4983" s="70"/>
      <c r="C4983" s="76"/>
      <c r="D4983" s="73"/>
      <c r="E4983" s="79"/>
      <c r="F4983" s="56"/>
      <c r="G4983" s="13" t="str">
        <f t="shared" si="1085"/>
        <v/>
      </c>
      <c r="H4983" s="56"/>
      <c r="K4983" s="128"/>
      <c r="L4983" s="128"/>
      <c r="M4983" s="128"/>
      <c r="N4983" s="84" t="str">
        <f t="shared" si="1086"/>
        <v/>
      </c>
      <c r="O4983" s="128"/>
      <c r="P4983" s="84" t="str">
        <f t="shared" si="1087"/>
        <v/>
      </c>
      <c r="Q4983" s="84" t="str">
        <f t="shared" si="1084"/>
        <v/>
      </c>
      <c r="R4983" s="84" t="str">
        <f t="shared" si="1088"/>
        <v/>
      </c>
      <c r="S4983" s="84" t="str">
        <f t="shared" si="1089"/>
        <v/>
      </c>
      <c r="U4983" s="84" t="str">
        <f t="shared" si="1090"/>
        <v/>
      </c>
      <c r="W4983" s="108" t="str">
        <f>IF($N4983="", "", SUM($D$11:$D4983))</f>
        <v/>
      </c>
      <c r="X4983" s="111" t="str">
        <f t="shared" si="1091"/>
        <v/>
      </c>
      <c r="Y4983" s="114" t="str">
        <f t="shared" si="1095"/>
        <v/>
      </c>
      <c r="Z4983" s="111" t="str">
        <f>IF(X4983="", "", X4983-SUM($Z$11:$Z4982))</f>
        <v/>
      </c>
      <c r="AA4983" s="111" t="str">
        <f>IF($Y4983="", "", $Y4983-SUM($AA$11:$AA4982))</f>
        <v/>
      </c>
      <c r="AB4983" s="111" t="str">
        <f t="shared" si="1096"/>
        <v/>
      </c>
      <c r="AC4983" s="121" t="str">
        <f t="shared" si="1092"/>
        <v/>
      </c>
      <c r="AD4983" s="122" t="str">
        <f t="shared" si="1093"/>
        <v/>
      </c>
      <c r="AE4983" s="123" t="str">
        <f t="shared" si="1097"/>
        <v/>
      </c>
      <c r="AG4983" s="150" t="str">
        <f t="shared" si="1094"/>
        <v/>
      </c>
    </row>
    <row r="4984" spans="1:33" x14ac:dyDescent="0.25">
      <c r="A4984" s="56"/>
      <c r="B4984" s="70"/>
      <c r="C4984" s="76"/>
      <c r="D4984" s="73"/>
      <c r="E4984" s="79"/>
      <c r="F4984" s="56"/>
      <c r="G4984" s="13" t="str">
        <f t="shared" si="1085"/>
        <v/>
      </c>
      <c r="H4984" s="56"/>
      <c r="K4984" s="128"/>
      <c r="L4984" s="128"/>
      <c r="M4984" s="128"/>
      <c r="N4984" s="84" t="str">
        <f t="shared" si="1086"/>
        <v/>
      </c>
      <c r="O4984" s="128"/>
      <c r="P4984" s="84" t="str">
        <f t="shared" si="1087"/>
        <v/>
      </c>
      <c r="Q4984" s="84" t="str">
        <f t="shared" si="1084"/>
        <v/>
      </c>
      <c r="R4984" s="84" t="str">
        <f t="shared" si="1088"/>
        <v/>
      </c>
      <c r="S4984" s="84" t="str">
        <f t="shared" si="1089"/>
        <v/>
      </c>
      <c r="U4984" s="84" t="str">
        <f t="shared" si="1090"/>
        <v/>
      </c>
      <c r="W4984" s="108" t="str">
        <f>IF($N4984="", "", SUM($D$11:$D4984))</f>
        <v/>
      </c>
      <c r="X4984" s="111" t="str">
        <f t="shared" si="1091"/>
        <v/>
      </c>
      <c r="Y4984" s="114" t="str">
        <f t="shared" si="1095"/>
        <v/>
      </c>
      <c r="Z4984" s="111" t="str">
        <f>IF(X4984="", "", X4984-SUM($Z$11:$Z4983))</f>
        <v/>
      </c>
      <c r="AA4984" s="111" t="str">
        <f>IF($Y4984="", "", $Y4984-SUM($AA$11:$AA4983))</f>
        <v/>
      </c>
      <c r="AB4984" s="111" t="str">
        <f t="shared" si="1096"/>
        <v/>
      </c>
      <c r="AC4984" s="121" t="str">
        <f t="shared" si="1092"/>
        <v/>
      </c>
      <c r="AD4984" s="122" t="str">
        <f t="shared" si="1093"/>
        <v/>
      </c>
      <c r="AE4984" s="123" t="str">
        <f t="shared" si="1097"/>
        <v/>
      </c>
      <c r="AG4984" s="150" t="str">
        <f t="shared" si="1094"/>
        <v/>
      </c>
    </row>
    <row r="4985" spans="1:33" x14ac:dyDescent="0.25">
      <c r="A4985" s="56"/>
      <c r="B4985" s="70"/>
      <c r="C4985" s="76"/>
      <c r="D4985" s="73"/>
      <c r="E4985" s="79"/>
      <c r="F4985" s="56"/>
      <c r="G4985" s="13" t="str">
        <f t="shared" si="1085"/>
        <v/>
      </c>
      <c r="H4985" s="56"/>
      <c r="K4985" s="128"/>
      <c r="L4985" s="128"/>
      <c r="M4985" s="128"/>
      <c r="N4985" s="84" t="str">
        <f t="shared" si="1086"/>
        <v/>
      </c>
      <c r="O4985" s="128"/>
      <c r="P4985" s="84" t="str">
        <f t="shared" si="1087"/>
        <v/>
      </c>
      <c r="Q4985" s="84" t="str">
        <f t="shared" si="1084"/>
        <v/>
      </c>
      <c r="R4985" s="84" t="str">
        <f t="shared" si="1088"/>
        <v/>
      </c>
      <c r="S4985" s="84" t="str">
        <f t="shared" si="1089"/>
        <v/>
      </c>
      <c r="U4985" s="84" t="str">
        <f t="shared" si="1090"/>
        <v/>
      </c>
      <c r="W4985" s="108" t="str">
        <f>IF($N4985="", "", SUM($D$11:$D4985))</f>
        <v/>
      </c>
      <c r="X4985" s="111" t="str">
        <f t="shared" si="1091"/>
        <v/>
      </c>
      <c r="Y4985" s="114" t="str">
        <f t="shared" si="1095"/>
        <v/>
      </c>
      <c r="Z4985" s="111" t="str">
        <f>IF(X4985="", "", X4985-SUM($Z$11:$Z4984))</f>
        <v/>
      </c>
      <c r="AA4985" s="111" t="str">
        <f>IF($Y4985="", "", $Y4985-SUM($AA$11:$AA4984))</f>
        <v/>
      </c>
      <c r="AB4985" s="111" t="str">
        <f t="shared" si="1096"/>
        <v/>
      </c>
      <c r="AC4985" s="121" t="str">
        <f t="shared" si="1092"/>
        <v/>
      </c>
      <c r="AD4985" s="122" t="str">
        <f t="shared" si="1093"/>
        <v/>
      </c>
      <c r="AE4985" s="123" t="str">
        <f t="shared" si="1097"/>
        <v/>
      </c>
      <c r="AG4985" s="150" t="str">
        <f t="shared" si="1094"/>
        <v/>
      </c>
    </row>
    <row r="4986" spans="1:33" x14ac:dyDescent="0.25">
      <c r="A4986" s="56"/>
      <c r="B4986" s="70"/>
      <c r="C4986" s="76"/>
      <c r="D4986" s="73"/>
      <c r="E4986" s="79"/>
      <c r="F4986" s="56"/>
      <c r="G4986" s="13" t="str">
        <f t="shared" si="1085"/>
        <v/>
      </c>
      <c r="H4986" s="56"/>
      <c r="K4986" s="128"/>
      <c r="L4986" s="128"/>
      <c r="M4986" s="128"/>
      <c r="N4986" s="84" t="str">
        <f t="shared" si="1086"/>
        <v/>
      </c>
      <c r="O4986" s="128"/>
      <c r="P4986" s="84" t="str">
        <f t="shared" si="1087"/>
        <v/>
      </c>
      <c r="Q4986" s="84" t="str">
        <f t="shared" si="1084"/>
        <v/>
      </c>
      <c r="R4986" s="84" t="str">
        <f t="shared" si="1088"/>
        <v/>
      </c>
      <c r="S4986" s="84" t="str">
        <f t="shared" si="1089"/>
        <v/>
      </c>
      <c r="U4986" s="84" t="str">
        <f t="shared" si="1090"/>
        <v/>
      </c>
      <c r="W4986" s="108" t="str">
        <f>IF($N4986="", "", SUM($D$11:$D4986))</f>
        <v/>
      </c>
      <c r="X4986" s="111" t="str">
        <f t="shared" si="1091"/>
        <v/>
      </c>
      <c r="Y4986" s="114" t="str">
        <f t="shared" si="1095"/>
        <v/>
      </c>
      <c r="Z4986" s="111" t="str">
        <f>IF(X4986="", "", X4986-SUM($Z$11:$Z4985))</f>
        <v/>
      </c>
      <c r="AA4986" s="111" t="str">
        <f>IF($Y4986="", "", $Y4986-SUM($AA$11:$AA4985))</f>
        <v/>
      </c>
      <c r="AB4986" s="111" t="str">
        <f t="shared" si="1096"/>
        <v/>
      </c>
      <c r="AC4986" s="121" t="str">
        <f t="shared" si="1092"/>
        <v/>
      </c>
      <c r="AD4986" s="122" t="str">
        <f t="shared" si="1093"/>
        <v/>
      </c>
      <c r="AE4986" s="123" t="str">
        <f t="shared" si="1097"/>
        <v/>
      </c>
      <c r="AG4986" s="150" t="str">
        <f t="shared" si="1094"/>
        <v/>
      </c>
    </row>
    <row r="4987" spans="1:33" x14ac:dyDescent="0.25">
      <c r="A4987" s="56"/>
      <c r="B4987" s="70"/>
      <c r="C4987" s="76"/>
      <c r="D4987" s="73"/>
      <c r="E4987" s="79"/>
      <c r="F4987" s="56"/>
      <c r="G4987" s="13" t="str">
        <f t="shared" si="1085"/>
        <v/>
      </c>
      <c r="H4987" s="56"/>
      <c r="K4987" s="128"/>
      <c r="L4987" s="128"/>
      <c r="M4987" s="128"/>
      <c r="N4987" s="84" t="str">
        <f t="shared" si="1086"/>
        <v/>
      </c>
      <c r="O4987" s="128"/>
      <c r="P4987" s="84" t="str">
        <f t="shared" si="1087"/>
        <v/>
      </c>
      <c r="Q4987" s="84" t="str">
        <f t="shared" si="1084"/>
        <v/>
      </c>
      <c r="R4987" s="84" t="str">
        <f t="shared" si="1088"/>
        <v/>
      </c>
      <c r="S4987" s="84" t="str">
        <f t="shared" si="1089"/>
        <v/>
      </c>
      <c r="U4987" s="84" t="str">
        <f t="shared" si="1090"/>
        <v/>
      </c>
      <c r="W4987" s="108" t="str">
        <f>IF($N4987="", "", SUM($D$11:$D4987))</f>
        <v/>
      </c>
      <c r="X4987" s="111" t="str">
        <f t="shared" si="1091"/>
        <v/>
      </c>
      <c r="Y4987" s="114" t="str">
        <f t="shared" si="1095"/>
        <v/>
      </c>
      <c r="Z4987" s="111" t="str">
        <f>IF(X4987="", "", X4987-SUM($Z$11:$Z4986))</f>
        <v/>
      </c>
      <c r="AA4987" s="111" t="str">
        <f>IF($Y4987="", "", $Y4987-SUM($AA$11:$AA4986))</f>
        <v/>
      </c>
      <c r="AB4987" s="111" t="str">
        <f t="shared" si="1096"/>
        <v/>
      </c>
      <c r="AC4987" s="121" t="str">
        <f t="shared" si="1092"/>
        <v/>
      </c>
      <c r="AD4987" s="122" t="str">
        <f t="shared" si="1093"/>
        <v/>
      </c>
      <c r="AE4987" s="123" t="str">
        <f t="shared" si="1097"/>
        <v/>
      </c>
      <c r="AG4987" s="150" t="str">
        <f t="shared" si="1094"/>
        <v/>
      </c>
    </row>
    <row r="4988" spans="1:33" x14ac:dyDescent="0.25">
      <c r="A4988" s="56"/>
      <c r="B4988" s="70"/>
      <c r="C4988" s="76"/>
      <c r="D4988" s="73"/>
      <c r="E4988" s="79"/>
      <c r="F4988" s="56"/>
      <c r="G4988" s="13" t="str">
        <f t="shared" si="1085"/>
        <v/>
      </c>
      <c r="H4988" s="56"/>
      <c r="K4988" s="128"/>
      <c r="L4988" s="128"/>
      <c r="M4988" s="128"/>
      <c r="N4988" s="84" t="str">
        <f t="shared" si="1086"/>
        <v/>
      </c>
      <c r="O4988" s="128"/>
      <c r="P4988" s="84" t="str">
        <f t="shared" si="1087"/>
        <v/>
      </c>
      <c r="Q4988" s="84" t="str">
        <f t="shared" si="1084"/>
        <v/>
      </c>
      <c r="R4988" s="84" t="str">
        <f t="shared" si="1088"/>
        <v/>
      </c>
      <c r="S4988" s="84" t="str">
        <f t="shared" si="1089"/>
        <v/>
      </c>
      <c r="U4988" s="84" t="str">
        <f t="shared" si="1090"/>
        <v/>
      </c>
      <c r="W4988" s="108" t="str">
        <f>IF($N4988="", "", SUM($D$11:$D4988))</f>
        <v/>
      </c>
      <c r="X4988" s="111" t="str">
        <f t="shared" si="1091"/>
        <v/>
      </c>
      <c r="Y4988" s="114" t="str">
        <f t="shared" si="1095"/>
        <v/>
      </c>
      <c r="Z4988" s="111" t="str">
        <f>IF(X4988="", "", X4988-SUM($Z$11:$Z4987))</f>
        <v/>
      </c>
      <c r="AA4988" s="111" t="str">
        <f>IF($Y4988="", "", $Y4988-SUM($AA$11:$AA4987))</f>
        <v/>
      </c>
      <c r="AB4988" s="111" t="str">
        <f t="shared" si="1096"/>
        <v/>
      </c>
      <c r="AC4988" s="121" t="str">
        <f t="shared" si="1092"/>
        <v/>
      </c>
      <c r="AD4988" s="122" t="str">
        <f t="shared" si="1093"/>
        <v/>
      </c>
      <c r="AE4988" s="123" t="str">
        <f t="shared" si="1097"/>
        <v/>
      </c>
      <c r="AG4988" s="150" t="str">
        <f t="shared" si="1094"/>
        <v/>
      </c>
    </row>
    <row r="4989" spans="1:33" x14ac:dyDescent="0.25">
      <c r="A4989" s="56"/>
      <c r="B4989" s="70"/>
      <c r="C4989" s="76"/>
      <c r="D4989" s="73"/>
      <c r="E4989" s="79"/>
      <c r="F4989" s="56"/>
      <c r="G4989" s="13" t="str">
        <f t="shared" si="1085"/>
        <v/>
      </c>
      <c r="H4989" s="56"/>
      <c r="K4989" s="128"/>
      <c r="L4989" s="128"/>
      <c r="M4989" s="128"/>
      <c r="N4989" s="84" t="str">
        <f t="shared" si="1086"/>
        <v/>
      </c>
      <c r="O4989" s="128"/>
      <c r="P4989" s="84" t="str">
        <f t="shared" si="1087"/>
        <v/>
      </c>
      <c r="Q4989" s="84" t="str">
        <f t="shared" si="1084"/>
        <v/>
      </c>
      <c r="R4989" s="84" t="str">
        <f t="shared" si="1088"/>
        <v/>
      </c>
      <c r="S4989" s="84" t="str">
        <f t="shared" si="1089"/>
        <v/>
      </c>
      <c r="U4989" s="84" t="str">
        <f t="shared" si="1090"/>
        <v/>
      </c>
      <c r="W4989" s="108" t="str">
        <f>IF($N4989="", "", SUM($D$11:$D4989))</f>
        <v/>
      </c>
      <c r="X4989" s="111" t="str">
        <f t="shared" si="1091"/>
        <v/>
      </c>
      <c r="Y4989" s="114" t="str">
        <f t="shared" si="1095"/>
        <v/>
      </c>
      <c r="Z4989" s="111" t="str">
        <f>IF(X4989="", "", X4989-SUM($Z$11:$Z4988))</f>
        <v/>
      </c>
      <c r="AA4989" s="111" t="str">
        <f>IF($Y4989="", "", $Y4989-SUM($AA$11:$AA4988))</f>
        <v/>
      </c>
      <c r="AB4989" s="111" t="str">
        <f t="shared" si="1096"/>
        <v/>
      </c>
      <c r="AC4989" s="121" t="str">
        <f t="shared" si="1092"/>
        <v/>
      </c>
      <c r="AD4989" s="122" t="str">
        <f t="shared" si="1093"/>
        <v/>
      </c>
      <c r="AE4989" s="123" t="str">
        <f t="shared" si="1097"/>
        <v/>
      </c>
      <c r="AG4989" s="150" t="str">
        <f t="shared" si="1094"/>
        <v/>
      </c>
    </row>
    <row r="4990" spans="1:33" x14ac:dyDescent="0.25">
      <c r="A4990" s="56"/>
      <c r="B4990" s="70"/>
      <c r="C4990" s="76"/>
      <c r="D4990" s="73"/>
      <c r="E4990" s="79"/>
      <c r="F4990" s="56"/>
      <c r="G4990" s="13" t="str">
        <f t="shared" si="1085"/>
        <v/>
      </c>
      <c r="H4990" s="56"/>
      <c r="K4990" s="128"/>
      <c r="L4990" s="128"/>
      <c r="M4990" s="128"/>
      <c r="N4990" s="84" t="str">
        <f t="shared" si="1086"/>
        <v/>
      </c>
      <c r="O4990" s="128"/>
      <c r="P4990" s="84" t="str">
        <f t="shared" si="1087"/>
        <v/>
      </c>
      <c r="Q4990" s="84" t="str">
        <f t="shared" si="1084"/>
        <v/>
      </c>
      <c r="R4990" s="84" t="str">
        <f t="shared" si="1088"/>
        <v/>
      </c>
      <c r="S4990" s="84" t="str">
        <f t="shared" si="1089"/>
        <v/>
      </c>
      <c r="U4990" s="84" t="str">
        <f t="shared" si="1090"/>
        <v/>
      </c>
      <c r="W4990" s="108" t="str">
        <f>IF($N4990="", "", SUM($D$11:$D4990))</f>
        <v/>
      </c>
      <c r="X4990" s="111" t="str">
        <f t="shared" si="1091"/>
        <v/>
      </c>
      <c r="Y4990" s="114" t="str">
        <f t="shared" si="1095"/>
        <v/>
      </c>
      <c r="Z4990" s="111" t="str">
        <f>IF(X4990="", "", X4990-SUM($Z$11:$Z4989))</f>
        <v/>
      </c>
      <c r="AA4990" s="111" t="str">
        <f>IF($Y4990="", "", $Y4990-SUM($AA$11:$AA4989))</f>
        <v/>
      </c>
      <c r="AB4990" s="111" t="str">
        <f t="shared" si="1096"/>
        <v/>
      </c>
      <c r="AC4990" s="121" t="str">
        <f t="shared" si="1092"/>
        <v/>
      </c>
      <c r="AD4990" s="122" t="str">
        <f t="shared" si="1093"/>
        <v/>
      </c>
      <c r="AE4990" s="123" t="str">
        <f t="shared" si="1097"/>
        <v/>
      </c>
      <c r="AG4990" s="150" t="str">
        <f t="shared" si="1094"/>
        <v/>
      </c>
    </row>
    <row r="4991" spans="1:33" x14ac:dyDescent="0.25">
      <c r="A4991" s="56"/>
      <c r="B4991" s="70"/>
      <c r="C4991" s="76"/>
      <c r="D4991" s="73"/>
      <c r="E4991" s="79"/>
      <c r="F4991" s="56"/>
      <c r="G4991" s="13" t="str">
        <f t="shared" si="1085"/>
        <v/>
      </c>
      <c r="H4991" s="56"/>
      <c r="K4991" s="128"/>
      <c r="L4991" s="128"/>
      <c r="M4991" s="128"/>
      <c r="N4991" s="84" t="str">
        <f t="shared" si="1086"/>
        <v/>
      </c>
      <c r="O4991" s="128"/>
      <c r="P4991" s="84" t="str">
        <f t="shared" si="1087"/>
        <v/>
      </c>
      <c r="Q4991" s="84" t="str">
        <f t="shared" si="1084"/>
        <v/>
      </c>
      <c r="R4991" s="84" t="str">
        <f t="shared" si="1088"/>
        <v/>
      </c>
      <c r="S4991" s="84" t="str">
        <f t="shared" si="1089"/>
        <v/>
      </c>
      <c r="U4991" s="84" t="str">
        <f t="shared" si="1090"/>
        <v/>
      </c>
      <c r="W4991" s="108" t="str">
        <f>IF($N4991="", "", SUM($D$11:$D4991))</f>
        <v/>
      </c>
      <c r="X4991" s="111" t="str">
        <f t="shared" si="1091"/>
        <v/>
      </c>
      <c r="Y4991" s="114" t="str">
        <f t="shared" si="1095"/>
        <v/>
      </c>
      <c r="Z4991" s="111" t="str">
        <f>IF(X4991="", "", X4991-SUM($Z$11:$Z4990))</f>
        <v/>
      </c>
      <c r="AA4991" s="111" t="str">
        <f>IF($Y4991="", "", $Y4991-SUM($AA$11:$AA4990))</f>
        <v/>
      </c>
      <c r="AB4991" s="111" t="str">
        <f t="shared" si="1096"/>
        <v/>
      </c>
      <c r="AC4991" s="121" t="str">
        <f t="shared" si="1092"/>
        <v/>
      </c>
      <c r="AD4991" s="122" t="str">
        <f t="shared" si="1093"/>
        <v/>
      </c>
      <c r="AE4991" s="123" t="str">
        <f t="shared" si="1097"/>
        <v/>
      </c>
      <c r="AG4991" s="150" t="str">
        <f t="shared" si="1094"/>
        <v/>
      </c>
    </row>
    <row r="4992" spans="1:33" x14ac:dyDescent="0.25">
      <c r="A4992" s="56"/>
      <c r="B4992" s="70"/>
      <c r="C4992" s="76"/>
      <c r="D4992" s="73"/>
      <c r="E4992" s="79"/>
      <c r="F4992" s="56"/>
      <c r="G4992" s="13" t="str">
        <f t="shared" si="1085"/>
        <v/>
      </c>
      <c r="H4992" s="56"/>
      <c r="K4992" s="128"/>
      <c r="L4992" s="128"/>
      <c r="M4992" s="128"/>
      <c r="N4992" s="84" t="str">
        <f t="shared" si="1086"/>
        <v/>
      </c>
      <c r="O4992" s="128"/>
      <c r="P4992" s="84" t="str">
        <f t="shared" si="1087"/>
        <v/>
      </c>
      <c r="Q4992" s="84" t="str">
        <f t="shared" si="1084"/>
        <v/>
      </c>
      <c r="R4992" s="84" t="str">
        <f t="shared" si="1088"/>
        <v/>
      </c>
      <c r="S4992" s="84" t="str">
        <f t="shared" si="1089"/>
        <v/>
      </c>
      <c r="U4992" s="84" t="str">
        <f t="shared" si="1090"/>
        <v/>
      </c>
      <c r="W4992" s="108" t="str">
        <f>IF($N4992="", "", SUM($D$11:$D4992))</f>
        <v/>
      </c>
      <c r="X4992" s="111" t="str">
        <f t="shared" si="1091"/>
        <v/>
      </c>
      <c r="Y4992" s="114" t="str">
        <f t="shared" si="1095"/>
        <v/>
      </c>
      <c r="Z4992" s="111" t="str">
        <f>IF(X4992="", "", X4992-SUM($Z$11:$Z4991))</f>
        <v/>
      </c>
      <c r="AA4992" s="111" t="str">
        <f>IF($Y4992="", "", $Y4992-SUM($AA$11:$AA4991))</f>
        <v/>
      </c>
      <c r="AB4992" s="111" t="str">
        <f t="shared" si="1096"/>
        <v/>
      </c>
      <c r="AC4992" s="121" t="str">
        <f t="shared" si="1092"/>
        <v/>
      </c>
      <c r="AD4992" s="122" t="str">
        <f t="shared" si="1093"/>
        <v/>
      </c>
      <c r="AE4992" s="123" t="str">
        <f t="shared" si="1097"/>
        <v/>
      </c>
      <c r="AG4992" s="150" t="str">
        <f t="shared" si="1094"/>
        <v/>
      </c>
    </row>
    <row r="4993" spans="1:33" x14ac:dyDescent="0.25">
      <c r="A4993" s="56"/>
      <c r="B4993" s="70"/>
      <c r="C4993" s="76"/>
      <c r="D4993" s="73"/>
      <c r="E4993" s="79"/>
      <c r="F4993" s="56"/>
      <c r="G4993" s="13" t="str">
        <f t="shared" si="1085"/>
        <v/>
      </c>
      <c r="H4993" s="56"/>
      <c r="K4993" s="128"/>
      <c r="L4993" s="128"/>
      <c r="M4993" s="128"/>
      <c r="N4993" s="84" t="str">
        <f t="shared" si="1086"/>
        <v/>
      </c>
      <c r="O4993" s="128"/>
      <c r="P4993" s="84" t="str">
        <f t="shared" si="1087"/>
        <v/>
      </c>
      <c r="Q4993" s="84" t="str">
        <f t="shared" si="1084"/>
        <v/>
      </c>
      <c r="R4993" s="84" t="str">
        <f t="shared" si="1088"/>
        <v/>
      </c>
      <c r="S4993" s="84" t="str">
        <f t="shared" si="1089"/>
        <v/>
      </c>
      <c r="U4993" s="84" t="str">
        <f t="shared" si="1090"/>
        <v/>
      </c>
      <c r="W4993" s="108" t="str">
        <f>IF($N4993="", "", SUM($D$11:$D4993))</f>
        <v/>
      </c>
      <c r="X4993" s="111" t="str">
        <f t="shared" si="1091"/>
        <v/>
      </c>
      <c r="Y4993" s="114" t="str">
        <f t="shared" si="1095"/>
        <v/>
      </c>
      <c r="Z4993" s="111" t="str">
        <f>IF(X4993="", "", X4993-SUM($Z$11:$Z4992))</f>
        <v/>
      </c>
      <c r="AA4993" s="111" t="str">
        <f>IF($Y4993="", "", $Y4993-SUM($AA$11:$AA4992))</f>
        <v/>
      </c>
      <c r="AB4993" s="111" t="str">
        <f t="shared" si="1096"/>
        <v/>
      </c>
      <c r="AC4993" s="121" t="str">
        <f t="shared" si="1092"/>
        <v/>
      </c>
      <c r="AD4993" s="122" t="str">
        <f t="shared" si="1093"/>
        <v/>
      </c>
      <c r="AE4993" s="123" t="str">
        <f t="shared" si="1097"/>
        <v/>
      </c>
      <c r="AG4993" s="150" t="str">
        <f t="shared" si="1094"/>
        <v/>
      </c>
    </row>
    <row r="4994" spans="1:33" x14ac:dyDescent="0.25">
      <c r="A4994" s="56"/>
      <c r="B4994" s="70"/>
      <c r="C4994" s="76"/>
      <c r="D4994" s="73"/>
      <c r="E4994" s="79"/>
      <c r="F4994" s="56"/>
      <c r="G4994" s="13" t="str">
        <f t="shared" si="1085"/>
        <v/>
      </c>
      <c r="H4994" s="56"/>
      <c r="K4994" s="128"/>
      <c r="L4994" s="128"/>
      <c r="M4994" s="128"/>
      <c r="N4994" s="84" t="str">
        <f t="shared" si="1086"/>
        <v/>
      </c>
      <c r="O4994" s="128"/>
      <c r="P4994" s="84" t="str">
        <f t="shared" si="1087"/>
        <v/>
      </c>
      <c r="Q4994" s="84" t="str">
        <f t="shared" si="1084"/>
        <v/>
      </c>
      <c r="R4994" s="84" t="str">
        <f t="shared" si="1088"/>
        <v/>
      </c>
      <c r="S4994" s="84" t="str">
        <f t="shared" si="1089"/>
        <v/>
      </c>
      <c r="U4994" s="84" t="str">
        <f t="shared" si="1090"/>
        <v/>
      </c>
      <c r="W4994" s="108" t="str">
        <f>IF($N4994="", "", SUM($D$11:$D4994))</f>
        <v/>
      </c>
      <c r="X4994" s="111" t="str">
        <f t="shared" si="1091"/>
        <v/>
      </c>
      <c r="Y4994" s="114" t="str">
        <f t="shared" si="1095"/>
        <v/>
      </c>
      <c r="Z4994" s="111" t="str">
        <f>IF(X4994="", "", X4994-SUM($Z$11:$Z4993))</f>
        <v/>
      </c>
      <c r="AA4994" s="111" t="str">
        <f>IF($Y4994="", "", $Y4994-SUM($AA$11:$AA4993))</f>
        <v/>
      </c>
      <c r="AB4994" s="111" t="str">
        <f t="shared" si="1096"/>
        <v/>
      </c>
      <c r="AC4994" s="121" t="str">
        <f t="shared" si="1092"/>
        <v/>
      </c>
      <c r="AD4994" s="122" t="str">
        <f t="shared" si="1093"/>
        <v/>
      </c>
      <c r="AE4994" s="123" t="str">
        <f t="shared" si="1097"/>
        <v/>
      </c>
      <c r="AG4994" s="150" t="str">
        <f t="shared" si="1094"/>
        <v/>
      </c>
    </row>
    <row r="4995" spans="1:33" x14ac:dyDescent="0.25">
      <c r="A4995" s="56"/>
      <c r="B4995" s="70"/>
      <c r="C4995" s="76"/>
      <c r="D4995" s="73"/>
      <c r="E4995" s="79"/>
      <c r="F4995" s="56"/>
      <c r="G4995" s="13" t="str">
        <f t="shared" si="1085"/>
        <v/>
      </c>
      <c r="H4995" s="56"/>
      <c r="K4995" s="128"/>
      <c r="L4995" s="128"/>
      <c r="M4995" s="128"/>
      <c r="N4995" s="84" t="str">
        <f t="shared" si="1086"/>
        <v/>
      </c>
      <c r="O4995" s="128"/>
      <c r="P4995" s="84" t="str">
        <f t="shared" si="1087"/>
        <v/>
      </c>
      <c r="Q4995" s="84" t="str">
        <f t="shared" si="1084"/>
        <v/>
      </c>
      <c r="R4995" s="84" t="str">
        <f t="shared" si="1088"/>
        <v/>
      </c>
      <c r="S4995" s="84" t="str">
        <f t="shared" si="1089"/>
        <v/>
      </c>
      <c r="U4995" s="84" t="str">
        <f t="shared" si="1090"/>
        <v/>
      </c>
      <c r="W4995" s="108" t="str">
        <f>IF($N4995="", "", SUM($D$11:$D4995))</f>
        <v/>
      </c>
      <c r="X4995" s="111" t="str">
        <f t="shared" si="1091"/>
        <v/>
      </c>
      <c r="Y4995" s="114" t="str">
        <f t="shared" si="1095"/>
        <v/>
      </c>
      <c r="Z4995" s="111" t="str">
        <f>IF(X4995="", "", X4995-SUM($Z$11:$Z4994))</f>
        <v/>
      </c>
      <c r="AA4995" s="111" t="str">
        <f>IF($Y4995="", "", $Y4995-SUM($AA$11:$AA4994))</f>
        <v/>
      </c>
      <c r="AB4995" s="111" t="str">
        <f t="shared" si="1096"/>
        <v/>
      </c>
      <c r="AC4995" s="121" t="str">
        <f t="shared" si="1092"/>
        <v/>
      </c>
      <c r="AD4995" s="122" t="str">
        <f t="shared" si="1093"/>
        <v/>
      </c>
      <c r="AE4995" s="123" t="str">
        <f t="shared" si="1097"/>
        <v/>
      </c>
      <c r="AG4995" s="150" t="str">
        <f t="shared" si="1094"/>
        <v/>
      </c>
    </row>
    <row r="4996" spans="1:33" x14ac:dyDescent="0.25">
      <c r="A4996" s="56"/>
      <c r="B4996" s="70"/>
      <c r="C4996" s="76"/>
      <c r="D4996" s="73"/>
      <c r="E4996" s="79"/>
      <c r="F4996" s="56"/>
      <c r="G4996" s="13" t="str">
        <f t="shared" si="1085"/>
        <v/>
      </c>
      <c r="H4996" s="56"/>
      <c r="K4996" s="128"/>
      <c r="L4996" s="128"/>
      <c r="M4996" s="128"/>
      <c r="N4996" s="84" t="str">
        <f t="shared" si="1086"/>
        <v/>
      </c>
      <c r="O4996" s="128"/>
      <c r="P4996" s="84" t="str">
        <f t="shared" si="1087"/>
        <v/>
      </c>
      <c r="Q4996" s="84" t="str">
        <f t="shared" si="1084"/>
        <v/>
      </c>
      <c r="R4996" s="84" t="str">
        <f t="shared" si="1088"/>
        <v/>
      </c>
      <c r="S4996" s="84" t="str">
        <f t="shared" si="1089"/>
        <v/>
      </c>
      <c r="U4996" s="84" t="str">
        <f t="shared" si="1090"/>
        <v/>
      </c>
      <c r="W4996" s="108" t="str">
        <f>IF($N4996="", "", SUM($D$11:$D4996))</f>
        <v/>
      </c>
      <c r="X4996" s="111" t="str">
        <f t="shared" si="1091"/>
        <v/>
      </c>
      <c r="Y4996" s="114" t="str">
        <f t="shared" si="1095"/>
        <v/>
      </c>
      <c r="Z4996" s="111" t="str">
        <f>IF(X4996="", "", X4996-SUM($Z$11:$Z4995))</f>
        <v/>
      </c>
      <c r="AA4996" s="111" t="str">
        <f>IF($Y4996="", "", $Y4996-SUM($AA$11:$AA4995))</f>
        <v/>
      </c>
      <c r="AB4996" s="111" t="str">
        <f t="shared" si="1096"/>
        <v/>
      </c>
      <c r="AC4996" s="121" t="str">
        <f t="shared" si="1092"/>
        <v/>
      </c>
      <c r="AD4996" s="122" t="str">
        <f t="shared" si="1093"/>
        <v/>
      </c>
      <c r="AE4996" s="123" t="str">
        <f t="shared" si="1097"/>
        <v/>
      </c>
      <c r="AG4996" s="150" t="str">
        <f t="shared" si="1094"/>
        <v/>
      </c>
    </row>
    <row r="4997" spans="1:33" x14ac:dyDescent="0.25">
      <c r="A4997" s="56"/>
      <c r="B4997" s="70"/>
      <c r="C4997" s="76"/>
      <c r="D4997" s="73"/>
      <c r="E4997" s="79"/>
      <c r="F4997" s="56"/>
      <c r="G4997" s="13" t="str">
        <f t="shared" si="1085"/>
        <v/>
      </c>
      <c r="H4997" s="56"/>
      <c r="K4997" s="128"/>
      <c r="L4997" s="128"/>
      <c r="M4997" s="128"/>
      <c r="N4997" s="84" t="str">
        <f t="shared" si="1086"/>
        <v/>
      </c>
      <c r="O4997" s="128"/>
      <c r="P4997" s="84" t="str">
        <f t="shared" si="1087"/>
        <v/>
      </c>
      <c r="Q4997" s="84" t="str">
        <f t="shared" si="1084"/>
        <v/>
      </c>
      <c r="R4997" s="84" t="str">
        <f t="shared" si="1088"/>
        <v/>
      </c>
      <c r="S4997" s="84" t="str">
        <f t="shared" si="1089"/>
        <v/>
      </c>
      <c r="U4997" s="84" t="str">
        <f t="shared" si="1090"/>
        <v/>
      </c>
      <c r="W4997" s="108" t="str">
        <f>IF($N4997="", "", SUM($D$11:$D4997))</f>
        <v/>
      </c>
      <c r="X4997" s="111" t="str">
        <f t="shared" si="1091"/>
        <v/>
      </c>
      <c r="Y4997" s="114" t="str">
        <f t="shared" si="1095"/>
        <v/>
      </c>
      <c r="Z4997" s="111" t="str">
        <f>IF(X4997="", "", X4997-SUM($Z$11:$Z4996))</f>
        <v/>
      </c>
      <c r="AA4997" s="111" t="str">
        <f>IF($Y4997="", "", $Y4997-SUM($AA$11:$AA4996))</f>
        <v/>
      </c>
      <c r="AB4997" s="111" t="str">
        <f t="shared" si="1096"/>
        <v/>
      </c>
      <c r="AC4997" s="121" t="str">
        <f t="shared" si="1092"/>
        <v/>
      </c>
      <c r="AD4997" s="122" t="str">
        <f t="shared" si="1093"/>
        <v/>
      </c>
      <c r="AE4997" s="123" t="str">
        <f t="shared" si="1097"/>
        <v/>
      </c>
      <c r="AG4997" s="150" t="str">
        <f t="shared" si="1094"/>
        <v/>
      </c>
    </row>
    <row r="4998" spans="1:33" x14ac:dyDescent="0.25">
      <c r="A4998" s="56"/>
      <c r="B4998" s="70"/>
      <c r="C4998" s="76"/>
      <c r="D4998" s="73"/>
      <c r="E4998" s="79"/>
      <c r="F4998" s="56"/>
      <c r="G4998" s="13" t="str">
        <f t="shared" si="1085"/>
        <v/>
      </c>
      <c r="H4998" s="56"/>
      <c r="K4998" s="128"/>
      <c r="L4998" s="128"/>
      <c r="M4998" s="128"/>
      <c r="N4998" s="84" t="str">
        <f t="shared" si="1086"/>
        <v/>
      </c>
      <c r="O4998" s="128"/>
      <c r="P4998" s="84" t="str">
        <f t="shared" si="1087"/>
        <v/>
      </c>
      <c r="Q4998" s="84" t="str">
        <f t="shared" si="1084"/>
        <v/>
      </c>
      <c r="R4998" s="84" t="str">
        <f t="shared" si="1088"/>
        <v/>
      </c>
      <c r="S4998" s="84" t="str">
        <f t="shared" si="1089"/>
        <v/>
      </c>
      <c r="U4998" s="84" t="str">
        <f t="shared" si="1090"/>
        <v/>
      </c>
      <c r="W4998" s="108" t="str">
        <f>IF($N4998="", "", SUM($D$11:$D4998))</f>
        <v/>
      </c>
      <c r="X4998" s="111" t="str">
        <f t="shared" si="1091"/>
        <v/>
      </c>
      <c r="Y4998" s="114" t="str">
        <f t="shared" si="1095"/>
        <v/>
      </c>
      <c r="Z4998" s="111" t="str">
        <f>IF(X4998="", "", X4998-SUM($Z$11:$Z4997))</f>
        <v/>
      </c>
      <c r="AA4998" s="111" t="str">
        <f>IF($Y4998="", "", $Y4998-SUM($AA$11:$AA4997))</f>
        <v/>
      </c>
      <c r="AB4998" s="111" t="str">
        <f t="shared" si="1096"/>
        <v/>
      </c>
      <c r="AC4998" s="121" t="str">
        <f t="shared" si="1092"/>
        <v/>
      </c>
      <c r="AD4998" s="122" t="str">
        <f t="shared" si="1093"/>
        <v/>
      </c>
      <c r="AE4998" s="123" t="str">
        <f t="shared" si="1097"/>
        <v/>
      </c>
      <c r="AG4998" s="150" t="str">
        <f t="shared" si="1094"/>
        <v/>
      </c>
    </row>
    <row r="4999" spans="1:33" x14ac:dyDescent="0.25">
      <c r="A4999" s="56"/>
      <c r="B4999" s="70"/>
      <c r="C4999" s="76"/>
      <c r="D4999" s="73"/>
      <c r="E4999" s="79"/>
      <c r="F4999" s="56"/>
      <c r="G4999" s="13" t="str">
        <f t="shared" si="1085"/>
        <v/>
      </c>
      <c r="H4999" s="56"/>
      <c r="K4999" s="128"/>
      <c r="L4999" s="128"/>
      <c r="M4999" s="128"/>
      <c r="N4999" s="84" t="str">
        <f t="shared" si="1086"/>
        <v/>
      </c>
      <c r="O4999" s="128"/>
      <c r="P4999" s="84" t="str">
        <f t="shared" si="1087"/>
        <v/>
      </c>
      <c r="Q4999" s="84" t="str">
        <f t="shared" si="1084"/>
        <v/>
      </c>
      <c r="R4999" s="84" t="str">
        <f t="shared" si="1088"/>
        <v/>
      </c>
      <c r="S4999" s="84" t="str">
        <f t="shared" si="1089"/>
        <v/>
      </c>
      <c r="U4999" s="84" t="str">
        <f t="shared" si="1090"/>
        <v/>
      </c>
      <c r="W4999" s="108" t="str">
        <f>IF($N4999="", "", SUM($D$11:$D4999))</f>
        <v/>
      </c>
      <c r="X4999" s="111" t="str">
        <f t="shared" si="1091"/>
        <v/>
      </c>
      <c r="Y4999" s="114" t="str">
        <f t="shared" si="1095"/>
        <v/>
      </c>
      <c r="Z4999" s="111" t="str">
        <f>IF(X4999="", "", X4999-SUM($Z$11:$Z4998))</f>
        <v/>
      </c>
      <c r="AA4999" s="111" t="str">
        <f>IF($Y4999="", "", $Y4999-SUM($AA$11:$AA4998))</f>
        <v/>
      </c>
      <c r="AB4999" s="111" t="str">
        <f t="shared" si="1096"/>
        <v/>
      </c>
      <c r="AC4999" s="121" t="str">
        <f t="shared" si="1092"/>
        <v/>
      </c>
      <c r="AD4999" s="122" t="str">
        <f t="shared" si="1093"/>
        <v/>
      </c>
      <c r="AE4999" s="123" t="str">
        <f t="shared" si="1097"/>
        <v/>
      </c>
      <c r="AG4999" s="150" t="str">
        <f t="shared" si="1094"/>
        <v/>
      </c>
    </row>
    <row r="5000" spans="1:33" x14ac:dyDescent="0.25">
      <c r="A5000" s="56"/>
      <c r="B5000" s="70"/>
      <c r="C5000" s="76"/>
      <c r="D5000" s="73"/>
      <c r="E5000" s="79"/>
      <c r="F5000" s="56"/>
      <c r="G5000" s="13" t="str">
        <f t="shared" si="1085"/>
        <v/>
      </c>
      <c r="H5000" s="56"/>
      <c r="K5000" s="128"/>
      <c r="L5000" s="128"/>
      <c r="M5000" s="128"/>
      <c r="N5000" s="84" t="str">
        <f t="shared" si="1086"/>
        <v/>
      </c>
      <c r="O5000" s="128"/>
      <c r="P5000" s="84" t="str">
        <f t="shared" si="1087"/>
        <v/>
      </c>
      <c r="Q5000" s="84" t="str">
        <f t="shared" si="1084"/>
        <v/>
      </c>
      <c r="R5000" s="84" t="str">
        <f t="shared" si="1088"/>
        <v/>
      </c>
      <c r="S5000" s="84" t="str">
        <f t="shared" si="1089"/>
        <v/>
      </c>
      <c r="U5000" s="84" t="str">
        <f t="shared" si="1090"/>
        <v/>
      </c>
      <c r="W5000" s="108" t="str">
        <f>IF($N5000="", "", SUM($D$11:$D5000))</f>
        <v/>
      </c>
      <c r="X5000" s="111" t="str">
        <f t="shared" si="1091"/>
        <v/>
      </c>
      <c r="Y5000" s="114" t="str">
        <f t="shared" si="1095"/>
        <v/>
      </c>
      <c r="Z5000" s="111" t="str">
        <f>IF(X5000="", "", X5000-SUM($Z$11:$Z4999))</f>
        <v/>
      </c>
      <c r="AA5000" s="111" t="str">
        <f>IF($Y5000="", "", $Y5000-SUM($AA$11:$AA4999))</f>
        <v/>
      </c>
      <c r="AB5000" s="111" t="str">
        <f t="shared" si="1096"/>
        <v/>
      </c>
      <c r="AC5000" s="121" t="str">
        <f t="shared" si="1092"/>
        <v/>
      </c>
      <c r="AD5000" s="122" t="str">
        <f t="shared" si="1093"/>
        <v/>
      </c>
      <c r="AE5000" s="123" t="str">
        <f t="shared" si="1097"/>
        <v/>
      </c>
      <c r="AG5000" s="150" t="str">
        <f t="shared" si="1094"/>
        <v/>
      </c>
    </row>
    <row r="5001" spans="1:33" x14ac:dyDescent="0.25">
      <c r="A5001" s="56"/>
      <c r="B5001" s="70"/>
      <c r="C5001" s="76"/>
      <c r="D5001" s="73"/>
      <c r="E5001" s="79"/>
      <c r="F5001" s="56"/>
      <c r="G5001" s="13" t="str">
        <f t="shared" si="1085"/>
        <v/>
      </c>
      <c r="H5001" s="56"/>
      <c r="K5001" s="128"/>
      <c r="L5001" s="128"/>
      <c r="M5001" s="128"/>
      <c r="N5001" s="84" t="str">
        <f t="shared" si="1086"/>
        <v/>
      </c>
      <c r="O5001" s="128"/>
      <c r="P5001" s="84" t="str">
        <f t="shared" si="1087"/>
        <v/>
      </c>
      <c r="Q5001" s="84" t="str">
        <f t="shared" si="1084"/>
        <v/>
      </c>
      <c r="R5001" s="84" t="str">
        <f t="shared" si="1088"/>
        <v/>
      </c>
      <c r="S5001" s="84" t="str">
        <f t="shared" si="1089"/>
        <v/>
      </c>
      <c r="U5001" s="84" t="str">
        <f t="shared" si="1090"/>
        <v/>
      </c>
      <c r="W5001" s="108" t="str">
        <f>IF($N5001="", "", SUM($D$11:$D5001))</f>
        <v/>
      </c>
      <c r="X5001" s="111" t="str">
        <f t="shared" si="1091"/>
        <v/>
      </c>
      <c r="Y5001" s="114" t="str">
        <f t="shared" si="1095"/>
        <v/>
      </c>
      <c r="Z5001" s="111" t="str">
        <f>IF(X5001="", "", X5001-SUM($Z$11:$Z5000))</f>
        <v/>
      </c>
      <c r="AA5001" s="111" t="str">
        <f>IF($Y5001="", "", $Y5001-SUM($AA$11:$AA5000))</f>
        <v/>
      </c>
      <c r="AB5001" s="111" t="str">
        <f t="shared" si="1096"/>
        <v/>
      </c>
      <c r="AC5001" s="121" t="str">
        <f t="shared" si="1092"/>
        <v/>
      </c>
      <c r="AD5001" s="122" t="str">
        <f t="shared" si="1093"/>
        <v/>
      </c>
      <c r="AE5001" s="123" t="str">
        <f t="shared" si="1097"/>
        <v/>
      </c>
      <c r="AG5001" s="150" t="str">
        <f t="shared" si="1094"/>
        <v/>
      </c>
    </row>
    <row r="5002" spans="1:33" x14ac:dyDescent="0.25">
      <c r="A5002" s="56"/>
      <c r="B5002" s="70"/>
      <c r="C5002" s="76"/>
      <c r="D5002" s="73"/>
      <c r="E5002" s="79"/>
      <c r="F5002" s="56"/>
      <c r="G5002" s="13" t="str">
        <f t="shared" si="1085"/>
        <v/>
      </c>
      <c r="H5002" s="56"/>
      <c r="K5002" s="128"/>
      <c r="L5002" s="128"/>
      <c r="M5002" s="128"/>
      <c r="N5002" s="84" t="str">
        <f t="shared" si="1086"/>
        <v/>
      </c>
      <c r="O5002" s="128"/>
      <c r="P5002" s="84" t="str">
        <f t="shared" si="1087"/>
        <v/>
      </c>
      <c r="Q5002" s="84" t="str">
        <f t="shared" si="1084"/>
        <v/>
      </c>
      <c r="R5002" s="84" t="str">
        <f t="shared" si="1088"/>
        <v/>
      </c>
      <c r="S5002" s="84" t="str">
        <f t="shared" si="1089"/>
        <v/>
      </c>
      <c r="U5002" s="84" t="str">
        <f t="shared" si="1090"/>
        <v/>
      </c>
      <c r="W5002" s="108" t="str">
        <f>IF($N5002="", "", SUM($D$11:$D5002))</f>
        <v/>
      </c>
      <c r="X5002" s="111" t="str">
        <f t="shared" si="1091"/>
        <v/>
      </c>
      <c r="Y5002" s="114" t="str">
        <f t="shared" si="1095"/>
        <v/>
      </c>
      <c r="Z5002" s="111" t="str">
        <f>IF(X5002="", "", X5002-SUM($Z$11:$Z5001))</f>
        <v/>
      </c>
      <c r="AA5002" s="111" t="str">
        <f>IF($Y5002="", "", $Y5002-SUM($AA$11:$AA5001))</f>
        <v/>
      </c>
      <c r="AB5002" s="111" t="str">
        <f t="shared" si="1096"/>
        <v/>
      </c>
      <c r="AC5002" s="121" t="str">
        <f t="shared" si="1092"/>
        <v/>
      </c>
      <c r="AD5002" s="122" t="str">
        <f t="shared" si="1093"/>
        <v/>
      </c>
      <c r="AE5002" s="123" t="str">
        <f t="shared" si="1097"/>
        <v/>
      </c>
      <c r="AG5002" s="150" t="str">
        <f t="shared" si="1094"/>
        <v/>
      </c>
    </row>
    <row r="5003" spans="1:33" x14ac:dyDescent="0.25">
      <c r="A5003" s="56"/>
      <c r="B5003" s="70"/>
      <c r="C5003" s="76"/>
      <c r="D5003" s="73"/>
      <c r="E5003" s="79"/>
      <c r="F5003" s="56"/>
      <c r="G5003" s="13" t="str">
        <f t="shared" si="1085"/>
        <v/>
      </c>
      <c r="H5003" s="56"/>
      <c r="K5003" s="128"/>
      <c r="L5003" s="128"/>
      <c r="M5003" s="128"/>
      <c r="N5003" s="84" t="str">
        <f t="shared" si="1086"/>
        <v/>
      </c>
      <c r="O5003" s="128"/>
      <c r="P5003" s="84" t="str">
        <f t="shared" si="1087"/>
        <v/>
      </c>
      <c r="Q5003" s="84" t="str">
        <f t="shared" ref="Q5003:Q5010" si="1098">IF($N5003="", "", IF(AND(Q$5="X", C5003=""), $N$6, IF(AND(NOT(C5003=""), COUNTIF(L$11:L$17, C5003)=0), $N$7, "")))</f>
        <v/>
      </c>
      <c r="R5003" s="84" t="str">
        <f t="shared" si="1088"/>
        <v/>
      </c>
      <c r="S5003" s="84" t="str">
        <f t="shared" si="1089"/>
        <v/>
      </c>
      <c r="U5003" s="84" t="str">
        <f t="shared" si="1090"/>
        <v/>
      </c>
      <c r="W5003" s="108" t="str">
        <f>IF($N5003="", "", SUM($D$11:$D5003))</f>
        <v/>
      </c>
      <c r="X5003" s="111" t="str">
        <f t="shared" si="1091"/>
        <v/>
      </c>
      <c r="Y5003" s="114" t="str">
        <f t="shared" si="1095"/>
        <v/>
      </c>
      <c r="Z5003" s="111" t="str">
        <f>IF(X5003="", "", X5003-SUM($Z$11:$Z5002))</f>
        <v/>
      </c>
      <c r="AA5003" s="111" t="str">
        <f>IF($Y5003="", "", $Y5003-SUM($AA$11:$AA5002))</f>
        <v/>
      </c>
      <c r="AB5003" s="111" t="str">
        <f t="shared" si="1096"/>
        <v/>
      </c>
      <c r="AC5003" s="121" t="str">
        <f t="shared" si="1092"/>
        <v/>
      </c>
      <c r="AD5003" s="122" t="str">
        <f t="shared" si="1093"/>
        <v/>
      </c>
      <c r="AE5003" s="123" t="str">
        <f t="shared" si="1097"/>
        <v/>
      </c>
      <c r="AG5003" s="150" t="str">
        <f t="shared" si="1094"/>
        <v/>
      </c>
    </row>
    <row r="5004" spans="1:33" x14ac:dyDescent="0.25">
      <c r="A5004" s="56"/>
      <c r="B5004" s="70"/>
      <c r="C5004" s="76"/>
      <c r="D5004" s="73"/>
      <c r="E5004" s="79"/>
      <c r="F5004" s="56"/>
      <c r="G5004" s="13" t="str">
        <f t="shared" ref="G5004:G5010" si="1099">IF($B5004="", "", TEXT($B5004, "mmm"))</f>
        <v/>
      </c>
      <c r="H5004" s="56"/>
      <c r="K5004" s="128"/>
      <c r="L5004" s="128"/>
      <c r="M5004" s="128"/>
      <c r="N5004" s="84" t="str">
        <f t="shared" ref="N5004:N5010" si="1100">IF(COUNTIF($B5004:$E5004, "")=4, "", "X")</f>
        <v/>
      </c>
      <c r="O5004" s="128"/>
      <c r="P5004" s="84" t="str">
        <f t="shared" ref="P5004:P5010" si="1101">IF($N5004="", "", IF(AND(P$5="X", B5004=""), $N$6, IFERROR(IF(AND(NOT(B5004=""), OR(ISNUMBER(B5004)=FALSE, B5004&lt;$L$2, B5004&gt;$L$3)), $N$7, ""), $N$7)))</f>
        <v/>
      </c>
      <c r="Q5004" s="84" t="str">
        <f t="shared" si="1098"/>
        <v/>
      </c>
      <c r="R5004" s="84" t="str">
        <f t="shared" ref="R5004:R5010" si="1102">IF($N5004="", "", IF(AND(R$5="X", D5004=""), $N$6, IF(AND(NOT(D5004=""), ISNUMBER(D5004)=FALSE), $N$7, "")))</f>
        <v/>
      </c>
      <c r="S5004" s="84" t="str">
        <f t="shared" ref="S5004:S5010" si="1103">IF($N5004="", "", IF(AND(S$5="X", E5004=""), $N$6, ""))</f>
        <v/>
      </c>
      <c r="U5004" s="84" t="str">
        <f t="shared" ref="U5004:U5010" si="1104">IF($B5004="", "", TEXT($B5004, "mmm yyyy"))</f>
        <v/>
      </c>
      <c r="W5004" s="108" t="str">
        <f>IF($N5004="", "", SUM($D$11:$D5004))</f>
        <v/>
      </c>
      <c r="X5004" s="111" t="str">
        <f t="shared" ref="X5004:X5010" si="1105">IF(W5004="", "", IF(W5004&lt;=$X$4, W5004, $X$4))</f>
        <v/>
      </c>
      <c r="Y5004" s="114" t="str">
        <f t="shared" si="1095"/>
        <v/>
      </c>
      <c r="Z5004" s="111" t="str">
        <f>IF(X5004="", "", X5004-SUM($Z$11:$Z5003))</f>
        <v/>
      </c>
      <c r="AA5004" s="111" t="str">
        <f>IF($Y5004="", "", $Y5004-SUM($AA$11:$AA5003))</f>
        <v/>
      </c>
      <c r="AB5004" s="111" t="str">
        <f t="shared" si="1096"/>
        <v/>
      </c>
      <c r="AC5004" s="121" t="str">
        <f t="shared" ref="AC5004:AC5010" si="1106">IF($N5004="", "", $Z5004*$AC$4)</f>
        <v/>
      </c>
      <c r="AD5004" s="122" t="str">
        <f t="shared" ref="AD5004:AD5010" si="1107">IF($N5004="", "", $AA5004*$AC$5)</f>
        <v/>
      </c>
      <c r="AE5004" s="123" t="str">
        <f t="shared" si="1097"/>
        <v/>
      </c>
      <c r="AG5004" s="150" t="str">
        <f t="shared" ref="AG5004:AG5010" si="1108">IF(OR($U5004="", $C5004=""), "", CONCATENATE($C5004, " - ", $U5004))</f>
        <v/>
      </c>
    </row>
    <row r="5005" spans="1:33" x14ac:dyDescent="0.25">
      <c r="A5005" s="56"/>
      <c r="B5005" s="70"/>
      <c r="C5005" s="76"/>
      <c r="D5005" s="73"/>
      <c r="E5005" s="79"/>
      <c r="F5005" s="56"/>
      <c r="G5005" s="13" t="str">
        <f t="shared" si="1099"/>
        <v/>
      </c>
      <c r="H5005" s="56"/>
      <c r="K5005" s="128"/>
      <c r="L5005" s="128"/>
      <c r="M5005" s="128"/>
      <c r="N5005" s="84" t="str">
        <f t="shared" si="1100"/>
        <v/>
      </c>
      <c r="O5005" s="128"/>
      <c r="P5005" s="84" t="str">
        <f t="shared" si="1101"/>
        <v/>
      </c>
      <c r="Q5005" s="84" t="str">
        <f t="shared" si="1098"/>
        <v/>
      </c>
      <c r="R5005" s="84" t="str">
        <f t="shared" si="1102"/>
        <v/>
      </c>
      <c r="S5005" s="84" t="str">
        <f t="shared" si="1103"/>
        <v/>
      </c>
      <c r="U5005" s="84" t="str">
        <f t="shared" si="1104"/>
        <v/>
      </c>
      <c r="W5005" s="108" t="str">
        <f>IF($N5005="", "", SUM($D$11:$D5005))</f>
        <v/>
      </c>
      <c r="X5005" s="111" t="str">
        <f t="shared" si="1105"/>
        <v/>
      </c>
      <c r="Y5005" s="114" t="str">
        <f t="shared" si="1095"/>
        <v/>
      </c>
      <c r="Z5005" s="111" t="str">
        <f>IF(X5005="", "", X5005-SUM($Z$11:$Z5004))</f>
        <v/>
      </c>
      <c r="AA5005" s="111" t="str">
        <f>IF($Y5005="", "", $Y5005-SUM($AA$11:$AA5004))</f>
        <v/>
      </c>
      <c r="AB5005" s="111" t="str">
        <f t="shared" si="1096"/>
        <v/>
      </c>
      <c r="AC5005" s="121" t="str">
        <f t="shared" si="1106"/>
        <v/>
      </c>
      <c r="AD5005" s="122" t="str">
        <f t="shared" si="1107"/>
        <v/>
      </c>
      <c r="AE5005" s="123" t="str">
        <f t="shared" si="1097"/>
        <v/>
      </c>
      <c r="AG5005" s="150" t="str">
        <f t="shared" si="1108"/>
        <v/>
      </c>
    </row>
    <row r="5006" spans="1:33" x14ac:dyDescent="0.25">
      <c r="A5006" s="56"/>
      <c r="B5006" s="70"/>
      <c r="C5006" s="76"/>
      <c r="D5006" s="73"/>
      <c r="E5006" s="79"/>
      <c r="F5006" s="56"/>
      <c r="G5006" s="13" t="str">
        <f t="shared" si="1099"/>
        <v/>
      </c>
      <c r="H5006" s="56"/>
      <c r="K5006" s="128"/>
      <c r="L5006" s="128"/>
      <c r="M5006" s="128"/>
      <c r="N5006" s="84" t="str">
        <f t="shared" si="1100"/>
        <v/>
      </c>
      <c r="O5006" s="128"/>
      <c r="P5006" s="84" t="str">
        <f t="shared" si="1101"/>
        <v/>
      </c>
      <c r="Q5006" s="84" t="str">
        <f t="shared" si="1098"/>
        <v/>
      </c>
      <c r="R5006" s="84" t="str">
        <f t="shared" si="1102"/>
        <v/>
      </c>
      <c r="S5006" s="84" t="str">
        <f t="shared" si="1103"/>
        <v/>
      </c>
      <c r="U5006" s="84" t="str">
        <f t="shared" si="1104"/>
        <v/>
      </c>
      <c r="W5006" s="108" t="str">
        <f>IF($N5006="", "", SUM($D$11:$D5006))</f>
        <v/>
      </c>
      <c r="X5006" s="111" t="str">
        <f t="shared" si="1105"/>
        <v/>
      </c>
      <c r="Y5006" s="114" t="str">
        <f t="shared" ref="Y5006:Y5010" si="1109">IF(W5006="", "", IF(W5006&lt;=$X$4, 0, W5006-$X$4))</f>
        <v/>
      </c>
      <c r="Z5006" s="111" t="str">
        <f>IF(X5006="", "", X5006-SUM($Z$11:$Z5005))</f>
        <v/>
      </c>
      <c r="AA5006" s="111" t="str">
        <f>IF($Y5006="", "", $Y5006-SUM($AA$11:$AA5005))</f>
        <v/>
      </c>
      <c r="AB5006" s="111" t="str">
        <f t="shared" ref="AB5006:AB5010" si="1110">IF($N5006="", "", SUM(Z5006:AA5006))</f>
        <v/>
      </c>
      <c r="AC5006" s="121" t="str">
        <f t="shared" si="1106"/>
        <v/>
      </c>
      <c r="AD5006" s="122" t="str">
        <f t="shared" si="1107"/>
        <v/>
      </c>
      <c r="AE5006" s="123" t="str">
        <f t="shared" ref="AE5006:AE5010" si="1111">IF($N5006="", "", SUM(AC5006:AD5006))</f>
        <v/>
      </c>
      <c r="AG5006" s="150" t="str">
        <f t="shared" si="1108"/>
        <v/>
      </c>
    </row>
    <row r="5007" spans="1:33" x14ac:dyDescent="0.25">
      <c r="A5007" s="56"/>
      <c r="B5007" s="70"/>
      <c r="C5007" s="76"/>
      <c r="D5007" s="73"/>
      <c r="E5007" s="79"/>
      <c r="F5007" s="56"/>
      <c r="G5007" s="13" t="str">
        <f t="shared" si="1099"/>
        <v/>
      </c>
      <c r="H5007" s="56"/>
      <c r="K5007" s="128"/>
      <c r="L5007" s="128"/>
      <c r="M5007" s="128"/>
      <c r="N5007" s="84" t="str">
        <f t="shared" si="1100"/>
        <v/>
      </c>
      <c r="O5007" s="128"/>
      <c r="P5007" s="84" t="str">
        <f t="shared" si="1101"/>
        <v/>
      </c>
      <c r="Q5007" s="84" t="str">
        <f t="shared" si="1098"/>
        <v/>
      </c>
      <c r="R5007" s="84" t="str">
        <f t="shared" si="1102"/>
        <v/>
      </c>
      <c r="S5007" s="84" t="str">
        <f t="shared" si="1103"/>
        <v/>
      </c>
      <c r="U5007" s="84" t="str">
        <f t="shared" si="1104"/>
        <v/>
      </c>
      <c r="W5007" s="108" t="str">
        <f>IF($N5007="", "", SUM($D$11:$D5007))</f>
        <v/>
      </c>
      <c r="X5007" s="111" t="str">
        <f t="shared" si="1105"/>
        <v/>
      </c>
      <c r="Y5007" s="114" t="str">
        <f t="shared" si="1109"/>
        <v/>
      </c>
      <c r="Z5007" s="111" t="str">
        <f>IF(X5007="", "", X5007-SUM($Z$11:$Z5006))</f>
        <v/>
      </c>
      <c r="AA5007" s="111" t="str">
        <f>IF($Y5007="", "", $Y5007-SUM($AA$11:$AA5006))</f>
        <v/>
      </c>
      <c r="AB5007" s="111" t="str">
        <f t="shared" si="1110"/>
        <v/>
      </c>
      <c r="AC5007" s="121" t="str">
        <f t="shared" si="1106"/>
        <v/>
      </c>
      <c r="AD5007" s="122" t="str">
        <f t="shared" si="1107"/>
        <v/>
      </c>
      <c r="AE5007" s="123" t="str">
        <f t="shared" si="1111"/>
        <v/>
      </c>
      <c r="AG5007" s="150" t="str">
        <f t="shared" si="1108"/>
        <v/>
      </c>
    </row>
    <row r="5008" spans="1:33" x14ac:dyDescent="0.25">
      <c r="A5008" s="56"/>
      <c r="B5008" s="70"/>
      <c r="C5008" s="76"/>
      <c r="D5008" s="73"/>
      <c r="E5008" s="79"/>
      <c r="F5008" s="56"/>
      <c r="G5008" s="13" t="str">
        <f t="shared" si="1099"/>
        <v/>
      </c>
      <c r="H5008" s="56"/>
      <c r="K5008" s="128"/>
      <c r="L5008" s="128"/>
      <c r="M5008" s="128"/>
      <c r="N5008" s="84" t="str">
        <f t="shared" si="1100"/>
        <v/>
      </c>
      <c r="O5008" s="128"/>
      <c r="P5008" s="84" t="str">
        <f t="shared" si="1101"/>
        <v/>
      </c>
      <c r="Q5008" s="84" t="str">
        <f t="shared" si="1098"/>
        <v/>
      </c>
      <c r="R5008" s="84" t="str">
        <f t="shared" si="1102"/>
        <v/>
      </c>
      <c r="S5008" s="84" t="str">
        <f t="shared" si="1103"/>
        <v/>
      </c>
      <c r="U5008" s="84" t="str">
        <f t="shared" si="1104"/>
        <v/>
      </c>
      <c r="W5008" s="108" t="str">
        <f>IF($N5008="", "", SUM($D$11:$D5008))</f>
        <v/>
      </c>
      <c r="X5008" s="111" t="str">
        <f t="shared" si="1105"/>
        <v/>
      </c>
      <c r="Y5008" s="114" t="str">
        <f t="shared" si="1109"/>
        <v/>
      </c>
      <c r="Z5008" s="111" t="str">
        <f>IF(X5008="", "", X5008-SUM($Z$11:$Z5007))</f>
        <v/>
      </c>
      <c r="AA5008" s="111" t="str">
        <f>IF($Y5008="", "", $Y5008-SUM($AA$11:$AA5007))</f>
        <v/>
      </c>
      <c r="AB5008" s="111" t="str">
        <f t="shared" si="1110"/>
        <v/>
      </c>
      <c r="AC5008" s="121" t="str">
        <f t="shared" si="1106"/>
        <v/>
      </c>
      <c r="AD5008" s="122" t="str">
        <f t="shared" si="1107"/>
        <v/>
      </c>
      <c r="AE5008" s="123" t="str">
        <f t="shared" si="1111"/>
        <v/>
      </c>
      <c r="AG5008" s="150" t="str">
        <f t="shared" si="1108"/>
        <v/>
      </c>
    </row>
    <row r="5009" spans="1:33" x14ac:dyDescent="0.25">
      <c r="A5009" s="56"/>
      <c r="B5009" s="70"/>
      <c r="C5009" s="76"/>
      <c r="D5009" s="73"/>
      <c r="E5009" s="79"/>
      <c r="F5009" s="56"/>
      <c r="G5009" s="13" t="str">
        <f t="shared" si="1099"/>
        <v/>
      </c>
      <c r="H5009" s="56"/>
      <c r="K5009" s="128"/>
      <c r="L5009" s="128"/>
      <c r="M5009" s="128"/>
      <c r="N5009" s="84" t="str">
        <f t="shared" si="1100"/>
        <v/>
      </c>
      <c r="O5009" s="128"/>
      <c r="P5009" s="84" t="str">
        <f t="shared" si="1101"/>
        <v/>
      </c>
      <c r="Q5009" s="84" t="str">
        <f t="shared" si="1098"/>
        <v/>
      </c>
      <c r="R5009" s="84" t="str">
        <f t="shared" si="1102"/>
        <v/>
      </c>
      <c r="S5009" s="84" t="str">
        <f t="shared" si="1103"/>
        <v/>
      </c>
      <c r="U5009" s="84" t="str">
        <f t="shared" si="1104"/>
        <v/>
      </c>
      <c r="W5009" s="108" t="str">
        <f>IF($N5009="", "", SUM($D$11:$D5009))</f>
        <v/>
      </c>
      <c r="X5009" s="111" t="str">
        <f t="shared" si="1105"/>
        <v/>
      </c>
      <c r="Y5009" s="114" t="str">
        <f t="shared" si="1109"/>
        <v/>
      </c>
      <c r="Z5009" s="111" t="str">
        <f>IF(X5009="", "", X5009-SUM($Z$11:$Z5008))</f>
        <v/>
      </c>
      <c r="AA5009" s="111" t="str">
        <f>IF($Y5009="", "", $Y5009-SUM($AA$11:$AA5008))</f>
        <v/>
      </c>
      <c r="AB5009" s="111" t="str">
        <f t="shared" si="1110"/>
        <v/>
      </c>
      <c r="AC5009" s="121" t="str">
        <f t="shared" si="1106"/>
        <v/>
      </c>
      <c r="AD5009" s="122" t="str">
        <f t="shared" si="1107"/>
        <v/>
      </c>
      <c r="AE5009" s="123" t="str">
        <f t="shared" si="1111"/>
        <v/>
      </c>
      <c r="AG5009" s="150" t="str">
        <f t="shared" si="1108"/>
        <v/>
      </c>
    </row>
    <row r="5010" spans="1:33" x14ac:dyDescent="0.25">
      <c r="A5010" s="56"/>
      <c r="B5010" s="71"/>
      <c r="C5010" s="77"/>
      <c r="D5010" s="74"/>
      <c r="E5010" s="80"/>
      <c r="F5010" s="56"/>
      <c r="G5010" s="11" t="str">
        <f t="shared" si="1099"/>
        <v/>
      </c>
      <c r="H5010" s="56"/>
      <c r="K5010" s="128"/>
      <c r="L5010" s="128"/>
      <c r="M5010" s="128"/>
      <c r="N5010" s="85" t="str">
        <f t="shared" si="1100"/>
        <v/>
      </c>
      <c r="O5010" s="128"/>
      <c r="P5010" s="85" t="str">
        <f t="shared" si="1101"/>
        <v/>
      </c>
      <c r="Q5010" s="85" t="str">
        <f t="shared" si="1098"/>
        <v/>
      </c>
      <c r="R5010" s="85" t="str">
        <f t="shared" si="1102"/>
        <v/>
      </c>
      <c r="S5010" s="85" t="str">
        <f t="shared" si="1103"/>
        <v/>
      </c>
      <c r="U5010" s="85" t="str">
        <f t="shared" si="1104"/>
        <v/>
      </c>
      <c r="W5010" s="109" t="str">
        <f>IF($N5010="", "", SUM($D$11:$D5010))</f>
        <v/>
      </c>
      <c r="X5010" s="112" t="str">
        <f t="shared" si="1105"/>
        <v/>
      </c>
      <c r="Y5010" s="115" t="str">
        <f t="shared" si="1109"/>
        <v/>
      </c>
      <c r="Z5010" s="112" t="str">
        <f>IF(X5010="", "", X5010-SUM($Z$11:$Z5009))</f>
        <v/>
      </c>
      <c r="AA5010" s="112" t="str">
        <f>IF($Y5010="", "", $Y5010-SUM($AA$11:$AA5009))</f>
        <v/>
      </c>
      <c r="AB5010" s="112" t="str">
        <f t="shared" si="1110"/>
        <v/>
      </c>
      <c r="AC5010" s="124" t="str">
        <f t="shared" si="1106"/>
        <v/>
      </c>
      <c r="AD5010" s="125" t="str">
        <f t="shared" si="1107"/>
        <v/>
      </c>
      <c r="AE5010" s="126" t="str">
        <f t="shared" si="1111"/>
        <v/>
      </c>
      <c r="AG5010" s="151" t="str">
        <f t="shared" si="1108"/>
        <v/>
      </c>
    </row>
    <row r="5011" spans="1:33" x14ac:dyDescent="0.25">
      <c r="A5011" s="56"/>
      <c r="B5011" s="56"/>
      <c r="C5011" s="56"/>
      <c r="D5011" s="56"/>
      <c r="E5011" s="56"/>
      <c r="F5011" s="56"/>
      <c r="G5011" s="56"/>
      <c r="H5011" s="56"/>
    </row>
  </sheetData>
  <sheetProtection algorithmName="SHA-512" hashValue="gxMNDx9OWOTJ9XXbnQ+2DHyB5fpUFGxT5n+u//25I7yr2plHYpSLd422orDZ9KItPIS8V6bNf9ejDNpnDXjsPw==" saltValue="3LT6bk+2NL/gG9Yf747UDA==" spinCount="100000" sheet="1" objects="1" scenarios="1" sort="0" autoFilter="0"/>
  <autoFilter ref="B10:E5010" xr:uid="{B40589BA-E68D-4CEC-935A-DB898F31CA77}"/>
  <mergeCells count="7">
    <mergeCell ref="Z10:AA10"/>
    <mergeCell ref="B1:G2"/>
    <mergeCell ref="G6:G7"/>
    <mergeCell ref="G3:G4"/>
    <mergeCell ref="B3:E3"/>
    <mergeCell ref="B4:E4"/>
    <mergeCell ref="B5:E5"/>
  </mergeCells>
  <conditionalFormatting sqref="B6:E6">
    <cfRule type="expression" dxfId="10" priority="5">
      <formula>NOT(B$6="")</formula>
    </cfRule>
  </conditionalFormatting>
  <conditionalFormatting sqref="B7:E7">
    <cfRule type="expression" dxfId="9" priority="4">
      <formula>NOT(B$7="")</formula>
    </cfRule>
  </conditionalFormatting>
  <conditionalFormatting sqref="B11:E5010">
    <cfRule type="expression" dxfId="8" priority="1">
      <formula>P11=$N$7</formula>
    </cfRule>
    <cfRule type="expression" dxfId="7" priority="60">
      <formula>P11=$N$6</formula>
    </cfRule>
  </conditionalFormatting>
  <conditionalFormatting sqref="L2:L3 K6 K11:K17 B11:B5010">
    <cfRule type="expression" dxfId="6" priority="61">
      <formula>$K$7=$K$8</formula>
    </cfRule>
  </conditionalFormatting>
  <dataValidations count="3">
    <dataValidation type="list" errorStyle="information" allowBlank="1" showInputMessage="1" sqref="P3:S3" xr:uid="{E48A07F8-F6CC-4849-8949-C2A1CC0B18EC}">
      <formula1>$N$1:$N$3</formula1>
    </dataValidation>
    <dataValidation type="list" errorStyle="information" allowBlank="1" showInputMessage="1" sqref="B11:B5010" xr:uid="{4CFC3C78-6A25-4891-A6E9-EA848BB49E8A}">
      <formula1>K$10:K$17</formula1>
    </dataValidation>
    <dataValidation type="list" allowBlank="1" showInputMessage="1" showErrorMessage="1" sqref="C11:C5010" xr:uid="{647FC01C-8259-4F29-AAB0-10F4A992FD0E}">
      <formula1>L$10:L$17</formula1>
    </dataValidation>
  </dataValidations>
  <pageMargins left="0.7" right="0.7" top="0.75" bottom="0.75" header="0.3" footer="0.3"/>
  <pageSetup paperSize="9" orientation="portrait" verticalDpi="300" r:id="rId1"/>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BF498-3212-4D32-8109-62D2914052C0}">
  <sheetPr>
    <tabColor rgb="FF7030A0"/>
  </sheetPr>
  <dimension ref="A1:AQ69"/>
  <sheetViews>
    <sheetView showRowColHeaders="0" zoomScaleNormal="100" workbookViewId="0">
      <pane ySplit="6" topLeftCell="A7" activePane="bottomLeft" state="frozen"/>
      <selection pane="bottomLeft"/>
    </sheetView>
  </sheetViews>
  <sheetFormatPr defaultColWidth="0" defaultRowHeight="15" zeroHeight="1" x14ac:dyDescent="0.25"/>
  <cols>
    <col min="1" max="22" width="2.85546875" style="1" customWidth="1"/>
    <col min="23" max="34" width="2.85546875" style="1" hidden="1" customWidth="1"/>
    <col min="35" max="35" width="11.42578125" style="1" hidden="1" customWidth="1"/>
    <col min="36" max="36" width="2.85546875" style="1" hidden="1" customWidth="1"/>
    <col min="37" max="37" width="5.7109375" style="1" hidden="1" customWidth="1"/>
    <col min="38" max="38" width="2.85546875" style="1" hidden="1" customWidth="1"/>
    <col min="39" max="39" width="8.5703125" style="1" hidden="1" customWidth="1"/>
    <col min="40" max="41" width="11.42578125" style="1" hidden="1" customWidth="1"/>
    <col min="42" max="42" width="2.85546875" style="1" hidden="1" customWidth="1"/>
    <col min="43" max="43" width="11.42578125" style="1" hidden="1" customWidth="1"/>
    <col min="44" max="16384" width="2.85546875" style="1" hidden="1"/>
  </cols>
  <sheetData>
    <row r="1" spans="1:37" x14ac:dyDescent="0.25">
      <c r="A1" s="55"/>
      <c r="B1" s="293" t="s">
        <v>119</v>
      </c>
      <c r="C1" s="293"/>
      <c r="D1" s="293"/>
      <c r="E1" s="293"/>
      <c r="F1" s="293"/>
      <c r="G1" s="293"/>
      <c r="H1" s="293"/>
      <c r="I1" s="293"/>
      <c r="J1" s="293"/>
      <c r="K1" s="293"/>
      <c r="L1" s="293"/>
      <c r="M1" s="293"/>
      <c r="N1" s="293"/>
      <c r="O1" s="293"/>
      <c r="P1" s="293"/>
      <c r="Q1" s="293"/>
      <c r="R1" s="293"/>
      <c r="S1" s="293"/>
      <c r="T1" s="293"/>
      <c r="U1" s="293"/>
      <c r="V1" s="55"/>
    </row>
    <row r="2" spans="1:37" x14ac:dyDescent="0.25">
      <c r="A2" s="55"/>
      <c r="B2" s="293"/>
      <c r="C2" s="293"/>
      <c r="D2" s="293"/>
      <c r="E2" s="293"/>
      <c r="F2" s="293"/>
      <c r="G2" s="293"/>
      <c r="H2" s="293"/>
      <c r="I2" s="293"/>
      <c r="J2" s="293"/>
      <c r="K2" s="293"/>
      <c r="L2" s="293"/>
      <c r="M2" s="293"/>
      <c r="N2" s="293"/>
      <c r="O2" s="293"/>
      <c r="P2" s="293"/>
      <c r="Q2" s="293"/>
      <c r="R2" s="293"/>
      <c r="S2" s="293"/>
      <c r="T2" s="293"/>
      <c r="U2" s="293"/>
      <c r="V2" s="55"/>
    </row>
    <row r="3" spans="1:37" x14ac:dyDescent="0.25">
      <c r="A3" s="55"/>
      <c r="B3" s="339" t="str">
        <f>Setup!$AI$24</f>
        <v/>
      </c>
      <c r="C3" s="339"/>
      <c r="D3" s="339"/>
      <c r="E3" s="339"/>
      <c r="F3" s="339"/>
      <c r="G3" s="339"/>
      <c r="H3" s="339"/>
      <c r="I3" s="339"/>
      <c r="J3" s="339"/>
      <c r="K3" s="339"/>
      <c r="L3" s="339"/>
      <c r="M3" s="339"/>
      <c r="N3" s="339"/>
      <c r="O3" s="339"/>
      <c r="P3" s="339"/>
      <c r="Q3" s="339"/>
      <c r="R3" s="339"/>
      <c r="S3" s="339"/>
      <c r="T3" s="339"/>
      <c r="U3" s="339"/>
      <c r="V3" s="55"/>
    </row>
    <row r="4" spans="1:37" x14ac:dyDescent="0.25">
      <c r="A4" s="55"/>
      <c r="B4" s="284" t="e" vm="5">
        <f>HYPERLINK(Setup!$AI$61, Setup!$AH$65)</f>
        <v>#VALUE!</v>
      </c>
      <c r="C4" s="285"/>
      <c r="D4" s="55"/>
      <c r="E4" s="276" t="e" vm="6">
        <f>HYPERLINK(Setup!$AI$62, Setup!$AH$66)</f>
        <v>#VALUE!</v>
      </c>
      <c r="F4" s="277"/>
      <c r="G4" s="55"/>
      <c r="H4" s="288" t="e" vm="7">
        <f>HYPERLINK(Setup!$AI$63, Setup!$AH$67)</f>
        <v>#VALUE!</v>
      </c>
      <c r="I4" s="289"/>
      <c r="J4" s="55"/>
      <c r="K4" s="276" t="e" vm="8">
        <f>HYPERLINK(Setup!$AI$64, Setup!$AH$68)</f>
        <v>#VALUE!</v>
      </c>
      <c r="L4" s="277"/>
      <c r="M4" s="55"/>
      <c r="N4" s="288" t="e" vm="9">
        <f>HYPERLINK(Setup!$AI$65, Setup!$AH$69)</f>
        <v>#VALUE!</v>
      </c>
      <c r="O4" s="289"/>
      <c r="P4" s="55"/>
      <c r="Q4" s="276" t="e" vm="10">
        <f>HYPERLINK(Setup!$AI$66, Setup!$AH$70)</f>
        <v>#VALUE!</v>
      </c>
      <c r="R4" s="277"/>
      <c r="S4" s="55"/>
      <c r="T4" s="276" t="e" vm="11">
        <f>HYPERLINK(Setup!$AI$67, Setup!$AH$71)</f>
        <v>#VALUE!</v>
      </c>
      <c r="U4" s="277"/>
      <c r="V4" s="55"/>
    </row>
    <row r="5" spans="1:37" x14ac:dyDescent="0.25">
      <c r="A5" s="55"/>
      <c r="B5" s="286"/>
      <c r="C5" s="287"/>
      <c r="D5" s="55"/>
      <c r="E5" s="278"/>
      <c r="F5" s="279"/>
      <c r="G5" s="55"/>
      <c r="H5" s="290"/>
      <c r="I5" s="291"/>
      <c r="J5" s="55"/>
      <c r="K5" s="278"/>
      <c r="L5" s="279"/>
      <c r="M5" s="55"/>
      <c r="N5" s="290"/>
      <c r="O5" s="291"/>
      <c r="P5" s="55"/>
      <c r="Q5" s="278"/>
      <c r="R5" s="279"/>
      <c r="S5" s="55"/>
      <c r="T5" s="278"/>
      <c r="U5" s="279"/>
      <c r="V5" s="55"/>
    </row>
    <row r="6" spans="1:37" x14ac:dyDescent="0.25">
      <c r="A6" s="55"/>
      <c r="B6" s="55"/>
      <c r="C6" s="55"/>
      <c r="D6" s="55"/>
      <c r="E6" s="55"/>
      <c r="F6" s="55"/>
      <c r="G6" s="55"/>
      <c r="H6" s="55"/>
      <c r="I6" s="55"/>
      <c r="J6" s="55"/>
      <c r="K6" s="55"/>
      <c r="L6" s="55"/>
      <c r="M6" s="55"/>
      <c r="N6" s="55"/>
      <c r="O6" s="55"/>
      <c r="P6" s="55"/>
      <c r="Q6" s="55"/>
      <c r="R6" s="55"/>
      <c r="S6" s="55"/>
      <c r="T6" s="55"/>
      <c r="U6" s="55"/>
      <c r="V6" s="55"/>
    </row>
    <row r="7" spans="1:37" x14ac:dyDescent="0.25">
      <c r="A7" s="55"/>
      <c r="B7" s="270" t="s">
        <v>106</v>
      </c>
      <c r="C7" s="271"/>
      <c r="D7" s="271"/>
      <c r="E7" s="271"/>
      <c r="F7" s="271"/>
      <c r="G7" s="271"/>
      <c r="H7" s="271"/>
      <c r="I7" s="271"/>
      <c r="J7" s="271"/>
      <c r="K7" s="271"/>
      <c r="L7" s="271"/>
      <c r="M7" s="271"/>
      <c r="N7" s="271"/>
      <c r="O7" s="271"/>
      <c r="P7" s="271"/>
      <c r="Q7" s="271"/>
      <c r="R7" s="271"/>
      <c r="S7" s="271"/>
      <c r="T7" s="271"/>
      <c r="U7" s="272"/>
      <c r="V7" s="55"/>
    </row>
    <row r="8" spans="1:37" x14ac:dyDescent="0.25">
      <c r="A8" s="55"/>
      <c r="B8" s="55"/>
      <c r="C8" s="55"/>
      <c r="D8" s="55"/>
      <c r="E8" s="55"/>
      <c r="F8" s="55"/>
      <c r="G8" s="55"/>
      <c r="H8" s="55"/>
      <c r="I8" s="55"/>
      <c r="J8" s="55"/>
      <c r="K8" s="55"/>
      <c r="L8" s="55"/>
      <c r="M8" s="55"/>
      <c r="N8" s="55"/>
      <c r="O8" s="55"/>
      <c r="P8" s="55"/>
      <c r="Q8" s="55"/>
      <c r="R8" s="55"/>
      <c r="S8" s="55"/>
      <c r="T8" s="55"/>
      <c r="U8" s="55"/>
      <c r="V8" s="55"/>
    </row>
    <row r="9" spans="1:37" x14ac:dyDescent="0.25">
      <c r="A9" s="55"/>
      <c r="B9" s="270" t="str">
        <f>CONCATENATE("Distance to Date (", Setup!$AF$7, ")")</f>
        <v>Distance to Date (Miles)</v>
      </c>
      <c r="C9" s="271"/>
      <c r="D9" s="271"/>
      <c r="E9" s="271"/>
      <c r="F9" s="271"/>
      <c r="G9" s="271"/>
      <c r="H9" s="271"/>
      <c r="I9" s="271"/>
      <c r="J9" s="272"/>
      <c r="K9" s="55"/>
      <c r="L9" s="55"/>
      <c r="M9" s="270" t="s">
        <v>107</v>
      </c>
      <c r="N9" s="271"/>
      <c r="O9" s="271"/>
      <c r="P9" s="271"/>
      <c r="Q9" s="271"/>
      <c r="R9" s="271"/>
      <c r="S9" s="271"/>
      <c r="T9" s="271"/>
      <c r="U9" s="272"/>
      <c r="V9" s="55"/>
      <c r="AI9" s="93" t="str">
        <f>IF(Setup!$F$17="", "", Setup!$F$17)</f>
        <v/>
      </c>
      <c r="AK9" s="10" t="str">
        <f>Setup!$AF$32</f>
        <v>$</v>
      </c>
    </row>
    <row r="10" spans="1:37" ht="15" customHeight="1" x14ac:dyDescent="0.25">
      <c r="A10" s="55"/>
      <c r="B10" s="302" t="str">
        <f>$AI$14</f>
        <v/>
      </c>
      <c r="C10" s="303"/>
      <c r="D10" s="303"/>
      <c r="E10" s="303"/>
      <c r="F10" s="303"/>
      <c r="G10" s="303"/>
      <c r="H10" s="303"/>
      <c r="I10" s="303"/>
      <c r="J10" s="304"/>
      <c r="K10" s="55"/>
      <c r="L10" s="55"/>
      <c r="M10" s="296">
        <f>SUM(Fuel!$H$10:$H$1210)</f>
        <v>0</v>
      </c>
      <c r="N10" s="297"/>
      <c r="O10" s="297"/>
      <c r="P10" s="297"/>
      <c r="Q10" s="297"/>
      <c r="R10" s="297"/>
      <c r="S10" s="297"/>
      <c r="T10" s="297"/>
      <c r="U10" s="298"/>
      <c r="V10" s="55"/>
      <c r="AI10" s="93">
        <f>MAX(Fuel!$F$10:$F$1210)</f>
        <v>0</v>
      </c>
      <c r="AK10" s="13" t="str">
        <f>Setup!$AF$33</f>
        <v>€</v>
      </c>
    </row>
    <row r="11" spans="1:37" ht="15" customHeight="1" x14ac:dyDescent="0.25">
      <c r="A11" s="55"/>
      <c r="B11" s="305"/>
      <c r="C11" s="306"/>
      <c r="D11" s="306"/>
      <c r="E11" s="306"/>
      <c r="F11" s="306"/>
      <c r="G11" s="306"/>
      <c r="H11" s="306"/>
      <c r="I11" s="306"/>
      <c r="J11" s="307"/>
      <c r="K11" s="55"/>
      <c r="L11" s="55"/>
      <c r="M11" s="299"/>
      <c r="N11" s="300"/>
      <c r="O11" s="300"/>
      <c r="P11" s="300"/>
      <c r="Q11" s="300"/>
      <c r="R11" s="300"/>
      <c r="S11" s="300"/>
      <c r="T11" s="300"/>
      <c r="U11" s="301"/>
      <c r="V11" s="55"/>
      <c r="AI11" s="93" t="str">
        <f>IF(Setup!$F$27="", "", Setup!$F$27)</f>
        <v/>
      </c>
      <c r="AK11" s="11" t="str">
        <f>Setup!$AF$34</f>
        <v>R</v>
      </c>
    </row>
    <row r="12" spans="1:37" x14ac:dyDescent="0.25">
      <c r="A12" s="55"/>
      <c r="B12" s="308"/>
      <c r="C12" s="308"/>
      <c r="D12" s="308"/>
      <c r="E12" s="308"/>
      <c r="F12" s="308"/>
      <c r="G12" s="308"/>
      <c r="H12" s="308"/>
      <c r="I12" s="308"/>
      <c r="J12" s="308"/>
      <c r="K12" s="55"/>
      <c r="L12" s="55"/>
      <c r="M12" s="55"/>
      <c r="N12" s="55"/>
      <c r="O12" s="55"/>
      <c r="P12" s="55"/>
      <c r="Q12" s="55"/>
      <c r="R12" s="55"/>
      <c r="S12" s="55"/>
      <c r="T12" s="55"/>
      <c r="U12" s="55"/>
      <c r="V12" s="55"/>
      <c r="AI12" s="93">
        <f>IF(AI11="", AI10, AI11)</f>
        <v>0</v>
      </c>
      <c r="AK12" s="9" t="str">
        <f>Setup!$AF$35</f>
        <v>£</v>
      </c>
    </row>
    <row r="13" spans="1:37" x14ac:dyDescent="0.25">
      <c r="A13" s="55"/>
      <c r="B13" s="270" t="str">
        <f>CONCATENATE("Average Cost / ", Setup!$AF$28)</f>
        <v>Average Cost / Litre</v>
      </c>
      <c r="C13" s="271"/>
      <c r="D13" s="271"/>
      <c r="E13" s="271"/>
      <c r="F13" s="271"/>
      <c r="G13" s="271"/>
      <c r="H13" s="271"/>
      <c r="I13" s="271"/>
      <c r="J13" s="272"/>
      <c r="K13" s="55"/>
      <c r="L13" s="55"/>
      <c r="M13" s="270" t="str">
        <f>CONCATENATE("Confirmed Cost / ", Setup!$AF$8)</f>
        <v>Confirmed Cost / Mile</v>
      </c>
      <c r="N13" s="271"/>
      <c r="O13" s="271"/>
      <c r="P13" s="271"/>
      <c r="Q13" s="271"/>
      <c r="R13" s="271"/>
      <c r="S13" s="271"/>
      <c r="T13" s="271"/>
      <c r="U13" s="272"/>
      <c r="V13" s="55"/>
    </row>
    <row r="14" spans="1:37" ht="15" customHeight="1" x14ac:dyDescent="0.25">
      <c r="A14" s="55"/>
      <c r="B14" s="296" t="str">
        <f>IFERROR(ROUND($AI$18/$AI$17, 2), "")</f>
        <v/>
      </c>
      <c r="C14" s="297"/>
      <c r="D14" s="297"/>
      <c r="E14" s="297"/>
      <c r="F14" s="297"/>
      <c r="G14" s="297"/>
      <c r="H14" s="297"/>
      <c r="I14" s="297"/>
      <c r="J14" s="298"/>
      <c r="K14" s="55"/>
      <c r="L14" s="55"/>
      <c r="M14" s="296" t="str">
        <f>Fuel!$AJ$5</f>
        <v/>
      </c>
      <c r="N14" s="297"/>
      <c r="O14" s="297"/>
      <c r="P14" s="297"/>
      <c r="Q14" s="297"/>
      <c r="R14" s="297"/>
      <c r="S14" s="297"/>
      <c r="T14" s="297"/>
      <c r="U14" s="298"/>
      <c r="V14" s="55"/>
      <c r="AI14" s="93" t="str">
        <f>IFERROR($AI$12-$AI$9, "")</f>
        <v/>
      </c>
    </row>
    <row r="15" spans="1:37" ht="15" customHeight="1" x14ac:dyDescent="0.25">
      <c r="A15" s="55"/>
      <c r="B15" s="299"/>
      <c r="C15" s="300"/>
      <c r="D15" s="300"/>
      <c r="E15" s="300"/>
      <c r="F15" s="300"/>
      <c r="G15" s="300"/>
      <c r="H15" s="300"/>
      <c r="I15" s="300"/>
      <c r="J15" s="301"/>
      <c r="K15" s="55"/>
      <c r="L15" s="55"/>
      <c r="M15" s="299"/>
      <c r="N15" s="300"/>
      <c r="O15" s="300"/>
      <c r="P15" s="300"/>
      <c r="Q15" s="300"/>
      <c r="R15" s="300"/>
      <c r="S15" s="300"/>
      <c r="T15" s="300"/>
      <c r="U15" s="301"/>
      <c r="V15" s="55"/>
    </row>
    <row r="16" spans="1:37" x14ac:dyDescent="0.25">
      <c r="A16" s="55"/>
      <c r="B16" s="55"/>
      <c r="C16" s="55"/>
      <c r="D16" s="55"/>
      <c r="E16" s="55"/>
      <c r="F16" s="55"/>
      <c r="G16" s="55"/>
      <c r="H16" s="55"/>
      <c r="I16" s="55"/>
      <c r="J16" s="55"/>
      <c r="K16" s="55"/>
      <c r="L16" s="55"/>
      <c r="M16" s="55"/>
      <c r="N16" s="55"/>
      <c r="O16" s="55"/>
      <c r="P16" s="55"/>
      <c r="Q16" s="55"/>
      <c r="R16" s="55"/>
      <c r="S16" s="55"/>
      <c r="T16" s="55"/>
      <c r="U16" s="55"/>
      <c r="V16" s="55"/>
    </row>
    <row r="17" spans="1:43" x14ac:dyDescent="0.25">
      <c r="A17" s="55"/>
      <c r="B17" s="270" t="str">
        <f>CONCATENATE("Average ", Setup!$AF$27, " / Fill")</f>
        <v>Average Litres / Fill</v>
      </c>
      <c r="C17" s="271"/>
      <c r="D17" s="271"/>
      <c r="E17" s="271"/>
      <c r="F17" s="271"/>
      <c r="G17" s="271"/>
      <c r="H17" s="271"/>
      <c r="I17" s="271"/>
      <c r="J17" s="272"/>
      <c r="K17" s="55"/>
      <c r="L17" s="55"/>
      <c r="M17" s="270" t="str">
        <f>CONCATENATE("Average ", Setup!$AF$7, " / ", Setup!$AF$28)</f>
        <v>Average Miles / Litre</v>
      </c>
      <c r="N17" s="271"/>
      <c r="O17" s="271"/>
      <c r="P17" s="271"/>
      <c r="Q17" s="271"/>
      <c r="R17" s="271"/>
      <c r="S17" s="271"/>
      <c r="T17" s="271"/>
      <c r="U17" s="272"/>
      <c r="V17" s="55"/>
      <c r="AI17" s="94">
        <f>SUM(Fuel!$G$10:$G$1210)</f>
        <v>0</v>
      </c>
    </row>
    <row r="18" spans="1:43" ht="15" customHeight="1" x14ac:dyDescent="0.25">
      <c r="A18" s="55"/>
      <c r="B18" s="309" t="str">
        <f>IFERROR(IF(AVERAGE(Fuel!$G$10:$G$1210)=0, "", AVERAGE(Fuel!$G$10:$G$1210)), "")</f>
        <v/>
      </c>
      <c r="C18" s="310"/>
      <c r="D18" s="310"/>
      <c r="E18" s="310"/>
      <c r="F18" s="310"/>
      <c r="G18" s="310"/>
      <c r="H18" s="310"/>
      <c r="I18" s="310"/>
      <c r="J18" s="311"/>
      <c r="K18" s="55"/>
      <c r="L18" s="55"/>
      <c r="M18" s="309" t="str">
        <f>Fuel!$AI$5</f>
        <v/>
      </c>
      <c r="N18" s="310"/>
      <c r="O18" s="310"/>
      <c r="P18" s="310"/>
      <c r="Q18" s="310"/>
      <c r="R18" s="310"/>
      <c r="S18" s="310"/>
      <c r="T18" s="310"/>
      <c r="U18" s="311"/>
      <c r="V18" s="55"/>
      <c r="AI18" s="96">
        <f>SUM(Fuel!$H$10:$H$1210)</f>
        <v>0</v>
      </c>
    </row>
    <row r="19" spans="1:43" ht="15" customHeight="1" x14ac:dyDescent="0.25">
      <c r="A19" s="55"/>
      <c r="B19" s="312"/>
      <c r="C19" s="313"/>
      <c r="D19" s="313"/>
      <c r="E19" s="313"/>
      <c r="F19" s="313"/>
      <c r="G19" s="313"/>
      <c r="H19" s="313"/>
      <c r="I19" s="313"/>
      <c r="J19" s="314"/>
      <c r="K19" s="55"/>
      <c r="L19" s="55"/>
      <c r="M19" s="312"/>
      <c r="N19" s="313"/>
      <c r="O19" s="313"/>
      <c r="P19" s="313"/>
      <c r="Q19" s="313"/>
      <c r="R19" s="313"/>
      <c r="S19" s="313"/>
      <c r="T19" s="313"/>
      <c r="U19" s="314"/>
      <c r="V19" s="55"/>
    </row>
    <row r="20" spans="1:43" x14ac:dyDescent="0.25">
      <c r="A20" s="55"/>
      <c r="B20" s="55"/>
      <c r="C20" s="55"/>
      <c r="D20" s="55"/>
      <c r="E20" s="55"/>
      <c r="F20" s="55"/>
      <c r="G20" s="55"/>
      <c r="H20" s="55"/>
      <c r="I20" s="55"/>
      <c r="J20" s="55"/>
      <c r="K20" s="55"/>
      <c r="L20" s="55"/>
      <c r="M20" s="55"/>
      <c r="N20" s="55"/>
      <c r="O20" s="55"/>
      <c r="P20" s="55"/>
      <c r="Q20" s="55"/>
      <c r="R20" s="55"/>
      <c r="S20" s="55"/>
      <c r="T20" s="55"/>
      <c r="U20" s="55"/>
      <c r="V20" s="55"/>
    </row>
    <row r="21" spans="1:43" x14ac:dyDescent="0.25">
      <c r="A21" s="55"/>
      <c r="B21" s="55"/>
      <c r="C21" s="55"/>
      <c r="D21" s="55"/>
      <c r="E21" s="55"/>
      <c r="F21" s="55"/>
      <c r="G21" s="55"/>
      <c r="H21" s="55"/>
      <c r="I21" s="55"/>
      <c r="J21" s="55"/>
      <c r="K21" s="55"/>
      <c r="L21" s="55"/>
      <c r="M21" s="55"/>
      <c r="N21" s="55"/>
      <c r="O21" s="55"/>
      <c r="P21" s="55"/>
      <c r="Q21" s="55"/>
      <c r="R21" s="55"/>
      <c r="S21" s="55"/>
      <c r="T21" s="55"/>
      <c r="U21" s="55"/>
      <c r="V21" s="55"/>
    </row>
    <row r="22" spans="1:43" x14ac:dyDescent="0.25">
      <c r="A22" s="55"/>
      <c r="B22" s="270" t="str">
        <f>CONCATENATE("Best ", Setup!$AF$7, " / ", Setup!$AF$28)</f>
        <v>Best Miles / Litre</v>
      </c>
      <c r="C22" s="271"/>
      <c r="D22" s="271"/>
      <c r="E22" s="271"/>
      <c r="F22" s="271"/>
      <c r="G22" s="271"/>
      <c r="H22" s="271"/>
      <c r="I22" s="271"/>
      <c r="J22" s="272"/>
      <c r="K22" s="55"/>
      <c r="L22" s="55"/>
      <c r="M22" s="270" t="str">
        <f>CONCATENATE("Worst ", Setup!$AF$7, " / ", Setup!$AF$28)</f>
        <v>Worst Miles / Litre</v>
      </c>
      <c r="N22" s="271"/>
      <c r="O22" s="271"/>
      <c r="P22" s="271"/>
      <c r="Q22" s="271"/>
      <c r="R22" s="271"/>
      <c r="S22" s="271"/>
      <c r="T22" s="271"/>
      <c r="U22" s="272"/>
      <c r="V22" s="55"/>
    </row>
    <row r="23" spans="1:43" ht="15" customHeight="1" x14ac:dyDescent="0.25">
      <c r="A23" s="55"/>
      <c r="B23" s="309" t="str">
        <f>IFERROR(INDEX(Fuel!$AI$10:$AI$1210, MATCH(Fuel!$AM$6, Fuel!$AM$10:$AM$1210, 0)), "")</f>
        <v/>
      </c>
      <c r="C23" s="310"/>
      <c r="D23" s="310"/>
      <c r="E23" s="310"/>
      <c r="F23" s="310"/>
      <c r="G23" s="310"/>
      <c r="H23" s="310"/>
      <c r="I23" s="310"/>
      <c r="J23" s="311"/>
      <c r="K23" s="55"/>
      <c r="L23" s="55"/>
      <c r="M23" s="309" t="str">
        <f>IFERROR(INDEX(Fuel!$AI$10:$AI$1210, MATCH(Fuel!$AM$7, Fuel!$AM$10:$AM$1210, 0)), "")</f>
        <v/>
      </c>
      <c r="N23" s="310"/>
      <c r="O23" s="310"/>
      <c r="P23" s="310"/>
      <c r="Q23" s="310"/>
      <c r="R23" s="310"/>
      <c r="S23" s="310"/>
      <c r="T23" s="310"/>
      <c r="U23" s="311"/>
      <c r="V23" s="55"/>
    </row>
    <row r="24" spans="1:43" ht="15" customHeight="1" x14ac:dyDescent="0.25">
      <c r="A24" s="55"/>
      <c r="B24" s="312"/>
      <c r="C24" s="313"/>
      <c r="D24" s="313"/>
      <c r="E24" s="313"/>
      <c r="F24" s="313"/>
      <c r="G24" s="313"/>
      <c r="H24" s="313"/>
      <c r="I24" s="313"/>
      <c r="J24" s="314"/>
      <c r="K24" s="55"/>
      <c r="L24" s="55"/>
      <c r="M24" s="312"/>
      <c r="N24" s="313"/>
      <c r="O24" s="313"/>
      <c r="P24" s="313"/>
      <c r="Q24" s="313"/>
      <c r="R24" s="313"/>
      <c r="S24" s="313"/>
      <c r="T24" s="313"/>
      <c r="U24" s="314"/>
      <c r="V24" s="55"/>
    </row>
    <row r="25" spans="1:43" x14ac:dyDescent="0.25">
      <c r="A25" s="55"/>
      <c r="B25" s="345" t="str">
        <f>IF(IFERROR(INDEX(Fuel!$B$10:$B$1210, MATCH(Fuel!$AM$6, Fuel!$AM$10:$AM$1210, 0)), "")="", "", IFERROR(INDEX(Fuel!$B$10:$B$1210, MATCH(Fuel!$AM$6, Fuel!$AM$10:$AM$1210, 0)), ""))</f>
        <v/>
      </c>
      <c r="C25" s="345"/>
      <c r="D25" s="345"/>
      <c r="E25" s="345"/>
      <c r="F25" s="345"/>
      <c r="G25" s="345"/>
      <c r="H25" s="345"/>
      <c r="I25" s="345"/>
      <c r="J25" s="345"/>
      <c r="K25" s="55"/>
      <c r="L25" s="55"/>
      <c r="M25" s="345" t="str">
        <f>IF(IFERROR(INDEX(Fuel!$B$10:$B$1210, MATCH(Fuel!$AM$7, Fuel!$AM$10:$AM$1210, 0)), "")="", "", IFERROR(INDEX(Fuel!$B$10:$B$1210, MATCH(Fuel!$AM$7, Fuel!$AM$10:$AM$1210, 0)), ""))</f>
        <v/>
      </c>
      <c r="N25" s="345"/>
      <c r="O25" s="345"/>
      <c r="P25" s="345"/>
      <c r="Q25" s="345"/>
      <c r="R25" s="345"/>
      <c r="S25" s="345"/>
      <c r="T25" s="345"/>
      <c r="U25" s="345"/>
      <c r="V25" s="55"/>
    </row>
    <row r="26" spans="1:43" x14ac:dyDescent="0.25">
      <c r="A26" s="55"/>
      <c r="B26" s="55"/>
      <c r="C26" s="55"/>
      <c r="D26" s="55"/>
      <c r="E26" s="55"/>
      <c r="F26" s="55"/>
      <c r="G26" s="55"/>
      <c r="H26" s="55"/>
      <c r="I26" s="55"/>
      <c r="J26" s="55"/>
      <c r="K26" s="55"/>
      <c r="L26" s="55"/>
      <c r="M26" s="55"/>
      <c r="N26" s="55"/>
      <c r="O26" s="55"/>
      <c r="P26" s="55"/>
      <c r="Q26" s="55"/>
      <c r="R26" s="55"/>
      <c r="S26" s="55"/>
      <c r="T26" s="55"/>
      <c r="U26" s="55"/>
      <c r="V26" s="55"/>
    </row>
    <row r="27" spans="1:43" x14ac:dyDescent="0.25">
      <c r="A27" s="55"/>
      <c r="B27" s="270" t="s">
        <v>120</v>
      </c>
      <c r="C27" s="271"/>
      <c r="D27" s="271"/>
      <c r="E27" s="271"/>
      <c r="F27" s="271"/>
      <c r="G27" s="271"/>
      <c r="H27" s="271"/>
      <c r="I27" s="271"/>
      <c r="J27" s="271"/>
      <c r="K27" s="271"/>
      <c r="L27" s="272"/>
      <c r="M27" s="340" t="str">
        <f>IF(IFERROR(INDEX(Fuel!$B$10:$B$1210, MATCH("X", Fuel!$AD$10:$AD$1210, 0)), "")="", "", IFERROR(INDEX(Fuel!$B$10:$B$1210, MATCH("X", Fuel!$AD$10:$AD$1210, 0)), ""))</f>
        <v/>
      </c>
      <c r="N27" s="341"/>
      <c r="O27" s="341"/>
      <c r="P27" s="341"/>
      <c r="Q27" s="341"/>
      <c r="R27" s="341"/>
      <c r="S27" s="341"/>
      <c r="T27" s="341"/>
      <c r="U27" s="342"/>
      <c r="V27" s="55"/>
    </row>
    <row r="28" spans="1:43" x14ac:dyDescent="0.25">
      <c r="A28" s="55"/>
      <c r="B28" s="55"/>
      <c r="C28" s="55"/>
      <c r="D28" s="55"/>
      <c r="E28" s="55"/>
      <c r="F28" s="55"/>
      <c r="G28" s="55"/>
      <c r="H28" s="55"/>
      <c r="I28" s="55"/>
      <c r="J28" s="55"/>
      <c r="K28" s="55"/>
      <c r="L28" s="55"/>
      <c r="M28" s="55"/>
      <c r="N28" s="55"/>
      <c r="O28" s="55"/>
      <c r="P28" s="55"/>
      <c r="Q28" s="55"/>
      <c r="R28" s="55"/>
      <c r="S28" s="55"/>
      <c r="T28" s="55"/>
      <c r="U28" s="55"/>
      <c r="V28" s="55"/>
    </row>
    <row r="29" spans="1:43" x14ac:dyDescent="0.25">
      <c r="A29" s="55"/>
      <c r="B29" s="55"/>
      <c r="C29" s="55"/>
      <c r="D29" s="55"/>
      <c r="E29" s="55"/>
      <c r="F29" s="55"/>
      <c r="G29" s="55"/>
      <c r="H29" s="55"/>
      <c r="I29" s="55"/>
      <c r="J29" s="55"/>
      <c r="K29" s="55"/>
      <c r="L29" s="55"/>
      <c r="M29" s="55"/>
      <c r="N29" s="55"/>
      <c r="O29" s="55"/>
      <c r="P29" s="55"/>
      <c r="Q29" s="55"/>
      <c r="R29" s="55"/>
      <c r="S29" s="55"/>
      <c r="T29" s="55"/>
      <c r="U29" s="55"/>
      <c r="V29" s="55"/>
    </row>
    <row r="30" spans="1:43" x14ac:dyDescent="0.25">
      <c r="A30" s="55"/>
      <c r="B30" s="343" t="s">
        <v>121</v>
      </c>
      <c r="C30" s="343"/>
      <c r="D30" s="343"/>
      <c r="E30" s="343"/>
      <c r="F30" s="343"/>
      <c r="G30" s="343"/>
      <c r="H30" s="343"/>
      <c r="I30" s="343"/>
      <c r="J30" s="343"/>
      <c r="K30" s="343"/>
      <c r="L30" s="343"/>
      <c r="M30" s="343"/>
      <c r="N30" s="343"/>
      <c r="O30" s="343"/>
      <c r="P30" s="55"/>
      <c r="Q30" s="55"/>
      <c r="R30" s="343" t="s">
        <v>128</v>
      </c>
      <c r="S30" s="343"/>
      <c r="T30" s="343"/>
      <c r="U30" s="343"/>
      <c r="V30" s="55"/>
    </row>
    <row r="31" spans="1:43" x14ac:dyDescent="0.25">
      <c r="A31" s="55"/>
      <c r="B31" s="55"/>
      <c r="C31" s="55"/>
      <c r="D31" s="55"/>
      <c r="E31" s="55"/>
      <c r="F31" s="55"/>
      <c r="G31" s="55"/>
      <c r="H31" s="55"/>
      <c r="I31" s="55"/>
      <c r="J31" s="55"/>
      <c r="K31" s="55"/>
      <c r="L31" s="55"/>
      <c r="M31" s="55"/>
      <c r="N31" s="55"/>
      <c r="O31" s="55"/>
      <c r="P31" s="55"/>
      <c r="Q31" s="55"/>
      <c r="R31" s="55"/>
      <c r="S31" s="55"/>
      <c r="T31" s="55"/>
      <c r="U31" s="55"/>
      <c r="V31" s="55"/>
    </row>
    <row r="32" spans="1:43" x14ac:dyDescent="0.25">
      <c r="A32" s="55"/>
      <c r="B32" s="55"/>
      <c r="C32" s="55"/>
      <c r="D32" s="55"/>
      <c r="E32" s="55"/>
      <c r="F32" s="55"/>
      <c r="G32" s="55"/>
      <c r="H32" s="55"/>
      <c r="I32" s="55"/>
      <c r="J32" s="55"/>
      <c r="K32" s="55"/>
      <c r="L32" s="55"/>
      <c r="M32" s="55"/>
      <c r="N32" s="55"/>
      <c r="O32" s="55"/>
      <c r="P32" s="55"/>
      <c r="Q32" s="55"/>
      <c r="R32" s="143"/>
      <c r="S32" s="346" t="s">
        <v>127</v>
      </c>
      <c r="T32" s="346"/>
      <c r="U32" s="346"/>
      <c r="V32" s="55"/>
      <c r="AM32" s="10" t="str">
        <f>$S32</f>
        <v>Normal</v>
      </c>
      <c r="AN32" s="52" t="e">
        <f>IF(AQ32=0, NA(), AQ32)</f>
        <v>#N/A</v>
      </c>
      <c r="AO32" s="98"/>
      <c r="AQ32" s="52">
        <f>Fuel!$AO3</f>
        <v>0</v>
      </c>
    </row>
    <row r="33" spans="1:43" x14ac:dyDescent="0.25">
      <c r="A33" s="55"/>
      <c r="B33" s="55"/>
      <c r="C33" s="55"/>
      <c r="D33" s="55"/>
      <c r="E33" s="55"/>
      <c r="F33" s="55"/>
      <c r="G33" s="55"/>
      <c r="H33" s="55"/>
      <c r="I33" s="55"/>
      <c r="J33" s="55"/>
      <c r="K33" s="55"/>
      <c r="L33" s="55"/>
      <c r="M33" s="55"/>
      <c r="N33" s="55"/>
      <c r="O33" s="55"/>
      <c r="P33" s="55"/>
      <c r="Q33" s="55"/>
      <c r="R33" s="141"/>
      <c r="S33" s="346" t="s">
        <v>64</v>
      </c>
      <c r="T33" s="346"/>
      <c r="U33" s="346"/>
      <c r="V33" s="55"/>
      <c r="AM33" s="11" t="str">
        <f>$S33</f>
        <v>+</v>
      </c>
      <c r="AN33" s="54" t="e">
        <f>IF(AQ33=0, NA(), AQ33)</f>
        <v>#N/A</v>
      </c>
      <c r="AO33" s="98"/>
      <c r="AQ33" s="54">
        <f>Fuel!$AO4</f>
        <v>0</v>
      </c>
    </row>
    <row r="34" spans="1:43" x14ac:dyDescent="0.25">
      <c r="A34" s="55"/>
      <c r="B34" s="55"/>
      <c r="C34" s="55"/>
      <c r="D34" s="55"/>
      <c r="E34" s="55"/>
      <c r="F34" s="55"/>
      <c r="G34" s="55"/>
      <c r="H34" s="55"/>
      <c r="I34" s="55"/>
      <c r="J34" s="55"/>
      <c r="K34" s="55"/>
      <c r="L34" s="55"/>
      <c r="M34" s="55"/>
      <c r="N34" s="55"/>
      <c r="O34" s="55"/>
      <c r="P34" s="55"/>
      <c r="Q34" s="55"/>
      <c r="R34" s="55"/>
      <c r="S34" s="55"/>
      <c r="T34" s="55"/>
      <c r="U34" s="55"/>
      <c r="V34" s="55"/>
    </row>
    <row r="35" spans="1:43" x14ac:dyDescent="0.25">
      <c r="A35" s="55"/>
      <c r="B35" s="55"/>
      <c r="C35" s="55"/>
      <c r="D35" s="55"/>
      <c r="E35" s="55"/>
      <c r="F35" s="55"/>
      <c r="G35" s="55"/>
      <c r="H35" s="55"/>
      <c r="I35" s="55"/>
      <c r="J35" s="55"/>
      <c r="K35" s="55"/>
      <c r="L35" s="55"/>
      <c r="M35" s="55"/>
      <c r="N35" s="55"/>
      <c r="O35" s="55"/>
      <c r="P35" s="55"/>
      <c r="Q35" s="55"/>
      <c r="R35" s="55"/>
      <c r="S35" s="55"/>
      <c r="T35" s="55"/>
      <c r="U35" s="55"/>
      <c r="V35" s="55"/>
    </row>
    <row r="36" spans="1:43" x14ac:dyDescent="0.25">
      <c r="A36" s="55"/>
      <c r="B36" s="55"/>
      <c r="C36" s="55"/>
      <c r="D36" s="55"/>
      <c r="E36" s="55"/>
      <c r="F36" s="55"/>
      <c r="G36" s="55"/>
      <c r="H36" s="55"/>
      <c r="I36" s="55"/>
      <c r="J36" s="55"/>
      <c r="K36" s="55"/>
      <c r="L36" s="55"/>
      <c r="M36" s="55"/>
      <c r="N36" s="55"/>
      <c r="O36" s="55"/>
      <c r="P36" s="55"/>
      <c r="Q36" s="55"/>
      <c r="R36" s="55"/>
      <c r="S36" s="55"/>
      <c r="T36" s="55"/>
      <c r="U36" s="55"/>
      <c r="V36" s="55"/>
    </row>
    <row r="37" spans="1:43" x14ac:dyDescent="0.25">
      <c r="A37" s="55"/>
      <c r="B37" s="55"/>
      <c r="C37" s="55"/>
      <c r="D37" s="55"/>
      <c r="E37" s="55"/>
      <c r="F37" s="55"/>
      <c r="G37" s="55"/>
      <c r="H37" s="55"/>
      <c r="I37" s="55"/>
      <c r="J37" s="55"/>
      <c r="K37" s="55"/>
      <c r="L37" s="55"/>
      <c r="M37" s="55"/>
      <c r="N37" s="55"/>
      <c r="O37" s="55"/>
      <c r="P37" s="55"/>
      <c r="Q37" s="55"/>
      <c r="R37" s="55"/>
      <c r="S37" s="55"/>
      <c r="T37" s="55"/>
      <c r="U37" s="55"/>
      <c r="V37" s="55"/>
    </row>
    <row r="38" spans="1:43" x14ac:dyDescent="0.25">
      <c r="A38" s="55"/>
      <c r="B38" s="55"/>
      <c r="C38" s="55"/>
      <c r="D38" s="55"/>
      <c r="E38" s="55"/>
      <c r="F38" s="55"/>
      <c r="G38" s="55"/>
      <c r="H38" s="55"/>
      <c r="I38" s="55"/>
      <c r="J38" s="55"/>
      <c r="K38" s="55"/>
      <c r="L38" s="55"/>
      <c r="M38" s="55"/>
      <c r="N38" s="55"/>
      <c r="O38" s="55"/>
      <c r="P38" s="55"/>
      <c r="Q38" s="55"/>
      <c r="R38" s="55"/>
      <c r="S38" s="55"/>
      <c r="T38" s="55"/>
      <c r="U38" s="55"/>
      <c r="V38" s="55"/>
    </row>
    <row r="39" spans="1:43" x14ac:dyDescent="0.25">
      <c r="A39" s="55"/>
      <c r="B39" s="55"/>
      <c r="C39" s="55"/>
      <c r="D39" s="55"/>
      <c r="E39" s="55"/>
      <c r="F39" s="55"/>
      <c r="G39" s="55"/>
      <c r="H39" s="55"/>
      <c r="I39" s="55"/>
      <c r="J39" s="55"/>
      <c r="K39" s="55"/>
      <c r="L39" s="55"/>
      <c r="M39" s="55"/>
      <c r="N39" s="55"/>
      <c r="O39" s="55"/>
      <c r="P39" s="55"/>
      <c r="Q39" s="55"/>
      <c r="R39" s="55"/>
      <c r="S39" s="55"/>
      <c r="T39" s="55"/>
      <c r="U39" s="55"/>
      <c r="V39" s="55"/>
    </row>
    <row r="40" spans="1:43" x14ac:dyDescent="0.25">
      <c r="A40" s="55"/>
      <c r="B40" s="344" t="str">
        <f>Setup!$AF$27</f>
        <v>Litres</v>
      </c>
      <c r="C40" s="344"/>
      <c r="D40" s="344"/>
      <c r="E40" s="344"/>
      <c r="F40" s="344"/>
      <c r="G40" s="344"/>
      <c r="H40" s="344"/>
      <c r="I40" s="344"/>
      <c r="J40" s="344"/>
      <c r="K40" s="344"/>
      <c r="L40" s="344"/>
      <c r="M40" s="344"/>
      <c r="N40" s="344"/>
      <c r="O40" s="344"/>
      <c r="P40" s="55"/>
      <c r="Q40" s="55"/>
      <c r="R40" s="55"/>
      <c r="S40" s="55"/>
      <c r="T40" s="55"/>
      <c r="U40" s="55"/>
      <c r="V40" s="55"/>
    </row>
    <row r="41" spans="1:43" x14ac:dyDescent="0.25">
      <c r="A41" s="55"/>
      <c r="B41" s="55"/>
      <c r="C41" s="55"/>
      <c r="D41" s="55"/>
      <c r="E41" s="55"/>
      <c r="F41" s="55"/>
      <c r="G41" s="55"/>
      <c r="H41" s="55"/>
      <c r="I41" s="55"/>
      <c r="J41" s="55"/>
      <c r="K41" s="55"/>
      <c r="L41" s="55"/>
      <c r="M41" s="55"/>
      <c r="N41" s="55"/>
      <c r="O41" s="55"/>
      <c r="P41" s="55"/>
      <c r="Q41" s="55"/>
      <c r="R41" s="55"/>
      <c r="S41" s="55"/>
      <c r="T41" s="55"/>
      <c r="U41" s="55"/>
      <c r="V41" s="55"/>
    </row>
    <row r="42" spans="1:43" x14ac:dyDescent="0.25">
      <c r="A42" s="55"/>
      <c r="B42" s="343" t="s">
        <v>122</v>
      </c>
      <c r="C42" s="343"/>
      <c r="D42" s="343"/>
      <c r="E42" s="343"/>
      <c r="F42" s="343"/>
      <c r="G42" s="343"/>
      <c r="H42" s="343"/>
      <c r="I42" s="343"/>
      <c r="J42" s="343"/>
      <c r="K42" s="343"/>
      <c r="L42" s="343"/>
      <c r="M42" s="343"/>
      <c r="N42" s="343"/>
      <c r="O42" s="343"/>
      <c r="P42" s="55"/>
      <c r="Q42" s="55"/>
      <c r="R42" s="343" t="s">
        <v>128</v>
      </c>
      <c r="S42" s="343"/>
      <c r="T42" s="343"/>
      <c r="U42" s="343"/>
      <c r="V42" s="55"/>
    </row>
    <row r="43" spans="1:43" x14ac:dyDescent="0.25">
      <c r="A43" s="55"/>
      <c r="B43" s="55"/>
      <c r="C43" s="55"/>
      <c r="D43" s="55"/>
      <c r="E43" s="55"/>
      <c r="F43" s="55"/>
      <c r="G43" s="55"/>
      <c r="H43" s="55"/>
      <c r="I43" s="55"/>
      <c r="J43" s="55"/>
      <c r="K43" s="55"/>
      <c r="L43" s="55"/>
      <c r="M43" s="55"/>
      <c r="N43" s="55"/>
      <c r="O43" s="55"/>
      <c r="P43" s="55"/>
      <c r="Q43" s="55"/>
      <c r="R43" s="55"/>
      <c r="S43" s="55"/>
      <c r="T43" s="55"/>
      <c r="U43" s="55"/>
      <c r="V43" s="55"/>
    </row>
    <row r="44" spans="1:43" x14ac:dyDescent="0.25">
      <c r="A44" s="55"/>
      <c r="B44" s="55"/>
      <c r="C44" s="55"/>
      <c r="D44" s="55"/>
      <c r="E44" s="55"/>
      <c r="F44" s="55"/>
      <c r="G44" s="55"/>
      <c r="H44" s="55"/>
      <c r="I44" s="55"/>
      <c r="J44" s="55"/>
      <c r="K44" s="55"/>
      <c r="L44" s="55"/>
      <c r="M44" s="55"/>
      <c r="N44" s="55"/>
      <c r="O44" s="55"/>
      <c r="P44" s="55"/>
      <c r="Q44" s="55"/>
      <c r="R44" s="141"/>
      <c r="S44" s="346" t="str">
        <f>IF(Setup!$R59="", "", Setup!$R59)</f>
        <v/>
      </c>
      <c r="T44" s="346"/>
      <c r="U44" s="346"/>
      <c r="V44" s="55"/>
      <c r="AM44" s="90" t="str">
        <f>$S44</f>
        <v/>
      </c>
      <c r="AN44" s="52" t="e">
        <f>IF(OR(AM44="", AQ44=0), NA(), AQ44)</f>
        <v>#N/A</v>
      </c>
      <c r="AO44" s="98"/>
      <c r="AQ44" s="52" t="str">
        <f>IF($AM44="", "", SUMIF(Fuel!$C$10:$C$1210, $AM44, Fuel!$G$10:$G$1210))</f>
        <v/>
      </c>
    </row>
    <row r="45" spans="1:43" x14ac:dyDescent="0.25">
      <c r="A45" s="55"/>
      <c r="B45" s="55"/>
      <c r="C45" s="55"/>
      <c r="D45" s="55"/>
      <c r="E45" s="55"/>
      <c r="F45" s="55"/>
      <c r="G45" s="55"/>
      <c r="H45" s="55"/>
      <c r="I45" s="55"/>
      <c r="J45" s="55"/>
      <c r="K45" s="55"/>
      <c r="L45" s="55"/>
      <c r="M45" s="55"/>
      <c r="N45" s="55"/>
      <c r="O45" s="55"/>
      <c r="P45" s="55"/>
      <c r="Q45" s="55"/>
      <c r="R45" s="143"/>
      <c r="S45" s="346" t="str">
        <f>IF(Setup!$R60="", "", Setup!$R60)</f>
        <v/>
      </c>
      <c r="T45" s="346"/>
      <c r="U45" s="346"/>
      <c r="V45" s="55"/>
      <c r="AM45" s="91" t="str">
        <f t="shared" ref="AM45:AM51" si="0">$S45</f>
        <v/>
      </c>
      <c r="AN45" s="53" t="e">
        <f t="shared" ref="AN45:AN51" si="1">IF(OR(AM45="", AQ45=0), NA(), AQ45)</f>
        <v>#N/A</v>
      </c>
      <c r="AO45" s="98"/>
      <c r="AQ45" s="53" t="str">
        <f>IF($AM45="", "", SUMIF(Fuel!$C$10:$C$1210, $AM45, Fuel!$G$10:$G$1210))</f>
        <v/>
      </c>
    </row>
    <row r="46" spans="1:43" x14ac:dyDescent="0.25">
      <c r="A46" s="55"/>
      <c r="B46" s="55"/>
      <c r="C46" s="55"/>
      <c r="D46" s="55"/>
      <c r="E46" s="55"/>
      <c r="F46" s="55"/>
      <c r="G46" s="55"/>
      <c r="H46" s="55"/>
      <c r="I46" s="55"/>
      <c r="J46" s="55"/>
      <c r="K46" s="55"/>
      <c r="L46" s="55"/>
      <c r="M46" s="55"/>
      <c r="N46" s="55"/>
      <c r="O46" s="55"/>
      <c r="P46" s="55"/>
      <c r="Q46" s="55"/>
      <c r="R46" s="142"/>
      <c r="S46" s="346" t="str">
        <f>IF(Setup!$R61="", "", Setup!$R61)</f>
        <v/>
      </c>
      <c r="T46" s="346"/>
      <c r="U46" s="346"/>
      <c r="V46" s="55"/>
      <c r="AM46" s="91" t="str">
        <f t="shared" si="0"/>
        <v/>
      </c>
      <c r="AN46" s="53" t="e">
        <f t="shared" si="1"/>
        <v>#N/A</v>
      </c>
      <c r="AO46" s="98"/>
      <c r="AQ46" s="53" t="str">
        <f>IF($AM46="", "", SUMIF(Fuel!$C$10:$C$1210, $AM46, Fuel!$G$10:$G$1210))</f>
        <v/>
      </c>
    </row>
    <row r="47" spans="1:43" x14ac:dyDescent="0.25">
      <c r="A47" s="55"/>
      <c r="B47" s="55"/>
      <c r="C47" s="55"/>
      <c r="D47" s="55"/>
      <c r="E47" s="55"/>
      <c r="F47" s="55"/>
      <c r="G47" s="55"/>
      <c r="H47" s="55"/>
      <c r="I47" s="55"/>
      <c r="J47" s="55"/>
      <c r="K47" s="55"/>
      <c r="L47" s="55"/>
      <c r="M47" s="55"/>
      <c r="N47" s="55"/>
      <c r="O47" s="55"/>
      <c r="P47" s="55"/>
      <c r="Q47" s="55"/>
      <c r="R47" s="144"/>
      <c r="S47" s="346" t="str">
        <f>IF(Setup!$R62="", "", Setup!$R62)</f>
        <v/>
      </c>
      <c r="T47" s="346"/>
      <c r="U47" s="346"/>
      <c r="V47" s="55"/>
      <c r="AM47" s="91" t="str">
        <f t="shared" si="0"/>
        <v/>
      </c>
      <c r="AN47" s="53" t="e">
        <f t="shared" si="1"/>
        <v>#N/A</v>
      </c>
      <c r="AO47" s="98"/>
      <c r="AQ47" s="53" t="str">
        <f>IF($AM47="", "", SUMIF(Fuel!$C$10:$C$1210, $AM47, Fuel!$G$10:$G$1210))</f>
        <v/>
      </c>
    </row>
    <row r="48" spans="1:43" x14ac:dyDescent="0.25">
      <c r="A48" s="55"/>
      <c r="B48" s="55"/>
      <c r="C48" s="55"/>
      <c r="D48" s="55"/>
      <c r="E48" s="55"/>
      <c r="F48" s="55"/>
      <c r="G48" s="55"/>
      <c r="H48" s="55"/>
      <c r="I48" s="55"/>
      <c r="J48" s="55"/>
      <c r="K48" s="55"/>
      <c r="L48" s="55"/>
      <c r="M48" s="55"/>
      <c r="N48" s="55"/>
      <c r="O48" s="55"/>
      <c r="P48" s="55"/>
      <c r="Q48" s="55"/>
      <c r="R48" s="145"/>
      <c r="S48" s="346" t="str">
        <f>IF(Setup!$R63="", "", Setup!$R63)</f>
        <v/>
      </c>
      <c r="T48" s="346"/>
      <c r="U48" s="346"/>
      <c r="V48" s="55"/>
      <c r="AM48" s="91" t="str">
        <f t="shared" si="0"/>
        <v/>
      </c>
      <c r="AN48" s="53" t="e">
        <f t="shared" si="1"/>
        <v>#N/A</v>
      </c>
      <c r="AO48" s="98"/>
      <c r="AQ48" s="53" t="str">
        <f>IF($AM48="", "", SUMIF(Fuel!$C$10:$C$1210, $AM48, Fuel!$G$10:$G$1210))</f>
        <v/>
      </c>
    </row>
    <row r="49" spans="1:43" x14ac:dyDescent="0.25">
      <c r="A49" s="55"/>
      <c r="B49" s="55"/>
      <c r="C49" s="55"/>
      <c r="D49" s="55"/>
      <c r="E49" s="55"/>
      <c r="F49" s="55"/>
      <c r="G49" s="55"/>
      <c r="H49" s="55"/>
      <c r="I49" s="55"/>
      <c r="J49" s="55"/>
      <c r="K49" s="55"/>
      <c r="L49" s="55"/>
      <c r="M49" s="55"/>
      <c r="N49" s="55"/>
      <c r="O49" s="55"/>
      <c r="P49" s="55"/>
      <c r="Q49" s="55"/>
      <c r="R49" s="146"/>
      <c r="S49" s="346" t="str">
        <f>IF(Setup!$R64="", "", Setup!$R64)</f>
        <v/>
      </c>
      <c r="T49" s="346"/>
      <c r="U49" s="346"/>
      <c r="V49" s="55"/>
      <c r="AM49" s="91" t="str">
        <f t="shared" si="0"/>
        <v/>
      </c>
      <c r="AN49" s="53" t="e">
        <f t="shared" si="1"/>
        <v>#N/A</v>
      </c>
      <c r="AO49" s="98"/>
      <c r="AQ49" s="53" t="str">
        <f>IF($AM49="", "", SUMIF(Fuel!$C$10:$C$1210, $AM49, Fuel!$G$10:$G$1210))</f>
        <v/>
      </c>
    </row>
    <row r="50" spans="1:43" x14ac:dyDescent="0.25">
      <c r="A50" s="55"/>
      <c r="B50" s="55"/>
      <c r="C50" s="55"/>
      <c r="D50" s="55"/>
      <c r="E50" s="55"/>
      <c r="F50" s="55"/>
      <c r="G50" s="55"/>
      <c r="H50" s="55"/>
      <c r="I50" s="55"/>
      <c r="J50" s="55"/>
      <c r="K50" s="55"/>
      <c r="L50" s="55"/>
      <c r="M50" s="55"/>
      <c r="N50" s="55"/>
      <c r="O50" s="55"/>
      <c r="P50" s="55"/>
      <c r="Q50" s="55"/>
      <c r="R50" s="148"/>
      <c r="S50" s="346" t="str">
        <f>IF(Setup!$R65="", "", Setup!$R65)</f>
        <v/>
      </c>
      <c r="T50" s="346"/>
      <c r="U50" s="346"/>
      <c r="V50" s="55"/>
      <c r="AM50" s="91" t="str">
        <f t="shared" si="0"/>
        <v/>
      </c>
      <c r="AN50" s="53" t="e">
        <f t="shared" si="1"/>
        <v>#N/A</v>
      </c>
      <c r="AO50" s="98"/>
      <c r="AQ50" s="53" t="str">
        <f>IF($AM50="", "", SUMIF(Fuel!$C$10:$C$1210, $AM50, Fuel!$G$10:$G$1210))</f>
        <v/>
      </c>
    </row>
    <row r="51" spans="1:43" x14ac:dyDescent="0.25">
      <c r="A51" s="55"/>
      <c r="B51" s="55"/>
      <c r="C51" s="55"/>
      <c r="D51" s="55"/>
      <c r="E51" s="55"/>
      <c r="F51" s="55"/>
      <c r="G51" s="55"/>
      <c r="H51" s="55"/>
      <c r="I51" s="55"/>
      <c r="J51" s="55"/>
      <c r="K51" s="55"/>
      <c r="L51" s="55"/>
      <c r="M51" s="55"/>
      <c r="N51" s="55"/>
      <c r="O51" s="55"/>
      <c r="P51" s="55"/>
      <c r="Q51" s="55"/>
      <c r="R51" s="147"/>
      <c r="S51" s="346" t="str">
        <f>IF(Setup!$R66="", "", Setup!$R66)</f>
        <v>Other</v>
      </c>
      <c r="T51" s="346"/>
      <c r="U51" s="346"/>
      <c r="V51" s="55"/>
      <c r="AM51" s="92" t="str">
        <f t="shared" si="0"/>
        <v>Other</v>
      </c>
      <c r="AN51" s="54" t="e">
        <f t="shared" si="1"/>
        <v>#N/A</v>
      </c>
      <c r="AO51" s="98"/>
      <c r="AQ51" s="54">
        <f>IF($AM51="", "", SUMIF(Fuel!$C$10:$C$1210, $AM51, Fuel!$G$10:$G$1210))</f>
        <v>0</v>
      </c>
    </row>
    <row r="52" spans="1:43" x14ac:dyDescent="0.25">
      <c r="A52" s="55"/>
      <c r="B52" s="344" t="str">
        <f>Setup!$AF$27</f>
        <v>Litres</v>
      </c>
      <c r="C52" s="344"/>
      <c r="D52" s="344"/>
      <c r="E52" s="344"/>
      <c r="F52" s="344"/>
      <c r="G52" s="344"/>
      <c r="H52" s="344"/>
      <c r="I52" s="344"/>
      <c r="J52" s="344"/>
      <c r="K52" s="344"/>
      <c r="L52" s="344"/>
      <c r="M52" s="344"/>
      <c r="N52" s="344"/>
      <c r="O52" s="344"/>
      <c r="P52" s="55"/>
      <c r="Q52" s="55"/>
      <c r="R52" s="55"/>
      <c r="S52" s="55"/>
      <c r="T52" s="55"/>
      <c r="U52" s="55"/>
      <c r="V52" s="55"/>
    </row>
    <row r="53" spans="1:43" x14ac:dyDescent="0.25">
      <c r="A53" s="55"/>
      <c r="B53" s="55"/>
      <c r="C53" s="55"/>
      <c r="D53" s="55"/>
      <c r="E53" s="55"/>
      <c r="F53" s="55"/>
      <c r="G53" s="55"/>
      <c r="H53" s="55"/>
      <c r="I53" s="55"/>
      <c r="J53" s="55"/>
      <c r="K53" s="55"/>
      <c r="L53" s="55"/>
      <c r="M53" s="55"/>
      <c r="N53" s="55"/>
      <c r="O53" s="55"/>
      <c r="P53" s="55"/>
      <c r="Q53" s="55"/>
      <c r="R53" s="55"/>
      <c r="S53" s="55"/>
      <c r="T53" s="55"/>
      <c r="U53" s="55"/>
      <c r="V53" s="55"/>
    </row>
    <row r="54" spans="1:43" x14ac:dyDescent="0.25">
      <c r="A54" s="55"/>
      <c r="B54" s="55"/>
      <c r="C54" s="55"/>
      <c r="D54" s="55"/>
      <c r="E54" s="55"/>
      <c r="F54" s="55"/>
      <c r="G54" s="55"/>
      <c r="H54" s="55"/>
      <c r="I54" s="55"/>
      <c r="J54" s="55"/>
      <c r="K54" s="55"/>
      <c r="L54" s="55"/>
      <c r="M54" s="55"/>
      <c r="N54" s="55"/>
      <c r="O54" s="55"/>
      <c r="P54" s="55"/>
      <c r="Q54" s="55"/>
      <c r="R54" s="55"/>
      <c r="S54" s="55"/>
      <c r="T54" s="55"/>
      <c r="U54" s="55"/>
      <c r="V54" s="55"/>
    </row>
    <row r="55" spans="1:43" x14ac:dyDescent="0.25">
      <c r="A55" s="55"/>
      <c r="B55" s="270" t="str">
        <f>CONCATENATE("Price per ", Setup!$AF$8, " per Fuel Type per Brand - ", $AK$12)</f>
        <v>Price per Mile per Fuel Type per Brand - £</v>
      </c>
      <c r="C55" s="271"/>
      <c r="D55" s="271"/>
      <c r="E55" s="271"/>
      <c r="F55" s="271"/>
      <c r="G55" s="271"/>
      <c r="H55" s="271"/>
      <c r="I55" s="271"/>
      <c r="J55" s="271"/>
      <c r="K55" s="271"/>
      <c r="L55" s="271"/>
      <c r="M55" s="271"/>
      <c r="N55" s="271"/>
      <c r="O55" s="271"/>
      <c r="P55" s="271"/>
      <c r="Q55" s="271"/>
      <c r="R55" s="271"/>
      <c r="S55" s="271"/>
      <c r="T55" s="271"/>
      <c r="U55" s="272"/>
      <c r="V55" s="55"/>
      <c r="AN55" s="24" t="str">
        <f>Fuel!$AO$6</f>
        <v>Normal</v>
      </c>
      <c r="AO55" s="26" t="str">
        <f>Fuel!$AO$7</f>
        <v>Plus</v>
      </c>
    </row>
    <row r="56" spans="1:43" x14ac:dyDescent="0.25">
      <c r="A56" s="55"/>
      <c r="B56" s="55"/>
      <c r="C56" s="55"/>
      <c r="D56" s="55"/>
      <c r="E56" s="55"/>
      <c r="F56" s="55"/>
      <c r="G56" s="55"/>
      <c r="H56" s="55"/>
      <c r="I56" s="55"/>
      <c r="J56" s="55"/>
      <c r="K56" s="55"/>
      <c r="L56" s="55"/>
      <c r="M56" s="55"/>
      <c r="N56" s="55"/>
      <c r="O56" s="55"/>
      <c r="P56" s="55"/>
      <c r="Q56" s="55"/>
      <c r="R56" s="55"/>
      <c r="S56" s="55"/>
      <c r="T56" s="55"/>
      <c r="U56" s="55"/>
      <c r="V56" s="55"/>
      <c r="AN56" s="24" t="str">
        <f>$AM$32</f>
        <v>Normal</v>
      </c>
      <c r="AO56" s="26" t="str">
        <f>AM33</f>
        <v>+</v>
      </c>
    </row>
    <row r="57" spans="1:43" x14ac:dyDescent="0.25">
      <c r="A57" s="55"/>
      <c r="B57" s="106"/>
      <c r="C57" s="106"/>
      <c r="D57" s="106"/>
      <c r="E57" s="106"/>
      <c r="F57" s="106"/>
      <c r="G57" s="106"/>
      <c r="H57" s="106"/>
      <c r="I57" s="106"/>
      <c r="J57" s="106"/>
      <c r="K57" s="106"/>
      <c r="L57" s="106"/>
      <c r="M57" s="106"/>
      <c r="N57" s="106"/>
      <c r="O57" s="106"/>
      <c r="P57" s="106"/>
      <c r="Q57" s="106"/>
      <c r="R57" s="106"/>
      <c r="S57" s="106"/>
      <c r="T57" s="106"/>
      <c r="U57" s="106"/>
      <c r="V57" s="55"/>
      <c r="AM57" s="10" t="str">
        <f>$AM44</f>
        <v/>
      </c>
      <c r="AN57" s="100" t="str">
        <f>IF($AM57="", "", IFERROR(ROUND(AVERAGEIF(Fuel!$AQ$10:$AQ$1210, CONCATENATE($AM57, " - ", AN$55), Fuel!$AJ$10:$AJ$1210), 2), ""))</f>
        <v/>
      </c>
      <c r="AO57" s="101" t="str">
        <f>IF($AM57="", "", IFERROR(ROUND(AVERAGEIF(Fuel!$AQ$10:$AQ$1210, CONCATENATE($AM57, " - ", AO$55), Fuel!$AJ$10:$AJ$1210), 2), ""))</f>
        <v/>
      </c>
    </row>
    <row r="58" spans="1:43" x14ac:dyDescent="0.25">
      <c r="A58" s="55"/>
      <c r="B58" s="106"/>
      <c r="C58" s="106"/>
      <c r="D58" s="106"/>
      <c r="E58" s="106"/>
      <c r="F58" s="106"/>
      <c r="G58" s="106"/>
      <c r="H58" s="106"/>
      <c r="I58" s="106"/>
      <c r="J58" s="106"/>
      <c r="K58" s="106"/>
      <c r="L58" s="106"/>
      <c r="M58" s="106"/>
      <c r="N58" s="106"/>
      <c r="O58" s="106"/>
      <c r="P58" s="106"/>
      <c r="Q58" s="106"/>
      <c r="R58" s="106"/>
      <c r="S58" s="106"/>
      <c r="T58" s="106"/>
      <c r="U58" s="106"/>
      <c r="V58" s="55"/>
      <c r="AM58" s="13" t="str">
        <f t="shared" ref="AM58:AM64" si="2">$AM45</f>
        <v/>
      </c>
      <c r="AN58" s="102" t="str">
        <f>IF($AM58="", "", IFERROR(ROUND(AVERAGEIF(Fuel!$AQ$10:$AQ$1210, CONCATENATE($AM58, " - ", AN$55), Fuel!$AJ$10:$AJ$1210), 2), ""))</f>
        <v/>
      </c>
      <c r="AO58" s="103" t="str">
        <f>IF($AM58="", "", IFERROR(ROUND(AVERAGEIF(Fuel!$AQ$10:$AQ$1210, CONCATENATE($AM58, " - ", AO$55), Fuel!$AJ$10:$AJ$1210), 2), ""))</f>
        <v/>
      </c>
    </row>
    <row r="59" spans="1:43" x14ac:dyDescent="0.25">
      <c r="A59" s="55"/>
      <c r="B59" s="106"/>
      <c r="C59" s="106"/>
      <c r="D59" s="106"/>
      <c r="E59" s="106"/>
      <c r="F59" s="106"/>
      <c r="G59" s="106"/>
      <c r="H59" s="106"/>
      <c r="I59" s="106"/>
      <c r="J59" s="106"/>
      <c r="K59" s="106"/>
      <c r="L59" s="106"/>
      <c r="M59" s="106"/>
      <c r="N59" s="106"/>
      <c r="O59" s="106"/>
      <c r="P59" s="106"/>
      <c r="Q59" s="106"/>
      <c r="R59" s="106"/>
      <c r="S59" s="106"/>
      <c r="T59" s="106"/>
      <c r="U59" s="106"/>
      <c r="V59" s="55"/>
      <c r="AM59" s="13" t="str">
        <f t="shared" si="2"/>
        <v/>
      </c>
      <c r="AN59" s="102" t="str">
        <f>IF($AM59="", "", IFERROR(ROUND(AVERAGEIF(Fuel!$AQ$10:$AQ$1210, CONCATENATE($AM59, " - ", AN$55), Fuel!$AJ$10:$AJ$1210), 2), ""))</f>
        <v/>
      </c>
      <c r="AO59" s="103" t="str">
        <f>IF($AM59="", "", IFERROR(ROUND(AVERAGEIF(Fuel!$AQ$10:$AQ$1210, CONCATENATE($AM59, " - ", AO$55), Fuel!$AJ$10:$AJ$1210), 2), ""))</f>
        <v/>
      </c>
    </row>
    <row r="60" spans="1:43" x14ac:dyDescent="0.25">
      <c r="A60" s="55"/>
      <c r="B60" s="106"/>
      <c r="C60" s="106"/>
      <c r="D60" s="106"/>
      <c r="E60" s="106"/>
      <c r="F60" s="106"/>
      <c r="G60" s="106"/>
      <c r="H60" s="106"/>
      <c r="I60" s="106"/>
      <c r="J60" s="106"/>
      <c r="K60" s="106"/>
      <c r="L60" s="106"/>
      <c r="M60" s="106"/>
      <c r="N60" s="106"/>
      <c r="O60" s="106"/>
      <c r="P60" s="106"/>
      <c r="Q60" s="106"/>
      <c r="R60" s="106"/>
      <c r="S60" s="106"/>
      <c r="T60" s="106"/>
      <c r="U60" s="106"/>
      <c r="V60" s="55"/>
      <c r="AM60" s="13" t="str">
        <f t="shared" si="2"/>
        <v/>
      </c>
      <c r="AN60" s="102" t="str">
        <f>IF($AM60="", "", IFERROR(ROUND(AVERAGEIF(Fuel!$AQ$10:$AQ$1210, CONCATENATE($AM60, " - ", AN$55), Fuel!$AJ$10:$AJ$1210), 2), ""))</f>
        <v/>
      </c>
      <c r="AO60" s="103" t="str">
        <f>IF($AM60="", "", IFERROR(ROUND(AVERAGEIF(Fuel!$AQ$10:$AQ$1210, CONCATENATE($AM60, " - ", AO$55), Fuel!$AJ$10:$AJ$1210), 2), ""))</f>
        <v/>
      </c>
    </row>
    <row r="61" spans="1:43" x14ac:dyDescent="0.25">
      <c r="A61" s="55"/>
      <c r="B61" s="106"/>
      <c r="C61" s="106"/>
      <c r="D61" s="106"/>
      <c r="E61" s="106"/>
      <c r="F61" s="106"/>
      <c r="G61" s="106"/>
      <c r="H61" s="106"/>
      <c r="I61" s="106"/>
      <c r="J61" s="106"/>
      <c r="K61" s="106"/>
      <c r="L61" s="106"/>
      <c r="M61" s="106"/>
      <c r="N61" s="106"/>
      <c r="O61" s="106"/>
      <c r="P61" s="106"/>
      <c r="Q61" s="106"/>
      <c r="R61" s="106"/>
      <c r="S61" s="106"/>
      <c r="T61" s="106"/>
      <c r="U61" s="106"/>
      <c r="V61" s="55"/>
      <c r="AM61" s="13" t="str">
        <f t="shared" si="2"/>
        <v/>
      </c>
      <c r="AN61" s="102" t="str">
        <f>IF($AM61="", "", IFERROR(ROUND(AVERAGEIF(Fuel!$AQ$10:$AQ$1210, CONCATENATE($AM61, " - ", AN$55), Fuel!$AJ$10:$AJ$1210), 2), ""))</f>
        <v/>
      </c>
      <c r="AO61" s="103" t="str">
        <f>IF($AM61="", "", IFERROR(ROUND(AVERAGEIF(Fuel!$AQ$10:$AQ$1210, CONCATENATE($AM61, " - ", AO$55), Fuel!$AJ$10:$AJ$1210), 2), ""))</f>
        <v/>
      </c>
    </row>
    <row r="62" spans="1:43" x14ac:dyDescent="0.25">
      <c r="A62" s="55"/>
      <c r="B62" s="106"/>
      <c r="C62" s="106"/>
      <c r="D62" s="106"/>
      <c r="E62" s="106"/>
      <c r="F62" s="106"/>
      <c r="G62" s="106"/>
      <c r="H62" s="106"/>
      <c r="I62" s="106"/>
      <c r="J62" s="106"/>
      <c r="K62" s="106"/>
      <c r="L62" s="106"/>
      <c r="M62" s="106"/>
      <c r="N62" s="106"/>
      <c r="O62" s="106"/>
      <c r="P62" s="106"/>
      <c r="Q62" s="106"/>
      <c r="R62" s="106"/>
      <c r="S62" s="106"/>
      <c r="T62" s="106"/>
      <c r="U62" s="106"/>
      <c r="V62" s="55"/>
      <c r="AM62" s="13" t="str">
        <f t="shared" si="2"/>
        <v/>
      </c>
      <c r="AN62" s="102" t="str">
        <f>IF($AM62="", "", IFERROR(ROUND(AVERAGEIF(Fuel!$AQ$10:$AQ$1210, CONCATENATE($AM62, " - ", AN$55), Fuel!$AJ$10:$AJ$1210), 2), ""))</f>
        <v/>
      </c>
      <c r="AO62" s="103" t="str">
        <f>IF($AM62="", "", IFERROR(ROUND(AVERAGEIF(Fuel!$AQ$10:$AQ$1210, CONCATENATE($AM62, " - ", AO$55), Fuel!$AJ$10:$AJ$1210), 2), ""))</f>
        <v/>
      </c>
    </row>
    <row r="63" spans="1:43" x14ac:dyDescent="0.25">
      <c r="A63" s="55"/>
      <c r="B63" s="106"/>
      <c r="C63" s="106"/>
      <c r="D63" s="106"/>
      <c r="E63" s="106"/>
      <c r="F63" s="106"/>
      <c r="G63" s="106"/>
      <c r="H63" s="106"/>
      <c r="I63" s="106"/>
      <c r="J63" s="106"/>
      <c r="K63" s="106"/>
      <c r="L63" s="106"/>
      <c r="M63" s="106"/>
      <c r="N63" s="106"/>
      <c r="O63" s="106"/>
      <c r="P63" s="106"/>
      <c r="Q63" s="106"/>
      <c r="R63" s="106"/>
      <c r="S63" s="106"/>
      <c r="T63" s="106"/>
      <c r="U63" s="106"/>
      <c r="V63" s="55"/>
      <c r="AM63" s="13" t="str">
        <f t="shared" si="2"/>
        <v/>
      </c>
      <c r="AN63" s="102" t="str">
        <f>IF($AM63="", "", IFERROR(ROUND(AVERAGEIF(Fuel!$AQ$10:$AQ$1210, CONCATENATE($AM63, " - ", AN$55), Fuel!$AJ$10:$AJ$1210), 2), ""))</f>
        <v/>
      </c>
      <c r="AO63" s="103" t="str">
        <f>IF($AM63="", "", IFERROR(ROUND(AVERAGEIF(Fuel!$AQ$10:$AQ$1210, CONCATENATE($AM63, " - ", AO$55), Fuel!$AJ$10:$AJ$1210), 2), ""))</f>
        <v/>
      </c>
    </row>
    <row r="64" spans="1:43" x14ac:dyDescent="0.25">
      <c r="A64" s="55"/>
      <c r="B64" s="106"/>
      <c r="C64" s="106"/>
      <c r="D64" s="106"/>
      <c r="E64" s="106"/>
      <c r="F64" s="106"/>
      <c r="G64" s="106"/>
      <c r="H64" s="106"/>
      <c r="I64" s="106"/>
      <c r="J64" s="106"/>
      <c r="K64" s="106"/>
      <c r="L64" s="106"/>
      <c r="M64" s="106"/>
      <c r="N64" s="106"/>
      <c r="O64" s="106"/>
      <c r="P64" s="106"/>
      <c r="Q64" s="106"/>
      <c r="R64" s="106"/>
      <c r="S64" s="106"/>
      <c r="T64" s="106"/>
      <c r="U64" s="106"/>
      <c r="V64" s="55"/>
      <c r="AM64" s="11" t="str">
        <f t="shared" si="2"/>
        <v>Other</v>
      </c>
      <c r="AN64" s="104" t="str">
        <f>IF($AM64="", "", IFERROR(ROUND(AVERAGEIF(Fuel!$AQ$10:$AQ$1210, CONCATENATE($AM64, " - ", AN$55), Fuel!$AJ$10:$AJ$1210), 2), ""))</f>
        <v/>
      </c>
      <c r="AO64" s="105" t="str">
        <f>IF($AM64="", "", IFERROR(ROUND(AVERAGEIF(Fuel!$AQ$10:$AQ$1210, CONCATENATE($AM64, " - ", AO$55), Fuel!$AJ$10:$AJ$1210), 2), ""))</f>
        <v/>
      </c>
    </row>
    <row r="65" spans="1:22" x14ac:dyDescent="0.25">
      <c r="A65" s="55"/>
      <c r="B65" s="106"/>
      <c r="C65" s="106"/>
      <c r="D65" s="106"/>
      <c r="E65" s="106"/>
      <c r="F65" s="106"/>
      <c r="G65" s="106"/>
      <c r="H65" s="106"/>
      <c r="I65" s="106"/>
      <c r="J65" s="106"/>
      <c r="K65" s="106"/>
      <c r="L65" s="106"/>
      <c r="M65" s="106"/>
      <c r="N65" s="106"/>
      <c r="O65" s="106"/>
      <c r="P65" s="106"/>
      <c r="Q65" s="106"/>
      <c r="R65" s="106"/>
      <c r="S65" s="106"/>
      <c r="T65" s="106"/>
      <c r="U65" s="106"/>
      <c r="V65" s="55"/>
    </row>
    <row r="66" spans="1:22" x14ac:dyDescent="0.25">
      <c r="A66" s="55"/>
      <c r="B66" s="106"/>
      <c r="C66" s="106"/>
      <c r="D66" s="106"/>
      <c r="E66" s="106"/>
      <c r="F66" s="106"/>
      <c r="G66" s="106"/>
      <c r="H66" s="106"/>
      <c r="I66" s="106"/>
      <c r="J66" s="106"/>
      <c r="K66" s="106"/>
      <c r="L66" s="106"/>
      <c r="M66" s="106"/>
      <c r="N66" s="106"/>
      <c r="O66" s="106"/>
      <c r="P66" s="106"/>
      <c r="Q66" s="106"/>
      <c r="R66" s="106"/>
      <c r="S66" s="106"/>
      <c r="T66" s="106"/>
      <c r="U66" s="106"/>
      <c r="V66" s="55"/>
    </row>
    <row r="67" spans="1:22" x14ac:dyDescent="0.25">
      <c r="A67" s="55"/>
      <c r="B67" s="106"/>
      <c r="C67" s="106"/>
      <c r="D67" s="106"/>
      <c r="E67" s="106"/>
      <c r="F67" s="106"/>
      <c r="G67" s="106"/>
      <c r="H67" s="106"/>
      <c r="I67" s="106"/>
      <c r="J67" s="106"/>
      <c r="K67" s="106"/>
      <c r="L67" s="106"/>
      <c r="M67" s="106"/>
      <c r="N67" s="106"/>
      <c r="O67" s="106"/>
      <c r="P67" s="106"/>
      <c r="Q67" s="106"/>
      <c r="R67" s="106"/>
      <c r="S67" s="106"/>
      <c r="T67" s="106"/>
      <c r="U67" s="106"/>
      <c r="V67" s="55"/>
    </row>
    <row r="68" spans="1:22" x14ac:dyDescent="0.25">
      <c r="A68" s="55"/>
      <c r="B68" s="106"/>
      <c r="C68" s="106"/>
      <c r="D68" s="106"/>
      <c r="E68" s="106"/>
      <c r="F68" s="106"/>
      <c r="G68" s="106"/>
      <c r="H68" s="106"/>
      <c r="I68" s="106"/>
      <c r="J68" s="106"/>
      <c r="K68" s="106"/>
      <c r="L68" s="106"/>
      <c r="M68" s="106"/>
      <c r="N68" s="106"/>
      <c r="O68" s="106"/>
      <c r="P68" s="106"/>
      <c r="Q68" s="106"/>
      <c r="R68" s="106"/>
      <c r="S68" s="106"/>
      <c r="T68" s="106"/>
      <c r="U68" s="106"/>
      <c r="V68" s="55"/>
    </row>
    <row r="69" spans="1:22" x14ac:dyDescent="0.25">
      <c r="A69" s="55"/>
      <c r="B69" s="55"/>
      <c r="C69" s="55"/>
      <c r="D69" s="55"/>
      <c r="E69" s="55"/>
      <c r="F69" s="55"/>
      <c r="G69" s="55"/>
      <c r="H69" s="55"/>
      <c r="I69" s="55"/>
      <c r="J69" s="55"/>
      <c r="K69" s="55"/>
      <c r="L69" s="55"/>
      <c r="M69" s="55"/>
      <c r="N69" s="55"/>
      <c r="O69" s="55"/>
      <c r="P69" s="55"/>
      <c r="Q69" s="55"/>
      <c r="R69" s="55"/>
      <c r="S69" s="55"/>
      <c r="T69" s="55"/>
      <c r="U69" s="55"/>
      <c r="V69" s="55"/>
    </row>
  </sheetData>
  <sheetProtection algorithmName="SHA-512" hashValue="+ZHHf431LAgAcNBwaN/uUFecXq0xRd+uBPZUMZSdeTN7C5IcIeri3V+Ypsowm9nhoodjcOri/D/pA7o/Lc5h6w==" saltValue="+0V9/b7Nan9UjXWgQ9lDuQ==" spinCount="100000" sheet="1" objects="1" scenarios="1"/>
  <mergeCells count="48">
    <mergeCell ref="S51:U51"/>
    <mergeCell ref="S32:U32"/>
    <mergeCell ref="S33:U33"/>
    <mergeCell ref="R42:U42"/>
    <mergeCell ref="S46:U46"/>
    <mergeCell ref="S47:U47"/>
    <mergeCell ref="S48:U48"/>
    <mergeCell ref="S49:U49"/>
    <mergeCell ref="S50:U50"/>
    <mergeCell ref="B55:U55"/>
    <mergeCell ref="B22:J22"/>
    <mergeCell ref="M22:U22"/>
    <mergeCell ref="B23:J24"/>
    <mergeCell ref="M23:U24"/>
    <mergeCell ref="M27:U27"/>
    <mergeCell ref="B27:L27"/>
    <mergeCell ref="B30:O30"/>
    <mergeCell ref="B42:O42"/>
    <mergeCell ref="R30:U30"/>
    <mergeCell ref="B52:O52"/>
    <mergeCell ref="B40:O40"/>
    <mergeCell ref="B25:J25"/>
    <mergeCell ref="M25:U25"/>
    <mergeCell ref="S44:U44"/>
    <mergeCell ref="S45:U45"/>
    <mergeCell ref="B17:J17"/>
    <mergeCell ref="M17:U17"/>
    <mergeCell ref="B18:J19"/>
    <mergeCell ref="M18:U19"/>
    <mergeCell ref="B4:C5"/>
    <mergeCell ref="E4:F5"/>
    <mergeCell ref="H4:I5"/>
    <mergeCell ref="K4:L5"/>
    <mergeCell ref="N4:O5"/>
    <mergeCell ref="Q4:R5"/>
    <mergeCell ref="T4:U5"/>
    <mergeCell ref="B7:U7"/>
    <mergeCell ref="B9:J9"/>
    <mergeCell ref="M9:U9"/>
    <mergeCell ref="B10:J11"/>
    <mergeCell ref="M10:U11"/>
    <mergeCell ref="B1:U2"/>
    <mergeCell ref="B13:J13"/>
    <mergeCell ref="M13:U13"/>
    <mergeCell ref="B14:J15"/>
    <mergeCell ref="M14:U15"/>
    <mergeCell ref="B12:J12"/>
    <mergeCell ref="B3:U3"/>
  </mergeCells>
  <conditionalFormatting sqref="M10:U11 B14:J15 M14:U15 AI18">
    <cfRule type="expression" dxfId="5" priority="1">
      <formula>$AK$12=$AK$9</formula>
    </cfRule>
    <cfRule type="expression" dxfId="4" priority="2">
      <formula>$AK$12=$AK$10</formula>
    </cfRule>
    <cfRule type="expression" dxfId="3" priority="3">
      <formula>$AK$12=$AK$11</formula>
    </cfRule>
  </conditionalFormatting>
  <pageMargins left="0.7" right="0.7" top="0.75" bottom="0.75" header="0.3" footer="0.3"/>
  <pageSetup paperSize="9" orientation="portrait" r:id="rId1"/>
  <rowBreaks count="1" manualBreakCount="1">
    <brk id="38" max="21" man="1"/>
  </rowBreaks>
  <colBreaks count="1" manualBreakCount="1">
    <brk id="22" max="6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89501-C4FA-4D78-825D-C9164B40F81F}">
  <sheetPr>
    <tabColor rgb="FF7030A0"/>
  </sheetPr>
  <dimension ref="A1:AH76"/>
  <sheetViews>
    <sheetView showRowColHeaders="0" zoomScaleNormal="100" workbookViewId="0">
      <pane ySplit="6" topLeftCell="A7" activePane="bottomLeft" state="frozen"/>
      <selection pane="bottomLeft"/>
    </sheetView>
  </sheetViews>
  <sheetFormatPr defaultColWidth="0" defaultRowHeight="15" zeroHeight="1" x14ac:dyDescent="0.25"/>
  <cols>
    <col min="1" max="22" width="2.85546875" style="1" customWidth="1"/>
    <col min="23" max="26" width="2.85546875" style="1" hidden="1" customWidth="1"/>
    <col min="27" max="28" width="11.42578125" style="1" hidden="1" customWidth="1"/>
    <col min="29" max="34" width="11.7109375" style="1" hidden="1" customWidth="1"/>
    <col min="35" max="16384" width="2.85546875" style="1" hidden="1"/>
  </cols>
  <sheetData>
    <row r="1" spans="1:27" x14ac:dyDescent="0.25">
      <c r="A1" s="55"/>
      <c r="B1" s="293" t="s">
        <v>123</v>
      </c>
      <c r="C1" s="293"/>
      <c r="D1" s="293"/>
      <c r="E1" s="293"/>
      <c r="F1" s="293"/>
      <c r="G1" s="293"/>
      <c r="H1" s="293"/>
      <c r="I1" s="293"/>
      <c r="J1" s="293"/>
      <c r="K1" s="293"/>
      <c r="L1" s="293"/>
      <c r="M1" s="293"/>
      <c r="N1" s="293"/>
      <c r="O1" s="293"/>
      <c r="P1" s="293"/>
      <c r="Q1" s="293"/>
      <c r="R1" s="293"/>
      <c r="S1" s="293"/>
      <c r="T1" s="293"/>
      <c r="U1" s="293"/>
      <c r="V1" s="55"/>
    </row>
    <row r="2" spans="1:27" x14ac:dyDescent="0.25">
      <c r="A2" s="55"/>
      <c r="B2" s="293"/>
      <c r="C2" s="293"/>
      <c r="D2" s="293"/>
      <c r="E2" s="293"/>
      <c r="F2" s="293"/>
      <c r="G2" s="293"/>
      <c r="H2" s="293"/>
      <c r="I2" s="293"/>
      <c r="J2" s="293"/>
      <c r="K2" s="293"/>
      <c r="L2" s="293"/>
      <c r="M2" s="293"/>
      <c r="N2" s="293"/>
      <c r="O2" s="293"/>
      <c r="P2" s="293"/>
      <c r="Q2" s="293"/>
      <c r="R2" s="293"/>
      <c r="S2" s="293"/>
      <c r="T2" s="293"/>
      <c r="U2" s="293"/>
      <c r="V2" s="55"/>
    </row>
    <row r="3" spans="1:27" x14ac:dyDescent="0.25">
      <c r="A3" s="55"/>
      <c r="B3" s="339" t="str">
        <f>Setup!$AI$24</f>
        <v/>
      </c>
      <c r="C3" s="339"/>
      <c r="D3" s="339"/>
      <c r="E3" s="339"/>
      <c r="F3" s="339"/>
      <c r="G3" s="339"/>
      <c r="H3" s="339"/>
      <c r="I3" s="339"/>
      <c r="J3" s="339"/>
      <c r="K3" s="339"/>
      <c r="L3" s="339"/>
      <c r="M3" s="339"/>
      <c r="N3" s="339"/>
      <c r="O3" s="339"/>
      <c r="P3" s="339"/>
      <c r="Q3" s="339"/>
      <c r="R3" s="339"/>
      <c r="S3" s="339"/>
      <c r="T3" s="339"/>
      <c r="U3" s="339"/>
      <c r="V3" s="55"/>
    </row>
    <row r="4" spans="1:27" x14ac:dyDescent="0.25">
      <c r="A4" s="55"/>
      <c r="B4" s="284" t="e" vm="5">
        <f>HYPERLINK(Setup!$AI$61, Setup!$AH$65)</f>
        <v>#VALUE!</v>
      </c>
      <c r="C4" s="285"/>
      <c r="D4" s="55"/>
      <c r="E4" s="276" t="e" vm="6">
        <f>HYPERLINK(Setup!$AI$62, Setup!$AH$66)</f>
        <v>#VALUE!</v>
      </c>
      <c r="F4" s="277"/>
      <c r="G4" s="55"/>
      <c r="H4" s="288" t="e" vm="7">
        <f>HYPERLINK(Setup!$AI$63, Setup!$AH$67)</f>
        <v>#VALUE!</v>
      </c>
      <c r="I4" s="289"/>
      <c r="J4" s="55"/>
      <c r="K4" s="276" t="e" vm="8">
        <f>HYPERLINK(Setup!$AI$64, Setup!$AH$68)</f>
        <v>#VALUE!</v>
      </c>
      <c r="L4" s="277"/>
      <c r="M4" s="55"/>
      <c r="N4" s="288" t="e" vm="9">
        <f>HYPERLINK(Setup!$AI$65, Setup!$AH$69)</f>
        <v>#VALUE!</v>
      </c>
      <c r="O4" s="289"/>
      <c r="P4" s="55"/>
      <c r="Q4" s="276" t="e" vm="10">
        <f>HYPERLINK(Setup!$AI$66, Setup!$AH$70)</f>
        <v>#VALUE!</v>
      </c>
      <c r="R4" s="277"/>
      <c r="S4" s="55"/>
      <c r="T4" s="276" t="e" vm="11">
        <f>HYPERLINK(Setup!$AI$67, Setup!$AH$71)</f>
        <v>#VALUE!</v>
      </c>
      <c r="U4" s="277"/>
      <c r="V4" s="55"/>
    </row>
    <row r="5" spans="1:27" x14ac:dyDescent="0.25">
      <c r="A5" s="55"/>
      <c r="B5" s="286"/>
      <c r="C5" s="287"/>
      <c r="D5" s="55"/>
      <c r="E5" s="278"/>
      <c r="F5" s="279"/>
      <c r="G5" s="55"/>
      <c r="H5" s="290"/>
      <c r="I5" s="291"/>
      <c r="J5" s="55"/>
      <c r="K5" s="278"/>
      <c r="L5" s="279"/>
      <c r="M5" s="55"/>
      <c r="N5" s="290"/>
      <c r="O5" s="291"/>
      <c r="P5" s="55"/>
      <c r="Q5" s="278"/>
      <c r="R5" s="279"/>
      <c r="S5" s="55"/>
      <c r="T5" s="278"/>
      <c r="U5" s="279"/>
      <c r="V5" s="55"/>
    </row>
    <row r="6" spans="1:27" x14ac:dyDescent="0.25">
      <c r="A6" s="55"/>
      <c r="B6" s="55"/>
      <c r="C6" s="55"/>
      <c r="D6" s="55"/>
      <c r="E6" s="55"/>
      <c r="F6" s="55"/>
      <c r="G6" s="55"/>
      <c r="H6" s="55"/>
      <c r="I6" s="55"/>
      <c r="J6" s="55"/>
      <c r="K6" s="55"/>
      <c r="L6" s="55"/>
      <c r="M6" s="55"/>
      <c r="N6" s="55"/>
      <c r="O6" s="55"/>
      <c r="P6" s="55"/>
      <c r="Q6" s="55"/>
      <c r="R6" s="55"/>
      <c r="S6" s="55"/>
      <c r="T6" s="55"/>
      <c r="U6" s="55"/>
      <c r="V6" s="55"/>
    </row>
    <row r="7" spans="1:27" x14ac:dyDescent="0.25">
      <c r="A7" s="55"/>
      <c r="B7" s="270" t="s">
        <v>106</v>
      </c>
      <c r="C7" s="271"/>
      <c r="D7" s="271"/>
      <c r="E7" s="271"/>
      <c r="F7" s="271"/>
      <c r="G7" s="271"/>
      <c r="H7" s="271"/>
      <c r="I7" s="271"/>
      <c r="J7" s="271"/>
      <c r="K7" s="271"/>
      <c r="L7" s="271"/>
      <c r="M7" s="271"/>
      <c r="N7" s="271"/>
      <c r="O7" s="271"/>
      <c r="P7" s="271"/>
      <c r="Q7" s="271"/>
      <c r="R7" s="271"/>
      <c r="S7" s="271"/>
      <c r="T7" s="271"/>
      <c r="U7" s="272"/>
      <c r="V7" s="55"/>
    </row>
    <row r="8" spans="1:27" x14ac:dyDescent="0.25">
      <c r="A8" s="55"/>
      <c r="B8" s="55"/>
      <c r="C8" s="55"/>
      <c r="D8" s="55"/>
      <c r="E8" s="55"/>
      <c r="F8" s="55"/>
      <c r="G8" s="55"/>
      <c r="H8" s="55"/>
      <c r="I8" s="55"/>
      <c r="J8" s="55"/>
      <c r="K8" s="55"/>
      <c r="L8" s="55"/>
      <c r="M8" s="55"/>
      <c r="N8" s="55"/>
      <c r="O8" s="55"/>
      <c r="P8" s="55"/>
      <c r="Q8" s="55"/>
      <c r="R8" s="55"/>
      <c r="S8" s="55"/>
      <c r="T8" s="55"/>
      <c r="U8" s="55"/>
      <c r="V8" s="55"/>
    </row>
    <row r="9" spans="1:27" x14ac:dyDescent="0.25">
      <c r="A9" s="55"/>
      <c r="B9" s="270" t="str">
        <f>CONCATENATE("Total Business ", Setup!$AF$7)</f>
        <v>Total Business Miles</v>
      </c>
      <c r="C9" s="271"/>
      <c r="D9" s="271"/>
      <c r="E9" s="271"/>
      <c r="F9" s="271"/>
      <c r="G9" s="271"/>
      <c r="H9" s="271"/>
      <c r="I9" s="271"/>
      <c r="J9" s="272"/>
      <c r="K9" s="55"/>
      <c r="L9" s="55"/>
      <c r="M9" s="270" t="s">
        <v>108</v>
      </c>
      <c r="N9" s="271"/>
      <c r="O9" s="271"/>
      <c r="P9" s="271"/>
      <c r="Q9" s="271"/>
      <c r="R9" s="271"/>
      <c r="S9" s="271"/>
      <c r="T9" s="271"/>
      <c r="U9" s="272"/>
      <c r="V9" s="55"/>
      <c r="AA9" s="10" t="str">
        <f>Setup!$AF$32</f>
        <v>$</v>
      </c>
    </row>
    <row r="10" spans="1:27" ht="15" customHeight="1" x14ac:dyDescent="0.25">
      <c r="A10" s="55"/>
      <c r="B10" s="302">
        <f>SUM('Business Use'!$D$11:$D$5010)</f>
        <v>0</v>
      </c>
      <c r="C10" s="303"/>
      <c r="D10" s="303"/>
      <c r="E10" s="303"/>
      <c r="F10" s="303"/>
      <c r="G10" s="303"/>
      <c r="H10" s="303"/>
      <c r="I10" s="303"/>
      <c r="J10" s="304"/>
      <c r="K10" s="55"/>
      <c r="L10" s="55"/>
      <c r="M10" s="296">
        <f>SUM('Business Use'!$AE$11:$AE$5010)</f>
        <v>0</v>
      </c>
      <c r="N10" s="297"/>
      <c r="O10" s="297"/>
      <c r="P10" s="297"/>
      <c r="Q10" s="297"/>
      <c r="R10" s="297"/>
      <c r="S10" s="297"/>
      <c r="T10" s="297"/>
      <c r="U10" s="298"/>
      <c r="V10" s="55"/>
      <c r="AA10" s="13" t="str">
        <f>Setup!$AF$33</f>
        <v>€</v>
      </c>
    </row>
    <row r="11" spans="1:27" ht="15" customHeight="1" x14ac:dyDescent="0.25">
      <c r="A11" s="55"/>
      <c r="B11" s="305"/>
      <c r="C11" s="306"/>
      <c r="D11" s="306"/>
      <c r="E11" s="306"/>
      <c r="F11" s="306"/>
      <c r="G11" s="306"/>
      <c r="H11" s="306"/>
      <c r="I11" s="306"/>
      <c r="J11" s="307"/>
      <c r="K11" s="55"/>
      <c r="L11" s="55"/>
      <c r="M11" s="299"/>
      <c r="N11" s="300"/>
      <c r="O11" s="300"/>
      <c r="P11" s="300"/>
      <c r="Q11" s="300"/>
      <c r="R11" s="300"/>
      <c r="S11" s="300"/>
      <c r="T11" s="300"/>
      <c r="U11" s="301"/>
      <c r="V11" s="55"/>
      <c r="AA11" s="11" t="str">
        <f>Setup!$AF$34</f>
        <v>R</v>
      </c>
    </row>
    <row r="12" spans="1:27" x14ac:dyDescent="0.25">
      <c r="A12" s="55"/>
      <c r="B12" s="55"/>
      <c r="C12" s="55"/>
      <c r="D12" s="55"/>
      <c r="E12" s="55"/>
      <c r="F12" s="55"/>
      <c r="G12" s="55"/>
      <c r="H12" s="55"/>
      <c r="I12" s="55"/>
      <c r="J12" s="55"/>
      <c r="K12" s="55"/>
      <c r="L12" s="55"/>
      <c r="M12" s="55"/>
      <c r="N12" s="55"/>
      <c r="O12" s="55"/>
      <c r="P12" s="55"/>
      <c r="Q12" s="55"/>
      <c r="R12" s="55"/>
      <c r="S12" s="55"/>
      <c r="T12" s="55"/>
      <c r="U12" s="55"/>
      <c r="V12" s="55"/>
      <c r="AA12" s="9" t="str">
        <f>Setup!$AF$35</f>
        <v>£</v>
      </c>
    </row>
    <row r="13" spans="1:27" x14ac:dyDescent="0.25">
      <c r="A13" s="55"/>
      <c r="B13" s="55"/>
      <c r="C13" s="55"/>
      <c r="D13" s="55"/>
      <c r="E13" s="55"/>
      <c r="F13" s="55"/>
      <c r="G13" s="55"/>
      <c r="H13" s="55"/>
      <c r="I13" s="55"/>
      <c r="J13" s="55"/>
      <c r="K13" s="55"/>
      <c r="L13" s="55"/>
      <c r="M13" s="347" t="str">
        <f>IF(Setup!$F$27="", "Closest Estimate", "")</f>
        <v>Closest Estimate</v>
      </c>
      <c r="N13" s="347"/>
      <c r="O13" s="347"/>
      <c r="P13" s="347"/>
      <c r="Q13" s="347"/>
      <c r="R13" s="347"/>
      <c r="S13" s="347"/>
      <c r="T13" s="347"/>
      <c r="U13" s="347"/>
      <c r="V13" s="55"/>
    </row>
    <row r="14" spans="1:27" x14ac:dyDescent="0.25">
      <c r="A14" s="55"/>
      <c r="B14" s="270" t="str">
        <f>CONCATENATE("Total ", Setup!$AF$7, " to Date")</f>
        <v>Total Miles to Date</v>
      </c>
      <c r="C14" s="271"/>
      <c r="D14" s="271"/>
      <c r="E14" s="271"/>
      <c r="F14" s="271"/>
      <c r="G14" s="271"/>
      <c r="H14" s="271"/>
      <c r="I14" s="271"/>
      <c r="J14" s="272"/>
      <c r="K14" s="55"/>
      <c r="L14" s="55"/>
      <c r="M14" s="270" t="s">
        <v>124</v>
      </c>
      <c r="N14" s="271"/>
      <c r="O14" s="271"/>
      <c r="P14" s="271"/>
      <c r="Q14" s="271"/>
      <c r="R14" s="271"/>
      <c r="S14" s="271"/>
      <c r="T14" s="271"/>
      <c r="U14" s="272"/>
      <c r="V14" s="55"/>
    </row>
    <row r="15" spans="1:27" x14ac:dyDescent="0.25">
      <c r="A15" s="55"/>
      <c r="B15" s="302" t="str">
        <f>'Fuel Efficiency'!$B$10</f>
        <v/>
      </c>
      <c r="C15" s="303"/>
      <c r="D15" s="303"/>
      <c r="E15" s="303"/>
      <c r="F15" s="303"/>
      <c r="G15" s="303"/>
      <c r="H15" s="303"/>
      <c r="I15" s="303"/>
      <c r="J15" s="304"/>
      <c r="K15" s="55"/>
      <c r="L15" s="55"/>
      <c r="M15" s="357" t="str">
        <f>IFERROR($B$10/$B$15, "")</f>
        <v/>
      </c>
      <c r="N15" s="358"/>
      <c r="O15" s="358"/>
      <c r="P15" s="358"/>
      <c r="Q15" s="358"/>
      <c r="R15" s="358"/>
      <c r="S15" s="358"/>
      <c r="T15" s="358"/>
      <c r="U15" s="359"/>
      <c r="V15" s="55"/>
    </row>
    <row r="16" spans="1:27" x14ac:dyDescent="0.25">
      <c r="A16" s="55"/>
      <c r="B16" s="305"/>
      <c r="C16" s="306"/>
      <c r="D16" s="306"/>
      <c r="E16" s="306"/>
      <c r="F16" s="306"/>
      <c r="G16" s="306"/>
      <c r="H16" s="306"/>
      <c r="I16" s="306"/>
      <c r="J16" s="307"/>
      <c r="K16" s="55"/>
      <c r="L16" s="55"/>
      <c r="M16" s="360"/>
      <c r="N16" s="361"/>
      <c r="O16" s="361"/>
      <c r="P16" s="361"/>
      <c r="Q16" s="361"/>
      <c r="R16" s="361"/>
      <c r="S16" s="361"/>
      <c r="T16" s="361"/>
      <c r="U16" s="362"/>
      <c r="V16" s="55"/>
    </row>
    <row r="17" spans="1:27" x14ac:dyDescent="0.25">
      <c r="A17" s="55"/>
      <c r="B17" s="55"/>
      <c r="C17" s="55"/>
      <c r="D17" s="55"/>
      <c r="E17" s="55"/>
      <c r="F17" s="55"/>
      <c r="G17" s="55"/>
      <c r="H17" s="55"/>
      <c r="I17" s="55"/>
      <c r="J17" s="55"/>
      <c r="K17" s="55"/>
      <c r="L17" s="55"/>
      <c r="M17" s="55"/>
      <c r="N17" s="55"/>
      <c r="O17" s="55"/>
      <c r="P17" s="55"/>
      <c r="Q17" s="55"/>
      <c r="R17" s="55"/>
      <c r="S17" s="55"/>
      <c r="T17" s="55"/>
      <c r="U17" s="55"/>
      <c r="V17" s="55"/>
    </row>
    <row r="18" spans="1:27" x14ac:dyDescent="0.25">
      <c r="A18" s="55"/>
      <c r="B18" s="55"/>
      <c r="C18" s="55"/>
      <c r="D18" s="55"/>
      <c r="E18" s="55"/>
      <c r="F18" s="55"/>
      <c r="G18" s="55"/>
      <c r="H18" s="55"/>
      <c r="I18" s="55"/>
      <c r="J18" s="55"/>
      <c r="K18" s="55"/>
      <c r="L18" s="55"/>
      <c r="M18" s="55"/>
      <c r="N18" s="55"/>
      <c r="O18" s="55"/>
      <c r="P18" s="55"/>
      <c r="Q18" s="55"/>
      <c r="R18" s="55"/>
      <c r="S18" s="55"/>
      <c r="T18" s="55"/>
      <c r="U18" s="55"/>
      <c r="V18" s="55"/>
    </row>
    <row r="19" spans="1:27" x14ac:dyDescent="0.25">
      <c r="A19" s="55"/>
      <c r="B19" s="270" t="s">
        <v>151</v>
      </c>
      <c r="C19" s="271"/>
      <c r="D19" s="271"/>
      <c r="E19" s="271"/>
      <c r="F19" s="271"/>
      <c r="G19" s="271"/>
      <c r="H19" s="271"/>
      <c r="I19" s="271"/>
      <c r="J19" s="271"/>
      <c r="K19" s="271"/>
      <c r="L19" s="271"/>
      <c r="M19" s="271"/>
      <c r="N19" s="271"/>
      <c r="O19" s="271"/>
      <c r="P19" s="271"/>
      <c r="Q19" s="271"/>
      <c r="R19" s="271"/>
      <c r="S19" s="271"/>
      <c r="T19" s="271"/>
      <c r="U19" s="272"/>
      <c r="V19" s="55"/>
    </row>
    <row r="20" spans="1:27" x14ac:dyDescent="0.25">
      <c r="A20" s="55"/>
      <c r="B20" s="55"/>
      <c r="C20" s="55"/>
      <c r="D20" s="55"/>
      <c r="E20" s="55"/>
      <c r="F20" s="55"/>
      <c r="G20" s="55"/>
      <c r="H20" s="55"/>
      <c r="I20" s="55"/>
      <c r="J20" s="55"/>
      <c r="K20" s="55"/>
      <c r="L20" s="55"/>
      <c r="M20" s="55"/>
      <c r="N20" s="55"/>
      <c r="O20" s="55"/>
      <c r="P20" s="55"/>
      <c r="Q20" s="55"/>
      <c r="R20" s="55"/>
      <c r="S20" s="55"/>
      <c r="T20" s="55"/>
      <c r="U20" s="55"/>
      <c r="V20" s="55"/>
    </row>
    <row r="21" spans="1:27" x14ac:dyDescent="0.25">
      <c r="A21" s="55"/>
      <c r="B21" s="348" t="s">
        <v>27</v>
      </c>
      <c r="C21" s="349"/>
      <c r="D21" s="349"/>
      <c r="E21" s="349"/>
      <c r="F21" s="349"/>
      <c r="G21" s="350"/>
      <c r="H21" s="55"/>
      <c r="I21" s="348" t="str">
        <f>Setup!$AF$7</f>
        <v>Miles</v>
      </c>
      <c r="J21" s="349"/>
      <c r="K21" s="349"/>
      <c r="L21" s="349"/>
      <c r="M21" s="349"/>
      <c r="N21" s="350"/>
      <c r="O21" s="55"/>
      <c r="P21" s="270" t="s">
        <v>125</v>
      </c>
      <c r="Q21" s="271"/>
      <c r="R21" s="271"/>
      <c r="S21" s="271"/>
      <c r="T21" s="271"/>
      <c r="U21" s="272"/>
      <c r="V21" s="55"/>
    </row>
    <row r="22" spans="1:27" x14ac:dyDescent="0.25">
      <c r="A22" s="55"/>
      <c r="B22" s="351" t="str">
        <f>TEXT(Setup!$AD11, "mmmm yyyy")</f>
        <v/>
      </c>
      <c r="C22" s="352"/>
      <c r="D22" s="352"/>
      <c r="E22" s="352"/>
      <c r="F22" s="352"/>
      <c r="G22" s="353"/>
      <c r="H22" s="55"/>
      <c r="I22" s="354" t="str">
        <f>IF($AA22="", "", SUMIF('Business Use'!$U$11:$U$5010, $AA22, 'Business Use'!$D$11:$D$5010))</f>
        <v/>
      </c>
      <c r="J22" s="355"/>
      <c r="K22" s="355"/>
      <c r="L22" s="355"/>
      <c r="M22" s="355"/>
      <c r="N22" s="356"/>
      <c r="O22" s="55"/>
      <c r="P22" s="363" t="str">
        <f>IF($AA22="", "", SUMIF('Business Use'!$U$11:$U$5010, $AA22, 'Business Use'!$AE$11:$AE$5010))</f>
        <v/>
      </c>
      <c r="Q22" s="364"/>
      <c r="R22" s="364"/>
      <c r="S22" s="364"/>
      <c r="T22" s="364"/>
      <c r="U22" s="365"/>
      <c r="V22" s="55"/>
      <c r="AA22" s="10" t="str">
        <f>Setup!$AF11</f>
        <v/>
      </c>
    </row>
    <row r="23" spans="1:27" x14ac:dyDescent="0.25">
      <c r="A23" s="55"/>
      <c r="B23" s="366" t="str">
        <f>TEXT(Setup!$AD12, "mmmm yyyy")</f>
        <v/>
      </c>
      <c r="C23" s="327"/>
      <c r="D23" s="327"/>
      <c r="E23" s="327"/>
      <c r="F23" s="327"/>
      <c r="G23" s="367"/>
      <c r="H23" s="55"/>
      <c r="I23" s="368" t="str">
        <f>IF($AA23="", "", SUMIF('Business Use'!$U$11:$U$5010, $AA23, 'Business Use'!$D$11:$D$5010))</f>
        <v/>
      </c>
      <c r="J23" s="328"/>
      <c r="K23" s="328"/>
      <c r="L23" s="328"/>
      <c r="M23" s="328"/>
      <c r="N23" s="369"/>
      <c r="O23" s="55"/>
      <c r="P23" s="370" t="str">
        <f>IF($AA23="", "", SUMIF('Business Use'!$U$11:$U$5010, $AA23, 'Business Use'!$AE$11:$AE$5010))</f>
        <v/>
      </c>
      <c r="Q23" s="329"/>
      <c r="R23" s="329"/>
      <c r="S23" s="329"/>
      <c r="T23" s="329"/>
      <c r="U23" s="331"/>
      <c r="V23" s="55"/>
      <c r="AA23" s="13" t="str">
        <f>Setup!$AF12</f>
        <v/>
      </c>
    </row>
    <row r="24" spans="1:27" x14ac:dyDescent="0.25">
      <c r="A24" s="55"/>
      <c r="B24" s="366" t="str">
        <f>TEXT(Setup!$AD13, "mmmm yyyy")</f>
        <v/>
      </c>
      <c r="C24" s="327"/>
      <c r="D24" s="327"/>
      <c r="E24" s="327"/>
      <c r="F24" s="327"/>
      <c r="G24" s="367"/>
      <c r="H24" s="55"/>
      <c r="I24" s="368" t="str">
        <f>IF($AA24="", "", SUMIF('Business Use'!$U$11:$U$5010, $AA24, 'Business Use'!$D$11:$D$5010))</f>
        <v/>
      </c>
      <c r="J24" s="328"/>
      <c r="K24" s="328"/>
      <c r="L24" s="328"/>
      <c r="M24" s="328"/>
      <c r="N24" s="369"/>
      <c r="O24" s="55"/>
      <c r="P24" s="370" t="str">
        <f>IF($AA24="", "", SUMIF('Business Use'!$U$11:$U$5010, $AA24, 'Business Use'!$AE$11:$AE$5010))</f>
        <v/>
      </c>
      <c r="Q24" s="329"/>
      <c r="R24" s="329"/>
      <c r="S24" s="329"/>
      <c r="T24" s="329"/>
      <c r="U24" s="331"/>
      <c r="V24" s="55"/>
      <c r="AA24" s="13" t="str">
        <f>Setup!$AF13</f>
        <v/>
      </c>
    </row>
    <row r="25" spans="1:27" x14ac:dyDescent="0.25">
      <c r="A25" s="55"/>
      <c r="B25" s="366" t="str">
        <f>TEXT(Setup!$AD14, "mmmm yyyy")</f>
        <v/>
      </c>
      <c r="C25" s="327"/>
      <c r="D25" s="327"/>
      <c r="E25" s="327"/>
      <c r="F25" s="327"/>
      <c r="G25" s="367"/>
      <c r="H25" s="55"/>
      <c r="I25" s="368" t="str">
        <f>IF($AA25="", "", SUMIF('Business Use'!$U$11:$U$5010, $AA25, 'Business Use'!$D$11:$D$5010))</f>
        <v/>
      </c>
      <c r="J25" s="328"/>
      <c r="K25" s="328"/>
      <c r="L25" s="328"/>
      <c r="M25" s="328"/>
      <c r="N25" s="369"/>
      <c r="O25" s="55"/>
      <c r="P25" s="370" t="str">
        <f>IF($AA25="", "", SUMIF('Business Use'!$U$11:$U$5010, $AA25, 'Business Use'!$AE$11:$AE$5010))</f>
        <v/>
      </c>
      <c r="Q25" s="329"/>
      <c r="R25" s="329"/>
      <c r="S25" s="329"/>
      <c r="T25" s="329"/>
      <c r="U25" s="331"/>
      <c r="V25" s="55"/>
      <c r="AA25" s="13" t="str">
        <f>Setup!$AF14</f>
        <v/>
      </c>
    </row>
    <row r="26" spans="1:27" x14ac:dyDescent="0.25">
      <c r="A26" s="55"/>
      <c r="B26" s="366" t="str">
        <f>TEXT(Setup!$AD15, "mmmm yyyy")</f>
        <v/>
      </c>
      <c r="C26" s="327"/>
      <c r="D26" s="327"/>
      <c r="E26" s="327"/>
      <c r="F26" s="327"/>
      <c r="G26" s="367"/>
      <c r="H26" s="55"/>
      <c r="I26" s="368" t="str">
        <f>IF($AA26="", "", SUMIF('Business Use'!$U$11:$U$5010, $AA26, 'Business Use'!$D$11:$D$5010))</f>
        <v/>
      </c>
      <c r="J26" s="328"/>
      <c r="K26" s="328"/>
      <c r="L26" s="328"/>
      <c r="M26" s="328"/>
      <c r="N26" s="369"/>
      <c r="O26" s="55"/>
      <c r="P26" s="370" t="str">
        <f>IF($AA26="", "", SUMIF('Business Use'!$U$11:$U$5010, $AA26, 'Business Use'!$AE$11:$AE$5010))</f>
        <v/>
      </c>
      <c r="Q26" s="329"/>
      <c r="R26" s="329"/>
      <c r="S26" s="329"/>
      <c r="T26" s="329"/>
      <c r="U26" s="331"/>
      <c r="V26" s="55"/>
      <c r="AA26" s="13" t="str">
        <f>Setup!$AF15</f>
        <v/>
      </c>
    </row>
    <row r="27" spans="1:27" x14ac:dyDescent="0.25">
      <c r="A27" s="55"/>
      <c r="B27" s="366" t="str">
        <f>TEXT(Setup!$AD16, "mmmm yyyy")</f>
        <v/>
      </c>
      <c r="C27" s="327"/>
      <c r="D27" s="327"/>
      <c r="E27" s="327"/>
      <c r="F27" s="327"/>
      <c r="G27" s="367"/>
      <c r="H27" s="55"/>
      <c r="I27" s="368" t="str">
        <f>IF($AA27="", "", SUMIF('Business Use'!$U$11:$U$5010, $AA27, 'Business Use'!$D$11:$D$5010))</f>
        <v/>
      </c>
      <c r="J27" s="328"/>
      <c r="K27" s="328"/>
      <c r="L27" s="328"/>
      <c r="M27" s="328"/>
      <c r="N27" s="369"/>
      <c r="O27" s="55"/>
      <c r="P27" s="370" t="str">
        <f>IF($AA27="", "", SUMIF('Business Use'!$U$11:$U$5010, $AA27, 'Business Use'!$AE$11:$AE$5010))</f>
        <v/>
      </c>
      <c r="Q27" s="329"/>
      <c r="R27" s="329"/>
      <c r="S27" s="329"/>
      <c r="T27" s="329"/>
      <c r="U27" s="331"/>
      <c r="V27" s="55"/>
      <c r="AA27" s="13" t="str">
        <f>Setup!$AF16</f>
        <v/>
      </c>
    </row>
    <row r="28" spans="1:27" x14ac:dyDescent="0.25">
      <c r="A28" s="55"/>
      <c r="B28" s="366" t="str">
        <f>TEXT(Setup!$AD17, "mmmm yyyy")</f>
        <v/>
      </c>
      <c r="C28" s="327"/>
      <c r="D28" s="327"/>
      <c r="E28" s="327"/>
      <c r="F28" s="327"/>
      <c r="G28" s="367"/>
      <c r="H28" s="55"/>
      <c r="I28" s="368" t="str">
        <f>IF($AA28="", "", SUMIF('Business Use'!$U$11:$U$5010, $AA28, 'Business Use'!$D$11:$D$5010))</f>
        <v/>
      </c>
      <c r="J28" s="328"/>
      <c r="K28" s="328"/>
      <c r="L28" s="328"/>
      <c r="M28" s="328"/>
      <c r="N28" s="369"/>
      <c r="O28" s="55"/>
      <c r="P28" s="370" t="str">
        <f>IF($AA28="", "", SUMIF('Business Use'!$U$11:$U$5010, $AA28, 'Business Use'!$AE$11:$AE$5010))</f>
        <v/>
      </c>
      <c r="Q28" s="329"/>
      <c r="R28" s="329"/>
      <c r="S28" s="329"/>
      <c r="T28" s="329"/>
      <c r="U28" s="331"/>
      <c r="V28" s="55"/>
      <c r="AA28" s="13" t="str">
        <f>Setup!$AF17</f>
        <v/>
      </c>
    </row>
    <row r="29" spans="1:27" x14ac:dyDescent="0.25">
      <c r="A29" s="55"/>
      <c r="B29" s="366" t="str">
        <f>TEXT(Setup!$AD18, "mmmm yyyy")</f>
        <v/>
      </c>
      <c r="C29" s="327"/>
      <c r="D29" s="327"/>
      <c r="E29" s="327"/>
      <c r="F29" s="327"/>
      <c r="G29" s="367"/>
      <c r="H29" s="55"/>
      <c r="I29" s="368" t="str">
        <f>IF($AA29="", "", SUMIF('Business Use'!$U$11:$U$5010, $AA29, 'Business Use'!$D$11:$D$5010))</f>
        <v/>
      </c>
      <c r="J29" s="328"/>
      <c r="K29" s="328"/>
      <c r="L29" s="328"/>
      <c r="M29" s="328"/>
      <c r="N29" s="369"/>
      <c r="O29" s="55"/>
      <c r="P29" s="370" t="str">
        <f>IF($AA29="", "", SUMIF('Business Use'!$U$11:$U$5010, $AA29, 'Business Use'!$AE$11:$AE$5010))</f>
        <v/>
      </c>
      <c r="Q29" s="329"/>
      <c r="R29" s="329"/>
      <c r="S29" s="329"/>
      <c r="T29" s="329"/>
      <c r="U29" s="331"/>
      <c r="V29" s="55"/>
      <c r="AA29" s="13" t="str">
        <f>Setup!$AF18</f>
        <v/>
      </c>
    </row>
    <row r="30" spans="1:27" x14ac:dyDescent="0.25">
      <c r="A30" s="55"/>
      <c r="B30" s="366" t="str">
        <f>TEXT(Setup!$AD19, "mmmm yyyy")</f>
        <v/>
      </c>
      <c r="C30" s="327"/>
      <c r="D30" s="327"/>
      <c r="E30" s="327"/>
      <c r="F30" s="327"/>
      <c r="G30" s="367"/>
      <c r="H30" s="55"/>
      <c r="I30" s="368" t="str">
        <f>IF($AA30="", "", SUMIF('Business Use'!$U$11:$U$5010, $AA30, 'Business Use'!$D$11:$D$5010))</f>
        <v/>
      </c>
      <c r="J30" s="328"/>
      <c r="K30" s="328"/>
      <c r="L30" s="328"/>
      <c r="M30" s="328"/>
      <c r="N30" s="369"/>
      <c r="O30" s="55"/>
      <c r="P30" s="370" t="str">
        <f>IF($AA30="", "", SUMIF('Business Use'!$U$11:$U$5010, $AA30, 'Business Use'!$AE$11:$AE$5010))</f>
        <v/>
      </c>
      <c r="Q30" s="329"/>
      <c r="R30" s="329"/>
      <c r="S30" s="329"/>
      <c r="T30" s="329"/>
      <c r="U30" s="331"/>
      <c r="V30" s="55"/>
      <c r="AA30" s="13" t="str">
        <f>Setup!$AF19</f>
        <v/>
      </c>
    </row>
    <row r="31" spans="1:27" x14ac:dyDescent="0.25">
      <c r="A31" s="55"/>
      <c r="B31" s="366" t="str">
        <f>TEXT(Setup!$AD20, "mmmm yyyy")</f>
        <v/>
      </c>
      <c r="C31" s="327"/>
      <c r="D31" s="327"/>
      <c r="E31" s="327"/>
      <c r="F31" s="327"/>
      <c r="G31" s="367"/>
      <c r="H31" s="55"/>
      <c r="I31" s="368" t="str">
        <f>IF($AA31="", "", SUMIF('Business Use'!$U$11:$U$5010, $AA31, 'Business Use'!$D$11:$D$5010))</f>
        <v/>
      </c>
      <c r="J31" s="328"/>
      <c r="K31" s="328"/>
      <c r="L31" s="328"/>
      <c r="M31" s="328"/>
      <c r="N31" s="369"/>
      <c r="O31" s="55"/>
      <c r="P31" s="370" t="str">
        <f>IF($AA31="", "", SUMIF('Business Use'!$U$11:$U$5010, $AA31, 'Business Use'!$AE$11:$AE$5010))</f>
        <v/>
      </c>
      <c r="Q31" s="329"/>
      <c r="R31" s="329"/>
      <c r="S31" s="329"/>
      <c r="T31" s="329"/>
      <c r="U31" s="331"/>
      <c r="V31" s="55"/>
      <c r="AA31" s="13" t="str">
        <f>Setup!$AF20</f>
        <v/>
      </c>
    </row>
    <row r="32" spans="1:27" x14ac:dyDescent="0.25">
      <c r="A32" s="55"/>
      <c r="B32" s="366" t="str">
        <f>TEXT(Setup!$AD21, "mmmm yyyy")</f>
        <v/>
      </c>
      <c r="C32" s="327"/>
      <c r="D32" s="327"/>
      <c r="E32" s="327"/>
      <c r="F32" s="327"/>
      <c r="G32" s="367"/>
      <c r="H32" s="55"/>
      <c r="I32" s="368" t="str">
        <f>IF($AA32="", "", SUMIF('Business Use'!$U$11:$U$5010, $AA32, 'Business Use'!$D$11:$D$5010))</f>
        <v/>
      </c>
      <c r="J32" s="328"/>
      <c r="K32" s="328"/>
      <c r="L32" s="328"/>
      <c r="M32" s="328"/>
      <c r="N32" s="369"/>
      <c r="O32" s="55"/>
      <c r="P32" s="370" t="str">
        <f>IF($AA32="", "", SUMIF('Business Use'!$U$11:$U$5010, $AA32, 'Business Use'!$AE$11:$AE$5010))</f>
        <v/>
      </c>
      <c r="Q32" s="329"/>
      <c r="R32" s="329"/>
      <c r="S32" s="329"/>
      <c r="T32" s="329"/>
      <c r="U32" s="331"/>
      <c r="V32" s="55"/>
      <c r="AA32" s="13" t="str">
        <f>Setup!$AF21</f>
        <v/>
      </c>
    </row>
    <row r="33" spans="1:27" x14ac:dyDescent="0.25">
      <c r="A33" s="55"/>
      <c r="B33" s="381" t="str">
        <f>TEXT(Setup!$AD22, "mmmm yyyy")</f>
        <v/>
      </c>
      <c r="C33" s="320"/>
      <c r="D33" s="320"/>
      <c r="E33" s="320"/>
      <c r="F33" s="320"/>
      <c r="G33" s="382"/>
      <c r="H33" s="55"/>
      <c r="I33" s="383" t="str">
        <f>IF($AA33="", "", SUMIF('Business Use'!$U$11:$U$5010, $AA33, 'Business Use'!$D$11:$D$5010))</f>
        <v/>
      </c>
      <c r="J33" s="321"/>
      <c r="K33" s="321"/>
      <c r="L33" s="321"/>
      <c r="M33" s="321"/>
      <c r="N33" s="384"/>
      <c r="O33" s="55"/>
      <c r="P33" s="371" t="str">
        <f>IF($AA33="", "", SUMIF('Business Use'!$U$11:$U$5010, $AA33, 'Business Use'!$AE$11:$AE$5010))</f>
        <v/>
      </c>
      <c r="Q33" s="322"/>
      <c r="R33" s="322"/>
      <c r="S33" s="322"/>
      <c r="T33" s="322"/>
      <c r="U33" s="324"/>
      <c r="V33" s="55"/>
      <c r="AA33" s="11" t="str">
        <f>Setup!$AF22</f>
        <v/>
      </c>
    </row>
    <row r="34" spans="1:27" x14ac:dyDescent="0.25">
      <c r="A34" s="55"/>
      <c r="B34" s="55"/>
      <c r="C34" s="55"/>
      <c r="D34" s="55"/>
      <c r="E34" s="55"/>
      <c r="F34" s="55"/>
      <c r="G34" s="55"/>
      <c r="H34" s="55"/>
      <c r="I34" s="55"/>
      <c r="J34" s="55"/>
      <c r="K34" s="55"/>
      <c r="L34" s="55"/>
      <c r="M34" s="55"/>
      <c r="N34" s="55"/>
      <c r="O34" s="55"/>
      <c r="P34" s="55"/>
      <c r="Q34" s="55"/>
      <c r="R34" s="55"/>
      <c r="S34" s="55"/>
      <c r="T34" s="55"/>
      <c r="U34" s="55"/>
      <c r="V34" s="55"/>
    </row>
    <row r="35" spans="1:27" x14ac:dyDescent="0.25">
      <c r="A35" s="55"/>
      <c r="B35" s="372" t="s">
        <v>126</v>
      </c>
      <c r="C35" s="373"/>
      <c r="D35" s="373"/>
      <c r="E35" s="373"/>
      <c r="F35" s="373"/>
      <c r="G35" s="374"/>
      <c r="H35" s="55"/>
      <c r="I35" s="375">
        <f>SUM(I$22:I$33)</f>
        <v>0</v>
      </c>
      <c r="J35" s="376"/>
      <c r="K35" s="376"/>
      <c r="L35" s="376"/>
      <c r="M35" s="376"/>
      <c r="N35" s="377"/>
      <c r="O35" s="55"/>
      <c r="P35" s="378">
        <f>SUM(P$22:P$33)</f>
        <v>0</v>
      </c>
      <c r="Q35" s="379"/>
      <c r="R35" s="379"/>
      <c r="S35" s="379"/>
      <c r="T35" s="379"/>
      <c r="U35" s="380"/>
      <c r="V35" s="55"/>
    </row>
    <row r="36" spans="1:27" x14ac:dyDescent="0.25">
      <c r="A36" s="55"/>
      <c r="B36" s="55"/>
      <c r="C36" s="55"/>
      <c r="D36" s="55"/>
      <c r="E36" s="55"/>
      <c r="F36" s="55"/>
      <c r="G36" s="55"/>
      <c r="H36" s="55"/>
      <c r="I36" s="55"/>
      <c r="J36" s="55"/>
      <c r="K36" s="55"/>
      <c r="L36" s="55"/>
      <c r="M36" s="55"/>
      <c r="N36" s="55"/>
      <c r="O36" s="55"/>
      <c r="P36" s="55"/>
      <c r="Q36" s="55"/>
      <c r="R36" s="55"/>
      <c r="S36" s="55"/>
      <c r="T36" s="55"/>
      <c r="U36" s="55"/>
      <c r="V36" s="55"/>
    </row>
    <row r="37" spans="1:27" x14ac:dyDescent="0.25">
      <c r="A37" s="55"/>
      <c r="B37" s="55"/>
      <c r="C37" s="55"/>
      <c r="D37" s="55"/>
      <c r="E37" s="55"/>
      <c r="F37" s="55"/>
      <c r="G37" s="55"/>
      <c r="H37" s="55"/>
      <c r="I37" s="55"/>
      <c r="J37" s="55"/>
      <c r="K37" s="55"/>
      <c r="L37" s="55"/>
      <c r="M37" s="55"/>
      <c r="N37" s="55"/>
      <c r="O37" s="55"/>
      <c r="P37" s="55"/>
      <c r="Q37" s="55"/>
      <c r="R37" s="55"/>
      <c r="S37" s="55"/>
      <c r="T37" s="55"/>
      <c r="U37" s="55"/>
      <c r="V37" s="55"/>
    </row>
    <row r="38" spans="1:27" x14ac:dyDescent="0.25">
      <c r="A38" s="55"/>
      <c r="B38" s="270" t="s">
        <v>130</v>
      </c>
      <c r="C38" s="271"/>
      <c r="D38" s="271"/>
      <c r="E38" s="271"/>
      <c r="F38" s="271"/>
      <c r="G38" s="271"/>
      <c r="H38" s="271"/>
      <c r="I38" s="271"/>
      <c r="J38" s="271"/>
      <c r="K38" s="271"/>
      <c r="L38" s="271"/>
      <c r="M38" s="271"/>
      <c r="N38" s="271"/>
      <c r="O38" s="271"/>
      <c r="P38" s="271"/>
      <c r="Q38" s="271"/>
      <c r="R38" s="271"/>
      <c r="S38" s="271"/>
      <c r="T38" s="271"/>
      <c r="U38" s="272"/>
      <c r="V38" s="55"/>
    </row>
    <row r="39" spans="1:27" x14ac:dyDescent="0.25">
      <c r="A39" s="55"/>
      <c r="B39" s="55"/>
      <c r="C39" s="55"/>
      <c r="D39" s="55"/>
      <c r="E39" s="55"/>
      <c r="F39" s="55"/>
      <c r="G39" s="55"/>
      <c r="H39" s="55"/>
      <c r="I39" s="55"/>
      <c r="J39" s="55"/>
      <c r="K39" s="55"/>
      <c r="L39" s="55"/>
      <c r="M39" s="55"/>
      <c r="N39" s="55"/>
      <c r="O39" s="55"/>
      <c r="P39" s="55"/>
      <c r="Q39" s="55"/>
      <c r="R39" s="55"/>
      <c r="S39" s="55"/>
      <c r="T39" s="55"/>
      <c r="U39" s="55"/>
      <c r="V39" s="55"/>
    </row>
    <row r="40" spans="1:27" x14ac:dyDescent="0.25">
      <c r="A40" s="55"/>
      <c r="B40" s="348" t="s">
        <v>131</v>
      </c>
      <c r="C40" s="349"/>
      <c r="D40" s="349"/>
      <c r="E40" s="350"/>
      <c r="F40" s="55"/>
      <c r="G40" s="55"/>
      <c r="H40" s="55"/>
      <c r="I40" s="348" t="str">
        <f>Setup!$AF$7</f>
        <v>Miles</v>
      </c>
      <c r="J40" s="349"/>
      <c r="K40" s="349"/>
      <c r="L40" s="349"/>
      <c r="M40" s="349"/>
      <c r="N40" s="350"/>
      <c r="O40" s="55"/>
      <c r="P40" s="270" t="s">
        <v>125</v>
      </c>
      <c r="Q40" s="271"/>
      <c r="R40" s="271"/>
      <c r="S40" s="271"/>
      <c r="T40" s="271"/>
      <c r="U40" s="272"/>
      <c r="V40" s="55"/>
    </row>
    <row r="41" spans="1:27" x14ac:dyDescent="0.25">
      <c r="A41" s="55"/>
      <c r="B41" s="351" t="str">
        <f>IF(Setup!$Q40="", "", Setup!$Q40)</f>
        <v/>
      </c>
      <c r="C41" s="352"/>
      <c r="D41" s="352"/>
      <c r="E41" s="353"/>
      <c r="F41" s="55"/>
      <c r="G41" s="55"/>
      <c r="H41" s="55"/>
      <c r="I41" s="354" t="str">
        <f>IF($B41="", "", SUMIF('Business Use'!$C$11:$C$5010, $B41, 'Business Use'!$D$11:$D$5010))</f>
        <v/>
      </c>
      <c r="J41" s="355"/>
      <c r="K41" s="355"/>
      <c r="L41" s="355"/>
      <c r="M41" s="355"/>
      <c r="N41" s="356"/>
      <c r="O41" s="55"/>
      <c r="P41" s="363" t="str">
        <f>IF($B41="", "", SUMIF('Business Use'!$C$11:$C$5010, $B41, 'Business Use'!$AE$11:$AE$5010))</f>
        <v/>
      </c>
      <c r="Q41" s="364"/>
      <c r="R41" s="364"/>
      <c r="S41" s="364"/>
      <c r="T41" s="364"/>
      <c r="U41" s="365"/>
      <c r="V41" s="55"/>
    </row>
    <row r="42" spans="1:27" x14ac:dyDescent="0.25">
      <c r="A42" s="55"/>
      <c r="B42" s="366" t="str">
        <f>IF(Setup!$Q41="", "", Setup!$Q41)</f>
        <v/>
      </c>
      <c r="C42" s="327"/>
      <c r="D42" s="327"/>
      <c r="E42" s="367"/>
      <c r="F42" s="55"/>
      <c r="G42" s="55"/>
      <c r="H42" s="55"/>
      <c r="I42" s="368" t="str">
        <f>IF($B42="", "", SUMIF('Business Use'!$C$11:$C$5010, $B42, 'Business Use'!$D$11:$D$5010))</f>
        <v/>
      </c>
      <c r="J42" s="328"/>
      <c r="K42" s="328"/>
      <c r="L42" s="328"/>
      <c r="M42" s="328"/>
      <c r="N42" s="369"/>
      <c r="O42" s="55"/>
      <c r="P42" s="370" t="str">
        <f>IF($B42="", "", SUMIF('Business Use'!$C$11:$C$5010, $B42, 'Business Use'!$AE$11:$AE$5010))</f>
        <v/>
      </c>
      <c r="Q42" s="329"/>
      <c r="R42" s="329"/>
      <c r="S42" s="329"/>
      <c r="T42" s="329"/>
      <c r="U42" s="331"/>
      <c r="V42" s="55"/>
    </row>
    <row r="43" spans="1:27" x14ac:dyDescent="0.25">
      <c r="A43" s="55"/>
      <c r="B43" s="366" t="str">
        <f>IF(Setup!$Q42="", "", Setup!$Q42)</f>
        <v/>
      </c>
      <c r="C43" s="327"/>
      <c r="D43" s="327"/>
      <c r="E43" s="367"/>
      <c r="F43" s="55"/>
      <c r="G43" s="55"/>
      <c r="H43" s="55"/>
      <c r="I43" s="368" t="str">
        <f>IF($B43="", "", SUMIF('Business Use'!$C$11:$C$5010, $B43, 'Business Use'!$D$11:$D$5010))</f>
        <v/>
      </c>
      <c r="J43" s="328"/>
      <c r="K43" s="328"/>
      <c r="L43" s="328"/>
      <c r="M43" s="328"/>
      <c r="N43" s="369"/>
      <c r="O43" s="55"/>
      <c r="P43" s="370" t="str">
        <f>IF($B43="", "", SUMIF('Business Use'!$C$11:$C$5010, $B43, 'Business Use'!$AE$11:$AE$5010))</f>
        <v/>
      </c>
      <c r="Q43" s="329"/>
      <c r="R43" s="329"/>
      <c r="S43" s="329"/>
      <c r="T43" s="329"/>
      <c r="U43" s="331"/>
      <c r="V43" s="55"/>
    </row>
    <row r="44" spans="1:27" x14ac:dyDescent="0.25">
      <c r="A44" s="55"/>
      <c r="B44" s="366" t="str">
        <f>IF(Setup!$Q43="", "", Setup!$Q43)</f>
        <v/>
      </c>
      <c r="C44" s="327"/>
      <c r="D44" s="327"/>
      <c r="E44" s="367"/>
      <c r="F44" s="55"/>
      <c r="G44" s="55"/>
      <c r="H44" s="55"/>
      <c r="I44" s="368" t="str">
        <f>IF($B44="", "", SUMIF('Business Use'!$C$11:$C$5010, $B44, 'Business Use'!$D$11:$D$5010))</f>
        <v/>
      </c>
      <c r="J44" s="328"/>
      <c r="K44" s="328"/>
      <c r="L44" s="328"/>
      <c r="M44" s="328"/>
      <c r="N44" s="369"/>
      <c r="O44" s="55"/>
      <c r="P44" s="370" t="str">
        <f>IF($B44="", "", SUMIF('Business Use'!$C$11:$C$5010, $B44, 'Business Use'!$AE$11:$AE$5010))</f>
        <v/>
      </c>
      <c r="Q44" s="329"/>
      <c r="R44" s="329"/>
      <c r="S44" s="329"/>
      <c r="T44" s="329"/>
      <c r="U44" s="331"/>
      <c r="V44" s="55"/>
    </row>
    <row r="45" spans="1:27" x14ac:dyDescent="0.25">
      <c r="A45" s="55"/>
      <c r="B45" s="366" t="str">
        <f>IF(Setup!$Q44="", "", Setup!$Q44)</f>
        <v/>
      </c>
      <c r="C45" s="327"/>
      <c r="D45" s="327"/>
      <c r="E45" s="367"/>
      <c r="F45" s="55"/>
      <c r="G45" s="55"/>
      <c r="H45" s="55"/>
      <c r="I45" s="368" t="str">
        <f>IF($B45="", "", SUMIF('Business Use'!$C$11:$C$5010, $B45, 'Business Use'!$D$11:$D$5010))</f>
        <v/>
      </c>
      <c r="J45" s="328"/>
      <c r="K45" s="328"/>
      <c r="L45" s="328"/>
      <c r="M45" s="328"/>
      <c r="N45" s="369"/>
      <c r="O45" s="55"/>
      <c r="P45" s="370" t="str">
        <f>IF($B45="", "", SUMIF('Business Use'!$C$11:$C$5010, $B45, 'Business Use'!$AE$11:$AE$5010))</f>
        <v/>
      </c>
      <c r="Q45" s="329"/>
      <c r="R45" s="329"/>
      <c r="S45" s="329"/>
      <c r="T45" s="329"/>
      <c r="U45" s="331"/>
      <c r="V45" s="55"/>
    </row>
    <row r="46" spans="1:27" x14ac:dyDescent="0.25">
      <c r="A46" s="55"/>
      <c r="B46" s="366" t="str">
        <f>IF(Setup!$Q45="", "", Setup!$Q45)</f>
        <v/>
      </c>
      <c r="C46" s="327"/>
      <c r="D46" s="327"/>
      <c r="E46" s="367"/>
      <c r="F46" s="55"/>
      <c r="G46" s="55"/>
      <c r="H46" s="55"/>
      <c r="I46" s="368" t="str">
        <f>IF($B46="", "", SUMIF('Business Use'!$C$11:$C$5010, $B46, 'Business Use'!$D$11:$D$5010))</f>
        <v/>
      </c>
      <c r="J46" s="328"/>
      <c r="K46" s="328"/>
      <c r="L46" s="328"/>
      <c r="M46" s="328"/>
      <c r="N46" s="369"/>
      <c r="O46" s="55"/>
      <c r="P46" s="370" t="str">
        <f>IF($B46="", "", SUMIF('Business Use'!$C$11:$C$5010, $B46, 'Business Use'!$AE$11:$AE$5010))</f>
        <v/>
      </c>
      <c r="Q46" s="329"/>
      <c r="R46" s="329"/>
      <c r="S46" s="329"/>
      <c r="T46" s="329"/>
      <c r="U46" s="331"/>
      <c r="V46" s="55"/>
    </row>
    <row r="47" spans="1:27" x14ac:dyDescent="0.25">
      <c r="A47" s="55"/>
      <c r="B47" s="381" t="str">
        <f>IF(Setup!$Q46="", "", Setup!$Q46)</f>
        <v>Other</v>
      </c>
      <c r="C47" s="320"/>
      <c r="D47" s="320"/>
      <c r="E47" s="382"/>
      <c r="F47" s="55"/>
      <c r="G47" s="55"/>
      <c r="H47" s="55"/>
      <c r="I47" s="383">
        <f>IF($B47="", "", SUMIF('Business Use'!$C$11:$C$5010, $B47, 'Business Use'!$D$11:$D$5010))</f>
        <v>0</v>
      </c>
      <c r="J47" s="321"/>
      <c r="K47" s="321"/>
      <c r="L47" s="321"/>
      <c r="M47" s="321"/>
      <c r="N47" s="384"/>
      <c r="O47" s="55"/>
      <c r="P47" s="371">
        <f>IF($B47="", "", SUMIF('Business Use'!$C$11:$C$5010, $B47, 'Business Use'!$AE$11:$AE$5010))</f>
        <v>0</v>
      </c>
      <c r="Q47" s="322"/>
      <c r="R47" s="322"/>
      <c r="S47" s="322"/>
      <c r="T47" s="322"/>
      <c r="U47" s="324"/>
      <c r="V47" s="55"/>
    </row>
    <row r="48" spans="1:27" x14ac:dyDescent="0.25">
      <c r="A48" s="55"/>
      <c r="B48" s="55"/>
      <c r="C48" s="55"/>
      <c r="D48" s="55"/>
      <c r="E48" s="55"/>
      <c r="F48" s="55"/>
      <c r="G48" s="55"/>
      <c r="H48" s="55"/>
      <c r="I48" s="55"/>
      <c r="J48" s="55"/>
      <c r="K48" s="55"/>
      <c r="L48" s="55"/>
      <c r="M48" s="55"/>
      <c r="N48" s="55"/>
      <c r="O48" s="55"/>
      <c r="P48" s="55"/>
      <c r="Q48" s="55"/>
      <c r="R48" s="55"/>
      <c r="S48" s="55"/>
      <c r="T48" s="55"/>
      <c r="U48" s="55"/>
      <c r="V48" s="55"/>
    </row>
    <row r="49" spans="1:34" x14ac:dyDescent="0.25">
      <c r="A49" s="55"/>
      <c r="B49" s="55"/>
      <c r="C49" s="55"/>
      <c r="D49" s="55"/>
      <c r="E49" s="55"/>
      <c r="F49" s="55"/>
      <c r="G49" s="55"/>
      <c r="H49" s="55"/>
      <c r="I49" s="55"/>
      <c r="J49" s="55"/>
      <c r="K49" s="55"/>
      <c r="L49" s="55"/>
      <c r="M49" s="55"/>
      <c r="N49" s="55"/>
      <c r="O49" s="55"/>
      <c r="P49" s="55"/>
      <c r="Q49" s="55"/>
      <c r="R49" s="55"/>
      <c r="S49" s="55"/>
      <c r="T49" s="55"/>
      <c r="U49" s="55"/>
      <c r="V49" s="55"/>
    </row>
    <row r="50" spans="1:34" x14ac:dyDescent="0.25">
      <c r="A50" s="55"/>
      <c r="B50" s="343" t="s">
        <v>129</v>
      </c>
      <c r="C50" s="343"/>
      <c r="D50" s="343"/>
      <c r="E50" s="343"/>
      <c r="F50" s="343"/>
      <c r="G50" s="343"/>
      <c r="H50" s="343"/>
      <c r="I50" s="343"/>
      <c r="J50" s="343"/>
      <c r="K50" s="343"/>
      <c r="L50" s="343"/>
      <c r="M50" s="343"/>
      <c r="N50" s="343"/>
      <c r="O50" s="343"/>
      <c r="P50" s="55"/>
      <c r="Q50" s="343" t="s">
        <v>128</v>
      </c>
      <c r="R50" s="343"/>
      <c r="S50" s="343"/>
      <c r="T50" s="343"/>
      <c r="U50" s="343"/>
      <c r="V50" s="55"/>
    </row>
    <row r="51" spans="1:34" x14ac:dyDescent="0.25">
      <c r="A51" s="55"/>
      <c r="B51" s="55"/>
      <c r="C51" s="55"/>
      <c r="D51" s="55"/>
      <c r="E51" s="55"/>
      <c r="F51" s="55"/>
      <c r="G51" s="55"/>
      <c r="H51" s="55"/>
      <c r="I51" s="55"/>
      <c r="J51" s="55"/>
      <c r="K51" s="55"/>
      <c r="L51" s="55"/>
      <c r="M51" s="55"/>
      <c r="N51" s="55"/>
      <c r="O51" s="55"/>
      <c r="P51" s="55"/>
      <c r="Q51" s="55"/>
      <c r="R51" s="55"/>
      <c r="S51" s="55"/>
      <c r="T51" s="55"/>
      <c r="U51" s="55"/>
      <c r="V51" s="55"/>
    </row>
    <row r="52" spans="1:34" x14ac:dyDescent="0.25">
      <c r="A52" s="55"/>
      <c r="B52" s="55"/>
      <c r="C52" s="55"/>
      <c r="D52" s="55"/>
      <c r="E52" s="55"/>
      <c r="F52" s="55"/>
      <c r="G52" s="55"/>
      <c r="H52" s="55"/>
      <c r="I52" s="55"/>
      <c r="J52" s="55"/>
      <c r="K52" s="55"/>
      <c r="L52" s="55"/>
      <c r="M52" s="55"/>
      <c r="N52" s="55"/>
      <c r="O52" s="55"/>
      <c r="P52" s="55"/>
      <c r="Q52" s="141"/>
      <c r="R52" s="346" t="str">
        <f>IF(Setup!$Q40="", "", Setup!$Q40)</f>
        <v/>
      </c>
      <c r="S52" s="346"/>
      <c r="T52" s="346"/>
      <c r="U52" s="346"/>
      <c r="V52" s="55"/>
      <c r="AA52" s="41" t="str">
        <f>$R52</f>
        <v/>
      </c>
      <c r="AB52" s="138" t="e">
        <f>IF(OR($I41="", $I41=0), NA(), IFERROR($I41/$B$10, NA()))</f>
        <v>#N/A</v>
      </c>
    </row>
    <row r="53" spans="1:34" x14ac:dyDescent="0.25">
      <c r="A53" s="55"/>
      <c r="B53" s="55"/>
      <c r="C53" s="55"/>
      <c r="D53" s="55"/>
      <c r="E53" s="55"/>
      <c r="F53" s="55"/>
      <c r="G53" s="55"/>
      <c r="H53" s="55"/>
      <c r="I53" s="55"/>
      <c r="J53" s="55"/>
      <c r="K53" s="55"/>
      <c r="L53" s="55"/>
      <c r="M53" s="55"/>
      <c r="N53" s="55"/>
      <c r="O53" s="55"/>
      <c r="P53" s="55"/>
      <c r="Q53" s="143"/>
      <c r="R53" s="346" t="str">
        <f>IF(Setup!$Q41="", "", Setup!$Q41)</f>
        <v/>
      </c>
      <c r="S53" s="346"/>
      <c r="T53" s="346"/>
      <c r="U53" s="346"/>
      <c r="V53" s="55"/>
      <c r="AA53" s="42" t="str">
        <f t="shared" ref="AA53:AA58" si="0">$R53</f>
        <v/>
      </c>
      <c r="AB53" s="139" t="e">
        <f t="shared" ref="AB53:AB58" si="1">IF(OR($I42="", $I42=0), NA(), IFERROR($I42/$B$10, NA()))</f>
        <v>#N/A</v>
      </c>
    </row>
    <row r="54" spans="1:34" x14ac:dyDescent="0.25">
      <c r="A54" s="55"/>
      <c r="B54" s="55"/>
      <c r="C54" s="55"/>
      <c r="D54" s="55"/>
      <c r="E54" s="55"/>
      <c r="F54" s="55"/>
      <c r="G54" s="55"/>
      <c r="H54" s="55"/>
      <c r="I54" s="55"/>
      <c r="J54" s="55"/>
      <c r="K54" s="55"/>
      <c r="L54" s="55"/>
      <c r="M54" s="55"/>
      <c r="N54" s="55"/>
      <c r="O54" s="55"/>
      <c r="P54" s="55"/>
      <c r="Q54" s="142"/>
      <c r="R54" s="346" t="str">
        <f>IF(Setup!$Q42="", "", Setup!$Q42)</f>
        <v/>
      </c>
      <c r="S54" s="346"/>
      <c r="T54" s="346"/>
      <c r="U54" s="346"/>
      <c r="V54" s="55"/>
      <c r="AA54" s="42" t="str">
        <f t="shared" si="0"/>
        <v/>
      </c>
      <c r="AB54" s="139" t="e">
        <f t="shared" si="1"/>
        <v>#N/A</v>
      </c>
    </row>
    <row r="55" spans="1:34" x14ac:dyDescent="0.25">
      <c r="A55" s="55"/>
      <c r="B55" s="55"/>
      <c r="C55" s="55"/>
      <c r="D55" s="55"/>
      <c r="E55" s="55"/>
      <c r="F55" s="55"/>
      <c r="G55" s="55"/>
      <c r="H55" s="55"/>
      <c r="I55" s="55"/>
      <c r="J55" s="55"/>
      <c r="K55" s="55"/>
      <c r="L55" s="55"/>
      <c r="M55" s="55"/>
      <c r="N55" s="55"/>
      <c r="O55" s="55"/>
      <c r="P55" s="55"/>
      <c r="Q55" s="144"/>
      <c r="R55" s="346" t="str">
        <f>IF(Setup!$Q43="", "", Setup!$Q43)</f>
        <v/>
      </c>
      <c r="S55" s="346"/>
      <c r="T55" s="346"/>
      <c r="U55" s="346"/>
      <c r="V55" s="55"/>
      <c r="AA55" s="42" t="str">
        <f t="shared" si="0"/>
        <v/>
      </c>
      <c r="AB55" s="139" t="e">
        <f t="shared" si="1"/>
        <v>#N/A</v>
      </c>
    </row>
    <row r="56" spans="1:34" x14ac:dyDescent="0.25">
      <c r="A56" s="55"/>
      <c r="B56" s="55"/>
      <c r="C56" s="55"/>
      <c r="D56" s="55"/>
      <c r="E56" s="55"/>
      <c r="F56" s="55"/>
      <c r="G56" s="55"/>
      <c r="H56" s="55"/>
      <c r="I56" s="55"/>
      <c r="J56" s="55"/>
      <c r="K56" s="55"/>
      <c r="L56" s="55"/>
      <c r="M56" s="55"/>
      <c r="N56" s="55"/>
      <c r="O56" s="55"/>
      <c r="P56" s="55"/>
      <c r="Q56" s="145"/>
      <c r="R56" s="346" t="str">
        <f>IF(Setup!$Q44="", "", Setup!$Q44)</f>
        <v/>
      </c>
      <c r="S56" s="346"/>
      <c r="T56" s="346"/>
      <c r="U56" s="346"/>
      <c r="V56" s="55"/>
      <c r="AA56" s="42" t="str">
        <f t="shared" si="0"/>
        <v/>
      </c>
      <c r="AB56" s="139" t="e">
        <f t="shared" si="1"/>
        <v>#N/A</v>
      </c>
    </row>
    <row r="57" spans="1:34" x14ac:dyDescent="0.25">
      <c r="A57" s="55"/>
      <c r="B57" s="55"/>
      <c r="C57" s="55"/>
      <c r="D57" s="55"/>
      <c r="E57" s="55"/>
      <c r="F57" s="55"/>
      <c r="G57" s="55"/>
      <c r="H57" s="55"/>
      <c r="I57" s="55"/>
      <c r="J57" s="55"/>
      <c r="K57" s="55"/>
      <c r="L57" s="55"/>
      <c r="M57" s="55"/>
      <c r="N57" s="55"/>
      <c r="O57" s="55"/>
      <c r="P57" s="55"/>
      <c r="Q57" s="146"/>
      <c r="R57" s="346" t="str">
        <f>IF(Setup!$Q45="", "", Setup!$Q45)</f>
        <v/>
      </c>
      <c r="S57" s="346"/>
      <c r="T57" s="346"/>
      <c r="U57" s="346"/>
      <c r="V57" s="55"/>
      <c r="AA57" s="42" t="str">
        <f t="shared" si="0"/>
        <v/>
      </c>
      <c r="AB57" s="139" t="e">
        <f t="shared" si="1"/>
        <v>#N/A</v>
      </c>
    </row>
    <row r="58" spans="1:34" x14ac:dyDescent="0.25">
      <c r="A58" s="55"/>
      <c r="B58" s="55"/>
      <c r="C58" s="55"/>
      <c r="D58" s="55"/>
      <c r="E58" s="55"/>
      <c r="F58" s="55"/>
      <c r="G58" s="55"/>
      <c r="H58" s="55"/>
      <c r="I58" s="55"/>
      <c r="J58" s="55"/>
      <c r="K58" s="55"/>
      <c r="L58" s="55"/>
      <c r="M58" s="55"/>
      <c r="N58" s="55"/>
      <c r="O58" s="55"/>
      <c r="P58" s="55"/>
      <c r="Q58" s="147"/>
      <c r="R58" s="346" t="str">
        <f>IF(Setup!$Q46="", "", Setup!$Q46)</f>
        <v>Other</v>
      </c>
      <c r="S58" s="346"/>
      <c r="T58" s="346"/>
      <c r="U58" s="346"/>
      <c r="V58" s="55"/>
      <c r="AA58" s="43" t="str">
        <f t="shared" si="0"/>
        <v>Other</v>
      </c>
      <c r="AB58" s="140" t="e">
        <f t="shared" si="1"/>
        <v>#N/A</v>
      </c>
    </row>
    <row r="59" spans="1:34" x14ac:dyDescent="0.25">
      <c r="A59" s="55"/>
      <c r="B59" s="55"/>
      <c r="C59" s="55"/>
      <c r="D59" s="55"/>
      <c r="E59" s="55"/>
      <c r="F59" s="55"/>
      <c r="G59" s="55"/>
      <c r="H59" s="55"/>
      <c r="I59" s="55"/>
      <c r="J59" s="55"/>
      <c r="K59" s="55"/>
      <c r="L59" s="55"/>
      <c r="M59" s="55"/>
      <c r="N59" s="55"/>
      <c r="O59" s="55"/>
      <c r="P59" s="55"/>
      <c r="Q59" s="55"/>
      <c r="R59" s="55"/>
      <c r="S59" s="55"/>
      <c r="T59" s="55"/>
      <c r="U59" s="55"/>
      <c r="V59" s="55"/>
    </row>
    <row r="60" spans="1:34" x14ac:dyDescent="0.25">
      <c r="A60" s="55"/>
      <c r="B60" s="344" t="s">
        <v>132</v>
      </c>
      <c r="C60" s="344"/>
      <c r="D60" s="344"/>
      <c r="E60" s="344"/>
      <c r="F60" s="344"/>
      <c r="G60" s="344"/>
      <c r="H60" s="344"/>
      <c r="I60" s="344"/>
      <c r="J60" s="344"/>
      <c r="K60" s="344"/>
      <c r="L60" s="344"/>
      <c r="M60" s="344"/>
      <c r="N60" s="344"/>
      <c r="O60" s="344"/>
      <c r="P60" s="55"/>
      <c r="Q60" s="55"/>
      <c r="R60" s="55"/>
      <c r="S60" s="55"/>
      <c r="T60" s="55"/>
      <c r="U60" s="55"/>
      <c r="V60" s="55"/>
    </row>
    <row r="61" spans="1:34" x14ac:dyDescent="0.25">
      <c r="A61" s="55"/>
      <c r="B61" s="55"/>
      <c r="C61" s="55"/>
      <c r="D61" s="55"/>
      <c r="E61" s="55"/>
      <c r="F61" s="55"/>
      <c r="G61" s="55"/>
      <c r="H61" s="55"/>
      <c r="I61" s="55"/>
      <c r="J61" s="55"/>
      <c r="K61" s="55"/>
      <c r="L61" s="55"/>
      <c r="M61" s="55"/>
      <c r="N61" s="55"/>
      <c r="O61" s="55"/>
      <c r="P61" s="55"/>
      <c r="Q61" s="55"/>
      <c r="R61" s="55"/>
      <c r="S61" s="55"/>
      <c r="T61" s="55"/>
      <c r="U61" s="55"/>
      <c r="V61" s="55"/>
    </row>
    <row r="62" spans="1:34" x14ac:dyDescent="0.25">
      <c r="A62" s="55"/>
      <c r="B62" s="270" t="str">
        <f>CONCATENATE("Distance Breakdown per Month per Code - ", Setup!$AF$7)</f>
        <v>Distance Breakdown per Month per Code - Miles</v>
      </c>
      <c r="C62" s="271"/>
      <c r="D62" s="271"/>
      <c r="E62" s="271"/>
      <c r="F62" s="271"/>
      <c r="G62" s="271"/>
      <c r="H62" s="271"/>
      <c r="I62" s="271"/>
      <c r="J62" s="271"/>
      <c r="K62" s="271"/>
      <c r="L62" s="271"/>
      <c r="M62" s="271"/>
      <c r="N62" s="271"/>
      <c r="O62" s="271"/>
      <c r="P62" s="271"/>
      <c r="Q62" s="271"/>
      <c r="R62" s="271"/>
      <c r="S62" s="271"/>
      <c r="T62" s="271"/>
      <c r="U62" s="272"/>
      <c r="V62" s="55"/>
    </row>
    <row r="63" spans="1:34" x14ac:dyDescent="0.25">
      <c r="A63" s="55"/>
      <c r="B63" s="55"/>
      <c r="C63" s="55"/>
      <c r="D63" s="55"/>
      <c r="E63" s="55"/>
      <c r="F63" s="55"/>
      <c r="G63" s="55"/>
      <c r="H63" s="55"/>
      <c r="I63" s="55"/>
      <c r="J63" s="55"/>
      <c r="K63" s="55"/>
      <c r="L63" s="55"/>
      <c r="M63" s="55"/>
      <c r="N63" s="55"/>
      <c r="O63" s="55"/>
      <c r="P63" s="55"/>
      <c r="Q63" s="55"/>
      <c r="R63" s="55"/>
      <c r="S63" s="55"/>
      <c r="T63" s="55"/>
      <c r="U63" s="55"/>
      <c r="V63" s="55"/>
      <c r="AB63" s="24" t="str">
        <f>$AA$52</f>
        <v/>
      </c>
      <c r="AC63" s="25" t="str">
        <f>$AA$53</f>
        <v/>
      </c>
      <c r="AD63" s="25" t="str">
        <f>$AA$54</f>
        <v/>
      </c>
      <c r="AE63" s="25" t="str">
        <f>$AA$55</f>
        <v/>
      </c>
      <c r="AF63" s="25" t="str">
        <f>$AA$56</f>
        <v/>
      </c>
      <c r="AG63" s="25" t="str">
        <f>$AA$57</f>
        <v/>
      </c>
      <c r="AH63" s="26" t="str">
        <f>$AA$58</f>
        <v>Other</v>
      </c>
    </row>
    <row r="64" spans="1:34" x14ac:dyDescent="0.25">
      <c r="A64" s="55"/>
      <c r="B64" s="106"/>
      <c r="C64" s="106"/>
      <c r="D64" s="106"/>
      <c r="E64" s="106"/>
      <c r="F64" s="106"/>
      <c r="G64" s="106"/>
      <c r="H64" s="106"/>
      <c r="I64" s="106"/>
      <c r="J64" s="106"/>
      <c r="K64" s="106"/>
      <c r="L64" s="106"/>
      <c r="M64" s="106"/>
      <c r="N64" s="106"/>
      <c r="O64" s="106"/>
      <c r="P64" s="106"/>
      <c r="Q64" s="106"/>
      <c r="R64" s="106"/>
      <c r="S64" s="106"/>
      <c r="T64" s="106"/>
      <c r="U64" s="106"/>
      <c r="V64" s="55"/>
      <c r="AA64" s="10" t="str">
        <f>Setup!$AF11</f>
        <v/>
      </c>
      <c r="AB64" s="131" t="str">
        <f>IF(OR($AA64="", AB$63=""), "", SUMIF('Business Use'!$AG$11:$AG$5010, CONCATENATE(AB$63, " - ", $AA64), 'Business Use'!$D$11:$D$5010))</f>
        <v/>
      </c>
      <c r="AC64" s="132" t="str">
        <f>IF(OR($AA64="", AC$63=""), "", SUMIF('Business Use'!$AG$11:$AG$5010, CONCATENATE(AC$63, " - ", $AA64), 'Business Use'!$D$11:$D$5010))</f>
        <v/>
      </c>
      <c r="AD64" s="132" t="str">
        <f>IF(OR($AA64="", AD$63=""), "", SUMIF('Business Use'!$AG$11:$AG$5010, CONCATENATE(AD$63, " - ", $AA64), 'Business Use'!$D$11:$D$5010))</f>
        <v/>
      </c>
      <c r="AE64" s="132" t="str">
        <f>IF(OR($AA64="", AE$63=""), "", SUMIF('Business Use'!$AG$11:$AG$5010, CONCATENATE(AE$63, " - ", $AA64), 'Business Use'!$D$11:$D$5010))</f>
        <v/>
      </c>
      <c r="AF64" s="132" t="str">
        <f>IF(OR($AA64="", AF$63=""), "", SUMIF('Business Use'!$AG$11:$AG$5010, CONCATENATE(AF$63, " - ", $AA64), 'Business Use'!$D$11:$D$5010))</f>
        <v/>
      </c>
      <c r="AG64" s="132" t="str">
        <f>IF(OR($AA64="", AG$63=""), "", SUMIF('Business Use'!$AG$11:$AG$5010, CONCATENATE(AG$63, " - ", $AA64), 'Business Use'!$D$11:$D$5010))</f>
        <v/>
      </c>
      <c r="AH64" s="133" t="str">
        <f>IF(OR($AA64="", AH$63=""), "", SUMIF('Business Use'!$AG$11:$AG$5010, CONCATENATE(AH$63, " - ", $AA64), 'Business Use'!$D$11:$D$5010))</f>
        <v/>
      </c>
    </row>
    <row r="65" spans="1:34" x14ac:dyDescent="0.25">
      <c r="A65" s="55"/>
      <c r="B65" s="106"/>
      <c r="C65" s="106"/>
      <c r="D65" s="106"/>
      <c r="E65" s="106"/>
      <c r="F65" s="106"/>
      <c r="G65" s="106"/>
      <c r="H65" s="106"/>
      <c r="I65" s="106"/>
      <c r="J65" s="106"/>
      <c r="K65" s="106"/>
      <c r="L65" s="106"/>
      <c r="M65" s="106"/>
      <c r="N65" s="106"/>
      <c r="O65" s="106"/>
      <c r="P65" s="106"/>
      <c r="Q65" s="106"/>
      <c r="R65" s="106"/>
      <c r="S65" s="106"/>
      <c r="T65" s="106"/>
      <c r="U65" s="106"/>
      <c r="V65" s="55"/>
      <c r="AA65" s="13" t="str">
        <f>Setup!$AF12</f>
        <v/>
      </c>
      <c r="AB65" s="134" t="str">
        <f>IF(OR($AA65="", AB$63=""), "", SUMIF('Business Use'!$AG$11:$AG$5010, CONCATENATE(AB$63, " - ", $AA65), 'Business Use'!$D$11:$D$5010))</f>
        <v/>
      </c>
      <c r="AC65" s="97" t="str">
        <f>IF(OR($AA65="", AC$63=""), "", SUMIF('Business Use'!$AG$11:$AG$5010, CONCATENATE(AC$63, " - ", $AA65), 'Business Use'!$D$11:$D$5010))</f>
        <v/>
      </c>
      <c r="AD65" s="97" t="str">
        <f>IF(OR($AA65="", AD$63=""), "", SUMIF('Business Use'!$AG$11:$AG$5010, CONCATENATE(AD$63, " - ", $AA65), 'Business Use'!$D$11:$D$5010))</f>
        <v/>
      </c>
      <c r="AE65" s="97" t="str">
        <f>IF(OR($AA65="", AE$63=""), "", SUMIF('Business Use'!$AG$11:$AG$5010, CONCATENATE(AE$63, " - ", $AA65), 'Business Use'!$D$11:$D$5010))</f>
        <v/>
      </c>
      <c r="AF65" s="97" t="str">
        <f>IF(OR($AA65="", AF$63=""), "", SUMIF('Business Use'!$AG$11:$AG$5010, CONCATENATE(AF$63, " - ", $AA65), 'Business Use'!$D$11:$D$5010))</f>
        <v/>
      </c>
      <c r="AG65" s="97" t="str">
        <f>IF(OR($AA65="", AG$63=""), "", SUMIF('Business Use'!$AG$11:$AG$5010, CONCATENATE(AG$63, " - ", $AA65), 'Business Use'!$D$11:$D$5010))</f>
        <v/>
      </c>
      <c r="AH65" s="135" t="str">
        <f>IF(OR($AA65="", AH$63=""), "", SUMIF('Business Use'!$AG$11:$AG$5010, CONCATENATE(AH$63, " - ", $AA65), 'Business Use'!$D$11:$D$5010))</f>
        <v/>
      </c>
    </row>
    <row r="66" spans="1:34" x14ac:dyDescent="0.25">
      <c r="A66" s="55"/>
      <c r="B66" s="106"/>
      <c r="C66" s="106"/>
      <c r="D66" s="106"/>
      <c r="E66" s="106"/>
      <c r="F66" s="106"/>
      <c r="G66" s="106"/>
      <c r="H66" s="106"/>
      <c r="I66" s="106"/>
      <c r="J66" s="106"/>
      <c r="K66" s="106"/>
      <c r="L66" s="106"/>
      <c r="M66" s="106"/>
      <c r="N66" s="106"/>
      <c r="O66" s="106"/>
      <c r="P66" s="106"/>
      <c r="Q66" s="106"/>
      <c r="R66" s="106"/>
      <c r="S66" s="106"/>
      <c r="T66" s="106"/>
      <c r="U66" s="106"/>
      <c r="V66" s="55"/>
      <c r="AA66" s="13" t="str">
        <f>Setup!$AF13</f>
        <v/>
      </c>
      <c r="AB66" s="134" t="str">
        <f>IF(OR($AA66="", AB$63=""), "", SUMIF('Business Use'!$AG$11:$AG$5010, CONCATENATE(AB$63, " - ", $AA66), 'Business Use'!$D$11:$D$5010))</f>
        <v/>
      </c>
      <c r="AC66" s="97" t="str">
        <f>IF(OR($AA66="", AC$63=""), "", SUMIF('Business Use'!$AG$11:$AG$5010, CONCATENATE(AC$63, " - ", $AA66), 'Business Use'!$D$11:$D$5010))</f>
        <v/>
      </c>
      <c r="AD66" s="97" t="str">
        <f>IF(OR($AA66="", AD$63=""), "", SUMIF('Business Use'!$AG$11:$AG$5010, CONCATENATE(AD$63, " - ", $AA66), 'Business Use'!$D$11:$D$5010))</f>
        <v/>
      </c>
      <c r="AE66" s="97" t="str">
        <f>IF(OR($AA66="", AE$63=""), "", SUMIF('Business Use'!$AG$11:$AG$5010, CONCATENATE(AE$63, " - ", $AA66), 'Business Use'!$D$11:$D$5010))</f>
        <v/>
      </c>
      <c r="AF66" s="97" t="str">
        <f>IF(OR($AA66="", AF$63=""), "", SUMIF('Business Use'!$AG$11:$AG$5010, CONCATENATE(AF$63, " - ", $AA66), 'Business Use'!$D$11:$D$5010))</f>
        <v/>
      </c>
      <c r="AG66" s="97" t="str">
        <f>IF(OR($AA66="", AG$63=""), "", SUMIF('Business Use'!$AG$11:$AG$5010, CONCATENATE(AG$63, " - ", $AA66), 'Business Use'!$D$11:$D$5010))</f>
        <v/>
      </c>
      <c r="AH66" s="135" t="str">
        <f>IF(OR($AA66="", AH$63=""), "", SUMIF('Business Use'!$AG$11:$AG$5010, CONCATENATE(AH$63, " - ", $AA66), 'Business Use'!$D$11:$D$5010))</f>
        <v/>
      </c>
    </row>
    <row r="67" spans="1:34" x14ac:dyDescent="0.25">
      <c r="A67" s="55"/>
      <c r="B67" s="106"/>
      <c r="C67" s="106"/>
      <c r="D67" s="106"/>
      <c r="E67" s="106"/>
      <c r="F67" s="106"/>
      <c r="G67" s="106"/>
      <c r="H67" s="106"/>
      <c r="I67" s="106"/>
      <c r="J67" s="106"/>
      <c r="K67" s="106"/>
      <c r="L67" s="106"/>
      <c r="M67" s="106"/>
      <c r="N67" s="106"/>
      <c r="O67" s="106"/>
      <c r="P67" s="106"/>
      <c r="Q67" s="106"/>
      <c r="R67" s="106"/>
      <c r="S67" s="106"/>
      <c r="T67" s="106"/>
      <c r="U67" s="106"/>
      <c r="V67" s="55"/>
      <c r="AA67" s="13" t="str">
        <f>Setup!$AF14</f>
        <v/>
      </c>
      <c r="AB67" s="134" t="str">
        <f>IF(OR($AA67="", AB$63=""), "", SUMIF('Business Use'!$AG$11:$AG$5010, CONCATENATE(AB$63, " - ", $AA67), 'Business Use'!$D$11:$D$5010))</f>
        <v/>
      </c>
      <c r="AC67" s="97" t="str">
        <f>IF(OR($AA67="", AC$63=""), "", SUMIF('Business Use'!$AG$11:$AG$5010, CONCATENATE(AC$63, " - ", $AA67), 'Business Use'!$D$11:$D$5010))</f>
        <v/>
      </c>
      <c r="AD67" s="97" t="str">
        <f>IF(OR($AA67="", AD$63=""), "", SUMIF('Business Use'!$AG$11:$AG$5010, CONCATENATE(AD$63, " - ", $AA67), 'Business Use'!$D$11:$D$5010))</f>
        <v/>
      </c>
      <c r="AE67" s="97" t="str">
        <f>IF(OR($AA67="", AE$63=""), "", SUMIF('Business Use'!$AG$11:$AG$5010, CONCATENATE(AE$63, " - ", $AA67), 'Business Use'!$D$11:$D$5010))</f>
        <v/>
      </c>
      <c r="AF67" s="97" t="str">
        <f>IF(OR($AA67="", AF$63=""), "", SUMIF('Business Use'!$AG$11:$AG$5010, CONCATENATE(AF$63, " - ", $AA67), 'Business Use'!$D$11:$D$5010))</f>
        <v/>
      </c>
      <c r="AG67" s="97" t="str">
        <f>IF(OR($AA67="", AG$63=""), "", SUMIF('Business Use'!$AG$11:$AG$5010, CONCATENATE(AG$63, " - ", $AA67), 'Business Use'!$D$11:$D$5010))</f>
        <v/>
      </c>
      <c r="AH67" s="135" t="str">
        <f>IF(OR($AA67="", AH$63=""), "", SUMIF('Business Use'!$AG$11:$AG$5010, CONCATENATE(AH$63, " - ", $AA67), 'Business Use'!$D$11:$D$5010))</f>
        <v/>
      </c>
    </row>
    <row r="68" spans="1:34" x14ac:dyDescent="0.25">
      <c r="A68" s="55"/>
      <c r="B68" s="106"/>
      <c r="C68" s="106"/>
      <c r="D68" s="106"/>
      <c r="E68" s="106"/>
      <c r="F68" s="106"/>
      <c r="G68" s="106"/>
      <c r="H68" s="106"/>
      <c r="I68" s="106"/>
      <c r="J68" s="106"/>
      <c r="K68" s="106"/>
      <c r="L68" s="106"/>
      <c r="M68" s="106"/>
      <c r="N68" s="106"/>
      <c r="O68" s="106"/>
      <c r="P68" s="106"/>
      <c r="Q68" s="106"/>
      <c r="R68" s="106"/>
      <c r="S68" s="106"/>
      <c r="T68" s="106"/>
      <c r="U68" s="106"/>
      <c r="V68" s="55"/>
      <c r="AA68" s="13" t="str">
        <f>Setup!$AF15</f>
        <v/>
      </c>
      <c r="AB68" s="134" t="str">
        <f>IF(OR($AA68="", AB$63=""), "", SUMIF('Business Use'!$AG$11:$AG$5010, CONCATENATE(AB$63, " - ", $AA68), 'Business Use'!$D$11:$D$5010))</f>
        <v/>
      </c>
      <c r="AC68" s="97" t="str">
        <f>IF(OR($AA68="", AC$63=""), "", SUMIF('Business Use'!$AG$11:$AG$5010, CONCATENATE(AC$63, " - ", $AA68), 'Business Use'!$D$11:$D$5010))</f>
        <v/>
      </c>
      <c r="AD68" s="97" t="str">
        <f>IF(OR($AA68="", AD$63=""), "", SUMIF('Business Use'!$AG$11:$AG$5010, CONCATENATE(AD$63, " - ", $AA68), 'Business Use'!$D$11:$D$5010))</f>
        <v/>
      </c>
      <c r="AE68" s="97" t="str">
        <f>IF(OR($AA68="", AE$63=""), "", SUMIF('Business Use'!$AG$11:$AG$5010, CONCATENATE(AE$63, " - ", $AA68), 'Business Use'!$D$11:$D$5010))</f>
        <v/>
      </c>
      <c r="AF68" s="97" t="str">
        <f>IF(OR($AA68="", AF$63=""), "", SUMIF('Business Use'!$AG$11:$AG$5010, CONCATENATE(AF$63, " - ", $AA68), 'Business Use'!$D$11:$D$5010))</f>
        <v/>
      </c>
      <c r="AG68" s="97" t="str">
        <f>IF(OR($AA68="", AG$63=""), "", SUMIF('Business Use'!$AG$11:$AG$5010, CONCATENATE(AG$63, " - ", $AA68), 'Business Use'!$D$11:$D$5010))</f>
        <v/>
      </c>
      <c r="AH68" s="135" t="str">
        <f>IF(OR($AA68="", AH$63=""), "", SUMIF('Business Use'!$AG$11:$AG$5010, CONCATENATE(AH$63, " - ", $AA68), 'Business Use'!$D$11:$D$5010))</f>
        <v/>
      </c>
    </row>
    <row r="69" spans="1:34" x14ac:dyDescent="0.25">
      <c r="A69" s="55"/>
      <c r="B69" s="106"/>
      <c r="C69" s="106"/>
      <c r="D69" s="106"/>
      <c r="E69" s="106"/>
      <c r="F69" s="106"/>
      <c r="G69" s="106"/>
      <c r="H69" s="106"/>
      <c r="I69" s="106"/>
      <c r="J69" s="106"/>
      <c r="K69" s="106"/>
      <c r="L69" s="106"/>
      <c r="M69" s="106"/>
      <c r="N69" s="106"/>
      <c r="O69" s="106"/>
      <c r="P69" s="106"/>
      <c r="Q69" s="106"/>
      <c r="R69" s="106"/>
      <c r="S69" s="106"/>
      <c r="T69" s="106"/>
      <c r="U69" s="106"/>
      <c r="V69" s="55"/>
      <c r="AA69" s="13" t="str">
        <f>Setup!$AF16</f>
        <v/>
      </c>
      <c r="AB69" s="134" t="str">
        <f>IF(OR($AA69="", AB$63=""), "", SUMIF('Business Use'!$AG$11:$AG$5010, CONCATENATE(AB$63, " - ", $AA69), 'Business Use'!$D$11:$D$5010))</f>
        <v/>
      </c>
      <c r="AC69" s="97" t="str">
        <f>IF(OR($AA69="", AC$63=""), "", SUMIF('Business Use'!$AG$11:$AG$5010, CONCATENATE(AC$63, " - ", $AA69), 'Business Use'!$D$11:$D$5010))</f>
        <v/>
      </c>
      <c r="AD69" s="97" t="str">
        <f>IF(OR($AA69="", AD$63=""), "", SUMIF('Business Use'!$AG$11:$AG$5010, CONCATENATE(AD$63, " - ", $AA69), 'Business Use'!$D$11:$D$5010))</f>
        <v/>
      </c>
      <c r="AE69" s="97" t="str">
        <f>IF(OR($AA69="", AE$63=""), "", SUMIF('Business Use'!$AG$11:$AG$5010, CONCATENATE(AE$63, " - ", $AA69), 'Business Use'!$D$11:$D$5010))</f>
        <v/>
      </c>
      <c r="AF69" s="97" t="str">
        <f>IF(OR($AA69="", AF$63=""), "", SUMIF('Business Use'!$AG$11:$AG$5010, CONCATENATE(AF$63, " - ", $AA69), 'Business Use'!$D$11:$D$5010))</f>
        <v/>
      </c>
      <c r="AG69" s="97" t="str">
        <f>IF(OR($AA69="", AG$63=""), "", SUMIF('Business Use'!$AG$11:$AG$5010, CONCATENATE(AG$63, " - ", $AA69), 'Business Use'!$D$11:$D$5010))</f>
        <v/>
      </c>
      <c r="AH69" s="135" t="str">
        <f>IF(OR($AA69="", AH$63=""), "", SUMIF('Business Use'!$AG$11:$AG$5010, CONCATENATE(AH$63, " - ", $AA69), 'Business Use'!$D$11:$D$5010))</f>
        <v/>
      </c>
    </row>
    <row r="70" spans="1:34" x14ac:dyDescent="0.25">
      <c r="A70" s="55"/>
      <c r="B70" s="106"/>
      <c r="C70" s="106"/>
      <c r="D70" s="106"/>
      <c r="E70" s="106"/>
      <c r="F70" s="106"/>
      <c r="G70" s="106"/>
      <c r="H70" s="106"/>
      <c r="I70" s="106"/>
      <c r="J70" s="106"/>
      <c r="K70" s="106"/>
      <c r="L70" s="106"/>
      <c r="M70" s="106"/>
      <c r="N70" s="106"/>
      <c r="O70" s="106"/>
      <c r="P70" s="106"/>
      <c r="Q70" s="106"/>
      <c r="R70" s="106"/>
      <c r="S70" s="106"/>
      <c r="T70" s="106"/>
      <c r="U70" s="106"/>
      <c r="V70" s="55"/>
      <c r="AA70" s="13" t="str">
        <f>Setup!$AF17</f>
        <v/>
      </c>
      <c r="AB70" s="134" t="str">
        <f>IF(OR($AA70="", AB$63=""), "", SUMIF('Business Use'!$AG$11:$AG$5010, CONCATENATE(AB$63, " - ", $AA70), 'Business Use'!$D$11:$D$5010))</f>
        <v/>
      </c>
      <c r="AC70" s="97" t="str">
        <f>IF(OR($AA70="", AC$63=""), "", SUMIF('Business Use'!$AG$11:$AG$5010, CONCATENATE(AC$63, " - ", $AA70), 'Business Use'!$D$11:$D$5010))</f>
        <v/>
      </c>
      <c r="AD70" s="97" t="str">
        <f>IF(OR($AA70="", AD$63=""), "", SUMIF('Business Use'!$AG$11:$AG$5010, CONCATENATE(AD$63, " - ", $AA70), 'Business Use'!$D$11:$D$5010))</f>
        <v/>
      </c>
      <c r="AE70" s="97" t="str">
        <f>IF(OR($AA70="", AE$63=""), "", SUMIF('Business Use'!$AG$11:$AG$5010, CONCATENATE(AE$63, " - ", $AA70), 'Business Use'!$D$11:$D$5010))</f>
        <v/>
      </c>
      <c r="AF70" s="97" t="str">
        <f>IF(OR($AA70="", AF$63=""), "", SUMIF('Business Use'!$AG$11:$AG$5010, CONCATENATE(AF$63, " - ", $AA70), 'Business Use'!$D$11:$D$5010))</f>
        <v/>
      </c>
      <c r="AG70" s="97" t="str">
        <f>IF(OR($AA70="", AG$63=""), "", SUMIF('Business Use'!$AG$11:$AG$5010, CONCATENATE(AG$63, " - ", $AA70), 'Business Use'!$D$11:$D$5010))</f>
        <v/>
      </c>
      <c r="AH70" s="135" t="str">
        <f>IF(OR($AA70="", AH$63=""), "", SUMIF('Business Use'!$AG$11:$AG$5010, CONCATENATE(AH$63, " - ", $AA70), 'Business Use'!$D$11:$D$5010))</f>
        <v/>
      </c>
    </row>
    <row r="71" spans="1:34" x14ac:dyDescent="0.25">
      <c r="A71" s="55"/>
      <c r="B71" s="106"/>
      <c r="C71" s="106"/>
      <c r="D71" s="106"/>
      <c r="E71" s="106"/>
      <c r="F71" s="106"/>
      <c r="G71" s="106"/>
      <c r="H71" s="106"/>
      <c r="I71" s="106"/>
      <c r="J71" s="106"/>
      <c r="K71" s="106"/>
      <c r="L71" s="106"/>
      <c r="M71" s="106"/>
      <c r="N71" s="106"/>
      <c r="O71" s="106"/>
      <c r="P71" s="106"/>
      <c r="Q71" s="106"/>
      <c r="R71" s="106"/>
      <c r="S71" s="106"/>
      <c r="T71" s="106"/>
      <c r="U71" s="106"/>
      <c r="V71" s="55"/>
      <c r="AA71" s="13" t="str">
        <f>Setup!$AF18</f>
        <v/>
      </c>
      <c r="AB71" s="134" t="str">
        <f>IF(OR($AA71="", AB$63=""), "", SUMIF('Business Use'!$AG$11:$AG$5010, CONCATENATE(AB$63, " - ", $AA71), 'Business Use'!$D$11:$D$5010))</f>
        <v/>
      </c>
      <c r="AC71" s="97" t="str">
        <f>IF(OR($AA71="", AC$63=""), "", SUMIF('Business Use'!$AG$11:$AG$5010, CONCATENATE(AC$63, " - ", $AA71), 'Business Use'!$D$11:$D$5010))</f>
        <v/>
      </c>
      <c r="AD71" s="97" t="str">
        <f>IF(OR($AA71="", AD$63=""), "", SUMIF('Business Use'!$AG$11:$AG$5010, CONCATENATE(AD$63, " - ", $AA71), 'Business Use'!$D$11:$D$5010))</f>
        <v/>
      </c>
      <c r="AE71" s="97" t="str">
        <f>IF(OR($AA71="", AE$63=""), "", SUMIF('Business Use'!$AG$11:$AG$5010, CONCATENATE(AE$63, " - ", $AA71), 'Business Use'!$D$11:$D$5010))</f>
        <v/>
      </c>
      <c r="AF71" s="97" t="str">
        <f>IF(OR($AA71="", AF$63=""), "", SUMIF('Business Use'!$AG$11:$AG$5010, CONCATENATE(AF$63, " - ", $AA71), 'Business Use'!$D$11:$D$5010))</f>
        <v/>
      </c>
      <c r="AG71" s="97" t="str">
        <f>IF(OR($AA71="", AG$63=""), "", SUMIF('Business Use'!$AG$11:$AG$5010, CONCATENATE(AG$63, " - ", $AA71), 'Business Use'!$D$11:$D$5010))</f>
        <v/>
      </c>
      <c r="AH71" s="135" t="str">
        <f>IF(OR($AA71="", AH$63=""), "", SUMIF('Business Use'!$AG$11:$AG$5010, CONCATENATE(AH$63, " - ", $AA71), 'Business Use'!$D$11:$D$5010))</f>
        <v/>
      </c>
    </row>
    <row r="72" spans="1:34" x14ac:dyDescent="0.25">
      <c r="A72" s="55"/>
      <c r="B72" s="106"/>
      <c r="C72" s="106"/>
      <c r="D72" s="106"/>
      <c r="E72" s="106"/>
      <c r="F72" s="106"/>
      <c r="G72" s="106"/>
      <c r="H72" s="106"/>
      <c r="I72" s="106"/>
      <c r="J72" s="106"/>
      <c r="K72" s="106"/>
      <c r="L72" s="106"/>
      <c r="M72" s="106"/>
      <c r="N72" s="106"/>
      <c r="O72" s="106"/>
      <c r="P72" s="106"/>
      <c r="Q72" s="106"/>
      <c r="R72" s="106"/>
      <c r="S72" s="106"/>
      <c r="T72" s="106"/>
      <c r="U72" s="106"/>
      <c r="V72" s="55"/>
      <c r="AA72" s="13" t="str">
        <f>Setup!$AF19</f>
        <v/>
      </c>
      <c r="AB72" s="134" t="str">
        <f>IF(OR($AA72="", AB$63=""), "", SUMIF('Business Use'!$AG$11:$AG$5010, CONCATENATE(AB$63, " - ", $AA72), 'Business Use'!$D$11:$D$5010))</f>
        <v/>
      </c>
      <c r="AC72" s="97" t="str">
        <f>IF(OR($AA72="", AC$63=""), "", SUMIF('Business Use'!$AG$11:$AG$5010, CONCATENATE(AC$63, " - ", $AA72), 'Business Use'!$D$11:$D$5010))</f>
        <v/>
      </c>
      <c r="AD72" s="97" t="str">
        <f>IF(OR($AA72="", AD$63=""), "", SUMIF('Business Use'!$AG$11:$AG$5010, CONCATENATE(AD$63, " - ", $AA72), 'Business Use'!$D$11:$D$5010))</f>
        <v/>
      </c>
      <c r="AE72" s="97" t="str">
        <f>IF(OR($AA72="", AE$63=""), "", SUMIF('Business Use'!$AG$11:$AG$5010, CONCATENATE(AE$63, " - ", $AA72), 'Business Use'!$D$11:$D$5010))</f>
        <v/>
      </c>
      <c r="AF72" s="97" t="str">
        <f>IF(OR($AA72="", AF$63=""), "", SUMIF('Business Use'!$AG$11:$AG$5010, CONCATENATE(AF$63, " - ", $AA72), 'Business Use'!$D$11:$D$5010))</f>
        <v/>
      </c>
      <c r="AG72" s="97" t="str">
        <f>IF(OR($AA72="", AG$63=""), "", SUMIF('Business Use'!$AG$11:$AG$5010, CONCATENATE(AG$63, " - ", $AA72), 'Business Use'!$D$11:$D$5010))</f>
        <v/>
      </c>
      <c r="AH72" s="135" t="str">
        <f>IF(OR($AA72="", AH$63=""), "", SUMIF('Business Use'!$AG$11:$AG$5010, CONCATENATE(AH$63, " - ", $AA72), 'Business Use'!$D$11:$D$5010))</f>
        <v/>
      </c>
    </row>
    <row r="73" spans="1:34" x14ac:dyDescent="0.25">
      <c r="A73" s="55"/>
      <c r="B73" s="106"/>
      <c r="C73" s="106"/>
      <c r="D73" s="106"/>
      <c r="E73" s="106"/>
      <c r="F73" s="106"/>
      <c r="G73" s="106"/>
      <c r="H73" s="106"/>
      <c r="I73" s="106"/>
      <c r="J73" s="106"/>
      <c r="K73" s="106"/>
      <c r="L73" s="106"/>
      <c r="M73" s="106"/>
      <c r="N73" s="106"/>
      <c r="O73" s="106"/>
      <c r="P73" s="106"/>
      <c r="Q73" s="106"/>
      <c r="R73" s="106"/>
      <c r="S73" s="106"/>
      <c r="T73" s="106"/>
      <c r="U73" s="106"/>
      <c r="V73" s="55"/>
      <c r="AA73" s="13" t="str">
        <f>Setup!$AF20</f>
        <v/>
      </c>
      <c r="AB73" s="134" t="str">
        <f>IF(OR($AA73="", AB$63=""), "", SUMIF('Business Use'!$AG$11:$AG$5010, CONCATENATE(AB$63, " - ", $AA73), 'Business Use'!$D$11:$D$5010))</f>
        <v/>
      </c>
      <c r="AC73" s="97" t="str">
        <f>IF(OR($AA73="", AC$63=""), "", SUMIF('Business Use'!$AG$11:$AG$5010, CONCATENATE(AC$63, " - ", $AA73), 'Business Use'!$D$11:$D$5010))</f>
        <v/>
      </c>
      <c r="AD73" s="97" t="str">
        <f>IF(OR($AA73="", AD$63=""), "", SUMIF('Business Use'!$AG$11:$AG$5010, CONCATENATE(AD$63, " - ", $AA73), 'Business Use'!$D$11:$D$5010))</f>
        <v/>
      </c>
      <c r="AE73" s="97" t="str">
        <f>IF(OR($AA73="", AE$63=""), "", SUMIF('Business Use'!$AG$11:$AG$5010, CONCATENATE(AE$63, " - ", $AA73), 'Business Use'!$D$11:$D$5010))</f>
        <v/>
      </c>
      <c r="AF73" s="97" t="str">
        <f>IF(OR($AA73="", AF$63=""), "", SUMIF('Business Use'!$AG$11:$AG$5010, CONCATENATE(AF$63, " - ", $AA73), 'Business Use'!$D$11:$D$5010))</f>
        <v/>
      </c>
      <c r="AG73" s="97" t="str">
        <f>IF(OR($AA73="", AG$63=""), "", SUMIF('Business Use'!$AG$11:$AG$5010, CONCATENATE(AG$63, " - ", $AA73), 'Business Use'!$D$11:$D$5010))</f>
        <v/>
      </c>
      <c r="AH73" s="135" t="str">
        <f>IF(OR($AA73="", AH$63=""), "", SUMIF('Business Use'!$AG$11:$AG$5010, CONCATENATE(AH$63, " - ", $AA73), 'Business Use'!$D$11:$D$5010))</f>
        <v/>
      </c>
    </row>
    <row r="74" spans="1:34" x14ac:dyDescent="0.25">
      <c r="A74" s="55"/>
      <c r="B74" s="106"/>
      <c r="C74" s="106"/>
      <c r="D74" s="106"/>
      <c r="E74" s="106"/>
      <c r="F74" s="106"/>
      <c r="G74" s="106"/>
      <c r="H74" s="106"/>
      <c r="I74" s="106"/>
      <c r="J74" s="106"/>
      <c r="K74" s="106"/>
      <c r="L74" s="106"/>
      <c r="M74" s="106"/>
      <c r="N74" s="106"/>
      <c r="O74" s="106"/>
      <c r="P74" s="106"/>
      <c r="Q74" s="106"/>
      <c r="R74" s="106"/>
      <c r="S74" s="106"/>
      <c r="T74" s="106"/>
      <c r="U74" s="106"/>
      <c r="V74" s="55"/>
      <c r="AA74" s="13" t="str">
        <f>Setup!$AF21</f>
        <v/>
      </c>
      <c r="AB74" s="134" t="str">
        <f>IF(OR($AA74="", AB$63=""), "", SUMIF('Business Use'!$AG$11:$AG$5010, CONCATENATE(AB$63, " - ", $AA74), 'Business Use'!$D$11:$D$5010))</f>
        <v/>
      </c>
      <c r="AC74" s="97" t="str">
        <f>IF(OR($AA74="", AC$63=""), "", SUMIF('Business Use'!$AG$11:$AG$5010, CONCATENATE(AC$63, " - ", $AA74), 'Business Use'!$D$11:$D$5010))</f>
        <v/>
      </c>
      <c r="AD74" s="97" t="str">
        <f>IF(OR($AA74="", AD$63=""), "", SUMIF('Business Use'!$AG$11:$AG$5010, CONCATENATE(AD$63, " - ", $AA74), 'Business Use'!$D$11:$D$5010))</f>
        <v/>
      </c>
      <c r="AE74" s="97" t="str">
        <f>IF(OR($AA74="", AE$63=""), "", SUMIF('Business Use'!$AG$11:$AG$5010, CONCATENATE(AE$63, " - ", $AA74), 'Business Use'!$D$11:$D$5010))</f>
        <v/>
      </c>
      <c r="AF74" s="97" t="str">
        <f>IF(OR($AA74="", AF$63=""), "", SUMIF('Business Use'!$AG$11:$AG$5010, CONCATENATE(AF$63, " - ", $AA74), 'Business Use'!$D$11:$D$5010))</f>
        <v/>
      </c>
      <c r="AG74" s="97" t="str">
        <f>IF(OR($AA74="", AG$63=""), "", SUMIF('Business Use'!$AG$11:$AG$5010, CONCATENATE(AG$63, " - ", $AA74), 'Business Use'!$D$11:$D$5010))</f>
        <v/>
      </c>
      <c r="AH74" s="135" t="str">
        <f>IF(OR($AA74="", AH$63=""), "", SUMIF('Business Use'!$AG$11:$AG$5010, CONCATENATE(AH$63, " - ", $AA74), 'Business Use'!$D$11:$D$5010))</f>
        <v/>
      </c>
    </row>
    <row r="75" spans="1:34" x14ac:dyDescent="0.25">
      <c r="A75" s="55"/>
      <c r="B75" s="106"/>
      <c r="C75" s="106"/>
      <c r="D75" s="106"/>
      <c r="E75" s="106"/>
      <c r="F75" s="106"/>
      <c r="G75" s="106"/>
      <c r="H75" s="106"/>
      <c r="I75" s="106"/>
      <c r="J75" s="106"/>
      <c r="K75" s="106"/>
      <c r="L75" s="106"/>
      <c r="M75" s="106"/>
      <c r="N75" s="106"/>
      <c r="O75" s="106"/>
      <c r="P75" s="106"/>
      <c r="Q75" s="106"/>
      <c r="R75" s="106"/>
      <c r="S75" s="106"/>
      <c r="T75" s="106"/>
      <c r="U75" s="106"/>
      <c r="V75" s="55"/>
      <c r="AA75" s="11" t="str">
        <f>Setup!$AF22</f>
        <v/>
      </c>
      <c r="AB75" s="136" t="str">
        <f>IF(OR($AA75="", AB$63=""), "", SUMIF('Business Use'!$AG$11:$AG$5010, CONCATENATE(AB$63, " - ", $AA75), 'Business Use'!$D$11:$D$5010))</f>
        <v/>
      </c>
      <c r="AC75" s="99" t="str">
        <f>IF(OR($AA75="", AC$63=""), "", SUMIF('Business Use'!$AG$11:$AG$5010, CONCATENATE(AC$63, " - ", $AA75), 'Business Use'!$D$11:$D$5010))</f>
        <v/>
      </c>
      <c r="AD75" s="99" t="str">
        <f>IF(OR($AA75="", AD$63=""), "", SUMIF('Business Use'!$AG$11:$AG$5010, CONCATENATE(AD$63, " - ", $AA75), 'Business Use'!$D$11:$D$5010))</f>
        <v/>
      </c>
      <c r="AE75" s="99" t="str">
        <f>IF(OR($AA75="", AE$63=""), "", SUMIF('Business Use'!$AG$11:$AG$5010, CONCATENATE(AE$63, " - ", $AA75), 'Business Use'!$D$11:$D$5010))</f>
        <v/>
      </c>
      <c r="AF75" s="99" t="str">
        <f>IF(OR($AA75="", AF$63=""), "", SUMIF('Business Use'!$AG$11:$AG$5010, CONCATENATE(AF$63, " - ", $AA75), 'Business Use'!$D$11:$D$5010))</f>
        <v/>
      </c>
      <c r="AG75" s="99" t="str">
        <f>IF(OR($AA75="", AG$63=""), "", SUMIF('Business Use'!$AG$11:$AG$5010, CONCATENATE(AG$63, " - ", $AA75), 'Business Use'!$D$11:$D$5010))</f>
        <v/>
      </c>
      <c r="AH75" s="137" t="str">
        <f>IF(OR($AA75="", AH$63=""), "", SUMIF('Business Use'!$AG$11:$AG$5010, CONCATENATE(AH$63, " - ", $AA75), 'Business Use'!$D$11:$D$5010))</f>
        <v/>
      </c>
    </row>
    <row r="76" spans="1:34" x14ac:dyDescent="0.25">
      <c r="A76" s="55"/>
      <c r="B76" s="55"/>
      <c r="C76" s="55"/>
      <c r="D76" s="55"/>
      <c r="E76" s="55"/>
      <c r="F76" s="55"/>
      <c r="G76" s="55"/>
      <c r="H76" s="55"/>
      <c r="I76" s="55"/>
      <c r="J76" s="55"/>
      <c r="K76" s="55"/>
      <c r="L76" s="55"/>
      <c r="M76" s="55"/>
      <c r="N76" s="55"/>
      <c r="O76" s="55"/>
      <c r="P76" s="55"/>
      <c r="Q76" s="55"/>
      <c r="R76" s="55"/>
      <c r="S76" s="55"/>
      <c r="T76" s="55"/>
      <c r="U76" s="55"/>
      <c r="V76" s="55"/>
    </row>
  </sheetData>
  <sheetProtection algorithmName="SHA-512" hashValue="b/sCmWXtZr9VkHCyRNcTG8ti4jMDA9C0nkRRY5sWk57oEpM3G9Fvr0sHof+c8+0ZmnqH6/G01C41vHEz7VdN6g==" saltValue="XzGJlDphRtwZOkwH5vIbTw==" spinCount="100000" sheet="1" objects="1" scenarios="1"/>
  <mergeCells count="98">
    <mergeCell ref="B62:U62"/>
    <mergeCell ref="P44:U44"/>
    <mergeCell ref="I45:N45"/>
    <mergeCell ref="P45:U45"/>
    <mergeCell ref="I46:N46"/>
    <mergeCell ref="P46:U46"/>
    <mergeCell ref="I47:N47"/>
    <mergeCell ref="P47:U47"/>
    <mergeCell ref="I40:N40"/>
    <mergeCell ref="P40:U40"/>
    <mergeCell ref="I41:N41"/>
    <mergeCell ref="P41:U41"/>
    <mergeCell ref="I42:N42"/>
    <mergeCell ref="P42:U42"/>
    <mergeCell ref="P43:U43"/>
    <mergeCell ref="I44:N44"/>
    <mergeCell ref="R58:U58"/>
    <mergeCell ref="B60:O60"/>
    <mergeCell ref="B44:E44"/>
    <mergeCell ref="B45:E45"/>
    <mergeCell ref="R52:U52"/>
    <mergeCell ref="R53:U53"/>
    <mergeCell ref="R54:U54"/>
    <mergeCell ref="R55:U55"/>
    <mergeCell ref="R56:U56"/>
    <mergeCell ref="R57:U57"/>
    <mergeCell ref="P33:U33"/>
    <mergeCell ref="B35:G35"/>
    <mergeCell ref="I35:N35"/>
    <mergeCell ref="P35:U35"/>
    <mergeCell ref="B50:O50"/>
    <mergeCell ref="Q50:U50"/>
    <mergeCell ref="B46:E46"/>
    <mergeCell ref="B47:E47"/>
    <mergeCell ref="I33:N33"/>
    <mergeCell ref="B33:G33"/>
    <mergeCell ref="B38:U38"/>
    <mergeCell ref="B40:E40"/>
    <mergeCell ref="B41:E41"/>
    <mergeCell ref="B42:E42"/>
    <mergeCell ref="B43:E43"/>
    <mergeCell ref="I43:N43"/>
    <mergeCell ref="P23:U23"/>
    <mergeCell ref="P24:U24"/>
    <mergeCell ref="P25:U25"/>
    <mergeCell ref="P26:U26"/>
    <mergeCell ref="P32:U32"/>
    <mergeCell ref="P27:U27"/>
    <mergeCell ref="P28:U28"/>
    <mergeCell ref="P29:U29"/>
    <mergeCell ref="P30:U30"/>
    <mergeCell ref="P31:U31"/>
    <mergeCell ref="I23:N23"/>
    <mergeCell ref="I24:N24"/>
    <mergeCell ref="I25:N25"/>
    <mergeCell ref="I26:N26"/>
    <mergeCell ref="I27:N27"/>
    <mergeCell ref="I28:N28"/>
    <mergeCell ref="B29:G29"/>
    <mergeCell ref="B30:G30"/>
    <mergeCell ref="B31:G31"/>
    <mergeCell ref="B32:G32"/>
    <mergeCell ref="B28:G28"/>
    <mergeCell ref="I29:N29"/>
    <mergeCell ref="I30:N30"/>
    <mergeCell ref="I31:N31"/>
    <mergeCell ref="I32:N32"/>
    <mergeCell ref="B23:G23"/>
    <mergeCell ref="B24:G24"/>
    <mergeCell ref="B25:G25"/>
    <mergeCell ref="B26:G26"/>
    <mergeCell ref="B27:G27"/>
    <mergeCell ref="M13:U13"/>
    <mergeCell ref="I21:N21"/>
    <mergeCell ref="P21:U21"/>
    <mergeCell ref="B21:G21"/>
    <mergeCell ref="B22:G22"/>
    <mergeCell ref="I22:N22"/>
    <mergeCell ref="B19:U19"/>
    <mergeCell ref="B14:J14"/>
    <mergeCell ref="B15:J16"/>
    <mergeCell ref="M14:U14"/>
    <mergeCell ref="M15:U16"/>
    <mergeCell ref="P22:U22"/>
    <mergeCell ref="B7:U7"/>
    <mergeCell ref="B9:J9"/>
    <mergeCell ref="M9:U9"/>
    <mergeCell ref="B10:J11"/>
    <mergeCell ref="M10:U11"/>
    <mergeCell ref="B1:U2"/>
    <mergeCell ref="B4:C5"/>
    <mergeCell ref="E4:F5"/>
    <mergeCell ref="H4:I5"/>
    <mergeCell ref="K4:L5"/>
    <mergeCell ref="N4:O5"/>
    <mergeCell ref="Q4:R5"/>
    <mergeCell ref="T4:U5"/>
    <mergeCell ref="B3:U3"/>
  </mergeCells>
  <conditionalFormatting sqref="M10:U11 P22:U33 P35:U35 P41:U47">
    <cfRule type="expression" dxfId="2" priority="1">
      <formula>$AA$12=$AA$9</formula>
    </cfRule>
    <cfRule type="expression" dxfId="1" priority="2">
      <formula>$AA$12=$AA$10</formula>
    </cfRule>
    <cfRule type="expression" dxfId="0" priority="3">
      <formula>$AA$12=$AA$11</formula>
    </cfRule>
  </conditionalFormatting>
  <pageMargins left="0.7" right="0.7" top="0.75" bottom="0.75" header="0.3" footer="0.3"/>
  <pageSetup paperSize="9" orientation="portrait" r:id="rId1"/>
  <rowBreaks count="1" manualBreakCount="1">
    <brk id="38" max="21" man="1"/>
  </rowBreaks>
  <colBreaks count="1" manualBreakCount="1">
    <brk id="22" max="64"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8" ma:contentTypeDescription="Create a new document." ma:contentTypeScope="" ma:versionID="e765d2fa5971f9debfc1a6a01e65145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bff4e463db386c546e14787ad8b925ad"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49FB6E-9A06-4472-9ED3-EC4FA2890121}">
  <ds:schemaRefs>
    <ds:schemaRef ds:uri="http://schemas.microsoft.com/office/2006/metadata/contentType"/>
    <ds:schemaRef ds:uri="http://schemas.microsoft.com/office/2006/metadata/properties/metaAttributes"/>
    <ds:schemaRef ds:uri="http://www.w3.org/2000/xmlns/"/>
    <ds:schemaRef ds:uri="http://www.w3.org/2001/XMLSchema"/>
    <ds:schemaRef ds:uri="0224aa69-f8be-496a-942a-f68b2082be9d"/>
    <ds:schemaRef ds:uri="5c22b865-9d05-42be-b306-86f259ab344c"/>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095A66-ED77-4710-BDCC-710773D2BE24}">
  <ds:schemaRefs>
    <ds:schemaRef ds:uri="http://schemas.microsoft.com/office/2006/metadata/properties"/>
    <ds:schemaRef ds:uri="http://www.w3.org/2000/xmlns/"/>
    <ds:schemaRef ds:uri="5c22b865-9d05-42be-b306-86f259ab344c"/>
    <ds:schemaRef ds:uri="http://www.w3.org/2001/XMLSchema-instance"/>
    <ds:schemaRef ds:uri="0224aa69-f8be-496a-942a-f68b2082be9d"/>
    <ds:schemaRef ds:uri="http://schemas.microsoft.com/office/infopath/2007/PartnerControls"/>
  </ds:schemaRefs>
</ds:datastoreItem>
</file>

<file path=customXml/itemProps3.xml><?xml version="1.0" encoding="utf-8"?>
<ds:datastoreItem xmlns:ds="http://schemas.openxmlformats.org/officeDocument/2006/customXml" ds:itemID="{F447FF01-081D-4B02-9592-07811EBF59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Setup</vt:lpstr>
      <vt:lpstr>Dashboard</vt:lpstr>
      <vt:lpstr>Fuel</vt:lpstr>
      <vt:lpstr>Details</vt:lpstr>
      <vt:lpstr>Business Use</vt:lpstr>
      <vt:lpstr>Fuel Efficiency</vt:lpstr>
      <vt:lpstr>Business Mileage</vt:lpstr>
      <vt:lpstr>'Business Mileage'!Print_Area</vt:lpstr>
      <vt:lpstr>'Business Use'!Print_Area</vt:lpstr>
      <vt:lpstr>Dashboard!Print_Area</vt:lpstr>
      <vt:lpstr>Details!Print_Area</vt:lpstr>
      <vt:lpstr>Fuel!Print_Area</vt:lpstr>
      <vt:lpstr>'Fuel Efficiency'!Print_Area</vt:lpstr>
      <vt:lpstr>Setup!Print_Area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2022-04-13T08:15:33Z</dcterms:created>
  <dcterms:modified xsi:type="dcterms:W3CDTF">2026-02-10T13:33:44Z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